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usz\Desktop\Cambridge\Dissertation\Data\datasets\"/>
    </mc:Choice>
  </mc:AlternateContent>
  <xr:revisionPtr revIDLastSave="0" documentId="13_ncr:1_{B7C50813-D3EC-44CC-BA67-A5AB30C9A413}" xr6:coauthVersionLast="45" xr6:coauthVersionMax="45" xr10:uidLastSave="{00000000-0000-0000-0000-000000000000}"/>
  <bookViews>
    <workbookView xWindow="23955" yWindow="1950" windowWidth="21600" windowHeight="13005" xr2:uid="{00000000-000D-0000-FFFF-FFFF00000000}"/>
  </bookViews>
  <sheets>
    <sheet name="LUexportMay2016v1" sheetId="1" r:id="rId1"/>
    <sheet name="List" sheetId="2" r:id="rId2"/>
    <sheet name="Depth" sheetId="3" r:id="rId3"/>
    <sheet name="longitude_latitude" sheetId="8" r:id="rId4"/>
    <sheet name="LINE" sheetId="5" r:id="rId5"/>
    <sheet name="Entry_exit" sheetId="7" r:id="rId6"/>
    <sheet name="age" sheetId="10" r:id="rId7"/>
    <sheet name="air-quality-london-time-of-day" sheetId="13" r:id="rId8"/>
    <sheet name="Weather" sheetId="12" r:id="rId9"/>
  </sheets>
  <definedNames>
    <definedName name="_xlnm._FilterDatabase" localSheetId="2" hidden="1">Depth!$B$1:$F$427</definedName>
    <definedName name="_xlnm._FilterDatabase" localSheetId="5" hidden="1">Entry_exit!$A$1:$Q$269</definedName>
    <definedName name="_xlnm._FilterDatabase" localSheetId="1" hidden="1">List!$A$1:$C$2089</definedName>
    <definedName name="_xlnm._FilterDatabase" localSheetId="3" hidden="1">longitude_latitude!$A$1:$J$480</definedName>
    <definedName name="_xlnm._FilterDatabase" localSheetId="0" hidden="1">LUexportMay2016v1!$A$1:$U$3243</definedName>
    <definedName name="_xlnm._FilterDatabase" localSheetId="8" hidden="1">Weather!$A$1:$G$3450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2" i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3" i="12"/>
  <c r="E3024" i="12"/>
  <c r="E3025" i="12"/>
  <c r="E3026" i="12"/>
  <c r="E3027" i="12"/>
  <c r="E3028" i="12"/>
  <c r="E3029" i="12"/>
  <c r="E3030" i="12"/>
  <c r="E3031" i="12"/>
  <c r="E3032" i="12"/>
  <c r="E3033" i="12"/>
  <c r="E3034" i="12"/>
  <c r="E3035" i="12"/>
  <c r="E3036" i="12"/>
  <c r="E3037" i="12"/>
  <c r="E3038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E3061" i="12"/>
  <c r="E3062" i="12"/>
  <c r="E3063" i="12"/>
  <c r="E3064" i="12"/>
  <c r="E3065" i="12"/>
  <c r="E3066" i="12"/>
  <c r="E3067" i="12"/>
  <c r="E3068" i="12"/>
  <c r="E3069" i="12"/>
  <c r="E3070" i="12"/>
  <c r="E3071" i="12"/>
  <c r="E3072" i="12"/>
  <c r="E3073" i="12"/>
  <c r="E3074" i="12"/>
  <c r="E3075" i="12"/>
  <c r="E3076" i="12"/>
  <c r="E3077" i="12"/>
  <c r="E3078" i="12"/>
  <c r="E3079" i="12"/>
  <c r="E3080" i="12"/>
  <c r="E3081" i="12"/>
  <c r="E3082" i="12"/>
  <c r="E3083" i="12"/>
  <c r="E3084" i="12"/>
  <c r="E3085" i="12"/>
  <c r="E3086" i="12"/>
  <c r="E3087" i="12"/>
  <c r="E3088" i="12"/>
  <c r="E3089" i="12"/>
  <c r="E3090" i="12"/>
  <c r="E3091" i="12"/>
  <c r="E3092" i="12"/>
  <c r="E3093" i="12"/>
  <c r="E3094" i="12"/>
  <c r="E3095" i="12"/>
  <c r="E3096" i="12"/>
  <c r="E3097" i="12"/>
  <c r="E3098" i="12"/>
  <c r="E3099" i="12"/>
  <c r="E3100" i="12"/>
  <c r="E3101" i="12"/>
  <c r="E3102" i="12"/>
  <c r="E3103" i="12"/>
  <c r="E3104" i="12"/>
  <c r="E3105" i="12"/>
  <c r="E3106" i="12"/>
  <c r="E3107" i="12"/>
  <c r="E3108" i="12"/>
  <c r="E3109" i="12"/>
  <c r="E3110" i="12"/>
  <c r="E3111" i="12"/>
  <c r="E3112" i="12"/>
  <c r="E3113" i="12"/>
  <c r="E3114" i="12"/>
  <c r="E3115" i="12"/>
  <c r="E3116" i="12"/>
  <c r="E3117" i="12"/>
  <c r="E3118" i="12"/>
  <c r="E3119" i="12"/>
  <c r="E3120" i="12"/>
  <c r="E3121" i="12"/>
  <c r="E3122" i="12"/>
  <c r="E3123" i="12"/>
  <c r="E3124" i="12"/>
  <c r="E3125" i="12"/>
  <c r="E3126" i="12"/>
  <c r="E3127" i="12"/>
  <c r="E3128" i="12"/>
  <c r="E3129" i="12"/>
  <c r="E3130" i="12"/>
  <c r="E3131" i="12"/>
  <c r="E3132" i="12"/>
  <c r="E3133" i="12"/>
  <c r="E3134" i="12"/>
  <c r="E3135" i="12"/>
  <c r="E3136" i="12"/>
  <c r="E3137" i="12"/>
  <c r="E3138" i="12"/>
  <c r="E3139" i="12"/>
  <c r="E3140" i="12"/>
  <c r="E3141" i="12"/>
  <c r="E3142" i="12"/>
  <c r="E3143" i="12"/>
  <c r="E3144" i="12"/>
  <c r="E3145" i="12"/>
  <c r="E3146" i="12"/>
  <c r="E3147" i="12"/>
  <c r="E3148" i="12"/>
  <c r="E3149" i="12"/>
  <c r="E3150" i="12"/>
  <c r="E3151" i="12"/>
  <c r="E3152" i="12"/>
  <c r="E3153" i="12"/>
  <c r="E3154" i="12"/>
  <c r="E3155" i="12"/>
  <c r="E3156" i="12"/>
  <c r="E3157" i="12"/>
  <c r="E3158" i="12"/>
  <c r="E3159" i="12"/>
  <c r="E3160" i="12"/>
  <c r="E3161" i="12"/>
  <c r="E3162" i="12"/>
  <c r="E3163" i="12"/>
  <c r="E3164" i="12"/>
  <c r="E3165" i="12"/>
  <c r="E3166" i="12"/>
  <c r="E3167" i="12"/>
  <c r="E3168" i="12"/>
  <c r="E3169" i="12"/>
  <c r="E3170" i="12"/>
  <c r="E3171" i="12"/>
  <c r="E3172" i="12"/>
  <c r="E3173" i="12"/>
  <c r="E3174" i="12"/>
  <c r="E3175" i="12"/>
  <c r="E3176" i="12"/>
  <c r="E3177" i="12"/>
  <c r="E3178" i="12"/>
  <c r="E3179" i="12"/>
  <c r="E3180" i="12"/>
  <c r="E3181" i="12"/>
  <c r="E3182" i="12"/>
  <c r="E3183" i="12"/>
  <c r="E3184" i="12"/>
  <c r="E3185" i="12"/>
  <c r="E3186" i="12"/>
  <c r="E3187" i="12"/>
  <c r="E3188" i="12"/>
  <c r="E3189" i="12"/>
  <c r="E3190" i="12"/>
  <c r="E3191" i="12"/>
  <c r="E3192" i="12"/>
  <c r="E3193" i="12"/>
  <c r="E3194" i="12"/>
  <c r="E3195" i="12"/>
  <c r="E3196" i="12"/>
  <c r="E3197" i="12"/>
  <c r="E3198" i="12"/>
  <c r="E3199" i="12"/>
  <c r="E3200" i="12"/>
  <c r="E3201" i="12"/>
  <c r="E3202" i="12"/>
  <c r="E3203" i="12"/>
  <c r="E3204" i="12"/>
  <c r="E3205" i="12"/>
  <c r="E3206" i="12"/>
  <c r="E3207" i="12"/>
  <c r="E3208" i="12"/>
  <c r="E3209" i="12"/>
  <c r="E3210" i="12"/>
  <c r="E3211" i="12"/>
  <c r="E3212" i="12"/>
  <c r="E3213" i="12"/>
  <c r="E3214" i="12"/>
  <c r="E3215" i="12"/>
  <c r="E3216" i="12"/>
  <c r="E3217" i="12"/>
  <c r="E3218" i="12"/>
  <c r="E3219" i="12"/>
  <c r="E3220" i="12"/>
  <c r="E3221" i="12"/>
  <c r="E3222" i="12"/>
  <c r="E3223" i="12"/>
  <c r="E3224" i="12"/>
  <c r="E3225" i="12"/>
  <c r="E3226" i="12"/>
  <c r="E3227" i="12"/>
  <c r="E3228" i="12"/>
  <c r="E3229" i="12"/>
  <c r="E3230" i="12"/>
  <c r="E3231" i="12"/>
  <c r="E3232" i="12"/>
  <c r="E3233" i="12"/>
  <c r="E3234" i="12"/>
  <c r="E3235" i="12"/>
  <c r="E3236" i="12"/>
  <c r="E3237" i="12"/>
  <c r="E3238" i="12"/>
  <c r="E3239" i="12"/>
  <c r="E3240" i="12"/>
  <c r="E3241" i="12"/>
  <c r="E3242" i="12"/>
  <c r="E3243" i="12"/>
  <c r="E3244" i="12"/>
  <c r="E3245" i="12"/>
  <c r="E3246" i="12"/>
  <c r="E3247" i="12"/>
  <c r="E3248" i="12"/>
  <c r="E3249" i="12"/>
  <c r="E3250" i="12"/>
  <c r="E3251" i="12"/>
  <c r="E3252" i="12"/>
  <c r="E3253" i="12"/>
  <c r="E3254" i="12"/>
  <c r="E3255" i="12"/>
  <c r="E3256" i="12"/>
  <c r="E3257" i="12"/>
  <c r="E3258" i="12"/>
  <c r="E3259" i="12"/>
  <c r="E3260" i="12"/>
  <c r="E3261" i="12"/>
  <c r="E3262" i="12"/>
  <c r="E3263" i="12"/>
  <c r="E3264" i="12"/>
  <c r="E3265" i="12"/>
  <c r="E3266" i="12"/>
  <c r="E3267" i="12"/>
  <c r="E3268" i="12"/>
  <c r="E3269" i="12"/>
  <c r="E3270" i="12"/>
  <c r="E3271" i="12"/>
  <c r="E3272" i="12"/>
  <c r="E3273" i="12"/>
  <c r="E3274" i="12"/>
  <c r="E3275" i="12"/>
  <c r="E3276" i="12"/>
  <c r="E3277" i="12"/>
  <c r="E3278" i="12"/>
  <c r="E3279" i="12"/>
  <c r="E3280" i="12"/>
  <c r="E3281" i="12"/>
  <c r="E3282" i="12"/>
  <c r="E3283" i="12"/>
  <c r="E3284" i="12"/>
  <c r="E3285" i="12"/>
  <c r="E3286" i="12"/>
  <c r="E3287" i="12"/>
  <c r="E3288" i="12"/>
  <c r="E3289" i="12"/>
  <c r="E3290" i="12"/>
  <c r="E3291" i="12"/>
  <c r="E3292" i="12"/>
  <c r="E3293" i="12"/>
  <c r="E3294" i="12"/>
  <c r="E3295" i="12"/>
  <c r="E3296" i="12"/>
  <c r="E3297" i="12"/>
  <c r="E3298" i="12"/>
  <c r="E3299" i="12"/>
  <c r="E3300" i="12"/>
  <c r="E3301" i="12"/>
  <c r="E3302" i="12"/>
  <c r="E3303" i="12"/>
  <c r="E3304" i="12"/>
  <c r="E3305" i="12"/>
  <c r="E3306" i="12"/>
  <c r="E3307" i="12"/>
  <c r="E3308" i="12"/>
  <c r="E3309" i="12"/>
  <c r="E3310" i="12"/>
  <c r="E3311" i="12"/>
  <c r="E3312" i="12"/>
  <c r="E3313" i="12"/>
  <c r="E3314" i="12"/>
  <c r="E3315" i="12"/>
  <c r="E3316" i="12"/>
  <c r="E3317" i="12"/>
  <c r="E3318" i="12"/>
  <c r="E3319" i="12"/>
  <c r="E3320" i="12"/>
  <c r="E3321" i="12"/>
  <c r="E3322" i="12"/>
  <c r="E3323" i="12"/>
  <c r="E3324" i="12"/>
  <c r="E3325" i="12"/>
  <c r="E3326" i="12"/>
  <c r="E3327" i="12"/>
  <c r="E3328" i="12"/>
  <c r="E3329" i="12"/>
  <c r="E3330" i="12"/>
  <c r="E3331" i="12"/>
  <c r="E3332" i="12"/>
  <c r="E3333" i="12"/>
  <c r="E3334" i="12"/>
  <c r="E3335" i="12"/>
  <c r="E3336" i="12"/>
  <c r="E3337" i="12"/>
  <c r="E3338" i="12"/>
  <c r="E3339" i="12"/>
  <c r="E3340" i="12"/>
  <c r="E3341" i="12"/>
  <c r="E3342" i="12"/>
  <c r="E3343" i="12"/>
  <c r="E3344" i="12"/>
  <c r="E3345" i="12"/>
  <c r="E3346" i="12"/>
  <c r="E3347" i="12"/>
  <c r="E3348" i="12"/>
  <c r="E3349" i="12"/>
  <c r="E3350" i="12"/>
  <c r="E3351" i="12"/>
  <c r="E3352" i="12"/>
  <c r="E3353" i="12"/>
  <c r="E3354" i="12"/>
  <c r="E3355" i="12"/>
  <c r="E3356" i="12"/>
  <c r="E3357" i="12"/>
  <c r="E3358" i="12"/>
  <c r="E3359" i="12"/>
  <c r="E3360" i="12"/>
  <c r="E3361" i="12"/>
  <c r="E3362" i="12"/>
  <c r="E3363" i="12"/>
  <c r="E3364" i="12"/>
  <c r="E3365" i="12"/>
  <c r="E3366" i="12"/>
  <c r="E3367" i="12"/>
  <c r="E3368" i="12"/>
  <c r="E3369" i="12"/>
  <c r="E3370" i="12"/>
  <c r="E3371" i="12"/>
  <c r="E3372" i="12"/>
  <c r="E3373" i="12"/>
  <c r="E3374" i="12"/>
  <c r="E3375" i="12"/>
  <c r="E3376" i="12"/>
  <c r="E3377" i="12"/>
  <c r="E3378" i="12"/>
  <c r="E3379" i="12"/>
  <c r="E3380" i="12"/>
  <c r="E3381" i="12"/>
  <c r="E3382" i="12"/>
  <c r="E3383" i="12"/>
  <c r="E3384" i="12"/>
  <c r="E3385" i="12"/>
  <c r="E3386" i="12"/>
  <c r="E3387" i="12"/>
  <c r="E3388" i="12"/>
  <c r="E3389" i="12"/>
  <c r="E3390" i="12"/>
  <c r="E3391" i="12"/>
  <c r="E3392" i="12"/>
  <c r="E3393" i="12"/>
  <c r="E3394" i="12"/>
  <c r="E3395" i="12"/>
  <c r="E3396" i="12"/>
  <c r="E3397" i="12"/>
  <c r="E3398" i="12"/>
  <c r="E3399" i="12"/>
  <c r="E3400" i="12"/>
  <c r="E3401" i="12"/>
  <c r="E3402" i="12"/>
  <c r="E3403" i="12"/>
  <c r="E3404" i="12"/>
  <c r="E3405" i="12"/>
  <c r="E3406" i="12"/>
  <c r="E3407" i="12"/>
  <c r="E3408" i="12"/>
  <c r="E3409" i="12"/>
  <c r="E3410" i="12"/>
  <c r="E3411" i="12"/>
  <c r="E3412" i="12"/>
  <c r="E3413" i="12"/>
  <c r="E3414" i="12"/>
  <c r="E3415" i="12"/>
  <c r="E3416" i="12"/>
  <c r="E3417" i="12"/>
  <c r="E3418" i="12"/>
  <c r="E3419" i="12"/>
  <c r="E3420" i="12"/>
  <c r="E3421" i="12"/>
  <c r="E3422" i="12"/>
  <c r="E3423" i="12"/>
  <c r="E3424" i="12"/>
  <c r="E3425" i="12"/>
  <c r="E3426" i="12"/>
  <c r="E3427" i="12"/>
  <c r="E3428" i="12"/>
  <c r="E3429" i="12"/>
  <c r="E3430" i="12"/>
  <c r="E3431" i="12"/>
  <c r="E3432" i="12"/>
  <c r="E3433" i="12"/>
  <c r="E3434" i="12"/>
  <c r="E3435" i="12"/>
  <c r="E3436" i="12"/>
  <c r="E3437" i="12"/>
  <c r="E3438" i="12"/>
  <c r="E3439" i="12"/>
  <c r="E3440" i="12"/>
  <c r="E3441" i="12"/>
  <c r="E3442" i="12"/>
  <c r="E3443" i="12"/>
  <c r="E3444" i="12"/>
  <c r="E3445" i="12"/>
  <c r="E3446" i="12"/>
  <c r="E3447" i="12"/>
  <c r="E3448" i="12"/>
  <c r="E3449" i="12"/>
  <c r="E3450" i="12"/>
  <c r="E2" i="12"/>
  <c r="G1927" i="12"/>
  <c r="G1928" i="12" s="1"/>
  <c r="G1929" i="12" s="1"/>
  <c r="G1930" i="12" s="1"/>
  <c r="G1931" i="12" s="1"/>
  <c r="G1932" i="12" s="1"/>
  <c r="G1933" i="12" s="1"/>
  <c r="G1934" i="12" s="1"/>
  <c r="G1935" i="12" s="1"/>
  <c r="G1936" i="12" s="1"/>
  <c r="G1937" i="12" s="1"/>
  <c r="G1938" i="12" s="1"/>
  <c r="G1939" i="12" s="1"/>
  <c r="G1940" i="12" s="1"/>
  <c r="G1941" i="12" s="1"/>
  <c r="G1942" i="12" s="1"/>
  <c r="G1943" i="12" s="1"/>
  <c r="G1944" i="12" s="1"/>
  <c r="G1945" i="12" s="1"/>
  <c r="G1946" i="12" s="1"/>
  <c r="G1947" i="12" s="1"/>
  <c r="G1948" i="12" s="1"/>
  <c r="G1949" i="12" s="1"/>
  <c r="G1950" i="12" s="1"/>
  <c r="G1951" i="12" s="1"/>
  <c r="G1952" i="12" s="1"/>
  <c r="G1953" i="12" s="1"/>
  <c r="G1954" i="12" s="1"/>
  <c r="G1955" i="12" s="1"/>
  <c r="G1956" i="12" s="1"/>
  <c r="G1957" i="12" s="1"/>
  <c r="G1958" i="12" s="1"/>
  <c r="G1959" i="12" s="1"/>
  <c r="G1960" i="12" s="1"/>
  <c r="G1961" i="12" s="1"/>
  <c r="G1962" i="12" s="1"/>
  <c r="G1963" i="12" s="1"/>
  <c r="G1964" i="12" s="1"/>
  <c r="G1965" i="12" s="1"/>
  <c r="G1966" i="12" s="1"/>
  <c r="G1967" i="12" s="1"/>
  <c r="G1968" i="12" s="1"/>
  <c r="G1969" i="12" s="1"/>
  <c r="G1970" i="12" s="1"/>
  <c r="G1971" i="12" s="1"/>
  <c r="G1972" i="12" s="1"/>
  <c r="G1973" i="12" s="1"/>
  <c r="G1974" i="12" s="1"/>
  <c r="G1975" i="12" s="1"/>
  <c r="G1976" i="12" s="1"/>
  <c r="G1977" i="12" s="1"/>
  <c r="G1978" i="12" s="1"/>
  <c r="G1979" i="12" s="1"/>
  <c r="G1980" i="12" s="1"/>
  <c r="G1981" i="12" s="1"/>
  <c r="G1982" i="12" s="1"/>
  <c r="G1983" i="12" s="1"/>
  <c r="G1984" i="12" s="1"/>
  <c r="G1985" i="12" s="1"/>
  <c r="G1986" i="12" s="1"/>
  <c r="G1987" i="12" s="1"/>
  <c r="G1988" i="12" s="1"/>
  <c r="G1989" i="12" s="1"/>
  <c r="G1990" i="12" s="1"/>
  <c r="G1991" i="12" s="1"/>
  <c r="G1992" i="12" s="1"/>
  <c r="G1993" i="12" s="1"/>
  <c r="G1994" i="12" s="1"/>
  <c r="G1995" i="12" s="1"/>
  <c r="G1996" i="12" s="1"/>
  <c r="G1997" i="12" s="1"/>
  <c r="G1998" i="12" s="1"/>
  <c r="G1999" i="12" s="1"/>
  <c r="G2000" i="12" s="1"/>
  <c r="G2001" i="12" s="1"/>
  <c r="G2002" i="12" s="1"/>
  <c r="G2003" i="12" s="1"/>
  <c r="G2004" i="12" s="1"/>
  <c r="G2005" i="12" s="1"/>
  <c r="G2006" i="12" s="1"/>
  <c r="G2007" i="12" s="1"/>
  <c r="G2008" i="12" s="1"/>
  <c r="G2009" i="12" s="1"/>
  <c r="G2010" i="12" s="1"/>
  <c r="G2011" i="12" s="1"/>
  <c r="G2012" i="12" s="1"/>
  <c r="G2013" i="12" s="1"/>
  <c r="G2014" i="12" s="1"/>
  <c r="G2015" i="12" s="1"/>
  <c r="G2016" i="12" s="1"/>
  <c r="G2017" i="12" s="1"/>
  <c r="G2018" i="12" s="1"/>
  <c r="G2019" i="12" s="1"/>
  <c r="G2020" i="12" s="1"/>
  <c r="G2021" i="12" s="1"/>
  <c r="G2022" i="12" s="1"/>
  <c r="G2023" i="12" s="1"/>
  <c r="G2024" i="12" s="1"/>
  <c r="G2025" i="12" s="1"/>
  <c r="G2026" i="12" s="1"/>
  <c r="G2027" i="12" s="1"/>
  <c r="G2028" i="12" s="1"/>
  <c r="G2029" i="12" s="1"/>
  <c r="G2030" i="12" s="1"/>
  <c r="G2031" i="12" s="1"/>
  <c r="G2032" i="12" s="1"/>
  <c r="G2033" i="12" s="1"/>
  <c r="G2034" i="12" s="1"/>
  <c r="G2035" i="12" s="1"/>
  <c r="G2036" i="12" s="1"/>
  <c r="G2037" i="12" s="1"/>
  <c r="G2038" i="12" s="1"/>
  <c r="G2039" i="12" s="1"/>
  <c r="G2040" i="12" s="1"/>
  <c r="G2041" i="12" s="1"/>
  <c r="G2042" i="12" s="1"/>
  <c r="G2043" i="12" s="1"/>
  <c r="G2044" i="12" s="1"/>
  <c r="G2045" i="12" s="1"/>
  <c r="G2046" i="12" s="1"/>
  <c r="G2047" i="12" s="1"/>
  <c r="G2048" i="12" s="1"/>
  <c r="G2049" i="12" s="1"/>
  <c r="G2050" i="12" s="1"/>
  <c r="G2051" i="12" s="1"/>
  <c r="G2052" i="12" s="1"/>
  <c r="G2053" i="12" s="1"/>
  <c r="G2054" i="12" s="1"/>
  <c r="G2055" i="12" s="1"/>
  <c r="G2056" i="12" s="1"/>
  <c r="G2057" i="12" s="1"/>
  <c r="G2058" i="12" s="1"/>
  <c r="G2059" i="12" s="1"/>
  <c r="G2060" i="12" s="1"/>
  <c r="G2061" i="12" s="1"/>
  <c r="G2062" i="12" s="1"/>
  <c r="G2063" i="12" s="1"/>
  <c r="G2064" i="12" s="1"/>
  <c r="G2065" i="12" s="1"/>
  <c r="G2066" i="12" s="1"/>
  <c r="G2067" i="12" s="1"/>
  <c r="G2068" i="12" s="1"/>
  <c r="G2069" i="12" s="1"/>
  <c r="G3306" i="12"/>
  <c r="G3307" i="12" s="1"/>
  <c r="G3308" i="12" s="1"/>
  <c r="G3309" i="12" s="1"/>
  <c r="G3310" i="12" s="1"/>
  <c r="G3311" i="12" s="1"/>
  <c r="G3312" i="12" s="1"/>
  <c r="G3313" i="12" s="1"/>
  <c r="G3314" i="12" s="1"/>
  <c r="G3315" i="12" s="1"/>
  <c r="G3316" i="12" s="1"/>
  <c r="G3317" i="12" s="1"/>
  <c r="G3318" i="12" s="1"/>
  <c r="G3319" i="12" s="1"/>
  <c r="G3320" i="12" s="1"/>
  <c r="G3321" i="12" s="1"/>
  <c r="G3322" i="12" s="1"/>
  <c r="G3323" i="12" s="1"/>
  <c r="G3324" i="12" s="1"/>
  <c r="G3325" i="12" s="1"/>
  <c r="G3326" i="12" s="1"/>
  <c r="G3327" i="12" s="1"/>
  <c r="G3328" i="12" s="1"/>
  <c r="G3329" i="12" s="1"/>
  <c r="G3330" i="12" s="1"/>
  <c r="G3331" i="12" s="1"/>
  <c r="G3332" i="12" s="1"/>
  <c r="G3333" i="12" s="1"/>
  <c r="G3334" i="12" s="1"/>
  <c r="G3335" i="12" s="1"/>
  <c r="G3336" i="12" s="1"/>
  <c r="G3337" i="12" s="1"/>
  <c r="G3338" i="12" s="1"/>
  <c r="G3339" i="12" s="1"/>
  <c r="G3340" i="12" s="1"/>
  <c r="G3341" i="12" s="1"/>
  <c r="G3342" i="12" s="1"/>
  <c r="G3343" i="12" s="1"/>
  <c r="G3344" i="12" s="1"/>
  <c r="G3345" i="12" s="1"/>
  <c r="G3346" i="12" s="1"/>
  <c r="G3347" i="12" s="1"/>
  <c r="G3348" i="12" s="1"/>
  <c r="G3349" i="12" s="1"/>
  <c r="G3350" i="12" s="1"/>
  <c r="G3351" i="12" s="1"/>
  <c r="G3352" i="12" s="1"/>
  <c r="G3353" i="12" s="1"/>
  <c r="G3354" i="12" s="1"/>
  <c r="G3355" i="12" s="1"/>
  <c r="G3356" i="12" s="1"/>
  <c r="G3357" i="12" s="1"/>
  <c r="G3358" i="12" s="1"/>
  <c r="G3359" i="12" s="1"/>
  <c r="G3360" i="12" s="1"/>
  <c r="G3361" i="12" s="1"/>
  <c r="G3362" i="12" s="1"/>
  <c r="G3363" i="12" s="1"/>
  <c r="G3364" i="12" s="1"/>
  <c r="G3365" i="12" s="1"/>
  <c r="G3366" i="12" s="1"/>
  <c r="G3367" i="12" s="1"/>
  <c r="G3368" i="12" s="1"/>
  <c r="G3369" i="12" s="1"/>
  <c r="G3370" i="12" s="1"/>
  <c r="G3371" i="12" s="1"/>
  <c r="G3372" i="12" s="1"/>
  <c r="G3373" i="12" s="1"/>
  <c r="G3374" i="12" s="1"/>
  <c r="G3375" i="12" s="1"/>
  <c r="G3376" i="12" s="1"/>
  <c r="G3377" i="12" s="1"/>
  <c r="G3378" i="12" s="1"/>
  <c r="G3379" i="12" s="1"/>
  <c r="G3380" i="12" s="1"/>
  <c r="G3381" i="12" s="1"/>
  <c r="G3382" i="12" s="1"/>
  <c r="G3383" i="12" s="1"/>
  <c r="G3384" i="12" s="1"/>
  <c r="G3385" i="12" s="1"/>
  <c r="G3386" i="12" s="1"/>
  <c r="G3387" i="12" s="1"/>
  <c r="G3388" i="12" s="1"/>
  <c r="G3389" i="12" s="1"/>
  <c r="G3390" i="12" s="1"/>
  <c r="G3391" i="12" s="1"/>
  <c r="G3392" i="12" s="1"/>
  <c r="G3393" i="12" s="1"/>
  <c r="G3394" i="12" s="1"/>
  <c r="G3395" i="12" s="1"/>
  <c r="G3396" i="12" s="1"/>
  <c r="G3397" i="12" s="1"/>
  <c r="G3398" i="12" s="1"/>
  <c r="G3399" i="12" s="1"/>
  <c r="G3400" i="12" s="1"/>
  <c r="G3401" i="12" s="1"/>
  <c r="G3402" i="12" s="1"/>
  <c r="G3403" i="12" s="1"/>
  <c r="G3404" i="12" s="1"/>
  <c r="G3405" i="12" s="1"/>
  <c r="G3406" i="12" s="1"/>
  <c r="G3407" i="12" s="1"/>
  <c r="G3408" i="12" s="1"/>
  <c r="G3409" i="12" s="1"/>
  <c r="G3410" i="12" s="1"/>
  <c r="G3411" i="12" s="1"/>
  <c r="G3412" i="12" s="1"/>
  <c r="G3413" i="12" s="1"/>
  <c r="G3414" i="12" s="1"/>
  <c r="G3415" i="12" s="1"/>
  <c r="G3416" i="12" s="1"/>
  <c r="G3417" i="12" s="1"/>
  <c r="G3418" i="12" s="1"/>
  <c r="G3419" i="12" s="1"/>
  <c r="G3420" i="12" s="1"/>
  <c r="G3421" i="12" s="1"/>
  <c r="G3422" i="12" s="1"/>
  <c r="G3423" i="12" s="1"/>
  <c r="G3424" i="12" s="1"/>
  <c r="G3425" i="12" s="1"/>
  <c r="G3426" i="12" s="1"/>
  <c r="G3427" i="12" s="1"/>
  <c r="G3428" i="12" s="1"/>
  <c r="G3429" i="12" s="1"/>
  <c r="G3430" i="12" s="1"/>
  <c r="G3431" i="12" s="1"/>
  <c r="G3432" i="12" s="1"/>
  <c r="G3433" i="12" s="1"/>
  <c r="G3434" i="12" s="1"/>
  <c r="G3435" i="12" s="1"/>
  <c r="G3436" i="12" s="1"/>
  <c r="G3437" i="12" s="1"/>
  <c r="G3438" i="12" s="1"/>
  <c r="G3439" i="12" s="1"/>
  <c r="G3440" i="12" s="1"/>
  <c r="G3441" i="12" s="1"/>
  <c r="G3442" i="12" s="1"/>
  <c r="G3443" i="12" s="1"/>
  <c r="G3444" i="12" s="1"/>
  <c r="G3445" i="12" s="1"/>
  <c r="G3446" i="12" s="1"/>
  <c r="G3447" i="12" s="1"/>
  <c r="G3448" i="12" s="1"/>
  <c r="G3449" i="12" s="1"/>
  <c r="G3450" i="12" s="1"/>
  <c r="G1704" i="12"/>
  <c r="G1705" i="12" s="1"/>
  <c r="G1706" i="12" s="1"/>
  <c r="G1707" i="12" s="1"/>
  <c r="G1708" i="12" s="1"/>
  <c r="G1709" i="12" s="1"/>
  <c r="G1710" i="12" s="1"/>
  <c r="G1711" i="12" s="1"/>
  <c r="G1712" i="12" s="1"/>
  <c r="G1713" i="12" s="1"/>
  <c r="G1714" i="12" s="1"/>
  <c r="G1715" i="12" s="1"/>
  <c r="G1716" i="12" s="1"/>
  <c r="G1717" i="12" s="1"/>
  <c r="G1718" i="12" s="1"/>
  <c r="G1719" i="12" s="1"/>
  <c r="G1720" i="12" s="1"/>
  <c r="G1721" i="12" s="1"/>
  <c r="G1722" i="12" s="1"/>
  <c r="G1723" i="12" s="1"/>
  <c r="G1724" i="12" s="1"/>
  <c r="G1725" i="12" s="1"/>
  <c r="G1726" i="12" s="1"/>
  <c r="G1727" i="12" s="1"/>
  <c r="G1728" i="12" s="1"/>
  <c r="G1729" i="12" s="1"/>
  <c r="G1730" i="12" s="1"/>
  <c r="G1731" i="12" s="1"/>
  <c r="G1732" i="12" s="1"/>
  <c r="G1733" i="12" s="1"/>
  <c r="G1734" i="12" s="1"/>
  <c r="G1735" i="12" s="1"/>
  <c r="G1736" i="12" s="1"/>
  <c r="G1737" i="12" s="1"/>
  <c r="G1738" i="12" s="1"/>
  <c r="G1739" i="12" s="1"/>
  <c r="G1740" i="12" s="1"/>
  <c r="G1741" i="12" s="1"/>
  <c r="G1742" i="12" s="1"/>
  <c r="G1743" i="12" s="1"/>
  <c r="G1744" i="12" s="1"/>
  <c r="G1745" i="12" s="1"/>
  <c r="G1746" i="12" s="1"/>
  <c r="G1747" i="12" s="1"/>
  <c r="G1748" i="12" s="1"/>
  <c r="G1749" i="12" s="1"/>
  <c r="G1750" i="12" s="1"/>
  <c r="G1751" i="12" s="1"/>
  <c r="G1752" i="12" s="1"/>
  <c r="G1753" i="12" s="1"/>
  <c r="G1754" i="12" s="1"/>
  <c r="G1755" i="12" s="1"/>
  <c r="G1756" i="12" s="1"/>
  <c r="G1757" i="12" s="1"/>
  <c r="G1758" i="12" s="1"/>
  <c r="G1759" i="12" s="1"/>
  <c r="G1760" i="12" s="1"/>
  <c r="G1761" i="12" s="1"/>
  <c r="G1762" i="12" s="1"/>
  <c r="G1763" i="12" s="1"/>
  <c r="G1764" i="12" s="1"/>
  <c r="G1765" i="12" s="1"/>
  <c r="G1766" i="12" s="1"/>
  <c r="G1767" i="12" s="1"/>
  <c r="G1768" i="12" s="1"/>
  <c r="G1769" i="12" s="1"/>
  <c r="G1770" i="12" s="1"/>
  <c r="G1771" i="12" s="1"/>
  <c r="G1772" i="12" s="1"/>
  <c r="G1773" i="12" s="1"/>
  <c r="G1774" i="12" s="1"/>
  <c r="G1775" i="12" s="1"/>
  <c r="G1776" i="12" s="1"/>
  <c r="G1777" i="12" s="1"/>
  <c r="G1778" i="12" s="1"/>
  <c r="G1779" i="12" s="1"/>
  <c r="G1780" i="12" s="1"/>
  <c r="G1781" i="12" s="1"/>
  <c r="G1782" i="12" s="1"/>
  <c r="G1783" i="12" s="1"/>
  <c r="G1784" i="12" s="1"/>
  <c r="G1785" i="12" s="1"/>
  <c r="G1786" i="12" s="1"/>
  <c r="G1787" i="12" s="1"/>
  <c r="G1788" i="12" s="1"/>
  <c r="G1789" i="12" s="1"/>
  <c r="G1790" i="12" s="1"/>
  <c r="G1791" i="12" s="1"/>
  <c r="G1792" i="12" s="1"/>
  <c r="G1793" i="12" s="1"/>
  <c r="G1794" i="12" s="1"/>
  <c r="G1795" i="12" s="1"/>
  <c r="G1796" i="12" s="1"/>
  <c r="G1797" i="12" s="1"/>
  <c r="G1798" i="12" s="1"/>
  <c r="G1799" i="12" s="1"/>
  <c r="G1800" i="12" s="1"/>
  <c r="G1801" i="12" s="1"/>
  <c r="G1802" i="12" s="1"/>
  <c r="G1803" i="12" s="1"/>
  <c r="G1804" i="12" s="1"/>
  <c r="G1805" i="12" s="1"/>
  <c r="G1806" i="12" s="1"/>
  <c r="G1807" i="12" s="1"/>
  <c r="G1808" i="12" s="1"/>
  <c r="G1809" i="12" s="1"/>
  <c r="G1810" i="12" s="1"/>
  <c r="G1811" i="12" s="1"/>
  <c r="G1812" i="12" s="1"/>
  <c r="G1813" i="12" s="1"/>
  <c r="G1814" i="12" s="1"/>
  <c r="G1815" i="12" s="1"/>
  <c r="G1816" i="12" s="1"/>
  <c r="G1817" i="12" s="1"/>
  <c r="G1818" i="12" s="1"/>
  <c r="G1819" i="12" s="1"/>
  <c r="G1820" i="12" s="1"/>
  <c r="G1821" i="12" s="1"/>
  <c r="G1822" i="12" s="1"/>
  <c r="G1823" i="12" s="1"/>
  <c r="G1824" i="12" s="1"/>
  <c r="G1825" i="12" s="1"/>
  <c r="G1826" i="12" s="1"/>
  <c r="G1827" i="12" s="1"/>
  <c r="G1828" i="12" s="1"/>
  <c r="G1829" i="12" s="1"/>
  <c r="G1830" i="12" s="1"/>
  <c r="G1831" i="12" s="1"/>
  <c r="G1832" i="12" s="1"/>
  <c r="G1833" i="12" s="1"/>
  <c r="G1834" i="12" s="1"/>
  <c r="G1835" i="12" s="1"/>
  <c r="G1836" i="12" s="1"/>
  <c r="G1837" i="12" s="1"/>
  <c r="G1838" i="12" s="1"/>
  <c r="G1839" i="12" s="1"/>
  <c r="G1840" i="12" s="1"/>
  <c r="G1841" i="12" s="1"/>
  <c r="G1842" i="12" s="1"/>
  <c r="G1843" i="12" s="1"/>
  <c r="G1844" i="12" s="1"/>
  <c r="G1845" i="12" s="1"/>
  <c r="G1846" i="12" s="1"/>
  <c r="G1847" i="12" s="1"/>
  <c r="G1848" i="12" s="1"/>
  <c r="G1849" i="12" s="1"/>
  <c r="G1850" i="12" s="1"/>
  <c r="G1851" i="12" s="1"/>
  <c r="G1852" i="12" s="1"/>
  <c r="G1853" i="12" s="1"/>
  <c r="G1854" i="12" s="1"/>
  <c r="G1855" i="12" s="1"/>
  <c r="G1856" i="12" s="1"/>
  <c r="G1857" i="12" s="1"/>
  <c r="G1858" i="12" s="1"/>
  <c r="G1859" i="12" s="1"/>
  <c r="G1860" i="12" s="1"/>
  <c r="G1861" i="12" s="1"/>
  <c r="G1862" i="12" s="1"/>
  <c r="G1863" i="12" s="1"/>
  <c r="G1864" i="12" s="1"/>
  <c r="G1865" i="12" s="1"/>
  <c r="G1866" i="12" s="1"/>
  <c r="G1867" i="12" s="1"/>
  <c r="G1868" i="12" s="1"/>
  <c r="G1869" i="12" s="1"/>
  <c r="G1870" i="12" s="1"/>
  <c r="G1871" i="12" s="1"/>
  <c r="G1872" i="12" s="1"/>
  <c r="G1873" i="12" s="1"/>
  <c r="G1874" i="12" s="1"/>
  <c r="G1875" i="12" s="1"/>
  <c r="G1876" i="12" s="1"/>
  <c r="G1877" i="12" s="1"/>
  <c r="G1878" i="12" s="1"/>
  <c r="G1879" i="12" s="1"/>
  <c r="G1880" i="12" s="1"/>
  <c r="G1881" i="12" s="1"/>
  <c r="G1882" i="12" s="1"/>
  <c r="G1883" i="12" s="1"/>
  <c r="G1884" i="12" s="1"/>
  <c r="G1885" i="12" s="1"/>
  <c r="G1886" i="12" s="1"/>
  <c r="G1887" i="12" s="1"/>
  <c r="G1888" i="12" s="1"/>
  <c r="G1889" i="12" s="1"/>
  <c r="G1890" i="12" s="1"/>
  <c r="G1891" i="12" s="1"/>
  <c r="G1892" i="12" s="1"/>
  <c r="G1893" i="12" s="1"/>
  <c r="G1894" i="12" s="1"/>
  <c r="G1895" i="12" s="1"/>
  <c r="G1896" i="12" s="1"/>
  <c r="G1897" i="12" s="1"/>
  <c r="G1898" i="12" s="1"/>
  <c r="G1899" i="12" s="1"/>
  <c r="G1900" i="12" s="1"/>
  <c r="G1901" i="12" s="1"/>
  <c r="G1902" i="12" s="1"/>
  <c r="G1903" i="12" s="1"/>
  <c r="G1904" i="12" s="1"/>
  <c r="G1905" i="12" s="1"/>
  <c r="G1906" i="12" s="1"/>
  <c r="G1907" i="12" s="1"/>
  <c r="G1908" i="12" s="1"/>
  <c r="G1909" i="12" s="1"/>
  <c r="G1910" i="12" s="1"/>
  <c r="G1911" i="12" s="1"/>
  <c r="G1912" i="12" s="1"/>
  <c r="G1913" i="12" s="1"/>
  <c r="G1914" i="12" s="1"/>
  <c r="G1915" i="12" s="1"/>
  <c r="G1916" i="12" s="1"/>
  <c r="G1917" i="12" s="1"/>
  <c r="G1918" i="12" s="1"/>
  <c r="G1919" i="12" s="1"/>
  <c r="G1920" i="12" s="1"/>
  <c r="G1921" i="12" s="1"/>
  <c r="G1922" i="12" s="1"/>
  <c r="G1923" i="12" s="1"/>
  <c r="G1924" i="12" s="1"/>
  <c r="G1448" i="12"/>
  <c r="G1449" i="12" s="1"/>
  <c r="G1450" i="12" s="1"/>
  <c r="G1451" i="12" s="1"/>
  <c r="G1452" i="12" s="1"/>
  <c r="G1453" i="12" s="1"/>
  <c r="G1454" i="12" s="1"/>
  <c r="G1455" i="12" s="1"/>
  <c r="G1456" i="12" s="1"/>
  <c r="G1457" i="12" s="1"/>
  <c r="G1458" i="12" s="1"/>
  <c r="G1459" i="12" s="1"/>
  <c r="G1460" i="12" s="1"/>
  <c r="G1461" i="12" s="1"/>
  <c r="G1462" i="12" s="1"/>
  <c r="G1463" i="12" s="1"/>
  <c r="G1464" i="12" s="1"/>
  <c r="G1465" i="12" s="1"/>
  <c r="G1466" i="12" s="1"/>
  <c r="G1467" i="12" s="1"/>
  <c r="G1468" i="12" s="1"/>
  <c r="G1469" i="12" s="1"/>
  <c r="G1470" i="12" s="1"/>
  <c r="G1471" i="12" s="1"/>
  <c r="G1472" i="12" s="1"/>
  <c r="G1473" i="12" s="1"/>
  <c r="G1474" i="12" s="1"/>
  <c r="G1475" i="12" s="1"/>
  <c r="G1476" i="12" s="1"/>
  <c r="G1477" i="12" s="1"/>
  <c r="G1478" i="12" s="1"/>
  <c r="G1479" i="12" s="1"/>
  <c r="G1480" i="12" s="1"/>
  <c r="G1481" i="12" s="1"/>
  <c r="G1482" i="12" s="1"/>
  <c r="G1483" i="12" s="1"/>
  <c r="G1484" i="12" s="1"/>
  <c r="G1485" i="12" s="1"/>
  <c r="G1486" i="12" s="1"/>
  <c r="G1487" i="12" s="1"/>
  <c r="G1488" i="12" s="1"/>
  <c r="G1489" i="12" s="1"/>
  <c r="G1490" i="12" s="1"/>
  <c r="G1491" i="12" s="1"/>
  <c r="G1492" i="12" s="1"/>
  <c r="G1493" i="12" s="1"/>
  <c r="G1494" i="12" s="1"/>
  <c r="G1495" i="12" s="1"/>
  <c r="G1496" i="12" s="1"/>
  <c r="G1497" i="12" s="1"/>
  <c r="G1498" i="12" s="1"/>
  <c r="G1499" i="12" s="1"/>
  <c r="G1500" i="12" s="1"/>
  <c r="G1501" i="12" s="1"/>
  <c r="G1502" i="12" s="1"/>
  <c r="G1503" i="12" s="1"/>
  <c r="G1504" i="12" s="1"/>
  <c r="G1505" i="12" s="1"/>
  <c r="G1506" i="12" s="1"/>
  <c r="G1507" i="12" s="1"/>
  <c r="G1508" i="12" s="1"/>
  <c r="G1509" i="12" s="1"/>
  <c r="G1510" i="12" s="1"/>
  <c r="G1511" i="12" s="1"/>
  <c r="G1512" i="12" s="1"/>
  <c r="G1513" i="12" s="1"/>
  <c r="G1514" i="12" s="1"/>
  <c r="G1515" i="12" s="1"/>
  <c r="G1516" i="12" s="1"/>
  <c r="G1517" i="12" s="1"/>
  <c r="G1518" i="12" s="1"/>
  <c r="G1519" i="12" s="1"/>
  <c r="G1520" i="12" s="1"/>
  <c r="G1521" i="12" s="1"/>
  <c r="G1522" i="12" s="1"/>
  <c r="G1523" i="12" s="1"/>
  <c r="G1524" i="12" s="1"/>
  <c r="G1525" i="12" s="1"/>
  <c r="G1526" i="12" s="1"/>
  <c r="G1527" i="12" s="1"/>
  <c r="G1528" i="12" s="1"/>
  <c r="G1529" i="12" s="1"/>
  <c r="G1530" i="12" s="1"/>
  <c r="G1531" i="12" s="1"/>
  <c r="G1532" i="12" s="1"/>
  <c r="G1533" i="12" s="1"/>
  <c r="G1534" i="12" s="1"/>
  <c r="G1535" i="12" s="1"/>
  <c r="G1536" i="12" s="1"/>
  <c r="G1537" i="12" s="1"/>
  <c r="G1538" i="12" s="1"/>
  <c r="G1539" i="12" s="1"/>
  <c r="G1540" i="12" s="1"/>
  <c r="G1541" i="12" s="1"/>
  <c r="G1542" i="12" s="1"/>
  <c r="G1543" i="12" s="1"/>
  <c r="G1544" i="12" s="1"/>
  <c r="G1545" i="12" s="1"/>
  <c r="G1546" i="12" s="1"/>
  <c r="G1547" i="12" s="1"/>
  <c r="G1548" i="12" s="1"/>
  <c r="G1549" i="12" s="1"/>
  <c r="G1550" i="12" s="1"/>
  <c r="G1551" i="12" s="1"/>
  <c r="G1552" i="12" s="1"/>
  <c r="G1553" i="12" s="1"/>
  <c r="G1554" i="12" s="1"/>
  <c r="G1555" i="12" s="1"/>
  <c r="G1556" i="12" s="1"/>
  <c r="G1557" i="12" s="1"/>
  <c r="G1558" i="12" s="1"/>
  <c r="G1559" i="12" s="1"/>
  <c r="G1560" i="12" s="1"/>
  <c r="G1561" i="12" s="1"/>
  <c r="G1562" i="12" s="1"/>
  <c r="G1563" i="12" s="1"/>
  <c r="G1564" i="12" s="1"/>
  <c r="G1565" i="12" s="1"/>
  <c r="G1566" i="12" s="1"/>
  <c r="G1567" i="12" s="1"/>
  <c r="G1568" i="12" s="1"/>
  <c r="G1569" i="12" s="1"/>
  <c r="G1570" i="12" s="1"/>
  <c r="G1571" i="12" s="1"/>
  <c r="G1572" i="12" s="1"/>
  <c r="G1573" i="12" s="1"/>
  <c r="G1574" i="12" s="1"/>
  <c r="G1575" i="12" s="1"/>
  <c r="G1576" i="12" s="1"/>
  <c r="G1577" i="12" s="1"/>
  <c r="G1578" i="12" s="1"/>
  <c r="G1579" i="12" s="1"/>
  <c r="G1580" i="12" s="1"/>
  <c r="G1581" i="12" s="1"/>
  <c r="G1582" i="12" s="1"/>
  <c r="G1583" i="12" s="1"/>
  <c r="G1584" i="12" s="1"/>
  <c r="G1585" i="12" s="1"/>
  <c r="G1586" i="12" s="1"/>
  <c r="G1587" i="12" s="1"/>
  <c r="G1588" i="12" s="1"/>
  <c r="G1589" i="12" s="1"/>
  <c r="G1590" i="12" s="1"/>
  <c r="G1591" i="12" s="1"/>
  <c r="G1592" i="12" s="1"/>
  <c r="G1593" i="12" s="1"/>
  <c r="G1594" i="12" s="1"/>
  <c r="G1595" i="12" s="1"/>
  <c r="G1596" i="12" s="1"/>
  <c r="G1597" i="12" s="1"/>
  <c r="G1598" i="12" s="1"/>
  <c r="G1599" i="12" s="1"/>
  <c r="G1600" i="12" s="1"/>
  <c r="G1601" i="12" s="1"/>
  <c r="G1602" i="12" s="1"/>
  <c r="G1603" i="12" s="1"/>
  <c r="G1604" i="12" s="1"/>
  <c r="G1605" i="12" s="1"/>
  <c r="G1606" i="12" s="1"/>
  <c r="G1607" i="12" s="1"/>
  <c r="G1608" i="12" s="1"/>
  <c r="G1609" i="12" s="1"/>
  <c r="G1610" i="12" s="1"/>
  <c r="G1611" i="12" s="1"/>
  <c r="G1612" i="12" s="1"/>
  <c r="G1613" i="12" s="1"/>
  <c r="G1614" i="12" s="1"/>
  <c r="G1615" i="12" s="1"/>
  <c r="G1616" i="12" s="1"/>
  <c r="G1617" i="12" s="1"/>
  <c r="G1618" i="12" s="1"/>
  <c r="G1619" i="12" s="1"/>
  <c r="G1620" i="12" s="1"/>
  <c r="G1621" i="12" s="1"/>
  <c r="G1622" i="12" s="1"/>
  <c r="G1623" i="12" s="1"/>
  <c r="G1624" i="12" s="1"/>
  <c r="G1625" i="12" s="1"/>
  <c r="G1626" i="12" s="1"/>
  <c r="G1627" i="12" s="1"/>
  <c r="G1628" i="12" s="1"/>
  <c r="G1629" i="12" s="1"/>
  <c r="G1630" i="12" s="1"/>
  <c r="G1631" i="12" s="1"/>
  <c r="G1632" i="12" s="1"/>
  <c r="G1633" i="12" s="1"/>
  <c r="G1634" i="12" s="1"/>
  <c r="G1635" i="12" s="1"/>
  <c r="G1636" i="12" s="1"/>
  <c r="G1637" i="12" s="1"/>
  <c r="G1638" i="12" s="1"/>
  <c r="G1639" i="12" s="1"/>
  <c r="G1640" i="12" s="1"/>
  <c r="G1641" i="12" s="1"/>
  <c r="G1642" i="12" s="1"/>
  <c r="G1643" i="12" s="1"/>
  <c r="G1644" i="12" s="1"/>
  <c r="G1645" i="12" s="1"/>
  <c r="G1646" i="12" s="1"/>
  <c r="G1647" i="12" s="1"/>
  <c r="G1648" i="12" s="1"/>
  <c r="G1649" i="12" s="1"/>
  <c r="G1650" i="12" s="1"/>
  <c r="G1651" i="12" s="1"/>
  <c r="G1652" i="12" s="1"/>
  <c r="G1653" i="12" s="1"/>
  <c r="G1654" i="12" s="1"/>
  <c r="G1655" i="12" s="1"/>
  <c r="G1656" i="12" s="1"/>
  <c r="G1657" i="12" s="1"/>
  <c r="G1658" i="12" s="1"/>
  <c r="G1659" i="12" s="1"/>
  <c r="G1660" i="12" s="1"/>
  <c r="G1661" i="12" s="1"/>
  <c r="G1662" i="12" s="1"/>
  <c r="G1663" i="12" s="1"/>
  <c r="G1664" i="12" s="1"/>
  <c r="G1665" i="12" s="1"/>
  <c r="G1666" i="12" s="1"/>
  <c r="G1667" i="12" s="1"/>
  <c r="G1668" i="12" s="1"/>
  <c r="G1669" i="12" s="1"/>
  <c r="G1670" i="12" s="1"/>
  <c r="G1671" i="12" s="1"/>
  <c r="G1672" i="12" s="1"/>
  <c r="G1673" i="12" s="1"/>
  <c r="G1674" i="12" s="1"/>
  <c r="G1675" i="12" s="1"/>
  <c r="G1676" i="12" s="1"/>
  <c r="G1677" i="12" s="1"/>
  <c r="G1678" i="12" s="1"/>
  <c r="G1679" i="12" s="1"/>
  <c r="G1680" i="12" s="1"/>
  <c r="G1681" i="12" s="1"/>
  <c r="G1682" i="12" s="1"/>
  <c r="G1683" i="12" s="1"/>
  <c r="G1684" i="12" s="1"/>
  <c r="G1685" i="12" s="1"/>
  <c r="G1686" i="12" s="1"/>
  <c r="G1687" i="12" s="1"/>
  <c r="G1688" i="12" s="1"/>
  <c r="G1689" i="12" s="1"/>
  <c r="G1690" i="12" s="1"/>
  <c r="G1691" i="12" s="1"/>
  <c r="G1692" i="12" s="1"/>
  <c r="G1693" i="12" s="1"/>
  <c r="G1694" i="12" s="1"/>
  <c r="G1695" i="12" s="1"/>
  <c r="G1696" i="12" s="1"/>
  <c r="G1697" i="12" s="1"/>
  <c r="G1698" i="12" s="1"/>
  <c r="G1699" i="12" s="1"/>
  <c r="G1700" i="12" s="1"/>
  <c r="G1701" i="12" s="1"/>
  <c r="G1241" i="12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G1257" i="12" s="1"/>
  <c r="G1258" i="12" s="1"/>
  <c r="G1259" i="12" s="1"/>
  <c r="G1260" i="12" s="1"/>
  <c r="G1261" i="12" s="1"/>
  <c r="G1262" i="12" s="1"/>
  <c r="G1263" i="12" s="1"/>
  <c r="G1264" i="12" s="1"/>
  <c r="G1265" i="12" s="1"/>
  <c r="G1266" i="12" s="1"/>
  <c r="G1267" i="12" s="1"/>
  <c r="G1268" i="12" s="1"/>
  <c r="G1269" i="12" s="1"/>
  <c r="G1270" i="12" s="1"/>
  <c r="G1271" i="12" s="1"/>
  <c r="G1272" i="12" s="1"/>
  <c r="G1273" i="12" s="1"/>
  <c r="G1274" i="12" s="1"/>
  <c r="G1275" i="12" s="1"/>
  <c r="G1276" i="12" s="1"/>
  <c r="G1277" i="12" s="1"/>
  <c r="G1278" i="12" s="1"/>
  <c r="G1279" i="12" s="1"/>
  <c r="G1280" i="12" s="1"/>
  <c r="G1281" i="12" s="1"/>
  <c r="G1282" i="12" s="1"/>
  <c r="G1283" i="12" s="1"/>
  <c r="G1284" i="12" s="1"/>
  <c r="G1285" i="12" s="1"/>
  <c r="G1286" i="12" s="1"/>
  <c r="G1287" i="12" s="1"/>
  <c r="G1288" i="12" s="1"/>
  <c r="G1289" i="12" s="1"/>
  <c r="G1290" i="12" s="1"/>
  <c r="G1291" i="12" s="1"/>
  <c r="G1292" i="12" s="1"/>
  <c r="G1293" i="12" s="1"/>
  <c r="G1294" i="12" s="1"/>
  <c r="G1295" i="12" s="1"/>
  <c r="G1296" i="12" s="1"/>
  <c r="G1297" i="12" s="1"/>
  <c r="G1298" i="12" s="1"/>
  <c r="G1299" i="12" s="1"/>
  <c r="G1300" i="12" s="1"/>
  <c r="G1301" i="12" s="1"/>
  <c r="G1302" i="12" s="1"/>
  <c r="G1303" i="12" s="1"/>
  <c r="G1304" i="12" s="1"/>
  <c r="G1305" i="12" s="1"/>
  <c r="G1306" i="12" s="1"/>
  <c r="G1307" i="12" s="1"/>
  <c r="G1308" i="12" s="1"/>
  <c r="G1309" i="12" s="1"/>
  <c r="G1310" i="12" s="1"/>
  <c r="G1311" i="12" s="1"/>
  <c r="G1312" i="12" s="1"/>
  <c r="G1313" i="12" s="1"/>
  <c r="G1314" i="12" s="1"/>
  <c r="G1315" i="12" s="1"/>
  <c r="G1316" i="12" s="1"/>
  <c r="G1317" i="12" s="1"/>
  <c r="G1318" i="12" s="1"/>
  <c r="G1319" i="12" s="1"/>
  <c r="G1320" i="12" s="1"/>
  <c r="G1321" i="12" s="1"/>
  <c r="G1322" i="12" s="1"/>
  <c r="G1323" i="12" s="1"/>
  <c r="G1324" i="12" s="1"/>
  <c r="G1325" i="12" s="1"/>
  <c r="G1326" i="12" s="1"/>
  <c r="G1327" i="12" s="1"/>
  <c r="G1328" i="12" s="1"/>
  <c r="G1329" i="12" s="1"/>
  <c r="G1330" i="12" s="1"/>
  <c r="G1331" i="12" s="1"/>
  <c r="G1332" i="12" s="1"/>
  <c r="G1333" i="12" s="1"/>
  <c r="G1334" i="12" s="1"/>
  <c r="G1335" i="12" s="1"/>
  <c r="G1336" i="12" s="1"/>
  <c r="G1337" i="12" s="1"/>
  <c r="G1338" i="12" s="1"/>
  <c r="G1339" i="12" s="1"/>
  <c r="G1340" i="12" s="1"/>
  <c r="G1341" i="12" s="1"/>
  <c r="G1342" i="12" s="1"/>
  <c r="G1343" i="12" s="1"/>
  <c r="G1344" i="12" s="1"/>
  <c r="G1345" i="12" s="1"/>
  <c r="G1346" i="12" s="1"/>
  <c r="G1347" i="12" s="1"/>
  <c r="G1348" i="12" s="1"/>
  <c r="G1349" i="12" s="1"/>
  <c r="G1350" i="12" s="1"/>
  <c r="G1351" i="12" s="1"/>
  <c r="G1352" i="12" s="1"/>
  <c r="G1353" i="12" s="1"/>
  <c r="G1354" i="12" s="1"/>
  <c r="G1355" i="12" s="1"/>
  <c r="G1356" i="12" s="1"/>
  <c r="G1357" i="12" s="1"/>
  <c r="G1358" i="12" s="1"/>
  <c r="G1359" i="12" s="1"/>
  <c r="G1360" i="12" s="1"/>
  <c r="G1361" i="12" s="1"/>
  <c r="G1362" i="12" s="1"/>
  <c r="G1363" i="12" s="1"/>
  <c r="G1364" i="12" s="1"/>
  <c r="G1365" i="12" s="1"/>
  <c r="G1366" i="12" s="1"/>
  <c r="G1367" i="12" s="1"/>
  <c r="G1368" i="12" s="1"/>
  <c r="G1369" i="12" s="1"/>
  <c r="G1370" i="12" s="1"/>
  <c r="G1371" i="12" s="1"/>
  <c r="G1372" i="12" s="1"/>
  <c r="G1373" i="12" s="1"/>
  <c r="G1374" i="12" s="1"/>
  <c r="G1375" i="12" s="1"/>
  <c r="G1376" i="12" s="1"/>
  <c r="G1377" i="12" s="1"/>
  <c r="G1378" i="12" s="1"/>
  <c r="G1379" i="12" s="1"/>
  <c r="G1380" i="12" s="1"/>
  <c r="G1381" i="12" s="1"/>
  <c r="G1382" i="12" s="1"/>
  <c r="G1383" i="12" s="1"/>
  <c r="G1384" i="12" s="1"/>
  <c r="G1385" i="12" s="1"/>
  <c r="G1386" i="12" s="1"/>
  <c r="G1387" i="12" s="1"/>
  <c r="G1388" i="12" s="1"/>
  <c r="G1389" i="12" s="1"/>
  <c r="G1390" i="12" s="1"/>
  <c r="G1391" i="12" s="1"/>
  <c r="G1392" i="12" s="1"/>
  <c r="G1393" i="12" s="1"/>
  <c r="G1394" i="12" s="1"/>
  <c r="G1395" i="12" s="1"/>
  <c r="G1396" i="12" s="1"/>
  <c r="G1397" i="12" s="1"/>
  <c r="G1398" i="12" s="1"/>
  <c r="G1399" i="12" s="1"/>
  <c r="G1400" i="12" s="1"/>
  <c r="G1401" i="12" s="1"/>
  <c r="G1402" i="12" s="1"/>
  <c r="G1403" i="12" s="1"/>
  <c r="G1404" i="12" s="1"/>
  <c r="G1405" i="12" s="1"/>
  <c r="G1406" i="12" s="1"/>
  <c r="G1407" i="12" s="1"/>
  <c r="G1408" i="12" s="1"/>
  <c r="G1409" i="12" s="1"/>
  <c r="G1410" i="12" s="1"/>
  <c r="G1411" i="12" s="1"/>
  <c r="G1412" i="12" s="1"/>
  <c r="G1413" i="12" s="1"/>
  <c r="G1414" i="12" s="1"/>
  <c r="G1415" i="12" s="1"/>
  <c r="G1416" i="12" s="1"/>
  <c r="G1417" i="12" s="1"/>
  <c r="G1418" i="12" s="1"/>
  <c r="G1419" i="12" s="1"/>
  <c r="G1420" i="12" s="1"/>
  <c r="G1421" i="12" s="1"/>
  <c r="G1422" i="12" s="1"/>
  <c r="G1423" i="12" s="1"/>
  <c r="G1424" i="12" s="1"/>
  <c r="G1425" i="12" s="1"/>
  <c r="G1426" i="12" s="1"/>
  <c r="G1427" i="12" s="1"/>
  <c r="G1428" i="12" s="1"/>
  <c r="G1429" i="12" s="1"/>
  <c r="G1430" i="12" s="1"/>
  <c r="G1431" i="12" s="1"/>
  <c r="G1432" i="12" s="1"/>
  <c r="G1433" i="12" s="1"/>
  <c r="G1434" i="12" s="1"/>
  <c r="G1435" i="12" s="1"/>
  <c r="G1436" i="12" s="1"/>
  <c r="G1437" i="12" s="1"/>
  <c r="G1438" i="12" s="1"/>
  <c r="G1439" i="12" s="1"/>
  <c r="G1440" i="12" s="1"/>
  <c r="G1441" i="12" s="1"/>
  <c r="G1442" i="12" s="1"/>
  <c r="G1443" i="12" s="1"/>
  <c r="G1444" i="12" s="1"/>
  <c r="G1445" i="12" s="1"/>
  <c r="G3111" i="12"/>
  <c r="G3112" i="12" s="1"/>
  <c r="G3113" i="12" s="1"/>
  <c r="G3114" i="12" s="1"/>
  <c r="G3115" i="12" s="1"/>
  <c r="G3116" i="12" s="1"/>
  <c r="G3117" i="12" s="1"/>
  <c r="G3118" i="12" s="1"/>
  <c r="G3119" i="12" s="1"/>
  <c r="G3120" i="12" s="1"/>
  <c r="G3121" i="12" s="1"/>
  <c r="G3122" i="12" s="1"/>
  <c r="G3123" i="12" s="1"/>
  <c r="G3124" i="12" s="1"/>
  <c r="G3125" i="12" s="1"/>
  <c r="G3126" i="12" s="1"/>
  <c r="G3127" i="12" s="1"/>
  <c r="G3128" i="12" s="1"/>
  <c r="G3129" i="12" s="1"/>
  <c r="G3130" i="12" s="1"/>
  <c r="G3131" i="12" s="1"/>
  <c r="G3132" i="12" s="1"/>
  <c r="G3133" i="12" s="1"/>
  <c r="G3134" i="12" s="1"/>
  <c r="G3135" i="12" s="1"/>
  <c r="G3136" i="12" s="1"/>
  <c r="G3137" i="12" s="1"/>
  <c r="G3138" i="12" s="1"/>
  <c r="G3139" i="12" s="1"/>
  <c r="G3140" i="12" s="1"/>
  <c r="G3141" i="12" s="1"/>
  <c r="G3142" i="12" s="1"/>
  <c r="G3143" i="12" s="1"/>
  <c r="G3144" i="12" s="1"/>
  <c r="G3145" i="12" s="1"/>
  <c r="G3146" i="12" s="1"/>
  <c r="G3147" i="12" s="1"/>
  <c r="G3148" i="12" s="1"/>
  <c r="G3149" i="12" s="1"/>
  <c r="G3150" i="12" s="1"/>
  <c r="G3151" i="12" s="1"/>
  <c r="G3152" i="12" s="1"/>
  <c r="G3153" i="12" s="1"/>
  <c r="G3154" i="12" s="1"/>
  <c r="G3155" i="12" s="1"/>
  <c r="G3156" i="12" s="1"/>
  <c r="G3157" i="12" s="1"/>
  <c r="G3158" i="12" s="1"/>
  <c r="G3159" i="12" s="1"/>
  <c r="G3160" i="12" s="1"/>
  <c r="G3161" i="12" s="1"/>
  <c r="G3162" i="12" s="1"/>
  <c r="G3163" i="12" s="1"/>
  <c r="G3164" i="12" s="1"/>
  <c r="G3165" i="12" s="1"/>
  <c r="G3166" i="12" s="1"/>
  <c r="G3167" i="12" s="1"/>
  <c r="G3168" i="12" s="1"/>
  <c r="G3169" i="12" s="1"/>
  <c r="G3170" i="12" s="1"/>
  <c r="G3171" i="12" s="1"/>
  <c r="G3172" i="12" s="1"/>
  <c r="G3173" i="12" s="1"/>
  <c r="G3174" i="12" s="1"/>
  <c r="G3175" i="12" s="1"/>
  <c r="G3176" i="12" s="1"/>
  <c r="G3177" i="12" s="1"/>
  <c r="G3178" i="12" s="1"/>
  <c r="G3179" i="12" s="1"/>
  <c r="G3180" i="12" s="1"/>
  <c r="G3181" i="12" s="1"/>
  <c r="G3182" i="12" s="1"/>
  <c r="G3183" i="12" s="1"/>
  <c r="G3184" i="12" s="1"/>
  <c r="G3185" i="12" s="1"/>
  <c r="G3186" i="12" s="1"/>
  <c r="G3187" i="12" s="1"/>
  <c r="G3188" i="12" s="1"/>
  <c r="G3189" i="12" s="1"/>
  <c r="G3190" i="12" s="1"/>
  <c r="G3191" i="12" s="1"/>
  <c r="G3192" i="12" s="1"/>
  <c r="G3193" i="12" s="1"/>
  <c r="G3194" i="12" s="1"/>
  <c r="G3195" i="12" s="1"/>
  <c r="G3196" i="12" s="1"/>
  <c r="G3197" i="12" s="1"/>
  <c r="G3198" i="12" s="1"/>
  <c r="G3199" i="12" s="1"/>
  <c r="G3200" i="12" s="1"/>
  <c r="G3201" i="12" s="1"/>
  <c r="G3202" i="12" s="1"/>
  <c r="G3203" i="12" s="1"/>
  <c r="G3204" i="12" s="1"/>
  <c r="G3205" i="12" s="1"/>
  <c r="G3206" i="12" s="1"/>
  <c r="G3207" i="12" s="1"/>
  <c r="G3208" i="12" s="1"/>
  <c r="G3209" i="12" s="1"/>
  <c r="G3210" i="12" s="1"/>
  <c r="G3211" i="12" s="1"/>
  <c r="G3212" i="12" s="1"/>
  <c r="G3213" i="12" s="1"/>
  <c r="G3214" i="12" s="1"/>
  <c r="G3215" i="12" s="1"/>
  <c r="G3216" i="12" s="1"/>
  <c r="G3217" i="12" s="1"/>
  <c r="G3218" i="12" s="1"/>
  <c r="G3219" i="12" s="1"/>
  <c r="G3220" i="12" s="1"/>
  <c r="G3221" i="12" s="1"/>
  <c r="G3222" i="12" s="1"/>
  <c r="G3223" i="12" s="1"/>
  <c r="G3224" i="12" s="1"/>
  <c r="G3225" i="12" s="1"/>
  <c r="G3226" i="12" s="1"/>
  <c r="G3227" i="12" s="1"/>
  <c r="G3228" i="12" s="1"/>
  <c r="G3229" i="12" s="1"/>
  <c r="G3230" i="12" s="1"/>
  <c r="G3231" i="12" s="1"/>
  <c r="G3232" i="12" s="1"/>
  <c r="G3233" i="12" s="1"/>
  <c r="G3234" i="12" s="1"/>
  <c r="G3235" i="12" s="1"/>
  <c r="G3236" i="12" s="1"/>
  <c r="G3237" i="12" s="1"/>
  <c r="G3238" i="12" s="1"/>
  <c r="G3239" i="12" s="1"/>
  <c r="G3240" i="12" s="1"/>
  <c r="G3241" i="12" s="1"/>
  <c r="G3242" i="12" s="1"/>
  <c r="G3243" i="12" s="1"/>
  <c r="G3244" i="12" s="1"/>
  <c r="G3245" i="12" s="1"/>
  <c r="G3246" i="12" s="1"/>
  <c r="G3247" i="12" s="1"/>
  <c r="G3248" i="12" s="1"/>
  <c r="G3249" i="12" s="1"/>
  <c r="G3250" i="12" s="1"/>
  <c r="G3251" i="12" s="1"/>
  <c r="G3252" i="12" s="1"/>
  <c r="G3253" i="12" s="1"/>
  <c r="G3254" i="12" s="1"/>
  <c r="G3255" i="12" s="1"/>
  <c r="G3256" i="12" s="1"/>
  <c r="G3257" i="12" s="1"/>
  <c r="G3258" i="12" s="1"/>
  <c r="G3259" i="12" s="1"/>
  <c r="G3260" i="12" s="1"/>
  <c r="G3261" i="12" s="1"/>
  <c r="G3262" i="12" s="1"/>
  <c r="G3263" i="12" s="1"/>
  <c r="G3264" i="12" s="1"/>
  <c r="G3265" i="12" s="1"/>
  <c r="G3266" i="12" s="1"/>
  <c r="G3267" i="12" s="1"/>
  <c r="G3268" i="12" s="1"/>
  <c r="G3269" i="12" s="1"/>
  <c r="G3270" i="12" s="1"/>
  <c r="G3271" i="12" s="1"/>
  <c r="G3272" i="12" s="1"/>
  <c r="G3273" i="12" s="1"/>
  <c r="G3274" i="12" s="1"/>
  <c r="G3275" i="12" s="1"/>
  <c r="G3276" i="12" s="1"/>
  <c r="G3277" i="12" s="1"/>
  <c r="G3278" i="12" s="1"/>
  <c r="G3279" i="12" s="1"/>
  <c r="G3280" i="12" s="1"/>
  <c r="G3281" i="12" s="1"/>
  <c r="G3282" i="12" s="1"/>
  <c r="G3283" i="12" s="1"/>
  <c r="G3284" i="12" s="1"/>
  <c r="G3285" i="12" s="1"/>
  <c r="G3286" i="12" s="1"/>
  <c r="G3287" i="12" s="1"/>
  <c r="G3288" i="12" s="1"/>
  <c r="G3289" i="12" s="1"/>
  <c r="G3290" i="12" s="1"/>
  <c r="G3291" i="12" s="1"/>
  <c r="G3292" i="12" s="1"/>
  <c r="G3293" i="12" s="1"/>
  <c r="G3294" i="12" s="1"/>
  <c r="G3295" i="12" s="1"/>
  <c r="G3296" i="12" s="1"/>
  <c r="G3297" i="12" s="1"/>
  <c r="G3298" i="12" s="1"/>
  <c r="G3299" i="12" s="1"/>
  <c r="G3300" i="12" s="1"/>
  <c r="G3301" i="12" s="1"/>
  <c r="G3302" i="12" s="1"/>
  <c r="G3303" i="12" s="1"/>
  <c r="G3304" i="12" s="1"/>
  <c r="G1047" i="12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7" i="12" s="1"/>
  <c r="G1068" i="12" s="1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8" i="12" s="1"/>
  <c r="G1099" i="12" s="1"/>
  <c r="G1100" i="12" s="1"/>
  <c r="G1101" i="12" s="1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29" i="12" s="1"/>
  <c r="G1130" i="12" s="1"/>
  <c r="G1131" i="12" s="1"/>
  <c r="G1132" i="12" s="1"/>
  <c r="G1133" i="12" s="1"/>
  <c r="G1134" i="12" s="1"/>
  <c r="G1135" i="12" s="1"/>
  <c r="G1136" i="12" s="1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7" i="12" s="1"/>
  <c r="G1158" i="12" s="1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8" i="12" s="1"/>
  <c r="G1189" i="12" s="1"/>
  <c r="G1190" i="12" s="1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8" i="12" s="1"/>
  <c r="G1219" i="12" s="1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2925" i="12"/>
  <c r="G2926" i="12" s="1"/>
  <c r="G2927" i="12" s="1"/>
  <c r="G2928" i="12" s="1"/>
  <c r="G2929" i="12" s="1"/>
  <c r="G2930" i="12" s="1"/>
  <c r="G2931" i="12" s="1"/>
  <c r="G2932" i="12" s="1"/>
  <c r="G2933" i="12" s="1"/>
  <c r="G2934" i="12" s="1"/>
  <c r="G2935" i="12" s="1"/>
  <c r="G2936" i="12" s="1"/>
  <c r="G2937" i="12" s="1"/>
  <c r="G2938" i="12" s="1"/>
  <c r="G2939" i="12" s="1"/>
  <c r="G2940" i="12" s="1"/>
  <c r="G2941" i="12" s="1"/>
  <c r="G2942" i="12" s="1"/>
  <c r="G2943" i="12" s="1"/>
  <c r="G2944" i="12" s="1"/>
  <c r="G2945" i="12" s="1"/>
  <c r="G2946" i="12" s="1"/>
  <c r="G2947" i="12" s="1"/>
  <c r="G2948" i="12" s="1"/>
  <c r="G2949" i="12" s="1"/>
  <c r="G2950" i="12" s="1"/>
  <c r="G2951" i="12" s="1"/>
  <c r="G2952" i="12" s="1"/>
  <c r="G2953" i="12" s="1"/>
  <c r="G2954" i="12" s="1"/>
  <c r="G2955" i="12" s="1"/>
  <c r="G2956" i="12" s="1"/>
  <c r="G2957" i="12" s="1"/>
  <c r="G2958" i="12" s="1"/>
  <c r="G2959" i="12" s="1"/>
  <c r="G2960" i="12" s="1"/>
  <c r="G2961" i="12" s="1"/>
  <c r="G2962" i="12" s="1"/>
  <c r="G2963" i="12" s="1"/>
  <c r="G2964" i="12" s="1"/>
  <c r="G2965" i="12" s="1"/>
  <c r="G2966" i="12" s="1"/>
  <c r="G2967" i="12" s="1"/>
  <c r="G2968" i="12" s="1"/>
  <c r="G2969" i="12" s="1"/>
  <c r="G2970" i="12" s="1"/>
  <c r="G2971" i="12" s="1"/>
  <c r="G2972" i="12" s="1"/>
  <c r="G2973" i="12" s="1"/>
  <c r="G2974" i="12" s="1"/>
  <c r="G2975" i="12" s="1"/>
  <c r="G2976" i="12" s="1"/>
  <c r="G2977" i="12" s="1"/>
  <c r="G2978" i="12" s="1"/>
  <c r="G2979" i="12" s="1"/>
  <c r="G2980" i="12" s="1"/>
  <c r="G2981" i="12" s="1"/>
  <c r="G2982" i="12" s="1"/>
  <c r="G2983" i="12" s="1"/>
  <c r="G2984" i="12" s="1"/>
  <c r="G2985" i="12" s="1"/>
  <c r="G2986" i="12" s="1"/>
  <c r="G2987" i="12" s="1"/>
  <c r="G2988" i="12" s="1"/>
  <c r="G2989" i="12" s="1"/>
  <c r="G2990" i="12" s="1"/>
  <c r="G2991" i="12" s="1"/>
  <c r="G2992" i="12" s="1"/>
  <c r="G2993" i="12" s="1"/>
  <c r="G2994" i="12" s="1"/>
  <c r="G2995" i="12" s="1"/>
  <c r="G2996" i="12" s="1"/>
  <c r="G2997" i="12" s="1"/>
  <c r="G2998" i="12" s="1"/>
  <c r="G2999" i="12" s="1"/>
  <c r="G3000" i="12" s="1"/>
  <c r="G3001" i="12" s="1"/>
  <c r="G3002" i="12" s="1"/>
  <c r="G3003" i="12" s="1"/>
  <c r="G3004" i="12" s="1"/>
  <c r="G3005" i="12" s="1"/>
  <c r="G3006" i="12" s="1"/>
  <c r="G3007" i="12" s="1"/>
  <c r="G3008" i="12" s="1"/>
  <c r="G3009" i="12" s="1"/>
  <c r="G3010" i="12" s="1"/>
  <c r="G3011" i="12" s="1"/>
  <c r="G3012" i="12" s="1"/>
  <c r="G3013" i="12" s="1"/>
  <c r="G3014" i="12" s="1"/>
  <c r="G3015" i="12" s="1"/>
  <c r="G3016" i="12" s="1"/>
  <c r="G3017" i="12" s="1"/>
  <c r="G3018" i="12" s="1"/>
  <c r="G3019" i="12" s="1"/>
  <c r="G3020" i="12" s="1"/>
  <c r="G3021" i="12" s="1"/>
  <c r="G3022" i="12" s="1"/>
  <c r="G3023" i="12" s="1"/>
  <c r="G3024" i="12" s="1"/>
  <c r="G3025" i="12" s="1"/>
  <c r="G3026" i="12" s="1"/>
  <c r="G3027" i="12" s="1"/>
  <c r="G3028" i="12" s="1"/>
  <c r="G3029" i="12" s="1"/>
  <c r="G3030" i="12" s="1"/>
  <c r="G3031" i="12" s="1"/>
  <c r="G3032" i="12" s="1"/>
  <c r="G3033" i="12" s="1"/>
  <c r="G3034" i="12" s="1"/>
  <c r="G3035" i="12" s="1"/>
  <c r="G3036" i="12" s="1"/>
  <c r="G3037" i="12" s="1"/>
  <c r="G3038" i="12" s="1"/>
  <c r="G3039" i="12" s="1"/>
  <c r="G3040" i="12" s="1"/>
  <c r="G3041" i="12" s="1"/>
  <c r="G3042" i="12" s="1"/>
  <c r="G3043" i="12" s="1"/>
  <c r="G3044" i="12" s="1"/>
  <c r="G3045" i="12" s="1"/>
  <c r="G3046" i="12" s="1"/>
  <c r="G3047" i="12" s="1"/>
  <c r="G3048" i="12" s="1"/>
  <c r="G3049" i="12" s="1"/>
  <c r="G3050" i="12" s="1"/>
  <c r="G3051" i="12" s="1"/>
  <c r="G3052" i="12" s="1"/>
  <c r="G3053" i="12" s="1"/>
  <c r="G3054" i="12" s="1"/>
  <c r="G3055" i="12" s="1"/>
  <c r="G3056" i="12" s="1"/>
  <c r="G3057" i="12" s="1"/>
  <c r="G3058" i="12" s="1"/>
  <c r="G3059" i="12" s="1"/>
  <c r="G3060" i="12" s="1"/>
  <c r="G3061" i="12" s="1"/>
  <c r="G3062" i="12" s="1"/>
  <c r="G3063" i="12" s="1"/>
  <c r="G3064" i="12" s="1"/>
  <c r="G3065" i="12" s="1"/>
  <c r="G3066" i="12" s="1"/>
  <c r="G3067" i="12" s="1"/>
  <c r="G3068" i="12" s="1"/>
  <c r="G3069" i="12" s="1"/>
  <c r="G3070" i="12" s="1"/>
  <c r="G3071" i="12" s="1"/>
  <c r="G3072" i="12" s="1"/>
  <c r="G3073" i="12" s="1"/>
  <c r="G3074" i="12" s="1"/>
  <c r="G3075" i="12" s="1"/>
  <c r="G3076" i="12" s="1"/>
  <c r="G3077" i="12" s="1"/>
  <c r="G3078" i="12" s="1"/>
  <c r="G3079" i="12" s="1"/>
  <c r="G3080" i="12" s="1"/>
  <c r="G3081" i="12" s="1"/>
  <c r="G3082" i="12" s="1"/>
  <c r="G3083" i="12" s="1"/>
  <c r="G3084" i="12" s="1"/>
  <c r="G3085" i="12" s="1"/>
  <c r="G3086" i="12" s="1"/>
  <c r="G3087" i="12" s="1"/>
  <c r="G3088" i="12" s="1"/>
  <c r="G3089" i="12" s="1"/>
  <c r="G3090" i="12" s="1"/>
  <c r="G3091" i="12" s="1"/>
  <c r="G3092" i="12" s="1"/>
  <c r="G3093" i="12" s="1"/>
  <c r="G3094" i="12" s="1"/>
  <c r="G3095" i="12" s="1"/>
  <c r="G3096" i="12" s="1"/>
  <c r="G3097" i="12" s="1"/>
  <c r="G3098" i="12" s="1"/>
  <c r="G3099" i="12" s="1"/>
  <c r="G3100" i="12" s="1"/>
  <c r="G3101" i="12" s="1"/>
  <c r="G3102" i="12" s="1"/>
  <c r="G3103" i="12" s="1"/>
  <c r="G3104" i="12" s="1"/>
  <c r="G3105" i="12" s="1"/>
  <c r="G3106" i="12" s="1"/>
  <c r="G3107" i="12" s="1"/>
  <c r="G3108" i="12" s="1"/>
  <c r="G3109" i="12" s="1"/>
  <c r="G859" i="12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6" i="12" s="1"/>
  <c r="G1007" i="12" s="1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7" i="12" s="1"/>
  <c r="G1038" i="12" s="1"/>
  <c r="G1039" i="12" s="1"/>
  <c r="G1040" i="12" s="1"/>
  <c r="G1041" i="12" s="1"/>
  <c r="G1042" i="12" s="1"/>
  <c r="G1043" i="12" s="1"/>
  <c r="G1044" i="12" s="1"/>
  <c r="G2681" i="12"/>
  <c r="G2682" i="12" s="1"/>
  <c r="G2683" i="12" s="1"/>
  <c r="G2684" i="12" s="1"/>
  <c r="G2685" i="12" s="1"/>
  <c r="G2686" i="12" s="1"/>
  <c r="G2687" i="12" s="1"/>
  <c r="G2688" i="12" s="1"/>
  <c r="G2689" i="12" s="1"/>
  <c r="G2690" i="12" s="1"/>
  <c r="G2691" i="12" s="1"/>
  <c r="G2692" i="12" s="1"/>
  <c r="G2693" i="12" s="1"/>
  <c r="G2694" i="12" s="1"/>
  <c r="G2695" i="12" s="1"/>
  <c r="G2696" i="12" s="1"/>
  <c r="G2697" i="12" s="1"/>
  <c r="G2698" i="12" s="1"/>
  <c r="G2699" i="12" s="1"/>
  <c r="G2700" i="12" s="1"/>
  <c r="G2701" i="12" s="1"/>
  <c r="G2702" i="12" s="1"/>
  <c r="G2703" i="12" s="1"/>
  <c r="G2704" i="12" s="1"/>
  <c r="G2705" i="12" s="1"/>
  <c r="G2706" i="12" s="1"/>
  <c r="G2707" i="12" s="1"/>
  <c r="G2708" i="12" s="1"/>
  <c r="G2709" i="12" s="1"/>
  <c r="G2710" i="12" s="1"/>
  <c r="G2711" i="12" s="1"/>
  <c r="G2712" i="12" s="1"/>
  <c r="G2713" i="12" s="1"/>
  <c r="G2714" i="12" s="1"/>
  <c r="G2715" i="12" s="1"/>
  <c r="G2716" i="12" s="1"/>
  <c r="G2717" i="12" s="1"/>
  <c r="G2718" i="12" s="1"/>
  <c r="G2719" i="12" s="1"/>
  <c r="G2720" i="12" s="1"/>
  <c r="G2721" i="12" s="1"/>
  <c r="G2722" i="12" s="1"/>
  <c r="G2723" i="12" s="1"/>
  <c r="G2724" i="12" s="1"/>
  <c r="G2725" i="12" s="1"/>
  <c r="G2726" i="12" s="1"/>
  <c r="G2727" i="12" s="1"/>
  <c r="G2728" i="12" s="1"/>
  <c r="G2729" i="12" s="1"/>
  <c r="G2730" i="12" s="1"/>
  <c r="G2731" i="12" s="1"/>
  <c r="G2732" i="12" s="1"/>
  <c r="G2733" i="12" s="1"/>
  <c r="G2734" i="12" s="1"/>
  <c r="G2735" i="12" s="1"/>
  <c r="G2736" i="12" s="1"/>
  <c r="G2737" i="12" s="1"/>
  <c r="G2738" i="12" s="1"/>
  <c r="G2739" i="12" s="1"/>
  <c r="G2740" i="12" s="1"/>
  <c r="G2741" i="12" s="1"/>
  <c r="G2742" i="12" s="1"/>
  <c r="G2743" i="12" s="1"/>
  <c r="G2744" i="12" s="1"/>
  <c r="G2745" i="12" s="1"/>
  <c r="G2746" i="12" s="1"/>
  <c r="G2747" i="12" s="1"/>
  <c r="G2748" i="12" s="1"/>
  <c r="G2749" i="12" s="1"/>
  <c r="G2750" i="12" s="1"/>
  <c r="G2751" i="12" s="1"/>
  <c r="G2752" i="12" s="1"/>
  <c r="G2753" i="12" s="1"/>
  <c r="G2754" i="12" s="1"/>
  <c r="G2755" i="12" s="1"/>
  <c r="G2756" i="12" s="1"/>
  <c r="G2757" i="12" s="1"/>
  <c r="G2758" i="12" s="1"/>
  <c r="G2759" i="12" s="1"/>
  <c r="G2760" i="12" s="1"/>
  <c r="G2761" i="12" s="1"/>
  <c r="G2762" i="12" s="1"/>
  <c r="G2763" i="12" s="1"/>
  <c r="G2764" i="12" s="1"/>
  <c r="G2765" i="12" s="1"/>
  <c r="G2766" i="12" s="1"/>
  <c r="G2767" i="12" s="1"/>
  <c r="G2768" i="12" s="1"/>
  <c r="G2769" i="12" s="1"/>
  <c r="G2770" i="12" s="1"/>
  <c r="G2771" i="12" s="1"/>
  <c r="G2772" i="12" s="1"/>
  <c r="G2773" i="12" s="1"/>
  <c r="G2774" i="12" s="1"/>
  <c r="G2775" i="12" s="1"/>
  <c r="G2776" i="12" s="1"/>
  <c r="G2777" i="12" s="1"/>
  <c r="G2778" i="12" s="1"/>
  <c r="G2779" i="12" s="1"/>
  <c r="G2780" i="12" s="1"/>
  <c r="G2781" i="12" s="1"/>
  <c r="G2782" i="12" s="1"/>
  <c r="G2783" i="12" s="1"/>
  <c r="G2784" i="12" s="1"/>
  <c r="G2785" i="12" s="1"/>
  <c r="G2786" i="12" s="1"/>
  <c r="G2787" i="12" s="1"/>
  <c r="G2788" i="12" s="1"/>
  <c r="G2789" i="12" s="1"/>
  <c r="G2790" i="12" s="1"/>
  <c r="G2791" i="12" s="1"/>
  <c r="G2792" i="12" s="1"/>
  <c r="G2793" i="12" s="1"/>
  <c r="G2794" i="12" s="1"/>
  <c r="G2795" i="12" s="1"/>
  <c r="G2796" i="12" s="1"/>
  <c r="G2797" i="12" s="1"/>
  <c r="G2798" i="12" s="1"/>
  <c r="G2799" i="12" s="1"/>
  <c r="G2800" i="12" s="1"/>
  <c r="G2801" i="12" s="1"/>
  <c r="G2802" i="12" s="1"/>
  <c r="G2803" i="12" s="1"/>
  <c r="G2804" i="12" s="1"/>
  <c r="G2805" i="12" s="1"/>
  <c r="G2806" i="12" s="1"/>
  <c r="G2807" i="12" s="1"/>
  <c r="G2808" i="12" s="1"/>
  <c r="G2809" i="12" s="1"/>
  <c r="G2810" i="12" s="1"/>
  <c r="G2811" i="12" s="1"/>
  <c r="G2812" i="12" s="1"/>
  <c r="G2813" i="12" s="1"/>
  <c r="G2814" i="12" s="1"/>
  <c r="G2815" i="12" s="1"/>
  <c r="G2816" i="12" s="1"/>
  <c r="G2817" i="12" s="1"/>
  <c r="G2818" i="12" s="1"/>
  <c r="G2819" i="12" s="1"/>
  <c r="G2820" i="12" s="1"/>
  <c r="G2821" i="12" s="1"/>
  <c r="G2822" i="12" s="1"/>
  <c r="G2823" i="12" s="1"/>
  <c r="G2824" i="12" s="1"/>
  <c r="G2825" i="12" s="1"/>
  <c r="G2826" i="12" s="1"/>
  <c r="G2827" i="12" s="1"/>
  <c r="G2828" i="12" s="1"/>
  <c r="G2829" i="12" s="1"/>
  <c r="G2830" i="12" s="1"/>
  <c r="G2831" i="12" s="1"/>
  <c r="G2832" i="12" s="1"/>
  <c r="G2833" i="12" s="1"/>
  <c r="G2834" i="12" s="1"/>
  <c r="G2835" i="12" s="1"/>
  <c r="G2836" i="12" s="1"/>
  <c r="G2837" i="12" s="1"/>
  <c r="G2838" i="12" s="1"/>
  <c r="G2839" i="12" s="1"/>
  <c r="G2840" i="12" s="1"/>
  <c r="G2841" i="12" s="1"/>
  <c r="G2842" i="12" s="1"/>
  <c r="G2843" i="12" s="1"/>
  <c r="G2844" i="12" s="1"/>
  <c r="G2845" i="12" s="1"/>
  <c r="G2846" i="12" s="1"/>
  <c r="G2847" i="12" s="1"/>
  <c r="G2848" i="12" s="1"/>
  <c r="G2849" i="12" s="1"/>
  <c r="G2850" i="12" s="1"/>
  <c r="G2851" i="12" s="1"/>
  <c r="G2852" i="12" s="1"/>
  <c r="G2853" i="12" s="1"/>
  <c r="G2854" i="12" s="1"/>
  <c r="G2855" i="12" s="1"/>
  <c r="G2856" i="12" s="1"/>
  <c r="G2857" i="12" s="1"/>
  <c r="G2858" i="12" s="1"/>
  <c r="G2859" i="12" s="1"/>
  <c r="G2860" i="12" s="1"/>
  <c r="G2861" i="12" s="1"/>
  <c r="G2862" i="12" s="1"/>
  <c r="G2863" i="12" s="1"/>
  <c r="G2864" i="12" s="1"/>
  <c r="G2865" i="12" s="1"/>
  <c r="G2866" i="12" s="1"/>
  <c r="G2867" i="12" s="1"/>
  <c r="G2868" i="12" s="1"/>
  <c r="G2869" i="12" s="1"/>
  <c r="G2870" i="12" s="1"/>
  <c r="G2871" i="12" s="1"/>
  <c r="G2872" i="12" s="1"/>
  <c r="G2873" i="12" s="1"/>
  <c r="G2874" i="12" s="1"/>
  <c r="G2875" i="12" s="1"/>
  <c r="G2876" i="12" s="1"/>
  <c r="G2877" i="12" s="1"/>
  <c r="G2878" i="12" s="1"/>
  <c r="G2879" i="12" s="1"/>
  <c r="G2880" i="12" s="1"/>
  <c r="G2881" i="12" s="1"/>
  <c r="G2882" i="12" s="1"/>
  <c r="G2883" i="12" s="1"/>
  <c r="G2884" i="12" s="1"/>
  <c r="G2885" i="12" s="1"/>
  <c r="G2886" i="12" s="1"/>
  <c r="G2887" i="12" s="1"/>
  <c r="G2888" i="12" s="1"/>
  <c r="G2889" i="12" s="1"/>
  <c r="G2890" i="12" s="1"/>
  <c r="G2891" i="12" s="1"/>
  <c r="G2892" i="12" s="1"/>
  <c r="G2893" i="12" s="1"/>
  <c r="G2894" i="12" s="1"/>
  <c r="G2895" i="12" s="1"/>
  <c r="G2896" i="12" s="1"/>
  <c r="G2897" i="12" s="1"/>
  <c r="G2898" i="12" s="1"/>
  <c r="G2899" i="12" s="1"/>
  <c r="G2900" i="12" s="1"/>
  <c r="G2901" i="12" s="1"/>
  <c r="G2902" i="12" s="1"/>
  <c r="G2903" i="12" s="1"/>
  <c r="G2904" i="12" s="1"/>
  <c r="G2905" i="12" s="1"/>
  <c r="G2906" i="12" s="1"/>
  <c r="G2907" i="12" s="1"/>
  <c r="G2908" i="12" s="1"/>
  <c r="G2909" i="12" s="1"/>
  <c r="G2910" i="12" s="1"/>
  <c r="G2911" i="12" s="1"/>
  <c r="G2912" i="12" s="1"/>
  <c r="G2913" i="12" s="1"/>
  <c r="G2914" i="12" s="1"/>
  <c r="G2915" i="12" s="1"/>
  <c r="G2916" i="12" s="1"/>
  <c r="G2917" i="12" s="1"/>
  <c r="G2918" i="12" s="1"/>
  <c r="G2919" i="12" s="1"/>
  <c r="G2920" i="12" s="1"/>
  <c r="G2921" i="12" s="1"/>
  <c r="G2922" i="12" s="1"/>
  <c r="G2923" i="12" s="1"/>
  <c r="G613" i="12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2571" i="12"/>
  <c r="G2572" i="12" s="1"/>
  <c r="G2573" i="12" s="1"/>
  <c r="G2574" i="12" s="1"/>
  <c r="G2575" i="12" s="1"/>
  <c r="G2576" i="12" s="1"/>
  <c r="G2577" i="12" s="1"/>
  <c r="G2578" i="12" s="1"/>
  <c r="G2579" i="12" s="1"/>
  <c r="G2580" i="12" s="1"/>
  <c r="G2581" i="12" s="1"/>
  <c r="G2582" i="12" s="1"/>
  <c r="G2583" i="12" s="1"/>
  <c r="G2584" i="12" s="1"/>
  <c r="G2585" i="12" s="1"/>
  <c r="G2586" i="12" s="1"/>
  <c r="G2587" i="12" s="1"/>
  <c r="G2588" i="12" s="1"/>
  <c r="G2589" i="12" s="1"/>
  <c r="G2590" i="12" s="1"/>
  <c r="G2591" i="12" s="1"/>
  <c r="G2592" i="12" s="1"/>
  <c r="G2593" i="12" s="1"/>
  <c r="G2594" i="12" s="1"/>
  <c r="G2595" i="12" s="1"/>
  <c r="G2596" i="12" s="1"/>
  <c r="G2597" i="12" s="1"/>
  <c r="G2598" i="12" s="1"/>
  <c r="G2599" i="12" s="1"/>
  <c r="G2600" i="12" s="1"/>
  <c r="G2601" i="12" s="1"/>
  <c r="G2602" i="12" s="1"/>
  <c r="G2603" i="12" s="1"/>
  <c r="G2604" i="12" s="1"/>
  <c r="G2605" i="12" s="1"/>
  <c r="G2606" i="12" s="1"/>
  <c r="G2607" i="12" s="1"/>
  <c r="G2608" i="12" s="1"/>
  <c r="G2609" i="12" s="1"/>
  <c r="G2610" i="12" s="1"/>
  <c r="G2611" i="12" s="1"/>
  <c r="G2612" i="12" s="1"/>
  <c r="G2613" i="12" s="1"/>
  <c r="G2614" i="12" s="1"/>
  <c r="G2615" i="12" s="1"/>
  <c r="G2616" i="12" s="1"/>
  <c r="G2617" i="12" s="1"/>
  <c r="G2618" i="12" s="1"/>
  <c r="G2619" i="12" s="1"/>
  <c r="G2620" i="12" s="1"/>
  <c r="G2621" i="12" s="1"/>
  <c r="G2622" i="12" s="1"/>
  <c r="G2623" i="12" s="1"/>
  <c r="G2624" i="12" s="1"/>
  <c r="G2625" i="12" s="1"/>
  <c r="G2626" i="12" s="1"/>
  <c r="G2627" i="12" s="1"/>
  <c r="G2628" i="12" s="1"/>
  <c r="G2629" i="12" s="1"/>
  <c r="G2630" i="12" s="1"/>
  <c r="G2631" i="12" s="1"/>
  <c r="G2632" i="12" s="1"/>
  <c r="G2633" i="12" s="1"/>
  <c r="G2634" i="12" s="1"/>
  <c r="G2635" i="12" s="1"/>
  <c r="G2636" i="12" s="1"/>
  <c r="G2637" i="12" s="1"/>
  <c r="G2638" i="12" s="1"/>
  <c r="G2639" i="12" s="1"/>
  <c r="G2640" i="12" s="1"/>
  <c r="G2641" i="12" s="1"/>
  <c r="G2642" i="12" s="1"/>
  <c r="G2643" i="12" s="1"/>
  <c r="G2644" i="12" s="1"/>
  <c r="G2645" i="12" s="1"/>
  <c r="G2646" i="12" s="1"/>
  <c r="G2647" i="12" s="1"/>
  <c r="G2648" i="12" s="1"/>
  <c r="G2649" i="12" s="1"/>
  <c r="G2650" i="12" s="1"/>
  <c r="G2651" i="12" s="1"/>
  <c r="G2652" i="12" s="1"/>
  <c r="G2653" i="12" s="1"/>
  <c r="G2654" i="12" s="1"/>
  <c r="G2655" i="12" s="1"/>
  <c r="G2656" i="12" s="1"/>
  <c r="G2657" i="12" s="1"/>
  <c r="G2658" i="12" s="1"/>
  <c r="G2659" i="12" s="1"/>
  <c r="G2660" i="12" s="1"/>
  <c r="G2661" i="12" s="1"/>
  <c r="G2662" i="12" s="1"/>
  <c r="G2663" i="12" s="1"/>
  <c r="G2664" i="12" s="1"/>
  <c r="G2665" i="12" s="1"/>
  <c r="G2666" i="12" s="1"/>
  <c r="G2667" i="12" s="1"/>
  <c r="G2668" i="12" s="1"/>
  <c r="G2669" i="12" s="1"/>
  <c r="G2670" i="12" s="1"/>
  <c r="G2671" i="12" s="1"/>
  <c r="G2672" i="12" s="1"/>
  <c r="G2673" i="12" s="1"/>
  <c r="G2674" i="12" s="1"/>
  <c r="G2675" i="12" s="1"/>
  <c r="G2676" i="12" s="1"/>
  <c r="G2677" i="12" s="1"/>
  <c r="G2678" i="12" s="1"/>
  <c r="G2679" i="12" s="1"/>
  <c r="G501" i="12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2324" i="12"/>
  <c r="G2325" i="12" s="1"/>
  <c r="G2326" i="12" s="1"/>
  <c r="G2327" i="12" s="1"/>
  <c r="G2328" i="12" s="1"/>
  <c r="G2329" i="12" s="1"/>
  <c r="G2330" i="12" s="1"/>
  <c r="G2331" i="12" s="1"/>
  <c r="G2332" i="12" s="1"/>
  <c r="G2333" i="12" s="1"/>
  <c r="G2334" i="12" s="1"/>
  <c r="G2335" i="12" s="1"/>
  <c r="G2336" i="12" s="1"/>
  <c r="G2337" i="12" s="1"/>
  <c r="G2338" i="12" s="1"/>
  <c r="G2339" i="12" s="1"/>
  <c r="G2340" i="12" s="1"/>
  <c r="G2341" i="12" s="1"/>
  <c r="G2342" i="12" s="1"/>
  <c r="G2343" i="12" s="1"/>
  <c r="G2344" i="12" s="1"/>
  <c r="G2345" i="12" s="1"/>
  <c r="G2346" i="12" s="1"/>
  <c r="G2347" i="12" s="1"/>
  <c r="G2348" i="12" s="1"/>
  <c r="G2349" i="12" s="1"/>
  <c r="G2350" i="12" s="1"/>
  <c r="G2351" i="12" s="1"/>
  <c r="G2352" i="12" s="1"/>
  <c r="G2353" i="12" s="1"/>
  <c r="G2354" i="12" s="1"/>
  <c r="G2355" i="12" s="1"/>
  <c r="G2356" i="12" s="1"/>
  <c r="G2357" i="12" s="1"/>
  <c r="G2358" i="12" s="1"/>
  <c r="G2359" i="12" s="1"/>
  <c r="G2360" i="12" s="1"/>
  <c r="G2361" i="12" s="1"/>
  <c r="G2362" i="12" s="1"/>
  <c r="G2363" i="12" s="1"/>
  <c r="G2364" i="12" s="1"/>
  <c r="G2365" i="12" s="1"/>
  <c r="G2366" i="12" s="1"/>
  <c r="G2367" i="12" s="1"/>
  <c r="G2368" i="12" s="1"/>
  <c r="G2369" i="12" s="1"/>
  <c r="G2370" i="12" s="1"/>
  <c r="G2371" i="12" s="1"/>
  <c r="G2372" i="12" s="1"/>
  <c r="G2373" i="12" s="1"/>
  <c r="G2374" i="12" s="1"/>
  <c r="G2375" i="12" s="1"/>
  <c r="G2376" i="12" s="1"/>
  <c r="G2377" i="12" s="1"/>
  <c r="G2378" i="12" s="1"/>
  <c r="G2379" i="12" s="1"/>
  <c r="G2380" i="12" s="1"/>
  <c r="G2381" i="12" s="1"/>
  <c r="G2382" i="12" s="1"/>
  <c r="G2383" i="12" s="1"/>
  <c r="G2384" i="12" s="1"/>
  <c r="G2385" i="12" s="1"/>
  <c r="G2386" i="12" s="1"/>
  <c r="G2387" i="12" s="1"/>
  <c r="G2388" i="12" s="1"/>
  <c r="G2389" i="12" s="1"/>
  <c r="G2390" i="12" s="1"/>
  <c r="G2391" i="12" s="1"/>
  <c r="G2392" i="12" s="1"/>
  <c r="G2393" i="12" s="1"/>
  <c r="G2394" i="12" s="1"/>
  <c r="G2395" i="12" s="1"/>
  <c r="G2396" i="12" s="1"/>
  <c r="G2397" i="12" s="1"/>
  <c r="G2398" i="12" s="1"/>
  <c r="G2399" i="12" s="1"/>
  <c r="G2400" i="12" s="1"/>
  <c r="G2401" i="12" s="1"/>
  <c r="G2402" i="12" s="1"/>
  <c r="G2403" i="12" s="1"/>
  <c r="G2404" i="12" s="1"/>
  <c r="G2405" i="12" s="1"/>
  <c r="G2406" i="12" s="1"/>
  <c r="G2407" i="12" s="1"/>
  <c r="G2408" i="12" s="1"/>
  <c r="G2409" i="12" s="1"/>
  <c r="G2410" i="12" s="1"/>
  <c r="G2411" i="12" s="1"/>
  <c r="G2412" i="12" s="1"/>
  <c r="G2413" i="12" s="1"/>
  <c r="G2414" i="12" s="1"/>
  <c r="G2415" i="12" s="1"/>
  <c r="G2416" i="12" s="1"/>
  <c r="G2417" i="12" s="1"/>
  <c r="G2418" i="12" s="1"/>
  <c r="G2419" i="12" s="1"/>
  <c r="G2420" i="12" s="1"/>
  <c r="G2421" i="12" s="1"/>
  <c r="G2422" i="12" s="1"/>
  <c r="G2423" i="12" s="1"/>
  <c r="G2424" i="12" s="1"/>
  <c r="G2425" i="12" s="1"/>
  <c r="G2426" i="12" s="1"/>
  <c r="G2427" i="12" s="1"/>
  <c r="G2428" i="12" s="1"/>
  <c r="G2429" i="12" s="1"/>
  <c r="G2430" i="12" s="1"/>
  <c r="G2431" i="12" s="1"/>
  <c r="G2432" i="12" s="1"/>
  <c r="G2433" i="12" s="1"/>
  <c r="G2434" i="12" s="1"/>
  <c r="G2435" i="12" s="1"/>
  <c r="G2436" i="12" s="1"/>
  <c r="G2437" i="12" s="1"/>
  <c r="G2438" i="12" s="1"/>
  <c r="G2439" i="12" s="1"/>
  <c r="G2440" i="12" s="1"/>
  <c r="G2441" i="12" s="1"/>
  <c r="G2442" i="12" s="1"/>
  <c r="G2443" i="12" s="1"/>
  <c r="G2444" i="12" s="1"/>
  <c r="G2445" i="12" s="1"/>
  <c r="G2446" i="12" s="1"/>
  <c r="G2447" i="12" s="1"/>
  <c r="G2448" i="12" s="1"/>
  <c r="G2449" i="12" s="1"/>
  <c r="G2450" i="12" s="1"/>
  <c r="G2451" i="12" s="1"/>
  <c r="G2452" i="12" s="1"/>
  <c r="G2453" i="12" s="1"/>
  <c r="G2454" i="12" s="1"/>
  <c r="G2455" i="12" s="1"/>
  <c r="G2456" i="12" s="1"/>
  <c r="G2457" i="12" s="1"/>
  <c r="G2458" i="12" s="1"/>
  <c r="G2459" i="12" s="1"/>
  <c r="G2460" i="12" s="1"/>
  <c r="G2461" i="12" s="1"/>
  <c r="G2462" i="12" s="1"/>
  <c r="G2463" i="12" s="1"/>
  <c r="G2464" i="12" s="1"/>
  <c r="G2465" i="12" s="1"/>
  <c r="G2466" i="12" s="1"/>
  <c r="G2467" i="12" s="1"/>
  <c r="G2468" i="12" s="1"/>
  <c r="G2469" i="12" s="1"/>
  <c r="G2470" i="12" s="1"/>
  <c r="G2471" i="12" s="1"/>
  <c r="G2472" i="12" s="1"/>
  <c r="G2473" i="12" s="1"/>
  <c r="G2474" i="12" s="1"/>
  <c r="G2475" i="12" s="1"/>
  <c r="G2476" i="12" s="1"/>
  <c r="G2477" i="12" s="1"/>
  <c r="G2478" i="12" s="1"/>
  <c r="G2479" i="12" s="1"/>
  <c r="G2480" i="12" s="1"/>
  <c r="G2481" i="12" s="1"/>
  <c r="G2482" i="12" s="1"/>
  <c r="G2483" i="12" s="1"/>
  <c r="G2484" i="12" s="1"/>
  <c r="G2485" i="12" s="1"/>
  <c r="G2486" i="12" s="1"/>
  <c r="G2487" i="12" s="1"/>
  <c r="G2488" i="12" s="1"/>
  <c r="G2489" i="12" s="1"/>
  <c r="G2490" i="12" s="1"/>
  <c r="G2491" i="12" s="1"/>
  <c r="G2492" i="12" s="1"/>
  <c r="G2493" i="12" s="1"/>
  <c r="G2494" i="12" s="1"/>
  <c r="G2495" i="12" s="1"/>
  <c r="G2496" i="12" s="1"/>
  <c r="G2497" i="12" s="1"/>
  <c r="G2498" i="12" s="1"/>
  <c r="G2499" i="12" s="1"/>
  <c r="G2500" i="12" s="1"/>
  <c r="G2501" i="12" s="1"/>
  <c r="G2502" i="12" s="1"/>
  <c r="G2503" i="12" s="1"/>
  <c r="G2504" i="12" s="1"/>
  <c r="G2505" i="12" s="1"/>
  <c r="G2506" i="12" s="1"/>
  <c r="G2507" i="12" s="1"/>
  <c r="G2508" i="12" s="1"/>
  <c r="G2509" i="12" s="1"/>
  <c r="G2510" i="12" s="1"/>
  <c r="G2511" i="12" s="1"/>
  <c r="G2512" i="12" s="1"/>
  <c r="G2513" i="12" s="1"/>
  <c r="G2514" i="12" s="1"/>
  <c r="G2515" i="12" s="1"/>
  <c r="G2516" i="12" s="1"/>
  <c r="G2517" i="12" s="1"/>
  <c r="G2518" i="12" s="1"/>
  <c r="G2519" i="12" s="1"/>
  <c r="G2520" i="12" s="1"/>
  <c r="G2521" i="12" s="1"/>
  <c r="G2522" i="12" s="1"/>
  <c r="G2523" i="12" s="1"/>
  <c r="G2524" i="12" s="1"/>
  <c r="G2525" i="12" s="1"/>
  <c r="G2526" i="12" s="1"/>
  <c r="G2527" i="12" s="1"/>
  <c r="G2528" i="12" s="1"/>
  <c r="G2529" i="12" s="1"/>
  <c r="G2530" i="12" s="1"/>
  <c r="G2531" i="12" s="1"/>
  <c r="G2532" i="12" s="1"/>
  <c r="G2533" i="12" s="1"/>
  <c r="G2534" i="12" s="1"/>
  <c r="G2535" i="12" s="1"/>
  <c r="G2536" i="12" s="1"/>
  <c r="G2537" i="12" s="1"/>
  <c r="G2538" i="12" s="1"/>
  <c r="G2539" i="12" s="1"/>
  <c r="G2540" i="12" s="1"/>
  <c r="G2541" i="12" s="1"/>
  <c r="G2542" i="12" s="1"/>
  <c r="G2543" i="12" s="1"/>
  <c r="G2544" i="12" s="1"/>
  <c r="G2545" i="12" s="1"/>
  <c r="G2546" i="12" s="1"/>
  <c r="G2547" i="12" s="1"/>
  <c r="G2548" i="12" s="1"/>
  <c r="G2549" i="12" s="1"/>
  <c r="G2550" i="12" s="1"/>
  <c r="G2551" i="12" s="1"/>
  <c r="G2552" i="12" s="1"/>
  <c r="G2553" i="12" s="1"/>
  <c r="G2554" i="12" s="1"/>
  <c r="G2555" i="12" s="1"/>
  <c r="G2556" i="12" s="1"/>
  <c r="G2557" i="12" s="1"/>
  <c r="G2558" i="12" s="1"/>
  <c r="G2559" i="12" s="1"/>
  <c r="G2560" i="12" s="1"/>
  <c r="G2561" i="12" s="1"/>
  <c r="G2562" i="12" s="1"/>
  <c r="G2563" i="12" s="1"/>
  <c r="G2564" i="12" s="1"/>
  <c r="G2565" i="12" s="1"/>
  <c r="G2566" i="12" s="1"/>
  <c r="G2567" i="12" s="1"/>
  <c r="G2568" i="12" s="1"/>
  <c r="G254" i="12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2165" i="12"/>
  <c r="G2166" i="12" s="1"/>
  <c r="G2167" i="12" s="1"/>
  <c r="G2168" i="12" s="1"/>
  <c r="G2169" i="12" s="1"/>
  <c r="G2170" i="12" s="1"/>
  <c r="G2171" i="12" s="1"/>
  <c r="G2172" i="12" s="1"/>
  <c r="G2173" i="12" s="1"/>
  <c r="G2174" i="12" s="1"/>
  <c r="G2175" i="12" s="1"/>
  <c r="G2176" i="12" s="1"/>
  <c r="G2177" i="12" s="1"/>
  <c r="G2178" i="12" s="1"/>
  <c r="G2179" i="12" s="1"/>
  <c r="G2180" i="12" s="1"/>
  <c r="G2181" i="12" s="1"/>
  <c r="G2182" i="12" s="1"/>
  <c r="G2183" i="12" s="1"/>
  <c r="G2184" i="12" s="1"/>
  <c r="G2185" i="12" s="1"/>
  <c r="G2186" i="12" s="1"/>
  <c r="G2187" i="12" s="1"/>
  <c r="G2188" i="12" s="1"/>
  <c r="G2189" i="12" s="1"/>
  <c r="G2190" i="12" s="1"/>
  <c r="G2191" i="12" s="1"/>
  <c r="G2192" i="12" s="1"/>
  <c r="G2193" i="12" s="1"/>
  <c r="G2194" i="12" s="1"/>
  <c r="G2195" i="12" s="1"/>
  <c r="G2196" i="12" s="1"/>
  <c r="G2197" i="12" s="1"/>
  <c r="G2198" i="12" s="1"/>
  <c r="G2199" i="12" s="1"/>
  <c r="G2200" i="12" s="1"/>
  <c r="G2201" i="12" s="1"/>
  <c r="G2202" i="12" s="1"/>
  <c r="G2203" i="12" s="1"/>
  <c r="G2204" i="12" s="1"/>
  <c r="G2205" i="12" s="1"/>
  <c r="G2206" i="12" s="1"/>
  <c r="G2207" i="12" s="1"/>
  <c r="G2208" i="12" s="1"/>
  <c r="G2209" i="12" s="1"/>
  <c r="G2210" i="12" s="1"/>
  <c r="G2211" i="12" s="1"/>
  <c r="G2212" i="12" s="1"/>
  <c r="G2213" i="12" s="1"/>
  <c r="G2214" i="12" s="1"/>
  <c r="G2215" i="12" s="1"/>
  <c r="G2216" i="12" s="1"/>
  <c r="G2217" i="12" s="1"/>
  <c r="G2218" i="12" s="1"/>
  <c r="G2219" i="12" s="1"/>
  <c r="G2220" i="12" s="1"/>
  <c r="G2221" i="12" s="1"/>
  <c r="G2222" i="12" s="1"/>
  <c r="G2223" i="12" s="1"/>
  <c r="G2224" i="12" s="1"/>
  <c r="G2225" i="12" s="1"/>
  <c r="G2226" i="12" s="1"/>
  <c r="G2227" i="12" s="1"/>
  <c r="G2228" i="12" s="1"/>
  <c r="G2229" i="12" s="1"/>
  <c r="G97" i="12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2124" i="12"/>
  <c r="G2125" i="12" s="1"/>
  <c r="G2126" i="12" s="1"/>
  <c r="G2127" i="12" s="1"/>
  <c r="G2128" i="12" s="1"/>
  <c r="G2129" i="12" s="1"/>
  <c r="G2130" i="12" s="1"/>
  <c r="G2131" i="12" s="1"/>
  <c r="G2132" i="12" s="1"/>
  <c r="G2133" i="12" s="1"/>
  <c r="G2134" i="12" s="1"/>
  <c r="G2135" i="12" s="1"/>
  <c r="G2136" i="12" s="1"/>
  <c r="G2137" i="12" s="1"/>
  <c r="G2138" i="12" s="1"/>
  <c r="G2139" i="12" s="1"/>
  <c r="G2140" i="12" s="1"/>
  <c r="G2141" i="12" s="1"/>
  <c r="G2142" i="12" s="1"/>
  <c r="G2143" i="12" s="1"/>
  <c r="G2144" i="12" s="1"/>
  <c r="G2145" i="12" s="1"/>
  <c r="G2146" i="12" s="1"/>
  <c r="G2147" i="12" s="1"/>
  <c r="G2148" i="12" s="1"/>
  <c r="G2149" i="12" s="1"/>
  <c r="G2150" i="12" s="1"/>
  <c r="G2151" i="12" s="1"/>
  <c r="G2152" i="12" s="1"/>
  <c r="G2153" i="12" s="1"/>
  <c r="G2154" i="12" s="1"/>
  <c r="G2155" i="12" s="1"/>
  <c r="G2156" i="12" s="1"/>
  <c r="G2157" i="12" s="1"/>
  <c r="G2158" i="12" s="1"/>
  <c r="G2159" i="12" s="1"/>
  <c r="G2160" i="12" s="1"/>
  <c r="G2161" i="12" s="1"/>
  <c r="G2162" i="12" s="1"/>
  <c r="G2163" i="12" s="1"/>
  <c r="G2072" i="12"/>
  <c r="G2073" i="12" s="1"/>
  <c r="G2074" i="12" s="1"/>
  <c r="G2075" i="12" s="1"/>
  <c r="G2076" i="12" s="1"/>
  <c r="G2077" i="12" s="1"/>
  <c r="G2078" i="12" s="1"/>
  <c r="G2079" i="12" s="1"/>
  <c r="G2080" i="12" s="1"/>
  <c r="G2081" i="12" s="1"/>
  <c r="G2082" i="12" s="1"/>
  <c r="G2083" i="12" s="1"/>
  <c r="G2084" i="12" s="1"/>
  <c r="G2085" i="12" s="1"/>
  <c r="G2086" i="12" s="1"/>
  <c r="G2087" i="12" s="1"/>
  <c r="G2088" i="12" s="1"/>
  <c r="G2089" i="12" s="1"/>
  <c r="G2090" i="12" s="1"/>
  <c r="G2091" i="12" s="1"/>
  <c r="G2092" i="12" s="1"/>
  <c r="G2093" i="12" s="1"/>
  <c r="G2094" i="12" s="1"/>
  <c r="G2095" i="12" s="1"/>
  <c r="G2096" i="12" s="1"/>
  <c r="G2097" i="12" s="1"/>
  <c r="G2098" i="12" s="1"/>
  <c r="G2099" i="12" s="1"/>
  <c r="G2100" i="12" s="1"/>
  <c r="G2101" i="12" s="1"/>
  <c r="G2102" i="12" s="1"/>
  <c r="G2103" i="12" s="1"/>
  <c r="G2104" i="12" s="1"/>
  <c r="G2105" i="12" s="1"/>
  <c r="G2106" i="12" s="1"/>
  <c r="G2107" i="12" s="1"/>
  <c r="G2108" i="12" s="1"/>
  <c r="G2109" i="12" s="1"/>
  <c r="G2110" i="12" s="1"/>
  <c r="G2111" i="12" s="1"/>
  <c r="G2112" i="12" s="1"/>
  <c r="G2113" i="12" s="1"/>
  <c r="G2114" i="12" s="1"/>
  <c r="G2115" i="12" s="1"/>
  <c r="G2116" i="12" s="1"/>
  <c r="G2117" i="12" s="1"/>
  <c r="G2118" i="12" s="1"/>
  <c r="G2119" i="12" s="1"/>
  <c r="G2120" i="12" s="1"/>
  <c r="G2121" i="12" s="1"/>
  <c r="G2122" i="12" s="1"/>
  <c r="G55" i="12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3" i="12"/>
  <c r="G4" i="12" s="1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D3450" i="12"/>
  <c r="C3450" i="12"/>
  <c r="B3450" i="12"/>
  <c r="D3449" i="12"/>
  <c r="C3449" i="12"/>
  <c r="B3449" i="12"/>
  <c r="D3448" i="12"/>
  <c r="C3448" i="12"/>
  <c r="B3448" i="12"/>
  <c r="D3447" i="12"/>
  <c r="C3447" i="12"/>
  <c r="B3447" i="12"/>
  <c r="D3446" i="12"/>
  <c r="C3446" i="12"/>
  <c r="B3446" i="12"/>
  <c r="D3445" i="12"/>
  <c r="C3445" i="12"/>
  <c r="B3445" i="12"/>
  <c r="D3444" i="12"/>
  <c r="C3444" i="12"/>
  <c r="B3444" i="12"/>
  <c r="D3443" i="12"/>
  <c r="C3443" i="12"/>
  <c r="B3443" i="12"/>
  <c r="D3442" i="12"/>
  <c r="C3442" i="12"/>
  <c r="B3442" i="12"/>
  <c r="D3441" i="12"/>
  <c r="C3441" i="12"/>
  <c r="B3441" i="12"/>
  <c r="D3440" i="12"/>
  <c r="C3440" i="12"/>
  <c r="B3440" i="12"/>
  <c r="D3439" i="12"/>
  <c r="C3439" i="12"/>
  <c r="B3439" i="12"/>
  <c r="D3438" i="12"/>
  <c r="C3438" i="12"/>
  <c r="B3438" i="12"/>
  <c r="D3437" i="12"/>
  <c r="C3437" i="12"/>
  <c r="B3437" i="12"/>
  <c r="D3436" i="12"/>
  <c r="C3436" i="12"/>
  <c r="B3436" i="12"/>
  <c r="D3435" i="12"/>
  <c r="C3435" i="12"/>
  <c r="B3435" i="12"/>
  <c r="D3434" i="12"/>
  <c r="C3434" i="12"/>
  <c r="B3434" i="12"/>
  <c r="D3433" i="12"/>
  <c r="C3433" i="12"/>
  <c r="B3433" i="12"/>
  <c r="D3432" i="12"/>
  <c r="C3432" i="12"/>
  <c r="B3432" i="12"/>
  <c r="D3431" i="12"/>
  <c r="C3431" i="12"/>
  <c r="B3431" i="12"/>
  <c r="D3430" i="12"/>
  <c r="C3430" i="12"/>
  <c r="B3430" i="12"/>
  <c r="D3429" i="12"/>
  <c r="C3429" i="12"/>
  <c r="B3429" i="12"/>
  <c r="D3428" i="12"/>
  <c r="C3428" i="12"/>
  <c r="B3428" i="12"/>
  <c r="D3427" i="12"/>
  <c r="C3427" i="12"/>
  <c r="B3427" i="12"/>
  <c r="D3426" i="12"/>
  <c r="C3426" i="12"/>
  <c r="B3426" i="12"/>
  <c r="D3425" i="12"/>
  <c r="C3425" i="12"/>
  <c r="B3425" i="12"/>
  <c r="D3424" i="12"/>
  <c r="C3424" i="12"/>
  <c r="B3424" i="12"/>
  <c r="D3423" i="12"/>
  <c r="C3423" i="12"/>
  <c r="B3423" i="12"/>
  <c r="D3422" i="12"/>
  <c r="C3422" i="12"/>
  <c r="B3422" i="12"/>
  <c r="D3421" i="12"/>
  <c r="C3421" i="12"/>
  <c r="B3421" i="12"/>
  <c r="D3420" i="12"/>
  <c r="C3420" i="12"/>
  <c r="B3420" i="12"/>
  <c r="D3419" i="12"/>
  <c r="C3419" i="12"/>
  <c r="B3419" i="12"/>
  <c r="D3418" i="12"/>
  <c r="C3418" i="12"/>
  <c r="B3418" i="12"/>
  <c r="D3417" i="12"/>
  <c r="C3417" i="12"/>
  <c r="B3417" i="12"/>
  <c r="D3416" i="12"/>
  <c r="C3416" i="12"/>
  <c r="B3416" i="12"/>
  <c r="D3415" i="12"/>
  <c r="C3415" i="12"/>
  <c r="B3415" i="12"/>
  <c r="D3414" i="12"/>
  <c r="C3414" i="12"/>
  <c r="B3414" i="12"/>
  <c r="D3413" i="12"/>
  <c r="C3413" i="12"/>
  <c r="B3413" i="12"/>
  <c r="D3412" i="12"/>
  <c r="C3412" i="12"/>
  <c r="B3412" i="12"/>
  <c r="D3411" i="12"/>
  <c r="C3411" i="12"/>
  <c r="B3411" i="12"/>
  <c r="D3410" i="12"/>
  <c r="C3410" i="12"/>
  <c r="B3410" i="12"/>
  <c r="D3409" i="12"/>
  <c r="C3409" i="12"/>
  <c r="B3409" i="12"/>
  <c r="D3408" i="12"/>
  <c r="C3408" i="12"/>
  <c r="B3408" i="12"/>
  <c r="D3407" i="12"/>
  <c r="C3407" i="12"/>
  <c r="B3407" i="12"/>
  <c r="D3406" i="12"/>
  <c r="C3406" i="12"/>
  <c r="B3406" i="12"/>
  <c r="D3405" i="12"/>
  <c r="C3405" i="12"/>
  <c r="B3405" i="12"/>
  <c r="D3404" i="12"/>
  <c r="C3404" i="12"/>
  <c r="B3404" i="12"/>
  <c r="D3403" i="12"/>
  <c r="C3403" i="12"/>
  <c r="B3403" i="12"/>
  <c r="D3402" i="12"/>
  <c r="C3402" i="12"/>
  <c r="B3402" i="12"/>
  <c r="D3401" i="12"/>
  <c r="C3401" i="12"/>
  <c r="B3401" i="12"/>
  <c r="D3400" i="12"/>
  <c r="C3400" i="12"/>
  <c r="B3400" i="12"/>
  <c r="D3399" i="12"/>
  <c r="C3399" i="12"/>
  <c r="B3399" i="12"/>
  <c r="D3398" i="12"/>
  <c r="C3398" i="12"/>
  <c r="B3398" i="12"/>
  <c r="D3397" i="12"/>
  <c r="C3397" i="12"/>
  <c r="B3397" i="12"/>
  <c r="D3396" i="12"/>
  <c r="C3396" i="12"/>
  <c r="B3396" i="12"/>
  <c r="D3395" i="12"/>
  <c r="C3395" i="12"/>
  <c r="B3395" i="12"/>
  <c r="D3394" i="12"/>
  <c r="C3394" i="12"/>
  <c r="B3394" i="12"/>
  <c r="D3393" i="12"/>
  <c r="C3393" i="12"/>
  <c r="B3393" i="12"/>
  <c r="D3392" i="12"/>
  <c r="C3392" i="12"/>
  <c r="B3392" i="12"/>
  <c r="D3391" i="12"/>
  <c r="C3391" i="12"/>
  <c r="B3391" i="12"/>
  <c r="D3390" i="12"/>
  <c r="C3390" i="12"/>
  <c r="B3390" i="12"/>
  <c r="D3389" i="12"/>
  <c r="C3389" i="12"/>
  <c r="B3389" i="12"/>
  <c r="D3388" i="12"/>
  <c r="C3388" i="12"/>
  <c r="B3388" i="12"/>
  <c r="D3387" i="12"/>
  <c r="C3387" i="12"/>
  <c r="B3387" i="12"/>
  <c r="D3386" i="12"/>
  <c r="C3386" i="12"/>
  <c r="B3386" i="12"/>
  <c r="D3385" i="12"/>
  <c r="C3385" i="12"/>
  <c r="B3385" i="12"/>
  <c r="D3384" i="12"/>
  <c r="C3384" i="12"/>
  <c r="B3384" i="12"/>
  <c r="D3383" i="12"/>
  <c r="C3383" i="12"/>
  <c r="B3383" i="12"/>
  <c r="D3382" i="12"/>
  <c r="C3382" i="12"/>
  <c r="B3382" i="12"/>
  <c r="D3381" i="12"/>
  <c r="C3381" i="12"/>
  <c r="B3381" i="12"/>
  <c r="D3380" i="12"/>
  <c r="C3380" i="12"/>
  <c r="B3380" i="12"/>
  <c r="D3379" i="12"/>
  <c r="C3379" i="12"/>
  <c r="B3379" i="12"/>
  <c r="D3378" i="12"/>
  <c r="C3378" i="12"/>
  <c r="B3378" i="12"/>
  <c r="D3377" i="12"/>
  <c r="C3377" i="12"/>
  <c r="B3377" i="12"/>
  <c r="D3376" i="12"/>
  <c r="C3376" i="12"/>
  <c r="B3376" i="12"/>
  <c r="D3375" i="12"/>
  <c r="C3375" i="12"/>
  <c r="B3375" i="12"/>
  <c r="D3374" i="12"/>
  <c r="C3374" i="12"/>
  <c r="B3374" i="12"/>
  <c r="D3373" i="12"/>
  <c r="C3373" i="12"/>
  <c r="B3373" i="12"/>
  <c r="D3372" i="12"/>
  <c r="C3372" i="12"/>
  <c r="B3372" i="12"/>
  <c r="D3371" i="12"/>
  <c r="C3371" i="12"/>
  <c r="B3371" i="12"/>
  <c r="D3370" i="12"/>
  <c r="C3370" i="12"/>
  <c r="B3370" i="12"/>
  <c r="D3369" i="12"/>
  <c r="C3369" i="12"/>
  <c r="B3369" i="12"/>
  <c r="D3368" i="12"/>
  <c r="C3368" i="12"/>
  <c r="B3368" i="12"/>
  <c r="D3367" i="12"/>
  <c r="C3367" i="12"/>
  <c r="B3367" i="12"/>
  <c r="D3366" i="12"/>
  <c r="C3366" i="12"/>
  <c r="B3366" i="12"/>
  <c r="D3365" i="12"/>
  <c r="C3365" i="12"/>
  <c r="B3365" i="12"/>
  <c r="D3364" i="12"/>
  <c r="C3364" i="12"/>
  <c r="B3364" i="12"/>
  <c r="D3363" i="12"/>
  <c r="C3363" i="12"/>
  <c r="B3363" i="12"/>
  <c r="D3362" i="12"/>
  <c r="C3362" i="12"/>
  <c r="B3362" i="12"/>
  <c r="D3361" i="12"/>
  <c r="C3361" i="12"/>
  <c r="B3361" i="12"/>
  <c r="D3360" i="12"/>
  <c r="C3360" i="12"/>
  <c r="B3360" i="12"/>
  <c r="D3359" i="12"/>
  <c r="C3359" i="12"/>
  <c r="B3359" i="12"/>
  <c r="D3358" i="12"/>
  <c r="C3358" i="12"/>
  <c r="B3358" i="12"/>
  <c r="D3357" i="12"/>
  <c r="C3357" i="12"/>
  <c r="B3357" i="12"/>
  <c r="D3356" i="12"/>
  <c r="C3356" i="12"/>
  <c r="B3356" i="12"/>
  <c r="D3355" i="12"/>
  <c r="C3355" i="12"/>
  <c r="B3355" i="12"/>
  <c r="D3354" i="12"/>
  <c r="C3354" i="12"/>
  <c r="B3354" i="12"/>
  <c r="D3353" i="12"/>
  <c r="C3353" i="12"/>
  <c r="B3353" i="12"/>
  <c r="D3352" i="12"/>
  <c r="C3352" i="12"/>
  <c r="B3352" i="12"/>
  <c r="D3351" i="12"/>
  <c r="C3351" i="12"/>
  <c r="B3351" i="12"/>
  <c r="D3350" i="12"/>
  <c r="C3350" i="12"/>
  <c r="B3350" i="12"/>
  <c r="D3349" i="12"/>
  <c r="C3349" i="12"/>
  <c r="B3349" i="12"/>
  <c r="D3348" i="12"/>
  <c r="C3348" i="12"/>
  <c r="B3348" i="12"/>
  <c r="D3347" i="12"/>
  <c r="C3347" i="12"/>
  <c r="B3347" i="12"/>
  <c r="D3346" i="12"/>
  <c r="C3346" i="12"/>
  <c r="B3346" i="12"/>
  <c r="D3345" i="12"/>
  <c r="C3345" i="12"/>
  <c r="B3345" i="12"/>
  <c r="D3344" i="12"/>
  <c r="C3344" i="12"/>
  <c r="B3344" i="12"/>
  <c r="D3343" i="12"/>
  <c r="C3343" i="12"/>
  <c r="B3343" i="12"/>
  <c r="D3342" i="12"/>
  <c r="C3342" i="12"/>
  <c r="B3342" i="12"/>
  <c r="D3341" i="12"/>
  <c r="C3341" i="12"/>
  <c r="B3341" i="12"/>
  <c r="D3340" i="12"/>
  <c r="C3340" i="12"/>
  <c r="B3340" i="12"/>
  <c r="D3339" i="12"/>
  <c r="C3339" i="12"/>
  <c r="B3339" i="12"/>
  <c r="D3338" i="12"/>
  <c r="C3338" i="12"/>
  <c r="B3338" i="12"/>
  <c r="D3337" i="12"/>
  <c r="C3337" i="12"/>
  <c r="B3337" i="12"/>
  <c r="D3336" i="12"/>
  <c r="C3336" i="12"/>
  <c r="B3336" i="12"/>
  <c r="D3335" i="12"/>
  <c r="C3335" i="12"/>
  <c r="B3335" i="12"/>
  <c r="D3334" i="12"/>
  <c r="C3334" i="12"/>
  <c r="B3334" i="12"/>
  <c r="D3333" i="12"/>
  <c r="C3333" i="12"/>
  <c r="B3333" i="12"/>
  <c r="D3332" i="12"/>
  <c r="C3332" i="12"/>
  <c r="B3332" i="12"/>
  <c r="D3331" i="12"/>
  <c r="C3331" i="12"/>
  <c r="B3331" i="12"/>
  <c r="D3330" i="12"/>
  <c r="C3330" i="12"/>
  <c r="B3330" i="12"/>
  <c r="D3329" i="12"/>
  <c r="C3329" i="12"/>
  <c r="B3329" i="12"/>
  <c r="D3328" i="12"/>
  <c r="C3328" i="12"/>
  <c r="B3328" i="12"/>
  <c r="D3327" i="12"/>
  <c r="C3327" i="12"/>
  <c r="B3327" i="12"/>
  <c r="D3326" i="12"/>
  <c r="C3326" i="12"/>
  <c r="B3326" i="12"/>
  <c r="D3325" i="12"/>
  <c r="C3325" i="12"/>
  <c r="B3325" i="12"/>
  <c r="D3324" i="12"/>
  <c r="C3324" i="12"/>
  <c r="B3324" i="12"/>
  <c r="D3323" i="12"/>
  <c r="C3323" i="12"/>
  <c r="B3323" i="12"/>
  <c r="D3322" i="12"/>
  <c r="C3322" i="12"/>
  <c r="B3322" i="12"/>
  <c r="D3321" i="12"/>
  <c r="C3321" i="12"/>
  <c r="B3321" i="12"/>
  <c r="D3320" i="12"/>
  <c r="C3320" i="12"/>
  <c r="B3320" i="12"/>
  <c r="D3319" i="12"/>
  <c r="C3319" i="12"/>
  <c r="B3319" i="12"/>
  <c r="D3318" i="12"/>
  <c r="C3318" i="12"/>
  <c r="B3318" i="12"/>
  <c r="D3317" i="12"/>
  <c r="C3317" i="12"/>
  <c r="B3317" i="12"/>
  <c r="D3316" i="12"/>
  <c r="C3316" i="12"/>
  <c r="B3316" i="12"/>
  <c r="D3315" i="12"/>
  <c r="C3315" i="12"/>
  <c r="B3315" i="12"/>
  <c r="D3314" i="12"/>
  <c r="C3314" i="12"/>
  <c r="B3314" i="12"/>
  <c r="D3313" i="12"/>
  <c r="C3313" i="12"/>
  <c r="B3313" i="12"/>
  <c r="D3312" i="12"/>
  <c r="C3312" i="12"/>
  <c r="B3312" i="12"/>
  <c r="D3311" i="12"/>
  <c r="C3311" i="12"/>
  <c r="B3311" i="12"/>
  <c r="D3310" i="12"/>
  <c r="C3310" i="12"/>
  <c r="B3310" i="12"/>
  <c r="D3309" i="12"/>
  <c r="C3309" i="12"/>
  <c r="B3309" i="12"/>
  <c r="D3308" i="12"/>
  <c r="C3308" i="12"/>
  <c r="B3308" i="12"/>
  <c r="D3307" i="12"/>
  <c r="C3307" i="12"/>
  <c r="B3307" i="12"/>
  <c r="D3306" i="12"/>
  <c r="C3306" i="12"/>
  <c r="B3306" i="12"/>
  <c r="D3305" i="12"/>
  <c r="C3305" i="12"/>
  <c r="B3305" i="12"/>
  <c r="D3304" i="12"/>
  <c r="C3304" i="12"/>
  <c r="B3304" i="12"/>
  <c r="D3303" i="12"/>
  <c r="C3303" i="12"/>
  <c r="B3303" i="12"/>
  <c r="D3302" i="12"/>
  <c r="C3302" i="12"/>
  <c r="B3302" i="12"/>
  <c r="D3301" i="12"/>
  <c r="C3301" i="12"/>
  <c r="B3301" i="12"/>
  <c r="D3300" i="12"/>
  <c r="C3300" i="12"/>
  <c r="B3300" i="12"/>
  <c r="D3299" i="12"/>
  <c r="C3299" i="12"/>
  <c r="B3299" i="12"/>
  <c r="D3298" i="12"/>
  <c r="C3298" i="12"/>
  <c r="B3298" i="12"/>
  <c r="D3297" i="12"/>
  <c r="C3297" i="12"/>
  <c r="B3297" i="12"/>
  <c r="D3296" i="12"/>
  <c r="C3296" i="12"/>
  <c r="B3296" i="12"/>
  <c r="D3295" i="12"/>
  <c r="C3295" i="12"/>
  <c r="B3295" i="12"/>
  <c r="D3294" i="12"/>
  <c r="C3294" i="12"/>
  <c r="B3294" i="12"/>
  <c r="D3293" i="12"/>
  <c r="C3293" i="12"/>
  <c r="B3293" i="12"/>
  <c r="D3292" i="12"/>
  <c r="C3292" i="12"/>
  <c r="B3292" i="12"/>
  <c r="D3291" i="12"/>
  <c r="C3291" i="12"/>
  <c r="B3291" i="12"/>
  <c r="D3290" i="12"/>
  <c r="C3290" i="12"/>
  <c r="B3290" i="12"/>
  <c r="D3289" i="12"/>
  <c r="C3289" i="12"/>
  <c r="B3289" i="12"/>
  <c r="D3288" i="12"/>
  <c r="C3288" i="12"/>
  <c r="B3288" i="12"/>
  <c r="D3287" i="12"/>
  <c r="C3287" i="12"/>
  <c r="B3287" i="12"/>
  <c r="D3286" i="12"/>
  <c r="C3286" i="12"/>
  <c r="B3286" i="12"/>
  <c r="D3285" i="12"/>
  <c r="C3285" i="12"/>
  <c r="B3285" i="12"/>
  <c r="D3284" i="12"/>
  <c r="C3284" i="12"/>
  <c r="B3284" i="12"/>
  <c r="D3283" i="12"/>
  <c r="C3283" i="12"/>
  <c r="B3283" i="12"/>
  <c r="D3282" i="12"/>
  <c r="C3282" i="12"/>
  <c r="B3282" i="12"/>
  <c r="D3281" i="12"/>
  <c r="C3281" i="12"/>
  <c r="B3281" i="12"/>
  <c r="D3280" i="12"/>
  <c r="C3280" i="12"/>
  <c r="B3280" i="12"/>
  <c r="D3279" i="12"/>
  <c r="C3279" i="12"/>
  <c r="B3279" i="12"/>
  <c r="D3278" i="12"/>
  <c r="C3278" i="12"/>
  <c r="B3278" i="12"/>
  <c r="D3277" i="12"/>
  <c r="C3277" i="12"/>
  <c r="B3277" i="12"/>
  <c r="D3276" i="12"/>
  <c r="C3276" i="12"/>
  <c r="B3276" i="12"/>
  <c r="D3275" i="12"/>
  <c r="C3275" i="12"/>
  <c r="B3275" i="12"/>
  <c r="D3274" i="12"/>
  <c r="C3274" i="12"/>
  <c r="B3274" i="12"/>
  <c r="D3273" i="12"/>
  <c r="C3273" i="12"/>
  <c r="B3273" i="12"/>
  <c r="D3272" i="12"/>
  <c r="C3272" i="12"/>
  <c r="B3272" i="12"/>
  <c r="D3271" i="12"/>
  <c r="C3271" i="12"/>
  <c r="B3271" i="12"/>
  <c r="D3270" i="12"/>
  <c r="C3270" i="12"/>
  <c r="B3270" i="12"/>
  <c r="D3269" i="12"/>
  <c r="C3269" i="12"/>
  <c r="B3269" i="12"/>
  <c r="D3268" i="12"/>
  <c r="C3268" i="12"/>
  <c r="B3268" i="12"/>
  <c r="D3267" i="12"/>
  <c r="C3267" i="12"/>
  <c r="B3267" i="12"/>
  <c r="D3266" i="12"/>
  <c r="C3266" i="12"/>
  <c r="B3266" i="12"/>
  <c r="D3265" i="12"/>
  <c r="C3265" i="12"/>
  <c r="B3265" i="12"/>
  <c r="D3264" i="12"/>
  <c r="C3264" i="12"/>
  <c r="B3264" i="12"/>
  <c r="D3263" i="12"/>
  <c r="C3263" i="12"/>
  <c r="B3263" i="12"/>
  <c r="D3262" i="12"/>
  <c r="C3262" i="12"/>
  <c r="B3262" i="12"/>
  <c r="D3261" i="12"/>
  <c r="C3261" i="12"/>
  <c r="B3261" i="12"/>
  <c r="D3260" i="12"/>
  <c r="C3260" i="12"/>
  <c r="B3260" i="12"/>
  <c r="D3259" i="12"/>
  <c r="C3259" i="12"/>
  <c r="B3259" i="12"/>
  <c r="D3258" i="12"/>
  <c r="C3258" i="12"/>
  <c r="B3258" i="12"/>
  <c r="D3257" i="12"/>
  <c r="C3257" i="12"/>
  <c r="B3257" i="12"/>
  <c r="D3256" i="12"/>
  <c r="C3256" i="12"/>
  <c r="B3256" i="12"/>
  <c r="D3255" i="12"/>
  <c r="C3255" i="12"/>
  <c r="B3255" i="12"/>
  <c r="D3254" i="12"/>
  <c r="C3254" i="12"/>
  <c r="B3254" i="12"/>
  <c r="D3253" i="12"/>
  <c r="C3253" i="12"/>
  <c r="B3253" i="12"/>
  <c r="D3252" i="12"/>
  <c r="C3252" i="12"/>
  <c r="B3252" i="12"/>
  <c r="D3251" i="12"/>
  <c r="C3251" i="12"/>
  <c r="B3251" i="12"/>
  <c r="D3250" i="12"/>
  <c r="C3250" i="12"/>
  <c r="B3250" i="12"/>
  <c r="D3249" i="12"/>
  <c r="C3249" i="12"/>
  <c r="B3249" i="12"/>
  <c r="D3248" i="12"/>
  <c r="C3248" i="12"/>
  <c r="B3248" i="12"/>
  <c r="D3247" i="12"/>
  <c r="C3247" i="12"/>
  <c r="B3247" i="12"/>
  <c r="D3246" i="12"/>
  <c r="C3246" i="12"/>
  <c r="B3246" i="12"/>
  <c r="D3245" i="12"/>
  <c r="C3245" i="12"/>
  <c r="B3245" i="12"/>
  <c r="D3244" i="12"/>
  <c r="C3244" i="12"/>
  <c r="B3244" i="12"/>
  <c r="D3243" i="12"/>
  <c r="C3243" i="12"/>
  <c r="B3243" i="12"/>
  <c r="D3242" i="12"/>
  <c r="C3242" i="12"/>
  <c r="B3242" i="12"/>
  <c r="D3241" i="12"/>
  <c r="C3241" i="12"/>
  <c r="B3241" i="12"/>
  <c r="D3240" i="12"/>
  <c r="C3240" i="12"/>
  <c r="B3240" i="12"/>
  <c r="D3239" i="12"/>
  <c r="C3239" i="12"/>
  <c r="B3239" i="12"/>
  <c r="D3238" i="12"/>
  <c r="C3238" i="12"/>
  <c r="B3238" i="12"/>
  <c r="D3237" i="12"/>
  <c r="C3237" i="12"/>
  <c r="B3237" i="12"/>
  <c r="D3236" i="12"/>
  <c r="C3236" i="12"/>
  <c r="B3236" i="12"/>
  <c r="D3235" i="12"/>
  <c r="C3235" i="12"/>
  <c r="B3235" i="12"/>
  <c r="D3234" i="12"/>
  <c r="C3234" i="12"/>
  <c r="B3234" i="12"/>
  <c r="D3233" i="12"/>
  <c r="C3233" i="12"/>
  <c r="B3233" i="12"/>
  <c r="D3232" i="12"/>
  <c r="C3232" i="12"/>
  <c r="B3232" i="12"/>
  <c r="D3231" i="12"/>
  <c r="C3231" i="12"/>
  <c r="B3231" i="12"/>
  <c r="D3230" i="12"/>
  <c r="C3230" i="12"/>
  <c r="B3230" i="12"/>
  <c r="D3229" i="12"/>
  <c r="C3229" i="12"/>
  <c r="B3229" i="12"/>
  <c r="D3228" i="12"/>
  <c r="C3228" i="12"/>
  <c r="B3228" i="12"/>
  <c r="D3227" i="12"/>
  <c r="C3227" i="12"/>
  <c r="B3227" i="12"/>
  <c r="D3226" i="12"/>
  <c r="C3226" i="12"/>
  <c r="B3226" i="12"/>
  <c r="D3225" i="12"/>
  <c r="C3225" i="12"/>
  <c r="B3225" i="12"/>
  <c r="D3224" i="12"/>
  <c r="C3224" i="12"/>
  <c r="B3224" i="12"/>
  <c r="D3223" i="12"/>
  <c r="C3223" i="12"/>
  <c r="B3223" i="12"/>
  <c r="D3222" i="12"/>
  <c r="C3222" i="12"/>
  <c r="B3222" i="12"/>
  <c r="D3221" i="12"/>
  <c r="C3221" i="12"/>
  <c r="B3221" i="12"/>
  <c r="D3220" i="12"/>
  <c r="C3220" i="12"/>
  <c r="B3220" i="12"/>
  <c r="D3219" i="12"/>
  <c r="C3219" i="12"/>
  <c r="B3219" i="12"/>
  <c r="D3218" i="12"/>
  <c r="C3218" i="12"/>
  <c r="B3218" i="12"/>
  <c r="D3217" i="12"/>
  <c r="C3217" i="12"/>
  <c r="B3217" i="12"/>
  <c r="D3216" i="12"/>
  <c r="C3216" i="12"/>
  <c r="B3216" i="12"/>
  <c r="D3215" i="12"/>
  <c r="C3215" i="12"/>
  <c r="B3215" i="12"/>
  <c r="D3214" i="12"/>
  <c r="C3214" i="12"/>
  <c r="B3214" i="12"/>
  <c r="D3213" i="12"/>
  <c r="C3213" i="12"/>
  <c r="B3213" i="12"/>
  <c r="D3212" i="12"/>
  <c r="C3212" i="12"/>
  <c r="B3212" i="12"/>
  <c r="D3211" i="12"/>
  <c r="C3211" i="12"/>
  <c r="B3211" i="12"/>
  <c r="D3210" i="12"/>
  <c r="C3210" i="12"/>
  <c r="B3210" i="12"/>
  <c r="D3209" i="12"/>
  <c r="C3209" i="12"/>
  <c r="B3209" i="12"/>
  <c r="D3208" i="12"/>
  <c r="C3208" i="12"/>
  <c r="B3208" i="12"/>
  <c r="D3207" i="12"/>
  <c r="C3207" i="12"/>
  <c r="B3207" i="12"/>
  <c r="D3206" i="12"/>
  <c r="C3206" i="12"/>
  <c r="B3206" i="12"/>
  <c r="D3205" i="12"/>
  <c r="C3205" i="12"/>
  <c r="B3205" i="12"/>
  <c r="D3204" i="12"/>
  <c r="C3204" i="12"/>
  <c r="B3204" i="12"/>
  <c r="D3203" i="12"/>
  <c r="C3203" i="12"/>
  <c r="B3203" i="12"/>
  <c r="D3202" i="12"/>
  <c r="C3202" i="12"/>
  <c r="B3202" i="12"/>
  <c r="D3201" i="12"/>
  <c r="C3201" i="12"/>
  <c r="B3201" i="12"/>
  <c r="D3200" i="12"/>
  <c r="C3200" i="12"/>
  <c r="B3200" i="12"/>
  <c r="D3199" i="12"/>
  <c r="C3199" i="12"/>
  <c r="B3199" i="12"/>
  <c r="D3198" i="12"/>
  <c r="C3198" i="12"/>
  <c r="B3198" i="12"/>
  <c r="D3197" i="12"/>
  <c r="C3197" i="12"/>
  <c r="B3197" i="12"/>
  <c r="D3196" i="12"/>
  <c r="C3196" i="12"/>
  <c r="B3196" i="12"/>
  <c r="D3195" i="12"/>
  <c r="C3195" i="12"/>
  <c r="B3195" i="12"/>
  <c r="D3194" i="12"/>
  <c r="C3194" i="12"/>
  <c r="B3194" i="12"/>
  <c r="D3193" i="12"/>
  <c r="C3193" i="12"/>
  <c r="B3193" i="12"/>
  <c r="D3192" i="12"/>
  <c r="C3192" i="12"/>
  <c r="B3192" i="12"/>
  <c r="D3191" i="12"/>
  <c r="C3191" i="12"/>
  <c r="B3191" i="12"/>
  <c r="D3190" i="12"/>
  <c r="C3190" i="12"/>
  <c r="B3190" i="12"/>
  <c r="D3189" i="12"/>
  <c r="C3189" i="12"/>
  <c r="B3189" i="12"/>
  <c r="D3188" i="12"/>
  <c r="C3188" i="12"/>
  <c r="B3188" i="12"/>
  <c r="D3187" i="12"/>
  <c r="C3187" i="12"/>
  <c r="B3187" i="12"/>
  <c r="D3186" i="12"/>
  <c r="C3186" i="12"/>
  <c r="B3186" i="12"/>
  <c r="D3185" i="12"/>
  <c r="C3185" i="12"/>
  <c r="B3185" i="12"/>
  <c r="D3184" i="12"/>
  <c r="C3184" i="12"/>
  <c r="B3184" i="12"/>
  <c r="D3183" i="12"/>
  <c r="C3183" i="12"/>
  <c r="B3183" i="12"/>
  <c r="D3182" i="12"/>
  <c r="C3182" i="12"/>
  <c r="B3182" i="12"/>
  <c r="D3181" i="12"/>
  <c r="C3181" i="12"/>
  <c r="B3181" i="12"/>
  <c r="D3180" i="12"/>
  <c r="C3180" i="12"/>
  <c r="B3180" i="12"/>
  <c r="D3179" i="12"/>
  <c r="C3179" i="12"/>
  <c r="B3179" i="12"/>
  <c r="D3178" i="12"/>
  <c r="C3178" i="12"/>
  <c r="B3178" i="12"/>
  <c r="D3177" i="12"/>
  <c r="C3177" i="12"/>
  <c r="B3177" i="12"/>
  <c r="D3176" i="12"/>
  <c r="C3176" i="12"/>
  <c r="B3176" i="12"/>
  <c r="D3175" i="12"/>
  <c r="C3175" i="12"/>
  <c r="B3175" i="12"/>
  <c r="D3174" i="12"/>
  <c r="C3174" i="12"/>
  <c r="B3174" i="12"/>
  <c r="D3173" i="12"/>
  <c r="C3173" i="12"/>
  <c r="B3173" i="12"/>
  <c r="D3172" i="12"/>
  <c r="C3172" i="12"/>
  <c r="B3172" i="12"/>
  <c r="D3171" i="12"/>
  <c r="C3171" i="12"/>
  <c r="B3171" i="12"/>
  <c r="D3170" i="12"/>
  <c r="C3170" i="12"/>
  <c r="B3170" i="12"/>
  <c r="D3169" i="12"/>
  <c r="C3169" i="12"/>
  <c r="B3169" i="12"/>
  <c r="D3168" i="12"/>
  <c r="C3168" i="12"/>
  <c r="B3168" i="12"/>
  <c r="D3167" i="12"/>
  <c r="C3167" i="12"/>
  <c r="B3167" i="12"/>
  <c r="D3166" i="12"/>
  <c r="C3166" i="12"/>
  <c r="B3166" i="12"/>
  <c r="D3165" i="12"/>
  <c r="C3165" i="12"/>
  <c r="B3165" i="12"/>
  <c r="D3164" i="12"/>
  <c r="C3164" i="12"/>
  <c r="B3164" i="12"/>
  <c r="D3163" i="12"/>
  <c r="C3163" i="12"/>
  <c r="B3163" i="12"/>
  <c r="D3162" i="12"/>
  <c r="C3162" i="12"/>
  <c r="B3162" i="12"/>
  <c r="D3161" i="12"/>
  <c r="C3161" i="12"/>
  <c r="B3161" i="12"/>
  <c r="D3160" i="12"/>
  <c r="C3160" i="12"/>
  <c r="B3160" i="12"/>
  <c r="D3159" i="12"/>
  <c r="C3159" i="12"/>
  <c r="B3159" i="12"/>
  <c r="D3158" i="12"/>
  <c r="C3158" i="12"/>
  <c r="B3158" i="12"/>
  <c r="D3157" i="12"/>
  <c r="C3157" i="12"/>
  <c r="B3157" i="12"/>
  <c r="D3156" i="12"/>
  <c r="C3156" i="12"/>
  <c r="B3156" i="12"/>
  <c r="D3155" i="12"/>
  <c r="C3155" i="12"/>
  <c r="B3155" i="12"/>
  <c r="D3154" i="12"/>
  <c r="C3154" i="12"/>
  <c r="B3154" i="12"/>
  <c r="D3153" i="12"/>
  <c r="C3153" i="12"/>
  <c r="B3153" i="12"/>
  <c r="D3152" i="12"/>
  <c r="C3152" i="12"/>
  <c r="B3152" i="12"/>
  <c r="D3151" i="12"/>
  <c r="C3151" i="12"/>
  <c r="B3151" i="12"/>
  <c r="D3150" i="12"/>
  <c r="C3150" i="12"/>
  <c r="B3150" i="12"/>
  <c r="D3149" i="12"/>
  <c r="C3149" i="12"/>
  <c r="B3149" i="12"/>
  <c r="D3148" i="12"/>
  <c r="C3148" i="12"/>
  <c r="B3148" i="12"/>
  <c r="D3147" i="12"/>
  <c r="C3147" i="12"/>
  <c r="B3147" i="12"/>
  <c r="D3146" i="12"/>
  <c r="C3146" i="12"/>
  <c r="B3146" i="12"/>
  <c r="D3145" i="12"/>
  <c r="C3145" i="12"/>
  <c r="B3145" i="12"/>
  <c r="D3144" i="12"/>
  <c r="C3144" i="12"/>
  <c r="B3144" i="12"/>
  <c r="D3143" i="12"/>
  <c r="C3143" i="12"/>
  <c r="B3143" i="12"/>
  <c r="D3142" i="12"/>
  <c r="C3142" i="12"/>
  <c r="B3142" i="12"/>
  <c r="D3141" i="12"/>
  <c r="C3141" i="12"/>
  <c r="B3141" i="12"/>
  <c r="D3140" i="12"/>
  <c r="C3140" i="12"/>
  <c r="B3140" i="12"/>
  <c r="D3139" i="12"/>
  <c r="C3139" i="12"/>
  <c r="B3139" i="12"/>
  <c r="D3138" i="12"/>
  <c r="C3138" i="12"/>
  <c r="B3138" i="12"/>
  <c r="D3137" i="12"/>
  <c r="C3137" i="12"/>
  <c r="B3137" i="12"/>
  <c r="D3136" i="12"/>
  <c r="C3136" i="12"/>
  <c r="B3136" i="12"/>
  <c r="D3135" i="12"/>
  <c r="C3135" i="12"/>
  <c r="B3135" i="12"/>
  <c r="D3134" i="12"/>
  <c r="C3134" i="12"/>
  <c r="B3134" i="12"/>
  <c r="D3133" i="12"/>
  <c r="C3133" i="12"/>
  <c r="B3133" i="12"/>
  <c r="D3132" i="12"/>
  <c r="C3132" i="12"/>
  <c r="B3132" i="12"/>
  <c r="D3131" i="12"/>
  <c r="C3131" i="12"/>
  <c r="B3131" i="12"/>
  <c r="D3130" i="12"/>
  <c r="C3130" i="12"/>
  <c r="B3130" i="12"/>
  <c r="D3129" i="12"/>
  <c r="C3129" i="12"/>
  <c r="B3129" i="12"/>
  <c r="D3128" i="12"/>
  <c r="C3128" i="12"/>
  <c r="B3128" i="12"/>
  <c r="D3127" i="12"/>
  <c r="C3127" i="12"/>
  <c r="B3127" i="12"/>
  <c r="D3126" i="12"/>
  <c r="C3126" i="12"/>
  <c r="B3126" i="12"/>
  <c r="D3125" i="12"/>
  <c r="C3125" i="12"/>
  <c r="B3125" i="12"/>
  <c r="D3124" i="12"/>
  <c r="C3124" i="12"/>
  <c r="B3124" i="12"/>
  <c r="D3123" i="12"/>
  <c r="C3123" i="12"/>
  <c r="B3123" i="12"/>
  <c r="D3122" i="12"/>
  <c r="C3122" i="12"/>
  <c r="B3122" i="12"/>
  <c r="D3121" i="12"/>
  <c r="C3121" i="12"/>
  <c r="B3121" i="12"/>
  <c r="D3120" i="12"/>
  <c r="C3120" i="12"/>
  <c r="B3120" i="12"/>
  <c r="D3119" i="12"/>
  <c r="C3119" i="12"/>
  <c r="B3119" i="12"/>
  <c r="D3118" i="12"/>
  <c r="C3118" i="12"/>
  <c r="B3118" i="12"/>
  <c r="D3117" i="12"/>
  <c r="C3117" i="12"/>
  <c r="B3117" i="12"/>
  <c r="D3116" i="12"/>
  <c r="C3116" i="12"/>
  <c r="B3116" i="12"/>
  <c r="D3115" i="12"/>
  <c r="C3115" i="12"/>
  <c r="B3115" i="12"/>
  <c r="D3114" i="12"/>
  <c r="C3114" i="12"/>
  <c r="B3114" i="12"/>
  <c r="D3113" i="12"/>
  <c r="C3113" i="12"/>
  <c r="B3113" i="12"/>
  <c r="D3112" i="12"/>
  <c r="C3112" i="12"/>
  <c r="B3112" i="12"/>
  <c r="D3111" i="12"/>
  <c r="C3111" i="12"/>
  <c r="B3111" i="12"/>
  <c r="D3110" i="12"/>
  <c r="C3110" i="12"/>
  <c r="B3110" i="12"/>
  <c r="D3109" i="12"/>
  <c r="C3109" i="12"/>
  <c r="B3109" i="12"/>
  <c r="D3108" i="12"/>
  <c r="C3108" i="12"/>
  <c r="B3108" i="12"/>
  <c r="D3107" i="12"/>
  <c r="C3107" i="12"/>
  <c r="B3107" i="12"/>
  <c r="D3106" i="12"/>
  <c r="C3106" i="12"/>
  <c r="B3106" i="12"/>
  <c r="D3105" i="12"/>
  <c r="C3105" i="12"/>
  <c r="B3105" i="12"/>
  <c r="D3104" i="12"/>
  <c r="C3104" i="12"/>
  <c r="B3104" i="12"/>
  <c r="D3103" i="12"/>
  <c r="C3103" i="12"/>
  <c r="B3103" i="12"/>
  <c r="D3102" i="12"/>
  <c r="C3102" i="12"/>
  <c r="B3102" i="12"/>
  <c r="D3101" i="12"/>
  <c r="C3101" i="12"/>
  <c r="B3101" i="12"/>
  <c r="D3100" i="12"/>
  <c r="C3100" i="12"/>
  <c r="B3100" i="12"/>
  <c r="D3099" i="12"/>
  <c r="C3099" i="12"/>
  <c r="B3099" i="12"/>
  <c r="D3098" i="12"/>
  <c r="C3098" i="12"/>
  <c r="B3098" i="12"/>
  <c r="D3097" i="12"/>
  <c r="C3097" i="12"/>
  <c r="B3097" i="12"/>
  <c r="D3096" i="12"/>
  <c r="C3096" i="12"/>
  <c r="B3096" i="12"/>
  <c r="D3095" i="12"/>
  <c r="C3095" i="12"/>
  <c r="B3095" i="12"/>
  <c r="D3094" i="12"/>
  <c r="C3094" i="12"/>
  <c r="B3094" i="12"/>
  <c r="D3093" i="12"/>
  <c r="C3093" i="12"/>
  <c r="B3093" i="12"/>
  <c r="D3092" i="12"/>
  <c r="C3092" i="12"/>
  <c r="B3092" i="12"/>
  <c r="D3091" i="12"/>
  <c r="C3091" i="12"/>
  <c r="B3091" i="12"/>
  <c r="D3090" i="12"/>
  <c r="C3090" i="12"/>
  <c r="B3090" i="12"/>
  <c r="D3089" i="12"/>
  <c r="C3089" i="12"/>
  <c r="B3089" i="12"/>
  <c r="D3088" i="12"/>
  <c r="C3088" i="12"/>
  <c r="B3088" i="12"/>
  <c r="D3087" i="12"/>
  <c r="C3087" i="12"/>
  <c r="B3087" i="12"/>
  <c r="D3086" i="12"/>
  <c r="C3086" i="12"/>
  <c r="B3086" i="12"/>
  <c r="D3085" i="12"/>
  <c r="C3085" i="12"/>
  <c r="B3085" i="12"/>
  <c r="D3084" i="12"/>
  <c r="C3084" i="12"/>
  <c r="B3084" i="12"/>
  <c r="D3083" i="12"/>
  <c r="C3083" i="12"/>
  <c r="B3083" i="12"/>
  <c r="D3082" i="12"/>
  <c r="C3082" i="12"/>
  <c r="B3082" i="12"/>
  <c r="D3081" i="12"/>
  <c r="C3081" i="12"/>
  <c r="B3081" i="12"/>
  <c r="D3080" i="12"/>
  <c r="C3080" i="12"/>
  <c r="B3080" i="12"/>
  <c r="D3079" i="12"/>
  <c r="C3079" i="12"/>
  <c r="B3079" i="12"/>
  <c r="D3078" i="12"/>
  <c r="C3078" i="12"/>
  <c r="B3078" i="12"/>
  <c r="D3077" i="12"/>
  <c r="C3077" i="12"/>
  <c r="B3077" i="12"/>
  <c r="D3076" i="12"/>
  <c r="C3076" i="12"/>
  <c r="B3076" i="12"/>
  <c r="D3075" i="12"/>
  <c r="C3075" i="12"/>
  <c r="B3075" i="12"/>
  <c r="D3074" i="12"/>
  <c r="C3074" i="12"/>
  <c r="B3074" i="12"/>
  <c r="D3073" i="12"/>
  <c r="C3073" i="12"/>
  <c r="B3073" i="12"/>
  <c r="D3072" i="12"/>
  <c r="C3072" i="12"/>
  <c r="B3072" i="12"/>
  <c r="D3071" i="12"/>
  <c r="C3071" i="12"/>
  <c r="B3071" i="12"/>
  <c r="D3070" i="12"/>
  <c r="C3070" i="12"/>
  <c r="B3070" i="12"/>
  <c r="D3069" i="12"/>
  <c r="C3069" i="12"/>
  <c r="B3069" i="12"/>
  <c r="D3068" i="12"/>
  <c r="C3068" i="12"/>
  <c r="B3068" i="12"/>
  <c r="D3067" i="12"/>
  <c r="C3067" i="12"/>
  <c r="B3067" i="12"/>
  <c r="D3066" i="12"/>
  <c r="C3066" i="12"/>
  <c r="B3066" i="12"/>
  <c r="D3065" i="12"/>
  <c r="C3065" i="12"/>
  <c r="B3065" i="12"/>
  <c r="D3064" i="12"/>
  <c r="C3064" i="12"/>
  <c r="B3064" i="12"/>
  <c r="D3063" i="12"/>
  <c r="C3063" i="12"/>
  <c r="B3063" i="12"/>
  <c r="D3062" i="12"/>
  <c r="C3062" i="12"/>
  <c r="B3062" i="12"/>
  <c r="D3061" i="12"/>
  <c r="C3061" i="12"/>
  <c r="B3061" i="12"/>
  <c r="D3060" i="12"/>
  <c r="C3060" i="12"/>
  <c r="B3060" i="12"/>
  <c r="D3059" i="12"/>
  <c r="C3059" i="12"/>
  <c r="B3059" i="12"/>
  <c r="D3058" i="12"/>
  <c r="C3058" i="12"/>
  <c r="B3058" i="12"/>
  <c r="D3057" i="12"/>
  <c r="C3057" i="12"/>
  <c r="B3057" i="12"/>
  <c r="D3056" i="12"/>
  <c r="C3056" i="12"/>
  <c r="B3056" i="12"/>
  <c r="D3055" i="12"/>
  <c r="C3055" i="12"/>
  <c r="B3055" i="12"/>
  <c r="D3054" i="12"/>
  <c r="C3054" i="12"/>
  <c r="B3054" i="12"/>
  <c r="D3053" i="12"/>
  <c r="C3053" i="12"/>
  <c r="B3053" i="12"/>
  <c r="D3052" i="12"/>
  <c r="C3052" i="12"/>
  <c r="B3052" i="12"/>
  <c r="D3051" i="12"/>
  <c r="C3051" i="12"/>
  <c r="B3051" i="12"/>
  <c r="D3050" i="12"/>
  <c r="C3050" i="12"/>
  <c r="B3050" i="12"/>
  <c r="D3049" i="12"/>
  <c r="C3049" i="12"/>
  <c r="B3049" i="12"/>
  <c r="D3048" i="12"/>
  <c r="C3048" i="12"/>
  <c r="B3048" i="12"/>
  <c r="D3047" i="12"/>
  <c r="C3047" i="12"/>
  <c r="B3047" i="12"/>
  <c r="D3046" i="12"/>
  <c r="C3046" i="12"/>
  <c r="B3046" i="12"/>
  <c r="D3045" i="12"/>
  <c r="C3045" i="12"/>
  <c r="B3045" i="12"/>
  <c r="D3044" i="12"/>
  <c r="C3044" i="12"/>
  <c r="B3044" i="12"/>
  <c r="D3043" i="12"/>
  <c r="C3043" i="12"/>
  <c r="B3043" i="12"/>
  <c r="D3042" i="12"/>
  <c r="C3042" i="12"/>
  <c r="B3042" i="12"/>
  <c r="D3041" i="12"/>
  <c r="C3041" i="12"/>
  <c r="B3041" i="12"/>
  <c r="D3040" i="12"/>
  <c r="C3040" i="12"/>
  <c r="B3040" i="12"/>
  <c r="D3039" i="12"/>
  <c r="C3039" i="12"/>
  <c r="B3039" i="12"/>
  <c r="D3038" i="12"/>
  <c r="C3038" i="12"/>
  <c r="B3038" i="12"/>
  <c r="D3037" i="12"/>
  <c r="C3037" i="12"/>
  <c r="B3037" i="12"/>
  <c r="D3036" i="12"/>
  <c r="C3036" i="12"/>
  <c r="B3036" i="12"/>
  <c r="D3035" i="12"/>
  <c r="C3035" i="12"/>
  <c r="B3035" i="12"/>
  <c r="D3034" i="12"/>
  <c r="C3034" i="12"/>
  <c r="B3034" i="12"/>
  <c r="D3033" i="12"/>
  <c r="C3033" i="12"/>
  <c r="B3033" i="12"/>
  <c r="D3032" i="12"/>
  <c r="C3032" i="12"/>
  <c r="B3032" i="12"/>
  <c r="D3031" i="12"/>
  <c r="C3031" i="12"/>
  <c r="B3031" i="12"/>
  <c r="D3030" i="12"/>
  <c r="C3030" i="12"/>
  <c r="B3030" i="12"/>
  <c r="D3029" i="12"/>
  <c r="C3029" i="12"/>
  <c r="B3029" i="12"/>
  <c r="D3028" i="12"/>
  <c r="C3028" i="12"/>
  <c r="B3028" i="12"/>
  <c r="D3027" i="12"/>
  <c r="C3027" i="12"/>
  <c r="B3027" i="12"/>
  <c r="D3026" i="12"/>
  <c r="C3026" i="12"/>
  <c r="B3026" i="12"/>
  <c r="D3025" i="12"/>
  <c r="C3025" i="12"/>
  <c r="B3025" i="12"/>
  <c r="D3024" i="12"/>
  <c r="C3024" i="12"/>
  <c r="B3024" i="12"/>
  <c r="D3023" i="12"/>
  <c r="C3023" i="12"/>
  <c r="B3023" i="12"/>
  <c r="D3022" i="12"/>
  <c r="C3022" i="12"/>
  <c r="B3022" i="12"/>
  <c r="D3021" i="12"/>
  <c r="C3021" i="12"/>
  <c r="B3021" i="12"/>
  <c r="D3020" i="12"/>
  <c r="C3020" i="12"/>
  <c r="B3020" i="12"/>
  <c r="D3019" i="12"/>
  <c r="C3019" i="12"/>
  <c r="B3019" i="12"/>
  <c r="D3018" i="12"/>
  <c r="C3018" i="12"/>
  <c r="B3018" i="12"/>
  <c r="D3017" i="12"/>
  <c r="C3017" i="12"/>
  <c r="B3017" i="12"/>
  <c r="D3016" i="12"/>
  <c r="C3016" i="12"/>
  <c r="B3016" i="12"/>
  <c r="D3015" i="12"/>
  <c r="C3015" i="12"/>
  <c r="B3015" i="12"/>
  <c r="D3014" i="12"/>
  <c r="C3014" i="12"/>
  <c r="B3014" i="12"/>
  <c r="D3013" i="12"/>
  <c r="C3013" i="12"/>
  <c r="B3013" i="12"/>
  <c r="D3012" i="12"/>
  <c r="C3012" i="12"/>
  <c r="B3012" i="12"/>
  <c r="D3011" i="12"/>
  <c r="C3011" i="12"/>
  <c r="B3011" i="12"/>
  <c r="D3010" i="12"/>
  <c r="C3010" i="12"/>
  <c r="B3010" i="12"/>
  <c r="D3009" i="12"/>
  <c r="C3009" i="12"/>
  <c r="B3009" i="12"/>
  <c r="D3008" i="12"/>
  <c r="C3008" i="12"/>
  <c r="B3008" i="12"/>
  <c r="D3007" i="12"/>
  <c r="C3007" i="12"/>
  <c r="B3007" i="12"/>
  <c r="D3006" i="12"/>
  <c r="C3006" i="12"/>
  <c r="B3006" i="12"/>
  <c r="D3005" i="12"/>
  <c r="C3005" i="12"/>
  <c r="B3005" i="12"/>
  <c r="D3004" i="12"/>
  <c r="C3004" i="12"/>
  <c r="B3004" i="12"/>
  <c r="D3003" i="12"/>
  <c r="C3003" i="12"/>
  <c r="B3003" i="12"/>
  <c r="D3002" i="12"/>
  <c r="C3002" i="12"/>
  <c r="B3002" i="12"/>
  <c r="D3001" i="12"/>
  <c r="C3001" i="12"/>
  <c r="B3001" i="12"/>
  <c r="D3000" i="12"/>
  <c r="C3000" i="12"/>
  <c r="B3000" i="12"/>
  <c r="D2999" i="12"/>
  <c r="C2999" i="12"/>
  <c r="B2999" i="12"/>
  <c r="D2998" i="12"/>
  <c r="C2998" i="12"/>
  <c r="B2998" i="12"/>
  <c r="D2997" i="12"/>
  <c r="C2997" i="12"/>
  <c r="B2997" i="12"/>
  <c r="D2996" i="12"/>
  <c r="C2996" i="12"/>
  <c r="B2996" i="12"/>
  <c r="D2995" i="12"/>
  <c r="C2995" i="12"/>
  <c r="B2995" i="12"/>
  <c r="D2994" i="12"/>
  <c r="C2994" i="12"/>
  <c r="B2994" i="12"/>
  <c r="D2993" i="12"/>
  <c r="C2993" i="12"/>
  <c r="B2993" i="12"/>
  <c r="D2992" i="12"/>
  <c r="C2992" i="12"/>
  <c r="B2992" i="12"/>
  <c r="D2991" i="12"/>
  <c r="C2991" i="12"/>
  <c r="B2991" i="12"/>
  <c r="D2990" i="12"/>
  <c r="C2990" i="12"/>
  <c r="B2990" i="12"/>
  <c r="D2989" i="12"/>
  <c r="C2989" i="12"/>
  <c r="B2989" i="12"/>
  <c r="D2988" i="12"/>
  <c r="C2988" i="12"/>
  <c r="B2988" i="12"/>
  <c r="D2987" i="12"/>
  <c r="C2987" i="12"/>
  <c r="B2987" i="12"/>
  <c r="D2986" i="12"/>
  <c r="C2986" i="12"/>
  <c r="B2986" i="12"/>
  <c r="D2985" i="12"/>
  <c r="C2985" i="12"/>
  <c r="B2985" i="12"/>
  <c r="D2984" i="12"/>
  <c r="C2984" i="12"/>
  <c r="B2984" i="12"/>
  <c r="D2983" i="12"/>
  <c r="C2983" i="12"/>
  <c r="B2983" i="12"/>
  <c r="D2982" i="12"/>
  <c r="C2982" i="12"/>
  <c r="B2982" i="12"/>
  <c r="D2981" i="12"/>
  <c r="C2981" i="12"/>
  <c r="B2981" i="12"/>
  <c r="D2980" i="12"/>
  <c r="C2980" i="12"/>
  <c r="B2980" i="12"/>
  <c r="D2979" i="12"/>
  <c r="C2979" i="12"/>
  <c r="B2979" i="12"/>
  <c r="D2978" i="12"/>
  <c r="C2978" i="12"/>
  <c r="B2978" i="12"/>
  <c r="D2977" i="12"/>
  <c r="C2977" i="12"/>
  <c r="B2977" i="12"/>
  <c r="D2976" i="12"/>
  <c r="C2976" i="12"/>
  <c r="B2976" i="12"/>
  <c r="D2975" i="12"/>
  <c r="C2975" i="12"/>
  <c r="B2975" i="12"/>
  <c r="D2974" i="12"/>
  <c r="C2974" i="12"/>
  <c r="B2974" i="12"/>
  <c r="D2973" i="12"/>
  <c r="C2973" i="12"/>
  <c r="B2973" i="12"/>
  <c r="D2972" i="12"/>
  <c r="C2972" i="12"/>
  <c r="B2972" i="12"/>
  <c r="D2971" i="12"/>
  <c r="C2971" i="12"/>
  <c r="B2971" i="12"/>
  <c r="D2970" i="12"/>
  <c r="C2970" i="12"/>
  <c r="B2970" i="12"/>
  <c r="D2969" i="12"/>
  <c r="C2969" i="12"/>
  <c r="B2969" i="12"/>
  <c r="D2968" i="12"/>
  <c r="C2968" i="12"/>
  <c r="B2968" i="12"/>
  <c r="D2967" i="12"/>
  <c r="C2967" i="12"/>
  <c r="B2967" i="12"/>
  <c r="D2966" i="12"/>
  <c r="C2966" i="12"/>
  <c r="B2966" i="12"/>
  <c r="D2965" i="12"/>
  <c r="C2965" i="12"/>
  <c r="B2965" i="12"/>
  <c r="D2964" i="12"/>
  <c r="C2964" i="12"/>
  <c r="B2964" i="12"/>
  <c r="D2963" i="12"/>
  <c r="C2963" i="12"/>
  <c r="B2963" i="12"/>
  <c r="D2962" i="12"/>
  <c r="C2962" i="12"/>
  <c r="B2962" i="12"/>
  <c r="D2961" i="12"/>
  <c r="C2961" i="12"/>
  <c r="B2961" i="12"/>
  <c r="D2960" i="12"/>
  <c r="C2960" i="12"/>
  <c r="B2960" i="12"/>
  <c r="D2959" i="12"/>
  <c r="C2959" i="12"/>
  <c r="B2959" i="12"/>
  <c r="D2958" i="12"/>
  <c r="C2958" i="12"/>
  <c r="B2958" i="12"/>
  <c r="D2957" i="12"/>
  <c r="C2957" i="12"/>
  <c r="B2957" i="12"/>
  <c r="D2956" i="12"/>
  <c r="C2956" i="12"/>
  <c r="B2956" i="12"/>
  <c r="D2955" i="12"/>
  <c r="C2955" i="12"/>
  <c r="B2955" i="12"/>
  <c r="D2954" i="12"/>
  <c r="C2954" i="12"/>
  <c r="B2954" i="12"/>
  <c r="D2953" i="12"/>
  <c r="C2953" i="12"/>
  <c r="B2953" i="12"/>
  <c r="D2952" i="12"/>
  <c r="C2952" i="12"/>
  <c r="B2952" i="12"/>
  <c r="D2951" i="12"/>
  <c r="C2951" i="12"/>
  <c r="B2951" i="12"/>
  <c r="D2950" i="12"/>
  <c r="C2950" i="12"/>
  <c r="B2950" i="12"/>
  <c r="D2949" i="12"/>
  <c r="C2949" i="12"/>
  <c r="B2949" i="12"/>
  <c r="D2948" i="12"/>
  <c r="C2948" i="12"/>
  <c r="B2948" i="12"/>
  <c r="D2947" i="12"/>
  <c r="C2947" i="12"/>
  <c r="B2947" i="12"/>
  <c r="D2946" i="12"/>
  <c r="C2946" i="12"/>
  <c r="B2946" i="12"/>
  <c r="D2945" i="12"/>
  <c r="C2945" i="12"/>
  <c r="B2945" i="12"/>
  <c r="D2944" i="12"/>
  <c r="C2944" i="12"/>
  <c r="B2944" i="12"/>
  <c r="D2943" i="12"/>
  <c r="C2943" i="12"/>
  <c r="B2943" i="12"/>
  <c r="D2942" i="12"/>
  <c r="C2942" i="12"/>
  <c r="B2942" i="12"/>
  <c r="D2941" i="12"/>
  <c r="C2941" i="12"/>
  <c r="B2941" i="12"/>
  <c r="D2940" i="12"/>
  <c r="C2940" i="12"/>
  <c r="B2940" i="12"/>
  <c r="D2939" i="12"/>
  <c r="C2939" i="12"/>
  <c r="B2939" i="12"/>
  <c r="D2938" i="12"/>
  <c r="C2938" i="12"/>
  <c r="B2938" i="12"/>
  <c r="D2937" i="12"/>
  <c r="C2937" i="12"/>
  <c r="B2937" i="12"/>
  <c r="D2936" i="12"/>
  <c r="C2936" i="12"/>
  <c r="B2936" i="12"/>
  <c r="D2935" i="12"/>
  <c r="C2935" i="12"/>
  <c r="B2935" i="12"/>
  <c r="D2934" i="12"/>
  <c r="C2934" i="12"/>
  <c r="B2934" i="12"/>
  <c r="D2933" i="12"/>
  <c r="C2933" i="12"/>
  <c r="B2933" i="12"/>
  <c r="D2932" i="12"/>
  <c r="C2932" i="12"/>
  <c r="B2932" i="12"/>
  <c r="D2931" i="12"/>
  <c r="C2931" i="12"/>
  <c r="B2931" i="12"/>
  <c r="D2930" i="12"/>
  <c r="C2930" i="12"/>
  <c r="B2930" i="12"/>
  <c r="D2929" i="12"/>
  <c r="C2929" i="12"/>
  <c r="B2929" i="12"/>
  <c r="D2928" i="12"/>
  <c r="C2928" i="12"/>
  <c r="B2928" i="12"/>
  <c r="D2927" i="12"/>
  <c r="C2927" i="12"/>
  <c r="B2927" i="12"/>
  <c r="D2926" i="12"/>
  <c r="C2926" i="12"/>
  <c r="B2926" i="12"/>
  <c r="D2925" i="12"/>
  <c r="C2925" i="12"/>
  <c r="B2925" i="12"/>
  <c r="D2924" i="12"/>
  <c r="C2924" i="12"/>
  <c r="B2924" i="12"/>
  <c r="D2923" i="12"/>
  <c r="C2923" i="12"/>
  <c r="B2923" i="12"/>
  <c r="D2922" i="12"/>
  <c r="C2922" i="12"/>
  <c r="B2922" i="12"/>
  <c r="D2921" i="12"/>
  <c r="C2921" i="12"/>
  <c r="B2921" i="12"/>
  <c r="D2920" i="12"/>
  <c r="C2920" i="12"/>
  <c r="B2920" i="12"/>
  <c r="D2919" i="12"/>
  <c r="C2919" i="12"/>
  <c r="B2919" i="12"/>
  <c r="D2918" i="12"/>
  <c r="C2918" i="12"/>
  <c r="B2918" i="12"/>
  <c r="D2917" i="12"/>
  <c r="C2917" i="12"/>
  <c r="B2917" i="12"/>
  <c r="D2916" i="12"/>
  <c r="C2916" i="12"/>
  <c r="B2916" i="12"/>
  <c r="D2915" i="12"/>
  <c r="C2915" i="12"/>
  <c r="B2915" i="12"/>
  <c r="D2914" i="12"/>
  <c r="C2914" i="12"/>
  <c r="B2914" i="12"/>
  <c r="D2913" i="12"/>
  <c r="C2913" i="12"/>
  <c r="B2913" i="12"/>
  <c r="D2912" i="12"/>
  <c r="C2912" i="12"/>
  <c r="B2912" i="12"/>
  <c r="D2911" i="12"/>
  <c r="C2911" i="12"/>
  <c r="B2911" i="12"/>
  <c r="D2910" i="12"/>
  <c r="C2910" i="12"/>
  <c r="B2910" i="12"/>
  <c r="D2909" i="12"/>
  <c r="C2909" i="12"/>
  <c r="B2909" i="12"/>
  <c r="D2908" i="12"/>
  <c r="C2908" i="12"/>
  <c r="B2908" i="12"/>
  <c r="D2907" i="12"/>
  <c r="C2907" i="12"/>
  <c r="B2907" i="12"/>
  <c r="D2906" i="12"/>
  <c r="C2906" i="12"/>
  <c r="B2906" i="12"/>
  <c r="D2905" i="12"/>
  <c r="C2905" i="12"/>
  <c r="B2905" i="12"/>
  <c r="D2904" i="12"/>
  <c r="C2904" i="12"/>
  <c r="B2904" i="12"/>
  <c r="D2903" i="12"/>
  <c r="C2903" i="12"/>
  <c r="B2903" i="12"/>
  <c r="D2902" i="12"/>
  <c r="C2902" i="12"/>
  <c r="B2902" i="12"/>
  <c r="D2901" i="12"/>
  <c r="C2901" i="12"/>
  <c r="B2901" i="12"/>
  <c r="D2900" i="12"/>
  <c r="C2900" i="12"/>
  <c r="B2900" i="12"/>
  <c r="D2899" i="12"/>
  <c r="C2899" i="12"/>
  <c r="B2899" i="12"/>
  <c r="D2898" i="12"/>
  <c r="C2898" i="12"/>
  <c r="B2898" i="12"/>
  <c r="D2897" i="12"/>
  <c r="C2897" i="12"/>
  <c r="B2897" i="12"/>
  <c r="D2896" i="12"/>
  <c r="C2896" i="12"/>
  <c r="B2896" i="12"/>
  <c r="D2895" i="12"/>
  <c r="C2895" i="12"/>
  <c r="B2895" i="12"/>
  <c r="D2894" i="12"/>
  <c r="C2894" i="12"/>
  <c r="B2894" i="12"/>
  <c r="D2893" i="12"/>
  <c r="C2893" i="12"/>
  <c r="B2893" i="12"/>
  <c r="D2892" i="12"/>
  <c r="C2892" i="12"/>
  <c r="B2892" i="12"/>
  <c r="D2891" i="12"/>
  <c r="C2891" i="12"/>
  <c r="B2891" i="12"/>
  <c r="D2890" i="12"/>
  <c r="C2890" i="12"/>
  <c r="B2890" i="12"/>
  <c r="D2889" i="12"/>
  <c r="C2889" i="12"/>
  <c r="B2889" i="12"/>
  <c r="D2888" i="12"/>
  <c r="C2888" i="12"/>
  <c r="B2888" i="12"/>
  <c r="D2887" i="12"/>
  <c r="C2887" i="12"/>
  <c r="B2887" i="12"/>
  <c r="D2886" i="12"/>
  <c r="C2886" i="12"/>
  <c r="B2886" i="12"/>
  <c r="D2885" i="12"/>
  <c r="C2885" i="12"/>
  <c r="B2885" i="12"/>
  <c r="D2884" i="12"/>
  <c r="C2884" i="12"/>
  <c r="B2884" i="12"/>
  <c r="D2883" i="12"/>
  <c r="C2883" i="12"/>
  <c r="B2883" i="12"/>
  <c r="D2882" i="12"/>
  <c r="C2882" i="12"/>
  <c r="B2882" i="12"/>
  <c r="D2881" i="12"/>
  <c r="C2881" i="12"/>
  <c r="B2881" i="12"/>
  <c r="D2880" i="12"/>
  <c r="C2880" i="12"/>
  <c r="B2880" i="12"/>
  <c r="D2879" i="12"/>
  <c r="C2879" i="12"/>
  <c r="B2879" i="12"/>
  <c r="D2878" i="12"/>
  <c r="C2878" i="12"/>
  <c r="B2878" i="12"/>
  <c r="D2877" i="12"/>
  <c r="C2877" i="12"/>
  <c r="B2877" i="12"/>
  <c r="D2876" i="12"/>
  <c r="C2876" i="12"/>
  <c r="B2876" i="12"/>
  <c r="D2875" i="12"/>
  <c r="C2875" i="12"/>
  <c r="B2875" i="12"/>
  <c r="D2874" i="12"/>
  <c r="C2874" i="12"/>
  <c r="B2874" i="12"/>
  <c r="D2873" i="12"/>
  <c r="C2873" i="12"/>
  <c r="B2873" i="12"/>
  <c r="D2872" i="12"/>
  <c r="C2872" i="12"/>
  <c r="B2872" i="12"/>
  <c r="D2871" i="12"/>
  <c r="C2871" i="12"/>
  <c r="B2871" i="12"/>
  <c r="D2870" i="12"/>
  <c r="C2870" i="12"/>
  <c r="B2870" i="12"/>
  <c r="D2869" i="12"/>
  <c r="C2869" i="12"/>
  <c r="B2869" i="12"/>
  <c r="D2868" i="12"/>
  <c r="C2868" i="12"/>
  <c r="B2868" i="12"/>
  <c r="D2867" i="12"/>
  <c r="C2867" i="12"/>
  <c r="B2867" i="12"/>
  <c r="D2866" i="12"/>
  <c r="C2866" i="12"/>
  <c r="B2866" i="12"/>
  <c r="D2865" i="12"/>
  <c r="C2865" i="12"/>
  <c r="B2865" i="12"/>
  <c r="D2864" i="12"/>
  <c r="C2864" i="12"/>
  <c r="B2864" i="12"/>
  <c r="D2863" i="12"/>
  <c r="C2863" i="12"/>
  <c r="B2863" i="12"/>
  <c r="D2862" i="12"/>
  <c r="C2862" i="12"/>
  <c r="B2862" i="12"/>
  <c r="D2861" i="12"/>
  <c r="C2861" i="12"/>
  <c r="B2861" i="12"/>
  <c r="D2860" i="12"/>
  <c r="C2860" i="12"/>
  <c r="B2860" i="12"/>
  <c r="D2859" i="12"/>
  <c r="C2859" i="12"/>
  <c r="B2859" i="12"/>
  <c r="D2858" i="12"/>
  <c r="C2858" i="12"/>
  <c r="B2858" i="12"/>
  <c r="D2857" i="12"/>
  <c r="C2857" i="12"/>
  <c r="B2857" i="12"/>
  <c r="D2856" i="12"/>
  <c r="C2856" i="12"/>
  <c r="B2856" i="12"/>
  <c r="D2855" i="12"/>
  <c r="C2855" i="12"/>
  <c r="B2855" i="12"/>
  <c r="D2854" i="12"/>
  <c r="C2854" i="12"/>
  <c r="B2854" i="12"/>
  <c r="D2853" i="12"/>
  <c r="C2853" i="12"/>
  <c r="B2853" i="12"/>
  <c r="D2852" i="12"/>
  <c r="C2852" i="12"/>
  <c r="B2852" i="12"/>
  <c r="D2851" i="12"/>
  <c r="C2851" i="12"/>
  <c r="B2851" i="12"/>
  <c r="D2850" i="12"/>
  <c r="C2850" i="12"/>
  <c r="B2850" i="12"/>
  <c r="D2849" i="12"/>
  <c r="C2849" i="12"/>
  <c r="B2849" i="12"/>
  <c r="D2848" i="12"/>
  <c r="C2848" i="12"/>
  <c r="B2848" i="12"/>
  <c r="D2847" i="12"/>
  <c r="C2847" i="12"/>
  <c r="B2847" i="12"/>
  <c r="D2846" i="12"/>
  <c r="C2846" i="12"/>
  <c r="B2846" i="12"/>
  <c r="D2845" i="12"/>
  <c r="C2845" i="12"/>
  <c r="B2845" i="12"/>
  <c r="D2844" i="12"/>
  <c r="C2844" i="12"/>
  <c r="B2844" i="12"/>
  <c r="D2843" i="12"/>
  <c r="C2843" i="12"/>
  <c r="B2843" i="12"/>
  <c r="D2842" i="12"/>
  <c r="C2842" i="12"/>
  <c r="B2842" i="12"/>
  <c r="D2841" i="12"/>
  <c r="C2841" i="12"/>
  <c r="B2841" i="12"/>
  <c r="D2840" i="12"/>
  <c r="C2840" i="12"/>
  <c r="B2840" i="12"/>
  <c r="D2839" i="12"/>
  <c r="C2839" i="12"/>
  <c r="B2839" i="12"/>
  <c r="D2838" i="12"/>
  <c r="C2838" i="12"/>
  <c r="B2838" i="12"/>
  <c r="D2837" i="12"/>
  <c r="C2837" i="12"/>
  <c r="B2837" i="12"/>
  <c r="D2836" i="12"/>
  <c r="C2836" i="12"/>
  <c r="B2836" i="12"/>
  <c r="D2835" i="12"/>
  <c r="C2835" i="12"/>
  <c r="B2835" i="12"/>
  <c r="D2834" i="12"/>
  <c r="C2834" i="12"/>
  <c r="B2834" i="12"/>
  <c r="D2833" i="12"/>
  <c r="C2833" i="12"/>
  <c r="B2833" i="12"/>
  <c r="D2832" i="12"/>
  <c r="C2832" i="12"/>
  <c r="B2832" i="12"/>
  <c r="D2831" i="12"/>
  <c r="C2831" i="12"/>
  <c r="B2831" i="12"/>
  <c r="D2830" i="12"/>
  <c r="C2830" i="12"/>
  <c r="B2830" i="12"/>
  <c r="D2829" i="12"/>
  <c r="C2829" i="12"/>
  <c r="B2829" i="12"/>
  <c r="D2828" i="12"/>
  <c r="C2828" i="12"/>
  <c r="B2828" i="12"/>
  <c r="D2827" i="12"/>
  <c r="C2827" i="12"/>
  <c r="B2827" i="12"/>
  <c r="D2826" i="12"/>
  <c r="C2826" i="12"/>
  <c r="B2826" i="12"/>
  <c r="D2825" i="12"/>
  <c r="C2825" i="12"/>
  <c r="B2825" i="12"/>
  <c r="D2824" i="12"/>
  <c r="C2824" i="12"/>
  <c r="B2824" i="12"/>
  <c r="D2823" i="12"/>
  <c r="C2823" i="12"/>
  <c r="B2823" i="12"/>
  <c r="D2822" i="12"/>
  <c r="C2822" i="12"/>
  <c r="B2822" i="12"/>
  <c r="D2821" i="12"/>
  <c r="C2821" i="12"/>
  <c r="B2821" i="12"/>
  <c r="D2820" i="12"/>
  <c r="C2820" i="12"/>
  <c r="B2820" i="12"/>
  <c r="D2819" i="12"/>
  <c r="C2819" i="12"/>
  <c r="B2819" i="12"/>
  <c r="D2818" i="12"/>
  <c r="C2818" i="12"/>
  <c r="B2818" i="12"/>
  <c r="D2817" i="12"/>
  <c r="C2817" i="12"/>
  <c r="B2817" i="12"/>
  <c r="D2816" i="12"/>
  <c r="C2816" i="12"/>
  <c r="B2816" i="12"/>
  <c r="D2815" i="12"/>
  <c r="C2815" i="12"/>
  <c r="B2815" i="12"/>
  <c r="D2814" i="12"/>
  <c r="C2814" i="12"/>
  <c r="B2814" i="12"/>
  <c r="D2813" i="12"/>
  <c r="C2813" i="12"/>
  <c r="B2813" i="12"/>
  <c r="D2812" i="12"/>
  <c r="C2812" i="12"/>
  <c r="B2812" i="12"/>
  <c r="D2811" i="12"/>
  <c r="C2811" i="12"/>
  <c r="B2811" i="12"/>
  <c r="D2810" i="12"/>
  <c r="C2810" i="12"/>
  <c r="B2810" i="12"/>
  <c r="D2809" i="12"/>
  <c r="C2809" i="12"/>
  <c r="B2809" i="12"/>
  <c r="D2808" i="12"/>
  <c r="C2808" i="12"/>
  <c r="B2808" i="12"/>
  <c r="D2807" i="12"/>
  <c r="C2807" i="12"/>
  <c r="B2807" i="12"/>
  <c r="D2806" i="12"/>
  <c r="C2806" i="12"/>
  <c r="B2806" i="12"/>
  <c r="D2805" i="12"/>
  <c r="C2805" i="12"/>
  <c r="B2805" i="12"/>
  <c r="D2804" i="12"/>
  <c r="C2804" i="12"/>
  <c r="B2804" i="12"/>
  <c r="D2803" i="12"/>
  <c r="C2803" i="12"/>
  <c r="B2803" i="12"/>
  <c r="D2802" i="12"/>
  <c r="C2802" i="12"/>
  <c r="B2802" i="12"/>
  <c r="D2801" i="12"/>
  <c r="C2801" i="12"/>
  <c r="B2801" i="12"/>
  <c r="D2800" i="12"/>
  <c r="C2800" i="12"/>
  <c r="B2800" i="12"/>
  <c r="D2799" i="12"/>
  <c r="C2799" i="12"/>
  <c r="B2799" i="12"/>
  <c r="D2798" i="12"/>
  <c r="C2798" i="12"/>
  <c r="B2798" i="12"/>
  <c r="D2797" i="12"/>
  <c r="C2797" i="12"/>
  <c r="B2797" i="12"/>
  <c r="D2796" i="12"/>
  <c r="C2796" i="12"/>
  <c r="B2796" i="12"/>
  <c r="D2795" i="12"/>
  <c r="C2795" i="12"/>
  <c r="B2795" i="12"/>
  <c r="D2794" i="12"/>
  <c r="C2794" i="12"/>
  <c r="B2794" i="12"/>
  <c r="D2793" i="12"/>
  <c r="C2793" i="12"/>
  <c r="B2793" i="12"/>
  <c r="D2792" i="12"/>
  <c r="C2792" i="12"/>
  <c r="B2792" i="12"/>
  <c r="D2791" i="12"/>
  <c r="C2791" i="12"/>
  <c r="B2791" i="12"/>
  <c r="D2790" i="12"/>
  <c r="C2790" i="12"/>
  <c r="B2790" i="12"/>
  <c r="D2789" i="12"/>
  <c r="C2789" i="12"/>
  <c r="B2789" i="12"/>
  <c r="D2788" i="12"/>
  <c r="C2788" i="12"/>
  <c r="B2788" i="12"/>
  <c r="D2787" i="12"/>
  <c r="C2787" i="12"/>
  <c r="B2787" i="12"/>
  <c r="D2786" i="12"/>
  <c r="C2786" i="12"/>
  <c r="B2786" i="12"/>
  <c r="D2785" i="12"/>
  <c r="C2785" i="12"/>
  <c r="B2785" i="12"/>
  <c r="D2784" i="12"/>
  <c r="C2784" i="12"/>
  <c r="B2784" i="12"/>
  <c r="D2783" i="12"/>
  <c r="C2783" i="12"/>
  <c r="B2783" i="12"/>
  <c r="D2782" i="12"/>
  <c r="C2782" i="12"/>
  <c r="B2782" i="12"/>
  <c r="D2781" i="12"/>
  <c r="C2781" i="12"/>
  <c r="B2781" i="12"/>
  <c r="D2780" i="12"/>
  <c r="C2780" i="12"/>
  <c r="B2780" i="12"/>
  <c r="D2779" i="12"/>
  <c r="C2779" i="12"/>
  <c r="B2779" i="12"/>
  <c r="D2778" i="12"/>
  <c r="C2778" i="12"/>
  <c r="B2778" i="12"/>
  <c r="D2777" i="12"/>
  <c r="C2777" i="12"/>
  <c r="B2777" i="12"/>
  <c r="D2776" i="12"/>
  <c r="C2776" i="12"/>
  <c r="B2776" i="12"/>
  <c r="D2775" i="12"/>
  <c r="C2775" i="12"/>
  <c r="B2775" i="12"/>
  <c r="D2774" i="12"/>
  <c r="C2774" i="12"/>
  <c r="B2774" i="12"/>
  <c r="D2773" i="12"/>
  <c r="C2773" i="12"/>
  <c r="B2773" i="12"/>
  <c r="D2772" i="12"/>
  <c r="C2772" i="12"/>
  <c r="B2772" i="12"/>
  <c r="D2771" i="12"/>
  <c r="C2771" i="12"/>
  <c r="B2771" i="12"/>
  <c r="D2770" i="12"/>
  <c r="C2770" i="12"/>
  <c r="B2770" i="12"/>
  <c r="D2769" i="12"/>
  <c r="C2769" i="12"/>
  <c r="B2769" i="12"/>
  <c r="D2768" i="12"/>
  <c r="C2768" i="12"/>
  <c r="B2768" i="12"/>
  <c r="D2767" i="12"/>
  <c r="C2767" i="12"/>
  <c r="B2767" i="12"/>
  <c r="D2766" i="12"/>
  <c r="C2766" i="12"/>
  <c r="B2766" i="12"/>
  <c r="D2765" i="12"/>
  <c r="C2765" i="12"/>
  <c r="B2765" i="12"/>
  <c r="D2764" i="12"/>
  <c r="C2764" i="12"/>
  <c r="B2764" i="12"/>
  <c r="D2763" i="12"/>
  <c r="C2763" i="12"/>
  <c r="B2763" i="12"/>
  <c r="D2762" i="12"/>
  <c r="C2762" i="12"/>
  <c r="B2762" i="12"/>
  <c r="D2761" i="12"/>
  <c r="C2761" i="12"/>
  <c r="B2761" i="12"/>
  <c r="D2760" i="12"/>
  <c r="C2760" i="12"/>
  <c r="B2760" i="12"/>
  <c r="D2759" i="12"/>
  <c r="C2759" i="12"/>
  <c r="B2759" i="12"/>
  <c r="D2758" i="12"/>
  <c r="C2758" i="12"/>
  <c r="B2758" i="12"/>
  <c r="D2757" i="12"/>
  <c r="C2757" i="12"/>
  <c r="B2757" i="12"/>
  <c r="D2756" i="12"/>
  <c r="C2756" i="12"/>
  <c r="B2756" i="12"/>
  <c r="D2755" i="12"/>
  <c r="C2755" i="12"/>
  <c r="B2755" i="12"/>
  <c r="D2754" i="12"/>
  <c r="C2754" i="12"/>
  <c r="B2754" i="12"/>
  <c r="D2753" i="12"/>
  <c r="C2753" i="12"/>
  <c r="B2753" i="12"/>
  <c r="D2752" i="12"/>
  <c r="C2752" i="12"/>
  <c r="B2752" i="12"/>
  <c r="D2751" i="12"/>
  <c r="C2751" i="12"/>
  <c r="B2751" i="12"/>
  <c r="D2750" i="12"/>
  <c r="C2750" i="12"/>
  <c r="B2750" i="12"/>
  <c r="D2749" i="12"/>
  <c r="C2749" i="12"/>
  <c r="B2749" i="12"/>
  <c r="D2748" i="12"/>
  <c r="C2748" i="12"/>
  <c r="B2748" i="12"/>
  <c r="D2747" i="12"/>
  <c r="C2747" i="12"/>
  <c r="B2747" i="12"/>
  <c r="D2746" i="12"/>
  <c r="C2746" i="12"/>
  <c r="B2746" i="12"/>
  <c r="D2745" i="12"/>
  <c r="C2745" i="12"/>
  <c r="B2745" i="12"/>
  <c r="D2744" i="12"/>
  <c r="C2744" i="12"/>
  <c r="B2744" i="12"/>
  <c r="D2743" i="12"/>
  <c r="C2743" i="12"/>
  <c r="B2743" i="12"/>
  <c r="D2742" i="12"/>
  <c r="C2742" i="12"/>
  <c r="B2742" i="12"/>
  <c r="D2741" i="12"/>
  <c r="C2741" i="12"/>
  <c r="B2741" i="12"/>
  <c r="D2740" i="12"/>
  <c r="C2740" i="12"/>
  <c r="B2740" i="12"/>
  <c r="D2739" i="12"/>
  <c r="C2739" i="12"/>
  <c r="B2739" i="12"/>
  <c r="D2738" i="12"/>
  <c r="C2738" i="12"/>
  <c r="B2738" i="12"/>
  <c r="D2737" i="12"/>
  <c r="C2737" i="12"/>
  <c r="B2737" i="12"/>
  <c r="D2736" i="12"/>
  <c r="C2736" i="12"/>
  <c r="B2736" i="12"/>
  <c r="D2735" i="12"/>
  <c r="C2735" i="12"/>
  <c r="B2735" i="12"/>
  <c r="D2734" i="12"/>
  <c r="C2734" i="12"/>
  <c r="B2734" i="12"/>
  <c r="D2733" i="12"/>
  <c r="C2733" i="12"/>
  <c r="B2733" i="12"/>
  <c r="D2732" i="12"/>
  <c r="C2732" i="12"/>
  <c r="B2732" i="12"/>
  <c r="D2731" i="12"/>
  <c r="C2731" i="12"/>
  <c r="B2731" i="12"/>
  <c r="D2730" i="12"/>
  <c r="C2730" i="12"/>
  <c r="B2730" i="12"/>
  <c r="D2729" i="12"/>
  <c r="C2729" i="12"/>
  <c r="B2729" i="12"/>
  <c r="D2728" i="12"/>
  <c r="C2728" i="12"/>
  <c r="B2728" i="12"/>
  <c r="D2727" i="12"/>
  <c r="C2727" i="12"/>
  <c r="B2727" i="12"/>
  <c r="D2726" i="12"/>
  <c r="C2726" i="12"/>
  <c r="B2726" i="12"/>
  <c r="D2725" i="12"/>
  <c r="C2725" i="12"/>
  <c r="B2725" i="12"/>
  <c r="D2724" i="12"/>
  <c r="C2724" i="12"/>
  <c r="B2724" i="12"/>
  <c r="D2723" i="12"/>
  <c r="C2723" i="12"/>
  <c r="B2723" i="12"/>
  <c r="D2722" i="12"/>
  <c r="C2722" i="12"/>
  <c r="B2722" i="12"/>
  <c r="D2721" i="12"/>
  <c r="C2721" i="12"/>
  <c r="B2721" i="12"/>
  <c r="D2720" i="12"/>
  <c r="C2720" i="12"/>
  <c r="B2720" i="12"/>
  <c r="D2719" i="12"/>
  <c r="C2719" i="12"/>
  <c r="B2719" i="12"/>
  <c r="D2718" i="12"/>
  <c r="C2718" i="12"/>
  <c r="B2718" i="12"/>
  <c r="D2717" i="12"/>
  <c r="C2717" i="12"/>
  <c r="B2717" i="12"/>
  <c r="D2716" i="12"/>
  <c r="C2716" i="12"/>
  <c r="B2716" i="12"/>
  <c r="D2715" i="12"/>
  <c r="C2715" i="12"/>
  <c r="B2715" i="12"/>
  <c r="D2714" i="12"/>
  <c r="C2714" i="12"/>
  <c r="B2714" i="12"/>
  <c r="D2713" i="12"/>
  <c r="C2713" i="12"/>
  <c r="B2713" i="12"/>
  <c r="D2712" i="12"/>
  <c r="C2712" i="12"/>
  <c r="B2712" i="12"/>
  <c r="D2711" i="12"/>
  <c r="C2711" i="12"/>
  <c r="B2711" i="12"/>
  <c r="D2710" i="12"/>
  <c r="C2710" i="12"/>
  <c r="B2710" i="12"/>
  <c r="D2709" i="12"/>
  <c r="C2709" i="12"/>
  <c r="B2709" i="12"/>
  <c r="D2708" i="12"/>
  <c r="C2708" i="12"/>
  <c r="B2708" i="12"/>
  <c r="D2707" i="12"/>
  <c r="C2707" i="12"/>
  <c r="B2707" i="12"/>
  <c r="D2706" i="12"/>
  <c r="C2706" i="12"/>
  <c r="B2706" i="12"/>
  <c r="D2705" i="12"/>
  <c r="C2705" i="12"/>
  <c r="B2705" i="12"/>
  <c r="D2704" i="12"/>
  <c r="C2704" i="12"/>
  <c r="B2704" i="12"/>
  <c r="D2703" i="12"/>
  <c r="C2703" i="12"/>
  <c r="B2703" i="12"/>
  <c r="D2702" i="12"/>
  <c r="C2702" i="12"/>
  <c r="B2702" i="12"/>
  <c r="D2701" i="12"/>
  <c r="C2701" i="12"/>
  <c r="B2701" i="12"/>
  <c r="D2700" i="12"/>
  <c r="C2700" i="12"/>
  <c r="B2700" i="12"/>
  <c r="D2699" i="12"/>
  <c r="C2699" i="12"/>
  <c r="B2699" i="12"/>
  <c r="D2698" i="12"/>
  <c r="C2698" i="12"/>
  <c r="B2698" i="12"/>
  <c r="D2697" i="12"/>
  <c r="C2697" i="12"/>
  <c r="B2697" i="12"/>
  <c r="D2696" i="12"/>
  <c r="C2696" i="12"/>
  <c r="B2696" i="12"/>
  <c r="D2695" i="12"/>
  <c r="C2695" i="12"/>
  <c r="B2695" i="12"/>
  <c r="D2694" i="12"/>
  <c r="C2694" i="12"/>
  <c r="B2694" i="12"/>
  <c r="D2693" i="12"/>
  <c r="C2693" i="12"/>
  <c r="B2693" i="12"/>
  <c r="D2692" i="12"/>
  <c r="C2692" i="12"/>
  <c r="B2692" i="12"/>
  <c r="D2691" i="12"/>
  <c r="C2691" i="12"/>
  <c r="B2691" i="12"/>
  <c r="D2690" i="12"/>
  <c r="C2690" i="12"/>
  <c r="B2690" i="12"/>
  <c r="D2689" i="12"/>
  <c r="C2689" i="12"/>
  <c r="B2689" i="12"/>
  <c r="D2688" i="12"/>
  <c r="C2688" i="12"/>
  <c r="B2688" i="12"/>
  <c r="D2687" i="12"/>
  <c r="C2687" i="12"/>
  <c r="B2687" i="12"/>
  <c r="D2686" i="12"/>
  <c r="C2686" i="12"/>
  <c r="B2686" i="12"/>
  <c r="D2685" i="12"/>
  <c r="C2685" i="12"/>
  <c r="B2685" i="12"/>
  <c r="D2684" i="12"/>
  <c r="C2684" i="12"/>
  <c r="B2684" i="12"/>
  <c r="D2683" i="12"/>
  <c r="C2683" i="12"/>
  <c r="B2683" i="12"/>
  <c r="D2682" i="12"/>
  <c r="C2682" i="12"/>
  <c r="B2682" i="12"/>
  <c r="D2681" i="12"/>
  <c r="C2681" i="12"/>
  <c r="B2681" i="12"/>
  <c r="D2680" i="12"/>
  <c r="C2680" i="12"/>
  <c r="B2680" i="12"/>
  <c r="D2679" i="12"/>
  <c r="C2679" i="12"/>
  <c r="B2679" i="12"/>
  <c r="D2678" i="12"/>
  <c r="C2678" i="12"/>
  <c r="B2678" i="12"/>
  <c r="D2677" i="12"/>
  <c r="C2677" i="12"/>
  <c r="B2677" i="12"/>
  <c r="D2676" i="12"/>
  <c r="C2676" i="12"/>
  <c r="B2676" i="12"/>
  <c r="D2675" i="12"/>
  <c r="C2675" i="12"/>
  <c r="B2675" i="12"/>
  <c r="D2674" i="12"/>
  <c r="C2674" i="12"/>
  <c r="B2674" i="12"/>
  <c r="D2673" i="12"/>
  <c r="C2673" i="12"/>
  <c r="B2673" i="12"/>
  <c r="D2672" i="12"/>
  <c r="C2672" i="12"/>
  <c r="B2672" i="12"/>
  <c r="D2671" i="12"/>
  <c r="C2671" i="12"/>
  <c r="B2671" i="12"/>
  <c r="D2670" i="12"/>
  <c r="C2670" i="12"/>
  <c r="B2670" i="12"/>
  <c r="D2669" i="12"/>
  <c r="C2669" i="12"/>
  <c r="B2669" i="12"/>
  <c r="D2668" i="12"/>
  <c r="C2668" i="12"/>
  <c r="B2668" i="12"/>
  <c r="D2667" i="12"/>
  <c r="C2667" i="12"/>
  <c r="B2667" i="12"/>
  <c r="D2666" i="12"/>
  <c r="C2666" i="12"/>
  <c r="B2666" i="12"/>
  <c r="D2665" i="12"/>
  <c r="C2665" i="12"/>
  <c r="B2665" i="12"/>
  <c r="D2664" i="12"/>
  <c r="C2664" i="12"/>
  <c r="B2664" i="12"/>
  <c r="D2663" i="12"/>
  <c r="C2663" i="12"/>
  <c r="B2663" i="12"/>
  <c r="D2662" i="12"/>
  <c r="C2662" i="12"/>
  <c r="B2662" i="12"/>
  <c r="D2661" i="12"/>
  <c r="C2661" i="12"/>
  <c r="B2661" i="12"/>
  <c r="D2660" i="12"/>
  <c r="C2660" i="12"/>
  <c r="B2660" i="12"/>
  <c r="D2659" i="12"/>
  <c r="C2659" i="12"/>
  <c r="B2659" i="12"/>
  <c r="D2658" i="12"/>
  <c r="C2658" i="12"/>
  <c r="B2658" i="12"/>
  <c r="D2657" i="12"/>
  <c r="C2657" i="12"/>
  <c r="B2657" i="12"/>
  <c r="D2656" i="12"/>
  <c r="C2656" i="12"/>
  <c r="B2656" i="12"/>
  <c r="D2655" i="12"/>
  <c r="C2655" i="12"/>
  <c r="B2655" i="12"/>
  <c r="D2654" i="12"/>
  <c r="C2654" i="12"/>
  <c r="B2654" i="12"/>
  <c r="D2653" i="12"/>
  <c r="C2653" i="12"/>
  <c r="B2653" i="12"/>
  <c r="D2652" i="12"/>
  <c r="C2652" i="12"/>
  <c r="B2652" i="12"/>
  <c r="D2651" i="12"/>
  <c r="C2651" i="12"/>
  <c r="B2651" i="12"/>
  <c r="D2650" i="12"/>
  <c r="C2650" i="12"/>
  <c r="B2650" i="12"/>
  <c r="D2649" i="12"/>
  <c r="C2649" i="12"/>
  <c r="B2649" i="12"/>
  <c r="D2648" i="12"/>
  <c r="C2648" i="12"/>
  <c r="B2648" i="12"/>
  <c r="D2647" i="12"/>
  <c r="C2647" i="12"/>
  <c r="B2647" i="12"/>
  <c r="D2646" i="12"/>
  <c r="C2646" i="12"/>
  <c r="B2646" i="12"/>
  <c r="D2645" i="12"/>
  <c r="C2645" i="12"/>
  <c r="B2645" i="12"/>
  <c r="D2644" i="12"/>
  <c r="C2644" i="12"/>
  <c r="B2644" i="12"/>
  <c r="D2643" i="12"/>
  <c r="C2643" i="12"/>
  <c r="B2643" i="12"/>
  <c r="D2642" i="12"/>
  <c r="C2642" i="12"/>
  <c r="B2642" i="12"/>
  <c r="D2641" i="12"/>
  <c r="C2641" i="12"/>
  <c r="B2641" i="12"/>
  <c r="D2640" i="12"/>
  <c r="C2640" i="12"/>
  <c r="B2640" i="12"/>
  <c r="D2639" i="12"/>
  <c r="C2639" i="12"/>
  <c r="B2639" i="12"/>
  <c r="D2638" i="12"/>
  <c r="C2638" i="12"/>
  <c r="B2638" i="12"/>
  <c r="D2637" i="12"/>
  <c r="C2637" i="12"/>
  <c r="B2637" i="12"/>
  <c r="D2636" i="12"/>
  <c r="C2636" i="12"/>
  <c r="B2636" i="12"/>
  <c r="D2635" i="12"/>
  <c r="C2635" i="12"/>
  <c r="B2635" i="12"/>
  <c r="D2634" i="12"/>
  <c r="C2634" i="12"/>
  <c r="B2634" i="12"/>
  <c r="D2633" i="12"/>
  <c r="C2633" i="12"/>
  <c r="B2633" i="12"/>
  <c r="D2632" i="12"/>
  <c r="C2632" i="12"/>
  <c r="B2632" i="12"/>
  <c r="D2631" i="12"/>
  <c r="C2631" i="12"/>
  <c r="B2631" i="12"/>
  <c r="D2630" i="12"/>
  <c r="C2630" i="12"/>
  <c r="B2630" i="12"/>
  <c r="D2629" i="12"/>
  <c r="C2629" i="12"/>
  <c r="B2629" i="12"/>
  <c r="D2628" i="12"/>
  <c r="C2628" i="12"/>
  <c r="B2628" i="12"/>
  <c r="D2627" i="12"/>
  <c r="C2627" i="12"/>
  <c r="B2627" i="12"/>
  <c r="D2626" i="12"/>
  <c r="C2626" i="12"/>
  <c r="B2626" i="12"/>
  <c r="D2625" i="12"/>
  <c r="C2625" i="12"/>
  <c r="B2625" i="12"/>
  <c r="D2624" i="12"/>
  <c r="C2624" i="12"/>
  <c r="B2624" i="12"/>
  <c r="D2623" i="12"/>
  <c r="C2623" i="12"/>
  <c r="B2623" i="12"/>
  <c r="D2622" i="12"/>
  <c r="C2622" i="12"/>
  <c r="B2622" i="12"/>
  <c r="D2621" i="12"/>
  <c r="C2621" i="12"/>
  <c r="B2621" i="12"/>
  <c r="D2620" i="12"/>
  <c r="C2620" i="12"/>
  <c r="B2620" i="12"/>
  <c r="D2619" i="12"/>
  <c r="C2619" i="12"/>
  <c r="B2619" i="12"/>
  <c r="D2618" i="12"/>
  <c r="C2618" i="12"/>
  <c r="B2618" i="12"/>
  <c r="D2617" i="12"/>
  <c r="C2617" i="12"/>
  <c r="B2617" i="12"/>
  <c r="D2616" i="12"/>
  <c r="C2616" i="12"/>
  <c r="B2616" i="12"/>
  <c r="D2615" i="12"/>
  <c r="C2615" i="12"/>
  <c r="B2615" i="12"/>
  <c r="D2614" i="12"/>
  <c r="C2614" i="12"/>
  <c r="B2614" i="12"/>
  <c r="D2613" i="12"/>
  <c r="C2613" i="12"/>
  <c r="B2613" i="12"/>
  <c r="D2612" i="12"/>
  <c r="C2612" i="12"/>
  <c r="B2612" i="12"/>
  <c r="D2611" i="12"/>
  <c r="C2611" i="12"/>
  <c r="B2611" i="12"/>
  <c r="D2610" i="12"/>
  <c r="C2610" i="12"/>
  <c r="B2610" i="12"/>
  <c r="D2609" i="12"/>
  <c r="C2609" i="12"/>
  <c r="B2609" i="12"/>
  <c r="D2608" i="12"/>
  <c r="C2608" i="12"/>
  <c r="B2608" i="12"/>
  <c r="D2607" i="12"/>
  <c r="C2607" i="12"/>
  <c r="B2607" i="12"/>
  <c r="D2606" i="12"/>
  <c r="C2606" i="12"/>
  <c r="B2606" i="12"/>
  <c r="D2605" i="12"/>
  <c r="C2605" i="12"/>
  <c r="B2605" i="12"/>
  <c r="D2604" i="12"/>
  <c r="C2604" i="12"/>
  <c r="B2604" i="12"/>
  <c r="D2603" i="12"/>
  <c r="C2603" i="12"/>
  <c r="B2603" i="12"/>
  <c r="D2602" i="12"/>
  <c r="C2602" i="12"/>
  <c r="B2602" i="12"/>
  <c r="D2601" i="12"/>
  <c r="C2601" i="12"/>
  <c r="B2601" i="12"/>
  <c r="D2600" i="12"/>
  <c r="C2600" i="12"/>
  <c r="B2600" i="12"/>
  <c r="D2599" i="12"/>
  <c r="C2599" i="12"/>
  <c r="B2599" i="12"/>
  <c r="D2598" i="12"/>
  <c r="C2598" i="12"/>
  <c r="B2598" i="12"/>
  <c r="D2597" i="12"/>
  <c r="C2597" i="12"/>
  <c r="B2597" i="12"/>
  <c r="D2596" i="12"/>
  <c r="C2596" i="12"/>
  <c r="B2596" i="12"/>
  <c r="D2595" i="12"/>
  <c r="C2595" i="12"/>
  <c r="B2595" i="12"/>
  <c r="D2594" i="12"/>
  <c r="C2594" i="12"/>
  <c r="B2594" i="12"/>
  <c r="D2593" i="12"/>
  <c r="C2593" i="12"/>
  <c r="B2593" i="12"/>
  <c r="D2592" i="12"/>
  <c r="C2592" i="12"/>
  <c r="B2592" i="12"/>
  <c r="D2591" i="12"/>
  <c r="C2591" i="12"/>
  <c r="B2591" i="12"/>
  <c r="D2590" i="12"/>
  <c r="C2590" i="12"/>
  <c r="B2590" i="12"/>
  <c r="D2589" i="12"/>
  <c r="C2589" i="12"/>
  <c r="B2589" i="12"/>
  <c r="D2588" i="12"/>
  <c r="C2588" i="12"/>
  <c r="B2588" i="12"/>
  <c r="D2587" i="12"/>
  <c r="C2587" i="12"/>
  <c r="B2587" i="12"/>
  <c r="D2586" i="12"/>
  <c r="C2586" i="12"/>
  <c r="B2586" i="12"/>
  <c r="D2585" i="12"/>
  <c r="C2585" i="12"/>
  <c r="B2585" i="12"/>
  <c r="D2584" i="12"/>
  <c r="C2584" i="12"/>
  <c r="B2584" i="12"/>
  <c r="D2583" i="12"/>
  <c r="C2583" i="12"/>
  <c r="B2583" i="12"/>
  <c r="D2582" i="12"/>
  <c r="C2582" i="12"/>
  <c r="B2582" i="12"/>
  <c r="D2581" i="12"/>
  <c r="C2581" i="12"/>
  <c r="B2581" i="12"/>
  <c r="D2580" i="12"/>
  <c r="C2580" i="12"/>
  <c r="B2580" i="12"/>
  <c r="D2579" i="12"/>
  <c r="C2579" i="12"/>
  <c r="B2579" i="12"/>
  <c r="D2578" i="12"/>
  <c r="C2578" i="12"/>
  <c r="B2578" i="12"/>
  <c r="D2577" i="12"/>
  <c r="C2577" i="12"/>
  <c r="B2577" i="12"/>
  <c r="D2576" i="12"/>
  <c r="C2576" i="12"/>
  <c r="B2576" i="12"/>
  <c r="D2575" i="12"/>
  <c r="C2575" i="12"/>
  <c r="B2575" i="12"/>
  <c r="D2574" i="12"/>
  <c r="C2574" i="12"/>
  <c r="B2574" i="12"/>
  <c r="D2573" i="12"/>
  <c r="C2573" i="12"/>
  <c r="B2573" i="12"/>
  <c r="D2572" i="12"/>
  <c r="C2572" i="12"/>
  <c r="B2572" i="12"/>
  <c r="D2571" i="12"/>
  <c r="C2571" i="12"/>
  <c r="B2571" i="12"/>
  <c r="D2570" i="12"/>
  <c r="C2570" i="12"/>
  <c r="B2570" i="12"/>
  <c r="D2569" i="12"/>
  <c r="C2569" i="12"/>
  <c r="B2569" i="12"/>
  <c r="D2568" i="12"/>
  <c r="C2568" i="12"/>
  <c r="B2568" i="12"/>
  <c r="D2567" i="12"/>
  <c r="C2567" i="12"/>
  <c r="B2567" i="12"/>
  <c r="D2566" i="12"/>
  <c r="C2566" i="12"/>
  <c r="B2566" i="12"/>
  <c r="D2565" i="12"/>
  <c r="C2565" i="12"/>
  <c r="B2565" i="12"/>
  <c r="D2564" i="12"/>
  <c r="C2564" i="12"/>
  <c r="B2564" i="12"/>
  <c r="D2563" i="12"/>
  <c r="C2563" i="12"/>
  <c r="B2563" i="12"/>
  <c r="D2562" i="12"/>
  <c r="C2562" i="12"/>
  <c r="B2562" i="12"/>
  <c r="D2561" i="12"/>
  <c r="C2561" i="12"/>
  <c r="B2561" i="12"/>
  <c r="D2560" i="12"/>
  <c r="C2560" i="12"/>
  <c r="B2560" i="12"/>
  <c r="D2559" i="12"/>
  <c r="C2559" i="12"/>
  <c r="B2559" i="12"/>
  <c r="D2558" i="12"/>
  <c r="C2558" i="12"/>
  <c r="B2558" i="12"/>
  <c r="D2557" i="12"/>
  <c r="C2557" i="12"/>
  <c r="B2557" i="12"/>
  <c r="D2556" i="12"/>
  <c r="C2556" i="12"/>
  <c r="B2556" i="12"/>
  <c r="D2555" i="12"/>
  <c r="C2555" i="12"/>
  <c r="B2555" i="12"/>
  <c r="D2554" i="12"/>
  <c r="C2554" i="12"/>
  <c r="B2554" i="12"/>
  <c r="D2553" i="12"/>
  <c r="C2553" i="12"/>
  <c r="B2553" i="12"/>
  <c r="D2552" i="12"/>
  <c r="C2552" i="12"/>
  <c r="B2552" i="12"/>
  <c r="D2551" i="12"/>
  <c r="C2551" i="12"/>
  <c r="B2551" i="12"/>
  <c r="D2550" i="12"/>
  <c r="C2550" i="12"/>
  <c r="B2550" i="12"/>
  <c r="D2549" i="12"/>
  <c r="C2549" i="12"/>
  <c r="B2549" i="12"/>
  <c r="D2548" i="12"/>
  <c r="C2548" i="12"/>
  <c r="B2548" i="12"/>
  <c r="D2547" i="12"/>
  <c r="C2547" i="12"/>
  <c r="B2547" i="12"/>
  <c r="D2546" i="12"/>
  <c r="C2546" i="12"/>
  <c r="B2546" i="12"/>
  <c r="D2545" i="12"/>
  <c r="C2545" i="12"/>
  <c r="B2545" i="12"/>
  <c r="D2544" i="12"/>
  <c r="C2544" i="12"/>
  <c r="B2544" i="12"/>
  <c r="D2543" i="12"/>
  <c r="C2543" i="12"/>
  <c r="B2543" i="12"/>
  <c r="D2542" i="12"/>
  <c r="C2542" i="12"/>
  <c r="B2542" i="12"/>
  <c r="D2541" i="12"/>
  <c r="C2541" i="12"/>
  <c r="B2541" i="12"/>
  <c r="D2540" i="12"/>
  <c r="C2540" i="12"/>
  <c r="B2540" i="12"/>
  <c r="D2539" i="12"/>
  <c r="C2539" i="12"/>
  <c r="B2539" i="12"/>
  <c r="D2538" i="12"/>
  <c r="C2538" i="12"/>
  <c r="B2538" i="12"/>
  <c r="D2537" i="12"/>
  <c r="C2537" i="12"/>
  <c r="B2537" i="12"/>
  <c r="D2536" i="12"/>
  <c r="C2536" i="12"/>
  <c r="B2536" i="12"/>
  <c r="D2535" i="12"/>
  <c r="C2535" i="12"/>
  <c r="B2535" i="12"/>
  <c r="D2534" i="12"/>
  <c r="C2534" i="12"/>
  <c r="B2534" i="12"/>
  <c r="D2533" i="12"/>
  <c r="C2533" i="12"/>
  <c r="B2533" i="12"/>
  <c r="D2532" i="12"/>
  <c r="C2532" i="12"/>
  <c r="B2532" i="12"/>
  <c r="D2531" i="12"/>
  <c r="C2531" i="12"/>
  <c r="B2531" i="12"/>
  <c r="D2530" i="12"/>
  <c r="C2530" i="12"/>
  <c r="B2530" i="12"/>
  <c r="D2529" i="12"/>
  <c r="C2529" i="12"/>
  <c r="B2529" i="12"/>
  <c r="D2528" i="12"/>
  <c r="C2528" i="12"/>
  <c r="B2528" i="12"/>
  <c r="D2527" i="12"/>
  <c r="C2527" i="12"/>
  <c r="B2527" i="12"/>
  <c r="D2526" i="12"/>
  <c r="C2526" i="12"/>
  <c r="B2526" i="12"/>
  <c r="D2525" i="12"/>
  <c r="C2525" i="12"/>
  <c r="B2525" i="12"/>
  <c r="D2524" i="12"/>
  <c r="C2524" i="12"/>
  <c r="B2524" i="12"/>
  <c r="D2523" i="12"/>
  <c r="C2523" i="12"/>
  <c r="B2523" i="12"/>
  <c r="D2522" i="12"/>
  <c r="C2522" i="12"/>
  <c r="B2522" i="12"/>
  <c r="D2521" i="12"/>
  <c r="C2521" i="12"/>
  <c r="B2521" i="12"/>
  <c r="D2520" i="12"/>
  <c r="C2520" i="12"/>
  <c r="B2520" i="12"/>
  <c r="D2519" i="12"/>
  <c r="C2519" i="12"/>
  <c r="B2519" i="12"/>
  <c r="D2518" i="12"/>
  <c r="C2518" i="12"/>
  <c r="B2518" i="12"/>
  <c r="D2517" i="12"/>
  <c r="C2517" i="12"/>
  <c r="B2517" i="12"/>
  <c r="D2516" i="12"/>
  <c r="C2516" i="12"/>
  <c r="B2516" i="12"/>
  <c r="D2515" i="12"/>
  <c r="C2515" i="12"/>
  <c r="B2515" i="12"/>
  <c r="D2514" i="12"/>
  <c r="C2514" i="12"/>
  <c r="B2514" i="12"/>
  <c r="D2513" i="12"/>
  <c r="C2513" i="12"/>
  <c r="B2513" i="12"/>
  <c r="D2512" i="12"/>
  <c r="C2512" i="12"/>
  <c r="B2512" i="12"/>
  <c r="D2511" i="12"/>
  <c r="C2511" i="12"/>
  <c r="B2511" i="12"/>
  <c r="D2510" i="12"/>
  <c r="C2510" i="12"/>
  <c r="B2510" i="12"/>
  <c r="D2509" i="12"/>
  <c r="C2509" i="12"/>
  <c r="B2509" i="12"/>
  <c r="D2508" i="12"/>
  <c r="C2508" i="12"/>
  <c r="B2508" i="12"/>
  <c r="D2507" i="12"/>
  <c r="C2507" i="12"/>
  <c r="B2507" i="12"/>
  <c r="D2506" i="12"/>
  <c r="C2506" i="12"/>
  <c r="B2506" i="12"/>
  <c r="D2505" i="12"/>
  <c r="C2505" i="12"/>
  <c r="B2505" i="12"/>
  <c r="D2504" i="12"/>
  <c r="C2504" i="12"/>
  <c r="B2504" i="12"/>
  <c r="D2503" i="12"/>
  <c r="C2503" i="12"/>
  <c r="B2503" i="12"/>
  <c r="D2502" i="12"/>
  <c r="C2502" i="12"/>
  <c r="B2502" i="12"/>
  <c r="D2501" i="12"/>
  <c r="C2501" i="12"/>
  <c r="B2501" i="12"/>
  <c r="D2500" i="12"/>
  <c r="C2500" i="12"/>
  <c r="B2500" i="12"/>
  <c r="D2499" i="12"/>
  <c r="C2499" i="12"/>
  <c r="B2499" i="12"/>
  <c r="D2498" i="12"/>
  <c r="C2498" i="12"/>
  <c r="B2498" i="12"/>
  <c r="D2497" i="12"/>
  <c r="C2497" i="12"/>
  <c r="B2497" i="12"/>
  <c r="D2496" i="12"/>
  <c r="C2496" i="12"/>
  <c r="B2496" i="12"/>
  <c r="D2495" i="12"/>
  <c r="C2495" i="12"/>
  <c r="B2495" i="12"/>
  <c r="D2494" i="12"/>
  <c r="C2494" i="12"/>
  <c r="B2494" i="12"/>
  <c r="D2493" i="12"/>
  <c r="C2493" i="12"/>
  <c r="B2493" i="12"/>
  <c r="D2492" i="12"/>
  <c r="C2492" i="12"/>
  <c r="B2492" i="12"/>
  <c r="D2491" i="12"/>
  <c r="C2491" i="12"/>
  <c r="B2491" i="12"/>
  <c r="D2490" i="12"/>
  <c r="C2490" i="12"/>
  <c r="B2490" i="12"/>
  <c r="D2489" i="12"/>
  <c r="C2489" i="12"/>
  <c r="B2489" i="12"/>
  <c r="D2488" i="12"/>
  <c r="C2488" i="12"/>
  <c r="B2488" i="12"/>
  <c r="D2487" i="12"/>
  <c r="C2487" i="12"/>
  <c r="B2487" i="12"/>
  <c r="D2486" i="12"/>
  <c r="C2486" i="12"/>
  <c r="B2486" i="12"/>
  <c r="D2485" i="12"/>
  <c r="C2485" i="12"/>
  <c r="B2485" i="12"/>
  <c r="D2484" i="12"/>
  <c r="C2484" i="12"/>
  <c r="B2484" i="12"/>
  <c r="D2483" i="12"/>
  <c r="C2483" i="12"/>
  <c r="B2483" i="12"/>
  <c r="D2482" i="12"/>
  <c r="C2482" i="12"/>
  <c r="B2482" i="12"/>
  <c r="D2481" i="12"/>
  <c r="C2481" i="12"/>
  <c r="B2481" i="12"/>
  <c r="D2480" i="12"/>
  <c r="C2480" i="12"/>
  <c r="B2480" i="12"/>
  <c r="D2479" i="12"/>
  <c r="C2479" i="12"/>
  <c r="B2479" i="12"/>
  <c r="D2478" i="12"/>
  <c r="C2478" i="12"/>
  <c r="B2478" i="12"/>
  <c r="D2477" i="12"/>
  <c r="C2477" i="12"/>
  <c r="B2477" i="12"/>
  <c r="D2476" i="12"/>
  <c r="C2476" i="12"/>
  <c r="B2476" i="12"/>
  <c r="D2475" i="12"/>
  <c r="C2475" i="12"/>
  <c r="B2475" i="12"/>
  <c r="D2474" i="12"/>
  <c r="C2474" i="12"/>
  <c r="B2474" i="12"/>
  <c r="D2473" i="12"/>
  <c r="C2473" i="12"/>
  <c r="B2473" i="12"/>
  <c r="D2472" i="12"/>
  <c r="C2472" i="12"/>
  <c r="B2472" i="12"/>
  <c r="D2471" i="12"/>
  <c r="C2471" i="12"/>
  <c r="B2471" i="12"/>
  <c r="D2470" i="12"/>
  <c r="C2470" i="12"/>
  <c r="B2470" i="12"/>
  <c r="D2469" i="12"/>
  <c r="C2469" i="12"/>
  <c r="B2469" i="12"/>
  <c r="D2468" i="12"/>
  <c r="C2468" i="12"/>
  <c r="B2468" i="12"/>
  <c r="D2467" i="12"/>
  <c r="C2467" i="12"/>
  <c r="B2467" i="12"/>
  <c r="D2466" i="12"/>
  <c r="C2466" i="12"/>
  <c r="B2466" i="12"/>
  <c r="D2465" i="12"/>
  <c r="C2465" i="12"/>
  <c r="B2465" i="12"/>
  <c r="D2464" i="12"/>
  <c r="C2464" i="12"/>
  <c r="B2464" i="12"/>
  <c r="D2463" i="12"/>
  <c r="C2463" i="12"/>
  <c r="B2463" i="12"/>
  <c r="D2462" i="12"/>
  <c r="C2462" i="12"/>
  <c r="B2462" i="12"/>
  <c r="D2461" i="12"/>
  <c r="C2461" i="12"/>
  <c r="B2461" i="12"/>
  <c r="D2460" i="12"/>
  <c r="C2460" i="12"/>
  <c r="B2460" i="12"/>
  <c r="D2459" i="12"/>
  <c r="C2459" i="12"/>
  <c r="B2459" i="12"/>
  <c r="D2458" i="12"/>
  <c r="C2458" i="12"/>
  <c r="B2458" i="12"/>
  <c r="D2457" i="12"/>
  <c r="C2457" i="12"/>
  <c r="B2457" i="12"/>
  <c r="D2456" i="12"/>
  <c r="C2456" i="12"/>
  <c r="B2456" i="12"/>
  <c r="D2455" i="12"/>
  <c r="C2455" i="12"/>
  <c r="B2455" i="12"/>
  <c r="D2454" i="12"/>
  <c r="C2454" i="12"/>
  <c r="B2454" i="12"/>
  <c r="D2453" i="12"/>
  <c r="C2453" i="12"/>
  <c r="B2453" i="12"/>
  <c r="D2452" i="12"/>
  <c r="C2452" i="12"/>
  <c r="B2452" i="12"/>
  <c r="D2451" i="12"/>
  <c r="C2451" i="12"/>
  <c r="B2451" i="12"/>
  <c r="D2450" i="12"/>
  <c r="C2450" i="12"/>
  <c r="B2450" i="12"/>
  <c r="D2449" i="12"/>
  <c r="C2449" i="12"/>
  <c r="B2449" i="12"/>
  <c r="D2448" i="12"/>
  <c r="C2448" i="12"/>
  <c r="B2448" i="12"/>
  <c r="D2447" i="12"/>
  <c r="C2447" i="12"/>
  <c r="B2447" i="12"/>
  <c r="D2446" i="12"/>
  <c r="C2446" i="12"/>
  <c r="B2446" i="12"/>
  <c r="D2445" i="12"/>
  <c r="C2445" i="12"/>
  <c r="B2445" i="12"/>
  <c r="D2444" i="12"/>
  <c r="C2444" i="12"/>
  <c r="B2444" i="12"/>
  <c r="D2443" i="12"/>
  <c r="C2443" i="12"/>
  <c r="B2443" i="12"/>
  <c r="D2442" i="12"/>
  <c r="C2442" i="12"/>
  <c r="B2442" i="12"/>
  <c r="D2441" i="12"/>
  <c r="C2441" i="12"/>
  <c r="B2441" i="12"/>
  <c r="D2440" i="12"/>
  <c r="C2440" i="12"/>
  <c r="B2440" i="12"/>
  <c r="D2439" i="12"/>
  <c r="C2439" i="12"/>
  <c r="B2439" i="12"/>
  <c r="D2438" i="12"/>
  <c r="C2438" i="12"/>
  <c r="B2438" i="12"/>
  <c r="D2437" i="12"/>
  <c r="C2437" i="12"/>
  <c r="B2437" i="12"/>
  <c r="D2436" i="12"/>
  <c r="C2436" i="12"/>
  <c r="B2436" i="12"/>
  <c r="D2435" i="12"/>
  <c r="C2435" i="12"/>
  <c r="B2435" i="12"/>
  <c r="D2434" i="12"/>
  <c r="C2434" i="12"/>
  <c r="B2434" i="12"/>
  <c r="D2433" i="12"/>
  <c r="C2433" i="12"/>
  <c r="B2433" i="12"/>
  <c r="D2432" i="12"/>
  <c r="C2432" i="12"/>
  <c r="B2432" i="12"/>
  <c r="D2431" i="12"/>
  <c r="C2431" i="12"/>
  <c r="B2431" i="12"/>
  <c r="D2430" i="12"/>
  <c r="C2430" i="12"/>
  <c r="B2430" i="12"/>
  <c r="D2429" i="12"/>
  <c r="C2429" i="12"/>
  <c r="B2429" i="12"/>
  <c r="D2428" i="12"/>
  <c r="C2428" i="12"/>
  <c r="B2428" i="12"/>
  <c r="D2427" i="12"/>
  <c r="C2427" i="12"/>
  <c r="B2427" i="12"/>
  <c r="D2426" i="12"/>
  <c r="C2426" i="12"/>
  <c r="B2426" i="12"/>
  <c r="D2425" i="12"/>
  <c r="C2425" i="12"/>
  <c r="B2425" i="12"/>
  <c r="D2424" i="12"/>
  <c r="C2424" i="12"/>
  <c r="B2424" i="12"/>
  <c r="D2423" i="12"/>
  <c r="C2423" i="12"/>
  <c r="B2423" i="12"/>
  <c r="D2422" i="12"/>
  <c r="C2422" i="12"/>
  <c r="B2422" i="12"/>
  <c r="D2421" i="12"/>
  <c r="C2421" i="12"/>
  <c r="B2421" i="12"/>
  <c r="D2420" i="12"/>
  <c r="C2420" i="12"/>
  <c r="B2420" i="12"/>
  <c r="D2419" i="12"/>
  <c r="C2419" i="12"/>
  <c r="B2419" i="12"/>
  <c r="D2418" i="12"/>
  <c r="C2418" i="12"/>
  <c r="B2418" i="12"/>
  <c r="D2417" i="12"/>
  <c r="C2417" i="12"/>
  <c r="B2417" i="12"/>
  <c r="D2416" i="12"/>
  <c r="C2416" i="12"/>
  <c r="B2416" i="12"/>
  <c r="D2415" i="12"/>
  <c r="C2415" i="12"/>
  <c r="B2415" i="12"/>
  <c r="D2414" i="12"/>
  <c r="C2414" i="12"/>
  <c r="B2414" i="12"/>
  <c r="D2413" i="12"/>
  <c r="C2413" i="12"/>
  <c r="B2413" i="12"/>
  <c r="D2412" i="12"/>
  <c r="C2412" i="12"/>
  <c r="B2412" i="12"/>
  <c r="D2411" i="12"/>
  <c r="C2411" i="12"/>
  <c r="B2411" i="12"/>
  <c r="D2410" i="12"/>
  <c r="C2410" i="12"/>
  <c r="B2410" i="12"/>
  <c r="D2409" i="12"/>
  <c r="C2409" i="12"/>
  <c r="B2409" i="12"/>
  <c r="D2408" i="12"/>
  <c r="C2408" i="12"/>
  <c r="B2408" i="12"/>
  <c r="D2407" i="12"/>
  <c r="C2407" i="12"/>
  <c r="B2407" i="12"/>
  <c r="D2406" i="12"/>
  <c r="C2406" i="12"/>
  <c r="B2406" i="12"/>
  <c r="D2405" i="12"/>
  <c r="C2405" i="12"/>
  <c r="B2405" i="12"/>
  <c r="D2404" i="12"/>
  <c r="C2404" i="12"/>
  <c r="B2404" i="12"/>
  <c r="D2403" i="12"/>
  <c r="C2403" i="12"/>
  <c r="B2403" i="12"/>
  <c r="D2402" i="12"/>
  <c r="C2402" i="12"/>
  <c r="B2402" i="12"/>
  <c r="D2401" i="12"/>
  <c r="C2401" i="12"/>
  <c r="B2401" i="12"/>
  <c r="D2400" i="12"/>
  <c r="C2400" i="12"/>
  <c r="B2400" i="12"/>
  <c r="D2399" i="12"/>
  <c r="C2399" i="12"/>
  <c r="B2399" i="12"/>
  <c r="D2398" i="12"/>
  <c r="C2398" i="12"/>
  <c r="B2398" i="12"/>
  <c r="D2397" i="12"/>
  <c r="C2397" i="12"/>
  <c r="B2397" i="12"/>
  <c r="D2396" i="12"/>
  <c r="C2396" i="12"/>
  <c r="B2396" i="12"/>
  <c r="D2395" i="12"/>
  <c r="C2395" i="12"/>
  <c r="B2395" i="12"/>
  <c r="D2394" i="12"/>
  <c r="C2394" i="12"/>
  <c r="B2394" i="12"/>
  <c r="D2393" i="12"/>
  <c r="C2393" i="12"/>
  <c r="B2393" i="12"/>
  <c r="D2392" i="12"/>
  <c r="C2392" i="12"/>
  <c r="B2392" i="12"/>
  <c r="D2391" i="12"/>
  <c r="C2391" i="12"/>
  <c r="B2391" i="12"/>
  <c r="D2390" i="12"/>
  <c r="C2390" i="12"/>
  <c r="B2390" i="12"/>
  <c r="D2389" i="12"/>
  <c r="C2389" i="12"/>
  <c r="B2389" i="12"/>
  <c r="D2388" i="12"/>
  <c r="C2388" i="12"/>
  <c r="B2388" i="12"/>
  <c r="D2387" i="12"/>
  <c r="C2387" i="12"/>
  <c r="B2387" i="12"/>
  <c r="D2386" i="12"/>
  <c r="C2386" i="12"/>
  <c r="B2386" i="12"/>
  <c r="D2385" i="12"/>
  <c r="C2385" i="12"/>
  <c r="B2385" i="12"/>
  <c r="D2384" i="12"/>
  <c r="C2384" i="12"/>
  <c r="B2384" i="12"/>
  <c r="D2383" i="12"/>
  <c r="C2383" i="12"/>
  <c r="B2383" i="12"/>
  <c r="D2382" i="12"/>
  <c r="C2382" i="12"/>
  <c r="B2382" i="12"/>
  <c r="D2381" i="12"/>
  <c r="C2381" i="12"/>
  <c r="B2381" i="12"/>
  <c r="D2380" i="12"/>
  <c r="C2380" i="12"/>
  <c r="B2380" i="12"/>
  <c r="D2379" i="12"/>
  <c r="C2379" i="12"/>
  <c r="B2379" i="12"/>
  <c r="D2378" i="12"/>
  <c r="C2378" i="12"/>
  <c r="B2378" i="12"/>
  <c r="D2377" i="12"/>
  <c r="C2377" i="12"/>
  <c r="B2377" i="12"/>
  <c r="D2376" i="12"/>
  <c r="C2376" i="12"/>
  <c r="B2376" i="12"/>
  <c r="D2375" i="12"/>
  <c r="C2375" i="12"/>
  <c r="B2375" i="12"/>
  <c r="D2374" i="12"/>
  <c r="C2374" i="12"/>
  <c r="B2374" i="12"/>
  <c r="D2373" i="12"/>
  <c r="C2373" i="12"/>
  <c r="B2373" i="12"/>
  <c r="D2372" i="12"/>
  <c r="C2372" i="12"/>
  <c r="B2372" i="12"/>
  <c r="D2371" i="12"/>
  <c r="C2371" i="12"/>
  <c r="B2371" i="12"/>
  <c r="D2370" i="12"/>
  <c r="C2370" i="12"/>
  <c r="B2370" i="12"/>
  <c r="D2369" i="12"/>
  <c r="C2369" i="12"/>
  <c r="B2369" i="12"/>
  <c r="D2368" i="12"/>
  <c r="C2368" i="12"/>
  <c r="B2368" i="12"/>
  <c r="D2367" i="12"/>
  <c r="C2367" i="12"/>
  <c r="B2367" i="12"/>
  <c r="D2366" i="12"/>
  <c r="C2366" i="12"/>
  <c r="B2366" i="12"/>
  <c r="D2365" i="12"/>
  <c r="C2365" i="12"/>
  <c r="B2365" i="12"/>
  <c r="D2364" i="12"/>
  <c r="C2364" i="12"/>
  <c r="B2364" i="12"/>
  <c r="D2363" i="12"/>
  <c r="C2363" i="12"/>
  <c r="B2363" i="12"/>
  <c r="D2362" i="12"/>
  <c r="C2362" i="12"/>
  <c r="B2362" i="12"/>
  <c r="D2361" i="12"/>
  <c r="C2361" i="12"/>
  <c r="B2361" i="12"/>
  <c r="D2360" i="12"/>
  <c r="C2360" i="12"/>
  <c r="B2360" i="12"/>
  <c r="D2359" i="12"/>
  <c r="C2359" i="12"/>
  <c r="B2359" i="12"/>
  <c r="D2358" i="12"/>
  <c r="C2358" i="12"/>
  <c r="B2358" i="12"/>
  <c r="D2357" i="12"/>
  <c r="C2357" i="12"/>
  <c r="B2357" i="12"/>
  <c r="D2356" i="12"/>
  <c r="C2356" i="12"/>
  <c r="B2356" i="12"/>
  <c r="D2355" i="12"/>
  <c r="C2355" i="12"/>
  <c r="B2355" i="12"/>
  <c r="D2354" i="12"/>
  <c r="C2354" i="12"/>
  <c r="B2354" i="12"/>
  <c r="D2353" i="12"/>
  <c r="C2353" i="12"/>
  <c r="B2353" i="12"/>
  <c r="D2352" i="12"/>
  <c r="C2352" i="12"/>
  <c r="B2352" i="12"/>
  <c r="D2351" i="12"/>
  <c r="C2351" i="12"/>
  <c r="B2351" i="12"/>
  <c r="D2350" i="12"/>
  <c r="C2350" i="12"/>
  <c r="B2350" i="12"/>
  <c r="D2349" i="12"/>
  <c r="C2349" i="12"/>
  <c r="B2349" i="12"/>
  <c r="D2348" i="12"/>
  <c r="C2348" i="12"/>
  <c r="B2348" i="12"/>
  <c r="D2347" i="12"/>
  <c r="C2347" i="12"/>
  <c r="B2347" i="12"/>
  <c r="D2346" i="12"/>
  <c r="C2346" i="12"/>
  <c r="B2346" i="12"/>
  <c r="D2345" i="12"/>
  <c r="C2345" i="12"/>
  <c r="B2345" i="12"/>
  <c r="D2344" i="12"/>
  <c r="C2344" i="12"/>
  <c r="B2344" i="12"/>
  <c r="D2343" i="12"/>
  <c r="C2343" i="12"/>
  <c r="B2343" i="12"/>
  <c r="D2342" i="12"/>
  <c r="C2342" i="12"/>
  <c r="B2342" i="12"/>
  <c r="D2341" i="12"/>
  <c r="C2341" i="12"/>
  <c r="B2341" i="12"/>
  <c r="D2340" i="12"/>
  <c r="C2340" i="12"/>
  <c r="B2340" i="12"/>
  <c r="D2339" i="12"/>
  <c r="C2339" i="12"/>
  <c r="B2339" i="12"/>
  <c r="D2338" i="12"/>
  <c r="C2338" i="12"/>
  <c r="B2338" i="12"/>
  <c r="D2337" i="12"/>
  <c r="C2337" i="12"/>
  <c r="B2337" i="12"/>
  <c r="D2336" i="12"/>
  <c r="C2336" i="12"/>
  <c r="B2336" i="12"/>
  <c r="D2335" i="12"/>
  <c r="C2335" i="12"/>
  <c r="B2335" i="12"/>
  <c r="D2334" i="12"/>
  <c r="C2334" i="12"/>
  <c r="B2334" i="12"/>
  <c r="D2333" i="12"/>
  <c r="C2333" i="12"/>
  <c r="B2333" i="12"/>
  <c r="D2332" i="12"/>
  <c r="C2332" i="12"/>
  <c r="B2332" i="12"/>
  <c r="D2331" i="12"/>
  <c r="C2331" i="12"/>
  <c r="B2331" i="12"/>
  <c r="D2330" i="12"/>
  <c r="C2330" i="12"/>
  <c r="B2330" i="12"/>
  <c r="D2329" i="12"/>
  <c r="C2329" i="12"/>
  <c r="B2329" i="12"/>
  <c r="D2328" i="12"/>
  <c r="C2328" i="12"/>
  <c r="B2328" i="12"/>
  <c r="D2327" i="12"/>
  <c r="C2327" i="12"/>
  <c r="B2327" i="12"/>
  <c r="D2326" i="12"/>
  <c r="C2326" i="12"/>
  <c r="B2326" i="12"/>
  <c r="D2325" i="12"/>
  <c r="C2325" i="12"/>
  <c r="B2325" i="12"/>
  <c r="D2324" i="12"/>
  <c r="C2324" i="12"/>
  <c r="B2324" i="12"/>
  <c r="D2323" i="12"/>
  <c r="C2323" i="12"/>
  <c r="B2323" i="12"/>
  <c r="D2322" i="12"/>
  <c r="C2322" i="12"/>
  <c r="B2322" i="12"/>
  <c r="D2321" i="12"/>
  <c r="C2321" i="12"/>
  <c r="B2321" i="12"/>
  <c r="D2320" i="12"/>
  <c r="C2320" i="12"/>
  <c r="B2320" i="12"/>
  <c r="D2319" i="12"/>
  <c r="C2319" i="12"/>
  <c r="B2319" i="12"/>
  <c r="D2318" i="12"/>
  <c r="C2318" i="12"/>
  <c r="B2318" i="12"/>
  <c r="D2317" i="12"/>
  <c r="C2317" i="12"/>
  <c r="B2317" i="12"/>
  <c r="D2316" i="12"/>
  <c r="C2316" i="12"/>
  <c r="B2316" i="12"/>
  <c r="D2315" i="12"/>
  <c r="C2315" i="12"/>
  <c r="B2315" i="12"/>
  <c r="D2314" i="12"/>
  <c r="C2314" i="12"/>
  <c r="B2314" i="12"/>
  <c r="D2313" i="12"/>
  <c r="C2313" i="12"/>
  <c r="B2313" i="12"/>
  <c r="D2312" i="12"/>
  <c r="C2312" i="12"/>
  <c r="B2312" i="12"/>
  <c r="D2311" i="12"/>
  <c r="C2311" i="12"/>
  <c r="B2311" i="12"/>
  <c r="D2310" i="12"/>
  <c r="C2310" i="12"/>
  <c r="B2310" i="12"/>
  <c r="D2309" i="12"/>
  <c r="C2309" i="12"/>
  <c r="B2309" i="12"/>
  <c r="D2308" i="12"/>
  <c r="C2308" i="12"/>
  <c r="B2308" i="12"/>
  <c r="D2307" i="12"/>
  <c r="C2307" i="12"/>
  <c r="B2307" i="12"/>
  <c r="D2306" i="12"/>
  <c r="C2306" i="12"/>
  <c r="B2306" i="12"/>
  <c r="D2305" i="12"/>
  <c r="C2305" i="12"/>
  <c r="B2305" i="12"/>
  <c r="D2304" i="12"/>
  <c r="C2304" i="12"/>
  <c r="B2304" i="12"/>
  <c r="D2303" i="12"/>
  <c r="C2303" i="12"/>
  <c r="B2303" i="12"/>
  <c r="D2302" i="12"/>
  <c r="C2302" i="12"/>
  <c r="B2302" i="12"/>
  <c r="D2301" i="12"/>
  <c r="C2301" i="12"/>
  <c r="B2301" i="12"/>
  <c r="D2300" i="12"/>
  <c r="C2300" i="12"/>
  <c r="B2300" i="12"/>
  <c r="D2299" i="12"/>
  <c r="C2299" i="12"/>
  <c r="B2299" i="12"/>
  <c r="D2298" i="12"/>
  <c r="C2298" i="12"/>
  <c r="B2298" i="12"/>
  <c r="D2297" i="12"/>
  <c r="C2297" i="12"/>
  <c r="B2297" i="12"/>
  <c r="D2296" i="12"/>
  <c r="C2296" i="12"/>
  <c r="B2296" i="12"/>
  <c r="D2295" i="12"/>
  <c r="C2295" i="12"/>
  <c r="B2295" i="12"/>
  <c r="D2294" i="12"/>
  <c r="C2294" i="12"/>
  <c r="B2294" i="12"/>
  <c r="D2293" i="12"/>
  <c r="C2293" i="12"/>
  <c r="B2293" i="12"/>
  <c r="D2292" i="12"/>
  <c r="C2292" i="12"/>
  <c r="B2292" i="12"/>
  <c r="D2291" i="12"/>
  <c r="C2291" i="12"/>
  <c r="B2291" i="12"/>
  <c r="D2290" i="12"/>
  <c r="C2290" i="12"/>
  <c r="B2290" i="12"/>
  <c r="D2289" i="12"/>
  <c r="C2289" i="12"/>
  <c r="B2289" i="12"/>
  <c r="D2288" i="12"/>
  <c r="C2288" i="12"/>
  <c r="B2288" i="12"/>
  <c r="D2287" i="12"/>
  <c r="C2287" i="12"/>
  <c r="B2287" i="12"/>
  <c r="D2286" i="12"/>
  <c r="C2286" i="12"/>
  <c r="B2286" i="12"/>
  <c r="D2285" i="12"/>
  <c r="C2285" i="12"/>
  <c r="B2285" i="12"/>
  <c r="D2284" i="12"/>
  <c r="C2284" i="12"/>
  <c r="B2284" i="12"/>
  <c r="D2283" i="12"/>
  <c r="C2283" i="12"/>
  <c r="B2283" i="12"/>
  <c r="D2282" i="12"/>
  <c r="C2282" i="12"/>
  <c r="B2282" i="12"/>
  <c r="D2281" i="12"/>
  <c r="C2281" i="12"/>
  <c r="B2281" i="12"/>
  <c r="D2280" i="12"/>
  <c r="C2280" i="12"/>
  <c r="B2280" i="12"/>
  <c r="D2279" i="12"/>
  <c r="C2279" i="12"/>
  <c r="B2279" i="12"/>
  <c r="D2278" i="12"/>
  <c r="C2278" i="12"/>
  <c r="B2278" i="12"/>
  <c r="D2277" i="12"/>
  <c r="C2277" i="12"/>
  <c r="B2277" i="12"/>
  <c r="D2276" i="12"/>
  <c r="C2276" i="12"/>
  <c r="B2276" i="12"/>
  <c r="D2275" i="12"/>
  <c r="C2275" i="12"/>
  <c r="B2275" i="12"/>
  <c r="D2274" i="12"/>
  <c r="C2274" i="12"/>
  <c r="B2274" i="12"/>
  <c r="D2273" i="12"/>
  <c r="C2273" i="12"/>
  <c r="B2273" i="12"/>
  <c r="D2272" i="12"/>
  <c r="C2272" i="12"/>
  <c r="B2272" i="12"/>
  <c r="D2271" i="12"/>
  <c r="C2271" i="12"/>
  <c r="B2271" i="12"/>
  <c r="D2270" i="12"/>
  <c r="C2270" i="12"/>
  <c r="B2270" i="12"/>
  <c r="D2269" i="12"/>
  <c r="C2269" i="12"/>
  <c r="B2269" i="12"/>
  <c r="D2268" i="12"/>
  <c r="C2268" i="12"/>
  <c r="B2268" i="12"/>
  <c r="D2267" i="12"/>
  <c r="C2267" i="12"/>
  <c r="B2267" i="12"/>
  <c r="D2266" i="12"/>
  <c r="C2266" i="12"/>
  <c r="B2266" i="12"/>
  <c r="D2265" i="12"/>
  <c r="C2265" i="12"/>
  <c r="B2265" i="12"/>
  <c r="D2264" i="12"/>
  <c r="C2264" i="12"/>
  <c r="B2264" i="12"/>
  <c r="D2263" i="12"/>
  <c r="C2263" i="12"/>
  <c r="B2263" i="12"/>
  <c r="D2262" i="12"/>
  <c r="C2262" i="12"/>
  <c r="B2262" i="12"/>
  <c r="D2261" i="12"/>
  <c r="C2261" i="12"/>
  <c r="B2261" i="12"/>
  <c r="D2260" i="12"/>
  <c r="C2260" i="12"/>
  <c r="B2260" i="12"/>
  <c r="D2259" i="12"/>
  <c r="C2259" i="12"/>
  <c r="B2259" i="12"/>
  <c r="D2258" i="12"/>
  <c r="C2258" i="12"/>
  <c r="B2258" i="12"/>
  <c r="D2257" i="12"/>
  <c r="C2257" i="12"/>
  <c r="B2257" i="12"/>
  <c r="D2256" i="12"/>
  <c r="C2256" i="12"/>
  <c r="B2256" i="12"/>
  <c r="D2255" i="12"/>
  <c r="C2255" i="12"/>
  <c r="B2255" i="12"/>
  <c r="D2254" i="12"/>
  <c r="C2254" i="12"/>
  <c r="B2254" i="12"/>
  <c r="D2253" i="12"/>
  <c r="C2253" i="12"/>
  <c r="B2253" i="12"/>
  <c r="D2252" i="12"/>
  <c r="C2252" i="12"/>
  <c r="B2252" i="12"/>
  <c r="D2251" i="12"/>
  <c r="C2251" i="12"/>
  <c r="B2251" i="12"/>
  <c r="D2250" i="12"/>
  <c r="C2250" i="12"/>
  <c r="B2250" i="12"/>
  <c r="D2249" i="12"/>
  <c r="C2249" i="12"/>
  <c r="B2249" i="12"/>
  <c r="D2248" i="12"/>
  <c r="C2248" i="12"/>
  <c r="B2248" i="12"/>
  <c r="D2247" i="12"/>
  <c r="C2247" i="12"/>
  <c r="B2247" i="12"/>
  <c r="D2246" i="12"/>
  <c r="C2246" i="12"/>
  <c r="B2246" i="12"/>
  <c r="D2245" i="12"/>
  <c r="C2245" i="12"/>
  <c r="B2245" i="12"/>
  <c r="D2244" i="12"/>
  <c r="C2244" i="12"/>
  <c r="B2244" i="12"/>
  <c r="D2243" i="12"/>
  <c r="C2243" i="12"/>
  <c r="B2243" i="12"/>
  <c r="D2242" i="12"/>
  <c r="C2242" i="12"/>
  <c r="B2242" i="12"/>
  <c r="D2241" i="12"/>
  <c r="C2241" i="12"/>
  <c r="B2241" i="12"/>
  <c r="D2240" i="12"/>
  <c r="C2240" i="12"/>
  <c r="B2240" i="12"/>
  <c r="D2239" i="12"/>
  <c r="C2239" i="12"/>
  <c r="B2239" i="12"/>
  <c r="D2238" i="12"/>
  <c r="C2238" i="12"/>
  <c r="B2238" i="12"/>
  <c r="D2237" i="12"/>
  <c r="C2237" i="12"/>
  <c r="B2237" i="12"/>
  <c r="D2236" i="12"/>
  <c r="C2236" i="12"/>
  <c r="B2236" i="12"/>
  <c r="D2235" i="12"/>
  <c r="C2235" i="12"/>
  <c r="B2235" i="12"/>
  <c r="D2234" i="12"/>
  <c r="C2234" i="12"/>
  <c r="B2234" i="12"/>
  <c r="D2233" i="12"/>
  <c r="C2233" i="12"/>
  <c r="B2233" i="12"/>
  <c r="D2232" i="12"/>
  <c r="C2232" i="12"/>
  <c r="B2232" i="12"/>
  <c r="D2231" i="12"/>
  <c r="C2231" i="12"/>
  <c r="B2231" i="12"/>
  <c r="D2230" i="12"/>
  <c r="C2230" i="12"/>
  <c r="B2230" i="12"/>
  <c r="D2229" i="12"/>
  <c r="C2229" i="12"/>
  <c r="B2229" i="12"/>
  <c r="D2228" i="12"/>
  <c r="C2228" i="12"/>
  <c r="B2228" i="12"/>
  <c r="D2227" i="12"/>
  <c r="C2227" i="12"/>
  <c r="B2227" i="12"/>
  <c r="D2226" i="12"/>
  <c r="C2226" i="12"/>
  <c r="B2226" i="12"/>
  <c r="D2225" i="12"/>
  <c r="C2225" i="12"/>
  <c r="B2225" i="12"/>
  <c r="D2224" i="12"/>
  <c r="C2224" i="12"/>
  <c r="B2224" i="12"/>
  <c r="D2223" i="12"/>
  <c r="C2223" i="12"/>
  <c r="B2223" i="12"/>
  <c r="D2222" i="12"/>
  <c r="C2222" i="12"/>
  <c r="B2222" i="12"/>
  <c r="D2221" i="12"/>
  <c r="C2221" i="12"/>
  <c r="B2221" i="12"/>
  <c r="D2220" i="12"/>
  <c r="C2220" i="12"/>
  <c r="B2220" i="12"/>
  <c r="D2219" i="12"/>
  <c r="C2219" i="12"/>
  <c r="B2219" i="12"/>
  <c r="D2218" i="12"/>
  <c r="C2218" i="12"/>
  <c r="B2218" i="12"/>
  <c r="D2217" i="12"/>
  <c r="C2217" i="12"/>
  <c r="B2217" i="12"/>
  <c r="D2216" i="12"/>
  <c r="C2216" i="12"/>
  <c r="B2216" i="12"/>
  <c r="D2215" i="12"/>
  <c r="C2215" i="12"/>
  <c r="B2215" i="12"/>
  <c r="D2214" i="12"/>
  <c r="C2214" i="12"/>
  <c r="B2214" i="12"/>
  <c r="D2213" i="12"/>
  <c r="C2213" i="12"/>
  <c r="B2213" i="12"/>
  <c r="D2212" i="12"/>
  <c r="C2212" i="12"/>
  <c r="B2212" i="12"/>
  <c r="D2211" i="12"/>
  <c r="C2211" i="12"/>
  <c r="B2211" i="12"/>
  <c r="D2210" i="12"/>
  <c r="C2210" i="12"/>
  <c r="B2210" i="12"/>
  <c r="D2209" i="12"/>
  <c r="C2209" i="12"/>
  <c r="B2209" i="12"/>
  <c r="D2208" i="12"/>
  <c r="C2208" i="12"/>
  <c r="B2208" i="12"/>
  <c r="D2207" i="12"/>
  <c r="C2207" i="12"/>
  <c r="B2207" i="12"/>
  <c r="D2206" i="12"/>
  <c r="C2206" i="12"/>
  <c r="B2206" i="12"/>
  <c r="D2205" i="12"/>
  <c r="C2205" i="12"/>
  <c r="B2205" i="12"/>
  <c r="D2204" i="12"/>
  <c r="C2204" i="12"/>
  <c r="B2204" i="12"/>
  <c r="D2203" i="12"/>
  <c r="C2203" i="12"/>
  <c r="B2203" i="12"/>
  <c r="D2202" i="12"/>
  <c r="C2202" i="12"/>
  <c r="B2202" i="12"/>
  <c r="D2201" i="12"/>
  <c r="C2201" i="12"/>
  <c r="B2201" i="12"/>
  <c r="D2200" i="12"/>
  <c r="C2200" i="12"/>
  <c r="B2200" i="12"/>
  <c r="D2199" i="12"/>
  <c r="C2199" i="12"/>
  <c r="B2199" i="12"/>
  <c r="D2198" i="12"/>
  <c r="C2198" i="12"/>
  <c r="B2198" i="12"/>
  <c r="D2197" i="12"/>
  <c r="C2197" i="12"/>
  <c r="B2197" i="12"/>
  <c r="D2196" i="12"/>
  <c r="C2196" i="12"/>
  <c r="B2196" i="12"/>
  <c r="D2195" i="12"/>
  <c r="C2195" i="12"/>
  <c r="B2195" i="12"/>
  <c r="D2194" i="12"/>
  <c r="C2194" i="12"/>
  <c r="B2194" i="12"/>
  <c r="D2193" i="12"/>
  <c r="C2193" i="12"/>
  <c r="B2193" i="12"/>
  <c r="D2192" i="12"/>
  <c r="C2192" i="12"/>
  <c r="B2192" i="12"/>
  <c r="D2191" i="12"/>
  <c r="C2191" i="12"/>
  <c r="B2191" i="12"/>
  <c r="D2190" i="12"/>
  <c r="C2190" i="12"/>
  <c r="B2190" i="12"/>
  <c r="D2189" i="12"/>
  <c r="C2189" i="12"/>
  <c r="B2189" i="12"/>
  <c r="D2188" i="12"/>
  <c r="C2188" i="12"/>
  <c r="B2188" i="12"/>
  <c r="D2187" i="12"/>
  <c r="C2187" i="12"/>
  <c r="B2187" i="12"/>
  <c r="D2186" i="12"/>
  <c r="C2186" i="12"/>
  <c r="B2186" i="12"/>
  <c r="D2185" i="12"/>
  <c r="C2185" i="12"/>
  <c r="B2185" i="12"/>
  <c r="D2184" i="12"/>
  <c r="C2184" i="12"/>
  <c r="B2184" i="12"/>
  <c r="D2183" i="12"/>
  <c r="C2183" i="12"/>
  <c r="B2183" i="12"/>
  <c r="D2182" i="12"/>
  <c r="C2182" i="12"/>
  <c r="B2182" i="12"/>
  <c r="D2181" i="12"/>
  <c r="C2181" i="12"/>
  <c r="B2181" i="12"/>
  <c r="D2180" i="12"/>
  <c r="C2180" i="12"/>
  <c r="B2180" i="12"/>
  <c r="D2179" i="12"/>
  <c r="C2179" i="12"/>
  <c r="B2179" i="12"/>
  <c r="D2178" i="12"/>
  <c r="C2178" i="12"/>
  <c r="B2178" i="12"/>
  <c r="D2177" i="12"/>
  <c r="C2177" i="12"/>
  <c r="B2177" i="12"/>
  <c r="D2176" i="12"/>
  <c r="C2176" i="12"/>
  <c r="B2176" i="12"/>
  <c r="D2175" i="12"/>
  <c r="C2175" i="12"/>
  <c r="B2175" i="12"/>
  <c r="D2174" i="12"/>
  <c r="C2174" i="12"/>
  <c r="B2174" i="12"/>
  <c r="D2173" i="12"/>
  <c r="C2173" i="12"/>
  <c r="B2173" i="12"/>
  <c r="D2172" i="12"/>
  <c r="C2172" i="12"/>
  <c r="B2172" i="12"/>
  <c r="D2171" i="12"/>
  <c r="C2171" i="12"/>
  <c r="B2171" i="12"/>
  <c r="D2170" i="12"/>
  <c r="C2170" i="12"/>
  <c r="B2170" i="12"/>
  <c r="D2169" i="12"/>
  <c r="C2169" i="12"/>
  <c r="B2169" i="12"/>
  <c r="D2168" i="12"/>
  <c r="C2168" i="12"/>
  <c r="B2168" i="12"/>
  <c r="D2167" i="12"/>
  <c r="C2167" i="12"/>
  <c r="B2167" i="12"/>
  <c r="D2166" i="12"/>
  <c r="C2166" i="12"/>
  <c r="B2166" i="12"/>
  <c r="D2165" i="12"/>
  <c r="C2165" i="12"/>
  <c r="B2165" i="12"/>
  <c r="D2164" i="12"/>
  <c r="C2164" i="12"/>
  <c r="B2164" i="12"/>
  <c r="D2163" i="12"/>
  <c r="C2163" i="12"/>
  <c r="B2163" i="12"/>
  <c r="D2162" i="12"/>
  <c r="C2162" i="12"/>
  <c r="B2162" i="12"/>
  <c r="D2161" i="12"/>
  <c r="C2161" i="12"/>
  <c r="B2161" i="12"/>
  <c r="D2160" i="12"/>
  <c r="C2160" i="12"/>
  <c r="B2160" i="12"/>
  <c r="D2159" i="12"/>
  <c r="C2159" i="12"/>
  <c r="B2159" i="12"/>
  <c r="D2158" i="12"/>
  <c r="C2158" i="12"/>
  <c r="B2158" i="12"/>
  <c r="D2157" i="12"/>
  <c r="C2157" i="12"/>
  <c r="B2157" i="12"/>
  <c r="D2156" i="12"/>
  <c r="C2156" i="12"/>
  <c r="B2156" i="12"/>
  <c r="D2155" i="12"/>
  <c r="C2155" i="12"/>
  <c r="B2155" i="12"/>
  <c r="D2154" i="12"/>
  <c r="C2154" i="12"/>
  <c r="B2154" i="12"/>
  <c r="D2153" i="12"/>
  <c r="C2153" i="12"/>
  <c r="B2153" i="12"/>
  <c r="D2152" i="12"/>
  <c r="C2152" i="12"/>
  <c r="B2152" i="12"/>
  <c r="D2151" i="12"/>
  <c r="C2151" i="12"/>
  <c r="B2151" i="12"/>
  <c r="D2150" i="12"/>
  <c r="C2150" i="12"/>
  <c r="B2150" i="12"/>
  <c r="D2149" i="12"/>
  <c r="C2149" i="12"/>
  <c r="B2149" i="12"/>
  <c r="D2148" i="12"/>
  <c r="C2148" i="12"/>
  <c r="B2148" i="12"/>
  <c r="D2147" i="12"/>
  <c r="C2147" i="12"/>
  <c r="B2147" i="12"/>
  <c r="D2146" i="12"/>
  <c r="C2146" i="12"/>
  <c r="B2146" i="12"/>
  <c r="D2145" i="12"/>
  <c r="C2145" i="12"/>
  <c r="B2145" i="12"/>
  <c r="D2144" i="12"/>
  <c r="C2144" i="12"/>
  <c r="B2144" i="12"/>
  <c r="D2143" i="12"/>
  <c r="C2143" i="12"/>
  <c r="B2143" i="12"/>
  <c r="D2142" i="12"/>
  <c r="C2142" i="12"/>
  <c r="B2142" i="12"/>
  <c r="D2141" i="12"/>
  <c r="C2141" i="12"/>
  <c r="B2141" i="12"/>
  <c r="D2140" i="12"/>
  <c r="C2140" i="12"/>
  <c r="B2140" i="12"/>
  <c r="D2139" i="12"/>
  <c r="C2139" i="12"/>
  <c r="B2139" i="12"/>
  <c r="D2138" i="12"/>
  <c r="C2138" i="12"/>
  <c r="B2138" i="12"/>
  <c r="D2137" i="12"/>
  <c r="C2137" i="12"/>
  <c r="B2137" i="12"/>
  <c r="D2136" i="12"/>
  <c r="C2136" i="12"/>
  <c r="B2136" i="12"/>
  <c r="D2135" i="12"/>
  <c r="C2135" i="12"/>
  <c r="B2135" i="12"/>
  <c r="D2134" i="12"/>
  <c r="C2134" i="12"/>
  <c r="B2134" i="12"/>
  <c r="D2133" i="12"/>
  <c r="C2133" i="12"/>
  <c r="B2133" i="12"/>
  <c r="D2132" i="12"/>
  <c r="C2132" i="12"/>
  <c r="B2132" i="12"/>
  <c r="D2131" i="12"/>
  <c r="C2131" i="12"/>
  <c r="B2131" i="12"/>
  <c r="D2130" i="12"/>
  <c r="C2130" i="12"/>
  <c r="B2130" i="12"/>
  <c r="D2129" i="12"/>
  <c r="C2129" i="12"/>
  <c r="B2129" i="12"/>
  <c r="D2128" i="12"/>
  <c r="C2128" i="12"/>
  <c r="B2128" i="12"/>
  <c r="D2127" i="12"/>
  <c r="C2127" i="12"/>
  <c r="B2127" i="12"/>
  <c r="D2126" i="12"/>
  <c r="C2126" i="12"/>
  <c r="B2126" i="12"/>
  <c r="D2125" i="12"/>
  <c r="C2125" i="12"/>
  <c r="B2125" i="12"/>
  <c r="D2124" i="12"/>
  <c r="C2124" i="12"/>
  <c r="B2124" i="12"/>
  <c r="D2123" i="12"/>
  <c r="C2123" i="12"/>
  <c r="B2123" i="12"/>
  <c r="D2122" i="12"/>
  <c r="C2122" i="12"/>
  <c r="B2122" i="12"/>
  <c r="D2121" i="12"/>
  <c r="C2121" i="12"/>
  <c r="B2121" i="12"/>
  <c r="D2120" i="12"/>
  <c r="C2120" i="12"/>
  <c r="B2120" i="12"/>
  <c r="D2119" i="12"/>
  <c r="C2119" i="12"/>
  <c r="B2119" i="12"/>
  <c r="D2118" i="12"/>
  <c r="C2118" i="12"/>
  <c r="B2118" i="12"/>
  <c r="D2117" i="12"/>
  <c r="C2117" i="12"/>
  <c r="B2117" i="12"/>
  <c r="D2116" i="12"/>
  <c r="C2116" i="12"/>
  <c r="B2116" i="12"/>
  <c r="D2115" i="12"/>
  <c r="C2115" i="12"/>
  <c r="B2115" i="12"/>
  <c r="D2114" i="12"/>
  <c r="C2114" i="12"/>
  <c r="B2114" i="12"/>
  <c r="D2113" i="12"/>
  <c r="C2113" i="12"/>
  <c r="B2113" i="12"/>
  <c r="D2112" i="12"/>
  <c r="C2112" i="12"/>
  <c r="B2112" i="12"/>
  <c r="D2111" i="12"/>
  <c r="C2111" i="12"/>
  <c r="B2111" i="12"/>
  <c r="D2110" i="12"/>
  <c r="C2110" i="12"/>
  <c r="B2110" i="12"/>
  <c r="D2109" i="12"/>
  <c r="C2109" i="12"/>
  <c r="B2109" i="12"/>
  <c r="D2108" i="12"/>
  <c r="C2108" i="12"/>
  <c r="B2108" i="12"/>
  <c r="D2107" i="12"/>
  <c r="C2107" i="12"/>
  <c r="B2107" i="12"/>
  <c r="D2106" i="12"/>
  <c r="C2106" i="12"/>
  <c r="B2106" i="12"/>
  <c r="D2105" i="12"/>
  <c r="C2105" i="12"/>
  <c r="B2105" i="12"/>
  <c r="D2104" i="12"/>
  <c r="C2104" i="12"/>
  <c r="B2104" i="12"/>
  <c r="D2103" i="12"/>
  <c r="C2103" i="12"/>
  <c r="B2103" i="12"/>
  <c r="D2102" i="12"/>
  <c r="C2102" i="12"/>
  <c r="B2102" i="12"/>
  <c r="D2101" i="12"/>
  <c r="C2101" i="12"/>
  <c r="B2101" i="12"/>
  <c r="D2100" i="12"/>
  <c r="C2100" i="12"/>
  <c r="B2100" i="12"/>
  <c r="D2099" i="12"/>
  <c r="C2099" i="12"/>
  <c r="B2099" i="12"/>
  <c r="D2098" i="12"/>
  <c r="C2098" i="12"/>
  <c r="B2098" i="12"/>
  <c r="D2097" i="12"/>
  <c r="C2097" i="12"/>
  <c r="B2097" i="12"/>
  <c r="D2096" i="12"/>
  <c r="C2096" i="12"/>
  <c r="B2096" i="12"/>
  <c r="D2095" i="12"/>
  <c r="C2095" i="12"/>
  <c r="B2095" i="12"/>
  <c r="D2094" i="12"/>
  <c r="C2094" i="12"/>
  <c r="B2094" i="12"/>
  <c r="D2093" i="12"/>
  <c r="C2093" i="12"/>
  <c r="B2093" i="12"/>
  <c r="D2092" i="12"/>
  <c r="C2092" i="12"/>
  <c r="B2092" i="12"/>
  <c r="D2091" i="12"/>
  <c r="C2091" i="12"/>
  <c r="B2091" i="12"/>
  <c r="D2090" i="12"/>
  <c r="C2090" i="12"/>
  <c r="B2090" i="12"/>
  <c r="D2089" i="12"/>
  <c r="C2089" i="12"/>
  <c r="B2089" i="12"/>
  <c r="D2088" i="12"/>
  <c r="C2088" i="12"/>
  <c r="B2088" i="12"/>
  <c r="D2087" i="12"/>
  <c r="C2087" i="12"/>
  <c r="B2087" i="12"/>
  <c r="D2086" i="12"/>
  <c r="C2086" i="12"/>
  <c r="B2086" i="12"/>
  <c r="D2085" i="12"/>
  <c r="C2085" i="12"/>
  <c r="B2085" i="12"/>
  <c r="D2084" i="12"/>
  <c r="C2084" i="12"/>
  <c r="B2084" i="12"/>
  <c r="D2083" i="12"/>
  <c r="C2083" i="12"/>
  <c r="B2083" i="12"/>
  <c r="D2082" i="12"/>
  <c r="C2082" i="12"/>
  <c r="B2082" i="12"/>
  <c r="D2081" i="12"/>
  <c r="C2081" i="12"/>
  <c r="B2081" i="12"/>
  <c r="D2080" i="12"/>
  <c r="C2080" i="12"/>
  <c r="B2080" i="12"/>
  <c r="D2079" i="12"/>
  <c r="C2079" i="12"/>
  <c r="B2079" i="12"/>
  <c r="D2078" i="12"/>
  <c r="C2078" i="12"/>
  <c r="B2078" i="12"/>
  <c r="D2077" i="12"/>
  <c r="C2077" i="12"/>
  <c r="B2077" i="12"/>
  <c r="D2076" i="12"/>
  <c r="C2076" i="12"/>
  <c r="B2076" i="12"/>
  <c r="D2075" i="12"/>
  <c r="C2075" i="12"/>
  <c r="B2075" i="12"/>
  <c r="D2074" i="12"/>
  <c r="C2074" i="12"/>
  <c r="B2074" i="12"/>
  <c r="D2073" i="12"/>
  <c r="C2073" i="12"/>
  <c r="B2073" i="12"/>
  <c r="D2072" i="12"/>
  <c r="C2072" i="12"/>
  <c r="B2072" i="12"/>
  <c r="D2071" i="12"/>
  <c r="C2071" i="12"/>
  <c r="B2071" i="12"/>
  <c r="D2070" i="12"/>
  <c r="C2070" i="12"/>
  <c r="B2070" i="12"/>
  <c r="D2069" i="12"/>
  <c r="C2069" i="12"/>
  <c r="B2069" i="12"/>
  <c r="D2068" i="12"/>
  <c r="C2068" i="12"/>
  <c r="B2068" i="12"/>
  <c r="D2067" i="12"/>
  <c r="C2067" i="12"/>
  <c r="B2067" i="12"/>
  <c r="D2066" i="12"/>
  <c r="C2066" i="12"/>
  <c r="B2066" i="12"/>
  <c r="D2065" i="12"/>
  <c r="C2065" i="12"/>
  <c r="B2065" i="12"/>
  <c r="D2064" i="12"/>
  <c r="C2064" i="12"/>
  <c r="B2064" i="12"/>
  <c r="D2063" i="12"/>
  <c r="C2063" i="12"/>
  <c r="B2063" i="12"/>
  <c r="D2062" i="12"/>
  <c r="C2062" i="12"/>
  <c r="B2062" i="12"/>
  <c r="D2061" i="12"/>
  <c r="C2061" i="12"/>
  <c r="B2061" i="12"/>
  <c r="D2060" i="12"/>
  <c r="C2060" i="12"/>
  <c r="B2060" i="12"/>
  <c r="D2059" i="12"/>
  <c r="C2059" i="12"/>
  <c r="B2059" i="12"/>
  <c r="D2058" i="12"/>
  <c r="C2058" i="12"/>
  <c r="B2058" i="12"/>
  <c r="D2057" i="12"/>
  <c r="C2057" i="12"/>
  <c r="B2057" i="12"/>
  <c r="D2056" i="12"/>
  <c r="C2056" i="12"/>
  <c r="B2056" i="12"/>
  <c r="D2055" i="12"/>
  <c r="C2055" i="12"/>
  <c r="B2055" i="12"/>
  <c r="D2054" i="12"/>
  <c r="C2054" i="12"/>
  <c r="B2054" i="12"/>
  <c r="D2053" i="12"/>
  <c r="C2053" i="12"/>
  <c r="B2053" i="12"/>
  <c r="D2052" i="12"/>
  <c r="C2052" i="12"/>
  <c r="B2052" i="12"/>
  <c r="D2051" i="12"/>
  <c r="C2051" i="12"/>
  <c r="B2051" i="12"/>
  <c r="D2050" i="12"/>
  <c r="C2050" i="12"/>
  <c r="B2050" i="12"/>
  <c r="D2049" i="12"/>
  <c r="C2049" i="12"/>
  <c r="B2049" i="12"/>
  <c r="D2048" i="12"/>
  <c r="C2048" i="12"/>
  <c r="B2048" i="12"/>
  <c r="D2047" i="12"/>
  <c r="C2047" i="12"/>
  <c r="B2047" i="12"/>
  <c r="D2046" i="12"/>
  <c r="C2046" i="12"/>
  <c r="B2046" i="12"/>
  <c r="D2045" i="12"/>
  <c r="C2045" i="12"/>
  <c r="B2045" i="12"/>
  <c r="D2044" i="12"/>
  <c r="C2044" i="12"/>
  <c r="B2044" i="12"/>
  <c r="D2043" i="12"/>
  <c r="C2043" i="12"/>
  <c r="B2043" i="12"/>
  <c r="D2042" i="12"/>
  <c r="C2042" i="12"/>
  <c r="B2042" i="12"/>
  <c r="D2041" i="12"/>
  <c r="C2041" i="12"/>
  <c r="B2041" i="12"/>
  <c r="D2040" i="12"/>
  <c r="C2040" i="12"/>
  <c r="B2040" i="12"/>
  <c r="D2039" i="12"/>
  <c r="C2039" i="12"/>
  <c r="B2039" i="12"/>
  <c r="D2038" i="12"/>
  <c r="C2038" i="12"/>
  <c r="B2038" i="12"/>
  <c r="D2037" i="12"/>
  <c r="C2037" i="12"/>
  <c r="B2037" i="12"/>
  <c r="D2036" i="12"/>
  <c r="C2036" i="12"/>
  <c r="B2036" i="12"/>
  <c r="D2035" i="12"/>
  <c r="C2035" i="12"/>
  <c r="B2035" i="12"/>
  <c r="D2034" i="12"/>
  <c r="C2034" i="12"/>
  <c r="B2034" i="12"/>
  <c r="D2033" i="12"/>
  <c r="C2033" i="12"/>
  <c r="B2033" i="12"/>
  <c r="D2032" i="12"/>
  <c r="C2032" i="12"/>
  <c r="B2032" i="12"/>
  <c r="D2031" i="12"/>
  <c r="C2031" i="12"/>
  <c r="B2031" i="12"/>
  <c r="D2030" i="12"/>
  <c r="C2030" i="12"/>
  <c r="B2030" i="12"/>
  <c r="D2029" i="12"/>
  <c r="C2029" i="12"/>
  <c r="B2029" i="12"/>
  <c r="D2028" i="12"/>
  <c r="C2028" i="12"/>
  <c r="B2028" i="12"/>
  <c r="D2027" i="12"/>
  <c r="C2027" i="12"/>
  <c r="B2027" i="12"/>
  <c r="D2026" i="12"/>
  <c r="C2026" i="12"/>
  <c r="B2026" i="12"/>
  <c r="D2025" i="12"/>
  <c r="C2025" i="12"/>
  <c r="B2025" i="12"/>
  <c r="D2024" i="12"/>
  <c r="C2024" i="12"/>
  <c r="B2024" i="12"/>
  <c r="D2023" i="12"/>
  <c r="C2023" i="12"/>
  <c r="B2023" i="12"/>
  <c r="D2022" i="12"/>
  <c r="C2022" i="12"/>
  <c r="B2022" i="12"/>
  <c r="D2021" i="12"/>
  <c r="C2021" i="12"/>
  <c r="B2021" i="12"/>
  <c r="D2020" i="12"/>
  <c r="C2020" i="12"/>
  <c r="B2020" i="12"/>
  <c r="D2019" i="12"/>
  <c r="C2019" i="12"/>
  <c r="B2019" i="12"/>
  <c r="D2018" i="12"/>
  <c r="C2018" i="12"/>
  <c r="B2018" i="12"/>
  <c r="D2017" i="12"/>
  <c r="C2017" i="12"/>
  <c r="B2017" i="12"/>
  <c r="D2016" i="12"/>
  <c r="C2016" i="12"/>
  <c r="B2016" i="12"/>
  <c r="D2015" i="12"/>
  <c r="C2015" i="12"/>
  <c r="B2015" i="12"/>
  <c r="D2014" i="12"/>
  <c r="C2014" i="12"/>
  <c r="B2014" i="12"/>
  <c r="D2013" i="12"/>
  <c r="C2013" i="12"/>
  <c r="B2013" i="12"/>
  <c r="D2012" i="12"/>
  <c r="C2012" i="12"/>
  <c r="B2012" i="12"/>
  <c r="D2011" i="12"/>
  <c r="C2011" i="12"/>
  <c r="B2011" i="12"/>
  <c r="D2010" i="12"/>
  <c r="C2010" i="12"/>
  <c r="B2010" i="12"/>
  <c r="D2009" i="12"/>
  <c r="C2009" i="12"/>
  <c r="B2009" i="12"/>
  <c r="D2008" i="12"/>
  <c r="C2008" i="12"/>
  <c r="B2008" i="12"/>
  <c r="D2007" i="12"/>
  <c r="C2007" i="12"/>
  <c r="B2007" i="12"/>
  <c r="D2006" i="12"/>
  <c r="C2006" i="12"/>
  <c r="B2006" i="12"/>
  <c r="D2005" i="12"/>
  <c r="C2005" i="12"/>
  <c r="B2005" i="12"/>
  <c r="D2004" i="12"/>
  <c r="C2004" i="12"/>
  <c r="B2004" i="12"/>
  <c r="D2003" i="12"/>
  <c r="C2003" i="12"/>
  <c r="B2003" i="12"/>
  <c r="D2002" i="12"/>
  <c r="C2002" i="12"/>
  <c r="B2002" i="12"/>
  <c r="D2001" i="12"/>
  <c r="C2001" i="12"/>
  <c r="B2001" i="12"/>
  <c r="D2000" i="12"/>
  <c r="C2000" i="12"/>
  <c r="B2000" i="12"/>
  <c r="D1999" i="12"/>
  <c r="C1999" i="12"/>
  <c r="B1999" i="12"/>
  <c r="D1998" i="12"/>
  <c r="C1998" i="12"/>
  <c r="B1998" i="12"/>
  <c r="D1997" i="12"/>
  <c r="C1997" i="12"/>
  <c r="B1997" i="12"/>
  <c r="D1996" i="12"/>
  <c r="C1996" i="12"/>
  <c r="B1996" i="12"/>
  <c r="D1995" i="12"/>
  <c r="C1995" i="12"/>
  <c r="B1995" i="12"/>
  <c r="D1994" i="12"/>
  <c r="C1994" i="12"/>
  <c r="B1994" i="12"/>
  <c r="D1993" i="12"/>
  <c r="C1993" i="12"/>
  <c r="B1993" i="12"/>
  <c r="D1992" i="12"/>
  <c r="C1992" i="12"/>
  <c r="B1992" i="12"/>
  <c r="D1991" i="12"/>
  <c r="C1991" i="12"/>
  <c r="B1991" i="12"/>
  <c r="D1990" i="12"/>
  <c r="C1990" i="12"/>
  <c r="B1990" i="12"/>
  <c r="D1989" i="12"/>
  <c r="C1989" i="12"/>
  <c r="B1989" i="12"/>
  <c r="D1988" i="12"/>
  <c r="C1988" i="12"/>
  <c r="B1988" i="12"/>
  <c r="D1987" i="12"/>
  <c r="C1987" i="12"/>
  <c r="B1987" i="12"/>
  <c r="D1986" i="12"/>
  <c r="C1986" i="12"/>
  <c r="B1986" i="12"/>
  <c r="D1985" i="12"/>
  <c r="C1985" i="12"/>
  <c r="B1985" i="12"/>
  <c r="D1984" i="12"/>
  <c r="C1984" i="12"/>
  <c r="B1984" i="12"/>
  <c r="D1983" i="12"/>
  <c r="C1983" i="12"/>
  <c r="B1983" i="12"/>
  <c r="D1982" i="12"/>
  <c r="C1982" i="12"/>
  <c r="B1982" i="12"/>
  <c r="D1981" i="12"/>
  <c r="C1981" i="12"/>
  <c r="B1981" i="12"/>
  <c r="D1980" i="12"/>
  <c r="C1980" i="12"/>
  <c r="B1980" i="12"/>
  <c r="D1979" i="12"/>
  <c r="C1979" i="12"/>
  <c r="B1979" i="12"/>
  <c r="D1978" i="12"/>
  <c r="C1978" i="12"/>
  <c r="B1978" i="12"/>
  <c r="D1977" i="12"/>
  <c r="C1977" i="12"/>
  <c r="B1977" i="12"/>
  <c r="D1976" i="12"/>
  <c r="C1976" i="12"/>
  <c r="B1976" i="12"/>
  <c r="D1975" i="12"/>
  <c r="C1975" i="12"/>
  <c r="B1975" i="12"/>
  <c r="D1974" i="12"/>
  <c r="C1974" i="12"/>
  <c r="B1974" i="12"/>
  <c r="D1973" i="12"/>
  <c r="C1973" i="12"/>
  <c r="B1973" i="12"/>
  <c r="D1972" i="12"/>
  <c r="C1972" i="12"/>
  <c r="B1972" i="12"/>
  <c r="D1971" i="12"/>
  <c r="C1971" i="12"/>
  <c r="B1971" i="12"/>
  <c r="D1970" i="12"/>
  <c r="C1970" i="12"/>
  <c r="B1970" i="12"/>
  <c r="D1969" i="12"/>
  <c r="C1969" i="12"/>
  <c r="B1969" i="12"/>
  <c r="D1968" i="12"/>
  <c r="C1968" i="12"/>
  <c r="B1968" i="12"/>
  <c r="D1967" i="12"/>
  <c r="C1967" i="12"/>
  <c r="B1967" i="12"/>
  <c r="D1966" i="12"/>
  <c r="C1966" i="12"/>
  <c r="B1966" i="12"/>
  <c r="D1965" i="12"/>
  <c r="C1965" i="12"/>
  <c r="B1965" i="12"/>
  <c r="D1964" i="12"/>
  <c r="C1964" i="12"/>
  <c r="B1964" i="12"/>
  <c r="D1963" i="12"/>
  <c r="C1963" i="12"/>
  <c r="B1963" i="12"/>
  <c r="D1962" i="12"/>
  <c r="C1962" i="12"/>
  <c r="B1962" i="12"/>
  <c r="D1961" i="12"/>
  <c r="C1961" i="12"/>
  <c r="B1961" i="12"/>
  <c r="D1960" i="12"/>
  <c r="C1960" i="12"/>
  <c r="B1960" i="12"/>
  <c r="D1959" i="12"/>
  <c r="C1959" i="12"/>
  <c r="B1959" i="12"/>
  <c r="D1958" i="12"/>
  <c r="C1958" i="12"/>
  <c r="B1958" i="12"/>
  <c r="D1957" i="12"/>
  <c r="C1957" i="12"/>
  <c r="B1957" i="12"/>
  <c r="D1956" i="12"/>
  <c r="C1956" i="12"/>
  <c r="B1956" i="12"/>
  <c r="D1955" i="12"/>
  <c r="C1955" i="12"/>
  <c r="B1955" i="12"/>
  <c r="D1954" i="12"/>
  <c r="C1954" i="12"/>
  <c r="B1954" i="12"/>
  <c r="D1953" i="12"/>
  <c r="C1953" i="12"/>
  <c r="B1953" i="12"/>
  <c r="D1952" i="12"/>
  <c r="C1952" i="12"/>
  <c r="B1952" i="12"/>
  <c r="D1951" i="12"/>
  <c r="C1951" i="12"/>
  <c r="B1951" i="12"/>
  <c r="D1950" i="12"/>
  <c r="C1950" i="12"/>
  <c r="B1950" i="12"/>
  <c r="D1949" i="12"/>
  <c r="C1949" i="12"/>
  <c r="B1949" i="12"/>
  <c r="D1948" i="12"/>
  <c r="C1948" i="12"/>
  <c r="B1948" i="12"/>
  <c r="D1947" i="12"/>
  <c r="C1947" i="12"/>
  <c r="B1947" i="12"/>
  <c r="D1946" i="12"/>
  <c r="C1946" i="12"/>
  <c r="B1946" i="12"/>
  <c r="D1945" i="12"/>
  <c r="C1945" i="12"/>
  <c r="B1945" i="12"/>
  <c r="D1944" i="12"/>
  <c r="C1944" i="12"/>
  <c r="B1944" i="12"/>
  <c r="D1943" i="12"/>
  <c r="C1943" i="12"/>
  <c r="B1943" i="12"/>
  <c r="D1942" i="12"/>
  <c r="C1942" i="12"/>
  <c r="B1942" i="12"/>
  <c r="D1941" i="12"/>
  <c r="C1941" i="12"/>
  <c r="B1941" i="12"/>
  <c r="D1940" i="12"/>
  <c r="C1940" i="12"/>
  <c r="B1940" i="12"/>
  <c r="D1939" i="12"/>
  <c r="C1939" i="12"/>
  <c r="B1939" i="12"/>
  <c r="D1938" i="12"/>
  <c r="C1938" i="12"/>
  <c r="B1938" i="12"/>
  <c r="D1937" i="12"/>
  <c r="C1937" i="12"/>
  <c r="B1937" i="12"/>
  <c r="D1936" i="12"/>
  <c r="C1936" i="12"/>
  <c r="B1936" i="12"/>
  <c r="D1935" i="12"/>
  <c r="C1935" i="12"/>
  <c r="B1935" i="12"/>
  <c r="D1934" i="12"/>
  <c r="C1934" i="12"/>
  <c r="B1934" i="12"/>
  <c r="D1933" i="12"/>
  <c r="C1933" i="12"/>
  <c r="B1933" i="12"/>
  <c r="D1932" i="12"/>
  <c r="C1932" i="12"/>
  <c r="B1932" i="12"/>
  <c r="D1931" i="12"/>
  <c r="C1931" i="12"/>
  <c r="B1931" i="12"/>
  <c r="D1930" i="12"/>
  <c r="C1930" i="12"/>
  <c r="B1930" i="12"/>
  <c r="D1929" i="12"/>
  <c r="C1929" i="12"/>
  <c r="B1929" i="12"/>
  <c r="D1928" i="12"/>
  <c r="C1928" i="12"/>
  <c r="B1928" i="12"/>
  <c r="D1927" i="12"/>
  <c r="C1927" i="12"/>
  <c r="B1927" i="12"/>
  <c r="D1926" i="12"/>
  <c r="C1926" i="12"/>
  <c r="B1926" i="12"/>
  <c r="D1925" i="12"/>
  <c r="C1925" i="12"/>
  <c r="B1925" i="12"/>
  <c r="D1924" i="12"/>
  <c r="C1924" i="12"/>
  <c r="B1924" i="12"/>
  <c r="D1923" i="12"/>
  <c r="C1923" i="12"/>
  <c r="B1923" i="12"/>
  <c r="D1922" i="12"/>
  <c r="C1922" i="12"/>
  <c r="B1922" i="12"/>
  <c r="D1921" i="12"/>
  <c r="C1921" i="12"/>
  <c r="B1921" i="12"/>
  <c r="D1920" i="12"/>
  <c r="C1920" i="12"/>
  <c r="B1920" i="12"/>
  <c r="D1919" i="12"/>
  <c r="C1919" i="12"/>
  <c r="B1919" i="12"/>
  <c r="D1918" i="12"/>
  <c r="C1918" i="12"/>
  <c r="B1918" i="12"/>
  <c r="D1917" i="12"/>
  <c r="C1917" i="12"/>
  <c r="B1917" i="12"/>
  <c r="D1916" i="12"/>
  <c r="C1916" i="12"/>
  <c r="B1916" i="12"/>
  <c r="D1915" i="12"/>
  <c r="C1915" i="12"/>
  <c r="B1915" i="12"/>
  <c r="D1914" i="12"/>
  <c r="C1914" i="12"/>
  <c r="B1914" i="12"/>
  <c r="D1913" i="12"/>
  <c r="C1913" i="12"/>
  <c r="B1913" i="12"/>
  <c r="D1912" i="12"/>
  <c r="C1912" i="12"/>
  <c r="B1912" i="12"/>
  <c r="D1911" i="12"/>
  <c r="C1911" i="12"/>
  <c r="B1911" i="12"/>
  <c r="D1910" i="12"/>
  <c r="C1910" i="12"/>
  <c r="B1910" i="12"/>
  <c r="D1909" i="12"/>
  <c r="C1909" i="12"/>
  <c r="B1909" i="12"/>
  <c r="D1908" i="12"/>
  <c r="C1908" i="12"/>
  <c r="B1908" i="12"/>
  <c r="D1907" i="12"/>
  <c r="C1907" i="12"/>
  <c r="B1907" i="12"/>
  <c r="D1906" i="12"/>
  <c r="C1906" i="12"/>
  <c r="B1906" i="12"/>
  <c r="D1905" i="12"/>
  <c r="C1905" i="12"/>
  <c r="B1905" i="12"/>
  <c r="D1904" i="12"/>
  <c r="C1904" i="12"/>
  <c r="B1904" i="12"/>
  <c r="D1903" i="12"/>
  <c r="C1903" i="12"/>
  <c r="B1903" i="12"/>
  <c r="D1902" i="12"/>
  <c r="C1902" i="12"/>
  <c r="B1902" i="12"/>
  <c r="D1901" i="12"/>
  <c r="C1901" i="12"/>
  <c r="B1901" i="12"/>
  <c r="D1900" i="12"/>
  <c r="C1900" i="12"/>
  <c r="B1900" i="12"/>
  <c r="D1899" i="12"/>
  <c r="C1899" i="12"/>
  <c r="B1899" i="12"/>
  <c r="D1898" i="12"/>
  <c r="C1898" i="12"/>
  <c r="B1898" i="12"/>
  <c r="D1897" i="12"/>
  <c r="C1897" i="12"/>
  <c r="B1897" i="12"/>
  <c r="D1896" i="12"/>
  <c r="C1896" i="12"/>
  <c r="B1896" i="12"/>
  <c r="D1895" i="12"/>
  <c r="C1895" i="12"/>
  <c r="B1895" i="12"/>
  <c r="D1894" i="12"/>
  <c r="C1894" i="12"/>
  <c r="B1894" i="12"/>
  <c r="D1893" i="12"/>
  <c r="C1893" i="12"/>
  <c r="B1893" i="12"/>
  <c r="D1892" i="12"/>
  <c r="C1892" i="12"/>
  <c r="B1892" i="12"/>
  <c r="D1891" i="12"/>
  <c r="C1891" i="12"/>
  <c r="B1891" i="12"/>
  <c r="D1890" i="12"/>
  <c r="C1890" i="12"/>
  <c r="B1890" i="12"/>
  <c r="D1889" i="12"/>
  <c r="C1889" i="12"/>
  <c r="B1889" i="12"/>
  <c r="D1888" i="12"/>
  <c r="C1888" i="12"/>
  <c r="B1888" i="12"/>
  <c r="D1887" i="12"/>
  <c r="C1887" i="12"/>
  <c r="B1887" i="12"/>
  <c r="D1886" i="12"/>
  <c r="C1886" i="12"/>
  <c r="B1886" i="12"/>
  <c r="D1885" i="12"/>
  <c r="C1885" i="12"/>
  <c r="B1885" i="12"/>
  <c r="D1884" i="12"/>
  <c r="C1884" i="12"/>
  <c r="B1884" i="12"/>
  <c r="D1883" i="12"/>
  <c r="C1883" i="12"/>
  <c r="B1883" i="12"/>
  <c r="D1882" i="12"/>
  <c r="C1882" i="12"/>
  <c r="B1882" i="12"/>
  <c r="D1881" i="12"/>
  <c r="C1881" i="12"/>
  <c r="B1881" i="12"/>
  <c r="D1880" i="12"/>
  <c r="C1880" i="12"/>
  <c r="B1880" i="12"/>
  <c r="D1879" i="12"/>
  <c r="C1879" i="12"/>
  <c r="B1879" i="12"/>
  <c r="D1878" i="12"/>
  <c r="C1878" i="12"/>
  <c r="B1878" i="12"/>
  <c r="D1877" i="12"/>
  <c r="C1877" i="12"/>
  <c r="B1877" i="12"/>
  <c r="D1876" i="12"/>
  <c r="C1876" i="12"/>
  <c r="B1876" i="12"/>
  <c r="D1875" i="12"/>
  <c r="C1875" i="12"/>
  <c r="B1875" i="12"/>
  <c r="D1874" i="12"/>
  <c r="C1874" i="12"/>
  <c r="B1874" i="12"/>
  <c r="D1873" i="12"/>
  <c r="C1873" i="12"/>
  <c r="B1873" i="12"/>
  <c r="D1872" i="12"/>
  <c r="C1872" i="12"/>
  <c r="B1872" i="12"/>
  <c r="D1871" i="12"/>
  <c r="C1871" i="12"/>
  <c r="B1871" i="12"/>
  <c r="D1870" i="12"/>
  <c r="C1870" i="12"/>
  <c r="B1870" i="12"/>
  <c r="D1869" i="12"/>
  <c r="C1869" i="12"/>
  <c r="B1869" i="12"/>
  <c r="D1868" i="12"/>
  <c r="C1868" i="12"/>
  <c r="B1868" i="12"/>
  <c r="D1867" i="12"/>
  <c r="C1867" i="12"/>
  <c r="B1867" i="12"/>
  <c r="D1866" i="12"/>
  <c r="C1866" i="12"/>
  <c r="B1866" i="12"/>
  <c r="D1865" i="12"/>
  <c r="C1865" i="12"/>
  <c r="B1865" i="12"/>
  <c r="D1864" i="12"/>
  <c r="C1864" i="12"/>
  <c r="B1864" i="12"/>
  <c r="D1863" i="12"/>
  <c r="C1863" i="12"/>
  <c r="B1863" i="12"/>
  <c r="D1862" i="12"/>
  <c r="C1862" i="12"/>
  <c r="B1862" i="12"/>
  <c r="D1861" i="12"/>
  <c r="C1861" i="12"/>
  <c r="B1861" i="12"/>
  <c r="D1860" i="12"/>
  <c r="C1860" i="12"/>
  <c r="B1860" i="12"/>
  <c r="D1859" i="12"/>
  <c r="C1859" i="12"/>
  <c r="B1859" i="12"/>
  <c r="D1858" i="12"/>
  <c r="C1858" i="12"/>
  <c r="B1858" i="12"/>
  <c r="D1857" i="12"/>
  <c r="C1857" i="12"/>
  <c r="B1857" i="12"/>
  <c r="D1856" i="12"/>
  <c r="C1856" i="12"/>
  <c r="B1856" i="12"/>
  <c r="D1855" i="12"/>
  <c r="C1855" i="12"/>
  <c r="B1855" i="12"/>
  <c r="D1854" i="12"/>
  <c r="C1854" i="12"/>
  <c r="B1854" i="12"/>
  <c r="D1853" i="12"/>
  <c r="C1853" i="12"/>
  <c r="B1853" i="12"/>
  <c r="D1852" i="12"/>
  <c r="C1852" i="12"/>
  <c r="B1852" i="12"/>
  <c r="D1851" i="12"/>
  <c r="C1851" i="12"/>
  <c r="B1851" i="12"/>
  <c r="D1850" i="12"/>
  <c r="C1850" i="12"/>
  <c r="B1850" i="12"/>
  <c r="D1849" i="12"/>
  <c r="C1849" i="12"/>
  <c r="B1849" i="12"/>
  <c r="D1848" i="12"/>
  <c r="C1848" i="12"/>
  <c r="B1848" i="12"/>
  <c r="D1847" i="12"/>
  <c r="C1847" i="12"/>
  <c r="B1847" i="12"/>
  <c r="D1846" i="12"/>
  <c r="C1846" i="12"/>
  <c r="B1846" i="12"/>
  <c r="D1845" i="12"/>
  <c r="C1845" i="12"/>
  <c r="B1845" i="12"/>
  <c r="D1844" i="12"/>
  <c r="C1844" i="12"/>
  <c r="B1844" i="12"/>
  <c r="D1843" i="12"/>
  <c r="C1843" i="12"/>
  <c r="B1843" i="12"/>
  <c r="D1842" i="12"/>
  <c r="C1842" i="12"/>
  <c r="B1842" i="12"/>
  <c r="D1841" i="12"/>
  <c r="C1841" i="12"/>
  <c r="B1841" i="12"/>
  <c r="D1840" i="12"/>
  <c r="C1840" i="12"/>
  <c r="B1840" i="12"/>
  <c r="D1839" i="12"/>
  <c r="C1839" i="12"/>
  <c r="B1839" i="12"/>
  <c r="D1838" i="12"/>
  <c r="C1838" i="12"/>
  <c r="B1838" i="12"/>
  <c r="D1837" i="12"/>
  <c r="C1837" i="12"/>
  <c r="B1837" i="12"/>
  <c r="D1836" i="12"/>
  <c r="C1836" i="12"/>
  <c r="B1836" i="12"/>
  <c r="D1835" i="12"/>
  <c r="C1835" i="12"/>
  <c r="B1835" i="12"/>
  <c r="D1834" i="12"/>
  <c r="C1834" i="12"/>
  <c r="B1834" i="12"/>
  <c r="D1833" i="12"/>
  <c r="C1833" i="12"/>
  <c r="B1833" i="12"/>
  <c r="D1832" i="12"/>
  <c r="C1832" i="12"/>
  <c r="B1832" i="12"/>
  <c r="D1831" i="12"/>
  <c r="C1831" i="12"/>
  <c r="B1831" i="12"/>
  <c r="D1830" i="12"/>
  <c r="C1830" i="12"/>
  <c r="B1830" i="12"/>
  <c r="D1829" i="12"/>
  <c r="C1829" i="12"/>
  <c r="B1829" i="12"/>
  <c r="D1828" i="12"/>
  <c r="C1828" i="12"/>
  <c r="B1828" i="12"/>
  <c r="D1827" i="12"/>
  <c r="C1827" i="12"/>
  <c r="B1827" i="12"/>
  <c r="D1826" i="12"/>
  <c r="C1826" i="12"/>
  <c r="B1826" i="12"/>
  <c r="D1825" i="12"/>
  <c r="C1825" i="12"/>
  <c r="B1825" i="12"/>
  <c r="D1824" i="12"/>
  <c r="C1824" i="12"/>
  <c r="B1824" i="12"/>
  <c r="D1823" i="12"/>
  <c r="C1823" i="12"/>
  <c r="B1823" i="12"/>
  <c r="D1822" i="12"/>
  <c r="C1822" i="12"/>
  <c r="B1822" i="12"/>
  <c r="D1821" i="12"/>
  <c r="C1821" i="12"/>
  <c r="B1821" i="12"/>
  <c r="D1820" i="12"/>
  <c r="C1820" i="12"/>
  <c r="B1820" i="12"/>
  <c r="D1819" i="12"/>
  <c r="C1819" i="12"/>
  <c r="B1819" i="12"/>
  <c r="D1818" i="12"/>
  <c r="C1818" i="12"/>
  <c r="B1818" i="12"/>
  <c r="D1817" i="12"/>
  <c r="C1817" i="12"/>
  <c r="B1817" i="12"/>
  <c r="D1816" i="12"/>
  <c r="C1816" i="12"/>
  <c r="B1816" i="12"/>
  <c r="D1815" i="12"/>
  <c r="C1815" i="12"/>
  <c r="B1815" i="12"/>
  <c r="D1814" i="12"/>
  <c r="C1814" i="12"/>
  <c r="B1814" i="12"/>
  <c r="D1813" i="12"/>
  <c r="C1813" i="12"/>
  <c r="B1813" i="12"/>
  <c r="D1812" i="12"/>
  <c r="C1812" i="12"/>
  <c r="B1812" i="12"/>
  <c r="D1811" i="12"/>
  <c r="C1811" i="12"/>
  <c r="B1811" i="12"/>
  <c r="D1810" i="12"/>
  <c r="C1810" i="12"/>
  <c r="B1810" i="12"/>
  <c r="D1809" i="12"/>
  <c r="C1809" i="12"/>
  <c r="B1809" i="12"/>
  <c r="D1808" i="12"/>
  <c r="C1808" i="12"/>
  <c r="B1808" i="12"/>
  <c r="D1807" i="12"/>
  <c r="C1807" i="12"/>
  <c r="B1807" i="12"/>
  <c r="D1806" i="12"/>
  <c r="C1806" i="12"/>
  <c r="B1806" i="12"/>
  <c r="D1805" i="12"/>
  <c r="C1805" i="12"/>
  <c r="B1805" i="12"/>
  <c r="D1804" i="12"/>
  <c r="C1804" i="12"/>
  <c r="B1804" i="12"/>
  <c r="D1803" i="12"/>
  <c r="C1803" i="12"/>
  <c r="B1803" i="12"/>
  <c r="D1802" i="12"/>
  <c r="C1802" i="12"/>
  <c r="B1802" i="12"/>
  <c r="D1801" i="12"/>
  <c r="C1801" i="12"/>
  <c r="B1801" i="12"/>
  <c r="D1800" i="12"/>
  <c r="C1800" i="12"/>
  <c r="B1800" i="12"/>
  <c r="D1799" i="12"/>
  <c r="C1799" i="12"/>
  <c r="B1799" i="12"/>
  <c r="D1798" i="12"/>
  <c r="C1798" i="12"/>
  <c r="B1798" i="12"/>
  <c r="D1797" i="12"/>
  <c r="C1797" i="12"/>
  <c r="B1797" i="12"/>
  <c r="D1796" i="12"/>
  <c r="C1796" i="12"/>
  <c r="B1796" i="12"/>
  <c r="D1795" i="12"/>
  <c r="C1795" i="12"/>
  <c r="B1795" i="12"/>
  <c r="D1794" i="12"/>
  <c r="C1794" i="12"/>
  <c r="B1794" i="12"/>
  <c r="D1793" i="12"/>
  <c r="C1793" i="12"/>
  <c r="B1793" i="12"/>
  <c r="D1792" i="12"/>
  <c r="C1792" i="12"/>
  <c r="B1792" i="12"/>
  <c r="D1791" i="12"/>
  <c r="C1791" i="12"/>
  <c r="B1791" i="12"/>
  <c r="D1790" i="12"/>
  <c r="C1790" i="12"/>
  <c r="B1790" i="12"/>
  <c r="D1789" i="12"/>
  <c r="C1789" i="12"/>
  <c r="B1789" i="12"/>
  <c r="D1788" i="12"/>
  <c r="C1788" i="12"/>
  <c r="B1788" i="12"/>
  <c r="D1787" i="12"/>
  <c r="C1787" i="12"/>
  <c r="B1787" i="12"/>
  <c r="D1786" i="12"/>
  <c r="C1786" i="12"/>
  <c r="B1786" i="12"/>
  <c r="D1785" i="12"/>
  <c r="C1785" i="12"/>
  <c r="B1785" i="12"/>
  <c r="D1784" i="12"/>
  <c r="C1784" i="12"/>
  <c r="B1784" i="12"/>
  <c r="D1783" i="12"/>
  <c r="C1783" i="12"/>
  <c r="B1783" i="12"/>
  <c r="D1782" i="12"/>
  <c r="C1782" i="12"/>
  <c r="B1782" i="12"/>
  <c r="D1781" i="12"/>
  <c r="C1781" i="12"/>
  <c r="B1781" i="12"/>
  <c r="D1780" i="12"/>
  <c r="C1780" i="12"/>
  <c r="B1780" i="12"/>
  <c r="D1779" i="12"/>
  <c r="C1779" i="12"/>
  <c r="B1779" i="12"/>
  <c r="D1778" i="12"/>
  <c r="C1778" i="12"/>
  <c r="B1778" i="12"/>
  <c r="D1777" i="12"/>
  <c r="C1777" i="12"/>
  <c r="B1777" i="12"/>
  <c r="D1776" i="12"/>
  <c r="C1776" i="12"/>
  <c r="B1776" i="12"/>
  <c r="D1775" i="12"/>
  <c r="C1775" i="12"/>
  <c r="B1775" i="12"/>
  <c r="D1774" i="12"/>
  <c r="C1774" i="12"/>
  <c r="B1774" i="12"/>
  <c r="D1773" i="12"/>
  <c r="C1773" i="12"/>
  <c r="B1773" i="12"/>
  <c r="D1772" i="12"/>
  <c r="C1772" i="12"/>
  <c r="B1772" i="12"/>
  <c r="D1771" i="12"/>
  <c r="C1771" i="12"/>
  <c r="B1771" i="12"/>
  <c r="D1770" i="12"/>
  <c r="C1770" i="12"/>
  <c r="B1770" i="12"/>
  <c r="D1769" i="12"/>
  <c r="C1769" i="12"/>
  <c r="B1769" i="12"/>
  <c r="D1768" i="12"/>
  <c r="C1768" i="12"/>
  <c r="B1768" i="12"/>
  <c r="D1767" i="12"/>
  <c r="C1767" i="12"/>
  <c r="B1767" i="12"/>
  <c r="D1766" i="12"/>
  <c r="C1766" i="12"/>
  <c r="B1766" i="12"/>
  <c r="D1765" i="12"/>
  <c r="C1765" i="12"/>
  <c r="B1765" i="12"/>
  <c r="D1764" i="12"/>
  <c r="C1764" i="12"/>
  <c r="B1764" i="12"/>
  <c r="D1763" i="12"/>
  <c r="C1763" i="12"/>
  <c r="B1763" i="12"/>
  <c r="D1762" i="12"/>
  <c r="C1762" i="12"/>
  <c r="B1762" i="12"/>
  <c r="D1761" i="12"/>
  <c r="C1761" i="12"/>
  <c r="B1761" i="12"/>
  <c r="D1760" i="12"/>
  <c r="C1760" i="12"/>
  <c r="B1760" i="12"/>
  <c r="D1759" i="12"/>
  <c r="C1759" i="12"/>
  <c r="B1759" i="12"/>
  <c r="D1758" i="12"/>
  <c r="C1758" i="12"/>
  <c r="B1758" i="12"/>
  <c r="D1757" i="12"/>
  <c r="C1757" i="12"/>
  <c r="B1757" i="12"/>
  <c r="D1756" i="12"/>
  <c r="C1756" i="12"/>
  <c r="B1756" i="12"/>
  <c r="D1755" i="12"/>
  <c r="C1755" i="12"/>
  <c r="B1755" i="12"/>
  <c r="D1754" i="12"/>
  <c r="C1754" i="12"/>
  <c r="B1754" i="12"/>
  <c r="D1753" i="12"/>
  <c r="C1753" i="12"/>
  <c r="B1753" i="12"/>
  <c r="D1752" i="12"/>
  <c r="C1752" i="12"/>
  <c r="B1752" i="12"/>
  <c r="D1751" i="12"/>
  <c r="C1751" i="12"/>
  <c r="B1751" i="12"/>
  <c r="D1750" i="12"/>
  <c r="C1750" i="12"/>
  <c r="B1750" i="12"/>
  <c r="D1749" i="12"/>
  <c r="C1749" i="12"/>
  <c r="B1749" i="12"/>
  <c r="D1748" i="12"/>
  <c r="C1748" i="12"/>
  <c r="B1748" i="12"/>
  <c r="D1747" i="12"/>
  <c r="C1747" i="12"/>
  <c r="B1747" i="12"/>
  <c r="D1746" i="12"/>
  <c r="C1746" i="12"/>
  <c r="B1746" i="12"/>
  <c r="D1745" i="12"/>
  <c r="C1745" i="12"/>
  <c r="B1745" i="12"/>
  <c r="D1744" i="12"/>
  <c r="C1744" i="12"/>
  <c r="B1744" i="12"/>
  <c r="D1743" i="12"/>
  <c r="C1743" i="12"/>
  <c r="B1743" i="12"/>
  <c r="D1742" i="12"/>
  <c r="C1742" i="12"/>
  <c r="B1742" i="12"/>
  <c r="D1741" i="12"/>
  <c r="C1741" i="12"/>
  <c r="B1741" i="12"/>
  <c r="D1740" i="12"/>
  <c r="C1740" i="12"/>
  <c r="B1740" i="12"/>
  <c r="D1739" i="12"/>
  <c r="C1739" i="12"/>
  <c r="B1739" i="12"/>
  <c r="D1738" i="12"/>
  <c r="C1738" i="12"/>
  <c r="B1738" i="12"/>
  <c r="D1737" i="12"/>
  <c r="C1737" i="12"/>
  <c r="B1737" i="12"/>
  <c r="D1736" i="12"/>
  <c r="C1736" i="12"/>
  <c r="B1736" i="12"/>
  <c r="D1735" i="12"/>
  <c r="C1735" i="12"/>
  <c r="B1735" i="12"/>
  <c r="D1734" i="12"/>
  <c r="C1734" i="12"/>
  <c r="B1734" i="12"/>
  <c r="D1733" i="12"/>
  <c r="C1733" i="12"/>
  <c r="B1733" i="12"/>
  <c r="D1732" i="12"/>
  <c r="C1732" i="12"/>
  <c r="B1732" i="12"/>
  <c r="D1731" i="12"/>
  <c r="C1731" i="12"/>
  <c r="B1731" i="12"/>
  <c r="D1730" i="12"/>
  <c r="C1730" i="12"/>
  <c r="B1730" i="12"/>
  <c r="D1729" i="12"/>
  <c r="C1729" i="12"/>
  <c r="B1729" i="12"/>
  <c r="D1728" i="12"/>
  <c r="C1728" i="12"/>
  <c r="B1728" i="12"/>
  <c r="D1727" i="12"/>
  <c r="C1727" i="12"/>
  <c r="B1727" i="12"/>
  <c r="D1726" i="12"/>
  <c r="C1726" i="12"/>
  <c r="B1726" i="12"/>
  <c r="D1725" i="12"/>
  <c r="C1725" i="12"/>
  <c r="B1725" i="12"/>
  <c r="D1724" i="12"/>
  <c r="C1724" i="12"/>
  <c r="B1724" i="12"/>
  <c r="D1723" i="12"/>
  <c r="C1723" i="12"/>
  <c r="B1723" i="12"/>
  <c r="D1722" i="12"/>
  <c r="C1722" i="12"/>
  <c r="B1722" i="12"/>
  <c r="D1721" i="12"/>
  <c r="C1721" i="12"/>
  <c r="B1721" i="12"/>
  <c r="D1720" i="12"/>
  <c r="C1720" i="12"/>
  <c r="B1720" i="12"/>
  <c r="D1719" i="12"/>
  <c r="C1719" i="12"/>
  <c r="B1719" i="12"/>
  <c r="D1718" i="12"/>
  <c r="C1718" i="12"/>
  <c r="B1718" i="12"/>
  <c r="D1717" i="12"/>
  <c r="C1717" i="12"/>
  <c r="B1717" i="12"/>
  <c r="D1716" i="12"/>
  <c r="C1716" i="12"/>
  <c r="B1716" i="12"/>
  <c r="D1715" i="12"/>
  <c r="C1715" i="12"/>
  <c r="B1715" i="12"/>
  <c r="D1714" i="12"/>
  <c r="C1714" i="12"/>
  <c r="B1714" i="12"/>
  <c r="D1713" i="12"/>
  <c r="C1713" i="12"/>
  <c r="B1713" i="12"/>
  <c r="D1712" i="12"/>
  <c r="C1712" i="12"/>
  <c r="B1712" i="12"/>
  <c r="D1711" i="12"/>
  <c r="C1711" i="12"/>
  <c r="B1711" i="12"/>
  <c r="D1710" i="12"/>
  <c r="C1710" i="12"/>
  <c r="B1710" i="12"/>
  <c r="D1709" i="12"/>
  <c r="C1709" i="12"/>
  <c r="B1709" i="12"/>
  <c r="D1708" i="12"/>
  <c r="C1708" i="12"/>
  <c r="B1708" i="12"/>
  <c r="D1707" i="12"/>
  <c r="C1707" i="12"/>
  <c r="B1707" i="12"/>
  <c r="D1706" i="12"/>
  <c r="C1706" i="12"/>
  <c r="B1706" i="12"/>
  <c r="D1705" i="12"/>
  <c r="C1705" i="12"/>
  <c r="B1705" i="12"/>
  <c r="D1704" i="12"/>
  <c r="C1704" i="12"/>
  <c r="B1704" i="12"/>
  <c r="D1703" i="12"/>
  <c r="C1703" i="12"/>
  <c r="B1703" i="12"/>
  <c r="D1702" i="12"/>
  <c r="C1702" i="12"/>
  <c r="B1702" i="12"/>
  <c r="D1701" i="12"/>
  <c r="C1701" i="12"/>
  <c r="B1701" i="12"/>
  <c r="D1700" i="12"/>
  <c r="C1700" i="12"/>
  <c r="B1700" i="12"/>
  <c r="D1699" i="12"/>
  <c r="C1699" i="12"/>
  <c r="B1699" i="12"/>
  <c r="D1698" i="12"/>
  <c r="C1698" i="12"/>
  <c r="B1698" i="12"/>
  <c r="D1697" i="12"/>
  <c r="C1697" i="12"/>
  <c r="B1697" i="12"/>
  <c r="D1696" i="12"/>
  <c r="C1696" i="12"/>
  <c r="B1696" i="12"/>
  <c r="D1695" i="12"/>
  <c r="C1695" i="12"/>
  <c r="B1695" i="12"/>
  <c r="D1694" i="12"/>
  <c r="C1694" i="12"/>
  <c r="B1694" i="12"/>
  <c r="D1693" i="12"/>
  <c r="C1693" i="12"/>
  <c r="B1693" i="12"/>
  <c r="D1692" i="12"/>
  <c r="C1692" i="12"/>
  <c r="B1692" i="12"/>
  <c r="D1691" i="12"/>
  <c r="C1691" i="12"/>
  <c r="B1691" i="12"/>
  <c r="D1690" i="12"/>
  <c r="C1690" i="12"/>
  <c r="B1690" i="12"/>
  <c r="D1689" i="12"/>
  <c r="C1689" i="12"/>
  <c r="B1689" i="12"/>
  <c r="D1688" i="12"/>
  <c r="C1688" i="12"/>
  <c r="B1688" i="12"/>
  <c r="D1687" i="12"/>
  <c r="C1687" i="12"/>
  <c r="B1687" i="12"/>
  <c r="D1686" i="12"/>
  <c r="C1686" i="12"/>
  <c r="B1686" i="12"/>
  <c r="D1685" i="12"/>
  <c r="C1685" i="12"/>
  <c r="B1685" i="12"/>
  <c r="D1684" i="12"/>
  <c r="C1684" i="12"/>
  <c r="B1684" i="12"/>
  <c r="D1683" i="12"/>
  <c r="C1683" i="12"/>
  <c r="B1683" i="12"/>
  <c r="D1682" i="12"/>
  <c r="C1682" i="12"/>
  <c r="B1682" i="12"/>
  <c r="D1681" i="12"/>
  <c r="C1681" i="12"/>
  <c r="B1681" i="12"/>
  <c r="D1680" i="12"/>
  <c r="C1680" i="12"/>
  <c r="B1680" i="12"/>
  <c r="D1679" i="12"/>
  <c r="C1679" i="12"/>
  <c r="B1679" i="12"/>
  <c r="D1678" i="12"/>
  <c r="C1678" i="12"/>
  <c r="B1678" i="12"/>
  <c r="D1677" i="12"/>
  <c r="C1677" i="12"/>
  <c r="B1677" i="12"/>
  <c r="D1676" i="12"/>
  <c r="C1676" i="12"/>
  <c r="B1676" i="12"/>
  <c r="D1675" i="12"/>
  <c r="C1675" i="12"/>
  <c r="B1675" i="12"/>
  <c r="D1674" i="12"/>
  <c r="C1674" i="12"/>
  <c r="B1674" i="12"/>
  <c r="D1673" i="12"/>
  <c r="C1673" i="12"/>
  <c r="B1673" i="12"/>
  <c r="D1672" i="12"/>
  <c r="C1672" i="12"/>
  <c r="B1672" i="12"/>
  <c r="D1671" i="12"/>
  <c r="C1671" i="12"/>
  <c r="B1671" i="12"/>
  <c r="D1670" i="12"/>
  <c r="C1670" i="12"/>
  <c r="B1670" i="12"/>
  <c r="D1669" i="12"/>
  <c r="C1669" i="12"/>
  <c r="B1669" i="12"/>
  <c r="D1668" i="12"/>
  <c r="C1668" i="12"/>
  <c r="B1668" i="12"/>
  <c r="D1667" i="12"/>
  <c r="C1667" i="12"/>
  <c r="B1667" i="12"/>
  <c r="D1666" i="12"/>
  <c r="C1666" i="12"/>
  <c r="B1666" i="12"/>
  <c r="D1665" i="12"/>
  <c r="C1665" i="12"/>
  <c r="B1665" i="12"/>
  <c r="D1664" i="12"/>
  <c r="C1664" i="12"/>
  <c r="B1664" i="12"/>
  <c r="D1663" i="12"/>
  <c r="C1663" i="12"/>
  <c r="B1663" i="12"/>
  <c r="D1662" i="12"/>
  <c r="C1662" i="12"/>
  <c r="B1662" i="12"/>
  <c r="D1661" i="12"/>
  <c r="C1661" i="12"/>
  <c r="B1661" i="12"/>
  <c r="D1660" i="12"/>
  <c r="C1660" i="12"/>
  <c r="B1660" i="12"/>
  <c r="D1659" i="12"/>
  <c r="C1659" i="12"/>
  <c r="B1659" i="12"/>
  <c r="D1658" i="12"/>
  <c r="C1658" i="12"/>
  <c r="B1658" i="12"/>
  <c r="D1657" i="12"/>
  <c r="C1657" i="12"/>
  <c r="B1657" i="12"/>
  <c r="D1656" i="12"/>
  <c r="C1656" i="12"/>
  <c r="B1656" i="12"/>
  <c r="D1655" i="12"/>
  <c r="C1655" i="12"/>
  <c r="B1655" i="12"/>
  <c r="D1654" i="12"/>
  <c r="C1654" i="12"/>
  <c r="B1654" i="12"/>
  <c r="D1653" i="12"/>
  <c r="C1653" i="12"/>
  <c r="B1653" i="12"/>
  <c r="D1652" i="12"/>
  <c r="C1652" i="12"/>
  <c r="B1652" i="12"/>
  <c r="D1651" i="12"/>
  <c r="C1651" i="12"/>
  <c r="B1651" i="12"/>
  <c r="D1650" i="12"/>
  <c r="C1650" i="12"/>
  <c r="B1650" i="12"/>
  <c r="D1649" i="12"/>
  <c r="C1649" i="12"/>
  <c r="B1649" i="12"/>
  <c r="D1648" i="12"/>
  <c r="C1648" i="12"/>
  <c r="B1648" i="12"/>
  <c r="D1647" i="12"/>
  <c r="C1647" i="12"/>
  <c r="B1647" i="12"/>
  <c r="D1646" i="12"/>
  <c r="C1646" i="12"/>
  <c r="B1646" i="12"/>
  <c r="D1645" i="12"/>
  <c r="C1645" i="12"/>
  <c r="B1645" i="12"/>
  <c r="D1644" i="12"/>
  <c r="C1644" i="12"/>
  <c r="B1644" i="12"/>
  <c r="D1643" i="12"/>
  <c r="C1643" i="12"/>
  <c r="B1643" i="12"/>
  <c r="D1642" i="12"/>
  <c r="C1642" i="12"/>
  <c r="B1642" i="12"/>
  <c r="D1641" i="12"/>
  <c r="C1641" i="12"/>
  <c r="B1641" i="12"/>
  <c r="D1640" i="12"/>
  <c r="C1640" i="12"/>
  <c r="B1640" i="12"/>
  <c r="D1639" i="12"/>
  <c r="C1639" i="12"/>
  <c r="B1639" i="12"/>
  <c r="D1638" i="12"/>
  <c r="C1638" i="12"/>
  <c r="B1638" i="12"/>
  <c r="D1637" i="12"/>
  <c r="C1637" i="12"/>
  <c r="B1637" i="12"/>
  <c r="D1636" i="12"/>
  <c r="C1636" i="12"/>
  <c r="B1636" i="12"/>
  <c r="D1635" i="12"/>
  <c r="C1635" i="12"/>
  <c r="B1635" i="12"/>
  <c r="D1634" i="12"/>
  <c r="C1634" i="12"/>
  <c r="B1634" i="12"/>
  <c r="D1633" i="12"/>
  <c r="C1633" i="12"/>
  <c r="B1633" i="12"/>
  <c r="D1632" i="12"/>
  <c r="C1632" i="12"/>
  <c r="B1632" i="12"/>
  <c r="D1631" i="12"/>
  <c r="C1631" i="12"/>
  <c r="B1631" i="12"/>
  <c r="D1630" i="12"/>
  <c r="C1630" i="12"/>
  <c r="B1630" i="12"/>
  <c r="D1629" i="12"/>
  <c r="C1629" i="12"/>
  <c r="B1629" i="12"/>
  <c r="D1628" i="12"/>
  <c r="C1628" i="12"/>
  <c r="B1628" i="12"/>
  <c r="D1627" i="12"/>
  <c r="C1627" i="12"/>
  <c r="B1627" i="12"/>
  <c r="D1626" i="12"/>
  <c r="C1626" i="12"/>
  <c r="B1626" i="12"/>
  <c r="D1625" i="12"/>
  <c r="C1625" i="12"/>
  <c r="B1625" i="12"/>
  <c r="D1624" i="12"/>
  <c r="C1624" i="12"/>
  <c r="B1624" i="12"/>
  <c r="D1623" i="12"/>
  <c r="C1623" i="12"/>
  <c r="B1623" i="12"/>
  <c r="D1622" i="12"/>
  <c r="C1622" i="12"/>
  <c r="B1622" i="12"/>
  <c r="D1621" i="12"/>
  <c r="C1621" i="12"/>
  <c r="B1621" i="12"/>
  <c r="D1620" i="12"/>
  <c r="C1620" i="12"/>
  <c r="B1620" i="12"/>
  <c r="D1619" i="12"/>
  <c r="C1619" i="12"/>
  <c r="B1619" i="12"/>
  <c r="D1618" i="12"/>
  <c r="C1618" i="12"/>
  <c r="B1618" i="12"/>
  <c r="D1617" i="12"/>
  <c r="C1617" i="12"/>
  <c r="B1617" i="12"/>
  <c r="D1616" i="12"/>
  <c r="C1616" i="12"/>
  <c r="B1616" i="12"/>
  <c r="D1615" i="12"/>
  <c r="C1615" i="12"/>
  <c r="B1615" i="12"/>
  <c r="D1614" i="12"/>
  <c r="C1614" i="12"/>
  <c r="B1614" i="12"/>
  <c r="D1613" i="12"/>
  <c r="C1613" i="12"/>
  <c r="B1613" i="12"/>
  <c r="D1612" i="12"/>
  <c r="C1612" i="12"/>
  <c r="B1612" i="12"/>
  <c r="D1611" i="12"/>
  <c r="C1611" i="12"/>
  <c r="B1611" i="12"/>
  <c r="D1610" i="12"/>
  <c r="C1610" i="12"/>
  <c r="B1610" i="12"/>
  <c r="D1609" i="12"/>
  <c r="C1609" i="12"/>
  <c r="B1609" i="12"/>
  <c r="D1608" i="12"/>
  <c r="C1608" i="12"/>
  <c r="B1608" i="12"/>
  <c r="D1607" i="12"/>
  <c r="C1607" i="12"/>
  <c r="B1607" i="12"/>
  <c r="D1606" i="12"/>
  <c r="C1606" i="12"/>
  <c r="B1606" i="12"/>
  <c r="D1605" i="12"/>
  <c r="C1605" i="12"/>
  <c r="B1605" i="12"/>
  <c r="D1604" i="12"/>
  <c r="C1604" i="12"/>
  <c r="B1604" i="12"/>
  <c r="D1603" i="12"/>
  <c r="C1603" i="12"/>
  <c r="B1603" i="12"/>
  <c r="D1602" i="12"/>
  <c r="C1602" i="12"/>
  <c r="B1602" i="12"/>
  <c r="D1601" i="12"/>
  <c r="C1601" i="12"/>
  <c r="B1601" i="12"/>
  <c r="D1600" i="12"/>
  <c r="C1600" i="12"/>
  <c r="B1600" i="12"/>
  <c r="D1599" i="12"/>
  <c r="C1599" i="12"/>
  <c r="B1599" i="12"/>
  <c r="D1598" i="12"/>
  <c r="C1598" i="12"/>
  <c r="B1598" i="12"/>
  <c r="D1597" i="12"/>
  <c r="C1597" i="12"/>
  <c r="B1597" i="12"/>
  <c r="D1596" i="12"/>
  <c r="C1596" i="12"/>
  <c r="B1596" i="12"/>
  <c r="D1595" i="12"/>
  <c r="C1595" i="12"/>
  <c r="B1595" i="12"/>
  <c r="D1594" i="12"/>
  <c r="C1594" i="12"/>
  <c r="B1594" i="12"/>
  <c r="D1593" i="12"/>
  <c r="C1593" i="12"/>
  <c r="B1593" i="12"/>
  <c r="D1592" i="12"/>
  <c r="C1592" i="12"/>
  <c r="B1592" i="12"/>
  <c r="D1591" i="12"/>
  <c r="C1591" i="12"/>
  <c r="B1591" i="12"/>
  <c r="D1590" i="12"/>
  <c r="C1590" i="12"/>
  <c r="B1590" i="12"/>
  <c r="D1589" i="12"/>
  <c r="C1589" i="12"/>
  <c r="B1589" i="12"/>
  <c r="D1588" i="12"/>
  <c r="C1588" i="12"/>
  <c r="B1588" i="12"/>
  <c r="D1587" i="12"/>
  <c r="C1587" i="12"/>
  <c r="B1587" i="12"/>
  <c r="D1586" i="12"/>
  <c r="C1586" i="12"/>
  <c r="B1586" i="12"/>
  <c r="D1585" i="12"/>
  <c r="C1585" i="12"/>
  <c r="B1585" i="12"/>
  <c r="D1584" i="12"/>
  <c r="C1584" i="12"/>
  <c r="B1584" i="12"/>
  <c r="D1583" i="12"/>
  <c r="C1583" i="12"/>
  <c r="B1583" i="12"/>
  <c r="D1582" i="12"/>
  <c r="C1582" i="12"/>
  <c r="B1582" i="12"/>
  <c r="D1581" i="12"/>
  <c r="C1581" i="12"/>
  <c r="B1581" i="12"/>
  <c r="D1580" i="12"/>
  <c r="C1580" i="12"/>
  <c r="B1580" i="12"/>
  <c r="D1579" i="12"/>
  <c r="C1579" i="12"/>
  <c r="B1579" i="12"/>
  <c r="D1578" i="12"/>
  <c r="C1578" i="12"/>
  <c r="B1578" i="12"/>
  <c r="D1577" i="12"/>
  <c r="C1577" i="12"/>
  <c r="B1577" i="12"/>
  <c r="D1576" i="12"/>
  <c r="C1576" i="12"/>
  <c r="B1576" i="12"/>
  <c r="D1575" i="12"/>
  <c r="C1575" i="12"/>
  <c r="B1575" i="12"/>
  <c r="D1574" i="12"/>
  <c r="C1574" i="12"/>
  <c r="B1574" i="12"/>
  <c r="D1573" i="12"/>
  <c r="C1573" i="12"/>
  <c r="B1573" i="12"/>
  <c r="D1572" i="12"/>
  <c r="C1572" i="12"/>
  <c r="B1572" i="12"/>
  <c r="D1571" i="12"/>
  <c r="C1571" i="12"/>
  <c r="B1571" i="12"/>
  <c r="D1570" i="12"/>
  <c r="C1570" i="12"/>
  <c r="B1570" i="12"/>
  <c r="D1569" i="12"/>
  <c r="C1569" i="12"/>
  <c r="B1569" i="12"/>
  <c r="D1568" i="12"/>
  <c r="C1568" i="12"/>
  <c r="B1568" i="12"/>
  <c r="D1567" i="12"/>
  <c r="C1567" i="12"/>
  <c r="B1567" i="12"/>
  <c r="D1566" i="12"/>
  <c r="C1566" i="12"/>
  <c r="B1566" i="12"/>
  <c r="D1565" i="12"/>
  <c r="C1565" i="12"/>
  <c r="B1565" i="12"/>
  <c r="D1564" i="12"/>
  <c r="C1564" i="12"/>
  <c r="B1564" i="12"/>
  <c r="D1563" i="12"/>
  <c r="C1563" i="12"/>
  <c r="B1563" i="12"/>
  <c r="D1562" i="12"/>
  <c r="C1562" i="12"/>
  <c r="B1562" i="12"/>
  <c r="D1561" i="12"/>
  <c r="C1561" i="12"/>
  <c r="B1561" i="12"/>
  <c r="D1560" i="12"/>
  <c r="C1560" i="12"/>
  <c r="B1560" i="12"/>
  <c r="D1559" i="12"/>
  <c r="C1559" i="12"/>
  <c r="B1559" i="12"/>
  <c r="D1558" i="12"/>
  <c r="C1558" i="12"/>
  <c r="B1558" i="12"/>
  <c r="D1557" i="12"/>
  <c r="C1557" i="12"/>
  <c r="B1557" i="12"/>
  <c r="D1556" i="12"/>
  <c r="C1556" i="12"/>
  <c r="B1556" i="12"/>
  <c r="D1555" i="12"/>
  <c r="C1555" i="12"/>
  <c r="B1555" i="12"/>
  <c r="D1554" i="12"/>
  <c r="C1554" i="12"/>
  <c r="B1554" i="12"/>
  <c r="D1553" i="12"/>
  <c r="C1553" i="12"/>
  <c r="B1553" i="12"/>
  <c r="D1552" i="12"/>
  <c r="C1552" i="12"/>
  <c r="B1552" i="12"/>
  <c r="D1551" i="12"/>
  <c r="C1551" i="12"/>
  <c r="B1551" i="12"/>
  <c r="D1550" i="12"/>
  <c r="C1550" i="12"/>
  <c r="B1550" i="12"/>
  <c r="D1549" i="12"/>
  <c r="C1549" i="12"/>
  <c r="B1549" i="12"/>
  <c r="D1548" i="12"/>
  <c r="C1548" i="12"/>
  <c r="B1548" i="12"/>
  <c r="D1547" i="12"/>
  <c r="C1547" i="12"/>
  <c r="B1547" i="12"/>
  <c r="D1546" i="12"/>
  <c r="C1546" i="12"/>
  <c r="B1546" i="12"/>
  <c r="D1545" i="12"/>
  <c r="C1545" i="12"/>
  <c r="B1545" i="12"/>
  <c r="D1544" i="12"/>
  <c r="C1544" i="12"/>
  <c r="B1544" i="12"/>
  <c r="D1543" i="12"/>
  <c r="C1543" i="12"/>
  <c r="B1543" i="12"/>
  <c r="D1542" i="12"/>
  <c r="C1542" i="12"/>
  <c r="B1542" i="12"/>
  <c r="D1541" i="12"/>
  <c r="C1541" i="12"/>
  <c r="B1541" i="12"/>
  <c r="D1540" i="12"/>
  <c r="C1540" i="12"/>
  <c r="B1540" i="12"/>
  <c r="D1539" i="12"/>
  <c r="C1539" i="12"/>
  <c r="B1539" i="12"/>
  <c r="D1538" i="12"/>
  <c r="C1538" i="12"/>
  <c r="B1538" i="12"/>
  <c r="D1537" i="12"/>
  <c r="C1537" i="12"/>
  <c r="B1537" i="12"/>
  <c r="D1536" i="12"/>
  <c r="C1536" i="12"/>
  <c r="B1536" i="12"/>
  <c r="D1535" i="12"/>
  <c r="C1535" i="12"/>
  <c r="B1535" i="12"/>
  <c r="D1534" i="12"/>
  <c r="C1534" i="12"/>
  <c r="B1534" i="12"/>
  <c r="D1533" i="12"/>
  <c r="C1533" i="12"/>
  <c r="B1533" i="12"/>
  <c r="D1532" i="12"/>
  <c r="C1532" i="12"/>
  <c r="B1532" i="12"/>
  <c r="D1531" i="12"/>
  <c r="C1531" i="12"/>
  <c r="B1531" i="12"/>
  <c r="D1530" i="12"/>
  <c r="C1530" i="12"/>
  <c r="B1530" i="12"/>
  <c r="D1529" i="12"/>
  <c r="C1529" i="12"/>
  <c r="B1529" i="12"/>
  <c r="D1528" i="12"/>
  <c r="C1528" i="12"/>
  <c r="B1528" i="12"/>
  <c r="D1527" i="12"/>
  <c r="C1527" i="12"/>
  <c r="B1527" i="12"/>
  <c r="D1526" i="12"/>
  <c r="C1526" i="12"/>
  <c r="B1526" i="12"/>
  <c r="D1525" i="12"/>
  <c r="C1525" i="12"/>
  <c r="B1525" i="12"/>
  <c r="D1524" i="12"/>
  <c r="C1524" i="12"/>
  <c r="B1524" i="12"/>
  <c r="D1523" i="12"/>
  <c r="C1523" i="12"/>
  <c r="B1523" i="12"/>
  <c r="D1522" i="12"/>
  <c r="C1522" i="12"/>
  <c r="B1522" i="12"/>
  <c r="D1521" i="12"/>
  <c r="C1521" i="12"/>
  <c r="B1521" i="12"/>
  <c r="D1520" i="12"/>
  <c r="C1520" i="12"/>
  <c r="B1520" i="12"/>
  <c r="D1519" i="12"/>
  <c r="C1519" i="12"/>
  <c r="B1519" i="12"/>
  <c r="D1518" i="12"/>
  <c r="C1518" i="12"/>
  <c r="B1518" i="12"/>
  <c r="D1517" i="12"/>
  <c r="C1517" i="12"/>
  <c r="B1517" i="12"/>
  <c r="D1516" i="12"/>
  <c r="C1516" i="12"/>
  <c r="B1516" i="12"/>
  <c r="D1515" i="12"/>
  <c r="C1515" i="12"/>
  <c r="B1515" i="12"/>
  <c r="D1514" i="12"/>
  <c r="C1514" i="12"/>
  <c r="B1514" i="12"/>
  <c r="D1513" i="12"/>
  <c r="C1513" i="12"/>
  <c r="B1513" i="12"/>
  <c r="D1512" i="12"/>
  <c r="C1512" i="12"/>
  <c r="B1512" i="12"/>
  <c r="D1511" i="12"/>
  <c r="C1511" i="12"/>
  <c r="B1511" i="12"/>
  <c r="D1510" i="12"/>
  <c r="C1510" i="12"/>
  <c r="B1510" i="12"/>
  <c r="D1509" i="12"/>
  <c r="C1509" i="12"/>
  <c r="B1509" i="12"/>
  <c r="D1508" i="12"/>
  <c r="C1508" i="12"/>
  <c r="B1508" i="12"/>
  <c r="D1507" i="12"/>
  <c r="C1507" i="12"/>
  <c r="B1507" i="12"/>
  <c r="D1506" i="12"/>
  <c r="C1506" i="12"/>
  <c r="B1506" i="12"/>
  <c r="D1505" i="12"/>
  <c r="C1505" i="12"/>
  <c r="B1505" i="12"/>
  <c r="D1504" i="12"/>
  <c r="C1504" i="12"/>
  <c r="B1504" i="12"/>
  <c r="D1503" i="12"/>
  <c r="C1503" i="12"/>
  <c r="B1503" i="12"/>
  <c r="D1502" i="12"/>
  <c r="C1502" i="12"/>
  <c r="B1502" i="12"/>
  <c r="D1501" i="12"/>
  <c r="C1501" i="12"/>
  <c r="B1501" i="12"/>
  <c r="D1500" i="12"/>
  <c r="C1500" i="12"/>
  <c r="B1500" i="12"/>
  <c r="D1499" i="12"/>
  <c r="C1499" i="12"/>
  <c r="B1499" i="12"/>
  <c r="D1498" i="12"/>
  <c r="C1498" i="12"/>
  <c r="B1498" i="12"/>
  <c r="D1497" i="12"/>
  <c r="C1497" i="12"/>
  <c r="B1497" i="12"/>
  <c r="D1496" i="12"/>
  <c r="C1496" i="12"/>
  <c r="B1496" i="12"/>
  <c r="D1495" i="12"/>
  <c r="C1495" i="12"/>
  <c r="B1495" i="12"/>
  <c r="D1494" i="12"/>
  <c r="C1494" i="12"/>
  <c r="B1494" i="12"/>
  <c r="D1493" i="12"/>
  <c r="C1493" i="12"/>
  <c r="B1493" i="12"/>
  <c r="D1492" i="12"/>
  <c r="C1492" i="12"/>
  <c r="B1492" i="12"/>
  <c r="D1491" i="12"/>
  <c r="C1491" i="12"/>
  <c r="B1491" i="12"/>
  <c r="D1490" i="12"/>
  <c r="C1490" i="12"/>
  <c r="B1490" i="12"/>
  <c r="D1489" i="12"/>
  <c r="C1489" i="12"/>
  <c r="B1489" i="12"/>
  <c r="D1488" i="12"/>
  <c r="C1488" i="12"/>
  <c r="B1488" i="12"/>
  <c r="D1487" i="12"/>
  <c r="C1487" i="12"/>
  <c r="B1487" i="12"/>
  <c r="D1486" i="12"/>
  <c r="C1486" i="12"/>
  <c r="B1486" i="12"/>
  <c r="D1485" i="12"/>
  <c r="C1485" i="12"/>
  <c r="B1485" i="12"/>
  <c r="D1484" i="12"/>
  <c r="C1484" i="12"/>
  <c r="B1484" i="12"/>
  <c r="D1483" i="12"/>
  <c r="C1483" i="12"/>
  <c r="B1483" i="12"/>
  <c r="D1482" i="12"/>
  <c r="C1482" i="12"/>
  <c r="B1482" i="12"/>
  <c r="D1481" i="12"/>
  <c r="C1481" i="12"/>
  <c r="B1481" i="12"/>
  <c r="D1480" i="12"/>
  <c r="C1480" i="12"/>
  <c r="B1480" i="12"/>
  <c r="D1479" i="12"/>
  <c r="C1479" i="12"/>
  <c r="B1479" i="12"/>
  <c r="D1478" i="12"/>
  <c r="C1478" i="12"/>
  <c r="B1478" i="12"/>
  <c r="D1477" i="12"/>
  <c r="C1477" i="12"/>
  <c r="B1477" i="12"/>
  <c r="D1476" i="12"/>
  <c r="C1476" i="12"/>
  <c r="B1476" i="12"/>
  <c r="D1475" i="12"/>
  <c r="C1475" i="12"/>
  <c r="B1475" i="12"/>
  <c r="D1474" i="12"/>
  <c r="C1474" i="12"/>
  <c r="B1474" i="12"/>
  <c r="D1473" i="12"/>
  <c r="C1473" i="12"/>
  <c r="B1473" i="12"/>
  <c r="D1472" i="12"/>
  <c r="C1472" i="12"/>
  <c r="B1472" i="12"/>
  <c r="D1471" i="12"/>
  <c r="C1471" i="12"/>
  <c r="B1471" i="12"/>
  <c r="D1470" i="12"/>
  <c r="C1470" i="12"/>
  <c r="B1470" i="12"/>
  <c r="D1469" i="12"/>
  <c r="C1469" i="12"/>
  <c r="B1469" i="12"/>
  <c r="D1468" i="12"/>
  <c r="C1468" i="12"/>
  <c r="B1468" i="12"/>
  <c r="D1467" i="12"/>
  <c r="C1467" i="12"/>
  <c r="B1467" i="12"/>
  <c r="D1466" i="12"/>
  <c r="C1466" i="12"/>
  <c r="B1466" i="12"/>
  <c r="D1465" i="12"/>
  <c r="C1465" i="12"/>
  <c r="B1465" i="12"/>
  <c r="D1464" i="12"/>
  <c r="C1464" i="12"/>
  <c r="B1464" i="12"/>
  <c r="D1463" i="12"/>
  <c r="C1463" i="12"/>
  <c r="B1463" i="12"/>
  <c r="D1462" i="12"/>
  <c r="C1462" i="12"/>
  <c r="B1462" i="12"/>
  <c r="D1461" i="12"/>
  <c r="C1461" i="12"/>
  <c r="B1461" i="12"/>
  <c r="D1460" i="12"/>
  <c r="C1460" i="12"/>
  <c r="B1460" i="12"/>
  <c r="D1459" i="12"/>
  <c r="C1459" i="12"/>
  <c r="B1459" i="12"/>
  <c r="D1458" i="12"/>
  <c r="C1458" i="12"/>
  <c r="B1458" i="12"/>
  <c r="D1457" i="12"/>
  <c r="C1457" i="12"/>
  <c r="B1457" i="12"/>
  <c r="D1456" i="12"/>
  <c r="C1456" i="12"/>
  <c r="B1456" i="12"/>
  <c r="D1455" i="12"/>
  <c r="C1455" i="12"/>
  <c r="B1455" i="12"/>
  <c r="D1454" i="12"/>
  <c r="C1454" i="12"/>
  <c r="B1454" i="12"/>
  <c r="D1453" i="12"/>
  <c r="C1453" i="12"/>
  <c r="B1453" i="12"/>
  <c r="D1452" i="12"/>
  <c r="C1452" i="12"/>
  <c r="B1452" i="12"/>
  <c r="D1451" i="12"/>
  <c r="C1451" i="12"/>
  <c r="B1451" i="12"/>
  <c r="D1450" i="12"/>
  <c r="C1450" i="12"/>
  <c r="B1450" i="12"/>
  <c r="D1449" i="12"/>
  <c r="C1449" i="12"/>
  <c r="B1449" i="12"/>
  <c r="D1448" i="12"/>
  <c r="C1448" i="12"/>
  <c r="B1448" i="12"/>
  <c r="D1447" i="12"/>
  <c r="C1447" i="12"/>
  <c r="B1447" i="12"/>
  <c r="D1446" i="12"/>
  <c r="C1446" i="12"/>
  <c r="B1446" i="12"/>
  <c r="D1445" i="12"/>
  <c r="C1445" i="12"/>
  <c r="B1445" i="12"/>
  <c r="D1444" i="12"/>
  <c r="C1444" i="12"/>
  <c r="B1444" i="12"/>
  <c r="D1443" i="12"/>
  <c r="C1443" i="12"/>
  <c r="B1443" i="12"/>
  <c r="D1442" i="12"/>
  <c r="C1442" i="12"/>
  <c r="B1442" i="12"/>
  <c r="D1441" i="12"/>
  <c r="C1441" i="12"/>
  <c r="B1441" i="12"/>
  <c r="D1440" i="12"/>
  <c r="C1440" i="12"/>
  <c r="B1440" i="12"/>
  <c r="D1439" i="12"/>
  <c r="C1439" i="12"/>
  <c r="B1439" i="12"/>
  <c r="D1438" i="12"/>
  <c r="C1438" i="12"/>
  <c r="B1438" i="12"/>
  <c r="D1437" i="12"/>
  <c r="C1437" i="12"/>
  <c r="B1437" i="12"/>
  <c r="D1436" i="12"/>
  <c r="C1436" i="12"/>
  <c r="B1436" i="12"/>
  <c r="D1435" i="12"/>
  <c r="C1435" i="12"/>
  <c r="B1435" i="12"/>
  <c r="D1434" i="12"/>
  <c r="C1434" i="12"/>
  <c r="B1434" i="12"/>
  <c r="D1433" i="12"/>
  <c r="C1433" i="12"/>
  <c r="B1433" i="12"/>
  <c r="D1432" i="12"/>
  <c r="C1432" i="12"/>
  <c r="B1432" i="12"/>
  <c r="D1431" i="12"/>
  <c r="C1431" i="12"/>
  <c r="B1431" i="12"/>
  <c r="D1430" i="12"/>
  <c r="C1430" i="12"/>
  <c r="B1430" i="12"/>
  <c r="D1429" i="12"/>
  <c r="C1429" i="12"/>
  <c r="B1429" i="12"/>
  <c r="D1428" i="12"/>
  <c r="C1428" i="12"/>
  <c r="B1428" i="12"/>
  <c r="D1427" i="12"/>
  <c r="C1427" i="12"/>
  <c r="B1427" i="12"/>
  <c r="D1426" i="12"/>
  <c r="C1426" i="12"/>
  <c r="B1426" i="12"/>
  <c r="D1425" i="12"/>
  <c r="C1425" i="12"/>
  <c r="B1425" i="12"/>
  <c r="D1424" i="12"/>
  <c r="C1424" i="12"/>
  <c r="B1424" i="12"/>
  <c r="D1423" i="12"/>
  <c r="C1423" i="12"/>
  <c r="B1423" i="12"/>
  <c r="D1422" i="12"/>
  <c r="C1422" i="12"/>
  <c r="B1422" i="12"/>
  <c r="D1421" i="12"/>
  <c r="C1421" i="12"/>
  <c r="B1421" i="12"/>
  <c r="D1420" i="12"/>
  <c r="C1420" i="12"/>
  <c r="B1420" i="12"/>
  <c r="D1419" i="12"/>
  <c r="C1419" i="12"/>
  <c r="B1419" i="12"/>
  <c r="D1418" i="12"/>
  <c r="C1418" i="12"/>
  <c r="B1418" i="12"/>
  <c r="D1417" i="12"/>
  <c r="C1417" i="12"/>
  <c r="B1417" i="12"/>
  <c r="D1416" i="12"/>
  <c r="C1416" i="12"/>
  <c r="B1416" i="12"/>
  <c r="D1415" i="12"/>
  <c r="C1415" i="12"/>
  <c r="B1415" i="12"/>
  <c r="D1414" i="12"/>
  <c r="C1414" i="12"/>
  <c r="B1414" i="12"/>
  <c r="D1413" i="12"/>
  <c r="C1413" i="12"/>
  <c r="B1413" i="12"/>
  <c r="D1412" i="12"/>
  <c r="C1412" i="12"/>
  <c r="B1412" i="12"/>
  <c r="D1411" i="12"/>
  <c r="C1411" i="12"/>
  <c r="B1411" i="12"/>
  <c r="D1410" i="12"/>
  <c r="C1410" i="12"/>
  <c r="B1410" i="12"/>
  <c r="D1409" i="12"/>
  <c r="C1409" i="12"/>
  <c r="B1409" i="12"/>
  <c r="D1408" i="12"/>
  <c r="C1408" i="12"/>
  <c r="B1408" i="12"/>
  <c r="D1407" i="12"/>
  <c r="C1407" i="12"/>
  <c r="B1407" i="12"/>
  <c r="D1406" i="12"/>
  <c r="C1406" i="12"/>
  <c r="B1406" i="12"/>
  <c r="D1405" i="12"/>
  <c r="C1405" i="12"/>
  <c r="B1405" i="12"/>
  <c r="D1404" i="12"/>
  <c r="C1404" i="12"/>
  <c r="B1404" i="12"/>
  <c r="D1403" i="12"/>
  <c r="C1403" i="12"/>
  <c r="B1403" i="12"/>
  <c r="D1402" i="12"/>
  <c r="C1402" i="12"/>
  <c r="B1402" i="12"/>
  <c r="D1401" i="12"/>
  <c r="C1401" i="12"/>
  <c r="B1401" i="12"/>
  <c r="D1400" i="12"/>
  <c r="C1400" i="12"/>
  <c r="B1400" i="12"/>
  <c r="D1399" i="12"/>
  <c r="C1399" i="12"/>
  <c r="B1399" i="12"/>
  <c r="D1398" i="12"/>
  <c r="C1398" i="12"/>
  <c r="B1398" i="12"/>
  <c r="D1397" i="12"/>
  <c r="C1397" i="12"/>
  <c r="B1397" i="12"/>
  <c r="D1396" i="12"/>
  <c r="C1396" i="12"/>
  <c r="B1396" i="12"/>
  <c r="D1395" i="12"/>
  <c r="C1395" i="12"/>
  <c r="B1395" i="12"/>
  <c r="D1394" i="12"/>
  <c r="C1394" i="12"/>
  <c r="B1394" i="12"/>
  <c r="D1393" i="12"/>
  <c r="C1393" i="12"/>
  <c r="B1393" i="12"/>
  <c r="D1392" i="12"/>
  <c r="C1392" i="12"/>
  <c r="B1392" i="12"/>
  <c r="D1391" i="12"/>
  <c r="C1391" i="12"/>
  <c r="B1391" i="12"/>
  <c r="D1390" i="12"/>
  <c r="C1390" i="12"/>
  <c r="B1390" i="12"/>
  <c r="D1389" i="12"/>
  <c r="C1389" i="12"/>
  <c r="B1389" i="12"/>
  <c r="D1388" i="12"/>
  <c r="C1388" i="12"/>
  <c r="B1388" i="12"/>
  <c r="D1387" i="12"/>
  <c r="C1387" i="12"/>
  <c r="B1387" i="12"/>
  <c r="D1386" i="12"/>
  <c r="C1386" i="12"/>
  <c r="B1386" i="12"/>
  <c r="D1385" i="12"/>
  <c r="C1385" i="12"/>
  <c r="B1385" i="12"/>
  <c r="D1384" i="12"/>
  <c r="C1384" i="12"/>
  <c r="B1384" i="12"/>
  <c r="D1383" i="12"/>
  <c r="C1383" i="12"/>
  <c r="B1383" i="12"/>
  <c r="D1382" i="12"/>
  <c r="C1382" i="12"/>
  <c r="B1382" i="12"/>
  <c r="D1381" i="12"/>
  <c r="C1381" i="12"/>
  <c r="B1381" i="12"/>
  <c r="D1380" i="12"/>
  <c r="C1380" i="12"/>
  <c r="B1380" i="12"/>
  <c r="D1379" i="12"/>
  <c r="C1379" i="12"/>
  <c r="B1379" i="12"/>
  <c r="D1378" i="12"/>
  <c r="C1378" i="12"/>
  <c r="B1378" i="12"/>
  <c r="D1377" i="12"/>
  <c r="C1377" i="12"/>
  <c r="B1377" i="12"/>
  <c r="D1376" i="12"/>
  <c r="C1376" i="12"/>
  <c r="B1376" i="12"/>
  <c r="D1375" i="12"/>
  <c r="C1375" i="12"/>
  <c r="B1375" i="12"/>
  <c r="D1374" i="12"/>
  <c r="C1374" i="12"/>
  <c r="B1374" i="12"/>
  <c r="D1373" i="12"/>
  <c r="C1373" i="12"/>
  <c r="B1373" i="12"/>
  <c r="D1372" i="12"/>
  <c r="C1372" i="12"/>
  <c r="B1372" i="12"/>
  <c r="D1371" i="12"/>
  <c r="C1371" i="12"/>
  <c r="B1371" i="12"/>
  <c r="D1370" i="12"/>
  <c r="C1370" i="12"/>
  <c r="B1370" i="12"/>
  <c r="D1369" i="12"/>
  <c r="C1369" i="12"/>
  <c r="B1369" i="12"/>
  <c r="D1368" i="12"/>
  <c r="C1368" i="12"/>
  <c r="B1368" i="12"/>
  <c r="D1367" i="12"/>
  <c r="C1367" i="12"/>
  <c r="B1367" i="12"/>
  <c r="D1366" i="12"/>
  <c r="C1366" i="12"/>
  <c r="B1366" i="12"/>
  <c r="D1365" i="12"/>
  <c r="C1365" i="12"/>
  <c r="B1365" i="12"/>
  <c r="D1364" i="12"/>
  <c r="C1364" i="12"/>
  <c r="B1364" i="12"/>
  <c r="D1363" i="12"/>
  <c r="C1363" i="12"/>
  <c r="B1363" i="12"/>
  <c r="D1362" i="12"/>
  <c r="C1362" i="12"/>
  <c r="B1362" i="12"/>
  <c r="D1361" i="12"/>
  <c r="C1361" i="12"/>
  <c r="B1361" i="12"/>
  <c r="D1360" i="12"/>
  <c r="C1360" i="12"/>
  <c r="B1360" i="12"/>
  <c r="D1359" i="12"/>
  <c r="C1359" i="12"/>
  <c r="B1359" i="12"/>
  <c r="D1358" i="12"/>
  <c r="C1358" i="12"/>
  <c r="B1358" i="12"/>
  <c r="D1357" i="12"/>
  <c r="C1357" i="12"/>
  <c r="B1357" i="12"/>
  <c r="D1356" i="12"/>
  <c r="C1356" i="12"/>
  <c r="B1356" i="12"/>
  <c r="D1355" i="12"/>
  <c r="C1355" i="12"/>
  <c r="B1355" i="12"/>
  <c r="D1354" i="12"/>
  <c r="C1354" i="12"/>
  <c r="B1354" i="12"/>
  <c r="D1353" i="12"/>
  <c r="C1353" i="12"/>
  <c r="B1353" i="12"/>
  <c r="D1352" i="12"/>
  <c r="C1352" i="12"/>
  <c r="B1352" i="12"/>
  <c r="D1351" i="12"/>
  <c r="C1351" i="12"/>
  <c r="B1351" i="12"/>
  <c r="D1350" i="12"/>
  <c r="C1350" i="12"/>
  <c r="B1350" i="12"/>
  <c r="D1349" i="12"/>
  <c r="C1349" i="12"/>
  <c r="B1349" i="12"/>
  <c r="D1348" i="12"/>
  <c r="C1348" i="12"/>
  <c r="B1348" i="12"/>
  <c r="D1347" i="12"/>
  <c r="C1347" i="12"/>
  <c r="B1347" i="12"/>
  <c r="D1346" i="12"/>
  <c r="C1346" i="12"/>
  <c r="B1346" i="12"/>
  <c r="D1345" i="12"/>
  <c r="C1345" i="12"/>
  <c r="B1345" i="12"/>
  <c r="D1344" i="12"/>
  <c r="C1344" i="12"/>
  <c r="B1344" i="12"/>
  <c r="D1343" i="12"/>
  <c r="C1343" i="12"/>
  <c r="B1343" i="12"/>
  <c r="D1342" i="12"/>
  <c r="C1342" i="12"/>
  <c r="B1342" i="12"/>
  <c r="D1341" i="12"/>
  <c r="C1341" i="12"/>
  <c r="B1341" i="12"/>
  <c r="D1340" i="12"/>
  <c r="C1340" i="12"/>
  <c r="B1340" i="12"/>
  <c r="D1339" i="12"/>
  <c r="C1339" i="12"/>
  <c r="B1339" i="12"/>
  <c r="D1338" i="12"/>
  <c r="C1338" i="12"/>
  <c r="B1338" i="12"/>
  <c r="D1337" i="12"/>
  <c r="C1337" i="12"/>
  <c r="B1337" i="12"/>
  <c r="D1336" i="12"/>
  <c r="C1336" i="12"/>
  <c r="B1336" i="12"/>
  <c r="D1335" i="12"/>
  <c r="C1335" i="12"/>
  <c r="B1335" i="12"/>
  <c r="D1334" i="12"/>
  <c r="C1334" i="12"/>
  <c r="B1334" i="12"/>
  <c r="D1333" i="12"/>
  <c r="C1333" i="12"/>
  <c r="B1333" i="12"/>
  <c r="D1332" i="12"/>
  <c r="C1332" i="12"/>
  <c r="B1332" i="12"/>
  <c r="D1331" i="12"/>
  <c r="C1331" i="12"/>
  <c r="B1331" i="12"/>
  <c r="D1330" i="12"/>
  <c r="C1330" i="12"/>
  <c r="B1330" i="12"/>
  <c r="D1329" i="12"/>
  <c r="C1329" i="12"/>
  <c r="B1329" i="12"/>
  <c r="D1328" i="12"/>
  <c r="C1328" i="12"/>
  <c r="B1328" i="12"/>
  <c r="D1327" i="12"/>
  <c r="C1327" i="12"/>
  <c r="B1327" i="12"/>
  <c r="D1326" i="12"/>
  <c r="C1326" i="12"/>
  <c r="B1326" i="12"/>
  <c r="D1325" i="12"/>
  <c r="C1325" i="12"/>
  <c r="B1325" i="12"/>
  <c r="D1324" i="12"/>
  <c r="C1324" i="12"/>
  <c r="B1324" i="12"/>
  <c r="D1323" i="12"/>
  <c r="C1323" i="12"/>
  <c r="B1323" i="12"/>
  <c r="D1322" i="12"/>
  <c r="C1322" i="12"/>
  <c r="B1322" i="12"/>
  <c r="D1321" i="12"/>
  <c r="C1321" i="12"/>
  <c r="B1321" i="12"/>
  <c r="D1320" i="12"/>
  <c r="C1320" i="12"/>
  <c r="B1320" i="12"/>
  <c r="D1319" i="12"/>
  <c r="C1319" i="12"/>
  <c r="B1319" i="12"/>
  <c r="D1318" i="12"/>
  <c r="C1318" i="12"/>
  <c r="B1318" i="12"/>
  <c r="D1317" i="12"/>
  <c r="C1317" i="12"/>
  <c r="B1317" i="12"/>
  <c r="D1316" i="12"/>
  <c r="C1316" i="12"/>
  <c r="B1316" i="12"/>
  <c r="D1315" i="12"/>
  <c r="C1315" i="12"/>
  <c r="B1315" i="12"/>
  <c r="D1314" i="12"/>
  <c r="C1314" i="12"/>
  <c r="B1314" i="12"/>
  <c r="D1313" i="12"/>
  <c r="C1313" i="12"/>
  <c r="B1313" i="12"/>
  <c r="D1312" i="12"/>
  <c r="C1312" i="12"/>
  <c r="B1312" i="12"/>
  <c r="D1311" i="12"/>
  <c r="C1311" i="12"/>
  <c r="B1311" i="12"/>
  <c r="D1310" i="12"/>
  <c r="C1310" i="12"/>
  <c r="B1310" i="12"/>
  <c r="D1309" i="12"/>
  <c r="C1309" i="12"/>
  <c r="B1309" i="12"/>
  <c r="D1308" i="12"/>
  <c r="C1308" i="12"/>
  <c r="B1308" i="12"/>
  <c r="D1307" i="12"/>
  <c r="C1307" i="12"/>
  <c r="B1307" i="12"/>
  <c r="D1306" i="12"/>
  <c r="C1306" i="12"/>
  <c r="B1306" i="12"/>
  <c r="D1305" i="12"/>
  <c r="C1305" i="12"/>
  <c r="B1305" i="12"/>
  <c r="D1304" i="12"/>
  <c r="C1304" i="12"/>
  <c r="B1304" i="12"/>
  <c r="D1303" i="12"/>
  <c r="C1303" i="12"/>
  <c r="B1303" i="12"/>
  <c r="D1302" i="12"/>
  <c r="C1302" i="12"/>
  <c r="B1302" i="12"/>
  <c r="D1301" i="12"/>
  <c r="C1301" i="12"/>
  <c r="B1301" i="12"/>
  <c r="D1300" i="12"/>
  <c r="C1300" i="12"/>
  <c r="B1300" i="12"/>
  <c r="D1299" i="12"/>
  <c r="C1299" i="12"/>
  <c r="B1299" i="12"/>
  <c r="D1298" i="12"/>
  <c r="C1298" i="12"/>
  <c r="B1298" i="12"/>
  <c r="D1297" i="12"/>
  <c r="C1297" i="12"/>
  <c r="B1297" i="12"/>
  <c r="D1296" i="12"/>
  <c r="C1296" i="12"/>
  <c r="B1296" i="12"/>
  <c r="D1295" i="12"/>
  <c r="C1295" i="12"/>
  <c r="B1295" i="12"/>
  <c r="D1294" i="12"/>
  <c r="C1294" i="12"/>
  <c r="B1294" i="12"/>
  <c r="D1293" i="12"/>
  <c r="C1293" i="12"/>
  <c r="B1293" i="12"/>
  <c r="D1292" i="12"/>
  <c r="C1292" i="12"/>
  <c r="B1292" i="12"/>
  <c r="D1291" i="12"/>
  <c r="C1291" i="12"/>
  <c r="B1291" i="12"/>
  <c r="D1290" i="12"/>
  <c r="C1290" i="12"/>
  <c r="B1290" i="12"/>
  <c r="D1289" i="12"/>
  <c r="C1289" i="12"/>
  <c r="B1289" i="12"/>
  <c r="D1288" i="12"/>
  <c r="C1288" i="12"/>
  <c r="B1288" i="12"/>
  <c r="D1287" i="12"/>
  <c r="C1287" i="12"/>
  <c r="B1287" i="12"/>
  <c r="D1286" i="12"/>
  <c r="C1286" i="12"/>
  <c r="B1286" i="12"/>
  <c r="D1285" i="12"/>
  <c r="C1285" i="12"/>
  <c r="B1285" i="12"/>
  <c r="D1284" i="12"/>
  <c r="C1284" i="12"/>
  <c r="B1284" i="12"/>
  <c r="D1283" i="12"/>
  <c r="C1283" i="12"/>
  <c r="B1283" i="12"/>
  <c r="D1282" i="12"/>
  <c r="C1282" i="12"/>
  <c r="B1282" i="12"/>
  <c r="D1281" i="12"/>
  <c r="C1281" i="12"/>
  <c r="B1281" i="12"/>
  <c r="D1280" i="12"/>
  <c r="C1280" i="12"/>
  <c r="B1280" i="12"/>
  <c r="D1279" i="12"/>
  <c r="C1279" i="12"/>
  <c r="B1279" i="12"/>
  <c r="D1278" i="12"/>
  <c r="C1278" i="12"/>
  <c r="B1278" i="12"/>
  <c r="D1277" i="12"/>
  <c r="C1277" i="12"/>
  <c r="B1277" i="12"/>
  <c r="D1276" i="12"/>
  <c r="C1276" i="12"/>
  <c r="B1276" i="12"/>
  <c r="D1275" i="12"/>
  <c r="C1275" i="12"/>
  <c r="B1275" i="12"/>
  <c r="D1274" i="12"/>
  <c r="C1274" i="12"/>
  <c r="B1274" i="12"/>
  <c r="D1273" i="12"/>
  <c r="C1273" i="12"/>
  <c r="B1273" i="12"/>
  <c r="D1272" i="12"/>
  <c r="C1272" i="12"/>
  <c r="B1272" i="12"/>
  <c r="D1271" i="12"/>
  <c r="C1271" i="12"/>
  <c r="B1271" i="12"/>
  <c r="D1270" i="12"/>
  <c r="C1270" i="12"/>
  <c r="B1270" i="12"/>
  <c r="D1269" i="12"/>
  <c r="C1269" i="12"/>
  <c r="B1269" i="12"/>
  <c r="D1268" i="12"/>
  <c r="C1268" i="12"/>
  <c r="B1268" i="12"/>
  <c r="D1267" i="12"/>
  <c r="C1267" i="12"/>
  <c r="B1267" i="12"/>
  <c r="D1266" i="12"/>
  <c r="C1266" i="12"/>
  <c r="B1266" i="12"/>
  <c r="D1265" i="12"/>
  <c r="C1265" i="12"/>
  <c r="B1265" i="12"/>
  <c r="D1264" i="12"/>
  <c r="C1264" i="12"/>
  <c r="B1264" i="12"/>
  <c r="D1263" i="12"/>
  <c r="C1263" i="12"/>
  <c r="B1263" i="12"/>
  <c r="D1262" i="12"/>
  <c r="C1262" i="12"/>
  <c r="B1262" i="12"/>
  <c r="D1261" i="12"/>
  <c r="C1261" i="12"/>
  <c r="B1261" i="12"/>
  <c r="D1260" i="12"/>
  <c r="C1260" i="12"/>
  <c r="B1260" i="12"/>
  <c r="D1259" i="12"/>
  <c r="C1259" i="12"/>
  <c r="B1259" i="12"/>
  <c r="D1258" i="12"/>
  <c r="C1258" i="12"/>
  <c r="B1258" i="12"/>
  <c r="D1257" i="12"/>
  <c r="C1257" i="12"/>
  <c r="B1257" i="12"/>
  <c r="D1256" i="12"/>
  <c r="C1256" i="12"/>
  <c r="B1256" i="12"/>
  <c r="D1255" i="12"/>
  <c r="C1255" i="12"/>
  <c r="B1255" i="12"/>
  <c r="D1254" i="12"/>
  <c r="C1254" i="12"/>
  <c r="B1254" i="12"/>
  <c r="D1253" i="12"/>
  <c r="C1253" i="12"/>
  <c r="B1253" i="12"/>
  <c r="D1252" i="12"/>
  <c r="C1252" i="12"/>
  <c r="B1252" i="12"/>
  <c r="D1251" i="12"/>
  <c r="C1251" i="12"/>
  <c r="B1251" i="12"/>
  <c r="D1250" i="12"/>
  <c r="C1250" i="12"/>
  <c r="B1250" i="12"/>
  <c r="D1249" i="12"/>
  <c r="C1249" i="12"/>
  <c r="B1249" i="12"/>
  <c r="D1248" i="12"/>
  <c r="C1248" i="12"/>
  <c r="B1248" i="12"/>
  <c r="D1247" i="12"/>
  <c r="C1247" i="12"/>
  <c r="B1247" i="12"/>
  <c r="D1246" i="12"/>
  <c r="C1246" i="12"/>
  <c r="B1246" i="12"/>
  <c r="D1245" i="12"/>
  <c r="C1245" i="12"/>
  <c r="B1245" i="12"/>
  <c r="D1244" i="12"/>
  <c r="C1244" i="12"/>
  <c r="B1244" i="12"/>
  <c r="D1243" i="12"/>
  <c r="C1243" i="12"/>
  <c r="B1243" i="12"/>
  <c r="D1242" i="12"/>
  <c r="C1242" i="12"/>
  <c r="B1242" i="12"/>
  <c r="D1241" i="12"/>
  <c r="C1241" i="12"/>
  <c r="B1241" i="12"/>
  <c r="D1240" i="12"/>
  <c r="C1240" i="12"/>
  <c r="B1240" i="12"/>
  <c r="D1239" i="12"/>
  <c r="C1239" i="12"/>
  <c r="B1239" i="12"/>
  <c r="D1238" i="12"/>
  <c r="C1238" i="12"/>
  <c r="B1238" i="12"/>
  <c r="D1237" i="12"/>
  <c r="C1237" i="12"/>
  <c r="B1237" i="12"/>
  <c r="D1236" i="12"/>
  <c r="C1236" i="12"/>
  <c r="B1236" i="12"/>
  <c r="D1235" i="12"/>
  <c r="C1235" i="12"/>
  <c r="B1235" i="12"/>
  <c r="D1234" i="12"/>
  <c r="C1234" i="12"/>
  <c r="B1234" i="12"/>
  <c r="D1233" i="12"/>
  <c r="C1233" i="12"/>
  <c r="B1233" i="12"/>
  <c r="D1232" i="12"/>
  <c r="C1232" i="12"/>
  <c r="B1232" i="12"/>
  <c r="D1231" i="12"/>
  <c r="C1231" i="12"/>
  <c r="B1231" i="12"/>
  <c r="D1230" i="12"/>
  <c r="C1230" i="12"/>
  <c r="B1230" i="12"/>
  <c r="D1229" i="12"/>
  <c r="C1229" i="12"/>
  <c r="B1229" i="12"/>
  <c r="D1228" i="12"/>
  <c r="C1228" i="12"/>
  <c r="B1228" i="12"/>
  <c r="D1227" i="12"/>
  <c r="C1227" i="12"/>
  <c r="B1227" i="12"/>
  <c r="D1226" i="12"/>
  <c r="C1226" i="12"/>
  <c r="B1226" i="12"/>
  <c r="D1225" i="12"/>
  <c r="C1225" i="12"/>
  <c r="B1225" i="12"/>
  <c r="D1224" i="12"/>
  <c r="C1224" i="12"/>
  <c r="B1224" i="12"/>
  <c r="D1223" i="12"/>
  <c r="C1223" i="12"/>
  <c r="B1223" i="12"/>
  <c r="D1222" i="12"/>
  <c r="C1222" i="12"/>
  <c r="B1222" i="12"/>
  <c r="D1221" i="12"/>
  <c r="C1221" i="12"/>
  <c r="B1221" i="12"/>
  <c r="D1220" i="12"/>
  <c r="C1220" i="12"/>
  <c r="B1220" i="12"/>
  <c r="D1219" i="12"/>
  <c r="C1219" i="12"/>
  <c r="B1219" i="12"/>
  <c r="D1218" i="12"/>
  <c r="C1218" i="12"/>
  <c r="B1218" i="12"/>
  <c r="D1217" i="12"/>
  <c r="C1217" i="12"/>
  <c r="B1217" i="12"/>
  <c r="D1216" i="12"/>
  <c r="C1216" i="12"/>
  <c r="B1216" i="12"/>
  <c r="D1215" i="12"/>
  <c r="C1215" i="12"/>
  <c r="B1215" i="12"/>
  <c r="D1214" i="12"/>
  <c r="C1214" i="12"/>
  <c r="B1214" i="12"/>
  <c r="D1213" i="12"/>
  <c r="C1213" i="12"/>
  <c r="B1213" i="12"/>
  <c r="D1212" i="12"/>
  <c r="C1212" i="12"/>
  <c r="B1212" i="12"/>
  <c r="D1211" i="12"/>
  <c r="C1211" i="12"/>
  <c r="B1211" i="12"/>
  <c r="D1210" i="12"/>
  <c r="C1210" i="12"/>
  <c r="B1210" i="12"/>
  <c r="D1209" i="12"/>
  <c r="C1209" i="12"/>
  <c r="B1209" i="12"/>
  <c r="D1208" i="12"/>
  <c r="C1208" i="12"/>
  <c r="B1208" i="12"/>
  <c r="D1207" i="12"/>
  <c r="C1207" i="12"/>
  <c r="B1207" i="12"/>
  <c r="D1206" i="12"/>
  <c r="C1206" i="12"/>
  <c r="B1206" i="12"/>
  <c r="D1205" i="12"/>
  <c r="C1205" i="12"/>
  <c r="B1205" i="12"/>
  <c r="D1204" i="12"/>
  <c r="C1204" i="12"/>
  <c r="B1204" i="12"/>
  <c r="D1203" i="12"/>
  <c r="C1203" i="12"/>
  <c r="B1203" i="12"/>
  <c r="D1202" i="12"/>
  <c r="C1202" i="12"/>
  <c r="B1202" i="12"/>
  <c r="D1201" i="12"/>
  <c r="C1201" i="12"/>
  <c r="B1201" i="12"/>
  <c r="D1200" i="12"/>
  <c r="C1200" i="12"/>
  <c r="B1200" i="12"/>
  <c r="D1199" i="12"/>
  <c r="C1199" i="12"/>
  <c r="B1199" i="12"/>
  <c r="D1198" i="12"/>
  <c r="C1198" i="12"/>
  <c r="B1198" i="12"/>
  <c r="D1197" i="12"/>
  <c r="C1197" i="12"/>
  <c r="B1197" i="12"/>
  <c r="D1196" i="12"/>
  <c r="C1196" i="12"/>
  <c r="B1196" i="12"/>
  <c r="D1195" i="12"/>
  <c r="C1195" i="12"/>
  <c r="B1195" i="12"/>
  <c r="D1194" i="12"/>
  <c r="C1194" i="12"/>
  <c r="B1194" i="12"/>
  <c r="D1193" i="12"/>
  <c r="C1193" i="12"/>
  <c r="B1193" i="12"/>
  <c r="D1192" i="12"/>
  <c r="C1192" i="12"/>
  <c r="B1192" i="12"/>
  <c r="D1191" i="12"/>
  <c r="C1191" i="12"/>
  <c r="B1191" i="12"/>
  <c r="D1190" i="12"/>
  <c r="C1190" i="12"/>
  <c r="B1190" i="12"/>
  <c r="D1189" i="12"/>
  <c r="C1189" i="12"/>
  <c r="B1189" i="12"/>
  <c r="D1188" i="12"/>
  <c r="C1188" i="12"/>
  <c r="B1188" i="12"/>
  <c r="D1187" i="12"/>
  <c r="C1187" i="12"/>
  <c r="B1187" i="12"/>
  <c r="D1186" i="12"/>
  <c r="C1186" i="12"/>
  <c r="B1186" i="12"/>
  <c r="D1185" i="12"/>
  <c r="C1185" i="12"/>
  <c r="B1185" i="12"/>
  <c r="D1184" i="12"/>
  <c r="C1184" i="12"/>
  <c r="B1184" i="12"/>
  <c r="D1183" i="12"/>
  <c r="C1183" i="12"/>
  <c r="B1183" i="12"/>
  <c r="D1182" i="12"/>
  <c r="C1182" i="12"/>
  <c r="B1182" i="12"/>
  <c r="D1181" i="12"/>
  <c r="C1181" i="12"/>
  <c r="B1181" i="12"/>
  <c r="D1180" i="12"/>
  <c r="C1180" i="12"/>
  <c r="B1180" i="12"/>
  <c r="D1179" i="12"/>
  <c r="C1179" i="12"/>
  <c r="B1179" i="12"/>
  <c r="D1178" i="12"/>
  <c r="C1178" i="12"/>
  <c r="B1178" i="12"/>
  <c r="D1177" i="12"/>
  <c r="C1177" i="12"/>
  <c r="B1177" i="12"/>
  <c r="D1176" i="12"/>
  <c r="C1176" i="12"/>
  <c r="B1176" i="12"/>
  <c r="D1175" i="12"/>
  <c r="C1175" i="12"/>
  <c r="B1175" i="12"/>
  <c r="D1174" i="12"/>
  <c r="C1174" i="12"/>
  <c r="B1174" i="12"/>
  <c r="D1173" i="12"/>
  <c r="C1173" i="12"/>
  <c r="B1173" i="12"/>
  <c r="D1172" i="12"/>
  <c r="C1172" i="12"/>
  <c r="B1172" i="12"/>
  <c r="D1171" i="12"/>
  <c r="C1171" i="12"/>
  <c r="B1171" i="12"/>
  <c r="D1170" i="12"/>
  <c r="C1170" i="12"/>
  <c r="B1170" i="12"/>
  <c r="D1169" i="12"/>
  <c r="C1169" i="12"/>
  <c r="B1169" i="12"/>
  <c r="D1168" i="12"/>
  <c r="C1168" i="12"/>
  <c r="B1168" i="12"/>
  <c r="D1167" i="12"/>
  <c r="C1167" i="12"/>
  <c r="B1167" i="12"/>
  <c r="D1166" i="12"/>
  <c r="C1166" i="12"/>
  <c r="B1166" i="12"/>
  <c r="D1165" i="12"/>
  <c r="C1165" i="12"/>
  <c r="B1165" i="12"/>
  <c r="D1164" i="12"/>
  <c r="C1164" i="12"/>
  <c r="B1164" i="12"/>
  <c r="D1163" i="12"/>
  <c r="C1163" i="12"/>
  <c r="B1163" i="12"/>
  <c r="D1162" i="12"/>
  <c r="C1162" i="12"/>
  <c r="B1162" i="12"/>
  <c r="D1161" i="12"/>
  <c r="C1161" i="12"/>
  <c r="B1161" i="12"/>
  <c r="D1160" i="12"/>
  <c r="C1160" i="12"/>
  <c r="B1160" i="12"/>
  <c r="D1159" i="12"/>
  <c r="C1159" i="12"/>
  <c r="B1159" i="12"/>
  <c r="D1158" i="12"/>
  <c r="C1158" i="12"/>
  <c r="B1158" i="12"/>
  <c r="D1157" i="12"/>
  <c r="C1157" i="12"/>
  <c r="B1157" i="12"/>
  <c r="D1156" i="12"/>
  <c r="C1156" i="12"/>
  <c r="B1156" i="12"/>
  <c r="D1155" i="12"/>
  <c r="C1155" i="12"/>
  <c r="B1155" i="12"/>
  <c r="D1154" i="12"/>
  <c r="C1154" i="12"/>
  <c r="B1154" i="12"/>
  <c r="D1153" i="12"/>
  <c r="C1153" i="12"/>
  <c r="B1153" i="12"/>
  <c r="D1152" i="12"/>
  <c r="C1152" i="12"/>
  <c r="B1152" i="12"/>
  <c r="D1151" i="12"/>
  <c r="C1151" i="12"/>
  <c r="B1151" i="12"/>
  <c r="D1150" i="12"/>
  <c r="C1150" i="12"/>
  <c r="B1150" i="12"/>
  <c r="D1149" i="12"/>
  <c r="C1149" i="12"/>
  <c r="B1149" i="12"/>
  <c r="D1148" i="12"/>
  <c r="C1148" i="12"/>
  <c r="B1148" i="12"/>
  <c r="D1147" i="12"/>
  <c r="C1147" i="12"/>
  <c r="B1147" i="12"/>
  <c r="D1146" i="12"/>
  <c r="C1146" i="12"/>
  <c r="B1146" i="12"/>
  <c r="D1145" i="12"/>
  <c r="C1145" i="12"/>
  <c r="B1145" i="12"/>
  <c r="D1144" i="12"/>
  <c r="C1144" i="12"/>
  <c r="B1144" i="12"/>
  <c r="D1143" i="12"/>
  <c r="C1143" i="12"/>
  <c r="B1143" i="12"/>
  <c r="D1142" i="12"/>
  <c r="C1142" i="12"/>
  <c r="B1142" i="12"/>
  <c r="D1141" i="12"/>
  <c r="C1141" i="12"/>
  <c r="B1141" i="12"/>
  <c r="D1140" i="12"/>
  <c r="C1140" i="12"/>
  <c r="B1140" i="12"/>
  <c r="D1139" i="12"/>
  <c r="C1139" i="12"/>
  <c r="B1139" i="12"/>
  <c r="D1138" i="12"/>
  <c r="C1138" i="12"/>
  <c r="B1138" i="12"/>
  <c r="D1137" i="12"/>
  <c r="C1137" i="12"/>
  <c r="B1137" i="12"/>
  <c r="D1136" i="12"/>
  <c r="C1136" i="12"/>
  <c r="B1136" i="12"/>
  <c r="D1135" i="12"/>
  <c r="C1135" i="12"/>
  <c r="B1135" i="12"/>
  <c r="D1134" i="12"/>
  <c r="C1134" i="12"/>
  <c r="B1134" i="12"/>
  <c r="D1133" i="12"/>
  <c r="C1133" i="12"/>
  <c r="B1133" i="12"/>
  <c r="D1132" i="12"/>
  <c r="C1132" i="12"/>
  <c r="B1132" i="12"/>
  <c r="D1131" i="12"/>
  <c r="C1131" i="12"/>
  <c r="B1131" i="12"/>
  <c r="D1130" i="12"/>
  <c r="C1130" i="12"/>
  <c r="B1130" i="12"/>
  <c r="D1129" i="12"/>
  <c r="C1129" i="12"/>
  <c r="B1129" i="12"/>
  <c r="D1128" i="12"/>
  <c r="C1128" i="12"/>
  <c r="B1128" i="12"/>
  <c r="D1127" i="12"/>
  <c r="C1127" i="12"/>
  <c r="B1127" i="12"/>
  <c r="D1126" i="12"/>
  <c r="C1126" i="12"/>
  <c r="B1126" i="12"/>
  <c r="D1125" i="12"/>
  <c r="C1125" i="12"/>
  <c r="B1125" i="12"/>
  <c r="D1124" i="12"/>
  <c r="C1124" i="12"/>
  <c r="B1124" i="12"/>
  <c r="D1123" i="12"/>
  <c r="C1123" i="12"/>
  <c r="B1123" i="12"/>
  <c r="D1122" i="12"/>
  <c r="C1122" i="12"/>
  <c r="B1122" i="12"/>
  <c r="D1121" i="12"/>
  <c r="C1121" i="12"/>
  <c r="B1121" i="12"/>
  <c r="D1120" i="12"/>
  <c r="C1120" i="12"/>
  <c r="B1120" i="12"/>
  <c r="D1119" i="12"/>
  <c r="C1119" i="12"/>
  <c r="B1119" i="12"/>
  <c r="D1118" i="12"/>
  <c r="C1118" i="12"/>
  <c r="B1118" i="12"/>
  <c r="D1117" i="12"/>
  <c r="C1117" i="12"/>
  <c r="B1117" i="12"/>
  <c r="D1116" i="12"/>
  <c r="C1116" i="12"/>
  <c r="B1116" i="12"/>
  <c r="D1115" i="12"/>
  <c r="C1115" i="12"/>
  <c r="B1115" i="12"/>
  <c r="D1114" i="12"/>
  <c r="C1114" i="12"/>
  <c r="B1114" i="12"/>
  <c r="D1113" i="12"/>
  <c r="C1113" i="12"/>
  <c r="B1113" i="12"/>
  <c r="D1112" i="12"/>
  <c r="C1112" i="12"/>
  <c r="B1112" i="12"/>
  <c r="D1111" i="12"/>
  <c r="C1111" i="12"/>
  <c r="B1111" i="12"/>
  <c r="D1110" i="12"/>
  <c r="C1110" i="12"/>
  <c r="B1110" i="12"/>
  <c r="D1109" i="12"/>
  <c r="C1109" i="12"/>
  <c r="B1109" i="12"/>
  <c r="D1108" i="12"/>
  <c r="C1108" i="12"/>
  <c r="B1108" i="12"/>
  <c r="D1107" i="12"/>
  <c r="C1107" i="12"/>
  <c r="B1107" i="12"/>
  <c r="D1106" i="12"/>
  <c r="C1106" i="12"/>
  <c r="B1106" i="12"/>
  <c r="D1105" i="12"/>
  <c r="C1105" i="12"/>
  <c r="B1105" i="12"/>
  <c r="D1104" i="12"/>
  <c r="C1104" i="12"/>
  <c r="B1104" i="12"/>
  <c r="D1103" i="12"/>
  <c r="C1103" i="12"/>
  <c r="B1103" i="12"/>
  <c r="D1102" i="12"/>
  <c r="C1102" i="12"/>
  <c r="B1102" i="12"/>
  <c r="D1101" i="12"/>
  <c r="C1101" i="12"/>
  <c r="B1101" i="12"/>
  <c r="D1100" i="12"/>
  <c r="C1100" i="12"/>
  <c r="B1100" i="12"/>
  <c r="D1099" i="12"/>
  <c r="C1099" i="12"/>
  <c r="B1099" i="12"/>
  <c r="D1098" i="12"/>
  <c r="C1098" i="12"/>
  <c r="B1098" i="12"/>
  <c r="D1097" i="12"/>
  <c r="C1097" i="12"/>
  <c r="B1097" i="12"/>
  <c r="D1096" i="12"/>
  <c r="C1096" i="12"/>
  <c r="B1096" i="12"/>
  <c r="D1095" i="12"/>
  <c r="C1095" i="12"/>
  <c r="B1095" i="12"/>
  <c r="D1094" i="12"/>
  <c r="C1094" i="12"/>
  <c r="B1094" i="12"/>
  <c r="D1093" i="12"/>
  <c r="C1093" i="12"/>
  <c r="B1093" i="12"/>
  <c r="D1092" i="12"/>
  <c r="C1092" i="12"/>
  <c r="B1092" i="12"/>
  <c r="D1091" i="12"/>
  <c r="C1091" i="12"/>
  <c r="B1091" i="12"/>
  <c r="D1090" i="12"/>
  <c r="C1090" i="12"/>
  <c r="B1090" i="12"/>
  <c r="D1089" i="12"/>
  <c r="C1089" i="12"/>
  <c r="B1089" i="12"/>
  <c r="D1088" i="12"/>
  <c r="C1088" i="12"/>
  <c r="B1088" i="12"/>
  <c r="D1087" i="12"/>
  <c r="C1087" i="12"/>
  <c r="B1087" i="12"/>
  <c r="D1086" i="12"/>
  <c r="C1086" i="12"/>
  <c r="B1086" i="12"/>
  <c r="D1085" i="12"/>
  <c r="C1085" i="12"/>
  <c r="B1085" i="12"/>
  <c r="D1084" i="12"/>
  <c r="C1084" i="12"/>
  <c r="B1084" i="12"/>
  <c r="D1083" i="12"/>
  <c r="C1083" i="12"/>
  <c r="B1083" i="12"/>
  <c r="D1082" i="12"/>
  <c r="C1082" i="12"/>
  <c r="B1082" i="12"/>
  <c r="D1081" i="12"/>
  <c r="C1081" i="12"/>
  <c r="B1081" i="12"/>
  <c r="D1080" i="12"/>
  <c r="C1080" i="12"/>
  <c r="B1080" i="12"/>
  <c r="D1079" i="12"/>
  <c r="C1079" i="12"/>
  <c r="B1079" i="12"/>
  <c r="D1078" i="12"/>
  <c r="C1078" i="12"/>
  <c r="B1078" i="12"/>
  <c r="D1077" i="12"/>
  <c r="C1077" i="12"/>
  <c r="B1077" i="12"/>
  <c r="D1076" i="12"/>
  <c r="C1076" i="12"/>
  <c r="B1076" i="12"/>
  <c r="D1075" i="12"/>
  <c r="C1075" i="12"/>
  <c r="B1075" i="12"/>
  <c r="D1074" i="12"/>
  <c r="C1074" i="12"/>
  <c r="B1074" i="12"/>
  <c r="D1073" i="12"/>
  <c r="C1073" i="12"/>
  <c r="B1073" i="12"/>
  <c r="D1072" i="12"/>
  <c r="C1072" i="12"/>
  <c r="B1072" i="12"/>
  <c r="D1071" i="12"/>
  <c r="C1071" i="12"/>
  <c r="B1071" i="12"/>
  <c r="D1070" i="12"/>
  <c r="C1070" i="12"/>
  <c r="B1070" i="12"/>
  <c r="D1069" i="12"/>
  <c r="C1069" i="12"/>
  <c r="B1069" i="12"/>
  <c r="D1068" i="12"/>
  <c r="C1068" i="12"/>
  <c r="B1068" i="12"/>
  <c r="D1067" i="12"/>
  <c r="C1067" i="12"/>
  <c r="B1067" i="12"/>
  <c r="D1066" i="12"/>
  <c r="C1066" i="12"/>
  <c r="B1066" i="12"/>
  <c r="D1065" i="12"/>
  <c r="C1065" i="12"/>
  <c r="B1065" i="12"/>
  <c r="D1064" i="12"/>
  <c r="C1064" i="12"/>
  <c r="B1064" i="12"/>
  <c r="D1063" i="12"/>
  <c r="C1063" i="12"/>
  <c r="B1063" i="12"/>
  <c r="D1062" i="12"/>
  <c r="C1062" i="12"/>
  <c r="B1062" i="12"/>
  <c r="D1061" i="12"/>
  <c r="C1061" i="12"/>
  <c r="B1061" i="12"/>
  <c r="D1060" i="12"/>
  <c r="C1060" i="12"/>
  <c r="B1060" i="12"/>
  <c r="D1059" i="12"/>
  <c r="C1059" i="12"/>
  <c r="B1059" i="12"/>
  <c r="D1058" i="12"/>
  <c r="C1058" i="12"/>
  <c r="B1058" i="12"/>
  <c r="D1057" i="12"/>
  <c r="C1057" i="12"/>
  <c r="B1057" i="12"/>
  <c r="D1056" i="12"/>
  <c r="C1056" i="12"/>
  <c r="B1056" i="12"/>
  <c r="D1055" i="12"/>
  <c r="C1055" i="12"/>
  <c r="B1055" i="12"/>
  <c r="D1054" i="12"/>
  <c r="C1054" i="12"/>
  <c r="B1054" i="12"/>
  <c r="D1053" i="12"/>
  <c r="C1053" i="12"/>
  <c r="B1053" i="12"/>
  <c r="D1052" i="12"/>
  <c r="C1052" i="12"/>
  <c r="B1052" i="12"/>
  <c r="D1051" i="12"/>
  <c r="C1051" i="12"/>
  <c r="B1051" i="12"/>
  <c r="D1050" i="12"/>
  <c r="C1050" i="12"/>
  <c r="B1050" i="12"/>
  <c r="D1049" i="12"/>
  <c r="C1049" i="12"/>
  <c r="B1049" i="12"/>
  <c r="D1048" i="12"/>
  <c r="C1048" i="12"/>
  <c r="B1048" i="12"/>
  <c r="D1047" i="12"/>
  <c r="C1047" i="12"/>
  <c r="B1047" i="12"/>
  <c r="D1046" i="12"/>
  <c r="C1046" i="12"/>
  <c r="B1046" i="12"/>
  <c r="D1045" i="12"/>
  <c r="C1045" i="12"/>
  <c r="B1045" i="12"/>
  <c r="D1044" i="12"/>
  <c r="C1044" i="12"/>
  <c r="B1044" i="12"/>
  <c r="D1043" i="12"/>
  <c r="C1043" i="12"/>
  <c r="B1043" i="12"/>
  <c r="D1042" i="12"/>
  <c r="C1042" i="12"/>
  <c r="B1042" i="12"/>
  <c r="D1041" i="12"/>
  <c r="C1041" i="12"/>
  <c r="B1041" i="12"/>
  <c r="D1040" i="12"/>
  <c r="C1040" i="12"/>
  <c r="B1040" i="12"/>
  <c r="D1039" i="12"/>
  <c r="C1039" i="12"/>
  <c r="B1039" i="12"/>
  <c r="D1038" i="12"/>
  <c r="C1038" i="12"/>
  <c r="B1038" i="12"/>
  <c r="D1037" i="12"/>
  <c r="C1037" i="12"/>
  <c r="B1037" i="12"/>
  <c r="D1036" i="12"/>
  <c r="C1036" i="12"/>
  <c r="B1036" i="12"/>
  <c r="D1035" i="12"/>
  <c r="C1035" i="12"/>
  <c r="B1035" i="12"/>
  <c r="D1034" i="12"/>
  <c r="C1034" i="12"/>
  <c r="B1034" i="12"/>
  <c r="D1033" i="12"/>
  <c r="C1033" i="12"/>
  <c r="B1033" i="12"/>
  <c r="D1032" i="12"/>
  <c r="C1032" i="12"/>
  <c r="B1032" i="12"/>
  <c r="D1031" i="12"/>
  <c r="C1031" i="12"/>
  <c r="B1031" i="12"/>
  <c r="D1030" i="12"/>
  <c r="C1030" i="12"/>
  <c r="B1030" i="12"/>
  <c r="D1029" i="12"/>
  <c r="C1029" i="12"/>
  <c r="B1029" i="12"/>
  <c r="D1028" i="12"/>
  <c r="C1028" i="12"/>
  <c r="B1028" i="12"/>
  <c r="D1027" i="12"/>
  <c r="C1027" i="12"/>
  <c r="B1027" i="12"/>
  <c r="D1026" i="12"/>
  <c r="C1026" i="12"/>
  <c r="B1026" i="12"/>
  <c r="D1025" i="12"/>
  <c r="C1025" i="12"/>
  <c r="B1025" i="12"/>
  <c r="D1024" i="12"/>
  <c r="C1024" i="12"/>
  <c r="B1024" i="12"/>
  <c r="D1023" i="12"/>
  <c r="C1023" i="12"/>
  <c r="B1023" i="12"/>
  <c r="D1022" i="12"/>
  <c r="C1022" i="12"/>
  <c r="B1022" i="12"/>
  <c r="D1021" i="12"/>
  <c r="C1021" i="12"/>
  <c r="B1021" i="12"/>
  <c r="D1020" i="12"/>
  <c r="C1020" i="12"/>
  <c r="B1020" i="12"/>
  <c r="D1019" i="12"/>
  <c r="C1019" i="12"/>
  <c r="B1019" i="12"/>
  <c r="D1018" i="12"/>
  <c r="C1018" i="12"/>
  <c r="B1018" i="12"/>
  <c r="D1017" i="12"/>
  <c r="C1017" i="12"/>
  <c r="B1017" i="12"/>
  <c r="D1016" i="12"/>
  <c r="C1016" i="12"/>
  <c r="B1016" i="12"/>
  <c r="D1015" i="12"/>
  <c r="C1015" i="12"/>
  <c r="B1015" i="12"/>
  <c r="D1014" i="12"/>
  <c r="C1014" i="12"/>
  <c r="B1014" i="12"/>
  <c r="D1013" i="12"/>
  <c r="C1013" i="12"/>
  <c r="B1013" i="12"/>
  <c r="D1012" i="12"/>
  <c r="C1012" i="12"/>
  <c r="B1012" i="12"/>
  <c r="D1011" i="12"/>
  <c r="C1011" i="12"/>
  <c r="B1011" i="12"/>
  <c r="D1010" i="12"/>
  <c r="C1010" i="12"/>
  <c r="B1010" i="12"/>
  <c r="D1009" i="12"/>
  <c r="C1009" i="12"/>
  <c r="B1009" i="12"/>
  <c r="D1008" i="12"/>
  <c r="C1008" i="12"/>
  <c r="B1008" i="12"/>
  <c r="D1007" i="12"/>
  <c r="C1007" i="12"/>
  <c r="B1007" i="12"/>
  <c r="D1006" i="12"/>
  <c r="C1006" i="12"/>
  <c r="B1006" i="12"/>
  <c r="D1005" i="12"/>
  <c r="C1005" i="12"/>
  <c r="B1005" i="12"/>
  <c r="D1004" i="12"/>
  <c r="C1004" i="12"/>
  <c r="B1004" i="12"/>
  <c r="D1003" i="12"/>
  <c r="C1003" i="12"/>
  <c r="B1003" i="12"/>
  <c r="D1002" i="12"/>
  <c r="C1002" i="12"/>
  <c r="B1002" i="12"/>
  <c r="D1001" i="12"/>
  <c r="C1001" i="12"/>
  <c r="B1001" i="12"/>
  <c r="D1000" i="12"/>
  <c r="C1000" i="12"/>
  <c r="B1000" i="12"/>
  <c r="D999" i="12"/>
  <c r="C999" i="12"/>
  <c r="B999" i="12"/>
  <c r="D998" i="12"/>
  <c r="C998" i="12"/>
  <c r="B998" i="12"/>
  <c r="D997" i="12"/>
  <c r="C997" i="12"/>
  <c r="B997" i="12"/>
  <c r="D996" i="12"/>
  <c r="C996" i="12"/>
  <c r="B996" i="12"/>
  <c r="D995" i="12"/>
  <c r="C995" i="12"/>
  <c r="B995" i="12"/>
  <c r="D994" i="12"/>
  <c r="C994" i="12"/>
  <c r="B994" i="12"/>
  <c r="D993" i="12"/>
  <c r="C993" i="12"/>
  <c r="B993" i="12"/>
  <c r="D992" i="12"/>
  <c r="C992" i="12"/>
  <c r="B992" i="12"/>
  <c r="D991" i="12"/>
  <c r="C991" i="12"/>
  <c r="B991" i="12"/>
  <c r="D990" i="12"/>
  <c r="C990" i="12"/>
  <c r="B990" i="12"/>
  <c r="D989" i="12"/>
  <c r="C989" i="12"/>
  <c r="B989" i="12"/>
  <c r="D988" i="12"/>
  <c r="C988" i="12"/>
  <c r="B988" i="12"/>
  <c r="D987" i="12"/>
  <c r="C987" i="12"/>
  <c r="B987" i="12"/>
  <c r="D986" i="12"/>
  <c r="C986" i="12"/>
  <c r="B986" i="12"/>
  <c r="D985" i="12"/>
  <c r="C985" i="12"/>
  <c r="B985" i="12"/>
  <c r="D984" i="12"/>
  <c r="C984" i="12"/>
  <c r="B984" i="12"/>
  <c r="D983" i="12"/>
  <c r="C983" i="12"/>
  <c r="B983" i="12"/>
  <c r="D982" i="12"/>
  <c r="C982" i="12"/>
  <c r="B982" i="12"/>
  <c r="D981" i="12"/>
  <c r="C981" i="12"/>
  <c r="B981" i="12"/>
  <c r="D980" i="12"/>
  <c r="C980" i="12"/>
  <c r="B980" i="12"/>
  <c r="D979" i="12"/>
  <c r="C979" i="12"/>
  <c r="B979" i="12"/>
  <c r="D978" i="12"/>
  <c r="C978" i="12"/>
  <c r="B978" i="12"/>
  <c r="D977" i="12"/>
  <c r="C977" i="12"/>
  <c r="B977" i="12"/>
  <c r="D976" i="12"/>
  <c r="C976" i="12"/>
  <c r="B976" i="12"/>
  <c r="D975" i="12"/>
  <c r="C975" i="12"/>
  <c r="B975" i="12"/>
  <c r="D974" i="12"/>
  <c r="C974" i="12"/>
  <c r="B974" i="12"/>
  <c r="D973" i="12"/>
  <c r="C973" i="12"/>
  <c r="B973" i="12"/>
  <c r="D972" i="12"/>
  <c r="C972" i="12"/>
  <c r="B972" i="12"/>
  <c r="D971" i="12"/>
  <c r="C971" i="12"/>
  <c r="B971" i="12"/>
  <c r="D970" i="12"/>
  <c r="C970" i="12"/>
  <c r="B970" i="12"/>
  <c r="D969" i="12"/>
  <c r="C969" i="12"/>
  <c r="B969" i="12"/>
  <c r="D968" i="12"/>
  <c r="C968" i="12"/>
  <c r="B968" i="12"/>
  <c r="D967" i="12"/>
  <c r="C967" i="12"/>
  <c r="B967" i="12"/>
  <c r="D966" i="12"/>
  <c r="C966" i="12"/>
  <c r="B966" i="12"/>
  <c r="D965" i="12"/>
  <c r="C965" i="12"/>
  <c r="B965" i="12"/>
  <c r="D964" i="12"/>
  <c r="C964" i="12"/>
  <c r="B964" i="12"/>
  <c r="D963" i="12"/>
  <c r="C963" i="12"/>
  <c r="B963" i="12"/>
  <c r="D962" i="12"/>
  <c r="C962" i="12"/>
  <c r="B962" i="12"/>
  <c r="D961" i="12"/>
  <c r="C961" i="12"/>
  <c r="B961" i="12"/>
  <c r="D960" i="12"/>
  <c r="C960" i="12"/>
  <c r="B960" i="12"/>
  <c r="D959" i="12"/>
  <c r="C959" i="12"/>
  <c r="B959" i="12"/>
  <c r="D958" i="12"/>
  <c r="C958" i="12"/>
  <c r="B958" i="12"/>
  <c r="D957" i="12"/>
  <c r="C957" i="12"/>
  <c r="B957" i="12"/>
  <c r="D956" i="12"/>
  <c r="C956" i="12"/>
  <c r="B956" i="12"/>
  <c r="D955" i="12"/>
  <c r="C955" i="12"/>
  <c r="B955" i="12"/>
  <c r="D954" i="12"/>
  <c r="C954" i="12"/>
  <c r="B954" i="12"/>
  <c r="D953" i="12"/>
  <c r="C953" i="12"/>
  <c r="B953" i="12"/>
  <c r="D952" i="12"/>
  <c r="C952" i="12"/>
  <c r="B952" i="12"/>
  <c r="D951" i="12"/>
  <c r="C951" i="12"/>
  <c r="B951" i="12"/>
  <c r="D950" i="12"/>
  <c r="C950" i="12"/>
  <c r="B950" i="12"/>
  <c r="D949" i="12"/>
  <c r="C949" i="12"/>
  <c r="B949" i="12"/>
  <c r="D948" i="12"/>
  <c r="C948" i="12"/>
  <c r="B948" i="12"/>
  <c r="D947" i="12"/>
  <c r="C947" i="12"/>
  <c r="B947" i="12"/>
  <c r="D946" i="12"/>
  <c r="C946" i="12"/>
  <c r="B946" i="12"/>
  <c r="D945" i="12"/>
  <c r="C945" i="12"/>
  <c r="B945" i="12"/>
  <c r="D944" i="12"/>
  <c r="C944" i="12"/>
  <c r="B944" i="12"/>
  <c r="D943" i="12"/>
  <c r="C943" i="12"/>
  <c r="B943" i="12"/>
  <c r="D942" i="12"/>
  <c r="C942" i="12"/>
  <c r="B942" i="12"/>
  <c r="D941" i="12"/>
  <c r="C941" i="12"/>
  <c r="B941" i="12"/>
  <c r="D940" i="12"/>
  <c r="C940" i="12"/>
  <c r="B940" i="12"/>
  <c r="D939" i="12"/>
  <c r="C939" i="12"/>
  <c r="B939" i="12"/>
  <c r="D938" i="12"/>
  <c r="C938" i="12"/>
  <c r="B938" i="12"/>
  <c r="D937" i="12"/>
  <c r="C937" i="12"/>
  <c r="B937" i="12"/>
  <c r="D936" i="12"/>
  <c r="C936" i="12"/>
  <c r="B936" i="12"/>
  <c r="D935" i="12"/>
  <c r="C935" i="12"/>
  <c r="B935" i="12"/>
  <c r="D934" i="12"/>
  <c r="C934" i="12"/>
  <c r="B934" i="12"/>
  <c r="D933" i="12"/>
  <c r="C933" i="12"/>
  <c r="B933" i="12"/>
  <c r="D932" i="12"/>
  <c r="C932" i="12"/>
  <c r="B932" i="12"/>
  <c r="D931" i="12"/>
  <c r="C931" i="12"/>
  <c r="B931" i="12"/>
  <c r="D930" i="12"/>
  <c r="C930" i="12"/>
  <c r="B930" i="12"/>
  <c r="D929" i="12"/>
  <c r="C929" i="12"/>
  <c r="B929" i="12"/>
  <c r="D928" i="12"/>
  <c r="C928" i="12"/>
  <c r="B928" i="12"/>
  <c r="D927" i="12"/>
  <c r="C927" i="12"/>
  <c r="B927" i="12"/>
  <c r="D926" i="12"/>
  <c r="C926" i="12"/>
  <c r="B926" i="12"/>
  <c r="D925" i="12"/>
  <c r="C925" i="12"/>
  <c r="B925" i="12"/>
  <c r="D924" i="12"/>
  <c r="C924" i="12"/>
  <c r="B924" i="12"/>
  <c r="D923" i="12"/>
  <c r="C923" i="12"/>
  <c r="B923" i="12"/>
  <c r="D922" i="12"/>
  <c r="C922" i="12"/>
  <c r="B922" i="12"/>
  <c r="D921" i="12"/>
  <c r="C921" i="12"/>
  <c r="B921" i="12"/>
  <c r="D920" i="12"/>
  <c r="C920" i="12"/>
  <c r="B920" i="12"/>
  <c r="D919" i="12"/>
  <c r="C919" i="12"/>
  <c r="B919" i="12"/>
  <c r="D918" i="12"/>
  <c r="C918" i="12"/>
  <c r="B918" i="12"/>
  <c r="D917" i="12"/>
  <c r="C917" i="12"/>
  <c r="B917" i="12"/>
  <c r="D916" i="12"/>
  <c r="C916" i="12"/>
  <c r="B916" i="12"/>
  <c r="D915" i="12"/>
  <c r="C915" i="12"/>
  <c r="B915" i="12"/>
  <c r="D914" i="12"/>
  <c r="C914" i="12"/>
  <c r="B914" i="12"/>
  <c r="D913" i="12"/>
  <c r="C913" i="12"/>
  <c r="B913" i="12"/>
  <c r="D912" i="12"/>
  <c r="C912" i="12"/>
  <c r="B912" i="12"/>
  <c r="D911" i="12"/>
  <c r="C911" i="12"/>
  <c r="B911" i="12"/>
  <c r="D910" i="12"/>
  <c r="C910" i="12"/>
  <c r="B910" i="12"/>
  <c r="D909" i="12"/>
  <c r="C909" i="12"/>
  <c r="B909" i="12"/>
  <c r="D908" i="12"/>
  <c r="C908" i="12"/>
  <c r="B908" i="12"/>
  <c r="D907" i="12"/>
  <c r="C907" i="12"/>
  <c r="B907" i="12"/>
  <c r="D906" i="12"/>
  <c r="C906" i="12"/>
  <c r="B906" i="12"/>
  <c r="D905" i="12"/>
  <c r="C905" i="12"/>
  <c r="B905" i="12"/>
  <c r="D904" i="12"/>
  <c r="C904" i="12"/>
  <c r="B904" i="12"/>
  <c r="D903" i="12"/>
  <c r="C903" i="12"/>
  <c r="B903" i="12"/>
  <c r="D902" i="12"/>
  <c r="C902" i="12"/>
  <c r="B902" i="12"/>
  <c r="D901" i="12"/>
  <c r="C901" i="12"/>
  <c r="B901" i="12"/>
  <c r="D900" i="12"/>
  <c r="C900" i="12"/>
  <c r="B900" i="12"/>
  <c r="D899" i="12"/>
  <c r="C899" i="12"/>
  <c r="B899" i="12"/>
  <c r="D898" i="12"/>
  <c r="C898" i="12"/>
  <c r="B898" i="12"/>
  <c r="D897" i="12"/>
  <c r="C897" i="12"/>
  <c r="B897" i="12"/>
  <c r="D896" i="12"/>
  <c r="C896" i="12"/>
  <c r="B896" i="12"/>
  <c r="D895" i="12"/>
  <c r="C895" i="12"/>
  <c r="B895" i="12"/>
  <c r="D894" i="12"/>
  <c r="C894" i="12"/>
  <c r="B894" i="12"/>
  <c r="D893" i="12"/>
  <c r="C893" i="12"/>
  <c r="B893" i="12"/>
  <c r="D892" i="12"/>
  <c r="C892" i="12"/>
  <c r="B892" i="12"/>
  <c r="D891" i="12"/>
  <c r="C891" i="12"/>
  <c r="B891" i="12"/>
  <c r="D890" i="12"/>
  <c r="C890" i="12"/>
  <c r="B890" i="12"/>
  <c r="D889" i="12"/>
  <c r="C889" i="12"/>
  <c r="B889" i="12"/>
  <c r="D888" i="12"/>
  <c r="C888" i="12"/>
  <c r="B888" i="12"/>
  <c r="D887" i="12"/>
  <c r="C887" i="12"/>
  <c r="B887" i="12"/>
  <c r="D886" i="12"/>
  <c r="C886" i="12"/>
  <c r="B886" i="12"/>
  <c r="D885" i="12"/>
  <c r="C885" i="12"/>
  <c r="B885" i="12"/>
  <c r="D884" i="12"/>
  <c r="C884" i="12"/>
  <c r="B884" i="12"/>
  <c r="D883" i="12"/>
  <c r="C883" i="12"/>
  <c r="B883" i="12"/>
  <c r="D882" i="12"/>
  <c r="C882" i="12"/>
  <c r="B882" i="12"/>
  <c r="D881" i="12"/>
  <c r="C881" i="12"/>
  <c r="B881" i="12"/>
  <c r="D880" i="12"/>
  <c r="C880" i="12"/>
  <c r="B880" i="12"/>
  <c r="D879" i="12"/>
  <c r="C879" i="12"/>
  <c r="B879" i="12"/>
  <c r="D878" i="12"/>
  <c r="C878" i="12"/>
  <c r="B878" i="12"/>
  <c r="D877" i="12"/>
  <c r="C877" i="12"/>
  <c r="B877" i="12"/>
  <c r="D876" i="12"/>
  <c r="C876" i="12"/>
  <c r="B876" i="12"/>
  <c r="D875" i="12"/>
  <c r="C875" i="12"/>
  <c r="B875" i="12"/>
  <c r="D874" i="12"/>
  <c r="C874" i="12"/>
  <c r="B874" i="12"/>
  <c r="D873" i="12"/>
  <c r="C873" i="12"/>
  <c r="B873" i="12"/>
  <c r="D872" i="12"/>
  <c r="C872" i="12"/>
  <c r="B872" i="12"/>
  <c r="D871" i="12"/>
  <c r="C871" i="12"/>
  <c r="B871" i="12"/>
  <c r="D870" i="12"/>
  <c r="C870" i="12"/>
  <c r="B870" i="12"/>
  <c r="D869" i="12"/>
  <c r="C869" i="12"/>
  <c r="B869" i="12"/>
  <c r="D868" i="12"/>
  <c r="C868" i="12"/>
  <c r="B868" i="12"/>
  <c r="D867" i="12"/>
  <c r="C867" i="12"/>
  <c r="B867" i="12"/>
  <c r="D866" i="12"/>
  <c r="C866" i="12"/>
  <c r="B866" i="12"/>
  <c r="D865" i="12"/>
  <c r="C865" i="12"/>
  <c r="B865" i="12"/>
  <c r="D864" i="12"/>
  <c r="C864" i="12"/>
  <c r="B864" i="12"/>
  <c r="D863" i="12"/>
  <c r="C863" i="12"/>
  <c r="B863" i="12"/>
  <c r="D862" i="12"/>
  <c r="C862" i="12"/>
  <c r="B862" i="12"/>
  <c r="D861" i="12"/>
  <c r="C861" i="12"/>
  <c r="B861" i="12"/>
  <c r="D860" i="12"/>
  <c r="C860" i="12"/>
  <c r="B860" i="12"/>
  <c r="D859" i="12"/>
  <c r="C859" i="12"/>
  <c r="B859" i="12"/>
  <c r="D858" i="12"/>
  <c r="C858" i="12"/>
  <c r="B858" i="12"/>
  <c r="D857" i="12"/>
  <c r="C857" i="12"/>
  <c r="B857" i="12"/>
  <c r="D856" i="12"/>
  <c r="C856" i="12"/>
  <c r="B856" i="12"/>
  <c r="D855" i="12"/>
  <c r="C855" i="12"/>
  <c r="B855" i="12"/>
  <c r="D854" i="12"/>
  <c r="C854" i="12"/>
  <c r="B854" i="12"/>
  <c r="D853" i="12"/>
  <c r="C853" i="12"/>
  <c r="B853" i="12"/>
  <c r="D852" i="12"/>
  <c r="C852" i="12"/>
  <c r="B852" i="12"/>
  <c r="D851" i="12"/>
  <c r="C851" i="12"/>
  <c r="B851" i="12"/>
  <c r="D850" i="12"/>
  <c r="C850" i="12"/>
  <c r="B850" i="12"/>
  <c r="D849" i="12"/>
  <c r="C849" i="12"/>
  <c r="B849" i="12"/>
  <c r="D848" i="12"/>
  <c r="C848" i="12"/>
  <c r="B848" i="12"/>
  <c r="D847" i="12"/>
  <c r="C847" i="12"/>
  <c r="B847" i="12"/>
  <c r="D846" i="12"/>
  <c r="C846" i="12"/>
  <c r="B846" i="12"/>
  <c r="D845" i="12"/>
  <c r="C845" i="12"/>
  <c r="B845" i="12"/>
  <c r="D844" i="12"/>
  <c r="C844" i="12"/>
  <c r="B844" i="12"/>
  <c r="D843" i="12"/>
  <c r="C843" i="12"/>
  <c r="B843" i="12"/>
  <c r="D842" i="12"/>
  <c r="C842" i="12"/>
  <c r="B842" i="12"/>
  <c r="D841" i="12"/>
  <c r="C841" i="12"/>
  <c r="B841" i="12"/>
  <c r="D840" i="12"/>
  <c r="C840" i="12"/>
  <c r="B840" i="12"/>
  <c r="D839" i="12"/>
  <c r="C839" i="12"/>
  <c r="B839" i="12"/>
  <c r="D838" i="12"/>
  <c r="C838" i="12"/>
  <c r="B838" i="12"/>
  <c r="D837" i="12"/>
  <c r="C837" i="12"/>
  <c r="B837" i="12"/>
  <c r="D836" i="12"/>
  <c r="C836" i="12"/>
  <c r="B836" i="12"/>
  <c r="D835" i="12"/>
  <c r="C835" i="12"/>
  <c r="B835" i="12"/>
  <c r="D834" i="12"/>
  <c r="C834" i="12"/>
  <c r="B834" i="12"/>
  <c r="D833" i="12"/>
  <c r="C833" i="12"/>
  <c r="B833" i="12"/>
  <c r="D832" i="12"/>
  <c r="C832" i="12"/>
  <c r="B832" i="12"/>
  <c r="D831" i="12"/>
  <c r="C831" i="12"/>
  <c r="B831" i="12"/>
  <c r="D830" i="12"/>
  <c r="C830" i="12"/>
  <c r="B830" i="12"/>
  <c r="D829" i="12"/>
  <c r="C829" i="12"/>
  <c r="B829" i="12"/>
  <c r="D828" i="12"/>
  <c r="C828" i="12"/>
  <c r="B828" i="12"/>
  <c r="D827" i="12"/>
  <c r="C827" i="12"/>
  <c r="B827" i="12"/>
  <c r="D826" i="12"/>
  <c r="C826" i="12"/>
  <c r="B826" i="12"/>
  <c r="D825" i="12"/>
  <c r="C825" i="12"/>
  <c r="B825" i="12"/>
  <c r="D824" i="12"/>
  <c r="C824" i="12"/>
  <c r="B824" i="12"/>
  <c r="D823" i="12"/>
  <c r="C823" i="12"/>
  <c r="B823" i="12"/>
  <c r="D822" i="12"/>
  <c r="C822" i="12"/>
  <c r="B822" i="12"/>
  <c r="D821" i="12"/>
  <c r="C821" i="12"/>
  <c r="B821" i="12"/>
  <c r="D820" i="12"/>
  <c r="C820" i="12"/>
  <c r="B820" i="12"/>
  <c r="D819" i="12"/>
  <c r="C819" i="12"/>
  <c r="B819" i="12"/>
  <c r="D818" i="12"/>
  <c r="C818" i="12"/>
  <c r="B818" i="12"/>
  <c r="D817" i="12"/>
  <c r="C817" i="12"/>
  <c r="B817" i="12"/>
  <c r="D816" i="12"/>
  <c r="C816" i="12"/>
  <c r="B816" i="12"/>
  <c r="D815" i="12"/>
  <c r="C815" i="12"/>
  <c r="B815" i="12"/>
  <c r="D814" i="12"/>
  <c r="C814" i="12"/>
  <c r="B814" i="12"/>
  <c r="D813" i="12"/>
  <c r="C813" i="12"/>
  <c r="B813" i="12"/>
  <c r="D812" i="12"/>
  <c r="C812" i="12"/>
  <c r="B812" i="12"/>
  <c r="D811" i="12"/>
  <c r="C811" i="12"/>
  <c r="B811" i="12"/>
  <c r="D810" i="12"/>
  <c r="C810" i="12"/>
  <c r="B810" i="12"/>
  <c r="D809" i="12"/>
  <c r="C809" i="12"/>
  <c r="B809" i="12"/>
  <c r="D808" i="12"/>
  <c r="C808" i="12"/>
  <c r="B808" i="12"/>
  <c r="D807" i="12"/>
  <c r="C807" i="12"/>
  <c r="B807" i="12"/>
  <c r="D806" i="12"/>
  <c r="C806" i="12"/>
  <c r="B806" i="12"/>
  <c r="D805" i="12"/>
  <c r="C805" i="12"/>
  <c r="B805" i="12"/>
  <c r="D804" i="12"/>
  <c r="C804" i="12"/>
  <c r="B804" i="12"/>
  <c r="D803" i="12"/>
  <c r="C803" i="12"/>
  <c r="B803" i="12"/>
  <c r="D802" i="12"/>
  <c r="C802" i="12"/>
  <c r="B802" i="12"/>
  <c r="D801" i="12"/>
  <c r="C801" i="12"/>
  <c r="B801" i="12"/>
  <c r="D800" i="12"/>
  <c r="C800" i="12"/>
  <c r="B800" i="12"/>
  <c r="D799" i="12"/>
  <c r="C799" i="12"/>
  <c r="B799" i="12"/>
  <c r="D798" i="12"/>
  <c r="C798" i="12"/>
  <c r="B798" i="12"/>
  <c r="D797" i="12"/>
  <c r="C797" i="12"/>
  <c r="B797" i="12"/>
  <c r="D796" i="12"/>
  <c r="C796" i="12"/>
  <c r="B796" i="12"/>
  <c r="D795" i="12"/>
  <c r="C795" i="12"/>
  <c r="B795" i="12"/>
  <c r="D794" i="12"/>
  <c r="C794" i="12"/>
  <c r="B794" i="12"/>
  <c r="D793" i="12"/>
  <c r="C793" i="12"/>
  <c r="B793" i="12"/>
  <c r="D792" i="12"/>
  <c r="C792" i="12"/>
  <c r="B792" i="12"/>
  <c r="D791" i="12"/>
  <c r="C791" i="12"/>
  <c r="B791" i="12"/>
  <c r="D790" i="12"/>
  <c r="C790" i="12"/>
  <c r="B790" i="12"/>
  <c r="D789" i="12"/>
  <c r="C789" i="12"/>
  <c r="B789" i="12"/>
  <c r="D788" i="12"/>
  <c r="C788" i="12"/>
  <c r="B788" i="12"/>
  <c r="D787" i="12"/>
  <c r="C787" i="12"/>
  <c r="B787" i="12"/>
  <c r="D786" i="12"/>
  <c r="C786" i="12"/>
  <c r="B786" i="12"/>
  <c r="D785" i="12"/>
  <c r="C785" i="12"/>
  <c r="B785" i="12"/>
  <c r="D784" i="12"/>
  <c r="C784" i="12"/>
  <c r="B784" i="12"/>
  <c r="D783" i="12"/>
  <c r="C783" i="12"/>
  <c r="B783" i="12"/>
  <c r="D782" i="12"/>
  <c r="C782" i="12"/>
  <c r="B782" i="12"/>
  <c r="D781" i="12"/>
  <c r="C781" i="12"/>
  <c r="B781" i="12"/>
  <c r="D780" i="12"/>
  <c r="C780" i="12"/>
  <c r="B780" i="12"/>
  <c r="D779" i="12"/>
  <c r="C779" i="12"/>
  <c r="B779" i="12"/>
  <c r="D778" i="12"/>
  <c r="C778" i="12"/>
  <c r="B778" i="12"/>
  <c r="D777" i="12"/>
  <c r="C777" i="12"/>
  <c r="B777" i="12"/>
  <c r="D776" i="12"/>
  <c r="C776" i="12"/>
  <c r="B776" i="12"/>
  <c r="D775" i="12"/>
  <c r="C775" i="12"/>
  <c r="B775" i="12"/>
  <c r="D774" i="12"/>
  <c r="C774" i="12"/>
  <c r="B774" i="12"/>
  <c r="D773" i="12"/>
  <c r="C773" i="12"/>
  <c r="B773" i="12"/>
  <c r="D772" i="12"/>
  <c r="C772" i="12"/>
  <c r="B772" i="12"/>
  <c r="D771" i="12"/>
  <c r="C771" i="12"/>
  <c r="B771" i="12"/>
  <c r="D770" i="12"/>
  <c r="C770" i="12"/>
  <c r="B770" i="12"/>
  <c r="D769" i="12"/>
  <c r="C769" i="12"/>
  <c r="B769" i="12"/>
  <c r="D768" i="12"/>
  <c r="C768" i="12"/>
  <c r="B768" i="12"/>
  <c r="D767" i="12"/>
  <c r="C767" i="12"/>
  <c r="B767" i="12"/>
  <c r="D766" i="12"/>
  <c r="C766" i="12"/>
  <c r="B766" i="12"/>
  <c r="D765" i="12"/>
  <c r="C765" i="12"/>
  <c r="B765" i="12"/>
  <c r="D764" i="12"/>
  <c r="C764" i="12"/>
  <c r="B764" i="12"/>
  <c r="D763" i="12"/>
  <c r="C763" i="12"/>
  <c r="B763" i="12"/>
  <c r="D762" i="12"/>
  <c r="C762" i="12"/>
  <c r="B762" i="12"/>
  <c r="D761" i="12"/>
  <c r="C761" i="12"/>
  <c r="B761" i="12"/>
  <c r="D760" i="12"/>
  <c r="C760" i="12"/>
  <c r="B760" i="12"/>
  <c r="D759" i="12"/>
  <c r="C759" i="12"/>
  <c r="B759" i="12"/>
  <c r="D758" i="12"/>
  <c r="C758" i="12"/>
  <c r="B758" i="12"/>
  <c r="D757" i="12"/>
  <c r="C757" i="12"/>
  <c r="B757" i="12"/>
  <c r="D756" i="12"/>
  <c r="C756" i="12"/>
  <c r="B756" i="12"/>
  <c r="D755" i="12"/>
  <c r="C755" i="12"/>
  <c r="B755" i="12"/>
  <c r="D754" i="12"/>
  <c r="C754" i="12"/>
  <c r="B754" i="12"/>
  <c r="D753" i="12"/>
  <c r="C753" i="12"/>
  <c r="B753" i="12"/>
  <c r="D752" i="12"/>
  <c r="C752" i="12"/>
  <c r="B752" i="12"/>
  <c r="D751" i="12"/>
  <c r="C751" i="12"/>
  <c r="B751" i="12"/>
  <c r="D750" i="12"/>
  <c r="C750" i="12"/>
  <c r="B750" i="12"/>
  <c r="D749" i="12"/>
  <c r="C749" i="12"/>
  <c r="B749" i="12"/>
  <c r="D748" i="12"/>
  <c r="C748" i="12"/>
  <c r="B748" i="12"/>
  <c r="D747" i="12"/>
  <c r="C747" i="12"/>
  <c r="B747" i="12"/>
  <c r="D746" i="12"/>
  <c r="C746" i="12"/>
  <c r="B746" i="12"/>
  <c r="D745" i="12"/>
  <c r="C745" i="12"/>
  <c r="B745" i="12"/>
  <c r="D744" i="12"/>
  <c r="C744" i="12"/>
  <c r="B744" i="12"/>
  <c r="D743" i="12"/>
  <c r="C743" i="12"/>
  <c r="B743" i="12"/>
  <c r="D742" i="12"/>
  <c r="C742" i="12"/>
  <c r="B742" i="12"/>
  <c r="D741" i="12"/>
  <c r="C741" i="12"/>
  <c r="B741" i="12"/>
  <c r="D740" i="12"/>
  <c r="C740" i="12"/>
  <c r="B740" i="12"/>
  <c r="D739" i="12"/>
  <c r="C739" i="12"/>
  <c r="B739" i="12"/>
  <c r="D738" i="12"/>
  <c r="C738" i="12"/>
  <c r="B738" i="12"/>
  <c r="D737" i="12"/>
  <c r="C737" i="12"/>
  <c r="B737" i="12"/>
  <c r="D736" i="12"/>
  <c r="C736" i="12"/>
  <c r="B736" i="12"/>
  <c r="D735" i="12"/>
  <c r="C735" i="12"/>
  <c r="B735" i="12"/>
  <c r="D734" i="12"/>
  <c r="C734" i="12"/>
  <c r="B734" i="12"/>
  <c r="D733" i="12"/>
  <c r="C733" i="12"/>
  <c r="B733" i="12"/>
  <c r="D732" i="12"/>
  <c r="C732" i="12"/>
  <c r="B732" i="12"/>
  <c r="D731" i="12"/>
  <c r="C731" i="12"/>
  <c r="B731" i="12"/>
  <c r="D730" i="12"/>
  <c r="C730" i="12"/>
  <c r="B730" i="12"/>
  <c r="D729" i="12"/>
  <c r="C729" i="12"/>
  <c r="B729" i="12"/>
  <c r="D728" i="12"/>
  <c r="C728" i="12"/>
  <c r="B728" i="12"/>
  <c r="D727" i="12"/>
  <c r="C727" i="12"/>
  <c r="B727" i="12"/>
  <c r="D726" i="12"/>
  <c r="C726" i="12"/>
  <c r="B726" i="12"/>
  <c r="D725" i="12"/>
  <c r="C725" i="12"/>
  <c r="B725" i="12"/>
  <c r="D724" i="12"/>
  <c r="C724" i="12"/>
  <c r="B724" i="12"/>
  <c r="D723" i="12"/>
  <c r="C723" i="12"/>
  <c r="B723" i="12"/>
  <c r="D722" i="12"/>
  <c r="C722" i="12"/>
  <c r="B722" i="12"/>
  <c r="D721" i="12"/>
  <c r="C721" i="12"/>
  <c r="B721" i="12"/>
  <c r="D720" i="12"/>
  <c r="C720" i="12"/>
  <c r="B720" i="12"/>
  <c r="D719" i="12"/>
  <c r="C719" i="12"/>
  <c r="B719" i="12"/>
  <c r="D718" i="12"/>
  <c r="C718" i="12"/>
  <c r="B718" i="12"/>
  <c r="D717" i="12"/>
  <c r="C717" i="12"/>
  <c r="B717" i="12"/>
  <c r="D716" i="12"/>
  <c r="C716" i="12"/>
  <c r="B716" i="12"/>
  <c r="D715" i="12"/>
  <c r="C715" i="12"/>
  <c r="B715" i="12"/>
  <c r="D714" i="12"/>
  <c r="C714" i="12"/>
  <c r="B714" i="12"/>
  <c r="D713" i="12"/>
  <c r="C713" i="12"/>
  <c r="B713" i="12"/>
  <c r="D712" i="12"/>
  <c r="C712" i="12"/>
  <c r="B712" i="12"/>
  <c r="D711" i="12"/>
  <c r="C711" i="12"/>
  <c r="B711" i="12"/>
  <c r="D710" i="12"/>
  <c r="C710" i="12"/>
  <c r="B710" i="12"/>
  <c r="D709" i="12"/>
  <c r="C709" i="12"/>
  <c r="B709" i="12"/>
  <c r="D708" i="12"/>
  <c r="C708" i="12"/>
  <c r="B708" i="12"/>
  <c r="D707" i="12"/>
  <c r="C707" i="12"/>
  <c r="B707" i="12"/>
  <c r="D706" i="12"/>
  <c r="C706" i="12"/>
  <c r="B706" i="12"/>
  <c r="D705" i="12"/>
  <c r="C705" i="12"/>
  <c r="B705" i="12"/>
  <c r="D704" i="12"/>
  <c r="C704" i="12"/>
  <c r="B704" i="12"/>
  <c r="D703" i="12"/>
  <c r="C703" i="12"/>
  <c r="B703" i="12"/>
  <c r="D702" i="12"/>
  <c r="C702" i="12"/>
  <c r="B702" i="12"/>
  <c r="D701" i="12"/>
  <c r="C701" i="12"/>
  <c r="B701" i="12"/>
  <c r="D700" i="12"/>
  <c r="C700" i="12"/>
  <c r="B700" i="12"/>
  <c r="D699" i="12"/>
  <c r="C699" i="12"/>
  <c r="B699" i="12"/>
  <c r="D698" i="12"/>
  <c r="C698" i="12"/>
  <c r="B698" i="12"/>
  <c r="D697" i="12"/>
  <c r="C697" i="12"/>
  <c r="B697" i="12"/>
  <c r="D696" i="12"/>
  <c r="C696" i="12"/>
  <c r="B696" i="12"/>
  <c r="D695" i="12"/>
  <c r="C695" i="12"/>
  <c r="B695" i="12"/>
  <c r="D694" i="12"/>
  <c r="C694" i="12"/>
  <c r="B694" i="12"/>
  <c r="D693" i="12"/>
  <c r="C693" i="12"/>
  <c r="B693" i="12"/>
  <c r="D692" i="12"/>
  <c r="C692" i="12"/>
  <c r="B692" i="12"/>
  <c r="D691" i="12"/>
  <c r="C691" i="12"/>
  <c r="B691" i="12"/>
  <c r="D690" i="12"/>
  <c r="C690" i="12"/>
  <c r="B690" i="12"/>
  <c r="D689" i="12"/>
  <c r="C689" i="12"/>
  <c r="B689" i="12"/>
  <c r="D688" i="12"/>
  <c r="C688" i="12"/>
  <c r="B688" i="12"/>
  <c r="D687" i="12"/>
  <c r="C687" i="12"/>
  <c r="B687" i="12"/>
  <c r="D686" i="12"/>
  <c r="C686" i="12"/>
  <c r="B686" i="12"/>
  <c r="D685" i="12"/>
  <c r="C685" i="12"/>
  <c r="B685" i="12"/>
  <c r="D684" i="12"/>
  <c r="C684" i="12"/>
  <c r="B684" i="12"/>
  <c r="D683" i="12"/>
  <c r="C683" i="12"/>
  <c r="B683" i="12"/>
  <c r="D682" i="12"/>
  <c r="C682" i="12"/>
  <c r="B682" i="12"/>
  <c r="D681" i="12"/>
  <c r="C681" i="12"/>
  <c r="B681" i="12"/>
  <c r="D680" i="12"/>
  <c r="C680" i="12"/>
  <c r="B680" i="12"/>
  <c r="D679" i="12"/>
  <c r="C679" i="12"/>
  <c r="B679" i="12"/>
  <c r="D678" i="12"/>
  <c r="C678" i="12"/>
  <c r="B678" i="12"/>
  <c r="D677" i="12"/>
  <c r="C677" i="12"/>
  <c r="B677" i="12"/>
  <c r="D676" i="12"/>
  <c r="C676" i="12"/>
  <c r="B676" i="12"/>
  <c r="D675" i="12"/>
  <c r="C675" i="12"/>
  <c r="B675" i="12"/>
  <c r="D674" i="12"/>
  <c r="C674" i="12"/>
  <c r="B674" i="12"/>
  <c r="D673" i="12"/>
  <c r="C673" i="12"/>
  <c r="B673" i="12"/>
  <c r="D672" i="12"/>
  <c r="C672" i="12"/>
  <c r="B672" i="12"/>
  <c r="D671" i="12"/>
  <c r="C671" i="12"/>
  <c r="B671" i="12"/>
  <c r="D670" i="12"/>
  <c r="C670" i="12"/>
  <c r="B670" i="12"/>
  <c r="D669" i="12"/>
  <c r="C669" i="12"/>
  <c r="B669" i="12"/>
  <c r="D668" i="12"/>
  <c r="C668" i="12"/>
  <c r="B668" i="12"/>
  <c r="D667" i="12"/>
  <c r="C667" i="12"/>
  <c r="B667" i="12"/>
  <c r="D666" i="12"/>
  <c r="C666" i="12"/>
  <c r="B666" i="12"/>
  <c r="D665" i="12"/>
  <c r="C665" i="12"/>
  <c r="B665" i="12"/>
  <c r="D664" i="12"/>
  <c r="C664" i="12"/>
  <c r="B664" i="12"/>
  <c r="D663" i="12"/>
  <c r="C663" i="12"/>
  <c r="B663" i="12"/>
  <c r="D662" i="12"/>
  <c r="C662" i="12"/>
  <c r="B662" i="12"/>
  <c r="D661" i="12"/>
  <c r="C661" i="12"/>
  <c r="B661" i="12"/>
  <c r="D660" i="12"/>
  <c r="C660" i="12"/>
  <c r="B660" i="12"/>
  <c r="D659" i="12"/>
  <c r="C659" i="12"/>
  <c r="B659" i="12"/>
  <c r="D658" i="12"/>
  <c r="C658" i="12"/>
  <c r="B658" i="12"/>
  <c r="D657" i="12"/>
  <c r="C657" i="12"/>
  <c r="B657" i="12"/>
  <c r="D656" i="12"/>
  <c r="C656" i="12"/>
  <c r="B656" i="12"/>
  <c r="D655" i="12"/>
  <c r="C655" i="12"/>
  <c r="B655" i="12"/>
  <c r="D654" i="12"/>
  <c r="C654" i="12"/>
  <c r="B654" i="12"/>
  <c r="D653" i="12"/>
  <c r="C653" i="12"/>
  <c r="B653" i="12"/>
  <c r="D652" i="12"/>
  <c r="C652" i="12"/>
  <c r="B652" i="12"/>
  <c r="D651" i="12"/>
  <c r="C651" i="12"/>
  <c r="B651" i="12"/>
  <c r="D650" i="12"/>
  <c r="C650" i="12"/>
  <c r="B650" i="12"/>
  <c r="D649" i="12"/>
  <c r="C649" i="12"/>
  <c r="B649" i="12"/>
  <c r="D648" i="12"/>
  <c r="C648" i="12"/>
  <c r="B648" i="12"/>
  <c r="D647" i="12"/>
  <c r="C647" i="12"/>
  <c r="B647" i="12"/>
  <c r="D646" i="12"/>
  <c r="C646" i="12"/>
  <c r="B646" i="12"/>
  <c r="D645" i="12"/>
  <c r="C645" i="12"/>
  <c r="B645" i="12"/>
  <c r="D644" i="12"/>
  <c r="C644" i="12"/>
  <c r="B644" i="12"/>
  <c r="D643" i="12"/>
  <c r="C643" i="12"/>
  <c r="B643" i="12"/>
  <c r="D642" i="12"/>
  <c r="C642" i="12"/>
  <c r="B642" i="12"/>
  <c r="D641" i="12"/>
  <c r="C641" i="12"/>
  <c r="B641" i="12"/>
  <c r="D640" i="12"/>
  <c r="C640" i="12"/>
  <c r="B640" i="12"/>
  <c r="D639" i="12"/>
  <c r="C639" i="12"/>
  <c r="B639" i="12"/>
  <c r="D638" i="12"/>
  <c r="C638" i="12"/>
  <c r="B638" i="12"/>
  <c r="D637" i="12"/>
  <c r="C637" i="12"/>
  <c r="B637" i="12"/>
  <c r="D636" i="12"/>
  <c r="C636" i="12"/>
  <c r="B636" i="12"/>
  <c r="D635" i="12"/>
  <c r="C635" i="12"/>
  <c r="B635" i="12"/>
  <c r="D634" i="12"/>
  <c r="C634" i="12"/>
  <c r="B634" i="12"/>
  <c r="D633" i="12"/>
  <c r="C633" i="12"/>
  <c r="B633" i="12"/>
  <c r="D632" i="12"/>
  <c r="C632" i="12"/>
  <c r="B632" i="12"/>
  <c r="D631" i="12"/>
  <c r="C631" i="12"/>
  <c r="B631" i="12"/>
  <c r="D630" i="12"/>
  <c r="C630" i="12"/>
  <c r="B630" i="12"/>
  <c r="D629" i="12"/>
  <c r="C629" i="12"/>
  <c r="B629" i="12"/>
  <c r="D628" i="12"/>
  <c r="C628" i="12"/>
  <c r="B628" i="12"/>
  <c r="D627" i="12"/>
  <c r="C627" i="12"/>
  <c r="B627" i="12"/>
  <c r="D626" i="12"/>
  <c r="C626" i="12"/>
  <c r="B626" i="12"/>
  <c r="D625" i="12"/>
  <c r="C625" i="12"/>
  <c r="B625" i="12"/>
  <c r="D624" i="12"/>
  <c r="C624" i="12"/>
  <c r="B624" i="12"/>
  <c r="D623" i="12"/>
  <c r="C623" i="12"/>
  <c r="B623" i="12"/>
  <c r="D622" i="12"/>
  <c r="C622" i="12"/>
  <c r="B622" i="12"/>
  <c r="D621" i="12"/>
  <c r="C621" i="12"/>
  <c r="B621" i="12"/>
  <c r="D620" i="12"/>
  <c r="C620" i="12"/>
  <c r="B620" i="12"/>
  <c r="D619" i="12"/>
  <c r="C619" i="12"/>
  <c r="B619" i="12"/>
  <c r="D618" i="12"/>
  <c r="C618" i="12"/>
  <c r="B618" i="12"/>
  <c r="D617" i="12"/>
  <c r="C617" i="12"/>
  <c r="B617" i="12"/>
  <c r="D616" i="12"/>
  <c r="C616" i="12"/>
  <c r="B616" i="12"/>
  <c r="D615" i="12"/>
  <c r="C615" i="12"/>
  <c r="B615" i="12"/>
  <c r="D614" i="12"/>
  <c r="C614" i="12"/>
  <c r="B614" i="12"/>
  <c r="D613" i="12"/>
  <c r="C613" i="12"/>
  <c r="B613" i="12"/>
  <c r="D612" i="12"/>
  <c r="C612" i="12"/>
  <c r="B612" i="12"/>
  <c r="D611" i="12"/>
  <c r="C611" i="12"/>
  <c r="B611" i="12"/>
  <c r="D610" i="12"/>
  <c r="C610" i="12"/>
  <c r="B610" i="12"/>
  <c r="D609" i="12"/>
  <c r="C609" i="12"/>
  <c r="B609" i="12"/>
  <c r="D608" i="12"/>
  <c r="C608" i="12"/>
  <c r="B608" i="12"/>
  <c r="D607" i="12"/>
  <c r="C607" i="12"/>
  <c r="B607" i="12"/>
  <c r="D606" i="12"/>
  <c r="C606" i="12"/>
  <c r="B606" i="12"/>
  <c r="D605" i="12"/>
  <c r="C605" i="12"/>
  <c r="B605" i="12"/>
  <c r="D604" i="12"/>
  <c r="C604" i="12"/>
  <c r="B604" i="12"/>
  <c r="D603" i="12"/>
  <c r="C603" i="12"/>
  <c r="B603" i="12"/>
  <c r="D602" i="12"/>
  <c r="C602" i="12"/>
  <c r="B602" i="12"/>
  <c r="D601" i="12"/>
  <c r="C601" i="12"/>
  <c r="B601" i="12"/>
  <c r="D600" i="12"/>
  <c r="C600" i="12"/>
  <c r="B600" i="12"/>
  <c r="D599" i="12"/>
  <c r="C599" i="12"/>
  <c r="B599" i="12"/>
  <c r="D598" i="12"/>
  <c r="C598" i="12"/>
  <c r="B598" i="12"/>
  <c r="D597" i="12"/>
  <c r="C597" i="12"/>
  <c r="B597" i="12"/>
  <c r="D596" i="12"/>
  <c r="C596" i="12"/>
  <c r="B596" i="12"/>
  <c r="D595" i="12"/>
  <c r="C595" i="12"/>
  <c r="B595" i="12"/>
  <c r="D594" i="12"/>
  <c r="C594" i="12"/>
  <c r="B594" i="12"/>
  <c r="D593" i="12"/>
  <c r="C593" i="12"/>
  <c r="B593" i="12"/>
  <c r="D592" i="12"/>
  <c r="C592" i="12"/>
  <c r="B592" i="12"/>
  <c r="D591" i="12"/>
  <c r="C591" i="12"/>
  <c r="B591" i="12"/>
  <c r="D590" i="12"/>
  <c r="C590" i="12"/>
  <c r="B590" i="12"/>
  <c r="D589" i="12"/>
  <c r="C589" i="12"/>
  <c r="B589" i="12"/>
  <c r="D588" i="12"/>
  <c r="C588" i="12"/>
  <c r="B588" i="12"/>
  <c r="D587" i="12"/>
  <c r="C587" i="12"/>
  <c r="B587" i="12"/>
  <c r="D586" i="12"/>
  <c r="C586" i="12"/>
  <c r="B586" i="12"/>
  <c r="D585" i="12"/>
  <c r="C585" i="12"/>
  <c r="B585" i="12"/>
  <c r="D584" i="12"/>
  <c r="C584" i="12"/>
  <c r="B584" i="12"/>
  <c r="D583" i="12"/>
  <c r="C583" i="12"/>
  <c r="B583" i="12"/>
  <c r="D582" i="12"/>
  <c r="C582" i="12"/>
  <c r="B582" i="12"/>
  <c r="D581" i="12"/>
  <c r="C581" i="12"/>
  <c r="B581" i="12"/>
  <c r="D580" i="12"/>
  <c r="C580" i="12"/>
  <c r="B580" i="12"/>
  <c r="D579" i="12"/>
  <c r="C579" i="12"/>
  <c r="B579" i="12"/>
  <c r="D578" i="12"/>
  <c r="C578" i="12"/>
  <c r="B578" i="12"/>
  <c r="D577" i="12"/>
  <c r="C577" i="12"/>
  <c r="B577" i="12"/>
  <c r="D576" i="12"/>
  <c r="C576" i="12"/>
  <c r="B576" i="12"/>
  <c r="D575" i="12"/>
  <c r="C575" i="12"/>
  <c r="B575" i="12"/>
  <c r="D574" i="12"/>
  <c r="C574" i="12"/>
  <c r="B574" i="12"/>
  <c r="D573" i="12"/>
  <c r="C573" i="12"/>
  <c r="B573" i="12"/>
  <c r="D572" i="12"/>
  <c r="C572" i="12"/>
  <c r="B572" i="12"/>
  <c r="D571" i="12"/>
  <c r="C571" i="12"/>
  <c r="B571" i="12"/>
  <c r="D570" i="12"/>
  <c r="C570" i="12"/>
  <c r="B570" i="12"/>
  <c r="D569" i="12"/>
  <c r="C569" i="12"/>
  <c r="B569" i="12"/>
  <c r="D568" i="12"/>
  <c r="C568" i="12"/>
  <c r="B568" i="12"/>
  <c r="D567" i="12"/>
  <c r="C567" i="12"/>
  <c r="B567" i="12"/>
  <c r="D566" i="12"/>
  <c r="C566" i="12"/>
  <c r="B566" i="12"/>
  <c r="D565" i="12"/>
  <c r="C565" i="12"/>
  <c r="B565" i="12"/>
  <c r="D564" i="12"/>
  <c r="C564" i="12"/>
  <c r="B564" i="12"/>
  <c r="D563" i="12"/>
  <c r="C563" i="12"/>
  <c r="B563" i="12"/>
  <c r="D562" i="12"/>
  <c r="C562" i="12"/>
  <c r="B562" i="12"/>
  <c r="D561" i="12"/>
  <c r="C561" i="12"/>
  <c r="B561" i="12"/>
  <c r="D560" i="12"/>
  <c r="C560" i="12"/>
  <c r="B560" i="12"/>
  <c r="D559" i="12"/>
  <c r="C559" i="12"/>
  <c r="B559" i="12"/>
  <c r="D558" i="12"/>
  <c r="C558" i="12"/>
  <c r="B558" i="12"/>
  <c r="D557" i="12"/>
  <c r="C557" i="12"/>
  <c r="B557" i="12"/>
  <c r="D556" i="12"/>
  <c r="C556" i="12"/>
  <c r="B556" i="12"/>
  <c r="D555" i="12"/>
  <c r="C555" i="12"/>
  <c r="B555" i="12"/>
  <c r="D554" i="12"/>
  <c r="C554" i="12"/>
  <c r="B554" i="12"/>
  <c r="D553" i="12"/>
  <c r="C553" i="12"/>
  <c r="B553" i="12"/>
  <c r="D552" i="12"/>
  <c r="C552" i="12"/>
  <c r="B552" i="12"/>
  <c r="D551" i="12"/>
  <c r="C551" i="12"/>
  <c r="B551" i="12"/>
  <c r="D550" i="12"/>
  <c r="C550" i="12"/>
  <c r="B550" i="12"/>
  <c r="D549" i="12"/>
  <c r="C549" i="12"/>
  <c r="B549" i="12"/>
  <c r="D548" i="12"/>
  <c r="C548" i="12"/>
  <c r="B548" i="12"/>
  <c r="D547" i="12"/>
  <c r="C547" i="12"/>
  <c r="B547" i="12"/>
  <c r="D546" i="12"/>
  <c r="C546" i="12"/>
  <c r="B546" i="12"/>
  <c r="D545" i="12"/>
  <c r="C545" i="12"/>
  <c r="B545" i="12"/>
  <c r="D544" i="12"/>
  <c r="C544" i="12"/>
  <c r="B544" i="12"/>
  <c r="D543" i="12"/>
  <c r="C543" i="12"/>
  <c r="B543" i="12"/>
  <c r="D542" i="12"/>
  <c r="C542" i="12"/>
  <c r="B542" i="12"/>
  <c r="D541" i="12"/>
  <c r="C541" i="12"/>
  <c r="B541" i="12"/>
  <c r="D540" i="12"/>
  <c r="C540" i="12"/>
  <c r="B540" i="12"/>
  <c r="D539" i="12"/>
  <c r="C539" i="12"/>
  <c r="B539" i="12"/>
  <c r="D538" i="12"/>
  <c r="C538" i="12"/>
  <c r="B538" i="12"/>
  <c r="D537" i="12"/>
  <c r="C537" i="12"/>
  <c r="B537" i="12"/>
  <c r="D536" i="12"/>
  <c r="C536" i="12"/>
  <c r="B536" i="12"/>
  <c r="D535" i="12"/>
  <c r="C535" i="12"/>
  <c r="B535" i="12"/>
  <c r="D534" i="12"/>
  <c r="C534" i="12"/>
  <c r="B534" i="12"/>
  <c r="D533" i="12"/>
  <c r="C533" i="12"/>
  <c r="B533" i="12"/>
  <c r="D532" i="12"/>
  <c r="C532" i="12"/>
  <c r="B532" i="12"/>
  <c r="D531" i="12"/>
  <c r="C531" i="12"/>
  <c r="B531" i="12"/>
  <c r="D530" i="12"/>
  <c r="C530" i="12"/>
  <c r="B530" i="12"/>
  <c r="D529" i="12"/>
  <c r="C529" i="12"/>
  <c r="B529" i="12"/>
  <c r="D528" i="12"/>
  <c r="C528" i="12"/>
  <c r="B528" i="12"/>
  <c r="D527" i="12"/>
  <c r="C527" i="12"/>
  <c r="B527" i="12"/>
  <c r="D526" i="12"/>
  <c r="C526" i="12"/>
  <c r="B526" i="12"/>
  <c r="D525" i="12"/>
  <c r="C525" i="12"/>
  <c r="B525" i="12"/>
  <c r="D524" i="12"/>
  <c r="C524" i="12"/>
  <c r="B524" i="12"/>
  <c r="D523" i="12"/>
  <c r="C523" i="12"/>
  <c r="B523" i="12"/>
  <c r="D522" i="12"/>
  <c r="C522" i="12"/>
  <c r="B522" i="12"/>
  <c r="D521" i="12"/>
  <c r="C521" i="12"/>
  <c r="B521" i="12"/>
  <c r="D520" i="12"/>
  <c r="C520" i="12"/>
  <c r="B520" i="12"/>
  <c r="D519" i="12"/>
  <c r="C519" i="12"/>
  <c r="B519" i="12"/>
  <c r="D518" i="12"/>
  <c r="C518" i="12"/>
  <c r="B518" i="12"/>
  <c r="D517" i="12"/>
  <c r="C517" i="12"/>
  <c r="B517" i="12"/>
  <c r="D516" i="12"/>
  <c r="C516" i="12"/>
  <c r="B516" i="12"/>
  <c r="D515" i="12"/>
  <c r="C515" i="12"/>
  <c r="B515" i="12"/>
  <c r="D514" i="12"/>
  <c r="C514" i="12"/>
  <c r="B514" i="12"/>
  <c r="D513" i="12"/>
  <c r="C513" i="12"/>
  <c r="B513" i="12"/>
  <c r="D512" i="12"/>
  <c r="C512" i="12"/>
  <c r="B512" i="12"/>
  <c r="D511" i="12"/>
  <c r="C511" i="12"/>
  <c r="B511" i="12"/>
  <c r="D510" i="12"/>
  <c r="C510" i="12"/>
  <c r="B510" i="12"/>
  <c r="D509" i="12"/>
  <c r="C509" i="12"/>
  <c r="B509" i="12"/>
  <c r="D508" i="12"/>
  <c r="C508" i="12"/>
  <c r="B508" i="12"/>
  <c r="D507" i="12"/>
  <c r="C507" i="12"/>
  <c r="B507" i="12"/>
  <c r="D506" i="12"/>
  <c r="C506" i="12"/>
  <c r="B506" i="12"/>
  <c r="D505" i="12"/>
  <c r="C505" i="12"/>
  <c r="B505" i="12"/>
  <c r="D504" i="12"/>
  <c r="C504" i="12"/>
  <c r="B504" i="12"/>
  <c r="D503" i="12"/>
  <c r="C503" i="12"/>
  <c r="B503" i="12"/>
  <c r="D502" i="12"/>
  <c r="C502" i="12"/>
  <c r="B502" i="12"/>
  <c r="D501" i="12"/>
  <c r="C501" i="12"/>
  <c r="B501" i="12"/>
  <c r="D500" i="12"/>
  <c r="C500" i="12"/>
  <c r="B500" i="12"/>
  <c r="D499" i="12"/>
  <c r="C499" i="12"/>
  <c r="B499" i="12"/>
  <c r="D498" i="12"/>
  <c r="C498" i="12"/>
  <c r="B498" i="12"/>
  <c r="D497" i="12"/>
  <c r="C497" i="12"/>
  <c r="B497" i="12"/>
  <c r="D496" i="12"/>
  <c r="C496" i="12"/>
  <c r="B496" i="12"/>
  <c r="D495" i="12"/>
  <c r="C495" i="12"/>
  <c r="B495" i="12"/>
  <c r="D494" i="12"/>
  <c r="C494" i="12"/>
  <c r="B494" i="12"/>
  <c r="D493" i="12"/>
  <c r="C493" i="12"/>
  <c r="B493" i="12"/>
  <c r="D492" i="12"/>
  <c r="C492" i="12"/>
  <c r="B492" i="12"/>
  <c r="D491" i="12"/>
  <c r="C491" i="12"/>
  <c r="B491" i="12"/>
  <c r="D490" i="12"/>
  <c r="C490" i="12"/>
  <c r="B490" i="12"/>
  <c r="D489" i="12"/>
  <c r="C489" i="12"/>
  <c r="B489" i="12"/>
  <c r="D488" i="12"/>
  <c r="C488" i="12"/>
  <c r="B488" i="12"/>
  <c r="D487" i="12"/>
  <c r="C487" i="12"/>
  <c r="B487" i="12"/>
  <c r="D486" i="12"/>
  <c r="C486" i="12"/>
  <c r="B486" i="12"/>
  <c r="D485" i="12"/>
  <c r="C485" i="12"/>
  <c r="B485" i="12"/>
  <c r="D484" i="12"/>
  <c r="C484" i="12"/>
  <c r="B484" i="12"/>
  <c r="D483" i="12"/>
  <c r="C483" i="12"/>
  <c r="B483" i="12"/>
  <c r="D482" i="12"/>
  <c r="C482" i="12"/>
  <c r="B482" i="12"/>
  <c r="D481" i="12"/>
  <c r="C481" i="12"/>
  <c r="B481" i="12"/>
  <c r="D480" i="12"/>
  <c r="C480" i="12"/>
  <c r="B480" i="12"/>
  <c r="D479" i="12"/>
  <c r="C479" i="12"/>
  <c r="B479" i="12"/>
  <c r="D478" i="12"/>
  <c r="C478" i="12"/>
  <c r="B478" i="12"/>
  <c r="D477" i="12"/>
  <c r="C477" i="12"/>
  <c r="B477" i="12"/>
  <c r="D476" i="12"/>
  <c r="C476" i="12"/>
  <c r="B476" i="12"/>
  <c r="D475" i="12"/>
  <c r="C475" i="12"/>
  <c r="B475" i="12"/>
  <c r="D474" i="12"/>
  <c r="C474" i="12"/>
  <c r="B474" i="12"/>
  <c r="D473" i="12"/>
  <c r="C473" i="12"/>
  <c r="B473" i="12"/>
  <c r="D472" i="12"/>
  <c r="C472" i="12"/>
  <c r="B472" i="12"/>
  <c r="D471" i="12"/>
  <c r="C471" i="12"/>
  <c r="B471" i="12"/>
  <c r="D470" i="12"/>
  <c r="C470" i="12"/>
  <c r="B470" i="12"/>
  <c r="D469" i="12"/>
  <c r="C469" i="12"/>
  <c r="B469" i="12"/>
  <c r="D468" i="12"/>
  <c r="C468" i="12"/>
  <c r="B468" i="12"/>
  <c r="D467" i="12"/>
  <c r="C467" i="12"/>
  <c r="B467" i="12"/>
  <c r="D466" i="12"/>
  <c r="C466" i="12"/>
  <c r="B466" i="12"/>
  <c r="D465" i="12"/>
  <c r="C465" i="12"/>
  <c r="B465" i="12"/>
  <c r="D464" i="12"/>
  <c r="C464" i="12"/>
  <c r="B464" i="12"/>
  <c r="D463" i="12"/>
  <c r="C463" i="12"/>
  <c r="B463" i="12"/>
  <c r="D462" i="12"/>
  <c r="C462" i="12"/>
  <c r="B462" i="12"/>
  <c r="D461" i="12"/>
  <c r="C461" i="12"/>
  <c r="B461" i="12"/>
  <c r="D460" i="12"/>
  <c r="C460" i="12"/>
  <c r="B460" i="12"/>
  <c r="D459" i="12"/>
  <c r="C459" i="12"/>
  <c r="B459" i="12"/>
  <c r="D458" i="12"/>
  <c r="C458" i="12"/>
  <c r="B458" i="12"/>
  <c r="D457" i="12"/>
  <c r="C457" i="12"/>
  <c r="B457" i="12"/>
  <c r="D456" i="12"/>
  <c r="C456" i="12"/>
  <c r="B456" i="12"/>
  <c r="D455" i="12"/>
  <c r="C455" i="12"/>
  <c r="B455" i="12"/>
  <c r="D454" i="12"/>
  <c r="C454" i="12"/>
  <c r="B454" i="12"/>
  <c r="D453" i="12"/>
  <c r="C453" i="12"/>
  <c r="B453" i="12"/>
  <c r="D452" i="12"/>
  <c r="C452" i="12"/>
  <c r="B452" i="12"/>
  <c r="D451" i="12"/>
  <c r="C451" i="12"/>
  <c r="B451" i="12"/>
  <c r="D450" i="12"/>
  <c r="C450" i="12"/>
  <c r="B450" i="12"/>
  <c r="D449" i="12"/>
  <c r="C449" i="12"/>
  <c r="B449" i="12"/>
  <c r="D448" i="12"/>
  <c r="C448" i="12"/>
  <c r="B448" i="12"/>
  <c r="D447" i="12"/>
  <c r="C447" i="12"/>
  <c r="B447" i="12"/>
  <c r="D446" i="12"/>
  <c r="C446" i="12"/>
  <c r="B446" i="12"/>
  <c r="D445" i="12"/>
  <c r="C445" i="12"/>
  <c r="B445" i="12"/>
  <c r="D444" i="12"/>
  <c r="C444" i="12"/>
  <c r="B444" i="12"/>
  <c r="D443" i="12"/>
  <c r="C443" i="12"/>
  <c r="B443" i="12"/>
  <c r="D442" i="12"/>
  <c r="C442" i="12"/>
  <c r="B442" i="12"/>
  <c r="D441" i="12"/>
  <c r="C441" i="12"/>
  <c r="B441" i="12"/>
  <c r="D440" i="12"/>
  <c r="C440" i="12"/>
  <c r="B440" i="12"/>
  <c r="D439" i="12"/>
  <c r="C439" i="12"/>
  <c r="B439" i="12"/>
  <c r="D438" i="12"/>
  <c r="C438" i="12"/>
  <c r="B438" i="12"/>
  <c r="D437" i="12"/>
  <c r="C437" i="12"/>
  <c r="B437" i="12"/>
  <c r="D436" i="12"/>
  <c r="C436" i="12"/>
  <c r="B436" i="12"/>
  <c r="D435" i="12"/>
  <c r="C435" i="12"/>
  <c r="B435" i="12"/>
  <c r="D434" i="12"/>
  <c r="C434" i="12"/>
  <c r="B434" i="12"/>
  <c r="D433" i="12"/>
  <c r="C433" i="12"/>
  <c r="B433" i="12"/>
  <c r="D432" i="12"/>
  <c r="C432" i="12"/>
  <c r="B432" i="12"/>
  <c r="D431" i="12"/>
  <c r="C431" i="12"/>
  <c r="B431" i="12"/>
  <c r="D430" i="12"/>
  <c r="C430" i="12"/>
  <c r="B430" i="12"/>
  <c r="D429" i="12"/>
  <c r="C429" i="12"/>
  <c r="B429" i="12"/>
  <c r="D428" i="12"/>
  <c r="C428" i="12"/>
  <c r="B428" i="12"/>
  <c r="D427" i="12"/>
  <c r="C427" i="12"/>
  <c r="B427" i="12"/>
  <c r="D426" i="12"/>
  <c r="C426" i="12"/>
  <c r="B426" i="12"/>
  <c r="D425" i="12"/>
  <c r="C425" i="12"/>
  <c r="B425" i="12"/>
  <c r="D424" i="12"/>
  <c r="C424" i="12"/>
  <c r="B424" i="12"/>
  <c r="D423" i="12"/>
  <c r="C423" i="12"/>
  <c r="B423" i="12"/>
  <c r="D422" i="12"/>
  <c r="C422" i="12"/>
  <c r="B422" i="12"/>
  <c r="D421" i="12"/>
  <c r="C421" i="12"/>
  <c r="B421" i="12"/>
  <c r="D420" i="12"/>
  <c r="C420" i="12"/>
  <c r="B420" i="12"/>
  <c r="D419" i="12"/>
  <c r="C419" i="12"/>
  <c r="B419" i="12"/>
  <c r="D418" i="12"/>
  <c r="C418" i="12"/>
  <c r="B418" i="12"/>
  <c r="D417" i="12"/>
  <c r="C417" i="12"/>
  <c r="B417" i="12"/>
  <c r="D416" i="12"/>
  <c r="C416" i="12"/>
  <c r="B416" i="12"/>
  <c r="D415" i="12"/>
  <c r="C415" i="12"/>
  <c r="B415" i="12"/>
  <c r="D414" i="12"/>
  <c r="C414" i="12"/>
  <c r="B414" i="12"/>
  <c r="D413" i="12"/>
  <c r="C413" i="12"/>
  <c r="B413" i="12"/>
  <c r="D412" i="12"/>
  <c r="C412" i="12"/>
  <c r="B412" i="12"/>
  <c r="D411" i="12"/>
  <c r="C411" i="12"/>
  <c r="B411" i="12"/>
  <c r="D410" i="12"/>
  <c r="C410" i="12"/>
  <c r="B410" i="12"/>
  <c r="D409" i="12"/>
  <c r="C409" i="12"/>
  <c r="B409" i="12"/>
  <c r="D408" i="12"/>
  <c r="C408" i="12"/>
  <c r="B408" i="12"/>
  <c r="D407" i="12"/>
  <c r="C407" i="12"/>
  <c r="B407" i="12"/>
  <c r="D406" i="12"/>
  <c r="C406" i="12"/>
  <c r="B406" i="12"/>
  <c r="D405" i="12"/>
  <c r="C405" i="12"/>
  <c r="B405" i="12"/>
  <c r="D404" i="12"/>
  <c r="C404" i="12"/>
  <c r="B404" i="12"/>
  <c r="D403" i="12"/>
  <c r="C403" i="12"/>
  <c r="B403" i="12"/>
  <c r="D402" i="12"/>
  <c r="C402" i="12"/>
  <c r="B402" i="12"/>
  <c r="D401" i="12"/>
  <c r="C401" i="12"/>
  <c r="B401" i="12"/>
  <c r="D400" i="12"/>
  <c r="C400" i="12"/>
  <c r="B400" i="12"/>
  <c r="D399" i="12"/>
  <c r="C399" i="12"/>
  <c r="B399" i="12"/>
  <c r="D398" i="12"/>
  <c r="C398" i="12"/>
  <c r="B398" i="12"/>
  <c r="D397" i="12"/>
  <c r="C397" i="12"/>
  <c r="B397" i="12"/>
  <c r="D396" i="12"/>
  <c r="C396" i="12"/>
  <c r="B396" i="12"/>
  <c r="D395" i="12"/>
  <c r="C395" i="12"/>
  <c r="B395" i="12"/>
  <c r="D394" i="12"/>
  <c r="C394" i="12"/>
  <c r="B394" i="12"/>
  <c r="D393" i="12"/>
  <c r="C393" i="12"/>
  <c r="B393" i="12"/>
  <c r="D392" i="12"/>
  <c r="C392" i="12"/>
  <c r="B392" i="12"/>
  <c r="D391" i="12"/>
  <c r="C391" i="12"/>
  <c r="B391" i="12"/>
  <c r="D390" i="12"/>
  <c r="C390" i="12"/>
  <c r="B390" i="12"/>
  <c r="D389" i="12"/>
  <c r="C389" i="12"/>
  <c r="B389" i="12"/>
  <c r="D388" i="12"/>
  <c r="C388" i="12"/>
  <c r="B388" i="12"/>
  <c r="D387" i="12"/>
  <c r="C387" i="12"/>
  <c r="B387" i="12"/>
  <c r="D386" i="12"/>
  <c r="C386" i="12"/>
  <c r="B386" i="12"/>
  <c r="D385" i="12"/>
  <c r="C385" i="12"/>
  <c r="B385" i="12"/>
  <c r="D384" i="12"/>
  <c r="C384" i="12"/>
  <c r="B384" i="12"/>
  <c r="D383" i="12"/>
  <c r="C383" i="12"/>
  <c r="B383" i="12"/>
  <c r="D382" i="12"/>
  <c r="C382" i="12"/>
  <c r="B382" i="12"/>
  <c r="D381" i="12"/>
  <c r="C381" i="12"/>
  <c r="B381" i="12"/>
  <c r="D380" i="12"/>
  <c r="C380" i="12"/>
  <c r="B380" i="12"/>
  <c r="D379" i="12"/>
  <c r="C379" i="12"/>
  <c r="B379" i="12"/>
  <c r="D378" i="12"/>
  <c r="C378" i="12"/>
  <c r="B378" i="12"/>
  <c r="D377" i="12"/>
  <c r="C377" i="12"/>
  <c r="B377" i="12"/>
  <c r="D376" i="12"/>
  <c r="C376" i="12"/>
  <c r="B376" i="12"/>
  <c r="D375" i="12"/>
  <c r="C375" i="12"/>
  <c r="B375" i="12"/>
  <c r="D374" i="12"/>
  <c r="C374" i="12"/>
  <c r="B374" i="12"/>
  <c r="D373" i="12"/>
  <c r="C373" i="12"/>
  <c r="B373" i="12"/>
  <c r="D372" i="12"/>
  <c r="C372" i="12"/>
  <c r="B372" i="12"/>
  <c r="D371" i="12"/>
  <c r="C371" i="12"/>
  <c r="B371" i="12"/>
  <c r="D370" i="12"/>
  <c r="C370" i="12"/>
  <c r="B370" i="12"/>
  <c r="D369" i="12"/>
  <c r="C369" i="12"/>
  <c r="B369" i="12"/>
  <c r="D368" i="12"/>
  <c r="C368" i="12"/>
  <c r="B368" i="12"/>
  <c r="D367" i="12"/>
  <c r="C367" i="12"/>
  <c r="B367" i="12"/>
  <c r="D366" i="12"/>
  <c r="C366" i="12"/>
  <c r="B366" i="12"/>
  <c r="D365" i="12"/>
  <c r="C365" i="12"/>
  <c r="B365" i="12"/>
  <c r="D364" i="12"/>
  <c r="C364" i="12"/>
  <c r="B364" i="12"/>
  <c r="D363" i="12"/>
  <c r="C363" i="12"/>
  <c r="B363" i="12"/>
  <c r="D362" i="12"/>
  <c r="C362" i="12"/>
  <c r="B362" i="12"/>
  <c r="D361" i="12"/>
  <c r="C361" i="12"/>
  <c r="B361" i="12"/>
  <c r="D360" i="12"/>
  <c r="C360" i="12"/>
  <c r="B360" i="12"/>
  <c r="D359" i="12"/>
  <c r="C359" i="12"/>
  <c r="B359" i="12"/>
  <c r="D358" i="12"/>
  <c r="C358" i="12"/>
  <c r="B358" i="12"/>
  <c r="D357" i="12"/>
  <c r="C357" i="12"/>
  <c r="B357" i="12"/>
  <c r="D356" i="12"/>
  <c r="C356" i="12"/>
  <c r="B356" i="12"/>
  <c r="D355" i="12"/>
  <c r="C355" i="12"/>
  <c r="B355" i="12"/>
  <c r="D354" i="12"/>
  <c r="C354" i="12"/>
  <c r="B354" i="12"/>
  <c r="D353" i="12"/>
  <c r="C353" i="12"/>
  <c r="B353" i="12"/>
  <c r="D352" i="12"/>
  <c r="C352" i="12"/>
  <c r="B352" i="12"/>
  <c r="D351" i="12"/>
  <c r="C351" i="12"/>
  <c r="B351" i="12"/>
  <c r="D350" i="12"/>
  <c r="C350" i="12"/>
  <c r="B350" i="12"/>
  <c r="D349" i="12"/>
  <c r="C349" i="12"/>
  <c r="B349" i="12"/>
  <c r="D348" i="12"/>
  <c r="C348" i="12"/>
  <c r="B348" i="12"/>
  <c r="D347" i="12"/>
  <c r="C347" i="12"/>
  <c r="B347" i="12"/>
  <c r="D346" i="12"/>
  <c r="C346" i="12"/>
  <c r="B346" i="12"/>
  <c r="D345" i="12"/>
  <c r="C345" i="12"/>
  <c r="B345" i="12"/>
  <c r="D344" i="12"/>
  <c r="C344" i="12"/>
  <c r="B344" i="12"/>
  <c r="D343" i="12"/>
  <c r="C343" i="12"/>
  <c r="B343" i="12"/>
  <c r="D342" i="12"/>
  <c r="C342" i="12"/>
  <c r="B342" i="12"/>
  <c r="D341" i="12"/>
  <c r="C341" i="12"/>
  <c r="B341" i="12"/>
  <c r="D340" i="12"/>
  <c r="C340" i="12"/>
  <c r="B340" i="12"/>
  <c r="D339" i="12"/>
  <c r="C339" i="12"/>
  <c r="B339" i="12"/>
  <c r="D338" i="12"/>
  <c r="C338" i="12"/>
  <c r="B338" i="12"/>
  <c r="D337" i="12"/>
  <c r="C337" i="12"/>
  <c r="B337" i="12"/>
  <c r="D336" i="12"/>
  <c r="C336" i="12"/>
  <c r="B336" i="12"/>
  <c r="D335" i="12"/>
  <c r="C335" i="12"/>
  <c r="B335" i="12"/>
  <c r="D334" i="12"/>
  <c r="C334" i="12"/>
  <c r="B334" i="12"/>
  <c r="D333" i="12"/>
  <c r="C333" i="12"/>
  <c r="B333" i="12"/>
  <c r="D332" i="12"/>
  <c r="C332" i="12"/>
  <c r="B332" i="12"/>
  <c r="D331" i="12"/>
  <c r="C331" i="12"/>
  <c r="B331" i="12"/>
  <c r="D330" i="12"/>
  <c r="C330" i="12"/>
  <c r="B330" i="12"/>
  <c r="D329" i="12"/>
  <c r="C329" i="12"/>
  <c r="B329" i="12"/>
  <c r="D328" i="12"/>
  <c r="C328" i="12"/>
  <c r="B328" i="12"/>
  <c r="D327" i="12"/>
  <c r="C327" i="12"/>
  <c r="B327" i="12"/>
  <c r="D326" i="12"/>
  <c r="C326" i="12"/>
  <c r="B326" i="12"/>
  <c r="D325" i="12"/>
  <c r="C325" i="12"/>
  <c r="B325" i="12"/>
  <c r="D324" i="12"/>
  <c r="C324" i="12"/>
  <c r="B324" i="12"/>
  <c r="D323" i="12"/>
  <c r="C323" i="12"/>
  <c r="B323" i="12"/>
  <c r="D322" i="12"/>
  <c r="C322" i="12"/>
  <c r="B322" i="12"/>
  <c r="D321" i="12"/>
  <c r="C321" i="12"/>
  <c r="B321" i="12"/>
  <c r="D320" i="12"/>
  <c r="C320" i="12"/>
  <c r="B320" i="12"/>
  <c r="D319" i="12"/>
  <c r="C319" i="12"/>
  <c r="B319" i="12"/>
  <c r="D318" i="12"/>
  <c r="C318" i="12"/>
  <c r="B318" i="12"/>
  <c r="D317" i="12"/>
  <c r="C317" i="12"/>
  <c r="B317" i="12"/>
  <c r="D316" i="12"/>
  <c r="C316" i="12"/>
  <c r="B316" i="12"/>
  <c r="D315" i="12"/>
  <c r="C315" i="12"/>
  <c r="B315" i="12"/>
  <c r="D314" i="12"/>
  <c r="C314" i="12"/>
  <c r="B314" i="12"/>
  <c r="D313" i="12"/>
  <c r="C313" i="12"/>
  <c r="B313" i="12"/>
  <c r="D312" i="12"/>
  <c r="C312" i="12"/>
  <c r="B312" i="12"/>
  <c r="D311" i="12"/>
  <c r="C311" i="12"/>
  <c r="B311" i="12"/>
  <c r="D310" i="12"/>
  <c r="C310" i="12"/>
  <c r="B310" i="12"/>
  <c r="D309" i="12"/>
  <c r="C309" i="12"/>
  <c r="B309" i="12"/>
  <c r="D308" i="12"/>
  <c r="C308" i="12"/>
  <c r="B308" i="12"/>
  <c r="D307" i="12"/>
  <c r="C307" i="12"/>
  <c r="B307" i="12"/>
  <c r="D306" i="12"/>
  <c r="C306" i="12"/>
  <c r="B306" i="12"/>
  <c r="D305" i="12"/>
  <c r="C305" i="12"/>
  <c r="B305" i="12"/>
  <c r="D304" i="12"/>
  <c r="C304" i="12"/>
  <c r="B304" i="12"/>
  <c r="D303" i="12"/>
  <c r="C303" i="12"/>
  <c r="B303" i="12"/>
  <c r="D302" i="12"/>
  <c r="C302" i="12"/>
  <c r="B302" i="12"/>
  <c r="D301" i="12"/>
  <c r="C301" i="12"/>
  <c r="B301" i="12"/>
  <c r="D300" i="12"/>
  <c r="C300" i="12"/>
  <c r="B300" i="12"/>
  <c r="D299" i="12"/>
  <c r="C299" i="12"/>
  <c r="B299" i="12"/>
  <c r="D298" i="12"/>
  <c r="C298" i="12"/>
  <c r="B298" i="12"/>
  <c r="D297" i="12"/>
  <c r="C297" i="12"/>
  <c r="B297" i="12"/>
  <c r="D296" i="12"/>
  <c r="C296" i="12"/>
  <c r="B296" i="12"/>
  <c r="D295" i="12"/>
  <c r="C295" i="12"/>
  <c r="B295" i="12"/>
  <c r="D294" i="12"/>
  <c r="C294" i="12"/>
  <c r="B294" i="12"/>
  <c r="D293" i="12"/>
  <c r="C293" i="12"/>
  <c r="B293" i="12"/>
  <c r="D292" i="12"/>
  <c r="C292" i="12"/>
  <c r="B292" i="12"/>
  <c r="D291" i="12"/>
  <c r="C291" i="12"/>
  <c r="B291" i="12"/>
  <c r="D290" i="12"/>
  <c r="C290" i="12"/>
  <c r="B290" i="12"/>
  <c r="D289" i="12"/>
  <c r="C289" i="12"/>
  <c r="B289" i="12"/>
  <c r="D288" i="12"/>
  <c r="C288" i="12"/>
  <c r="B288" i="12"/>
  <c r="D287" i="12"/>
  <c r="C287" i="12"/>
  <c r="B287" i="12"/>
  <c r="D286" i="12"/>
  <c r="C286" i="12"/>
  <c r="B286" i="12"/>
  <c r="D285" i="12"/>
  <c r="C285" i="12"/>
  <c r="B285" i="12"/>
  <c r="D284" i="12"/>
  <c r="C284" i="12"/>
  <c r="B284" i="12"/>
  <c r="D283" i="12"/>
  <c r="C283" i="12"/>
  <c r="B283" i="12"/>
  <c r="D282" i="12"/>
  <c r="C282" i="12"/>
  <c r="B282" i="12"/>
  <c r="D281" i="12"/>
  <c r="C281" i="12"/>
  <c r="B281" i="12"/>
  <c r="D280" i="12"/>
  <c r="C280" i="12"/>
  <c r="B280" i="12"/>
  <c r="D279" i="12"/>
  <c r="C279" i="12"/>
  <c r="B279" i="12"/>
  <c r="D278" i="12"/>
  <c r="C278" i="12"/>
  <c r="B278" i="12"/>
  <c r="D277" i="12"/>
  <c r="C277" i="12"/>
  <c r="B277" i="12"/>
  <c r="D276" i="12"/>
  <c r="C276" i="12"/>
  <c r="B276" i="12"/>
  <c r="D275" i="12"/>
  <c r="C275" i="12"/>
  <c r="B275" i="12"/>
  <c r="D274" i="12"/>
  <c r="C274" i="12"/>
  <c r="B274" i="12"/>
  <c r="D273" i="12"/>
  <c r="C273" i="12"/>
  <c r="B273" i="12"/>
  <c r="D272" i="12"/>
  <c r="C272" i="12"/>
  <c r="B272" i="12"/>
  <c r="D271" i="12"/>
  <c r="C271" i="12"/>
  <c r="B271" i="12"/>
  <c r="D270" i="12"/>
  <c r="C270" i="12"/>
  <c r="B270" i="12"/>
  <c r="D269" i="12"/>
  <c r="C269" i="12"/>
  <c r="B269" i="12"/>
  <c r="D268" i="12"/>
  <c r="C268" i="12"/>
  <c r="B268" i="12"/>
  <c r="D267" i="12"/>
  <c r="C267" i="12"/>
  <c r="B267" i="12"/>
  <c r="D266" i="12"/>
  <c r="C266" i="12"/>
  <c r="B266" i="12"/>
  <c r="D265" i="12"/>
  <c r="C265" i="12"/>
  <c r="B265" i="12"/>
  <c r="D264" i="12"/>
  <c r="C264" i="12"/>
  <c r="B264" i="12"/>
  <c r="D263" i="12"/>
  <c r="C263" i="12"/>
  <c r="B263" i="12"/>
  <c r="D262" i="12"/>
  <c r="C262" i="12"/>
  <c r="B262" i="12"/>
  <c r="D261" i="12"/>
  <c r="C261" i="12"/>
  <c r="B261" i="12"/>
  <c r="D260" i="12"/>
  <c r="C260" i="12"/>
  <c r="B260" i="12"/>
  <c r="D259" i="12"/>
  <c r="C259" i="12"/>
  <c r="B259" i="12"/>
  <c r="D258" i="12"/>
  <c r="C258" i="12"/>
  <c r="B258" i="12"/>
  <c r="D257" i="12"/>
  <c r="C257" i="12"/>
  <c r="B257" i="12"/>
  <c r="D256" i="12"/>
  <c r="C256" i="12"/>
  <c r="B256" i="12"/>
  <c r="D255" i="12"/>
  <c r="C255" i="12"/>
  <c r="B255" i="12"/>
  <c r="D254" i="12"/>
  <c r="C254" i="12"/>
  <c r="B254" i="12"/>
  <c r="D253" i="12"/>
  <c r="C253" i="12"/>
  <c r="B253" i="12"/>
  <c r="D252" i="12"/>
  <c r="C252" i="12"/>
  <c r="B252" i="12"/>
  <c r="D251" i="12"/>
  <c r="C251" i="12"/>
  <c r="B251" i="12"/>
  <c r="D250" i="12"/>
  <c r="C250" i="12"/>
  <c r="B250" i="12"/>
  <c r="D249" i="12"/>
  <c r="C249" i="12"/>
  <c r="B249" i="12"/>
  <c r="D248" i="12"/>
  <c r="C248" i="12"/>
  <c r="B248" i="12"/>
  <c r="D247" i="12"/>
  <c r="C247" i="12"/>
  <c r="B247" i="12"/>
  <c r="D246" i="12"/>
  <c r="C246" i="12"/>
  <c r="B246" i="12"/>
  <c r="D245" i="12"/>
  <c r="C245" i="12"/>
  <c r="B245" i="12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2" i="1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2" i="1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8" i="10"/>
  <c r="D337" i="10"/>
  <c r="D336" i="10"/>
  <c r="D335" i="10"/>
  <c r="D332" i="10"/>
  <c r="D331" i="10"/>
  <c r="D329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3" i="10"/>
  <c r="D243" i="10"/>
  <c r="D242" i="10"/>
  <c r="D241" i="10"/>
  <c r="D239" i="10"/>
  <c r="D237" i="10"/>
  <c r="D236" i="10"/>
  <c r="D235" i="10"/>
  <c r="D234" i="10"/>
  <c r="D233" i="10"/>
  <c r="D232" i="10"/>
  <c r="D231" i="10"/>
  <c r="D230" i="10"/>
  <c r="D229" i="10"/>
  <c r="D227" i="10"/>
  <c r="D226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4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49" i="10"/>
  <c r="D139" i="10"/>
  <c r="D136" i="10"/>
  <c r="D95" i="10"/>
  <c r="D93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5" i="1" l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2" i="1"/>
  <c r="H34" i="1" l="1"/>
  <c r="X34" i="1" s="1"/>
  <c r="I34" i="1"/>
  <c r="H26" i="1"/>
  <c r="X26" i="1" s="1"/>
  <c r="I26" i="1"/>
  <c r="H18" i="1"/>
  <c r="X18" i="1" s="1"/>
  <c r="I18" i="1"/>
  <c r="H10" i="1"/>
  <c r="X10" i="1" s="1"/>
  <c r="I10" i="1"/>
  <c r="H3243" i="1"/>
  <c r="X3243" i="1" s="1"/>
  <c r="I3243" i="1"/>
  <c r="H3235" i="1"/>
  <c r="X3235" i="1" s="1"/>
  <c r="I3235" i="1"/>
  <c r="H3227" i="1"/>
  <c r="X3227" i="1" s="1"/>
  <c r="I3227" i="1"/>
  <c r="H3219" i="1"/>
  <c r="X3219" i="1" s="1"/>
  <c r="I3219" i="1"/>
  <c r="H3211" i="1"/>
  <c r="X3211" i="1" s="1"/>
  <c r="I3211" i="1"/>
  <c r="H3203" i="1"/>
  <c r="X3203" i="1" s="1"/>
  <c r="I3203" i="1"/>
  <c r="H3195" i="1"/>
  <c r="X3195" i="1" s="1"/>
  <c r="I3195" i="1"/>
  <c r="H3187" i="1"/>
  <c r="X3187" i="1" s="1"/>
  <c r="I3187" i="1"/>
  <c r="H3179" i="1"/>
  <c r="X3179" i="1" s="1"/>
  <c r="I3179" i="1"/>
  <c r="H3171" i="1"/>
  <c r="X3171" i="1" s="1"/>
  <c r="I3171" i="1"/>
  <c r="H3163" i="1"/>
  <c r="X3163" i="1" s="1"/>
  <c r="I3163" i="1"/>
  <c r="H3155" i="1"/>
  <c r="X3155" i="1" s="1"/>
  <c r="I3155" i="1"/>
  <c r="H3147" i="1"/>
  <c r="X3147" i="1" s="1"/>
  <c r="I3147" i="1"/>
  <c r="H3139" i="1"/>
  <c r="X3139" i="1" s="1"/>
  <c r="I3139" i="1"/>
  <c r="H3131" i="1"/>
  <c r="X3131" i="1" s="1"/>
  <c r="I3131" i="1"/>
  <c r="H3123" i="1"/>
  <c r="X3123" i="1" s="1"/>
  <c r="I3123" i="1"/>
  <c r="H3115" i="1"/>
  <c r="X3115" i="1" s="1"/>
  <c r="I3115" i="1"/>
  <c r="H3107" i="1"/>
  <c r="X3107" i="1" s="1"/>
  <c r="I3107" i="1"/>
  <c r="H3099" i="1"/>
  <c r="X3099" i="1" s="1"/>
  <c r="I3099" i="1"/>
  <c r="H3091" i="1"/>
  <c r="X3091" i="1" s="1"/>
  <c r="I3091" i="1"/>
  <c r="H3083" i="1"/>
  <c r="X3083" i="1" s="1"/>
  <c r="I3083" i="1"/>
  <c r="H3075" i="1"/>
  <c r="X3075" i="1" s="1"/>
  <c r="I3075" i="1"/>
  <c r="H3067" i="1"/>
  <c r="X3067" i="1" s="1"/>
  <c r="I3067" i="1"/>
  <c r="H3063" i="1"/>
  <c r="X3063" i="1" s="1"/>
  <c r="I3063" i="1"/>
  <c r="H3055" i="1"/>
  <c r="X3055" i="1" s="1"/>
  <c r="I3055" i="1"/>
  <c r="H3047" i="1"/>
  <c r="X3047" i="1" s="1"/>
  <c r="I3047" i="1"/>
  <c r="H3039" i="1"/>
  <c r="X3039" i="1" s="1"/>
  <c r="I3039" i="1"/>
  <c r="H3027" i="1"/>
  <c r="X3027" i="1" s="1"/>
  <c r="I3027" i="1"/>
  <c r="H3019" i="1"/>
  <c r="X3019" i="1" s="1"/>
  <c r="I3019" i="1"/>
  <c r="H3015" i="1"/>
  <c r="X3015" i="1" s="1"/>
  <c r="I3015" i="1"/>
  <c r="H3007" i="1"/>
  <c r="X3007" i="1" s="1"/>
  <c r="I3007" i="1"/>
  <c r="H2999" i="1"/>
  <c r="X2999" i="1" s="1"/>
  <c r="I2999" i="1"/>
  <c r="H2991" i="1"/>
  <c r="X2991" i="1" s="1"/>
  <c r="I2991" i="1"/>
  <c r="H2983" i="1"/>
  <c r="X2983" i="1" s="1"/>
  <c r="I2983" i="1"/>
  <c r="H2975" i="1"/>
  <c r="X2975" i="1" s="1"/>
  <c r="I2975" i="1"/>
  <c r="H2967" i="1"/>
  <c r="X2967" i="1" s="1"/>
  <c r="I2967" i="1"/>
  <c r="H2959" i="1"/>
  <c r="X2959" i="1" s="1"/>
  <c r="I2959" i="1"/>
  <c r="H2951" i="1"/>
  <c r="X2951" i="1" s="1"/>
  <c r="I2951" i="1"/>
  <c r="H2943" i="1"/>
  <c r="X2943" i="1" s="1"/>
  <c r="I2943" i="1"/>
  <c r="H2939" i="1"/>
  <c r="X2939" i="1" s="1"/>
  <c r="I2939" i="1"/>
  <c r="H2931" i="1"/>
  <c r="X2931" i="1" s="1"/>
  <c r="I2931" i="1"/>
  <c r="H2923" i="1"/>
  <c r="X2923" i="1" s="1"/>
  <c r="I2923" i="1"/>
  <c r="H2915" i="1"/>
  <c r="X2915" i="1" s="1"/>
  <c r="I2915" i="1"/>
  <c r="H2907" i="1"/>
  <c r="X2907" i="1" s="1"/>
  <c r="I2907" i="1"/>
  <c r="H2899" i="1"/>
  <c r="X2899" i="1" s="1"/>
  <c r="I2899" i="1"/>
  <c r="H2891" i="1"/>
  <c r="X2891" i="1" s="1"/>
  <c r="I2891" i="1"/>
  <c r="H2883" i="1"/>
  <c r="X2883" i="1" s="1"/>
  <c r="I2883" i="1"/>
  <c r="H2875" i="1"/>
  <c r="X2875" i="1" s="1"/>
  <c r="I2875" i="1"/>
  <c r="H2867" i="1"/>
  <c r="X2867" i="1" s="1"/>
  <c r="I2867" i="1"/>
  <c r="H2859" i="1"/>
  <c r="X2859" i="1" s="1"/>
  <c r="I2859" i="1"/>
  <c r="H2851" i="1"/>
  <c r="X2851" i="1" s="1"/>
  <c r="I2851" i="1"/>
  <c r="H2843" i="1"/>
  <c r="X2843" i="1" s="1"/>
  <c r="I2843" i="1"/>
  <c r="H2835" i="1"/>
  <c r="X2835" i="1" s="1"/>
  <c r="I2835" i="1"/>
  <c r="H2827" i="1"/>
  <c r="X2827" i="1" s="1"/>
  <c r="I2827" i="1"/>
  <c r="H2819" i="1"/>
  <c r="X2819" i="1" s="1"/>
  <c r="I2819" i="1"/>
  <c r="H2811" i="1"/>
  <c r="X2811" i="1" s="1"/>
  <c r="I2811" i="1"/>
  <c r="H2803" i="1"/>
  <c r="X2803" i="1" s="1"/>
  <c r="I2803" i="1"/>
  <c r="H2795" i="1"/>
  <c r="X2795" i="1" s="1"/>
  <c r="I2795" i="1"/>
  <c r="H2787" i="1"/>
  <c r="X2787" i="1" s="1"/>
  <c r="I2787" i="1"/>
  <c r="H2779" i="1"/>
  <c r="X2779" i="1" s="1"/>
  <c r="I2779" i="1"/>
  <c r="H2775" i="1"/>
  <c r="X2775" i="1" s="1"/>
  <c r="I2775" i="1"/>
  <c r="H2763" i="1"/>
  <c r="X2763" i="1" s="1"/>
  <c r="I2763" i="1"/>
  <c r="H2755" i="1"/>
  <c r="X2755" i="1" s="1"/>
  <c r="I2755" i="1"/>
  <c r="H2747" i="1"/>
  <c r="X2747" i="1" s="1"/>
  <c r="I2747" i="1"/>
  <c r="H2739" i="1"/>
  <c r="X2739" i="1" s="1"/>
  <c r="I2739" i="1"/>
  <c r="H2731" i="1"/>
  <c r="X2731" i="1" s="1"/>
  <c r="I2731" i="1"/>
  <c r="H2723" i="1"/>
  <c r="X2723" i="1" s="1"/>
  <c r="I2723" i="1"/>
  <c r="H2715" i="1"/>
  <c r="X2715" i="1" s="1"/>
  <c r="I2715" i="1"/>
  <c r="H2707" i="1"/>
  <c r="X2707" i="1" s="1"/>
  <c r="I2707" i="1"/>
  <c r="H2699" i="1"/>
  <c r="X2699" i="1" s="1"/>
  <c r="I2699" i="1"/>
  <c r="H2691" i="1"/>
  <c r="X2691" i="1" s="1"/>
  <c r="I2691" i="1"/>
  <c r="H2683" i="1"/>
  <c r="X2683" i="1" s="1"/>
  <c r="I2683" i="1"/>
  <c r="H2675" i="1"/>
  <c r="X2675" i="1" s="1"/>
  <c r="I2675" i="1"/>
  <c r="H2667" i="1"/>
  <c r="X2667" i="1" s="1"/>
  <c r="I2667" i="1"/>
  <c r="H2659" i="1"/>
  <c r="X2659" i="1" s="1"/>
  <c r="I2659" i="1"/>
  <c r="H2651" i="1"/>
  <c r="X2651" i="1" s="1"/>
  <c r="I2651" i="1"/>
  <c r="H2643" i="1"/>
  <c r="X2643" i="1" s="1"/>
  <c r="I2643" i="1"/>
  <c r="H2635" i="1"/>
  <c r="X2635" i="1" s="1"/>
  <c r="I2635" i="1"/>
  <c r="H2627" i="1"/>
  <c r="X2627" i="1" s="1"/>
  <c r="I2627" i="1"/>
  <c r="H2619" i="1"/>
  <c r="X2619" i="1" s="1"/>
  <c r="I2619" i="1"/>
  <c r="H2611" i="1"/>
  <c r="X2611" i="1" s="1"/>
  <c r="I2611" i="1"/>
  <c r="H2603" i="1"/>
  <c r="X2603" i="1" s="1"/>
  <c r="I2603" i="1"/>
  <c r="H2595" i="1"/>
  <c r="X2595" i="1" s="1"/>
  <c r="I2595" i="1"/>
  <c r="H2587" i="1"/>
  <c r="X2587" i="1" s="1"/>
  <c r="I2587" i="1"/>
  <c r="H2579" i="1"/>
  <c r="X2579" i="1" s="1"/>
  <c r="I2579" i="1"/>
  <c r="H2571" i="1"/>
  <c r="X2571" i="1" s="1"/>
  <c r="I2571" i="1"/>
  <c r="H2563" i="1"/>
  <c r="X2563" i="1" s="1"/>
  <c r="I2563" i="1"/>
  <c r="H2555" i="1"/>
  <c r="X2555" i="1" s="1"/>
  <c r="I2555" i="1"/>
  <c r="H2547" i="1"/>
  <c r="X2547" i="1" s="1"/>
  <c r="I2547" i="1"/>
  <c r="H2539" i="1"/>
  <c r="X2539" i="1" s="1"/>
  <c r="I2539" i="1"/>
  <c r="H2535" i="1"/>
  <c r="X2535" i="1" s="1"/>
  <c r="I2535" i="1"/>
  <c r="H2523" i="1"/>
  <c r="X2523" i="1" s="1"/>
  <c r="I2523" i="1"/>
  <c r="H2515" i="1"/>
  <c r="X2515" i="1" s="1"/>
  <c r="I2515" i="1"/>
  <c r="H2511" i="1"/>
  <c r="X2511" i="1" s="1"/>
  <c r="I2511" i="1"/>
  <c r="H2499" i="1"/>
  <c r="X2499" i="1" s="1"/>
  <c r="I2499" i="1"/>
  <c r="H2491" i="1"/>
  <c r="X2491" i="1" s="1"/>
  <c r="I2491" i="1"/>
  <c r="H2483" i="1"/>
  <c r="X2483" i="1" s="1"/>
  <c r="I2483" i="1"/>
  <c r="H2475" i="1"/>
  <c r="X2475" i="1" s="1"/>
  <c r="I2475" i="1"/>
  <c r="H2467" i="1"/>
  <c r="X2467" i="1" s="1"/>
  <c r="I2467" i="1"/>
  <c r="H2459" i="1"/>
  <c r="X2459" i="1" s="1"/>
  <c r="I2459" i="1"/>
  <c r="H2451" i="1"/>
  <c r="X2451" i="1" s="1"/>
  <c r="I2451" i="1"/>
  <c r="H2443" i="1"/>
  <c r="X2443" i="1" s="1"/>
  <c r="I2443" i="1"/>
  <c r="H2435" i="1"/>
  <c r="X2435" i="1" s="1"/>
  <c r="I2435" i="1"/>
  <c r="H2427" i="1"/>
  <c r="X2427" i="1" s="1"/>
  <c r="I2427" i="1"/>
  <c r="H2423" i="1"/>
  <c r="X2423" i="1" s="1"/>
  <c r="I2423" i="1"/>
  <c r="H2411" i="1"/>
  <c r="X2411" i="1" s="1"/>
  <c r="I2411" i="1"/>
  <c r="H2407" i="1"/>
  <c r="X2407" i="1" s="1"/>
  <c r="I2407" i="1"/>
  <c r="H2395" i="1"/>
  <c r="X2395" i="1" s="1"/>
  <c r="I2395" i="1"/>
  <c r="H2387" i="1"/>
  <c r="X2387" i="1" s="1"/>
  <c r="I2387" i="1"/>
  <c r="H2379" i="1"/>
  <c r="X2379" i="1" s="1"/>
  <c r="I2379" i="1"/>
  <c r="H2371" i="1"/>
  <c r="X2371" i="1" s="1"/>
  <c r="I2371" i="1"/>
  <c r="H2363" i="1"/>
  <c r="X2363" i="1" s="1"/>
  <c r="I2363" i="1"/>
  <c r="H2355" i="1"/>
  <c r="X2355" i="1" s="1"/>
  <c r="I2355" i="1"/>
  <c r="H2347" i="1"/>
  <c r="X2347" i="1" s="1"/>
  <c r="I2347" i="1"/>
  <c r="H2339" i="1"/>
  <c r="X2339" i="1" s="1"/>
  <c r="I2339" i="1"/>
  <c r="H2331" i="1"/>
  <c r="X2331" i="1" s="1"/>
  <c r="I2331" i="1"/>
  <c r="H2323" i="1"/>
  <c r="X2323" i="1" s="1"/>
  <c r="I2323" i="1"/>
  <c r="H2315" i="1"/>
  <c r="X2315" i="1" s="1"/>
  <c r="I2315" i="1"/>
  <c r="H2307" i="1"/>
  <c r="X2307" i="1" s="1"/>
  <c r="I2307" i="1"/>
  <c r="H2299" i="1"/>
  <c r="X2299" i="1" s="1"/>
  <c r="I2299" i="1"/>
  <c r="H2291" i="1"/>
  <c r="X2291" i="1" s="1"/>
  <c r="I2291" i="1"/>
  <c r="H2283" i="1"/>
  <c r="X2283" i="1" s="1"/>
  <c r="I2283" i="1"/>
  <c r="H2279" i="1"/>
  <c r="X2279" i="1" s="1"/>
  <c r="I2279" i="1"/>
  <c r="H2267" i="1"/>
  <c r="X2267" i="1" s="1"/>
  <c r="I2267" i="1"/>
  <c r="H2259" i="1"/>
  <c r="X2259" i="1" s="1"/>
  <c r="I2259" i="1"/>
  <c r="H2251" i="1"/>
  <c r="X2251" i="1" s="1"/>
  <c r="I2251" i="1"/>
  <c r="H2243" i="1"/>
  <c r="X2243" i="1" s="1"/>
  <c r="I2243" i="1"/>
  <c r="H2235" i="1"/>
  <c r="X2235" i="1" s="1"/>
  <c r="I2235" i="1"/>
  <c r="H2231" i="1"/>
  <c r="X2231" i="1" s="1"/>
  <c r="I2231" i="1"/>
  <c r="H2223" i="1"/>
  <c r="X2223" i="1" s="1"/>
  <c r="I2223" i="1"/>
  <c r="H2211" i="1"/>
  <c r="X2211" i="1" s="1"/>
  <c r="I2211" i="1"/>
  <c r="H2203" i="1"/>
  <c r="X2203" i="1" s="1"/>
  <c r="I2203" i="1"/>
  <c r="H2195" i="1"/>
  <c r="X2195" i="1" s="1"/>
  <c r="I2195" i="1"/>
  <c r="H2187" i="1"/>
  <c r="X2187" i="1" s="1"/>
  <c r="I2187" i="1"/>
  <c r="H2179" i="1"/>
  <c r="X2179" i="1" s="1"/>
  <c r="I2179" i="1"/>
  <c r="H2171" i="1"/>
  <c r="X2171" i="1" s="1"/>
  <c r="I2171" i="1"/>
  <c r="H2167" i="1"/>
  <c r="X2167" i="1" s="1"/>
  <c r="I2167" i="1"/>
  <c r="H2159" i="1"/>
  <c r="X2159" i="1" s="1"/>
  <c r="I2159" i="1"/>
  <c r="H2151" i="1"/>
  <c r="X2151" i="1" s="1"/>
  <c r="I2151" i="1"/>
  <c r="H2143" i="1"/>
  <c r="X2143" i="1" s="1"/>
  <c r="I2143" i="1"/>
  <c r="H2131" i="1"/>
  <c r="X2131" i="1" s="1"/>
  <c r="I2131" i="1"/>
  <c r="H2123" i="1"/>
  <c r="X2123" i="1" s="1"/>
  <c r="I2123" i="1"/>
  <c r="H2119" i="1"/>
  <c r="X2119" i="1" s="1"/>
  <c r="I2119" i="1"/>
  <c r="H2111" i="1"/>
  <c r="X2111" i="1" s="1"/>
  <c r="I2111" i="1"/>
  <c r="H2103" i="1"/>
  <c r="X2103" i="1" s="1"/>
  <c r="I2103" i="1"/>
  <c r="H2095" i="1"/>
  <c r="X2095" i="1" s="1"/>
  <c r="I2095" i="1"/>
  <c r="H2087" i="1"/>
  <c r="X2087" i="1" s="1"/>
  <c r="I2087" i="1"/>
  <c r="H2079" i="1"/>
  <c r="X2079" i="1" s="1"/>
  <c r="I2079" i="1"/>
  <c r="H2071" i="1"/>
  <c r="X2071" i="1" s="1"/>
  <c r="I2071" i="1"/>
  <c r="H2063" i="1"/>
  <c r="X2063" i="1" s="1"/>
  <c r="I2063" i="1"/>
  <c r="H2055" i="1"/>
  <c r="X2055" i="1" s="1"/>
  <c r="I2055" i="1"/>
  <c r="H2047" i="1"/>
  <c r="X2047" i="1" s="1"/>
  <c r="I2047" i="1"/>
  <c r="H2039" i="1"/>
  <c r="X2039" i="1" s="1"/>
  <c r="I2039" i="1"/>
  <c r="H2031" i="1"/>
  <c r="X2031" i="1" s="1"/>
  <c r="I2031" i="1"/>
  <c r="H2023" i="1"/>
  <c r="X2023" i="1" s="1"/>
  <c r="I2023" i="1"/>
  <c r="H2019" i="1"/>
  <c r="X2019" i="1" s="1"/>
  <c r="I2019" i="1"/>
  <c r="H2011" i="1"/>
  <c r="X2011" i="1" s="1"/>
  <c r="I2011" i="1"/>
  <c r="H2003" i="1"/>
  <c r="X2003" i="1" s="1"/>
  <c r="I2003" i="1"/>
  <c r="H1995" i="1"/>
  <c r="X1995" i="1" s="1"/>
  <c r="I1995" i="1"/>
  <c r="H1987" i="1"/>
  <c r="X1987" i="1" s="1"/>
  <c r="I1987" i="1"/>
  <c r="H1979" i="1"/>
  <c r="X1979" i="1" s="1"/>
  <c r="I1979" i="1"/>
  <c r="H1971" i="1"/>
  <c r="X1971" i="1" s="1"/>
  <c r="I1971" i="1"/>
  <c r="H1963" i="1"/>
  <c r="X1963" i="1" s="1"/>
  <c r="I1963" i="1"/>
  <c r="H1959" i="1"/>
  <c r="X1959" i="1" s="1"/>
  <c r="I1959" i="1"/>
  <c r="H1951" i="1"/>
  <c r="X1951" i="1" s="1"/>
  <c r="I1951" i="1"/>
  <c r="H1943" i="1"/>
  <c r="X1943" i="1" s="1"/>
  <c r="I1943" i="1"/>
  <c r="H1935" i="1"/>
  <c r="X1935" i="1" s="1"/>
  <c r="I1935" i="1"/>
  <c r="H1927" i="1"/>
  <c r="X1927" i="1" s="1"/>
  <c r="I1927" i="1"/>
  <c r="H1919" i="1"/>
  <c r="X1919" i="1" s="1"/>
  <c r="I1919" i="1"/>
  <c r="H1911" i="1"/>
  <c r="X1911" i="1" s="1"/>
  <c r="I1911" i="1"/>
  <c r="H1903" i="1"/>
  <c r="X1903" i="1" s="1"/>
  <c r="I1903" i="1"/>
  <c r="H1895" i="1"/>
  <c r="X1895" i="1" s="1"/>
  <c r="I1895" i="1"/>
  <c r="H1887" i="1"/>
  <c r="X1887" i="1" s="1"/>
  <c r="I1887" i="1"/>
  <c r="H1879" i="1"/>
  <c r="X1879" i="1" s="1"/>
  <c r="I1879" i="1"/>
  <c r="H1871" i="1"/>
  <c r="X1871" i="1" s="1"/>
  <c r="I1871" i="1"/>
  <c r="H1863" i="1"/>
  <c r="X1863" i="1" s="1"/>
  <c r="I1863" i="1"/>
  <c r="H1855" i="1"/>
  <c r="X1855" i="1" s="1"/>
  <c r="I1855" i="1"/>
  <c r="H1847" i="1"/>
  <c r="X1847" i="1" s="1"/>
  <c r="I1847" i="1"/>
  <c r="H1839" i="1"/>
  <c r="X1839" i="1" s="1"/>
  <c r="I1839" i="1"/>
  <c r="H1831" i="1"/>
  <c r="X1831" i="1" s="1"/>
  <c r="I1831" i="1"/>
  <c r="H1823" i="1"/>
  <c r="X1823" i="1" s="1"/>
  <c r="I1823" i="1"/>
  <c r="H1815" i="1"/>
  <c r="X1815" i="1" s="1"/>
  <c r="I1815" i="1"/>
  <c r="H1807" i="1"/>
  <c r="X1807" i="1" s="1"/>
  <c r="I1807" i="1"/>
  <c r="H1799" i="1"/>
  <c r="X1799" i="1" s="1"/>
  <c r="I1799" i="1"/>
  <c r="H1791" i="1"/>
  <c r="X1791" i="1" s="1"/>
  <c r="I1791" i="1"/>
  <c r="H1787" i="1"/>
  <c r="X1787" i="1" s="1"/>
  <c r="I1787" i="1"/>
  <c r="H1779" i="1"/>
  <c r="X1779" i="1" s="1"/>
  <c r="I1779" i="1"/>
  <c r="H1767" i="1"/>
  <c r="X1767" i="1" s="1"/>
  <c r="I1767" i="1"/>
  <c r="H1759" i="1"/>
  <c r="X1759" i="1" s="1"/>
  <c r="I1759" i="1"/>
  <c r="H1755" i="1"/>
  <c r="X1755" i="1" s="1"/>
  <c r="I1755" i="1"/>
  <c r="H1747" i="1"/>
  <c r="X1747" i="1" s="1"/>
  <c r="I1747" i="1"/>
  <c r="H1735" i="1"/>
  <c r="X1735" i="1" s="1"/>
  <c r="I1735" i="1"/>
  <c r="H1727" i="1"/>
  <c r="X1727" i="1" s="1"/>
  <c r="I1727" i="1"/>
  <c r="H1719" i="1"/>
  <c r="X1719" i="1" s="1"/>
  <c r="I1719" i="1"/>
  <c r="H1711" i="1"/>
  <c r="X1711" i="1" s="1"/>
  <c r="I1711" i="1"/>
  <c r="H1703" i="1"/>
  <c r="X1703" i="1" s="1"/>
  <c r="I1703" i="1"/>
  <c r="H1695" i="1"/>
  <c r="X1695" i="1" s="1"/>
  <c r="I1695" i="1"/>
  <c r="H1687" i="1"/>
  <c r="X1687" i="1" s="1"/>
  <c r="I1687" i="1"/>
  <c r="H1679" i="1"/>
  <c r="X1679" i="1" s="1"/>
  <c r="I1679" i="1"/>
  <c r="H1671" i="1"/>
  <c r="X1671" i="1" s="1"/>
  <c r="I1671" i="1"/>
  <c r="H1663" i="1"/>
  <c r="X1663" i="1" s="1"/>
  <c r="I1663" i="1"/>
  <c r="H1655" i="1"/>
  <c r="X1655" i="1" s="1"/>
  <c r="I1655" i="1"/>
  <c r="H1647" i="1"/>
  <c r="X1647" i="1" s="1"/>
  <c r="I1647" i="1"/>
  <c r="H1639" i="1"/>
  <c r="X1639" i="1" s="1"/>
  <c r="I1639" i="1"/>
  <c r="H1631" i="1"/>
  <c r="X1631" i="1" s="1"/>
  <c r="I1631" i="1"/>
  <c r="H1623" i="1"/>
  <c r="X1623" i="1" s="1"/>
  <c r="I1623" i="1"/>
  <c r="H1611" i="1"/>
  <c r="X1611" i="1" s="1"/>
  <c r="I1611" i="1"/>
  <c r="H1607" i="1"/>
  <c r="X1607" i="1" s="1"/>
  <c r="I1607" i="1"/>
  <c r="H1599" i="1"/>
  <c r="X1599" i="1" s="1"/>
  <c r="I1599" i="1"/>
  <c r="H1591" i="1"/>
  <c r="X1591" i="1" s="1"/>
  <c r="I1591" i="1"/>
  <c r="H1583" i="1"/>
  <c r="X1583" i="1" s="1"/>
  <c r="I1583" i="1"/>
  <c r="H1575" i="1"/>
  <c r="X1575" i="1" s="1"/>
  <c r="I1575" i="1"/>
  <c r="H1567" i="1"/>
  <c r="X1567" i="1" s="1"/>
  <c r="I1567" i="1"/>
  <c r="H1559" i="1"/>
  <c r="X1559" i="1" s="1"/>
  <c r="I1559" i="1"/>
  <c r="H1551" i="1"/>
  <c r="X1551" i="1" s="1"/>
  <c r="I1551" i="1"/>
  <c r="H1543" i="1"/>
  <c r="X1543" i="1" s="1"/>
  <c r="I1543" i="1"/>
  <c r="H1535" i="1"/>
  <c r="X1535" i="1" s="1"/>
  <c r="I1535" i="1"/>
  <c r="H1527" i="1"/>
  <c r="X1527" i="1" s="1"/>
  <c r="I1527" i="1"/>
  <c r="H1523" i="1"/>
  <c r="X1523" i="1" s="1"/>
  <c r="I1523" i="1"/>
  <c r="H1515" i="1"/>
  <c r="X1515" i="1" s="1"/>
  <c r="I1515" i="1"/>
  <c r="H1507" i="1"/>
  <c r="X1507" i="1" s="1"/>
  <c r="I1507" i="1"/>
  <c r="H1499" i="1"/>
  <c r="X1499" i="1" s="1"/>
  <c r="I1499" i="1"/>
  <c r="H1491" i="1"/>
  <c r="X1491" i="1" s="1"/>
  <c r="I1491" i="1"/>
  <c r="H1483" i="1"/>
  <c r="X1483" i="1" s="1"/>
  <c r="I1483" i="1"/>
  <c r="H1475" i="1"/>
  <c r="X1475" i="1" s="1"/>
  <c r="I1475" i="1"/>
  <c r="H1467" i="1"/>
  <c r="X1467" i="1" s="1"/>
  <c r="I1467" i="1"/>
  <c r="H1459" i="1"/>
  <c r="X1459" i="1" s="1"/>
  <c r="I1459" i="1"/>
  <c r="H1451" i="1"/>
  <c r="X1451" i="1" s="1"/>
  <c r="I1451" i="1"/>
  <c r="H1443" i="1"/>
  <c r="X1443" i="1" s="1"/>
  <c r="I1443" i="1"/>
  <c r="H1435" i="1"/>
  <c r="X1435" i="1" s="1"/>
  <c r="I1435" i="1"/>
  <c r="H1427" i="1"/>
  <c r="X1427" i="1" s="1"/>
  <c r="I1427" i="1"/>
  <c r="H1419" i="1"/>
  <c r="X1419" i="1" s="1"/>
  <c r="I1419" i="1"/>
  <c r="H1411" i="1"/>
  <c r="X1411" i="1" s="1"/>
  <c r="I1411" i="1"/>
  <c r="H1399" i="1"/>
  <c r="X1399" i="1" s="1"/>
  <c r="I1399" i="1"/>
  <c r="H1391" i="1"/>
  <c r="X1391" i="1" s="1"/>
  <c r="I1391" i="1"/>
  <c r="H1383" i="1"/>
  <c r="X1383" i="1" s="1"/>
  <c r="I1383" i="1"/>
  <c r="H1375" i="1"/>
  <c r="X1375" i="1" s="1"/>
  <c r="I1375" i="1"/>
  <c r="H1371" i="1"/>
  <c r="X1371" i="1" s="1"/>
  <c r="I1371" i="1"/>
  <c r="H1363" i="1"/>
  <c r="X1363" i="1" s="1"/>
  <c r="I1363" i="1"/>
  <c r="H1355" i="1"/>
  <c r="X1355" i="1" s="1"/>
  <c r="I1355" i="1"/>
  <c r="H1347" i="1"/>
  <c r="X1347" i="1" s="1"/>
  <c r="I1347" i="1"/>
  <c r="H1339" i="1"/>
  <c r="X1339" i="1" s="1"/>
  <c r="I1339" i="1"/>
  <c r="H1331" i="1"/>
  <c r="X1331" i="1" s="1"/>
  <c r="I1331" i="1"/>
  <c r="H1323" i="1"/>
  <c r="X1323" i="1" s="1"/>
  <c r="I1323" i="1"/>
  <c r="H1315" i="1"/>
  <c r="X1315" i="1" s="1"/>
  <c r="I1315" i="1"/>
  <c r="H1307" i="1"/>
  <c r="X1307" i="1" s="1"/>
  <c r="I1307" i="1"/>
  <c r="H1299" i="1"/>
  <c r="X1299" i="1" s="1"/>
  <c r="I1299" i="1"/>
  <c r="H1291" i="1"/>
  <c r="X1291" i="1" s="1"/>
  <c r="I1291" i="1"/>
  <c r="H1283" i="1"/>
  <c r="X1283" i="1" s="1"/>
  <c r="I1283" i="1"/>
  <c r="H1271" i="1"/>
  <c r="X1271" i="1" s="1"/>
  <c r="I1271" i="1"/>
  <c r="H1263" i="1"/>
  <c r="X1263" i="1" s="1"/>
  <c r="I1263" i="1"/>
  <c r="H1255" i="1"/>
  <c r="X1255" i="1" s="1"/>
  <c r="I1255" i="1"/>
  <c r="H1247" i="1"/>
  <c r="X1247" i="1" s="1"/>
  <c r="I1247" i="1"/>
  <c r="H1234" i="1"/>
  <c r="X1234" i="1" s="1"/>
  <c r="I1234" i="1"/>
  <c r="H1226" i="1"/>
  <c r="X1226" i="1" s="1"/>
  <c r="I1226" i="1"/>
  <c r="H1218" i="1"/>
  <c r="X1218" i="1" s="1"/>
  <c r="I1218" i="1"/>
  <c r="H1210" i="1"/>
  <c r="X1210" i="1" s="1"/>
  <c r="I1210" i="1"/>
  <c r="H1206" i="1"/>
  <c r="X1206" i="1" s="1"/>
  <c r="I1206" i="1"/>
  <c r="H1198" i="1"/>
  <c r="X1198" i="1" s="1"/>
  <c r="I1198" i="1"/>
  <c r="H1190" i="1"/>
  <c r="X1190" i="1" s="1"/>
  <c r="I1190" i="1"/>
  <c r="H1178" i="1"/>
  <c r="X1178" i="1" s="1"/>
  <c r="I1178" i="1"/>
  <c r="H1170" i="1"/>
  <c r="X1170" i="1" s="1"/>
  <c r="I1170" i="1"/>
  <c r="H1162" i="1"/>
  <c r="X1162" i="1" s="1"/>
  <c r="I1162" i="1"/>
  <c r="H1158" i="1"/>
  <c r="X1158" i="1" s="1"/>
  <c r="I1158" i="1"/>
  <c r="H1150" i="1"/>
  <c r="X1150" i="1" s="1"/>
  <c r="I1150" i="1"/>
  <c r="H1138" i="1"/>
  <c r="X1138" i="1" s="1"/>
  <c r="I1138" i="1"/>
  <c r="H1130" i="1"/>
  <c r="X1130" i="1" s="1"/>
  <c r="I1130" i="1"/>
  <c r="H1122" i="1"/>
  <c r="X1122" i="1" s="1"/>
  <c r="I1122" i="1"/>
  <c r="H1114" i="1"/>
  <c r="X1114" i="1" s="1"/>
  <c r="I1114" i="1"/>
  <c r="H1106" i="1"/>
  <c r="X1106" i="1" s="1"/>
  <c r="I1106" i="1"/>
  <c r="H1098" i="1"/>
  <c r="X1098" i="1" s="1"/>
  <c r="I1098" i="1"/>
  <c r="H1090" i="1"/>
  <c r="X1090" i="1" s="1"/>
  <c r="I1090" i="1"/>
  <c r="H1086" i="1"/>
  <c r="X1086" i="1" s="1"/>
  <c r="I1086" i="1"/>
  <c r="H1078" i="1"/>
  <c r="X1078" i="1" s="1"/>
  <c r="I1078" i="1"/>
  <c r="H1070" i="1"/>
  <c r="X1070" i="1" s="1"/>
  <c r="I1070" i="1"/>
  <c r="H1062" i="1"/>
  <c r="X1062" i="1" s="1"/>
  <c r="I1062" i="1"/>
  <c r="H1054" i="1"/>
  <c r="X1054" i="1" s="1"/>
  <c r="I1054" i="1"/>
  <c r="H1046" i="1"/>
  <c r="X1046" i="1" s="1"/>
  <c r="I1046" i="1"/>
  <c r="H1038" i="1"/>
  <c r="X1038" i="1" s="1"/>
  <c r="I1038" i="1"/>
  <c r="H1030" i="1"/>
  <c r="X1030" i="1" s="1"/>
  <c r="I1030" i="1"/>
  <c r="H1022" i="1"/>
  <c r="X1022" i="1" s="1"/>
  <c r="I1022" i="1"/>
  <c r="H1014" i="1"/>
  <c r="X1014" i="1" s="1"/>
  <c r="I1014" i="1"/>
  <c r="H1006" i="1"/>
  <c r="X1006" i="1" s="1"/>
  <c r="I1006" i="1"/>
  <c r="H998" i="1"/>
  <c r="X998" i="1" s="1"/>
  <c r="I998" i="1"/>
  <c r="H990" i="1"/>
  <c r="X990" i="1" s="1"/>
  <c r="I990" i="1"/>
  <c r="H982" i="1"/>
  <c r="X982" i="1" s="1"/>
  <c r="I982" i="1"/>
  <c r="H974" i="1"/>
  <c r="X974" i="1" s="1"/>
  <c r="I974" i="1"/>
  <c r="H966" i="1"/>
  <c r="X966" i="1" s="1"/>
  <c r="I966" i="1"/>
  <c r="H958" i="1"/>
  <c r="X958" i="1" s="1"/>
  <c r="I958" i="1"/>
  <c r="H950" i="1"/>
  <c r="X950" i="1" s="1"/>
  <c r="I950" i="1"/>
  <c r="H942" i="1"/>
  <c r="X942" i="1" s="1"/>
  <c r="I942" i="1"/>
  <c r="H934" i="1"/>
  <c r="X934" i="1" s="1"/>
  <c r="I934" i="1"/>
  <c r="H926" i="1"/>
  <c r="X926" i="1" s="1"/>
  <c r="I926" i="1"/>
  <c r="H918" i="1"/>
  <c r="X918" i="1" s="1"/>
  <c r="I918" i="1"/>
  <c r="H910" i="1"/>
  <c r="X910" i="1" s="1"/>
  <c r="I910" i="1"/>
  <c r="H898" i="1"/>
  <c r="X898" i="1" s="1"/>
  <c r="I898" i="1"/>
  <c r="H894" i="1"/>
  <c r="X894" i="1" s="1"/>
  <c r="I894" i="1"/>
  <c r="H882" i="1"/>
  <c r="X882" i="1" s="1"/>
  <c r="I882" i="1"/>
  <c r="H878" i="1"/>
  <c r="X878" i="1" s="1"/>
  <c r="I878" i="1"/>
  <c r="H870" i="1"/>
  <c r="X870" i="1" s="1"/>
  <c r="I870" i="1"/>
  <c r="H858" i="1"/>
  <c r="X858" i="1" s="1"/>
  <c r="I858" i="1"/>
  <c r="H850" i="1"/>
  <c r="X850" i="1" s="1"/>
  <c r="I850" i="1"/>
  <c r="H842" i="1"/>
  <c r="X842" i="1" s="1"/>
  <c r="I842" i="1"/>
  <c r="H838" i="1"/>
  <c r="X838" i="1" s="1"/>
  <c r="I838" i="1"/>
  <c r="H830" i="1"/>
  <c r="X830" i="1" s="1"/>
  <c r="I830" i="1"/>
  <c r="H818" i="1"/>
  <c r="X818" i="1" s="1"/>
  <c r="I818" i="1"/>
  <c r="H810" i="1"/>
  <c r="X810" i="1" s="1"/>
  <c r="I810" i="1"/>
  <c r="H802" i="1"/>
  <c r="X802" i="1" s="1"/>
  <c r="I802" i="1"/>
  <c r="H798" i="1"/>
  <c r="X798" i="1" s="1"/>
  <c r="I798" i="1"/>
  <c r="H790" i="1"/>
  <c r="X790" i="1" s="1"/>
  <c r="I790" i="1"/>
  <c r="H782" i="1"/>
  <c r="X782" i="1" s="1"/>
  <c r="I782" i="1"/>
  <c r="H774" i="1"/>
  <c r="X774" i="1" s="1"/>
  <c r="I774" i="1"/>
  <c r="H754" i="1"/>
  <c r="X754" i="1" s="1"/>
  <c r="I754" i="1"/>
  <c r="H746" i="1"/>
  <c r="X746" i="1" s="1"/>
  <c r="I746" i="1"/>
  <c r="H738" i="1"/>
  <c r="X738" i="1" s="1"/>
  <c r="I738" i="1"/>
  <c r="H730" i="1"/>
  <c r="X730" i="1" s="1"/>
  <c r="I730" i="1"/>
  <c r="H722" i="1"/>
  <c r="X722" i="1" s="1"/>
  <c r="I722" i="1"/>
  <c r="H718" i="1"/>
  <c r="X718" i="1" s="1"/>
  <c r="I718" i="1"/>
  <c r="H710" i="1"/>
  <c r="X710" i="1" s="1"/>
  <c r="I710" i="1"/>
  <c r="H698" i="1"/>
  <c r="X698" i="1" s="1"/>
  <c r="I698" i="1"/>
  <c r="H694" i="1"/>
  <c r="X694" i="1" s="1"/>
  <c r="I694" i="1"/>
  <c r="H686" i="1"/>
  <c r="X686" i="1" s="1"/>
  <c r="I686" i="1"/>
  <c r="H674" i="1"/>
  <c r="X674" i="1" s="1"/>
  <c r="I674" i="1"/>
  <c r="H670" i="1"/>
  <c r="X670" i="1" s="1"/>
  <c r="I670" i="1"/>
  <c r="H658" i="1"/>
  <c r="X658" i="1" s="1"/>
  <c r="I658" i="1"/>
  <c r="H650" i="1"/>
  <c r="X650" i="1" s="1"/>
  <c r="I650" i="1"/>
  <c r="H642" i="1"/>
  <c r="X642" i="1" s="1"/>
  <c r="I642" i="1"/>
  <c r="H634" i="1"/>
  <c r="X634" i="1" s="1"/>
  <c r="I634" i="1"/>
  <c r="H626" i="1"/>
  <c r="X626" i="1" s="1"/>
  <c r="I626" i="1"/>
  <c r="H622" i="1"/>
  <c r="X622" i="1" s="1"/>
  <c r="I622" i="1"/>
  <c r="H614" i="1"/>
  <c r="X614" i="1" s="1"/>
  <c r="I614" i="1"/>
  <c r="H602" i="1"/>
  <c r="X602" i="1" s="1"/>
  <c r="I602" i="1"/>
  <c r="H594" i="1"/>
  <c r="X594" i="1" s="1"/>
  <c r="I594" i="1"/>
  <c r="H586" i="1"/>
  <c r="X586" i="1" s="1"/>
  <c r="I586" i="1"/>
  <c r="H578" i="1"/>
  <c r="X578" i="1" s="1"/>
  <c r="I578" i="1"/>
  <c r="H574" i="1"/>
  <c r="X574" i="1" s="1"/>
  <c r="I574" i="1"/>
  <c r="H566" i="1"/>
  <c r="X566" i="1" s="1"/>
  <c r="I566" i="1"/>
  <c r="H554" i="1"/>
  <c r="X554" i="1" s="1"/>
  <c r="I554" i="1"/>
  <c r="H546" i="1"/>
  <c r="X546" i="1" s="1"/>
  <c r="I546" i="1"/>
  <c r="H538" i="1"/>
  <c r="X538" i="1" s="1"/>
  <c r="I538" i="1"/>
  <c r="H530" i="1"/>
  <c r="X530" i="1" s="1"/>
  <c r="I530" i="1"/>
  <c r="H522" i="1"/>
  <c r="X522" i="1" s="1"/>
  <c r="I522" i="1"/>
  <c r="H514" i="1"/>
  <c r="X514" i="1" s="1"/>
  <c r="I514" i="1"/>
  <c r="H506" i="1"/>
  <c r="X506" i="1" s="1"/>
  <c r="I506" i="1"/>
  <c r="H498" i="1"/>
  <c r="X498" i="1" s="1"/>
  <c r="I498" i="1"/>
  <c r="H490" i="1"/>
  <c r="X490" i="1" s="1"/>
  <c r="I490" i="1"/>
  <c r="H482" i="1"/>
  <c r="X482" i="1" s="1"/>
  <c r="I482" i="1"/>
  <c r="H474" i="1"/>
  <c r="X474" i="1" s="1"/>
  <c r="I474" i="1"/>
  <c r="H466" i="1"/>
  <c r="X466" i="1" s="1"/>
  <c r="I466" i="1"/>
  <c r="H458" i="1"/>
  <c r="X458" i="1" s="1"/>
  <c r="I458" i="1"/>
  <c r="H450" i="1"/>
  <c r="X450" i="1" s="1"/>
  <c r="I450" i="1"/>
  <c r="H442" i="1"/>
  <c r="X442" i="1" s="1"/>
  <c r="I442" i="1"/>
  <c r="H434" i="1"/>
  <c r="X434" i="1" s="1"/>
  <c r="I434" i="1"/>
  <c r="H426" i="1"/>
  <c r="X426" i="1" s="1"/>
  <c r="I426" i="1"/>
  <c r="H418" i="1"/>
  <c r="X418" i="1" s="1"/>
  <c r="I418" i="1"/>
  <c r="H410" i="1"/>
  <c r="X410" i="1" s="1"/>
  <c r="I410" i="1"/>
  <c r="H402" i="1"/>
  <c r="X402" i="1" s="1"/>
  <c r="I402" i="1"/>
  <c r="H394" i="1"/>
  <c r="X394" i="1" s="1"/>
  <c r="I394" i="1"/>
  <c r="H386" i="1"/>
  <c r="X386" i="1" s="1"/>
  <c r="I386" i="1"/>
  <c r="H378" i="1"/>
  <c r="X378" i="1" s="1"/>
  <c r="I378" i="1"/>
  <c r="H370" i="1"/>
  <c r="X370" i="1" s="1"/>
  <c r="I370" i="1"/>
  <c r="H366" i="1"/>
  <c r="X366" i="1" s="1"/>
  <c r="I366" i="1"/>
  <c r="H358" i="1"/>
  <c r="X358" i="1" s="1"/>
  <c r="I358" i="1"/>
  <c r="H350" i="1"/>
  <c r="X350" i="1" s="1"/>
  <c r="I350" i="1"/>
  <c r="H342" i="1"/>
  <c r="X342" i="1" s="1"/>
  <c r="I342" i="1"/>
  <c r="H330" i="1"/>
  <c r="X330" i="1" s="1"/>
  <c r="I330" i="1"/>
  <c r="H322" i="1"/>
  <c r="X322" i="1" s="1"/>
  <c r="I322" i="1"/>
  <c r="H318" i="1"/>
  <c r="X318" i="1" s="1"/>
  <c r="I318" i="1"/>
  <c r="H310" i="1"/>
  <c r="X310" i="1" s="1"/>
  <c r="I310" i="1"/>
  <c r="H302" i="1"/>
  <c r="X302" i="1" s="1"/>
  <c r="I302" i="1"/>
  <c r="H294" i="1"/>
  <c r="X294" i="1" s="1"/>
  <c r="I294" i="1"/>
  <c r="H286" i="1"/>
  <c r="X286" i="1" s="1"/>
  <c r="I286" i="1"/>
  <c r="H278" i="1"/>
  <c r="X278" i="1" s="1"/>
  <c r="I278" i="1"/>
  <c r="H270" i="1"/>
  <c r="X270" i="1" s="1"/>
  <c r="I270" i="1"/>
  <c r="H262" i="1"/>
  <c r="X262" i="1" s="1"/>
  <c r="I262" i="1"/>
  <c r="H254" i="1"/>
  <c r="X254" i="1" s="1"/>
  <c r="I254" i="1"/>
  <c r="H246" i="1"/>
  <c r="X246" i="1" s="1"/>
  <c r="I246" i="1"/>
  <c r="H238" i="1"/>
  <c r="X238" i="1" s="1"/>
  <c r="I238" i="1"/>
  <c r="H230" i="1"/>
  <c r="X230" i="1" s="1"/>
  <c r="I230" i="1"/>
  <c r="H222" i="1"/>
  <c r="X222" i="1" s="1"/>
  <c r="I222" i="1"/>
  <c r="H214" i="1"/>
  <c r="X214" i="1" s="1"/>
  <c r="I214" i="1"/>
  <c r="H206" i="1"/>
  <c r="X206" i="1" s="1"/>
  <c r="I206" i="1"/>
  <c r="H198" i="1"/>
  <c r="X198" i="1" s="1"/>
  <c r="I198" i="1"/>
  <c r="H190" i="1"/>
  <c r="X190" i="1" s="1"/>
  <c r="I190" i="1"/>
  <c r="H182" i="1"/>
  <c r="X182" i="1" s="1"/>
  <c r="I182" i="1"/>
  <c r="H174" i="1"/>
  <c r="X174" i="1" s="1"/>
  <c r="I174" i="1"/>
  <c r="H166" i="1"/>
  <c r="X166" i="1" s="1"/>
  <c r="I166" i="1"/>
  <c r="H158" i="1"/>
  <c r="X158" i="1" s="1"/>
  <c r="I158" i="1"/>
  <c r="H154" i="1"/>
  <c r="X154" i="1" s="1"/>
  <c r="I154" i="1"/>
  <c r="H146" i="1"/>
  <c r="X146" i="1" s="1"/>
  <c r="I146" i="1"/>
  <c r="H138" i="1"/>
  <c r="X138" i="1" s="1"/>
  <c r="I138" i="1"/>
  <c r="H130" i="1"/>
  <c r="X130" i="1" s="1"/>
  <c r="I130" i="1"/>
  <c r="H122" i="1"/>
  <c r="X122" i="1" s="1"/>
  <c r="I122" i="1"/>
  <c r="H114" i="1"/>
  <c r="X114" i="1" s="1"/>
  <c r="I114" i="1"/>
  <c r="H106" i="1"/>
  <c r="X106" i="1" s="1"/>
  <c r="I106" i="1"/>
  <c r="H98" i="1"/>
  <c r="X98" i="1" s="1"/>
  <c r="I98" i="1"/>
  <c r="H90" i="1"/>
  <c r="X90" i="1" s="1"/>
  <c r="I90" i="1"/>
  <c r="H82" i="1"/>
  <c r="X82" i="1" s="1"/>
  <c r="I82" i="1"/>
  <c r="H70" i="1"/>
  <c r="X70" i="1" s="1"/>
  <c r="I70" i="1"/>
  <c r="H62" i="1"/>
  <c r="X62" i="1" s="1"/>
  <c r="I62" i="1"/>
  <c r="H54" i="1"/>
  <c r="X54" i="1" s="1"/>
  <c r="I54" i="1"/>
  <c r="H46" i="1"/>
  <c r="X46" i="1" s="1"/>
  <c r="I46" i="1"/>
  <c r="H42" i="1"/>
  <c r="X42" i="1" s="1"/>
  <c r="I42" i="1"/>
  <c r="H33" i="1"/>
  <c r="X33" i="1" s="1"/>
  <c r="I33" i="1"/>
  <c r="H25" i="1"/>
  <c r="X25" i="1" s="1"/>
  <c r="I25" i="1"/>
  <c r="H17" i="1"/>
  <c r="X17" i="1" s="1"/>
  <c r="I17" i="1"/>
  <c r="H9" i="1"/>
  <c r="X9" i="1" s="1"/>
  <c r="I9" i="1"/>
  <c r="H3242" i="1"/>
  <c r="X3242" i="1" s="1"/>
  <c r="I3242" i="1"/>
  <c r="H3234" i="1"/>
  <c r="X3234" i="1" s="1"/>
  <c r="I3234" i="1"/>
  <c r="H3226" i="1"/>
  <c r="X3226" i="1" s="1"/>
  <c r="I3226" i="1"/>
  <c r="H3218" i="1"/>
  <c r="X3218" i="1" s="1"/>
  <c r="I3218" i="1"/>
  <c r="H3210" i="1"/>
  <c r="X3210" i="1" s="1"/>
  <c r="I3210" i="1"/>
  <c r="H3202" i="1"/>
  <c r="X3202" i="1" s="1"/>
  <c r="I3202" i="1"/>
  <c r="H3194" i="1"/>
  <c r="X3194" i="1" s="1"/>
  <c r="I3194" i="1"/>
  <c r="H3186" i="1"/>
  <c r="X3186" i="1" s="1"/>
  <c r="I3186" i="1"/>
  <c r="H3178" i="1"/>
  <c r="X3178" i="1" s="1"/>
  <c r="I3178" i="1"/>
  <c r="H3170" i="1"/>
  <c r="X3170" i="1" s="1"/>
  <c r="I3170" i="1"/>
  <c r="H3162" i="1"/>
  <c r="X3162" i="1" s="1"/>
  <c r="I3162" i="1"/>
  <c r="H3154" i="1"/>
  <c r="X3154" i="1" s="1"/>
  <c r="I3154" i="1"/>
  <c r="H3150" i="1"/>
  <c r="X3150" i="1" s="1"/>
  <c r="I3150" i="1"/>
  <c r="H3142" i="1"/>
  <c r="X3142" i="1" s="1"/>
  <c r="I3142" i="1"/>
  <c r="H3134" i="1"/>
  <c r="X3134" i="1" s="1"/>
  <c r="I3134" i="1"/>
  <c r="H3126" i="1"/>
  <c r="X3126" i="1" s="1"/>
  <c r="I3126" i="1"/>
  <c r="H3118" i="1"/>
  <c r="X3118" i="1" s="1"/>
  <c r="I3118" i="1"/>
  <c r="H3110" i="1"/>
  <c r="X3110" i="1" s="1"/>
  <c r="I3110" i="1"/>
  <c r="H3102" i="1"/>
  <c r="X3102" i="1" s="1"/>
  <c r="I3102" i="1"/>
  <c r="H3090" i="1"/>
  <c r="X3090" i="1" s="1"/>
  <c r="I3090" i="1"/>
  <c r="H3086" i="1"/>
  <c r="X3086" i="1" s="1"/>
  <c r="I3086" i="1"/>
  <c r="H3074" i="1"/>
  <c r="X3074" i="1" s="1"/>
  <c r="I3074" i="1"/>
  <c r="H3066" i="1"/>
  <c r="X3066" i="1" s="1"/>
  <c r="I3066" i="1"/>
  <c r="H3062" i="1"/>
  <c r="X3062" i="1" s="1"/>
  <c r="I3062" i="1"/>
  <c r="H3054" i="1"/>
  <c r="X3054" i="1" s="1"/>
  <c r="I3054" i="1"/>
  <c r="H3046" i="1"/>
  <c r="X3046" i="1" s="1"/>
  <c r="I3046" i="1"/>
  <c r="H3038" i="1"/>
  <c r="X3038" i="1" s="1"/>
  <c r="I3038" i="1"/>
  <c r="H3034" i="1"/>
  <c r="X3034" i="1" s="1"/>
  <c r="I3034" i="1"/>
  <c r="H3026" i="1"/>
  <c r="X3026" i="1" s="1"/>
  <c r="I3026" i="1"/>
  <c r="H3018" i="1"/>
  <c r="X3018" i="1" s="1"/>
  <c r="I3018" i="1"/>
  <c r="H3010" i="1"/>
  <c r="X3010" i="1" s="1"/>
  <c r="I3010" i="1"/>
  <c r="H3002" i="1"/>
  <c r="X3002" i="1" s="1"/>
  <c r="I3002" i="1"/>
  <c r="H2994" i="1"/>
  <c r="X2994" i="1" s="1"/>
  <c r="I2994" i="1"/>
  <c r="H2986" i="1"/>
  <c r="X2986" i="1" s="1"/>
  <c r="I2986" i="1"/>
  <c r="H2978" i="1"/>
  <c r="X2978" i="1" s="1"/>
  <c r="I2978" i="1"/>
  <c r="H2970" i="1"/>
  <c r="X2970" i="1" s="1"/>
  <c r="I2970" i="1"/>
  <c r="H2962" i="1"/>
  <c r="X2962" i="1" s="1"/>
  <c r="I2962" i="1"/>
  <c r="H2954" i="1"/>
  <c r="X2954" i="1" s="1"/>
  <c r="I2954" i="1"/>
  <c r="H2946" i="1"/>
  <c r="X2946" i="1" s="1"/>
  <c r="I2946" i="1"/>
  <c r="H2938" i="1"/>
  <c r="X2938" i="1" s="1"/>
  <c r="I2938" i="1"/>
  <c r="H2930" i="1"/>
  <c r="X2930" i="1" s="1"/>
  <c r="I2930" i="1"/>
  <c r="H2922" i="1"/>
  <c r="X2922" i="1" s="1"/>
  <c r="I2922" i="1"/>
  <c r="H2914" i="1"/>
  <c r="X2914" i="1" s="1"/>
  <c r="I2914" i="1"/>
  <c r="H2906" i="1"/>
  <c r="X2906" i="1" s="1"/>
  <c r="I2906" i="1"/>
  <c r="H2898" i="1"/>
  <c r="X2898" i="1" s="1"/>
  <c r="I2898" i="1"/>
  <c r="H2890" i="1"/>
  <c r="X2890" i="1" s="1"/>
  <c r="I2890" i="1"/>
  <c r="H2882" i="1"/>
  <c r="X2882" i="1" s="1"/>
  <c r="I2882" i="1"/>
  <c r="H2874" i="1"/>
  <c r="X2874" i="1" s="1"/>
  <c r="I2874" i="1"/>
  <c r="H2866" i="1"/>
  <c r="X2866" i="1" s="1"/>
  <c r="I2866" i="1"/>
  <c r="H2858" i="1"/>
  <c r="X2858" i="1" s="1"/>
  <c r="I2858" i="1"/>
  <c r="H2850" i="1"/>
  <c r="X2850" i="1" s="1"/>
  <c r="I2850" i="1"/>
  <c r="H2842" i="1"/>
  <c r="X2842" i="1" s="1"/>
  <c r="I2842" i="1"/>
  <c r="H2834" i="1"/>
  <c r="X2834" i="1" s="1"/>
  <c r="I2834" i="1"/>
  <c r="H2826" i="1"/>
  <c r="X2826" i="1" s="1"/>
  <c r="I2826" i="1"/>
  <c r="H2818" i="1"/>
  <c r="X2818" i="1" s="1"/>
  <c r="I2818" i="1"/>
  <c r="H2810" i="1"/>
  <c r="X2810" i="1" s="1"/>
  <c r="I2810" i="1"/>
  <c r="H2802" i="1"/>
  <c r="X2802" i="1" s="1"/>
  <c r="I2802" i="1"/>
  <c r="H2794" i="1"/>
  <c r="X2794" i="1" s="1"/>
  <c r="I2794" i="1"/>
  <c r="H2790" i="1"/>
  <c r="X2790" i="1" s="1"/>
  <c r="I2790" i="1"/>
  <c r="H2782" i="1"/>
  <c r="X2782" i="1" s="1"/>
  <c r="I2782" i="1"/>
  <c r="H2770" i="1"/>
  <c r="X2770" i="1" s="1"/>
  <c r="I2770" i="1"/>
  <c r="H2766" i="1"/>
  <c r="X2766" i="1" s="1"/>
  <c r="I2766" i="1"/>
  <c r="H2758" i="1"/>
  <c r="X2758" i="1" s="1"/>
  <c r="I2758" i="1"/>
  <c r="H2750" i="1"/>
  <c r="X2750" i="1" s="1"/>
  <c r="I2750" i="1"/>
  <c r="H2738" i="1"/>
  <c r="X2738" i="1" s="1"/>
  <c r="I2738" i="1"/>
  <c r="H2730" i="1"/>
  <c r="X2730" i="1" s="1"/>
  <c r="I2730" i="1"/>
  <c r="H2722" i="1"/>
  <c r="X2722" i="1" s="1"/>
  <c r="I2722" i="1"/>
  <c r="H2714" i="1"/>
  <c r="X2714" i="1" s="1"/>
  <c r="I2714" i="1"/>
  <c r="H2710" i="1"/>
  <c r="X2710" i="1" s="1"/>
  <c r="I2710" i="1"/>
  <c r="H2702" i="1"/>
  <c r="X2702" i="1" s="1"/>
  <c r="I2702" i="1"/>
  <c r="H2690" i="1"/>
  <c r="X2690" i="1" s="1"/>
  <c r="I2690" i="1"/>
  <c r="H2682" i="1"/>
  <c r="X2682" i="1" s="1"/>
  <c r="I2682" i="1"/>
  <c r="H2674" i="1"/>
  <c r="X2674" i="1" s="1"/>
  <c r="I2674" i="1"/>
  <c r="H2666" i="1"/>
  <c r="X2666" i="1" s="1"/>
  <c r="I2666" i="1"/>
  <c r="H2658" i="1"/>
  <c r="X2658" i="1" s="1"/>
  <c r="I2658" i="1"/>
  <c r="H2650" i="1"/>
  <c r="X2650" i="1" s="1"/>
  <c r="I2650" i="1"/>
  <c r="H2642" i="1"/>
  <c r="X2642" i="1" s="1"/>
  <c r="I2642" i="1"/>
  <c r="H2634" i="1"/>
  <c r="X2634" i="1" s="1"/>
  <c r="I2634" i="1"/>
  <c r="H2626" i="1"/>
  <c r="X2626" i="1" s="1"/>
  <c r="I2626" i="1"/>
  <c r="H2618" i="1"/>
  <c r="X2618" i="1" s="1"/>
  <c r="I2618" i="1"/>
  <c r="H2610" i="1"/>
  <c r="X2610" i="1" s="1"/>
  <c r="I2610" i="1"/>
  <c r="H2602" i="1"/>
  <c r="X2602" i="1" s="1"/>
  <c r="I2602" i="1"/>
  <c r="H2594" i="1"/>
  <c r="X2594" i="1" s="1"/>
  <c r="I2594" i="1"/>
  <c r="H2586" i="1"/>
  <c r="X2586" i="1" s="1"/>
  <c r="I2586" i="1"/>
  <c r="H2578" i="1"/>
  <c r="X2578" i="1" s="1"/>
  <c r="I2578" i="1"/>
  <c r="H2570" i="1"/>
  <c r="X2570" i="1" s="1"/>
  <c r="I2570" i="1"/>
  <c r="H2562" i="1"/>
  <c r="X2562" i="1" s="1"/>
  <c r="I2562" i="1"/>
  <c r="H2554" i="1"/>
  <c r="X2554" i="1" s="1"/>
  <c r="I2554" i="1"/>
  <c r="H2546" i="1"/>
  <c r="X2546" i="1" s="1"/>
  <c r="I2546" i="1"/>
  <c r="H2538" i="1"/>
  <c r="X2538" i="1" s="1"/>
  <c r="I2538" i="1"/>
  <c r="H2530" i="1"/>
  <c r="X2530" i="1" s="1"/>
  <c r="I2530" i="1"/>
  <c r="H2522" i="1"/>
  <c r="X2522" i="1" s="1"/>
  <c r="I2522" i="1"/>
  <c r="H2514" i="1"/>
  <c r="X2514" i="1" s="1"/>
  <c r="I2514" i="1"/>
  <c r="H2506" i="1"/>
  <c r="X2506" i="1" s="1"/>
  <c r="I2506" i="1"/>
  <c r="H2498" i="1"/>
  <c r="X2498" i="1" s="1"/>
  <c r="I2498" i="1"/>
  <c r="H2490" i="1"/>
  <c r="X2490" i="1" s="1"/>
  <c r="I2490" i="1"/>
  <c r="H2482" i="1"/>
  <c r="X2482" i="1" s="1"/>
  <c r="I2482" i="1"/>
  <c r="H2474" i="1"/>
  <c r="X2474" i="1" s="1"/>
  <c r="I2474" i="1"/>
  <c r="H2466" i="1"/>
  <c r="X2466" i="1" s="1"/>
  <c r="I2466" i="1"/>
  <c r="H2458" i="1"/>
  <c r="X2458" i="1" s="1"/>
  <c r="I2458" i="1"/>
  <c r="H2450" i="1"/>
  <c r="X2450" i="1" s="1"/>
  <c r="I2450" i="1"/>
  <c r="H2442" i="1"/>
  <c r="X2442" i="1" s="1"/>
  <c r="I2442" i="1"/>
  <c r="H2434" i="1"/>
  <c r="X2434" i="1" s="1"/>
  <c r="I2434" i="1"/>
  <c r="H2426" i="1"/>
  <c r="X2426" i="1" s="1"/>
  <c r="I2426" i="1"/>
  <c r="H2418" i="1"/>
  <c r="X2418" i="1" s="1"/>
  <c r="I2418" i="1"/>
  <c r="H2410" i="1"/>
  <c r="X2410" i="1" s="1"/>
  <c r="I2410" i="1"/>
  <c r="H2402" i="1"/>
  <c r="X2402" i="1" s="1"/>
  <c r="I2402" i="1"/>
  <c r="H2394" i="1"/>
  <c r="X2394" i="1" s="1"/>
  <c r="I2394" i="1"/>
  <c r="H2386" i="1"/>
  <c r="X2386" i="1" s="1"/>
  <c r="I2386" i="1"/>
  <c r="H2378" i="1"/>
  <c r="X2378" i="1" s="1"/>
  <c r="I2378" i="1"/>
  <c r="H2370" i="1"/>
  <c r="X2370" i="1" s="1"/>
  <c r="I2370" i="1"/>
  <c r="H2362" i="1"/>
  <c r="X2362" i="1" s="1"/>
  <c r="I2362" i="1"/>
  <c r="H2354" i="1"/>
  <c r="X2354" i="1" s="1"/>
  <c r="I2354" i="1"/>
  <c r="H2346" i="1"/>
  <c r="X2346" i="1" s="1"/>
  <c r="I2346" i="1"/>
  <c r="H2338" i="1"/>
  <c r="X2338" i="1" s="1"/>
  <c r="I2338" i="1"/>
  <c r="H2330" i="1"/>
  <c r="X2330" i="1" s="1"/>
  <c r="I2330" i="1"/>
  <c r="H2322" i="1"/>
  <c r="X2322" i="1" s="1"/>
  <c r="I2322" i="1"/>
  <c r="H2314" i="1"/>
  <c r="X2314" i="1" s="1"/>
  <c r="I2314" i="1"/>
  <c r="H2310" i="1"/>
  <c r="X2310" i="1" s="1"/>
  <c r="I2310" i="1"/>
  <c r="H2302" i="1"/>
  <c r="X2302" i="1" s="1"/>
  <c r="I2302" i="1"/>
  <c r="H2294" i="1"/>
  <c r="X2294" i="1" s="1"/>
  <c r="I2294" i="1"/>
  <c r="H2286" i="1"/>
  <c r="X2286" i="1" s="1"/>
  <c r="I2286" i="1"/>
  <c r="H2274" i="1"/>
  <c r="X2274" i="1" s="1"/>
  <c r="I2274" i="1"/>
  <c r="H2266" i="1"/>
  <c r="X2266" i="1" s="1"/>
  <c r="I2266" i="1"/>
  <c r="H2262" i="1"/>
  <c r="X2262" i="1" s="1"/>
  <c r="I2262" i="1"/>
  <c r="H2250" i="1"/>
  <c r="X2250" i="1" s="1"/>
  <c r="I2250" i="1"/>
  <c r="H2242" i="1"/>
  <c r="X2242" i="1" s="1"/>
  <c r="I2242" i="1"/>
  <c r="H2234" i="1"/>
  <c r="X2234" i="1" s="1"/>
  <c r="I2234" i="1"/>
  <c r="H2226" i="1"/>
  <c r="X2226" i="1" s="1"/>
  <c r="I2226" i="1"/>
  <c r="H2218" i="1"/>
  <c r="X2218" i="1" s="1"/>
  <c r="I2218" i="1"/>
  <c r="H2210" i="1"/>
  <c r="X2210" i="1" s="1"/>
  <c r="I2210" i="1"/>
  <c r="H2202" i="1"/>
  <c r="X2202" i="1" s="1"/>
  <c r="I2202" i="1"/>
  <c r="H2194" i="1"/>
  <c r="X2194" i="1" s="1"/>
  <c r="I2194" i="1"/>
  <c r="H2186" i="1"/>
  <c r="X2186" i="1" s="1"/>
  <c r="I2186" i="1"/>
  <c r="H2178" i="1"/>
  <c r="X2178" i="1" s="1"/>
  <c r="I2178" i="1"/>
  <c r="H2170" i="1"/>
  <c r="X2170" i="1" s="1"/>
  <c r="I2170" i="1"/>
  <c r="H2162" i="1"/>
  <c r="X2162" i="1" s="1"/>
  <c r="I2162" i="1"/>
  <c r="H2158" i="1"/>
  <c r="X2158" i="1" s="1"/>
  <c r="I2158" i="1"/>
  <c r="H2150" i="1"/>
  <c r="X2150" i="1" s="1"/>
  <c r="I2150" i="1"/>
  <c r="H2142" i="1"/>
  <c r="X2142" i="1" s="1"/>
  <c r="I2142" i="1"/>
  <c r="H2134" i="1"/>
  <c r="X2134" i="1" s="1"/>
  <c r="I2134" i="1"/>
  <c r="H2122" i="1"/>
  <c r="X2122" i="1" s="1"/>
  <c r="I2122" i="1"/>
  <c r="H2114" i="1"/>
  <c r="X2114" i="1" s="1"/>
  <c r="I2114" i="1"/>
  <c r="H2106" i="1"/>
  <c r="X2106" i="1" s="1"/>
  <c r="I2106" i="1"/>
  <c r="H2098" i="1"/>
  <c r="X2098" i="1" s="1"/>
  <c r="I2098" i="1"/>
  <c r="H2090" i="1"/>
  <c r="X2090" i="1" s="1"/>
  <c r="I2090" i="1"/>
  <c r="H2082" i="1"/>
  <c r="X2082" i="1" s="1"/>
  <c r="I2082" i="1"/>
  <c r="H2074" i="1"/>
  <c r="X2074" i="1" s="1"/>
  <c r="I2074" i="1"/>
  <c r="H2066" i="1"/>
  <c r="X2066" i="1" s="1"/>
  <c r="I2066" i="1"/>
  <c r="H2058" i="1"/>
  <c r="X2058" i="1" s="1"/>
  <c r="I2058" i="1"/>
  <c r="H2050" i="1"/>
  <c r="X2050" i="1" s="1"/>
  <c r="I2050" i="1"/>
  <c r="H2042" i="1"/>
  <c r="X2042" i="1" s="1"/>
  <c r="I2042" i="1"/>
  <c r="H2034" i="1"/>
  <c r="X2034" i="1" s="1"/>
  <c r="I2034" i="1"/>
  <c r="H2026" i="1"/>
  <c r="X2026" i="1" s="1"/>
  <c r="I2026" i="1"/>
  <c r="H2018" i="1"/>
  <c r="X2018" i="1" s="1"/>
  <c r="I2018" i="1"/>
  <c r="H2010" i="1"/>
  <c r="X2010" i="1" s="1"/>
  <c r="I2010" i="1"/>
  <c r="H2002" i="1"/>
  <c r="X2002" i="1" s="1"/>
  <c r="I2002" i="1"/>
  <c r="H1994" i="1"/>
  <c r="X1994" i="1" s="1"/>
  <c r="I1994" i="1"/>
  <c r="H1986" i="1"/>
  <c r="X1986" i="1" s="1"/>
  <c r="I1986" i="1"/>
  <c r="H1978" i="1"/>
  <c r="X1978" i="1" s="1"/>
  <c r="I1978" i="1"/>
  <c r="H1970" i="1"/>
  <c r="X1970" i="1" s="1"/>
  <c r="I1970" i="1"/>
  <c r="H1962" i="1"/>
  <c r="X1962" i="1" s="1"/>
  <c r="I1962" i="1"/>
  <c r="H1954" i="1"/>
  <c r="X1954" i="1" s="1"/>
  <c r="I1954" i="1"/>
  <c r="H1946" i="1"/>
  <c r="X1946" i="1" s="1"/>
  <c r="I1946" i="1"/>
  <c r="H1938" i="1"/>
  <c r="X1938" i="1" s="1"/>
  <c r="I1938" i="1"/>
  <c r="H1930" i="1"/>
  <c r="X1930" i="1" s="1"/>
  <c r="I1930" i="1"/>
  <c r="H1922" i="1"/>
  <c r="X1922" i="1" s="1"/>
  <c r="I1922" i="1"/>
  <c r="H1914" i="1"/>
  <c r="X1914" i="1" s="1"/>
  <c r="I1914" i="1"/>
  <c r="H1906" i="1"/>
  <c r="X1906" i="1" s="1"/>
  <c r="I1906" i="1"/>
  <c r="H1898" i="1"/>
  <c r="X1898" i="1" s="1"/>
  <c r="I1898" i="1"/>
  <c r="H1890" i="1"/>
  <c r="X1890" i="1" s="1"/>
  <c r="I1890" i="1"/>
  <c r="H1882" i="1"/>
  <c r="X1882" i="1" s="1"/>
  <c r="I1882" i="1"/>
  <c r="H1874" i="1"/>
  <c r="X1874" i="1" s="1"/>
  <c r="I1874" i="1"/>
  <c r="H1866" i="1"/>
  <c r="X1866" i="1" s="1"/>
  <c r="I1866" i="1"/>
  <c r="H1858" i="1"/>
  <c r="X1858" i="1" s="1"/>
  <c r="I1858" i="1"/>
  <c r="H1850" i="1"/>
  <c r="X1850" i="1" s="1"/>
  <c r="I1850" i="1"/>
  <c r="H1842" i="1"/>
  <c r="X1842" i="1" s="1"/>
  <c r="I1842" i="1"/>
  <c r="H1834" i="1"/>
  <c r="X1834" i="1" s="1"/>
  <c r="I1834" i="1"/>
  <c r="H1826" i="1"/>
  <c r="X1826" i="1" s="1"/>
  <c r="I1826" i="1"/>
  <c r="H1818" i="1"/>
  <c r="X1818" i="1" s="1"/>
  <c r="I1818" i="1"/>
  <c r="H1810" i="1"/>
  <c r="X1810" i="1" s="1"/>
  <c r="I1810" i="1"/>
  <c r="H1802" i="1"/>
  <c r="X1802" i="1" s="1"/>
  <c r="I1802" i="1"/>
  <c r="H1794" i="1"/>
  <c r="X1794" i="1" s="1"/>
  <c r="I1794" i="1"/>
  <c r="H1786" i="1"/>
  <c r="X1786" i="1" s="1"/>
  <c r="I1786" i="1"/>
  <c r="H1778" i="1"/>
  <c r="X1778" i="1" s="1"/>
  <c r="I1778" i="1"/>
  <c r="H1770" i="1"/>
  <c r="X1770" i="1" s="1"/>
  <c r="I1770" i="1"/>
  <c r="H1762" i="1"/>
  <c r="X1762" i="1" s="1"/>
  <c r="I1762" i="1"/>
  <c r="H1754" i="1"/>
  <c r="X1754" i="1" s="1"/>
  <c r="I1754" i="1"/>
  <c r="H1746" i="1"/>
  <c r="X1746" i="1" s="1"/>
  <c r="I1746" i="1"/>
  <c r="H1738" i="1"/>
  <c r="X1738" i="1" s="1"/>
  <c r="I1738" i="1"/>
  <c r="H1730" i="1"/>
  <c r="X1730" i="1" s="1"/>
  <c r="I1730" i="1"/>
  <c r="H1722" i="1"/>
  <c r="X1722" i="1" s="1"/>
  <c r="I1722" i="1"/>
  <c r="H1714" i="1"/>
  <c r="X1714" i="1" s="1"/>
  <c r="I1714" i="1"/>
  <c r="H1706" i="1"/>
  <c r="X1706" i="1" s="1"/>
  <c r="I1706" i="1"/>
  <c r="H1698" i="1"/>
  <c r="X1698" i="1" s="1"/>
  <c r="I1698" i="1"/>
  <c r="H1690" i="1"/>
  <c r="X1690" i="1" s="1"/>
  <c r="I1690" i="1"/>
  <c r="H1682" i="1"/>
  <c r="X1682" i="1" s="1"/>
  <c r="I1682" i="1"/>
  <c r="H1674" i="1"/>
  <c r="X1674" i="1" s="1"/>
  <c r="I1674" i="1"/>
  <c r="H1666" i="1"/>
  <c r="X1666" i="1" s="1"/>
  <c r="I1666" i="1"/>
  <c r="H1658" i="1"/>
  <c r="X1658" i="1" s="1"/>
  <c r="I1658" i="1"/>
  <c r="H1654" i="1"/>
  <c r="X1654" i="1" s="1"/>
  <c r="I1654" i="1"/>
  <c r="H1646" i="1"/>
  <c r="X1646" i="1" s="1"/>
  <c r="I1646" i="1"/>
  <c r="H1638" i="1"/>
  <c r="X1638" i="1" s="1"/>
  <c r="I1638" i="1"/>
  <c r="H1630" i="1"/>
  <c r="X1630" i="1" s="1"/>
  <c r="I1630" i="1"/>
  <c r="H1622" i="1"/>
  <c r="X1622" i="1" s="1"/>
  <c r="I1622" i="1"/>
  <c r="H1610" i="1"/>
  <c r="X1610" i="1" s="1"/>
  <c r="I1610" i="1"/>
  <c r="H1602" i="1"/>
  <c r="X1602" i="1" s="1"/>
  <c r="I1602" i="1"/>
  <c r="H1594" i="1"/>
  <c r="X1594" i="1" s="1"/>
  <c r="I1594" i="1"/>
  <c r="H1586" i="1"/>
  <c r="X1586" i="1" s="1"/>
  <c r="I1586" i="1"/>
  <c r="H1578" i="1"/>
  <c r="X1578" i="1" s="1"/>
  <c r="I1578" i="1"/>
  <c r="H1570" i="1"/>
  <c r="X1570" i="1" s="1"/>
  <c r="I1570" i="1"/>
  <c r="H1562" i="1"/>
  <c r="X1562" i="1" s="1"/>
  <c r="I1562" i="1"/>
  <c r="H1554" i="1"/>
  <c r="X1554" i="1" s="1"/>
  <c r="I1554" i="1"/>
  <c r="H1546" i="1"/>
  <c r="X1546" i="1" s="1"/>
  <c r="I1546" i="1"/>
  <c r="H1538" i="1"/>
  <c r="X1538" i="1" s="1"/>
  <c r="I1538" i="1"/>
  <c r="H1530" i="1"/>
  <c r="X1530" i="1" s="1"/>
  <c r="I1530" i="1"/>
  <c r="H1522" i="1"/>
  <c r="X1522" i="1" s="1"/>
  <c r="I1522" i="1"/>
  <c r="H1514" i="1"/>
  <c r="X1514" i="1" s="1"/>
  <c r="I1514" i="1"/>
  <c r="H1506" i="1"/>
  <c r="X1506" i="1" s="1"/>
  <c r="I1506" i="1"/>
  <c r="H1498" i="1"/>
  <c r="X1498" i="1" s="1"/>
  <c r="I1498" i="1"/>
  <c r="H1486" i="1"/>
  <c r="X1486" i="1" s="1"/>
  <c r="I1486" i="1"/>
  <c r="H1478" i="1"/>
  <c r="X1478" i="1" s="1"/>
  <c r="I1478" i="1"/>
  <c r="H1470" i="1"/>
  <c r="X1470" i="1" s="1"/>
  <c r="I1470" i="1"/>
  <c r="H1462" i="1"/>
  <c r="X1462" i="1" s="1"/>
  <c r="I1462" i="1"/>
  <c r="H1454" i="1"/>
  <c r="X1454" i="1" s="1"/>
  <c r="I1454" i="1"/>
  <c r="H1446" i="1"/>
  <c r="X1446" i="1" s="1"/>
  <c r="I1446" i="1"/>
  <c r="H1438" i="1"/>
  <c r="X1438" i="1" s="1"/>
  <c r="I1438" i="1"/>
  <c r="H1434" i="1"/>
  <c r="X1434" i="1" s="1"/>
  <c r="I1434" i="1"/>
  <c r="H1426" i="1"/>
  <c r="X1426" i="1" s="1"/>
  <c r="I1426" i="1"/>
  <c r="H1414" i="1"/>
  <c r="X1414" i="1" s="1"/>
  <c r="I1414" i="1"/>
  <c r="H1406" i="1"/>
  <c r="X1406" i="1" s="1"/>
  <c r="I1406" i="1"/>
  <c r="H1398" i="1"/>
  <c r="X1398" i="1" s="1"/>
  <c r="I1398" i="1"/>
  <c r="H1390" i="1"/>
  <c r="X1390" i="1" s="1"/>
  <c r="I1390" i="1"/>
  <c r="H1382" i="1"/>
  <c r="X1382" i="1" s="1"/>
  <c r="I1382" i="1"/>
  <c r="H1374" i="1"/>
  <c r="X1374" i="1" s="1"/>
  <c r="I1374" i="1"/>
  <c r="H1366" i="1"/>
  <c r="X1366" i="1" s="1"/>
  <c r="I1366" i="1"/>
  <c r="H1358" i="1"/>
  <c r="X1358" i="1" s="1"/>
  <c r="I1358" i="1"/>
  <c r="H1350" i="1"/>
  <c r="X1350" i="1" s="1"/>
  <c r="I1350" i="1"/>
  <c r="H1342" i="1"/>
  <c r="X1342" i="1" s="1"/>
  <c r="I1342" i="1"/>
  <c r="H1334" i="1"/>
  <c r="X1334" i="1" s="1"/>
  <c r="I1334" i="1"/>
  <c r="H1326" i="1"/>
  <c r="X1326" i="1" s="1"/>
  <c r="I1326" i="1"/>
  <c r="H1314" i="1"/>
  <c r="X1314" i="1" s="1"/>
  <c r="I1314" i="1"/>
  <c r="H1306" i="1"/>
  <c r="X1306" i="1" s="1"/>
  <c r="I1306" i="1"/>
  <c r="H1298" i="1"/>
  <c r="X1298" i="1" s="1"/>
  <c r="I1298" i="1"/>
  <c r="H1290" i="1"/>
  <c r="X1290" i="1" s="1"/>
  <c r="I1290" i="1"/>
  <c r="H1282" i="1"/>
  <c r="X1282" i="1" s="1"/>
  <c r="I1282" i="1"/>
  <c r="H1274" i="1"/>
  <c r="X1274" i="1" s="1"/>
  <c r="I1274" i="1"/>
  <c r="H1266" i="1"/>
  <c r="X1266" i="1" s="1"/>
  <c r="I1266" i="1"/>
  <c r="H1258" i="1"/>
  <c r="X1258" i="1" s="1"/>
  <c r="I1258" i="1"/>
  <c r="H1250" i="1"/>
  <c r="X1250" i="1" s="1"/>
  <c r="I1250" i="1"/>
  <c r="H1246" i="1"/>
  <c r="X1246" i="1" s="1"/>
  <c r="I1246" i="1"/>
  <c r="H1233" i="1"/>
  <c r="X1233" i="1" s="1"/>
  <c r="I1233" i="1"/>
  <c r="H1225" i="1"/>
  <c r="X1225" i="1" s="1"/>
  <c r="I1225" i="1"/>
  <c r="H1217" i="1"/>
  <c r="X1217" i="1" s="1"/>
  <c r="I1217" i="1"/>
  <c r="H1209" i="1"/>
  <c r="X1209" i="1" s="1"/>
  <c r="I1209" i="1"/>
  <c r="H1201" i="1"/>
  <c r="X1201" i="1" s="1"/>
  <c r="I1201" i="1"/>
  <c r="H1193" i="1"/>
  <c r="X1193" i="1" s="1"/>
  <c r="I1193" i="1"/>
  <c r="H1185" i="1"/>
  <c r="X1185" i="1" s="1"/>
  <c r="I1185" i="1"/>
  <c r="H1177" i="1"/>
  <c r="X1177" i="1" s="1"/>
  <c r="I1177" i="1"/>
  <c r="H1169" i="1"/>
  <c r="X1169" i="1" s="1"/>
  <c r="I1169" i="1"/>
  <c r="H1161" i="1"/>
  <c r="X1161" i="1" s="1"/>
  <c r="I1161" i="1"/>
  <c r="H1153" i="1"/>
  <c r="X1153" i="1" s="1"/>
  <c r="I1153" i="1"/>
  <c r="H1145" i="1"/>
  <c r="X1145" i="1" s="1"/>
  <c r="I1145" i="1"/>
  <c r="H1137" i="1"/>
  <c r="X1137" i="1" s="1"/>
  <c r="I1137" i="1"/>
  <c r="H1129" i="1"/>
  <c r="X1129" i="1" s="1"/>
  <c r="I1129" i="1"/>
  <c r="H1121" i="1"/>
  <c r="X1121" i="1" s="1"/>
  <c r="I1121" i="1"/>
  <c r="H1113" i="1"/>
  <c r="X1113" i="1" s="1"/>
  <c r="I1113" i="1"/>
  <c r="H1105" i="1"/>
  <c r="X1105" i="1" s="1"/>
  <c r="I1105" i="1"/>
  <c r="H1097" i="1"/>
  <c r="X1097" i="1" s="1"/>
  <c r="I1097" i="1"/>
  <c r="H1089" i="1"/>
  <c r="X1089" i="1" s="1"/>
  <c r="I1089" i="1"/>
  <c r="H1081" i="1"/>
  <c r="X1081" i="1" s="1"/>
  <c r="I1081" i="1"/>
  <c r="H1073" i="1"/>
  <c r="X1073" i="1" s="1"/>
  <c r="I1073" i="1"/>
  <c r="H1065" i="1"/>
  <c r="X1065" i="1" s="1"/>
  <c r="I1065" i="1"/>
  <c r="H1057" i="1"/>
  <c r="X1057" i="1" s="1"/>
  <c r="I1057" i="1"/>
  <c r="H1049" i="1"/>
  <c r="X1049" i="1" s="1"/>
  <c r="I1049" i="1"/>
  <c r="H1041" i="1"/>
  <c r="X1041" i="1" s="1"/>
  <c r="I1041" i="1"/>
  <c r="H1033" i="1"/>
  <c r="X1033" i="1" s="1"/>
  <c r="I1033" i="1"/>
  <c r="H1025" i="1"/>
  <c r="X1025" i="1" s="1"/>
  <c r="I1025" i="1"/>
  <c r="H1013" i="1"/>
  <c r="X1013" i="1" s="1"/>
  <c r="I1013" i="1"/>
  <c r="H973" i="1"/>
  <c r="X973" i="1" s="1"/>
  <c r="I973" i="1"/>
  <c r="H309" i="1"/>
  <c r="X309" i="1" s="1"/>
  <c r="I309" i="1"/>
  <c r="H305" i="1"/>
  <c r="X305" i="1" s="1"/>
  <c r="I305" i="1"/>
  <c r="H301" i="1"/>
  <c r="X301" i="1" s="1"/>
  <c r="I301" i="1"/>
  <c r="H297" i="1"/>
  <c r="X297" i="1" s="1"/>
  <c r="I297" i="1"/>
  <c r="H293" i="1"/>
  <c r="X293" i="1" s="1"/>
  <c r="I293" i="1"/>
  <c r="H289" i="1"/>
  <c r="X289" i="1" s="1"/>
  <c r="I289" i="1"/>
  <c r="H285" i="1"/>
  <c r="X285" i="1" s="1"/>
  <c r="I285" i="1"/>
  <c r="H281" i="1"/>
  <c r="X281" i="1" s="1"/>
  <c r="I281" i="1"/>
  <c r="H277" i="1"/>
  <c r="X277" i="1" s="1"/>
  <c r="I277" i="1"/>
  <c r="H273" i="1"/>
  <c r="X273" i="1" s="1"/>
  <c r="I273" i="1"/>
  <c r="H269" i="1"/>
  <c r="X269" i="1" s="1"/>
  <c r="I269" i="1"/>
  <c r="H265" i="1"/>
  <c r="X265" i="1" s="1"/>
  <c r="I265" i="1"/>
  <c r="H261" i="1"/>
  <c r="X261" i="1" s="1"/>
  <c r="I261" i="1"/>
  <c r="H257" i="1"/>
  <c r="X257" i="1" s="1"/>
  <c r="I257" i="1"/>
  <c r="H253" i="1"/>
  <c r="X253" i="1" s="1"/>
  <c r="I253" i="1"/>
  <c r="H249" i="1"/>
  <c r="X249" i="1" s="1"/>
  <c r="I249" i="1"/>
  <c r="H245" i="1"/>
  <c r="X245" i="1" s="1"/>
  <c r="I245" i="1"/>
  <c r="H241" i="1"/>
  <c r="X241" i="1" s="1"/>
  <c r="I241" i="1"/>
  <c r="H237" i="1"/>
  <c r="X237" i="1" s="1"/>
  <c r="I237" i="1"/>
  <c r="H233" i="1"/>
  <c r="X233" i="1" s="1"/>
  <c r="I233" i="1"/>
  <c r="H229" i="1"/>
  <c r="X229" i="1" s="1"/>
  <c r="I229" i="1"/>
  <c r="H225" i="1"/>
  <c r="X225" i="1" s="1"/>
  <c r="I225" i="1"/>
  <c r="H221" i="1"/>
  <c r="X221" i="1" s="1"/>
  <c r="I221" i="1"/>
  <c r="H217" i="1"/>
  <c r="X217" i="1" s="1"/>
  <c r="I217" i="1"/>
  <c r="H213" i="1"/>
  <c r="X213" i="1" s="1"/>
  <c r="I213" i="1"/>
  <c r="H209" i="1"/>
  <c r="X209" i="1" s="1"/>
  <c r="I209" i="1"/>
  <c r="H205" i="1"/>
  <c r="X205" i="1" s="1"/>
  <c r="I205" i="1"/>
  <c r="H201" i="1"/>
  <c r="X201" i="1" s="1"/>
  <c r="I201" i="1"/>
  <c r="H197" i="1"/>
  <c r="X197" i="1" s="1"/>
  <c r="I197" i="1"/>
  <c r="H193" i="1"/>
  <c r="X193" i="1" s="1"/>
  <c r="I193" i="1"/>
  <c r="H189" i="1"/>
  <c r="X189" i="1" s="1"/>
  <c r="I189" i="1"/>
  <c r="H185" i="1"/>
  <c r="X185" i="1" s="1"/>
  <c r="I185" i="1"/>
  <c r="H181" i="1"/>
  <c r="X181" i="1" s="1"/>
  <c r="I181" i="1"/>
  <c r="H177" i="1"/>
  <c r="X177" i="1" s="1"/>
  <c r="I177" i="1"/>
  <c r="H173" i="1"/>
  <c r="X173" i="1" s="1"/>
  <c r="I173" i="1"/>
  <c r="H169" i="1"/>
  <c r="X169" i="1" s="1"/>
  <c r="I169" i="1"/>
  <c r="H165" i="1"/>
  <c r="X165" i="1" s="1"/>
  <c r="I165" i="1"/>
  <c r="H161" i="1"/>
  <c r="X161" i="1" s="1"/>
  <c r="I161" i="1"/>
  <c r="H157" i="1"/>
  <c r="X157" i="1" s="1"/>
  <c r="I157" i="1"/>
  <c r="H153" i="1"/>
  <c r="X153" i="1" s="1"/>
  <c r="I153" i="1"/>
  <c r="H149" i="1"/>
  <c r="X149" i="1" s="1"/>
  <c r="I149" i="1"/>
  <c r="H145" i="1"/>
  <c r="X145" i="1" s="1"/>
  <c r="I145" i="1"/>
  <c r="H141" i="1"/>
  <c r="X141" i="1" s="1"/>
  <c r="I141" i="1"/>
  <c r="H137" i="1"/>
  <c r="X137" i="1" s="1"/>
  <c r="I137" i="1"/>
  <c r="H133" i="1"/>
  <c r="X133" i="1" s="1"/>
  <c r="I133" i="1"/>
  <c r="H129" i="1"/>
  <c r="X129" i="1" s="1"/>
  <c r="I129" i="1"/>
  <c r="H125" i="1"/>
  <c r="X125" i="1" s="1"/>
  <c r="I125" i="1"/>
  <c r="H121" i="1"/>
  <c r="X121" i="1" s="1"/>
  <c r="I121" i="1"/>
  <c r="H117" i="1"/>
  <c r="X117" i="1" s="1"/>
  <c r="I117" i="1"/>
  <c r="H113" i="1"/>
  <c r="X113" i="1" s="1"/>
  <c r="I113" i="1"/>
  <c r="H109" i="1"/>
  <c r="X109" i="1" s="1"/>
  <c r="I109" i="1"/>
  <c r="H105" i="1"/>
  <c r="X105" i="1" s="1"/>
  <c r="I105" i="1"/>
  <c r="H101" i="1"/>
  <c r="X101" i="1" s="1"/>
  <c r="I101" i="1"/>
  <c r="H97" i="1"/>
  <c r="X97" i="1" s="1"/>
  <c r="I97" i="1"/>
  <c r="H93" i="1"/>
  <c r="X93" i="1" s="1"/>
  <c r="I93" i="1"/>
  <c r="H89" i="1"/>
  <c r="X89" i="1" s="1"/>
  <c r="I89" i="1"/>
  <c r="H85" i="1"/>
  <c r="X85" i="1" s="1"/>
  <c r="I85" i="1"/>
  <c r="H81" i="1"/>
  <c r="X81" i="1" s="1"/>
  <c r="I81" i="1"/>
  <c r="H77" i="1"/>
  <c r="X77" i="1" s="1"/>
  <c r="I77" i="1"/>
  <c r="H73" i="1"/>
  <c r="X73" i="1" s="1"/>
  <c r="I73" i="1"/>
  <c r="H69" i="1"/>
  <c r="X69" i="1" s="1"/>
  <c r="I69" i="1"/>
  <c r="H65" i="1"/>
  <c r="X65" i="1" s="1"/>
  <c r="I65" i="1"/>
  <c r="H61" i="1"/>
  <c r="X61" i="1" s="1"/>
  <c r="I61" i="1"/>
  <c r="H57" i="1"/>
  <c r="X57" i="1" s="1"/>
  <c r="I57" i="1"/>
  <c r="H53" i="1"/>
  <c r="X53" i="1" s="1"/>
  <c r="I53" i="1"/>
  <c r="H49" i="1"/>
  <c r="X49" i="1" s="1"/>
  <c r="I49" i="1"/>
  <c r="H45" i="1"/>
  <c r="X45" i="1" s="1"/>
  <c r="I45" i="1"/>
  <c r="H41" i="1"/>
  <c r="X41" i="1" s="1"/>
  <c r="I41" i="1"/>
  <c r="H37" i="1"/>
  <c r="X37" i="1" s="1"/>
  <c r="I37" i="1"/>
  <c r="H32" i="1"/>
  <c r="X32" i="1" s="1"/>
  <c r="I32" i="1"/>
  <c r="H28" i="1"/>
  <c r="X28" i="1" s="1"/>
  <c r="I28" i="1"/>
  <c r="H24" i="1"/>
  <c r="X24" i="1" s="1"/>
  <c r="I24" i="1"/>
  <c r="H20" i="1"/>
  <c r="X20" i="1" s="1"/>
  <c r="I20" i="1"/>
  <c r="H16" i="1"/>
  <c r="X16" i="1" s="1"/>
  <c r="I16" i="1"/>
  <c r="H12" i="1"/>
  <c r="X12" i="1" s="1"/>
  <c r="I12" i="1"/>
  <c r="H8" i="1"/>
  <c r="X8" i="1" s="1"/>
  <c r="I8" i="1"/>
  <c r="H4" i="1"/>
  <c r="X4" i="1" s="1"/>
  <c r="I4" i="1"/>
  <c r="H3241" i="1"/>
  <c r="X3241" i="1" s="1"/>
  <c r="I3241" i="1"/>
  <c r="H3237" i="1"/>
  <c r="X3237" i="1" s="1"/>
  <c r="I3237" i="1"/>
  <c r="H3233" i="1"/>
  <c r="X3233" i="1" s="1"/>
  <c r="I3233" i="1"/>
  <c r="H3229" i="1"/>
  <c r="X3229" i="1" s="1"/>
  <c r="I3229" i="1"/>
  <c r="H3225" i="1"/>
  <c r="X3225" i="1" s="1"/>
  <c r="I3225" i="1"/>
  <c r="H3221" i="1"/>
  <c r="X3221" i="1" s="1"/>
  <c r="I3221" i="1"/>
  <c r="H3217" i="1"/>
  <c r="X3217" i="1" s="1"/>
  <c r="I3217" i="1"/>
  <c r="H3213" i="1"/>
  <c r="X3213" i="1" s="1"/>
  <c r="I3213" i="1"/>
  <c r="H3209" i="1"/>
  <c r="X3209" i="1" s="1"/>
  <c r="I3209" i="1"/>
  <c r="H3205" i="1"/>
  <c r="X3205" i="1" s="1"/>
  <c r="I3205" i="1"/>
  <c r="H3201" i="1"/>
  <c r="X3201" i="1" s="1"/>
  <c r="I3201" i="1"/>
  <c r="H3197" i="1"/>
  <c r="X3197" i="1" s="1"/>
  <c r="I3197" i="1"/>
  <c r="H3193" i="1"/>
  <c r="X3193" i="1" s="1"/>
  <c r="I3193" i="1"/>
  <c r="H3189" i="1"/>
  <c r="X3189" i="1" s="1"/>
  <c r="I3189" i="1"/>
  <c r="H3185" i="1"/>
  <c r="X3185" i="1" s="1"/>
  <c r="I3185" i="1"/>
  <c r="H3181" i="1"/>
  <c r="X3181" i="1" s="1"/>
  <c r="I3181" i="1"/>
  <c r="H3177" i="1"/>
  <c r="X3177" i="1" s="1"/>
  <c r="I3177" i="1"/>
  <c r="H3173" i="1"/>
  <c r="X3173" i="1" s="1"/>
  <c r="I3173" i="1"/>
  <c r="H3169" i="1"/>
  <c r="X3169" i="1" s="1"/>
  <c r="I3169" i="1"/>
  <c r="H3165" i="1"/>
  <c r="X3165" i="1" s="1"/>
  <c r="I3165" i="1"/>
  <c r="H3161" i="1"/>
  <c r="X3161" i="1" s="1"/>
  <c r="I3161" i="1"/>
  <c r="H3157" i="1"/>
  <c r="X3157" i="1" s="1"/>
  <c r="I3157" i="1"/>
  <c r="H3153" i="1"/>
  <c r="X3153" i="1" s="1"/>
  <c r="I3153" i="1"/>
  <c r="H3149" i="1"/>
  <c r="X3149" i="1" s="1"/>
  <c r="I3149" i="1"/>
  <c r="H3145" i="1"/>
  <c r="X3145" i="1" s="1"/>
  <c r="I3145" i="1"/>
  <c r="H3141" i="1"/>
  <c r="X3141" i="1" s="1"/>
  <c r="I3141" i="1"/>
  <c r="H3137" i="1"/>
  <c r="X3137" i="1" s="1"/>
  <c r="I3137" i="1"/>
  <c r="H3133" i="1"/>
  <c r="X3133" i="1" s="1"/>
  <c r="I3133" i="1"/>
  <c r="H3129" i="1"/>
  <c r="X3129" i="1" s="1"/>
  <c r="I3129" i="1"/>
  <c r="H3125" i="1"/>
  <c r="X3125" i="1" s="1"/>
  <c r="I3125" i="1"/>
  <c r="H3121" i="1"/>
  <c r="X3121" i="1" s="1"/>
  <c r="I3121" i="1"/>
  <c r="H3117" i="1"/>
  <c r="X3117" i="1" s="1"/>
  <c r="I3117" i="1"/>
  <c r="H3113" i="1"/>
  <c r="X3113" i="1" s="1"/>
  <c r="I3113" i="1"/>
  <c r="H3109" i="1"/>
  <c r="X3109" i="1" s="1"/>
  <c r="I3109" i="1"/>
  <c r="H3105" i="1"/>
  <c r="X3105" i="1" s="1"/>
  <c r="I3105" i="1"/>
  <c r="H3101" i="1"/>
  <c r="X3101" i="1" s="1"/>
  <c r="I3101" i="1"/>
  <c r="H3097" i="1"/>
  <c r="X3097" i="1" s="1"/>
  <c r="I3097" i="1"/>
  <c r="H3093" i="1"/>
  <c r="X3093" i="1" s="1"/>
  <c r="I3093" i="1"/>
  <c r="H3089" i="1"/>
  <c r="X3089" i="1" s="1"/>
  <c r="I3089" i="1"/>
  <c r="H3085" i="1"/>
  <c r="X3085" i="1" s="1"/>
  <c r="I3085" i="1"/>
  <c r="H3081" i="1"/>
  <c r="X3081" i="1" s="1"/>
  <c r="I3081" i="1"/>
  <c r="H3077" i="1"/>
  <c r="X3077" i="1" s="1"/>
  <c r="I3077" i="1"/>
  <c r="H3073" i="1"/>
  <c r="X3073" i="1" s="1"/>
  <c r="I3073" i="1"/>
  <c r="H3069" i="1"/>
  <c r="X3069" i="1" s="1"/>
  <c r="I3069" i="1"/>
  <c r="H3065" i="1"/>
  <c r="X3065" i="1" s="1"/>
  <c r="I3065" i="1"/>
  <c r="H3061" i="1"/>
  <c r="X3061" i="1" s="1"/>
  <c r="I3061" i="1"/>
  <c r="H3057" i="1"/>
  <c r="X3057" i="1" s="1"/>
  <c r="I3057" i="1"/>
  <c r="H3053" i="1"/>
  <c r="X3053" i="1" s="1"/>
  <c r="I3053" i="1"/>
  <c r="H3049" i="1"/>
  <c r="X3049" i="1" s="1"/>
  <c r="I3049" i="1"/>
  <c r="H3045" i="1"/>
  <c r="X3045" i="1" s="1"/>
  <c r="I3045" i="1"/>
  <c r="H3041" i="1"/>
  <c r="X3041" i="1" s="1"/>
  <c r="I3041" i="1"/>
  <c r="H3037" i="1"/>
  <c r="X3037" i="1" s="1"/>
  <c r="I3037" i="1"/>
  <c r="H3033" i="1"/>
  <c r="X3033" i="1" s="1"/>
  <c r="I3033" i="1"/>
  <c r="H3029" i="1"/>
  <c r="X3029" i="1" s="1"/>
  <c r="I3029" i="1"/>
  <c r="H3025" i="1"/>
  <c r="X3025" i="1" s="1"/>
  <c r="I3025" i="1"/>
  <c r="H3021" i="1"/>
  <c r="X3021" i="1" s="1"/>
  <c r="I3021" i="1"/>
  <c r="H3017" i="1"/>
  <c r="X3017" i="1" s="1"/>
  <c r="I3017" i="1"/>
  <c r="H3013" i="1"/>
  <c r="X3013" i="1" s="1"/>
  <c r="I3013" i="1"/>
  <c r="H3009" i="1"/>
  <c r="X3009" i="1" s="1"/>
  <c r="I3009" i="1"/>
  <c r="H3005" i="1"/>
  <c r="X3005" i="1" s="1"/>
  <c r="I3005" i="1"/>
  <c r="H3001" i="1"/>
  <c r="X3001" i="1" s="1"/>
  <c r="I3001" i="1"/>
  <c r="H2997" i="1"/>
  <c r="X2997" i="1" s="1"/>
  <c r="I2997" i="1"/>
  <c r="H2993" i="1"/>
  <c r="X2993" i="1" s="1"/>
  <c r="I2993" i="1"/>
  <c r="H2989" i="1"/>
  <c r="X2989" i="1" s="1"/>
  <c r="I2989" i="1"/>
  <c r="H2985" i="1"/>
  <c r="X2985" i="1" s="1"/>
  <c r="I2985" i="1"/>
  <c r="H2981" i="1"/>
  <c r="X2981" i="1" s="1"/>
  <c r="I2981" i="1"/>
  <c r="H2977" i="1"/>
  <c r="X2977" i="1" s="1"/>
  <c r="I2977" i="1"/>
  <c r="H2973" i="1"/>
  <c r="X2973" i="1" s="1"/>
  <c r="I2973" i="1"/>
  <c r="H2969" i="1"/>
  <c r="X2969" i="1" s="1"/>
  <c r="I2969" i="1"/>
  <c r="H2965" i="1"/>
  <c r="X2965" i="1" s="1"/>
  <c r="I2965" i="1"/>
  <c r="H2961" i="1"/>
  <c r="X2961" i="1" s="1"/>
  <c r="I2961" i="1"/>
  <c r="H2957" i="1"/>
  <c r="X2957" i="1" s="1"/>
  <c r="I2957" i="1"/>
  <c r="H2953" i="1"/>
  <c r="X2953" i="1" s="1"/>
  <c r="I2953" i="1"/>
  <c r="H2949" i="1"/>
  <c r="X2949" i="1" s="1"/>
  <c r="I2949" i="1"/>
  <c r="H2945" i="1"/>
  <c r="X2945" i="1" s="1"/>
  <c r="I2945" i="1"/>
  <c r="H2941" i="1"/>
  <c r="X2941" i="1" s="1"/>
  <c r="I2941" i="1"/>
  <c r="H2937" i="1"/>
  <c r="X2937" i="1" s="1"/>
  <c r="I2937" i="1"/>
  <c r="H2933" i="1"/>
  <c r="X2933" i="1" s="1"/>
  <c r="I2933" i="1"/>
  <c r="H2929" i="1"/>
  <c r="X2929" i="1" s="1"/>
  <c r="I2929" i="1"/>
  <c r="H2925" i="1"/>
  <c r="X2925" i="1" s="1"/>
  <c r="I2925" i="1"/>
  <c r="H2921" i="1"/>
  <c r="X2921" i="1" s="1"/>
  <c r="I2921" i="1"/>
  <c r="H2917" i="1"/>
  <c r="X2917" i="1" s="1"/>
  <c r="I2917" i="1"/>
  <c r="H2913" i="1"/>
  <c r="X2913" i="1" s="1"/>
  <c r="I2913" i="1"/>
  <c r="H2909" i="1"/>
  <c r="X2909" i="1" s="1"/>
  <c r="I2909" i="1"/>
  <c r="H2905" i="1"/>
  <c r="X2905" i="1" s="1"/>
  <c r="I2905" i="1"/>
  <c r="H2901" i="1"/>
  <c r="X2901" i="1" s="1"/>
  <c r="I2901" i="1"/>
  <c r="H2897" i="1"/>
  <c r="X2897" i="1" s="1"/>
  <c r="I2897" i="1"/>
  <c r="H2893" i="1"/>
  <c r="X2893" i="1" s="1"/>
  <c r="I2893" i="1"/>
  <c r="H2889" i="1"/>
  <c r="X2889" i="1" s="1"/>
  <c r="I2889" i="1"/>
  <c r="H2885" i="1"/>
  <c r="X2885" i="1" s="1"/>
  <c r="I2885" i="1"/>
  <c r="H2881" i="1"/>
  <c r="X2881" i="1" s="1"/>
  <c r="I2881" i="1"/>
  <c r="H2877" i="1"/>
  <c r="X2877" i="1" s="1"/>
  <c r="I2877" i="1"/>
  <c r="H2873" i="1"/>
  <c r="X2873" i="1" s="1"/>
  <c r="I2873" i="1"/>
  <c r="H2869" i="1"/>
  <c r="X2869" i="1" s="1"/>
  <c r="I2869" i="1"/>
  <c r="H2865" i="1"/>
  <c r="X2865" i="1" s="1"/>
  <c r="I2865" i="1"/>
  <c r="H2861" i="1"/>
  <c r="X2861" i="1" s="1"/>
  <c r="I2861" i="1"/>
  <c r="H2857" i="1"/>
  <c r="X2857" i="1" s="1"/>
  <c r="I2857" i="1"/>
  <c r="H2853" i="1"/>
  <c r="X2853" i="1" s="1"/>
  <c r="I2853" i="1"/>
  <c r="H2849" i="1"/>
  <c r="X2849" i="1" s="1"/>
  <c r="I2849" i="1"/>
  <c r="H2845" i="1"/>
  <c r="X2845" i="1" s="1"/>
  <c r="I2845" i="1"/>
  <c r="H2841" i="1"/>
  <c r="X2841" i="1" s="1"/>
  <c r="I2841" i="1"/>
  <c r="H2837" i="1"/>
  <c r="X2837" i="1" s="1"/>
  <c r="I2837" i="1"/>
  <c r="H2833" i="1"/>
  <c r="X2833" i="1" s="1"/>
  <c r="I2833" i="1"/>
  <c r="H2829" i="1"/>
  <c r="X2829" i="1" s="1"/>
  <c r="I2829" i="1"/>
  <c r="H2825" i="1"/>
  <c r="X2825" i="1" s="1"/>
  <c r="I2825" i="1"/>
  <c r="H2821" i="1"/>
  <c r="X2821" i="1" s="1"/>
  <c r="I2821" i="1"/>
  <c r="H2817" i="1"/>
  <c r="X2817" i="1" s="1"/>
  <c r="I2817" i="1"/>
  <c r="H2813" i="1"/>
  <c r="X2813" i="1" s="1"/>
  <c r="I2813" i="1"/>
  <c r="H2809" i="1"/>
  <c r="X2809" i="1" s="1"/>
  <c r="I2809" i="1"/>
  <c r="H2805" i="1"/>
  <c r="X2805" i="1" s="1"/>
  <c r="I2805" i="1"/>
  <c r="H2801" i="1"/>
  <c r="X2801" i="1" s="1"/>
  <c r="I2801" i="1"/>
  <c r="H2797" i="1"/>
  <c r="X2797" i="1" s="1"/>
  <c r="I2797" i="1"/>
  <c r="H2793" i="1"/>
  <c r="X2793" i="1" s="1"/>
  <c r="I2793" i="1"/>
  <c r="H2789" i="1"/>
  <c r="X2789" i="1" s="1"/>
  <c r="I2789" i="1"/>
  <c r="H2785" i="1"/>
  <c r="X2785" i="1" s="1"/>
  <c r="I2785" i="1"/>
  <c r="H2781" i="1"/>
  <c r="X2781" i="1" s="1"/>
  <c r="I2781" i="1"/>
  <c r="H2777" i="1"/>
  <c r="X2777" i="1" s="1"/>
  <c r="I2777" i="1"/>
  <c r="H2773" i="1"/>
  <c r="X2773" i="1" s="1"/>
  <c r="I2773" i="1"/>
  <c r="H2769" i="1"/>
  <c r="X2769" i="1" s="1"/>
  <c r="I2769" i="1"/>
  <c r="H2765" i="1"/>
  <c r="X2765" i="1" s="1"/>
  <c r="I2765" i="1"/>
  <c r="H2761" i="1"/>
  <c r="X2761" i="1" s="1"/>
  <c r="I2761" i="1"/>
  <c r="H2757" i="1"/>
  <c r="X2757" i="1" s="1"/>
  <c r="I2757" i="1"/>
  <c r="H2753" i="1"/>
  <c r="X2753" i="1" s="1"/>
  <c r="I2753" i="1"/>
  <c r="H2749" i="1"/>
  <c r="X2749" i="1" s="1"/>
  <c r="I2749" i="1"/>
  <c r="H2745" i="1"/>
  <c r="X2745" i="1" s="1"/>
  <c r="I2745" i="1"/>
  <c r="H2741" i="1"/>
  <c r="X2741" i="1" s="1"/>
  <c r="I2741" i="1"/>
  <c r="H2737" i="1"/>
  <c r="X2737" i="1" s="1"/>
  <c r="I2737" i="1"/>
  <c r="H2733" i="1"/>
  <c r="X2733" i="1" s="1"/>
  <c r="I2733" i="1"/>
  <c r="H2729" i="1"/>
  <c r="X2729" i="1" s="1"/>
  <c r="I2729" i="1"/>
  <c r="H2725" i="1"/>
  <c r="X2725" i="1" s="1"/>
  <c r="I2725" i="1"/>
  <c r="H2721" i="1"/>
  <c r="X2721" i="1" s="1"/>
  <c r="I2721" i="1"/>
  <c r="H2717" i="1"/>
  <c r="X2717" i="1" s="1"/>
  <c r="I2717" i="1"/>
  <c r="H2713" i="1"/>
  <c r="X2713" i="1" s="1"/>
  <c r="I2713" i="1"/>
  <c r="H2709" i="1"/>
  <c r="X2709" i="1" s="1"/>
  <c r="I2709" i="1"/>
  <c r="H2705" i="1"/>
  <c r="X2705" i="1" s="1"/>
  <c r="I2705" i="1"/>
  <c r="H2701" i="1"/>
  <c r="X2701" i="1" s="1"/>
  <c r="I2701" i="1"/>
  <c r="H2697" i="1"/>
  <c r="X2697" i="1" s="1"/>
  <c r="I2697" i="1"/>
  <c r="H2693" i="1"/>
  <c r="X2693" i="1" s="1"/>
  <c r="I2693" i="1"/>
  <c r="H2689" i="1"/>
  <c r="X2689" i="1" s="1"/>
  <c r="I2689" i="1"/>
  <c r="H2685" i="1"/>
  <c r="X2685" i="1" s="1"/>
  <c r="I2685" i="1"/>
  <c r="H2681" i="1"/>
  <c r="X2681" i="1" s="1"/>
  <c r="I2681" i="1"/>
  <c r="H2677" i="1"/>
  <c r="X2677" i="1" s="1"/>
  <c r="I2677" i="1"/>
  <c r="H2673" i="1"/>
  <c r="X2673" i="1" s="1"/>
  <c r="I2673" i="1"/>
  <c r="H2669" i="1"/>
  <c r="X2669" i="1" s="1"/>
  <c r="I2669" i="1"/>
  <c r="H2665" i="1"/>
  <c r="X2665" i="1" s="1"/>
  <c r="I2665" i="1"/>
  <c r="H2661" i="1"/>
  <c r="X2661" i="1" s="1"/>
  <c r="I2661" i="1"/>
  <c r="H2657" i="1"/>
  <c r="X2657" i="1" s="1"/>
  <c r="I2657" i="1"/>
  <c r="H2653" i="1"/>
  <c r="X2653" i="1" s="1"/>
  <c r="I2653" i="1"/>
  <c r="H2649" i="1"/>
  <c r="X2649" i="1" s="1"/>
  <c r="I2649" i="1"/>
  <c r="H2645" i="1"/>
  <c r="X2645" i="1" s="1"/>
  <c r="I2645" i="1"/>
  <c r="H2641" i="1"/>
  <c r="X2641" i="1" s="1"/>
  <c r="I2641" i="1"/>
  <c r="H2637" i="1"/>
  <c r="X2637" i="1" s="1"/>
  <c r="I2637" i="1"/>
  <c r="H2633" i="1"/>
  <c r="X2633" i="1" s="1"/>
  <c r="I2633" i="1"/>
  <c r="H2629" i="1"/>
  <c r="X2629" i="1" s="1"/>
  <c r="I2629" i="1"/>
  <c r="H2625" i="1"/>
  <c r="X2625" i="1" s="1"/>
  <c r="I2625" i="1"/>
  <c r="H2621" i="1"/>
  <c r="X2621" i="1" s="1"/>
  <c r="I2621" i="1"/>
  <c r="H2617" i="1"/>
  <c r="X2617" i="1" s="1"/>
  <c r="I2617" i="1"/>
  <c r="H2613" i="1"/>
  <c r="X2613" i="1" s="1"/>
  <c r="I2613" i="1"/>
  <c r="H2609" i="1"/>
  <c r="X2609" i="1" s="1"/>
  <c r="I2609" i="1"/>
  <c r="H2605" i="1"/>
  <c r="X2605" i="1" s="1"/>
  <c r="I2605" i="1"/>
  <c r="H2601" i="1"/>
  <c r="X2601" i="1" s="1"/>
  <c r="I2601" i="1"/>
  <c r="H2597" i="1"/>
  <c r="X2597" i="1" s="1"/>
  <c r="I2597" i="1"/>
  <c r="H2593" i="1"/>
  <c r="X2593" i="1" s="1"/>
  <c r="I2593" i="1"/>
  <c r="H2589" i="1"/>
  <c r="X2589" i="1" s="1"/>
  <c r="I2589" i="1"/>
  <c r="H2585" i="1"/>
  <c r="X2585" i="1" s="1"/>
  <c r="I2585" i="1"/>
  <c r="H2581" i="1"/>
  <c r="X2581" i="1" s="1"/>
  <c r="I2581" i="1"/>
  <c r="H2577" i="1"/>
  <c r="X2577" i="1" s="1"/>
  <c r="I2577" i="1"/>
  <c r="H2573" i="1"/>
  <c r="X2573" i="1" s="1"/>
  <c r="I2573" i="1"/>
  <c r="H2569" i="1"/>
  <c r="X2569" i="1" s="1"/>
  <c r="I2569" i="1"/>
  <c r="H2565" i="1"/>
  <c r="X2565" i="1" s="1"/>
  <c r="I2565" i="1"/>
  <c r="H2561" i="1"/>
  <c r="X2561" i="1" s="1"/>
  <c r="I2561" i="1"/>
  <c r="H2557" i="1"/>
  <c r="X2557" i="1" s="1"/>
  <c r="I2557" i="1"/>
  <c r="H2553" i="1"/>
  <c r="X2553" i="1" s="1"/>
  <c r="I2553" i="1"/>
  <c r="H2549" i="1"/>
  <c r="X2549" i="1" s="1"/>
  <c r="I2549" i="1"/>
  <c r="H2545" i="1"/>
  <c r="X2545" i="1" s="1"/>
  <c r="I2545" i="1"/>
  <c r="H2541" i="1"/>
  <c r="X2541" i="1" s="1"/>
  <c r="I2541" i="1"/>
  <c r="H2537" i="1"/>
  <c r="X2537" i="1" s="1"/>
  <c r="I2537" i="1"/>
  <c r="H2533" i="1"/>
  <c r="X2533" i="1" s="1"/>
  <c r="I2533" i="1"/>
  <c r="H2529" i="1"/>
  <c r="X2529" i="1" s="1"/>
  <c r="I2529" i="1"/>
  <c r="H2525" i="1"/>
  <c r="X2525" i="1" s="1"/>
  <c r="I2525" i="1"/>
  <c r="H2521" i="1"/>
  <c r="X2521" i="1" s="1"/>
  <c r="I2521" i="1"/>
  <c r="H2517" i="1"/>
  <c r="X2517" i="1" s="1"/>
  <c r="I2517" i="1"/>
  <c r="H2513" i="1"/>
  <c r="X2513" i="1" s="1"/>
  <c r="I2513" i="1"/>
  <c r="H2509" i="1"/>
  <c r="X2509" i="1" s="1"/>
  <c r="I2509" i="1"/>
  <c r="H2505" i="1"/>
  <c r="X2505" i="1" s="1"/>
  <c r="I2505" i="1"/>
  <c r="H2501" i="1"/>
  <c r="X2501" i="1" s="1"/>
  <c r="I2501" i="1"/>
  <c r="H2497" i="1"/>
  <c r="X2497" i="1" s="1"/>
  <c r="I2497" i="1"/>
  <c r="H2493" i="1"/>
  <c r="X2493" i="1" s="1"/>
  <c r="I2493" i="1"/>
  <c r="H2489" i="1"/>
  <c r="X2489" i="1" s="1"/>
  <c r="I2489" i="1"/>
  <c r="H2485" i="1"/>
  <c r="X2485" i="1" s="1"/>
  <c r="I2485" i="1"/>
  <c r="H2481" i="1"/>
  <c r="X2481" i="1" s="1"/>
  <c r="I2481" i="1"/>
  <c r="H2477" i="1"/>
  <c r="X2477" i="1" s="1"/>
  <c r="I2477" i="1"/>
  <c r="H2473" i="1"/>
  <c r="X2473" i="1" s="1"/>
  <c r="I2473" i="1"/>
  <c r="H2469" i="1"/>
  <c r="X2469" i="1" s="1"/>
  <c r="I2469" i="1"/>
  <c r="H2465" i="1"/>
  <c r="X2465" i="1" s="1"/>
  <c r="I2465" i="1"/>
  <c r="H2461" i="1"/>
  <c r="X2461" i="1" s="1"/>
  <c r="I2461" i="1"/>
  <c r="H2457" i="1"/>
  <c r="X2457" i="1" s="1"/>
  <c r="I2457" i="1"/>
  <c r="H2453" i="1"/>
  <c r="X2453" i="1" s="1"/>
  <c r="I2453" i="1"/>
  <c r="H2449" i="1"/>
  <c r="X2449" i="1" s="1"/>
  <c r="I2449" i="1"/>
  <c r="H2445" i="1"/>
  <c r="X2445" i="1" s="1"/>
  <c r="I2445" i="1"/>
  <c r="H2441" i="1"/>
  <c r="X2441" i="1" s="1"/>
  <c r="I2441" i="1"/>
  <c r="H2437" i="1"/>
  <c r="X2437" i="1" s="1"/>
  <c r="I2437" i="1"/>
  <c r="H2433" i="1"/>
  <c r="X2433" i="1" s="1"/>
  <c r="I2433" i="1"/>
  <c r="H2429" i="1"/>
  <c r="X2429" i="1" s="1"/>
  <c r="I2429" i="1"/>
  <c r="H2425" i="1"/>
  <c r="X2425" i="1" s="1"/>
  <c r="I2425" i="1"/>
  <c r="H2421" i="1"/>
  <c r="X2421" i="1" s="1"/>
  <c r="I2421" i="1"/>
  <c r="H2417" i="1"/>
  <c r="X2417" i="1" s="1"/>
  <c r="I2417" i="1"/>
  <c r="H2413" i="1"/>
  <c r="X2413" i="1" s="1"/>
  <c r="I2413" i="1"/>
  <c r="H2409" i="1"/>
  <c r="X2409" i="1" s="1"/>
  <c r="I2409" i="1"/>
  <c r="H2405" i="1"/>
  <c r="X2405" i="1" s="1"/>
  <c r="I2405" i="1"/>
  <c r="H2401" i="1"/>
  <c r="X2401" i="1" s="1"/>
  <c r="I2401" i="1"/>
  <c r="H2397" i="1"/>
  <c r="X2397" i="1" s="1"/>
  <c r="I2397" i="1"/>
  <c r="H2393" i="1"/>
  <c r="X2393" i="1" s="1"/>
  <c r="I2393" i="1"/>
  <c r="H2389" i="1"/>
  <c r="X2389" i="1" s="1"/>
  <c r="I2389" i="1"/>
  <c r="H2385" i="1"/>
  <c r="X2385" i="1" s="1"/>
  <c r="I2385" i="1"/>
  <c r="H2381" i="1"/>
  <c r="X2381" i="1" s="1"/>
  <c r="I2381" i="1"/>
  <c r="H2377" i="1"/>
  <c r="X2377" i="1" s="1"/>
  <c r="I2377" i="1"/>
  <c r="H2373" i="1"/>
  <c r="X2373" i="1" s="1"/>
  <c r="I2373" i="1"/>
  <c r="H2369" i="1"/>
  <c r="X2369" i="1" s="1"/>
  <c r="I2369" i="1"/>
  <c r="H2365" i="1"/>
  <c r="X2365" i="1" s="1"/>
  <c r="I2365" i="1"/>
  <c r="H2361" i="1"/>
  <c r="X2361" i="1" s="1"/>
  <c r="I2361" i="1"/>
  <c r="H2357" i="1"/>
  <c r="X2357" i="1" s="1"/>
  <c r="I2357" i="1"/>
  <c r="H2353" i="1"/>
  <c r="X2353" i="1" s="1"/>
  <c r="I2353" i="1"/>
  <c r="H2349" i="1"/>
  <c r="X2349" i="1" s="1"/>
  <c r="I2349" i="1"/>
  <c r="H2345" i="1"/>
  <c r="X2345" i="1" s="1"/>
  <c r="I2345" i="1"/>
  <c r="H2341" i="1"/>
  <c r="X2341" i="1" s="1"/>
  <c r="I2341" i="1"/>
  <c r="H2337" i="1"/>
  <c r="X2337" i="1" s="1"/>
  <c r="I2337" i="1"/>
  <c r="H2333" i="1"/>
  <c r="X2333" i="1" s="1"/>
  <c r="I2333" i="1"/>
  <c r="H2329" i="1"/>
  <c r="X2329" i="1" s="1"/>
  <c r="I2329" i="1"/>
  <c r="H2325" i="1"/>
  <c r="X2325" i="1" s="1"/>
  <c r="I2325" i="1"/>
  <c r="H2321" i="1"/>
  <c r="X2321" i="1" s="1"/>
  <c r="I2321" i="1"/>
  <c r="H2317" i="1"/>
  <c r="X2317" i="1" s="1"/>
  <c r="I2317" i="1"/>
  <c r="H2313" i="1"/>
  <c r="X2313" i="1" s="1"/>
  <c r="I2313" i="1"/>
  <c r="H2309" i="1"/>
  <c r="X2309" i="1" s="1"/>
  <c r="I2309" i="1"/>
  <c r="H2305" i="1"/>
  <c r="X2305" i="1" s="1"/>
  <c r="I2305" i="1"/>
  <c r="H2301" i="1"/>
  <c r="X2301" i="1" s="1"/>
  <c r="I2301" i="1"/>
  <c r="H2297" i="1"/>
  <c r="X2297" i="1" s="1"/>
  <c r="I2297" i="1"/>
  <c r="H2293" i="1"/>
  <c r="X2293" i="1" s="1"/>
  <c r="I2293" i="1"/>
  <c r="H2289" i="1"/>
  <c r="X2289" i="1" s="1"/>
  <c r="I2289" i="1"/>
  <c r="H2285" i="1"/>
  <c r="X2285" i="1" s="1"/>
  <c r="I2285" i="1"/>
  <c r="H2281" i="1"/>
  <c r="X2281" i="1" s="1"/>
  <c r="I2281" i="1"/>
  <c r="H2277" i="1"/>
  <c r="X2277" i="1" s="1"/>
  <c r="I2277" i="1"/>
  <c r="H2273" i="1"/>
  <c r="X2273" i="1" s="1"/>
  <c r="I2273" i="1"/>
  <c r="H2269" i="1"/>
  <c r="X2269" i="1" s="1"/>
  <c r="I2269" i="1"/>
  <c r="H2265" i="1"/>
  <c r="X2265" i="1" s="1"/>
  <c r="I2265" i="1"/>
  <c r="H2261" i="1"/>
  <c r="X2261" i="1" s="1"/>
  <c r="I2261" i="1"/>
  <c r="H2257" i="1"/>
  <c r="X2257" i="1" s="1"/>
  <c r="I2257" i="1"/>
  <c r="H2253" i="1"/>
  <c r="X2253" i="1" s="1"/>
  <c r="I2253" i="1"/>
  <c r="H2249" i="1"/>
  <c r="X2249" i="1" s="1"/>
  <c r="I2249" i="1"/>
  <c r="H2245" i="1"/>
  <c r="X2245" i="1" s="1"/>
  <c r="I2245" i="1"/>
  <c r="H2241" i="1"/>
  <c r="X2241" i="1" s="1"/>
  <c r="I2241" i="1"/>
  <c r="H2237" i="1"/>
  <c r="X2237" i="1" s="1"/>
  <c r="I2237" i="1"/>
  <c r="H2233" i="1"/>
  <c r="X2233" i="1" s="1"/>
  <c r="I2233" i="1"/>
  <c r="H2229" i="1"/>
  <c r="X2229" i="1" s="1"/>
  <c r="I2229" i="1"/>
  <c r="H2225" i="1"/>
  <c r="X2225" i="1" s="1"/>
  <c r="I2225" i="1"/>
  <c r="H2221" i="1"/>
  <c r="X2221" i="1" s="1"/>
  <c r="I2221" i="1"/>
  <c r="H2217" i="1"/>
  <c r="X2217" i="1" s="1"/>
  <c r="I2217" i="1"/>
  <c r="H2213" i="1"/>
  <c r="X2213" i="1" s="1"/>
  <c r="I2213" i="1"/>
  <c r="H2209" i="1"/>
  <c r="X2209" i="1" s="1"/>
  <c r="I2209" i="1"/>
  <c r="H2205" i="1"/>
  <c r="X2205" i="1" s="1"/>
  <c r="I2205" i="1"/>
  <c r="H2201" i="1"/>
  <c r="X2201" i="1" s="1"/>
  <c r="I2201" i="1"/>
  <c r="H2197" i="1"/>
  <c r="X2197" i="1" s="1"/>
  <c r="I2197" i="1"/>
  <c r="H2193" i="1"/>
  <c r="X2193" i="1" s="1"/>
  <c r="I2193" i="1"/>
  <c r="H2189" i="1"/>
  <c r="X2189" i="1" s="1"/>
  <c r="I2189" i="1"/>
  <c r="H2185" i="1"/>
  <c r="X2185" i="1" s="1"/>
  <c r="I2185" i="1"/>
  <c r="H2181" i="1"/>
  <c r="X2181" i="1" s="1"/>
  <c r="I2181" i="1"/>
  <c r="H2177" i="1"/>
  <c r="X2177" i="1" s="1"/>
  <c r="I2177" i="1"/>
  <c r="H2173" i="1"/>
  <c r="X2173" i="1" s="1"/>
  <c r="I2173" i="1"/>
  <c r="H2169" i="1"/>
  <c r="X2169" i="1" s="1"/>
  <c r="I2169" i="1"/>
  <c r="H2165" i="1"/>
  <c r="X2165" i="1" s="1"/>
  <c r="I2165" i="1"/>
  <c r="H2161" i="1"/>
  <c r="X2161" i="1" s="1"/>
  <c r="I2161" i="1"/>
  <c r="H2157" i="1"/>
  <c r="X2157" i="1" s="1"/>
  <c r="I2157" i="1"/>
  <c r="H2153" i="1"/>
  <c r="X2153" i="1" s="1"/>
  <c r="I2153" i="1"/>
  <c r="H2149" i="1"/>
  <c r="X2149" i="1" s="1"/>
  <c r="I2149" i="1"/>
  <c r="H2145" i="1"/>
  <c r="X2145" i="1" s="1"/>
  <c r="I2145" i="1"/>
  <c r="H2141" i="1"/>
  <c r="X2141" i="1" s="1"/>
  <c r="I2141" i="1"/>
  <c r="H2137" i="1"/>
  <c r="X2137" i="1" s="1"/>
  <c r="I2137" i="1"/>
  <c r="H2133" i="1"/>
  <c r="X2133" i="1" s="1"/>
  <c r="I2133" i="1"/>
  <c r="H2129" i="1"/>
  <c r="X2129" i="1" s="1"/>
  <c r="I2129" i="1"/>
  <c r="H2125" i="1"/>
  <c r="X2125" i="1" s="1"/>
  <c r="I2125" i="1"/>
  <c r="H2121" i="1"/>
  <c r="X2121" i="1" s="1"/>
  <c r="I2121" i="1"/>
  <c r="H2117" i="1"/>
  <c r="X2117" i="1" s="1"/>
  <c r="I2117" i="1"/>
  <c r="H2113" i="1"/>
  <c r="X2113" i="1" s="1"/>
  <c r="I2113" i="1"/>
  <c r="H2109" i="1"/>
  <c r="X2109" i="1" s="1"/>
  <c r="I2109" i="1"/>
  <c r="H2105" i="1"/>
  <c r="X2105" i="1" s="1"/>
  <c r="I2105" i="1"/>
  <c r="H2101" i="1"/>
  <c r="X2101" i="1" s="1"/>
  <c r="I2101" i="1"/>
  <c r="H2097" i="1"/>
  <c r="X2097" i="1" s="1"/>
  <c r="I2097" i="1"/>
  <c r="H2093" i="1"/>
  <c r="X2093" i="1" s="1"/>
  <c r="I2093" i="1"/>
  <c r="H2089" i="1"/>
  <c r="X2089" i="1" s="1"/>
  <c r="I2089" i="1"/>
  <c r="H2085" i="1"/>
  <c r="X2085" i="1" s="1"/>
  <c r="I2085" i="1"/>
  <c r="H2081" i="1"/>
  <c r="X2081" i="1" s="1"/>
  <c r="I2081" i="1"/>
  <c r="H2077" i="1"/>
  <c r="X2077" i="1" s="1"/>
  <c r="I2077" i="1"/>
  <c r="H2073" i="1"/>
  <c r="X2073" i="1" s="1"/>
  <c r="I2073" i="1"/>
  <c r="H2069" i="1"/>
  <c r="X2069" i="1" s="1"/>
  <c r="I2069" i="1"/>
  <c r="H2065" i="1"/>
  <c r="X2065" i="1" s="1"/>
  <c r="I2065" i="1"/>
  <c r="H2061" i="1"/>
  <c r="X2061" i="1" s="1"/>
  <c r="I2061" i="1"/>
  <c r="H2057" i="1"/>
  <c r="X2057" i="1" s="1"/>
  <c r="I2057" i="1"/>
  <c r="H2053" i="1"/>
  <c r="X2053" i="1" s="1"/>
  <c r="I2053" i="1"/>
  <c r="H2049" i="1"/>
  <c r="X2049" i="1" s="1"/>
  <c r="I2049" i="1"/>
  <c r="H2045" i="1"/>
  <c r="X2045" i="1" s="1"/>
  <c r="I2045" i="1"/>
  <c r="H2041" i="1"/>
  <c r="X2041" i="1" s="1"/>
  <c r="I2041" i="1"/>
  <c r="H2037" i="1"/>
  <c r="X2037" i="1" s="1"/>
  <c r="I2037" i="1"/>
  <c r="H2033" i="1"/>
  <c r="X2033" i="1" s="1"/>
  <c r="I2033" i="1"/>
  <c r="H2029" i="1"/>
  <c r="X2029" i="1" s="1"/>
  <c r="I2029" i="1"/>
  <c r="H2025" i="1"/>
  <c r="X2025" i="1" s="1"/>
  <c r="I2025" i="1"/>
  <c r="H2021" i="1"/>
  <c r="X2021" i="1" s="1"/>
  <c r="I2021" i="1"/>
  <c r="H2017" i="1"/>
  <c r="X2017" i="1" s="1"/>
  <c r="I2017" i="1"/>
  <c r="H2013" i="1"/>
  <c r="X2013" i="1" s="1"/>
  <c r="I2013" i="1"/>
  <c r="H2009" i="1"/>
  <c r="X2009" i="1" s="1"/>
  <c r="I2009" i="1"/>
  <c r="H2005" i="1"/>
  <c r="X2005" i="1" s="1"/>
  <c r="I2005" i="1"/>
  <c r="H2001" i="1"/>
  <c r="X2001" i="1" s="1"/>
  <c r="I2001" i="1"/>
  <c r="H1997" i="1"/>
  <c r="X1997" i="1" s="1"/>
  <c r="I1997" i="1"/>
  <c r="H1993" i="1"/>
  <c r="X1993" i="1" s="1"/>
  <c r="I1993" i="1"/>
  <c r="H1989" i="1"/>
  <c r="X1989" i="1" s="1"/>
  <c r="I1989" i="1"/>
  <c r="H1985" i="1"/>
  <c r="X1985" i="1" s="1"/>
  <c r="I1985" i="1"/>
  <c r="H1981" i="1"/>
  <c r="X1981" i="1" s="1"/>
  <c r="I1981" i="1"/>
  <c r="H1977" i="1"/>
  <c r="X1977" i="1" s="1"/>
  <c r="I1977" i="1"/>
  <c r="H1973" i="1"/>
  <c r="X1973" i="1" s="1"/>
  <c r="I1973" i="1"/>
  <c r="H1969" i="1"/>
  <c r="X1969" i="1" s="1"/>
  <c r="I1969" i="1"/>
  <c r="H1965" i="1"/>
  <c r="X1965" i="1" s="1"/>
  <c r="I1965" i="1"/>
  <c r="H1961" i="1"/>
  <c r="X1961" i="1" s="1"/>
  <c r="I1961" i="1"/>
  <c r="H1957" i="1"/>
  <c r="X1957" i="1" s="1"/>
  <c r="I1957" i="1"/>
  <c r="H1953" i="1"/>
  <c r="X1953" i="1" s="1"/>
  <c r="I1953" i="1"/>
  <c r="H1949" i="1"/>
  <c r="X1949" i="1" s="1"/>
  <c r="I1949" i="1"/>
  <c r="H1945" i="1"/>
  <c r="X1945" i="1" s="1"/>
  <c r="I1945" i="1"/>
  <c r="H1941" i="1"/>
  <c r="X1941" i="1" s="1"/>
  <c r="I1941" i="1"/>
  <c r="H1937" i="1"/>
  <c r="X1937" i="1" s="1"/>
  <c r="I1937" i="1"/>
  <c r="H1933" i="1"/>
  <c r="X1933" i="1" s="1"/>
  <c r="I1933" i="1"/>
  <c r="H1929" i="1"/>
  <c r="X1929" i="1" s="1"/>
  <c r="I1929" i="1"/>
  <c r="H1925" i="1"/>
  <c r="X1925" i="1" s="1"/>
  <c r="I1925" i="1"/>
  <c r="H1921" i="1"/>
  <c r="X1921" i="1" s="1"/>
  <c r="I1921" i="1"/>
  <c r="H1917" i="1"/>
  <c r="X1917" i="1" s="1"/>
  <c r="I1917" i="1"/>
  <c r="H1913" i="1"/>
  <c r="X1913" i="1" s="1"/>
  <c r="I1913" i="1"/>
  <c r="H1909" i="1"/>
  <c r="X1909" i="1" s="1"/>
  <c r="I1909" i="1"/>
  <c r="H1905" i="1"/>
  <c r="X1905" i="1" s="1"/>
  <c r="I1905" i="1"/>
  <c r="H1901" i="1"/>
  <c r="X1901" i="1" s="1"/>
  <c r="I1901" i="1"/>
  <c r="H1897" i="1"/>
  <c r="X1897" i="1" s="1"/>
  <c r="I1897" i="1"/>
  <c r="H1893" i="1"/>
  <c r="X1893" i="1" s="1"/>
  <c r="I1893" i="1"/>
  <c r="H1889" i="1"/>
  <c r="X1889" i="1" s="1"/>
  <c r="I1889" i="1"/>
  <c r="H1885" i="1"/>
  <c r="X1885" i="1" s="1"/>
  <c r="I1885" i="1"/>
  <c r="H1881" i="1"/>
  <c r="X1881" i="1" s="1"/>
  <c r="I1881" i="1"/>
  <c r="H1877" i="1"/>
  <c r="X1877" i="1" s="1"/>
  <c r="I1877" i="1"/>
  <c r="H1873" i="1"/>
  <c r="X1873" i="1" s="1"/>
  <c r="I1873" i="1"/>
  <c r="H1869" i="1"/>
  <c r="X1869" i="1" s="1"/>
  <c r="I1869" i="1"/>
  <c r="H1865" i="1"/>
  <c r="X1865" i="1" s="1"/>
  <c r="I1865" i="1"/>
  <c r="H1861" i="1"/>
  <c r="X1861" i="1" s="1"/>
  <c r="I1861" i="1"/>
  <c r="H1857" i="1"/>
  <c r="X1857" i="1" s="1"/>
  <c r="I1857" i="1"/>
  <c r="H1853" i="1"/>
  <c r="X1853" i="1" s="1"/>
  <c r="I1853" i="1"/>
  <c r="H1849" i="1"/>
  <c r="X1849" i="1" s="1"/>
  <c r="I1849" i="1"/>
  <c r="H1845" i="1"/>
  <c r="X1845" i="1" s="1"/>
  <c r="I1845" i="1"/>
  <c r="H1841" i="1"/>
  <c r="X1841" i="1" s="1"/>
  <c r="I1841" i="1"/>
  <c r="H1837" i="1"/>
  <c r="X1837" i="1" s="1"/>
  <c r="I1837" i="1"/>
  <c r="H1833" i="1"/>
  <c r="X1833" i="1" s="1"/>
  <c r="I1833" i="1"/>
  <c r="H1829" i="1"/>
  <c r="X1829" i="1" s="1"/>
  <c r="I1829" i="1"/>
  <c r="H1825" i="1"/>
  <c r="X1825" i="1" s="1"/>
  <c r="I1825" i="1"/>
  <c r="H1821" i="1"/>
  <c r="X1821" i="1" s="1"/>
  <c r="I1821" i="1"/>
  <c r="H1817" i="1"/>
  <c r="X1817" i="1" s="1"/>
  <c r="I1817" i="1"/>
  <c r="H1813" i="1"/>
  <c r="X1813" i="1" s="1"/>
  <c r="I1813" i="1"/>
  <c r="H1809" i="1"/>
  <c r="X1809" i="1" s="1"/>
  <c r="I1809" i="1"/>
  <c r="H1805" i="1"/>
  <c r="X1805" i="1" s="1"/>
  <c r="I1805" i="1"/>
  <c r="H1801" i="1"/>
  <c r="X1801" i="1" s="1"/>
  <c r="I1801" i="1"/>
  <c r="H1797" i="1"/>
  <c r="X1797" i="1" s="1"/>
  <c r="I1797" i="1"/>
  <c r="H1793" i="1"/>
  <c r="X1793" i="1" s="1"/>
  <c r="I1793" i="1"/>
  <c r="H1789" i="1"/>
  <c r="X1789" i="1" s="1"/>
  <c r="I1789" i="1"/>
  <c r="H1785" i="1"/>
  <c r="X1785" i="1" s="1"/>
  <c r="I1785" i="1"/>
  <c r="H1781" i="1"/>
  <c r="X1781" i="1" s="1"/>
  <c r="I1781" i="1"/>
  <c r="H1777" i="1"/>
  <c r="X1777" i="1" s="1"/>
  <c r="I1777" i="1"/>
  <c r="H1773" i="1"/>
  <c r="X1773" i="1" s="1"/>
  <c r="I1773" i="1"/>
  <c r="H1769" i="1"/>
  <c r="X1769" i="1" s="1"/>
  <c r="I1769" i="1"/>
  <c r="H1765" i="1"/>
  <c r="X1765" i="1" s="1"/>
  <c r="I1765" i="1"/>
  <c r="H1761" i="1"/>
  <c r="X1761" i="1" s="1"/>
  <c r="I1761" i="1"/>
  <c r="H1757" i="1"/>
  <c r="X1757" i="1" s="1"/>
  <c r="I1757" i="1"/>
  <c r="H1753" i="1"/>
  <c r="X1753" i="1" s="1"/>
  <c r="I1753" i="1"/>
  <c r="H1749" i="1"/>
  <c r="X1749" i="1" s="1"/>
  <c r="I1749" i="1"/>
  <c r="H1745" i="1"/>
  <c r="X1745" i="1" s="1"/>
  <c r="I1745" i="1"/>
  <c r="H1741" i="1"/>
  <c r="X1741" i="1" s="1"/>
  <c r="I1741" i="1"/>
  <c r="H1737" i="1"/>
  <c r="X1737" i="1" s="1"/>
  <c r="I1737" i="1"/>
  <c r="H1733" i="1"/>
  <c r="X1733" i="1" s="1"/>
  <c r="I1733" i="1"/>
  <c r="H1729" i="1"/>
  <c r="X1729" i="1" s="1"/>
  <c r="I1729" i="1"/>
  <c r="H1725" i="1"/>
  <c r="X1725" i="1" s="1"/>
  <c r="I1725" i="1"/>
  <c r="H1721" i="1"/>
  <c r="X1721" i="1" s="1"/>
  <c r="I1721" i="1"/>
  <c r="H1717" i="1"/>
  <c r="X1717" i="1" s="1"/>
  <c r="I1717" i="1"/>
  <c r="H1713" i="1"/>
  <c r="X1713" i="1" s="1"/>
  <c r="I1713" i="1"/>
  <c r="H1709" i="1"/>
  <c r="X1709" i="1" s="1"/>
  <c r="I1709" i="1"/>
  <c r="H1705" i="1"/>
  <c r="X1705" i="1" s="1"/>
  <c r="I1705" i="1"/>
  <c r="H1701" i="1"/>
  <c r="X1701" i="1" s="1"/>
  <c r="I1701" i="1"/>
  <c r="H1697" i="1"/>
  <c r="X1697" i="1" s="1"/>
  <c r="I1697" i="1"/>
  <c r="H1693" i="1"/>
  <c r="X1693" i="1" s="1"/>
  <c r="I1693" i="1"/>
  <c r="H1689" i="1"/>
  <c r="X1689" i="1" s="1"/>
  <c r="I1689" i="1"/>
  <c r="H1685" i="1"/>
  <c r="X1685" i="1" s="1"/>
  <c r="I1685" i="1"/>
  <c r="H1681" i="1"/>
  <c r="X1681" i="1" s="1"/>
  <c r="I1681" i="1"/>
  <c r="H1677" i="1"/>
  <c r="X1677" i="1" s="1"/>
  <c r="I1677" i="1"/>
  <c r="H1673" i="1"/>
  <c r="X1673" i="1" s="1"/>
  <c r="I1673" i="1"/>
  <c r="H1669" i="1"/>
  <c r="X1669" i="1" s="1"/>
  <c r="I1669" i="1"/>
  <c r="H1665" i="1"/>
  <c r="X1665" i="1" s="1"/>
  <c r="I1665" i="1"/>
  <c r="H1661" i="1"/>
  <c r="X1661" i="1" s="1"/>
  <c r="I1661" i="1"/>
  <c r="H1657" i="1"/>
  <c r="X1657" i="1" s="1"/>
  <c r="I1657" i="1"/>
  <c r="H1653" i="1"/>
  <c r="X1653" i="1" s="1"/>
  <c r="I1653" i="1"/>
  <c r="H1649" i="1"/>
  <c r="X1649" i="1" s="1"/>
  <c r="I1649" i="1"/>
  <c r="H1645" i="1"/>
  <c r="X1645" i="1" s="1"/>
  <c r="I1645" i="1"/>
  <c r="H1641" i="1"/>
  <c r="X1641" i="1" s="1"/>
  <c r="I1641" i="1"/>
  <c r="H1637" i="1"/>
  <c r="X1637" i="1" s="1"/>
  <c r="I1637" i="1"/>
  <c r="H1633" i="1"/>
  <c r="X1633" i="1" s="1"/>
  <c r="I1633" i="1"/>
  <c r="H1629" i="1"/>
  <c r="X1629" i="1" s="1"/>
  <c r="I1629" i="1"/>
  <c r="H1625" i="1"/>
  <c r="X1625" i="1" s="1"/>
  <c r="I1625" i="1"/>
  <c r="H1621" i="1"/>
  <c r="X1621" i="1" s="1"/>
  <c r="I1621" i="1"/>
  <c r="H1617" i="1"/>
  <c r="X1617" i="1" s="1"/>
  <c r="I1617" i="1"/>
  <c r="H1613" i="1"/>
  <c r="X1613" i="1" s="1"/>
  <c r="I1613" i="1"/>
  <c r="H1609" i="1"/>
  <c r="X1609" i="1" s="1"/>
  <c r="I1609" i="1"/>
  <c r="H1605" i="1"/>
  <c r="X1605" i="1" s="1"/>
  <c r="I1605" i="1"/>
  <c r="H1601" i="1"/>
  <c r="X1601" i="1" s="1"/>
  <c r="I1601" i="1"/>
  <c r="H1597" i="1"/>
  <c r="X1597" i="1" s="1"/>
  <c r="I1597" i="1"/>
  <c r="H1593" i="1"/>
  <c r="X1593" i="1" s="1"/>
  <c r="I1593" i="1"/>
  <c r="H1589" i="1"/>
  <c r="X1589" i="1" s="1"/>
  <c r="I1589" i="1"/>
  <c r="H1585" i="1"/>
  <c r="X1585" i="1" s="1"/>
  <c r="I1585" i="1"/>
  <c r="H1581" i="1"/>
  <c r="X1581" i="1" s="1"/>
  <c r="I1581" i="1"/>
  <c r="H1577" i="1"/>
  <c r="X1577" i="1" s="1"/>
  <c r="I1577" i="1"/>
  <c r="H1573" i="1"/>
  <c r="X1573" i="1" s="1"/>
  <c r="I1573" i="1"/>
  <c r="H1569" i="1"/>
  <c r="X1569" i="1" s="1"/>
  <c r="I1569" i="1"/>
  <c r="H1565" i="1"/>
  <c r="X1565" i="1" s="1"/>
  <c r="I1565" i="1"/>
  <c r="H1561" i="1"/>
  <c r="X1561" i="1" s="1"/>
  <c r="I1561" i="1"/>
  <c r="H1557" i="1"/>
  <c r="X1557" i="1" s="1"/>
  <c r="I1557" i="1"/>
  <c r="H1553" i="1"/>
  <c r="X1553" i="1" s="1"/>
  <c r="I1553" i="1"/>
  <c r="H1549" i="1"/>
  <c r="X1549" i="1" s="1"/>
  <c r="I1549" i="1"/>
  <c r="H1545" i="1"/>
  <c r="X1545" i="1" s="1"/>
  <c r="I1545" i="1"/>
  <c r="H1541" i="1"/>
  <c r="X1541" i="1" s="1"/>
  <c r="I1541" i="1"/>
  <c r="H1537" i="1"/>
  <c r="X1537" i="1" s="1"/>
  <c r="I1537" i="1"/>
  <c r="H1533" i="1"/>
  <c r="X1533" i="1" s="1"/>
  <c r="I1533" i="1"/>
  <c r="H1529" i="1"/>
  <c r="X1529" i="1" s="1"/>
  <c r="I1529" i="1"/>
  <c r="H1525" i="1"/>
  <c r="X1525" i="1" s="1"/>
  <c r="I1525" i="1"/>
  <c r="H1521" i="1"/>
  <c r="X1521" i="1" s="1"/>
  <c r="I1521" i="1"/>
  <c r="H1517" i="1"/>
  <c r="X1517" i="1" s="1"/>
  <c r="I1517" i="1"/>
  <c r="H1513" i="1"/>
  <c r="X1513" i="1" s="1"/>
  <c r="I1513" i="1"/>
  <c r="H1509" i="1"/>
  <c r="X1509" i="1" s="1"/>
  <c r="I1509" i="1"/>
  <c r="H1505" i="1"/>
  <c r="X1505" i="1" s="1"/>
  <c r="I1505" i="1"/>
  <c r="H1501" i="1"/>
  <c r="X1501" i="1" s="1"/>
  <c r="I1501" i="1"/>
  <c r="H1497" i="1"/>
  <c r="X1497" i="1" s="1"/>
  <c r="I1497" i="1"/>
  <c r="H1493" i="1"/>
  <c r="X1493" i="1" s="1"/>
  <c r="I1493" i="1"/>
  <c r="H1489" i="1"/>
  <c r="X1489" i="1" s="1"/>
  <c r="I1489" i="1"/>
  <c r="H1485" i="1"/>
  <c r="X1485" i="1" s="1"/>
  <c r="I1485" i="1"/>
  <c r="H1481" i="1"/>
  <c r="X1481" i="1" s="1"/>
  <c r="I1481" i="1"/>
  <c r="H1477" i="1"/>
  <c r="X1477" i="1" s="1"/>
  <c r="I1477" i="1"/>
  <c r="H1473" i="1"/>
  <c r="X1473" i="1" s="1"/>
  <c r="I1473" i="1"/>
  <c r="H1469" i="1"/>
  <c r="X1469" i="1" s="1"/>
  <c r="I1469" i="1"/>
  <c r="H1465" i="1"/>
  <c r="X1465" i="1" s="1"/>
  <c r="I1465" i="1"/>
  <c r="H1461" i="1"/>
  <c r="X1461" i="1" s="1"/>
  <c r="I1461" i="1"/>
  <c r="H1457" i="1"/>
  <c r="X1457" i="1" s="1"/>
  <c r="I1457" i="1"/>
  <c r="H1453" i="1"/>
  <c r="X1453" i="1" s="1"/>
  <c r="I1453" i="1"/>
  <c r="H1449" i="1"/>
  <c r="X1449" i="1" s="1"/>
  <c r="I1449" i="1"/>
  <c r="H1445" i="1"/>
  <c r="X1445" i="1" s="1"/>
  <c r="I1445" i="1"/>
  <c r="H1441" i="1"/>
  <c r="X1441" i="1" s="1"/>
  <c r="I1441" i="1"/>
  <c r="H1437" i="1"/>
  <c r="X1437" i="1" s="1"/>
  <c r="I1437" i="1"/>
  <c r="H1433" i="1"/>
  <c r="X1433" i="1" s="1"/>
  <c r="I1433" i="1"/>
  <c r="H1429" i="1"/>
  <c r="X1429" i="1" s="1"/>
  <c r="I1429" i="1"/>
  <c r="H1425" i="1"/>
  <c r="X1425" i="1" s="1"/>
  <c r="I1425" i="1"/>
  <c r="H1421" i="1"/>
  <c r="X1421" i="1" s="1"/>
  <c r="I1421" i="1"/>
  <c r="H1417" i="1"/>
  <c r="X1417" i="1" s="1"/>
  <c r="I1417" i="1"/>
  <c r="H1413" i="1"/>
  <c r="X1413" i="1" s="1"/>
  <c r="I1413" i="1"/>
  <c r="H1409" i="1"/>
  <c r="X1409" i="1" s="1"/>
  <c r="I1409" i="1"/>
  <c r="H1405" i="1"/>
  <c r="X1405" i="1" s="1"/>
  <c r="I1405" i="1"/>
  <c r="H1401" i="1"/>
  <c r="X1401" i="1" s="1"/>
  <c r="I1401" i="1"/>
  <c r="H1397" i="1"/>
  <c r="X1397" i="1" s="1"/>
  <c r="I1397" i="1"/>
  <c r="H1393" i="1"/>
  <c r="X1393" i="1" s="1"/>
  <c r="I1393" i="1"/>
  <c r="H1389" i="1"/>
  <c r="X1389" i="1" s="1"/>
  <c r="I1389" i="1"/>
  <c r="H1385" i="1"/>
  <c r="X1385" i="1" s="1"/>
  <c r="I1385" i="1"/>
  <c r="H1381" i="1"/>
  <c r="X1381" i="1" s="1"/>
  <c r="I1381" i="1"/>
  <c r="H1377" i="1"/>
  <c r="X1377" i="1" s="1"/>
  <c r="I1377" i="1"/>
  <c r="H1373" i="1"/>
  <c r="X1373" i="1" s="1"/>
  <c r="I1373" i="1"/>
  <c r="H1369" i="1"/>
  <c r="X1369" i="1" s="1"/>
  <c r="I1369" i="1"/>
  <c r="H1365" i="1"/>
  <c r="X1365" i="1" s="1"/>
  <c r="I1365" i="1"/>
  <c r="H1361" i="1"/>
  <c r="X1361" i="1" s="1"/>
  <c r="I1361" i="1"/>
  <c r="H1357" i="1"/>
  <c r="X1357" i="1" s="1"/>
  <c r="I1357" i="1"/>
  <c r="H1353" i="1"/>
  <c r="X1353" i="1" s="1"/>
  <c r="I1353" i="1"/>
  <c r="H1349" i="1"/>
  <c r="X1349" i="1" s="1"/>
  <c r="I1349" i="1"/>
  <c r="H1345" i="1"/>
  <c r="X1345" i="1" s="1"/>
  <c r="I1345" i="1"/>
  <c r="H1341" i="1"/>
  <c r="X1341" i="1" s="1"/>
  <c r="I1341" i="1"/>
  <c r="H1337" i="1"/>
  <c r="X1337" i="1" s="1"/>
  <c r="I1337" i="1"/>
  <c r="H1333" i="1"/>
  <c r="X1333" i="1" s="1"/>
  <c r="I1333" i="1"/>
  <c r="H1329" i="1"/>
  <c r="X1329" i="1" s="1"/>
  <c r="I1329" i="1"/>
  <c r="H1325" i="1"/>
  <c r="X1325" i="1" s="1"/>
  <c r="I1325" i="1"/>
  <c r="H1321" i="1"/>
  <c r="X1321" i="1" s="1"/>
  <c r="I1321" i="1"/>
  <c r="H1317" i="1"/>
  <c r="X1317" i="1" s="1"/>
  <c r="I1317" i="1"/>
  <c r="H1313" i="1"/>
  <c r="X1313" i="1" s="1"/>
  <c r="I1313" i="1"/>
  <c r="H1309" i="1"/>
  <c r="X1309" i="1" s="1"/>
  <c r="I1309" i="1"/>
  <c r="H1305" i="1"/>
  <c r="X1305" i="1" s="1"/>
  <c r="I1305" i="1"/>
  <c r="H1301" i="1"/>
  <c r="X1301" i="1" s="1"/>
  <c r="I1301" i="1"/>
  <c r="H1297" i="1"/>
  <c r="X1297" i="1" s="1"/>
  <c r="I1297" i="1"/>
  <c r="H1293" i="1"/>
  <c r="X1293" i="1" s="1"/>
  <c r="I1293" i="1"/>
  <c r="H1289" i="1"/>
  <c r="X1289" i="1" s="1"/>
  <c r="I1289" i="1"/>
  <c r="H1285" i="1"/>
  <c r="X1285" i="1" s="1"/>
  <c r="I1285" i="1"/>
  <c r="H1281" i="1"/>
  <c r="X1281" i="1" s="1"/>
  <c r="I1281" i="1"/>
  <c r="H1277" i="1"/>
  <c r="X1277" i="1" s="1"/>
  <c r="I1277" i="1"/>
  <c r="H1273" i="1"/>
  <c r="X1273" i="1" s="1"/>
  <c r="I1273" i="1"/>
  <c r="H1269" i="1"/>
  <c r="X1269" i="1" s="1"/>
  <c r="I1269" i="1"/>
  <c r="H1265" i="1"/>
  <c r="X1265" i="1" s="1"/>
  <c r="I1265" i="1"/>
  <c r="H1261" i="1"/>
  <c r="X1261" i="1" s="1"/>
  <c r="I1261" i="1"/>
  <c r="H1257" i="1"/>
  <c r="X1257" i="1" s="1"/>
  <c r="I1257" i="1"/>
  <c r="H1253" i="1"/>
  <c r="X1253" i="1" s="1"/>
  <c r="I1253" i="1"/>
  <c r="H1249" i="1"/>
  <c r="X1249" i="1" s="1"/>
  <c r="I1249" i="1"/>
  <c r="H1245" i="1"/>
  <c r="X1245" i="1" s="1"/>
  <c r="I1245" i="1"/>
  <c r="H1241" i="1"/>
  <c r="X1241" i="1" s="1"/>
  <c r="I1241" i="1"/>
  <c r="H1236" i="1"/>
  <c r="X1236" i="1" s="1"/>
  <c r="I1236" i="1"/>
  <c r="H1232" i="1"/>
  <c r="X1232" i="1" s="1"/>
  <c r="I1232" i="1"/>
  <c r="H1228" i="1"/>
  <c r="X1228" i="1" s="1"/>
  <c r="I1228" i="1"/>
  <c r="H1224" i="1"/>
  <c r="X1224" i="1" s="1"/>
  <c r="I1224" i="1"/>
  <c r="H1220" i="1"/>
  <c r="X1220" i="1" s="1"/>
  <c r="I1220" i="1"/>
  <c r="H1216" i="1"/>
  <c r="X1216" i="1" s="1"/>
  <c r="I1216" i="1"/>
  <c r="H1212" i="1"/>
  <c r="X1212" i="1" s="1"/>
  <c r="I1212" i="1"/>
  <c r="H1208" i="1"/>
  <c r="X1208" i="1" s="1"/>
  <c r="I1208" i="1"/>
  <c r="H1204" i="1"/>
  <c r="X1204" i="1" s="1"/>
  <c r="I1204" i="1"/>
  <c r="H1200" i="1"/>
  <c r="X1200" i="1" s="1"/>
  <c r="I1200" i="1"/>
  <c r="H1196" i="1"/>
  <c r="X1196" i="1" s="1"/>
  <c r="I1196" i="1"/>
  <c r="H1192" i="1"/>
  <c r="X1192" i="1" s="1"/>
  <c r="I1192" i="1"/>
  <c r="H1188" i="1"/>
  <c r="X1188" i="1" s="1"/>
  <c r="I1188" i="1"/>
  <c r="H1184" i="1"/>
  <c r="X1184" i="1" s="1"/>
  <c r="I1184" i="1"/>
  <c r="H1180" i="1"/>
  <c r="X1180" i="1" s="1"/>
  <c r="I1180" i="1"/>
  <c r="H1176" i="1"/>
  <c r="X1176" i="1" s="1"/>
  <c r="I1176" i="1"/>
  <c r="H1172" i="1"/>
  <c r="X1172" i="1" s="1"/>
  <c r="I1172" i="1"/>
  <c r="H1168" i="1"/>
  <c r="X1168" i="1" s="1"/>
  <c r="I1168" i="1"/>
  <c r="H1164" i="1"/>
  <c r="X1164" i="1" s="1"/>
  <c r="I1164" i="1"/>
  <c r="H1160" i="1"/>
  <c r="X1160" i="1" s="1"/>
  <c r="I1160" i="1"/>
  <c r="H1156" i="1"/>
  <c r="X1156" i="1" s="1"/>
  <c r="I1156" i="1"/>
  <c r="H1152" i="1"/>
  <c r="X1152" i="1" s="1"/>
  <c r="I1152" i="1"/>
  <c r="H1148" i="1"/>
  <c r="X1148" i="1" s="1"/>
  <c r="I1148" i="1"/>
  <c r="H1144" i="1"/>
  <c r="X1144" i="1" s="1"/>
  <c r="I1144" i="1"/>
  <c r="H1140" i="1"/>
  <c r="X1140" i="1" s="1"/>
  <c r="I1140" i="1"/>
  <c r="H1136" i="1"/>
  <c r="X1136" i="1" s="1"/>
  <c r="I1136" i="1"/>
  <c r="H1132" i="1"/>
  <c r="X1132" i="1" s="1"/>
  <c r="I1132" i="1"/>
  <c r="H1128" i="1"/>
  <c r="X1128" i="1" s="1"/>
  <c r="I1128" i="1"/>
  <c r="H1124" i="1"/>
  <c r="X1124" i="1" s="1"/>
  <c r="I1124" i="1"/>
  <c r="H1120" i="1"/>
  <c r="X1120" i="1" s="1"/>
  <c r="I1120" i="1"/>
  <c r="H1116" i="1"/>
  <c r="X1116" i="1" s="1"/>
  <c r="I1116" i="1"/>
  <c r="H1112" i="1"/>
  <c r="X1112" i="1" s="1"/>
  <c r="I1112" i="1"/>
  <c r="H1108" i="1"/>
  <c r="X1108" i="1" s="1"/>
  <c r="I1108" i="1"/>
  <c r="H1104" i="1"/>
  <c r="X1104" i="1" s="1"/>
  <c r="I1104" i="1"/>
  <c r="H1100" i="1"/>
  <c r="X1100" i="1" s="1"/>
  <c r="I1100" i="1"/>
  <c r="H1096" i="1"/>
  <c r="X1096" i="1" s="1"/>
  <c r="I1096" i="1"/>
  <c r="H1092" i="1"/>
  <c r="X1092" i="1" s="1"/>
  <c r="I1092" i="1"/>
  <c r="H1088" i="1"/>
  <c r="X1088" i="1" s="1"/>
  <c r="I1088" i="1"/>
  <c r="H1084" i="1"/>
  <c r="X1084" i="1" s="1"/>
  <c r="I1084" i="1"/>
  <c r="H1080" i="1"/>
  <c r="X1080" i="1" s="1"/>
  <c r="I1080" i="1"/>
  <c r="H1076" i="1"/>
  <c r="X1076" i="1" s="1"/>
  <c r="I1076" i="1"/>
  <c r="H1072" i="1"/>
  <c r="X1072" i="1" s="1"/>
  <c r="I1072" i="1"/>
  <c r="H1068" i="1"/>
  <c r="X1068" i="1" s="1"/>
  <c r="I1068" i="1"/>
  <c r="H1064" i="1"/>
  <c r="X1064" i="1" s="1"/>
  <c r="I1064" i="1"/>
  <c r="H1060" i="1"/>
  <c r="X1060" i="1" s="1"/>
  <c r="I1060" i="1"/>
  <c r="H1056" i="1"/>
  <c r="X1056" i="1" s="1"/>
  <c r="I1056" i="1"/>
  <c r="H1052" i="1"/>
  <c r="X1052" i="1" s="1"/>
  <c r="I1052" i="1"/>
  <c r="H1048" i="1"/>
  <c r="X1048" i="1" s="1"/>
  <c r="I1048" i="1"/>
  <c r="H1044" i="1"/>
  <c r="X1044" i="1" s="1"/>
  <c r="I1044" i="1"/>
  <c r="H1040" i="1"/>
  <c r="X1040" i="1" s="1"/>
  <c r="I1040" i="1"/>
  <c r="H1036" i="1"/>
  <c r="X1036" i="1" s="1"/>
  <c r="I1036" i="1"/>
  <c r="H1032" i="1"/>
  <c r="X1032" i="1" s="1"/>
  <c r="I1032" i="1"/>
  <c r="H1028" i="1"/>
  <c r="X1028" i="1" s="1"/>
  <c r="I1028" i="1"/>
  <c r="H1024" i="1"/>
  <c r="X1024" i="1" s="1"/>
  <c r="I1024" i="1"/>
  <c r="H1020" i="1"/>
  <c r="X1020" i="1" s="1"/>
  <c r="I1020" i="1"/>
  <c r="H1016" i="1"/>
  <c r="X1016" i="1" s="1"/>
  <c r="I1016" i="1"/>
  <c r="H1012" i="1"/>
  <c r="X1012" i="1" s="1"/>
  <c r="I1012" i="1"/>
  <c r="H1008" i="1"/>
  <c r="X1008" i="1" s="1"/>
  <c r="I1008" i="1"/>
  <c r="H1004" i="1"/>
  <c r="X1004" i="1" s="1"/>
  <c r="I1004" i="1"/>
  <c r="H1000" i="1"/>
  <c r="X1000" i="1" s="1"/>
  <c r="I1000" i="1"/>
  <c r="H996" i="1"/>
  <c r="X996" i="1" s="1"/>
  <c r="I996" i="1"/>
  <c r="H992" i="1"/>
  <c r="X992" i="1" s="1"/>
  <c r="I992" i="1"/>
  <c r="H988" i="1"/>
  <c r="X988" i="1" s="1"/>
  <c r="I988" i="1"/>
  <c r="H984" i="1"/>
  <c r="X984" i="1" s="1"/>
  <c r="I984" i="1"/>
  <c r="H980" i="1"/>
  <c r="X980" i="1" s="1"/>
  <c r="I980" i="1"/>
  <c r="H976" i="1"/>
  <c r="X976" i="1" s="1"/>
  <c r="I976" i="1"/>
  <c r="H972" i="1"/>
  <c r="X972" i="1" s="1"/>
  <c r="I972" i="1"/>
  <c r="H968" i="1"/>
  <c r="X968" i="1" s="1"/>
  <c r="I968" i="1"/>
  <c r="H964" i="1"/>
  <c r="X964" i="1" s="1"/>
  <c r="I964" i="1"/>
  <c r="H960" i="1"/>
  <c r="X960" i="1" s="1"/>
  <c r="I960" i="1"/>
  <c r="H956" i="1"/>
  <c r="X956" i="1" s="1"/>
  <c r="I956" i="1"/>
  <c r="H952" i="1"/>
  <c r="X952" i="1" s="1"/>
  <c r="I952" i="1"/>
  <c r="H948" i="1"/>
  <c r="X948" i="1" s="1"/>
  <c r="I948" i="1"/>
  <c r="H944" i="1"/>
  <c r="X944" i="1" s="1"/>
  <c r="I944" i="1"/>
  <c r="H940" i="1"/>
  <c r="X940" i="1" s="1"/>
  <c r="I940" i="1"/>
  <c r="H936" i="1"/>
  <c r="X936" i="1" s="1"/>
  <c r="I936" i="1"/>
  <c r="H932" i="1"/>
  <c r="X932" i="1" s="1"/>
  <c r="I932" i="1"/>
  <c r="H928" i="1"/>
  <c r="X928" i="1" s="1"/>
  <c r="I928" i="1"/>
  <c r="H924" i="1"/>
  <c r="X924" i="1" s="1"/>
  <c r="I924" i="1"/>
  <c r="H920" i="1"/>
  <c r="X920" i="1" s="1"/>
  <c r="I920" i="1"/>
  <c r="H916" i="1"/>
  <c r="X916" i="1" s="1"/>
  <c r="I916" i="1"/>
  <c r="H912" i="1"/>
  <c r="X912" i="1" s="1"/>
  <c r="I912" i="1"/>
  <c r="H908" i="1"/>
  <c r="X908" i="1" s="1"/>
  <c r="I908" i="1"/>
  <c r="H904" i="1"/>
  <c r="X904" i="1" s="1"/>
  <c r="I904" i="1"/>
  <c r="H900" i="1"/>
  <c r="X900" i="1" s="1"/>
  <c r="I900" i="1"/>
  <c r="H896" i="1"/>
  <c r="X896" i="1" s="1"/>
  <c r="I896" i="1"/>
  <c r="H892" i="1"/>
  <c r="X892" i="1" s="1"/>
  <c r="I892" i="1"/>
  <c r="H888" i="1"/>
  <c r="X888" i="1" s="1"/>
  <c r="I888" i="1"/>
  <c r="H884" i="1"/>
  <c r="X884" i="1" s="1"/>
  <c r="I884" i="1"/>
  <c r="H880" i="1"/>
  <c r="X880" i="1" s="1"/>
  <c r="I880" i="1"/>
  <c r="H876" i="1"/>
  <c r="X876" i="1" s="1"/>
  <c r="I876" i="1"/>
  <c r="H872" i="1"/>
  <c r="X872" i="1" s="1"/>
  <c r="I872" i="1"/>
  <c r="H868" i="1"/>
  <c r="X868" i="1" s="1"/>
  <c r="I868" i="1"/>
  <c r="H864" i="1"/>
  <c r="X864" i="1" s="1"/>
  <c r="I864" i="1"/>
  <c r="H860" i="1"/>
  <c r="X860" i="1" s="1"/>
  <c r="I860" i="1"/>
  <c r="H856" i="1"/>
  <c r="X856" i="1" s="1"/>
  <c r="I856" i="1"/>
  <c r="H852" i="1"/>
  <c r="X852" i="1" s="1"/>
  <c r="I852" i="1"/>
  <c r="H848" i="1"/>
  <c r="X848" i="1" s="1"/>
  <c r="I848" i="1"/>
  <c r="H844" i="1"/>
  <c r="X844" i="1" s="1"/>
  <c r="I844" i="1"/>
  <c r="H840" i="1"/>
  <c r="X840" i="1" s="1"/>
  <c r="I840" i="1"/>
  <c r="H836" i="1"/>
  <c r="X836" i="1" s="1"/>
  <c r="I836" i="1"/>
  <c r="H832" i="1"/>
  <c r="X832" i="1" s="1"/>
  <c r="I832" i="1"/>
  <c r="H828" i="1"/>
  <c r="X828" i="1" s="1"/>
  <c r="I828" i="1"/>
  <c r="H824" i="1"/>
  <c r="X824" i="1" s="1"/>
  <c r="I824" i="1"/>
  <c r="H820" i="1"/>
  <c r="X820" i="1" s="1"/>
  <c r="I820" i="1"/>
  <c r="H816" i="1"/>
  <c r="X816" i="1" s="1"/>
  <c r="I816" i="1"/>
  <c r="H812" i="1"/>
  <c r="X812" i="1" s="1"/>
  <c r="I812" i="1"/>
  <c r="H808" i="1"/>
  <c r="X808" i="1" s="1"/>
  <c r="I808" i="1"/>
  <c r="H804" i="1"/>
  <c r="X804" i="1" s="1"/>
  <c r="I804" i="1"/>
  <c r="H800" i="1"/>
  <c r="X800" i="1" s="1"/>
  <c r="I800" i="1"/>
  <c r="H796" i="1"/>
  <c r="X796" i="1" s="1"/>
  <c r="I796" i="1"/>
  <c r="H792" i="1"/>
  <c r="X792" i="1" s="1"/>
  <c r="I792" i="1"/>
  <c r="H788" i="1"/>
  <c r="X788" i="1" s="1"/>
  <c r="I788" i="1"/>
  <c r="H784" i="1"/>
  <c r="X784" i="1" s="1"/>
  <c r="I784" i="1"/>
  <c r="H780" i="1"/>
  <c r="X780" i="1" s="1"/>
  <c r="I780" i="1"/>
  <c r="H776" i="1"/>
  <c r="X776" i="1" s="1"/>
  <c r="I776" i="1"/>
  <c r="H772" i="1"/>
  <c r="X772" i="1" s="1"/>
  <c r="I772" i="1"/>
  <c r="H768" i="1"/>
  <c r="X768" i="1" s="1"/>
  <c r="I768" i="1"/>
  <c r="H764" i="1"/>
  <c r="X764" i="1" s="1"/>
  <c r="I764" i="1"/>
  <c r="H760" i="1"/>
  <c r="X760" i="1" s="1"/>
  <c r="I760" i="1"/>
  <c r="H756" i="1"/>
  <c r="X756" i="1" s="1"/>
  <c r="I756" i="1"/>
  <c r="H752" i="1"/>
  <c r="X752" i="1" s="1"/>
  <c r="I752" i="1"/>
  <c r="H748" i="1"/>
  <c r="X748" i="1" s="1"/>
  <c r="I748" i="1"/>
  <c r="H744" i="1"/>
  <c r="X744" i="1" s="1"/>
  <c r="I744" i="1"/>
  <c r="H740" i="1"/>
  <c r="X740" i="1" s="1"/>
  <c r="I740" i="1"/>
  <c r="H736" i="1"/>
  <c r="X736" i="1" s="1"/>
  <c r="I736" i="1"/>
  <c r="H732" i="1"/>
  <c r="X732" i="1" s="1"/>
  <c r="I732" i="1"/>
  <c r="H728" i="1"/>
  <c r="X728" i="1" s="1"/>
  <c r="I728" i="1"/>
  <c r="H724" i="1"/>
  <c r="X724" i="1" s="1"/>
  <c r="I724" i="1"/>
  <c r="H720" i="1"/>
  <c r="X720" i="1" s="1"/>
  <c r="I720" i="1"/>
  <c r="H716" i="1"/>
  <c r="X716" i="1" s="1"/>
  <c r="I716" i="1"/>
  <c r="H712" i="1"/>
  <c r="X712" i="1" s="1"/>
  <c r="I712" i="1"/>
  <c r="H708" i="1"/>
  <c r="X708" i="1" s="1"/>
  <c r="I708" i="1"/>
  <c r="H704" i="1"/>
  <c r="X704" i="1" s="1"/>
  <c r="I704" i="1"/>
  <c r="H700" i="1"/>
  <c r="X700" i="1" s="1"/>
  <c r="I700" i="1"/>
  <c r="H696" i="1"/>
  <c r="X696" i="1" s="1"/>
  <c r="I696" i="1"/>
  <c r="H692" i="1"/>
  <c r="X692" i="1" s="1"/>
  <c r="I692" i="1"/>
  <c r="H688" i="1"/>
  <c r="X688" i="1" s="1"/>
  <c r="I688" i="1"/>
  <c r="H684" i="1"/>
  <c r="X684" i="1" s="1"/>
  <c r="I684" i="1"/>
  <c r="H680" i="1"/>
  <c r="X680" i="1" s="1"/>
  <c r="I680" i="1"/>
  <c r="H676" i="1"/>
  <c r="X676" i="1" s="1"/>
  <c r="I676" i="1"/>
  <c r="H672" i="1"/>
  <c r="X672" i="1" s="1"/>
  <c r="I672" i="1"/>
  <c r="H668" i="1"/>
  <c r="X668" i="1" s="1"/>
  <c r="I668" i="1"/>
  <c r="H664" i="1"/>
  <c r="X664" i="1" s="1"/>
  <c r="I664" i="1"/>
  <c r="H660" i="1"/>
  <c r="X660" i="1" s="1"/>
  <c r="I660" i="1"/>
  <c r="H656" i="1"/>
  <c r="X656" i="1" s="1"/>
  <c r="I656" i="1"/>
  <c r="H652" i="1"/>
  <c r="X652" i="1" s="1"/>
  <c r="I652" i="1"/>
  <c r="H648" i="1"/>
  <c r="X648" i="1" s="1"/>
  <c r="I648" i="1"/>
  <c r="H644" i="1"/>
  <c r="X644" i="1" s="1"/>
  <c r="I644" i="1"/>
  <c r="H640" i="1"/>
  <c r="X640" i="1" s="1"/>
  <c r="I640" i="1"/>
  <c r="H636" i="1"/>
  <c r="X636" i="1" s="1"/>
  <c r="I636" i="1"/>
  <c r="H632" i="1"/>
  <c r="X632" i="1" s="1"/>
  <c r="I632" i="1"/>
  <c r="H628" i="1"/>
  <c r="X628" i="1" s="1"/>
  <c r="I628" i="1"/>
  <c r="H624" i="1"/>
  <c r="X624" i="1" s="1"/>
  <c r="I624" i="1"/>
  <c r="H620" i="1"/>
  <c r="X620" i="1" s="1"/>
  <c r="I620" i="1"/>
  <c r="H616" i="1"/>
  <c r="X616" i="1" s="1"/>
  <c r="I616" i="1"/>
  <c r="H612" i="1"/>
  <c r="X612" i="1" s="1"/>
  <c r="I612" i="1"/>
  <c r="H608" i="1"/>
  <c r="X608" i="1" s="1"/>
  <c r="I608" i="1"/>
  <c r="H604" i="1"/>
  <c r="X604" i="1" s="1"/>
  <c r="I604" i="1"/>
  <c r="H600" i="1"/>
  <c r="X600" i="1" s="1"/>
  <c r="I600" i="1"/>
  <c r="H596" i="1"/>
  <c r="X596" i="1" s="1"/>
  <c r="I596" i="1"/>
  <c r="H592" i="1"/>
  <c r="X592" i="1" s="1"/>
  <c r="I592" i="1"/>
  <c r="H588" i="1"/>
  <c r="X588" i="1" s="1"/>
  <c r="I588" i="1"/>
  <c r="H584" i="1"/>
  <c r="X584" i="1" s="1"/>
  <c r="I584" i="1"/>
  <c r="H580" i="1"/>
  <c r="X580" i="1" s="1"/>
  <c r="I580" i="1"/>
  <c r="H576" i="1"/>
  <c r="X576" i="1" s="1"/>
  <c r="I576" i="1"/>
  <c r="H572" i="1"/>
  <c r="X572" i="1" s="1"/>
  <c r="I572" i="1"/>
  <c r="H568" i="1"/>
  <c r="X568" i="1" s="1"/>
  <c r="I568" i="1"/>
  <c r="H564" i="1"/>
  <c r="X564" i="1" s="1"/>
  <c r="I564" i="1"/>
  <c r="H560" i="1"/>
  <c r="X560" i="1" s="1"/>
  <c r="I560" i="1"/>
  <c r="H556" i="1"/>
  <c r="X556" i="1" s="1"/>
  <c r="I556" i="1"/>
  <c r="H552" i="1"/>
  <c r="X552" i="1" s="1"/>
  <c r="I552" i="1"/>
  <c r="H548" i="1"/>
  <c r="X548" i="1" s="1"/>
  <c r="I548" i="1"/>
  <c r="H544" i="1"/>
  <c r="X544" i="1" s="1"/>
  <c r="I544" i="1"/>
  <c r="H540" i="1"/>
  <c r="X540" i="1" s="1"/>
  <c r="I540" i="1"/>
  <c r="H536" i="1"/>
  <c r="X536" i="1" s="1"/>
  <c r="I536" i="1"/>
  <c r="H532" i="1"/>
  <c r="X532" i="1" s="1"/>
  <c r="I532" i="1"/>
  <c r="H528" i="1"/>
  <c r="X528" i="1" s="1"/>
  <c r="I528" i="1"/>
  <c r="H524" i="1"/>
  <c r="X524" i="1" s="1"/>
  <c r="I524" i="1"/>
  <c r="H520" i="1"/>
  <c r="X520" i="1" s="1"/>
  <c r="I520" i="1"/>
  <c r="H516" i="1"/>
  <c r="X516" i="1" s="1"/>
  <c r="I516" i="1"/>
  <c r="H512" i="1"/>
  <c r="X512" i="1" s="1"/>
  <c r="I512" i="1"/>
  <c r="H508" i="1"/>
  <c r="X508" i="1" s="1"/>
  <c r="I508" i="1"/>
  <c r="H504" i="1"/>
  <c r="X504" i="1" s="1"/>
  <c r="I504" i="1"/>
  <c r="H500" i="1"/>
  <c r="X500" i="1" s="1"/>
  <c r="I500" i="1"/>
  <c r="H496" i="1"/>
  <c r="X496" i="1" s="1"/>
  <c r="I496" i="1"/>
  <c r="H492" i="1"/>
  <c r="X492" i="1" s="1"/>
  <c r="I492" i="1"/>
  <c r="H488" i="1"/>
  <c r="X488" i="1" s="1"/>
  <c r="I488" i="1"/>
  <c r="H484" i="1"/>
  <c r="X484" i="1" s="1"/>
  <c r="I484" i="1"/>
  <c r="H480" i="1"/>
  <c r="X480" i="1" s="1"/>
  <c r="I480" i="1"/>
  <c r="H476" i="1"/>
  <c r="X476" i="1" s="1"/>
  <c r="I476" i="1"/>
  <c r="H472" i="1"/>
  <c r="X472" i="1" s="1"/>
  <c r="I472" i="1"/>
  <c r="H468" i="1"/>
  <c r="X468" i="1" s="1"/>
  <c r="I468" i="1"/>
  <c r="H464" i="1"/>
  <c r="X464" i="1" s="1"/>
  <c r="I464" i="1"/>
  <c r="H460" i="1"/>
  <c r="X460" i="1" s="1"/>
  <c r="I460" i="1"/>
  <c r="H456" i="1"/>
  <c r="X456" i="1" s="1"/>
  <c r="I456" i="1"/>
  <c r="H452" i="1"/>
  <c r="X452" i="1" s="1"/>
  <c r="I452" i="1"/>
  <c r="H448" i="1"/>
  <c r="X448" i="1" s="1"/>
  <c r="I448" i="1"/>
  <c r="H444" i="1"/>
  <c r="X444" i="1" s="1"/>
  <c r="I444" i="1"/>
  <c r="H440" i="1"/>
  <c r="X440" i="1" s="1"/>
  <c r="I440" i="1"/>
  <c r="H436" i="1"/>
  <c r="X436" i="1" s="1"/>
  <c r="I436" i="1"/>
  <c r="H432" i="1"/>
  <c r="X432" i="1" s="1"/>
  <c r="I432" i="1"/>
  <c r="H428" i="1"/>
  <c r="X428" i="1" s="1"/>
  <c r="I428" i="1"/>
  <c r="H424" i="1"/>
  <c r="X424" i="1" s="1"/>
  <c r="I424" i="1"/>
  <c r="H420" i="1"/>
  <c r="X420" i="1" s="1"/>
  <c r="I420" i="1"/>
  <c r="H416" i="1"/>
  <c r="X416" i="1" s="1"/>
  <c r="I416" i="1"/>
  <c r="H412" i="1"/>
  <c r="X412" i="1" s="1"/>
  <c r="I412" i="1"/>
  <c r="H408" i="1"/>
  <c r="X408" i="1" s="1"/>
  <c r="I408" i="1"/>
  <c r="H404" i="1"/>
  <c r="X404" i="1" s="1"/>
  <c r="I404" i="1"/>
  <c r="H400" i="1"/>
  <c r="X400" i="1" s="1"/>
  <c r="I400" i="1"/>
  <c r="H396" i="1"/>
  <c r="X396" i="1" s="1"/>
  <c r="I396" i="1"/>
  <c r="H392" i="1"/>
  <c r="X392" i="1" s="1"/>
  <c r="I392" i="1"/>
  <c r="H388" i="1"/>
  <c r="X388" i="1" s="1"/>
  <c r="I388" i="1"/>
  <c r="H384" i="1"/>
  <c r="X384" i="1" s="1"/>
  <c r="I384" i="1"/>
  <c r="H380" i="1"/>
  <c r="X380" i="1" s="1"/>
  <c r="I380" i="1"/>
  <c r="H376" i="1"/>
  <c r="X376" i="1" s="1"/>
  <c r="I376" i="1"/>
  <c r="H372" i="1"/>
  <c r="X372" i="1" s="1"/>
  <c r="I372" i="1"/>
  <c r="H368" i="1"/>
  <c r="X368" i="1" s="1"/>
  <c r="I368" i="1"/>
  <c r="H364" i="1"/>
  <c r="X364" i="1" s="1"/>
  <c r="I364" i="1"/>
  <c r="H360" i="1"/>
  <c r="X360" i="1" s="1"/>
  <c r="I360" i="1"/>
  <c r="H356" i="1"/>
  <c r="X356" i="1" s="1"/>
  <c r="I356" i="1"/>
  <c r="H352" i="1"/>
  <c r="X352" i="1" s="1"/>
  <c r="I352" i="1"/>
  <c r="H348" i="1"/>
  <c r="X348" i="1" s="1"/>
  <c r="I348" i="1"/>
  <c r="H344" i="1"/>
  <c r="X344" i="1" s="1"/>
  <c r="I344" i="1"/>
  <c r="H340" i="1"/>
  <c r="X340" i="1" s="1"/>
  <c r="I340" i="1"/>
  <c r="H336" i="1"/>
  <c r="X336" i="1" s="1"/>
  <c r="I336" i="1"/>
  <c r="H332" i="1"/>
  <c r="X332" i="1" s="1"/>
  <c r="I332" i="1"/>
  <c r="H328" i="1"/>
  <c r="X328" i="1" s="1"/>
  <c r="I328" i="1"/>
  <c r="H324" i="1"/>
  <c r="X324" i="1" s="1"/>
  <c r="I324" i="1"/>
  <c r="H320" i="1"/>
  <c r="X320" i="1" s="1"/>
  <c r="I320" i="1"/>
  <c r="H316" i="1"/>
  <c r="X316" i="1" s="1"/>
  <c r="I316" i="1"/>
  <c r="H312" i="1"/>
  <c r="X312" i="1" s="1"/>
  <c r="I312" i="1"/>
  <c r="H308" i="1"/>
  <c r="X308" i="1" s="1"/>
  <c r="I308" i="1"/>
  <c r="H304" i="1"/>
  <c r="X304" i="1" s="1"/>
  <c r="I304" i="1"/>
  <c r="H300" i="1"/>
  <c r="X300" i="1" s="1"/>
  <c r="I300" i="1"/>
  <c r="H296" i="1"/>
  <c r="X296" i="1" s="1"/>
  <c r="I296" i="1"/>
  <c r="H292" i="1"/>
  <c r="X292" i="1" s="1"/>
  <c r="I292" i="1"/>
  <c r="H288" i="1"/>
  <c r="X288" i="1" s="1"/>
  <c r="I288" i="1"/>
  <c r="H284" i="1"/>
  <c r="X284" i="1" s="1"/>
  <c r="I284" i="1"/>
  <c r="H280" i="1"/>
  <c r="X280" i="1" s="1"/>
  <c r="I280" i="1"/>
  <c r="H276" i="1"/>
  <c r="X276" i="1" s="1"/>
  <c r="I276" i="1"/>
  <c r="H272" i="1"/>
  <c r="X272" i="1" s="1"/>
  <c r="I272" i="1"/>
  <c r="H268" i="1"/>
  <c r="X268" i="1" s="1"/>
  <c r="I268" i="1"/>
  <c r="H264" i="1"/>
  <c r="X264" i="1" s="1"/>
  <c r="I264" i="1"/>
  <c r="H260" i="1"/>
  <c r="X260" i="1" s="1"/>
  <c r="I260" i="1"/>
  <c r="H256" i="1"/>
  <c r="X256" i="1" s="1"/>
  <c r="I256" i="1"/>
  <c r="H252" i="1"/>
  <c r="X252" i="1" s="1"/>
  <c r="I252" i="1"/>
  <c r="H248" i="1"/>
  <c r="X248" i="1" s="1"/>
  <c r="I248" i="1"/>
  <c r="H244" i="1"/>
  <c r="X244" i="1" s="1"/>
  <c r="I244" i="1"/>
  <c r="H240" i="1"/>
  <c r="X240" i="1" s="1"/>
  <c r="I240" i="1"/>
  <c r="H236" i="1"/>
  <c r="X236" i="1" s="1"/>
  <c r="I236" i="1"/>
  <c r="H232" i="1"/>
  <c r="X232" i="1" s="1"/>
  <c r="I232" i="1"/>
  <c r="H228" i="1"/>
  <c r="X228" i="1" s="1"/>
  <c r="I228" i="1"/>
  <c r="H224" i="1"/>
  <c r="X224" i="1" s="1"/>
  <c r="I224" i="1"/>
  <c r="H220" i="1"/>
  <c r="X220" i="1" s="1"/>
  <c r="I220" i="1"/>
  <c r="H216" i="1"/>
  <c r="X216" i="1" s="1"/>
  <c r="I216" i="1"/>
  <c r="H212" i="1"/>
  <c r="X212" i="1" s="1"/>
  <c r="I212" i="1"/>
  <c r="H208" i="1"/>
  <c r="X208" i="1" s="1"/>
  <c r="I208" i="1"/>
  <c r="H204" i="1"/>
  <c r="X204" i="1" s="1"/>
  <c r="I204" i="1"/>
  <c r="H200" i="1"/>
  <c r="X200" i="1" s="1"/>
  <c r="I200" i="1"/>
  <c r="H196" i="1"/>
  <c r="X196" i="1" s="1"/>
  <c r="I196" i="1"/>
  <c r="H192" i="1"/>
  <c r="X192" i="1" s="1"/>
  <c r="I192" i="1"/>
  <c r="H188" i="1"/>
  <c r="X188" i="1" s="1"/>
  <c r="I188" i="1"/>
  <c r="H184" i="1"/>
  <c r="X184" i="1" s="1"/>
  <c r="I184" i="1"/>
  <c r="H180" i="1"/>
  <c r="X180" i="1" s="1"/>
  <c r="I180" i="1"/>
  <c r="H176" i="1"/>
  <c r="X176" i="1" s="1"/>
  <c r="I176" i="1"/>
  <c r="H172" i="1"/>
  <c r="X172" i="1" s="1"/>
  <c r="I172" i="1"/>
  <c r="H168" i="1"/>
  <c r="X168" i="1" s="1"/>
  <c r="I168" i="1"/>
  <c r="H164" i="1"/>
  <c r="X164" i="1" s="1"/>
  <c r="I164" i="1"/>
  <c r="H160" i="1"/>
  <c r="X160" i="1" s="1"/>
  <c r="I160" i="1"/>
  <c r="H156" i="1"/>
  <c r="X156" i="1" s="1"/>
  <c r="I156" i="1"/>
  <c r="H152" i="1"/>
  <c r="X152" i="1" s="1"/>
  <c r="I152" i="1"/>
  <c r="H148" i="1"/>
  <c r="X148" i="1" s="1"/>
  <c r="I148" i="1"/>
  <c r="H144" i="1"/>
  <c r="X144" i="1" s="1"/>
  <c r="I144" i="1"/>
  <c r="H140" i="1"/>
  <c r="X140" i="1" s="1"/>
  <c r="I140" i="1"/>
  <c r="H136" i="1"/>
  <c r="X136" i="1" s="1"/>
  <c r="I136" i="1"/>
  <c r="H132" i="1"/>
  <c r="X132" i="1" s="1"/>
  <c r="I132" i="1"/>
  <c r="H128" i="1"/>
  <c r="X128" i="1" s="1"/>
  <c r="I128" i="1"/>
  <c r="H124" i="1"/>
  <c r="X124" i="1" s="1"/>
  <c r="I124" i="1"/>
  <c r="H120" i="1"/>
  <c r="X120" i="1" s="1"/>
  <c r="I120" i="1"/>
  <c r="H116" i="1"/>
  <c r="X116" i="1" s="1"/>
  <c r="I116" i="1"/>
  <c r="H112" i="1"/>
  <c r="X112" i="1" s="1"/>
  <c r="I112" i="1"/>
  <c r="H108" i="1"/>
  <c r="X108" i="1" s="1"/>
  <c r="I108" i="1"/>
  <c r="H104" i="1"/>
  <c r="X104" i="1" s="1"/>
  <c r="I104" i="1"/>
  <c r="H100" i="1"/>
  <c r="X100" i="1" s="1"/>
  <c r="I100" i="1"/>
  <c r="H96" i="1"/>
  <c r="X96" i="1" s="1"/>
  <c r="I96" i="1"/>
  <c r="H92" i="1"/>
  <c r="X92" i="1" s="1"/>
  <c r="I92" i="1"/>
  <c r="H88" i="1"/>
  <c r="X88" i="1" s="1"/>
  <c r="I88" i="1"/>
  <c r="H84" i="1"/>
  <c r="X84" i="1" s="1"/>
  <c r="I84" i="1"/>
  <c r="H80" i="1"/>
  <c r="X80" i="1" s="1"/>
  <c r="I80" i="1"/>
  <c r="H76" i="1"/>
  <c r="X76" i="1" s="1"/>
  <c r="I76" i="1"/>
  <c r="H72" i="1"/>
  <c r="X72" i="1" s="1"/>
  <c r="I72" i="1"/>
  <c r="H68" i="1"/>
  <c r="X68" i="1" s="1"/>
  <c r="I68" i="1"/>
  <c r="H64" i="1"/>
  <c r="X64" i="1" s="1"/>
  <c r="I64" i="1"/>
  <c r="H60" i="1"/>
  <c r="X60" i="1" s="1"/>
  <c r="I60" i="1"/>
  <c r="H56" i="1"/>
  <c r="X56" i="1" s="1"/>
  <c r="I56" i="1"/>
  <c r="H52" i="1"/>
  <c r="X52" i="1" s="1"/>
  <c r="I52" i="1"/>
  <c r="H48" i="1"/>
  <c r="X48" i="1" s="1"/>
  <c r="I48" i="1"/>
  <c r="H44" i="1"/>
  <c r="X44" i="1" s="1"/>
  <c r="I44" i="1"/>
  <c r="H40" i="1"/>
  <c r="X40" i="1" s="1"/>
  <c r="I40" i="1"/>
  <c r="H36" i="1"/>
  <c r="X36" i="1" s="1"/>
  <c r="I36" i="1"/>
  <c r="H30" i="1"/>
  <c r="X30" i="1" s="1"/>
  <c r="I30" i="1"/>
  <c r="H22" i="1"/>
  <c r="X22" i="1" s="1"/>
  <c r="I22" i="1"/>
  <c r="H14" i="1"/>
  <c r="X14" i="1" s="1"/>
  <c r="I14" i="1"/>
  <c r="H6" i="1"/>
  <c r="X6" i="1" s="1"/>
  <c r="I6" i="1"/>
  <c r="H3239" i="1"/>
  <c r="X3239" i="1" s="1"/>
  <c r="I3239" i="1"/>
  <c r="H3231" i="1"/>
  <c r="X3231" i="1" s="1"/>
  <c r="I3231" i="1"/>
  <c r="H3223" i="1"/>
  <c r="X3223" i="1" s="1"/>
  <c r="I3223" i="1"/>
  <c r="H3215" i="1"/>
  <c r="X3215" i="1" s="1"/>
  <c r="I3215" i="1"/>
  <c r="H3207" i="1"/>
  <c r="X3207" i="1" s="1"/>
  <c r="I3207" i="1"/>
  <c r="H3199" i="1"/>
  <c r="X3199" i="1" s="1"/>
  <c r="I3199" i="1"/>
  <c r="H3191" i="1"/>
  <c r="X3191" i="1" s="1"/>
  <c r="I3191" i="1"/>
  <c r="H3183" i="1"/>
  <c r="X3183" i="1" s="1"/>
  <c r="I3183" i="1"/>
  <c r="H3175" i="1"/>
  <c r="X3175" i="1" s="1"/>
  <c r="I3175" i="1"/>
  <c r="H3167" i="1"/>
  <c r="X3167" i="1" s="1"/>
  <c r="I3167" i="1"/>
  <c r="H3159" i="1"/>
  <c r="X3159" i="1" s="1"/>
  <c r="I3159" i="1"/>
  <c r="H3151" i="1"/>
  <c r="X3151" i="1" s="1"/>
  <c r="I3151" i="1"/>
  <c r="H3143" i="1"/>
  <c r="X3143" i="1" s="1"/>
  <c r="I3143" i="1"/>
  <c r="H3135" i="1"/>
  <c r="X3135" i="1" s="1"/>
  <c r="I3135" i="1"/>
  <c r="H3127" i="1"/>
  <c r="X3127" i="1" s="1"/>
  <c r="I3127" i="1"/>
  <c r="H3119" i="1"/>
  <c r="X3119" i="1" s="1"/>
  <c r="I3119" i="1"/>
  <c r="H3111" i="1"/>
  <c r="X3111" i="1" s="1"/>
  <c r="I3111" i="1"/>
  <c r="H3103" i="1"/>
  <c r="X3103" i="1" s="1"/>
  <c r="I3103" i="1"/>
  <c r="H3095" i="1"/>
  <c r="X3095" i="1" s="1"/>
  <c r="I3095" i="1"/>
  <c r="H3087" i="1"/>
  <c r="X3087" i="1" s="1"/>
  <c r="I3087" i="1"/>
  <c r="H3079" i="1"/>
  <c r="X3079" i="1" s="1"/>
  <c r="I3079" i="1"/>
  <c r="H3071" i="1"/>
  <c r="X3071" i="1" s="1"/>
  <c r="I3071" i="1"/>
  <c r="H3059" i="1"/>
  <c r="X3059" i="1" s="1"/>
  <c r="I3059" i="1"/>
  <c r="H3051" i="1"/>
  <c r="X3051" i="1" s="1"/>
  <c r="I3051" i="1"/>
  <c r="H3043" i="1"/>
  <c r="X3043" i="1" s="1"/>
  <c r="I3043" i="1"/>
  <c r="H3035" i="1"/>
  <c r="X3035" i="1" s="1"/>
  <c r="I3035" i="1"/>
  <c r="H3031" i="1"/>
  <c r="X3031" i="1" s="1"/>
  <c r="I3031" i="1"/>
  <c r="H3023" i="1"/>
  <c r="X3023" i="1" s="1"/>
  <c r="I3023" i="1"/>
  <c r="H3011" i="1"/>
  <c r="X3011" i="1" s="1"/>
  <c r="I3011" i="1"/>
  <c r="H3003" i="1"/>
  <c r="X3003" i="1" s="1"/>
  <c r="I3003" i="1"/>
  <c r="H2995" i="1"/>
  <c r="X2995" i="1" s="1"/>
  <c r="I2995" i="1"/>
  <c r="H2987" i="1"/>
  <c r="X2987" i="1" s="1"/>
  <c r="I2987" i="1"/>
  <c r="H2979" i="1"/>
  <c r="X2979" i="1" s="1"/>
  <c r="I2979" i="1"/>
  <c r="H2971" i="1"/>
  <c r="X2971" i="1" s="1"/>
  <c r="I2971" i="1"/>
  <c r="H2963" i="1"/>
  <c r="X2963" i="1" s="1"/>
  <c r="I2963" i="1"/>
  <c r="H2955" i="1"/>
  <c r="X2955" i="1" s="1"/>
  <c r="I2955" i="1"/>
  <c r="H2947" i="1"/>
  <c r="X2947" i="1" s="1"/>
  <c r="I2947" i="1"/>
  <c r="H2935" i="1"/>
  <c r="X2935" i="1" s="1"/>
  <c r="I2935" i="1"/>
  <c r="H2927" i="1"/>
  <c r="X2927" i="1" s="1"/>
  <c r="I2927" i="1"/>
  <c r="H2919" i="1"/>
  <c r="X2919" i="1" s="1"/>
  <c r="I2919" i="1"/>
  <c r="H2911" i="1"/>
  <c r="X2911" i="1" s="1"/>
  <c r="I2911" i="1"/>
  <c r="H2903" i="1"/>
  <c r="X2903" i="1" s="1"/>
  <c r="I2903" i="1"/>
  <c r="H2895" i="1"/>
  <c r="X2895" i="1" s="1"/>
  <c r="I2895" i="1"/>
  <c r="H2887" i="1"/>
  <c r="X2887" i="1" s="1"/>
  <c r="I2887" i="1"/>
  <c r="H2879" i="1"/>
  <c r="X2879" i="1" s="1"/>
  <c r="I2879" i="1"/>
  <c r="H2871" i="1"/>
  <c r="X2871" i="1" s="1"/>
  <c r="I2871" i="1"/>
  <c r="H2863" i="1"/>
  <c r="X2863" i="1" s="1"/>
  <c r="I2863" i="1"/>
  <c r="H2855" i="1"/>
  <c r="X2855" i="1" s="1"/>
  <c r="I2855" i="1"/>
  <c r="H2847" i="1"/>
  <c r="X2847" i="1" s="1"/>
  <c r="I2847" i="1"/>
  <c r="H2839" i="1"/>
  <c r="X2839" i="1" s="1"/>
  <c r="I2839" i="1"/>
  <c r="H2831" i="1"/>
  <c r="X2831" i="1" s="1"/>
  <c r="I2831" i="1"/>
  <c r="H2823" i="1"/>
  <c r="X2823" i="1" s="1"/>
  <c r="I2823" i="1"/>
  <c r="H2815" i="1"/>
  <c r="X2815" i="1" s="1"/>
  <c r="I2815" i="1"/>
  <c r="H2807" i="1"/>
  <c r="X2807" i="1" s="1"/>
  <c r="I2807" i="1"/>
  <c r="H2799" i="1"/>
  <c r="X2799" i="1" s="1"/>
  <c r="I2799" i="1"/>
  <c r="H2791" i="1"/>
  <c r="X2791" i="1" s="1"/>
  <c r="I2791" i="1"/>
  <c r="H2783" i="1"/>
  <c r="X2783" i="1" s="1"/>
  <c r="I2783" i="1"/>
  <c r="H2771" i="1"/>
  <c r="X2771" i="1" s="1"/>
  <c r="I2771" i="1"/>
  <c r="H2767" i="1"/>
  <c r="X2767" i="1" s="1"/>
  <c r="I2767" i="1"/>
  <c r="H2759" i="1"/>
  <c r="X2759" i="1" s="1"/>
  <c r="I2759" i="1"/>
  <c r="H2751" i="1"/>
  <c r="X2751" i="1" s="1"/>
  <c r="I2751" i="1"/>
  <c r="H2743" i="1"/>
  <c r="X2743" i="1" s="1"/>
  <c r="I2743" i="1"/>
  <c r="H2735" i="1"/>
  <c r="X2735" i="1" s="1"/>
  <c r="I2735" i="1"/>
  <c r="H2727" i="1"/>
  <c r="X2727" i="1" s="1"/>
  <c r="I2727" i="1"/>
  <c r="H2719" i="1"/>
  <c r="X2719" i="1" s="1"/>
  <c r="I2719" i="1"/>
  <c r="H2711" i="1"/>
  <c r="X2711" i="1" s="1"/>
  <c r="I2711" i="1"/>
  <c r="H2703" i="1"/>
  <c r="X2703" i="1" s="1"/>
  <c r="I2703" i="1"/>
  <c r="H2695" i="1"/>
  <c r="X2695" i="1" s="1"/>
  <c r="I2695" i="1"/>
  <c r="H2687" i="1"/>
  <c r="X2687" i="1" s="1"/>
  <c r="I2687" i="1"/>
  <c r="H2679" i="1"/>
  <c r="X2679" i="1" s="1"/>
  <c r="I2679" i="1"/>
  <c r="H2671" i="1"/>
  <c r="X2671" i="1" s="1"/>
  <c r="I2671" i="1"/>
  <c r="H2663" i="1"/>
  <c r="X2663" i="1" s="1"/>
  <c r="I2663" i="1"/>
  <c r="H2655" i="1"/>
  <c r="X2655" i="1" s="1"/>
  <c r="I2655" i="1"/>
  <c r="H2647" i="1"/>
  <c r="X2647" i="1" s="1"/>
  <c r="I2647" i="1"/>
  <c r="H2639" i="1"/>
  <c r="X2639" i="1" s="1"/>
  <c r="I2639" i="1"/>
  <c r="H2631" i="1"/>
  <c r="X2631" i="1" s="1"/>
  <c r="I2631" i="1"/>
  <c r="H2623" i="1"/>
  <c r="X2623" i="1" s="1"/>
  <c r="I2623" i="1"/>
  <c r="H2615" i="1"/>
  <c r="X2615" i="1" s="1"/>
  <c r="I2615" i="1"/>
  <c r="H2607" i="1"/>
  <c r="X2607" i="1" s="1"/>
  <c r="I2607" i="1"/>
  <c r="H2599" i="1"/>
  <c r="X2599" i="1" s="1"/>
  <c r="I2599" i="1"/>
  <c r="H2591" i="1"/>
  <c r="X2591" i="1" s="1"/>
  <c r="I2591" i="1"/>
  <c r="H2583" i="1"/>
  <c r="X2583" i="1" s="1"/>
  <c r="I2583" i="1"/>
  <c r="H2575" i="1"/>
  <c r="X2575" i="1" s="1"/>
  <c r="I2575" i="1"/>
  <c r="H2567" i="1"/>
  <c r="X2567" i="1" s="1"/>
  <c r="I2567" i="1"/>
  <c r="H2559" i="1"/>
  <c r="X2559" i="1" s="1"/>
  <c r="I2559" i="1"/>
  <c r="H2551" i="1"/>
  <c r="X2551" i="1" s="1"/>
  <c r="I2551" i="1"/>
  <c r="H2543" i="1"/>
  <c r="X2543" i="1" s="1"/>
  <c r="I2543" i="1"/>
  <c r="H2531" i="1"/>
  <c r="X2531" i="1" s="1"/>
  <c r="I2531" i="1"/>
  <c r="H2527" i="1"/>
  <c r="X2527" i="1" s="1"/>
  <c r="I2527" i="1"/>
  <c r="H2519" i="1"/>
  <c r="X2519" i="1" s="1"/>
  <c r="I2519" i="1"/>
  <c r="H2507" i="1"/>
  <c r="X2507" i="1" s="1"/>
  <c r="I2507" i="1"/>
  <c r="H2503" i="1"/>
  <c r="X2503" i="1" s="1"/>
  <c r="I2503" i="1"/>
  <c r="H2495" i="1"/>
  <c r="X2495" i="1" s="1"/>
  <c r="I2495" i="1"/>
  <c r="H2487" i="1"/>
  <c r="X2487" i="1" s="1"/>
  <c r="I2487" i="1"/>
  <c r="H2479" i="1"/>
  <c r="X2479" i="1" s="1"/>
  <c r="I2479" i="1"/>
  <c r="H2471" i="1"/>
  <c r="X2471" i="1" s="1"/>
  <c r="I2471" i="1"/>
  <c r="H2463" i="1"/>
  <c r="X2463" i="1" s="1"/>
  <c r="I2463" i="1"/>
  <c r="H2455" i="1"/>
  <c r="X2455" i="1" s="1"/>
  <c r="I2455" i="1"/>
  <c r="H2447" i="1"/>
  <c r="X2447" i="1" s="1"/>
  <c r="I2447" i="1"/>
  <c r="H2439" i="1"/>
  <c r="X2439" i="1" s="1"/>
  <c r="I2439" i="1"/>
  <c r="H2431" i="1"/>
  <c r="X2431" i="1" s="1"/>
  <c r="I2431" i="1"/>
  <c r="H2419" i="1"/>
  <c r="X2419" i="1" s="1"/>
  <c r="I2419" i="1"/>
  <c r="H2415" i="1"/>
  <c r="X2415" i="1" s="1"/>
  <c r="I2415" i="1"/>
  <c r="H2403" i="1"/>
  <c r="X2403" i="1" s="1"/>
  <c r="I2403" i="1"/>
  <c r="H2399" i="1"/>
  <c r="X2399" i="1" s="1"/>
  <c r="I2399" i="1"/>
  <c r="H2391" i="1"/>
  <c r="X2391" i="1" s="1"/>
  <c r="I2391" i="1"/>
  <c r="H2383" i="1"/>
  <c r="X2383" i="1" s="1"/>
  <c r="I2383" i="1"/>
  <c r="H2375" i="1"/>
  <c r="X2375" i="1" s="1"/>
  <c r="I2375" i="1"/>
  <c r="H2367" i="1"/>
  <c r="X2367" i="1" s="1"/>
  <c r="I2367" i="1"/>
  <c r="H2359" i="1"/>
  <c r="X2359" i="1" s="1"/>
  <c r="I2359" i="1"/>
  <c r="H2351" i="1"/>
  <c r="X2351" i="1" s="1"/>
  <c r="I2351" i="1"/>
  <c r="H2343" i="1"/>
  <c r="X2343" i="1" s="1"/>
  <c r="I2343" i="1"/>
  <c r="H2335" i="1"/>
  <c r="X2335" i="1" s="1"/>
  <c r="I2335" i="1"/>
  <c r="H2327" i="1"/>
  <c r="X2327" i="1" s="1"/>
  <c r="I2327" i="1"/>
  <c r="H2319" i="1"/>
  <c r="X2319" i="1" s="1"/>
  <c r="I2319" i="1"/>
  <c r="H2311" i="1"/>
  <c r="X2311" i="1" s="1"/>
  <c r="I2311" i="1"/>
  <c r="H2303" i="1"/>
  <c r="X2303" i="1" s="1"/>
  <c r="I2303" i="1"/>
  <c r="H2295" i="1"/>
  <c r="X2295" i="1" s="1"/>
  <c r="I2295" i="1"/>
  <c r="H2287" i="1"/>
  <c r="X2287" i="1" s="1"/>
  <c r="I2287" i="1"/>
  <c r="H2275" i="1"/>
  <c r="X2275" i="1" s="1"/>
  <c r="I2275" i="1"/>
  <c r="H2271" i="1"/>
  <c r="X2271" i="1" s="1"/>
  <c r="I2271" i="1"/>
  <c r="H2263" i="1"/>
  <c r="X2263" i="1" s="1"/>
  <c r="I2263" i="1"/>
  <c r="H2255" i="1"/>
  <c r="X2255" i="1" s="1"/>
  <c r="I2255" i="1"/>
  <c r="H2247" i="1"/>
  <c r="X2247" i="1" s="1"/>
  <c r="I2247" i="1"/>
  <c r="H2239" i="1"/>
  <c r="X2239" i="1" s="1"/>
  <c r="I2239" i="1"/>
  <c r="H2227" i="1"/>
  <c r="X2227" i="1" s="1"/>
  <c r="I2227" i="1"/>
  <c r="H2219" i="1"/>
  <c r="X2219" i="1" s="1"/>
  <c r="I2219" i="1"/>
  <c r="H2215" i="1"/>
  <c r="X2215" i="1" s="1"/>
  <c r="I2215" i="1"/>
  <c r="H2207" i="1"/>
  <c r="X2207" i="1" s="1"/>
  <c r="I2207" i="1"/>
  <c r="H2199" i="1"/>
  <c r="X2199" i="1" s="1"/>
  <c r="I2199" i="1"/>
  <c r="H2191" i="1"/>
  <c r="X2191" i="1" s="1"/>
  <c r="I2191" i="1"/>
  <c r="H2183" i="1"/>
  <c r="X2183" i="1" s="1"/>
  <c r="I2183" i="1"/>
  <c r="H2175" i="1"/>
  <c r="X2175" i="1" s="1"/>
  <c r="I2175" i="1"/>
  <c r="H2163" i="1"/>
  <c r="X2163" i="1" s="1"/>
  <c r="I2163" i="1"/>
  <c r="H2155" i="1"/>
  <c r="X2155" i="1" s="1"/>
  <c r="I2155" i="1"/>
  <c r="H2147" i="1"/>
  <c r="X2147" i="1" s="1"/>
  <c r="I2147" i="1"/>
  <c r="H2139" i="1"/>
  <c r="X2139" i="1" s="1"/>
  <c r="I2139" i="1"/>
  <c r="H2135" i="1"/>
  <c r="X2135" i="1" s="1"/>
  <c r="I2135" i="1"/>
  <c r="H2127" i="1"/>
  <c r="X2127" i="1" s="1"/>
  <c r="I2127" i="1"/>
  <c r="H2115" i="1"/>
  <c r="X2115" i="1" s="1"/>
  <c r="I2115" i="1"/>
  <c r="H2107" i="1"/>
  <c r="X2107" i="1" s="1"/>
  <c r="I2107" i="1"/>
  <c r="H2099" i="1"/>
  <c r="X2099" i="1" s="1"/>
  <c r="I2099" i="1"/>
  <c r="H2091" i="1"/>
  <c r="X2091" i="1" s="1"/>
  <c r="I2091" i="1"/>
  <c r="H2083" i="1"/>
  <c r="X2083" i="1" s="1"/>
  <c r="I2083" i="1"/>
  <c r="H2075" i="1"/>
  <c r="X2075" i="1" s="1"/>
  <c r="I2075" i="1"/>
  <c r="H2067" i="1"/>
  <c r="X2067" i="1" s="1"/>
  <c r="I2067" i="1"/>
  <c r="H2059" i="1"/>
  <c r="X2059" i="1" s="1"/>
  <c r="I2059" i="1"/>
  <c r="H2051" i="1"/>
  <c r="X2051" i="1" s="1"/>
  <c r="I2051" i="1"/>
  <c r="H2043" i="1"/>
  <c r="X2043" i="1" s="1"/>
  <c r="I2043" i="1"/>
  <c r="H2035" i="1"/>
  <c r="X2035" i="1" s="1"/>
  <c r="I2035" i="1"/>
  <c r="H2027" i="1"/>
  <c r="X2027" i="1" s="1"/>
  <c r="I2027" i="1"/>
  <c r="H2015" i="1"/>
  <c r="X2015" i="1" s="1"/>
  <c r="I2015" i="1"/>
  <c r="H2007" i="1"/>
  <c r="X2007" i="1" s="1"/>
  <c r="I2007" i="1"/>
  <c r="H1999" i="1"/>
  <c r="X1999" i="1" s="1"/>
  <c r="I1999" i="1"/>
  <c r="H1991" i="1"/>
  <c r="X1991" i="1" s="1"/>
  <c r="I1991" i="1"/>
  <c r="H1983" i="1"/>
  <c r="X1983" i="1" s="1"/>
  <c r="I1983" i="1"/>
  <c r="H1975" i="1"/>
  <c r="X1975" i="1" s="1"/>
  <c r="I1975" i="1"/>
  <c r="H1967" i="1"/>
  <c r="X1967" i="1" s="1"/>
  <c r="I1967" i="1"/>
  <c r="H1955" i="1"/>
  <c r="X1955" i="1" s="1"/>
  <c r="I1955" i="1"/>
  <c r="H1947" i="1"/>
  <c r="X1947" i="1" s="1"/>
  <c r="I1947" i="1"/>
  <c r="H1939" i="1"/>
  <c r="X1939" i="1" s="1"/>
  <c r="I1939" i="1"/>
  <c r="H1931" i="1"/>
  <c r="X1931" i="1" s="1"/>
  <c r="I1931" i="1"/>
  <c r="H1923" i="1"/>
  <c r="X1923" i="1" s="1"/>
  <c r="I1923" i="1"/>
  <c r="H1915" i="1"/>
  <c r="X1915" i="1" s="1"/>
  <c r="I1915" i="1"/>
  <c r="H1907" i="1"/>
  <c r="X1907" i="1" s="1"/>
  <c r="I1907" i="1"/>
  <c r="H1899" i="1"/>
  <c r="X1899" i="1" s="1"/>
  <c r="I1899" i="1"/>
  <c r="H1891" i="1"/>
  <c r="X1891" i="1" s="1"/>
  <c r="I1891" i="1"/>
  <c r="H1883" i="1"/>
  <c r="X1883" i="1" s="1"/>
  <c r="I1883" i="1"/>
  <c r="H1875" i="1"/>
  <c r="X1875" i="1" s="1"/>
  <c r="I1875" i="1"/>
  <c r="H1867" i="1"/>
  <c r="X1867" i="1" s="1"/>
  <c r="I1867" i="1"/>
  <c r="H1859" i="1"/>
  <c r="X1859" i="1" s="1"/>
  <c r="I1859" i="1"/>
  <c r="H1851" i="1"/>
  <c r="X1851" i="1" s="1"/>
  <c r="I1851" i="1"/>
  <c r="H1843" i="1"/>
  <c r="X1843" i="1" s="1"/>
  <c r="I1843" i="1"/>
  <c r="H1835" i="1"/>
  <c r="X1835" i="1" s="1"/>
  <c r="I1835" i="1"/>
  <c r="H1827" i="1"/>
  <c r="X1827" i="1" s="1"/>
  <c r="I1827" i="1"/>
  <c r="H1819" i="1"/>
  <c r="X1819" i="1" s="1"/>
  <c r="I1819" i="1"/>
  <c r="H1811" i="1"/>
  <c r="X1811" i="1" s="1"/>
  <c r="I1811" i="1"/>
  <c r="H1803" i="1"/>
  <c r="X1803" i="1" s="1"/>
  <c r="I1803" i="1"/>
  <c r="H1795" i="1"/>
  <c r="X1795" i="1" s="1"/>
  <c r="I1795" i="1"/>
  <c r="H1783" i="1"/>
  <c r="X1783" i="1" s="1"/>
  <c r="I1783" i="1"/>
  <c r="H1775" i="1"/>
  <c r="X1775" i="1" s="1"/>
  <c r="I1775" i="1"/>
  <c r="H1771" i="1"/>
  <c r="X1771" i="1" s="1"/>
  <c r="I1771" i="1"/>
  <c r="H1763" i="1"/>
  <c r="X1763" i="1" s="1"/>
  <c r="I1763" i="1"/>
  <c r="H1751" i="1"/>
  <c r="X1751" i="1" s="1"/>
  <c r="I1751" i="1"/>
  <c r="H1743" i="1"/>
  <c r="X1743" i="1" s="1"/>
  <c r="I1743" i="1"/>
  <c r="H1739" i="1"/>
  <c r="X1739" i="1" s="1"/>
  <c r="I1739" i="1"/>
  <c r="H1731" i="1"/>
  <c r="X1731" i="1" s="1"/>
  <c r="I1731" i="1"/>
  <c r="H1723" i="1"/>
  <c r="X1723" i="1" s="1"/>
  <c r="I1723" i="1"/>
  <c r="H1715" i="1"/>
  <c r="X1715" i="1" s="1"/>
  <c r="I1715" i="1"/>
  <c r="H1707" i="1"/>
  <c r="X1707" i="1" s="1"/>
  <c r="I1707" i="1"/>
  <c r="H1699" i="1"/>
  <c r="X1699" i="1" s="1"/>
  <c r="I1699" i="1"/>
  <c r="H1691" i="1"/>
  <c r="X1691" i="1" s="1"/>
  <c r="I1691" i="1"/>
  <c r="H1683" i="1"/>
  <c r="X1683" i="1" s="1"/>
  <c r="I1683" i="1"/>
  <c r="H1675" i="1"/>
  <c r="X1675" i="1" s="1"/>
  <c r="I1675" i="1"/>
  <c r="H1667" i="1"/>
  <c r="X1667" i="1" s="1"/>
  <c r="I1667" i="1"/>
  <c r="H1659" i="1"/>
  <c r="X1659" i="1" s="1"/>
  <c r="I1659" i="1"/>
  <c r="H1651" i="1"/>
  <c r="X1651" i="1" s="1"/>
  <c r="I1651" i="1"/>
  <c r="H1643" i="1"/>
  <c r="X1643" i="1" s="1"/>
  <c r="I1643" i="1"/>
  <c r="H1635" i="1"/>
  <c r="X1635" i="1" s="1"/>
  <c r="I1635" i="1"/>
  <c r="H1627" i="1"/>
  <c r="X1627" i="1" s="1"/>
  <c r="I1627" i="1"/>
  <c r="H1619" i="1"/>
  <c r="X1619" i="1" s="1"/>
  <c r="I1619" i="1"/>
  <c r="H1615" i="1"/>
  <c r="X1615" i="1" s="1"/>
  <c r="I1615" i="1"/>
  <c r="H1603" i="1"/>
  <c r="X1603" i="1" s="1"/>
  <c r="I1603" i="1"/>
  <c r="H1595" i="1"/>
  <c r="X1595" i="1" s="1"/>
  <c r="I1595" i="1"/>
  <c r="H1587" i="1"/>
  <c r="X1587" i="1" s="1"/>
  <c r="I1587" i="1"/>
  <c r="H1579" i="1"/>
  <c r="X1579" i="1" s="1"/>
  <c r="I1579" i="1"/>
  <c r="H1571" i="1"/>
  <c r="X1571" i="1" s="1"/>
  <c r="I1571" i="1"/>
  <c r="H1563" i="1"/>
  <c r="X1563" i="1" s="1"/>
  <c r="I1563" i="1"/>
  <c r="H1555" i="1"/>
  <c r="X1555" i="1" s="1"/>
  <c r="I1555" i="1"/>
  <c r="H1547" i="1"/>
  <c r="X1547" i="1" s="1"/>
  <c r="I1547" i="1"/>
  <c r="H1539" i="1"/>
  <c r="X1539" i="1" s="1"/>
  <c r="I1539" i="1"/>
  <c r="H1531" i="1"/>
  <c r="X1531" i="1" s="1"/>
  <c r="I1531" i="1"/>
  <c r="H1519" i="1"/>
  <c r="X1519" i="1" s="1"/>
  <c r="I1519" i="1"/>
  <c r="H1511" i="1"/>
  <c r="X1511" i="1" s="1"/>
  <c r="I1511" i="1"/>
  <c r="H1503" i="1"/>
  <c r="X1503" i="1" s="1"/>
  <c r="I1503" i="1"/>
  <c r="H1495" i="1"/>
  <c r="X1495" i="1" s="1"/>
  <c r="I1495" i="1"/>
  <c r="H1487" i="1"/>
  <c r="X1487" i="1" s="1"/>
  <c r="I1487" i="1"/>
  <c r="H1479" i="1"/>
  <c r="X1479" i="1" s="1"/>
  <c r="I1479" i="1"/>
  <c r="H1471" i="1"/>
  <c r="X1471" i="1" s="1"/>
  <c r="I1471" i="1"/>
  <c r="H1463" i="1"/>
  <c r="X1463" i="1" s="1"/>
  <c r="I1463" i="1"/>
  <c r="H1455" i="1"/>
  <c r="X1455" i="1" s="1"/>
  <c r="I1455" i="1"/>
  <c r="H1447" i="1"/>
  <c r="X1447" i="1" s="1"/>
  <c r="I1447" i="1"/>
  <c r="H1439" i="1"/>
  <c r="X1439" i="1" s="1"/>
  <c r="I1439" i="1"/>
  <c r="H1431" i="1"/>
  <c r="X1431" i="1" s="1"/>
  <c r="I1431" i="1"/>
  <c r="H1423" i="1"/>
  <c r="X1423" i="1" s="1"/>
  <c r="I1423" i="1"/>
  <c r="H1415" i="1"/>
  <c r="X1415" i="1" s="1"/>
  <c r="I1415" i="1"/>
  <c r="H1407" i="1"/>
  <c r="X1407" i="1" s="1"/>
  <c r="I1407" i="1"/>
  <c r="H1403" i="1"/>
  <c r="X1403" i="1" s="1"/>
  <c r="I1403" i="1"/>
  <c r="H1395" i="1"/>
  <c r="X1395" i="1" s="1"/>
  <c r="I1395" i="1"/>
  <c r="H1387" i="1"/>
  <c r="X1387" i="1" s="1"/>
  <c r="I1387" i="1"/>
  <c r="H1379" i="1"/>
  <c r="X1379" i="1" s="1"/>
  <c r="I1379" i="1"/>
  <c r="H1367" i="1"/>
  <c r="X1367" i="1" s="1"/>
  <c r="I1367" i="1"/>
  <c r="H1359" i="1"/>
  <c r="X1359" i="1" s="1"/>
  <c r="I1359" i="1"/>
  <c r="H1351" i="1"/>
  <c r="X1351" i="1" s="1"/>
  <c r="I1351" i="1"/>
  <c r="H1343" i="1"/>
  <c r="X1343" i="1" s="1"/>
  <c r="I1343" i="1"/>
  <c r="H1335" i="1"/>
  <c r="X1335" i="1" s="1"/>
  <c r="I1335" i="1"/>
  <c r="H1327" i="1"/>
  <c r="X1327" i="1" s="1"/>
  <c r="I1327" i="1"/>
  <c r="H1319" i="1"/>
  <c r="X1319" i="1" s="1"/>
  <c r="I1319" i="1"/>
  <c r="H1311" i="1"/>
  <c r="X1311" i="1" s="1"/>
  <c r="I1311" i="1"/>
  <c r="H1303" i="1"/>
  <c r="X1303" i="1" s="1"/>
  <c r="I1303" i="1"/>
  <c r="H1295" i="1"/>
  <c r="X1295" i="1" s="1"/>
  <c r="I1295" i="1"/>
  <c r="H1287" i="1"/>
  <c r="X1287" i="1" s="1"/>
  <c r="I1287" i="1"/>
  <c r="H1279" i="1"/>
  <c r="X1279" i="1" s="1"/>
  <c r="I1279" i="1"/>
  <c r="H1275" i="1"/>
  <c r="X1275" i="1" s="1"/>
  <c r="I1275" i="1"/>
  <c r="H1267" i="1"/>
  <c r="X1267" i="1" s="1"/>
  <c r="I1267" i="1"/>
  <c r="H1259" i="1"/>
  <c r="X1259" i="1" s="1"/>
  <c r="I1259" i="1"/>
  <c r="H1251" i="1"/>
  <c r="X1251" i="1" s="1"/>
  <c r="I1251" i="1"/>
  <c r="H1243" i="1"/>
  <c r="X1243" i="1" s="1"/>
  <c r="I1243" i="1"/>
  <c r="H1238" i="1"/>
  <c r="X1238" i="1" s="1"/>
  <c r="I1238" i="1"/>
  <c r="H1230" i="1"/>
  <c r="X1230" i="1" s="1"/>
  <c r="I1230" i="1"/>
  <c r="H1222" i="1"/>
  <c r="X1222" i="1" s="1"/>
  <c r="I1222" i="1"/>
  <c r="H1214" i="1"/>
  <c r="X1214" i="1" s="1"/>
  <c r="I1214" i="1"/>
  <c r="H1202" i="1"/>
  <c r="X1202" i="1" s="1"/>
  <c r="I1202" i="1"/>
  <c r="H1194" i="1"/>
  <c r="X1194" i="1" s="1"/>
  <c r="I1194" i="1"/>
  <c r="H1186" i="1"/>
  <c r="X1186" i="1" s="1"/>
  <c r="I1186" i="1"/>
  <c r="H1182" i="1"/>
  <c r="X1182" i="1" s="1"/>
  <c r="I1182" i="1"/>
  <c r="H1174" i="1"/>
  <c r="X1174" i="1" s="1"/>
  <c r="I1174" i="1"/>
  <c r="H1166" i="1"/>
  <c r="X1166" i="1" s="1"/>
  <c r="I1166" i="1"/>
  <c r="H1154" i="1"/>
  <c r="X1154" i="1" s="1"/>
  <c r="I1154" i="1"/>
  <c r="H1146" i="1"/>
  <c r="X1146" i="1" s="1"/>
  <c r="I1146" i="1"/>
  <c r="H1142" i="1"/>
  <c r="X1142" i="1" s="1"/>
  <c r="I1142" i="1"/>
  <c r="H1134" i="1"/>
  <c r="X1134" i="1" s="1"/>
  <c r="I1134" i="1"/>
  <c r="H1126" i="1"/>
  <c r="X1126" i="1" s="1"/>
  <c r="I1126" i="1"/>
  <c r="H1118" i="1"/>
  <c r="X1118" i="1" s="1"/>
  <c r="I1118" i="1"/>
  <c r="H1110" i="1"/>
  <c r="X1110" i="1" s="1"/>
  <c r="I1110" i="1"/>
  <c r="H1102" i="1"/>
  <c r="X1102" i="1" s="1"/>
  <c r="I1102" i="1"/>
  <c r="H1094" i="1"/>
  <c r="X1094" i="1" s="1"/>
  <c r="I1094" i="1"/>
  <c r="H1082" i="1"/>
  <c r="X1082" i="1" s="1"/>
  <c r="I1082" i="1"/>
  <c r="H1074" i="1"/>
  <c r="X1074" i="1" s="1"/>
  <c r="I1074" i="1"/>
  <c r="H1066" i="1"/>
  <c r="X1066" i="1" s="1"/>
  <c r="I1066" i="1"/>
  <c r="H1058" i="1"/>
  <c r="X1058" i="1" s="1"/>
  <c r="I1058" i="1"/>
  <c r="H1050" i="1"/>
  <c r="X1050" i="1" s="1"/>
  <c r="I1050" i="1"/>
  <c r="H1042" i="1"/>
  <c r="X1042" i="1" s="1"/>
  <c r="I1042" i="1"/>
  <c r="H1034" i="1"/>
  <c r="X1034" i="1" s="1"/>
  <c r="I1034" i="1"/>
  <c r="H1026" i="1"/>
  <c r="X1026" i="1" s="1"/>
  <c r="I1026" i="1"/>
  <c r="H1018" i="1"/>
  <c r="X1018" i="1" s="1"/>
  <c r="I1018" i="1"/>
  <c r="H1010" i="1"/>
  <c r="X1010" i="1" s="1"/>
  <c r="I1010" i="1"/>
  <c r="H1002" i="1"/>
  <c r="X1002" i="1" s="1"/>
  <c r="I1002" i="1"/>
  <c r="H994" i="1"/>
  <c r="X994" i="1" s="1"/>
  <c r="I994" i="1"/>
  <c r="H986" i="1"/>
  <c r="X986" i="1" s="1"/>
  <c r="I986" i="1"/>
  <c r="H978" i="1"/>
  <c r="X978" i="1" s="1"/>
  <c r="I978" i="1"/>
  <c r="H970" i="1"/>
  <c r="X970" i="1" s="1"/>
  <c r="I970" i="1"/>
  <c r="H962" i="1"/>
  <c r="X962" i="1" s="1"/>
  <c r="I962" i="1"/>
  <c r="H954" i="1"/>
  <c r="X954" i="1" s="1"/>
  <c r="I954" i="1"/>
  <c r="H946" i="1"/>
  <c r="X946" i="1" s="1"/>
  <c r="I946" i="1"/>
  <c r="H938" i="1"/>
  <c r="X938" i="1" s="1"/>
  <c r="I938" i="1"/>
  <c r="H930" i="1"/>
  <c r="X930" i="1" s="1"/>
  <c r="I930" i="1"/>
  <c r="H922" i="1"/>
  <c r="X922" i="1" s="1"/>
  <c r="I922" i="1"/>
  <c r="H914" i="1"/>
  <c r="X914" i="1" s="1"/>
  <c r="I914" i="1"/>
  <c r="H906" i="1"/>
  <c r="X906" i="1" s="1"/>
  <c r="I906" i="1"/>
  <c r="H902" i="1"/>
  <c r="X902" i="1" s="1"/>
  <c r="I902" i="1"/>
  <c r="H890" i="1"/>
  <c r="X890" i="1" s="1"/>
  <c r="I890" i="1"/>
  <c r="H886" i="1"/>
  <c r="X886" i="1" s="1"/>
  <c r="I886" i="1"/>
  <c r="H874" i="1"/>
  <c r="X874" i="1" s="1"/>
  <c r="I874" i="1"/>
  <c r="H866" i="1"/>
  <c r="X866" i="1" s="1"/>
  <c r="I866" i="1"/>
  <c r="H862" i="1"/>
  <c r="X862" i="1" s="1"/>
  <c r="I862" i="1"/>
  <c r="H854" i="1"/>
  <c r="X854" i="1" s="1"/>
  <c r="I854" i="1"/>
  <c r="H846" i="1"/>
  <c r="X846" i="1" s="1"/>
  <c r="I846" i="1"/>
  <c r="H834" i="1"/>
  <c r="X834" i="1" s="1"/>
  <c r="I834" i="1"/>
  <c r="H826" i="1"/>
  <c r="X826" i="1" s="1"/>
  <c r="I826" i="1"/>
  <c r="H822" i="1"/>
  <c r="X822" i="1" s="1"/>
  <c r="I822" i="1"/>
  <c r="H814" i="1"/>
  <c r="X814" i="1" s="1"/>
  <c r="I814" i="1"/>
  <c r="H806" i="1"/>
  <c r="X806" i="1" s="1"/>
  <c r="I806" i="1"/>
  <c r="H794" i="1"/>
  <c r="X794" i="1" s="1"/>
  <c r="I794" i="1"/>
  <c r="H786" i="1"/>
  <c r="X786" i="1" s="1"/>
  <c r="I786" i="1"/>
  <c r="H778" i="1"/>
  <c r="X778" i="1" s="1"/>
  <c r="I778" i="1"/>
  <c r="H770" i="1"/>
  <c r="X770" i="1" s="1"/>
  <c r="I770" i="1"/>
  <c r="H766" i="1"/>
  <c r="X766" i="1" s="1"/>
  <c r="I766" i="1"/>
  <c r="H762" i="1"/>
  <c r="X762" i="1" s="1"/>
  <c r="I762" i="1"/>
  <c r="H758" i="1"/>
  <c r="X758" i="1" s="1"/>
  <c r="I758" i="1"/>
  <c r="H750" i="1"/>
  <c r="X750" i="1" s="1"/>
  <c r="I750" i="1"/>
  <c r="H742" i="1"/>
  <c r="X742" i="1" s="1"/>
  <c r="I742" i="1"/>
  <c r="H734" i="1"/>
  <c r="X734" i="1" s="1"/>
  <c r="I734" i="1"/>
  <c r="H726" i="1"/>
  <c r="X726" i="1" s="1"/>
  <c r="I726" i="1"/>
  <c r="H714" i="1"/>
  <c r="X714" i="1" s="1"/>
  <c r="I714" i="1"/>
  <c r="H706" i="1"/>
  <c r="X706" i="1" s="1"/>
  <c r="I706" i="1"/>
  <c r="H702" i="1"/>
  <c r="X702" i="1" s="1"/>
  <c r="I702" i="1"/>
  <c r="H690" i="1"/>
  <c r="X690" i="1" s="1"/>
  <c r="I690" i="1"/>
  <c r="H682" i="1"/>
  <c r="X682" i="1" s="1"/>
  <c r="I682" i="1"/>
  <c r="H678" i="1"/>
  <c r="X678" i="1" s="1"/>
  <c r="I678" i="1"/>
  <c r="H666" i="1"/>
  <c r="X666" i="1" s="1"/>
  <c r="I666" i="1"/>
  <c r="H662" i="1"/>
  <c r="X662" i="1" s="1"/>
  <c r="I662" i="1"/>
  <c r="H654" i="1"/>
  <c r="X654" i="1" s="1"/>
  <c r="I654" i="1"/>
  <c r="H646" i="1"/>
  <c r="X646" i="1" s="1"/>
  <c r="I646" i="1"/>
  <c r="H638" i="1"/>
  <c r="X638" i="1" s="1"/>
  <c r="I638" i="1"/>
  <c r="H630" i="1"/>
  <c r="X630" i="1" s="1"/>
  <c r="I630" i="1"/>
  <c r="H618" i="1"/>
  <c r="X618" i="1" s="1"/>
  <c r="I618" i="1"/>
  <c r="H610" i="1"/>
  <c r="X610" i="1" s="1"/>
  <c r="I610" i="1"/>
  <c r="H606" i="1"/>
  <c r="X606" i="1" s="1"/>
  <c r="I606" i="1"/>
  <c r="H598" i="1"/>
  <c r="X598" i="1" s="1"/>
  <c r="I598" i="1"/>
  <c r="H590" i="1"/>
  <c r="X590" i="1" s="1"/>
  <c r="I590" i="1"/>
  <c r="H582" i="1"/>
  <c r="X582" i="1" s="1"/>
  <c r="I582" i="1"/>
  <c r="H570" i="1"/>
  <c r="X570" i="1" s="1"/>
  <c r="I570" i="1"/>
  <c r="H562" i="1"/>
  <c r="X562" i="1" s="1"/>
  <c r="I562" i="1"/>
  <c r="H558" i="1"/>
  <c r="X558" i="1" s="1"/>
  <c r="I558" i="1"/>
  <c r="H550" i="1"/>
  <c r="X550" i="1" s="1"/>
  <c r="I550" i="1"/>
  <c r="H542" i="1"/>
  <c r="X542" i="1" s="1"/>
  <c r="I542" i="1"/>
  <c r="H534" i="1"/>
  <c r="X534" i="1" s="1"/>
  <c r="I534" i="1"/>
  <c r="H526" i="1"/>
  <c r="X526" i="1" s="1"/>
  <c r="I526" i="1"/>
  <c r="H518" i="1"/>
  <c r="X518" i="1" s="1"/>
  <c r="I518" i="1"/>
  <c r="H510" i="1"/>
  <c r="X510" i="1" s="1"/>
  <c r="I510" i="1"/>
  <c r="H502" i="1"/>
  <c r="X502" i="1" s="1"/>
  <c r="I502" i="1"/>
  <c r="H494" i="1"/>
  <c r="X494" i="1" s="1"/>
  <c r="I494" i="1"/>
  <c r="H486" i="1"/>
  <c r="X486" i="1" s="1"/>
  <c r="I486" i="1"/>
  <c r="H478" i="1"/>
  <c r="X478" i="1" s="1"/>
  <c r="I478" i="1"/>
  <c r="H470" i="1"/>
  <c r="X470" i="1" s="1"/>
  <c r="I470" i="1"/>
  <c r="H462" i="1"/>
  <c r="X462" i="1" s="1"/>
  <c r="I462" i="1"/>
  <c r="H454" i="1"/>
  <c r="X454" i="1" s="1"/>
  <c r="I454" i="1"/>
  <c r="H446" i="1"/>
  <c r="X446" i="1" s="1"/>
  <c r="I446" i="1"/>
  <c r="H438" i="1"/>
  <c r="X438" i="1" s="1"/>
  <c r="I438" i="1"/>
  <c r="H430" i="1"/>
  <c r="X430" i="1" s="1"/>
  <c r="I430" i="1"/>
  <c r="H422" i="1"/>
  <c r="X422" i="1" s="1"/>
  <c r="I422" i="1"/>
  <c r="H414" i="1"/>
  <c r="X414" i="1" s="1"/>
  <c r="I414" i="1"/>
  <c r="H406" i="1"/>
  <c r="X406" i="1" s="1"/>
  <c r="I406" i="1"/>
  <c r="H398" i="1"/>
  <c r="X398" i="1" s="1"/>
  <c r="I398" i="1"/>
  <c r="H390" i="1"/>
  <c r="X390" i="1" s="1"/>
  <c r="I390" i="1"/>
  <c r="H382" i="1"/>
  <c r="X382" i="1" s="1"/>
  <c r="I382" i="1"/>
  <c r="H374" i="1"/>
  <c r="X374" i="1" s="1"/>
  <c r="I374" i="1"/>
  <c r="H362" i="1"/>
  <c r="X362" i="1" s="1"/>
  <c r="I362" i="1"/>
  <c r="H354" i="1"/>
  <c r="X354" i="1" s="1"/>
  <c r="I354" i="1"/>
  <c r="H346" i="1"/>
  <c r="X346" i="1" s="1"/>
  <c r="I346" i="1"/>
  <c r="H338" i="1"/>
  <c r="X338" i="1" s="1"/>
  <c r="I338" i="1"/>
  <c r="H334" i="1"/>
  <c r="X334" i="1" s="1"/>
  <c r="I334" i="1"/>
  <c r="H326" i="1"/>
  <c r="X326" i="1" s="1"/>
  <c r="I326" i="1"/>
  <c r="H314" i="1"/>
  <c r="X314" i="1" s="1"/>
  <c r="I314" i="1"/>
  <c r="H306" i="1"/>
  <c r="X306" i="1" s="1"/>
  <c r="I306" i="1"/>
  <c r="H298" i="1"/>
  <c r="X298" i="1" s="1"/>
  <c r="I298" i="1"/>
  <c r="H290" i="1"/>
  <c r="X290" i="1" s="1"/>
  <c r="I290" i="1"/>
  <c r="H282" i="1"/>
  <c r="X282" i="1" s="1"/>
  <c r="I282" i="1"/>
  <c r="H274" i="1"/>
  <c r="X274" i="1" s="1"/>
  <c r="I274" i="1"/>
  <c r="H266" i="1"/>
  <c r="X266" i="1" s="1"/>
  <c r="I266" i="1"/>
  <c r="H258" i="1"/>
  <c r="X258" i="1" s="1"/>
  <c r="I258" i="1"/>
  <c r="H250" i="1"/>
  <c r="X250" i="1" s="1"/>
  <c r="I250" i="1"/>
  <c r="H242" i="1"/>
  <c r="X242" i="1" s="1"/>
  <c r="I242" i="1"/>
  <c r="H234" i="1"/>
  <c r="X234" i="1" s="1"/>
  <c r="I234" i="1"/>
  <c r="H226" i="1"/>
  <c r="X226" i="1" s="1"/>
  <c r="I226" i="1"/>
  <c r="H218" i="1"/>
  <c r="X218" i="1" s="1"/>
  <c r="I218" i="1"/>
  <c r="H210" i="1"/>
  <c r="X210" i="1" s="1"/>
  <c r="I210" i="1"/>
  <c r="H202" i="1"/>
  <c r="X202" i="1" s="1"/>
  <c r="I202" i="1"/>
  <c r="H194" i="1"/>
  <c r="X194" i="1" s="1"/>
  <c r="I194" i="1"/>
  <c r="H186" i="1"/>
  <c r="X186" i="1" s="1"/>
  <c r="I186" i="1"/>
  <c r="H178" i="1"/>
  <c r="X178" i="1" s="1"/>
  <c r="I178" i="1"/>
  <c r="H170" i="1"/>
  <c r="X170" i="1" s="1"/>
  <c r="I170" i="1"/>
  <c r="H162" i="1"/>
  <c r="X162" i="1" s="1"/>
  <c r="I162" i="1"/>
  <c r="H150" i="1"/>
  <c r="X150" i="1" s="1"/>
  <c r="I150" i="1"/>
  <c r="H142" i="1"/>
  <c r="X142" i="1" s="1"/>
  <c r="I142" i="1"/>
  <c r="H134" i="1"/>
  <c r="X134" i="1" s="1"/>
  <c r="I134" i="1"/>
  <c r="H126" i="1"/>
  <c r="X126" i="1" s="1"/>
  <c r="I126" i="1"/>
  <c r="H118" i="1"/>
  <c r="X118" i="1" s="1"/>
  <c r="I118" i="1"/>
  <c r="H110" i="1"/>
  <c r="X110" i="1" s="1"/>
  <c r="I110" i="1"/>
  <c r="H102" i="1"/>
  <c r="X102" i="1" s="1"/>
  <c r="I102" i="1"/>
  <c r="H94" i="1"/>
  <c r="X94" i="1" s="1"/>
  <c r="I94" i="1"/>
  <c r="H86" i="1"/>
  <c r="X86" i="1" s="1"/>
  <c r="I86" i="1"/>
  <c r="H78" i="1"/>
  <c r="X78" i="1" s="1"/>
  <c r="I78" i="1"/>
  <c r="H74" i="1"/>
  <c r="X74" i="1" s="1"/>
  <c r="I74" i="1"/>
  <c r="H66" i="1"/>
  <c r="X66" i="1" s="1"/>
  <c r="I66" i="1"/>
  <c r="H58" i="1"/>
  <c r="X58" i="1" s="1"/>
  <c r="I58" i="1"/>
  <c r="H50" i="1"/>
  <c r="X50" i="1" s="1"/>
  <c r="I50" i="1"/>
  <c r="H38" i="1"/>
  <c r="X38" i="1" s="1"/>
  <c r="I38" i="1"/>
  <c r="H29" i="1"/>
  <c r="X29" i="1" s="1"/>
  <c r="I29" i="1"/>
  <c r="H21" i="1"/>
  <c r="X21" i="1" s="1"/>
  <c r="I21" i="1"/>
  <c r="H13" i="1"/>
  <c r="X13" i="1" s="1"/>
  <c r="I13" i="1"/>
  <c r="H5" i="1"/>
  <c r="X5" i="1" s="1"/>
  <c r="I5" i="1"/>
  <c r="H3238" i="1"/>
  <c r="X3238" i="1" s="1"/>
  <c r="I3238" i="1"/>
  <c r="H3230" i="1"/>
  <c r="X3230" i="1" s="1"/>
  <c r="I3230" i="1"/>
  <c r="H3222" i="1"/>
  <c r="X3222" i="1" s="1"/>
  <c r="I3222" i="1"/>
  <c r="H3214" i="1"/>
  <c r="X3214" i="1" s="1"/>
  <c r="I3214" i="1"/>
  <c r="H3206" i="1"/>
  <c r="X3206" i="1" s="1"/>
  <c r="I3206" i="1"/>
  <c r="H3198" i="1"/>
  <c r="X3198" i="1" s="1"/>
  <c r="I3198" i="1"/>
  <c r="H3190" i="1"/>
  <c r="X3190" i="1" s="1"/>
  <c r="I3190" i="1"/>
  <c r="H3182" i="1"/>
  <c r="X3182" i="1" s="1"/>
  <c r="I3182" i="1"/>
  <c r="H3174" i="1"/>
  <c r="X3174" i="1" s="1"/>
  <c r="I3174" i="1"/>
  <c r="H3166" i="1"/>
  <c r="X3166" i="1" s="1"/>
  <c r="I3166" i="1"/>
  <c r="H3158" i="1"/>
  <c r="X3158" i="1" s="1"/>
  <c r="I3158" i="1"/>
  <c r="H3146" i="1"/>
  <c r="X3146" i="1" s="1"/>
  <c r="I3146" i="1"/>
  <c r="H3138" i="1"/>
  <c r="X3138" i="1" s="1"/>
  <c r="I3138" i="1"/>
  <c r="H3130" i="1"/>
  <c r="X3130" i="1" s="1"/>
  <c r="I3130" i="1"/>
  <c r="H3122" i="1"/>
  <c r="X3122" i="1" s="1"/>
  <c r="I3122" i="1"/>
  <c r="H3114" i="1"/>
  <c r="X3114" i="1" s="1"/>
  <c r="I3114" i="1"/>
  <c r="H3106" i="1"/>
  <c r="X3106" i="1" s="1"/>
  <c r="I3106" i="1"/>
  <c r="H3098" i="1"/>
  <c r="X3098" i="1" s="1"/>
  <c r="I3098" i="1"/>
  <c r="H3094" i="1"/>
  <c r="X3094" i="1" s="1"/>
  <c r="I3094" i="1"/>
  <c r="H3082" i="1"/>
  <c r="X3082" i="1" s="1"/>
  <c r="I3082" i="1"/>
  <c r="H3078" i="1"/>
  <c r="X3078" i="1" s="1"/>
  <c r="I3078" i="1"/>
  <c r="H3070" i="1"/>
  <c r="X3070" i="1" s="1"/>
  <c r="I3070" i="1"/>
  <c r="H3058" i="1"/>
  <c r="X3058" i="1" s="1"/>
  <c r="I3058" i="1"/>
  <c r="H3050" i="1"/>
  <c r="X3050" i="1" s="1"/>
  <c r="I3050" i="1"/>
  <c r="H3042" i="1"/>
  <c r="X3042" i="1" s="1"/>
  <c r="I3042" i="1"/>
  <c r="H3030" i="1"/>
  <c r="X3030" i="1" s="1"/>
  <c r="I3030" i="1"/>
  <c r="H3022" i="1"/>
  <c r="X3022" i="1" s="1"/>
  <c r="I3022" i="1"/>
  <c r="H3014" i="1"/>
  <c r="X3014" i="1" s="1"/>
  <c r="I3014" i="1"/>
  <c r="H3006" i="1"/>
  <c r="X3006" i="1" s="1"/>
  <c r="I3006" i="1"/>
  <c r="H2998" i="1"/>
  <c r="X2998" i="1" s="1"/>
  <c r="I2998" i="1"/>
  <c r="H2990" i="1"/>
  <c r="X2990" i="1" s="1"/>
  <c r="I2990" i="1"/>
  <c r="H2982" i="1"/>
  <c r="X2982" i="1" s="1"/>
  <c r="I2982" i="1"/>
  <c r="H2974" i="1"/>
  <c r="X2974" i="1" s="1"/>
  <c r="I2974" i="1"/>
  <c r="H2966" i="1"/>
  <c r="X2966" i="1" s="1"/>
  <c r="I2966" i="1"/>
  <c r="H2958" i="1"/>
  <c r="X2958" i="1" s="1"/>
  <c r="I2958" i="1"/>
  <c r="H2950" i="1"/>
  <c r="X2950" i="1" s="1"/>
  <c r="I2950" i="1"/>
  <c r="H2942" i="1"/>
  <c r="X2942" i="1" s="1"/>
  <c r="I2942" i="1"/>
  <c r="H2934" i="1"/>
  <c r="X2934" i="1" s="1"/>
  <c r="I2934" i="1"/>
  <c r="H2926" i="1"/>
  <c r="X2926" i="1" s="1"/>
  <c r="I2926" i="1"/>
  <c r="H2918" i="1"/>
  <c r="X2918" i="1" s="1"/>
  <c r="I2918" i="1"/>
  <c r="H2910" i="1"/>
  <c r="X2910" i="1" s="1"/>
  <c r="I2910" i="1"/>
  <c r="H2902" i="1"/>
  <c r="X2902" i="1" s="1"/>
  <c r="I2902" i="1"/>
  <c r="H2894" i="1"/>
  <c r="X2894" i="1" s="1"/>
  <c r="I2894" i="1"/>
  <c r="H2886" i="1"/>
  <c r="X2886" i="1" s="1"/>
  <c r="I2886" i="1"/>
  <c r="H2878" i="1"/>
  <c r="X2878" i="1" s="1"/>
  <c r="I2878" i="1"/>
  <c r="H2870" i="1"/>
  <c r="X2870" i="1" s="1"/>
  <c r="I2870" i="1"/>
  <c r="H2862" i="1"/>
  <c r="X2862" i="1" s="1"/>
  <c r="I2862" i="1"/>
  <c r="H2854" i="1"/>
  <c r="X2854" i="1" s="1"/>
  <c r="I2854" i="1"/>
  <c r="H2846" i="1"/>
  <c r="X2846" i="1" s="1"/>
  <c r="I2846" i="1"/>
  <c r="H2838" i="1"/>
  <c r="X2838" i="1" s="1"/>
  <c r="I2838" i="1"/>
  <c r="H2830" i="1"/>
  <c r="X2830" i="1" s="1"/>
  <c r="I2830" i="1"/>
  <c r="H2822" i="1"/>
  <c r="X2822" i="1" s="1"/>
  <c r="I2822" i="1"/>
  <c r="H2814" i="1"/>
  <c r="X2814" i="1" s="1"/>
  <c r="I2814" i="1"/>
  <c r="H2806" i="1"/>
  <c r="X2806" i="1" s="1"/>
  <c r="I2806" i="1"/>
  <c r="H2798" i="1"/>
  <c r="X2798" i="1" s="1"/>
  <c r="I2798" i="1"/>
  <c r="H2786" i="1"/>
  <c r="X2786" i="1" s="1"/>
  <c r="I2786" i="1"/>
  <c r="H2778" i="1"/>
  <c r="X2778" i="1" s="1"/>
  <c r="I2778" i="1"/>
  <c r="H2774" i="1"/>
  <c r="X2774" i="1" s="1"/>
  <c r="I2774" i="1"/>
  <c r="H2762" i="1"/>
  <c r="X2762" i="1" s="1"/>
  <c r="I2762" i="1"/>
  <c r="H2754" i="1"/>
  <c r="X2754" i="1" s="1"/>
  <c r="I2754" i="1"/>
  <c r="H2746" i="1"/>
  <c r="X2746" i="1" s="1"/>
  <c r="I2746" i="1"/>
  <c r="H2742" i="1"/>
  <c r="X2742" i="1" s="1"/>
  <c r="I2742" i="1"/>
  <c r="H2734" i="1"/>
  <c r="X2734" i="1" s="1"/>
  <c r="I2734" i="1"/>
  <c r="H2726" i="1"/>
  <c r="X2726" i="1" s="1"/>
  <c r="I2726" i="1"/>
  <c r="H2718" i="1"/>
  <c r="X2718" i="1" s="1"/>
  <c r="I2718" i="1"/>
  <c r="H2706" i="1"/>
  <c r="X2706" i="1" s="1"/>
  <c r="I2706" i="1"/>
  <c r="H2698" i="1"/>
  <c r="X2698" i="1" s="1"/>
  <c r="I2698" i="1"/>
  <c r="H2694" i="1"/>
  <c r="X2694" i="1" s="1"/>
  <c r="I2694" i="1"/>
  <c r="H2686" i="1"/>
  <c r="X2686" i="1" s="1"/>
  <c r="I2686" i="1"/>
  <c r="H2678" i="1"/>
  <c r="X2678" i="1" s="1"/>
  <c r="I2678" i="1"/>
  <c r="H2670" i="1"/>
  <c r="X2670" i="1" s="1"/>
  <c r="I2670" i="1"/>
  <c r="H2662" i="1"/>
  <c r="X2662" i="1" s="1"/>
  <c r="I2662" i="1"/>
  <c r="H2654" i="1"/>
  <c r="X2654" i="1" s="1"/>
  <c r="I2654" i="1"/>
  <c r="H2646" i="1"/>
  <c r="X2646" i="1" s="1"/>
  <c r="I2646" i="1"/>
  <c r="H2638" i="1"/>
  <c r="X2638" i="1" s="1"/>
  <c r="I2638" i="1"/>
  <c r="H2630" i="1"/>
  <c r="X2630" i="1" s="1"/>
  <c r="I2630" i="1"/>
  <c r="H2622" i="1"/>
  <c r="X2622" i="1" s="1"/>
  <c r="I2622" i="1"/>
  <c r="H2614" i="1"/>
  <c r="X2614" i="1" s="1"/>
  <c r="I2614" i="1"/>
  <c r="H2606" i="1"/>
  <c r="X2606" i="1" s="1"/>
  <c r="I2606" i="1"/>
  <c r="H2598" i="1"/>
  <c r="X2598" i="1" s="1"/>
  <c r="I2598" i="1"/>
  <c r="H2590" i="1"/>
  <c r="X2590" i="1" s="1"/>
  <c r="I2590" i="1"/>
  <c r="H2582" i="1"/>
  <c r="X2582" i="1" s="1"/>
  <c r="I2582" i="1"/>
  <c r="H2574" i="1"/>
  <c r="X2574" i="1" s="1"/>
  <c r="I2574" i="1"/>
  <c r="H2566" i="1"/>
  <c r="X2566" i="1" s="1"/>
  <c r="I2566" i="1"/>
  <c r="H2558" i="1"/>
  <c r="X2558" i="1" s="1"/>
  <c r="I2558" i="1"/>
  <c r="H2550" i="1"/>
  <c r="X2550" i="1" s="1"/>
  <c r="I2550" i="1"/>
  <c r="H2542" i="1"/>
  <c r="X2542" i="1" s="1"/>
  <c r="I2542" i="1"/>
  <c r="H2534" i="1"/>
  <c r="X2534" i="1" s="1"/>
  <c r="I2534" i="1"/>
  <c r="H2526" i="1"/>
  <c r="X2526" i="1" s="1"/>
  <c r="I2526" i="1"/>
  <c r="H2518" i="1"/>
  <c r="X2518" i="1" s="1"/>
  <c r="I2518" i="1"/>
  <c r="H2510" i="1"/>
  <c r="X2510" i="1" s="1"/>
  <c r="I2510" i="1"/>
  <c r="H2502" i="1"/>
  <c r="X2502" i="1" s="1"/>
  <c r="I2502" i="1"/>
  <c r="H2494" i="1"/>
  <c r="X2494" i="1" s="1"/>
  <c r="I2494" i="1"/>
  <c r="H2486" i="1"/>
  <c r="X2486" i="1" s="1"/>
  <c r="I2486" i="1"/>
  <c r="H2478" i="1"/>
  <c r="X2478" i="1" s="1"/>
  <c r="I2478" i="1"/>
  <c r="H2470" i="1"/>
  <c r="X2470" i="1" s="1"/>
  <c r="I2470" i="1"/>
  <c r="H2462" i="1"/>
  <c r="X2462" i="1" s="1"/>
  <c r="I2462" i="1"/>
  <c r="H2454" i="1"/>
  <c r="X2454" i="1" s="1"/>
  <c r="I2454" i="1"/>
  <c r="H2446" i="1"/>
  <c r="X2446" i="1" s="1"/>
  <c r="I2446" i="1"/>
  <c r="H2438" i="1"/>
  <c r="X2438" i="1" s="1"/>
  <c r="I2438" i="1"/>
  <c r="H2430" i="1"/>
  <c r="X2430" i="1" s="1"/>
  <c r="I2430" i="1"/>
  <c r="H2422" i="1"/>
  <c r="X2422" i="1" s="1"/>
  <c r="I2422" i="1"/>
  <c r="H2414" i="1"/>
  <c r="X2414" i="1" s="1"/>
  <c r="I2414" i="1"/>
  <c r="H2406" i="1"/>
  <c r="X2406" i="1" s="1"/>
  <c r="I2406" i="1"/>
  <c r="H2398" i="1"/>
  <c r="X2398" i="1" s="1"/>
  <c r="I2398" i="1"/>
  <c r="H2390" i="1"/>
  <c r="X2390" i="1" s="1"/>
  <c r="I2390" i="1"/>
  <c r="H2382" i="1"/>
  <c r="X2382" i="1" s="1"/>
  <c r="I2382" i="1"/>
  <c r="H2374" i="1"/>
  <c r="X2374" i="1" s="1"/>
  <c r="I2374" i="1"/>
  <c r="H2366" i="1"/>
  <c r="X2366" i="1" s="1"/>
  <c r="I2366" i="1"/>
  <c r="H2358" i="1"/>
  <c r="X2358" i="1" s="1"/>
  <c r="I2358" i="1"/>
  <c r="H2350" i="1"/>
  <c r="X2350" i="1" s="1"/>
  <c r="I2350" i="1"/>
  <c r="H2342" i="1"/>
  <c r="X2342" i="1" s="1"/>
  <c r="I2342" i="1"/>
  <c r="H2334" i="1"/>
  <c r="X2334" i="1" s="1"/>
  <c r="I2334" i="1"/>
  <c r="H2326" i="1"/>
  <c r="X2326" i="1" s="1"/>
  <c r="I2326" i="1"/>
  <c r="H2318" i="1"/>
  <c r="X2318" i="1" s="1"/>
  <c r="I2318" i="1"/>
  <c r="H2306" i="1"/>
  <c r="X2306" i="1" s="1"/>
  <c r="I2306" i="1"/>
  <c r="H2298" i="1"/>
  <c r="X2298" i="1" s="1"/>
  <c r="I2298" i="1"/>
  <c r="H2290" i="1"/>
  <c r="X2290" i="1" s="1"/>
  <c r="I2290" i="1"/>
  <c r="H2282" i="1"/>
  <c r="X2282" i="1" s="1"/>
  <c r="I2282" i="1"/>
  <c r="H2278" i="1"/>
  <c r="X2278" i="1" s="1"/>
  <c r="I2278" i="1"/>
  <c r="H2270" i="1"/>
  <c r="X2270" i="1" s="1"/>
  <c r="I2270" i="1"/>
  <c r="H2258" i="1"/>
  <c r="X2258" i="1" s="1"/>
  <c r="I2258" i="1"/>
  <c r="H2254" i="1"/>
  <c r="X2254" i="1" s="1"/>
  <c r="I2254" i="1"/>
  <c r="H2246" i="1"/>
  <c r="X2246" i="1" s="1"/>
  <c r="I2246" i="1"/>
  <c r="H2238" i="1"/>
  <c r="X2238" i="1" s="1"/>
  <c r="I2238" i="1"/>
  <c r="H2230" i="1"/>
  <c r="X2230" i="1" s="1"/>
  <c r="I2230" i="1"/>
  <c r="H2222" i="1"/>
  <c r="X2222" i="1" s="1"/>
  <c r="I2222" i="1"/>
  <c r="H2214" i="1"/>
  <c r="X2214" i="1" s="1"/>
  <c r="I2214" i="1"/>
  <c r="H2206" i="1"/>
  <c r="X2206" i="1" s="1"/>
  <c r="I2206" i="1"/>
  <c r="H2198" i="1"/>
  <c r="X2198" i="1" s="1"/>
  <c r="I2198" i="1"/>
  <c r="H2190" i="1"/>
  <c r="X2190" i="1" s="1"/>
  <c r="I2190" i="1"/>
  <c r="H2182" i="1"/>
  <c r="X2182" i="1" s="1"/>
  <c r="I2182" i="1"/>
  <c r="H2174" i="1"/>
  <c r="X2174" i="1" s="1"/>
  <c r="I2174" i="1"/>
  <c r="H2166" i="1"/>
  <c r="X2166" i="1" s="1"/>
  <c r="I2166" i="1"/>
  <c r="H2154" i="1"/>
  <c r="X2154" i="1" s="1"/>
  <c r="I2154" i="1"/>
  <c r="H2146" i="1"/>
  <c r="X2146" i="1" s="1"/>
  <c r="I2146" i="1"/>
  <c r="H2138" i="1"/>
  <c r="X2138" i="1" s="1"/>
  <c r="I2138" i="1"/>
  <c r="H2130" i="1"/>
  <c r="X2130" i="1" s="1"/>
  <c r="I2130" i="1"/>
  <c r="H2126" i="1"/>
  <c r="X2126" i="1" s="1"/>
  <c r="I2126" i="1"/>
  <c r="H2118" i="1"/>
  <c r="X2118" i="1" s="1"/>
  <c r="I2118" i="1"/>
  <c r="H2110" i="1"/>
  <c r="X2110" i="1" s="1"/>
  <c r="I2110" i="1"/>
  <c r="H2102" i="1"/>
  <c r="X2102" i="1" s="1"/>
  <c r="I2102" i="1"/>
  <c r="H2094" i="1"/>
  <c r="X2094" i="1" s="1"/>
  <c r="I2094" i="1"/>
  <c r="H2086" i="1"/>
  <c r="X2086" i="1" s="1"/>
  <c r="I2086" i="1"/>
  <c r="H2078" i="1"/>
  <c r="X2078" i="1" s="1"/>
  <c r="I2078" i="1"/>
  <c r="H2070" i="1"/>
  <c r="X2070" i="1" s="1"/>
  <c r="I2070" i="1"/>
  <c r="H2062" i="1"/>
  <c r="X2062" i="1" s="1"/>
  <c r="I2062" i="1"/>
  <c r="H2054" i="1"/>
  <c r="X2054" i="1" s="1"/>
  <c r="I2054" i="1"/>
  <c r="H2046" i="1"/>
  <c r="X2046" i="1" s="1"/>
  <c r="I2046" i="1"/>
  <c r="H2038" i="1"/>
  <c r="X2038" i="1" s="1"/>
  <c r="I2038" i="1"/>
  <c r="H2030" i="1"/>
  <c r="X2030" i="1" s="1"/>
  <c r="I2030" i="1"/>
  <c r="H2022" i="1"/>
  <c r="X2022" i="1" s="1"/>
  <c r="I2022" i="1"/>
  <c r="H2014" i="1"/>
  <c r="X2014" i="1" s="1"/>
  <c r="I2014" i="1"/>
  <c r="H2006" i="1"/>
  <c r="X2006" i="1" s="1"/>
  <c r="I2006" i="1"/>
  <c r="H1998" i="1"/>
  <c r="X1998" i="1" s="1"/>
  <c r="I1998" i="1"/>
  <c r="H1990" i="1"/>
  <c r="X1990" i="1" s="1"/>
  <c r="I1990" i="1"/>
  <c r="H1982" i="1"/>
  <c r="X1982" i="1" s="1"/>
  <c r="I1982" i="1"/>
  <c r="H1974" i="1"/>
  <c r="X1974" i="1" s="1"/>
  <c r="I1974" i="1"/>
  <c r="H1966" i="1"/>
  <c r="X1966" i="1" s="1"/>
  <c r="I1966" i="1"/>
  <c r="H1958" i="1"/>
  <c r="X1958" i="1" s="1"/>
  <c r="I1958" i="1"/>
  <c r="H1950" i="1"/>
  <c r="X1950" i="1" s="1"/>
  <c r="I1950" i="1"/>
  <c r="H1942" i="1"/>
  <c r="X1942" i="1" s="1"/>
  <c r="I1942" i="1"/>
  <c r="H1934" i="1"/>
  <c r="X1934" i="1" s="1"/>
  <c r="I1934" i="1"/>
  <c r="H1926" i="1"/>
  <c r="X1926" i="1" s="1"/>
  <c r="I1926" i="1"/>
  <c r="H1918" i="1"/>
  <c r="X1918" i="1" s="1"/>
  <c r="I1918" i="1"/>
  <c r="H1910" i="1"/>
  <c r="X1910" i="1" s="1"/>
  <c r="I1910" i="1"/>
  <c r="H1902" i="1"/>
  <c r="X1902" i="1" s="1"/>
  <c r="I1902" i="1"/>
  <c r="H1894" i="1"/>
  <c r="X1894" i="1" s="1"/>
  <c r="I1894" i="1"/>
  <c r="H1886" i="1"/>
  <c r="X1886" i="1" s="1"/>
  <c r="I1886" i="1"/>
  <c r="H1878" i="1"/>
  <c r="X1878" i="1" s="1"/>
  <c r="I1878" i="1"/>
  <c r="H1870" i="1"/>
  <c r="X1870" i="1" s="1"/>
  <c r="I1870" i="1"/>
  <c r="H1862" i="1"/>
  <c r="X1862" i="1" s="1"/>
  <c r="I1862" i="1"/>
  <c r="H1854" i="1"/>
  <c r="X1854" i="1" s="1"/>
  <c r="I1854" i="1"/>
  <c r="H1846" i="1"/>
  <c r="X1846" i="1" s="1"/>
  <c r="I1846" i="1"/>
  <c r="H1838" i="1"/>
  <c r="X1838" i="1" s="1"/>
  <c r="I1838" i="1"/>
  <c r="H1830" i="1"/>
  <c r="X1830" i="1" s="1"/>
  <c r="I1830" i="1"/>
  <c r="H1822" i="1"/>
  <c r="X1822" i="1" s="1"/>
  <c r="I1822" i="1"/>
  <c r="H1814" i="1"/>
  <c r="X1814" i="1" s="1"/>
  <c r="I1814" i="1"/>
  <c r="H1806" i="1"/>
  <c r="X1806" i="1" s="1"/>
  <c r="I1806" i="1"/>
  <c r="H1798" i="1"/>
  <c r="X1798" i="1" s="1"/>
  <c r="I1798" i="1"/>
  <c r="H1790" i="1"/>
  <c r="X1790" i="1" s="1"/>
  <c r="I1790" i="1"/>
  <c r="H1782" i="1"/>
  <c r="X1782" i="1" s="1"/>
  <c r="I1782" i="1"/>
  <c r="H1774" i="1"/>
  <c r="X1774" i="1" s="1"/>
  <c r="I1774" i="1"/>
  <c r="H1766" i="1"/>
  <c r="X1766" i="1" s="1"/>
  <c r="I1766" i="1"/>
  <c r="H1758" i="1"/>
  <c r="X1758" i="1" s="1"/>
  <c r="I1758" i="1"/>
  <c r="H1750" i="1"/>
  <c r="X1750" i="1" s="1"/>
  <c r="I1750" i="1"/>
  <c r="H1742" i="1"/>
  <c r="X1742" i="1" s="1"/>
  <c r="I1742" i="1"/>
  <c r="H1734" i="1"/>
  <c r="X1734" i="1" s="1"/>
  <c r="I1734" i="1"/>
  <c r="H1726" i="1"/>
  <c r="X1726" i="1" s="1"/>
  <c r="I1726" i="1"/>
  <c r="H1718" i="1"/>
  <c r="X1718" i="1" s="1"/>
  <c r="I1718" i="1"/>
  <c r="H1710" i="1"/>
  <c r="X1710" i="1" s="1"/>
  <c r="I1710" i="1"/>
  <c r="H1702" i="1"/>
  <c r="X1702" i="1" s="1"/>
  <c r="I1702" i="1"/>
  <c r="H1694" i="1"/>
  <c r="X1694" i="1" s="1"/>
  <c r="I1694" i="1"/>
  <c r="H1686" i="1"/>
  <c r="X1686" i="1" s="1"/>
  <c r="I1686" i="1"/>
  <c r="H1678" i="1"/>
  <c r="X1678" i="1" s="1"/>
  <c r="I1678" i="1"/>
  <c r="H1670" i="1"/>
  <c r="X1670" i="1" s="1"/>
  <c r="I1670" i="1"/>
  <c r="H1662" i="1"/>
  <c r="X1662" i="1" s="1"/>
  <c r="I1662" i="1"/>
  <c r="H1650" i="1"/>
  <c r="X1650" i="1" s="1"/>
  <c r="I1650" i="1"/>
  <c r="H1642" i="1"/>
  <c r="X1642" i="1" s="1"/>
  <c r="I1642" i="1"/>
  <c r="H1634" i="1"/>
  <c r="X1634" i="1" s="1"/>
  <c r="I1634" i="1"/>
  <c r="H1626" i="1"/>
  <c r="X1626" i="1" s="1"/>
  <c r="I1626" i="1"/>
  <c r="H1618" i="1"/>
  <c r="X1618" i="1" s="1"/>
  <c r="I1618" i="1"/>
  <c r="H1614" i="1"/>
  <c r="X1614" i="1" s="1"/>
  <c r="I1614" i="1"/>
  <c r="H1606" i="1"/>
  <c r="X1606" i="1" s="1"/>
  <c r="I1606" i="1"/>
  <c r="H1598" i="1"/>
  <c r="X1598" i="1" s="1"/>
  <c r="I1598" i="1"/>
  <c r="H1590" i="1"/>
  <c r="X1590" i="1" s="1"/>
  <c r="I1590" i="1"/>
  <c r="H1582" i="1"/>
  <c r="X1582" i="1" s="1"/>
  <c r="I1582" i="1"/>
  <c r="H1574" i="1"/>
  <c r="X1574" i="1" s="1"/>
  <c r="I1574" i="1"/>
  <c r="H1566" i="1"/>
  <c r="X1566" i="1" s="1"/>
  <c r="I1566" i="1"/>
  <c r="H1558" i="1"/>
  <c r="X1558" i="1" s="1"/>
  <c r="I1558" i="1"/>
  <c r="H1550" i="1"/>
  <c r="X1550" i="1" s="1"/>
  <c r="I1550" i="1"/>
  <c r="H1542" i="1"/>
  <c r="X1542" i="1" s="1"/>
  <c r="I1542" i="1"/>
  <c r="H1534" i="1"/>
  <c r="X1534" i="1" s="1"/>
  <c r="I1534" i="1"/>
  <c r="H1526" i="1"/>
  <c r="X1526" i="1" s="1"/>
  <c r="I1526" i="1"/>
  <c r="H1518" i="1"/>
  <c r="X1518" i="1" s="1"/>
  <c r="I1518" i="1"/>
  <c r="H1510" i="1"/>
  <c r="X1510" i="1" s="1"/>
  <c r="I1510" i="1"/>
  <c r="H1502" i="1"/>
  <c r="X1502" i="1" s="1"/>
  <c r="I1502" i="1"/>
  <c r="H1494" i="1"/>
  <c r="X1494" i="1" s="1"/>
  <c r="I1494" i="1"/>
  <c r="H1490" i="1"/>
  <c r="X1490" i="1" s="1"/>
  <c r="I1490" i="1"/>
  <c r="H1482" i="1"/>
  <c r="X1482" i="1" s="1"/>
  <c r="I1482" i="1"/>
  <c r="H1474" i="1"/>
  <c r="X1474" i="1" s="1"/>
  <c r="I1474" i="1"/>
  <c r="H1466" i="1"/>
  <c r="X1466" i="1" s="1"/>
  <c r="I1466" i="1"/>
  <c r="H1458" i="1"/>
  <c r="X1458" i="1" s="1"/>
  <c r="I1458" i="1"/>
  <c r="H1450" i="1"/>
  <c r="X1450" i="1" s="1"/>
  <c r="I1450" i="1"/>
  <c r="H1442" i="1"/>
  <c r="X1442" i="1" s="1"/>
  <c r="I1442" i="1"/>
  <c r="H1430" i="1"/>
  <c r="X1430" i="1" s="1"/>
  <c r="I1430" i="1"/>
  <c r="H1422" i="1"/>
  <c r="X1422" i="1" s="1"/>
  <c r="I1422" i="1"/>
  <c r="H1418" i="1"/>
  <c r="X1418" i="1" s="1"/>
  <c r="I1418" i="1"/>
  <c r="H1410" i="1"/>
  <c r="X1410" i="1" s="1"/>
  <c r="I1410" i="1"/>
  <c r="H1402" i="1"/>
  <c r="X1402" i="1" s="1"/>
  <c r="I1402" i="1"/>
  <c r="H1394" i="1"/>
  <c r="X1394" i="1" s="1"/>
  <c r="I1394" i="1"/>
  <c r="H1386" i="1"/>
  <c r="X1386" i="1" s="1"/>
  <c r="I1386" i="1"/>
  <c r="H1378" i="1"/>
  <c r="X1378" i="1" s="1"/>
  <c r="I1378" i="1"/>
  <c r="H1370" i="1"/>
  <c r="X1370" i="1" s="1"/>
  <c r="I1370" i="1"/>
  <c r="H1362" i="1"/>
  <c r="X1362" i="1" s="1"/>
  <c r="I1362" i="1"/>
  <c r="H1354" i="1"/>
  <c r="X1354" i="1" s="1"/>
  <c r="I1354" i="1"/>
  <c r="H1346" i="1"/>
  <c r="X1346" i="1" s="1"/>
  <c r="I1346" i="1"/>
  <c r="H1338" i="1"/>
  <c r="X1338" i="1" s="1"/>
  <c r="I1338" i="1"/>
  <c r="H1330" i="1"/>
  <c r="X1330" i="1" s="1"/>
  <c r="I1330" i="1"/>
  <c r="H1322" i="1"/>
  <c r="X1322" i="1" s="1"/>
  <c r="I1322" i="1"/>
  <c r="H1318" i="1"/>
  <c r="X1318" i="1" s="1"/>
  <c r="I1318" i="1"/>
  <c r="H1310" i="1"/>
  <c r="X1310" i="1" s="1"/>
  <c r="I1310" i="1"/>
  <c r="H1302" i="1"/>
  <c r="X1302" i="1" s="1"/>
  <c r="I1302" i="1"/>
  <c r="H1294" i="1"/>
  <c r="X1294" i="1" s="1"/>
  <c r="I1294" i="1"/>
  <c r="H1286" i="1"/>
  <c r="X1286" i="1" s="1"/>
  <c r="I1286" i="1"/>
  <c r="H1278" i="1"/>
  <c r="X1278" i="1" s="1"/>
  <c r="I1278" i="1"/>
  <c r="H1270" i="1"/>
  <c r="X1270" i="1" s="1"/>
  <c r="I1270" i="1"/>
  <c r="H1262" i="1"/>
  <c r="X1262" i="1" s="1"/>
  <c r="I1262" i="1"/>
  <c r="H1254" i="1"/>
  <c r="X1254" i="1" s="1"/>
  <c r="I1254" i="1"/>
  <c r="H1242" i="1"/>
  <c r="X1242" i="1" s="1"/>
  <c r="I1242" i="1"/>
  <c r="H1237" i="1"/>
  <c r="X1237" i="1" s="1"/>
  <c r="I1237" i="1"/>
  <c r="H1229" i="1"/>
  <c r="X1229" i="1" s="1"/>
  <c r="I1229" i="1"/>
  <c r="H1221" i="1"/>
  <c r="X1221" i="1" s="1"/>
  <c r="I1221" i="1"/>
  <c r="H1213" i="1"/>
  <c r="X1213" i="1" s="1"/>
  <c r="I1213" i="1"/>
  <c r="H1205" i="1"/>
  <c r="X1205" i="1" s="1"/>
  <c r="I1205" i="1"/>
  <c r="H1197" i="1"/>
  <c r="X1197" i="1" s="1"/>
  <c r="I1197" i="1"/>
  <c r="H1189" i="1"/>
  <c r="X1189" i="1" s="1"/>
  <c r="I1189" i="1"/>
  <c r="H1181" i="1"/>
  <c r="X1181" i="1" s="1"/>
  <c r="I1181" i="1"/>
  <c r="H1173" i="1"/>
  <c r="X1173" i="1" s="1"/>
  <c r="I1173" i="1"/>
  <c r="H1165" i="1"/>
  <c r="X1165" i="1" s="1"/>
  <c r="I1165" i="1"/>
  <c r="H1157" i="1"/>
  <c r="X1157" i="1" s="1"/>
  <c r="I1157" i="1"/>
  <c r="H1149" i="1"/>
  <c r="X1149" i="1" s="1"/>
  <c r="I1149" i="1"/>
  <c r="H1141" i="1"/>
  <c r="X1141" i="1" s="1"/>
  <c r="I1141" i="1"/>
  <c r="H1133" i="1"/>
  <c r="X1133" i="1" s="1"/>
  <c r="I1133" i="1"/>
  <c r="H1125" i="1"/>
  <c r="X1125" i="1" s="1"/>
  <c r="I1125" i="1"/>
  <c r="H1117" i="1"/>
  <c r="X1117" i="1" s="1"/>
  <c r="I1117" i="1"/>
  <c r="H1109" i="1"/>
  <c r="X1109" i="1" s="1"/>
  <c r="I1109" i="1"/>
  <c r="H1101" i="1"/>
  <c r="X1101" i="1" s="1"/>
  <c r="I1101" i="1"/>
  <c r="H1093" i="1"/>
  <c r="X1093" i="1" s="1"/>
  <c r="I1093" i="1"/>
  <c r="H1085" i="1"/>
  <c r="X1085" i="1" s="1"/>
  <c r="I1085" i="1"/>
  <c r="H1077" i="1"/>
  <c r="X1077" i="1" s="1"/>
  <c r="I1077" i="1"/>
  <c r="H1069" i="1"/>
  <c r="X1069" i="1" s="1"/>
  <c r="I1069" i="1"/>
  <c r="H1061" i="1"/>
  <c r="X1061" i="1" s="1"/>
  <c r="I1061" i="1"/>
  <c r="H1053" i="1"/>
  <c r="X1053" i="1" s="1"/>
  <c r="I1053" i="1"/>
  <c r="H1045" i="1"/>
  <c r="X1045" i="1" s="1"/>
  <c r="I1045" i="1"/>
  <c r="H1037" i="1"/>
  <c r="X1037" i="1" s="1"/>
  <c r="I1037" i="1"/>
  <c r="H1029" i="1"/>
  <c r="X1029" i="1" s="1"/>
  <c r="I1029" i="1"/>
  <c r="H1021" i="1"/>
  <c r="X1021" i="1" s="1"/>
  <c r="I1021" i="1"/>
  <c r="H1017" i="1"/>
  <c r="X1017" i="1" s="1"/>
  <c r="I1017" i="1"/>
  <c r="H1009" i="1"/>
  <c r="X1009" i="1" s="1"/>
  <c r="I1009" i="1"/>
  <c r="H1005" i="1"/>
  <c r="X1005" i="1" s="1"/>
  <c r="I1005" i="1"/>
  <c r="H1001" i="1"/>
  <c r="X1001" i="1" s="1"/>
  <c r="I1001" i="1"/>
  <c r="H997" i="1"/>
  <c r="X997" i="1" s="1"/>
  <c r="I997" i="1"/>
  <c r="H993" i="1"/>
  <c r="X993" i="1" s="1"/>
  <c r="I993" i="1"/>
  <c r="H989" i="1"/>
  <c r="X989" i="1" s="1"/>
  <c r="I989" i="1"/>
  <c r="H985" i="1"/>
  <c r="X985" i="1" s="1"/>
  <c r="I985" i="1"/>
  <c r="H981" i="1"/>
  <c r="X981" i="1" s="1"/>
  <c r="I981" i="1"/>
  <c r="H977" i="1"/>
  <c r="X977" i="1" s="1"/>
  <c r="I977" i="1"/>
  <c r="H969" i="1"/>
  <c r="X969" i="1" s="1"/>
  <c r="I969" i="1"/>
  <c r="H965" i="1"/>
  <c r="X965" i="1" s="1"/>
  <c r="I965" i="1"/>
  <c r="H961" i="1"/>
  <c r="X961" i="1" s="1"/>
  <c r="I961" i="1"/>
  <c r="H957" i="1"/>
  <c r="X957" i="1" s="1"/>
  <c r="I957" i="1"/>
  <c r="H953" i="1"/>
  <c r="X953" i="1" s="1"/>
  <c r="I953" i="1"/>
  <c r="H949" i="1"/>
  <c r="X949" i="1" s="1"/>
  <c r="I949" i="1"/>
  <c r="H945" i="1"/>
  <c r="X945" i="1" s="1"/>
  <c r="I945" i="1"/>
  <c r="H941" i="1"/>
  <c r="X941" i="1" s="1"/>
  <c r="I941" i="1"/>
  <c r="H937" i="1"/>
  <c r="X937" i="1" s="1"/>
  <c r="I937" i="1"/>
  <c r="H933" i="1"/>
  <c r="X933" i="1" s="1"/>
  <c r="I933" i="1"/>
  <c r="H929" i="1"/>
  <c r="X929" i="1" s="1"/>
  <c r="I929" i="1"/>
  <c r="H925" i="1"/>
  <c r="X925" i="1" s="1"/>
  <c r="I925" i="1"/>
  <c r="H921" i="1"/>
  <c r="X921" i="1" s="1"/>
  <c r="I921" i="1"/>
  <c r="H917" i="1"/>
  <c r="X917" i="1" s="1"/>
  <c r="I917" i="1"/>
  <c r="H913" i="1"/>
  <c r="X913" i="1" s="1"/>
  <c r="I913" i="1"/>
  <c r="H909" i="1"/>
  <c r="X909" i="1" s="1"/>
  <c r="I909" i="1"/>
  <c r="H905" i="1"/>
  <c r="X905" i="1" s="1"/>
  <c r="I905" i="1"/>
  <c r="H901" i="1"/>
  <c r="X901" i="1" s="1"/>
  <c r="I901" i="1"/>
  <c r="H897" i="1"/>
  <c r="X897" i="1" s="1"/>
  <c r="I897" i="1"/>
  <c r="H893" i="1"/>
  <c r="X893" i="1" s="1"/>
  <c r="I893" i="1"/>
  <c r="H889" i="1"/>
  <c r="X889" i="1" s="1"/>
  <c r="I889" i="1"/>
  <c r="H885" i="1"/>
  <c r="X885" i="1" s="1"/>
  <c r="I885" i="1"/>
  <c r="H881" i="1"/>
  <c r="X881" i="1" s="1"/>
  <c r="I881" i="1"/>
  <c r="H877" i="1"/>
  <c r="X877" i="1" s="1"/>
  <c r="I877" i="1"/>
  <c r="H873" i="1"/>
  <c r="X873" i="1" s="1"/>
  <c r="I873" i="1"/>
  <c r="H869" i="1"/>
  <c r="X869" i="1" s="1"/>
  <c r="I869" i="1"/>
  <c r="H865" i="1"/>
  <c r="X865" i="1" s="1"/>
  <c r="I865" i="1"/>
  <c r="H861" i="1"/>
  <c r="X861" i="1" s="1"/>
  <c r="I861" i="1"/>
  <c r="H857" i="1"/>
  <c r="X857" i="1" s="1"/>
  <c r="I857" i="1"/>
  <c r="H853" i="1"/>
  <c r="X853" i="1" s="1"/>
  <c r="I853" i="1"/>
  <c r="H849" i="1"/>
  <c r="X849" i="1" s="1"/>
  <c r="I849" i="1"/>
  <c r="H845" i="1"/>
  <c r="X845" i="1" s="1"/>
  <c r="I845" i="1"/>
  <c r="H841" i="1"/>
  <c r="X841" i="1" s="1"/>
  <c r="I841" i="1"/>
  <c r="H837" i="1"/>
  <c r="X837" i="1" s="1"/>
  <c r="I837" i="1"/>
  <c r="H833" i="1"/>
  <c r="X833" i="1" s="1"/>
  <c r="I833" i="1"/>
  <c r="H829" i="1"/>
  <c r="X829" i="1" s="1"/>
  <c r="I829" i="1"/>
  <c r="H825" i="1"/>
  <c r="X825" i="1" s="1"/>
  <c r="I825" i="1"/>
  <c r="H821" i="1"/>
  <c r="X821" i="1" s="1"/>
  <c r="I821" i="1"/>
  <c r="H817" i="1"/>
  <c r="X817" i="1" s="1"/>
  <c r="I817" i="1"/>
  <c r="H813" i="1"/>
  <c r="X813" i="1" s="1"/>
  <c r="I813" i="1"/>
  <c r="H809" i="1"/>
  <c r="X809" i="1" s="1"/>
  <c r="I809" i="1"/>
  <c r="H805" i="1"/>
  <c r="X805" i="1" s="1"/>
  <c r="I805" i="1"/>
  <c r="H801" i="1"/>
  <c r="X801" i="1" s="1"/>
  <c r="I801" i="1"/>
  <c r="H797" i="1"/>
  <c r="X797" i="1" s="1"/>
  <c r="I797" i="1"/>
  <c r="H793" i="1"/>
  <c r="X793" i="1" s="1"/>
  <c r="I793" i="1"/>
  <c r="H789" i="1"/>
  <c r="X789" i="1" s="1"/>
  <c r="I789" i="1"/>
  <c r="H785" i="1"/>
  <c r="X785" i="1" s="1"/>
  <c r="I785" i="1"/>
  <c r="H781" i="1"/>
  <c r="X781" i="1" s="1"/>
  <c r="I781" i="1"/>
  <c r="H777" i="1"/>
  <c r="X777" i="1" s="1"/>
  <c r="I777" i="1"/>
  <c r="H773" i="1"/>
  <c r="X773" i="1" s="1"/>
  <c r="I773" i="1"/>
  <c r="H769" i="1"/>
  <c r="X769" i="1" s="1"/>
  <c r="I769" i="1"/>
  <c r="H765" i="1"/>
  <c r="X765" i="1" s="1"/>
  <c r="I765" i="1"/>
  <c r="H761" i="1"/>
  <c r="X761" i="1" s="1"/>
  <c r="I761" i="1"/>
  <c r="H757" i="1"/>
  <c r="X757" i="1" s="1"/>
  <c r="I757" i="1"/>
  <c r="H753" i="1"/>
  <c r="X753" i="1" s="1"/>
  <c r="I753" i="1"/>
  <c r="H749" i="1"/>
  <c r="X749" i="1" s="1"/>
  <c r="I749" i="1"/>
  <c r="H745" i="1"/>
  <c r="X745" i="1" s="1"/>
  <c r="I745" i="1"/>
  <c r="H741" i="1"/>
  <c r="X741" i="1" s="1"/>
  <c r="I741" i="1"/>
  <c r="H737" i="1"/>
  <c r="X737" i="1" s="1"/>
  <c r="I737" i="1"/>
  <c r="H733" i="1"/>
  <c r="X733" i="1" s="1"/>
  <c r="I733" i="1"/>
  <c r="H729" i="1"/>
  <c r="X729" i="1" s="1"/>
  <c r="I729" i="1"/>
  <c r="H725" i="1"/>
  <c r="X725" i="1" s="1"/>
  <c r="I725" i="1"/>
  <c r="H721" i="1"/>
  <c r="X721" i="1" s="1"/>
  <c r="I721" i="1"/>
  <c r="H717" i="1"/>
  <c r="X717" i="1" s="1"/>
  <c r="I717" i="1"/>
  <c r="H713" i="1"/>
  <c r="X713" i="1" s="1"/>
  <c r="I713" i="1"/>
  <c r="H709" i="1"/>
  <c r="X709" i="1" s="1"/>
  <c r="I709" i="1"/>
  <c r="H705" i="1"/>
  <c r="X705" i="1" s="1"/>
  <c r="I705" i="1"/>
  <c r="H701" i="1"/>
  <c r="X701" i="1" s="1"/>
  <c r="I701" i="1"/>
  <c r="H697" i="1"/>
  <c r="X697" i="1" s="1"/>
  <c r="I697" i="1"/>
  <c r="H693" i="1"/>
  <c r="X693" i="1" s="1"/>
  <c r="I693" i="1"/>
  <c r="H689" i="1"/>
  <c r="X689" i="1" s="1"/>
  <c r="I689" i="1"/>
  <c r="H685" i="1"/>
  <c r="X685" i="1" s="1"/>
  <c r="I685" i="1"/>
  <c r="H681" i="1"/>
  <c r="X681" i="1" s="1"/>
  <c r="I681" i="1"/>
  <c r="H677" i="1"/>
  <c r="X677" i="1" s="1"/>
  <c r="I677" i="1"/>
  <c r="H673" i="1"/>
  <c r="X673" i="1" s="1"/>
  <c r="I673" i="1"/>
  <c r="H669" i="1"/>
  <c r="X669" i="1" s="1"/>
  <c r="I669" i="1"/>
  <c r="H665" i="1"/>
  <c r="X665" i="1" s="1"/>
  <c r="I665" i="1"/>
  <c r="H661" i="1"/>
  <c r="X661" i="1" s="1"/>
  <c r="I661" i="1"/>
  <c r="H657" i="1"/>
  <c r="X657" i="1" s="1"/>
  <c r="I657" i="1"/>
  <c r="H653" i="1"/>
  <c r="X653" i="1" s="1"/>
  <c r="I653" i="1"/>
  <c r="H649" i="1"/>
  <c r="X649" i="1" s="1"/>
  <c r="I649" i="1"/>
  <c r="H645" i="1"/>
  <c r="X645" i="1" s="1"/>
  <c r="I645" i="1"/>
  <c r="H641" i="1"/>
  <c r="X641" i="1" s="1"/>
  <c r="I641" i="1"/>
  <c r="H637" i="1"/>
  <c r="X637" i="1" s="1"/>
  <c r="I637" i="1"/>
  <c r="H633" i="1"/>
  <c r="X633" i="1" s="1"/>
  <c r="I633" i="1"/>
  <c r="H629" i="1"/>
  <c r="X629" i="1" s="1"/>
  <c r="I629" i="1"/>
  <c r="H625" i="1"/>
  <c r="X625" i="1" s="1"/>
  <c r="I625" i="1"/>
  <c r="H621" i="1"/>
  <c r="X621" i="1" s="1"/>
  <c r="I621" i="1"/>
  <c r="H617" i="1"/>
  <c r="X617" i="1" s="1"/>
  <c r="I617" i="1"/>
  <c r="H613" i="1"/>
  <c r="X613" i="1" s="1"/>
  <c r="I613" i="1"/>
  <c r="H609" i="1"/>
  <c r="X609" i="1" s="1"/>
  <c r="I609" i="1"/>
  <c r="H605" i="1"/>
  <c r="X605" i="1" s="1"/>
  <c r="I605" i="1"/>
  <c r="H601" i="1"/>
  <c r="X601" i="1" s="1"/>
  <c r="I601" i="1"/>
  <c r="H597" i="1"/>
  <c r="X597" i="1" s="1"/>
  <c r="I597" i="1"/>
  <c r="H593" i="1"/>
  <c r="X593" i="1" s="1"/>
  <c r="I593" i="1"/>
  <c r="H589" i="1"/>
  <c r="X589" i="1" s="1"/>
  <c r="I589" i="1"/>
  <c r="H585" i="1"/>
  <c r="X585" i="1" s="1"/>
  <c r="I585" i="1"/>
  <c r="H581" i="1"/>
  <c r="X581" i="1" s="1"/>
  <c r="I581" i="1"/>
  <c r="H577" i="1"/>
  <c r="X577" i="1" s="1"/>
  <c r="I577" i="1"/>
  <c r="H573" i="1"/>
  <c r="X573" i="1" s="1"/>
  <c r="I573" i="1"/>
  <c r="H569" i="1"/>
  <c r="X569" i="1" s="1"/>
  <c r="I569" i="1"/>
  <c r="H565" i="1"/>
  <c r="X565" i="1" s="1"/>
  <c r="I565" i="1"/>
  <c r="H561" i="1"/>
  <c r="X561" i="1" s="1"/>
  <c r="I561" i="1"/>
  <c r="H557" i="1"/>
  <c r="X557" i="1" s="1"/>
  <c r="I557" i="1"/>
  <c r="H553" i="1"/>
  <c r="X553" i="1" s="1"/>
  <c r="I553" i="1"/>
  <c r="H549" i="1"/>
  <c r="X549" i="1" s="1"/>
  <c r="I549" i="1"/>
  <c r="H545" i="1"/>
  <c r="X545" i="1" s="1"/>
  <c r="I545" i="1"/>
  <c r="H541" i="1"/>
  <c r="X541" i="1" s="1"/>
  <c r="I541" i="1"/>
  <c r="H537" i="1"/>
  <c r="X537" i="1" s="1"/>
  <c r="I537" i="1"/>
  <c r="H533" i="1"/>
  <c r="X533" i="1" s="1"/>
  <c r="I533" i="1"/>
  <c r="H529" i="1"/>
  <c r="X529" i="1" s="1"/>
  <c r="I529" i="1"/>
  <c r="H525" i="1"/>
  <c r="X525" i="1" s="1"/>
  <c r="I525" i="1"/>
  <c r="H521" i="1"/>
  <c r="X521" i="1" s="1"/>
  <c r="I521" i="1"/>
  <c r="H517" i="1"/>
  <c r="X517" i="1" s="1"/>
  <c r="I517" i="1"/>
  <c r="H513" i="1"/>
  <c r="X513" i="1" s="1"/>
  <c r="I513" i="1"/>
  <c r="H509" i="1"/>
  <c r="X509" i="1" s="1"/>
  <c r="I509" i="1"/>
  <c r="H505" i="1"/>
  <c r="X505" i="1" s="1"/>
  <c r="I505" i="1"/>
  <c r="H501" i="1"/>
  <c r="X501" i="1" s="1"/>
  <c r="I501" i="1"/>
  <c r="H497" i="1"/>
  <c r="X497" i="1" s="1"/>
  <c r="I497" i="1"/>
  <c r="H493" i="1"/>
  <c r="X493" i="1" s="1"/>
  <c r="I493" i="1"/>
  <c r="H489" i="1"/>
  <c r="X489" i="1" s="1"/>
  <c r="I489" i="1"/>
  <c r="H485" i="1"/>
  <c r="X485" i="1" s="1"/>
  <c r="I485" i="1"/>
  <c r="H481" i="1"/>
  <c r="X481" i="1" s="1"/>
  <c r="I481" i="1"/>
  <c r="H477" i="1"/>
  <c r="X477" i="1" s="1"/>
  <c r="I477" i="1"/>
  <c r="H473" i="1"/>
  <c r="X473" i="1" s="1"/>
  <c r="I473" i="1"/>
  <c r="H469" i="1"/>
  <c r="X469" i="1" s="1"/>
  <c r="I469" i="1"/>
  <c r="H465" i="1"/>
  <c r="X465" i="1" s="1"/>
  <c r="I465" i="1"/>
  <c r="H461" i="1"/>
  <c r="X461" i="1" s="1"/>
  <c r="I461" i="1"/>
  <c r="H457" i="1"/>
  <c r="X457" i="1" s="1"/>
  <c r="I457" i="1"/>
  <c r="H453" i="1"/>
  <c r="X453" i="1" s="1"/>
  <c r="I453" i="1"/>
  <c r="H449" i="1"/>
  <c r="X449" i="1" s="1"/>
  <c r="I449" i="1"/>
  <c r="H445" i="1"/>
  <c r="X445" i="1" s="1"/>
  <c r="I445" i="1"/>
  <c r="H441" i="1"/>
  <c r="X441" i="1" s="1"/>
  <c r="I441" i="1"/>
  <c r="H437" i="1"/>
  <c r="X437" i="1" s="1"/>
  <c r="I437" i="1"/>
  <c r="H433" i="1"/>
  <c r="X433" i="1" s="1"/>
  <c r="I433" i="1"/>
  <c r="H429" i="1"/>
  <c r="X429" i="1" s="1"/>
  <c r="I429" i="1"/>
  <c r="H425" i="1"/>
  <c r="X425" i="1" s="1"/>
  <c r="I425" i="1"/>
  <c r="H421" i="1"/>
  <c r="X421" i="1" s="1"/>
  <c r="I421" i="1"/>
  <c r="H417" i="1"/>
  <c r="X417" i="1" s="1"/>
  <c r="I417" i="1"/>
  <c r="H413" i="1"/>
  <c r="X413" i="1" s="1"/>
  <c r="I413" i="1"/>
  <c r="H409" i="1"/>
  <c r="X409" i="1" s="1"/>
  <c r="I409" i="1"/>
  <c r="H405" i="1"/>
  <c r="X405" i="1" s="1"/>
  <c r="I405" i="1"/>
  <c r="H401" i="1"/>
  <c r="X401" i="1" s="1"/>
  <c r="I401" i="1"/>
  <c r="H397" i="1"/>
  <c r="X397" i="1" s="1"/>
  <c r="I397" i="1"/>
  <c r="H393" i="1"/>
  <c r="X393" i="1" s="1"/>
  <c r="I393" i="1"/>
  <c r="H389" i="1"/>
  <c r="X389" i="1" s="1"/>
  <c r="I389" i="1"/>
  <c r="H385" i="1"/>
  <c r="X385" i="1" s="1"/>
  <c r="I385" i="1"/>
  <c r="H381" i="1"/>
  <c r="X381" i="1" s="1"/>
  <c r="I381" i="1"/>
  <c r="H377" i="1"/>
  <c r="X377" i="1" s="1"/>
  <c r="I377" i="1"/>
  <c r="H373" i="1"/>
  <c r="X373" i="1" s="1"/>
  <c r="I373" i="1"/>
  <c r="H369" i="1"/>
  <c r="X369" i="1" s="1"/>
  <c r="I369" i="1"/>
  <c r="H365" i="1"/>
  <c r="X365" i="1" s="1"/>
  <c r="I365" i="1"/>
  <c r="H361" i="1"/>
  <c r="X361" i="1" s="1"/>
  <c r="I361" i="1"/>
  <c r="H357" i="1"/>
  <c r="X357" i="1" s="1"/>
  <c r="I357" i="1"/>
  <c r="H353" i="1"/>
  <c r="X353" i="1" s="1"/>
  <c r="I353" i="1"/>
  <c r="H349" i="1"/>
  <c r="X349" i="1" s="1"/>
  <c r="I349" i="1"/>
  <c r="H345" i="1"/>
  <c r="X345" i="1" s="1"/>
  <c r="I345" i="1"/>
  <c r="H341" i="1"/>
  <c r="X341" i="1" s="1"/>
  <c r="I341" i="1"/>
  <c r="H337" i="1"/>
  <c r="X337" i="1" s="1"/>
  <c r="I337" i="1"/>
  <c r="H333" i="1"/>
  <c r="X333" i="1" s="1"/>
  <c r="I333" i="1"/>
  <c r="H329" i="1"/>
  <c r="X329" i="1" s="1"/>
  <c r="I329" i="1"/>
  <c r="H325" i="1"/>
  <c r="X325" i="1" s="1"/>
  <c r="I325" i="1"/>
  <c r="H321" i="1"/>
  <c r="X321" i="1" s="1"/>
  <c r="I321" i="1"/>
  <c r="H317" i="1"/>
  <c r="X317" i="1" s="1"/>
  <c r="I317" i="1"/>
  <c r="H313" i="1"/>
  <c r="X313" i="1" s="1"/>
  <c r="I313" i="1"/>
  <c r="H2" i="1"/>
  <c r="X2" i="1" s="1"/>
  <c r="I2" i="1"/>
  <c r="H31" i="1"/>
  <c r="X31" i="1" s="1"/>
  <c r="I31" i="1"/>
  <c r="H27" i="1"/>
  <c r="X27" i="1" s="1"/>
  <c r="I27" i="1"/>
  <c r="H23" i="1"/>
  <c r="X23" i="1" s="1"/>
  <c r="I23" i="1"/>
  <c r="H19" i="1"/>
  <c r="X19" i="1" s="1"/>
  <c r="I19" i="1"/>
  <c r="H15" i="1"/>
  <c r="X15" i="1" s="1"/>
  <c r="I15" i="1"/>
  <c r="H11" i="1"/>
  <c r="X11" i="1" s="1"/>
  <c r="I11" i="1"/>
  <c r="H7" i="1"/>
  <c r="X7" i="1" s="1"/>
  <c r="I7" i="1"/>
  <c r="H3" i="1"/>
  <c r="X3" i="1" s="1"/>
  <c r="I3" i="1"/>
  <c r="H3240" i="1"/>
  <c r="X3240" i="1" s="1"/>
  <c r="I3240" i="1"/>
  <c r="H3236" i="1"/>
  <c r="X3236" i="1" s="1"/>
  <c r="I3236" i="1"/>
  <c r="H3232" i="1"/>
  <c r="X3232" i="1" s="1"/>
  <c r="I3232" i="1"/>
  <c r="H3228" i="1"/>
  <c r="X3228" i="1" s="1"/>
  <c r="I3228" i="1"/>
  <c r="H3224" i="1"/>
  <c r="X3224" i="1" s="1"/>
  <c r="I3224" i="1"/>
  <c r="H3220" i="1"/>
  <c r="X3220" i="1" s="1"/>
  <c r="I3220" i="1"/>
  <c r="H3216" i="1"/>
  <c r="X3216" i="1" s="1"/>
  <c r="I3216" i="1"/>
  <c r="H3212" i="1"/>
  <c r="X3212" i="1" s="1"/>
  <c r="I3212" i="1"/>
  <c r="H3208" i="1"/>
  <c r="X3208" i="1" s="1"/>
  <c r="I3208" i="1"/>
  <c r="H3204" i="1"/>
  <c r="X3204" i="1" s="1"/>
  <c r="I3204" i="1"/>
  <c r="H3200" i="1"/>
  <c r="X3200" i="1" s="1"/>
  <c r="I3200" i="1"/>
  <c r="H3196" i="1"/>
  <c r="X3196" i="1" s="1"/>
  <c r="I3196" i="1"/>
  <c r="H3192" i="1"/>
  <c r="X3192" i="1" s="1"/>
  <c r="I3192" i="1"/>
  <c r="H3188" i="1"/>
  <c r="X3188" i="1" s="1"/>
  <c r="I3188" i="1"/>
  <c r="H3184" i="1"/>
  <c r="X3184" i="1" s="1"/>
  <c r="I3184" i="1"/>
  <c r="H3180" i="1"/>
  <c r="X3180" i="1" s="1"/>
  <c r="I3180" i="1"/>
  <c r="H3176" i="1"/>
  <c r="X3176" i="1" s="1"/>
  <c r="I3176" i="1"/>
  <c r="H3172" i="1"/>
  <c r="X3172" i="1" s="1"/>
  <c r="I3172" i="1"/>
  <c r="H3168" i="1"/>
  <c r="X3168" i="1" s="1"/>
  <c r="I3168" i="1"/>
  <c r="H3164" i="1"/>
  <c r="X3164" i="1" s="1"/>
  <c r="I3164" i="1"/>
  <c r="H3160" i="1"/>
  <c r="X3160" i="1" s="1"/>
  <c r="I3160" i="1"/>
  <c r="H3156" i="1"/>
  <c r="X3156" i="1" s="1"/>
  <c r="I3156" i="1"/>
  <c r="H3152" i="1"/>
  <c r="X3152" i="1" s="1"/>
  <c r="I3152" i="1"/>
  <c r="H3148" i="1"/>
  <c r="X3148" i="1" s="1"/>
  <c r="I3148" i="1"/>
  <c r="H3144" i="1"/>
  <c r="X3144" i="1" s="1"/>
  <c r="I3144" i="1"/>
  <c r="H3140" i="1"/>
  <c r="X3140" i="1" s="1"/>
  <c r="I3140" i="1"/>
  <c r="H3136" i="1"/>
  <c r="X3136" i="1" s="1"/>
  <c r="I3136" i="1"/>
  <c r="H3132" i="1"/>
  <c r="X3132" i="1" s="1"/>
  <c r="I3132" i="1"/>
  <c r="H3128" i="1"/>
  <c r="X3128" i="1" s="1"/>
  <c r="I3128" i="1"/>
  <c r="H3124" i="1"/>
  <c r="X3124" i="1" s="1"/>
  <c r="I3124" i="1"/>
  <c r="H3120" i="1"/>
  <c r="X3120" i="1" s="1"/>
  <c r="I3120" i="1"/>
  <c r="H3116" i="1"/>
  <c r="X3116" i="1" s="1"/>
  <c r="I3116" i="1"/>
  <c r="H3112" i="1"/>
  <c r="X3112" i="1" s="1"/>
  <c r="I3112" i="1"/>
  <c r="H3108" i="1"/>
  <c r="X3108" i="1" s="1"/>
  <c r="I3108" i="1"/>
  <c r="H3104" i="1"/>
  <c r="X3104" i="1" s="1"/>
  <c r="I3104" i="1"/>
  <c r="H3100" i="1"/>
  <c r="X3100" i="1" s="1"/>
  <c r="I3100" i="1"/>
  <c r="H3096" i="1"/>
  <c r="X3096" i="1" s="1"/>
  <c r="I3096" i="1"/>
  <c r="H3092" i="1"/>
  <c r="X3092" i="1" s="1"/>
  <c r="I3092" i="1"/>
  <c r="H3088" i="1"/>
  <c r="X3088" i="1" s="1"/>
  <c r="I3088" i="1"/>
  <c r="H3084" i="1"/>
  <c r="X3084" i="1" s="1"/>
  <c r="I3084" i="1"/>
  <c r="H3080" i="1"/>
  <c r="X3080" i="1" s="1"/>
  <c r="I3080" i="1"/>
  <c r="H3076" i="1"/>
  <c r="X3076" i="1" s="1"/>
  <c r="I3076" i="1"/>
  <c r="H3072" i="1"/>
  <c r="X3072" i="1" s="1"/>
  <c r="I3072" i="1"/>
  <c r="H3068" i="1"/>
  <c r="X3068" i="1" s="1"/>
  <c r="I3068" i="1"/>
  <c r="H3064" i="1"/>
  <c r="X3064" i="1" s="1"/>
  <c r="I3064" i="1"/>
  <c r="H3060" i="1"/>
  <c r="X3060" i="1" s="1"/>
  <c r="I3060" i="1"/>
  <c r="H3056" i="1"/>
  <c r="X3056" i="1" s="1"/>
  <c r="I3056" i="1"/>
  <c r="H3052" i="1"/>
  <c r="X3052" i="1" s="1"/>
  <c r="I3052" i="1"/>
  <c r="H3048" i="1"/>
  <c r="X3048" i="1" s="1"/>
  <c r="I3048" i="1"/>
  <c r="H3044" i="1"/>
  <c r="X3044" i="1" s="1"/>
  <c r="I3044" i="1"/>
  <c r="H3040" i="1"/>
  <c r="X3040" i="1" s="1"/>
  <c r="I3040" i="1"/>
  <c r="H3036" i="1"/>
  <c r="X3036" i="1" s="1"/>
  <c r="I3036" i="1"/>
  <c r="H3032" i="1"/>
  <c r="X3032" i="1" s="1"/>
  <c r="I3032" i="1"/>
  <c r="H3028" i="1"/>
  <c r="X3028" i="1" s="1"/>
  <c r="I3028" i="1"/>
  <c r="H3024" i="1"/>
  <c r="X3024" i="1" s="1"/>
  <c r="I3024" i="1"/>
  <c r="H3020" i="1"/>
  <c r="X3020" i="1" s="1"/>
  <c r="I3020" i="1"/>
  <c r="H3016" i="1"/>
  <c r="X3016" i="1" s="1"/>
  <c r="I3016" i="1"/>
  <c r="H3012" i="1"/>
  <c r="X3012" i="1" s="1"/>
  <c r="I3012" i="1"/>
  <c r="H3008" i="1"/>
  <c r="X3008" i="1" s="1"/>
  <c r="I3008" i="1"/>
  <c r="H3004" i="1"/>
  <c r="X3004" i="1" s="1"/>
  <c r="I3004" i="1"/>
  <c r="H3000" i="1"/>
  <c r="X3000" i="1" s="1"/>
  <c r="I3000" i="1"/>
  <c r="H2996" i="1"/>
  <c r="X2996" i="1" s="1"/>
  <c r="I2996" i="1"/>
  <c r="H2992" i="1"/>
  <c r="X2992" i="1" s="1"/>
  <c r="I2992" i="1"/>
  <c r="H2988" i="1"/>
  <c r="X2988" i="1" s="1"/>
  <c r="I2988" i="1"/>
  <c r="H2984" i="1"/>
  <c r="X2984" i="1" s="1"/>
  <c r="I2984" i="1"/>
  <c r="H2980" i="1"/>
  <c r="X2980" i="1" s="1"/>
  <c r="I2980" i="1"/>
  <c r="H2976" i="1"/>
  <c r="X2976" i="1" s="1"/>
  <c r="I2976" i="1"/>
  <c r="H2972" i="1"/>
  <c r="X2972" i="1" s="1"/>
  <c r="I2972" i="1"/>
  <c r="H2968" i="1"/>
  <c r="X2968" i="1" s="1"/>
  <c r="I2968" i="1"/>
  <c r="H2964" i="1"/>
  <c r="X2964" i="1" s="1"/>
  <c r="I2964" i="1"/>
  <c r="H2960" i="1"/>
  <c r="X2960" i="1" s="1"/>
  <c r="I2960" i="1"/>
  <c r="H2956" i="1"/>
  <c r="X2956" i="1" s="1"/>
  <c r="I2956" i="1"/>
  <c r="H2952" i="1"/>
  <c r="X2952" i="1" s="1"/>
  <c r="I2952" i="1"/>
  <c r="H2948" i="1"/>
  <c r="X2948" i="1" s="1"/>
  <c r="I2948" i="1"/>
  <c r="H2944" i="1"/>
  <c r="X2944" i="1" s="1"/>
  <c r="I2944" i="1"/>
  <c r="H2940" i="1"/>
  <c r="X2940" i="1" s="1"/>
  <c r="I2940" i="1"/>
  <c r="H2936" i="1"/>
  <c r="X2936" i="1" s="1"/>
  <c r="I2936" i="1"/>
  <c r="H2932" i="1"/>
  <c r="X2932" i="1" s="1"/>
  <c r="I2932" i="1"/>
  <c r="H2928" i="1"/>
  <c r="X2928" i="1" s="1"/>
  <c r="I2928" i="1"/>
  <c r="H2924" i="1"/>
  <c r="X2924" i="1" s="1"/>
  <c r="I2924" i="1"/>
  <c r="H2920" i="1"/>
  <c r="X2920" i="1" s="1"/>
  <c r="I2920" i="1"/>
  <c r="H2916" i="1"/>
  <c r="X2916" i="1" s="1"/>
  <c r="I2916" i="1"/>
  <c r="H2912" i="1"/>
  <c r="X2912" i="1" s="1"/>
  <c r="I2912" i="1"/>
  <c r="H2908" i="1"/>
  <c r="X2908" i="1" s="1"/>
  <c r="I2908" i="1"/>
  <c r="H2904" i="1"/>
  <c r="X2904" i="1" s="1"/>
  <c r="I2904" i="1"/>
  <c r="H2900" i="1"/>
  <c r="X2900" i="1" s="1"/>
  <c r="I2900" i="1"/>
  <c r="H2896" i="1"/>
  <c r="X2896" i="1" s="1"/>
  <c r="I2896" i="1"/>
  <c r="H2892" i="1"/>
  <c r="X2892" i="1" s="1"/>
  <c r="I2892" i="1"/>
  <c r="H2888" i="1"/>
  <c r="X2888" i="1" s="1"/>
  <c r="I2888" i="1"/>
  <c r="H2884" i="1"/>
  <c r="X2884" i="1" s="1"/>
  <c r="I2884" i="1"/>
  <c r="H2880" i="1"/>
  <c r="X2880" i="1" s="1"/>
  <c r="I2880" i="1"/>
  <c r="H2876" i="1"/>
  <c r="X2876" i="1" s="1"/>
  <c r="I2876" i="1"/>
  <c r="H2872" i="1"/>
  <c r="X2872" i="1" s="1"/>
  <c r="I2872" i="1"/>
  <c r="H2868" i="1"/>
  <c r="X2868" i="1" s="1"/>
  <c r="I2868" i="1"/>
  <c r="H2864" i="1"/>
  <c r="X2864" i="1" s="1"/>
  <c r="I2864" i="1"/>
  <c r="H2860" i="1"/>
  <c r="X2860" i="1" s="1"/>
  <c r="I2860" i="1"/>
  <c r="H2856" i="1"/>
  <c r="X2856" i="1" s="1"/>
  <c r="I2856" i="1"/>
  <c r="H2852" i="1"/>
  <c r="X2852" i="1" s="1"/>
  <c r="I2852" i="1"/>
  <c r="H2848" i="1"/>
  <c r="X2848" i="1" s="1"/>
  <c r="I2848" i="1"/>
  <c r="H2844" i="1"/>
  <c r="X2844" i="1" s="1"/>
  <c r="I2844" i="1"/>
  <c r="H2840" i="1"/>
  <c r="X2840" i="1" s="1"/>
  <c r="I2840" i="1"/>
  <c r="H2836" i="1"/>
  <c r="X2836" i="1" s="1"/>
  <c r="I2836" i="1"/>
  <c r="H2832" i="1"/>
  <c r="X2832" i="1" s="1"/>
  <c r="I2832" i="1"/>
  <c r="H2828" i="1"/>
  <c r="X2828" i="1" s="1"/>
  <c r="I2828" i="1"/>
  <c r="H2824" i="1"/>
  <c r="X2824" i="1" s="1"/>
  <c r="I2824" i="1"/>
  <c r="H2820" i="1"/>
  <c r="X2820" i="1" s="1"/>
  <c r="I2820" i="1"/>
  <c r="H2816" i="1"/>
  <c r="X2816" i="1" s="1"/>
  <c r="I2816" i="1"/>
  <c r="H2812" i="1"/>
  <c r="X2812" i="1" s="1"/>
  <c r="I2812" i="1"/>
  <c r="H2808" i="1"/>
  <c r="X2808" i="1" s="1"/>
  <c r="I2808" i="1"/>
  <c r="H2804" i="1"/>
  <c r="X2804" i="1" s="1"/>
  <c r="I2804" i="1"/>
  <c r="H2800" i="1"/>
  <c r="X2800" i="1" s="1"/>
  <c r="I2800" i="1"/>
  <c r="H2796" i="1"/>
  <c r="X2796" i="1" s="1"/>
  <c r="I2796" i="1"/>
  <c r="H2792" i="1"/>
  <c r="X2792" i="1" s="1"/>
  <c r="I2792" i="1"/>
  <c r="H2788" i="1"/>
  <c r="X2788" i="1" s="1"/>
  <c r="I2788" i="1"/>
  <c r="H2784" i="1"/>
  <c r="X2784" i="1" s="1"/>
  <c r="I2784" i="1"/>
  <c r="H2780" i="1"/>
  <c r="X2780" i="1" s="1"/>
  <c r="I2780" i="1"/>
  <c r="H2776" i="1"/>
  <c r="X2776" i="1" s="1"/>
  <c r="I2776" i="1"/>
  <c r="H2772" i="1"/>
  <c r="X2772" i="1" s="1"/>
  <c r="I2772" i="1"/>
  <c r="H2768" i="1"/>
  <c r="X2768" i="1" s="1"/>
  <c r="I2768" i="1"/>
  <c r="H2764" i="1"/>
  <c r="X2764" i="1" s="1"/>
  <c r="I2764" i="1"/>
  <c r="H2760" i="1"/>
  <c r="X2760" i="1" s="1"/>
  <c r="I2760" i="1"/>
  <c r="H2756" i="1"/>
  <c r="X2756" i="1" s="1"/>
  <c r="I2756" i="1"/>
  <c r="H2752" i="1"/>
  <c r="X2752" i="1" s="1"/>
  <c r="I2752" i="1"/>
  <c r="H2748" i="1"/>
  <c r="X2748" i="1" s="1"/>
  <c r="I2748" i="1"/>
  <c r="H2744" i="1"/>
  <c r="X2744" i="1" s="1"/>
  <c r="I2744" i="1"/>
  <c r="H2740" i="1"/>
  <c r="X2740" i="1" s="1"/>
  <c r="I2740" i="1"/>
  <c r="H2736" i="1"/>
  <c r="X2736" i="1" s="1"/>
  <c r="I2736" i="1"/>
  <c r="H2732" i="1"/>
  <c r="X2732" i="1" s="1"/>
  <c r="I2732" i="1"/>
  <c r="H2728" i="1"/>
  <c r="X2728" i="1" s="1"/>
  <c r="I2728" i="1"/>
  <c r="H2724" i="1"/>
  <c r="X2724" i="1" s="1"/>
  <c r="I2724" i="1"/>
  <c r="H2720" i="1"/>
  <c r="X2720" i="1" s="1"/>
  <c r="I2720" i="1"/>
  <c r="H2716" i="1"/>
  <c r="X2716" i="1" s="1"/>
  <c r="I2716" i="1"/>
  <c r="H2712" i="1"/>
  <c r="X2712" i="1" s="1"/>
  <c r="I2712" i="1"/>
  <c r="H2708" i="1"/>
  <c r="X2708" i="1" s="1"/>
  <c r="I2708" i="1"/>
  <c r="H2704" i="1"/>
  <c r="X2704" i="1" s="1"/>
  <c r="I2704" i="1"/>
  <c r="H2700" i="1"/>
  <c r="X2700" i="1" s="1"/>
  <c r="I2700" i="1"/>
  <c r="H2696" i="1"/>
  <c r="X2696" i="1" s="1"/>
  <c r="I2696" i="1"/>
  <c r="H2692" i="1"/>
  <c r="X2692" i="1" s="1"/>
  <c r="I2692" i="1"/>
  <c r="H2688" i="1"/>
  <c r="X2688" i="1" s="1"/>
  <c r="I2688" i="1"/>
  <c r="H2684" i="1"/>
  <c r="X2684" i="1" s="1"/>
  <c r="I2684" i="1"/>
  <c r="H2680" i="1"/>
  <c r="X2680" i="1" s="1"/>
  <c r="I2680" i="1"/>
  <c r="H2676" i="1"/>
  <c r="X2676" i="1" s="1"/>
  <c r="I2676" i="1"/>
  <c r="H2672" i="1"/>
  <c r="X2672" i="1" s="1"/>
  <c r="I2672" i="1"/>
  <c r="H2668" i="1"/>
  <c r="X2668" i="1" s="1"/>
  <c r="I2668" i="1"/>
  <c r="H2664" i="1"/>
  <c r="X2664" i="1" s="1"/>
  <c r="I2664" i="1"/>
  <c r="H2660" i="1"/>
  <c r="X2660" i="1" s="1"/>
  <c r="I2660" i="1"/>
  <c r="H2656" i="1"/>
  <c r="X2656" i="1" s="1"/>
  <c r="I2656" i="1"/>
  <c r="H2652" i="1"/>
  <c r="X2652" i="1" s="1"/>
  <c r="I2652" i="1"/>
  <c r="H2648" i="1"/>
  <c r="X2648" i="1" s="1"/>
  <c r="I2648" i="1"/>
  <c r="H2644" i="1"/>
  <c r="X2644" i="1" s="1"/>
  <c r="I2644" i="1"/>
  <c r="H2640" i="1"/>
  <c r="X2640" i="1" s="1"/>
  <c r="I2640" i="1"/>
  <c r="H2636" i="1"/>
  <c r="X2636" i="1" s="1"/>
  <c r="I2636" i="1"/>
  <c r="H2632" i="1"/>
  <c r="X2632" i="1" s="1"/>
  <c r="I2632" i="1"/>
  <c r="H2628" i="1"/>
  <c r="X2628" i="1" s="1"/>
  <c r="I2628" i="1"/>
  <c r="H2624" i="1"/>
  <c r="X2624" i="1" s="1"/>
  <c r="I2624" i="1"/>
  <c r="H2620" i="1"/>
  <c r="X2620" i="1" s="1"/>
  <c r="I2620" i="1"/>
  <c r="H2616" i="1"/>
  <c r="X2616" i="1" s="1"/>
  <c r="I2616" i="1"/>
  <c r="H2612" i="1"/>
  <c r="X2612" i="1" s="1"/>
  <c r="I2612" i="1"/>
  <c r="H2608" i="1"/>
  <c r="X2608" i="1" s="1"/>
  <c r="I2608" i="1"/>
  <c r="H2604" i="1"/>
  <c r="X2604" i="1" s="1"/>
  <c r="I2604" i="1"/>
  <c r="H2600" i="1"/>
  <c r="X2600" i="1" s="1"/>
  <c r="I2600" i="1"/>
  <c r="H2596" i="1"/>
  <c r="X2596" i="1" s="1"/>
  <c r="I2596" i="1"/>
  <c r="H2592" i="1"/>
  <c r="X2592" i="1" s="1"/>
  <c r="I2592" i="1"/>
  <c r="H2588" i="1"/>
  <c r="X2588" i="1" s="1"/>
  <c r="I2588" i="1"/>
  <c r="H2584" i="1"/>
  <c r="X2584" i="1" s="1"/>
  <c r="I2584" i="1"/>
  <c r="H2580" i="1"/>
  <c r="X2580" i="1" s="1"/>
  <c r="I2580" i="1"/>
  <c r="H2576" i="1"/>
  <c r="X2576" i="1" s="1"/>
  <c r="I2576" i="1"/>
  <c r="H2572" i="1"/>
  <c r="X2572" i="1" s="1"/>
  <c r="I2572" i="1"/>
  <c r="H2568" i="1"/>
  <c r="X2568" i="1" s="1"/>
  <c r="I2568" i="1"/>
  <c r="H2564" i="1"/>
  <c r="X2564" i="1" s="1"/>
  <c r="I2564" i="1"/>
  <c r="H2560" i="1"/>
  <c r="X2560" i="1" s="1"/>
  <c r="I2560" i="1"/>
  <c r="H2556" i="1"/>
  <c r="X2556" i="1" s="1"/>
  <c r="I2556" i="1"/>
  <c r="H2552" i="1"/>
  <c r="X2552" i="1" s="1"/>
  <c r="I2552" i="1"/>
  <c r="H2548" i="1"/>
  <c r="X2548" i="1" s="1"/>
  <c r="I2548" i="1"/>
  <c r="H2544" i="1"/>
  <c r="X2544" i="1" s="1"/>
  <c r="I2544" i="1"/>
  <c r="H2540" i="1"/>
  <c r="X2540" i="1" s="1"/>
  <c r="I2540" i="1"/>
  <c r="H2536" i="1"/>
  <c r="X2536" i="1" s="1"/>
  <c r="I2536" i="1"/>
  <c r="H2532" i="1"/>
  <c r="X2532" i="1" s="1"/>
  <c r="I2532" i="1"/>
  <c r="H2528" i="1"/>
  <c r="X2528" i="1" s="1"/>
  <c r="I2528" i="1"/>
  <c r="H2524" i="1"/>
  <c r="X2524" i="1" s="1"/>
  <c r="I2524" i="1"/>
  <c r="H2520" i="1"/>
  <c r="X2520" i="1" s="1"/>
  <c r="I2520" i="1"/>
  <c r="H2516" i="1"/>
  <c r="X2516" i="1" s="1"/>
  <c r="I2516" i="1"/>
  <c r="H2512" i="1"/>
  <c r="X2512" i="1" s="1"/>
  <c r="I2512" i="1"/>
  <c r="H2508" i="1"/>
  <c r="X2508" i="1" s="1"/>
  <c r="I2508" i="1"/>
  <c r="H2504" i="1"/>
  <c r="X2504" i="1" s="1"/>
  <c r="I2504" i="1"/>
  <c r="H2500" i="1"/>
  <c r="X2500" i="1" s="1"/>
  <c r="I2500" i="1"/>
  <c r="H2496" i="1"/>
  <c r="X2496" i="1" s="1"/>
  <c r="I2496" i="1"/>
  <c r="H2492" i="1"/>
  <c r="X2492" i="1" s="1"/>
  <c r="I2492" i="1"/>
  <c r="H2488" i="1"/>
  <c r="X2488" i="1" s="1"/>
  <c r="I2488" i="1"/>
  <c r="H2484" i="1"/>
  <c r="X2484" i="1" s="1"/>
  <c r="I2484" i="1"/>
  <c r="H2480" i="1"/>
  <c r="X2480" i="1" s="1"/>
  <c r="I2480" i="1"/>
  <c r="H2476" i="1"/>
  <c r="X2476" i="1" s="1"/>
  <c r="I2476" i="1"/>
  <c r="H2472" i="1"/>
  <c r="X2472" i="1" s="1"/>
  <c r="I2472" i="1"/>
  <c r="H2468" i="1"/>
  <c r="X2468" i="1" s="1"/>
  <c r="I2468" i="1"/>
  <c r="H2464" i="1"/>
  <c r="X2464" i="1" s="1"/>
  <c r="I2464" i="1"/>
  <c r="H2460" i="1"/>
  <c r="X2460" i="1" s="1"/>
  <c r="I2460" i="1"/>
  <c r="H2456" i="1"/>
  <c r="X2456" i="1" s="1"/>
  <c r="I2456" i="1"/>
  <c r="H2452" i="1"/>
  <c r="X2452" i="1" s="1"/>
  <c r="I2452" i="1"/>
  <c r="H2448" i="1"/>
  <c r="X2448" i="1" s="1"/>
  <c r="I2448" i="1"/>
  <c r="H2444" i="1"/>
  <c r="X2444" i="1" s="1"/>
  <c r="I2444" i="1"/>
  <c r="H2440" i="1"/>
  <c r="X2440" i="1" s="1"/>
  <c r="I2440" i="1"/>
  <c r="H2436" i="1"/>
  <c r="X2436" i="1" s="1"/>
  <c r="I2436" i="1"/>
  <c r="H2432" i="1"/>
  <c r="X2432" i="1" s="1"/>
  <c r="I2432" i="1"/>
  <c r="H2428" i="1"/>
  <c r="X2428" i="1" s="1"/>
  <c r="I2428" i="1"/>
  <c r="H2424" i="1"/>
  <c r="X2424" i="1" s="1"/>
  <c r="I2424" i="1"/>
  <c r="H2420" i="1"/>
  <c r="X2420" i="1" s="1"/>
  <c r="I2420" i="1"/>
  <c r="H2416" i="1"/>
  <c r="X2416" i="1" s="1"/>
  <c r="I2416" i="1"/>
  <c r="H2412" i="1"/>
  <c r="X2412" i="1" s="1"/>
  <c r="I2412" i="1"/>
  <c r="H2408" i="1"/>
  <c r="X2408" i="1" s="1"/>
  <c r="I2408" i="1"/>
  <c r="H2404" i="1"/>
  <c r="X2404" i="1" s="1"/>
  <c r="I2404" i="1"/>
  <c r="H2400" i="1"/>
  <c r="X2400" i="1" s="1"/>
  <c r="I2400" i="1"/>
  <c r="H2396" i="1"/>
  <c r="X2396" i="1" s="1"/>
  <c r="I2396" i="1"/>
  <c r="H2392" i="1"/>
  <c r="X2392" i="1" s="1"/>
  <c r="I2392" i="1"/>
  <c r="H2388" i="1"/>
  <c r="X2388" i="1" s="1"/>
  <c r="I2388" i="1"/>
  <c r="H2384" i="1"/>
  <c r="X2384" i="1" s="1"/>
  <c r="I2384" i="1"/>
  <c r="H2380" i="1"/>
  <c r="X2380" i="1" s="1"/>
  <c r="I2380" i="1"/>
  <c r="H2376" i="1"/>
  <c r="X2376" i="1" s="1"/>
  <c r="I2376" i="1"/>
  <c r="H2372" i="1"/>
  <c r="X2372" i="1" s="1"/>
  <c r="I2372" i="1"/>
  <c r="H2368" i="1"/>
  <c r="X2368" i="1" s="1"/>
  <c r="I2368" i="1"/>
  <c r="H2364" i="1"/>
  <c r="X2364" i="1" s="1"/>
  <c r="I2364" i="1"/>
  <c r="H2360" i="1"/>
  <c r="X2360" i="1" s="1"/>
  <c r="I2360" i="1"/>
  <c r="H2356" i="1"/>
  <c r="X2356" i="1" s="1"/>
  <c r="I2356" i="1"/>
  <c r="H2352" i="1"/>
  <c r="X2352" i="1" s="1"/>
  <c r="I2352" i="1"/>
  <c r="H2348" i="1"/>
  <c r="X2348" i="1" s="1"/>
  <c r="I2348" i="1"/>
  <c r="H2344" i="1"/>
  <c r="X2344" i="1" s="1"/>
  <c r="I2344" i="1"/>
  <c r="H2340" i="1"/>
  <c r="X2340" i="1" s="1"/>
  <c r="I2340" i="1"/>
  <c r="H2336" i="1"/>
  <c r="X2336" i="1" s="1"/>
  <c r="I2336" i="1"/>
  <c r="H2332" i="1"/>
  <c r="X2332" i="1" s="1"/>
  <c r="I2332" i="1"/>
  <c r="H2328" i="1"/>
  <c r="X2328" i="1" s="1"/>
  <c r="I2328" i="1"/>
  <c r="H2324" i="1"/>
  <c r="X2324" i="1" s="1"/>
  <c r="I2324" i="1"/>
  <c r="H2320" i="1"/>
  <c r="X2320" i="1" s="1"/>
  <c r="I2320" i="1"/>
  <c r="H2316" i="1"/>
  <c r="X2316" i="1" s="1"/>
  <c r="I2316" i="1"/>
  <c r="H2312" i="1"/>
  <c r="X2312" i="1" s="1"/>
  <c r="I2312" i="1"/>
  <c r="H2308" i="1"/>
  <c r="X2308" i="1" s="1"/>
  <c r="I2308" i="1"/>
  <c r="H2304" i="1"/>
  <c r="X2304" i="1" s="1"/>
  <c r="I2304" i="1"/>
  <c r="H2300" i="1"/>
  <c r="X2300" i="1" s="1"/>
  <c r="I2300" i="1"/>
  <c r="H2296" i="1"/>
  <c r="X2296" i="1" s="1"/>
  <c r="I2296" i="1"/>
  <c r="H2292" i="1"/>
  <c r="X2292" i="1" s="1"/>
  <c r="I2292" i="1"/>
  <c r="H2288" i="1"/>
  <c r="X2288" i="1" s="1"/>
  <c r="I2288" i="1"/>
  <c r="H2284" i="1"/>
  <c r="X2284" i="1" s="1"/>
  <c r="I2284" i="1"/>
  <c r="H2280" i="1"/>
  <c r="X2280" i="1" s="1"/>
  <c r="I2280" i="1"/>
  <c r="H2276" i="1"/>
  <c r="X2276" i="1" s="1"/>
  <c r="I2276" i="1"/>
  <c r="H2272" i="1"/>
  <c r="X2272" i="1" s="1"/>
  <c r="I2272" i="1"/>
  <c r="H2268" i="1"/>
  <c r="X2268" i="1" s="1"/>
  <c r="I2268" i="1"/>
  <c r="H2264" i="1"/>
  <c r="X2264" i="1" s="1"/>
  <c r="I2264" i="1"/>
  <c r="H2260" i="1"/>
  <c r="X2260" i="1" s="1"/>
  <c r="I2260" i="1"/>
  <c r="H2256" i="1"/>
  <c r="X2256" i="1" s="1"/>
  <c r="I2256" i="1"/>
  <c r="H2252" i="1"/>
  <c r="X2252" i="1" s="1"/>
  <c r="I2252" i="1"/>
  <c r="H2248" i="1"/>
  <c r="X2248" i="1" s="1"/>
  <c r="I2248" i="1"/>
  <c r="H2244" i="1"/>
  <c r="X2244" i="1" s="1"/>
  <c r="I2244" i="1"/>
  <c r="H2240" i="1"/>
  <c r="X2240" i="1" s="1"/>
  <c r="I2240" i="1"/>
  <c r="H2236" i="1"/>
  <c r="X2236" i="1" s="1"/>
  <c r="I2236" i="1"/>
  <c r="H2232" i="1"/>
  <c r="X2232" i="1" s="1"/>
  <c r="I2232" i="1"/>
  <c r="H2228" i="1"/>
  <c r="X2228" i="1" s="1"/>
  <c r="I2228" i="1"/>
  <c r="H2224" i="1"/>
  <c r="X2224" i="1" s="1"/>
  <c r="I2224" i="1"/>
  <c r="H2220" i="1"/>
  <c r="X2220" i="1" s="1"/>
  <c r="I2220" i="1"/>
  <c r="H2216" i="1"/>
  <c r="X2216" i="1" s="1"/>
  <c r="I2216" i="1"/>
  <c r="H2212" i="1"/>
  <c r="X2212" i="1" s="1"/>
  <c r="I2212" i="1"/>
  <c r="H2208" i="1"/>
  <c r="X2208" i="1" s="1"/>
  <c r="I2208" i="1"/>
  <c r="H2204" i="1"/>
  <c r="X2204" i="1" s="1"/>
  <c r="I2204" i="1"/>
  <c r="H2200" i="1"/>
  <c r="X2200" i="1" s="1"/>
  <c r="I2200" i="1"/>
  <c r="H2196" i="1"/>
  <c r="X2196" i="1" s="1"/>
  <c r="I2196" i="1"/>
  <c r="H2192" i="1"/>
  <c r="X2192" i="1" s="1"/>
  <c r="I2192" i="1"/>
  <c r="H2188" i="1"/>
  <c r="X2188" i="1" s="1"/>
  <c r="I2188" i="1"/>
  <c r="H2184" i="1"/>
  <c r="X2184" i="1" s="1"/>
  <c r="I2184" i="1"/>
  <c r="H2180" i="1"/>
  <c r="X2180" i="1" s="1"/>
  <c r="I2180" i="1"/>
  <c r="H2176" i="1"/>
  <c r="X2176" i="1" s="1"/>
  <c r="I2176" i="1"/>
  <c r="H2172" i="1"/>
  <c r="X2172" i="1" s="1"/>
  <c r="I2172" i="1"/>
  <c r="H2168" i="1"/>
  <c r="X2168" i="1" s="1"/>
  <c r="I2168" i="1"/>
  <c r="H2164" i="1"/>
  <c r="X2164" i="1" s="1"/>
  <c r="I2164" i="1"/>
  <c r="H2160" i="1"/>
  <c r="X2160" i="1" s="1"/>
  <c r="I2160" i="1"/>
  <c r="H2156" i="1"/>
  <c r="X2156" i="1" s="1"/>
  <c r="I2156" i="1"/>
  <c r="H2152" i="1"/>
  <c r="X2152" i="1" s="1"/>
  <c r="I2152" i="1"/>
  <c r="H2148" i="1"/>
  <c r="X2148" i="1" s="1"/>
  <c r="I2148" i="1"/>
  <c r="H2144" i="1"/>
  <c r="X2144" i="1" s="1"/>
  <c r="I2144" i="1"/>
  <c r="H2140" i="1"/>
  <c r="X2140" i="1" s="1"/>
  <c r="I2140" i="1"/>
  <c r="H2136" i="1"/>
  <c r="X2136" i="1" s="1"/>
  <c r="I2136" i="1"/>
  <c r="H2132" i="1"/>
  <c r="X2132" i="1" s="1"/>
  <c r="I2132" i="1"/>
  <c r="H2128" i="1"/>
  <c r="X2128" i="1" s="1"/>
  <c r="I2128" i="1"/>
  <c r="H2124" i="1"/>
  <c r="X2124" i="1" s="1"/>
  <c r="I2124" i="1"/>
  <c r="H2120" i="1"/>
  <c r="X2120" i="1" s="1"/>
  <c r="I2120" i="1"/>
  <c r="H2116" i="1"/>
  <c r="X2116" i="1" s="1"/>
  <c r="I2116" i="1"/>
  <c r="H2112" i="1"/>
  <c r="X2112" i="1" s="1"/>
  <c r="I2112" i="1"/>
  <c r="H2108" i="1"/>
  <c r="X2108" i="1" s="1"/>
  <c r="I2108" i="1"/>
  <c r="H2104" i="1"/>
  <c r="X2104" i="1" s="1"/>
  <c r="I2104" i="1"/>
  <c r="H2100" i="1"/>
  <c r="X2100" i="1" s="1"/>
  <c r="I2100" i="1"/>
  <c r="H2096" i="1"/>
  <c r="X2096" i="1" s="1"/>
  <c r="I2096" i="1"/>
  <c r="H2092" i="1"/>
  <c r="X2092" i="1" s="1"/>
  <c r="I2092" i="1"/>
  <c r="H2088" i="1"/>
  <c r="X2088" i="1" s="1"/>
  <c r="I2088" i="1"/>
  <c r="H2084" i="1"/>
  <c r="X2084" i="1" s="1"/>
  <c r="I2084" i="1"/>
  <c r="H2080" i="1"/>
  <c r="X2080" i="1" s="1"/>
  <c r="I2080" i="1"/>
  <c r="H2076" i="1"/>
  <c r="X2076" i="1" s="1"/>
  <c r="I2076" i="1"/>
  <c r="H2072" i="1"/>
  <c r="X2072" i="1" s="1"/>
  <c r="I2072" i="1"/>
  <c r="H2068" i="1"/>
  <c r="X2068" i="1" s="1"/>
  <c r="I2068" i="1"/>
  <c r="H2064" i="1"/>
  <c r="X2064" i="1" s="1"/>
  <c r="I2064" i="1"/>
  <c r="H2060" i="1"/>
  <c r="X2060" i="1" s="1"/>
  <c r="I2060" i="1"/>
  <c r="H2056" i="1"/>
  <c r="X2056" i="1" s="1"/>
  <c r="I2056" i="1"/>
  <c r="H2052" i="1"/>
  <c r="X2052" i="1" s="1"/>
  <c r="I2052" i="1"/>
  <c r="H2048" i="1"/>
  <c r="X2048" i="1" s="1"/>
  <c r="I2048" i="1"/>
  <c r="H2044" i="1"/>
  <c r="X2044" i="1" s="1"/>
  <c r="I2044" i="1"/>
  <c r="H2040" i="1"/>
  <c r="X2040" i="1" s="1"/>
  <c r="I2040" i="1"/>
  <c r="H2036" i="1"/>
  <c r="X2036" i="1" s="1"/>
  <c r="I2036" i="1"/>
  <c r="H2032" i="1"/>
  <c r="X2032" i="1" s="1"/>
  <c r="I2032" i="1"/>
  <c r="H2028" i="1"/>
  <c r="X2028" i="1" s="1"/>
  <c r="I2028" i="1"/>
  <c r="H2024" i="1"/>
  <c r="X2024" i="1" s="1"/>
  <c r="I2024" i="1"/>
  <c r="H2020" i="1"/>
  <c r="X2020" i="1" s="1"/>
  <c r="I2020" i="1"/>
  <c r="H2016" i="1"/>
  <c r="X2016" i="1" s="1"/>
  <c r="I2016" i="1"/>
  <c r="H2012" i="1"/>
  <c r="X2012" i="1" s="1"/>
  <c r="I2012" i="1"/>
  <c r="H2008" i="1"/>
  <c r="X2008" i="1" s="1"/>
  <c r="I2008" i="1"/>
  <c r="H2004" i="1"/>
  <c r="X2004" i="1" s="1"/>
  <c r="I2004" i="1"/>
  <c r="H2000" i="1"/>
  <c r="X2000" i="1" s="1"/>
  <c r="I2000" i="1"/>
  <c r="H1996" i="1"/>
  <c r="X1996" i="1" s="1"/>
  <c r="I1996" i="1"/>
  <c r="H1992" i="1"/>
  <c r="X1992" i="1" s="1"/>
  <c r="I1992" i="1"/>
  <c r="H1988" i="1"/>
  <c r="X1988" i="1" s="1"/>
  <c r="I1988" i="1"/>
  <c r="H1984" i="1"/>
  <c r="X1984" i="1" s="1"/>
  <c r="I1984" i="1"/>
  <c r="H1980" i="1"/>
  <c r="X1980" i="1" s="1"/>
  <c r="I1980" i="1"/>
  <c r="H1976" i="1"/>
  <c r="X1976" i="1" s="1"/>
  <c r="I1976" i="1"/>
  <c r="H1972" i="1"/>
  <c r="X1972" i="1" s="1"/>
  <c r="I1972" i="1"/>
  <c r="H1968" i="1"/>
  <c r="X1968" i="1" s="1"/>
  <c r="I1968" i="1"/>
  <c r="H1964" i="1"/>
  <c r="X1964" i="1" s="1"/>
  <c r="I1964" i="1"/>
  <c r="H1960" i="1"/>
  <c r="X1960" i="1" s="1"/>
  <c r="I1960" i="1"/>
  <c r="H1956" i="1"/>
  <c r="X1956" i="1" s="1"/>
  <c r="I1956" i="1"/>
  <c r="H1952" i="1"/>
  <c r="X1952" i="1" s="1"/>
  <c r="I1952" i="1"/>
  <c r="H1948" i="1"/>
  <c r="X1948" i="1" s="1"/>
  <c r="I1948" i="1"/>
  <c r="H1944" i="1"/>
  <c r="X1944" i="1" s="1"/>
  <c r="I1944" i="1"/>
  <c r="H1940" i="1"/>
  <c r="X1940" i="1" s="1"/>
  <c r="I1940" i="1"/>
  <c r="H1936" i="1"/>
  <c r="X1936" i="1" s="1"/>
  <c r="I1936" i="1"/>
  <c r="H1932" i="1"/>
  <c r="X1932" i="1" s="1"/>
  <c r="I1932" i="1"/>
  <c r="H1928" i="1"/>
  <c r="X1928" i="1" s="1"/>
  <c r="I1928" i="1"/>
  <c r="H1924" i="1"/>
  <c r="X1924" i="1" s="1"/>
  <c r="I1924" i="1"/>
  <c r="H1920" i="1"/>
  <c r="X1920" i="1" s="1"/>
  <c r="I1920" i="1"/>
  <c r="H1916" i="1"/>
  <c r="X1916" i="1" s="1"/>
  <c r="I1916" i="1"/>
  <c r="H1912" i="1"/>
  <c r="X1912" i="1" s="1"/>
  <c r="I1912" i="1"/>
  <c r="H1908" i="1"/>
  <c r="X1908" i="1" s="1"/>
  <c r="I1908" i="1"/>
  <c r="H1904" i="1"/>
  <c r="X1904" i="1" s="1"/>
  <c r="I1904" i="1"/>
  <c r="H1900" i="1"/>
  <c r="X1900" i="1" s="1"/>
  <c r="I1900" i="1"/>
  <c r="H1896" i="1"/>
  <c r="X1896" i="1" s="1"/>
  <c r="I1896" i="1"/>
  <c r="H1892" i="1"/>
  <c r="X1892" i="1" s="1"/>
  <c r="I1892" i="1"/>
  <c r="H1888" i="1"/>
  <c r="X1888" i="1" s="1"/>
  <c r="I1888" i="1"/>
  <c r="H1884" i="1"/>
  <c r="X1884" i="1" s="1"/>
  <c r="I1884" i="1"/>
  <c r="H1880" i="1"/>
  <c r="X1880" i="1" s="1"/>
  <c r="I1880" i="1"/>
  <c r="H1876" i="1"/>
  <c r="X1876" i="1" s="1"/>
  <c r="I1876" i="1"/>
  <c r="H1872" i="1"/>
  <c r="X1872" i="1" s="1"/>
  <c r="I1872" i="1"/>
  <c r="H1868" i="1"/>
  <c r="X1868" i="1" s="1"/>
  <c r="I1868" i="1"/>
  <c r="H1864" i="1"/>
  <c r="X1864" i="1" s="1"/>
  <c r="I1864" i="1"/>
  <c r="H1860" i="1"/>
  <c r="X1860" i="1" s="1"/>
  <c r="I1860" i="1"/>
  <c r="H1856" i="1"/>
  <c r="X1856" i="1" s="1"/>
  <c r="I1856" i="1"/>
  <c r="H1852" i="1"/>
  <c r="X1852" i="1" s="1"/>
  <c r="I1852" i="1"/>
  <c r="H1848" i="1"/>
  <c r="X1848" i="1" s="1"/>
  <c r="I1848" i="1"/>
  <c r="H1844" i="1"/>
  <c r="X1844" i="1" s="1"/>
  <c r="I1844" i="1"/>
  <c r="H1840" i="1"/>
  <c r="X1840" i="1" s="1"/>
  <c r="I1840" i="1"/>
  <c r="H1836" i="1"/>
  <c r="X1836" i="1" s="1"/>
  <c r="I1836" i="1"/>
  <c r="H1832" i="1"/>
  <c r="X1832" i="1" s="1"/>
  <c r="I1832" i="1"/>
  <c r="H1828" i="1"/>
  <c r="X1828" i="1" s="1"/>
  <c r="I1828" i="1"/>
  <c r="H1824" i="1"/>
  <c r="X1824" i="1" s="1"/>
  <c r="I1824" i="1"/>
  <c r="H1820" i="1"/>
  <c r="X1820" i="1" s="1"/>
  <c r="I1820" i="1"/>
  <c r="H1816" i="1"/>
  <c r="X1816" i="1" s="1"/>
  <c r="I1816" i="1"/>
  <c r="H1812" i="1"/>
  <c r="X1812" i="1" s="1"/>
  <c r="I1812" i="1"/>
  <c r="H1808" i="1"/>
  <c r="X1808" i="1" s="1"/>
  <c r="I1808" i="1"/>
  <c r="H1804" i="1"/>
  <c r="X1804" i="1" s="1"/>
  <c r="I1804" i="1"/>
  <c r="H1800" i="1"/>
  <c r="X1800" i="1" s="1"/>
  <c r="I1800" i="1"/>
  <c r="H1796" i="1"/>
  <c r="X1796" i="1" s="1"/>
  <c r="I1796" i="1"/>
  <c r="H1792" i="1"/>
  <c r="X1792" i="1" s="1"/>
  <c r="I1792" i="1"/>
  <c r="H1788" i="1"/>
  <c r="X1788" i="1" s="1"/>
  <c r="I1788" i="1"/>
  <c r="H1784" i="1"/>
  <c r="X1784" i="1" s="1"/>
  <c r="I1784" i="1"/>
  <c r="H1780" i="1"/>
  <c r="X1780" i="1" s="1"/>
  <c r="I1780" i="1"/>
  <c r="H1776" i="1"/>
  <c r="X1776" i="1" s="1"/>
  <c r="I1776" i="1"/>
  <c r="H1772" i="1"/>
  <c r="X1772" i="1" s="1"/>
  <c r="I1772" i="1"/>
  <c r="H1768" i="1"/>
  <c r="X1768" i="1" s="1"/>
  <c r="I1768" i="1"/>
  <c r="H1764" i="1"/>
  <c r="X1764" i="1" s="1"/>
  <c r="I1764" i="1"/>
  <c r="H1760" i="1"/>
  <c r="X1760" i="1" s="1"/>
  <c r="I1760" i="1"/>
  <c r="H1756" i="1"/>
  <c r="X1756" i="1" s="1"/>
  <c r="I1756" i="1"/>
  <c r="H1752" i="1"/>
  <c r="X1752" i="1" s="1"/>
  <c r="I1752" i="1"/>
  <c r="H1748" i="1"/>
  <c r="X1748" i="1" s="1"/>
  <c r="I1748" i="1"/>
  <c r="H1744" i="1"/>
  <c r="X1744" i="1" s="1"/>
  <c r="I1744" i="1"/>
  <c r="H1740" i="1"/>
  <c r="X1740" i="1" s="1"/>
  <c r="I1740" i="1"/>
  <c r="H1736" i="1"/>
  <c r="X1736" i="1" s="1"/>
  <c r="I1736" i="1"/>
  <c r="H1732" i="1"/>
  <c r="X1732" i="1" s="1"/>
  <c r="I1732" i="1"/>
  <c r="H1728" i="1"/>
  <c r="X1728" i="1" s="1"/>
  <c r="I1728" i="1"/>
  <c r="H1724" i="1"/>
  <c r="X1724" i="1" s="1"/>
  <c r="I1724" i="1"/>
  <c r="H1720" i="1"/>
  <c r="X1720" i="1" s="1"/>
  <c r="I1720" i="1"/>
  <c r="H1716" i="1"/>
  <c r="X1716" i="1" s="1"/>
  <c r="I1716" i="1"/>
  <c r="H1712" i="1"/>
  <c r="X1712" i="1" s="1"/>
  <c r="I1712" i="1"/>
  <c r="H1708" i="1"/>
  <c r="X1708" i="1" s="1"/>
  <c r="I1708" i="1"/>
  <c r="H1704" i="1"/>
  <c r="X1704" i="1" s="1"/>
  <c r="I1704" i="1"/>
  <c r="H1700" i="1"/>
  <c r="X1700" i="1" s="1"/>
  <c r="I1700" i="1"/>
  <c r="H1696" i="1"/>
  <c r="X1696" i="1" s="1"/>
  <c r="I1696" i="1"/>
  <c r="H1692" i="1"/>
  <c r="X1692" i="1" s="1"/>
  <c r="I1692" i="1"/>
  <c r="H1688" i="1"/>
  <c r="X1688" i="1" s="1"/>
  <c r="I1688" i="1"/>
  <c r="H1684" i="1"/>
  <c r="X1684" i="1" s="1"/>
  <c r="I1684" i="1"/>
  <c r="H1680" i="1"/>
  <c r="X1680" i="1" s="1"/>
  <c r="I1680" i="1"/>
  <c r="H1676" i="1"/>
  <c r="X1676" i="1" s="1"/>
  <c r="I1676" i="1"/>
  <c r="H1672" i="1"/>
  <c r="X1672" i="1" s="1"/>
  <c r="I1672" i="1"/>
  <c r="H1668" i="1"/>
  <c r="X1668" i="1" s="1"/>
  <c r="I1668" i="1"/>
  <c r="H1664" i="1"/>
  <c r="X1664" i="1" s="1"/>
  <c r="I1664" i="1"/>
  <c r="H1660" i="1"/>
  <c r="X1660" i="1" s="1"/>
  <c r="I1660" i="1"/>
  <c r="H1656" i="1"/>
  <c r="X1656" i="1" s="1"/>
  <c r="I1656" i="1"/>
  <c r="H1652" i="1"/>
  <c r="X1652" i="1" s="1"/>
  <c r="I1652" i="1"/>
  <c r="H1648" i="1"/>
  <c r="X1648" i="1" s="1"/>
  <c r="I1648" i="1"/>
  <c r="H1644" i="1"/>
  <c r="X1644" i="1" s="1"/>
  <c r="I1644" i="1"/>
  <c r="H1640" i="1"/>
  <c r="X1640" i="1" s="1"/>
  <c r="I1640" i="1"/>
  <c r="H1636" i="1"/>
  <c r="X1636" i="1" s="1"/>
  <c r="I1636" i="1"/>
  <c r="H1632" i="1"/>
  <c r="X1632" i="1" s="1"/>
  <c r="I1632" i="1"/>
  <c r="H1628" i="1"/>
  <c r="X1628" i="1" s="1"/>
  <c r="I1628" i="1"/>
  <c r="H1624" i="1"/>
  <c r="X1624" i="1" s="1"/>
  <c r="I1624" i="1"/>
  <c r="H1620" i="1"/>
  <c r="X1620" i="1" s="1"/>
  <c r="I1620" i="1"/>
  <c r="H1616" i="1"/>
  <c r="X1616" i="1" s="1"/>
  <c r="I1616" i="1"/>
  <c r="H1612" i="1"/>
  <c r="X1612" i="1" s="1"/>
  <c r="I1612" i="1"/>
  <c r="H1608" i="1"/>
  <c r="X1608" i="1" s="1"/>
  <c r="I1608" i="1"/>
  <c r="H1604" i="1"/>
  <c r="X1604" i="1" s="1"/>
  <c r="I1604" i="1"/>
  <c r="H1600" i="1"/>
  <c r="X1600" i="1" s="1"/>
  <c r="I1600" i="1"/>
  <c r="H1596" i="1"/>
  <c r="X1596" i="1" s="1"/>
  <c r="I1596" i="1"/>
  <c r="H1592" i="1"/>
  <c r="X1592" i="1" s="1"/>
  <c r="I1592" i="1"/>
  <c r="H1588" i="1"/>
  <c r="X1588" i="1" s="1"/>
  <c r="I1588" i="1"/>
  <c r="H1584" i="1"/>
  <c r="X1584" i="1" s="1"/>
  <c r="I1584" i="1"/>
  <c r="H1580" i="1"/>
  <c r="X1580" i="1" s="1"/>
  <c r="I1580" i="1"/>
  <c r="H1576" i="1"/>
  <c r="X1576" i="1" s="1"/>
  <c r="I1576" i="1"/>
  <c r="H1572" i="1"/>
  <c r="X1572" i="1" s="1"/>
  <c r="I1572" i="1"/>
  <c r="H1568" i="1"/>
  <c r="X1568" i="1" s="1"/>
  <c r="I1568" i="1"/>
  <c r="H1564" i="1"/>
  <c r="X1564" i="1" s="1"/>
  <c r="I1564" i="1"/>
  <c r="H1560" i="1"/>
  <c r="X1560" i="1" s="1"/>
  <c r="I1560" i="1"/>
  <c r="H1556" i="1"/>
  <c r="X1556" i="1" s="1"/>
  <c r="I1556" i="1"/>
  <c r="H1552" i="1"/>
  <c r="X1552" i="1" s="1"/>
  <c r="I1552" i="1"/>
  <c r="H1548" i="1"/>
  <c r="X1548" i="1" s="1"/>
  <c r="I1548" i="1"/>
  <c r="H1544" i="1"/>
  <c r="X1544" i="1" s="1"/>
  <c r="I1544" i="1"/>
  <c r="H1540" i="1"/>
  <c r="X1540" i="1" s="1"/>
  <c r="I1540" i="1"/>
  <c r="H1536" i="1"/>
  <c r="X1536" i="1" s="1"/>
  <c r="I1536" i="1"/>
  <c r="H1532" i="1"/>
  <c r="X1532" i="1" s="1"/>
  <c r="I1532" i="1"/>
  <c r="H1528" i="1"/>
  <c r="X1528" i="1" s="1"/>
  <c r="I1528" i="1"/>
  <c r="H1524" i="1"/>
  <c r="X1524" i="1" s="1"/>
  <c r="I1524" i="1"/>
  <c r="H1520" i="1"/>
  <c r="X1520" i="1" s="1"/>
  <c r="I1520" i="1"/>
  <c r="H1516" i="1"/>
  <c r="X1516" i="1" s="1"/>
  <c r="I1516" i="1"/>
  <c r="H1512" i="1"/>
  <c r="X1512" i="1" s="1"/>
  <c r="I1512" i="1"/>
  <c r="H1508" i="1"/>
  <c r="X1508" i="1" s="1"/>
  <c r="I1508" i="1"/>
  <c r="H1504" i="1"/>
  <c r="X1504" i="1" s="1"/>
  <c r="I1504" i="1"/>
  <c r="H1500" i="1"/>
  <c r="X1500" i="1" s="1"/>
  <c r="I1500" i="1"/>
  <c r="H1496" i="1"/>
  <c r="X1496" i="1" s="1"/>
  <c r="I1496" i="1"/>
  <c r="H1492" i="1"/>
  <c r="X1492" i="1" s="1"/>
  <c r="I1492" i="1"/>
  <c r="H1488" i="1"/>
  <c r="X1488" i="1" s="1"/>
  <c r="I1488" i="1"/>
  <c r="H1484" i="1"/>
  <c r="X1484" i="1" s="1"/>
  <c r="I1484" i="1"/>
  <c r="H1480" i="1"/>
  <c r="X1480" i="1" s="1"/>
  <c r="I1480" i="1"/>
  <c r="H1476" i="1"/>
  <c r="X1476" i="1" s="1"/>
  <c r="I1476" i="1"/>
  <c r="H1472" i="1"/>
  <c r="X1472" i="1" s="1"/>
  <c r="I1472" i="1"/>
  <c r="H1468" i="1"/>
  <c r="X1468" i="1" s="1"/>
  <c r="I1468" i="1"/>
  <c r="H1464" i="1"/>
  <c r="X1464" i="1" s="1"/>
  <c r="I1464" i="1"/>
  <c r="H1460" i="1"/>
  <c r="X1460" i="1" s="1"/>
  <c r="I1460" i="1"/>
  <c r="H1456" i="1"/>
  <c r="X1456" i="1" s="1"/>
  <c r="I1456" i="1"/>
  <c r="H1452" i="1"/>
  <c r="X1452" i="1" s="1"/>
  <c r="I1452" i="1"/>
  <c r="H1448" i="1"/>
  <c r="X1448" i="1" s="1"/>
  <c r="I1448" i="1"/>
  <c r="H1444" i="1"/>
  <c r="X1444" i="1" s="1"/>
  <c r="I1444" i="1"/>
  <c r="H1440" i="1"/>
  <c r="X1440" i="1" s="1"/>
  <c r="I1440" i="1"/>
  <c r="H1436" i="1"/>
  <c r="X1436" i="1" s="1"/>
  <c r="I1436" i="1"/>
  <c r="H1432" i="1"/>
  <c r="X1432" i="1" s="1"/>
  <c r="I1432" i="1"/>
  <c r="H1428" i="1"/>
  <c r="X1428" i="1" s="1"/>
  <c r="I1428" i="1"/>
  <c r="H1424" i="1"/>
  <c r="X1424" i="1" s="1"/>
  <c r="I1424" i="1"/>
  <c r="H1420" i="1"/>
  <c r="X1420" i="1" s="1"/>
  <c r="I1420" i="1"/>
  <c r="H1416" i="1"/>
  <c r="X1416" i="1" s="1"/>
  <c r="I1416" i="1"/>
  <c r="H1412" i="1"/>
  <c r="X1412" i="1" s="1"/>
  <c r="I1412" i="1"/>
  <c r="H1408" i="1"/>
  <c r="X1408" i="1" s="1"/>
  <c r="I1408" i="1"/>
  <c r="H1404" i="1"/>
  <c r="X1404" i="1" s="1"/>
  <c r="I1404" i="1"/>
  <c r="H1400" i="1"/>
  <c r="X1400" i="1" s="1"/>
  <c r="I1400" i="1"/>
  <c r="H1396" i="1"/>
  <c r="X1396" i="1" s="1"/>
  <c r="I1396" i="1"/>
  <c r="H1392" i="1"/>
  <c r="X1392" i="1" s="1"/>
  <c r="I1392" i="1"/>
  <c r="H1388" i="1"/>
  <c r="X1388" i="1" s="1"/>
  <c r="I1388" i="1"/>
  <c r="H1384" i="1"/>
  <c r="X1384" i="1" s="1"/>
  <c r="I1384" i="1"/>
  <c r="H1380" i="1"/>
  <c r="X1380" i="1" s="1"/>
  <c r="I1380" i="1"/>
  <c r="H1376" i="1"/>
  <c r="X1376" i="1" s="1"/>
  <c r="I1376" i="1"/>
  <c r="H1372" i="1"/>
  <c r="X1372" i="1" s="1"/>
  <c r="I1372" i="1"/>
  <c r="H1368" i="1"/>
  <c r="X1368" i="1" s="1"/>
  <c r="I1368" i="1"/>
  <c r="H1364" i="1"/>
  <c r="X1364" i="1" s="1"/>
  <c r="I1364" i="1"/>
  <c r="H1360" i="1"/>
  <c r="X1360" i="1" s="1"/>
  <c r="I1360" i="1"/>
  <c r="H1356" i="1"/>
  <c r="X1356" i="1" s="1"/>
  <c r="I1356" i="1"/>
  <c r="H1352" i="1"/>
  <c r="X1352" i="1" s="1"/>
  <c r="I1352" i="1"/>
  <c r="H1348" i="1"/>
  <c r="X1348" i="1" s="1"/>
  <c r="I1348" i="1"/>
  <c r="H1344" i="1"/>
  <c r="X1344" i="1" s="1"/>
  <c r="I1344" i="1"/>
  <c r="H1340" i="1"/>
  <c r="X1340" i="1" s="1"/>
  <c r="I1340" i="1"/>
  <c r="H1336" i="1"/>
  <c r="X1336" i="1" s="1"/>
  <c r="I1336" i="1"/>
  <c r="H1332" i="1"/>
  <c r="X1332" i="1" s="1"/>
  <c r="I1332" i="1"/>
  <c r="H1328" i="1"/>
  <c r="X1328" i="1" s="1"/>
  <c r="I1328" i="1"/>
  <c r="H1324" i="1"/>
  <c r="X1324" i="1" s="1"/>
  <c r="I1324" i="1"/>
  <c r="H1320" i="1"/>
  <c r="X1320" i="1" s="1"/>
  <c r="I1320" i="1"/>
  <c r="H1316" i="1"/>
  <c r="X1316" i="1" s="1"/>
  <c r="I1316" i="1"/>
  <c r="H1312" i="1"/>
  <c r="X1312" i="1" s="1"/>
  <c r="I1312" i="1"/>
  <c r="H1308" i="1"/>
  <c r="X1308" i="1" s="1"/>
  <c r="I1308" i="1"/>
  <c r="H1304" i="1"/>
  <c r="X1304" i="1" s="1"/>
  <c r="I1304" i="1"/>
  <c r="H1300" i="1"/>
  <c r="X1300" i="1" s="1"/>
  <c r="I1300" i="1"/>
  <c r="H1296" i="1"/>
  <c r="X1296" i="1" s="1"/>
  <c r="I1296" i="1"/>
  <c r="H1292" i="1"/>
  <c r="X1292" i="1" s="1"/>
  <c r="I1292" i="1"/>
  <c r="H1288" i="1"/>
  <c r="X1288" i="1" s="1"/>
  <c r="I1288" i="1"/>
  <c r="H1284" i="1"/>
  <c r="X1284" i="1" s="1"/>
  <c r="I1284" i="1"/>
  <c r="H1280" i="1"/>
  <c r="X1280" i="1" s="1"/>
  <c r="I1280" i="1"/>
  <c r="H1276" i="1"/>
  <c r="X1276" i="1" s="1"/>
  <c r="I1276" i="1"/>
  <c r="H1272" i="1"/>
  <c r="X1272" i="1" s="1"/>
  <c r="I1272" i="1"/>
  <c r="H1268" i="1"/>
  <c r="X1268" i="1" s="1"/>
  <c r="I1268" i="1"/>
  <c r="H1264" i="1"/>
  <c r="X1264" i="1" s="1"/>
  <c r="I1264" i="1"/>
  <c r="H1260" i="1"/>
  <c r="X1260" i="1" s="1"/>
  <c r="I1260" i="1"/>
  <c r="H1256" i="1"/>
  <c r="X1256" i="1" s="1"/>
  <c r="I1256" i="1"/>
  <c r="H1252" i="1"/>
  <c r="X1252" i="1" s="1"/>
  <c r="I1252" i="1"/>
  <c r="H1248" i="1"/>
  <c r="X1248" i="1" s="1"/>
  <c r="I1248" i="1"/>
  <c r="H1244" i="1"/>
  <c r="X1244" i="1" s="1"/>
  <c r="I1244" i="1"/>
  <c r="H1240" i="1"/>
  <c r="X1240" i="1" s="1"/>
  <c r="I1240" i="1"/>
  <c r="H1239" i="1"/>
  <c r="X1239" i="1" s="1"/>
  <c r="I1239" i="1"/>
  <c r="H1235" i="1"/>
  <c r="X1235" i="1" s="1"/>
  <c r="I1235" i="1"/>
  <c r="H1231" i="1"/>
  <c r="X1231" i="1" s="1"/>
  <c r="I1231" i="1"/>
  <c r="H1227" i="1"/>
  <c r="X1227" i="1" s="1"/>
  <c r="I1227" i="1"/>
  <c r="H1223" i="1"/>
  <c r="X1223" i="1" s="1"/>
  <c r="I1223" i="1"/>
  <c r="H1219" i="1"/>
  <c r="X1219" i="1" s="1"/>
  <c r="I1219" i="1"/>
  <c r="H1215" i="1"/>
  <c r="X1215" i="1" s="1"/>
  <c r="I1215" i="1"/>
  <c r="H1211" i="1"/>
  <c r="X1211" i="1" s="1"/>
  <c r="I1211" i="1"/>
  <c r="H1207" i="1"/>
  <c r="X1207" i="1" s="1"/>
  <c r="I1207" i="1"/>
  <c r="H1203" i="1"/>
  <c r="X1203" i="1" s="1"/>
  <c r="I1203" i="1"/>
  <c r="H1199" i="1"/>
  <c r="X1199" i="1" s="1"/>
  <c r="I1199" i="1"/>
  <c r="H1195" i="1"/>
  <c r="X1195" i="1" s="1"/>
  <c r="I1195" i="1"/>
  <c r="H1191" i="1"/>
  <c r="X1191" i="1" s="1"/>
  <c r="I1191" i="1"/>
  <c r="H1187" i="1"/>
  <c r="X1187" i="1" s="1"/>
  <c r="I1187" i="1"/>
  <c r="H1183" i="1"/>
  <c r="X1183" i="1" s="1"/>
  <c r="I1183" i="1"/>
  <c r="H1179" i="1"/>
  <c r="X1179" i="1" s="1"/>
  <c r="I1179" i="1"/>
  <c r="H1175" i="1"/>
  <c r="X1175" i="1" s="1"/>
  <c r="I1175" i="1"/>
  <c r="H1171" i="1"/>
  <c r="X1171" i="1" s="1"/>
  <c r="I1171" i="1"/>
  <c r="H1167" i="1"/>
  <c r="X1167" i="1" s="1"/>
  <c r="I1167" i="1"/>
  <c r="H1163" i="1"/>
  <c r="X1163" i="1" s="1"/>
  <c r="I1163" i="1"/>
  <c r="H1159" i="1"/>
  <c r="X1159" i="1" s="1"/>
  <c r="I1159" i="1"/>
  <c r="H1155" i="1"/>
  <c r="X1155" i="1" s="1"/>
  <c r="I1155" i="1"/>
  <c r="H1151" i="1"/>
  <c r="X1151" i="1" s="1"/>
  <c r="I1151" i="1"/>
  <c r="H1147" i="1"/>
  <c r="X1147" i="1" s="1"/>
  <c r="I1147" i="1"/>
  <c r="H1143" i="1"/>
  <c r="X1143" i="1" s="1"/>
  <c r="I1143" i="1"/>
  <c r="H1139" i="1"/>
  <c r="X1139" i="1" s="1"/>
  <c r="I1139" i="1"/>
  <c r="H1135" i="1"/>
  <c r="X1135" i="1" s="1"/>
  <c r="I1135" i="1"/>
  <c r="H1131" i="1"/>
  <c r="X1131" i="1" s="1"/>
  <c r="I1131" i="1"/>
  <c r="H1127" i="1"/>
  <c r="X1127" i="1" s="1"/>
  <c r="I1127" i="1"/>
  <c r="H1123" i="1"/>
  <c r="X1123" i="1" s="1"/>
  <c r="I1123" i="1"/>
  <c r="H1119" i="1"/>
  <c r="X1119" i="1" s="1"/>
  <c r="I1119" i="1"/>
  <c r="H1115" i="1"/>
  <c r="X1115" i="1" s="1"/>
  <c r="I1115" i="1"/>
  <c r="H1111" i="1"/>
  <c r="X1111" i="1" s="1"/>
  <c r="I1111" i="1"/>
  <c r="H1107" i="1"/>
  <c r="X1107" i="1" s="1"/>
  <c r="I1107" i="1"/>
  <c r="H1103" i="1"/>
  <c r="X1103" i="1" s="1"/>
  <c r="I1103" i="1"/>
  <c r="H1099" i="1"/>
  <c r="X1099" i="1" s="1"/>
  <c r="I1099" i="1"/>
  <c r="H1095" i="1"/>
  <c r="X1095" i="1" s="1"/>
  <c r="I1095" i="1"/>
  <c r="H1091" i="1"/>
  <c r="X1091" i="1" s="1"/>
  <c r="I1091" i="1"/>
  <c r="H1087" i="1"/>
  <c r="X1087" i="1" s="1"/>
  <c r="I1087" i="1"/>
  <c r="H1083" i="1"/>
  <c r="X1083" i="1" s="1"/>
  <c r="I1083" i="1"/>
  <c r="H1079" i="1"/>
  <c r="X1079" i="1" s="1"/>
  <c r="I1079" i="1"/>
  <c r="H1075" i="1"/>
  <c r="X1075" i="1" s="1"/>
  <c r="I1075" i="1"/>
  <c r="H1071" i="1"/>
  <c r="X1071" i="1" s="1"/>
  <c r="I1071" i="1"/>
  <c r="H1067" i="1"/>
  <c r="X1067" i="1" s="1"/>
  <c r="I1067" i="1"/>
  <c r="H1063" i="1"/>
  <c r="X1063" i="1" s="1"/>
  <c r="I1063" i="1"/>
  <c r="H1059" i="1"/>
  <c r="X1059" i="1" s="1"/>
  <c r="I1059" i="1"/>
  <c r="H1055" i="1"/>
  <c r="X1055" i="1" s="1"/>
  <c r="I1055" i="1"/>
  <c r="H1051" i="1"/>
  <c r="X1051" i="1" s="1"/>
  <c r="I1051" i="1"/>
  <c r="H1047" i="1"/>
  <c r="X1047" i="1" s="1"/>
  <c r="I1047" i="1"/>
  <c r="H1043" i="1"/>
  <c r="X1043" i="1" s="1"/>
  <c r="I1043" i="1"/>
  <c r="H1039" i="1"/>
  <c r="X1039" i="1" s="1"/>
  <c r="I1039" i="1"/>
  <c r="H1035" i="1"/>
  <c r="X1035" i="1" s="1"/>
  <c r="I1035" i="1"/>
  <c r="H1031" i="1"/>
  <c r="X1031" i="1" s="1"/>
  <c r="I1031" i="1"/>
  <c r="H1027" i="1"/>
  <c r="X1027" i="1" s="1"/>
  <c r="I1027" i="1"/>
  <c r="H1023" i="1"/>
  <c r="X1023" i="1" s="1"/>
  <c r="I1023" i="1"/>
  <c r="H1019" i="1"/>
  <c r="X1019" i="1" s="1"/>
  <c r="I1019" i="1"/>
  <c r="H1015" i="1"/>
  <c r="X1015" i="1" s="1"/>
  <c r="I1015" i="1"/>
  <c r="H1011" i="1"/>
  <c r="X1011" i="1" s="1"/>
  <c r="I1011" i="1"/>
  <c r="H1007" i="1"/>
  <c r="X1007" i="1" s="1"/>
  <c r="I1007" i="1"/>
  <c r="H1003" i="1"/>
  <c r="X1003" i="1" s="1"/>
  <c r="I1003" i="1"/>
  <c r="H999" i="1"/>
  <c r="X999" i="1" s="1"/>
  <c r="I999" i="1"/>
  <c r="H995" i="1"/>
  <c r="X995" i="1" s="1"/>
  <c r="I995" i="1"/>
  <c r="H991" i="1"/>
  <c r="X991" i="1" s="1"/>
  <c r="I991" i="1"/>
  <c r="H987" i="1"/>
  <c r="X987" i="1" s="1"/>
  <c r="I987" i="1"/>
  <c r="H983" i="1"/>
  <c r="X983" i="1" s="1"/>
  <c r="I983" i="1"/>
  <c r="H979" i="1"/>
  <c r="X979" i="1" s="1"/>
  <c r="I979" i="1"/>
  <c r="H975" i="1"/>
  <c r="X975" i="1" s="1"/>
  <c r="I975" i="1"/>
  <c r="H971" i="1"/>
  <c r="X971" i="1" s="1"/>
  <c r="I971" i="1"/>
  <c r="H967" i="1"/>
  <c r="X967" i="1" s="1"/>
  <c r="I967" i="1"/>
  <c r="H963" i="1"/>
  <c r="X963" i="1" s="1"/>
  <c r="I963" i="1"/>
  <c r="H959" i="1"/>
  <c r="X959" i="1" s="1"/>
  <c r="I959" i="1"/>
  <c r="H955" i="1"/>
  <c r="X955" i="1" s="1"/>
  <c r="I955" i="1"/>
  <c r="H951" i="1"/>
  <c r="X951" i="1" s="1"/>
  <c r="I951" i="1"/>
  <c r="H947" i="1"/>
  <c r="X947" i="1" s="1"/>
  <c r="I947" i="1"/>
  <c r="H943" i="1"/>
  <c r="X943" i="1" s="1"/>
  <c r="I943" i="1"/>
  <c r="H939" i="1"/>
  <c r="X939" i="1" s="1"/>
  <c r="I939" i="1"/>
  <c r="H935" i="1"/>
  <c r="X935" i="1" s="1"/>
  <c r="I935" i="1"/>
  <c r="H931" i="1"/>
  <c r="X931" i="1" s="1"/>
  <c r="I931" i="1"/>
  <c r="H927" i="1"/>
  <c r="X927" i="1" s="1"/>
  <c r="I927" i="1"/>
  <c r="H923" i="1"/>
  <c r="X923" i="1" s="1"/>
  <c r="I923" i="1"/>
  <c r="H919" i="1"/>
  <c r="X919" i="1" s="1"/>
  <c r="I919" i="1"/>
  <c r="H915" i="1"/>
  <c r="X915" i="1" s="1"/>
  <c r="I915" i="1"/>
  <c r="H911" i="1"/>
  <c r="X911" i="1" s="1"/>
  <c r="I911" i="1"/>
  <c r="H907" i="1"/>
  <c r="X907" i="1" s="1"/>
  <c r="I907" i="1"/>
  <c r="H903" i="1"/>
  <c r="X903" i="1" s="1"/>
  <c r="I903" i="1"/>
  <c r="H899" i="1"/>
  <c r="X899" i="1" s="1"/>
  <c r="I899" i="1"/>
  <c r="H895" i="1"/>
  <c r="X895" i="1" s="1"/>
  <c r="I895" i="1"/>
  <c r="H891" i="1"/>
  <c r="X891" i="1" s="1"/>
  <c r="I891" i="1"/>
  <c r="H887" i="1"/>
  <c r="X887" i="1" s="1"/>
  <c r="I887" i="1"/>
  <c r="H883" i="1"/>
  <c r="X883" i="1" s="1"/>
  <c r="I883" i="1"/>
  <c r="H879" i="1"/>
  <c r="X879" i="1" s="1"/>
  <c r="I879" i="1"/>
  <c r="H875" i="1"/>
  <c r="X875" i="1" s="1"/>
  <c r="I875" i="1"/>
  <c r="H871" i="1"/>
  <c r="X871" i="1" s="1"/>
  <c r="I871" i="1"/>
  <c r="H867" i="1"/>
  <c r="X867" i="1" s="1"/>
  <c r="I867" i="1"/>
  <c r="H863" i="1"/>
  <c r="X863" i="1" s="1"/>
  <c r="I863" i="1"/>
  <c r="H859" i="1"/>
  <c r="X859" i="1" s="1"/>
  <c r="I859" i="1"/>
  <c r="H855" i="1"/>
  <c r="X855" i="1" s="1"/>
  <c r="I855" i="1"/>
  <c r="H851" i="1"/>
  <c r="X851" i="1" s="1"/>
  <c r="I851" i="1"/>
  <c r="H847" i="1"/>
  <c r="X847" i="1" s="1"/>
  <c r="I847" i="1"/>
  <c r="H843" i="1"/>
  <c r="X843" i="1" s="1"/>
  <c r="I843" i="1"/>
  <c r="H839" i="1"/>
  <c r="X839" i="1" s="1"/>
  <c r="I839" i="1"/>
  <c r="H835" i="1"/>
  <c r="X835" i="1" s="1"/>
  <c r="I835" i="1"/>
  <c r="H831" i="1"/>
  <c r="X831" i="1" s="1"/>
  <c r="I831" i="1"/>
  <c r="H827" i="1"/>
  <c r="X827" i="1" s="1"/>
  <c r="I827" i="1"/>
  <c r="H823" i="1"/>
  <c r="X823" i="1" s="1"/>
  <c r="I823" i="1"/>
  <c r="H819" i="1"/>
  <c r="X819" i="1" s="1"/>
  <c r="I819" i="1"/>
  <c r="H815" i="1"/>
  <c r="X815" i="1" s="1"/>
  <c r="I815" i="1"/>
  <c r="H811" i="1"/>
  <c r="X811" i="1" s="1"/>
  <c r="I811" i="1"/>
  <c r="H807" i="1"/>
  <c r="X807" i="1" s="1"/>
  <c r="I807" i="1"/>
  <c r="H803" i="1"/>
  <c r="X803" i="1" s="1"/>
  <c r="I803" i="1"/>
  <c r="H799" i="1"/>
  <c r="X799" i="1" s="1"/>
  <c r="I799" i="1"/>
  <c r="H795" i="1"/>
  <c r="X795" i="1" s="1"/>
  <c r="I795" i="1"/>
  <c r="H791" i="1"/>
  <c r="X791" i="1" s="1"/>
  <c r="I791" i="1"/>
  <c r="H787" i="1"/>
  <c r="X787" i="1" s="1"/>
  <c r="I787" i="1"/>
  <c r="H783" i="1"/>
  <c r="X783" i="1" s="1"/>
  <c r="I783" i="1"/>
  <c r="H779" i="1"/>
  <c r="X779" i="1" s="1"/>
  <c r="I779" i="1"/>
  <c r="H775" i="1"/>
  <c r="X775" i="1" s="1"/>
  <c r="I775" i="1"/>
  <c r="H771" i="1"/>
  <c r="X771" i="1" s="1"/>
  <c r="I771" i="1"/>
  <c r="H767" i="1"/>
  <c r="X767" i="1" s="1"/>
  <c r="I767" i="1"/>
  <c r="H763" i="1"/>
  <c r="X763" i="1" s="1"/>
  <c r="I763" i="1"/>
  <c r="H759" i="1"/>
  <c r="X759" i="1" s="1"/>
  <c r="I759" i="1"/>
  <c r="H755" i="1"/>
  <c r="X755" i="1" s="1"/>
  <c r="I755" i="1"/>
  <c r="H751" i="1"/>
  <c r="X751" i="1" s="1"/>
  <c r="I751" i="1"/>
  <c r="H747" i="1"/>
  <c r="X747" i="1" s="1"/>
  <c r="I747" i="1"/>
  <c r="H743" i="1"/>
  <c r="X743" i="1" s="1"/>
  <c r="I743" i="1"/>
  <c r="H739" i="1"/>
  <c r="X739" i="1" s="1"/>
  <c r="I739" i="1"/>
  <c r="H735" i="1"/>
  <c r="X735" i="1" s="1"/>
  <c r="I735" i="1"/>
  <c r="H731" i="1"/>
  <c r="X731" i="1" s="1"/>
  <c r="I731" i="1"/>
  <c r="H727" i="1"/>
  <c r="X727" i="1" s="1"/>
  <c r="I727" i="1"/>
  <c r="H723" i="1"/>
  <c r="X723" i="1" s="1"/>
  <c r="I723" i="1"/>
  <c r="H719" i="1"/>
  <c r="X719" i="1" s="1"/>
  <c r="I719" i="1"/>
  <c r="H715" i="1"/>
  <c r="X715" i="1" s="1"/>
  <c r="I715" i="1"/>
  <c r="H711" i="1"/>
  <c r="X711" i="1" s="1"/>
  <c r="I711" i="1"/>
  <c r="H707" i="1"/>
  <c r="X707" i="1" s="1"/>
  <c r="I707" i="1"/>
  <c r="H703" i="1"/>
  <c r="X703" i="1" s="1"/>
  <c r="I703" i="1"/>
  <c r="H699" i="1"/>
  <c r="X699" i="1" s="1"/>
  <c r="I699" i="1"/>
  <c r="H695" i="1"/>
  <c r="X695" i="1" s="1"/>
  <c r="I695" i="1"/>
  <c r="H691" i="1"/>
  <c r="X691" i="1" s="1"/>
  <c r="I691" i="1"/>
  <c r="H687" i="1"/>
  <c r="X687" i="1" s="1"/>
  <c r="I687" i="1"/>
  <c r="H683" i="1"/>
  <c r="X683" i="1" s="1"/>
  <c r="I683" i="1"/>
  <c r="H679" i="1"/>
  <c r="X679" i="1" s="1"/>
  <c r="I679" i="1"/>
  <c r="H675" i="1"/>
  <c r="X675" i="1" s="1"/>
  <c r="I675" i="1"/>
  <c r="H671" i="1"/>
  <c r="X671" i="1" s="1"/>
  <c r="I671" i="1"/>
  <c r="H667" i="1"/>
  <c r="X667" i="1" s="1"/>
  <c r="I667" i="1"/>
  <c r="H663" i="1"/>
  <c r="X663" i="1" s="1"/>
  <c r="I663" i="1"/>
  <c r="H659" i="1"/>
  <c r="X659" i="1" s="1"/>
  <c r="I659" i="1"/>
  <c r="H655" i="1"/>
  <c r="X655" i="1" s="1"/>
  <c r="I655" i="1"/>
  <c r="H651" i="1"/>
  <c r="X651" i="1" s="1"/>
  <c r="I651" i="1"/>
  <c r="H647" i="1"/>
  <c r="X647" i="1" s="1"/>
  <c r="I647" i="1"/>
  <c r="H643" i="1"/>
  <c r="X643" i="1" s="1"/>
  <c r="I643" i="1"/>
  <c r="H639" i="1"/>
  <c r="X639" i="1" s="1"/>
  <c r="I639" i="1"/>
  <c r="H635" i="1"/>
  <c r="X635" i="1" s="1"/>
  <c r="I635" i="1"/>
  <c r="H631" i="1"/>
  <c r="X631" i="1" s="1"/>
  <c r="I631" i="1"/>
  <c r="H627" i="1"/>
  <c r="X627" i="1" s="1"/>
  <c r="I627" i="1"/>
  <c r="H623" i="1"/>
  <c r="X623" i="1" s="1"/>
  <c r="I623" i="1"/>
  <c r="H619" i="1"/>
  <c r="X619" i="1" s="1"/>
  <c r="I619" i="1"/>
  <c r="H615" i="1"/>
  <c r="X615" i="1" s="1"/>
  <c r="I615" i="1"/>
  <c r="H611" i="1"/>
  <c r="X611" i="1" s="1"/>
  <c r="I611" i="1"/>
  <c r="H607" i="1"/>
  <c r="X607" i="1" s="1"/>
  <c r="I607" i="1"/>
  <c r="H603" i="1"/>
  <c r="X603" i="1" s="1"/>
  <c r="I603" i="1"/>
  <c r="H599" i="1"/>
  <c r="X599" i="1" s="1"/>
  <c r="I599" i="1"/>
  <c r="H595" i="1"/>
  <c r="X595" i="1" s="1"/>
  <c r="I595" i="1"/>
  <c r="H591" i="1"/>
  <c r="X591" i="1" s="1"/>
  <c r="I591" i="1"/>
  <c r="H587" i="1"/>
  <c r="X587" i="1" s="1"/>
  <c r="I587" i="1"/>
  <c r="H583" i="1"/>
  <c r="X583" i="1" s="1"/>
  <c r="I583" i="1"/>
  <c r="H579" i="1"/>
  <c r="X579" i="1" s="1"/>
  <c r="I579" i="1"/>
  <c r="H575" i="1"/>
  <c r="X575" i="1" s="1"/>
  <c r="I575" i="1"/>
  <c r="H571" i="1"/>
  <c r="X571" i="1" s="1"/>
  <c r="I571" i="1"/>
  <c r="H567" i="1"/>
  <c r="X567" i="1" s="1"/>
  <c r="I567" i="1"/>
  <c r="H563" i="1"/>
  <c r="X563" i="1" s="1"/>
  <c r="I563" i="1"/>
  <c r="H559" i="1"/>
  <c r="X559" i="1" s="1"/>
  <c r="I559" i="1"/>
  <c r="H555" i="1"/>
  <c r="X555" i="1" s="1"/>
  <c r="I555" i="1"/>
  <c r="H551" i="1"/>
  <c r="X551" i="1" s="1"/>
  <c r="I551" i="1"/>
  <c r="H547" i="1"/>
  <c r="X547" i="1" s="1"/>
  <c r="I547" i="1"/>
  <c r="H543" i="1"/>
  <c r="X543" i="1" s="1"/>
  <c r="I543" i="1"/>
  <c r="H539" i="1"/>
  <c r="X539" i="1" s="1"/>
  <c r="I539" i="1"/>
  <c r="H535" i="1"/>
  <c r="X535" i="1" s="1"/>
  <c r="I535" i="1"/>
  <c r="H531" i="1"/>
  <c r="X531" i="1" s="1"/>
  <c r="I531" i="1"/>
  <c r="H527" i="1"/>
  <c r="X527" i="1" s="1"/>
  <c r="I527" i="1"/>
  <c r="H523" i="1"/>
  <c r="X523" i="1" s="1"/>
  <c r="I523" i="1"/>
  <c r="H519" i="1"/>
  <c r="X519" i="1" s="1"/>
  <c r="I519" i="1"/>
  <c r="H515" i="1"/>
  <c r="X515" i="1" s="1"/>
  <c r="I515" i="1"/>
  <c r="H511" i="1"/>
  <c r="X511" i="1" s="1"/>
  <c r="I511" i="1"/>
  <c r="H507" i="1"/>
  <c r="X507" i="1" s="1"/>
  <c r="I507" i="1"/>
  <c r="H503" i="1"/>
  <c r="X503" i="1" s="1"/>
  <c r="I503" i="1"/>
  <c r="H499" i="1"/>
  <c r="X499" i="1" s="1"/>
  <c r="I499" i="1"/>
  <c r="H495" i="1"/>
  <c r="X495" i="1" s="1"/>
  <c r="I495" i="1"/>
  <c r="H491" i="1"/>
  <c r="X491" i="1" s="1"/>
  <c r="I491" i="1"/>
  <c r="H487" i="1"/>
  <c r="X487" i="1" s="1"/>
  <c r="I487" i="1"/>
  <c r="H483" i="1"/>
  <c r="X483" i="1" s="1"/>
  <c r="I483" i="1"/>
  <c r="H479" i="1"/>
  <c r="X479" i="1" s="1"/>
  <c r="I479" i="1"/>
  <c r="H475" i="1"/>
  <c r="X475" i="1" s="1"/>
  <c r="I475" i="1"/>
  <c r="H471" i="1"/>
  <c r="X471" i="1" s="1"/>
  <c r="I471" i="1"/>
  <c r="H467" i="1"/>
  <c r="X467" i="1" s="1"/>
  <c r="I467" i="1"/>
  <c r="H463" i="1"/>
  <c r="X463" i="1" s="1"/>
  <c r="I463" i="1"/>
  <c r="H459" i="1"/>
  <c r="X459" i="1" s="1"/>
  <c r="I459" i="1"/>
  <c r="H455" i="1"/>
  <c r="X455" i="1" s="1"/>
  <c r="I455" i="1"/>
  <c r="H451" i="1"/>
  <c r="X451" i="1" s="1"/>
  <c r="I451" i="1"/>
  <c r="H447" i="1"/>
  <c r="X447" i="1" s="1"/>
  <c r="I447" i="1"/>
  <c r="H443" i="1"/>
  <c r="X443" i="1" s="1"/>
  <c r="I443" i="1"/>
  <c r="H439" i="1"/>
  <c r="X439" i="1" s="1"/>
  <c r="I439" i="1"/>
  <c r="H435" i="1"/>
  <c r="X435" i="1" s="1"/>
  <c r="I435" i="1"/>
  <c r="H431" i="1"/>
  <c r="X431" i="1" s="1"/>
  <c r="I431" i="1"/>
  <c r="H427" i="1"/>
  <c r="X427" i="1" s="1"/>
  <c r="I427" i="1"/>
  <c r="H423" i="1"/>
  <c r="X423" i="1" s="1"/>
  <c r="I423" i="1"/>
  <c r="H419" i="1"/>
  <c r="X419" i="1" s="1"/>
  <c r="I419" i="1"/>
  <c r="H415" i="1"/>
  <c r="X415" i="1" s="1"/>
  <c r="I415" i="1"/>
  <c r="H411" i="1"/>
  <c r="X411" i="1" s="1"/>
  <c r="I411" i="1"/>
  <c r="H407" i="1"/>
  <c r="X407" i="1" s="1"/>
  <c r="I407" i="1"/>
  <c r="H403" i="1"/>
  <c r="X403" i="1" s="1"/>
  <c r="I403" i="1"/>
  <c r="H399" i="1"/>
  <c r="X399" i="1" s="1"/>
  <c r="I399" i="1"/>
  <c r="H395" i="1"/>
  <c r="X395" i="1" s="1"/>
  <c r="I395" i="1"/>
  <c r="H391" i="1"/>
  <c r="X391" i="1" s="1"/>
  <c r="I391" i="1"/>
  <c r="H387" i="1"/>
  <c r="X387" i="1" s="1"/>
  <c r="I387" i="1"/>
  <c r="H383" i="1"/>
  <c r="X383" i="1" s="1"/>
  <c r="I383" i="1"/>
  <c r="H379" i="1"/>
  <c r="X379" i="1" s="1"/>
  <c r="I379" i="1"/>
  <c r="H375" i="1"/>
  <c r="X375" i="1" s="1"/>
  <c r="I375" i="1"/>
  <c r="H371" i="1"/>
  <c r="X371" i="1" s="1"/>
  <c r="I371" i="1"/>
  <c r="H367" i="1"/>
  <c r="X367" i="1" s="1"/>
  <c r="I367" i="1"/>
  <c r="H363" i="1"/>
  <c r="X363" i="1" s="1"/>
  <c r="I363" i="1"/>
  <c r="H359" i="1"/>
  <c r="X359" i="1" s="1"/>
  <c r="I359" i="1"/>
  <c r="H355" i="1"/>
  <c r="X355" i="1" s="1"/>
  <c r="I355" i="1"/>
  <c r="H351" i="1"/>
  <c r="X351" i="1" s="1"/>
  <c r="I351" i="1"/>
  <c r="H347" i="1"/>
  <c r="X347" i="1" s="1"/>
  <c r="I347" i="1"/>
  <c r="H343" i="1"/>
  <c r="X343" i="1" s="1"/>
  <c r="I343" i="1"/>
  <c r="H339" i="1"/>
  <c r="X339" i="1" s="1"/>
  <c r="I339" i="1"/>
  <c r="H335" i="1"/>
  <c r="X335" i="1" s="1"/>
  <c r="I335" i="1"/>
  <c r="H331" i="1"/>
  <c r="X331" i="1" s="1"/>
  <c r="I331" i="1"/>
  <c r="H327" i="1"/>
  <c r="X327" i="1" s="1"/>
  <c r="I327" i="1"/>
  <c r="H323" i="1"/>
  <c r="X323" i="1" s="1"/>
  <c r="I323" i="1"/>
  <c r="H319" i="1"/>
  <c r="X319" i="1" s="1"/>
  <c r="I319" i="1"/>
  <c r="H315" i="1"/>
  <c r="X315" i="1" s="1"/>
  <c r="I315" i="1"/>
  <c r="H311" i="1"/>
  <c r="X311" i="1" s="1"/>
  <c r="I311" i="1"/>
  <c r="H307" i="1"/>
  <c r="X307" i="1" s="1"/>
  <c r="I307" i="1"/>
  <c r="H303" i="1"/>
  <c r="X303" i="1" s="1"/>
  <c r="I303" i="1"/>
  <c r="H299" i="1"/>
  <c r="X299" i="1" s="1"/>
  <c r="I299" i="1"/>
  <c r="H295" i="1"/>
  <c r="X295" i="1" s="1"/>
  <c r="I295" i="1"/>
  <c r="H291" i="1"/>
  <c r="X291" i="1" s="1"/>
  <c r="I291" i="1"/>
  <c r="H287" i="1"/>
  <c r="X287" i="1" s="1"/>
  <c r="I287" i="1"/>
  <c r="H283" i="1"/>
  <c r="X283" i="1" s="1"/>
  <c r="I283" i="1"/>
  <c r="H279" i="1"/>
  <c r="X279" i="1" s="1"/>
  <c r="I279" i="1"/>
  <c r="H275" i="1"/>
  <c r="X275" i="1" s="1"/>
  <c r="I275" i="1"/>
  <c r="H271" i="1"/>
  <c r="X271" i="1" s="1"/>
  <c r="I271" i="1"/>
  <c r="H267" i="1"/>
  <c r="X267" i="1" s="1"/>
  <c r="I267" i="1"/>
  <c r="H263" i="1"/>
  <c r="X263" i="1" s="1"/>
  <c r="I263" i="1"/>
  <c r="H259" i="1"/>
  <c r="X259" i="1" s="1"/>
  <c r="I259" i="1"/>
  <c r="H255" i="1"/>
  <c r="X255" i="1" s="1"/>
  <c r="I255" i="1"/>
  <c r="H251" i="1"/>
  <c r="X251" i="1" s="1"/>
  <c r="I251" i="1"/>
  <c r="H247" i="1"/>
  <c r="X247" i="1" s="1"/>
  <c r="I247" i="1"/>
  <c r="H243" i="1"/>
  <c r="X243" i="1" s="1"/>
  <c r="I243" i="1"/>
  <c r="H239" i="1"/>
  <c r="X239" i="1" s="1"/>
  <c r="I239" i="1"/>
  <c r="H235" i="1"/>
  <c r="X235" i="1" s="1"/>
  <c r="I235" i="1"/>
  <c r="H231" i="1"/>
  <c r="X231" i="1" s="1"/>
  <c r="I231" i="1"/>
  <c r="H227" i="1"/>
  <c r="X227" i="1" s="1"/>
  <c r="I227" i="1"/>
  <c r="H223" i="1"/>
  <c r="X223" i="1" s="1"/>
  <c r="I223" i="1"/>
  <c r="H219" i="1"/>
  <c r="X219" i="1" s="1"/>
  <c r="I219" i="1"/>
  <c r="H215" i="1"/>
  <c r="X215" i="1" s="1"/>
  <c r="I215" i="1"/>
  <c r="H211" i="1"/>
  <c r="X211" i="1" s="1"/>
  <c r="I211" i="1"/>
  <c r="H207" i="1"/>
  <c r="X207" i="1" s="1"/>
  <c r="I207" i="1"/>
  <c r="H203" i="1"/>
  <c r="X203" i="1" s="1"/>
  <c r="I203" i="1"/>
  <c r="H199" i="1"/>
  <c r="X199" i="1" s="1"/>
  <c r="I199" i="1"/>
  <c r="H195" i="1"/>
  <c r="X195" i="1" s="1"/>
  <c r="I195" i="1"/>
  <c r="H191" i="1"/>
  <c r="X191" i="1" s="1"/>
  <c r="I191" i="1"/>
  <c r="H187" i="1"/>
  <c r="X187" i="1" s="1"/>
  <c r="I187" i="1"/>
  <c r="H183" i="1"/>
  <c r="X183" i="1" s="1"/>
  <c r="I183" i="1"/>
  <c r="H179" i="1"/>
  <c r="X179" i="1" s="1"/>
  <c r="I179" i="1"/>
  <c r="H175" i="1"/>
  <c r="X175" i="1" s="1"/>
  <c r="I175" i="1"/>
  <c r="H171" i="1"/>
  <c r="X171" i="1" s="1"/>
  <c r="I171" i="1"/>
  <c r="H167" i="1"/>
  <c r="X167" i="1" s="1"/>
  <c r="I167" i="1"/>
  <c r="H163" i="1"/>
  <c r="X163" i="1" s="1"/>
  <c r="I163" i="1"/>
  <c r="H159" i="1"/>
  <c r="X159" i="1" s="1"/>
  <c r="I159" i="1"/>
  <c r="H155" i="1"/>
  <c r="X155" i="1" s="1"/>
  <c r="I155" i="1"/>
  <c r="H151" i="1"/>
  <c r="X151" i="1" s="1"/>
  <c r="I151" i="1"/>
  <c r="H147" i="1"/>
  <c r="X147" i="1" s="1"/>
  <c r="I147" i="1"/>
  <c r="H143" i="1"/>
  <c r="X143" i="1" s="1"/>
  <c r="I143" i="1"/>
  <c r="H139" i="1"/>
  <c r="X139" i="1" s="1"/>
  <c r="I139" i="1"/>
  <c r="H135" i="1"/>
  <c r="X135" i="1" s="1"/>
  <c r="I135" i="1"/>
  <c r="H131" i="1"/>
  <c r="X131" i="1" s="1"/>
  <c r="I131" i="1"/>
  <c r="H127" i="1"/>
  <c r="X127" i="1" s="1"/>
  <c r="I127" i="1"/>
  <c r="H123" i="1"/>
  <c r="X123" i="1" s="1"/>
  <c r="I123" i="1"/>
  <c r="H119" i="1"/>
  <c r="X119" i="1" s="1"/>
  <c r="I119" i="1"/>
  <c r="H115" i="1"/>
  <c r="X115" i="1" s="1"/>
  <c r="I115" i="1"/>
  <c r="H111" i="1"/>
  <c r="X111" i="1" s="1"/>
  <c r="I111" i="1"/>
  <c r="H107" i="1"/>
  <c r="X107" i="1" s="1"/>
  <c r="I107" i="1"/>
  <c r="H103" i="1"/>
  <c r="X103" i="1" s="1"/>
  <c r="I103" i="1"/>
  <c r="H99" i="1"/>
  <c r="X99" i="1" s="1"/>
  <c r="I99" i="1"/>
  <c r="H95" i="1"/>
  <c r="X95" i="1" s="1"/>
  <c r="I95" i="1"/>
  <c r="H91" i="1"/>
  <c r="X91" i="1" s="1"/>
  <c r="I91" i="1"/>
  <c r="H87" i="1"/>
  <c r="X87" i="1" s="1"/>
  <c r="I87" i="1"/>
  <c r="H83" i="1"/>
  <c r="X83" i="1" s="1"/>
  <c r="I83" i="1"/>
  <c r="H79" i="1"/>
  <c r="X79" i="1" s="1"/>
  <c r="I79" i="1"/>
  <c r="H75" i="1"/>
  <c r="X75" i="1" s="1"/>
  <c r="I75" i="1"/>
  <c r="H71" i="1"/>
  <c r="X71" i="1" s="1"/>
  <c r="I71" i="1"/>
  <c r="H67" i="1"/>
  <c r="X67" i="1" s="1"/>
  <c r="I67" i="1"/>
  <c r="H63" i="1"/>
  <c r="X63" i="1" s="1"/>
  <c r="I63" i="1"/>
  <c r="H59" i="1"/>
  <c r="X59" i="1" s="1"/>
  <c r="I59" i="1"/>
  <c r="H55" i="1"/>
  <c r="X55" i="1" s="1"/>
  <c r="I55" i="1"/>
  <c r="H51" i="1"/>
  <c r="X51" i="1" s="1"/>
  <c r="I51" i="1"/>
  <c r="H47" i="1"/>
  <c r="X47" i="1" s="1"/>
  <c r="I47" i="1"/>
  <c r="H43" i="1"/>
  <c r="X43" i="1" s="1"/>
  <c r="I43" i="1"/>
  <c r="H39" i="1"/>
  <c r="X39" i="1" s="1"/>
  <c r="I39" i="1"/>
  <c r="H35" i="1"/>
  <c r="X35" i="1" s="1"/>
  <c r="I35" i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2" i="3"/>
  <c r="AC39" i="1" l="1"/>
  <c r="AA39" i="1"/>
  <c r="AB39" i="1"/>
  <c r="Y39" i="1"/>
  <c r="Z39" i="1"/>
  <c r="AC55" i="1"/>
  <c r="AA55" i="1"/>
  <c r="AB55" i="1"/>
  <c r="Y55" i="1"/>
  <c r="Z55" i="1"/>
  <c r="AC71" i="1"/>
  <c r="AA71" i="1"/>
  <c r="AB71" i="1"/>
  <c r="Y71" i="1"/>
  <c r="Z71" i="1"/>
  <c r="AC87" i="1"/>
  <c r="AA87" i="1"/>
  <c r="Y87" i="1"/>
  <c r="AB87" i="1"/>
  <c r="Z87" i="1"/>
  <c r="AC103" i="1"/>
  <c r="AA103" i="1"/>
  <c r="AB103" i="1"/>
  <c r="Y103" i="1"/>
  <c r="Z103" i="1"/>
  <c r="AC119" i="1"/>
  <c r="AA119" i="1"/>
  <c r="AB119" i="1"/>
  <c r="Y119" i="1"/>
  <c r="Z119" i="1"/>
  <c r="AC135" i="1"/>
  <c r="AA135" i="1"/>
  <c r="AB135" i="1"/>
  <c r="Y135" i="1"/>
  <c r="Z135" i="1"/>
  <c r="AC151" i="1"/>
  <c r="AA151" i="1"/>
  <c r="Y151" i="1"/>
  <c r="AB151" i="1"/>
  <c r="Z151" i="1"/>
  <c r="AC167" i="1"/>
  <c r="AA167" i="1"/>
  <c r="AB167" i="1"/>
  <c r="Y167" i="1"/>
  <c r="Z167" i="1"/>
  <c r="AC183" i="1"/>
  <c r="AA183" i="1"/>
  <c r="AB183" i="1"/>
  <c r="Y183" i="1"/>
  <c r="Z183" i="1"/>
  <c r="AC199" i="1"/>
  <c r="AA199" i="1"/>
  <c r="AB199" i="1"/>
  <c r="Y199" i="1"/>
  <c r="Z199" i="1"/>
  <c r="AC215" i="1"/>
  <c r="AA215" i="1"/>
  <c r="Y215" i="1"/>
  <c r="AB215" i="1"/>
  <c r="Z215" i="1"/>
  <c r="AC231" i="1"/>
  <c r="AA231" i="1"/>
  <c r="AB231" i="1"/>
  <c r="Y231" i="1"/>
  <c r="Z231" i="1"/>
  <c r="AC247" i="1"/>
  <c r="AA247" i="1"/>
  <c r="AB247" i="1"/>
  <c r="Y247" i="1"/>
  <c r="Z247" i="1"/>
  <c r="AC263" i="1"/>
  <c r="AA263" i="1"/>
  <c r="AB263" i="1"/>
  <c r="Y263" i="1"/>
  <c r="Z263" i="1"/>
  <c r="AC271" i="1"/>
  <c r="AB271" i="1"/>
  <c r="AA271" i="1"/>
  <c r="Y271" i="1"/>
  <c r="Z271" i="1"/>
  <c r="AC287" i="1"/>
  <c r="AB287" i="1"/>
  <c r="AA287" i="1"/>
  <c r="Y287" i="1"/>
  <c r="Z287" i="1"/>
  <c r="AC303" i="1"/>
  <c r="AB303" i="1"/>
  <c r="AA303" i="1"/>
  <c r="Y303" i="1"/>
  <c r="Z303" i="1"/>
  <c r="AC319" i="1"/>
  <c r="AB319" i="1"/>
  <c r="AA319" i="1"/>
  <c r="Y319" i="1"/>
  <c r="Z319" i="1"/>
  <c r="AC343" i="1"/>
  <c r="AA343" i="1"/>
  <c r="Y343" i="1"/>
  <c r="AB343" i="1"/>
  <c r="Z343" i="1"/>
  <c r="AC359" i="1"/>
  <c r="AA359" i="1"/>
  <c r="AB359" i="1"/>
  <c r="Y359" i="1"/>
  <c r="Z359" i="1"/>
  <c r="AC375" i="1"/>
  <c r="AA375" i="1"/>
  <c r="AB375" i="1"/>
  <c r="Y375" i="1"/>
  <c r="Z375" i="1"/>
  <c r="AC391" i="1"/>
  <c r="AA391" i="1"/>
  <c r="AB391" i="1"/>
  <c r="Y391" i="1"/>
  <c r="Z391" i="1"/>
  <c r="AC407" i="1"/>
  <c r="AA407" i="1"/>
  <c r="Y407" i="1"/>
  <c r="AB407" i="1"/>
  <c r="Z407" i="1"/>
  <c r="AC423" i="1"/>
  <c r="AA423" i="1"/>
  <c r="AB423" i="1"/>
  <c r="Y423" i="1"/>
  <c r="Z423" i="1"/>
  <c r="AC431" i="1"/>
  <c r="AB431" i="1"/>
  <c r="AA431" i="1"/>
  <c r="Y431" i="1"/>
  <c r="Z431" i="1"/>
  <c r="AC447" i="1"/>
  <c r="AB447" i="1"/>
  <c r="AA447" i="1"/>
  <c r="Y447" i="1"/>
  <c r="Z447" i="1"/>
  <c r="AC463" i="1"/>
  <c r="AB463" i="1"/>
  <c r="AA463" i="1"/>
  <c r="Y463" i="1"/>
  <c r="Z463" i="1"/>
  <c r="AC479" i="1"/>
  <c r="AB479" i="1"/>
  <c r="AA479" i="1"/>
  <c r="Y479" i="1"/>
  <c r="Z479" i="1"/>
  <c r="AC495" i="1"/>
  <c r="AB495" i="1"/>
  <c r="AA495" i="1"/>
  <c r="Y495" i="1"/>
  <c r="Z495" i="1"/>
  <c r="AC511" i="1"/>
  <c r="AB511" i="1"/>
  <c r="AA511" i="1"/>
  <c r="Y511" i="1"/>
  <c r="Z511" i="1"/>
  <c r="AC519" i="1"/>
  <c r="AA519" i="1"/>
  <c r="AB519" i="1"/>
  <c r="Y519" i="1"/>
  <c r="Z519" i="1"/>
  <c r="AC543" i="1"/>
  <c r="AB543" i="1"/>
  <c r="AA543" i="1"/>
  <c r="Y543" i="1"/>
  <c r="Z543" i="1"/>
  <c r="AC559" i="1"/>
  <c r="AB559" i="1"/>
  <c r="AA559" i="1"/>
  <c r="Y559" i="1"/>
  <c r="Z559" i="1"/>
  <c r="AC575" i="1"/>
  <c r="AB575" i="1"/>
  <c r="AA575" i="1"/>
  <c r="Y575" i="1"/>
  <c r="Z575" i="1"/>
  <c r="AC591" i="1"/>
  <c r="AB591" i="1"/>
  <c r="AA591" i="1"/>
  <c r="Y591" i="1"/>
  <c r="Z591" i="1"/>
  <c r="AC607" i="1"/>
  <c r="AB607" i="1"/>
  <c r="AA607" i="1"/>
  <c r="Y607" i="1"/>
  <c r="Z607" i="1"/>
  <c r="AC623" i="1"/>
  <c r="AB623" i="1"/>
  <c r="AA623" i="1"/>
  <c r="Y623" i="1"/>
  <c r="Z623" i="1"/>
  <c r="AC639" i="1"/>
  <c r="AB639" i="1"/>
  <c r="AA639" i="1"/>
  <c r="Y639" i="1"/>
  <c r="Z639" i="1"/>
  <c r="AC655" i="1"/>
  <c r="AB655" i="1"/>
  <c r="AA655" i="1"/>
  <c r="Y655" i="1"/>
  <c r="Z655" i="1"/>
  <c r="AB671" i="1"/>
  <c r="AA671" i="1"/>
  <c r="AC671" i="1"/>
  <c r="Y671" i="1"/>
  <c r="Z671" i="1"/>
  <c r="AC687" i="1"/>
  <c r="AB687" i="1"/>
  <c r="AA687" i="1"/>
  <c r="Y687" i="1"/>
  <c r="Z687" i="1"/>
  <c r="AC703" i="1"/>
  <c r="AB703" i="1"/>
  <c r="AA703" i="1"/>
  <c r="Y703" i="1"/>
  <c r="Z703" i="1"/>
  <c r="AC719" i="1"/>
  <c r="AB719" i="1"/>
  <c r="AA719" i="1"/>
  <c r="Y719" i="1"/>
  <c r="Z719" i="1"/>
  <c r="AC735" i="1"/>
  <c r="AB735" i="1"/>
  <c r="AA735" i="1"/>
  <c r="Y735" i="1"/>
  <c r="Z735" i="1"/>
  <c r="AC751" i="1"/>
  <c r="AB751" i="1"/>
  <c r="AA751" i="1"/>
  <c r="Y751" i="1"/>
  <c r="Z751" i="1"/>
  <c r="AC767" i="1"/>
  <c r="AB767" i="1"/>
  <c r="AA767" i="1"/>
  <c r="Y767" i="1"/>
  <c r="Z767" i="1"/>
  <c r="AC783" i="1"/>
  <c r="AB783" i="1"/>
  <c r="AA783" i="1"/>
  <c r="Y783" i="1"/>
  <c r="Z783" i="1"/>
  <c r="AB799" i="1"/>
  <c r="AC799" i="1"/>
  <c r="AA799" i="1"/>
  <c r="Y799" i="1"/>
  <c r="Z799" i="1"/>
  <c r="AC815" i="1"/>
  <c r="AB815" i="1"/>
  <c r="AA815" i="1"/>
  <c r="Y815" i="1"/>
  <c r="Z815" i="1"/>
  <c r="AC831" i="1"/>
  <c r="AB831" i="1"/>
  <c r="AA831" i="1"/>
  <c r="Y831" i="1"/>
  <c r="Z831" i="1"/>
  <c r="AC847" i="1"/>
  <c r="AB847" i="1"/>
  <c r="AA847" i="1"/>
  <c r="Y847" i="1"/>
  <c r="Z847" i="1"/>
  <c r="AC863" i="1"/>
  <c r="AB863" i="1"/>
  <c r="AA863" i="1"/>
  <c r="Y863" i="1"/>
  <c r="Z863" i="1"/>
  <c r="AC879" i="1"/>
  <c r="AB879" i="1"/>
  <c r="Y879" i="1"/>
  <c r="Z879" i="1"/>
  <c r="AA879" i="1"/>
  <c r="AC887" i="1"/>
  <c r="AA887" i="1"/>
  <c r="AB887" i="1"/>
  <c r="Y887" i="1"/>
  <c r="Z887" i="1"/>
  <c r="AC903" i="1"/>
  <c r="AB903" i="1"/>
  <c r="AA903" i="1"/>
  <c r="Y903" i="1"/>
  <c r="Z903" i="1"/>
  <c r="AC919" i="1"/>
  <c r="AA919" i="1"/>
  <c r="Y919" i="1"/>
  <c r="AB919" i="1"/>
  <c r="Z919" i="1"/>
  <c r="AC935" i="1"/>
  <c r="AB935" i="1"/>
  <c r="AA935" i="1"/>
  <c r="Y935" i="1"/>
  <c r="Z935" i="1"/>
  <c r="AC951" i="1"/>
  <c r="AA951" i="1"/>
  <c r="AB951" i="1"/>
  <c r="Y951" i="1"/>
  <c r="Z951" i="1"/>
  <c r="AC967" i="1"/>
  <c r="AB967" i="1"/>
  <c r="AA967" i="1"/>
  <c r="Y967" i="1"/>
  <c r="Z967" i="1"/>
  <c r="AC983" i="1"/>
  <c r="AA983" i="1"/>
  <c r="Y983" i="1"/>
  <c r="AB983" i="1"/>
  <c r="Z983" i="1"/>
  <c r="AC999" i="1"/>
  <c r="AB999" i="1"/>
  <c r="AA999" i="1"/>
  <c r="Y999" i="1"/>
  <c r="Z999" i="1"/>
  <c r="AC1015" i="1"/>
  <c r="AA1015" i="1"/>
  <c r="AB1015" i="1"/>
  <c r="Y1015" i="1"/>
  <c r="Z1015" i="1"/>
  <c r="AC1031" i="1"/>
  <c r="AB1031" i="1"/>
  <c r="AA1031" i="1"/>
  <c r="Y1031" i="1"/>
  <c r="Z1031" i="1"/>
  <c r="AC1047" i="1"/>
  <c r="AA1047" i="1"/>
  <c r="Y1047" i="1"/>
  <c r="AB1047" i="1"/>
  <c r="Z1047" i="1"/>
  <c r="AC1063" i="1"/>
  <c r="AB1063" i="1"/>
  <c r="AA1063" i="1"/>
  <c r="Y1063" i="1"/>
  <c r="Z1063" i="1"/>
  <c r="AC1079" i="1"/>
  <c r="AA1079" i="1"/>
  <c r="AB1079" i="1"/>
  <c r="Y1079" i="1"/>
  <c r="Z1079" i="1"/>
  <c r="AC1095" i="1"/>
  <c r="AB1095" i="1"/>
  <c r="AA1095" i="1"/>
  <c r="Y1095" i="1"/>
  <c r="Z1095" i="1"/>
  <c r="AC1111" i="1"/>
  <c r="AA1111" i="1"/>
  <c r="Y1111" i="1"/>
  <c r="AB1111" i="1"/>
  <c r="Z1111" i="1"/>
  <c r="AC1127" i="1"/>
  <c r="AB1127" i="1"/>
  <c r="AA1127" i="1"/>
  <c r="Y1127" i="1"/>
  <c r="Z1127" i="1"/>
  <c r="AC1143" i="1"/>
  <c r="AA1143" i="1"/>
  <c r="AB1143" i="1"/>
  <c r="Y1143" i="1"/>
  <c r="Z1143" i="1"/>
  <c r="AC1159" i="1"/>
  <c r="AB1159" i="1"/>
  <c r="AA1159" i="1"/>
  <c r="Y1159" i="1"/>
  <c r="Z1159" i="1"/>
  <c r="AC1175" i="1"/>
  <c r="AA1175" i="1"/>
  <c r="Y1175" i="1"/>
  <c r="Z1175" i="1"/>
  <c r="AB1175" i="1"/>
  <c r="AC1191" i="1"/>
  <c r="AB1191" i="1"/>
  <c r="AA1191" i="1"/>
  <c r="Y1191" i="1"/>
  <c r="Z1191" i="1"/>
  <c r="AC1207" i="1"/>
  <c r="AA1207" i="1"/>
  <c r="AB1207" i="1"/>
  <c r="Y1207" i="1"/>
  <c r="Z1207" i="1"/>
  <c r="AC1223" i="1"/>
  <c r="AB1223" i="1"/>
  <c r="AA1223" i="1"/>
  <c r="Y1223" i="1"/>
  <c r="Z1223" i="1"/>
  <c r="AC1239" i="1"/>
  <c r="AA1239" i="1"/>
  <c r="Y1239" i="1"/>
  <c r="AB1239" i="1"/>
  <c r="Z1239" i="1"/>
  <c r="AC1240" i="1"/>
  <c r="AB1240" i="1"/>
  <c r="AA1240" i="1"/>
  <c r="Y1240" i="1"/>
  <c r="Z1240" i="1"/>
  <c r="AC1256" i="1"/>
  <c r="AA1256" i="1"/>
  <c r="AB1256" i="1"/>
  <c r="Y1256" i="1"/>
  <c r="Z1256" i="1"/>
  <c r="AC1272" i="1"/>
  <c r="AB1272" i="1"/>
  <c r="AA1272" i="1"/>
  <c r="Y1272" i="1"/>
  <c r="Z1272" i="1"/>
  <c r="AC1288" i="1"/>
  <c r="AA1288" i="1"/>
  <c r="Y1288" i="1"/>
  <c r="AB1288" i="1"/>
  <c r="Z1288" i="1"/>
  <c r="AC1304" i="1"/>
  <c r="AB1304" i="1"/>
  <c r="AA1304" i="1"/>
  <c r="Y1304" i="1"/>
  <c r="Z1304" i="1"/>
  <c r="AC1320" i="1"/>
  <c r="AA1320" i="1"/>
  <c r="AB1320" i="1"/>
  <c r="Y1320" i="1"/>
  <c r="Z1320" i="1"/>
  <c r="AC1336" i="1"/>
  <c r="AB1336" i="1"/>
  <c r="AA1336" i="1"/>
  <c r="Y1336" i="1"/>
  <c r="Z1336" i="1"/>
  <c r="AC1352" i="1"/>
  <c r="AA1352" i="1"/>
  <c r="Y1352" i="1"/>
  <c r="Z1352" i="1"/>
  <c r="AB1352" i="1"/>
  <c r="AC1368" i="1"/>
  <c r="AB1368" i="1"/>
  <c r="AA1368" i="1"/>
  <c r="Y1368" i="1"/>
  <c r="Z1368" i="1"/>
  <c r="AC1384" i="1"/>
  <c r="AA1384" i="1"/>
  <c r="AB1384" i="1"/>
  <c r="Y1384" i="1"/>
  <c r="Z1384" i="1"/>
  <c r="AC1400" i="1"/>
  <c r="AB1400" i="1"/>
  <c r="AA1400" i="1"/>
  <c r="Y1400" i="1"/>
  <c r="Z1400" i="1"/>
  <c r="AC1416" i="1"/>
  <c r="AA1416" i="1"/>
  <c r="Y1416" i="1"/>
  <c r="AB1416" i="1"/>
  <c r="Z1416" i="1"/>
  <c r="AC1432" i="1"/>
  <c r="AB1432" i="1"/>
  <c r="AA1432" i="1"/>
  <c r="Y1432" i="1"/>
  <c r="Z1432" i="1"/>
  <c r="AC1440" i="1"/>
  <c r="AB1440" i="1"/>
  <c r="Y1440" i="1"/>
  <c r="Z1440" i="1"/>
  <c r="AA1440" i="1"/>
  <c r="AC1456" i="1"/>
  <c r="AB1456" i="1"/>
  <c r="AA1456" i="1"/>
  <c r="Y1456" i="1"/>
  <c r="Z1456" i="1"/>
  <c r="AC1464" i="1"/>
  <c r="AB1464" i="1"/>
  <c r="AA1464" i="1"/>
  <c r="Y1464" i="1"/>
  <c r="Z1464" i="1"/>
  <c r="AC1480" i="1"/>
  <c r="AA1480" i="1"/>
  <c r="Y1480" i="1"/>
  <c r="AB1480" i="1"/>
  <c r="Z1480" i="1"/>
  <c r="AC1496" i="1"/>
  <c r="AB1496" i="1"/>
  <c r="AA1496" i="1"/>
  <c r="Y1496" i="1"/>
  <c r="Z1496" i="1"/>
  <c r="AC1512" i="1"/>
  <c r="AA1512" i="1"/>
  <c r="AB1512" i="1"/>
  <c r="Y1512" i="1"/>
  <c r="Z1512" i="1"/>
  <c r="AC1528" i="1"/>
  <c r="AB1528" i="1"/>
  <c r="AA1528" i="1"/>
  <c r="Y1528" i="1"/>
  <c r="Z1528" i="1"/>
  <c r="AC1544" i="1"/>
  <c r="AB1544" i="1"/>
  <c r="AA1544" i="1"/>
  <c r="Y1544" i="1"/>
  <c r="Z1544" i="1"/>
  <c r="AC1552" i="1"/>
  <c r="AB1552" i="1"/>
  <c r="AA1552" i="1"/>
  <c r="Y1552" i="1"/>
  <c r="Z1552" i="1"/>
  <c r="AC1568" i="1"/>
  <c r="AB1568" i="1"/>
  <c r="Y1568" i="1"/>
  <c r="Z1568" i="1"/>
  <c r="AA1568" i="1"/>
  <c r="AC1576" i="1"/>
  <c r="AB1576" i="1"/>
  <c r="AA1576" i="1"/>
  <c r="Z1576" i="1"/>
  <c r="Y1576" i="1"/>
  <c r="AC1592" i="1"/>
  <c r="AB1592" i="1"/>
  <c r="AA1592" i="1"/>
  <c r="Z1592" i="1"/>
  <c r="Y1592" i="1"/>
  <c r="AC1608" i="1"/>
  <c r="AB1608" i="1"/>
  <c r="AA1608" i="1"/>
  <c r="Z1608" i="1"/>
  <c r="Y1608" i="1"/>
  <c r="AC1616" i="1"/>
  <c r="AB1616" i="1"/>
  <c r="AA1616" i="1"/>
  <c r="Z1616" i="1"/>
  <c r="Y1616" i="1"/>
  <c r="AC1632" i="1"/>
  <c r="AB1632" i="1"/>
  <c r="Z1632" i="1"/>
  <c r="AA1632" i="1"/>
  <c r="Y1632" i="1"/>
  <c r="AC1648" i="1"/>
  <c r="AB1648" i="1"/>
  <c r="AA1648" i="1"/>
  <c r="Z1648" i="1"/>
  <c r="Y1648" i="1"/>
  <c r="AC1664" i="1"/>
  <c r="AB1664" i="1"/>
  <c r="Z1664" i="1"/>
  <c r="Y1664" i="1"/>
  <c r="AA1664" i="1"/>
  <c r="AC1672" i="1"/>
  <c r="AB1672" i="1"/>
  <c r="AA1672" i="1"/>
  <c r="Z1672" i="1"/>
  <c r="Y1672" i="1"/>
  <c r="AC1688" i="1"/>
  <c r="AB1688" i="1"/>
  <c r="AA1688" i="1"/>
  <c r="Z1688" i="1"/>
  <c r="Y1688" i="1"/>
  <c r="AC1704" i="1"/>
  <c r="AB1704" i="1"/>
  <c r="AA1704" i="1"/>
  <c r="Z1704" i="1"/>
  <c r="Y1704" i="1"/>
  <c r="AC1720" i="1"/>
  <c r="AB1720" i="1"/>
  <c r="AA1720" i="1"/>
  <c r="Z1720" i="1"/>
  <c r="Y1720" i="1"/>
  <c r="AC1728" i="1"/>
  <c r="AB1728" i="1"/>
  <c r="Z1728" i="1"/>
  <c r="Y1728" i="1"/>
  <c r="AA1728" i="1"/>
  <c r="AC1744" i="1"/>
  <c r="AB1744" i="1"/>
  <c r="AA1744" i="1"/>
  <c r="Z1744" i="1"/>
  <c r="Y1744" i="1"/>
  <c r="AC1760" i="1"/>
  <c r="AB1760" i="1"/>
  <c r="Z1760" i="1"/>
  <c r="AA1760" i="1"/>
  <c r="Y1760" i="1"/>
  <c r="AC1776" i="1"/>
  <c r="AB1776" i="1"/>
  <c r="AA1776" i="1"/>
  <c r="Z1776" i="1"/>
  <c r="Y1776" i="1"/>
  <c r="AC1784" i="1"/>
  <c r="AB1784" i="1"/>
  <c r="AA1784" i="1"/>
  <c r="Z1784" i="1"/>
  <c r="Y1784" i="1"/>
  <c r="AC1800" i="1"/>
  <c r="AB1800" i="1"/>
  <c r="AA1800" i="1"/>
  <c r="Z1800" i="1"/>
  <c r="Y1800" i="1"/>
  <c r="AC1816" i="1"/>
  <c r="AB1816" i="1"/>
  <c r="AA1816" i="1"/>
  <c r="Z1816" i="1"/>
  <c r="Y1816" i="1"/>
  <c r="AC1832" i="1"/>
  <c r="AB1832" i="1"/>
  <c r="AA1832" i="1"/>
  <c r="Z1832" i="1"/>
  <c r="Y1832" i="1"/>
  <c r="AC1848" i="1"/>
  <c r="AB1848" i="1"/>
  <c r="AA1848" i="1"/>
  <c r="Z1848" i="1"/>
  <c r="Y1848" i="1"/>
  <c r="AC1864" i="1"/>
  <c r="AB1864" i="1"/>
  <c r="AA1864" i="1"/>
  <c r="Z1864" i="1"/>
  <c r="Y1864" i="1"/>
  <c r="AC1880" i="1"/>
  <c r="AB1880" i="1"/>
  <c r="AA1880" i="1"/>
  <c r="Y1880" i="1"/>
  <c r="Z1880" i="1"/>
  <c r="AC1896" i="1"/>
  <c r="AB1896" i="1"/>
  <c r="AA1896" i="1"/>
  <c r="Z1896" i="1"/>
  <c r="Y1896" i="1"/>
  <c r="AC1912" i="1"/>
  <c r="AB1912" i="1"/>
  <c r="AA1912" i="1"/>
  <c r="Z1912" i="1"/>
  <c r="Y1912" i="1"/>
  <c r="AC1928" i="1"/>
  <c r="AB1928" i="1"/>
  <c r="AA1928" i="1"/>
  <c r="Z1928" i="1"/>
  <c r="Y1928" i="1"/>
  <c r="AC1944" i="1"/>
  <c r="AB1944" i="1"/>
  <c r="AA1944" i="1"/>
  <c r="Y1944" i="1"/>
  <c r="Z1944" i="1"/>
  <c r="AC1960" i="1"/>
  <c r="AB1960" i="1"/>
  <c r="AA1960" i="1"/>
  <c r="Z1960" i="1"/>
  <c r="Y1960" i="1"/>
  <c r="AC1976" i="1"/>
  <c r="AB1976" i="1"/>
  <c r="AA1976" i="1"/>
  <c r="Z1976" i="1"/>
  <c r="Y1976" i="1"/>
  <c r="AC1992" i="1"/>
  <c r="AB1992" i="1"/>
  <c r="AA1992" i="1"/>
  <c r="Z1992" i="1"/>
  <c r="Y1992" i="1"/>
  <c r="AC2008" i="1"/>
  <c r="AB2008" i="1"/>
  <c r="AA2008" i="1"/>
  <c r="Z2008" i="1"/>
  <c r="Y2008" i="1"/>
  <c r="AC2016" i="1"/>
  <c r="AB2016" i="1"/>
  <c r="AA2016" i="1"/>
  <c r="Y2016" i="1"/>
  <c r="Z2016" i="1"/>
  <c r="AC2040" i="1"/>
  <c r="AB2040" i="1"/>
  <c r="AA2040" i="1"/>
  <c r="Z2040" i="1"/>
  <c r="Y2040" i="1"/>
  <c r="AC2056" i="1"/>
  <c r="AB2056" i="1"/>
  <c r="AA2056" i="1"/>
  <c r="Z2056" i="1"/>
  <c r="Y2056" i="1"/>
  <c r="AC2072" i="1"/>
  <c r="AB2072" i="1"/>
  <c r="AA2072" i="1"/>
  <c r="Y2072" i="1"/>
  <c r="Z2072" i="1"/>
  <c r="AC2088" i="1"/>
  <c r="AB2088" i="1"/>
  <c r="AA2088" i="1"/>
  <c r="Z2088" i="1"/>
  <c r="Y2088" i="1"/>
  <c r="AC2104" i="1"/>
  <c r="AB2104" i="1"/>
  <c r="AA2104" i="1"/>
  <c r="Y2104" i="1"/>
  <c r="Z2104" i="1"/>
  <c r="AC2120" i="1"/>
  <c r="AB2120" i="1"/>
  <c r="AA2120" i="1"/>
  <c r="Z2120" i="1"/>
  <c r="Y2120" i="1"/>
  <c r="AC2136" i="1"/>
  <c r="AB2136" i="1"/>
  <c r="AA2136" i="1"/>
  <c r="Z2136" i="1"/>
  <c r="Y2136" i="1"/>
  <c r="AC2152" i="1"/>
  <c r="AB2152" i="1"/>
  <c r="AA2152" i="1"/>
  <c r="Z2152" i="1"/>
  <c r="Y2152" i="1"/>
  <c r="AC2168" i="1"/>
  <c r="AB2168" i="1"/>
  <c r="AA2168" i="1"/>
  <c r="Z2168" i="1"/>
  <c r="Y2168" i="1"/>
  <c r="AC2184" i="1"/>
  <c r="AB2184" i="1"/>
  <c r="AA2184" i="1"/>
  <c r="Z2184" i="1"/>
  <c r="Y2184" i="1"/>
  <c r="AC2200" i="1"/>
  <c r="AB2200" i="1"/>
  <c r="AA2200" i="1"/>
  <c r="Z2200" i="1"/>
  <c r="Y2200" i="1"/>
  <c r="AC2216" i="1"/>
  <c r="AB2216" i="1"/>
  <c r="AA2216" i="1"/>
  <c r="Z2216" i="1"/>
  <c r="Y2216" i="1"/>
  <c r="AC2224" i="1"/>
  <c r="AB2224" i="1"/>
  <c r="AA2224" i="1"/>
  <c r="Z2224" i="1"/>
  <c r="Y2224" i="1"/>
  <c r="AC2240" i="1"/>
  <c r="AB2240" i="1"/>
  <c r="Y2240" i="1"/>
  <c r="AA2240" i="1"/>
  <c r="Z2240" i="1"/>
  <c r="AC2256" i="1"/>
  <c r="AB2256" i="1"/>
  <c r="AA2256" i="1"/>
  <c r="Y2256" i="1"/>
  <c r="Z2256" i="1"/>
  <c r="AC2272" i="1"/>
  <c r="AB2272" i="1"/>
  <c r="AA2272" i="1"/>
  <c r="Z2272" i="1"/>
  <c r="Y2272" i="1"/>
  <c r="AC2288" i="1"/>
  <c r="AB2288" i="1"/>
  <c r="AA2288" i="1"/>
  <c r="Y2288" i="1"/>
  <c r="Z2288" i="1"/>
  <c r="AC2304" i="1"/>
  <c r="AB2304" i="1"/>
  <c r="Y2304" i="1"/>
  <c r="AA2304" i="1"/>
  <c r="Z2304" i="1"/>
  <c r="AC2320" i="1"/>
  <c r="AB2320" i="1"/>
  <c r="AA2320" i="1"/>
  <c r="Z2320" i="1"/>
  <c r="Y2320" i="1"/>
  <c r="AC2336" i="1"/>
  <c r="AB2336" i="1"/>
  <c r="AA2336" i="1"/>
  <c r="Z2336" i="1"/>
  <c r="Y2336" i="1"/>
  <c r="AC2352" i="1"/>
  <c r="AB2352" i="1"/>
  <c r="AA2352" i="1"/>
  <c r="Z2352" i="1"/>
  <c r="Y2352" i="1"/>
  <c r="AC2368" i="1"/>
  <c r="AB2368" i="1"/>
  <c r="Z2368" i="1"/>
  <c r="Y2368" i="1"/>
  <c r="AA2368" i="1"/>
  <c r="AC2384" i="1"/>
  <c r="AB2384" i="1"/>
  <c r="AA2384" i="1"/>
  <c r="Z2384" i="1"/>
  <c r="Y2384" i="1"/>
  <c r="AC2400" i="1"/>
  <c r="AB2400" i="1"/>
  <c r="AA2400" i="1"/>
  <c r="Z2400" i="1"/>
  <c r="Y2400" i="1"/>
  <c r="AC2416" i="1"/>
  <c r="AB2416" i="1"/>
  <c r="AA2416" i="1"/>
  <c r="Z2416" i="1"/>
  <c r="Y2416" i="1"/>
  <c r="AC2432" i="1"/>
  <c r="AB2432" i="1"/>
  <c r="Y2432" i="1"/>
  <c r="AA2432" i="1"/>
  <c r="Z2432" i="1"/>
  <c r="AC2448" i="1"/>
  <c r="AB2448" i="1"/>
  <c r="AA2448" i="1"/>
  <c r="Y2448" i="1"/>
  <c r="Z2448" i="1"/>
  <c r="AC2464" i="1"/>
  <c r="AB2464" i="1"/>
  <c r="AA2464" i="1"/>
  <c r="Z2464" i="1"/>
  <c r="Y2464" i="1"/>
  <c r="AC2480" i="1"/>
  <c r="AB2480" i="1"/>
  <c r="AA2480" i="1"/>
  <c r="Z2480" i="1"/>
  <c r="Y2480" i="1"/>
  <c r="AC2496" i="1"/>
  <c r="AB2496" i="1"/>
  <c r="Y2496" i="1"/>
  <c r="AA2496" i="1"/>
  <c r="Z2496" i="1"/>
  <c r="AC2512" i="1"/>
  <c r="AB2512" i="1"/>
  <c r="AA2512" i="1"/>
  <c r="Y2512" i="1"/>
  <c r="Z2512" i="1"/>
  <c r="AC2528" i="1"/>
  <c r="AB2528" i="1"/>
  <c r="AA2528" i="1"/>
  <c r="Y2528" i="1"/>
  <c r="Z2528" i="1"/>
  <c r="AC2536" i="1"/>
  <c r="AB2536" i="1"/>
  <c r="AA2536" i="1"/>
  <c r="Z2536" i="1"/>
  <c r="Y2536" i="1"/>
  <c r="AC2560" i="1"/>
  <c r="AB2560" i="1"/>
  <c r="Y2560" i="1"/>
  <c r="AA2560" i="1"/>
  <c r="Z2560" i="1"/>
  <c r="AC2568" i="1"/>
  <c r="AB2568" i="1"/>
  <c r="AA2568" i="1"/>
  <c r="Z2568" i="1"/>
  <c r="Y2568" i="1"/>
  <c r="AC2592" i="1"/>
  <c r="AB2592" i="1"/>
  <c r="AA2592" i="1"/>
  <c r="Z2592" i="1"/>
  <c r="Y2592" i="1"/>
  <c r="AC2608" i="1"/>
  <c r="AB2608" i="1"/>
  <c r="AA2608" i="1"/>
  <c r="Z2608" i="1"/>
  <c r="Y2608" i="1"/>
  <c r="AC2624" i="1"/>
  <c r="AB2624" i="1"/>
  <c r="Z2624" i="1"/>
  <c r="Y2624" i="1"/>
  <c r="AA2624" i="1"/>
  <c r="AC2640" i="1"/>
  <c r="AB2640" i="1"/>
  <c r="AA2640" i="1"/>
  <c r="Y2640" i="1"/>
  <c r="Z2640" i="1"/>
  <c r="AC2656" i="1"/>
  <c r="AB2656" i="1"/>
  <c r="AA2656" i="1"/>
  <c r="Y2656" i="1"/>
  <c r="Z2656" i="1"/>
  <c r="AC2672" i="1"/>
  <c r="AB2672" i="1"/>
  <c r="AA2672" i="1"/>
  <c r="Y2672" i="1"/>
  <c r="Z2672" i="1"/>
  <c r="AC2680" i="1"/>
  <c r="AB2680" i="1"/>
  <c r="AA2680" i="1"/>
  <c r="Z2680" i="1"/>
  <c r="Y2680" i="1"/>
  <c r="AC2696" i="1"/>
  <c r="AB2696" i="1"/>
  <c r="AA2696" i="1"/>
  <c r="Z2696" i="1"/>
  <c r="Y2696" i="1"/>
  <c r="AC2712" i="1"/>
  <c r="AB2712" i="1"/>
  <c r="AA2712" i="1"/>
  <c r="Z2712" i="1"/>
  <c r="Y2712" i="1"/>
  <c r="AC2728" i="1"/>
  <c r="AB2728" i="1"/>
  <c r="AA2728" i="1"/>
  <c r="Z2728" i="1"/>
  <c r="Y2728" i="1"/>
  <c r="AC2744" i="1"/>
  <c r="AB2744" i="1"/>
  <c r="AA2744" i="1"/>
  <c r="Z2744" i="1"/>
  <c r="Y2744" i="1"/>
  <c r="AC2760" i="1"/>
  <c r="AB2760" i="1"/>
  <c r="AA2760" i="1"/>
  <c r="Z2760" i="1"/>
  <c r="Y2760" i="1"/>
  <c r="AC2776" i="1"/>
  <c r="AB2776" i="1"/>
  <c r="AA2776" i="1"/>
  <c r="Y2776" i="1"/>
  <c r="Z2776" i="1"/>
  <c r="AC2792" i="1"/>
  <c r="AB2792" i="1"/>
  <c r="AA2792" i="1"/>
  <c r="Z2792" i="1"/>
  <c r="Y2792" i="1"/>
  <c r="AC2808" i="1"/>
  <c r="AB2808" i="1"/>
  <c r="AA2808" i="1"/>
  <c r="Z2808" i="1"/>
  <c r="Y2808" i="1"/>
  <c r="AC2816" i="1"/>
  <c r="AB2816" i="1"/>
  <c r="Z2816" i="1"/>
  <c r="Y2816" i="1"/>
  <c r="AA2816" i="1"/>
  <c r="AC2832" i="1"/>
  <c r="AB2832" i="1"/>
  <c r="AA2832" i="1"/>
  <c r="Z2832" i="1"/>
  <c r="Y2832" i="1"/>
  <c r="AC2848" i="1"/>
  <c r="AB2848" i="1"/>
  <c r="AA2848" i="1"/>
  <c r="Z2848" i="1"/>
  <c r="Y2848" i="1"/>
  <c r="AC2864" i="1"/>
  <c r="AB2864" i="1"/>
  <c r="AA2864" i="1"/>
  <c r="Z2864" i="1"/>
  <c r="Y2864" i="1"/>
  <c r="AC2880" i="1"/>
  <c r="AB2880" i="1"/>
  <c r="Y2880" i="1"/>
  <c r="AA2880" i="1"/>
  <c r="Z2880" i="1"/>
  <c r="AC2896" i="1"/>
  <c r="AB2896" i="1"/>
  <c r="AA2896" i="1"/>
  <c r="Y2896" i="1"/>
  <c r="Z2896" i="1"/>
  <c r="AC2912" i="1"/>
  <c r="AB2912" i="1"/>
  <c r="AA2912" i="1"/>
  <c r="Y2912" i="1"/>
  <c r="Z2912" i="1"/>
  <c r="AC2928" i="1"/>
  <c r="AB2928" i="1"/>
  <c r="AA2928" i="1"/>
  <c r="Y2928" i="1"/>
  <c r="Z2928" i="1"/>
  <c r="AC2936" i="1"/>
  <c r="AB2936" i="1"/>
  <c r="AA2936" i="1"/>
  <c r="Z2936" i="1"/>
  <c r="Y2936" i="1"/>
  <c r="AC2944" i="1"/>
  <c r="AB2944" i="1"/>
  <c r="Y2944" i="1"/>
  <c r="AA2944" i="1"/>
  <c r="Z2944" i="1"/>
  <c r="AC2960" i="1"/>
  <c r="AB2960" i="1"/>
  <c r="AA2960" i="1"/>
  <c r="Y2960" i="1"/>
  <c r="Z2960" i="1"/>
  <c r="AC2976" i="1"/>
  <c r="AB2976" i="1"/>
  <c r="AA2976" i="1"/>
  <c r="Y2976" i="1"/>
  <c r="Z2976" i="1"/>
  <c r="AC2992" i="1"/>
  <c r="AB2992" i="1"/>
  <c r="AA2992" i="1"/>
  <c r="Z2992" i="1"/>
  <c r="Y2992" i="1"/>
  <c r="AC3008" i="1"/>
  <c r="AB3008" i="1"/>
  <c r="Y3008" i="1"/>
  <c r="AA3008" i="1"/>
  <c r="Z3008" i="1"/>
  <c r="AC3024" i="1"/>
  <c r="AB3024" i="1"/>
  <c r="AA3024" i="1"/>
  <c r="Y3024" i="1"/>
  <c r="Z3024" i="1"/>
  <c r="AC3040" i="1"/>
  <c r="AB3040" i="1"/>
  <c r="AA3040" i="1"/>
  <c r="Y3040" i="1"/>
  <c r="Z3040" i="1"/>
  <c r="AC3056" i="1"/>
  <c r="AB3056" i="1"/>
  <c r="AA3056" i="1"/>
  <c r="Y3056" i="1"/>
  <c r="Z3056" i="1"/>
  <c r="AC3072" i="1"/>
  <c r="AB3072" i="1"/>
  <c r="Y3072" i="1"/>
  <c r="AA3072" i="1"/>
  <c r="Z3072" i="1"/>
  <c r="AC3088" i="1"/>
  <c r="AB3088" i="1"/>
  <c r="AA3088" i="1"/>
  <c r="Y3088" i="1"/>
  <c r="Z3088" i="1"/>
  <c r="AC3104" i="1"/>
  <c r="AB3104" i="1"/>
  <c r="AA3104" i="1"/>
  <c r="Z3104" i="1"/>
  <c r="Y3104" i="1"/>
  <c r="AB3120" i="1"/>
  <c r="AC3120" i="1"/>
  <c r="AA3120" i="1"/>
  <c r="Z3120" i="1"/>
  <c r="Y3120" i="1"/>
  <c r="AB3136" i="1"/>
  <c r="Z3136" i="1"/>
  <c r="Y3136" i="1"/>
  <c r="AA3136" i="1"/>
  <c r="AC3136" i="1"/>
  <c r="AB3144" i="1"/>
  <c r="AC3144" i="1"/>
  <c r="AA3144" i="1"/>
  <c r="Z3144" i="1"/>
  <c r="Y3144" i="1"/>
  <c r="AB3160" i="1"/>
  <c r="AC3160" i="1"/>
  <c r="AA3160" i="1"/>
  <c r="Z3160" i="1"/>
  <c r="Y3160" i="1"/>
  <c r="AB3176" i="1"/>
  <c r="AC3176" i="1"/>
  <c r="AA3176" i="1"/>
  <c r="Z3176" i="1"/>
  <c r="Y3176" i="1"/>
  <c r="AB3192" i="1"/>
  <c r="AC3192" i="1"/>
  <c r="AA3192" i="1"/>
  <c r="Z3192" i="1"/>
  <c r="Y3192" i="1"/>
  <c r="AB3208" i="1"/>
  <c r="AC3208" i="1"/>
  <c r="AA3208" i="1"/>
  <c r="Y3208" i="1"/>
  <c r="Z3208" i="1"/>
  <c r="AB3224" i="1"/>
  <c r="AC3224" i="1"/>
  <c r="AA3224" i="1"/>
  <c r="Z3224" i="1"/>
  <c r="Y3224" i="1"/>
  <c r="AC3240" i="1"/>
  <c r="AB3240" i="1"/>
  <c r="AA3240" i="1"/>
  <c r="Z3240" i="1"/>
  <c r="Y3240" i="1"/>
  <c r="AC15" i="1"/>
  <c r="AB15" i="1"/>
  <c r="AA15" i="1"/>
  <c r="Y15" i="1"/>
  <c r="Z15" i="1"/>
  <c r="AC31" i="1"/>
  <c r="AB31" i="1"/>
  <c r="AA31" i="1"/>
  <c r="Y31" i="1"/>
  <c r="Z31" i="1"/>
  <c r="AC321" i="1"/>
  <c r="AA321" i="1"/>
  <c r="Z321" i="1"/>
  <c r="Y321" i="1"/>
  <c r="AB321" i="1"/>
  <c r="AC337" i="1"/>
  <c r="AB337" i="1"/>
  <c r="AA337" i="1"/>
  <c r="Z337" i="1"/>
  <c r="Y337" i="1"/>
  <c r="AC353" i="1"/>
  <c r="AA353" i="1"/>
  <c r="AB353" i="1"/>
  <c r="Z353" i="1"/>
  <c r="Y353" i="1"/>
  <c r="AC369" i="1"/>
  <c r="AB369" i="1"/>
  <c r="AA369" i="1"/>
  <c r="Z369" i="1"/>
  <c r="Y369" i="1"/>
  <c r="AC377" i="1"/>
  <c r="AB377" i="1"/>
  <c r="AA377" i="1"/>
  <c r="Z377" i="1"/>
  <c r="Y377" i="1"/>
  <c r="AC393" i="1"/>
  <c r="AB393" i="1"/>
  <c r="AA393" i="1"/>
  <c r="Z393" i="1"/>
  <c r="Y393" i="1"/>
  <c r="AC409" i="1"/>
  <c r="AB409" i="1"/>
  <c r="AA409" i="1"/>
  <c r="Z409" i="1"/>
  <c r="Y409" i="1"/>
  <c r="AC425" i="1"/>
  <c r="AB425" i="1"/>
  <c r="AA425" i="1"/>
  <c r="Z425" i="1"/>
  <c r="Y425" i="1"/>
  <c r="AC441" i="1"/>
  <c r="AB441" i="1"/>
  <c r="AA441" i="1"/>
  <c r="Z441" i="1"/>
  <c r="Y441" i="1"/>
  <c r="AC457" i="1"/>
  <c r="AB457" i="1"/>
  <c r="AA457" i="1"/>
  <c r="Z457" i="1"/>
  <c r="Y457" i="1"/>
  <c r="AC473" i="1"/>
  <c r="AB473" i="1"/>
  <c r="AA473" i="1"/>
  <c r="Z473" i="1"/>
  <c r="Y473" i="1"/>
  <c r="AC489" i="1"/>
  <c r="AB489" i="1"/>
  <c r="AA489" i="1"/>
  <c r="Z489" i="1"/>
  <c r="Y489" i="1"/>
  <c r="AC505" i="1"/>
  <c r="AB505" i="1"/>
  <c r="AA505" i="1"/>
  <c r="Z505" i="1"/>
  <c r="Y505" i="1"/>
  <c r="AC521" i="1"/>
  <c r="AB521" i="1"/>
  <c r="AA521" i="1"/>
  <c r="Z521" i="1"/>
  <c r="Y521" i="1"/>
  <c r="AC537" i="1"/>
  <c r="AB537" i="1"/>
  <c r="AA537" i="1"/>
  <c r="Z537" i="1"/>
  <c r="Y537" i="1"/>
  <c r="AC553" i="1"/>
  <c r="AB553" i="1"/>
  <c r="AA553" i="1"/>
  <c r="Z553" i="1"/>
  <c r="Y553" i="1"/>
  <c r="AC561" i="1"/>
  <c r="AB561" i="1"/>
  <c r="AA561" i="1"/>
  <c r="Z561" i="1"/>
  <c r="Y561" i="1"/>
  <c r="AC577" i="1"/>
  <c r="AA577" i="1"/>
  <c r="Z577" i="1"/>
  <c r="Y577" i="1"/>
  <c r="AB577" i="1"/>
  <c r="AC601" i="1"/>
  <c r="AB601" i="1"/>
  <c r="AA601" i="1"/>
  <c r="Z601" i="1"/>
  <c r="Y601" i="1"/>
  <c r="AC617" i="1"/>
  <c r="AB617" i="1"/>
  <c r="AA617" i="1"/>
  <c r="Z617" i="1"/>
  <c r="Y617" i="1"/>
  <c r="AC625" i="1"/>
  <c r="AB625" i="1"/>
  <c r="AA625" i="1"/>
  <c r="Z625" i="1"/>
  <c r="Y625" i="1"/>
  <c r="AC641" i="1"/>
  <c r="AA641" i="1"/>
  <c r="AB641" i="1"/>
  <c r="Z641" i="1"/>
  <c r="Y641" i="1"/>
  <c r="AC665" i="1"/>
  <c r="AB665" i="1"/>
  <c r="AA665" i="1"/>
  <c r="Z665" i="1"/>
  <c r="Y665" i="1"/>
  <c r="AC673" i="1"/>
  <c r="AA673" i="1"/>
  <c r="AB673" i="1"/>
  <c r="Z673" i="1"/>
  <c r="Y673" i="1"/>
  <c r="AC689" i="1"/>
  <c r="AB689" i="1"/>
  <c r="AA689" i="1"/>
  <c r="Z689" i="1"/>
  <c r="Y689" i="1"/>
  <c r="AC705" i="1"/>
  <c r="AA705" i="1"/>
  <c r="AB705" i="1"/>
  <c r="Z705" i="1"/>
  <c r="Y705" i="1"/>
  <c r="AC721" i="1"/>
  <c r="AB721" i="1"/>
  <c r="AA721" i="1"/>
  <c r="Z721" i="1"/>
  <c r="Y721" i="1"/>
  <c r="AC737" i="1"/>
  <c r="AA737" i="1"/>
  <c r="AB737" i="1"/>
  <c r="Z737" i="1"/>
  <c r="Y737" i="1"/>
  <c r="AC753" i="1"/>
  <c r="AB753" i="1"/>
  <c r="AA753" i="1"/>
  <c r="Z753" i="1"/>
  <c r="Y753" i="1"/>
  <c r="AC769" i="1"/>
  <c r="AA769" i="1"/>
  <c r="AB769" i="1"/>
  <c r="Z769" i="1"/>
  <c r="Y769" i="1"/>
  <c r="AC785" i="1"/>
  <c r="AB785" i="1"/>
  <c r="AA785" i="1"/>
  <c r="Z785" i="1"/>
  <c r="Y785" i="1"/>
  <c r="AC793" i="1"/>
  <c r="AB793" i="1"/>
  <c r="AA793" i="1"/>
  <c r="Z793" i="1"/>
  <c r="Y793" i="1"/>
  <c r="AC809" i="1"/>
  <c r="AB809" i="1"/>
  <c r="AA809" i="1"/>
  <c r="Z809" i="1"/>
  <c r="Y809" i="1"/>
  <c r="AC825" i="1"/>
  <c r="AB825" i="1"/>
  <c r="AA825" i="1"/>
  <c r="Z825" i="1"/>
  <c r="Y825" i="1"/>
  <c r="AC841" i="1"/>
  <c r="AB841" i="1"/>
  <c r="AA841" i="1"/>
  <c r="Z841" i="1"/>
  <c r="Y841" i="1"/>
  <c r="AC857" i="1"/>
  <c r="AB857" i="1"/>
  <c r="AA857" i="1"/>
  <c r="Z857" i="1"/>
  <c r="Y857" i="1"/>
  <c r="AC873" i="1"/>
  <c r="AB873" i="1"/>
  <c r="AA873" i="1"/>
  <c r="Z873" i="1"/>
  <c r="Y873" i="1"/>
  <c r="AC889" i="1"/>
  <c r="AB889" i="1"/>
  <c r="AA889" i="1"/>
  <c r="Z889" i="1"/>
  <c r="Y889" i="1"/>
  <c r="AC905" i="1"/>
  <c r="AB905" i="1"/>
  <c r="AA905" i="1"/>
  <c r="Z905" i="1"/>
  <c r="Y905" i="1"/>
  <c r="AC921" i="1"/>
  <c r="AB921" i="1"/>
  <c r="AA921" i="1"/>
  <c r="Z921" i="1"/>
  <c r="Y921" i="1"/>
  <c r="AC937" i="1"/>
  <c r="AB937" i="1"/>
  <c r="AA937" i="1"/>
  <c r="Z937" i="1"/>
  <c r="Y937" i="1"/>
  <c r="AC945" i="1"/>
  <c r="AB945" i="1"/>
  <c r="Z945" i="1"/>
  <c r="AA945" i="1"/>
  <c r="Y945" i="1"/>
  <c r="AC961" i="1"/>
  <c r="AA961" i="1"/>
  <c r="AB961" i="1"/>
  <c r="Z961" i="1"/>
  <c r="Y961" i="1"/>
  <c r="AC981" i="1"/>
  <c r="AB981" i="1"/>
  <c r="AA981" i="1"/>
  <c r="Z981" i="1"/>
  <c r="Y981" i="1"/>
  <c r="AC997" i="1"/>
  <c r="AB997" i="1"/>
  <c r="Z997" i="1"/>
  <c r="Y997" i="1"/>
  <c r="AA997" i="1"/>
  <c r="AC1017" i="1"/>
  <c r="AB1017" i="1"/>
  <c r="AA1017" i="1"/>
  <c r="Z1017" i="1"/>
  <c r="Y1017" i="1"/>
  <c r="AC1045" i="1"/>
  <c r="AA1045" i="1"/>
  <c r="Z1045" i="1"/>
  <c r="AB1045" i="1"/>
  <c r="Y1045" i="1"/>
  <c r="AC1077" i="1"/>
  <c r="AB1077" i="1"/>
  <c r="AA1077" i="1"/>
  <c r="Z1077" i="1"/>
  <c r="Y1077" i="1"/>
  <c r="AC1109" i="1"/>
  <c r="AB1109" i="1"/>
  <c r="AA1109" i="1"/>
  <c r="Z1109" i="1"/>
  <c r="Y1109" i="1"/>
  <c r="AC1141" i="1"/>
  <c r="AB1141" i="1"/>
  <c r="AA1141" i="1"/>
  <c r="Z1141" i="1"/>
  <c r="Y1141" i="1"/>
  <c r="AC1173" i="1"/>
  <c r="AA1173" i="1"/>
  <c r="Z1173" i="1"/>
  <c r="Y1173" i="1"/>
  <c r="AB1173" i="1"/>
  <c r="AC1205" i="1"/>
  <c r="AB1205" i="1"/>
  <c r="AA1205" i="1"/>
  <c r="Z1205" i="1"/>
  <c r="Y1205" i="1"/>
  <c r="AC1237" i="1"/>
  <c r="AB1237" i="1"/>
  <c r="AA1237" i="1"/>
  <c r="Z1237" i="1"/>
  <c r="Y1237" i="1"/>
  <c r="AC1270" i="1"/>
  <c r="AB1270" i="1"/>
  <c r="Z1270" i="1"/>
  <c r="AA1270" i="1"/>
  <c r="Y1270" i="1"/>
  <c r="AC1302" i="1"/>
  <c r="AB1302" i="1"/>
  <c r="Z1302" i="1"/>
  <c r="Y1302" i="1"/>
  <c r="AA1302" i="1"/>
  <c r="AC1330" i="1"/>
  <c r="AB1330" i="1"/>
  <c r="AA1330" i="1"/>
  <c r="Z1330" i="1"/>
  <c r="Y1330" i="1"/>
  <c r="AC1346" i="1"/>
  <c r="AB1346" i="1"/>
  <c r="Z1346" i="1"/>
  <c r="AA1346" i="1"/>
  <c r="Y1346" i="1"/>
  <c r="AC1378" i="1"/>
  <c r="AB1378" i="1"/>
  <c r="Z1378" i="1"/>
  <c r="AA1378" i="1"/>
  <c r="Y1378" i="1"/>
  <c r="AC1410" i="1"/>
  <c r="AB1410" i="1"/>
  <c r="Z1410" i="1"/>
  <c r="Y1410" i="1"/>
  <c r="AA1410" i="1"/>
  <c r="AC1442" i="1"/>
  <c r="AB1442" i="1"/>
  <c r="Z1442" i="1"/>
  <c r="AA1442" i="1"/>
  <c r="Y1442" i="1"/>
  <c r="AC1458" i="1"/>
  <c r="AB1458" i="1"/>
  <c r="AA1458" i="1"/>
  <c r="Z1458" i="1"/>
  <c r="Y1458" i="1"/>
  <c r="AC1474" i="1"/>
  <c r="AB1474" i="1"/>
  <c r="Z1474" i="1"/>
  <c r="AA1474" i="1"/>
  <c r="Y1474" i="1"/>
  <c r="AC1502" i="1"/>
  <c r="AB1502" i="1"/>
  <c r="AA1502" i="1"/>
  <c r="Y1502" i="1"/>
  <c r="Z1502" i="1"/>
  <c r="AC1518" i="1"/>
  <c r="AB1518" i="1"/>
  <c r="AA1518" i="1"/>
  <c r="Y1518" i="1"/>
  <c r="Z1518" i="1"/>
  <c r="AC1534" i="1"/>
  <c r="AB1534" i="1"/>
  <c r="AA1534" i="1"/>
  <c r="Y1534" i="1"/>
  <c r="Z1534" i="1"/>
  <c r="AC1550" i="1"/>
  <c r="AB1550" i="1"/>
  <c r="AA1550" i="1"/>
  <c r="Y1550" i="1"/>
  <c r="Z1550" i="1"/>
  <c r="AC1566" i="1"/>
  <c r="AB1566" i="1"/>
  <c r="AA1566" i="1"/>
  <c r="Y1566" i="1"/>
  <c r="Z1566" i="1"/>
  <c r="AC1582" i="1"/>
  <c r="AB1582" i="1"/>
  <c r="AA1582" i="1"/>
  <c r="Z1582" i="1"/>
  <c r="Y1582" i="1"/>
  <c r="AC1598" i="1"/>
  <c r="AB1598" i="1"/>
  <c r="AA1598" i="1"/>
  <c r="Y1598" i="1"/>
  <c r="Z1598" i="1"/>
  <c r="AC1614" i="1"/>
  <c r="AB1614" i="1"/>
  <c r="AA1614" i="1"/>
  <c r="Z1614" i="1"/>
  <c r="Y1614" i="1"/>
  <c r="AC1626" i="1"/>
  <c r="AB1626" i="1"/>
  <c r="AA1626" i="1"/>
  <c r="Z1626" i="1"/>
  <c r="Y1626" i="1"/>
  <c r="AC1642" i="1"/>
  <c r="AB1642" i="1"/>
  <c r="AA1642" i="1"/>
  <c r="Z1642" i="1"/>
  <c r="Y1642" i="1"/>
  <c r="AC1662" i="1"/>
  <c r="AB1662" i="1"/>
  <c r="AA1662" i="1"/>
  <c r="Z1662" i="1"/>
  <c r="Y1662" i="1"/>
  <c r="AC1678" i="1"/>
  <c r="AB1678" i="1"/>
  <c r="AA1678" i="1"/>
  <c r="Z1678" i="1"/>
  <c r="Y1678" i="1"/>
  <c r="AC1694" i="1"/>
  <c r="AB1694" i="1"/>
  <c r="AA1694" i="1"/>
  <c r="Y1694" i="1"/>
  <c r="Z1694" i="1"/>
  <c r="AC1710" i="1"/>
  <c r="AB1710" i="1"/>
  <c r="AA1710" i="1"/>
  <c r="Z1710" i="1"/>
  <c r="Y1710" i="1"/>
  <c r="AC1726" i="1"/>
  <c r="AB1726" i="1"/>
  <c r="AA1726" i="1"/>
  <c r="Z1726" i="1"/>
  <c r="Y1726" i="1"/>
  <c r="AC1742" i="1"/>
  <c r="AB1742" i="1"/>
  <c r="AA1742" i="1"/>
  <c r="Y1742" i="1"/>
  <c r="Z1742" i="1"/>
  <c r="AC1758" i="1"/>
  <c r="AB1758" i="1"/>
  <c r="AA1758" i="1"/>
  <c r="Z1758" i="1"/>
  <c r="Y1758" i="1"/>
  <c r="AC1774" i="1"/>
  <c r="AB1774" i="1"/>
  <c r="AA1774" i="1"/>
  <c r="Z1774" i="1"/>
  <c r="Y1774" i="1"/>
  <c r="AC1790" i="1"/>
  <c r="AB1790" i="1"/>
  <c r="AA1790" i="1"/>
  <c r="Z1790" i="1"/>
  <c r="Y1790" i="1"/>
  <c r="AC1806" i="1"/>
  <c r="AB1806" i="1"/>
  <c r="AA1806" i="1"/>
  <c r="Z1806" i="1"/>
  <c r="Y1806" i="1"/>
  <c r="AC1822" i="1"/>
  <c r="AB1822" i="1"/>
  <c r="AA1822" i="1"/>
  <c r="Y1822" i="1"/>
  <c r="Z1822" i="1"/>
  <c r="AC1838" i="1"/>
  <c r="AB1838" i="1"/>
  <c r="AA1838" i="1"/>
  <c r="Z1838" i="1"/>
  <c r="Y1838" i="1"/>
  <c r="AC1854" i="1"/>
  <c r="AB1854" i="1"/>
  <c r="AA1854" i="1"/>
  <c r="Z1854" i="1"/>
  <c r="Y1854" i="1"/>
  <c r="AC1870" i="1"/>
  <c r="AB1870" i="1"/>
  <c r="AA1870" i="1"/>
  <c r="Z1870" i="1"/>
  <c r="Y1870" i="1"/>
  <c r="AC1886" i="1"/>
  <c r="AB1886" i="1"/>
  <c r="AA1886" i="1"/>
  <c r="Z1886" i="1"/>
  <c r="Y1886" i="1"/>
  <c r="AC1902" i="1"/>
  <c r="AB1902" i="1"/>
  <c r="AA1902" i="1"/>
  <c r="Z1902" i="1"/>
  <c r="Y1902" i="1"/>
  <c r="AC1918" i="1"/>
  <c r="AB1918" i="1"/>
  <c r="AA1918" i="1"/>
  <c r="Z1918" i="1"/>
  <c r="Y1918" i="1"/>
  <c r="AC1934" i="1"/>
  <c r="AB1934" i="1"/>
  <c r="AA1934" i="1"/>
  <c r="Z1934" i="1"/>
  <c r="Y1934" i="1"/>
  <c r="AC1950" i="1"/>
  <c r="AB1950" i="1"/>
  <c r="AA1950" i="1"/>
  <c r="Z1950" i="1"/>
  <c r="Y1950" i="1"/>
  <c r="AC1966" i="1"/>
  <c r="AB1966" i="1"/>
  <c r="AA1966" i="1"/>
  <c r="Z1966" i="1"/>
  <c r="Y1966" i="1"/>
  <c r="AC1982" i="1"/>
  <c r="AB1982" i="1"/>
  <c r="AA1982" i="1"/>
  <c r="Z1982" i="1"/>
  <c r="Y1982" i="1"/>
  <c r="AC1998" i="1"/>
  <c r="AB1998" i="1"/>
  <c r="AA1998" i="1"/>
  <c r="Z1998" i="1"/>
  <c r="Y1998" i="1"/>
  <c r="AC2014" i="1"/>
  <c r="AB2014" i="1"/>
  <c r="AA2014" i="1"/>
  <c r="Z2014" i="1"/>
  <c r="Y2014" i="1"/>
  <c r="AC2030" i="1"/>
  <c r="AB2030" i="1"/>
  <c r="AA2030" i="1"/>
  <c r="Z2030" i="1"/>
  <c r="Y2030" i="1"/>
  <c r="AC2046" i="1"/>
  <c r="AB2046" i="1"/>
  <c r="AA2046" i="1"/>
  <c r="Z2046" i="1"/>
  <c r="Y2046" i="1"/>
  <c r="AC2062" i="1"/>
  <c r="AB2062" i="1"/>
  <c r="AA2062" i="1"/>
  <c r="Z2062" i="1"/>
  <c r="Y2062" i="1"/>
  <c r="AC2078" i="1"/>
  <c r="AB2078" i="1"/>
  <c r="AA2078" i="1"/>
  <c r="Z2078" i="1"/>
  <c r="Y2078" i="1"/>
  <c r="AB2110" i="1"/>
  <c r="AA2110" i="1"/>
  <c r="Z2110" i="1"/>
  <c r="AC2110" i="1"/>
  <c r="Y2110" i="1"/>
  <c r="AC2126" i="1"/>
  <c r="AB2126" i="1"/>
  <c r="AA2126" i="1"/>
  <c r="Z2126" i="1"/>
  <c r="Y2126" i="1"/>
  <c r="AB2154" i="1"/>
  <c r="AC2154" i="1"/>
  <c r="AA2154" i="1"/>
  <c r="Z2154" i="1"/>
  <c r="Y2154" i="1"/>
  <c r="AC2190" i="1"/>
  <c r="AB2190" i="1"/>
  <c r="AA2190" i="1"/>
  <c r="Z2190" i="1"/>
  <c r="Y2190" i="1"/>
  <c r="AC2222" i="1"/>
  <c r="AB2222" i="1"/>
  <c r="AA2222" i="1"/>
  <c r="Z2222" i="1"/>
  <c r="Y2222" i="1"/>
  <c r="AB2254" i="1"/>
  <c r="AA2254" i="1"/>
  <c r="Z2254" i="1"/>
  <c r="Y2254" i="1"/>
  <c r="AC2254" i="1"/>
  <c r="AC2270" i="1"/>
  <c r="AB2270" i="1"/>
  <c r="AA2270" i="1"/>
  <c r="Z2270" i="1"/>
  <c r="Y2270" i="1"/>
  <c r="AB2298" i="1"/>
  <c r="AA2298" i="1"/>
  <c r="AC2298" i="1"/>
  <c r="Z2298" i="1"/>
  <c r="Y2298" i="1"/>
  <c r="AC2334" i="1"/>
  <c r="AB2334" i="1"/>
  <c r="AA2334" i="1"/>
  <c r="Z2334" i="1"/>
  <c r="Y2334" i="1"/>
  <c r="AC2366" i="1"/>
  <c r="AB2366" i="1"/>
  <c r="AA2366" i="1"/>
  <c r="Z2366" i="1"/>
  <c r="Y2366" i="1"/>
  <c r="AC2398" i="1"/>
  <c r="AB2398" i="1"/>
  <c r="AA2398" i="1"/>
  <c r="Z2398" i="1"/>
  <c r="Y2398" i="1"/>
  <c r="AC2414" i="1"/>
  <c r="AB2414" i="1"/>
  <c r="AA2414" i="1"/>
  <c r="Z2414" i="1"/>
  <c r="Y2414" i="1"/>
  <c r="AB2446" i="1"/>
  <c r="AC2446" i="1"/>
  <c r="AA2446" i="1"/>
  <c r="Z2446" i="1"/>
  <c r="Y2446" i="1"/>
  <c r="AC2478" i="1"/>
  <c r="AB2478" i="1"/>
  <c r="AA2478" i="1"/>
  <c r="Z2478" i="1"/>
  <c r="Y2478" i="1"/>
  <c r="AB2510" i="1"/>
  <c r="AA2510" i="1"/>
  <c r="Z2510" i="1"/>
  <c r="AC2510" i="1"/>
  <c r="Y2510" i="1"/>
  <c r="AC2526" i="1"/>
  <c r="AB2526" i="1"/>
  <c r="AA2526" i="1"/>
  <c r="Z2526" i="1"/>
  <c r="Y2526" i="1"/>
  <c r="AC2558" i="1"/>
  <c r="AB2558" i="1"/>
  <c r="AA2558" i="1"/>
  <c r="Z2558" i="1"/>
  <c r="Y2558" i="1"/>
  <c r="AC2590" i="1"/>
  <c r="AB2590" i="1"/>
  <c r="AA2590" i="1"/>
  <c r="Z2590" i="1"/>
  <c r="Y2590" i="1"/>
  <c r="AC2606" i="1"/>
  <c r="AB2606" i="1"/>
  <c r="AA2606" i="1"/>
  <c r="Z2606" i="1"/>
  <c r="Y2606" i="1"/>
  <c r="AB2638" i="1"/>
  <c r="AA2638" i="1"/>
  <c r="AC2638" i="1"/>
  <c r="Z2638" i="1"/>
  <c r="Y2638" i="1"/>
  <c r="AC2670" i="1"/>
  <c r="AB2670" i="1"/>
  <c r="AA2670" i="1"/>
  <c r="Z2670" i="1"/>
  <c r="Y2670" i="1"/>
  <c r="AC2698" i="1"/>
  <c r="AA2698" i="1"/>
  <c r="Z2698" i="1"/>
  <c r="Y2698" i="1"/>
  <c r="AB2698" i="1"/>
  <c r="AC2734" i="1"/>
  <c r="AB2734" i="1"/>
  <c r="AA2734" i="1"/>
  <c r="Z2734" i="1"/>
  <c r="Y2734" i="1"/>
  <c r="AC2746" i="1"/>
  <c r="AB2746" i="1"/>
  <c r="AA2746" i="1"/>
  <c r="Z2746" i="1"/>
  <c r="Y2746" i="1"/>
  <c r="AC2778" i="1"/>
  <c r="AB2778" i="1"/>
  <c r="AA2778" i="1"/>
  <c r="Z2778" i="1"/>
  <c r="Y2778" i="1"/>
  <c r="AC2814" i="1"/>
  <c r="AB2814" i="1"/>
  <c r="AA2814" i="1"/>
  <c r="Z2814" i="1"/>
  <c r="Y2814" i="1"/>
  <c r="AC2846" i="1"/>
  <c r="AB2846" i="1"/>
  <c r="AA2846" i="1"/>
  <c r="Z2846" i="1"/>
  <c r="Y2846" i="1"/>
  <c r="AC2862" i="1"/>
  <c r="AB2862" i="1"/>
  <c r="AA2862" i="1"/>
  <c r="Z2862" i="1"/>
  <c r="Y2862" i="1"/>
  <c r="AC2894" i="1"/>
  <c r="AB2894" i="1"/>
  <c r="AA2894" i="1"/>
  <c r="Z2894" i="1"/>
  <c r="Y2894" i="1"/>
  <c r="AC2926" i="1"/>
  <c r="AB2926" i="1"/>
  <c r="AA2926" i="1"/>
  <c r="Z2926" i="1"/>
  <c r="Y2926" i="1"/>
  <c r="AB2958" i="1"/>
  <c r="AA2958" i="1"/>
  <c r="AC2958" i="1"/>
  <c r="Z2958" i="1"/>
  <c r="Y2958" i="1"/>
  <c r="AC2974" i="1"/>
  <c r="AB2974" i="1"/>
  <c r="AA2974" i="1"/>
  <c r="Z2974" i="1"/>
  <c r="Y2974" i="1"/>
  <c r="AC3006" i="1"/>
  <c r="AB3006" i="1"/>
  <c r="AA3006" i="1"/>
  <c r="Z3006" i="1"/>
  <c r="Y3006" i="1"/>
  <c r="AB3042" i="1"/>
  <c r="AC3042" i="1"/>
  <c r="Z3042" i="1"/>
  <c r="AA3042" i="1"/>
  <c r="Y3042" i="1"/>
  <c r="AC3078" i="1"/>
  <c r="AB3078" i="1"/>
  <c r="AA3078" i="1"/>
  <c r="Z3078" i="1"/>
  <c r="Y3078" i="1"/>
  <c r="AC3094" i="1"/>
  <c r="AB3094" i="1"/>
  <c r="Z3094" i="1"/>
  <c r="Y3094" i="1"/>
  <c r="AA3094" i="1"/>
  <c r="AC3122" i="1"/>
  <c r="AB3122" i="1"/>
  <c r="AA3122" i="1"/>
  <c r="Z3122" i="1"/>
  <c r="Y3122" i="1"/>
  <c r="AC3158" i="1"/>
  <c r="AB3158" i="1"/>
  <c r="Z3158" i="1"/>
  <c r="Y3158" i="1"/>
  <c r="AA3158" i="1"/>
  <c r="AC3190" i="1"/>
  <c r="Z3190" i="1"/>
  <c r="AB3190" i="1"/>
  <c r="Y3190" i="1"/>
  <c r="AA3190" i="1"/>
  <c r="AC3222" i="1"/>
  <c r="AB3222" i="1"/>
  <c r="Z3222" i="1"/>
  <c r="AA3222" i="1"/>
  <c r="Y3222" i="1"/>
  <c r="AC13" i="1"/>
  <c r="AB13" i="1"/>
  <c r="AA13" i="1"/>
  <c r="Y13" i="1"/>
  <c r="Z13" i="1"/>
  <c r="AC50" i="1"/>
  <c r="AB50" i="1"/>
  <c r="AA50" i="1"/>
  <c r="Y50" i="1"/>
  <c r="Z50" i="1"/>
  <c r="AC78" i="1"/>
  <c r="AB78" i="1"/>
  <c r="Z78" i="1"/>
  <c r="AA78" i="1"/>
  <c r="Y78" i="1"/>
  <c r="AC110" i="1"/>
  <c r="AB110" i="1"/>
  <c r="Z110" i="1"/>
  <c r="AA110" i="1"/>
  <c r="Y110" i="1"/>
  <c r="AC142" i="1"/>
  <c r="AB142" i="1"/>
  <c r="Z142" i="1"/>
  <c r="AA142" i="1"/>
  <c r="Y142" i="1"/>
  <c r="AC162" i="1"/>
  <c r="AB162" i="1"/>
  <c r="AA162" i="1"/>
  <c r="Z162" i="1"/>
  <c r="Y162" i="1"/>
  <c r="AC194" i="1"/>
  <c r="AB194" i="1"/>
  <c r="AA194" i="1"/>
  <c r="Z194" i="1"/>
  <c r="Y194" i="1"/>
  <c r="AC226" i="1"/>
  <c r="AB226" i="1"/>
  <c r="AA226" i="1"/>
  <c r="Y226" i="1"/>
  <c r="Z226" i="1"/>
  <c r="AC242" i="1"/>
  <c r="AB242" i="1"/>
  <c r="AA242" i="1"/>
  <c r="Y242" i="1"/>
  <c r="Z242" i="1"/>
  <c r="AC274" i="1"/>
  <c r="AB274" i="1"/>
  <c r="AA274" i="1"/>
  <c r="Z274" i="1"/>
  <c r="Y274" i="1"/>
  <c r="AC306" i="1"/>
  <c r="AB306" i="1"/>
  <c r="AA306" i="1"/>
  <c r="Y306" i="1"/>
  <c r="Z306" i="1"/>
  <c r="AC338" i="1"/>
  <c r="AB338" i="1"/>
  <c r="AA338" i="1"/>
  <c r="Z338" i="1"/>
  <c r="Y338" i="1"/>
  <c r="AC354" i="1"/>
  <c r="AB354" i="1"/>
  <c r="AA354" i="1"/>
  <c r="Z354" i="1"/>
  <c r="Y354" i="1"/>
  <c r="AC406" i="1"/>
  <c r="AB406" i="1"/>
  <c r="AA406" i="1"/>
  <c r="Y406" i="1"/>
  <c r="Z406" i="1"/>
  <c r="AC422" i="1"/>
  <c r="AB422" i="1"/>
  <c r="Z422" i="1"/>
  <c r="Y422" i="1"/>
  <c r="AA422" i="1"/>
  <c r="AC454" i="1"/>
  <c r="AB454" i="1"/>
  <c r="Z454" i="1"/>
  <c r="AA454" i="1"/>
  <c r="Y454" i="1"/>
  <c r="AC486" i="1"/>
  <c r="AB486" i="1"/>
  <c r="Z486" i="1"/>
  <c r="Y486" i="1"/>
  <c r="AA486" i="1"/>
  <c r="AC502" i="1"/>
  <c r="AB502" i="1"/>
  <c r="AA502" i="1"/>
  <c r="Y502" i="1"/>
  <c r="Z502" i="1"/>
  <c r="AC534" i="1"/>
  <c r="AB534" i="1"/>
  <c r="AA534" i="1"/>
  <c r="Y534" i="1"/>
  <c r="Z534" i="1"/>
  <c r="AC562" i="1"/>
  <c r="AB562" i="1"/>
  <c r="AA562" i="1"/>
  <c r="Y562" i="1"/>
  <c r="Z562" i="1"/>
  <c r="AC598" i="1"/>
  <c r="AB598" i="1"/>
  <c r="AA598" i="1"/>
  <c r="Y598" i="1"/>
  <c r="Z598" i="1"/>
  <c r="AC610" i="1"/>
  <c r="AB610" i="1"/>
  <c r="AA610" i="1"/>
  <c r="Z610" i="1"/>
  <c r="Y610" i="1"/>
  <c r="AC646" i="1"/>
  <c r="AB646" i="1"/>
  <c r="Z646" i="1"/>
  <c r="AA646" i="1"/>
  <c r="Y646" i="1"/>
  <c r="AC678" i="1"/>
  <c r="AB678" i="1"/>
  <c r="Z678" i="1"/>
  <c r="Y678" i="1"/>
  <c r="AA678" i="1"/>
  <c r="AC690" i="1"/>
  <c r="AB690" i="1"/>
  <c r="AA690" i="1"/>
  <c r="Y690" i="1"/>
  <c r="Z690" i="1"/>
  <c r="AC726" i="1"/>
  <c r="AB726" i="1"/>
  <c r="AA726" i="1"/>
  <c r="Y726" i="1"/>
  <c r="Z726" i="1"/>
  <c r="AC758" i="1"/>
  <c r="AB758" i="1"/>
  <c r="AA758" i="1"/>
  <c r="Y758" i="1"/>
  <c r="Z758" i="1"/>
  <c r="AC778" i="1"/>
  <c r="AB778" i="1"/>
  <c r="AA778" i="1"/>
  <c r="Z778" i="1"/>
  <c r="Y778" i="1"/>
  <c r="AC794" i="1"/>
  <c r="AB794" i="1"/>
  <c r="AA794" i="1"/>
  <c r="Z794" i="1"/>
  <c r="Y794" i="1"/>
  <c r="AC826" i="1"/>
  <c r="AB826" i="1"/>
  <c r="AA826" i="1"/>
  <c r="Z826" i="1"/>
  <c r="Y826" i="1"/>
  <c r="AC862" i="1"/>
  <c r="AB862" i="1"/>
  <c r="Z862" i="1"/>
  <c r="AA862" i="1"/>
  <c r="Y862" i="1"/>
  <c r="AC890" i="1"/>
  <c r="AB890" i="1"/>
  <c r="Z890" i="1"/>
  <c r="Y890" i="1"/>
  <c r="AA890" i="1"/>
  <c r="AC922" i="1"/>
  <c r="AB922" i="1"/>
  <c r="Z922" i="1"/>
  <c r="AA922" i="1"/>
  <c r="Y922" i="1"/>
  <c r="AC954" i="1"/>
  <c r="AB954" i="1"/>
  <c r="Z954" i="1"/>
  <c r="Y954" i="1"/>
  <c r="AA954" i="1"/>
  <c r="AC986" i="1"/>
  <c r="AB986" i="1"/>
  <c r="Z986" i="1"/>
  <c r="AA986" i="1"/>
  <c r="Y986" i="1"/>
  <c r="AC1018" i="1"/>
  <c r="AB1018" i="1"/>
  <c r="Z1018" i="1"/>
  <c r="AA1018" i="1"/>
  <c r="Y1018" i="1"/>
  <c r="AC1050" i="1"/>
  <c r="AB1050" i="1"/>
  <c r="Z1050" i="1"/>
  <c r="AA1050" i="1"/>
  <c r="Y1050" i="1"/>
  <c r="AC1082" i="1"/>
  <c r="AB1082" i="1"/>
  <c r="Z1082" i="1"/>
  <c r="Y1082" i="1"/>
  <c r="AA1082" i="1"/>
  <c r="AC1118" i="1"/>
  <c r="AB1118" i="1"/>
  <c r="AA1118" i="1"/>
  <c r="Z1118" i="1"/>
  <c r="Y1118" i="1"/>
  <c r="AC1146" i="1"/>
  <c r="AB1146" i="1"/>
  <c r="Z1146" i="1"/>
  <c r="AA1146" i="1"/>
  <c r="Y1146" i="1"/>
  <c r="AC1182" i="1"/>
  <c r="AB1182" i="1"/>
  <c r="AA1182" i="1"/>
  <c r="Z1182" i="1"/>
  <c r="Y1182" i="1"/>
  <c r="AC1194" i="1"/>
  <c r="AB1194" i="1"/>
  <c r="AA1194" i="1"/>
  <c r="Z1194" i="1"/>
  <c r="Y1194" i="1"/>
  <c r="AC1259" i="1"/>
  <c r="AB1259" i="1"/>
  <c r="Z1259" i="1"/>
  <c r="AA1259" i="1"/>
  <c r="Y1259" i="1"/>
  <c r="AC1287" i="1"/>
  <c r="AB1287" i="1"/>
  <c r="AA1287" i="1"/>
  <c r="Y1287" i="1"/>
  <c r="Z1287" i="1"/>
  <c r="AC1319" i="1"/>
  <c r="AB1319" i="1"/>
  <c r="AA1319" i="1"/>
  <c r="Y1319" i="1"/>
  <c r="Z1319" i="1"/>
  <c r="AC1351" i="1"/>
  <c r="AB1351" i="1"/>
  <c r="AA1351" i="1"/>
  <c r="Y1351" i="1"/>
  <c r="Z1351" i="1"/>
  <c r="AC1387" i="1"/>
  <c r="AB1387" i="1"/>
  <c r="Z1387" i="1"/>
  <c r="AA1387" i="1"/>
  <c r="Y1387" i="1"/>
  <c r="AC1403" i="1"/>
  <c r="AB1403" i="1"/>
  <c r="AA1403" i="1"/>
  <c r="Z1403" i="1"/>
  <c r="Y1403" i="1"/>
  <c r="AC1431" i="1"/>
  <c r="AB1431" i="1"/>
  <c r="Z1431" i="1"/>
  <c r="AA1431" i="1"/>
  <c r="Y1431" i="1"/>
  <c r="AC1463" i="1"/>
  <c r="AB1463" i="1"/>
  <c r="Z1463" i="1"/>
  <c r="AA1463" i="1"/>
  <c r="Y1463" i="1"/>
  <c r="AC1495" i="1"/>
  <c r="AB1495" i="1"/>
  <c r="Z1495" i="1"/>
  <c r="Y1495" i="1"/>
  <c r="AA1495" i="1"/>
  <c r="AC1531" i="1"/>
  <c r="AB1531" i="1"/>
  <c r="AA1531" i="1"/>
  <c r="Z1531" i="1"/>
  <c r="Y1531" i="1"/>
  <c r="AC1563" i="1"/>
  <c r="AB1563" i="1"/>
  <c r="AA1563" i="1"/>
  <c r="Z1563" i="1"/>
  <c r="Y1563" i="1"/>
  <c r="AC1595" i="1"/>
  <c r="AB1595" i="1"/>
  <c r="AA1595" i="1"/>
  <c r="Z1595" i="1"/>
  <c r="Y1595" i="1"/>
  <c r="AC1627" i="1"/>
  <c r="AB1627" i="1"/>
  <c r="AA1627" i="1"/>
  <c r="Z1627" i="1"/>
  <c r="Y1627" i="1"/>
  <c r="AC1643" i="1"/>
  <c r="AB1643" i="1"/>
  <c r="Z1643" i="1"/>
  <c r="Y1643" i="1"/>
  <c r="AA1643" i="1"/>
  <c r="AC1675" i="1"/>
  <c r="AB1675" i="1"/>
  <c r="Z1675" i="1"/>
  <c r="AA1675" i="1"/>
  <c r="Y1675" i="1"/>
  <c r="AC1707" i="1"/>
  <c r="AB1707" i="1"/>
  <c r="Z1707" i="1"/>
  <c r="Y1707" i="1"/>
  <c r="AA1707" i="1"/>
  <c r="AC1739" i="1"/>
  <c r="AB1739" i="1"/>
  <c r="Z1739" i="1"/>
  <c r="AA1739" i="1"/>
  <c r="Y1739" i="1"/>
  <c r="AC1771" i="1"/>
  <c r="AB1771" i="1"/>
  <c r="Z1771" i="1"/>
  <c r="Y1771" i="1"/>
  <c r="AA1771" i="1"/>
  <c r="AC1803" i="1"/>
  <c r="AB1803" i="1"/>
  <c r="Z1803" i="1"/>
  <c r="AA1803" i="1"/>
  <c r="Y1803" i="1"/>
  <c r="AC1835" i="1"/>
  <c r="AB1835" i="1"/>
  <c r="Z1835" i="1"/>
  <c r="Y1835" i="1"/>
  <c r="AA1835" i="1"/>
  <c r="AC1867" i="1"/>
  <c r="AB1867" i="1"/>
  <c r="AA1867" i="1"/>
  <c r="Z1867" i="1"/>
  <c r="Y1867" i="1"/>
  <c r="AC1899" i="1"/>
  <c r="AB1899" i="1"/>
  <c r="Z1899" i="1"/>
  <c r="Y1899" i="1"/>
  <c r="AA1899" i="1"/>
  <c r="AC1915" i="1"/>
  <c r="AB1915" i="1"/>
  <c r="AA1915" i="1"/>
  <c r="Z1915" i="1"/>
  <c r="Y1915" i="1"/>
  <c r="AC1947" i="1"/>
  <c r="AB1947" i="1"/>
  <c r="AA1947" i="1"/>
  <c r="Z1947" i="1"/>
  <c r="Y1947" i="1"/>
  <c r="AC1983" i="1"/>
  <c r="AB1983" i="1"/>
  <c r="AA1983" i="1"/>
  <c r="Y1983" i="1"/>
  <c r="Z1983" i="1"/>
  <c r="AC2015" i="1"/>
  <c r="AB2015" i="1"/>
  <c r="AA2015" i="1"/>
  <c r="Y2015" i="1"/>
  <c r="Z2015" i="1"/>
  <c r="AC2051" i="1"/>
  <c r="AA2051" i="1"/>
  <c r="AB2051" i="1"/>
  <c r="Z2051" i="1"/>
  <c r="Y2051" i="1"/>
  <c r="AC2083" i="1"/>
  <c r="AA2083" i="1"/>
  <c r="AB2083" i="1"/>
  <c r="Z2083" i="1"/>
  <c r="Y2083" i="1"/>
  <c r="AC2115" i="1"/>
  <c r="AA2115" i="1"/>
  <c r="AB2115" i="1"/>
  <c r="Z2115" i="1"/>
  <c r="Y2115" i="1"/>
  <c r="AC2147" i="1"/>
  <c r="AA2147" i="1"/>
  <c r="AB2147" i="1"/>
  <c r="Z2147" i="1"/>
  <c r="Y2147" i="1"/>
  <c r="AC2183" i="1"/>
  <c r="AB2183" i="1"/>
  <c r="AA2183" i="1"/>
  <c r="Z2183" i="1"/>
  <c r="Y2183" i="1"/>
  <c r="AC2215" i="1"/>
  <c r="AB2215" i="1"/>
  <c r="AA2215" i="1"/>
  <c r="Z2215" i="1"/>
  <c r="Y2215" i="1"/>
  <c r="AC2247" i="1"/>
  <c r="AB2247" i="1"/>
  <c r="AA2247" i="1"/>
  <c r="Z2247" i="1"/>
  <c r="Y2247" i="1"/>
  <c r="AC2275" i="1"/>
  <c r="AA2275" i="1"/>
  <c r="AB2275" i="1"/>
  <c r="Z2275" i="1"/>
  <c r="Y2275" i="1"/>
  <c r="AC2311" i="1"/>
  <c r="AB2311" i="1"/>
  <c r="AA2311" i="1"/>
  <c r="Z2311" i="1"/>
  <c r="Y2311" i="1"/>
  <c r="AC2343" i="1"/>
  <c r="AB2343" i="1"/>
  <c r="AA2343" i="1"/>
  <c r="Z2343" i="1"/>
  <c r="Y2343" i="1"/>
  <c r="AC2375" i="1"/>
  <c r="AB2375" i="1"/>
  <c r="AA2375" i="1"/>
  <c r="Z2375" i="1"/>
  <c r="Y2375" i="1"/>
  <c r="AC2403" i="1"/>
  <c r="AB2403" i="1"/>
  <c r="AA2403" i="1"/>
  <c r="Z2403" i="1"/>
  <c r="Y2403" i="1"/>
  <c r="AC2419" i="1"/>
  <c r="AB2419" i="1"/>
  <c r="AA2419" i="1"/>
  <c r="Z2419" i="1"/>
  <c r="Y2419" i="1"/>
  <c r="AC2455" i="1"/>
  <c r="AB2455" i="1"/>
  <c r="Z2455" i="1"/>
  <c r="Y2455" i="1"/>
  <c r="AA2455" i="1"/>
  <c r="AC2487" i="1"/>
  <c r="AB2487" i="1"/>
  <c r="AA2487" i="1"/>
  <c r="Z2487" i="1"/>
  <c r="Y2487" i="1"/>
  <c r="AC2519" i="1"/>
  <c r="AB2519" i="1"/>
  <c r="AA2519" i="1"/>
  <c r="Z2519" i="1"/>
  <c r="Y2519" i="1"/>
  <c r="AC2551" i="1"/>
  <c r="AB2551" i="1"/>
  <c r="AA2551" i="1"/>
  <c r="Z2551" i="1"/>
  <c r="Y2551" i="1"/>
  <c r="AC2583" i="1"/>
  <c r="AB2583" i="1"/>
  <c r="Z2583" i="1"/>
  <c r="Y2583" i="1"/>
  <c r="AA2583" i="1"/>
  <c r="AC2615" i="1"/>
  <c r="AB2615" i="1"/>
  <c r="AA2615" i="1"/>
  <c r="Z2615" i="1"/>
  <c r="Y2615" i="1"/>
  <c r="AC2647" i="1"/>
  <c r="AB2647" i="1"/>
  <c r="AA2647" i="1"/>
  <c r="Z2647" i="1"/>
  <c r="Y2647" i="1"/>
  <c r="AC2679" i="1"/>
  <c r="AB2679" i="1"/>
  <c r="AA2679" i="1"/>
  <c r="Z2679" i="1"/>
  <c r="Y2679" i="1"/>
  <c r="AC2695" i="1"/>
  <c r="AB2695" i="1"/>
  <c r="AA2695" i="1"/>
  <c r="Z2695" i="1"/>
  <c r="Y2695" i="1"/>
  <c r="AC2727" i="1"/>
  <c r="AB2727" i="1"/>
  <c r="AA2727" i="1"/>
  <c r="Z2727" i="1"/>
  <c r="Y2727" i="1"/>
  <c r="AC2759" i="1"/>
  <c r="AB2759" i="1"/>
  <c r="AA2759" i="1"/>
  <c r="Z2759" i="1"/>
  <c r="Y2759" i="1"/>
  <c r="AC2791" i="1"/>
  <c r="AB2791" i="1"/>
  <c r="AA2791" i="1"/>
  <c r="Z2791" i="1"/>
  <c r="Y2791" i="1"/>
  <c r="AC2823" i="1"/>
  <c r="AB2823" i="1"/>
  <c r="AA2823" i="1"/>
  <c r="Z2823" i="1"/>
  <c r="Y2823" i="1"/>
  <c r="AC2855" i="1"/>
  <c r="AB2855" i="1"/>
  <c r="AA2855" i="1"/>
  <c r="Z2855" i="1"/>
  <c r="Y2855" i="1"/>
  <c r="AB2887" i="1"/>
  <c r="AC2887" i="1"/>
  <c r="AA2887" i="1"/>
  <c r="Z2887" i="1"/>
  <c r="Y2887" i="1"/>
  <c r="AC2919" i="1"/>
  <c r="AB2919" i="1"/>
  <c r="AA2919" i="1"/>
  <c r="Z2919" i="1"/>
  <c r="Y2919" i="1"/>
  <c r="AC2955" i="1"/>
  <c r="AA2955" i="1"/>
  <c r="Z2955" i="1"/>
  <c r="Y2955" i="1"/>
  <c r="AB2955" i="1"/>
  <c r="AC2987" i="1"/>
  <c r="AB2987" i="1"/>
  <c r="Z2987" i="1"/>
  <c r="Y2987" i="1"/>
  <c r="AA2987" i="1"/>
  <c r="AC3003" i="1"/>
  <c r="AB3003" i="1"/>
  <c r="AA3003" i="1"/>
  <c r="Z3003" i="1"/>
  <c r="Y3003" i="1"/>
  <c r="AC3035" i="1"/>
  <c r="AB3035" i="1"/>
  <c r="AA3035" i="1"/>
  <c r="Z3035" i="1"/>
  <c r="Y3035" i="1"/>
  <c r="AC3071" i="1"/>
  <c r="AA3071" i="1"/>
  <c r="AB3071" i="1"/>
  <c r="Y3071" i="1"/>
  <c r="Z3071" i="1"/>
  <c r="AC3103" i="1"/>
  <c r="AA3103" i="1"/>
  <c r="AB3103" i="1"/>
  <c r="Y3103" i="1"/>
  <c r="Z3103" i="1"/>
  <c r="AC3135" i="1"/>
  <c r="AA3135" i="1"/>
  <c r="AB3135" i="1"/>
  <c r="Y3135" i="1"/>
  <c r="Z3135" i="1"/>
  <c r="AC3167" i="1"/>
  <c r="AA3167" i="1"/>
  <c r="Y3167" i="1"/>
  <c r="AB3167" i="1"/>
  <c r="Z3167" i="1"/>
  <c r="AC3199" i="1"/>
  <c r="AB3199" i="1"/>
  <c r="Y3199" i="1"/>
  <c r="AA3199" i="1"/>
  <c r="Z3199" i="1"/>
  <c r="AC3231" i="1"/>
  <c r="Y3231" i="1"/>
  <c r="AB3231" i="1"/>
  <c r="AA3231" i="1"/>
  <c r="Z3231" i="1"/>
  <c r="AC22" i="1"/>
  <c r="AB22" i="1"/>
  <c r="AA22" i="1"/>
  <c r="Y22" i="1"/>
  <c r="Z22" i="1"/>
  <c r="AC44" i="1"/>
  <c r="AA44" i="1"/>
  <c r="Z44" i="1"/>
  <c r="AB44" i="1"/>
  <c r="Y44" i="1"/>
  <c r="AC52" i="1"/>
  <c r="AB52" i="1"/>
  <c r="AA52" i="1"/>
  <c r="Z52" i="1"/>
  <c r="Y52" i="1"/>
  <c r="AC68" i="1"/>
  <c r="AB68" i="1"/>
  <c r="AA68" i="1"/>
  <c r="Z68" i="1"/>
  <c r="Y68" i="1"/>
  <c r="AC84" i="1"/>
  <c r="AB84" i="1"/>
  <c r="AA84" i="1"/>
  <c r="Z84" i="1"/>
  <c r="Y84" i="1"/>
  <c r="AC100" i="1"/>
  <c r="AB100" i="1"/>
  <c r="AA100" i="1"/>
  <c r="Z100" i="1"/>
  <c r="Y100" i="1"/>
  <c r="AC116" i="1"/>
  <c r="AB116" i="1"/>
  <c r="AA116" i="1"/>
  <c r="Z116" i="1"/>
  <c r="Y116" i="1"/>
  <c r="AC124" i="1"/>
  <c r="AB124" i="1"/>
  <c r="AA124" i="1"/>
  <c r="Z124" i="1"/>
  <c r="Y124" i="1"/>
  <c r="AC132" i="1"/>
  <c r="AB132" i="1"/>
  <c r="AA132" i="1"/>
  <c r="Z132" i="1"/>
  <c r="Y132" i="1"/>
  <c r="AC148" i="1"/>
  <c r="AB148" i="1"/>
  <c r="AA148" i="1"/>
  <c r="Z148" i="1"/>
  <c r="Y148" i="1"/>
  <c r="AC156" i="1"/>
  <c r="AB156" i="1"/>
  <c r="AA156" i="1"/>
  <c r="Z156" i="1"/>
  <c r="Y156" i="1"/>
  <c r="AC164" i="1"/>
  <c r="AB164" i="1"/>
  <c r="AA164" i="1"/>
  <c r="Z164" i="1"/>
  <c r="Y164" i="1"/>
  <c r="AC172" i="1"/>
  <c r="AA172" i="1"/>
  <c r="Z172" i="1"/>
  <c r="AB172" i="1"/>
  <c r="Y172" i="1"/>
  <c r="AC180" i="1"/>
  <c r="AB180" i="1"/>
  <c r="AA180" i="1"/>
  <c r="Z180" i="1"/>
  <c r="Y180" i="1"/>
  <c r="AC188" i="1"/>
  <c r="AB188" i="1"/>
  <c r="AA188" i="1"/>
  <c r="Z188" i="1"/>
  <c r="Y188" i="1"/>
  <c r="AC196" i="1"/>
  <c r="AB196" i="1"/>
  <c r="AA196" i="1"/>
  <c r="Z196" i="1"/>
  <c r="Y196" i="1"/>
  <c r="AC204" i="1"/>
  <c r="AA204" i="1"/>
  <c r="Z204" i="1"/>
  <c r="AB204" i="1"/>
  <c r="Y204" i="1"/>
  <c r="AC212" i="1"/>
  <c r="AB212" i="1"/>
  <c r="AA212" i="1"/>
  <c r="Z212" i="1"/>
  <c r="Y212" i="1"/>
  <c r="AC220" i="1"/>
  <c r="AB220" i="1"/>
  <c r="AA220" i="1"/>
  <c r="Z220" i="1"/>
  <c r="Y220" i="1"/>
  <c r="AC228" i="1"/>
  <c r="AB228" i="1"/>
  <c r="AA228" i="1"/>
  <c r="Z228" i="1"/>
  <c r="Y228" i="1"/>
  <c r="AC236" i="1"/>
  <c r="AA236" i="1"/>
  <c r="Z236" i="1"/>
  <c r="Y236" i="1"/>
  <c r="AB236" i="1"/>
  <c r="AC244" i="1"/>
  <c r="AB244" i="1"/>
  <c r="AA244" i="1"/>
  <c r="Z244" i="1"/>
  <c r="Y244" i="1"/>
  <c r="AC252" i="1"/>
  <c r="AB252" i="1"/>
  <c r="AA252" i="1"/>
  <c r="Z252" i="1"/>
  <c r="Y252" i="1"/>
  <c r="AC260" i="1"/>
  <c r="AB260" i="1"/>
  <c r="AA260" i="1"/>
  <c r="Z260" i="1"/>
  <c r="Y260" i="1"/>
  <c r="AC268" i="1"/>
  <c r="AA268" i="1"/>
  <c r="Z268" i="1"/>
  <c r="AB268" i="1"/>
  <c r="Y268" i="1"/>
  <c r="AC276" i="1"/>
  <c r="AB276" i="1"/>
  <c r="AA276" i="1"/>
  <c r="Z276" i="1"/>
  <c r="Y276" i="1"/>
  <c r="AC284" i="1"/>
  <c r="AB284" i="1"/>
  <c r="AA284" i="1"/>
  <c r="Z284" i="1"/>
  <c r="Y284" i="1"/>
  <c r="AC292" i="1"/>
  <c r="AB292" i="1"/>
  <c r="AA292" i="1"/>
  <c r="Z292" i="1"/>
  <c r="Y292" i="1"/>
  <c r="AC300" i="1"/>
  <c r="AA300" i="1"/>
  <c r="Z300" i="1"/>
  <c r="AB300" i="1"/>
  <c r="Y300" i="1"/>
  <c r="AC308" i="1"/>
  <c r="AB308" i="1"/>
  <c r="AA308" i="1"/>
  <c r="Z308" i="1"/>
  <c r="Y308" i="1"/>
  <c r="AC316" i="1"/>
  <c r="AB316" i="1"/>
  <c r="AA316" i="1"/>
  <c r="Z316" i="1"/>
  <c r="Y316" i="1"/>
  <c r="AC324" i="1"/>
  <c r="AB324" i="1"/>
  <c r="AA324" i="1"/>
  <c r="Z324" i="1"/>
  <c r="Y324" i="1"/>
  <c r="AC332" i="1"/>
  <c r="AA332" i="1"/>
  <c r="Z332" i="1"/>
  <c r="AB332" i="1"/>
  <c r="Y332" i="1"/>
  <c r="AC340" i="1"/>
  <c r="AB340" i="1"/>
  <c r="AA340" i="1"/>
  <c r="Z340" i="1"/>
  <c r="Y340" i="1"/>
  <c r="AC348" i="1"/>
  <c r="AB348" i="1"/>
  <c r="AA348" i="1"/>
  <c r="Z348" i="1"/>
  <c r="Y348" i="1"/>
  <c r="AC356" i="1"/>
  <c r="AB356" i="1"/>
  <c r="AA356" i="1"/>
  <c r="Z356" i="1"/>
  <c r="Y356" i="1"/>
  <c r="AC364" i="1"/>
  <c r="AA364" i="1"/>
  <c r="Z364" i="1"/>
  <c r="Y364" i="1"/>
  <c r="AB364" i="1"/>
  <c r="AC372" i="1"/>
  <c r="AB372" i="1"/>
  <c r="AA372" i="1"/>
  <c r="Z372" i="1"/>
  <c r="Y372" i="1"/>
  <c r="AC380" i="1"/>
  <c r="AB380" i="1"/>
  <c r="AA380" i="1"/>
  <c r="Z380" i="1"/>
  <c r="Y380" i="1"/>
  <c r="AC388" i="1"/>
  <c r="AB388" i="1"/>
  <c r="AA388" i="1"/>
  <c r="Z388" i="1"/>
  <c r="Y388" i="1"/>
  <c r="AC396" i="1"/>
  <c r="AA396" i="1"/>
  <c r="Z396" i="1"/>
  <c r="AB396" i="1"/>
  <c r="Y396" i="1"/>
  <c r="AC404" i="1"/>
  <c r="AB404" i="1"/>
  <c r="AA404" i="1"/>
  <c r="Z404" i="1"/>
  <c r="Y404" i="1"/>
  <c r="AC412" i="1"/>
  <c r="AB412" i="1"/>
  <c r="AA412" i="1"/>
  <c r="Z412" i="1"/>
  <c r="Y412" i="1"/>
  <c r="AC428" i="1"/>
  <c r="AA428" i="1"/>
  <c r="Z428" i="1"/>
  <c r="AB428" i="1"/>
  <c r="Y428" i="1"/>
  <c r="AC436" i="1"/>
  <c r="AB436" i="1"/>
  <c r="AA436" i="1"/>
  <c r="Z436" i="1"/>
  <c r="Y436" i="1"/>
  <c r="AC444" i="1"/>
  <c r="AB444" i="1"/>
  <c r="AA444" i="1"/>
  <c r="Z444" i="1"/>
  <c r="Y444" i="1"/>
  <c r="AC452" i="1"/>
  <c r="AB452" i="1"/>
  <c r="AA452" i="1"/>
  <c r="Z452" i="1"/>
  <c r="Y452" i="1"/>
  <c r="AC460" i="1"/>
  <c r="AA460" i="1"/>
  <c r="Z460" i="1"/>
  <c r="AB460" i="1"/>
  <c r="Y460" i="1"/>
  <c r="AC468" i="1"/>
  <c r="AB468" i="1"/>
  <c r="AA468" i="1"/>
  <c r="Z468" i="1"/>
  <c r="Y468" i="1"/>
  <c r="AC476" i="1"/>
  <c r="AB476" i="1"/>
  <c r="AA476" i="1"/>
  <c r="Z476" i="1"/>
  <c r="Y476" i="1"/>
  <c r="AC484" i="1"/>
  <c r="AB484" i="1"/>
  <c r="AA484" i="1"/>
  <c r="Z484" i="1"/>
  <c r="Y484" i="1"/>
  <c r="AC492" i="1"/>
  <c r="AA492" i="1"/>
  <c r="Z492" i="1"/>
  <c r="Y492" i="1"/>
  <c r="AB492" i="1"/>
  <c r="AC500" i="1"/>
  <c r="AB500" i="1"/>
  <c r="AA500" i="1"/>
  <c r="Z500" i="1"/>
  <c r="Y500" i="1"/>
  <c r="AC508" i="1"/>
  <c r="AB508" i="1"/>
  <c r="AA508" i="1"/>
  <c r="Z508" i="1"/>
  <c r="Y508" i="1"/>
  <c r="AC516" i="1"/>
  <c r="AB516" i="1"/>
  <c r="AA516" i="1"/>
  <c r="Z516" i="1"/>
  <c r="Y516" i="1"/>
  <c r="AC524" i="1"/>
  <c r="AA524" i="1"/>
  <c r="Z524" i="1"/>
  <c r="AB524" i="1"/>
  <c r="Y524" i="1"/>
  <c r="AC532" i="1"/>
  <c r="AB532" i="1"/>
  <c r="AA532" i="1"/>
  <c r="Z532" i="1"/>
  <c r="Y532" i="1"/>
  <c r="AC540" i="1"/>
  <c r="AB540" i="1"/>
  <c r="AA540" i="1"/>
  <c r="Z540" i="1"/>
  <c r="Y540" i="1"/>
  <c r="AC548" i="1"/>
  <c r="AB548" i="1"/>
  <c r="AA548" i="1"/>
  <c r="Z548" i="1"/>
  <c r="Y548" i="1"/>
  <c r="AC556" i="1"/>
  <c r="AA556" i="1"/>
  <c r="Z556" i="1"/>
  <c r="AB556" i="1"/>
  <c r="Y556" i="1"/>
  <c r="AC564" i="1"/>
  <c r="AB564" i="1"/>
  <c r="AA564" i="1"/>
  <c r="Z564" i="1"/>
  <c r="Y564" i="1"/>
  <c r="AC572" i="1"/>
  <c r="AB572" i="1"/>
  <c r="AA572" i="1"/>
  <c r="Z572" i="1"/>
  <c r="Y572" i="1"/>
  <c r="AC580" i="1"/>
  <c r="AB580" i="1"/>
  <c r="AA580" i="1"/>
  <c r="Z580" i="1"/>
  <c r="Y580" i="1"/>
  <c r="AC588" i="1"/>
  <c r="AA588" i="1"/>
  <c r="Z588" i="1"/>
  <c r="AB588" i="1"/>
  <c r="Y588" i="1"/>
  <c r="AC596" i="1"/>
  <c r="AB596" i="1"/>
  <c r="AA596" i="1"/>
  <c r="Z596" i="1"/>
  <c r="Y596" i="1"/>
  <c r="AC604" i="1"/>
  <c r="AB604" i="1"/>
  <c r="AA604" i="1"/>
  <c r="Z604" i="1"/>
  <c r="Y604" i="1"/>
  <c r="AC612" i="1"/>
  <c r="AB612" i="1"/>
  <c r="AA612" i="1"/>
  <c r="Z612" i="1"/>
  <c r="Y612" i="1"/>
  <c r="AC620" i="1"/>
  <c r="AA620" i="1"/>
  <c r="Z620" i="1"/>
  <c r="Y620" i="1"/>
  <c r="AB620" i="1"/>
  <c r="AC628" i="1"/>
  <c r="AB628" i="1"/>
  <c r="AA628" i="1"/>
  <c r="Z628" i="1"/>
  <c r="Y628" i="1"/>
  <c r="AC636" i="1"/>
  <c r="AB636" i="1"/>
  <c r="AA636" i="1"/>
  <c r="Z636" i="1"/>
  <c r="Y636" i="1"/>
  <c r="AC644" i="1"/>
  <c r="AB644" i="1"/>
  <c r="AA644" i="1"/>
  <c r="Z644" i="1"/>
  <c r="Y644" i="1"/>
  <c r="AC652" i="1"/>
  <c r="AA652" i="1"/>
  <c r="Z652" i="1"/>
  <c r="AB652" i="1"/>
  <c r="Y652" i="1"/>
  <c r="AC660" i="1"/>
  <c r="AB660" i="1"/>
  <c r="AA660" i="1"/>
  <c r="Z660" i="1"/>
  <c r="Y660" i="1"/>
  <c r="AC684" i="1"/>
  <c r="AA684" i="1"/>
  <c r="Z684" i="1"/>
  <c r="AB684" i="1"/>
  <c r="Y684" i="1"/>
  <c r="AC700" i="1"/>
  <c r="AB700" i="1"/>
  <c r="AA700" i="1"/>
  <c r="Z700" i="1"/>
  <c r="Y700" i="1"/>
  <c r="AC708" i="1"/>
  <c r="AB708" i="1"/>
  <c r="AA708" i="1"/>
  <c r="Z708" i="1"/>
  <c r="Y708" i="1"/>
  <c r="AC724" i="1"/>
  <c r="AB724" i="1"/>
  <c r="AA724" i="1"/>
  <c r="Z724" i="1"/>
  <c r="Y724" i="1"/>
  <c r="AC740" i="1"/>
  <c r="AB740" i="1"/>
  <c r="AA740" i="1"/>
  <c r="Z740" i="1"/>
  <c r="Y740" i="1"/>
  <c r="AC756" i="1"/>
  <c r="AB756" i="1"/>
  <c r="AA756" i="1"/>
  <c r="Z756" i="1"/>
  <c r="Y756" i="1"/>
  <c r="AC772" i="1"/>
  <c r="AB772" i="1"/>
  <c r="AA772" i="1"/>
  <c r="Z772" i="1"/>
  <c r="Y772" i="1"/>
  <c r="AC796" i="1"/>
  <c r="AB796" i="1"/>
  <c r="AA796" i="1"/>
  <c r="Z796" i="1"/>
  <c r="Y796" i="1"/>
  <c r="AC812" i="1"/>
  <c r="AA812" i="1"/>
  <c r="Z812" i="1"/>
  <c r="AB812" i="1"/>
  <c r="Y812" i="1"/>
  <c r="AC820" i="1"/>
  <c r="AB820" i="1"/>
  <c r="AA820" i="1"/>
  <c r="Z820" i="1"/>
  <c r="Y820" i="1"/>
  <c r="AC844" i="1"/>
  <c r="AA844" i="1"/>
  <c r="Z844" i="1"/>
  <c r="AB844" i="1"/>
  <c r="Y844" i="1"/>
  <c r="AC852" i="1"/>
  <c r="AB852" i="1"/>
  <c r="AA852" i="1"/>
  <c r="Z852" i="1"/>
  <c r="Y852" i="1"/>
  <c r="AC868" i="1"/>
  <c r="AB868" i="1"/>
  <c r="AA868" i="1"/>
  <c r="Z868" i="1"/>
  <c r="Y868" i="1"/>
  <c r="AC892" i="1"/>
  <c r="AB892" i="1"/>
  <c r="AA892" i="1"/>
  <c r="Z892" i="1"/>
  <c r="Y892" i="1"/>
  <c r="AC908" i="1"/>
  <c r="AA908" i="1"/>
  <c r="Z908" i="1"/>
  <c r="AB908" i="1"/>
  <c r="Y908" i="1"/>
  <c r="AC924" i="1"/>
  <c r="AB924" i="1"/>
  <c r="AA924" i="1"/>
  <c r="Z924" i="1"/>
  <c r="Y924" i="1"/>
  <c r="AC940" i="1"/>
  <c r="AA940" i="1"/>
  <c r="Z940" i="1"/>
  <c r="AB940" i="1"/>
  <c r="Y940" i="1"/>
  <c r="AC956" i="1"/>
  <c r="AB956" i="1"/>
  <c r="AA956" i="1"/>
  <c r="Z956" i="1"/>
  <c r="Y956" i="1"/>
  <c r="AC972" i="1"/>
  <c r="AA972" i="1"/>
  <c r="Z972" i="1"/>
  <c r="AB972" i="1"/>
  <c r="Y972" i="1"/>
  <c r="AC988" i="1"/>
  <c r="AB988" i="1"/>
  <c r="AA988" i="1"/>
  <c r="Z988" i="1"/>
  <c r="Y988" i="1"/>
  <c r="AC1004" i="1"/>
  <c r="AA1004" i="1"/>
  <c r="Z1004" i="1"/>
  <c r="Y1004" i="1"/>
  <c r="AB1004" i="1"/>
  <c r="AC1020" i="1"/>
  <c r="AB1020" i="1"/>
  <c r="AA1020" i="1"/>
  <c r="Z1020" i="1"/>
  <c r="Y1020" i="1"/>
  <c r="AC1036" i="1"/>
  <c r="AA1036" i="1"/>
  <c r="Z1036" i="1"/>
  <c r="AB1036" i="1"/>
  <c r="Y1036" i="1"/>
  <c r="AC1052" i="1"/>
  <c r="AB1052" i="1"/>
  <c r="AA1052" i="1"/>
  <c r="Z1052" i="1"/>
  <c r="Y1052" i="1"/>
  <c r="AC1068" i="1"/>
  <c r="AA1068" i="1"/>
  <c r="Z1068" i="1"/>
  <c r="AB1068" i="1"/>
  <c r="Y1068" i="1"/>
  <c r="AC1084" i="1"/>
  <c r="AB1084" i="1"/>
  <c r="AA1084" i="1"/>
  <c r="Z1084" i="1"/>
  <c r="Y1084" i="1"/>
  <c r="AC1100" i="1"/>
  <c r="AA1100" i="1"/>
  <c r="Z1100" i="1"/>
  <c r="AB1100" i="1"/>
  <c r="Y1100" i="1"/>
  <c r="AC1116" i="1"/>
  <c r="AB1116" i="1"/>
  <c r="AA1116" i="1"/>
  <c r="Z1116" i="1"/>
  <c r="Y1116" i="1"/>
  <c r="AC1140" i="1"/>
  <c r="AB1140" i="1"/>
  <c r="AA1140" i="1"/>
  <c r="Z1140" i="1"/>
  <c r="Y1140" i="1"/>
  <c r="AC1156" i="1"/>
  <c r="AB1156" i="1"/>
  <c r="AA1156" i="1"/>
  <c r="Z1156" i="1"/>
  <c r="Y1156" i="1"/>
  <c r="AC1172" i="1"/>
  <c r="AB1172" i="1"/>
  <c r="AA1172" i="1"/>
  <c r="Z1172" i="1"/>
  <c r="Y1172" i="1"/>
  <c r="AC1188" i="1"/>
  <c r="AB1188" i="1"/>
  <c r="AA1188" i="1"/>
  <c r="Z1188" i="1"/>
  <c r="Y1188" i="1"/>
  <c r="AC1204" i="1"/>
  <c r="AB1204" i="1"/>
  <c r="AA1204" i="1"/>
  <c r="Z1204" i="1"/>
  <c r="Y1204" i="1"/>
  <c r="AC1220" i="1"/>
  <c r="AB1220" i="1"/>
  <c r="AA1220" i="1"/>
  <c r="Z1220" i="1"/>
  <c r="Y1220" i="1"/>
  <c r="AC1236" i="1"/>
  <c r="AB1236" i="1"/>
  <c r="AA1236" i="1"/>
  <c r="Z1236" i="1"/>
  <c r="Y1236" i="1"/>
  <c r="AC1245" i="1"/>
  <c r="AA1245" i="1"/>
  <c r="Z1245" i="1"/>
  <c r="AB1245" i="1"/>
  <c r="Y1245" i="1"/>
  <c r="AC1261" i="1"/>
  <c r="AB1261" i="1"/>
  <c r="AA1261" i="1"/>
  <c r="Z1261" i="1"/>
  <c r="Y1261" i="1"/>
  <c r="AC1269" i="1"/>
  <c r="AB1269" i="1"/>
  <c r="AA1269" i="1"/>
  <c r="Z1269" i="1"/>
  <c r="Y1269" i="1"/>
  <c r="AB1285" i="1"/>
  <c r="AC1285" i="1"/>
  <c r="AA1285" i="1"/>
  <c r="Z1285" i="1"/>
  <c r="Y1285" i="1"/>
  <c r="AC1301" i="1"/>
  <c r="AB1301" i="1"/>
  <c r="AA1301" i="1"/>
  <c r="Z1301" i="1"/>
  <c r="Y1301" i="1"/>
  <c r="AB1317" i="1"/>
  <c r="AA1317" i="1"/>
  <c r="Z1317" i="1"/>
  <c r="AC1317" i="1"/>
  <c r="Y1317" i="1"/>
  <c r="AC1325" i="1"/>
  <c r="AB1325" i="1"/>
  <c r="AA1325" i="1"/>
  <c r="Z1325" i="1"/>
  <c r="Y1325" i="1"/>
  <c r="AC1341" i="1"/>
  <c r="AA1341" i="1"/>
  <c r="Z1341" i="1"/>
  <c r="AB1341" i="1"/>
  <c r="Y1341" i="1"/>
  <c r="AC1357" i="1"/>
  <c r="AB1357" i="1"/>
  <c r="AA1357" i="1"/>
  <c r="Z1357" i="1"/>
  <c r="Y1357" i="1"/>
  <c r="AC1365" i="1"/>
  <c r="AB1365" i="1"/>
  <c r="AA1365" i="1"/>
  <c r="Z1365" i="1"/>
  <c r="Y1365" i="1"/>
  <c r="AB1381" i="1"/>
  <c r="AA1381" i="1"/>
  <c r="Z1381" i="1"/>
  <c r="Y1381" i="1"/>
  <c r="AC1381" i="1"/>
  <c r="AC1397" i="1"/>
  <c r="AB1397" i="1"/>
  <c r="AA1397" i="1"/>
  <c r="Z1397" i="1"/>
  <c r="Y1397" i="1"/>
  <c r="AB1413" i="1"/>
  <c r="AC1413" i="1"/>
  <c r="AA1413" i="1"/>
  <c r="Z1413" i="1"/>
  <c r="Y1413" i="1"/>
  <c r="AC1421" i="1"/>
  <c r="AB1421" i="1"/>
  <c r="AA1421" i="1"/>
  <c r="Z1421" i="1"/>
  <c r="Y1421" i="1"/>
  <c r="AC1437" i="1"/>
  <c r="AA1437" i="1"/>
  <c r="Z1437" i="1"/>
  <c r="Y1437" i="1"/>
  <c r="AB1437" i="1"/>
  <c r="AC1453" i="1"/>
  <c r="AB1453" i="1"/>
  <c r="AA1453" i="1"/>
  <c r="Z1453" i="1"/>
  <c r="Y1453" i="1"/>
  <c r="AC1461" i="1"/>
  <c r="AB1461" i="1"/>
  <c r="AA1461" i="1"/>
  <c r="Z1461" i="1"/>
  <c r="Y1461" i="1"/>
  <c r="AB1477" i="1"/>
  <c r="AC1477" i="1"/>
  <c r="AA1477" i="1"/>
  <c r="Z1477" i="1"/>
  <c r="Y1477" i="1"/>
  <c r="AC1493" i="1"/>
  <c r="AB1493" i="1"/>
  <c r="AA1493" i="1"/>
  <c r="Z1493" i="1"/>
  <c r="Y1493" i="1"/>
  <c r="AC1501" i="1"/>
  <c r="AA1501" i="1"/>
  <c r="Z1501" i="1"/>
  <c r="AB1501" i="1"/>
  <c r="Y1501" i="1"/>
  <c r="AC1517" i="1"/>
  <c r="AB1517" i="1"/>
  <c r="AA1517" i="1"/>
  <c r="Z1517" i="1"/>
  <c r="Y1517" i="1"/>
  <c r="AC1533" i="1"/>
  <c r="AB1533" i="1"/>
  <c r="AA1533" i="1"/>
  <c r="Z1533" i="1"/>
  <c r="Y1533" i="1"/>
  <c r="AC1549" i="1"/>
  <c r="AB1549" i="1"/>
  <c r="AA1549" i="1"/>
  <c r="Z1549" i="1"/>
  <c r="Y1549" i="1"/>
  <c r="AC1565" i="1"/>
  <c r="AB1565" i="1"/>
  <c r="AA1565" i="1"/>
  <c r="Z1565" i="1"/>
  <c r="Y1565" i="1"/>
  <c r="AC1581" i="1"/>
  <c r="AB1581" i="1"/>
  <c r="AA1581" i="1"/>
  <c r="Z1581" i="1"/>
  <c r="Y1581" i="1"/>
  <c r="AC1589" i="1"/>
  <c r="AB1589" i="1"/>
  <c r="AA1589" i="1"/>
  <c r="Z1589" i="1"/>
  <c r="Y1589" i="1"/>
  <c r="AB1605" i="1"/>
  <c r="AC1605" i="1"/>
  <c r="AA1605" i="1"/>
  <c r="Z1605" i="1"/>
  <c r="Y1605" i="1"/>
  <c r="AC1621" i="1"/>
  <c r="AB1621" i="1"/>
  <c r="AA1621" i="1"/>
  <c r="Z1621" i="1"/>
  <c r="Y1621" i="1"/>
  <c r="AC1645" i="1"/>
  <c r="AB1645" i="1"/>
  <c r="AA1645" i="1"/>
  <c r="Z1645" i="1"/>
  <c r="Y1645" i="1"/>
  <c r="AC1661" i="1"/>
  <c r="AB1661" i="1"/>
  <c r="AA1661" i="1"/>
  <c r="Z1661" i="1"/>
  <c r="Y1661" i="1"/>
  <c r="AC1677" i="1"/>
  <c r="AB1677" i="1"/>
  <c r="AA1677" i="1"/>
  <c r="Z1677" i="1"/>
  <c r="Y1677" i="1"/>
  <c r="AC1693" i="1"/>
  <c r="AB1693" i="1"/>
  <c r="AA1693" i="1"/>
  <c r="Z1693" i="1"/>
  <c r="Y1693" i="1"/>
  <c r="AC1709" i="1"/>
  <c r="AB1709" i="1"/>
  <c r="AA1709" i="1"/>
  <c r="Z1709" i="1"/>
  <c r="Y1709" i="1"/>
  <c r="AC1725" i="1"/>
  <c r="AB1725" i="1"/>
  <c r="AA1725" i="1"/>
  <c r="Z1725" i="1"/>
  <c r="Y1725" i="1"/>
  <c r="AC1741" i="1"/>
  <c r="AB1741" i="1"/>
  <c r="AA1741" i="1"/>
  <c r="Z1741" i="1"/>
  <c r="Y1741" i="1"/>
  <c r="AC1757" i="1"/>
  <c r="AB1757" i="1"/>
  <c r="AA1757" i="1"/>
  <c r="Z1757" i="1"/>
  <c r="Y1757" i="1"/>
  <c r="AC1773" i="1"/>
  <c r="AB1773" i="1"/>
  <c r="AA1773" i="1"/>
  <c r="Z1773" i="1"/>
  <c r="Y1773" i="1"/>
  <c r="AC1789" i="1"/>
  <c r="AB1789" i="1"/>
  <c r="AA1789" i="1"/>
  <c r="Z1789" i="1"/>
  <c r="Y1789" i="1"/>
  <c r="AC1805" i="1"/>
  <c r="AB1805" i="1"/>
  <c r="AA1805" i="1"/>
  <c r="Z1805" i="1"/>
  <c r="Y1805" i="1"/>
  <c r="AC1821" i="1"/>
  <c r="AB1821" i="1"/>
  <c r="AA1821" i="1"/>
  <c r="Z1821" i="1"/>
  <c r="Y1821" i="1"/>
  <c r="AC1837" i="1"/>
  <c r="AB1837" i="1"/>
  <c r="AA1837" i="1"/>
  <c r="Z1837" i="1"/>
  <c r="Y1837" i="1"/>
  <c r="AC1853" i="1"/>
  <c r="AB1853" i="1"/>
  <c r="AA1853" i="1"/>
  <c r="Z1853" i="1"/>
  <c r="Y1853" i="1"/>
  <c r="AC1877" i="1"/>
  <c r="AB1877" i="1"/>
  <c r="AA1877" i="1"/>
  <c r="Z1877" i="1"/>
  <c r="Y1877" i="1"/>
  <c r="AB1893" i="1"/>
  <c r="AA1893" i="1"/>
  <c r="Z1893" i="1"/>
  <c r="Y1893" i="1"/>
  <c r="AC1893" i="1"/>
  <c r="AC1909" i="1"/>
  <c r="AB1909" i="1"/>
  <c r="AA1909" i="1"/>
  <c r="Z1909" i="1"/>
  <c r="Y1909" i="1"/>
  <c r="AB1925" i="1"/>
  <c r="AC1925" i="1"/>
  <c r="AA1925" i="1"/>
  <c r="Z1925" i="1"/>
  <c r="Y1925" i="1"/>
  <c r="AC1941" i="1"/>
  <c r="AB1941" i="1"/>
  <c r="AA1941" i="1"/>
  <c r="Z1941" i="1"/>
  <c r="Y1941" i="1"/>
  <c r="AB1957" i="1"/>
  <c r="AA1957" i="1"/>
  <c r="AC1957" i="1"/>
  <c r="Z1957" i="1"/>
  <c r="Y1957" i="1"/>
  <c r="AC1973" i="1"/>
  <c r="AB1973" i="1"/>
  <c r="AA1973" i="1"/>
  <c r="Z1973" i="1"/>
  <c r="Y1973" i="1"/>
  <c r="AB1989" i="1"/>
  <c r="AC1989" i="1"/>
  <c r="AA1989" i="1"/>
  <c r="Z1989" i="1"/>
  <c r="Y1989" i="1"/>
  <c r="AC2005" i="1"/>
  <c r="AB2005" i="1"/>
  <c r="AA2005" i="1"/>
  <c r="Z2005" i="1"/>
  <c r="Y2005" i="1"/>
  <c r="AB2021" i="1"/>
  <c r="AA2021" i="1"/>
  <c r="Z2021" i="1"/>
  <c r="AC2021" i="1"/>
  <c r="Y2021" i="1"/>
  <c r="AC2037" i="1"/>
  <c r="AB2037" i="1"/>
  <c r="AA2037" i="1"/>
  <c r="Z2037" i="1"/>
  <c r="Y2037" i="1"/>
  <c r="AC2053" i="1"/>
  <c r="AB2053" i="1"/>
  <c r="AA2053" i="1"/>
  <c r="Z2053" i="1"/>
  <c r="Y2053" i="1"/>
  <c r="AB2069" i="1"/>
  <c r="AA2069" i="1"/>
  <c r="AC2069" i="1"/>
  <c r="Z2069" i="1"/>
  <c r="Y2069" i="1"/>
  <c r="AC2085" i="1"/>
  <c r="AB2085" i="1"/>
  <c r="AA2085" i="1"/>
  <c r="Z2085" i="1"/>
  <c r="Y2085" i="1"/>
  <c r="AC2101" i="1"/>
  <c r="AB2101" i="1"/>
  <c r="AA2101" i="1"/>
  <c r="Z2101" i="1"/>
  <c r="Y2101" i="1"/>
  <c r="AC2117" i="1"/>
  <c r="AB2117" i="1"/>
  <c r="AA2117" i="1"/>
  <c r="Z2117" i="1"/>
  <c r="Y2117" i="1"/>
  <c r="AB2133" i="1"/>
  <c r="AC2133" i="1"/>
  <c r="AA2133" i="1"/>
  <c r="Z2133" i="1"/>
  <c r="Y2133" i="1"/>
  <c r="AC2149" i="1"/>
  <c r="AB2149" i="1"/>
  <c r="AA2149" i="1"/>
  <c r="Z2149" i="1"/>
  <c r="Y2149" i="1"/>
  <c r="AC2165" i="1"/>
  <c r="AB2165" i="1"/>
  <c r="AA2165" i="1"/>
  <c r="Z2165" i="1"/>
  <c r="Y2165" i="1"/>
  <c r="AC2189" i="1"/>
  <c r="AB2189" i="1"/>
  <c r="AA2189" i="1"/>
  <c r="Z2189" i="1"/>
  <c r="Y2189" i="1"/>
  <c r="AC2205" i="1"/>
  <c r="AB2205" i="1"/>
  <c r="AA2205" i="1"/>
  <c r="Z2205" i="1"/>
  <c r="Y2205" i="1"/>
  <c r="AC2213" i="1"/>
  <c r="AB2213" i="1"/>
  <c r="AA2213" i="1"/>
  <c r="Z2213" i="1"/>
  <c r="Y2213" i="1"/>
  <c r="AB2237" i="1"/>
  <c r="AA2237" i="1"/>
  <c r="AC2237" i="1"/>
  <c r="Z2237" i="1"/>
  <c r="Y2237" i="1"/>
  <c r="AC2253" i="1"/>
  <c r="AB2253" i="1"/>
  <c r="AA2253" i="1"/>
  <c r="Z2253" i="1"/>
  <c r="Y2253" i="1"/>
  <c r="AB2269" i="1"/>
  <c r="AC2269" i="1"/>
  <c r="AA2269" i="1"/>
  <c r="Z2269" i="1"/>
  <c r="Y2269" i="1"/>
  <c r="AC2285" i="1"/>
  <c r="AB2285" i="1"/>
  <c r="AA2285" i="1"/>
  <c r="Z2285" i="1"/>
  <c r="Y2285" i="1"/>
  <c r="AB2301" i="1"/>
  <c r="AA2301" i="1"/>
  <c r="Z2301" i="1"/>
  <c r="AC2301" i="1"/>
  <c r="Y2301" i="1"/>
  <c r="AC2317" i="1"/>
  <c r="AB2317" i="1"/>
  <c r="AA2317" i="1"/>
  <c r="Z2317" i="1"/>
  <c r="Y2317" i="1"/>
  <c r="AC2325" i="1"/>
  <c r="AA2325" i="1"/>
  <c r="AB2325" i="1"/>
  <c r="Z2325" i="1"/>
  <c r="Y2325" i="1"/>
  <c r="AA2341" i="1"/>
  <c r="AB2341" i="1"/>
  <c r="Z2341" i="1"/>
  <c r="Y2341" i="1"/>
  <c r="AC2341" i="1"/>
  <c r="AC2357" i="1"/>
  <c r="AA2357" i="1"/>
  <c r="Z2357" i="1"/>
  <c r="Y2357" i="1"/>
  <c r="AB2357" i="1"/>
  <c r="AC2373" i="1"/>
  <c r="AA2373" i="1"/>
  <c r="AB2373" i="1"/>
  <c r="Z2373" i="1"/>
  <c r="Y2373" i="1"/>
  <c r="AC2389" i="1"/>
  <c r="AA2389" i="1"/>
  <c r="AB2389" i="1"/>
  <c r="Z2389" i="1"/>
  <c r="Y2389" i="1"/>
  <c r="AA2405" i="1"/>
  <c r="AC2405" i="1"/>
  <c r="AB2405" i="1"/>
  <c r="Z2405" i="1"/>
  <c r="Y2405" i="1"/>
  <c r="AC2421" i="1"/>
  <c r="AA2421" i="1"/>
  <c r="Z2421" i="1"/>
  <c r="Y2421" i="1"/>
  <c r="AB2421" i="1"/>
  <c r="AC2437" i="1"/>
  <c r="AA2437" i="1"/>
  <c r="AB2437" i="1"/>
  <c r="Z2437" i="1"/>
  <c r="Y2437" i="1"/>
  <c r="AC2453" i="1"/>
  <c r="AA2453" i="1"/>
  <c r="AB2453" i="1"/>
  <c r="Z2453" i="1"/>
  <c r="Y2453" i="1"/>
  <c r="AA2469" i="1"/>
  <c r="AB2469" i="1"/>
  <c r="AC2469" i="1"/>
  <c r="Z2469" i="1"/>
  <c r="Y2469" i="1"/>
  <c r="AC2485" i="1"/>
  <c r="AA2485" i="1"/>
  <c r="Z2485" i="1"/>
  <c r="Y2485" i="1"/>
  <c r="AB2485" i="1"/>
  <c r="AC2501" i="1"/>
  <c r="AA2501" i="1"/>
  <c r="AB2501" i="1"/>
  <c r="Z2501" i="1"/>
  <c r="Y2501" i="1"/>
  <c r="AC2517" i="1"/>
  <c r="AA2517" i="1"/>
  <c r="AB2517" i="1"/>
  <c r="Z2517" i="1"/>
  <c r="Y2517" i="1"/>
  <c r="AA2533" i="1"/>
  <c r="AC2533" i="1"/>
  <c r="AB2533" i="1"/>
  <c r="Z2533" i="1"/>
  <c r="Y2533" i="1"/>
  <c r="AC2549" i="1"/>
  <c r="AA2549" i="1"/>
  <c r="Z2549" i="1"/>
  <c r="Y2549" i="1"/>
  <c r="AB2549" i="1"/>
  <c r="AC2565" i="1"/>
  <c r="AA2565" i="1"/>
  <c r="AB2565" i="1"/>
  <c r="Z2565" i="1"/>
  <c r="Y2565" i="1"/>
  <c r="AC2581" i="1"/>
  <c r="AA2581" i="1"/>
  <c r="AB2581" i="1"/>
  <c r="Z2581" i="1"/>
  <c r="Y2581" i="1"/>
  <c r="AA2597" i="1"/>
  <c r="AB2597" i="1"/>
  <c r="Z2597" i="1"/>
  <c r="Y2597" i="1"/>
  <c r="AC2597" i="1"/>
  <c r="AC2613" i="1"/>
  <c r="AA2613" i="1"/>
  <c r="Z2613" i="1"/>
  <c r="Y2613" i="1"/>
  <c r="AB2613" i="1"/>
  <c r="AC2629" i="1"/>
  <c r="AA2629" i="1"/>
  <c r="AB2629" i="1"/>
  <c r="Z2629" i="1"/>
  <c r="Y2629" i="1"/>
  <c r="AB2653" i="1"/>
  <c r="AC2653" i="1"/>
  <c r="AA2653" i="1"/>
  <c r="Z2653" i="1"/>
  <c r="Y2653" i="1"/>
  <c r="AC2669" i="1"/>
  <c r="AB2669" i="1"/>
  <c r="AA2669" i="1"/>
  <c r="Z2669" i="1"/>
  <c r="Y2669" i="1"/>
  <c r="AB2685" i="1"/>
  <c r="AA2685" i="1"/>
  <c r="Z2685" i="1"/>
  <c r="Y2685" i="1"/>
  <c r="AC2685" i="1"/>
  <c r="AC2701" i="1"/>
  <c r="AB2701" i="1"/>
  <c r="AA2701" i="1"/>
  <c r="Z2701" i="1"/>
  <c r="Y2701" i="1"/>
  <c r="AB2717" i="1"/>
  <c r="AC2717" i="1"/>
  <c r="AA2717" i="1"/>
  <c r="Z2717" i="1"/>
  <c r="Y2717" i="1"/>
  <c r="AC2733" i="1"/>
  <c r="AB2733" i="1"/>
  <c r="AA2733" i="1"/>
  <c r="Z2733" i="1"/>
  <c r="Y2733" i="1"/>
  <c r="AB2749" i="1"/>
  <c r="AA2749" i="1"/>
  <c r="AC2749" i="1"/>
  <c r="Z2749" i="1"/>
  <c r="Y2749" i="1"/>
  <c r="AC2765" i="1"/>
  <c r="AB2765" i="1"/>
  <c r="AA2765" i="1"/>
  <c r="Z2765" i="1"/>
  <c r="Y2765" i="1"/>
  <c r="AB2781" i="1"/>
  <c r="AC2781" i="1"/>
  <c r="AA2781" i="1"/>
  <c r="Z2781" i="1"/>
  <c r="Y2781" i="1"/>
  <c r="AC2797" i="1"/>
  <c r="AB2797" i="1"/>
  <c r="AA2797" i="1"/>
  <c r="Z2797" i="1"/>
  <c r="Y2797" i="1"/>
  <c r="AB2813" i="1"/>
  <c r="AA2813" i="1"/>
  <c r="Z2813" i="1"/>
  <c r="AC2813" i="1"/>
  <c r="Y2813" i="1"/>
  <c r="AC2829" i="1"/>
  <c r="AB2829" i="1"/>
  <c r="AA2829" i="1"/>
  <c r="Z2829" i="1"/>
  <c r="Y2829" i="1"/>
  <c r="AB2845" i="1"/>
  <c r="AC2845" i="1"/>
  <c r="AA2845" i="1"/>
  <c r="Z2845" i="1"/>
  <c r="Y2845" i="1"/>
  <c r="AC2861" i="1"/>
  <c r="AB2861" i="1"/>
  <c r="AA2861" i="1"/>
  <c r="Z2861" i="1"/>
  <c r="Y2861" i="1"/>
  <c r="AC2877" i="1"/>
  <c r="AB2877" i="1"/>
  <c r="AA2877" i="1"/>
  <c r="Z2877" i="1"/>
  <c r="Y2877" i="1"/>
  <c r="AC2893" i="1"/>
  <c r="AB2893" i="1"/>
  <c r="AA2893" i="1"/>
  <c r="Z2893" i="1"/>
  <c r="Y2893" i="1"/>
  <c r="AB2909" i="1"/>
  <c r="AC2909" i="1"/>
  <c r="AA2909" i="1"/>
  <c r="Z2909" i="1"/>
  <c r="Y2909" i="1"/>
  <c r="AC2925" i="1"/>
  <c r="AB2925" i="1"/>
  <c r="AA2925" i="1"/>
  <c r="Z2925" i="1"/>
  <c r="Y2925" i="1"/>
  <c r="AC2941" i="1"/>
  <c r="AB2941" i="1"/>
  <c r="AA2941" i="1"/>
  <c r="Z2941" i="1"/>
  <c r="Y2941" i="1"/>
  <c r="AB2957" i="1"/>
  <c r="AA2957" i="1"/>
  <c r="AC2957" i="1"/>
  <c r="Z2957" i="1"/>
  <c r="Y2957" i="1"/>
  <c r="AB2973" i="1"/>
  <c r="AA2973" i="1"/>
  <c r="Z2973" i="1"/>
  <c r="Y2973" i="1"/>
  <c r="AC2973" i="1"/>
  <c r="AC2989" i="1"/>
  <c r="AB2989" i="1"/>
  <c r="AA2989" i="1"/>
  <c r="Z2989" i="1"/>
  <c r="Y2989" i="1"/>
  <c r="AA3013" i="1"/>
  <c r="AC3013" i="1"/>
  <c r="AB3013" i="1"/>
  <c r="Z3013" i="1"/>
  <c r="Y3013" i="1"/>
  <c r="AA3029" i="1"/>
  <c r="AB3029" i="1"/>
  <c r="Z3029" i="1"/>
  <c r="Y3029" i="1"/>
  <c r="AC3029" i="1"/>
  <c r="AB3037" i="1"/>
  <c r="AC3037" i="1"/>
  <c r="AA3037" i="1"/>
  <c r="Z3037" i="1"/>
  <c r="Y3037" i="1"/>
  <c r="AC3053" i="1"/>
  <c r="AB3053" i="1"/>
  <c r="AA3053" i="1"/>
  <c r="Z3053" i="1"/>
  <c r="Y3053" i="1"/>
  <c r="AC3069" i="1"/>
  <c r="AB3069" i="1"/>
  <c r="AA3069" i="1"/>
  <c r="Z3069" i="1"/>
  <c r="Y3069" i="1"/>
  <c r="AB3085" i="1"/>
  <c r="AA3085" i="1"/>
  <c r="Z3085" i="1"/>
  <c r="Y3085" i="1"/>
  <c r="AC3085" i="1"/>
  <c r="AB3101" i="1"/>
  <c r="AA3101" i="1"/>
  <c r="AC3101" i="1"/>
  <c r="Z3101" i="1"/>
  <c r="Y3101" i="1"/>
  <c r="AC3117" i="1"/>
  <c r="AB3117" i="1"/>
  <c r="AA3117" i="1"/>
  <c r="Z3117" i="1"/>
  <c r="Y3117" i="1"/>
  <c r="AC3141" i="1"/>
  <c r="AA3141" i="1"/>
  <c r="AB3141" i="1"/>
  <c r="Z3141" i="1"/>
  <c r="Y3141" i="1"/>
  <c r="AA3157" i="1"/>
  <c r="AB3157" i="1"/>
  <c r="Z3157" i="1"/>
  <c r="AC3157" i="1"/>
  <c r="Y3157" i="1"/>
  <c r="AC3173" i="1"/>
  <c r="AA3173" i="1"/>
  <c r="AB3173" i="1"/>
  <c r="Z3173" i="1"/>
  <c r="Y3173" i="1"/>
  <c r="AA3189" i="1"/>
  <c r="AC3189" i="1"/>
  <c r="Z3189" i="1"/>
  <c r="Y3189" i="1"/>
  <c r="AB3189" i="1"/>
  <c r="AC3205" i="1"/>
  <c r="AB3205" i="1"/>
  <c r="AA3205" i="1"/>
  <c r="Z3205" i="1"/>
  <c r="Y3205" i="1"/>
  <c r="AC3213" i="1"/>
  <c r="AB3213" i="1"/>
  <c r="AA3213" i="1"/>
  <c r="Z3213" i="1"/>
  <c r="Y3213" i="1"/>
  <c r="AC3229" i="1"/>
  <c r="AB3229" i="1"/>
  <c r="AA3229" i="1"/>
  <c r="Z3229" i="1"/>
  <c r="Y3229" i="1"/>
  <c r="AC12" i="1"/>
  <c r="AA12" i="1"/>
  <c r="Z12" i="1"/>
  <c r="AB12" i="1"/>
  <c r="Y12" i="1"/>
  <c r="AC28" i="1"/>
  <c r="AB28" i="1"/>
  <c r="AA28" i="1"/>
  <c r="Z28" i="1"/>
  <c r="Y28" i="1"/>
  <c r="AC37" i="1"/>
  <c r="AB37" i="1"/>
  <c r="Z37" i="1"/>
  <c r="Y37" i="1"/>
  <c r="AA37" i="1"/>
  <c r="AC53" i="1"/>
  <c r="AB53" i="1"/>
  <c r="Z53" i="1"/>
  <c r="AA53" i="1"/>
  <c r="Y53" i="1"/>
  <c r="AC77" i="1"/>
  <c r="AB77" i="1"/>
  <c r="AA77" i="1"/>
  <c r="Y77" i="1"/>
  <c r="Z77" i="1"/>
  <c r="AC93" i="1"/>
  <c r="AB93" i="1"/>
  <c r="AA93" i="1"/>
  <c r="Y93" i="1"/>
  <c r="Z93" i="1"/>
  <c r="AC109" i="1"/>
  <c r="AB109" i="1"/>
  <c r="AA109" i="1"/>
  <c r="Y109" i="1"/>
  <c r="Z109" i="1"/>
  <c r="AC117" i="1"/>
  <c r="AB117" i="1"/>
  <c r="Z117" i="1"/>
  <c r="AA117" i="1"/>
  <c r="Y117" i="1"/>
  <c r="AC133" i="1"/>
  <c r="AB133" i="1"/>
  <c r="Z133" i="1"/>
  <c r="Y133" i="1"/>
  <c r="AA133" i="1"/>
  <c r="AC149" i="1"/>
  <c r="Z149" i="1"/>
  <c r="AA149" i="1"/>
  <c r="Y149" i="1"/>
  <c r="AB149" i="1"/>
  <c r="AC165" i="1"/>
  <c r="AB165" i="1"/>
  <c r="Z165" i="1"/>
  <c r="Y165" i="1"/>
  <c r="AA165" i="1"/>
  <c r="AC181" i="1"/>
  <c r="AB181" i="1"/>
  <c r="Z181" i="1"/>
  <c r="AA181" i="1"/>
  <c r="Y181" i="1"/>
  <c r="AC197" i="1"/>
  <c r="AB197" i="1"/>
  <c r="Z197" i="1"/>
  <c r="Y197" i="1"/>
  <c r="AA197" i="1"/>
  <c r="AC213" i="1"/>
  <c r="AB213" i="1"/>
  <c r="Z213" i="1"/>
  <c r="AA213" i="1"/>
  <c r="Y213" i="1"/>
  <c r="AC237" i="1"/>
  <c r="AB237" i="1"/>
  <c r="AA237" i="1"/>
  <c r="Y237" i="1"/>
  <c r="Z237" i="1"/>
  <c r="AC253" i="1"/>
  <c r="AB253" i="1"/>
  <c r="AA253" i="1"/>
  <c r="Y253" i="1"/>
  <c r="Z253" i="1"/>
  <c r="AC261" i="1"/>
  <c r="AB261" i="1"/>
  <c r="Z261" i="1"/>
  <c r="Y261" i="1"/>
  <c r="AA261" i="1"/>
  <c r="AC277" i="1"/>
  <c r="Z277" i="1"/>
  <c r="AB277" i="1"/>
  <c r="AA277" i="1"/>
  <c r="Y277" i="1"/>
  <c r="AC293" i="1"/>
  <c r="AB293" i="1"/>
  <c r="Z293" i="1"/>
  <c r="Y293" i="1"/>
  <c r="AA293" i="1"/>
  <c r="AC1013" i="1"/>
  <c r="AB1013" i="1"/>
  <c r="AA1013" i="1"/>
  <c r="Z1013" i="1"/>
  <c r="Y1013" i="1"/>
  <c r="AC1049" i="1"/>
  <c r="AB1049" i="1"/>
  <c r="AA1049" i="1"/>
  <c r="Z1049" i="1"/>
  <c r="Y1049" i="1"/>
  <c r="AC1081" i="1"/>
  <c r="AB1081" i="1"/>
  <c r="AA1081" i="1"/>
  <c r="Z1081" i="1"/>
  <c r="Y1081" i="1"/>
  <c r="AC1113" i="1"/>
  <c r="AB1113" i="1"/>
  <c r="AA1113" i="1"/>
  <c r="Z1113" i="1"/>
  <c r="Y1113" i="1"/>
  <c r="AC1145" i="1"/>
  <c r="AB1145" i="1"/>
  <c r="AA1145" i="1"/>
  <c r="Z1145" i="1"/>
  <c r="Y1145" i="1"/>
  <c r="AC1177" i="1"/>
  <c r="AB1177" i="1"/>
  <c r="AA1177" i="1"/>
  <c r="Z1177" i="1"/>
  <c r="Y1177" i="1"/>
  <c r="AC1209" i="1"/>
  <c r="AB1209" i="1"/>
  <c r="AA1209" i="1"/>
  <c r="Z1209" i="1"/>
  <c r="Y1209" i="1"/>
  <c r="AC1225" i="1"/>
  <c r="AB1225" i="1"/>
  <c r="AA1225" i="1"/>
  <c r="Z1225" i="1"/>
  <c r="Y1225" i="1"/>
  <c r="AC1258" i="1"/>
  <c r="AB1258" i="1"/>
  <c r="AA1258" i="1"/>
  <c r="Z1258" i="1"/>
  <c r="Y1258" i="1"/>
  <c r="AC1290" i="1"/>
  <c r="AB1290" i="1"/>
  <c r="AA1290" i="1"/>
  <c r="Z1290" i="1"/>
  <c r="Y1290" i="1"/>
  <c r="AC1326" i="1"/>
  <c r="AB1326" i="1"/>
  <c r="AA1326" i="1"/>
  <c r="Y1326" i="1"/>
  <c r="Z1326" i="1"/>
  <c r="AC1358" i="1"/>
  <c r="AB1358" i="1"/>
  <c r="AA1358" i="1"/>
  <c r="Y1358" i="1"/>
  <c r="Z1358" i="1"/>
  <c r="AC1406" i="1"/>
  <c r="AB1406" i="1"/>
  <c r="AA1406" i="1"/>
  <c r="Y1406" i="1"/>
  <c r="Z1406" i="1"/>
  <c r="AC1438" i="1"/>
  <c r="AB1438" i="1"/>
  <c r="AA1438" i="1"/>
  <c r="Y1438" i="1"/>
  <c r="Z1438" i="1"/>
  <c r="AC1470" i="1"/>
  <c r="AB1470" i="1"/>
  <c r="AA1470" i="1"/>
  <c r="Y1470" i="1"/>
  <c r="Z1470" i="1"/>
  <c r="AC1506" i="1"/>
  <c r="AB1506" i="1"/>
  <c r="Z1506" i="1"/>
  <c r="AA1506" i="1"/>
  <c r="Y1506" i="1"/>
  <c r="AC1538" i="1"/>
  <c r="AB1538" i="1"/>
  <c r="Z1538" i="1"/>
  <c r="Y1538" i="1"/>
  <c r="AA1538" i="1"/>
  <c r="AC1570" i="1"/>
  <c r="AB1570" i="1"/>
  <c r="Z1570" i="1"/>
  <c r="AA1570" i="1"/>
  <c r="Y1570" i="1"/>
  <c r="AC1602" i="1"/>
  <c r="AB1602" i="1"/>
  <c r="Z1602" i="1"/>
  <c r="Y1602" i="1"/>
  <c r="AA1602" i="1"/>
  <c r="AC1638" i="1"/>
  <c r="AB1638" i="1"/>
  <c r="AA1638" i="1"/>
  <c r="Z1638" i="1"/>
  <c r="Y1638" i="1"/>
  <c r="AC1682" i="1"/>
  <c r="AA1682" i="1"/>
  <c r="AB1682" i="1"/>
  <c r="Z1682" i="1"/>
  <c r="Y1682" i="1"/>
  <c r="AC1714" i="1"/>
  <c r="AA1714" i="1"/>
  <c r="AB1714" i="1"/>
  <c r="Z1714" i="1"/>
  <c r="Y1714" i="1"/>
  <c r="AC1746" i="1"/>
  <c r="AA1746" i="1"/>
  <c r="AB1746" i="1"/>
  <c r="Z1746" i="1"/>
  <c r="Y1746" i="1"/>
  <c r="AC1778" i="1"/>
  <c r="AA1778" i="1"/>
  <c r="AB1778" i="1"/>
  <c r="Z1778" i="1"/>
  <c r="Y1778" i="1"/>
  <c r="AC1810" i="1"/>
  <c r="AA1810" i="1"/>
  <c r="AB1810" i="1"/>
  <c r="Z1810" i="1"/>
  <c r="Y1810" i="1"/>
  <c r="AC1842" i="1"/>
  <c r="AA1842" i="1"/>
  <c r="Z1842" i="1"/>
  <c r="AB1842" i="1"/>
  <c r="Y1842" i="1"/>
  <c r="AC1874" i="1"/>
  <c r="AA1874" i="1"/>
  <c r="Z1874" i="1"/>
  <c r="AB1874" i="1"/>
  <c r="Y1874" i="1"/>
  <c r="AC1906" i="1"/>
  <c r="AA1906" i="1"/>
  <c r="Z1906" i="1"/>
  <c r="AB1906" i="1"/>
  <c r="Y1906" i="1"/>
  <c r="AC1938" i="1"/>
  <c r="AA1938" i="1"/>
  <c r="Z1938" i="1"/>
  <c r="AB1938" i="1"/>
  <c r="Y1938" i="1"/>
  <c r="AC1970" i="1"/>
  <c r="AA1970" i="1"/>
  <c r="Z1970" i="1"/>
  <c r="AB1970" i="1"/>
  <c r="Y1970" i="1"/>
  <c r="AC2002" i="1"/>
  <c r="AA2002" i="1"/>
  <c r="Z2002" i="1"/>
  <c r="AB2002" i="1"/>
  <c r="Y2002" i="1"/>
  <c r="AC2034" i="1"/>
  <c r="AA2034" i="1"/>
  <c r="Z2034" i="1"/>
  <c r="AB2034" i="1"/>
  <c r="Y2034" i="1"/>
  <c r="AC2066" i="1"/>
  <c r="AA2066" i="1"/>
  <c r="Z2066" i="1"/>
  <c r="AB2066" i="1"/>
  <c r="Y2066" i="1"/>
  <c r="AC2098" i="1"/>
  <c r="AA2098" i="1"/>
  <c r="Z2098" i="1"/>
  <c r="AB2098" i="1"/>
  <c r="Y2098" i="1"/>
  <c r="AC2134" i="1"/>
  <c r="AB2134" i="1"/>
  <c r="Z2134" i="1"/>
  <c r="Y2134" i="1"/>
  <c r="AA2134" i="1"/>
  <c r="AC2162" i="1"/>
  <c r="AA2162" i="1"/>
  <c r="Z2162" i="1"/>
  <c r="AB2162" i="1"/>
  <c r="Y2162" i="1"/>
  <c r="AC2194" i="1"/>
  <c r="AA2194" i="1"/>
  <c r="Z2194" i="1"/>
  <c r="AB2194" i="1"/>
  <c r="Y2194" i="1"/>
  <c r="AC2226" i="1"/>
  <c r="AA2226" i="1"/>
  <c r="Z2226" i="1"/>
  <c r="AB2226" i="1"/>
  <c r="Y2226" i="1"/>
  <c r="AC2262" i="1"/>
  <c r="AB2262" i="1"/>
  <c r="Z2262" i="1"/>
  <c r="Y2262" i="1"/>
  <c r="AA2262" i="1"/>
  <c r="AC2294" i="1"/>
  <c r="AB2294" i="1"/>
  <c r="Z2294" i="1"/>
  <c r="AA2294" i="1"/>
  <c r="Y2294" i="1"/>
  <c r="AB2322" i="1"/>
  <c r="AC2322" i="1"/>
  <c r="AA2322" i="1"/>
  <c r="Z2322" i="1"/>
  <c r="Y2322" i="1"/>
  <c r="AB2354" i="1"/>
  <c r="AC2354" i="1"/>
  <c r="AA2354" i="1"/>
  <c r="Z2354" i="1"/>
  <c r="Y2354" i="1"/>
  <c r="AB2386" i="1"/>
  <c r="AC2386" i="1"/>
  <c r="AA2386" i="1"/>
  <c r="Z2386" i="1"/>
  <c r="Y2386" i="1"/>
  <c r="AB2418" i="1"/>
  <c r="AC2418" i="1"/>
  <c r="AA2418" i="1"/>
  <c r="Z2418" i="1"/>
  <c r="Y2418" i="1"/>
  <c r="AB2450" i="1"/>
  <c r="AC2450" i="1"/>
  <c r="AA2450" i="1"/>
  <c r="Z2450" i="1"/>
  <c r="Y2450" i="1"/>
  <c r="AB2482" i="1"/>
  <c r="AC2482" i="1"/>
  <c r="AA2482" i="1"/>
  <c r="Z2482" i="1"/>
  <c r="Y2482" i="1"/>
  <c r="AC2498" i="1"/>
  <c r="AB2498" i="1"/>
  <c r="Z2498" i="1"/>
  <c r="Y2498" i="1"/>
  <c r="AA2498" i="1"/>
  <c r="AC2530" i="1"/>
  <c r="AB2530" i="1"/>
  <c r="Z2530" i="1"/>
  <c r="AA2530" i="1"/>
  <c r="Y2530" i="1"/>
  <c r="AC2562" i="1"/>
  <c r="AB2562" i="1"/>
  <c r="Z2562" i="1"/>
  <c r="AA2562" i="1"/>
  <c r="Y2562" i="1"/>
  <c r="AB2578" i="1"/>
  <c r="AC2578" i="1"/>
  <c r="AA2578" i="1"/>
  <c r="Z2578" i="1"/>
  <c r="Y2578" i="1"/>
  <c r="AB2610" i="1"/>
  <c r="AC2610" i="1"/>
  <c r="AA2610" i="1"/>
  <c r="Z2610" i="1"/>
  <c r="Y2610" i="1"/>
  <c r="AB2642" i="1"/>
  <c r="AC2642" i="1"/>
  <c r="AA2642" i="1"/>
  <c r="Z2642" i="1"/>
  <c r="Y2642" i="1"/>
  <c r="AB2674" i="1"/>
  <c r="AC2674" i="1"/>
  <c r="AA2674" i="1"/>
  <c r="Z2674" i="1"/>
  <c r="Y2674" i="1"/>
  <c r="AC2690" i="1"/>
  <c r="AB2690" i="1"/>
  <c r="Z2690" i="1"/>
  <c r="AA2690" i="1"/>
  <c r="Y2690" i="1"/>
  <c r="AC2722" i="1"/>
  <c r="AB2722" i="1"/>
  <c r="Z2722" i="1"/>
  <c r="AA2722" i="1"/>
  <c r="Y2722" i="1"/>
  <c r="AC2758" i="1"/>
  <c r="AB2758" i="1"/>
  <c r="AA2758" i="1"/>
  <c r="Z2758" i="1"/>
  <c r="Y2758" i="1"/>
  <c r="AC2790" i="1"/>
  <c r="AB2790" i="1"/>
  <c r="AA2790" i="1"/>
  <c r="Z2790" i="1"/>
  <c r="Y2790" i="1"/>
  <c r="AB2802" i="1"/>
  <c r="AC2802" i="1"/>
  <c r="AA2802" i="1"/>
  <c r="Z2802" i="1"/>
  <c r="Y2802" i="1"/>
  <c r="AB2834" i="1"/>
  <c r="AC2834" i="1"/>
  <c r="AA2834" i="1"/>
  <c r="Z2834" i="1"/>
  <c r="Y2834" i="1"/>
  <c r="AB2866" i="1"/>
  <c r="AC2866" i="1"/>
  <c r="AA2866" i="1"/>
  <c r="Z2866" i="1"/>
  <c r="Y2866" i="1"/>
  <c r="AC2898" i="1"/>
  <c r="AB2898" i="1"/>
  <c r="AA2898" i="1"/>
  <c r="Z2898" i="1"/>
  <c r="Y2898" i="1"/>
  <c r="AB2930" i="1"/>
  <c r="AC2930" i="1"/>
  <c r="AA2930" i="1"/>
  <c r="Z2930" i="1"/>
  <c r="Y2930" i="1"/>
  <c r="AC2962" i="1"/>
  <c r="AB2962" i="1"/>
  <c r="AA2962" i="1"/>
  <c r="Z2962" i="1"/>
  <c r="Y2962" i="1"/>
  <c r="AC2978" i="1"/>
  <c r="AB2978" i="1"/>
  <c r="Z2978" i="1"/>
  <c r="AA2978" i="1"/>
  <c r="Y2978" i="1"/>
  <c r="AC3010" i="1"/>
  <c r="AB3010" i="1"/>
  <c r="Z3010" i="1"/>
  <c r="Y3010" i="1"/>
  <c r="AA3010" i="1"/>
  <c r="AC3038" i="1"/>
  <c r="AB3038" i="1"/>
  <c r="AA3038" i="1"/>
  <c r="Z3038" i="1"/>
  <c r="Y3038" i="1"/>
  <c r="AC3066" i="1"/>
  <c r="AB3066" i="1"/>
  <c r="AA3066" i="1"/>
  <c r="Z3066" i="1"/>
  <c r="Y3066" i="1"/>
  <c r="AC3102" i="1"/>
  <c r="AB3102" i="1"/>
  <c r="AA3102" i="1"/>
  <c r="Z3102" i="1"/>
  <c r="Y3102" i="1"/>
  <c r="AC3118" i="1"/>
  <c r="AB3118" i="1"/>
  <c r="AA3118" i="1"/>
  <c r="Z3118" i="1"/>
  <c r="Y3118" i="1"/>
  <c r="AC3150" i="1"/>
  <c r="AB3150" i="1"/>
  <c r="AA3150" i="1"/>
  <c r="Z3150" i="1"/>
  <c r="Y3150" i="1"/>
  <c r="AB3178" i="1"/>
  <c r="Z3178" i="1"/>
  <c r="Y3178" i="1"/>
  <c r="AC3178" i="1"/>
  <c r="AA3178" i="1"/>
  <c r="AC3194" i="1"/>
  <c r="AB3194" i="1"/>
  <c r="Z3194" i="1"/>
  <c r="AA3194" i="1"/>
  <c r="Y3194" i="1"/>
  <c r="AC3226" i="1"/>
  <c r="AB3226" i="1"/>
  <c r="Z3226" i="1"/>
  <c r="AA3226" i="1"/>
  <c r="Y3226" i="1"/>
  <c r="AC17" i="1"/>
  <c r="AB17" i="1"/>
  <c r="AA17" i="1"/>
  <c r="Z17" i="1"/>
  <c r="Y17" i="1"/>
  <c r="AC33" i="1"/>
  <c r="AA33" i="1"/>
  <c r="AB33" i="1"/>
  <c r="Z33" i="1"/>
  <c r="Y33" i="1"/>
  <c r="AC62" i="1"/>
  <c r="AB62" i="1"/>
  <c r="Z62" i="1"/>
  <c r="AA62" i="1"/>
  <c r="Y62" i="1"/>
  <c r="AC98" i="1"/>
  <c r="AB98" i="1"/>
  <c r="AA98" i="1"/>
  <c r="Z98" i="1"/>
  <c r="Y98" i="1"/>
  <c r="AC130" i="1"/>
  <c r="AB130" i="1"/>
  <c r="AA130" i="1"/>
  <c r="Y130" i="1"/>
  <c r="Z130" i="1"/>
  <c r="AC158" i="1"/>
  <c r="AB158" i="1"/>
  <c r="Z158" i="1"/>
  <c r="AA158" i="1"/>
  <c r="Y158" i="1"/>
  <c r="AC190" i="1"/>
  <c r="AB190" i="1"/>
  <c r="Z190" i="1"/>
  <c r="AA190" i="1"/>
  <c r="Y190" i="1"/>
  <c r="AC222" i="1"/>
  <c r="AB222" i="1"/>
  <c r="Z222" i="1"/>
  <c r="AA222" i="1"/>
  <c r="Y222" i="1"/>
  <c r="AC254" i="1"/>
  <c r="AB254" i="1"/>
  <c r="Z254" i="1"/>
  <c r="AA254" i="1"/>
  <c r="Y254" i="1"/>
  <c r="AC286" i="1"/>
  <c r="AB286" i="1"/>
  <c r="Z286" i="1"/>
  <c r="AA286" i="1"/>
  <c r="Y286" i="1"/>
  <c r="AC318" i="1"/>
  <c r="AB318" i="1"/>
  <c r="Z318" i="1"/>
  <c r="AA318" i="1"/>
  <c r="Y318" i="1"/>
  <c r="AC350" i="1"/>
  <c r="AB350" i="1"/>
  <c r="Z350" i="1"/>
  <c r="AA350" i="1"/>
  <c r="Y350" i="1"/>
  <c r="AC378" i="1"/>
  <c r="AB378" i="1"/>
  <c r="AA378" i="1"/>
  <c r="Z378" i="1"/>
  <c r="Y378" i="1"/>
  <c r="AC410" i="1"/>
  <c r="AB410" i="1"/>
  <c r="AA410" i="1"/>
  <c r="Z410" i="1"/>
  <c r="Y410" i="1"/>
  <c r="AC442" i="1"/>
  <c r="AB442" i="1"/>
  <c r="AA442" i="1"/>
  <c r="Z442" i="1"/>
  <c r="Y442" i="1"/>
  <c r="AC474" i="1"/>
  <c r="AB474" i="1"/>
  <c r="AA474" i="1"/>
  <c r="Z474" i="1"/>
  <c r="Y474" i="1"/>
  <c r="AC506" i="1"/>
  <c r="AB506" i="1"/>
  <c r="AA506" i="1"/>
  <c r="Z506" i="1"/>
  <c r="Y506" i="1"/>
  <c r="AC538" i="1"/>
  <c r="AB538" i="1"/>
  <c r="AA538" i="1"/>
  <c r="Z538" i="1"/>
  <c r="Y538" i="1"/>
  <c r="AC574" i="1"/>
  <c r="AB574" i="1"/>
  <c r="Z574" i="1"/>
  <c r="AA574" i="1"/>
  <c r="Y574" i="1"/>
  <c r="AC602" i="1"/>
  <c r="AB602" i="1"/>
  <c r="AA602" i="1"/>
  <c r="Z602" i="1"/>
  <c r="Y602" i="1"/>
  <c r="AC634" i="1"/>
  <c r="AB634" i="1"/>
  <c r="AA634" i="1"/>
  <c r="Z634" i="1"/>
  <c r="Y634" i="1"/>
  <c r="AC670" i="1"/>
  <c r="AB670" i="1"/>
  <c r="Z670" i="1"/>
  <c r="AA670" i="1"/>
  <c r="Y670" i="1"/>
  <c r="AC698" i="1"/>
  <c r="AB698" i="1"/>
  <c r="AA698" i="1"/>
  <c r="Z698" i="1"/>
  <c r="Y698" i="1"/>
  <c r="AC774" i="1"/>
  <c r="AB774" i="1"/>
  <c r="Z774" i="1"/>
  <c r="Y774" i="1"/>
  <c r="AA774" i="1"/>
  <c r="AC802" i="1"/>
  <c r="AB802" i="1"/>
  <c r="AA802" i="1"/>
  <c r="Z802" i="1"/>
  <c r="Y802" i="1"/>
  <c r="AC838" i="1"/>
  <c r="AB838" i="1"/>
  <c r="Z838" i="1"/>
  <c r="Y838" i="1"/>
  <c r="AA838" i="1"/>
  <c r="AC870" i="1"/>
  <c r="AB870" i="1"/>
  <c r="Z870" i="1"/>
  <c r="AA870" i="1"/>
  <c r="Y870" i="1"/>
  <c r="AC918" i="1"/>
  <c r="AB918" i="1"/>
  <c r="AA918" i="1"/>
  <c r="Y918" i="1"/>
  <c r="Z918" i="1"/>
  <c r="AC950" i="1"/>
  <c r="AB950" i="1"/>
  <c r="AA950" i="1"/>
  <c r="Y950" i="1"/>
  <c r="Z950" i="1"/>
  <c r="AC966" i="1"/>
  <c r="AB966" i="1"/>
  <c r="Z966" i="1"/>
  <c r="AA966" i="1"/>
  <c r="Y966" i="1"/>
  <c r="AC998" i="1"/>
  <c r="AB998" i="1"/>
  <c r="Z998" i="1"/>
  <c r="Y998" i="1"/>
  <c r="AA998" i="1"/>
  <c r="AC1030" i="1"/>
  <c r="AB1030" i="1"/>
  <c r="Z1030" i="1"/>
  <c r="AA1030" i="1"/>
  <c r="Y1030" i="1"/>
  <c r="AC1062" i="1"/>
  <c r="AB1062" i="1"/>
  <c r="Z1062" i="1"/>
  <c r="AA1062" i="1"/>
  <c r="Y1062" i="1"/>
  <c r="AC1090" i="1"/>
  <c r="AB1090" i="1"/>
  <c r="AA1090" i="1"/>
  <c r="Z1090" i="1"/>
  <c r="Y1090" i="1"/>
  <c r="AB1122" i="1"/>
  <c r="AC1122" i="1"/>
  <c r="AA1122" i="1"/>
  <c r="Z1122" i="1"/>
  <c r="Y1122" i="1"/>
  <c r="AC1158" i="1"/>
  <c r="AB1158" i="1"/>
  <c r="Z1158" i="1"/>
  <c r="AA1158" i="1"/>
  <c r="Y1158" i="1"/>
  <c r="AC1190" i="1"/>
  <c r="AB1190" i="1"/>
  <c r="Z1190" i="1"/>
  <c r="Y1190" i="1"/>
  <c r="AA1190" i="1"/>
  <c r="AB1234" i="1"/>
  <c r="AC1234" i="1"/>
  <c r="AA1234" i="1"/>
  <c r="Z1234" i="1"/>
  <c r="Y1234" i="1"/>
  <c r="AC1271" i="1"/>
  <c r="AB1271" i="1"/>
  <c r="Z1271" i="1"/>
  <c r="AA1271" i="1"/>
  <c r="Y1271" i="1"/>
  <c r="AC1307" i="1"/>
  <c r="AB1307" i="1"/>
  <c r="AA1307" i="1"/>
  <c r="Z1307" i="1"/>
  <c r="Y1307" i="1"/>
  <c r="AC1339" i="1"/>
  <c r="AB1339" i="1"/>
  <c r="AA1339" i="1"/>
  <c r="Z1339" i="1"/>
  <c r="Y1339" i="1"/>
  <c r="AC1371" i="1"/>
  <c r="AB1371" i="1"/>
  <c r="AA1371" i="1"/>
  <c r="Z1371" i="1"/>
  <c r="Y1371" i="1"/>
  <c r="AC1399" i="1"/>
  <c r="AB1399" i="1"/>
  <c r="Z1399" i="1"/>
  <c r="AA1399" i="1"/>
  <c r="Y1399" i="1"/>
  <c r="AC1419" i="1"/>
  <c r="AB1419" i="1"/>
  <c r="Z1419" i="1"/>
  <c r="AA1419" i="1"/>
  <c r="Y1419" i="1"/>
  <c r="AC1451" i="1"/>
  <c r="AB1451" i="1"/>
  <c r="Z1451" i="1"/>
  <c r="AA1451" i="1"/>
  <c r="Y1451" i="1"/>
  <c r="AC1483" i="1"/>
  <c r="AB1483" i="1"/>
  <c r="Z1483" i="1"/>
  <c r="AA1483" i="1"/>
  <c r="Y1483" i="1"/>
  <c r="AC1515" i="1"/>
  <c r="AB1515" i="1"/>
  <c r="Z1515" i="1"/>
  <c r="Y1515" i="1"/>
  <c r="AA1515" i="1"/>
  <c r="AC1543" i="1"/>
  <c r="AB1543" i="1"/>
  <c r="AA1543" i="1"/>
  <c r="Y1543" i="1"/>
  <c r="Z1543" i="1"/>
  <c r="AC1575" i="1"/>
  <c r="AB1575" i="1"/>
  <c r="AA1575" i="1"/>
  <c r="Z1575" i="1"/>
  <c r="Y1575" i="1"/>
  <c r="AC1607" i="1"/>
  <c r="AB1607" i="1"/>
  <c r="AA1607" i="1"/>
  <c r="Z1607" i="1"/>
  <c r="Y1607" i="1"/>
  <c r="AC1623" i="1"/>
  <c r="AB1623" i="1"/>
  <c r="Z1623" i="1"/>
  <c r="AA1623" i="1"/>
  <c r="Y1623" i="1"/>
  <c r="AC1655" i="1"/>
  <c r="AB1655" i="1"/>
  <c r="Z1655" i="1"/>
  <c r="AA1655" i="1"/>
  <c r="Y1655" i="1"/>
  <c r="AC1687" i="1"/>
  <c r="AB1687" i="1"/>
  <c r="Z1687" i="1"/>
  <c r="Y1687" i="1"/>
  <c r="AA1687" i="1"/>
  <c r="AC1719" i="1"/>
  <c r="AB1719" i="1"/>
  <c r="Z1719" i="1"/>
  <c r="AA1719" i="1"/>
  <c r="Y1719" i="1"/>
  <c r="AC1755" i="1"/>
  <c r="AB1755" i="1"/>
  <c r="AA1755" i="1"/>
  <c r="Z1755" i="1"/>
  <c r="Y1755" i="1"/>
  <c r="AC1787" i="1"/>
  <c r="AB1787" i="1"/>
  <c r="AA1787" i="1"/>
  <c r="Z1787" i="1"/>
  <c r="Y1787" i="1"/>
  <c r="AC1815" i="1"/>
  <c r="AB1815" i="1"/>
  <c r="Z1815" i="1"/>
  <c r="AA1815" i="1"/>
  <c r="Y1815" i="1"/>
  <c r="AC1847" i="1"/>
  <c r="AB1847" i="1"/>
  <c r="AA1847" i="1"/>
  <c r="Z1847" i="1"/>
  <c r="Y1847" i="1"/>
  <c r="AC1863" i="1"/>
  <c r="AB1863" i="1"/>
  <c r="AA1863" i="1"/>
  <c r="Z1863" i="1"/>
  <c r="Y1863" i="1"/>
  <c r="AC1895" i="1"/>
  <c r="AB1895" i="1"/>
  <c r="AA1895" i="1"/>
  <c r="Z1895" i="1"/>
  <c r="Y1895" i="1"/>
  <c r="AC1943" i="1"/>
  <c r="AB1943" i="1"/>
  <c r="AA1943" i="1"/>
  <c r="Z1943" i="1"/>
  <c r="Y1943" i="1"/>
  <c r="AC1971" i="1"/>
  <c r="AA1971" i="1"/>
  <c r="Z1971" i="1"/>
  <c r="Y1971" i="1"/>
  <c r="AB1971" i="1"/>
  <c r="AC2003" i="1"/>
  <c r="AA2003" i="1"/>
  <c r="Z2003" i="1"/>
  <c r="Y2003" i="1"/>
  <c r="AB2003" i="1"/>
  <c r="AC2031" i="1"/>
  <c r="AB2031" i="1"/>
  <c r="AA2031" i="1"/>
  <c r="Y2031" i="1"/>
  <c r="Z2031" i="1"/>
  <c r="AC2079" i="1"/>
  <c r="AB2079" i="1"/>
  <c r="AA2079" i="1"/>
  <c r="Y2079" i="1"/>
  <c r="Z2079" i="1"/>
  <c r="AC2111" i="1"/>
  <c r="AB2111" i="1"/>
  <c r="AA2111" i="1"/>
  <c r="Y2111" i="1"/>
  <c r="Z2111" i="1"/>
  <c r="AC2143" i="1"/>
  <c r="AB2143" i="1"/>
  <c r="AA2143" i="1"/>
  <c r="Y2143" i="1"/>
  <c r="Z2143" i="1"/>
  <c r="AC2171" i="1"/>
  <c r="AB2171" i="1"/>
  <c r="AA2171" i="1"/>
  <c r="Z2171" i="1"/>
  <c r="Y2171" i="1"/>
  <c r="AC2203" i="1"/>
  <c r="AB2203" i="1"/>
  <c r="AA2203" i="1"/>
  <c r="Z2203" i="1"/>
  <c r="Y2203" i="1"/>
  <c r="AC2235" i="1"/>
  <c r="AB2235" i="1"/>
  <c r="AA2235" i="1"/>
  <c r="Z2235" i="1"/>
  <c r="Y2235" i="1"/>
  <c r="AC2267" i="1"/>
  <c r="AB2267" i="1"/>
  <c r="AA2267" i="1"/>
  <c r="Z2267" i="1"/>
  <c r="Y2267" i="1"/>
  <c r="AC2299" i="1"/>
  <c r="AB2299" i="1"/>
  <c r="AA2299" i="1"/>
  <c r="Z2299" i="1"/>
  <c r="Y2299" i="1"/>
  <c r="AC2331" i="1"/>
  <c r="AB2331" i="1"/>
  <c r="AA2331" i="1"/>
  <c r="Z2331" i="1"/>
  <c r="Y2331" i="1"/>
  <c r="AC2363" i="1"/>
  <c r="AB2363" i="1"/>
  <c r="AA2363" i="1"/>
  <c r="Z2363" i="1"/>
  <c r="Y2363" i="1"/>
  <c r="AC2379" i="1"/>
  <c r="AA2379" i="1"/>
  <c r="Z2379" i="1"/>
  <c r="AB2379" i="1"/>
  <c r="Y2379" i="1"/>
  <c r="AC2395" i="1"/>
  <c r="AB2395" i="1"/>
  <c r="AA2395" i="1"/>
  <c r="Z2395" i="1"/>
  <c r="Y2395" i="1"/>
  <c r="AC2411" i="1"/>
  <c r="AB2411" i="1"/>
  <c r="Z2411" i="1"/>
  <c r="Y2411" i="1"/>
  <c r="AA2411" i="1"/>
  <c r="AC2443" i="1"/>
  <c r="AA2443" i="1"/>
  <c r="Z2443" i="1"/>
  <c r="Y2443" i="1"/>
  <c r="AB2443" i="1"/>
  <c r="AC2459" i="1"/>
  <c r="AB2459" i="1"/>
  <c r="AA2459" i="1"/>
  <c r="Z2459" i="1"/>
  <c r="Y2459" i="1"/>
  <c r="AC2475" i="1"/>
  <c r="AB2475" i="1"/>
  <c r="Z2475" i="1"/>
  <c r="Y2475" i="1"/>
  <c r="AA2475" i="1"/>
  <c r="AC2491" i="1"/>
  <c r="AB2491" i="1"/>
  <c r="AA2491" i="1"/>
  <c r="Z2491" i="1"/>
  <c r="Y2491" i="1"/>
  <c r="AC2511" i="1"/>
  <c r="AB2511" i="1"/>
  <c r="AA2511" i="1"/>
  <c r="Y2511" i="1"/>
  <c r="Z2511" i="1"/>
  <c r="AC2523" i="1"/>
  <c r="AB2523" i="1"/>
  <c r="AA2523" i="1"/>
  <c r="Z2523" i="1"/>
  <c r="Y2523" i="1"/>
  <c r="AC2539" i="1"/>
  <c r="AB2539" i="1"/>
  <c r="Z2539" i="1"/>
  <c r="Y2539" i="1"/>
  <c r="AA2539" i="1"/>
  <c r="AC2555" i="1"/>
  <c r="AB2555" i="1"/>
  <c r="AA2555" i="1"/>
  <c r="Z2555" i="1"/>
  <c r="Y2555" i="1"/>
  <c r="AC2571" i="1"/>
  <c r="AA2571" i="1"/>
  <c r="Z2571" i="1"/>
  <c r="Y2571" i="1"/>
  <c r="AB2571" i="1"/>
  <c r="AC2587" i="1"/>
  <c r="AB2587" i="1"/>
  <c r="AA2587" i="1"/>
  <c r="Z2587" i="1"/>
  <c r="Y2587" i="1"/>
  <c r="AC2603" i="1"/>
  <c r="AB2603" i="1"/>
  <c r="Z2603" i="1"/>
  <c r="Y2603" i="1"/>
  <c r="AA2603" i="1"/>
  <c r="AC2619" i="1"/>
  <c r="AB2619" i="1"/>
  <c r="AA2619" i="1"/>
  <c r="Z2619" i="1"/>
  <c r="Y2619" i="1"/>
  <c r="AC2635" i="1"/>
  <c r="AA2635" i="1"/>
  <c r="Z2635" i="1"/>
  <c r="AB2635" i="1"/>
  <c r="Y2635" i="1"/>
  <c r="AC2651" i="1"/>
  <c r="AB2651" i="1"/>
  <c r="AA2651" i="1"/>
  <c r="Z2651" i="1"/>
  <c r="Y2651" i="1"/>
  <c r="AC2667" i="1"/>
  <c r="AB2667" i="1"/>
  <c r="Z2667" i="1"/>
  <c r="Y2667" i="1"/>
  <c r="AA2667" i="1"/>
  <c r="AC2683" i="1"/>
  <c r="AB2683" i="1"/>
  <c r="AA2683" i="1"/>
  <c r="Z2683" i="1"/>
  <c r="Y2683" i="1"/>
  <c r="AC2699" i="1"/>
  <c r="AA2699" i="1"/>
  <c r="Z2699" i="1"/>
  <c r="Y2699" i="1"/>
  <c r="AB2699" i="1"/>
  <c r="AC2715" i="1"/>
  <c r="AB2715" i="1"/>
  <c r="AA2715" i="1"/>
  <c r="Z2715" i="1"/>
  <c r="Y2715" i="1"/>
  <c r="AC2731" i="1"/>
  <c r="AB2731" i="1"/>
  <c r="Z2731" i="1"/>
  <c r="Y2731" i="1"/>
  <c r="AA2731" i="1"/>
  <c r="AC2747" i="1"/>
  <c r="AB2747" i="1"/>
  <c r="AA2747" i="1"/>
  <c r="Z2747" i="1"/>
  <c r="Y2747" i="1"/>
  <c r="AC2763" i="1"/>
  <c r="AA2763" i="1"/>
  <c r="Z2763" i="1"/>
  <c r="AB2763" i="1"/>
  <c r="Y2763" i="1"/>
  <c r="AC2779" i="1"/>
  <c r="AB2779" i="1"/>
  <c r="AA2779" i="1"/>
  <c r="Z2779" i="1"/>
  <c r="Y2779" i="1"/>
  <c r="AC2795" i="1"/>
  <c r="AB2795" i="1"/>
  <c r="Z2795" i="1"/>
  <c r="Y2795" i="1"/>
  <c r="AA2795" i="1"/>
  <c r="AC2811" i="1"/>
  <c r="AB2811" i="1"/>
  <c r="AA2811" i="1"/>
  <c r="Z2811" i="1"/>
  <c r="Y2811" i="1"/>
  <c r="AC2827" i="1"/>
  <c r="AA2827" i="1"/>
  <c r="Z2827" i="1"/>
  <c r="Y2827" i="1"/>
  <c r="AB2827" i="1"/>
  <c r="AC2843" i="1"/>
  <c r="AB2843" i="1"/>
  <c r="AA2843" i="1"/>
  <c r="Z2843" i="1"/>
  <c r="Y2843" i="1"/>
  <c r="AC2859" i="1"/>
  <c r="AB2859" i="1"/>
  <c r="Z2859" i="1"/>
  <c r="Y2859" i="1"/>
  <c r="AA2859" i="1"/>
  <c r="AC2875" i="1"/>
  <c r="AB2875" i="1"/>
  <c r="AA2875" i="1"/>
  <c r="Z2875" i="1"/>
  <c r="Y2875" i="1"/>
  <c r="AC2891" i="1"/>
  <c r="AA2891" i="1"/>
  <c r="Z2891" i="1"/>
  <c r="AB2891" i="1"/>
  <c r="Y2891" i="1"/>
  <c r="AC2907" i="1"/>
  <c r="AB2907" i="1"/>
  <c r="AA2907" i="1"/>
  <c r="Z2907" i="1"/>
  <c r="Y2907" i="1"/>
  <c r="AC2923" i="1"/>
  <c r="AB2923" i="1"/>
  <c r="Z2923" i="1"/>
  <c r="Y2923" i="1"/>
  <c r="AA2923" i="1"/>
  <c r="AB2951" i="1"/>
  <c r="AC2951" i="1"/>
  <c r="AA2951" i="1"/>
  <c r="Z2951" i="1"/>
  <c r="Y2951" i="1"/>
  <c r="AC2983" i="1"/>
  <c r="AB2983" i="1"/>
  <c r="AA2983" i="1"/>
  <c r="Z2983" i="1"/>
  <c r="Y2983" i="1"/>
  <c r="AB3015" i="1"/>
  <c r="AC3015" i="1"/>
  <c r="AA3015" i="1"/>
  <c r="Z3015" i="1"/>
  <c r="Y3015" i="1"/>
  <c r="AC3047" i="1"/>
  <c r="AB3047" i="1"/>
  <c r="AA3047" i="1"/>
  <c r="Z3047" i="1"/>
  <c r="Y3047" i="1"/>
  <c r="AC3075" i="1"/>
  <c r="AB3075" i="1"/>
  <c r="AA3075" i="1"/>
  <c r="Z3075" i="1"/>
  <c r="Y3075" i="1"/>
  <c r="AC3107" i="1"/>
  <c r="AB3107" i="1"/>
  <c r="AA3107" i="1"/>
  <c r="Z3107" i="1"/>
  <c r="Y3107" i="1"/>
  <c r="AC3139" i="1"/>
  <c r="AB3139" i="1"/>
  <c r="AA3139" i="1"/>
  <c r="Z3139" i="1"/>
  <c r="Y3139" i="1"/>
  <c r="AC3171" i="1"/>
  <c r="AB3171" i="1"/>
  <c r="AA3171" i="1"/>
  <c r="Z3171" i="1"/>
  <c r="Y3171" i="1"/>
  <c r="AC3203" i="1"/>
  <c r="AB3203" i="1"/>
  <c r="AA3203" i="1"/>
  <c r="Z3203" i="1"/>
  <c r="Y3203" i="1"/>
  <c r="AC3219" i="1"/>
  <c r="AB3219" i="1"/>
  <c r="AA3219" i="1"/>
  <c r="Z3219" i="1"/>
  <c r="Y3219" i="1"/>
  <c r="AC26" i="1"/>
  <c r="AB26" i="1"/>
  <c r="AA26" i="1"/>
  <c r="Z26" i="1"/>
  <c r="Y26" i="1"/>
  <c r="AC35" i="1"/>
  <c r="AB35" i="1"/>
  <c r="AA35" i="1"/>
  <c r="Z35" i="1"/>
  <c r="Y35" i="1"/>
  <c r="AC43" i="1"/>
  <c r="AA43" i="1"/>
  <c r="AB43" i="1"/>
  <c r="Y43" i="1"/>
  <c r="Z43" i="1"/>
  <c r="AC51" i="1"/>
  <c r="AB51" i="1"/>
  <c r="AA51" i="1"/>
  <c r="Z51" i="1"/>
  <c r="Y51" i="1"/>
  <c r="AC59" i="1"/>
  <c r="AB59" i="1"/>
  <c r="AA59" i="1"/>
  <c r="Y59" i="1"/>
  <c r="Z59" i="1"/>
  <c r="AC67" i="1"/>
  <c r="AB67" i="1"/>
  <c r="AA67" i="1"/>
  <c r="Z67" i="1"/>
  <c r="Y67" i="1"/>
  <c r="AC75" i="1"/>
  <c r="AA75" i="1"/>
  <c r="AB75" i="1"/>
  <c r="Y75" i="1"/>
  <c r="Z75" i="1"/>
  <c r="AC83" i="1"/>
  <c r="AB83" i="1"/>
  <c r="AA83" i="1"/>
  <c r="Z83" i="1"/>
  <c r="Y83" i="1"/>
  <c r="AC91" i="1"/>
  <c r="AB91" i="1"/>
  <c r="AA91" i="1"/>
  <c r="Y91" i="1"/>
  <c r="Z91" i="1"/>
  <c r="AC99" i="1"/>
  <c r="AB99" i="1"/>
  <c r="AA99" i="1"/>
  <c r="Z99" i="1"/>
  <c r="Y99" i="1"/>
  <c r="AC107" i="1"/>
  <c r="AA107" i="1"/>
  <c r="Y107" i="1"/>
  <c r="AB107" i="1"/>
  <c r="Z107" i="1"/>
  <c r="AC115" i="1"/>
  <c r="AB115" i="1"/>
  <c r="AA115" i="1"/>
  <c r="Z115" i="1"/>
  <c r="Y115" i="1"/>
  <c r="AC123" i="1"/>
  <c r="AB123" i="1"/>
  <c r="AA123" i="1"/>
  <c r="Y123" i="1"/>
  <c r="Z123" i="1"/>
  <c r="AC131" i="1"/>
  <c r="AB131" i="1"/>
  <c r="AA131" i="1"/>
  <c r="Z131" i="1"/>
  <c r="Y131" i="1"/>
  <c r="AC139" i="1"/>
  <c r="AA139" i="1"/>
  <c r="AB139" i="1"/>
  <c r="Y139" i="1"/>
  <c r="Z139" i="1"/>
  <c r="AC147" i="1"/>
  <c r="AB147" i="1"/>
  <c r="AA147" i="1"/>
  <c r="Z147" i="1"/>
  <c r="Y147" i="1"/>
  <c r="AC155" i="1"/>
  <c r="AB155" i="1"/>
  <c r="AA155" i="1"/>
  <c r="Y155" i="1"/>
  <c r="Z155" i="1"/>
  <c r="AC163" i="1"/>
  <c r="AB163" i="1"/>
  <c r="AA163" i="1"/>
  <c r="Z163" i="1"/>
  <c r="Y163" i="1"/>
  <c r="AC171" i="1"/>
  <c r="AA171" i="1"/>
  <c r="AB171" i="1"/>
  <c r="Y171" i="1"/>
  <c r="Z171" i="1"/>
  <c r="AC179" i="1"/>
  <c r="AB179" i="1"/>
  <c r="AA179" i="1"/>
  <c r="Z179" i="1"/>
  <c r="Y179" i="1"/>
  <c r="AC187" i="1"/>
  <c r="AB187" i="1"/>
  <c r="AA187" i="1"/>
  <c r="Y187" i="1"/>
  <c r="Z187" i="1"/>
  <c r="AC195" i="1"/>
  <c r="AB195" i="1"/>
  <c r="AA195" i="1"/>
  <c r="Z195" i="1"/>
  <c r="Y195" i="1"/>
  <c r="AC203" i="1"/>
  <c r="AA203" i="1"/>
  <c r="AB203" i="1"/>
  <c r="Y203" i="1"/>
  <c r="Z203" i="1"/>
  <c r="AC211" i="1"/>
  <c r="AB211" i="1"/>
  <c r="AA211" i="1"/>
  <c r="Z211" i="1"/>
  <c r="Y211" i="1"/>
  <c r="AC219" i="1"/>
  <c r="AB219" i="1"/>
  <c r="AA219" i="1"/>
  <c r="Y219" i="1"/>
  <c r="Z219" i="1"/>
  <c r="AC227" i="1"/>
  <c r="AB227" i="1"/>
  <c r="AA227" i="1"/>
  <c r="Z227" i="1"/>
  <c r="Y227" i="1"/>
  <c r="AC235" i="1"/>
  <c r="AA235" i="1"/>
  <c r="Y235" i="1"/>
  <c r="AB235" i="1"/>
  <c r="Z235" i="1"/>
  <c r="AC243" i="1"/>
  <c r="AB243" i="1"/>
  <c r="AA243" i="1"/>
  <c r="Z243" i="1"/>
  <c r="Y243" i="1"/>
  <c r="AC251" i="1"/>
  <c r="AB251" i="1"/>
  <c r="AA251" i="1"/>
  <c r="Y251" i="1"/>
  <c r="Z251" i="1"/>
  <c r="AC259" i="1"/>
  <c r="AB259" i="1"/>
  <c r="AA259" i="1"/>
  <c r="Z259" i="1"/>
  <c r="Y259" i="1"/>
  <c r="AC267" i="1"/>
  <c r="AA267" i="1"/>
  <c r="AB267" i="1"/>
  <c r="Y267" i="1"/>
  <c r="Z267" i="1"/>
  <c r="AC275" i="1"/>
  <c r="AB275" i="1"/>
  <c r="AA275" i="1"/>
  <c r="Z275" i="1"/>
  <c r="Y275" i="1"/>
  <c r="AC283" i="1"/>
  <c r="AB283" i="1"/>
  <c r="AA283" i="1"/>
  <c r="Y283" i="1"/>
  <c r="Z283" i="1"/>
  <c r="AC291" i="1"/>
  <c r="AB291" i="1"/>
  <c r="AA291" i="1"/>
  <c r="Z291" i="1"/>
  <c r="Y291" i="1"/>
  <c r="AC299" i="1"/>
  <c r="AA299" i="1"/>
  <c r="AB299" i="1"/>
  <c r="Y299" i="1"/>
  <c r="Z299" i="1"/>
  <c r="AC307" i="1"/>
  <c r="AB307" i="1"/>
  <c r="AA307" i="1"/>
  <c r="Z307" i="1"/>
  <c r="Y307" i="1"/>
  <c r="AC315" i="1"/>
  <c r="AB315" i="1"/>
  <c r="AA315" i="1"/>
  <c r="Y315" i="1"/>
  <c r="Z315" i="1"/>
  <c r="AC323" i="1"/>
  <c r="AB323" i="1"/>
  <c r="AA323" i="1"/>
  <c r="Z323" i="1"/>
  <c r="Y323" i="1"/>
  <c r="AC331" i="1"/>
  <c r="AA331" i="1"/>
  <c r="AB331" i="1"/>
  <c r="Y331" i="1"/>
  <c r="Z331" i="1"/>
  <c r="AC339" i="1"/>
  <c r="AB339" i="1"/>
  <c r="AA339" i="1"/>
  <c r="Z339" i="1"/>
  <c r="Y339" i="1"/>
  <c r="AC347" i="1"/>
  <c r="AB347" i="1"/>
  <c r="AA347" i="1"/>
  <c r="Y347" i="1"/>
  <c r="Z347" i="1"/>
  <c r="AC355" i="1"/>
  <c r="AB355" i="1"/>
  <c r="AA355" i="1"/>
  <c r="Z355" i="1"/>
  <c r="Y355" i="1"/>
  <c r="AC363" i="1"/>
  <c r="AA363" i="1"/>
  <c r="Y363" i="1"/>
  <c r="AB363" i="1"/>
  <c r="Z363" i="1"/>
  <c r="AC371" i="1"/>
  <c r="AB371" i="1"/>
  <c r="AA371" i="1"/>
  <c r="Z371" i="1"/>
  <c r="Y371" i="1"/>
  <c r="AC379" i="1"/>
  <c r="AB379" i="1"/>
  <c r="AA379" i="1"/>
  <c r="Y379" i="1"/>
  <c r="Z379" i="1"/>
  <c r="AC387" i="1"/>
  <c r="AB387" i="1"/>
  <c r="AA387" i="1"/>
  <c r="Z387" i="1"/>
  <c r="Y387" i="1"/>
  <c r="AC395" i="1"/>
  <c r="AA395" i="1"/>
  <c r="AB395" i="1"/>
  <c r="Y395" i="1"/>
  <c r="Z395" i="1"/>
  <c r="AC403" i="1"/>
  <c r="AB403" i="1"/>
  <c r="AA403" i="1"/>
  <c r="Z403" i="1"/>
  <c r="Y403" i="1"/>
  <c r="AC411" i="1"/>
  <c r="AB411" i="1"/>
  <c r="AA411" i="1"/>
  <c r="Y411" i="1"/>
  <c r="Z411" i="1"/>
  <c r="AC419" i="1"/>
  <c r="AB419" i="1"/>
  <c r="AA419" i="1"/>
  <c r="Z419" i="1"/>
  <c r="Y419" i="1"/>
  <c r="AC427" i="1"/>
  <c r="AA427" i="1"/>
  <c r="AB427" i="1"/>
  <c r="Y427" i="1"/>
  <c r="Z427" i="1"/>
  <c r="AC435" i="1"/>
  <c r="AB435" i="1"/>
  <c r="AA435" i="1"/>
  <c r="Z435" i="1"/>
  <c r="Y435" i="1"/>
  <c r="AC443" i="1"/>
  <c r="AB443" i="1"/>
  <c r="AA443" i="1"/>
  <c r="Y443" i="1"/>
  <c r="Z443" i="1"/>
  <c r="AC451" i="1"/>
  <c r="AB451" i="1"/>
  <c r="AA451" i="1"/>
  <c r="Z451" i="1"/>
  <c r="Y451" i="1"/>
  <c r="AC459" i="1"/>
  <c r="AA459" i="1"/>
  <c r="AB459" i="1"/>
  <c r="Y459" i="1"/>
  <c r="Z459" i="1"/>
  <c r="AC467" i="1"/>
  <c r="AB467" i="1"/>
  <c r="AA467" i="1"/>
  <c r="Z467" i="1"/>
  <c r="Y467" i="1"/>
  <c r="AC475" i="1"/>
  <c r="AB475" i="1"/>
  <c r="AA475" i="1"/>
  <c r="Y475" i="1"/>
  <c r="Z475" i="1"/>
  <c r="AC483" i="1"/>
  <c r="AB483" i="1"/>
  <c r="AA483" i="1"/>
  <c r="Z483" i="1"/>
  <c r="Y483" i="1"/>
  <c r="AC491" i="1"/>
  <c r="AA491" i="1"/>
  <c r="Y491" i="1"/>
  <c r="AB491" i="1"/>
  <c r="Z491" i="1"/>
  <c r="AC499" i="1"/>
  <c r="AB499" i="1"/>
  <c r="AA499" i="1"/>
  <c r="Z499" i="1"/>
  <c r="Y499" i="1"/>
  <c r="AC507" i="1"/>
  <c r="AB507" i="1"/>
  <c r="AA507" i="1"/>
  <c r="Y507" i="1"/>
  <c r="Z507" i="1"/>
  <c r="AC515" i="1"/>
  <c r="AB515" i="1"/>
  <c r="AA515" i="1"/>
  <c r="Z515" i="1"/>
  <c r="Y515" i="1"/>
  <c r="AC523" i="1"/>
  <c r="AA523" i="1"/>
  <c r="AB523" i="1"/>
  <c r="Y523" i="1"/>
  <c r="Z523" i="1"/>
  <c r="AC531" i="1"/>
  <c r="AB531" i="1"/>
  <c r="AA531" i="1"/>
  <c r="Z531" i="1"/>
  <c r="Y531" i="1"/>
  <c r="AC539" i="1"/>
  <c r="AB539" i="1"/>
  <c r="AA539" i="1"/>
  <c r="Y539" i="1"/>
  <c r="Z539" i="1"/>
  <c r="AC547" i="1"/>
  <c r="AB547" i="1"/>
  <c r="AA547" i="1"/>
  <c r="Z547" i="1"/>
  <c r="Y547" i="1"/>
  <c r="AC555" i="1"/>
  <c r="AA555" i="1"/>
  <c r="AB555" i="1"/>
  <c r="Y555" i="1"/>
  <c r="Z555" i="1"/>
  <c r="AC563" i="1"/>
  <c r="AB563" i="1"/>
  <c r="AA563" i="1"/>
  <c r="Z563" i="1"/>
  <c r="Y563" i="1"/>
  <c r="AC571" i="1"/>
  <c r="AB571" i="1"/>
  <c r="AA571" i="1"/>
  <c r="Y571" i="1"/>
  <c r="Z571" i="1"/>
  <c r="AC579" i="1"/>
  <c r="AB579" i="1"/>
  <c r="AA579" i="1"/>
  <c r="Z579" i="1"/>
  <c r="Y579" i="1"/>
  <c r="AC587" i="1"/>
  <c r="AA587" i="1"/>
  <c r="AB587" i="1"/>
  <c r="Y587" i="1"/>
  <c r="Z587" i="1"/>
  <c r="AC595" i="1"/>
  <c r="AB595" i="1"/>
  <c r="AA595" i="1"/>
  <c r="Z595" i="1"/>
  <c r="Y595" i="1"/>
  <c r="AC603" i="1"/>
  <c r="AB603" i="1"/>
  <c r="AA603" i="1"/>
  <c r="Y603" i="1"/>
  <c r="Z603" i="1"/>
  <c r="AC611" i="1"/>
  <c r="AB611" i="1"/>
  <c r="AA611" i="1"/>
  <c r="Z611" i="1"/>
  <c r="Y611" i="1"/>
  <c r="AC619" i="1"/>
  <c r="AA619" i="1"/>
  <c r="Y619" i="1"/>
  <c r="AB619" i="1"/>
  <c r="Z619" i="1"/>
  <c r="AC627" i="1"/>
  <c r="AB627" i="1"/>
  <c r="AA627" i="1"/>
  <c r="Z627" i="1"/>
  <c r="Y627" i="1"/>
  <c r="AC635" i="1"/>
  <c r="AB635" i="1"/>
  <c r="AA635" i="1"/>
  <c r="Y635" i="1"/>
  <c r="Z635" i="1"/>
  <c r="AC643" i="1"/>
  <c r="AB643" i="1"/>
  <c r="AA643" i="1"/>
  <c r="Z643" i="1"/>
  <c r="Y643" i="1"/>
  <c r="AC651" i="1"/>
  <c r="AA651" i="1"/>
  <c r="AB651" i="1"/>
  <c r="Y651" i="1"/>
  <c r="Z651" i="1"/>
  <c r="AC659" i="1"/>
  <c r="AB659" i="1"/>
  <c r="AA659" i="1"/>
  <c r="Z659" i="1"/>
  <c r="Y659" i="1"/>
  <c r="AC667" i="1"/>
  <c r="AB667" i="1"/>
  <c r="AA667" i="1"/>
  <c r="Y667" i="1"/>
  <c r="Z667" i="1"/>
  <c r="AC675" i="1"/>
  <c r="AB675" i="1"/>
  <c r="AA675" i="1"/>
  <c r="Z675" i="1"/>
  <c r="Y675" i="1"/>
  <c r="AC683" i="1"/>
  <c r="AA683" i="1"/>
  <c r="AB683" i="1"/>
  <c r="Y683" i="1"/>
  <c r="Z683" i="1"/>
  <c r="AC691" i="1"/>
  <c r="AB691" i="1"/>
  <c r="AA691" i="1"/>
  <c r="Z691" i="1"/>
  <c r="Y691" i="1"/>
  <c r="AC699" i="1"/>
  <c r="AB699" i="1"/>
  <c r="AA699" i="1"/>
  <c r="Y699" i="1"/>
  <c r="Z699" i="1"/>
  <c r="AC707" i="1"/>
  <c r="AB707" i="1"/>
  <c r="AA707" i="1"/>
  <c r="Z707" i="1"/>
  <c r="Y707" i="1"/>
  <c r="AC715" i="1"/>
  <c r="AA715" i="1"/>
  <c r="AB715" i="1"/>
  <c r="Y715" i="1"/>
  <c r="Z715" i="1"/>
  <c r="AC723" i="1"/>
  <c r="AB723" i="1"/>
  <c r="AA723" i="1"/>
  <c r="Z723" i="1"/>
  <c r="Y723" i="1"/>
  <c r="AC731" i="1"/>
  <c r="AB731" i="1"/>
  <c r="AA731" i="1"/>
  <c r="Y731" i="1"/>
  <c r="Z731" i="1"/>
  <c r="AC739" i="1"/>
  <c r="AB739" i="1"/>
  <c r="AA739" i="1"/>
  <c r="Z739" i="1"/>
  <c r="Y739" i="1"/>
  <c r="AC747" i="1"/>
  <c r="AA747" i="1"/>
  <c r="Y747" i="1"/>
  <c r="AB747" i="1"/>
  <c r="Z747" i="1"/>
  <c r="AC755" i="1"/>
  <c r="AB755" i="1"/>
  <c r="AA755" i="1"/>
  <c r="Z755" i="1"/>
  <c r="Y755" i="1"/>
  <c r="AC763" i="1"/>
  <c r="AB763" i="1"/>
  <c r="AA763" i="1"/>
  <c r="Y763" i="1"/>
  <c r="Z763" i="1"/>
  <c r="AC771" i="1"/>
  <c r="AB771" i="1"/>
  <c r="AA771" i="1"/>
  <c r="Z771" i="1"/>
  <c r="Y771" i="1"/>
  <c r="AC779" i="1"/>
  <c r="AA779" i="1"/>
  <c r="AB779" i="1"/>
  <c r="Y779" i="1"/>
  <c r="Z779" i="1"/>
  <c r="AC787" i="1"/>
  <c r="AB787" i="1"/>
  <c r="AA787" i="1"/>
  <c r="Z787" i="1"/>
  <c r="Y787" i="1"/>
  <c r="AC795" i="1"/>
  <c r="AB795" i="1"/>
  <c r="AA795" i="1"/>
  <c r="Y795" i="1"/>
  <c r="Z795" i="1"/>
  <c r="AC803" i="1"/>
  <c r="AB803" i="1"/>
  <c r="AA803" i="1"/>
  <c r="Z803" i="1"/>
  <c r="Y803" i="1"/>
  <c r="AC811" i="1"/>
  <c r="AA811" i="1"/>
  <c r="AB811" i="1"/>
  <c r="Y811" i="1"/>
  <c r="Z811" i="1"/>
  <c r="AC819" i="1"/>
  <c r="AB819" i="1"/>
  <c r="AA819" i="1"/>
  <c r="Z819" i="1"/>
  <c r="Y819" i="1"/>
  <c r="AC827" i="1"/>
  <c r="AB827" i="1"/>
  <c r="AA827" i="1"/>
  <c r="Y827" i="1"/>
  <c r="Z827" i="1"/>
  <c r="AC835" i="1"/>
  <c r="AB835" i="1"/>
  <c r="AA835" i="1"/>
  <c r="Z835" i="1"/>
  <c r="Y835" i="1"/>
  <c r="AC843" i="1"/>
  <c r="AA843" i="1"/>
  <c r="AB843" i="1"/>
  <c r="Y843" i="1"/>
  <c r="Z843" i="1"/>
  <c r="AC851" i="1"/>
  <c r="AB851" i="1"/>
  <c r="AA851" i="1"/>
  <c r="Z851" i="1"/>
  <c r="Y851" i="1"/>
  <c r="AC859" i="1"/>
  <c r="AB859" i="1"/>
  <c r="AA859" i="1"/>
  <c r="Y859" i="1"/>
  <c r="Z859" i="1"/>
  <c r="AC867" i="1"/>
  <c r="AB867" i="1"/>
  <c r="AA867" i="1"/>
  <c r="Z867" i="1"/>
  <c r="Y867" i="1"/>
  <c r="AC875" i="1"/>
  <c r="Y875" i="1"/>
  <c r="AA875" i="1"/>
  <c r="AB875" i="1"/>
  <c r="Z875" i="1"/>
  <c r="AC883" i="1"/>
  <c r="AB883" i="1"/>
  <c r="AA883" i="1"/>
  <c r="Z883" i="1"/>
  <c r="Y883" i="1"/>
  <c r="AC891" i="1"/>
  <c r="AB891" i="1"/>
  <c r="Y891" i="1"/>
  <c r="Z891" i="1"/>
  <c r="AA891" i="1"/>
  <c r="AC899" i="1"/>
  <c r="AB899" i="1"/>
  <c r="AA899" i="1"/>
  <c r="Z899" i="1"/>
  <c r="Y899" i="1"/>
  <c r="AC907" i="1"/>
  <c r="AB907" i="1"/>
  <c r="Y907" i="1"/>
  <c r="AA907" i="1"/>
  <c r="Z907" i="1"/>
  <c r="AC915" i="1"/>
  <c r="AB915" i="1"/>
  <c r="AA915" i="1"/>
  <c r="Z915" i="1"/>
  <c r="Y915" i="1"/>
  <c r="AC923" i="1"/>
  <c r="AB923" i="1"/>
  <c r="Y923" i="1"/>
  <c r="Z923" i="1"/>
  <c r="AA923" i="1"/>
  <c r="AC931" i="1"/>
  <c r="AB931" i="1"/>
  <c r="AA931" i="1"/>
  <c r="Z931" i="1"/>
  <c r="Y931" i="1"/>
  <c r="AC939" i="1"/>
  <c r="AB939" i="1"/>
  <c r="Y939" i="1"/>
  <c r="AA939" i="1"/>
  <c r="Z939" i="1"/>
  <c r="AC947" i="1"/>
  <c r="AB947" i="1"/>
  <c r="AA947" i="1"/>
  <c r="Z947" i="1"/>
  <c r="Y947" i="1"/>
  <c r="AC955" i="1"/>
  <c r="AB955" i="1"/>
  <c r="Y955" i="1"/>
  <c r="Z955" i="1"/>
  <c r="AA955" i="1"/>
  <c r="AC963" i="1"/>
  <c r="AB963" i="1"/>
  <c r="AA963" i="1"/>
  <c r="Z963" i="1"/>
  <c r="Y963" i="1"/>
  <c r="AC971" i="1"/>
  <c r="AB971" i="1"/>
  <c r="Y971" i="1"/>
  <c r="AA971" i="1"/>
  <c r="Z971" i="1"/>
  <c r="AC979" i="1"/>
  <c r="AB979" i="1"/>
  <c r="AA979" i="1"/>
  <c r="Z979" i="1"/>
  <c r="Y979" i="1"/>
  <c r="AC987" i="1"/>
  <c r="AB987" i="1"/>
  <c r="Y987" i="1"/>
  <c r="Z987" i="1"/>
  <c r="AA987" i="1"/>
  <c r="AC995" i="1"/>
  <c r="AB995" i="1"/>
  <c r="AA995" i="1"/>
  <c r="Z995" i="1"/>
  <c r="Y995" i="1"/>
  <c r="AC1003" i="1"/>
  <c r="Y1003" i="1"/>
  <c r="AA1003" i="1"/>
  <c r="AB1003" i="1"/>
  <c r="Z1003" i="1"/>
  <c r="AC1011" i="1"/>
  <c r="AB1011" i="1"/>
  <c r="AA1011" i="1"/>
  <c r="Z1011" i="1"/>
  <c r="Y1011" i="1"/>
  <c r="AC1019" i="1"/>
  <c r="AB1019" i="1"/>
  <c r="Y1019" i="1"/>
  <c r="Z1019" i="1"/>
  <c r="AA1019" i="1"/>
  <c r="AC1027" i="1"/>
  <c r="AB1027" i="1"/>
  <c r="AA1027" i="1"/>
  <c r="Z1027" i="1"/>
  <c r="Y1027" i="1"/>
  <c r="AC1035" i="1"/>
  <c r="AB1035" i="1"/>
  <c r="Y1035" i="1"/>
  <c r="AA1035" i="1"/>
  <c r="Z1035" i="1"/>
  <c r="AC1043" i="1"/>
  <c r="AB1043" i="1"/>
  <c r="AA1043" i="1"/>
  <c r="Z1043" i="1"/>
  <c r="Y1043" i="1"/>
  <c r="AC1051" i="1"/>
  <c r="AB1051" i="1"/>
  <c r="Y1051" i="1"/>
  <c r="Z1051" i="1"/>
  <c r="AA1051" i="1"/>
  <c r="AC1059" i="1"/>
  <c r="AB1059" i="1"/>
  <c r="AA1059" i="1"/>
  <c r="Z1059" i="1"/>
  <c r="Y1059" i="1"/>
  <c r="AC1067" i="1"/>
  <c r="AB1067" i="1"/>
  <c r="Y1067" i="1"/>
  <c r="AA1067" i="1"/>
  <c r="Z1067" i="1"/>
  <c r="AC1075" i="1"/>
  <c r="AB1075" i="1"/>
  <c r="AA1075" i="1"/>
  <c r="Z1075" i="1"/>
  <c r="Y1075" i="1"/>
  <c r="AC1083" i="1"/>
  <c r="AB1083" i="1"/>
  <c r="Y1083" i="1"/>
  <c r="Z1083" i="1"/>
  <c r="AA1083" i="1"/>
  <c r="AC1091" i="1"/>
  <c r="AB1091" i="1"/>
  <c r="AA1091" i="1"/>
  <c r="Z1091" i="1"/>
  <c r="Y1091" i="1"/>
  <c r="AC1099" i="1"/>
  <c r="AB1099" i="1"/>
  <c r="Y1099" i="1"/>
  <c r="AA1099" i="1"/>
  <c r="Z1099" i="1"/>
  <c r="AC1107" i="1"/>
  <c r="AB1107" i="1"/>
  <c r="AA1107" i="1"/>
  <c r="Z1107" i="1"/>
  <c r="Y1107" i="1"/>
  <c r="AC1115" i="1"/>
  <c r="AB1115" i="1"/>
  <c r="Y1115" i="1"/>
  <c r="Z1115" i="1"/>
  <c r="AA1115" i="1"/>
  <c r="AC1123" i="1"/>
  <c r="AB1123" i="1"/>
  <c r="AA1123" i="1"/>
  <c r="Z1123" i="1"/>
  <c r="Y1123" i="1"/>
  <c r="AC1131" i="1"/>
  <c r="Y1131" i="1"/>
  <c r="AA1131" i="1"/>
  <c r="AB1131" i="1"/>
  <c r="Z1131" i="1"/>
  <c r="AC1139" i="1"/>
  <c r="AB1139" i="1"/>
  <c r="AA1139" i="1"/>
  <c r="Z1139" i="1"/>
  <c r="Y1139" i="1"/>
  <c r="AC1147" i="1"/>
  <c r="AB1147" i="1"/>
  <c r="Y1147" i="1"/>
  <c r="Z1147" i="1"/>
  <c r="AA1147" i="1"/>
  <c r="AC1155" i="1"/>
  <c r="AB1155" i="1"/>
  <c r="AA1155" i="1"/>
  <c r="Z1155" i="1"/>
  <c r="Y1155" i="1"/>
  <c r="AC1163" i="1"/>
  <c r="AB1163" i="1"/>
  <c r="Y1163" i="1"/>
  <c r="AA1163" i="1"/>
  <c r="Z1163" i="1"/>
  <c r="AC1171" i="1"/>
  <c r="AB1171" i="1"/>
  <c r="AA1171" i="1"/>
  <c r="Z1171" i="1"/>
  <c r="Y1171" i="1"/>
  <c r="AC1179" i="1"/>
  <c r="AB1179" i="1"/>
  <c r="Y1179" i="1"/>
  <c r="Z1179" i="1"/>
  <c r="AA1179" i="1"/>
  <c r="AC1187" i="1"/>
  <c r="AB1187" i="1"/>
  <c r="AA1187" i="1"/>
  <c r="Z1187" i="1"/>
  <c r="Y1187" i="1"/>
  <c r="AC1195" i="1"/>
  <c r="AB1195" i="1"/>
  <c r="Y1195" i="1"/>
  <c r="AA1195" i="1"/>
  <c r="Z1195" i="1"/>
  <c r="AC1203" i="1"/>
  <c r="AB1203" i="1"/>
  <c r="AA1203" i="1"/>
  <c r="Z1203" i="1"/>
  <c r="Y1203" i="1"/>
  <c r="AC1211" i="1"/>
  <c r="AB1211" i="1"/>
  <c r="Y1211" i="1"/>
  <c r="Z1211" i="1"/>
  <c r="AA1211" i="1"/>
  <c r="AC1219" i="1"/>
  <c r="AB1219" i="1"/>
  <c r="AA1219" i="1"/>
  <c r="Z1219" i="1"/>
  <c r="Y1219" i="1"/>
  <c r="AC1227" i="1"/>
  <c r="AB1227" i="1"/>
  <c r="Y1227" i="1"/>
  <c r="AA1227" i="1"/>
  <c r="Z1227" i="1"/>
  <c r="AC1235" i="1"/>
  <c r="AB1235" i="1"/>
  <c r="AA1235" i="1"/>
  <c r="Z1235" i="1"/>
  <c r="Y1235" i="1"/>
  <c r="AC1244" i="1"/>
  <c r="AB1244" i="1"/>
  <c r="Y1244" i="1"/>
  <c r="AA1244" i="1"/>
  <c r="Z1244" i="1"/>
  <c r="AB1252" i="1"/>
  <c r="AA1252" i="1"/>
  <c r="AC1252" i="1"/>
  <c r="Z1252" i="1"/>
  <c r="Y1252" i="1"/>
  <c r="AC1260" i="1"/>
  <c r="AB1260" i="1"/>
  <c r="Y1260" i="1"/>
  <c r="Z1260" i="1"/>
  <c r="AA1260" i="1"/>
  <c r="AC1268" i="1"/>
  <c r="AB1268" i="1"/>
  <c r="AA1268" i="1"/>
  <c r="Z1268" i="1"/>
  <c r="Y1268" i="1"/>
  <c r="AC1276" i="1"/>
  <c r="AB1276" i="1"/>
  <c r="Y1276" i="1"/>
  <c r="AA1276" i="1"/>
  <c r="Z1276" i="1"/>
  <c r="AB1284" i="1"/>
  <c r="AC1284" i="1"/>
  <c r="AA1284" i="1"/>
  <c r="Z1284" i="1"/>
  <c r="Y1284" i="1"/>
  <c r="AC1292" i="1"/>
  <c r="AB1292" i="1"/>
  <c r="Y1292" i="1"/>
  <c r="Z1292" i="1"/>
  <c r="AA1292" i="1"/>
  <c r="AC1300" i="1"/>
  <c r="AB1300" i="1"/>
  <c r="AA1300" i="1"/>
  <c r="Z1300" i="1"/>
  <c r="Y1300" i="1"/>
  <c r="AC1308" i="1"/>
  <c r="Y1308" i="1"/>
  <c r="AA1308" i="1"/>
  <c r="AB1308" i="1"/>
  <c r="Z1308" i="1"/>
  <c r="AB1316" i="1"/>
  <c r="AC1316" i="1"/>
  <c r="AA1316" i="1"/>
  <c r="Z1316" i="1"/>
  <c r="Y1316" i="1"/>
  <c r="AC1324" i="1"/>
  <c r="AB1324" i="1"/>
  <c r="Y1324" i="1"/>
  <c r="Z1324" i="1"/>
  <c r="AA1324" i="1"/>
  <c r="AC1332" i="1"/>
  <c r="AB1332" i="1"/>
  <c r="AA1332" i="1"/>
  <c r="Z1332" i="1"/>
  <c r="Y1332" i="1"/>
  <c r="AC1340" i="1"/>
  <c r="AB1340" i="1"/>
  <c r="Y1340" i="1"/>
  <c r="AA1340" i="1"/>
  <c r="Z1340" i="1"/>
  <c r="AB1348" i="1"/>
  <c r="AC1348" i="1"/>
  <c r="AA1348" i="1"/>
  <c r="Z1348" i="1"/>
  <c r="Y1348" i="1"/>
  <c r="AC1356" i="1"/>
  <c r="AB1356" i="1"/>
  <c r="Y1356" i="1"/>
  <c r="Z1356" i="1"/>
  <c r="AA1356" i="1"/>
  <c r="AC1364" i="1"/>
  <c r="AB1364" i="1"/>
  <c r="AA1364" i="1"/>
  <c r="Z1364" i="1"/>
  <c r="Y1364" i="1"/>
  <c r="AC1372" i="1"/>
  <c r="AB1372" i="1"/>
  <c r="Y1372" i="1"/>
  <c r="AA1372" i="1"/>
  <c r="Z1372" i="1"/>
  <c r="AB1380" i="1"/>
  <c r="AA1380" i="1"/>
  <c r="Z1380" i="1"/>
  <c r="Y1380" i="1"/>
  <c r="AC1380" i="1"/>
  <c r="AC1388" i="1"/>
  <c r="AB1388" i="1"/>
  <c r="Y1388" i="1"/>
  <c r="Z1388" i="1"/>
  <c r="AA1388" i="1"/>
  <c r="AC1396" i="1"/>
  <c r="AB1396" i="1"/>
  <c r="AA1396" i="1"/>
  <c r="Z1396" i="1"/>
  <c r="Y1396" i="1"/>
  <c r="AC1404" i="1"/>
  <c r="AB1404" i="1"/>
  <c r="Y1404" i="1"/>
  <c r="AA1404" i="1"/>
  <c r="Z1404" i="1"/>
  <c r="AB1412" i="1"/>
  <c r="AC1412" i="1"/>
  <c r="AA1412" i="1"/>
  <c r="Z1412" i="1"/>
  <c r="Y1412" i="1"/>
  <c r="AC1420" i="1"/>
  <c r="AB1420" i="1"/>
  <c r="Y1420" i="1"/>
  <c r="Z1420" i="1"/>
  <c r="AA1420" i="1"/>
  <c r="AC1428" i="1"/>
  <c r="AB1428" i="1"/>
  <c r="AA1428" i="1"/>
  <c r="Z1428" i="1"/>
  <c r="Y1428" i="1"/>
  <c r="AC1436" i="1"/>
  <c r="Y1436" i="1"/>
  <c r="AA1436" i="1"/>
  <c r="AB1436" i="1"/>
  <c r="Z1436" i="1"/>
  <c r="AB1444" i="1"/>
  <c r="AC1444" i="1"/>
  <c r="AA1444" i="1"/>
  <c r="Z1444" i="1"/>
  <c r="Y1444" i="1"/>
  <c r="AC1452" i="1"/>
  <c r="AB1452" i="1"/>
  <c r="Y1452" i="1"/>
  <c r="Z1452" i="1"/>
  <c r="AA1452" i="1"/>
  <c r="AC1460" i="1"/>
  <c r="AB1460" i="1"/>
  <c r="AA1460" i="1"/>
  <c r="Z1460" i="1"/>
  <c r="Y1460" i="1"/>
  <c r="AC1468" i="1"/>
  <c r="AB1468" i="1"/>
  <c r="Y1468" i="1"/>
  <c r="AA1468" i="1"/>
  <c r="Z1468" i="1"/>
  <c r="AB1476" i="1"/>
  <c r="AC1476" i="1"/>
  <c r="AA1476" i="1"/>
  <c r="Z1476" i="1"/>
  <c r="Y1476" i="1"/>
  <c r="AC1484" i="1"/>
  <c r="AB1484" i="1"/>
  <c r="Y1484" i="1"/>
  <c r="Z1484" i="1"/>
  <c r="AA1484" i="1"/>
  <c r="AC1492" i="1"/>
  <c r="AB1492" i="1"/>
  <c r="AA1492" i="1"/>
  <c r="Z1492" i="1"/>
  <c r="Y1492" i="1"/>
  <c r="AC1500" i="1"/>
  <c r="AB1500" i="1"/>
  <c r="Y1500" i="1"/>
  <c r="AA1500" i="1"/>
  <c r="Z1500" i="1"/>
  <c r="AB1508" i="1"/>
  <c r="AA1508" i="1"/>
  <c r="AC1508" i="1"/>
  <c r="Z1508" i="1"/>
  <c r="Y1508" i="1"/>
  <c r="AC1516" i="1"/>
  <c r="AB1516" i="1"/>
  <c r="Y1516" i="1"/>
  <c r="Z1516" i="1"/>
  <c r="AA1516" i="1"/>
  <c r="AC1524" i="1"/>
  <c r="AB1524" i="1"/>
  <c r="AA1524" i="1"/>
  <c r="Z1524" i="1"/>
  <c r="Y1524" i="1"/>
  <c r="AC1532" i="1"/>
  <c r="AB1532" i="1"/>
  <c r="Y1532" i="1"/>
  <c r="AA1532" i="1"/>
  <c r="Z1532" i="1"/>
  <c r="AB1540" i="1"/>
  <c r="AC1540" i="1"/>
  <c r="AA1540" i="1"/>
  <c r="Z1540" i="1"/>
  <c r="Y1540" i="1"/>
  <c r="AC1548" i="1"/>
  <c r="AB1548" i="1"/>
  <c r="Y1548" i="1"/>
  <c r="Z1548" i="1"/>
  <c r="AA1548" i="1"/>
  <c r="AC1556" i="1"/>
  <c r="AB1556" i="1"/>
  <c r="AA1556" i="1"/>
  <c r="Z1556" i="1"/>
  <c r="Y1556" i="1"/>
  <c r="AC1564" i="1"/>
  <c r="AB1564" i="1"/>
  <c r="Y1564" i="1"/>
  <c r="AA1564" i="1"/>
  <c r="Z1564" i="1"/>
  <c r="AB1572" i="1"/>
  <c r="AC1572" i="1"/>
  <c r="AA1572" i="1"/>
  <c r="Z1572" i="1"/>
  <c r="Y1572" i="1"/>
  <c r="AC1580" i="1"/>
  <c r="AB1580" i="1"/>
  <c r="Z1580" i="1"/>
  <c r="Y1580" i="1"/>
  <c r="AA1580" i="1"/>
  <c r="AC1588" i="1"/>
  <c r="AB1588" i="1"/>
  <c r="AA1588" i="1"/>
  <c r="Z1588" i="1"/>
  <c r="Y1588" i="1"/>
  <c r="AC1596" i="1"/>
  <c r="AB1596" i="1"/>
  <c r="AA1596" i="1"/>
  <c r="Z1596" i="1"/>
  <c r="Y1596" i="1"/>
  <c r="AB1604" i="1"/>
  <c r="AC1604" i="1"/>
  <c r="AA1604" i="1"/>
  <c r="Z1604" i="1"/>
  <c r="Y1604" i="1"/>
  <c r="AC1612" i="1"/>
  <c r="AB1612" i="1"/>
  <c r="Z1612" i="1"/>
  <c r="AA1612" i="1"/>
  <c r="Y1612" i="1"/>
  <c r="AC1620" i="1"/>
  <c r="AB1620" i="1"/>
  <c r="AA1620" i="1"/>
  <c r="Z1620" i="1"/>
  <c r="Y1620" i="1"/>
  <c r="AC1628" i="1"/>
  <c r="AB1628" i="1"/>
  <c r="AA1628" i="1"/>
  <c r="Z1628" i="1"/>
  <c r="Y1628" i="1"/>
  <c r="AB1636" i="1"/>
  <c r="AA1636" i="1"/>
  <c r="Z1636" i="1"/>
  <c r="AC1636" i="1"/>
  <c r="Y1636" i="1"/>
  <c r="AC1644" i="1"/>
  <c r="AB1644" i="1"/>
  <c r="Z1644" i="1"/>
  <c r="Y1644" i="1"/>
  <c r="AA1644" i="1"/>
  <c r="AC1652" i="1"/>
  <c r="AB1652" i="1"/>
  <c r="AA1652" i="1"/>
  <c r="Z1652" i="1"/>
  <c r="Y1652" i="1"/>
  <c r="AC1660" i="1"/>
  <c r="AB1660" i="1"/>
  <c r="AA1660" i="1"/>
  <c r="Z1660" i="1"/>
  <c r="Y1660" i="1"/>
  <c r="AB1668" i="1"/>
  <c r="AC1668" i="1"/>
  <c r="AA1668" i="1"/>
  <c r="Z1668" i="1"/>
  <c r="Y1668" i="1"/>
  <c r="AC1676" i="1"/>
  <c r="AB1676" i="1"/>
  <c r="Z1676" i="1"/>
  <c r="AA1676" i="1"/>
  <c r="Y1676" i="1"/>
  <c r="AC1684" i="1"/>
  <c r="AB1684" i="1"/>
  <c r="AA1684" i="1"/>
  <c r="Z1684" i="1"/>
  <c r="Y1684" i="1"/>
  <c r="AC1692" i="1"/>
  <c r="AB1692" i="1"/>
  <c r="AA1692" i="1"/>
  <c r="Z1692" i="1"/>
  <c r="Y1692" i="1"/>
  <c r="AB1700" i="1"/>
  <c r="AC1700" i="1"/>
  <c r="AA1700" i="1"/>
  <c r="Z1700" i="1"/>
  <c r="Y1700" i="1"/>
  <c r="AC1708" i="1"/>
  <c r="AB1708" i="1"/>
  <c r="Z1708" i="1"/>
  <c r="AA1708" i="1"/>
  <c r="Y1708" i="1"/>
  <c r="AC1716" i="1"/>
  <c r="AB1716" i="1"/>
  <c r="AA1716" i="1"/>
  <c r="Z1716" i="1"/>
  <c r="Y1716" i="1"/>
  <c r="AC1724" i="1"/>
  <c r="AB1724" i="1"/>
  <c r="AA1724" i="1"/>
  <c r="Z1724" i="1"/>
  <c r="Y1724" i="1"/>
  <c r="AB1732" i="1"/>
  <c r="AC1732" i="1"/>
  <c r="AA1732" i="1"/>
  <c r="Z1732" i="1"/>
  <c r="Y1732" i="1"/>
  <c r="AC1740" i="1"/>
  <c r="AB1740" i="1"/>
  <c r="Z1740" i="1"/>
  <c r="AA1740" i="1"/>
  <c r="Y1740" i="1"/>
  <c r="AC1748" i="1"/>
  <c r="AB1748" i="1"/>
  <c r="AA1748" i="1"/>
  <c r="Z1748" i="1"/>
  <c r="Y1748" i="1"/>
  <c r="AC1756" i="1"/>
  <c r="AB1756" i="1"/>
  <c r="AA1756" i="1"/>
  <c r="Z1756" i="1"/>
  <c r="Y1756" i="1"/>
  <c r="AB1764" i="1"/>
  <c r="AA1764" i="1"/>
  <c r="AC1764" i="1"/>
  <c r="Z1764" i="1"/>
  <c r="Y1764" i="1"/>
  <c r="AC1772" i="1"/>
  <c r="AB1772" i="1"/>
  <c r="Z1772" i="1"/>
  <c r="AA1772" i="1"/>
  <c r="Y1772" i="1"/>
  <c r="AC1780" i="1"/>
  <c r="AB1780" i="1"/>
  <c r="AA1780" i="1"/>
  <c r="Z1780" i="1"/>
  <c r="Y1780" i="1"/>
  <c r="AC1788" i="1"/>
  <c r="AB1788" i="1"/>
  <c r="AA1788" i="1"/>
  <c r="Z1788" i="1"/>
  <c r="Y1788" i="1"/>
  <c r="AB1796" i="1"/>
  <c r="AC1796" i="1"/>
  <c r="AA1796" i="1"/>
  <c r="Z1796" i="1"/>
  <c r="Y1796" i="1"/>
  <c r="AC1804" i="1"/>
  <c r="AB1804" i="1"/>
  <c r="Z1804" i="1"/>
  <c r="AA1804" i="1"/>
  <c r="Y1804" i="1"/>
  <c r="AC1812" i="1"/>
  <c r="AB1812" i="1"/>
  <c r="AA1812" i="1"/>
  <c r="Z1812" i="1"/>
  <c r="Y1812" i="1"/>
  <c r="AC1820" i="1"/>
  <c r="AB1820" i="1"/>
  <c r="AA1820" i="1"/>
  <c r="Z1820" i="1"/>
  <c r="Y1820" i="1"/>
  <c r="AB1828" i="1"/>
  <c r="AC1828" i="1"/>
  <c r="AA1828" i="1"/>
  <c r="Z1828" i="1"/>
  <c r="Y1828" i="1"/>
  <c r="AC1836" i="1"/>
  <c r="AB1836" i="1"/>
  <c r="Z1836" i="1"/>
  <c r="Y1836" i="1"/>
  <c r="AA1836" i="1"/>
  <c r="AC1844" i="1"/>
  <c r="AB1844" i="1"/>
  <c r="AA1844" i="1"/>
  <c r="Y1844" i="1"/>
  <c r="Z1844" i="1"/>
  <c r="AC1852" i="1"/>
  <c r="AB1852" i="1"/>
  <c r="AA1852" i="1"/>
  <c r="Z1852" i="1"/>
  <c r="Y1852" i="1"/>
  <c r="AB1860" i="1"/>
  <c r="AC1860" i="1"/>
  <c r="AA1860" i="1"/>
  <c r="Y1860" i="1"/>
  <c r="Z1860" i="1"/>
  <c r="AC1868" i="1"/>
  <c r="AB1868" i="1"/>
  <c r="AA1868" i="1"/>
  <c r="Z1868" i="1"/>
  <c r="Y1868" i="1"/>
  <c r="AC1876" i="1"/>
  <c r="AB1876" i="1"/>
  <c r="AA1876" i="1"/>
  <c r="Y1876" i="1"/>
  <c r="Z1876" i="1"/>
  <c r="AC1884" i="1"/>
  <c r="AB1884" i="1"/>
  <c r="AA1884" i="1"/>
  <c r="Z1884" i="1"/>
  <c r="Y1884" i="1"/>
  <c r="AB1892" i="1"/>
  <c r="AA1892" i="1"/>
  <c r="Y1892" i="1"/>
  <c r="Z1892" i="1"/>
  <c r="AC1892" i="1"/>
  <c r="AC1900" i="1"/>
  <c r="AB1900" i="1"/>
  <c r="AA1900" i="1"/>
  <c r="Z1900" i="1"/>
  <c r="Y1900" i="1"/>
  <c r="AC1908" i="1"/>
  <c r="AB1908" i="1"/>
  <c r="AA1908" i="1"/>
  <c r="Y1908" i="1"/>
  <c r="Z1908" i="1"/>
  <c r="AC1916" i="1"/>
  <c r="AB1916" i="1"/>
  <c r="AA1916" i="1"/>
  <c r="Z1916" i="1"/>
  <c r="Y1916" i="1"/>
  <c r="AB1924" i="1"/>
  <c r="AC1924" i="1"/>
  <c r="AA1924" i="1"/>
  <c r="Y1924" i="1"/>
  <c r="Z1924" i="1"/>
  <c r="AC1932" i="1"/>
  <c r="AB1932" i="1"/>
  <c r="AA1932" i="1"/>
  <c r="Z1932" i="1"/>
  <c r="Y1932" i="1"/>
  <c r="AC1940" i="1"/>
  <c r="AB1940" i="1"/>
  <c r="AA1940" i="1"/>
  <c r="Y1940" i="1"/>
  <c r="Z1940" i="1"/>
  <c r="AC1948" i="1"/>
  <c r="AB1948" i="1"/>
  <c r="AA1948" i="1"/>
  <c r="Z1948" i="1"/>
  <c r="Y1948" i="1"/>
  <c r="AB1956" i="1"/>
  <c r="AC1956" i="1"/>
  <c r="AA1956" i="1"/>
  <c r="Y1956" i="1"/>
  <c r="Z1956" i="1"/>
  <c r="AC1964" i="1"/>
  <c r="AB1964" i="1"/>
  <c r="Z1964" i="1"/>
  <c r="Y1964" i="1"/>
  <c r="AA1964" i="1"/>
  <c r="AC1972" i="1"/>
  <c r="AB1972" i="1"/>
  <c r="AA1972" i="1"/>
  <c r="Y1972" i="1"/>
  <c r="Z1972" i="1"/>
  <c r="AC1980" i="1"/>
  <c r="AB1980" i="1"/>
  <c r="AA1980" i="1"/>
  <c r="Z1980" i="1"/>
  <c r="Y1980" i="1"/>
  <c r="AB1988" i="1"/>
  <c r="AC1988" i="1"/>
  <c r="AA1988" i="1"/>
  <c r="Y1988" i="1"/>
  <c r="Z1988" i="1"/>
  <c r="AC1996" i="1"/>
  <c r="AB1996" i="1"/>
  <c r="AA1996" i="1"/>
  <c r="Z1996" i="1"/>
  <c r="Y1996" i="1"/>
  <c r="AC2004" i="1"/>
  <c r="AB2004" i="1"/>
  <c r="AA2004" i="1"/>
  <c r="Y2004" i="1"/>
  <c r="Z2004" i="1"/>
  <c r="AC2012" i="1"/>
  <c r="AB2012" i="1"/>
  <c r="AA2012" i="1"/>
  <c r="Z2012" i="1"/>
  <c r="Y2012" i="1"/>
  <c r="AB2020" i="1"/>
  <c r="AA2020" i="1"/>
  <c r="AC2020" i="1"/>
  <c r="Y2020" i="1"/>
  <c r="Z2020" i="1"/>
  <c r="AC2028" i="1"/>
  <c r="AB2028" i="1"/>
  <c r="Z2028" i="1"/>
  <c r="Y2028" i="1"/>
  <c r="AA2028" i="1"/>
  <c r="AC2036" i="1"/>
  <c r="AB2036" i="1"/>
  <c r="AA2036" i="1"/>
  <c r="Y2036" i="1"/>
  <c r="Z2036" i="1"/>
  <c r="AC2044" i="1"/>
  <c r="AB2044" i="1"/>
  <c r="AA2044" i="1"/>
  <c r="Z2044" i="1"/>
  <c r="Y2044" i="1"/>
  <c r="AC2052" i="1"/>
  <c r="AB2052" i="1"/>
  <c r="AA2052" i="1"/>
  <c r="Y2052" i="1"/>
  <c r="Z2052" i="1"/>
  <c r="AC2060" i="1"/>
  <c r="AB2060" i="1"/>
  <c r="AA2060" i="1"/>
  <c r="Z2060" i="1"/>
  <c r="Y2060" i="1"/>
  <c r="AB2068" i="1"/>
  <c r="AC2068" i="1"/>
  <c r="AA2068" i="1"/>
  <c r="Y2068" i="1"/>
  <c r="Z2068" i="1"/>
  <c r="AC2076" i="1"/>
  <c r="AB2076" i="1"/>
  <c r="AA2076" i="1"/>
  <c r="Z2076" i="1"/>
  <c r="Y2076" i="1"/>
  <c r="AC2084" i="1"/>
  <c r="AB2084" i="1"/>
  <c r="AA2084" i="1"/>
  <c r="Y2084" i="1"/>
  <c r="Z2084" i="1"/>
  <c r="AC2092" i="1"/>
  <c r="AB2092" i="1"/>
  <c r="AA2092" i="1"/>
  <c r="Z2092" i="1"/>
  <c r="Y2092" i="1"/>
  <c r="AC2100" i="1"/>
  <c r="AB2100" i="1"/>
  <c r="AA2100" i="1"/>
  <c r="Y2100" i="1"/>
  <c r="Z2100" i="1"/>
  <c r="AC2108" i="1"/>
  <c r="AB2108" i="1"/>
  <c r="AA2108" i="1"/>
  <c r="Z2108" i="1"/>
  <c r="Y2108" i="1"/>
  <c r="AC2116" i="1"/>
  <c r="AB2116" i="1"/>
  <c r="AA2116" i="1"/>
  <c r="Y2116" i="1"/>
  <c r="Z2116" i="1"/>
  <c r="AC2124" i="1"/>
  <c r="AB2124" i="1"/>
  <c r="AA2124" i="1"/>
  <c r="Z2124" i="1"/>
  <c r="Y2124" i="1"/>
  <c r="AB2132" i="1"/>
  <c r="AC2132" i="1"/>
  <c r="AA2132" i="1"/>
  <c r="Y2132" i="1"/>
  <c r="Z2132" i="1"/>
  <c r="AC2140" i="1"/>
  <c r="AB2140" i="1"/>
  <c r="AA2140" i="1"/>
  <c r="Z2140" i="1"/>
  <c r="Y2140" i="1"/>
  <c r="AC2148" i="1"/>
  <c r="AB2148" i="1"/>
  <c r="AA2148" i="1"/>
  <c r="Y2148" i="1"/>
  <c r="Z2148" i="1"/>
  <c r="AC2156" i="1"/>
  <c r="AB2156" i="1"/>
  <c r="Z2156" i="1"/>
  <c r="Y2156" i="1"/>
  <c r="AA2156" i="1"/>
  <c r="AC2164" i="1"/>
  <c r="AB2164" i="1"/>
  <c r="AA2164" i="1"/>
  <c r="Y2164" i="1"/>
  <c r="Z2164" i="1"/>
  <c r="AC2172" i="1"/>
  <c r="AB2172" i="1"/>
  <c r="AA2172" i="1"/>
  <c r="Z2172" i="1"/>
  <c r="Y2172" i="1"/>
  <c r="AC2180" i="1"/>
  <c r="AB2180" i="1"/>
  <c r="AA2180" i="1"/>
  <c r="Y2180" i="1"/>
  <c r="Z2180" i="1"/>
  <c r="AC2188" i="1"/>
  <c r="AB2188" i="1"/>
  <c r="AA2188" i="1"/>
  <c r="Z2188" i="1"/>
  <c r="Y2188" i="1"/>
  <c r="AB2196" i="1"/>
  <c r="AA2196" i="1"/>
  <c r="AC2196" i="1"/>
  <c r="Y2196" i="1"/>
  <c r="Z2196" i="1"/>
  <c r="AC2204" i="1"/>
  <c r="AB2204" i="1"/>
  <c r="AA2204" i="1"/>
  <c r="Z2204" i="1"/>
  <c r="Y2204" i="1"/>
  <c r="AC2212" i="1"/>
  <c r="AB2212" i="1"/>
  <c r="AA2212" i="1"/>
  <c r="Y2212" i="1"/>
  <c r="Z2212" i="1"/>
  <c r="AC2220" i="1"/>
  <c r="AB2220" i="1"/>
  <c r="Z2220" i="1"/>
  <c r="Y2220" i="1"/>
  <c r="AA2220" i="1"/>
  <c r="AC2228" i="1"/>
  <c r="AB2228" i="1"/>
  <c r="AA2228" i="1"/>
  <c r="Y2228" i="1"/>
  <c r="Z2228" i="1"/>
  <c r="AC2236" i="1"/>
  <c r="AB2236" i="1"/>
  <c r="AA2236" i="1"/>
  <c r="Z2236" i="1"/>
  <c r="Y2236" i="1"/>
  <c r="AC2244" i="1"/>
  <c r="AB2244" i="1"/>
  <c r="AA2244" i="1"/>
  <c r="Y2244" i="1"/>
  <c r="Z2244" i="1"/>
  <c r="AC2252" i="1"/>
  <c r="AB2252" i="1"/>
  <c r="AA2252" i="1"/>
  <c r="Z2252" i="1"/>
  <c r="Y2252" i="1"/>
  <c r="AC2260" i="1"/>
  <c r="AB2260" i="1"/>
  <c r="AA2260" i="1"/>
  <c r="Y2260" i="1"/>
  <c r="Z2260" i="1"/>
  <c r="AC2268" i="1"/>
  <c r="AB2268" i="1"/>
  <c r="AA2268" i="1"/>
  <c r="Z2268" i="1"/>
  <c r="Y2268" i="1"/>
  <c r="AC2276" i="1"/>
  <c r="AB2276" i="1"/>
  <c r="AA2276" i="1"/>
  <c r="Y2276" i="1"/>
  <c r="Z2276" i="1"/>
  <c r="AC2284" i="1"/>
  <c r="AB2284" i="1"/>
  <c r="Z2284" i="1"/>
  <c r="Y2284" i="1"/>
  <c r="AA2284" i="1"/>
  <c r="AC2292" i="1"/>
  <c r="AB2292" i="1"/>
  <c r="AA2292" i="1"/>
  <c r="Y2292" i="1"/>
  <c r="Z2292" i="1"/>
  <c r="AC2300" i="1"/>
  <c r="AB2300" i="1"/>
  <c r="AA2300" i="1"/>
  <c r="Z2300" i="1"/>
  <c r="Y2300" i="1"/>
  <c r="AC2308" i="1"/>
  <c r="AB2308" i="1"/>
  <c r="AA2308" i="1"/>
  <c r="Y2308" i="1"/>
  <c r="Z2308" i="1"/>
  <c r="AC2316" i="1"/>
  <c r="AB2316" i="1"/>
  <c r="AA2316" i="1"/>
  <c r="Z2316" i="1"/>
  <c r="Y2316" i="1"/>
  <c r="AC2324" i="1"/>
  <c r="AB2324" i="1"/>
  <c r="AA2324" i="1"/>
  <c r="Y2324" i="1"/>
  <c r="Z2324" i="1"/>
  <c r="AC2332" i="1"/>
  <c r="AB2332" i="1"/>
  <c r="AA2332" i="1"/>
  <c r="Z2332" i="1"/>
  <c r="Y2332" i="1"/>
  <c r="AC2340" i="1"/>
  <c r="AB2340" i="1"/>
  <c r="AA2340" i="1"/>
  <c r="Y2340" i="1"/>
  <c r="Z2340" i="1"/>
  <c r="AC2348" i="1"/>
  <c r="AB2348" i="1"/>
  <c r="AA2348" i="1"/>
  <c r="Z2348" i="1"/>
  <c r="Y2348" i="1"/>
  <c r="AC2356" i="1"/>
  <c r="AB2356" i="1"/>
  <c r="AA2356" i="1"/>
  <c r="Y2356" i="1"/>
  <c r="Z2356" i="1"/>
  <c r="AC2364" i="1"/>
  <c r="AB2364" i="1"/>
  <c r="AA2364" i="1"/>
  <c r="Z2364" i="1"/>
  <c r="Y2364" i="1"/>
  <c r="AC2372" i="1"/>
  <c r="AB2372" i="1"/>
  <c r="AA2372" i="1"/>
  <c r="Y2372" i="1"/>
  <c r="Z2372" i="1"/>
  <c r="AC2380" i="1"/>
  <c r="AB2380" i="1"/>
  <c r="AA2380" i="1"/>
  <c r="Z2380" i="1"/>
  <c r="Y2380" i="1"/>
  <c r="AC2388" i="1"/>
  <c r="AB2388" i="1"/>
  <c r="AA2388" i="1"/>
  <c r="Y2388" i="1"/>
  <c r="Z2388" i="1"/>
  <c r="AC2396" i="1"/>
  <c r="AB2396" i="1"/>
  <c r="AA2396" i="1"/>
  <c r="Z2396" i="1"/>
  <c r="Y2396" i="1"/>
  <c r="AC2404" i="1"/>
  <c r="AB2404" i="1"/>
  <c r="AA2404" i="1"/>
  <c r="Y2404" i="1"/>
  <c r="Z2404" i="1"/>
  <c r="AC2412" i="1"/>
  <c r="AB2412" i="1"/>
  <c r="Z2412" i="1"/>
  <c r="Y2412" i="1"/>
  <c r="AA2412" i="1"/>
  <c r="AC2420" i="1"/>
  <c r="AB2420" i="1"/>
  <c r="AA2420" i="1"/>
  <c r="Y2420" i="1"/>
  <c r="Z2420" i="1"/>
  <c r="AC2428" i="1"/>
  <c r="AB2428" i="1"/>
  <c r="AA2428" i="1"/>
  <c r="Z2428" i="1"/>
  <c r="Y2428" i="1"/>
  <c r="AC2436" i="1"/>
  <c r="AB2436" i="1"/>
  <c r="AA2436" i="1"/>
  <c r="Y2436" i="1"/>
  <c r="Z2436" i="1"/>
  <c r="AC2444" i="1"/>
  <c r="AB2444" i="1"/>
  <c r="AA2444" i="1"/>
  <c r="Z2444" i="1"/>
  <c r="Y2444" i="1"/>
  <c r="AC2452" i="1"/>
  <c r="AB2452" i="1"/>
  <c r="AA2452" i="1"/>
  <c r="Y2452" i="1"/>
  <c r="Z2452" i="1"/>
  <c r="AC2460" i="1"/>
  <c r="AB2460" i="1"/>
  <c r="AA2460" i="1"/>
  <c r="Z2460" i="1"/>
  <c r="Y2460" i="1"/>
  <c r="AC2468" i="1"/>
  <c r="AB2468" i="1"/>
  <c r="AA2468" i="1"/>
  <c r="Y2468" i="1"/>
  <c r="Z2468" i="1"/>
  <c r="AC2476" i="1"/>
  <c r="AB2476" i="1"/>
  <c r="AA2476" i="1"/>
  <c r="Z2476" i="1"/>
  <c r="Y2476" i="1"/>
  <c r="AC2484" i="1"/>
  <c r="AB2484" i="1"/>
  <c r="AA2484" i="1"/>
  <c r="Y2484" i="1"/>
  <c r="Z2484" i="1"/>
  <c r="AC2492" i="1"/>
  <c r="AB2492" i="1"/>
  <c r="AA2492" i="1"/>
  <c r="Z2492" i="1"/>
  <c r="Y2492" i="1"/>
  <c r="AC2500" i="1"/>
  <c r="AB2500" i="1"/>
  <c r="AA2500" i="1"/>
  <c r="Y2500" i="1"/>
  <c r="Z2500" i="1"/>
  <c r="AC2508" i="1"/>
  <c r="AB2508" i="1"/>
  <c r="AA2508" i="1"/>
  <c r="Z2508" i="1"/>
  <c r="Y2508" i="1"/>
  <c r="AC2516" i="1"/>
  <c r="AB2516" i="1"/>
  <c r="AA2516" i="1"/>
  <c r="Y2516" i="1"/>
  <c r="Z2516" i="1"/>
  <c r="AC2524" i="1"/>
  <c r="AB2524" i="1"/>
  <c r="AA2524" i="1"/>
  <c r="Z2524" i="1"/>
  <c r="Y2524" i="1"/>
  <c r="AC2532" i="1"/>
  <c r="AB2532" i="1"/>
  <c r="AA2532" i="1"/>
  <c r="Y2532" i="1"/>
  <c r="Z2532" i="1"/>
  <c r="AC2540" i="1"/>
  <c r="AB2540" i="1"/>
  <c r="Z2540" i="1"/>
  <c r="Y2540" i="1"/>
  <c r="AA2540" i="1"/>
  <c r="AC2548" i="1"/>
  <c r="AB2548" i="1"/>
  <c r="AA2548" i="1"/>
  <c r="Y2548" i="1"/>
  <c r="Z2548" i="1"/>
  <c r="AC2556" i="1"/>
  <c r="AB2556" i="1"/>
  <c r="AA2556" i="1"/>
  <c r="Z2556" i="1"/>
  <c r="Y2556" i="1"/>
  <c r="AC2564" i="1"/>
  <c r="AB2564" i="1"/>
  <c r="AA2564" i="1"/>
  <c r="Y2564" i="1"/>
  <c r="Z2564" i="1"/>
  <c r="AC2572" i="1"/>
  <c r="AB2572" i="1"/>
  <c r="AA2572" i="1"/>
  <c r="Z2572" i="1"/>
  <c r="Y2572" i="1"/>
  <c r="AC2580" i="1"/>
  <c r="AB2580" i="1"/>
  <c r="AA2580" i="1"/>
  <c r="Y2580" i="1"/>
  <c r="Z2580" i="1"/>
  <c r="AC2588" i="1"/>
  <c r="AB2588" i="1"/>
  <c r="AA2588" i="1"/>
  <c r="Z2588" i="1"/>
  <c r="Y2588" i="1"/>
  <c r="AC2596" i="1"/>
  <c r="AB2596" i="1"/>
  <c r="AA2596" i="1"/>
  <c r="Y2596" i="1"/>
  <c r="Z2596" i="1"/>
  <c r="AC2604" i="1"/>
  <c r="AB2604" i="1"/>
  <c r="AA2604" i="1"/>
  <c r="Z2604" i="1"/>
  <c r="Y2604" i="1"/>
  <c r="AC2612" i="1"/>
  <c r="AB2612" i="1"/>
  <c r="AA2612" i="1"/>
  <c r="Y2612" i="1"/>
  <c r="Z2612" i="1"/>
  <c r="AC2620" i="1"/>
  <c r="AB2620" i="1"/>
  <c r="AA2620" i="1"/>
  <c r="Z2620" i="1"/>
  <c r="Y2620" i="1"/>
  <c r="AC2628" i="1"/>
  <c r="AB2628" i="1"/>
  <c r="AA2628" i="1"/>
  <c r="Y2628" i="1"/>
  <c r="Z2628" i="1"/>
  <c r="AC2636" i="1"/>
  <c r="AB2636" i="1"/>
  <c r="AA2636" i="1"/>
  <c r="Z2636" i="1"/>
  <c r="Y2636" i="1"/>
  <c r="AC2644" i="1"/>
  <c r="AB2644" i="1"/>
  <c r="AA2644" i="1"/>
  <c r="Y2644" i="1"/>
  <c r="Z2644" i="1"/>
  <c r="AC2652" i="1"/>
  <c r="AB2652" i="1"/>
  <c r="AA2652" i="1"/>
  <c r="Z2652" i="1"/>
  <c r="Y2652" i="1"/>
  <c r="AC2660" i="1"/>
  <c r="AB2660" i="1"/>
  <c r="AA2660" i="1"/>
  <c r="Y2660" i="1"/>
  <c r="Z2660" i="1"/>
  <c r="AC2668" i="1"/>
  <c r="AB2668" i="1"/>
  <c r="Z2668" i="1"/>
  <c r="Y2668" i="1"/>
  <c r="AA2668" i="1"/>
  <c r="AC2676" i="1"/>
  <c r="AB2676" i="1"/>
  <c r="AA2676" i="1"/>
  <c r="Y2676" i="1"/>
  <c r="Z2676" i="1"/>
  <c r="AC2684" i="1"/>
  <c r="AB2684" i="1"/>
  <c r="AA2684" i="1"/>
  <c r="Z2684" i="1"/>
  <c r="Y2684" i="1"/>
  <c r="AC2692" i="1"/>
  <c r="AB2692" i="1"/>
  <c r="AA2692" i="1"/>
  <c r="Y2692" i="1"/>
  <c r="Z2692" i="1"/>
  <c r="AC2700" i="1"/>
  <c r="AB2700" i="1"/>
  <c r="AA2700" i="1"/>
  <c r="Z2700" i="1"/>
  <c r="Y2700" i="1"/>
  <c r="AC2708" i="1"/>
  <c r="AB2708" i="1"/>
  <c r="AA2708" i="1"/>
  <c r="Y2708" i="1"/>
  <c r="Z2708" i="1"/>
  <c r="AC2716" i="1"/>
  <c r="AB2716" i="1"/>
  <c r="AA2716" i="1"/>
  <c r="Z2716" i="1"/>
  <c r="Y2716" i="1"/>
  <c r="AC2724" i="1"/>
  <c r="AB2724" i="1"/>
  <c r="AA2724" i="1"/>
  <c r="Y2724" i="1"/>
  <c r="Z2724" i="1"/>
  <c r="AC2732" i="1"/>
  <c r="AB2732" i="1"/>
  <c r="AA2732" i="1"/>
  <c r="Z2732" i="1"/>
  <c r="Y2732" i="1"/>
  <c r="AC2740" i="1"/>
  <c r="AB2740" i="1"/>
  <c r="AA2740" i="1"/>
  <c r="Y2740" i="1"/>
  <c r="Z2740" i="1"/>
  <c r="AC2748" i="1"/>
  <c r="AB2748" i="1"/>
  <c r="AA2748" i="1"/>
  <c r="Z2748" i="1"/>
  <c r="Y2748" i="1"/>
  <c r="AC2756" i="1"/>
  <c r="AB2756" i="1"/>
  <c r="AA2756" i="1"/>
  <c r="Y2756" i="1"/>
  <c r="Z2756" i="1"/>
  <c r="AC2764" i="1"/>
  <c r="AB2764" i="1"/>
  <c r="AA2764" i="1"/>
  <c r="Z2764" i="1"/>
  <c r="Y2764" i="1"/>
  <c r="AC2772" i="1"/>
  <c r="AB2772" i="1"/>
  <c r="AA2772" i="1"/>
  <c r="Y2772" i="1"/>
  <c r="Z2772" i="1"/>
  <c r="AC2780" i="1"/>
  <c r="AB2780" i="1"/>
  <c r="AA2780" i="1"/>
  <c r="Z2780" i="1"/>
  <c r="Y2780" i="1"/>
  <c r="AC2788" i="1"/>
  <c r="AB2788" i="1"/>
  <c r="AA2788" i="1"/>
  <c r="Y2788" i="1"/>
  <c r="Z2788" i="1"/>
  <c r="AC2796" i="1"/>
  <c r="AB2796" i="1"/>
  <c r="AA2796" i="1"/>
  <c r="Z2796" i="1"/>
  <c r="Y2796" i="1"/>
  <c r="AC2804" i="1"/>
  <c r="AB2804" i="1"/>
  <c r="AA2804" i="1"/>
  <c r="Y2804" i="1"/>
  <c r="Z2804" i="1"/>
  <c r="AC2812" i="1"/>
  <c r="AB2812" i="1"/>
  <c r="AA2812" i="1"/>
  <c r="Z2812" i="1"/>
  <c r="Y2812" i="1"/>
  <c r="AC2820" i="1"/>
  <c r="AB2820" i="1"/>
  <c r="AA2820" i="1"/>
  <c r="Y2820" i="1"/>
  <c r="Z2820" i="1"/>
  <c r="AC2828" i="1"/>
  <c r="AB2828" i="1"/>
  <c r="AA2828" i="1"/>
  <c r="Z2828" i="1"/>
  <c r="Y2828" i="1"/>
  <c r="AC2836" i="1"/>
  <c r="AB2836" i="1"/>
  <c r="AA2836" i="1"/>
  <c r="Y2836" i="1"/>
  <c r="Z2836" i="1"/>
  <c r="AC2844" i="1"/>
  <c r="AB2844" i="1"/>
  <c r="AA2844" i="1"/>
  <c r="Z2844" i="1"/>
  <c r="Y2844" i="1"/>
  <c r="AC2852" i="1"/>
  <c r="AB2852" i="1"/>
  <c r="AA2852" i="1"/>
  <c r="Y2852" i="1"/>
  <c r="Z2852" i="1"/>
  <c r="AC2860" i="1"/>
  <c r="AB2860" i="1"/>
  <c r="Z2860" i="1"/>
  <c r="Y2860" i="1"/>
  <c r="AA2860" i="1"/>
  <c r="AC2868" i="1"/>
  <c r="AB2868" i="1"/>
  <c r="AA2868" i="1"/>
  <c r="Y2868" i="1"/>
  <c r="Z2868" i="1"/>
  <c r="AC2876" i="1"/>
  <c r="AB2876" i="1"/>
  <c r="AA2876" i="1"/>
  <c r="Z2876" i="1"/>
  <c r="Y2876" i="1"/>
  <c r="AC2884" i="1"/>
  <c r="AB2884" i="1"/>
  <c r="AA2884" i="1"/>
  <c r="Y2884" i="1"/>
  <c r="Z2884" i="1"/>
  <c r="AC2892" i="1"/>
  <c r="AB2892" i="1"/>
  <c r="AA2892" i="1"/>
  <c r="Z2892" i="1"/>
  <c r="Y2892" i="1"/>
  <c r="AC2900" i="1"/>
  <c r="AB2900" i="1"/>
  <c r="AA2900" i="1"/>
  <c r="Y2900" i="1"/>
  <c r="Z2900" i="1"/>
  <c r="AC2908" i="1"/>
  <c r="AB2908" i="1"/>
  <c r="AA2908" i="1"/>
  <c r="Z2908" i="1"/>
  <c r="Y2908" i="1"/>
  <c r="AC2916" i="1"/>
  <c r="AB2916" i="1"/>
  <c r="AA2916" i="1"/>
  <c r="Y2916" i="1"/>
  <c r="Z2916" i="1"/>
  <c r="AC2924" i="1"/>
  <c r="AB2924" i="1"/>
  <c r="Z2924" i="1"/>
  <c r="Y2924" i="1"/>
  <c r="AA2924" i="1"/>
  <c r="AC2932" i="1"/>
  <c r="AB2932" i="1"/>
  <c r="AA2932" i="1"/>
  <c r="Y2932" i="1"/>
  <c r="Z2932" i="1"/>
  <c r="AC2940" i="1"/>
  <c r="AB2940" i="1"/>
  <c r="AA2940" i="1"/>
  <c r="Z2940" i="1"/>
  <c r="Y2940" i="1"/>
  <c r="AC2948" i="1"/>
  <c r="AB2948" i="1"/>
  <c r="AA2948" i="1"/>
  <c r="Y2948" i="1"/>
  <c r="Z2948" i="1"/>
  <c r="AC2956" i="1"/>
  <c r="AB2956" i="1"/>
  <c r="AA2956" i="1"/>
  <c r="Z2956" i="1"/>
  <c r="Y2956" i="1"/>
  <c r="AC2964" i="1"/>
  <c r="AB2964" i="1"/>
  <c r="AA2964" i="1"/>
  <c r="Y2964" i="1"/>
  <c r="Z2964" i="1"/>
  <c r="AC2972" i="1"/>
  <c r="AB2972" i="1"/>
  <c r="AA2972" i="1"/>
  <c r="Z2972" i="1"/>
  <c r="Y2972" i="1"/>
  <c r="AC2980" i="1"/>
  <c r="AB2980" i="1"/>
  <c r="AA2980" i="1"/>
  <c r="Y2980" i="1"/>
  <c r="Z2980" i="1"/>
  <c r="AC2988" i="1"/>
  <c r="AB2988" i="1"/>
  <c r="AA2988" i="1"/>
  <c r="Z2988" i="1"/>
  <c r="Y2988" i="1"/>
  <c r="AC2996" i="1"/>
  <c r="AB2996" i="1"/>
  <c r="AA2996" i="1"/>
  <c r="Y2996" i="1"/>
  <c r="Z2996" i="1"/>
  <c r="AC3004" i="1"/>
  <c r="AB3004" i="1"/>
  <c r="AA3004" i="1"/>
  <c r="Z3004" i="1"/>
  <c r="Y3004" i="1"/>
  <c r="AC3012" i="1"/>
  <c r="AB3012" i="1"/>
  <c r="AA3012" i="1"/>
  <c r="Y3012" i="1"/>
  <c r="Z3012" i="1"/>
  <c r="AC3020" i="1"/>
  <c r="AB3020" i="1"/>
  <c r="AA3020" i="1"/>
  <c r="Z3020" i="1"/>
  <c r="Y3020" i="1"/>
  <c r="AC3028" i="1"/>
  <c r="AB3028" i="1"/>
  <c r="AA3028" i="1"/>
  <c r="Y3028" i="1"/>
  <c r="Z3028" i="1"/>
  <c r="AC3036" i="1"/>
  <c r="AB3036" i="1"/>
  <c r="AA3036" i="1"/>
  <c r="Z3036" i="1"/>
  <c r="Y3036" i="1"/>
  <c r="AC3044" i="1"/>
  <c r="AB3044" i="1"/>
  <c r="AA3044" i="1"/>
  <c r="Y3044" i="1"/>
  <c r="Z3044" i="1"/>
  <c r="AC3052" i="1"/>
  <c r="AB3052" i="1"/>
  <c r="Z3052" i="1"/>
  <c r="Y3052" i="1"/>
  <c r="AA3052" i="1"/>
  <c r="AC3060" i="1"/>
  <c r="AB3060" i="1"/>
  <c r="AA3060" i="1"/>
  <c r="Y3060" i="1"/>
  <c r="Z3060" i="1"/>
  <c r="AC3068" i="1"/>
  <c r="AB3068" i="1"/>
  <c r="AA3068" i="1"/>
  <c r="Z3068" i="1"/>
  <c r="Y3068" i="1"/>
  <c r="AC3076" i="1"/>
  <c r="AB3076" i="1"/>
  <c r="AA3076" i="1"/>
  <c r="Y3076" i="1"/>
  <c r="Z3076" i="1"/>
  <c r="AC3084" i="1"/>
  <c r="AB3084" i="1"/>
  <c r="AA3084" i="1"/>
  <c r="Z3084" i="1"/>
  <c r="Y3084" i="1"/>
  <c r="AC3092" i="1"/>
  <c r="AB3092" i="1"/>
  <c r="AA3092" i="1"/>
  <c r="Y3092" i="1"/>
  <c r="Z3092" i="1"/>
  <c r="AC3100" i="1"/>
  <c r="AB3100" i="1"/>
  <c r="AA3100" i="1"/>
  <c r="Z3100" i="1"/>
  <c r="Y3100" i="1"/>
  <c r="AC3108" i="1"/>
  <c r="AB3108" i="1"/>
  <c r="AA3108" i="1"/>
  <c r="Y3108" i="1"/>
  <c r="Z3108" i="1"/>
  <c r="AC3116" i="1"/>
  <c r="AB3116" i="1"/>
  <c r="AA3116" i="1"/>
  <c r="Z3116" i="1"/>
  <c r="Y3116" i="1"/>
  <c r="AB3124" i="1"/>
  <c r="AC3124" i="1"/>
  <c r="AA3124" i="1"/>
  <c r="Y3124" i="1"/>
  <c r="Z3124" i="1"/>
  <c r="AC3132" i="1"/>
  <c r="AB3132" i="1"/>
  <c r="AA3132" i="1"/>
  <c r="Z3132" i="1"/>
  <c r="Y3132" i="1"/>
  <c r="AB3140" i="1"/>
  <c r="AC3140" i="1"/>
  <c r="AA3140" i="1"/>
  <c r="Y3140" i="1"/>
  <c r="Z3140" i="1"/>
  <c r="AC3148" i="1"/>
  <c r="AB3148" i="1"/>
  <c r="AA3148" i="1"/>
  <c r="Z3148" i="1"/>
  <c r="Y3148" i="1"/>
  <c r="AB3156" i="1"/>
  <c r="AA3156" i="1"/>
  <c r="AC3156" i="1"/>
  <c r="Y3156" i="1"/>
  <c r="Z3156" i="1"/>
  <c r="AC3164" i="1"/>
  <c r="AB3164" i="1"/>
  <c r="AA3164" i="1"/>
  <c r="Z3164" i="1"/>
  <c r="Y3164" i="1"/>
  <c r="AB3172" i="1"/>
  <c r="AC3172" i="1"/>
  <c r="AA3172" i="1"/>
  <c r="Y3172" i="1"/>
  <c r="Z3172" i="1"/>
  <c r="AC3180" i="1"/>
  <c r="AB3180" i="1"/>
  <c r="AA3180" i="1"/>
  <c r="Z3180" i="1"/>
  <c r="Y3180" i="1"/>
  <c r="AB3188" i="1"/>
  <c r="AC3188" i="1"/>
  <c r="Y3188" i="1"/>
  <c r="Z3188" i="1"/>
  <c r="AA3188" i="1"/>
  <c r="AC3196" i="1"/>
  <c r="AB3196" i="1"/>
  <c r="AA3196" i="1"/>
  <c r="Z3196" i="1"/>
  <c r="Y3196" i="1"/>
  <c r="AB3204" i="1"/>
  <c r="AC3204" i="1"/>
  <c r="AA3204" i="1"/>
  <c r="Y3204" i="1"/>
  <c r="Z3204" i="1"/>
  <c r="AC3212" i="1"/>
  <c r="AB3212" i="1"/>
  <c r="AA3212" i="1"/>
  <c r="Z3212" i="1"/>
  <c r="Y3212" i="1"/>
  <c r="AB3220" i="1"/>
  <c r="Y3220" i="1"/>
  <c r="Z3220" i="1"/>
  <c r="AC3220" i="1"/>
  <c r="AA3220" i="1"/>
  <c r="AC3228" i="1"/>
  <c r="AB3228" i="1"/>
  <c r="AA3228" i="1"/>
  <c r="Z3228" i="1"/>
  <c r="Y3228" i="1"/>
  <c r="AC3236" i="1"/>
  <c r="AB3236" i="1"/>
  <c r="AA3236" i="1"/>
  <c r="Y3236" i="1"/>
  <c r="Z3236" i="1"/>
  <c r="AC3" i="1"/>
  <c r="AB3" i="1"/>
  <c r="AA3" i="1"/>
  <c r="Z3" i="1"/>
  <c r="Y3" i="1"/>
  <c r="AC11" i="1"/>
  <c r="AA11" i="1"/>
  <c r="AB11" i="1"/>
  <c r="Y11" i="1"/>
  <c r="Z11" i="1"/>
  <c r="AC19" i="1"/>
  <c r="AB19" i="1"/>
  <c r="AA19" i="1"/>
  <c r="Z19" i="1"/>
  <c r="Y19" i="1"/>
  <c r="AC27" i="1"/>
  <c r="AB27" i="1"/>
  <c r="AA27" i="1"/>
  <c r="Y27" i="1"/>
  <c r="Z27" i="1"/>
  <c r="AB2" i="1"/>
  <c r="AA2" i="1"/>
  <c r="AC2" i="1"/>
  <c r="Z2" i="1"/>
  <c r="Y2" i="1"/>
  <c r="AC317" i="1"/>
  <c r="AB317" i="1"/>
  <c r="AA317" i="1"/>
  <c r="Y317" i="1"/>
  <c r="Z317" i="1"/>
  <c r="AC325" i="1"/>
  <c r="AB325" i="1"/>
  <c r="Z325" i="1"/>
  <c r="Y325" i="1"/>
  <c r="AA325" i="1"/>
  <c r="AC333" i="1"/>
  <c r="AB333" i="1"/>
  <c r="AA333" i="1"/>
  <c r="Y333" i="1"/>
  <c r="Z333" i="1"/>
  <c r="AC341" i="1"/>
  <c r="AB341" i="1"/>
  <c r="Z341" i="1"/>
  <c r="AA341" i="1"/>
  <c r="Y341" i="1"/>
  <c r="AC349" i="1"/>
  <c r="AB349" i="1"/>
  <c r="AA349" i="1"/>
  <c r="Y349" i="1"/>
  <c r="Z349" i="1"/>
  <c r="AC357" i="1"/>
  <c r="AB357" i="1"/>
  <c r="Z357" i="1"/>
  <c r="Y357" i="1"/>
  <c r="AA357" i="1"/>
  <c r="AC365" i="1"/>
  <c r="AB365" i="1"/>
  <c r="AA365" i="1"/>
  <c r="Y365" i="1"/>
  <c r="Z365" i="1"/>
  <c r="AC373" i="1"/>
  <c r="AB373" i="1"/>
  <c r="Z373" i="1"/>
  <c r="AA373" i="1"/>
  <c r="Y373" i="1"/>
  <c r="AC381" i="1"/>
  <c r="AB381" i="1"/>
  <c r="AA381" i="1"/>
  <c r="Y381" i="1"/>
  <c r="Z381" i="1"/>
  <c r="AC389" i="1"/>
  <c r="AB389" i="1"/>
  <c r="Z389" i="1"/>
  <c r="Y389" i="1"/>
  <c r="AA389" i="1"/>
  <c r="AC397" i="1"/>
  <c r="AB397" i="1"/>
  <c r="AA397" i="1"/>
  <c r="Y397" i="1"/>
  <c r="Z397" i="1"/>
  <c r="AC405" i="1"/>
  <c r="Z405" i="1"/>
  <c r="AA405" i="1"/>
  <c r="Y405" i="1"/>
  <c r="AB405" i="1"/>
  <c r="AC413" i="1"/>
  <c r="AB413" i="1"/>
  <c r="AA413" i="1"/>
  <c r="Y413" i="1"/>
  <c r="Z413" i="1"/>
  <c r="AC421" i="1"/>
  <c r="AB421" i="1"/>
  <c r="Z421" i="1"/>
  <c r="Y421" i="1"/>
  <c r="AA421" i="1"/>
  <c r="AC429" i="1"/>
  <c r="AB429" i="1"/>
  <c r="AA429" i="1"/>
  <c r="Y429" i="1"/>
  <c r="Z429" i="1"/>
  <c r="AC437" i="1"/>
  <c r="AB437" i="1"/>
  <c r="Z437" i="1"/>
  <c r="AA437" i="1"/>
  <c r="Y437" i="1"/>
  <c r="AC445" i="1"/>
  <c r="AB445" i="1"/>
  <c r="AA445" i="1"/>
  <c r="Y445" i="1"/>
  <c r="Z445" i="1"/>
  <c r="AC453" i="1"/>
  <c r="AB453" i="1"/>
  <c r="Z453" i="1"/>
  <c r="Y453" i="1"/>
  <c r="AA453" i="1"/>
  <c r="AC461" i="1"/>
  <c r="AB461" i="1"/>
  <c r="AA461" i="1"/>
  <c r="Y461" i="1"/>
  <c r="Z461" i="1"/>
  <c r="AC469" i="1"/>
  <c r="AB469" i="1"/>
  <c r="Z469" i="1"/>
  <c r="AA469" i="1"/>
  <c r="Y469" i="1"/>
  <c r="AC477" i="1"/>
  <c r="AB477" i="1"/>
  <c r="AA477" i="1"/>
  <c r="Y477" i="1"/>
  <c r="Z477" i="1"/>
  <c r="AC485" i="1"/>
  <c r="AB485" i="1"/>
  <c r="Z485" i="1"/>
  <c r="Y485" i="1"/>
  <c r="AA485" i="1"/>
  <c r="AC493" i="1"/>
  <c r="AB493" i="1"/>
  <c r="AA493" i="1"/>
  <c r="Y493" i="1"/>
  <c r="Z493" i="1"/>
  <c r="AC501" i="1"/>
  <c r="AB501" i="1"/>
  <c r="Z501" i="1"/>
  <c r="AA501" i="1"/>
  <c r="Y501" i="1"/>
  <c r="AC509" i="1"/>
  <c r="AB509" i="1"/>
  <c r="AA509" i="1"/>
  <c r="Y509" i="1"/>
  <c r="Z509" i="1"/>
  <c r="AC517" i="1"/>
  <c r="AB517" i="1"/>
  <c r="Z517" i="1"/>
  <c r="Y517" i="1"/>
  <c r="AA517" i="1"/>
  <c r="AC525" i="1"/>
  <c r="AB525" i="1"/>
  <c r="AA525" i="1"/>
  <c r="Y525" i="1"/>
  <c r="Z525" i="1"/>
  <c r="AC533" i="1"/>
  <c r="Z533" i="1"/>
  <c r="AB533" i="1"/>
  <c r="AA533" i="1"/>
  <c r="Y533" i="1"/>
  <c r="AC541" i="1"/>
  <c r="AB541" i="1"/>
  <c r="AA541" i="1"/>
  <c r="Y541" i="1"/>
  <c r="Z541" i="1"/>
  <c r="AC549" i="1"/>
  <c r="AB549" i="1"/>
  <c r="Z549" i="1"/>
  <c r="Y549" i="1"/>
  <c r="AA549" i="1"/>
  <c r="AC557" i="1"/>
  <c r="AB557" i="1"/>
  <c r="AA557" i="1"/>
  <c r="Y557" i="1"/>
  <c r="Z557" i="1"/>
  <c r="AC565" i="1"/>
  <c r="AB565" i="1"/>
  <c r="Z565" i="1"/>
  <c r="AA565" i="1"/>
  <c r="Y565" i="1"/>
  <c r="AC573" i="1"/>
  <c r="AB573" i="1"/>
  <c r="AA573" i="1"/>
  <c r="Y573" i="1"/>
  <c r="Z573" i="1"/>
  <c r="AC581" i="1"/>
  <c r="AB581" i="1"/>
  <c r="Z581" i="1"/>
  <c r="Y581" i="1"/>
  <c r="AA581" i="1"/>
  <c r="AC589" i="1"/>
  <c r="AB589" i="1"/>
  <c r="AA589" i="1"/>
  <c r="Y589" i="1"/>
  <c r="Z589" i="1"/>
  <c r="AC597" i="1"/>
  <c r="AB597" i="1"/>
  <c r="Z597" i="1"/>
  <c r="AA597" i="1"/>
  <c r="Y597" i="1"/>
  <c r="AC605" i="1"/>
  <c r="AB605" i="1"/>
  <c r="AA605" i="1"/>
  <c r="Y605" i="1"/>
  <c r="Z605" i="1"/>
  <c r="AC613" i="1"/>
  <c r="AB613" i="1"/>
  <c r="Z613" i="1"/>
  <c r="Y613" i="1"/>
  <c r="AA613" i="1"/>
  <c r="AC621" i="1"/>
  <c r="AB621" i="1"/>
  <c r="AA621" i="1"/>
  <c r="Y621" i="1"/>
  <c r="Z621" i="1"/>
  <c r="AC629" i="1"/>
  <c r="AB629" i="1"/>
  <c r="Z629" i="1"/>
  <c r="AA629" i="1"/>
  <c r="Y629" i="1"/>
  <c r="AC637" i="1"/>
  <c r="AB637" i="1"/>
  <c r="AA637" i="1"/>
  <c r="Y637" i="1"/>
  <c r="Z637" i="1"/>
  <c r="AC645" i="1"/>
  <c r="AB645" i="1"/>
  <c r="Z645" i="1"/>
  <c r="Y645" i="1"/>
  <c r="AA645" i="1"/>
  <c r="AC653" i="1"/>
  <c r="AB653" i="1"/>
  <c r="AA653" i="1"/>
  <c r="Y653" i="1"/>
  <c r="Z653" i="1"/>
  <c r="AC661" i="1"/>
  <c r="Z661" i="1"/>
  <c r="AA661" i="1"/>
  <c r="Y661" i="1"/>
  <c r="AB661" i="1"/>
  <c r="AC669" i="1"/>
  <c r="AB669" i="1"/>
  <c r="AA669" i="1"/>
  <c r="Y669" i="1"/>
  <c r="Z669" i="1"/>
  <c r="AC677" i="1"/>
  <c r="AB677" i="1"/>
  <c r="Z677" i="1"/>
  <c r="Y677" i="1"/>
  <c r="AA677" i="1"/>
  <c r="AC685" i="1"/>
  <c r="AB685" i="1"/>
  <c r="AA685" i="1"/>
  <c r="Y685" i="1"/>
  <c r="Z685" i="1"/>
  <c r="AC693" i="1"/>
  <c r="AB693" i="1"/>
  <c r="Z693" i="1"/>
  <c r="AA693" i="1"/>
  <c r="Y693" i="1"/>
  <c r="AC701" i="1"/>
  <c r="AB701" i="1"/>
  <c r="AA701" i="1"/>
  <c r="Y701" i="1"/>
  <c r="Z701" i="1"/>
  <c r="AC709" i="1"/>
  <c r="AB709" i="1"/>
  <c r="Z709" i="1"/>
  <c r="Y709" i="1"/>
  <c r="AA709" i="1"/>
  <c r="AC717" i="1"/>
  <c r="AB717" i="1"/>
  <c r="AA717" i="1"/>
  <c r="Y717" i="1"/>
  <c r="Z717" i="1"/>
  <c r="AC725" i="1"/>
  <c r="AB725" i="1"/>
  <c r="Z725" i="1"/>
  <c r="AA725" i="1"/>
  <c r="Y725" i="1"/>
  <c r="AC733" i="1"/>
  <c r="AB733" i="1"/>
  <c r="AA733" i="1"/>
  <c r="Y733" i="1"/>
  <c r="Z733" i="1"/>
  <c r="AC741" i="1"/>
  <c r="AB741" i="1"/>
  <c r="Z741" i="1"/>
  <c r="Y741" i="1"/>
  <c r="AA741" i="1"/>
  <c r="AC749" i="1"/>
  <c r="AB749" i="1"/>
  <c r="AA749" i="1"/>
  <c r="Y749" i="1"/>
  <c r="Z749" i="1"/>
  <c r="AC757" i="1"/>
  <c r="AB757" i="1"/>
  <c r="Z757" i="1"/>
  <c r="AA757" i="1"/>
  <c r="Y757" i="1"/>
  <c r="AC765" i="1"/>
  <c r="AB765" i="1"/>
  <c r="AA765" i="1"/>
  <c r="Y765" i="1"/>
  <c r="Z765" i="1"/>
  <c r="AC773" i="1"/>
  <c r="AB773" i="1"/>
  <c r="Z773" i="1"/>
  <c r="Y773" i="1"/>
  <c r="AA773" i="1"/>
  <c r="AC781" i="1"/>
  <c r="AB781" i="1"/>
  <c r="AA781" i="1"/>
  <c r="Y781" i="1"/>
  <c r="Z781" i="1"/>
  <c r="AC789" i="1"/>
  <c r="Z789" i="1"/>
  <c r="AB789" i="1"/>
  <c r="AA789" i="1"/>
  <c r="Y789" i="1"/>
  <c r="AC797" i="1"/>
  <c r="AB797" i="1"/>
  <c r="AA797" i="1"/>
  <c r="Y797" i="1"/>
  <c r="Z797" i="1"/>
  <c r="AC805" i="1"/>
  <c r="AB805" i="1"/>
  <c r="Z805" i="1"/>
  <c r="Y805" i="1"/>
  <c r="AA805" i="1"/>
  <c r="AC813" i="1"/>
  <c r="AB813" i="1"/>
  <c r="AA813" i="1"/>
  <c r="Y813" i="1"/>
  <c r="Z813" i="1"/>
  <c r="AC821" i="1"/>
  <c r="AB821" i="1"/>
  <c r="Z821" i="1"/>
  <c r="AA821" i="1"/>
  <c r="Y821" i="1"/>
  <c r="AC829" i="1"/>
  <c r="AB829" i="1"/>
  <c r="AA829" i="1"/>
  <c r="Y829" i="1"/>
  <c r="Z829" i="1"/>
  <c r="AC837" i="1"/>
  <c r="AB837" i="1"/>
  <c r="Z837" i="1"/>
  <c r="Y837" i="1"/>
  <c r="AA837" i="1"/>
  <c r="AC845" i="1"/>
  <c r="AB845" i="1"/>
  <c r="AA845" i="1"/>
  <c r="Y845" i="1"/>
  <c r="Z845" i="1"/>
  <c r="AC853" i="1"/>
  <c r="AB853" i="1"/>
  <c r="Z853" i="1"/>
  <c r="AA853" i="1"/>
  <c r="Y853" i="1"/>
  <c r="AC861" i="1"/>
  <c r="AB861" i="1"/>
  <c r="AA861" i="1"/>
  <c r="Y861" i="1"/>
  <c r="Z861" i="1"/>
  <c r="AC869" i="1"/>
  <c r="AB869" i="1"/>
  <c r="Z869" i="1"/>
  <c r="Y869" i="1"/>
  <c r="AA869" i="1"/>
  <c r="AC877" i="1"/>
  <c r="AB877" i="1"/>
  <c r="AA877" i="1"/>
  <c r="Y877" i="1"/>
  <c r="Z877" i="1"/>
  <c r="AC885" i="1"/>
  <c r="AB885" i="1"/>
  <c r="AA885" i="1"/>
  <c r="Z885" i="1"/>
  <c r="Y885" i="1"/>
  <c r="AC893" i="1"/>
  <c r="AB893" i="1"/>
  <c r="AA893" i="1"/>
  <c r="Y893" i="1"/>
  <c r="Z893" i="1"/>
  <c r="AC901" i="1"/>
  <c r="AB901" i="1"/>
  <c r="Z901" i="1"/>
  <c r="AA901" i="1"/>
  <c r="Y901" i="1"/>
  <c r="AC909" i="1"/>
  <c r="AB909" i="1"/>
  <c r="AA909" i="1"/>
  <c r="Y909" i="1"/>
  <c r="Z909" i="1"/>
  <c r="AC917" i="1"/>
  <c r="AA917" i="1"/>
  <c r="Z917" i="1"/>
  <c r="Y917" i="1"/>
  <c r="AB917" i="1"/>
  <c r="AC925" i="1"/>
  <c r="AB925" i="1"/>
  <c r="AA925" i="1"/>
  <c r="Y925" i="1"/>
  <c r="Z925" i="1"/>
  <c r="AC933" i="1"/>
  <c r="AB933" i="1"/>
  <c r="Z933" i="1"/>
  <c r="Y933" i="1"/>
  <c r="AA933" i="1"/>
  <c r="AC941" i="1"/>
  <c r="AB941" i="1"/>
  <c r="AA941" i="1"/>
  <c r="Y941" i="1"/>
  <c r="Z941" i="1"/>
  <c r="AC949" i="1"/>
  <c r="AB949" i="1"/>
  <c r="AA949" i="1"/>
  <c r="Z949" i="1"/>
  <c r="Y949" i="1"/>
  <c r="AC957" i="1"/>
  <c r="AB957" i="1"/>
  <c r="AA957" i="1"/>
  <c r="Y957" i="1"/>
  <c r="Z957" i="1"/>
  <c r="AC965" i="1"/>
  <c r="AB965" i="1"/>
  <c r="Z965" i="1"/>
  <c r="AA965" i="1"/>
  <c r="Y965" i="1"/>
  <c r="AC977" i="1"/>
  <c r="AB977" i="1"/>
  <c r="Z977" i="1"/>
  <c r="Y977" i="1"/>
  <c r="AA977" i="1"/>
  <c r="AC985" i="1"/>
  <c r="AB985" i="1"/>
  <c r="AA985" i="1"/>
  <c r="Z985" i="1"/>
  <c r="Y985" i="1"/>
  <c r="AC993" i="1"/>
  <c r="AB993" i="1"/>
  <c r="AA993" i="1"/>
  <c r="Z993" i="1"/>
  <c r="Y993" i="1"/>
  <c r="AC1001" i="1"/>
  <c r="AB1001" i="1"/>
  <c r="AA1001" i="1"/>
  <c r="Z1001" i="1"/>
  <c r="Y1001" i="1"/>
  <c r="AC1009" i="1"/>
  <c r="AB1009" i="1"/>
  <c r="Z1009" i="1"/>
  <c r="AA1009" i="1"/>
  <c r="Y1009" i="1"/>
  <c r="AC1021" i="1"/>
  <c r="AB1021" i="1"/>
  <c r="AA1021" i="1"/>
  <c r="Y1021" i="1"/>
  <c r="Z1021" i="1"/>
  <c r="AC1037" i="1"/>
  <c r="AB1037" i="1"/>
  <c r="AA1037" i="1"/>
  <c r="Y1037" i="1"/>
  <c r="Z1037" i="1"/>
  <c r="AC1053" i="1"/>
  <c r="AB1053" i="1"/>
  <c r="AA1053" i="1"/>
  <c r="Y1053" i="1"/>
  <c r="Z1053" i="1"/>
  <c r="AC1069" i="1"/>
  <c r="AB1069" i="1"/>
  <c r="AA1069" i="1"/>
  <c r="Y1069" i="1"/>
  <c r="Z1069" i="1"/>
  <c r="AC1085" i="1"/>
  <c r="AB1085" i="1"/>
  <c r="AA1085" i="1"/>
  <c r="Y1085" i="1"/>
  <c r="Z1085" i="1"/>
  <c r="AC1101" i="1"/>
  <c r="AB1101" i="1"/>
  <c r="AA1101" i="1"/>
  <c r="Y1101" i="1"/>
  <c r="Z1101" i="1"/>
  <c r="AC1117" i="1"/>
  <c r="AB1117" i="1"/>
  <c r="AA1117" i="1"/>
  <c r="Y1117" i="1"/>
  <c r="Z1117" i="1"/>
  <c r="AC1133" i="1"/>
  <c r="AB1133" i="1"/>
  <c r="AA1133" i="1"/>
  <c r="Y1133" i="1"/>
  <c r="Z1133" i="1"/>
  <c r="AC1149" i="1"/>
  <c r="AB1149" i="1"/>
  <c r="AA1149" i="1"/>
  <c r="Y1149" i="1"/>
  <c r="Z1149" i="1"/>
  <c r="AC1165" i="1"/>
  <c r="AB1165" i="1"/>
  <c r="AA1165" i="1"/>
  <c r="Y1165" i="1"/>
  <c r="Z1165" i="1"/>
  <c r="AC1181" i="1"/>
  <c r="AB1181" i="1"/>
  <c r="AA1181" i="1"/>
  <c r="Y1181" i="1"/>
  <c r="Z1181" i="1"/>
  <c r="AC1197" i="1"/>
  <c r="AB1197" i="1"/>
  <c r="AA1197" i="1"/>
  <c r="Y1197" i="1"/>
  <c r="Z1197" i="1"/>
  <c r="AC1213" i="1"/>
  <c r="AB1213" i="1"/>
  <c r="AA1213" i="1"/>
  <c r="Y1213" i="1"/>
  <c r="Z1213" i="1"/>
  <c r="AC1229" i="1"/>
  <c r="AB1229" i="1"/>
  <c r="AA1229" i="1"/>
  <c r="Y1229" i="1"/>
  <c r="Z1229" i="1"/>
  <c r="AC1242" i="1"/>
  <c r="AB1242" i="1"/>
  <c r="AA1242" i="1"/>
  <c r="Z1242" i="1"/>
  <c r="Y1242" i="1"/>
  <c r="AC1262" i="1"/>
  <c r="AB1262" i="1"/>
  <c r="AA1262" i="1"/>
  <c r="Y1262" i="1"/>
  <c r="Z1262" i="1"/>
  <c r="AC1278" i="1"/>
  <c r="AB1278" i="1"/>
  <c r="AA1278" i="1"/>
  <c r="Y1278" i="1"/>
  <c r="Z1278" i="1"/>
  <c r="AC1294" i="1"/>
  <c r="AB1294" i="1"/>
  <c r="AA1294" i="1"/>
  <c r="Y1294" i="1"/>
  <c r="Z1294" i="1"/>
  <c r="AC1310" i="1"/>
  <c r="AB1310" i="1"/>
  <c r="AA1310" i="1"/>
  <c r="Y1310" i="1"/>
  <c r="Z1310" i="1"/>
  <c r="AC1322" i="1"/>
  <c r="AB1322" i="1"/>
  <c r="AA1322" i="1"/>
  <c r="Z1322" i="1"/>
  <c r="Y1322" i="1"/>
  <c r="AC1338" i="1"/>
  <c r="AB1338" i="1"/>
  <c r="AA1338" i="1"/>
  <c r="Z1338" i="1"/>
  <c r="Y1338" i="1"/>
  <c r="AC1354" i="1"/>
  <c r="AB1354" i="1"/>
  <c r="AA1354" i="1"/>
  <c r="Z1354" i="1"/>
  <c r="Y1354" i="1"/>
  <c r="AC1370" i="1"/>
  <c r="AB1370" i="1"/>
  <c r="AA1370" i="1"/>
  <c r="Z1370" i="1"/>
  <c r="Y1370" i="1"/>
  <c r="AC1386" i="1"/>
  <c r="AB1386" i="1"/>
  <c r="AA1386" i="1"/>
  <c r="Z1386" i="1"/>
  <c r="Y1386" i="1"/>
  <c r="AC1402" i="1"/>
  <c r="AB1402" i="1"/>
  <c r="AA1402" i="1"/>
  <c r="Z1402" i="1"/>
  <c r="Y1402" i="1"/>
  <c r="AC1418" i="1"/>
  <c r="AB1418" i="1"/>
  <c r="AA1418" i="1"/>
  <c r="Z1418" i="1"/>
  <c r="Y1418" i="1"/>
  <c r="AC1430" i="1"/>
  <c r="AB1430" i="1"/>
  <c r="Z1430" i="1"/>
  <c r="Y1430" i="1"/>
  <c r="AA1430" i="1"/>
  <c r="AC1450" i="1"/>
  <c r="AB1450" i="1"/>
  <c r="AA1450" i="1"/>
  <c r="Z1450" i="1"/>
  <c r="Y1450" i="1"/>
  <c r="AC1466" i="1"/>
  <c r="AB1466" i="1"/>
  <c r="AA1466" i="1"/>
  <c r="Z1466" i="1"/>
  <c r="Y1466" i="1"/>
  <c r="AC1482" i="1"/>
  <c r="AB1482" i="1"/>
  <c r="AA1482" i="1"/>
  <c r="Z1482" i="1"/>
  <c r="Y1482" i="1"/>
  <c r="AC1494" i="1"/>
  <c r="AB1494" i="1"/>
  <c r="Z1494" i="1"/>
  <c r="Y1494" i="1"/>
  <c r="AA1494" i="1"/>
  <c r="AC1510" i="1"/>
  <c r="AB1510" i="1"/>
  <c r="AA1510" i="1"/>
  <c r="Z1510" i="1"/>
  <c r="Y1510" i="1"/>
  <c r="AC1526" i="1"/>
  <c r="AB1526" i="1"/>
  <c r="Z1526" i="1"/>
  <c r="AA1526" i="1"/>
  <c r="Y1526" i="1"/>
  <c r="AC1542" i="1"/>
  <c r="AB1542" i="1"/>
  <c r="AA1542" i="1"/>
  <c r="Z1542" i="1"/>
  <c r="Y1542" i="1"/>
  <c r="AC1558" i="1"/>
  <c r="AB1558" i="1"/>
  <c r="Z1558" i="1"/>
  <c r="Y1558" i="1"/>
  <c r="AA1558" i="1"/>
  <c r="AC1574" i="1"/>
  <c r="AB1574" i="1"/>
  <c r="AA1574" i="1"/>
  <c r="Z1574" i="1"/>
  <c r="Y1574" i="1"/>
  <c r="AC1590" i="1"/>
  <c r="AB1590" i="1"/>
  <c r="Z1590" i="1"/>
  <c r="AA1590" i="1"/>
  <c r="Y1590" i="1"/>
  <c r="AC1606" i="1"/>
  <c r="AB1606" i="1"/>
  <c r="AA1606" i="1"/>
  <c r="Z1606" i="1"/>
  <c r="Y1606" i="1"/>
  <c r="AC1618" i="1"/>
  <c r="AA1618" i="1"/>
  <c r="AB1618" i="1"/>
  <c r="Z1618" i="1"/>
  <c r="Y1618" i="1"/>
  <c r="AC1634" i="1"/>
  <c r="AB1634" i="1"/>
  <c r="Z1634" i="1"/>
  <c r="AA1634" i="1"/>
  <c r="Y1634" i="1"/>
  <c r="AC1650" i="1"/>
  <c r="AA1650" i="1"/>
  <c r="AB1650" i="1"/>
  <c r="Z1650" i="1"/>
  <c r="Y1650" i="1"/>
  <c r="AC1670" i="1"/>
  <c r="AB1670" i="1"/>
  <c r="AA1670" i="1"/>
  <c r="Z1670" i="1"/>
  <c r="Y1670" i="1"/>
  <c r="AC1686" i="1"/>
  <c r="AB1686" i="1"/>
  <c r="Z1686" i="1"/>
  <c r="Y1686" i="1"/>
  <c r="AA1686" i="1"/>
  <c r="AC1702" i="1"/>
  <c r="AB1702" i="1"/>
  <c r="AA1702" i="1"/>
  <c r="Z1702" i="1"/>
  <c r="Y1702" i="1"/>
  <c r="AC1718" i="1"/>
  <c r="AB1718" i="1"/>
  <c r="Z1718" i="1"/>
  <c r="AA1718" i="1"/>
  <c r="Y1718" i="1"/>
  <c r="AC1734" i="1"/>
  <c r="AB1734" i="1"/>
  <c r="AA1734" i="1"/>
  <c r="Z1734" i="1"/>
  <c r="Y1734" i="1"/>
  <c r="AC1750" i="1"/>
  <c r="AB1750" i="1"/>
  <c r="Z1750" i="1"/>
  <c r="Y1750" i="1"/>
  <c r="AA1750" i="1"/>
  <c r="AC1766" i="1"/>
  <c r="AB1766" i="1"/>
  <c r="AA1766" i="1"/>
  <c r="Z1766" i="1"/>
  <c r="Y1766" i="1"/>
  <c r="AC1782" i="1"/>
  <c r="AB1782" i="1"/>
  <c r="Z1782" i="1"/>
  <c r="AA1782" i="1"/>
  <c r="Y1782" i="1"/>
  <c r="AC1798" i="1"/>
  <c r="AB1798" i="1"/>
  <c r="AA1798" i="1"/>
  <c r="Z1798" i="1"/>
  <c r="Y1798" i="1"/>
  <c r="AC1814" i="1"/>
  <c r="AB1814" i="1"/>
  <c r="Z1814" i="1"/>
  <c r="Y1814" i="1"/>
  <c r="AA1814" i="1"/>
  <c r="AC1830" i="1"/>
  <c r="AB1830" i="1"/>
  <c r="AA1830" i="1"/>
  <c r="Z1830" i="1"/>
  <c r="Y1830" i="1"/>
  <c r="AC1846" i="1"/>
  <c r="AB1846" i="1"/>
  <c r="Z1846" i="1"/>
  <c r="AA1846" i="1"/>
  <c r="Y1846" i="1"/>
  <c r="AC1862" i="1"/>
  <c r="AB1862" i="1"/>
  <c r="AA1862" i="1"/>
  <c r="Z1862" i="1"/>
  <c r="Y1862" i="1"/>
  <c r="AC1878" i="1"/>
  <c r="AB1878" i="1"/>
  <c r="Z1878" i="1"/>
  <c r="Y1878" i="1"/>
  <c r="AA1878" i="1"/>
  <c r="AC1894" i="1"/>
  <c r="AB1894" i="1"/>
  <c r="AA1894" i="1"/>
  <c r="Z1894" i="1"/>
  <c r="Y1894" i="1"/>
  <c r="AC1910" i="1"/>
  <c r="AB1910" i="1"/>
  <c r="Z1910" i="1"/>
  <c r="AA1910" i="1"/>
  <c r="Y1910" i="1"/>
  <c r="AC1926" i="1"/>
  <c r="AB1926" i="1"/>
  <c r="AA1926" i="1"/>
  <c r="Z1926" i="1"/>
  <c r="Y1926" i="1"/>
  <c r="AC1942" i="1"/>
  <c r="AB1942" i="1"/>
  <c r="Z1942" i="1"/>
  <c r="Y1942" i="1"/>
  <c r="AA1942" i="1"/>
  <c r="AC1958" i="1"/>
  <c r="AB1958" i="1"/>
  <c r="AA1958" i="1"/>
  <c r="Z1958" i="1"/>
  <c r="Y1958" i="1"/>
  <c r="AC1974" i="1"/>
  <c r="AB1974" i="1"/>
  <c r="Z1974" i="1"/>
  <c r="AA1974" i="1"/>
  <c r="Y1974" i="1"/>
  <c r="AC1990" i="1"/>
  <c r="AB1990" i="1"/>
  <c r="AA1990" i="1"/>
  <c r="Z1990" i="1"/>
  <c r="Y1990" i="1"/>
  <c r="AC2006" i="1"/>
  <c r="AB2006" i="1"/>
  <c r="Z2006" i="1"/>
  <c r="Y2006" i="1"/>
  <c r="AA2006" i="1"/>
  <c r="AC2022" i="1"/>
  <c r="AB2022" i="1"/>
  <c r="AA2022" i="1"/>
  <c r="Z2022" i="1"/>
  <c r="Y2022" i="1"/>
  <c r="AC2038" i="1"/>
  <c r="AB2038" i="1"/>
  <c r="Z2038" i="1"/>
  <c r="AA2038" i="1"/>
  <c r="Y2038" i="1"/>
  <c r="AC2054" i="1"/>
  <c r="AB2054" i="1"/>
  <c r="AA2054" i="1"/>
  <c r="Z2054" i="1"/>
  <c r="Y2054" i="1"/>
  <c r="AC2070" i="1"/>
  <c r="AB2070" i="1"/>
  <c r="Z2070" i="1"/>
  <c r="Y2070" i="1"/>
  <c r="AA2070" i="1"/>
  <c r="AC2086" i="1"/>
  <c r="AB2086" i="1"/>
  <c r="AA2086" i="1"/>
  <c r="Z2086" i="1"/>
  <c r="Y2086" i="1"/>
  <c r="AC2102" i="1"/>
  <c r="AB2102" i="1"/>
  <c r="Z2102" i="1"/>
  <c r="AA2102" i="1"/>
  <c r="Y2102" i="1"/>
  <c r="AC2118" i="1"/>
  <c r="AB2118" i="1"/>
  <c r="AA2118" i="1"/>
  <c r="Z2118" i="1"/>
  <c r="Y2118" i="1"/>
  <c r="AC2130" i="1"/>
  <c r="AA2130" i="1"/>
  <c r="Z2130" i="1"/>
  <c r="AB2130" i="1"/>
  <c r="Y2130" i="1"/>
  <c r="AC2146" i="1"/>
  <c r="AB2146" i="1"/>
  <c r="Z2146" i="1"/>
  <c r="AA2146" i="1"/>
  <c r="Y2146" i="1"/>
  <c r="AC2166" i="1"/>
  <c r="AB2166" i="1"/>
  <c r="Z2166" i="1"/>
  <c r="AA2166" i="1"/>
  <c r="Y2166" i="1"/>
  <c r="AC2182" i="1"/>
  <c r="AB2182" i="1"/>
  <c r="AA2182" i="1"/>
  <c r="Z2182" i="1"/>
  <c r="Y2182" i="1"/>
  <c r="AC2198" i="1"/>
  <c r="AB2198" i="1"/>
  <c r="Z2198" i="1"/>
  <c r="Y2198" i="1"/>
  <c r="AA2198" i="1"/>
  <c r="AC2214" i="1"/>
  <c r="AB2214" i="1"/>
  <c r="AA2214" i="1"/>
  <c r="Z2214" i="1"/>
  <c r="Y2214" i="1"/>
  <c r="AC2230" i="1"/>
  <c r="AB2230" i="1"/>
  <c r="Z2230" i="1"/>
  <c r="AA2230" i="1"/>
  <c r="Y2230" i="1"/>
  <c r="AB2246" i="1"/>
  <c r="AC2246" i="1"/>
  <c r="AA2246" i="1"/>
  <c r="Z2246" i="1"/>
  <c r="Y2246" i="1"/>
  <c r="AA2258" i="1"/>
  <c r="Z2258" i="1"/>
  <c r="AB2258" i="1"/>
  <c r="Y2258" i="1"/>
  <c r="AC2258" i="1"/>
  <c r="AB2278" i="1"/>
  <c r="AC2278" i="1"/>
  <c r="AA2278" i="1"/>
  <c r="Z2278" i="1"/>
  <c r="Y2278" i="1"/>
  <c r="AC2290" i="1"/>
  <c r="AA2290" i="1"/>
  <c r="Z2290" i="1"/>
  <c r="AB2290" i="1"/>
  <c r="Y2290" i="1"/>
  <c r="AC2306" i="1"/>
  <c r="AB2306" i="1"/>
  <c r="Z2306" i="1"/>
  <c r="AA2306" i="1"/>
  <c r="Y2306" i="1"/>
  <c r="AC2326" i="1"/>
  <c r="AB2326" i="1"/>
  <c r="Z2326" i="1"/>
  <c r="Y2326" i="1"/>
  <c r="AA2326" i="1"/>
  <c r="AB2342" i="1"/>
  <c r="AA2342" i="1"/>
  <c r="Z2342" i="1"/>
  <c r="AC2342" i="1"/>
  <c r="Y2342" i="1"/>
  <c r="AC2358" i="1"/>
  <c r="Z2358" i="1"/>
  <c r="AA2358" i="1"/>
  <c r="Y2358" i="1"/>
  <c r="AB2358" i="1"/>
  <c r="AC2374" i="1"/>
  <c r="AB2374" i="1"/>
  <c r="AA2374" i="1"/>
  <c r="Z2374" i="1"/>
  <c r="Y2374" i="1"/>
  <c r="AC2390" i="1"/>
  <c r="AB2390" i="1"/>
  <c r="Z2390" i="1"/>
  <c r="Y2390" i="1"/>
  <c r="AA2390" i="1"/>
  <c r="AC2406" i="1"/>
  <c r="AB2406" i="1"/>
  <c r="AA2406" i="1"/>
  <c r="Z2406" i="1"/>
  <c r="Y2406" i="1"/>
  <c r="AC2422" i="1"/>
  <c r="Z2422" i="1"/>
  <c r="AA2422" i="1"/>
  <c r="AB2422" i="1"/>
  <c r="Y2422" i="1"/>
  <c r="AC2438" i="1"/>
  <c r="AB2438" i="1"/>
  <c r="AA2438" i="1"/>
  <c r="Z2438" i="1"/>
  <c r="Y2438" i="1"/>
  <c r="AC2454" i="1"/>
  <c r="AB2454" i="1"/>
  <c r="Z2454" i="1"/>
  <c r="Y2454" i="1"/>
  <c r="AA2454" i="1"/>
  <c r="AB2470" i="1"/>
  <c r="AA2470" i="1"/>
  <c r="AC2470" i="1"/>
  <c r="Z2470" i="1"/>
  <c r="Y2470" i="1"/>
  <c r="AC2486" i="1"/>
  <c r="Z2486" i="1"/>
  <c r="AA2486" i="1"/>
  <c r="Y2486" i="1"/>
  <c r="AB2486" i="1"/>
  <c r="AC2502" i="1"/>
  <c r="AB2502" i="1"/>
  <c r="AA2502" i="1"/>
  <c r="Z2502" i="1"/>
  <c r="Y2502" i="1"/>
  <c r="AC2518" i="1"/>
  <c r="AB2518" i="1"/>
  <c r="Z2518" i="1"/>
  <c r="Y2518" i="1"/>
  <c r="AA2518" i="1"/>
  <c r="AC2534" i="1"/>
  <c r="AB2534" i="1"/>
  <c r="AA2534" i="1"/>
  <c r="Z2534" i="1"/>
  <c r="Y2534" i="1"/>
  <c r="AC2550" i="1"/>
  <c r="Z2550" i="1"/>
  <c r="AA2550" i="1"/>
  <c r="AB2550" i="1"/>
  <c r="Y2550" i="1"/>
  <c r="AC2566" i="1"/>
  <c r="AB2566" i="1"/>
  <c r="AA2566" i="1"/>
  <c r="Z2566" i="1"/>
  <c r="Y2566" i="1"/>
  <c r="AC2582" i="1"/>
  <c r="AB2582" i="1"/>
  <c r="Z2582" i="1"/>
  <c r="Y2582" i="1"/>
  <c r="AA2582" i="1"/>
  <c r="AB2598" i="1"/>
  <c r="AA2598" i="1"/>
  <c r="Z2598" i="1"/>
  <c r="Y2598" i="1"/>
  <c r="AC2598" i="1"/>
  <c r="AC2614" i="1"/>
  <c r="Z2614" i="1"/>
  <c r="AA2614" i="1"/>
  <c r="Y2614" i="1"/>
  <c r="AB2614" i="1"/>
  <c r="AC2630" i="1"/>
  <c r="AB2630" i="1"/>
  <c r="AA2630" i="1"/>
  <c r="Z2630" i="1"/>
  <c r="Y2630" i="1"/>
  <c r="AC2646" i="1"/>
  <c r="AB2646" i="1"/>
  <c r="Z2646" i="1"/>
  <c r="Y2646" i="1"/>
  <c r="AA2646" i="1"/>
  <c r="AC2662" i="1"/>
  <c r="AB2662" i="1"/>
  <c r="AA2662" i="1"/>
  <c r="Z2662" i="1"/>
  <c r="Y2662" i="1"/>
  <c r="AC2678" i="1"/>
  <c r="Z2678" i="1"/>
  <c r="AA2678" i="1"/>
  <c r="AB2678" i="1"/>
  <c r="Y2678" i="1"/>
  <c r="AC2694" i="1"/>
  <c r="AB2694" i="1"/>
  <c r="AA2694" i="1"/>
  <c r="Z2694" i="1"/>
  <c r="Y2694" i="1"/>
  <c r="AB2706" i="1"/>
  <c r="AC2706" i="1"/>
  <c r="AA2706" i="1"/>
  <c r="Z2706" i="1"/>
  <c r="Y2706" i="1"/>
  <c r="AB2726" i="1"/>
  <c r="AA2726" i="1"/>
  <c r="AC2726" i="1"/>
  <c r="Z2726" i="1"/>
  <c r="Y2726" i="1"/>
  <c r="AC2742" i="1"/>
  <c r="Z2742" i="1"/>
  <c r="AA2742" i="1"/>
  <c r="Y2742" i="1"/>
  <c r="AB2742" i="1"/>
  <c r="AC2754" i="1"/>
  <c r="AB2754" i="1"/>
  <c r="Z2754" i="1"/>
  <c r="Y2754" i="1"/>
  <c r="AA2754" i="1"/>
  <c r="AC2774" i="1"/>
  <c r="AB2774" i="1"/>
  <c r="Z2774" i="1"/>
  <c r="Y2774" i="1"/>
  <c r="AA2774" i="1"/>
  <c r="AC2786" i="1"/>
  <c r="AB2786" i="1"/>
  <c r="Z2786" i="1"/>
  <c r="AA2786" i="1"/>
  <c r="Y2786" i="1"/>
  <c r="AC2806" i="1"/>
  <c r="Z2806" i="1"/>
  <c r="AA2806" i="1"/>
  <c r="AB2806" i="1"/>
  <c r="Y2806" i="1"/>
  <c r="AC2822" i="1"/>
  <c r="AB2822" i="1"/>
  <c r="AA2822" i="1"/>
  <c r="Z2822" i="1"/>
  <c r="Y2822" i="1"/>
  <c r="AC2838" i="1"/>
  <c r="AB2838" i="1"/>
  <c r="Z2838" i="1"/>
  <c r="Y2838" i="1"/>
  <c r="AA2838" i="1"/>
  <c r="AB2854" i="1"/>
  <c r="AA2854" i="1"/>
  <c r="Z2854" i="1"/>
  <c r="AC2854" i="1"/>
  <c r="Y2854" i="1"/>
  <c r="AC2870" i="1"/>
  <c r="Z2870" i="1"/>
  <c r="AA2870" i="1"/>
  <c r="Y2870" i="1"/>
  <c r="AB2870" i="1"/>
  <c r="AC2886" i="1"/>
  <c r="AB2886" i="1"/>
  <c r="AA2886" i="1"/>
  <c r="Z2886" i="1"/>
  <c r="Y2886" i="1"/>
  <c r="AC2902" i="1"/>
  <c r="AB2902" i="1"/>
  <c r="Z2902" i="1"/>
  <c r="Y2902" i="1"/>
  <c r="AA2902" i="1"/>
  <c r="AC2918" i="1"/>
  <c r="AB2918" i="1"/>
  <c r="AA2918" i="1"/>
  <c r="Z2918" i="1"/>
  <c r="Y2918" i="1"/>
  <c r="AC2934" i="1"/>
  <c r="Z2934" i="1"/>
  <c r="AA2934" i="1"/>
  <c r="AB2934" i="1"/>
  <c r="Y2934" i="1"/>
  <c r="AC2950" i="1"/>
  <c r="AB2950" i="1"/>
  <c r="AA2950" i="1"/>
  <c r="Z2950" i="1"/>
  <c r="Y2950" i="1"/>
  <c r="AC2966" i="1"/>
  <c r="AB2966" i="1"/>
  <c r="Z2966" i="1"/>
  <c r="Y2966" i="1"/>
  <c r="AA2966" i="1"/>
  <c r="AC2982" i="1"/>
  <c r="AB2982" i="1"/>
  <c r="AA2982" i="1"/>
  <c r="Z2982" i="1"/>
  <c r="Y2982" i="1"/>
  <c r="AC2998" i="1"/>
  <c r="Z2998" i="1"/>
  <c r="AA2998" i="1"/>
  <c r="Y2998" i="1"/>
  <c r="AB2998" i="1"/>
  <c r="AC3014" i="1"/>
  <c r="AB3014" i="1"/>
  <c r="AA3014" i="1"/>
  <c r="Z3014" i="1"/>
  <c r="Y3014" i="1"/>
  <c r="AC3030" i="1"/>
  <c r="AB3030" i="1"/>
  <c r="Z3030" i="1"/>
  <c r="Y3030" i="1"/>
  <c r="AA3030" i="1"/>
  <c r="AC3050" i="1"/>
  <c r="AA3050" i="1"/>
  <c r="AB3050" i="1"/>
  <c r="Z3050" i="1"/>
  <c r="Y3050" i="1"/>
  <c r="AB3070" i="1"/>
  <c r="AC3070" i="1"/>
  <c r="AA3070" i="1"/>
  <c r="Z3070" i="1"/>
  <c r="Y3070" i="1"/>
  <c r="AC3082" i="1"/>
  <c r="AA3082" i="1"/>
  <c r="Z3082" i="1"/>
  <c r="Y3082" i="1"/>
  <c r="AB3082" i="1"/>
  <c r="AC3098" i="1"/>
  <c r="AB3098" i="1"/>
  <c r="AA3098" i="1"/>
  <c r="Z3098" i="1"/>
  <c r="Y3098" i="1"/>
  <c r="AA3114" i="1"/>
  <c r="AB3114" i="1"/>
  <c r="AC3114" i="1"/>
  <c r="Z3114" i="1"/>
  <c r="Y3114" i="1"/>
  <c r="AC3130" i="1"/>
  <c r="AB3130" i="1"/>
  <c r="AA3130" i="1"/>
  <c r="Z3130" i="1"/>
  <c r="Y3130" i="1"/>
  <c r="AC3146" i="1"/>
  <c r="AA3146" i="1"/>
  <c r="Z3146" i="1"/>
  <c r="AB3146" i="1"/>
  <c r="Y3146" i="1"/>
  <c r="AB3166" i="1"/>
  <c r="AC3166" i="1"/>
  <c r="AA3166" i="1"/>
  <c r="Z3166" i="1"/>
  <c r="Y3166" i="1"/>
  <c r="AC3182" i="1"/>
  <c r="AB3182" i="1"/>
  <c r="AA3182" i="1"/>
  <c r="Z3182" i="1"/>
  <c r="Y3182" i="1"/>
  <c r="AB3198" i="1"/>
  <c r="AC3198" i="1"/>
  <c r="AA3198" i="1"/>
  <c r="Z3198" i="1"/>
  <c r="Y3198" i="1"/>
  <c r="AC3214" i="1"/>
  <c r="AB3214" i="1"/>
  <c r="AA3214" i="1"/>
  <c r="Z3214" i="1"/>
  <c r="Y3214" i="1"/>
  <c r="AC3230" i="1"/>
  <c r="AA3230" i="1"/>
  <c r="Z3230" i="1"/>
  <c r="AB3230" i="1"/>
  <c r="Y3230" i="1"/>
  <c r="AC5" i="1"/>
  <c r="AB5" i="1"/>
  <c r="Z5" i="1"/>
  <c r="Y5" i="1"/>
  <c r="AA5" i="1"/>
  <c r="AC21" i="1"/>
  <c r="Z21" i="1"/>
  <c r="AB21" i="1"/>
  <c r="AA21" i="1"/>
  <c r="Y21" i="1"/>
  <c r="AC38" i="1"/>
  <c r="AB38" i="1"/>
  <c r="Z38" i="1"/>
  <c r="Y38" i="1"/>
  <c r="AA38" i="1"/>
  <c r="AC58" i="1"/>
  <c r="AB58" i="1"/>
  <c r="AA58" i="1"/>
  <c r="Z58" i="1"/>
  <c r="Y58" i="1"/>
  <c r="AC74" i="1"/>
  <c r="AB74" i="1"/>
  <c r="AA74" i="1"/>
  <c r="Z74" i="1"/>
  <c r="Y74" i="1"/>
  <c r="AC86" i="1"/>
  <c r="AB86" i="1"/>
  <c r="AA86" i="1"/>
  <c r="Y86" i="1"/>
  <c r="Z86" i="1"/>
  <c r="AC102" i="1"/>
  <c r="AB102" i="1"/>
  <c r="Z102" i="1"/>
  <c r="Y102" i="1"/>
  <c r="AA102" i="1"/>
  <c r="AC118" i="1"/>
  <c r="AB118" i="1"/>
  <c r="AA118" i="1"/>
  <c r="Y118" i="1"/>
  <c r="Z118" i="1"/>
  <c r="AC134" i="1"/>
  <c r="AB134" i="1"/>
  <c r="Z134" i="1"/>
  <c r="Y134" i="1"/>
  <c r="AA134" i="1"/>
  <c r="AC150" i="1"/>
  <c r="AB150" i="1"/>
  <c r="AA150" i="1"/>
  <c r="Y150" i="1"/>
  <c r="Z150" i="1"/>
  <c r="AC170" i="1"/>
  <c r="AB170" i="1"/>
  <c r="AA170" i="1"/>
  <c r="Z170" i="1"/>
  <c r="Y170" i="1"/>
  <c r="AC186" i="1"/>
  <c r="AB186" i="1"/>
  <c r="AA186" i="1"/>
  <c r="Z186" i="1"/>
  <c r="Y186" i="1"/>
  <c r="AC202" i="1"/>
  <c r="AB202" i="1"/>
  <c r="AA202" i="1"/>
  <c r="Z202" i="1"/>
  <c r="Y202" i="1"/>
  <c r="AC218" i="1"/>
  <c r="AB218" i="1"/>
  <c r="AA218" i="1"/>
  <c r="Z218" i="1"/>
  <c r="Y218" i="1"/>
  <c r="AC234" i="1"/>
  <c r="AB234" i="1"/>
  <c r="AA234" i="1"/>
  <c r="Z234" i="1"/>
  <c r="Y234" i="1"/>
  <c r="AC250" i="1"/>
  <c r="AB250" i="1"/>
  <c r="AA250" i="1"/>
  <c r="Z250" i="1"/>
  <c r="Y250" i="1"/>
  <c r="AC266" i="1"/>
  <c r="AB266" i="1"/>
  <c r="AA266" i="1"/>
  <c r="Z266" i="1"/>
  <c r="Y266" i="1"/>
  <c r="AC282" i="1"/>
  <c r="AB282" i="1"/>
  <c r="AA282" i="1"/>
  <c r="Z282" i="1"/>
  <c r="Y282" i="1"/>
  <c r="AC298" i="1"/>
  <c r="AB298" i="1"/>
  <c r="AA298" i="1"/>
  <c r="Z298" i="1"/>
  <c r="Y298" i="1"/>
  <c r="AC314" i="1"/>
  <c r="AB314" i="1"/>
  <c r="AA314" i="1"/>
  <c r="Z314" i="1"/>
  <c r="Y314" i="1"/>
  <c r="AC334" i="1"/>
  <c r="AB334" i="1"/>
  <c r="Z334" i="1"/>
  <c r="AA334" i="1"/>
  <c r="Y334" i="1"/>
  <c r="AC346" i="1"/>
  <c r="AB346" i="1"/>
  <c r="AA346" i="1"/>
  <c r="Z346" i="1"/>
  <c r="Y346" i="1"/>
  <c r="AC362" i="1"/>
  <c r="AB362" i="1"/>
  <c r="AA362" i="1"/>
  <c r="Z362" i="1"/>
  <c r="Y362" i="1"/>
  <c r="AC382" i="1"/>
  <c r="AB382" i="1"/>
  <c r="Z382" i="1"/>
  <c r="AA382" i="1"/>
  <c r="Y382" i="1"/>
  <c r="AC398" i="1"/>
  <c r="AB398" i="1"/>
  <c r="Z398" i="1"/>
  <c r="AA398" i="1"/>
  <c r="Y398" i="1"/>
  <c r="AC414" i="1"/>
  <c r="AB414" i="1"/>
  <c r="Z414" i="1"/>
  <c r="AA414" i="1"/>
  <c r="Y414" i="1"/>
  <c r="AC430" i="1"/>
  <c r="AB430" i="1"/>
  <c r="Z430" i="1"/>
  <c r="AA430" i="1"/>
  <c r="Y430" i="1"/>
  <c r="AC446" i="1"/>
  <c r="AB446" i="1"/>
  <c r="Z446" i="1"/>
  <c r="AA446" i="1"/>
  <c r="Y446" i="1"/>
  <c r="AC462" i="1"/>
  <c r="AB462" i="1"/>
  <c r="Z462" i="1"/>
  <c r="AA462" i="1"/>
  <c r="Y462" i="1"/>
  <c r="AC478" i="1"/>
  <c r="AB478" i="1"/>
  <c r="Z478" i="1"/>
  <c r="AA478" i="1"/>
  <c r="Y478" i="1"/>
  <c r="AC494" i="1"/>
  <c r="AB494" i="1"/>
  <c r="Z494" i="1"/>
  <c r="AA494" i="1"/>
  <c r="Y494" i="1"/>
  <c r="AC510" i="1"/>
  <c r="AB510" i="1"/>
  <c r="Z510" i="1"/>
  <c r="AA510" i="1"/>
  <c r="Y510" i="1"/>
  <c r="AC526" i="1"/>
  <c r="AB526" i="1"/>
  <c r="Z526" i="1"/>
  <c r="AA526" i="1"/>
  <c r="Y526" i="1"/>
  <c r="AC542" i="1"/>
  <c r="AB542" i="1"/>
  <c r="Z542" i="1"/>
  <c r="AA542" i="1"/>
  <c r="Y542" i="1"/>
  <c r="AC558" i="1"/>
  <c r="AB558" i="1"/>
  <c r="Z558" i="1"/>
  <c r="AA558" i="1"/>
  <c r="Y558" i="1"/>
  <c r="AC570" i="1"/>
  <c r="AB570" i="1"/>
  <c r="AA570" i="1"/>
  <c r="Z570" i="1"/>
  <c r="Y570" i="1"/>
  <c r="AC590" i="1"/>
  <c r="AB590" i="1"/>
  <c r="Z590" i="1"/>
  <c r="AA590" i="1"/>
  <c r="Y590" i="1"/>
  <c r="AC606" i="1"/>
  <c r="AB606" i="1"/>
  <c r="Z606" i="1"/>
  <c r="AA606" i="1"/>
  <c r="Y606" i="1"/>
  <c r="AC618" i="1"/>
  <c r="AB618" i="1"/>
  <c r="AA618" i="1"/>
  <c r="Z618" i="1"/>
  <c r="Y618" i="1"/>
  <c r="AC638" i="1"/>
  <c r="AB638" i="1"/>
  <c r="Z638" i="1"/>
  <c r="AA638" i="1"/>
  <c r="Y638" i="1"/>
  <c r="AC654" i="1"/>
  <c r="AB654" i="1"/>
  <c r="Z654" i="1"/>
  <c r="AA654" i="1"/>
  <c r="Y654" i="1"/>
  <c r="AC666" i="1"/>
  <c r="AB666" i="1"/>
  <c r="AA666" i="1"/>
  <c r="Z666" i="1"/>
  <c r="Y666" i="1"/>
  <c r="AC682" i="1"/>
  <c r="AB682" i="1"/>
  <c r="AA682" i="1"/>
  <c r="Z682" i="1"/>
  <c r="Y682" i="1"/>
  <c r="AC702" i="1"/>
  <c r="AB702" i="1"/>
  <c r="Z702" i="1"/>
  <c r="AA702" i="1"/>
  <c r="Y702" i="1"/>
  <c r="AC714" i="1"/>
  <c r="AB714" i="1"/>
  <c r="AA714" i="1"/>
  <c r="Z714" i="1"/>
  <c r="Y714" i="1"/>
  <c r="AC734" i="1"/>
  <c r="AB734" i="1"/>
  <c r="Z734" i="1"/>
  <c r="AA734" i="1"/>
  <c r="Y734" i="1"/>
  <c r="AC750" i="1"/>
  <c r="AB750" i="1"/>
  <c r="Z750" i="1"/>
  <c r="AA750" i="1"/>
  <c r="Y750" i="1"/>
  <c r="AC762" i="1"/>
  <c r="AB762" i="1"/>
  <c r="AA762" i="1"/>
  <c r="Z762" i="1"/>
  <c r="Y762" i="1"/>
  <c r="AC770" i="1"/>
  <c r="AB770" i="1"/>
  <c r="AA770" i="1"/>
  <c r="Z770" i="1"/>
  <c r="Y770" i="1"/>
  <c r="AC786" i="1"/>
  <c r="AB786" i="1"/>
  <c r="AA786" i="1"/>
  <c r="Z786" i="1"/>
  <c r="Y786" i="1"/>
  <c r="AC806" i="1"/>
  <c r="AB806" i="1"/>
  <c r="Z806" i="1"/>
  <c r="AA806" i="1"/>
  <c r="Y806" i="1"/>
  <c r="AC822" i="1"/>
  <c r="AB822" i="1"/>
  <c r="AA822" i="1"/>
  <c r="Y822" i="1"/>
  <c r="Z822" i="1"/>
  <c r="AC834" i="1"/>
  <c r="AB834" i="1"/>
  <c r="AA834" i="1"/>
  <c r="Y834" i="1"/>
  <c r="Z834" i="1"/>
  <c r="AC854" i="1"/>
  <c r="AB854" i="1"/>
  <c r="AA854" i="1"/>
  <c r="Y854" i="1"/>
  <c r="Z854" i="1"/>
  <c r="AC866" i="1"/>
  <c r="AB866" i="1"/>
  <c r="AA866" i="1"/>
  <c r="Y866" i="1"/>
  <c r="Z866" i="1"/>
  <c r="AC886" i="1"/>
  <c r="AB886" i="1"/>
  <c r="AA886" i="1"/>
  <c r="Y886" i="1"/>
  <c r="Z886" i="1"/>
  <c r="AC902" i="1"/>
  <c r="AB902" i="1"/>
  <c r="Z902" i="1"/>
  <c r="AA902" i="1"/>
  <c r="Y902" i="1"/>
  <c r="AC914" i="1"/>
  <c r="AB914" i="1"/>
  <c r="AA914" i="1"/>
  <c r="Z914" i="1"/>
  <c r="Y914" i="1"/>
  <c r="AC930" i="1"/>
  <c r="AB930" i="1"/>
  <c r="AA930" i="1"/>
  <c r="Z930" i="1"/>
  <c r="Y930" i="1"/>
  <c r="AC946" i="1"/>
  <c r="AB946" i="1"/>
  <c r="AA946" i="1"/>
  <c r="Z946" i="1"/>
  <c r="Y946" i="1"/>
  <c r="AC962" i="1"/>
  <c r="AB962" i="1"/>
  <c r="AA962" i="1"/>
  <c r="Z962" i="1"/>
  <c r="Y962" i="1"/>
  <c r="AC978" i="1"/>
  <c r="AB978" i="1"/>
  <c r="AA978" i="1"/>
  <c r="Z978" i="1"/>
  <c r="Y978" i="1"/>
  <c r="AC994" i="1"/>
  <c r="AB994" i="1"/>
  <c r="AA994" i="1"/>
  <c r="Z994" i="1"/>
  <c r="Y994" i="1"/>
  <c r="AC1010" i="1"/>
  <c r="AB1010" i="1"/>
  <c r="AA1010" i="1"/>
  <c r="Y1010" i="1"/>
  <c r="Z1010" i="1"/>
  <c r="AC1026" i="1"/>
  <c r="AB1026" i="1"/>
  <c r="AA1026" i="1"/>
  <c r="Z1026" i="1"/>
  <c r="Y1026" i="1"/>
  <c r="AC1042" i="1"/>
  <c r="AB1042" i="1"/>
  <c r="AA1042" i="1"/>
  <c r="Z1042" i="1"/>
  <c r="Y1042" i="1"/>
  <c r="AC1058" i="1"/>
  <c r="AB1058" i="1"/>
  <c r="AA1058" i="1"/>
  <c r="Z1058" i="1"/>
  <c r="Y1058" i="1"/>
  <c r="AC1074" i="1"/>
  <c r="AB1074" i="1"/>
  <c r="AA1074" i="1"/>
  <c r="Z1074" i="1"/>
  <c r="Y1074" i="1"/>
  <c r="AC1094" i="1"/>
  <c r="AB1094" i="1"/>
  <c r="Z1094" i="1"/>
  <c r="AA1094" i="1"/>
  <c r="Y1094" i="1"/>
  <c r="AC1110" i="1"/>
  <c r="AB1110" i="1"/>
  <c r="AA1110" i="1"/>
  <c r="Y1110" i="1"/>
  <c r="Z1110" i="1"/>
  <c r="AC1126" i="1"/>
  <c r="AB1126" i="1"/>
  <c r="Z1126" i="1"/>
  <c r="AA1126" i="1"/>
  <c r="Y1126" i="1"/>
  <c r="AC1142" i="1"/>
  <c r="AB1142" i="1"/>
  <c r="AA1142" i="1"/>
  <c r="Y1142" i="1"/>
  <c r="Z1142" i="1"/>
  <c r="AB1154" i="1"/>
  <c r="AC1154" i="1"/>
  <c r="AA1154" i="1"/>
  <c r="Y1154" i="1"/>
  <c r="Z1154" i="1"/>
  <c r="AC1174" i="1"/>
  <c r="AB1174" i="1"/>
  <c r="AA1174" i="1"/>
  <c r="Y1174" i="1"/>
  <c r="Z1174" i="1"/>
  <c r="AB1186" i="1"/>
  <c r="AC1186" i="1"/>
  <c r="AA1186" i="1"/>
  <c r="Y1186" i="1"/>
  <c r="Z1186" i="1"/>
  <c r="AB1202" i="1"/>
  <c r="AC1202" i="1"/>
  <c r="AA1202" i="1"/>
  <c r="Z1202" i="1"/>
  <c r="Y1202" i="1"/>
  <c r="AC1222" i="1"/>
  <c r="AB1222" i="1"/>
  <c r="Z1222" i="1"/>
  <c r="AA1222" i="1"/>
  <c r="Y1222" i="1"/>
  <c r="AC1238" i="1"/>
  <c r="AB1238" i="1"/>
  <c r="AA1238" i="1"/>
  <c r="Y1238" i="1"/>
  <c r="Z1238" i="1"/>
  <c r="AC1251" i="1"/>
  <c r="AB1251" i="1"/>
  <c r="AA1251" i="1"/>
  <c r="Y1251" i="1"/>
  <c r="Z1251" i="1"/>
  <c r="AC1267" i="1"/>
  <c r="AB1267" i="1"/>
  <c r="AA1267" i="1"/>
  <c r="Z1267" i="1"/>
  <c r="Y1267" i="1"/>
  <c r="AC1279" i="1"/>
  <c r="AB1279" i="1"/>
  <c r="AA1279" i="1"/>
  <c r="Z1279" i="1"/>
  <c r="Y1279" i="1"/>
  <c r="AC1295" i="1"/>
  <c r="AB1295" i="1"/>
  <c r="AA1295" i="1"/>
  <c r="Z1295" i="1"/>
  <c r="Y1295" i="1"/>
  <c r="AC1311" i="1"/>
  <c r="AB1311" i="1"/>
  <c r="AA1311" i="1"/>
  <c r="Z1311" i="1"/>
  <c r="Y1311" i="1"/>
  <c r="AC1327" i="1"/>
  <c r="AB1327" i="1"/>
  <c r="AA1327" i="1"/>
  <c r="Z1327" i="1"/>
  <c r="Y1327" i="1"/>
  <c r="AC1343" i="1"/>
  <c r="AB1343" i="1"/>
  <c r="AA1343" i="1"/>
  <c r="Z1343" i="1"/>
  <c r="Y1343" i="1"/>
  <c r="AC1359" i="1"/>
  <c r="AB1359" i="1"/>
  <c r="AA1359" i="1"/>
  <c r="Z1359" i="1"/>
  <c r="Y1359" i="1"/>
  <c r="AC1379" i="1"/>
  <c r="AB1379" i="1"/>
  <c r="AA1379" i="1"/>
  <c r="Y1379" i="1"/>
  <c r="Z1379" i="1"/>
  <c r="AC1395" i="1"/>
  <c r="AB1395" i="1"/>
  <c r="AA1395" i="1"/>
  <c r="Z1395" i="1"/>
  <c r="Y1395" i="1"/>
  <c r="AC1407" i="1"/>
  <c r="AB1407" i="1"/>
  <c r="AA1407" i="1"/>
  <c r="Z1407" i="1"/>
  <c r="Y1407" i="1"/>
  <c r="AC1423" i="1"/>
  <c r="AB1423" i="1"/>
  <c r="AA1423" i="1"/>
  <c r="Z1423" i="1"/>
  <c r="Y1423" i="1"/>
  <c r="AC1439" i="1"/>
  <c r="AB1439" i="1"/>
  <c r="AA1439" i="1"/>
  <c r="Z1439" i="1"/>
  <c r="Y1439" i="1"/>
  <c r="AC1455" i="1"/>
  <c r="AB1455" i="1"/>
  <c r="AA1455" i="1"/>
  <c r="Z1455" i="1"/>
  <c r="Y1455" i="1"/>
  <c r="AC1471" i="1"/>
  <c r="AB1471" i="1"/>
  <c r="AA1471" i="1"/>
  <c r="Z1471" i="1"/>
  <c r="Y1471" i="1"/>
  <c r="AC1487" i="1"/>
  <c r="AB1487" i="1"/>
  <c r="AA1487" i="1"/>
  <c r="Z1487" i="1"/>
  <c r="Y1487" i="1"/>
  <c r="AC1503" i="1"/>
  <c r="AB1503" i="1"/>
  <c r="AA1503" i="1"/>
  <c r="Z1503" i="1"/>
  <c r="Y1503" i="1"/>
  <c r="AC1519" i="1"/>
  <c r="AB1519" i="1"/>
  <c r="AA1519" i="1"/>
  <c r="Z1519" i="1"/>
  <c r="Y1519" i="1"/>
  <c r="AC1539" i="1"/>
  <c r="AA1539" i="1"/>
  <c r="AB1539" i="1"/>
  <c r="Z1539" i="1"/>
  <c r="Y1539" i="1"/>
  <c r="AC1555" i="1"/>
  <c r="AA1555" i="1"/>
  <c r="Z1555" i="1"/>
  <c r="AB1555" i="1"/>
  <c r="Y1555" i="1"/>
  <c r="AC1571" i="1"/>
  <c r="AA1571" i="1"/>
  <c r="AB1571" i="1"/>
  <c r="Z1571" i="1"/>
  <c r="Y1571" i="1"/>
  <c r="AC1587" i="1"/>
  <c r="AA1587" i="1"/>
  <c r="Y1587" i="1"/>
  <c r="AB1587" i="1"/>
  <c r="Z1587" i="1"/>
  <c r="AC1603" i="1"/>
  <c r="AA1603" i="1"/>
  <c r="AB1603" i="1"/>
  <c r="Z1603" i="1"/>
  <c r="Y1603" i="1"/>
  <c r="AC1619" i="1"/>
  <c r="AA1619" i="1"/>
  <c r="Y1619" i="1"/>
  <c r="AB1619" i="1"/>
  <c r="Z1619" i="1"/>
  <c r="AC1635" i="1"/>
  <c r="AA1635" i="1"/>
  <c r="AB1635" i="1"/>
  <c r="Z1635" i="1"/>
  <c r="Y1635" i="1"/>
  <c r="AC1651" i="1"/>
  <c r="AA1651" i="1"/>
  <c r="Z1651" i="1"/>
  <c r="AB1651" i="1"/>
  <c r="Y1651" i="1"/>
  <c r="AC1667" i="1"/>
  <c r="AA1667" i="1"/>
  <c r="AB1667" i="1"/>
  <c r="Y1667" i="1"/>
  <c r="Z1667" i="1"/>
  <c r="AC1683" i="1"/>
  <c r="AA1683" i="1"/>
  <c r="Z1683" i="1"/>
  <c r="Y1683" i="1"/>
  <c r="AB1683" i="1"/>
  <c r="AC1699" i="1"/>
  <c r="AA1699" i="1"/>
  <c r="AB1699" i="1"/>
  <c r="Z1699" i="1"/>
  <c r="Y1699" i="1"/>
  <c r="AC1715" i="1"/>
  <c r="AA1715" i="1"/>
  <c r="Y1715" i="1"/>
  <c r="AB1715" i="1"/>
  <c r="Z1715" i="1"/>
  <c r="AC1731" i="1"/>
  <c r="AA1731" i="1"/>
  <c r="AB1731" i="1"/>
  <c r="Z1731" i="1"/>
  <c r="Y1731" i="1"/>
  <c r="AC1743" i="1"/>
  <c r="AB1743" i="1"/>
  <c r="AA1743" i="1"/>
  <c r="Z1743" i="1"/>
  <c r="Y1743" i="1"/>
  <c r="AC1763" i="1"/>
  <c r="AA1763" i="1"/>
  <c r="AB1763" i="1"/>
  <c r="Z1763" i="1"/>
  <c r="Y1763" i="1"/>
  <c r="AC1775" i="1"/>
  <c r="AB1775" i="1"/>
  <c r="AA1775" i="1"/>
  <c r="Z1775" i="1"/>
  <c r="Y1775" i="1"/>
  <c r="AC1795" i="1"/>
  <c r="AA1795" i="1"/>
  <c r="AB1795" i="1"/>
  <c r="Y1795" i="1"/>
  <c r="Z1795" i="1"/>
  <c r="AC1811" i="1"/>
  <c r="AA1811" i="1"/>
  <c r="Y1811" i="1"/>
  <c r="AB1811" i="1"/>
  <c r="Z1811" i="1"/>
  <c r="AC1827" i="1"/>
  <c r="AA1827" i="1"/>
  <c r="AB1827" i="1"/>
  <c r="Z1827" i="1"/>
  <c r="Y1827" i="1"/>
  <c r="AC1843" i="1"/>
  <c r="AA1843" i="1"/>
  <c r="Z1843" i="1"/>
  <c r="Y1843" i="1"/>
  <c r="AB1843" i="1"/>
  <c r="AC1859" i="1"/>
  <c r="AA1859" i="1"/>
  <c r="AB1859" i="1"/>
  <c r="Z1859" i="1"/>
  <c r="Y1859" i="1"/>
  <c r="AC1875" i="1"/>
  <c r="AA1875" i="1"/>
  <c r="Z1875" i="1"/>
  <c r="AB1875" i="1"/>
  <c r="Y1875" i="1"/>
  <c r="AC1891" i="1"/>
  <c r="AA1891" i="1"/>
  <c r="AB1891" i="1"/>
  <c r="Z1891" i="1"/>
  <c r="Y1891" i="1"/>
  <c r="AC1907" i="1"/>
  <c r="AA1907" i="1"/>
  <c r="Z1907" i="1"/>
  <c r="Y1907" i="1"/>
  <c r="AB1907" i="1"/>
  <c r="AC1923" i="1"/>
  <c r="AA1923" i="1"/>
  <c r="AB1923" i="1"/>
  <c r="Z1923" i="1"/>
  <c r="Y1923" i="1"/>
  <c r="AC1939" i="1"/>
  <c r="AA1939" i="1"/>
  <c r="Z1939" i="1"/>
  <c r="AB1939" i="1"/>
  <c r="Y1939" i="1"/>
  <c r="AC1955" i="1"/>
  <c r="AA1955" i="1"/>
  <c r="AB1955" i="1"/>
  <c r="Z1955" i="1"/>
  <c r="Y1955" i="1"/>
  <c r="AC1975" i="1"/>
  <c r="AB1975" i="1"/>
  <c r="AA1975" i="1"/>
  <c r="Z1975" i="1"/>
  <c r="Y1975" i="1"/>
  <c r="AC1991" i="1"/>
  <c r="AB1991" i="1"/>
  <c r="AA1991" i="1"/>
  <c r="Z1991" i="1"/>
  <c r="Y1991" i="1"/>
  <c r="AC2007" i="1"/>
  <c r="AB2007" i="1"/>
  <c r="Z2007" i="1"/>
  <c r="Y2007" i="1"/>
  <c r="AA2007" i="1"/>
  <c r="AC2027" i="1"/>
  <c r="AB2027" i="1"/>
  <c r="Z2027" i="1"/>
  <c r="Y2027" i="1"/>
  <c r="AA2027" i="1"/>
  <c r="AC2043" i="1"/>
  <c r="AB2043" i="1"/>
  <c r="AA2043" i="1"/>
  <c r="Z2043" i="1"/>
  <c r="Y2043" i="1"/>
  <c r="AC2059" i="1"/>
  <c r="AB2059" i="1"/>
  <c r="AA2059" i="1"/>
  <c r="Z2059" i="1"/>
  <c r="Y2059" i="1"/>
  <c r="AC2075" i="1"/>
  <c r="AB2075" i="1"/>
  <c r="AA2075" i="1"/>
  <c r="Z2075" i="1"/>
  <c r="Y2075" i="1"/>
  <c r="AC2091" i="1"/>
  <c r="AB2091" i="1"/>
  <c r="Z2091" i="1"/>
  <c r="Y2091" i="1"/>
  <c r="AA2091" i="1"/>
  <c r="AC2107" i="1"/>
  <c r="AB2107" i="1"/>
  <c r="AA2107" i="1"/>
  <c r="Z2107" i="1"/>
  <c r="Y2107" i="1"/>
  <c r="AC2127" i="1"/>
  <c r="AB2127" i="1"/>
  <c r="AA2127" i="1"/>
  <c r="Y2127" i="1"/>
  <c r="Z2127" i="1"/>
  <c r="AC2139" i="1"/>
  <c r="AB2139" i="1"/>
  <c r="AA2139" i="1"/>
  <c r="Z2139" i="1"/>
  <c r="Y2139" i="1"/>
  <c r="AC2155" i="1"/>
  <c r="AB2155" i="1"/>
  <c r="Z2155" i="1"/>
  <c r="Y2155" i="1"/>
  <c r="AA2155" i="1"/>
  <c r="AC2175" i="1"/>
  <c r="AB2175" i="1"/>
  <c r="AA2175" i="1"/>
  <c r="Y2175" i="1"/>
  <c r="Z2175" i="1"/>
  <c r="AC2191" i="1"/>
  <c r="AB2191" i="1"/>
  <c r="AA2191" i="1"/>
  <c r="Y2191" i="1"/>
  <c r="Z2191" i="1"/>
  <c r="AC2207" i="1"/>
  <c r="AB2207" i="1"/>
  <c r="AA2207" i="1"/>
  <c r="Y2207" i="1"/>
  <c r="Z2207" i="1"/>
  <c r="AC2219" i="1"/>
  <c r="AB2219" i="1"/>
  <c r="Z2219" i="1"/>
  <c r="Y2219" i="1"/>
  <c r="AA2219" i="1"/>
  <c r="AC2239" i="1"/>
  <c r="AB2239" i="1"/>
  <c r="AA2239" i="1"/>
  <c r="Y2239" i="1"/>
  <c r="Z2239" i="1"/>
  <c r="AC2255" i="1"/>
  <c r="AB2255" i="1"/>
  <c r="AA2255" i="1"/>
  <c r="Y2255" i="1"/>
  <c r="Z2255" i="1"/>
  <c r="AC2271" i="1"/>
  <c r="AB2271" i="1"/>
  <c r="AA2271" i="1"/>
  <c r="Y2271" i="1"/>
  <c r="Z2271" i="1"/>
  <c r="AC2287" i="1"/>
  <c r="AB2287" i="1"/>
  <c r="AA2287" i="1"/>
  <c r="Y2287" i="1"/>
  <c r="Z2287" i="1"/>
  <c r="AC2303" i="1"/>
  <c r="AA2303" i="1"/>
  <c r="AB2303" i="1"/>
  <c r="Y2303" i="1"/>
  <c r="Z2303" i="1"/>
  <c r="AC2319" i="1"/>
  <c r="AB2319" i="1"/>
  <c r="AA2319" i="1"/>
  <c r="Y2319" i="1"/>
  <c r="Z2319" i="1"/>
  <c r="AC2335" i="1"/>
  <c r="AA2335" i="1"/>
  <c r="AB2335" i="1"/>
  <c r="Y2335" i="1"/>
  <c r="Z2335" i="1"/>
  <c r="AC2351" i="1"/>
  <c r="AB2351" i="1"/>
  <c r="AA2351" i="1"/>
  <c r="Y2351" i="1"/>
  <c r="Z2351" i="1"/>
  <c r="AC2367" i="1"/>
  <c r="AA2367" i="1"/>
  <c r="AB2367" i="1"/>
  <c r="Y2367" i="1"/>
  <c r="Z2367" i="1"/>
  <c r="AC2383" i="1"/>
  <c r="AB2383" i="1"/>
  <c r="AA2383" i="1"/>
  <c r="Y2383" i="1"/>
  <c r="Z2383" i="1"/>
  <c r="AC2399" i="1"/>
  <c r="AA2399" i="1"/>
  <c r="Y2399" i="1"/>
  <c r="AB2399" i="1"/>
  <c r="Z2399" i="1"/>
  <c r="AC2415" i="1"/>
  <c r="AB2415" i="1"/>
  <c r="AA2415" i="1"/>
  <c r="Y2415" i="1"/>
  <c r="Z2415" i="1"/>
  <c r="AC2431" i="1"/>
  <c r="AA2431" i="1"/>
  <c r="AB2431" i="1"/>
  <c r="Y2431" i="1"/>
  <c r="Z2431" i="1"/>
  <c r="AC2447" i="1"/>
  <c r="AB2447" i="1"/>
  <c r="AA2447" i="1"/>
  <c r="Y2447" i="1"/>
  <c r="Z2447" i="1"/>
  <c r="AC2463" i="1"/>
  <c r="AA2463" i="1"/>
  <c r="AB2463" i="1"/>
  <c r="Y2463" i="1"/>
  <c r="Z2463" i="1"/>
  <c r="AC2479" i="1"/>
  <c r="AB2479" i="1"/>
  <c r="AA2479" i="1"/>
  <c r="Y2479" i="1"/>
  <c r="Z2479" i="1"/>
  <c r="AC2495" i="1"/>
  <c r="AA2495" i="1"/>
  <c r="AB2495" i="1"/>
  <c r="Y2495" i="1"/>
  <c r="Z2495" i="1"/>
  <c r="AC2507" i="1"/>
  <c r="AA2507" i="1"/>
  <c r="Z2507" i="1"/>
  <c r="AB2507" i="1"/>
  <c r="Y2507" i="1"/>
  <c r="AC2527" i="1"/>
  <c r="AA2527" i="1"/>
  <c r="Y2527" i="1"/>
  <c r="AB2527" i="1"/>
  <c r="Z2527" i="1"/>
  <c r="AC2543" i="1"/>
  <c r="AB2543" i="1"/>
  <c r="AA2543" i="1"/>
  <c r="Y2543" i="1"/>
  <c r="Z2543" i="1"/>
  <c r="AC2559" i="1"/>
  <c r="AA2559" i="1"/>
  <c r="AB2559" i="1"/>
  <c r="Y2559" i="1"/>
  <c r="Z2559" i="1"/>
  <c r="AC2575" i="1"/>
  <c r="AB2575" i="1"/>
  <c r="AA2575" i="1"/>
  <c r="Y2575" i="1"/>
  <c r="Z2575" i="1"/>
  <c r="AC2591" i="1"/>
  <c r="AA2591" i="1"/>
  <c r="AB2591" i="1"/>
  <c r="Y2591" i="1"/>
  <c r="Z2591" i="1"/>
  <c r="AC2607" i="1"/>
  <c r="AB2607" i="1"/>
  <c r="AA2607" i="1"/>
  <c r="Y2607" i="1"/>
  <c r="Z2607" i="1"/>
  <c r="AC2623" i="1"/>
  <c r="AA2623" i="1"/>
  <c r="AB2623" i="1"/>
  <c r="Y2623" i="1"/>
  <c r="Z2623" i="1"/>
  <c r="AC2639" i="1"/>
  <c r="AB2639" i="1"/>
  <c r="AA2639" i="1"/>
  <c r="Y2639" i="1"/>
  <c r="Z2639" i="1"/>
  <c r="AC2655" i="1"/>
  <c r="AA2655" i="1"/>
  <c r="Y2655" i="1"/>
  <c r="AB2655" i="1"/>
  <c r="Z2655" i="1"/>
  <c r="AC2671" i="1"/>
  <c r="AB2671" i="1"/>
  <c r="AA2671" i="1"/>
  <c r="Y2671" i="1"/>
  <c r="Z2671" i="1"/>
  <c r="AC2687" i="1"/>
  <c r="AA2687" i="1"/>
  <c r="AB2687" i="1"/>
  <c r="Y2687" i="1"/>
  <c r="Z2687" i="1"/>
  <c r="AC2703" i="1"/>
  <c r="AB2703" i="1"/>
  <c r="AA2703" i="1"/>
  <c r="Y2703" i="1"/>
  <c r="Z2703" i="1"/>
  <c r="AC2719" i="1"/>
  <c r="AA2719" i="1"/>
  <c r="AB2719" i="1"/>
  <c r="Y2719" i="1"/>
  <c r="Z2719" i="1"/>
  <c r="AC2735" i="1"/>
  <c r="AB2735" i="1"/>
  <c r="AA2735" i="1"/>
  <c r="Y2735" i="1"/>
  <c r="Z2735" i="1"/>
  <c r="AC2751" i="1"/>
  <c r="AA2751" i="1"/>
  <c r="AB2751" i="1"/>
  <c r="Y2751" i="1"/>
  <c r="Z2751" i="1"/>
  <c r="AC2767" i="1"/>
  <c r="AB2767" i="1"/>
  <c r="AA2767" i="1"/>
  <c r="Y2767" i="1"/>
  <c r="Z2767" i="1"/>
  <c r="AC2783" i="1"/>
  <c r="AA2783" i="1"/>
  <c r="Y2783" i="1"/>
  <c r="AB2783" i="1"/>
  <c r="Z2783" i="1"/>
  <c r="AC2799" i="1"/>
  <c r="AB2799" i="1"/>
  <c r="AA2799" i="1"/>
  <c r="Y2799" i="1"/>
  <c r="Z2799" i="1"/>
  <c r="AC2815" i="1"/>
  <c r="AA2815" i="1"/>
  <c r="AB2815" i="1"/>
  <c r="Y2815" i="1"/>
  <c r="Z2815" i="1"/>
  <c r="AC2831" i="1"/>
  <c r="AB2831" i="1"/>
  <c r="AA2831" i="1"/>
  <c r="Y2831" i="1"/>
  <c r="Z2831" i="1"/>
  <c r="AC2847" i="1"/>
  <c r="AA2847" i="1"/>
  <c r="AB2847" i="1"/>
  <c r="Y2847" i="1"/>
  <c r="Z2847" i="1"/>
  <c r="AC2863" i="1"/>
  <c r="AB2863" i="1"/>
  <c r="AA2863" i="1"/>
  <c r="Y2863" i="1"/>
  <c r="Z2863" i="1"/>
  <c r="AC2879" i="1"/>
  <c r="AA2879" i="1"/>
  <c r="AB2879" i="1"/>
  <c r="Y2879" i="1"/>
  <c r="Z2879" i="1"/>
  <c r="AC2895" i="1"/>
  <c r="AB2895" i="1"/>
  <c r="AA2895" i="1"/>
  <c r="Y2895" i="1"/>
  <c r="Z2895" i="1"/>
  <c r="AC2911" i="1"/>
  <c r="AA2911" i="1"/>
  <c r="Y2911" i="1"/>
  <c r="AB2911" i="1"/>
  <c r="Z2911" i="1"/>
  <c r="AC2927" i="1"/>
  <c r="AB2927" i="1"/>
  <c r="AA2927" i="1"/>
  <c r="Y2927" i="1"/>
  <c r="Z2927" i="1"/>
  <c r="AC2947" i="1"/>
  <c r="AB2947" i="1"/>
  <c r="AA2947" i="1"/>
  <c r="Z2947" i="1"/>
  <c r="Y2947" i="1"/>
  <c r="AC2963" i="1"/>
  <c r="AB2963" i="1"/>
  <c r="AA2963" i="1"/>
  <c r="Z2963" i="1"/>
  <c r="Y2963" i="1"/>
  <c r="AC2979" i="1"/>
  <c r="AB2979" i="1"/>
  <c r="AA2979" i="1"/>
  <c r="Z2979" i="1"/>
  <c r="Y2979" i="1"/>
  <c r="AC2995" i="1"/>
  <c r="AB2995" i="1"/>
  <c r="AA2995" i="1"/>
  <c r="Z2995" i="1"/>
  <c r="Y2995" i="1"/>
  <c r="AC3011" i="1"/>
  <c r="AB3011" i="1"/>
  <c r="AA3011" i="1"/>
  <c r="Z3011" i="1"/>
  <c r="Y3011" i="1"/>
  <c r="AC3031" i="1"/>
  <c r="AB3031" i="1"/>
  <c r="AA3031" i="1"/>
  <c r="Z3031" i="1"/>
  <c r="Y3031" i="1"/>
  <c r="AB3043" i="1"/>
  <c r="AA3043" i="1"/>
  <c r="AC3043" i="1"/>
  <c r="Z3043" i="1"/>
  <c r="Y3043" i="1"/>
  <c r="AC3059" i="1"/>
  <c r="AB3059" i="1"/>
  <c r="AA3059" i="1"/>
  <c r="Z3059" i="1"/>
  <c r="Y3059" i="1"/>
  <c r="AB3079" i="1"/>
  <c r="AC3079" i="1"/>
  <c r="AA3079" i="1"/>
  <c r="Z3079" i="1"/>
  <c r="Y3079" i="1"/>
  <c r="AC3095" i="1"/>
  <c r="AB3095" i="1"/>
  <c r="Z3095" i="1"/>
  <c r="Y3095" i="1"/>
  <c r="AA3095" i="1"/>
  <c r="AC3111" i="1"/>
  <c r="AB3111" i="1"/>
  <c r="AA3111" i="1"/>
  <c r="Z3111" i="1"/>
  <c r="Y3111" i="1"/>
  <c r="AC3127" i="1"/>
  <c r="AB3127" i="1"/>
  <c r="AA3127" i="1"/>
  <c r="Z3127" i="1"/>
  <c r="Y3127" i="1"/>
  <c r="AC3143" i="1"/>
  <c r="AB3143" i="1"/>
  <c r="AA3143" i="1"/>
  <c r="Z3143" i="1"/>
  <c r="Y3143" i="1"/>
  <c r="AC3159" i="1"/>
  <c r="AB3159" i="1"/>
  <c r="AA3159" i="1"/>
  <c r="Z3159" i="1"/>
  <c r="Y3159" i="1"/>
  <c r="AC3175" i="1"/>
  <c r="AB3175" i="1"/>
  <c r="AA3175" i="1"/>
  <c r="Z3175" i="1"/>
  <c r="Y3175" i="1"/>
  <c r="AC3191" i="1"/>
  <c r="AB3191" i="1"/>
  <c r="AA3191" i="1"/>
  <c r="Z3191" i="1"/>
  <c r="Y3191" i="1"/>
  <c r="AC3207" i="1"/>
  <c r="AB3207" i="1"/>
  <c r="AA3207" i="1"/>
  <c r="Z3207" i="1"/>
  <c r="Y3207" i="1"/>
  <c r="AC3223" i="1"/>
  <c r="AB3223" i="1"/>
  <c r="AA3223" i="1"/>
  <c r="Z3223" i="1"/>
  <c r="Y3223" i="1"/>
  <c r="AC3239" i="1"/>
  <c r="AA3239" i="1"/>
  <c r="AB3239" i="1"/>
  <c r="Z3239" i="1"/>
  <c r="Y3239" i="1"/>
  <c r="AC14" i="1"/>
  <c r="AB14" i="1"/>
  <c r="Z14" i="1"/>
  <c r="AA14" i="1"/>
  <c r="Y14" i="1"/>
  <c r="AC30" i="1"/>
  <c r="AB30" i="1"/>
  <c r="Z30" i="1"/>
  <c r="AA30" i="1"/>
  <c r="Y30" i="1"/>
  <c r="AC40" i="1"/>
  <c r="AB40" i="1"/>
  <c r="AA40" i="1"/>
  <c r="Z40" i="1"/>
  <c r="Y40" i="1"/>
  <c r="AC48" i="1"/>
  <c r="AB48" i="1"/>
  <c r="AA48" i="1"/>
  <c r="Z48" i="1"/>
  <c r="Y48" i="1"/>
  <c r="AC56" i="1"/>
  <c r="AB56" i="1"/>
  <c r="AA56" i="1"/>
  <c r="Z56" i="1"/>
  <c r="Y56" i="1"/>
  <c r="AC64" i="1"/>
  <c r="AA64" i="1"/>
  <c r="Z64" i="1"/>
  <c r="Y64" i="1"/>
  <c r="AB64" i="1"/>
  <c r="AC72" i="1"/>
  <c r="AB72" i="1"/>
  <c r="AA72" i="1"/>
  <c r="Z72" i="1"/>
  <c r="Y72" i="1"/>
  <c r="AC80" i="1"/>
  <c r="AB80" i="1"/>
  <c r="AA80" i="1"/>
  <c r="Z80" i="1"/>
  <c r="Y80" i="1"/>
  <c r="AC88" i="1"/>
  <c r="AB88" i="1"/>
  <c r="AA88" i="1"/>
  <c r="Z88" i="1"/>
  <c r="Y88" i="1"/>
  <c r="AC96" i="1"/>
  <c r="AA96" i="1"/>
  <c r="AB96" i="1"/>
  <c r="Z96" i="1"/>
  <c r="Y96" i="1"/>
  <c r="AC104" i="1"/>
  <c r="AB104" i="1"/>
  <c r="AA104" i="1"/>
  <c r="Z104" i="1"/>
  <c r="Y104" i="1"/>
  <c r="AC112" i="1"/>
  <c r="AB112" i="1"/>
  <c r="AA112" i="1"/>
  <c r="Z112" i="1"/>
  <c r="Y112" i="1"/>
  <c r="AC120" i="1"/>
  <c r="AB120" i="1"/>
  <c r="AA120" i="1"/>
  <c r="Z120" i="1"/>
  <c r="Y120" i="1"/>
  <c r="AC128" i="1"/>
  <c r="AA128" i="1"/>
  <c r="Z128" i="1"/>
  <c r="AB128" i="1"/>
  <c r="Y128" i="1"/>
  <c r="AC136" i="1"/>
  <c r="AB136" i="1"/>
  <c r="AA136" i="1"/>
  <c r="Z136" i="1"/>
  <c r="Y136" i="1"/>
  <c r="AC144" i="1"/>
  <c r="AB144" i="1"/>
  <c r="AA144" i="1"/>
  <c r="Z144" i="1"/>
  <c r="Y144" i="1"/>
  <c r="AC152" i="1"/>
  <c r="AB152" i="1"/>
  <c r="AA152" i="1"/>
  <c r="Z152" i="1"/>
  <c r="Y152" i="1"/>
  <c r="AC160" i="1"/>
  <c r="AA160" i="1"/>
  <c r="AB160" i="1"/>
  <c r="Z160" i="1"/>
  <c r="Y160" i="1"/>
  <c r="AC168" i="1"/>
  <c r="AB168" i="1"/>
  <c r="AA168" i="1"/>
  <c r="Z168" i="1"/>
  <c r="Y168" i="1"/>
  <c r="AC176" i="1"/>
  <c r="AB176" i="1"/>
  <c r="AA176" i="1"/>
  <c r="Z176" i="1"/>
  <c r="Y176" i="1"/>
  <c r="AC184" i="1"/>
  <c r="AB184" i="1"/>
  <c r="AA184" i="1"/>
  <c r="Z184" i="1"/>
  <c r="Y184" i="1"/>
  <c r="AC192" i="1"/>
  <c r="AA192" i="1"/>
  <c r="Z192" i="1"/>
  <c r="Y192" i="1"/>
  <c r="AB192" i="1"/>
  <c r="AC200" i="1"/>
  <c r="AB200" i="1"/>
  <c r="AA200" i="1"/>
  <c r="Z200" i="1"/>
  <c r="Y200" i="1"/>
  <c r="AC208" i="1"/>
  <c r="AB208" i="1"/>
  <c r="AA208" i="1"/>
  <c r="Z208" i="1"/>
  <c r="Y208" i="1"/>
  <c r="AC216" i="1"/>
  <c r="AB216" i="1"/>
  <c r="AA216" i="1"/>
  <c r="Z216" i="1"/>
  <c r="Y216" i="1"/>
  <c r="AC224" i="1"/>
  <c r="AA224" i="1"/>
  <c r="AB224" i="1"/>
  <c r="Z224" i="1"/>
  <c r="Y224" i="1"/>
  <c r="AC232" i="1"/>
  <c r="AB232" i="1"/>
  <c r="AA232" i="1"/>
  <c r="Z232" i="1"/>
  <c r="Y232" i="1"/>
  <c r="AC240" i="1"/>
  <c r="AB240" i="1"/>
  <c r="AA240" i="1"/>
  <c r="Z240" i="1"/>
  <c r="Y240" i="1"/>
  <c r="AC248" i="1"/>
  <c r="AB248" i="1"/>
  <c r="AA248" i="1"/>
  <c r="Z248" i="1"/>
  <c r="Y248" i="1"/>
  <c r="AC256" i="1"/>
  <c r="AA256" i="1"/>
  <c r="Z256" i="1"/>
  <c r="AB256" i="1"/>
  <c r="Y256" i="1"/>
  <c r="AC264" i="1"/>
  <c r="AB264" i="1"/>
  <c r="AA264" i="1"/>
  <c r="Z264" i="1"/>
  <c r="Y264" i="1"/>
  <c r="AC272" i="1"/>
  <c r="AB272" i="1"/>
  <c r="AA272" i="1"/>
  <c r="Z272" i="1"/>
  <c r="Y272" i="1"/>
  <c r="AC280" i="1"/>
  <c r="AB280" i="1"/>
  <c r="AA280" i="1"/>
  <c r="Z280" i="1"/>
  <c r="Y280" i="1"/>
  <c r="AC288" i="1"/>
  <c r="AA288" i="1"/>
  <c r="AB288" i="1"/>
  <c r="Z288" i="1"/>
  <c r="Y288" i="1"/>
  <c r="AC296" i="1"/>
  <c r="AB296" i="1"/>
  <c r="AA296" i="1"/>
  <c r="Z296" i="1"/>
  <c r="Y296" i="1"/>
  <c r="AC304" i="1"/>
  <c r="AB304" i="1"/>
  <c r="AA304" i="1"/>
  <c r="Z304" i="1"/>
  <c r="Y304" i="1"/>
  <c r="AC312" i="1"/>
  <c r="AB312" i="1"/>
  <c r="AA312" i="1"/>
  <c r="Z312" i="1"/>
  <c r="Y312" i="1"/>
  <c r="AC320" i="1"/>
  <c r="AA320" i="1"/>
  <c r="Z320" i="1"/>
  <c r="Y320" i="1"/>
  <c r="AB320" i="1"/>
  <c r="AC328" i="1"/>
  <c r="AB328" i="1"/>
  <c r="AA328" i="1"/>
  <c r="Z328" i="1"/>
  <c r="Y328" i="1"/>
  <c r="AC336" i="1"/>
  <c r="AB336" i="1"/>
  <c r="AA336" i="1"/>
  <c r="Z336" i="1"/>
  <c r="Y336" i="1"/>
  <c r="AC344" i="1"/>
  <c r="AB344" i="1"/>
  <c r="AA344" i="1"/>
  <c r="Z344" i="1"/>
  <c r="Y344" i="1"/>
  <c r="AC352" i="1"/>
  <c r="AA352" i="1"/>
  <c r="AB352" i="1"/>
  <c r="Z352" i="1"/>
  <c r="Y352" i="1"/>
  <c r="AC360" i="1"/>
  <c r="AB360" i="1"/>
  <c r="AA360" i="1"/>
  <c r="Z360" i="1"/>
  <c r="Y360" i="1"/>
  <c r="AC368" i="1"/>
  <c r="AB368" i="1"/>
  <c r="AA368" i="1"/>
  <c r="Z368" i="1"/>
  <c r="Y368" i="1"/>
  <c r="AB376" i="1"/>
  <c r="AC376" i="1"/>
  <c r="AA376" i="1"/>
  <c r="Z376" i="1"/>
  <c r="Y376" i="1"/>
  <c r="AC384" i="1"/>
  <c r="AA384" i="1"/>
  <c r="Z384" i="1"/>
  <c r="AB384" i="1"/>
  <c r="Y384" i="1"/>
  <c r="AC392" i="1"/>
  <c r="AB392" i="1"/>
  <c r="AA392" i="1"/>
  <c r="Z392" i="1"/>
  <c r="Y392" i="1"/>
  <c r="AC400" i="1"/>
  <c r="AB400" i="1"/>
  <c r="AA400" i="1"/>
  <c r="Z400" i="1"/>
  <c r="Y400" i="1"/>
  <c r="AC408" i="1"/>
  <c r="AB408" i="1"/>
  <c r="AA408" i="1"/>
  <c r="Z408" i="1"/>
  <c r="Y408" i="1"/>
  <c r="AC416" i="1"/>
  <c r="AA416" i="1"/>
  <c r="AB416" i="1"/>
  <c r="Z416" i="1"/>
  <c r="Y416" i="1"/>
  <c r="AC424" i="1"/>
  <c r="AB424" i="1"/>
  <c r="AA424" i="1"/>
  <c r="Z424" i="1"/>
  <c r="Y424" i="1"/>
  <c r="AC432" i="1"/>
  <c r="AB432" i="1"/>
  <c r="AA432" i="1"/>
  <c r="Z432" i="1"/>
  <c r="Y432" i="1"/>
  <c r="AC440" i="1"/>
  <c r="AB440" i="1"/>
  <c r="AA440" i="1"/>
  <c r="Z440" i="1"/>
  <c r="Y440" i="1"/>
  <c r="AC448" i="1"/>
  <c r="AA448" i="1"/>
  <c r="Z448" i="1"/>
  <c r="Y448" i="1"/>
  <c r="AB448" i="1"/>
  <c r="AC456" i="1"/>
  <c r="AB456" i="1"/>
  <c r="AA456" i="1"/>
  <c r="Z456" i="1"/>
  <c r="Y456" i="1"/>
  <c r="AC464" i="1"/>
  <c r="AB464" i="1"/>
  <c r="AA464" i="1"/>
  <c r="Z464" i="1"/>
  <c r="Y464" i="1"/>
  <c r="AC472" i="1"/>
  <c r="AB472" i="1"/>
  <c r="AA472" i="1"/>
  <c r="Z472" i="1"/>
  <c r="Y472" i="1"/>
  <c r="AC480" i="1"/>
  <c r="AA480" i="1"/>
  <c r="AB480" i="1"/>
  <c r="Z480" i="1"/>
  <c r="Y480" i="1"/>
  <c r="AC488" i="1"/>
  <c r="AB488" i="1"/>
  <c r="AA488" i="1"/>
  <c r="Z488" i="1"/>
  <c r="Y488" i="1"/>
  <c r="AC496" i="1"/>
  <c r="AB496" i="1"/>
  <c r="AA496" i="1"/>
  <c r="Z496" i="1"/>
  <c r="Y496" i="1"/>
  <c r="AB504" i="1"/>
  <c r="AC504" i="1"/>
  <c r="AA504" i="1"/>
  <c r="Z504" i="1"/>
  <c r="Y504" i="1"/>
  <c r="AC512" i="1"/>
  <c r="AA512" i="1"/>
  <c r="Z512" i="1"/>
  <c r="AB512" i="1"/>
  <c r="Y512" i="1"/>
  <c r="AC520" i="1"/>
  <c r="AB520" i="1"/>
  <c r="AA520" i="1"/>
  <c r="Z520" i="1"/>
  <c r="Y520" i="1"/>
  <c r="AC528" i="1"/>
  <c r="AB528" i="1"/>
  <c r="AA528" i="1"/>
  <c r="Z528" i="1"/>
  <c r="Y528" i="1"/>
  <c r="AC536" i="1"/>
  <c r="AB536" i="1"/>
  <c r="AA536" i="1"/>
  <c r="Z536" i="1"/>
  <c r="Y536" i="1"/>
  <c r="AC544" i="1"/>
  <c r="AA544" i="1"/>
  <c r="AB544" i="1"/>
  <c r="Z544" i="1"/>
  <c r="Y544" i="1"/>
  <c r="AC552" i="1"/>
  <c r="AB552" i="1"/>
  <c r="AA552" i="1"/>
  <c r="Z552" i="1"/>
  <c r="Y552" i="1"/>
  <c r="AC560" i="1"/>
  <c r="AB560" i="1"/>
  <c r="AA560" i="1"/>
  <c r="Z560" i="1"/>
  <c r="Y560" i="1"/>
  <c r="AC568" i="1"/>
  <c r="AB568" i="1"/>
  <c r="AA568" i="1"/>
  <c r="Z568" i="1"/>
  <c r="Y568" i="1"/>
  <c r="AC576" i="1"/>
  <c r="AA576" i="1"/>
  <c r="Z576" i="1"/>
  <c r="Y576" i="1"/>
  <c r="AB576" i="1"/>
  <c r="AC584" i="1"/>
  <c r="AB584" i="1"/>
  <c r="AA584" i="1"/>
  <c r="Z584" i="1"/>
  <c r="Y584" i="1"/>
  <c r="AC592" i="1"/>
  <c r="AB592" i="1"/>
  <c r="AA592" i="1"/>
  <c r="Z592" i="1"/>
  <c r="Y592" i="1"/>
  <c r="AC600" i="1"/>
  <c r="AB600" i="1"/>
  <c r="AA600" i="1"/>
  <c r="Z600" i="1"/>
  <c r="Y600" i="1"/>
  <c r="AC608" i="1"/>
  <c r="AA608" i="1"/>
  <c r="AB608" i="1"/>
  <c r="Z608" i="1"/>
  <c r="Y608" i="1"/>
  <c r="AC616" i="1"/>
  <c r="AB616" i="1"/>
  <c r="AA616" i="1"/>
  <c r="Z616" i="1"/>
  <c r="Y616" i="1"/>
  <c r="AC624" i="1"/>
  <c r="AB624" i="1"/>
  <c r="AA624" i="1"/>
  <c r="Z624" i="1"/>
  <c r="Y624" i="1"/>
  <c r="AC632" i="1"/>
  <c r="AB632" i="1"/>
  <c r="AA632" i="1"/>
  <c r="Z632" i="1"/>
  <c r="Y632" i="1"/>
  <c r="AC640" i="1"/>
  <c r="AA640" i="1"/>
  <c r="Z640" i="1"/>
  <c r="AB640" i="1"/>
  <c r="Y640" i="1"/>
  <c r="AC648" i="1"/>
  <c r="AB648" i="1"/>
  <c r="AA648" i="1"/>
  <c r="Z648" i="1"/>
  <c r="Y648" i="1"/>
  <c r="AC656" i="1"/>
  <c r="AB656" i="1"/>
  <c r="AA656" i="1"/>
  <c r="Z656" i="1"/>
  <c r="Y656" i="1"/>
  <c r="AC664" i="1"/>
  <c r="AB664" i="1"/>
  <c r="AA664" i="1"/>
  <c r="Z664" i="1"/>
  <c r="Y664" i="1"/>
  <c r="AA672" i="1"/>
  <c r="AB672" i="1"/>
  <c r="Z672" i="1"/>
  <c r="AC672" i="1"/>
  <c r="Y672" i="1"/>
  <c r="AC680" i="1"/>
  <c r="AB680" i="1"/>
  <c r="AA680" i="1"/>
  <c r="Z680" i="1"/>
  <c r="Y680" i="1"/>
  <c r="AC688" i="1"/>
  <c r="AB688" i="1"/>
  <c r="AA688" i="1"/>
  <c r="Z688" i="1"/>
  <c r="Y688" i="1"/>
  <c r="AC696" i="1"/>
  <c r="AB696" i="1"/>
  <c r="AA696" i="1"/>
  <c r="Z696" i="1"/>
  <c r="Y696" i="1"/>
  <c r="AC704" i="1"/>
  <c r="AA704" i="1"/>
  <c r="Z704" i="1"/>
  <c r="Y704" i="1"/>
  <c r="AB704" i="1"/>
  <c r="AC712" i="1"/>
  <c r="AB712" i="1"/>
  <c r="AA712" i="1"/>
  <c r="Z712" i="1"/>
  <c r="Y712" i="1"/>
  <c r="AC720" i="1"/>
  <c r="AB720" i="1"/>
  <c r="AA720" i="1"/>
  <c r="Z720" i="1"/>
  <c r="Y720" i="1"/>
  <c r="AC728" i="1"/>
  <c r="AB728" i="1"/>
  <c r="AA728" i="1"/>
  <c r="Z728" i="1"/>
  <c r="Y728" i="1"/>
  <c r="AC736" i="1"/>
  <c r="AA736" i="1"/>
  <c r="AB736" i="1"/>
  <c r="Z736" i="1"/>
  <c r="Y736" i="1"/>
  <c r="AC744" i="1"/>
  <c r="AB744" i="1"/>
  <c r="AA744" i="1"/>
  <c r="Z744" i="1"/>
  <c r="Y744" i="1"/>
  <c r="AC752" i="1"/>
  <c r="AB752" i="1"/>
  <c r="AA752" i="1"/>
  <c r="Z752" i="1"/>
  <c r="Y752" i="1"/>
  <c r="AC760" i="1"/>
  <c r="AB760" i="1"/>
  <c r="AA760" i="1"/>
  <c r="Z760" i="1"/>
  <c r="Y760" i="1"/>
  <c r="AC768" i="1"/>
  <c r="AA768" i="1"/>
  <c r="Z768" i="1"/>
  <c r="AB768" i="1"/>
  <c r="Y768" i="1"/>
  <c r="AC776" i="1"/>
  <c r="AB776" i="1"/>
  <c r="AA776" i="1"/>
  <c r="Z776" i="1"/>
  <c r="Y776" i="1"/>
  <c r="AC784" i="1"/>
  <c r="AB784" i="1"/>
  <c r="AA784" i="1"/>
  <c r="Z784" i="1"/>
  <c r="Y784" i="1"/>
  <c r="AC792" i="1"/>
  <c r="AB792" i="1"/>
  <c r="AA792" i="1"/>
  <c r="Z792" i="1"/>
  <c r="Y792" i="1"/>
  <c r="AC800" i="1"/>
  <c r="AA800" i="1"/>
  <c r="AB800" i="1"/>
  <c r="Z800" i="1"/>
  <c r="Y800" i="1"/>
  <c r="AC808" i="1"/>
  <c r="AB808" i="1"/>
  <c r="AA808" i="1"/>
  <c r="Z808" i="1"/>
  <c r="Y808" i="1"/>
  <c r="AC816" i="1"/>
  <c r="AB816" i="1"/>
  <c r="AA816" i="1"/>
  <c r="Z816" i="1"/>
  <c r="Y816" i="1"/>
  <c r="AC824" i="1"/>
  <c r="AB824" i="1"/>
  <c r="AA824" i="1"/>
  <c r="Z824" i="1"/>
  <c r="Y824" i="1"/>
  <c r="AC832" i="1"/>
  <c r="AA832" i="1"/>
  <c r="Z832" i="1"/>
  <c r="Y832" i="1"/>
  <c r="AB832" i="1"/>
  <c r="AC840" i="1"/>
  <c r="AB840" i="1"/>
  <c r="AA840" i="1"/>
  <c r="Z840" i="1"/>
  <c r="Y840" i="1"/>
  <c r="AC848" i="1"/>
  <c r="AB848" i="1"/>
  <c r="AA848" i="1"/>
  <c r="Z848" i="1"/>
  <c r="Y848" i="1"/>
  <c r="AC856" i="1"/>
  <c r="AB856" i="1"/>
  <c r="AA856" i="1"/>
  <c r="Z856" i="1"/>
  <c r="Y856" i="1"/>
  <c r="AC864" i="1"/>
  <c r="AA864" i="1"/>
  <c r="AB864" i="1"/>
  <c r="Z864" i="1"/>
  <c r="Y864" i="1"/>
  <c r="AC872" i="1"/>
  <c r="AB872" i="1"/>
  <c r="AA872" i="1"/>
  <c r="Z872" i="1"/>
  <c r="Y872" i="1"/>
  <c r="AC880" i="1"/>
  <c r="AB880" i="1"/>
  <c r="AA880" i="1"/>
  <c r="Z880" i="1"/>
  <c r="Y880" i="1"/>
  <c r="AC888" i="1"/>
  <c r="AB888" i="1"/>
  <c r="AA888" i="1"/>
  <c r="Z888" i="1"/>
  <c r="Y888" i="1"/>
  <c r="AC896" i="1"/>
  <c r="AA896" i="1"/>
  <c r="Z896" i="1"/>
  <c r="AB896" i="1"/>
  <c r="Y896" i="1"/>
  <c r="AC904" i="1"/>
  <c r="AB904" i="1"/>
  <c r="AA904" i="1"/>
  <c r="Z904" i="1"/>
  <c r="Y904" i="1"/>
  <c r="AC912" i="1"/>
  <c r="AB912" i="1"/>
  <c r="AA912" i="1"/>
  <c r="Z912" i="1"/>
  <c r="Y912" i="1"/>
  <c r="AC920" i="1"/>
  <c r="AB920" i="1"/>
  <c r="AA920" i="1"/>
  <c r="Z920" i="1"/>
  <c r="Y920" i="1"/>
  <c r="AA928" i="1"/>
  <c r="AB928" i="1"/>
  <c r="Z928" i="1"/>
  <c r="AC928" i="1"/>
  <c r="Y928" i="1"/>
  <c r="AC936" i="1"/>
  <c r="AB936" i="1"/>
  <c r="AA936" i="1"/>
  <c r="Z936" i="1"/>
  <c r="Y936" i="1"/>
  <c r="AC944" i="1"/>
  <c r="AB944" i="1"/>
  <c r="AA944" i="1"/>
  <c r="Z944" i="1"/>
  <c r="Y944" i="1"/>
  <c r="AC952" i="1"/>
  <c r="AB952" i="1"/>
  <c r="AA952" i="1"/>
  <c r="Z952" i="1"/>
  <c r="Y952" i="1"/>
  <c r="AC960" i="1"/>
  <c r="AA960" i="1"/>
  <c r="Z960" i="1"/>
  <c r="Y960" i="1"/>
  <c r="AB960" i="1"/>
  <c r="AC968" i="1"/>
  <c r="AB968" i="1"/>
  <c r="AA968" i="1"/>
  <c r="Z968" i="1"/>
  <c r="Y968" i="1"/>
  <c r="AC976" i="1"/>
  <c r="AB976" i="1"/>
  <c r="AA976" i="1"/>
  <c r="Z976" i="1"/>
  <c r="Y976" i="1"/>
  <c r="AC984" i="1"/>
  <c r="AB984" i="1"/>
  <c r="AA984" i="1"/>
  <c r="Z984" i="1"/>
  <c r="Y984" i="1"/>
  <c r="AC992" i="1"/>
  <c r="AA992" i="1"/>
  <c r="AB992" i="1"/>
  <c r="Z992" i="1"/>
  <c r="Y992" i="1"/>
  <c r="AC1000" i="1"/>
  <c r="AB1000" i="1"/>
  <c r="AA1000" i="1"/>
  <c r="Z1000" i="1"/>
  <c r="Y1000" i="1"/>
  <c r="AC1008" i="1"/>
  <c r="AB1008" i="1"/>
  <c r="AA1008" i="1"/>
  <c r="Z1008" i="1"/>
  <c r="Y1008" i="1"/>
  <c r="AC1016" i="1"/>
  <c r="AB1016" i="1"/>
  <c r="AA1016" i="1"/>
  <c r="Z1016" i="1"/>
  <c r="Y1016" i="1"/>
  <c r="AC1024" i="1"/>
  <c r="AA1024" i="1"/>
  <c r="Z1024" i="1"/>
  <c r="AB1024" i="1"/>
  <c r="Y1024" i="1"/>
  <c r="AC1032" i="1"/>
  <c r="AB1032" i="1"/>
  <c r="AA1032" i="1"/>
  <c r="Z1032" i="1"/>
  <c r="Y1032" i="1"/>
  <c r="AC1040" i="1"/>
  <c r="AB1040" i="1"/>
  <c r="AA1040" i="1"/>
  <c r="Z1040" i="1"/>
  <c r="Y1040" i="1"/>
  <c r="AC1048" i="1"/>
  <c r="AB1048" i="1"/>
  <c r="AA1048" i="1"/>
  <c r="Z1048" i="1"/>
  <c r="Y1048" i="1"/>
  <c r="AC1056" i="1"/>
  <c r="AA1056" i="1"/>
  <c r="AB1056" i="1"/>
  <c r="Z1056" i="1"/>
  <c r="Y1056" i="1"/>
  <c r="AC1064" i="1"/>
  <c r="AB1064" i="1"/>
  <c r="AA1064" i="1"/>
  <c r="Z1064" i="1"/>
  <c r="Y1064" i="1"/>
  <c r="AC1072" i="1"/>
  <c r="AB1072" i="1"/>
  <c r="AA1072" i="1"/>
  <c r="Z1072" i="1"/>
  <c r="Y1072" i="1"/>
  <c r="AC1080" i="1"/>
  <c r="AB1080" i="1"/>
  <c r="AA1080" i="1"/>
  <c r="Z1080" i="1"/>
  <c r="Y1080" i="1"/>
  <c r="AC1088" i="1"/>
  <c r="AA1088" i="1"/>
  <c r="Z1088" i="1"/>
  <c r="Y1088" i="1"/>
  <c r="AB1088" i="1"/>
  <c r="AC1096" i="1"/>
  <c r="AB1096" i="1"/>
  <c r="AA1096" i="1"/>
  <c r="Z1096" i="1"/>
  <c r="Y1096" i="1"/>
  <c r="AC1104" i="1"/>
  <c r="AB1104" i="1"/>
  <c r="AA1104" i="1"/>
  <c r="Z1104" i="1"/>
  <c r="Y1104" i="1"/>
  <c r="AC1112" i="1"/>
  <c r="AB1112" i="1"/>
  <c r="AA1112" i="1"/>
  <c r="Z1112" i="1"/>
  <c r="Y1112" i="1"/>
  <c r="AC1120" i="1"/>
  <c r="AA1120" i="1"/>
  <c r="AB1120" i="1"/>
  <c r="Z1120" i="1"/>
  <c r="Y1120" i="1"/>
  <c r="AC1128" i="1"/>
  <c r="AB1128" i="1"/>
  <c r="AA1128" i="1"/>
  <c r="Z1128" i="1"/>
  <c r="Y1128" i="1"/>
  <c r="AC1136" i="1"/>
  <c r="AB1136" i="1"/>
  <c r="AA1136" i="1"/>
  <c r="Z1136" i="1"/>
  <c r="Y1136" i="1"/>
  <c r="AC1144" i="1"/>
  <c r="AB1144" i="1"/>
  <c r="AA1144" i="1"/>
  <c r="Z1144" i="1"/>
  <c r="Y1144" i="1"/>
  <c r="AC1152" i="1"/>
  <c r="AA1152" i="1"/>
  <c r="Z1152" i="1"/>
  <c r="AB1152" i="1"/>
  <c r="Y1152" i="1"/>
  <c r="AC1160" i="1"/>
  <c r="AB1160" i="1"/>
  <c r="AA1160" i="1"/>
  <c r="Z1160" i="1"/>
  <c r="Y1160" i="1"/>
  <c r="AC1168" i="1"/>
  <c r="AB1168" i="1"/>
  <c r="AA1168" i="1"/>
  <c r="Z1168" i="1"/>
  <c r="Y1168" i="1"/>
  <c r="AC1176" i="1"/>
  <c r="AB1176" i="1"/>
  <c r="AA1176" i="1"/>
  <c r="Z1176" i="1"/>
  <c r="Y1176" i="1"/>
  <c r="AC1184" i="1"/>
  <c r="AA1184" i="1"/>
  <c r="AB1184" i="1"/>
  <c r="Z1184" i="1"/>
  <c r="Y1184" i="1"/>
  <c r="AC1192" i="1"/>
  <c r="AB1192" i="1"/>
  <c r="AA1192" i="1"/>
  <c r="Z1192" i="1"/>
  <c r="Y1192" i="1"/>
  <c r="AC1200" i="1"/>
  <c r="AB1200" i="1"/>
  <c r="AA1200" i="1"/>
  <c r="Z1200" i="1"/>
  <c r="Y1200" i="1"/>
  <c r="AC1208" i="1"/>
  <c r="AB1208" i="1"/>
  <c r="AA1208" i="1"/>
  <c r="Z1208" i="1"/>
  <c r="Y1208" i="1"/>
  <c r="AC1216" i="1"/>
  <c r="AA1216" i="1"/>
  <c r="Z1216" i="1"/>
  <c r="Y1216" i="1"/>
  <c r="AB1216" i="1"/>
  <c r="AC1224" i="1"/>
  <c r="AB1224" i="1"/>
  <c r="AA1224" i="1"/>
  <c r="Z1224" i="1"/>
  <c r="Y1224" i="1"/>
  <c r="AC1232" i="1"/>
  <c r="AB1232" i="1"/>
  <c r="AA1232" i="1"/>
  <c r="Z1232" i="1"/>
  <c r="Y1232" i="1"/>
  <c r="AC1241" i="1"/>
  <c r="AB1241" i="1"/>
  <c r="AA1241" i="1"/>
  <c r="Z1241" i="1"/>
  <c r="Y1241" i="1"/>
  <c r="AC1249" i="1"/>
  <c r="AB1249" i="1"/>
  <c r="AA1249" i="1"/>
  <c r="Z1249" i="1"/>
  <c r="Y1249" i="1"/>
  <c r="AC1257" i="1"/>
  <c r="AB1257" i="1"/>
  <c r="AA1257" i="1"/>
  <c r="Z1257" i="1"/>
  <c r="Y1257" i="1"/>
  <c r="AC1265" i="1"/>
  <c r="AA1265" i="1"/>
  <c r="Z1265" i="1"/>
  <c r="Y1265" i="1"/>
  <c r="AB1265" i="1"/>
  <c r="AC1273" i="1"/>
  <c r="AB1273" i="1"/>
  <c r="AA1273" i="1"/>
  <c r="Z1273" i="1"/>
  <c r="Y1273" i="1"/>
  <c r="AC1281" i="1"/>
  <c r="AB1281" i="1"/>
  <c r="AA1281" i="1"/>
  <c r="Z1281" i="1"/>
  <c r="Y1281" i="1"/>
  <c r="AC1289" i="1"/>
  <c r="AB1289" i="1"/>
  <c r="AA1289" i="1"/>
  <c r="Z1289" i="1"/>
  <c r="Y1289" i="1"/>
  <c r="AC1297" i="1"/>
  <c r="AA1297" i="1"/>
  <c r="AB1297" i="1"/>
  <c r="Z1297" i="1"/>
  <c r="Y1297" i="1"/>
  <c r="AC1305" i="1"/>
  <c r="AB1305" i="1"/>
  <c r="AA1305" i="1"/>
  <c r="Z1305" i="1"/>
  <c r="Y1305" i="1"/>
  <c r="AC1313" i="1"/>
  <c r="AB1313" i="1"/>
  <c r="AA1313" i="1"/>
  <c r="Z1313" i="1"/>
  <c r="Y1313" i="1"/>
  <c r="AC1321" i="1"/>
  <c r="AB1321" i="1"/>
  <c r="AA1321" i="1"/>
  <c r="Z1321" i="1"/>
  <c r="Y1321" i="1"/>
  <c r="AC1329" i="1"/>
  <c r="AA1329" i="1"/>
  <c r="Z1329" i="1"/>
  <c r="AB1329" i="1"/>
  <c r="Y1329" i="1"/>
  <c r="AC1337" i="1"/>
  <c r="AB1337" i="1"/>
  <c r="AA1337" i="1"/>
  <c r="Z1337" i="1"/>
  <c r="Y1337" i="1"/>
  <c r="AC1345" i="1"/>
  <c r="AB1345" i="1"/>
  <c r="AA1345" i="1"/>
  <c r="Z1345" i="1"/>
  <c r="Y1345" i="1"/>
  <c r="AC1353" i="1"/>
  <c r="AB1353" i="1"/>
  <c r="AA1353" i="1"/>
  <c r="Z1353" i="1"/>
  <c r="Y1353" i="1"/>
  <c r="AC1361" i="1"/>
  <c r="AA1361" i="1"/>
  <c r="AB1361" i="1"/>
  <c r="Z1361" i="1"/>
  <c r="Y1361" i="1"/>
  <c r="AC1369" i="1"/>
  <c r="AB1369" i="1"/>
  <c r="AA1369" i="1"/>
  <c r="Z1369" i="1"/>
  <c r="Y1369" i="1"/>
  <c r="AC1377" i="1"/>
  <c r="AB1377" i="1"/>
  <c r="AA1377" i="1"/>
  <c r="Z1377" i="1"/>
  <c r="Y1377" i="1"/>
  <c r="AC1385" i="1"/>
  <c r="AB1385" i="1"/>
  <c r="AA1385" i="1"/>
  <c r="Z1385" i="1"/>
  <c r="Y1385" i="1"/>
  <c r="AC1393" i="1"/>
  <c r="AA1393" i="1"/>
  <c r="Z1393" i="1"/>
  <c r="Y1393" i="1"/>
  <c r="AB1393" i="1"/>
  <c r="AC1401" i="1"/>
  <c r="AB1401" i="1"/>
  <c r="AA1401" i="1"/>
  <c r="Z1401" i="1"/>
  <c r="Y1401" i="1"/>
  <c r="AC1409" i="1"/>
  <c r="AB1409" i="1"/>
  <c r="AA1409" i="1"/>
  <c r="Z1409" i="1"/>
  <c r="Y1409" i="1"/>
  <c r="AC1417" i="1"/>
  <c r="AB1417" i="1"/>
  <c r="AA1417" i="1"/>
  <c r="Z1417" i="1"/>
  <c r="Y1417" i="1"/>
  <c r="AC1425" i="1"/>
  <c r="AA1425" i="1"/>
  <c r="AB1425" i="1"/>
  <c r="Z1425" i="1"/>
  <c r="Y1425" i="1"/>
  <c r="AC1433" i="1"/>
  <c r="AB1433" i="1"/>
  <c r="AA1433" i="1"/>
  <c r="Z1433" i="1"/>
  <c r="Y1433" i="1"/>
  <c r="AC1441" i="1"/>
  <c r="AB1441" i="1"/>
  <c r="AA1441" i="1"/>
  <c r="Z1441" i="1"/>
  <c r="Y1441" i="1"/>
  <c r="AC1449" i="1"/>
  <c r="AB1449" i="1"/>
  <c r="AA1449" i="1"/>
  <c r="Z1449" i="1"/>
  <c r="Y1449" i="1"/>
  <c r="AC1457" i="1"/>
  <c r="AA1457" i="1"/>
  <c r="Z1457" i="1"/>
  <c r="AB1457" i="1"/>
  <c r="Y1457" i="1"/>
  <c r="AC1465" i="1"/>
  <c r="AB1465" i="1"/>
  <c r="AA1465" i="1"/>
  <c r="Z1465" i="1"/>
  <c r="Y1465" i="1"/>
  <c r="AC1473" i="1"/>
  <c r="AB1473" i="1"/>
  <c r="AA1473" i="1"/>
  <c r="Z1473" i="1"/>
  <c r="Y1473" i="1"/>
  <c r="AC1481" i="1"/>
  <c r="AB1481" i="1"/>
  <c r="AA1481" i="1"/>
  <c r="Z1481" i="1"/>
  <c r="Y1481" i="1"/>
  <c r="AC1489" i="1"/>
  <c r="AA1489" i="1"/>
  <c r="AB1489" i="1"/>
  <c r="Z1489" i="1"/>
  <c r="Y1489" i="1"/>
  <c r="AC1497" i="1"/>
  <c r="AB1497" i="1"/>
  <c r="AA1497" i="1"/>
  <c r="Z1497" i="1"/>
  <c r="Y1497" i="1"/>
  <c r="AC1505" i="1"/>
  <c r="AB1505" i="1"/>
  <c r="AA1505" i="1"/>
  <c r="Z1505" i="1"/>
  <c r="Y1505" i="1"/>
  <c r="AC1513" i="1"/>
  <c r="AB1513" i="1"/>
  <c r="AA1513" i="1"/>
  <c r="Z1513" i="1"/>
  <c r="Y1513" i="1"/>
  <c r="AC1521" i="1"/>
  <c r="AA1521" i="1"/>
  <c r="Z1521" i="1"/>
  <c r="Y1521" i="1"/>
  <c r="AB1521" i="1"/>
  <c r="AC1529" i="1"/>
  <c r="AB1529" i="1"/>
  <c r="AA1529" i="1"/>
  <c r="Z1529" i="1"/>
  <c r="Y1529" i="1"/>
  <c r="AC1537" i="1"/>
  <c r="AB1537" i="1"/>
  <c r="AA1537" i="1"/>
  <c r="Z1537" i="1"/>
  <c r="Y1537" i="1"/>
  <c r="AC1545" i="1"/>
  <c r="AB1545" i="1"/>
  <c r="AA1545" i="1"/>
  <c r="Z1545" i="1"/>
  <c r="Y1545" i="1"/>
  <c r="AC1553" i="1"/>
  <c r="AB1553" i="1"/>
  <c r="AA1553" i="1"/>
  <c r="Z1553" i="1"/>
  <c r="Y1553" i="1"/>
  <c r="AC1561" i="1"/>
  <c r="AB1561" i="1"/>
  <c r="AA1561" i="1"/>
  <c r="Z1561" i="1"/>
  <c r="Y1561" i="1"/>
  <c r="AC1569" i="1"/>
  <c r="AB1569" i="1"/>
  <c r="AA1569" i="1"/>
  <c r="Z1569" i="1"/>
  <c r="Y1569" i="1"/>
  <c r="AC1577" i="1"/>
  <c r="AB1577" i="1"/>
  <c r="AA1577" i="1"/>
  <c r="Z1577" i="1"/>
  <c r="Y1577" i="1"/>
  <c r="AC1585" i="1"/>
  <c r="AB1585" i="1"/>
  <c r="AA1585" i="1"/>
  <c r="Z1585" i="1"/>
  <c r="Y1585" i="1"/>
  <c r="AC1593" i="1"/>
  <c r="AB1593" i="1"/>
  <c r="AA1593" i="1"/>
  <c r="Z1593" i="1"/>
  <c r="Y1593" i="1"/>
  <c r="AC1601" i="1"/>
  <c r="AB1601" i="1"/>
  <c r="AA1601" i="1"/>
  <c r="Z1601" i="1"/>
  <c r="Y1601" i="1"/>
  <c r="AC1609" i="1"/>
  <c r="AB1609" i="1"/>
  <c r="AA1609" i="1"/>
  <c r="Z1609" i="1"/>
  <c r="Y1609" i="1"/>
  <c r="AC1617" i="1"/>
  <c r="AB1617" i="1"/>
  <c r="AA1617" i="1"/>
  <c r="Z1617" i="1"/>
  <c r="Y1617" i="1"/>
  <c r="AC1625" i="1"/>
  <c r="AB1625" i="1"/>
  <c r="AA1625" i="1"/>
  <c r="Z1625" i="1"/>
  <c r="Y1625" i="1"/>
  <c r="AC1633" i="1"/>
  <c r="AB1633" i="1"/>
  <c r="AA1633" i="1"/>
  <c r="Z1633" i="1"/>
  <c r="Y1633" i="1"/>
  <c r="AC1641" i="1"/>
  <c r="AB1641" i="1"/>
  <c r="AA1641" i="1"/>
  <c r="Z1641" i="1"/>
  <c r="Y1641" i="1"/>
  <c r="AC1649" i="1"/>
  <c r="AB1649" i="1"/>
  <c r="AA1649" i="1"/>
  <c r="Z1649" i="1"/>
  <c r="Y1649" i="1"/>
  <c r="AC1657" i="1"/>
  <c r="AB1657" i="1"/>
  <c r="AA1657" i="1"/>
  <c r="Z1657" i="1"/>
  <c r="Y1657" i="1"/>
  <c r="AC1665" i="1"/>
  <c r="AB1665" i="1"/>
  <c r="AA1665" i="1"/>
  <c r="Z1665" i="1"/>
  <c r="Y1665" i="1"/>
  <c r="AC1673" i="1"/>
  <c r="AB1673" i="1"/>
  <c r="AA1673" i="1"/>
  <c r="Z1673" i="1"/>
  <c r="Y1673" i="1"/>
  <c r="AC1681" i="1"/>
  <c r="AB1681" i="1"/>
  <c r="AA1681" i="1"/>
  <c r="Z1681" i="1"/>
  <c r="Y1681" i="1"/>
  <c r="AC1689" i="1"/>
  <c r="AB1689" i="1"/>
  <c r="AA1689" i="1"/>
  <c r="Z1689" i="1"/>
  <c r="Y1689" i="1"/>
  <c r="AC1697" i="1"/>
  <c r="AB1697" i="1"/>
  <c r="AA1697" i="1"/>
  <c r="Z1697" i="1"/>
  <c r="Y1697" i="1"/>
  <c r="AC1705" i="1"/>
  <c r="AB1705" i="1"/>
  <c r="AA1705" i="1"/>
  <c r="Z1705" i="1"/>
  <c r="Y1705" i="1"/>
  <c r="AC1713" i="1"/>
  <c r="AB1713" i="1"/>
  <c r="AA1713" i="1"/>
  <c r="Z1713" i="1"/>
  <c r="Y1713" i="1"/>
  <c r="AC1721" i="1"/>
  <c r="AB1721" i="1"/>
  <c r="AA1721" i="1"/>
  <c r="Z1721" i="1"/>
  <c r="Y1721" i="1"/>
  <c r="AC1729" i="1"/>
  <c r="AB1729" i="1"/>
  <c r="AA1729" i="1"/>
  <c r="Z1729" i="1"/>
  <c r="Y1729" i="1"/>
  <c r="AC1737" i="1"/>
  <c r="AB1737" i="1"/>
  <c r="AA1737" i="1"/>
  <c r="Z1737" i="1"/>
  <c r="Y1737" i="1"/>
  <c r="AC1745" i="1"/>
  <c r="AB1745" i="1"/>
  <c r="AA1745" i="1"/>
  <c r="Z1745" i="1"/>
  <c r="Y1745" i="1"/>
  <c r="AC1753" i="1"/>
  <c r="AB1753" i="1"/>
  <c r="AA1753" i="1"/>
  <c r="Z1753" i="1"/>
  <c r="Y1753" i="1"/>
  <c r="AC1761" i="1"/>
  <c r="AB1761" i="1"/>
  <c r="AA1761" i="1"/>
  <c r="Z1761" i="1"/>
  <c r="Y1761" i="1"/>
  <c r="AC1769" i="1"/>
  <c r="AB1769" i="1"/>
  <c r="AA1769" i="1"/>
  <c r="Z1769" i="1"/>
  <c r="Y1769" i="1"/>
  <c r="AC1777" i="1"/>
  <c r="AB1777" i="1"/>
  <c r="AA1777" i="1"/>
  <c r="Z1777" i="1"/>
  <c r="Y1777" i="1"/>
  <c r="AC1785" i="1"/>
  <c r="AB1785" i="1"/>
  <c r="AA1785" i="1"/>
  <c r="Z1785" i="1"/>
  <c r="Y1785" i="1"/>
  <c r="AC1793" i="1"/>
  <c r="AB1793" i="1"/>
  <c r="AA1793" i="1"/>
  <c r="Z1793" i="1"/>
  <c r="Y1793" i="1"/>
  <c r="AC1801" i="1"/>
  <c r="AB1801" i="1"/>
  <c r="AA1801" i="1"/>
  <c r="Z1801" i="1"/>
  <c r="Y1801" i="1"/>
  <c r="AC1809" i="1"/>
  <c r="AB1809" i="1"/>
  <c r="AA1809" i="1"/>
  <c r="Z1809" i="1"/>
  <c r="Y1809" i="1"/>
  <c r="AC1817" i="1"/>
  <c r="AB1817" i="1"/>
  <c r="AA1817" i="1"/>
  <c r="Z1817" i="1"/>
  <c r="Y1817" i="1"/>
  <c r="AC1825" i="1"/>
  <c r="AB1825" i="1"/>
  <c r="AA1825" i="1"/>
  <c r="Z1825" i="1"/>
  <c r="Y1825" i="1"/>
  <c r="AC1833" i="1"/>
  <c r="AB1833" i="1"/>
  <c r="AA1833" i="1"/>
  <c r="Z1833" i="1"/>
  <c r="Y1833" i="1"/>
  <c r="AC1841" i="1"/>
  <c r="AB1841" i="1"/>
  <c r="AA1841" i="1"/>
  <c r="Z1841" i="1"/>
  <c r="Y1841" i="1"/>
  <c r="AC1849" i="1"/>
  <c r="AB1849" i="1"/>
  <c r="AA1849" i="1"/>
  <c r="Z1849" i="1"/>
  <c r="Y1849" i="1"/>
  <c r="AC1857" i="1"/>
  <c r="AB1857" i="1"/>
  <c r="AA1857" i="1"/>
  <c r="Z1857" i="1"/>
  <c r="Y1857" i="1"/>
  <c r="AC1865" i="1"/>
  <c r="AB1865" i="1"/>
  <c r="AA1865" i="1"/>
  <c r="Z1865" i="1"/>
  <c r="Y1865" i="1"/>
  <c r="AC1873" i="1"/>
  <c r="AB1873" i="1"/>
  <c r="AA1873" i="1"/>
  <c r="Z1873" i="1"/>
  <c r="Y1873" i="1"/>
  <c r="AC1881" i="1"/>
  <c r="AB1881" i="1"/>
  <c r="AA1881" i="1"/>
  <c r="Z1881" i="1"/>
  <c r="Y1881" i="1"/>
  <c r="AC1889" i="1"/>
  <c r="AB1889" i="1"/>
  <c r="AA1889" i="1"/>
  <c r="Z1889" i="1"/>
  <c r="Y1889" i="1"/>
  <c r="AC1897" i="1"/>
  <c r="AB1897" i="1"/>
  <c r="AA1897" i="1"/>
  <c r="Z1897" i="1"/>
  <c r="Y1897" i="1"/>
  <c r="AC1905" i="1"/>
  <c r="AB1905" i="1"/>
  <c r="AA1905" i="1"/>
  <c r="Z1905" i="1"/>
  <c r="Y1905" i="1"/>
  <c r="AC1913" i="1"/>
  <c r="AB1913" i="1"/>
  <c r="AA1913" i="1"/>
  <c r="Z1913" i="1"/>
  <c r="Y1913" i="1"/>
  <c r="AC1921" i="1"/>
  <c r="AB1921" i="1"/>
  <c r="AA1921" i="1"/>
  <c r="Z1921" i="1"/>
  <c r="Y1921" i="1"/>
  <c r="AC1929" i="1"/>
  <c r="AB1929" i="1"/>
  <c r="AA1929" i="1"/>
  <c r="Z1929" i="1"/>
  <c r="Y1929" i="1"/>
  <c r="AC1937" i="1"/>
  <c r="AB1937" i="1"/>
  <c r="AA1937" i="1"/>
  <c r="Z1937" i="1"/>
  <c r="Y1937" i="1"/>
  <c r="AC1945" i="1"/>
  <c r="AB1945" i="1"/>
  <c r="AA1945" i="1"/>
  <c r="Z1945" i="1"/>
  <c r="Y1945" i="1"/>
  <c r="AC1953" i="1"/>
  <c r="AB1953" i="1"/>
  <c r="AA1953" i="1"/>
  <c r="Z1953" i="1"/>
  <c r="Y1953" i="1"/>
  <c r="AC1961" i="1"/>
  <c r="AB1961" i="1"/>
  <c r="AA1961" i="1"/>
  <c r="Z1961" i="1"/>
  <c r="Y1961" i="1"/>
  <c r="AC1969" i="1"/>
  <c r="AB1969" i="1"/>
  <c r="AA1969" i="1"/>
  <c r="Z1969" i="1"/>
  <c r="Y1969" i="1"/>
  <c r="AC1977" i="1"/>
  <c r="AB1977" i="1"/>
  <c r="AA1977" i="1"/>
  <c r="Z1977" i="1"/>
  <c r="Y1977" i="1"/>
  <c r="AC1985" i="1"/>
  <c r="AB1985" i="1"/>
  <c r="AA1985" i="1"/>
  <c r="Z1985" i="1"/>
  <c r="Y1985" i="1"/>
  <c r="AC1993" i="1"/>
  <c r="AB1993" i="1"/>
  <c r="AA1993" i="1"/>
  <c r="Z1993" i="1"/>
  <c r="Y1993" i="1"/>
  <c r="AC2001" i="1"/>
  <c r="AB2001" i="1"/>
  <c r="AA2001" i="1"/>
  <c r="Z2001" i="1"/>
  <c r="Y2001" i="1"/>
  <c r="AC2009" i="1"/>
  <c r="AB2009" i="1"/>
  <c r="AA2009" i="1"/>
  <c r="Z2009" i="1"/>
  <c r="Y2009" i="1"/>
  <c r="AC2017" i="1"/>
  <c r="AB2017" i="1"/>
  <c r="AA2017" i="1"/>
  <c r="Z2017" i="1"/>
  <c r="Y2017" i="1"/>
  <c r="AC2025" i="1"/>
  <c r="AB2025" i="1"/>
  <c r="AA2025" i="1"/>
  <c r="Z2025" i="1"/>
  <c r="Y2025" i="1"/>
  <c r="AC2033" i="1"/>
  <c r="AB2033" i="1"/>
  <c r="AA2033" i="1"/>
  <c r="Z2033" i="1"/>
  <c r="Y2033" i="1"/>
  <c r="AC2041" i="1"/>
  <c r="AB2041" i="1"/>
  <c r="AA2041" i="1"/>
  <c r="Z2041" i="1"/>
  <c r="Y2041" i="1"/>
  <c r="AC2049" i="1"/>
  <c r="AB2049" i="1"/>
  <c r="AA2049" i="1"/>
  <c r="Z2049" i="1"/>
  <c r="Y2049" i="1"/>
  <c r="AC2057" i="1"/>
  <c r="AB2057" i="1"/>
  <c r="AA2057" i="1"/>
  <c r="Z2057" i="1"/>
  <c r="Y2057" i="1"/>
  <c r="AC2065" i="1"/>
  <c r="AB2065" i="1"/>
  <c r="AA2065" i="1"/>
  <c r="Z2065" i="1"/>
  <c r="Y2065" i="1"/>
  <c r="AC2073" i="1"/>
  <c r="AB2073" i="1"/>
  <c r="AA2073" i="1"/>
  <c r="Z2073" i="1"/>
  <c r="Y2073" i="1"/>
  <c r="AC2081" i="1"/>
  <c r="AB2081" i="1"/>
  <c r="AA2081" i="1"/>
  <c r="Z2081" i="1"/>
  <c r="Y2081" i="1"/>
  <c r="AB2089" i="1"/>
  <c r="AC2089" i="1"/>
  <c r="AA2089" i="1"/>
  <c r="Z2089" i="1"/>
  <c r="Y2089" i="1"/>
  <c r="AC2097" i="1"/>
  <c r="AB2097" i="1"/>
  <c r="AA2097" i="1"/>
  <c r="Z2097" i="1"/>
  <c r="Y2097" i="1"/>
  <c r="AC2105" i="1"/>
  <c r="AB2105" i="1"/>
  <c r="AA2105" i="1"/>
  <c r="Z2105" i="1"/>
  <c r="Y2105" i="1"/>
  <c r="AC2113" i="1"/>
  <c r="AB2113" i="1"/>
  <c r="AA2113" i="1"/>
  <c r="Z2113" i="1"/>
  <c r="Y2113" i="1"/>
  <c r="AC2121" i="1"/>
  <c r="AB2121" i="1"/>
  <c r="AA2121" i="1"/>
  <c r="Z2121" i="1"/>
  <c r="Y2121" i="1"/>
  <c r="AC2129" i="1"/>
  <c r="AB2129" i="1"/>
  <c r="AA2129" i="1"/>
  <c r="Z2129" i="1"/>
  <c r="Y2129" i="1"/>
  <c r="AC2137" i="1"/>
  <c r="AB2137" i="1"/>
  <c r="AA2137" i="1"/>
  <c r="Z2137" i="1"/>
  <c r="Y2137" i="1"/>
  <c r="AC2145" i="1"/>
  <c r="AB2145" i="1"/>
  <c r="AA2145" i="1"/>
  <c r="Z2145" i="1"/>
  <c r="Y2145" i="1"/>
  <c r="AB2153" i="1"/>
  <c r="AA2153" i="1"/>
  <c r="AC2153" i="1"/>
  <c r="Z2153" i="1"/>
  <c r="Y2153" i="1"/>
  <c r="AC2161" i="1"/>
  <c r="AB2161" i="1"/>
  <c r="AA2161" i="1"/>
  <c r="Z2161" i="1"/>
  <c r="Y2161" i="1"/>
  <c r="AC2169" i="1"/>
  <c r="AB2169" i="1"/>
  <c r="AA2169" i="1"/>
  <c r="Z2169" i="1"/>
  <c r="Y2169" i="1"/>
  <c r="AC2177" i="1"/>
  <c r="AB2177" i="1"/>
  <c r="AA2177" i="1"/>
  <c r="Z2177" i="1"/>
  <c r="Y2177" i="1"/>
  <c r="AC2185" i="1"/>
  <c r="AB2185" i="1"/>
  <c r="AA2185" i="1"/>
  <c r="Z2185" i="1"/>
  <c r="Y2185" i="1"/>
  <c r="AC2193" i="1"/>
  <c r="AB2193" i="1"/>
  <c r="AA2193" i="1"/>
  <c r="Z2193" i="1"/>
  <c r="Y2193" i="1"/>
  <c r="AC2201" i="1"/>
  <c r="AB2201" i="1"/>
  <c r="AA2201" i="1"/>
  <c r="Z2201" i="1"/>
  <c r="Y2201" i="1"/>
  <c r="AC2209" i="1"/>
  <c r="AB2209" i="1"/>
  <c r="AA2209" i="1"/>
  <c r="Z2209" i="1"/>
  <c r="Y2209" i="1"/>
  <c r="AB2217" i="1"/>
  <c r="AC2217" i="1"/>
  <c r="AA2217" i="1"/>
  <c r="Z2217" i="1"/>
  <c r="Y2217" i="1"/>
  <c r="AC2225" i="1"/>
  <c r="AB2225" i="1"/>
  <c r="AA2225" i="1"/>
  <c r="Z2225" i="1"/>
  <c r="Y2225" i="1"/>
  <c r="AC2233" i="1"/>
  <c r="AB2233" i="1"/>
  <c r="AA2233" i="1"/>
  <c r="Z2233" i="1"/>
  <c r="Y2233" i="1"/>
  <c r="AC2241" i="1"/>
  <c r="AB2241" i="1"/>
  <c r="AA2241" i="1"/>
  <c r="Z2241" i="1"/>
  <c r="Y2241" i="1"/>
  <c r="AC2249" i="1"/>
  <c r="AB2249" i="1"/>
  <c r="AA2249" i="1"/>
  <c r="Z2249" i="1"/>
  <c r="Y2249" i="1"/>
  <c r="AC2257" i="1"/>
  <c r="AB2257" i="1"/>
  <c r="AA2257" i="1"/>
  <c r="Z2257" i="1"/>
  <c r="Y2257" i="1"/>
  <c r="AC2265" i="1"/>
  <c r="AB2265" i="1"/>
  <c r="AA2265" i="1"/>
  <c r="Z2265" i="1"/>
  <c r="Y2265" i="1"/>
  <c r="AC2273" i="1"/>
  <c r="AB2273" i="1"/>
  <c r="AA2273" i="1"/>
  <c r="Z2273" i="1"/>
  <c r="Y2273" i="1"/>
  <c r="AC2281" i="1"/>
  <c r="AB2281" i="1"/>
  <c r="AA2281" i="1"/>
  <c r="Z2281" i="1"/>
  <c r="Y2281" i="1"/>
  <c r="AC2289" i="1"/>
  <c r="AB2289" i="1"/>
  <c r="AA2289" i="1"/>
  <c r="Z2289" i="1"/>
  <c r="Y2289" i="1"/>
  <c r="AC2297" i="1"/>
  <c r="AB2297" i="1"/>
  <c r="AA2297" i="1"/>
  <c r="Z2297" i="1"/>
  <c r="Y2297" i="1"/>
  <c r="AC2305" i="1"/>
  <c r="AA2305" i="1"/>
  <c r="Z2305" i="1"/>
  <c r="AB2305" i="1"/>
  <c r="Y2305" i="1"/>
  <c r="AC2313" i="1"/>
  <c r="AB2313" i="1"/>
  <c r="AA2313" i="1"/>
  <c r="Z2313" i="1"/>
  <c r="Y2313" i="1"/>
  <c r="AC2321" i="1"/>
  <c r="AA2321" i="1"/>
  <c r="AB2321" i="1"/>
  <c r="Z2321" i="1"/>
  <c r="Y2321" i="1"/>
  <c r="AC2329" i="1"/>
  <c r="AB2329" i="1"/>
  <c r="AA2329" i="1"/>
  <c r="Z2329" i="1"/>
  <c r="Y2329" i="1"/>
  <c r="AC2337" i="1"/>
  <c r="AA2337" i="1"/>
  <c r="Z2337" i="1"/>
  <c r="Y2337" i="1"/>
  <c r="AB2337" i="1"/>
  <c r="AC2345" i="1"/>
  <c r="AB2345" i="1"/>
  <c r="AA2345" i="1"/>
  <c r="Z2345" i="1"/>
  <c r="Y2345" i="1"/>
  <c r="AC2353" i="1"/>
  <c r="AA2353" i="1"/>
  <c r="AB2353" i="1"/>
  <c r="Z2353" i="1"/>
  <c r="Y2353" i="1"/>
  <c r="AC2361" i="1"/>
  <c r="AB2361" i="1"/>
  <c r="AA2361" i="1"/>
  <c r="Z2361" i="1"/>
  <c r="Y2361" i="1"/>
  <c r="AC2369" i="1"/>
  <c r="AA2369" i="1"/>
  <c r="Z2369" i="1"/>
  <c r="AB2369" i="1"/>
  <c r="Y2369" i="1"/>
  <c r="AC2377" i="1"/>
  <c r="AB2377" i="1"/>
  <c r="AA2377" i="1"/>
  <c r="Z2377" i="1"/>
  <c r="Y2377" i="1"/>
  <c r="AC2385" i="1"/>
  <c r="AA2385" i="1"/>
  <c r="AB2385" i="1"/>
  <c r="Z2385" i="1"/>
  <c r="Y2385" i="1"/>
  <c r="AC2393" i="1"/>
  <c r="AB2393" i="1"/>
  <c r="AA2393" i="1"/>
  <c r="Z2393" i="1"/>
  <c r="Y2393" i="1"/>
  <c r="AC2401" i="1"/>
  <c r="AA2401" i="1"/>
  <c r="Z2401" i="1"/>
  <c r="Y2401" i="1"/>
  <c r="AB2401" i="1"/>
  <c r="AC2409" i="1"/>
  <c r="AB2409" i="1"/>
  <c r="AA2409" i="1"/>
  <c r="Z2409" i="1"/>
  <c r="Y2409" i="1"/>
  <c r="AC2417" i="1"/>
  <c r="AA2417" i="1"/>
  <c r="AB2417" i="1"/>
  <c r="Z2417" i="1"/>
  <c r="Y2417" i="1"/>
  <c r="AC2425" i="1"/>
  <c r="AB2425" i="1"/>
  <c r="AA2425" i="1"/>
  <c r="Z2425" i="1"/>
  <c r="Y2425" i="1"/>
  <c r="AC2433" i="1"/>
  <c r="AA2433" i="1"/>
  <c r="Z2433" i="1"/>
  <c r="AB2433" i="1"/>
  <c r="Y2433" i="1"/>
  <c r="AC2441" i="1"/>
  <c r="AB2441" i="1"/>
  <c r="AA2441" i="1"/>
  <c r="Z2441" i="1"/>
  <c r="Y2441" i="1"/>
  <c r="AC2449" i="1"/>
  <c r="AA2449" i="1"/>
  <c r="AB2449" i="1"/>
  <c r="Z2449" i="1"/>
  <c r="Y2449" i="1"/>
  <c r="AC2457" i="1"/>
  <c r="AB2457" i="1"/>
  <c r="AA2457" i="1"/>
  <c r="Z2457" i="1"/>
  <c r="Y2457" i="1"/>
  <c r="AC2465" i="1"/>
  <c r="AA2465" i="1"/>
  <c r="Z2465" i="1"/>
  <c r="Y2465" i="1"/>
  <c r="AB2465" i="1"/>
  <c r="AC2473" i="1"/>
  <c r="AB2473" i="1"/>
  <c r="AA2473" i="1"/>
  <c r="Z2473" i="1"/>
  <c r="Y2473" i="1"/>
  <c r="AC2481" i="1"/>
  <c r="AA2481" i="1"/>
  <c r="AB2481" i="1"/>
  <c r="Z2481" i="1"/>
  <c r="Y2481" i="1"/>
  <c r="AC2489" i="1"/>
  <c r="AB2489" i="1"/>
  <c r="AA2489" i="1"/>
  <c r="Z2489" i="1"/>
  <c r="Y2489" i="1"/>
  <c r="AC2497" i="1"/>
  <c r="AA2497" i="1"/>
  <c r="Z2497" i="1"/>
  <c r="AB2497" i="1"/>
  <c r="Y2497" i="1"/>
  <c r="AC2505" i="1"/>
  <c r="AB2505" i="1"/>
  <c r="AA2505" i="1"/>
  <c r="Z2505" i="1"/>
  <c r="Y2505" i="1"/>
  <c r="AC2513" i="1"/>
  <c r="AA2513" i="1"/>
  <c r="AB2513" i="1"/>
  <c r="Z2513" i="1"/>
  <c r="Y2513" i="1"/>
  <c r="AC2521" i="1"/>
  <c r="AB2521" i="1"/>
  <c r="AA2521" i="1"/>
  <c r="Z2521" i="1"/>
  <c r="Y2521" i="1"/>
  <c r="AC2529" i="1"/>
  <c r="AA2529" i="1"/>
  <c r="Z2529" i="1"/>
  <c r="Y2529" i="1"/>
  <c r="AB2529" i="1"/>
  <c r="AC2537" i="1"/>
  <c r="AB2537" i="1"/>
  <c r="AA2537" i="1"/>
  <c r="Z2537" i="1"/>
  <c r="Y2537" i="1"/>
  <c r="AC2545" i="1"/>
  <c r="AA2545" i="1"/>
  <c r="AB2545" i="1"/>
  <c r="Z2545" i="1"/>
  <c r="Y2545" i="1"/>
  <c r="AC2553" i="1"/>
  <c r="AB2553" i="1"/>
  <c r="AA2553" i="1"/>
  <c r="Z2553" i="1"/>
  <c r="Y2553" i="1"/>
  <c r="AC2561" i="1"/>
  <c r="AA2561" i="1"/>
  <c r="Z2561" i="1"/>
  <c r="AB2561" i="1"/>
  <c r="Y2561" i="1"/>
  <c r="AC2569" i="1"/>
  <c r="AB2569" i="1"/>
  <c r="AA2569" i="1"/>
  <c r="Z2569" i="1"/>
  <c r="Y2569" i="1"/>
  <c r="AC2577" i="1"/>
  <c r="AA2577" i="1"/>
  <c r="AB2577" i="1"/>
  <c r="Z2577" i="1"/>
  <c r="Y2577" i="1"/>
  <c r="AC2585" i="1"/>
  <c r="AB2585" i="1"/>
  <c r="AA2585" i="1"/>
  <c r="Z2585" i="1"/>
  <c r="Y2585" i="1"/>
  <c r="AC2593" i="1"/>
  <c r="AA2593" i="1"/>
  <c r="Z2593" i="1"/>
  <c r="Y2593" i="1"/>
  <c r="AB2593" i="1"/>
  <c r="AC2601" i="1"/>
  <c r="AB2601" i="1"/>
  <c r="AA2601" i="1"/>
  <c r="Z2601" i="1"/>
  <c r="Y2601" i="1"/>
  <c r="AC2609" i="1"/>
  <c r="AA2609" i="1"/>
  <c r="AB2609" i="1"/>
  <c r="Z2609" i="1"/>
  <c r="Y2609" i="1"/>
  <c r="AC2617" i="1"/>
  <c r="AB2617" i="1"/>
  <c r="AA2617" i="1"/>
  <c r="Z2617" i="1"/>
  <c r="Y2617" i="1"/>
  <c r="AC2625" i="1"/>
  <c r="AA2625" i="1"/>
  <c r="Z2625" i="1"/>
  <c r="AB2625" i="1"/>
  <c r="Y2625" i="1"/>
  <c r="AC2633" i="1"/>
  <c r="AB2633" i="1"/>
  <c r="AA2633" i="1"/>
  <c r="Z2633" i="1"/>
  <c r="Y2633" i="1"/>
  <c r="AC2641" i="1"/>
  <c r="AA2641" i="1"/>
  <c r="AB2641" i="1"/>
  <c r="Z2641" i="1"/>
  <c r="Y2641" i="1"/>
  <c r="AC2649" i="1"/>
  <c r="AB2649" i="1"/>
  <c r="AA2649" i="1"/>
  <c r="Z2649" i="1"/>
  <c r="Y2649" i="1"/>
  <c r="AC2657" i="1"/>
  <c r="AA2657" i="1"/>
  <c r="Z2657" i="1"/>
  <c r="Y2657" i="1"/>
  <c r="AB2657" i="1"/>
  <c r="AC2665" i="1"/>
  <c r="AB2665" i="1"/>
  <c r="AA2665" i="1"/>
  <c r="Z2665" i="1"/>
  <c r="Y2665" i="1"/>
  <c r="AC2673" i="1"/>
  <c r="AA2673" i="1"/>
  <c r="AB2673" i="1"/>
  <c r="Z2673" i="1"/>
  <c r="Y2673" i="1"/>
  <c r="AC2681" i="1"/>
  <c r="AB2681" i="1"/>
  <c r="AA2681" i="1"/>
  <c r="Z2681" i="1"/>
  <c r="Y2681" i="1"/>
  <c r="AC2689" i="1"/>
  <c r="AA2689" i="1"/>
  <c r="Z2689" i="1"/>
  <c r="AB2689" i="1"/>
  <c r="Y2689" i="1"/>
  <c r="AC2697" i="1"/>
  <c r="AB2697" i="1"/>
  <c r="AA2697" i="1"/>
  <c r="Z2697" i="1"/>
  <c r="Y2697" i="1"/>
  <c r="AC2705" i="1"/>
  <c r="AA2705" i="1"/>
  <c r="AB2705" i="1"/>
  <c r="Z2705" i="1"/>
  <c r="Y2705" i="1"/>
  <c r="AC2713" i="1"/>
  <c r="AB2713" i="1"/>
  <c r="AA2713" i="1"/>
  <c r="Z2713" i="1"/>
  <c r="Y2713" i="1"/>
  <c r="AC2721" i="1"/>
  <c r="AA2721" i="1"/>
  <c r="Z2721" i="1"/>
  <c r="Y2721" i="1"/>
  <c r="AB2721" i="1"/>
  <c r="AC2729" i="1"/>
  <c r="AB2729" i="1"/>
  <c r="AA2729" i="1"/>
  <c r="Z2729" i="1"/>
  <c r="Y2729" i="1"/>
  <c r="AC2737" i="1"/>
  <c r="AA2737" i="1"/>
  <c r="AB2737" i="1"/>
  <c r="Z2737" i="1"/>
  <c r="Y2737" i="1"/>
  <c r="AC2745" i="1"/>
  <c r="AB2745" i="1"/>
  <c r="AA2745" i="1"/>
  <c r="Z2745" i="1"/>
  <c r="Y2745" i="1"/>
  <c r="AC2753" i="1"/>
  <c r="AA2753" i="1"/>
  <c r="Z2753" i="1"/>
  <c r="AB2753" i="1"/>
  <c r="Y2753" i="1"/>
  <c r="AC2761" i="1"/>
  <c r="AB2761" i="1"/>
  <c r="AA2761" i="1"/>
  <c r="Z2761" i="1"/>
  <c r="Y2761" i="1"/>
  <c r="AC2769" i="1"/>
  <c r="AA2769" i="1"/>
  <c r="AB2769" i="1"/>
  <c r="Z2769" i="1"/>
  <c r="Y2769" i="1"/>
  <c r="AC2777" i="1"/>
  <c r="AB2777" i="1"/>
  <c r="AA2777" i="1"/>
  <c r="Z2777" i="1"/>
  <c r="Y2777" i="1"/>
  <c r="AC2785" i="1"/>
  <c r="AA2785" i="1"/>
  <c r="Z2785" i="1"/>
  <c r="Y2785" i="1"/>
  <c r="AB2785" i="1"/>
  <c r="AC2793" i="1"/>
  <c r="AB2793" i="1"/>
  <c r="AA2793" i="1"/>
  <c r="Z2793" i="1"/>
  <c r="Y2793" i="1"/>
  <c r="AC2801" i="1"/>
  <c r="AA2801" i="1"/>
  <c r="AB2801" i="1"/>
  <c r="Z2801" i="1"/>
  <c r="Y2801" i="1"/>
  <c r="AC2809" i="1"/>
  <c r="AB2809" i="1"/>
  <c r="AA2809" i="1"/>
  <c r="Z2809" i="1"/>
  <c r="Y2809" i="1"/>
  <c r="AC2817" i="1"/>
  <c r="AA2817" i="1"/>
  <c r="Z2817" i="1"/>
  <c r="AB2817" i="1"/>
  <c r="Y2817" i="1"/>
  <c r="AC2825" i="1"/>
  <c r="AB2825" i="1"/>
  <c r="AA2825" i="1"/>
  <c r="Z2825" i="1"/>
  <c r="Y2825" i="1"/>
  <c r="AC2833" i="1"/>
  <c r="AA2833" i="1"/>
  <c r="AB2833" i="1"/>
  <c r="Z2833" i="1"/>
  <c r="Y2833" i="1"/>
  <c r="AC2841" i="1"/>
  <c r="AB2841" i="1"/>
  <c r="AA2841" i="1"/>
  <c r="Z2841" i="1"/>
  <c r="Y2841" i="1"/>
  <c r="AC2849" i="1"/>
  <c r="AA2849" i="1"/>
  <c r="Z2849" i="1"/>
  <c r="Y2849" i="1"/>
  <c r="AB2849" i="1"/>
  <c r="AC2857" i="1"/>
  <c r="AB2857" i="1"/>
  <c r="AA2857" i="1"/>
  <c r="Z2857" i="1"/>
  <c r="Y2857" i="1"/>
  <c r="AC2865" i="1"/>
  <c r="AA2865" i="1"/>
  <c r="AB2865" i="1"/>
  <c r="Z2865" i="1"/>
  <c r="Y2865" i="1"/>
  <c r="AB2873" i="1"/>
  <c r="AA2873" i="1"/>
  <c r="AC2873" i="1"/>
  <c r="Z2873" i="1"/>
  <c r="Y2873" i="1"/>
  <c r="AC2881" i="1"/>
  <c r="AA2881" i="1"/>
  <c r="Z2881" i="1"/>
  <c r="AB2881" i="1"/>
  <c r="Y2881" i="1"/>
  <c r="AC2889" i="1"/>
  <c r="AB2889" i="1"/>
  <c r="AA2889" i="1"/>
  <c r="Z2889" i="1"/>
  <c r="Y2889" i="1"/>
  <c r="AC2897" i="1"/>
  <c r="AA2897" i="1"/>
  <c r="AB2897" i="1"/>
  <c r="Z2897" i="1"/>
  <c r="Y2897" i="1"/>
  <c r="AC2905" i="1"/>
  <c r="AB2905" i="1"/>
  <c r="AA2905" i="1"/>
  <c r="Z2905" i="1"/>
  <c r="Y2905" i="1"/>
  <c r="AC2913" i="1"/>
  <c r="AA2913" i="1"/>
  <c r="Z2913" i="1"/>
  <c r="Y2913" i="1"/>
  <c r="AB2913" i="1"/>
  <c r="AC2921" i="1"/>
  <c r="AB2921" i="1"/>
  <c r="AA2921" i="1"/>
  <c r="Z2921" i="1"/>
  <c r="Y2921" i="1"/>
  <c r="AC2929" i="1"/>
  <c r="AA2929" i="1"/>
  <c r="AB2929" i="1"/>
  <c r="Z2929" i="1"/>
  <c r="Y2929" i="1"/>
  <c r="AC2937" i="1"/>
  <c r="AB2937" i="1"/>
  <c r="AA2937" i="1"/>
  <c r="Z2937" i="1"/>
  <c r="Y2937" i="1"/>
  <c r="AC2945" i="1"/>
  <c r="AA2945" i="1"/>
  <c r="Z2945" i="1"/>
  <c r="AB2945" i="1"/>
  <c r="Y2945" i="1"/>
  <c r="AC2953" i="1"/>
  <c r="AB2953" i="1"/>
  <c r="AA2953" i="1"/>
  <c r="Z2953" i="1"/>
  <c r="Y2953" i="1"/>
  <c r="AC2961" i="1"/>
  <c r="AA2961" i="1"/>
  <c r="AB2961" i="1"/>
  <c r="Z2961" i="1"/>
  <c r="Y2961" i="1"/>
  <c r="AC2969" i="1"/>
  <c r="AB2969" i="1"/>
  <c r="AA2969" i="1"/>
  <c r="Z2969" i="1"/>
  <c r="Y2969" i="1"/>
  <c r="AC2977" i="1"/>
  <c r="AA2977" i="1"/>
  <c r="Z2977" i="1"/>
  <c r="Y2977" i="1"/>
  <c r="AB2977" i="1"/>
  <c r="AB2985" i="1"/>
  <c r="AA2985" i="1"/>
  <c r="AC2985" i="1"/>
  <c r="Z2985" i="1"/>
  <c r="Y2985" i="1"/>
  <c r="AC2993" i="1"/>
  <c r="AA2993" i="1"/>
  <c r="AB2993" i="1"/>
  <c r="Z2993" i="1"/>
  <c r="Y2993" i="1"/>
  <c r="AB3001" i="1"/>
  <c r="AA3001" i="1"/>
  <c r="Z3001" i="1"/>
  <c r="AC3001" i="1"/>
  <c r="Y3001" i="1"/>
  <c r="AC3009" i="1"/>
  <c r="AA3009" i="1"/>
  <c r="Z3009" i="1"/>
  <c r="AB3009" i="1"/>
  <c r="Y3009" i="1"/>
  <c r="AC3017" i="1"/>
  <c r="AB3017" i="1"/>
  <c r="AA3017" i="1"/>
  <c r="Z3017" i="1"/>
  <c r="Y3017" i="1"/>
  <c r="AC3025" i="1"/>
  <c r="AA3025" i="1"/>
  <c r="AB3025" i="1"/>
  <c r="Z3025" i="1"/>
  <c r="Y3025" i="1"/>
  <c r="AC3033" i="1"/>
  <c r="AB3033" i="1"/>
  <c r="AA3033" i="1"/>
  <c r="Z3033" i="1"/>
  <c r="Y3033" i="1"/>
  <c r="AC3041" i="1"/>
  <c r="AA3041" i="1"/>
  <c r="Z3041" i="1"/>
  <c r="Y3041" i="1"/>
  <c r="AB3041" i="1"/>
  <c r="AC3049" i="1"/>
  <c r="AB3049" i="1"/>
  <c r="AA3049" i="1"/>
  <c r="Z3049" i="1"/>
  <c r="Y3049" i="1"/>
  <c r="AC3057" i="1"/>
  <c r="AA3057" i="1"/>
  <c r="AB3057" i="1"/>
  <c r="Z3057" i="1"/>
  <c r="Y3057" i="1"/>
  <c r="AC3065" i="1"/>
  <c r="AB3065" i="1"/>
  <c r="AA3065" i="1"/>
  <c r="Z3065" i="1"/>
  <c r="Y3065" i="1"/>
  <c r="AC3073" i="1"/>
  <c r="AA3073" i="1"/>
  <c r="Z3073" i="1"/>
  <c r="AB3073" i="1"/>
  <c r="Y3073" i="1"/>
  <c r="AC3081" i="1"/>
  <c r="AB3081" i="1"/>
  <c r="AA3081" i="1"/>
  <c r="Z3081" i="1"/>
  <c r="Y3081" i="1"/>
  <c r="AC3089" i="1"/>
  <c r="AA3089" i="1"/>
  <c r="AB3089" i="1"/>
  <c r="Z3089" i="1"/>
  <c r="Y3089" i="1"/>
  <c r="AC3097" i="1"/>
  <c r="AB3097" i="1"/>
  <c r="AA3097" i="1"/>
  <c r="Z3097" i="1"/>
  <c r="Y3097" i="1"/>
  <c r="AC3105" i="1"/>
  <c r="AA3105" i="1"/>
  <c r="Z3105" i="1"/>
  <c r="Y3105" i="1"/>
  <c r="AB3105" i="1"/>
  <c r="AB3113" i="1"/>
  <c r="AA3113" i="1"/>
  <c r="AC3113" i="1"/>
  <c r="Z3113" i="1"/>
  <c r="Y3113" i="1"/>
  <c r="AC3121" i="1"/>
  <c r="AA3121" i="1"/>
  <c r="AB3121" i="1"/>
  <c r="Z3121" i="1"/>
  <c r="Y3121" i="1"/>
  <c r="AC3129" i="1"/>
  <c r="AB3129" i="1"/>
  <c r="AA3129" i="1"/>
  <c r="Z3129" i="1"/>
  <c r="Y3129" i="1"/>
  <c r="AC3137" i="1"/>
  <c r="AA3137" i="1"/>
  <c r="Z3137" i="1"/>
  <c r="AB3137" i="1"/>
  <c r="Y3137" i="1"/>
  <c r="AB3145" i="1"/>
  <c r="AA3145" i="1"/>
  <c r="AC3145" i="1"/>
  <c r="Z3145" i="1"/>
  <c r="Y3145" i="1"/>
  <c r="AC3153" i="1"/>
  <c r="AA3153" i="1"/>
  <c r="AB3153" i="1"/>
  <c r="Z3153" i="1"/>
  <c r="Y3153" i="1"/>
  <c r="AC3161" i="1"/>
  <c r="AB3161" i="1"/>
  <c r="AA3161" i="1"/>
  <c r="Z3161" i="1"/>
  <c r="Y3161" i="1"/>
  <c r="AC3169" i="1"/>
  <c r="AA3169" i="1"/>
  <c r="Z3169" i="1"/>
  <c r="Y3169" i="1"/>
  <c r="AB3169" i="1"/>
  <c r="AB3177" i="1"/>
  <c r="AA3177" i="1"/>
  <c r="Z3177" i="1"/>
  <c r="Y3177" i="1"/>
  <c r="AC3177" i="1"/>
  <c r="AC3185" i="1"/>
  <c r="AA3185" i="1"/>
  <c r="AB3185" i="1"/>
  <c r="Z3185" i="1"/>
  <c r="Y3185" i="1"/>
  <c r="AC3193" i="1"/>
  <c r="AB3193" i="1"/>
  <c r="AA3193" i="1"/>
  <c r="Z3193" i="1"/>
  <c r="Y3193" i="1"/>
  <c r="AC3201" i="1"/>
  <c r="AA3201" i="1"/>
  <c r="Z3201" i="1"/>
  <c r="AB3201" i="1"/>
  <c r="Y3201" i="1"/>
  <c r="AB3209" i="1"/>
  <c r="AC3209" i="1"/>
  <c r="AA3209" i="1"/>
  <c r="Z3209" i="1"/>
  <c r="Y3209" i="1"/>
  <c r="AC3217" i="1"/>
  <c r="AA3217" i="1"/>
  <c r="AB3217" i="1"/>
  <c r="Z3217" i="1"/>
  <c r="Y3217" i="1"/>
  <c r="AC3225" i="1"/>
  <c r="AB3225" i="1"/>
  <c r="AA3225" i="1"/>
  <c r="Z3225" i="1"/>
  <c r="Y3225" i="1"/>
  <c r="AC3233" i="1"/>
  <c r="AB3233" i="1"/>
  <c r="AA3233" i="1"/>
  <c r="Z3233" i="1"/>
  <c r="Y3233" i="1"/>
  <c r="AB3241" i="1"/>
  <c r="AA3241" i="1"/>
  <c r="AC3241" i="1"/>
  <c r="Z3241" i="1"/>
  <c r="Y3241" i="1"/>
  <c r="AC8" i="1"/>
  <c r="AB8" i="1"/>
  <c r="AA8" i="1"/>
  <c r="Z8" i="1"/>
  <c r="Y8" i="1"/>
  <c r="AC16" i="1"/>
  <c r="AB16" i="1"/>
  <c r="AA16" i="1"/>
  <c r="Z16" i="1"/>
  <c r="Y16" i="1"/>
  <c r="AC24" i="1"/>
  <c r="AB24" i="1"/>
  <c r="AA24" i="1"/>
  <c r="Z24" i="1"/>
  <c r="Y24" i="1"/>
  <c r="AC32" i="1"/>
  <c r="AA32" i="1"/>
  <c r="AB32" i="1"/>
  <c r="Z32" i="1"/>
  <c r="Y32" i="1"/>
  <c r="AC41" i="1"/>
  <c r="AB41" i="1"/>
  <c r="AA41" i="1"/>
  <c r="Z41" i="1"/>
  <c r="Y41" i="1"/>
  <c r="AC49" i="1"/>
  <c r="AB49" i="1"/>
  <c r="AA49" i="1"/>
  <c r="Z49" i="1"/>
  <c r="Y49" i="1"/>
  <c r="AC57" i="1"/>
  <c r="AB57" i="1"/>
  <c r="AA57" i="1"/>
  <c r="Z57" i="1"/>
  <c r="Y57" i="1"/>
  <c r="AC65" i="1"/>
  <c r="AA65" i="1"/>
  <c r="Z65" i="1"/>
  <c r="Y65" i="1"/>
  <c r="AB65" i="1"/>
  <c r="AC73" i="1"/>
  <c r="AB73" i="1"/>
  <c r="AA73" i="1"/>
  <c r="Z73" i="1"/>
  <c r="Y73" i="1"/>
  <c r="AC81" i="1"/>
  <c r="AB81" i="1"/>
  <c r="AA81" i="1"/>
  <c r="Z81" i="1"/>
  <c r="Y81" i="1"/>
  <c r="AC89" i="1"/>
  <c r="AB89" i="1"/>
  <c r="AA89" i="1"/>
  <c r="Z89" i="1"/>
  <c r="Y89" i="1"/>
  <c r="AC97" i="1"/>
  <c r="AA97" i="1"/>
  <c r="AB97" i="1"/>
  <c r="Z97" i="1"/>
  <c r="Y97" i="1"/>
  <c r="AC105" i="1"/>
  <c r="AB105" i="1"/>
  <c r="AA105" i="1"/>
  <c r="Z105" i="1"/>
  <c r="Y105" i="1"/>
  <c r="AC113" i="1"/>
  <c r="AB113" i="1"/>
  <c r="AA113" i="1"/>
  <c r="Z113" i="1"/>
  <c r="Y113" i="1"/>
  <c r="AC121" i="1"/>
  <c r="AB121" i="1"/>
  <c r="AA121" i="1"/>
  <c r="Z121" i="1"/>
  <c r="Y121" i="1"/>
  <c r="AC129" i="1"/>
  <c r="AA129" i="1"/>
  <c r="AB129" i="1"/>
  <c r="Z129" i="1"/>
  <c r="Y129" i="1"/>
  <c r="AC137" i="1"/>
  <c r="AB137" i="1"/>
  <c r="AA137" i="1"/>
  <c r="Z137" i="1"/>
  <c r="Y137" i="1"/>
  <c r="AC145" i="1"/>
  <c r="AB145" i="1"/>
  <c r="AA145" i="1"/>
  <c r="Z145" i="1"/>
  <c r="Y145" i="1"/>
  <c r="AC153" i="1"/>
  <c r="AB153" i="1"/>
  <c r="AA153" i="1"/>
  <c r="Z153" i="1"/>
  <c r="Y153" i="1"/>
  <c r="AC161" i="1"/>
  <c r="AA161" i="1"/>
  <c r="AB161" i="1"/>
  <c r="Z161" i="1"/>
  <c r="Y161" i="1"/>
  <c r="AC169" i="1"/>
  <c r="AB169" i="1"/>
  <c r="AA169" i="1"/>
  <c r="Z169" i="1"/>
  <c r="Y169" i="1"/>
  <c r="AC177" i="1"/>
  <c r="AB177" i="1"/>
  <c r="AA177" i="1"/>
  <c r="Z177" i="1"/>
  <c r="Y177" i="1"/>
  <c r="AC185" i="1"/>
  <c r="AB185" i="1"/>
  <c r="AA185" i="1"/>
  <c r="Z185" i="1"/>
  <c r="Y185" i="1"/>
  <c r="AC193" i="1"/>
  <c r="AA193" i="1"/>
  <c r="AB193" i="1"/>
  <c r="Z193" i="1"/>
  <c r="Y193" i="1"/>
  <c r="AC201" i="1"/>
  <c r="AB201" i="1"/>
  <c r="AA201" i="1"/>
  <c r="Z201" i="1"/>
  <c r="Y201" i="1"/>
  <c r="AC209" i="1"/>
  <c r="AB209" i="1"/>
  <c r="AA209" i="1"/>
  <c r="Z209" i="1"/>
  <c r="Y209" i="1"/>
  <c r="AC217" i="1"/>
  <c r="AB217" i="1"/>
  <c r="AA217" i="1"/>
  <c r="Z217" i="1"/>
  <c r="Y217" i="1"/>
  <c r="AC225" i="1"/>
  <c r="AA225" i="1"/>
  <c r="AB225" i="1"/>
  <c r="Z225" i="1"/>
  <c r="Y225" i="1"/>
  <c r="AC233" i="1"/>
  <c r="AB233" i="1"/>
  <c r="AA233" i="1"/>
  <c r="Z233" i="1"/>
  <c r="Y233" i="1"/>
  <c r="AC241" i="1"/>
  <c r="AB241" i="1"/>
  <c r="AA241" i="1"/>
  <c r="Z241" i="1"/>
  <c r="Y241" i="1"/>
  <c r="AC249" i="1"/>
  <c r="AB249" i="1"/>
  <c r="AA249" i="1"/>
  <c r="Z249" i="1"/>
  <c r="Y249" i="1"/>
  <c r="AC257" i="1"/>
  <c r="AA257" i="1"/>
  <c r="AB257" i="1"/>
  <c r="Z257" i="1"/>
  <c r="Y257" i="1"/>
  <c r="AC265" i="1"/>
  <c r="AB265" i="1"/>
  <c r="AA265" i="1"/>
  <c r="Z265" i="1"/>
  <c r="Y265" i="1"/>
  <c r="AC273" i="1"/>
  <c r="AB273" i="1"/>
  <c r="AA273" i="1"/>
  <c r="Z273" i="1"/>
  <c r="Y273" i="1"/>
  <c r="AC281" i="1"/>
  <c r="AB281" i="1"/>
  <c r="AA281" i="1"/>
  <c r="Z281" i="1"/>
  <c r="Y281" i="1"/>
  <c r="AC289" i="1"/>
  <c r="AA289" i="1"/>
  <c r="AB289" i="1"/>
  <c r="Z289" i="1"/>
  <c r="Y289" i="1"/>
  <c r="AC297" i="1"/>
  <c r="AB297" i="1"/>
  <c r="AA297" i="1"/>
  <c r="Z297" i="1"/>
  <c r="Y297" i="1"/>
  <c r="AC305" i="1"/>
  <c r="AB305" i="1"/>
  <c r="AA305" i="1"/>
  <c r="Z305" i="1"/>
  <c r="Y305" i="1"/>
  <c r="AC973" i="1"/>
  <c r="AB973" i="1"/>
  <c r="AA973" i="1"/>
  <c r="Y973" i="1"/>
  <c r="Z973" i="1"/>
  <c r="AC1025" i="1"/>
  <c r="AB1025" i="1"/>
  <c r="AA1025" i="1"/>
  <c r="Z1025" i="1"/>
  <c r="Y1025" i="1"/>
  <c r="AC1041" i="1"/>
  <c r="AB1041" i="1"/>
  <c r="Z1041" i="1"/>
  <c r="Y1041" i="1"/>
  <c r="AA1041" i="1"/>
  <c r="AC1057" i="1"/>
  <c r="AB1057" i="1"/>
  <c r="AA1057" i="1"/>
  <c r="Z1057" i="1"/>
  <c r="Y1057" i="1"/>
  <c r="AC1073" i="1"/>
  <c r="AB1073" i="1"/>
  <c r="Z1073" i="1"/>
  <c r="AA1073" i="1"/>
  <c r="Y1073" i="1"/>
  <c r="AC1089" i="1"/>
  <c r="AA1089" i="1"/>
  <c r="Z1089" i="1"/>
  <c r="Y1089" i="1"/>
  <c r="AB1089" i="1"/>
  <c r="AC1105" i="1"/>
  <c r="AB1105" i="1"/>
  <c r="Z1105" i="1"/>
  <c r="Y1105" i="1"/>
  <c r="AA1105" i="1"/>
  <c r="AC1121" i="1"/>
  <c r="AB1121" i="1"/>
  <c r="AA1121" i="1"/>
  <c r="Z1121" i="1"/>
  <c r="Y1121" i="1"/>
  <c r="AB1137" i="1"/>
  <c r="AC1137" i="1"/>
  <c r="Z1137" i="1"/>
  <c r="AA1137" i="1"/>
  <c r="Y1137" i="1"/>
  <c r="AC1153" i="1"/>
  <c r="AB1153" i="1"/>
  <c r="AA1153" i="1"/>
  <c r="Z1153" i="1"/>
  <c r="Y1153" i="1"/>
  <c r="AC1169" i="1"/>
  <c r="AB1169" i="1"/>
  <c r="Z1169" i="1"/>
  <c r="AA1169" i="1"/>
  <c r="Y1169" i="1"/>
  <c r="AC1185" i="1"/>
  <c r="AB1185" i="1"/>
  <c r="AA1185" i="1"/>
  <c r="Z1185" i="1"/>
  <c r="Y1185" i="1"/>
  <c r="AC1201" i="1"/>
  <c r="AB1201" i="1"/>
  <c r="Z1201" i="1"/>
  <c r="AA1201" i="1"/>
  <c r="Y1201" i="1"/>
  <c r="AC1217" i="1"/>
  <c r="AA1217" i="1"/>
  <c r="AB1217" i="1"/>
  <c r="Z1217" i="1"/>
  <c r="Y1217" i="1"/>
  <c r="AC1233" i="1"/>
  <c r="AB1233" i="1"/>
  <c r="Z1233" i="1"/>
  <c r="AA1233" i="1"/>
  <c r="Y1233" i="1"/>
  <c r="AC1250" i="1"/>
  <c r="AB1250" i="1"/>
  <c r="Z1250" i="1"/>
  <c r="AA1250" i="1"/>
  <c r="Y1250" i="1"/>
  <c r="AC1266" i="1"/>
  <c r="AA1266" i="1"/>
  <c r="AB1266" i="1"/>
  <c r="Z1266" i="1"/>
  <c r="Y1266" i="1"/>
  <c r="AC1282" i="1"/>
  <c r="AB1282" i="1"/>
  <c r="Z1282" i="1"/>
  <c r="AA1282" i="1"/>
  <c r="Y1282" i="1"/>
  <c r="AC1298" i="1"/>
  <c r="AB1298" i="1"/>
  <c r="AA1298" i="1"/>
  <c r="Z1298" i="1"/>
  <c r="Y1298" i="1"/>
  <c r="AC1314" i="1"/>
  <c r="AB1314" i="1"/>
  <c r="Z1314" i="1"/>
  <c r="AA1314" i="1"/>
  <c r="Y1314" i="1"/>
  <c r="AC1334" i="1"/>
  <c r="AB1334" i="1"/>
  <c r="Z1334" i="1"/>
  <c r="AA1334" i="1"/>
  <c r="Y1334" i="1"/>
  <c r="AC1350" i="1"/>
  <c r="AA1350" i="1"/>
  <c r="Z1350" i="1"/>
  <c r="AB1350" i="1"/>
  <c r="Y1350" i="1"/>
  <c r="AC1366" i="1"/>
  <c r="AB1366" i="1"/>
  <c r="Z1366" i="1"/>
  <c r="Y1366" i="1"/>
  <c r="AA1366" i="1"/>
  <c r="AC1382" i="1"/>
  <c r="AB1382" i="1"/>
  <c r="AA1382" i="1"/>
  <c r="Z1382" i="1"/>
  <c r="Y1382" i="1"/>
  <c r="AC1398" i="1"/>
  <c r="AB1398" i="1"/>
  <c r="Z1398" i="1"/>
  <c r="AA1398" i="1"/>
  <c r="Y1398" i="1"/>
  <c r="AC1414" i="1"/>
  <c r="AB1414" i="1"/>
  <c r="AA1414" i="1"/>
  <c r="Z1414" i="1"/>
  <c r="Y1414" i="1"/>
  <c r="AC1434" i="1"/>
  <c r="AB1434" i="1"/>
  <c r="AA1434" i="1"/>
  <c r="Z1434" i="1"/>
  <c r="Y1434" i="1"/>
  <c r="AC1446" i="1"/>
  <c r="AB1446" i="1"/>
  <c r="AA1446" i="1"/>
  <c r="Z1446" i="1"/>
  <c r="Y1446" i="1"/>
  <c r="AC1462" i="1"/>
  <c r="AB1462" i="1"/>
  <c r="Z1462" i="1"/>
  <c r="AA1462" i="1"/>
  <c r="Y1462" i="1"/>
  <c r="AC1478" i="1"/>
  <c r="AA1478" i="1"/>
  <c r="Z1478" i="1"/>
  <c r="Y1478" i="1"/>
  <c r="AB1478" i="1"/>
  <c r="AC1498" i="1"/>
  <c r="AB1498" i="1"/>
  <c r="AA1498" i="1"/>
  <c r="Z1498" i="1"/>
  <c r="Y1498" i="1"/>
  <c r="AC1514" i="1"/>
  <c r="AB1514" i="1"/>
  <c r="AA1514" i="1"/>
  <c r="Z1514" i="1"/>
  <c r="Y1514" i="1"/>
  <c r="AC1530" i="1"/>
  <c r="AB1530" i="1"/>
  <c r="AA1530" i="1"/>
  <c r="Z1530" i="1"/>
  <c r="Y1530" i="1"/>
  <c r="AC1546" i="1"/>
  <c r="AB1546" i="1"/>
  <c r="AA1546" i="1"/>
  <c r="Z1546" i="1"/>
  <c r="Y1546" i="1"/>
  <c r="AC1562" i="1"/>
  <c r="AB1562" i="1"/>
  <c r="AA1562" i="1"/>
  <c r="Z1562" i="1"/>
  <c r="Y1562" i="1"/>
  <c r="AC1578" i="1"/>
  <c r="AB1578" i="1"/>
  <c r="AA1578" i="1"/>
  <c r="Z1578" i="1"/>
  <c r="Y1578" i="1"/>
  <c r="AC1594" i="1"/>
  <c r="AB1594" i="1"/>
  <c r="AA1594" i="1"/>
  <c r="Z1594" i="1"/>
  <c r="Y1594" i="1"/>
  <c r="AC1610" i="1"/>
  <c r="AB1610" i="1"/>
  <c r="AA1610" i="1"/>
  <c r="Z1610" i="1"/>
  <c r="Y1610" i="1"/>
  <c r="AC1630" i="1"/>
  <c r="AB1630" i="1"/>
  <c r="AA1630" i="1"/>
  <c r="Z1630" i="1"/>
  <c r="Y1630" i="1"/>
  <c r="AC1646" i="1"/>
  <c r="AB1646" i="1"/>
  <c r="AA1646" i="1"/>
  <c r="Z1646" i="1"/>
  <c r="Y1646" i="1"/>
  <c r="AC1658" i="1"/>
  <c r="AB1658" i="1"/>
  <c r="AA1658" i="1"/>
  <c r="Z1658" i="1"/>
  <c r="Y1658" i="1"/>
  <c r="AC1674" i="1"/>
  <c r="AB1674" i="1"/>
  <c r="AA1674" i="1"/>
  <c r="Z1674" i="1"/>
  <c r="Y1674" i="1"/>
  <c r="AC1690" i="1"/>
  <c r="AB1690" i="1"/>
  <c r="AA1690" i="1"/>
  <c r="Z1690" i="1"/>
  <c r="Y1690" i="1"/>
  <c r="AC1706" i="1"/>
  <c r="AB1706" i="1"/>
  <c r="AA1706" i="1"/>
  <c r="Z1706" i="1"/>
  <c r="Y1706" i="1"/>
  <c r="AC1722" i="1"/>
  <c r="AB1722" i="1"/>
  <c r="AA1722" i="1"/>
  <c r="Z1722" i="1"/>
  <c r="Y1722" i="1"/>
  <c r="AC1738" i="1"/>
  <c r="AB1738" i="1"/>
  <c r="AA1738" i="1"/>
  <c r="Z1738" i="1"/>
  <c r="Y1738" i="1"/>
  <c r="AC1754" i="1"/>
  <c r="AB1754" i="1"/>
  <c r="AA1754" i="1"/>
  <c r="Z1754" i="1"/>
  <c r="Y1754" i="1"/>
  <c r="AC1770" i="1"/>
  <c r="AB1770" i="1"/>
  <c r="AA1770" i="1"/>
  <c r="Z1770" i="1"/>
  <c r="Y1770" i="1"/>
  <c r="AC1786" i="1"/>
  <c r="AB1786" i="1"/>
  <c r="AA1786" i="1"/>
  <c r="Z1786" i="1"/>
  <c r="Y1786" i="1"/>
  <c r="AC1802" i="1"/>
  <c r="AB1802" i="1"/>
  <c r="AA1802" i="1"/>
  <c r="Z1802" i="1"/>
  <c r="Y1802" i="1"/>
  <c r="AC1818" i="1"/>
  <c r="AB1818" i="1"/>
  <c r="AA1818" i="1"/>
  <c r="Z1818" i="1"/>
  <c r="Y1818" i="1"/>
  <c r="AC1834" i="1"/>
  <c r="AB1834" i="1"/>
  <c r="AA1834" i="1"/>
  <c r="Z1834" i="1"/>
  <c r="Y1834" i="1"/>
  <c r="AC1850" i="1"/>
  <c r="AB1850" i="1"/>
  <c r="AA1850" i="1"/>
  <c r="Z1850" i="1"/>
  <c r="Y1850" i="1"/>
  <c r="AC1866" i="1"/>
  <c r="AB1866" i="1"/>
  <c r="AA1866" i="1"/>
  <c r="Z1866" i="1"/>
  <c r="Y1866" i="1"/>
  <c r="AC1882" i="1"/>
  <c r="AB1882" i="1"/>
  <c r="AA1882" i="1"/>
  <c r="Z1882" i="1"/>
  <c r="Y1882" i="1"/>
  <c r="AC1898" i="1"/>
  <c r="AB1898" i="1"/>
  <c r="AA1898" i="1"/>
  <c r="Z1898" i="1"/>
  <c r="Y1898" i="1"/>
  <c r="AC1914" i="1"/>
  <c r="AB1914" i="1"/>
  <c r="AA1914" i="1"/>
  <c r="Z1914" i="1"/>
  <c r="Y1914" i="1"/>
  <c r="AC1930" i="1"/>
  <c r="AB1930" i="1"/>
  <c r="AA1930" i="1"/>
  <c r="Z1930" i="1"/>
  <c r="Y1930" i="1"/>
  <c r="AC1946" i="1"/>
  <c r="AB1946" i="1"/>
  <c r="AA1946" i="1"/>
  <c r="Z1946" i="1"/>
  <c r="Y1946" i="1"/>
  <c r="AC1962" i="1"/>
  <c r="AB1962" i="1"/>
  <c r="AA1962" i="1"/>
  <c r="Z1962" i="1"/>
  <c r="Y1962" i="1"/>
  <c r="AC1978" i="1"/>
  <c r="AB1978" i="1"/>
  <c r="AA1978" i="1"/>
  <c r="Z1978" i="1"/>
  <c r="Y1978" i="1"/>
  <c r="AC1994" i="1"/>
  <c r="AB1994" i="1"/>
  <c r="AA1994" i="1"/>
  <c r="Z1994" i="1"/>
  <c r="Y1994" i="1"/>
  <c r="AC2010" i="1"/>
  <c r="AB2010" i="1"/>
  <c r="AA2010" i="1"/>
  <c r="Z2010" i="1"/>
  <c r="Y2010" i="1"/>
  <c r="AC2026" i="1"/>
  <c r="AB2026" i="1"/>
  <c r="AA2026" i="1"/>
  <c r="Z2026" i="1"/>
  <c r="Y2026" i="1"/>
  <c r="AC2042" i="1"/>
  <c r="AB2042" i="1"/>
  <c r="AA2042" i="1"/>
  <c r="Z2042" i="1"/>
  <c r="Y2042" i="1"/>
  <c r="AC2058" i="1"/>
  <c r="AB2058" i="1"/>
  <c r="AA2058" i="1"/>
  <c r="Z2058" i="1"/>
  <c r="Y2058" i="1"/>
  <c r="AC2074" i="1"/>
  <c r="AB2074" i="1"/>
  <c r="AA2074" i="1"/>
  <c r="Z2074" i="1"/>
  <c r="Y2074" i="1"/>
  <c r="AC2090" i="1"/>
  <c r="AB2090" i="1"/>
  <c r="AA2090" i="1"/>
  <c r="Z2090" i="1"/>
  <c r="Y2090" i="1"/>
  <c r="AC2106" i="1"/>
  <c r="AB2106" i="1"/>
  <c r="AA2106" i="1"/>
  <c r="Z2106" i="1"/>
  <c r="Y2106" i="1"/>
  <c r="AC2122" i="1"/>
  <c r="AB2122" i="1"/>
  <c r="AA2122" i="1"/>
  <c r="Z2122" i="1"/>
  <c r="Y2122" i="1"/>
  <c r="AC2142" i="1"/>
  <c r="AB2142" i="1"/>
  <c r="AA2142" i="1"/>
  <c r="Z2142" i="1"/>
  <c r="Y2142" i="1"/>
  <c r="AC2158" i="1"/>
  <c r="AB2158" i="1"/>
  <c r="AA2158" i="1"/>
  <c r="Z2158" i="1"/>
  <c r="Y2158" i="1"/>
  <c r="AC2170" i="1"/>
  <c r="AB2170" i="1"/>
  <c r="AA2170" i="1"/>
  <c r="Z2170" i="1"/>
  <c r="Y2170" i="1"/>
  <c r="AC2186" i="1"/>
  <c r="AB2186" i="1"/>
  <c r="AA2186" i="1"/>
  <c r="Z2186" i="1"/>
  <c r="Y2186" i="1"/>
  <c r="AC2202" i="1"/>
  <c r="AB2202" i="1"/>
  <c r="AA2202" i="1"/>
  <c r="Z2202" i="1"/>
  <c r="Y2202" i="1"/>
  <c r="AC2218" i="1"/>
  <c r="AB2218" i="1"/>
  <c r="AA2218" i="1"/>
  <c r="Z2218" i="1"/>
  <c r="Y2218" i="1"/>
  <c r="AC2234" i="1"/>
  <c r="AB2234" i="1"/>
  <c r="AA2234" i="1"/>
  <c r="Z2234" i="1"/>
  <c r="Y2234" i="1"/>
  <c r="AC2250" i="1"/>
  <c r="AB2250" i="1"/>
  <c r="AA2250" i="1"/>
  <c r="Z2250" i="1"/>
  <c r="Y2250" i="1"/>
  <c r="AC2266" i="1"/>
  <c r="AB2266" i="1"/>
  <c r="AA2266" i="1"/>
  <c r="Z2266" i="1"/>
  <c r="Y2266" i="1"/>
  <c r="AC2286" i="1"/>
  <c r="AB2286" i="1"/>
  <c r="AA2286" i="1"/>
  <c r="Z2286" i="1"/>
  <c r="Y2286" i="1"/>
  <c r="AC2302" i="1"/>
  <c r="AB2302" i="1"/>
  <c r="AA2302" i="1"/>
  <c r="Z2302" i="1"/>
  <c r="Y2302" i="1"/>
  <c r="AC2314" i="1"/>
  <c r="AA2314" i="1"/>
  <c r="Z2314" i="1"/>
  <c r="Y2314" i="1"/>
  <c r="AB2314" i="1"/>
  <c r="AC2330" i="1"/>
  <c r="AB2330" i="1"/>
  <c r="AA2330" i="1"/>
  <c r="Z2330" i="1"/>
  <c r="Y2330" i="1"/>
  <c r="AC2346" i="1"/>
  <c r="AA2346" i="1"/>
  <c r="AB2346" i="1"/>
  <c r="Z2346" i="1"/>
  <c r="Y2346" i="1"/>
  <c r="AC2362" i="1"/>
  <c r="AB2362" i="1"/>
  <c r="AA2362" i="1"/>
  <c r="Z2362" i="1"/>
  <c r="Y2362" i="1"/>
  <c r="AC2378" i="1"/>
  <c r="AA2378" i="1"/>
  <c r="Z2378" i="1"/>
  <c r="AB2378" i="1"/>
  <c r="Y2378" i="1"/>
  <c r="AC2394" i="1"/>
  <c r="AB2394" i="1"/>
  <c r="AA2394" i="1"/>
  <c r="Z2394" i="1"/>
  <c r="Y2394" i="1"/>
  <c r="AC2410" i="1"/>
  <c r="AA2410" i="1"/>
  <c r="AB2410" i="1"/>
  <c r="Z2410" i="1"/>
  <c r="Y2410" i="1"/>
  <c r="AB2426" i="1"/>
  <c r="AA2426" i="1"/>
  <c r="Z2426" i="1"/>
  <c r="Y2426" i="1"/>
  <c r="AC2426" i="1"/>
  <c r="AC2442" i="1"/>
  <c r="AA2442" i="1"/>
  <c r="Z2442" i="1"/>
  <c r="Y2442" i="1"/>
  <c r="AB2442" i="1"/>
  <c r="AC2458" i="1"/>
  <c r="AB2458" i="1"/>
  <c r="AA2458" i="1"/>
  <c r="Z2458" i="1"/>
  <c r="Y2458" i="1"/>
  <c r="AC2474" i="1"/>
  <c r="AA2474" i="1"/>
  <c r="AB2474" i="1"/>
  <c r="Z2474" i="1"/>
  <c r="Y2474" i="1"/>
  <c r="AC2490" i="1"/>
  <c r="AB2490" i="1"/>
  <c r="AA2490" i="1"/>
  <c r="Z2490" i="1"/>
  <c r="Y2490" i="1"/>
  <c r="AC2506" i="1"/>
  <c r="AA2506" i="1"/>
  <c r="Z2506" i="1"/>
  <c r="AB2506" i="1"/>
  <c r="Y2506" i="1"/>
  <c r="AC2522" i="1"/>
  <c r="AB2522" i="1"/>
  <c r="AA2522" i="1"/>
  <c r="Z2522" i="1"/>
  <c r="Y2522" i="1"/>
  <c r="AC2538" i="1"/>
  <c r="AA2538" i="1"/>
  <c r="AB2538" i="1"/>
  <c r="Z2538" i="1"/>
  <c r="Y2538" i="1"/>
  <c r="AB2554" i="1"/>
  <c r="AA2554" i="1"/>
  <c r="AC2554" i="1"/>
  <c r="Z2554" i="1"/>
  <c r="Y2554" i="1"/>
  <c r="AC2570" i="1"/>
  <c r="AA2570" i="1"/>
  <c r="Z2570" i="1"/>
  <c r="Y2570" i="1"/>
  <c r="AB2570" i="1"/>
  <c r="AC2586" i="1"/>
  <c r="AB2586" i="1"/>
  <c r="AA2586" i="1"/>
  <c r="Z2586" i="1"/>
  <c r="Y2586" i="1"/>
  <c r="AC2602" i="1"/>
  <c r="AA2602" i="1"/>
  <c r="AB2602" i="1"/>
  <c r="Z2602" i="1"/>
  <c r="Y2602" i="1"/>
  <c r="AC2618" i="1"/>
  <c r="AB2618" i="1"/>
  <c r="AA2618" i="1"/>
  <c r="Z2618" i="1"/>
  <c r="Y2618" i="1"/>
  <c r="AC2634" i="1"/>
  <c r="AA2634" i="1"/>
  <c r="Z2634" i="1"/>
  <c r="AB2634" i="1"/>
  <c r="Y2634" i="1"/>
  <c r="AC2650" i="1"/>
  <c r="AB2650" i="1"/>
  <c r="AA2650" i="1"/>
  <c r="Z2650" i="1"/>
  <c r="Y2650" i="1"/>
  <c r="AC2666" i="1"/>
  <c r="AA2666" i="1"/>
  <c r="AB2666" i="1"/>
  <c r="Z2666" i="1"/>
  <c r="Y2666" i="1"/>
  <c r="AB2682" i="1"/>
  <c r="AA2682" i="1"/>
  <c r="Z2682" i="1"/>
  <c r="AC2682" i="1"/>
  <c r="Y2682" i="1"/>
  <c r="AB2702" i="1"/>
  <c r="AC2702" i="1"/>
  <c r="AA2702" i="1"/>
  <c r="Z2702" i="1"/>
  <c r="Y2702" i="1"/>
  <c r="AC2714" i="1"/>
  <c r="AB2714" i="1"/>
  <c r="AA2714" i="1"/>
  <c r="Z2714" i="1"/>
  <c r="Y2714" i="1"/>
  <c r="AC2730" i="1"/>
  <c r="AA2730" i="1"/>
  <c r="AB2730" i="1"/>
  <c r="Z2730" i="1"/>
  <c r="Y2730" i="1"/>
  <c r="AC2750" i="1"/>
  <c r="AB2750" i="1"/>
  <c r="AA2750" i="1"/>
  <c r="Z2750" i="1"/>
  <c r="Y2750" i="1"/>
  <c r="AB2766" i="1"/>
  <c r="AA2766" i="1"/>
  <c r="Z2766" i="1"/>
  <c r="Y2766" i="1"/>
  <c r="AC2766" i="1"/>
  <c r="AC2782" i="1"/>
  <c r="AB2782" i="1"/>
  <c r="AA2782" i="1"/>
  <c r="Z2782" i="1"/>
  <c r="Y2782" i="1"/>
  <c r="AC2794" i="1"/>
  <c r="AA2794" i="1"/>
  <c r="AB2794" i="1"/>
  <c r="Z2794" i="1"/>
  <c r="Y2794" i="1"/>
  <c r="AB2810" i="1"/>
  <c r="AA2810" i="1"/>
  <c r="AC2810" i="1"/>
  <c r="Z2810" i="1"/>
  <c r="Y2810" i="1"/>
  <c r="AC2826" i="1"/>
  <c r="AA2826" i="1"/>
  <c r="Z2826" i="1"/>
  <c r="Y2826" i="1"/>
  <c r="AB2826" i="1"/>
  <c r="AC2842" i="1"/>
  <c r="AB2842" i="1"/>
  <c r="AA2842" i="1"/>
  <c r="Z2842" i="1"/>
  <c r="Y2842" i="1"/>
  <c r="AC2858" i="1"/>
  <c r="AA2858" i="1"/>
  <c r="AB2858" i="1"/>
  <c r="Z2858" i="1"/>
  <c r="Y2858" i="1"/>
  <c r="AC2874" i="1"/>
  <c r="AB2874" i="1"/>
  <c r="AA2874" i="1"/>
  <c r="Z2874" i="1"/>
  <c r="Y2874" i="1"/>
  <c r="AC2890" i="1"/>
  <c r="AA2890" i="1"/>
  <c r="Z2890" i="1"/>
  <c r="AB2890" i="1"/>
  <c r="Y2890" i="1"/>
  <c r="AC2906" i="1"/>
  <c r="AB2906" i="1"/>
  <c r="AA2906" i="1"/>
  <c r="Z2906" i="1"/>
  <c r="Y2906" i="1"/>
  <c r="AC2922" i="1"/>
  <c r="AA2922" i="1"/>
  <c r="AB2922" i="1"/>
  <c r="Z2922" i="1"/>
  <c r="Y2922" i="1"/>
  <c r="AC2938" i="1"/>
  <c r="AB2938" i="1"/>
  <c r="AA2938" i="1"/>
  <c r="Z2938" i="1"/>
  <c r="Y2938" i="1"/>
  <c r="AC2954" i="1"/>
  <c r="AA2954" i="1"/>
  <c r="Z2954" i="1"/>
  <c r="Y2954" i="1"/>
  <c r="AB2954" i="1"/>
  <c r="AB2970" i="1"/>
  <c r="AA2970" i="1"/>
  <c r="Z2970" i="1"/>
  <c r="AC2970" i="1"/>
  <c r="Y2970" i="1"/>
  <c r="AC2986" i="1"/>
  <c r="AA2986" i="1"/>
  <c r="AB2986" i="1"/>
  <c r="Z2986" i="1"/>
  <c r="Y2986" i="1"/>
  <c r="AC3002" i="1"/>
  <c r="AB3002" i="1"/>
  <c r="AA3002" i="1"/>
  <c r="Z3002" i="1"/>
  <c r="Y3002" i="1"/>
  <c r="AC3018" i="1"/>
  <c r="AA3018" i="1"/>
  <c r="Z3018" i="1"/>
  <c r="AB3018" i="1"/>
  <c r="Y3018" i="1"/>
  <c r="AC3034" i="1"/>
  <c r="AB3034" i="1"/>
  <c r="AA3034" i="1"/>
  <c r="Z3034" i="1"/>
  <c r="Y3034" i="1"/>
  <c r="AC3046" i="1"/>
  <c r="AB3046" i="1"/>
  <c r="AA3046" i="1"/>
  <c r="Z3046" i="1"/>
  <c r="Y3046" i="1"/>
  <c r="AC3062" i="1"/>
  <c r="Z3062" i="1"/>
  <c r="AA3062" i="1"/>
  <c r="AB3062" i="1"/>
  <c r="Y3062" i="1"/>
  <c r="AC3074" i="1"/>
  <c r="AB3074" i="1"/>
  <c r="Z3074" i="1"/>
  <c r="AA3074" i="1"/>
  <c r="Y3074" i="1"/>
  <c r="AC3090" i="1"/>
  <c r="AB3090" i="1"/>
  <c r="AA3090" i="1"/>
  <c r="Z3090" i="1"/>
  <c r="Y3090" i="1"/>
  <c r="AC3110" i="1"/>
  <c r="AB3110" i="1"/>
  <c r="AA3110" i="1"/>
  <c r="Z3110" i="1"/>
  <c r="Y3110" i="1"/>
  <c r="AC3126" i="1"/>
  <c r="Z3126" i="1"/>
  <c r="AA3126" i="1"/>
  <c r="Y3126" i="1"/>
  <c r="AB3126" i="1"/>
  <c r="AC3142" i="1"/>
  <c r="AB3142" i="1"/>
  <c r="AA3142" i="1"/>
  <c r="Z3142" i="1"/>
  <c r="Y3142" i="1"/>
  <c r="AC3154" i="1"/>
  <c r="AB3154" i="1"/>
  <c r="AA3154" i="1"/>
  <c r="Z3154" i="1"/>
  <c r="Y3154" i="1"/>
  <c r="AC3170" i="1"/>
  <c r="AB3170" i="1"/>
  <c r="Z3170" i="1"/>
  <c r="AA3170" i="1"/>
  <c r="Y3170" i="1"/>
  <c r="AC3186" i="1"/>
  <c r="AB3186" i="1"/>
  <c r="AA3186" i="1"/>
  <c r="Z3186" i="1"/>
  <c r="Y3186" i="1"/>
  <c r="AC3202" i="1"/>
  <c r="AB3202" i="1"/>
  <c r="AA3202" i="1"/>
  <c r="Z3202" i="1"/>
  <c r="Y3202" i="1"/>
  <c r="AC3218" i="1"/>
  <c r="AB3218" i="1"/>
  <c r="AA3218" i="1"/>
  <c r="Z3218" i="1"/>
  <c r="Y3218" i="1"/>
  <c r="AC3234" i="1"/>
  <c r="AB3234" i="1"/>
  <c r="AA3234" i="1"/>
  <c r="Z3234" i="1"/>
  <c r="Y3234" i="1"/>
  <c r="AC9" i="1"/>
  <c r="AB9" i="1"/>
  <c r="AA9" i="1"/>
  <c r="Z9" i="1"/>
  <c r="Y9" i="1"/>
  <c r="AC25" i="1"/>
  <c r="AB25" i="1"/>
  <c r="AA25" i="1"/>
  <c r="Z25" i="1"/>
  <c r="Y25" i="1"/>
  <c r="AC42" i="1"/>
  <c r="AB42" i="1"/>
  <c r="AA42" i="1"/>
  <c r="Z42" i="1"/>
  <c r="Y42" i="1"/>
  <c r="AC54" i="1"/>
  <c r="AB54" i="1"/>
  <c r="AA54" i="1"/>
  <c r="Y54" i="1"/>
  <c r="Z54" i="1"/>
  <c r="AC70" i="1"/>
  <c r="AB70" i="1"/>
  <c r="Z70" i="1"/>
  <c r="AA70" i="1"/>
  <c r="Y70" i="1"/>
  <c r="AC90" i="1"/>
  <c r="AB90" i="1"/>
  <c r="AA90" i="1"/>
  <c r="Z90" i="1"/>
  <c r="Y90" i="1"/>
  <c r="AC106" i="1"/>
  <c r="AB106" i="1"/>
  <c r="AA106" i="1"/>
  <c r="Z106" i="1"/>
  <c r="Y106" i="1"/>
  <c r="AC122" i="1"/>
  <c r="AB122" i="1"/>
  <c r="AA122" i="1"/>
  <c r="Z122" i="1"/>
  <c r="Y122" i="1"/>
  <c r="AC138" i="1"/>
  <c r="AB138" i="1"/>
  <c r="AA138" i="1"/>
  <c r="Z138" i="1"/>
  <c r="Y138" i="1"/>
  <c r="AC154" i="1"/>
  <c r="AB154" i="1"/>
  <c r="AA154" i="1"/>
  <c r="Z154" i="1"/>
  <c r="Y154" i="1"/>
  <c r="AC166" i="1"/>
  <c r="AB166" i="1"/>
  <c r="Z166" i="1"/>
  <c r="Y166" i="1"/>
  <c r="AA166" i="1"/>
  <c r="AC182" i="1"/>
  <c r="AB182" i="1"/>
  <c r="AA182" i="1"/>
  <c r="Y182" i="1"/>
  <c r="Z182" i="1"/>
  <c r="AC198" i="1"/>
  <c r="AB198" i="1"/>
  <c r="Z198" i="1"/>
  <c r="Y198" i="1"/>
  <c r="AA198" i="1"/>
  <c r="AC214" i="1"/>
  <c r="AB214" i="1"/>
  <c r="AA214" i="1"/>
  <c r="Y214" i="1"/>
  <c r="Z214" i="1"/>
  <c r="AC230" i="1"/>
  <c r="AB230" i="1"/>
  <c r="Z230" i="1"/>
  <c r="Y230" i="1"/>
  <c r="AA230" i="1"/>
  <c r="AC246" i="1"/>
  <c r="AB246" i="1"/>
  <c r="AA246" i="1"/>
  <c r="Y246" i="1"/>
  <c r="Z246" i="1"/>
  <c r="AC262" i="1"/>
  <c r="AB262" i="1"/>
  <c r="Z262" i="1"/>
  <c r="Y262" i="1"/>
  <c r="AA262" i="1"/>
  <c r="AC278" i="1"/>
  <c r="AB278" i="1"/>
  <c r="AA278" i="1"/>
  <c r="Y278" i="1"/>
  <c r="Z278" i="1"/>
  <c r="AC294" i="1"/>
  <c r="AB294" i="1"/>
  <c r="Z294" i="1"/>
  <c r="AA294" i="1"/>
  <c r="Y294" i="1"/>
  <c r="AC310" i="1"/>
  <c r="AB310" i="1"/>
  <c r="AA310" i="1"/>
  <c r="Y310" i="1"/>
  <c r="Z310" i="1"/>
  <c r="AC322" i="1"/>
  <c r="AB322" i="1"/>
  <c r="AA322" i="1"/>
  <c r="Z322" i="1"/>
  <c r="Y322" i="1"/>
  <c r="AC342" i="1"/>
  <c r="AB342" i="1"/>
  <c r="AA342" i="1"/>
  <c r="Y342" i="1"/>
  <c r="Z342" i="1"/>
  <c r="AC358" i="1"/>
  <c r="AB358" i="1"/>
  <c r="Z358" i="1"/>
  <c r="AA358" i="1"/>
  <c r="Y358" i="1"/>
  <c r="AC370" i="1"/>
  <c r="AB370" i="1"/>
  <c r="AA370" i="1"/>
  <c r="Z370" i="1"/>
  <c r="Y370" i="1"/>
  <c r="AC386" i="1"/>
  <c r="AB386" i="1"/>
  <c r="AA386" i="1"/>
  <c r="Z386" i="1"/>
  <c r="Y386" i="1"/>
  <c r="AC402" i="1"/>
  <c r="AB402" i="1"/>
  <c r="AA402" i="1"/>
  <c r="Y402" i="1"/>
  <c r="Z402" i="1"/>
  <c r="AC418" i="1"/>
  <c r="AB418" i="1"/>
  <c r="AA418" i="1"/>
  <c r="Y418" i="1"/>
  <c r="Z418" i="1"/>
  <c r="AC434" i="1"/>
  <c r="AB434" i="1"/>
  <c r="AA434" i="1"/>
  <c r="Y434" i="1"/>
  <c r="Z434" i="1"/>
  <c r="AC450" i="1"/>
  <c r="AB450" i="1"/>
  <c r="AA450" i="1"/>
  <c r="Z450" i="1"/>
  <c r="Y450" i="1"/>
  <c r="AC466" i="1"/>
  <c r="AB466" i="1"/>
  <c r="AA466" i="1"/>
  <c r="Y466" i="1"/>
  <c r="Z466" i="1"/>
  <c r="AC482" i="1"/>
  <c r="AB482" i="1"/>
  <c r="AA482" i="1"/>
  <c r="Z482" i="1"/>
  <c r="Y482" i="1"/>
  <c r="AC498" i="1"/>
  <c r="AB498" i="1"/>
  <c r="AA498" i="1"/>
  <c r="Z498" i="1"/>
  <c r="Y498" i="1"/>
  <c r="AC514" i="1"/>
  <c r="AB514" i="1"/>
  <c r="AA514" i="1"/>
  <c r="Z514" i="1"/>
  <c r="Y514" i="1"/>
  <c r="AC530" i="1"/>
  <c r="AB530" i="1"/>
  <c r="AA530" i="1"/>
  <c r="Z530" i="1"/>
  <c r="Y530" i="1"/>
  <c r="AC546" i="1"/>
  <c r="AB546" i="1"/>
  <c r="AA546" i="1"/>
  <c r="Y546" i="1"/>
  <c r="Z546" i="1"/>
  <c r="AC566" i="1"/>
  <c r="AB566" i="1"/>
  <c r="AA566" i="1"/>
  <c r="Y566" i="1"/>
  <c r="Z566" i="1"/>
  <c r="AC578" i="1"/>
  <c r="AB578" i="1"/>
  <c r="AA578" i="1"/>
  <c r="Y578" i="1"/>
  <c r="Z578" i="1"/>
  <c r="AC594" i="1"/>
  <c r="AB594" i="1"/>
  <c r="AA594" i="1"/>
  <c r="Z594" i="1"/>
  <c r="Y594" i="1"/>
  <c r="AC614" i="1"/>
  <c r="AB614" i="1"/>
  <c r="Z614" i="1"/>
  <c r="Y614" i="1"/>
  <c r="AA614" i="1"/>
  <c r="AC626" i="1"/>
  <c r="AB626" i="1"/>
  <c r="AA626" i="1"/>
  <c r="Z626" i="1"/>
  <c r="Y626" i="1"/>
  <c r="AC642" i="1"/>
  <c r="AB642" i="1"/>
  <c r="AA642" i="1"/>
  <c r="Z642" i="1"/>
  <c r="Y642" i="1"/>
  <c r="AC658" i="1"/>
  <c r="AB658" i="1"/>
  <c r="AA658" i="1"/>
  <c r="Z658" i="1"/>
  <c r="Y658" i="1"/>
  <c r="AC674" i="1"/>
  <c r="AB674" i="1"/>
  <c r="AA674" i="1"/>
  <c r="Z674" i="1"/>
  <c r="Y674" i="1"/>
  <c r="AC694" i="1"/>
  <c r="AB694" i="1"/>
  <c r="AA694" i="1"/>
  <c r="Y694" i="1"/>
  <c r="Z694" i="1"/>
  <c r="AC710" i="1"/>
  <c r="AB710" i="1"/>
  <c r="Z710" i="1"/>
  <c r="AA710" i="1"/>
  <c r="Y710" i="1"/>
  <c r="AC722" i="1"/>
  <c r="AB722" i="1"/>
  <c r="AA722" i="1"/>
  <c r="Y722" i="1"/>
  <c r="Z722" i="1"/>
  <c r="AC738" i="1"/>
  <c r="AB738" i="1"/>
  <c r="AA738" i="1"/>
  <c r="Y738" i="1"/>
  <c r="Z738" i="1"/>
  <c r="AC754" i="1"/>
  <c r="AB754" i="1"/>
  <c r="AA754" i="1"/>
  <c r="Y754" i="1"/>
  <c r="Z754" i="1"/>
  <c r="AC782" i="1"/>
  <c r="AB782" i="1"/>
  <c r="Z782" i="1"/>
  <c r="AA782" i="1"/>
  <c r="Y782" i="1"/>
  <c r="AC798" i="1"/>
  <c r="AB798" i="1"/>
  <c r="Z798" i="1"/>
  <c r="AA798" i="1"/>
  <c r="Y798" i="1"/>
  <c r="AC810" i="1"/>
  <c r="AB810" i="1"/>
  <c r="AA810" i="1"/>
  <c r="Z810" i="1"/>
  <c r="Y810" i="1"/>
  <c r="AC830" i="1"/>
  <c r="AB830" i="1"/>
  <c r="Z830" i="1"/>
  <c r="AA830" i="1"/>
  <c r="Y830" i="1"/>
  <c r="AC842" i="1"/>
  <c r="AB842" i="1"/>
  <c r="AA842" i="1"/>
  <c r="Z842" i="1"/>
  <c r="Y842" i="1"/>
  <c r="AC858" i="1"/>
  <c r="AB858" i="1"/>
  <c r="AA858" i="1"/>
  <c r="Z858" i="1"/>
  <c r="Y858" i="1"/>
  <c r="AC878" i="1"/>
  <c r="AB878" i="1"/>
  <c r="AA878" i="1"/>
  <c r="Z878" i="1"/>
  <c r="Y878" i="1"/>
  <c r="AC894" i="1"/>
  <c r="AB894" i="1"/>
  <c r="AA894" i="1"/>
  <c r="Z894" i="1"/>
  <c r="Y894" i="1"/>
  <c r="AC910" i="1"/>
  <c r="AB910" i="1"/>
  <c r="AA910" i="1"/>
  <c r="Z910" i="1"/>
  <c r="Y910" i="1"/>
  <c r="AC926" i="1"/>
  <c r="AB926" i="1"/>
  <c r="AA926" i="1"/>
  <c r="Z926" i="1"/>
  <c r="Y926" i="1"/>
  <c r="AC942" i="1"/>
  <c r="AB942" i="1"/>
  <c r="AA942" i="1"/>
  <c r="Z942" i="1"/>
  <c r="Y942" i="1"/>
  <c r="AC958" i="1"/>
  <c r="AB958" i="1"/>
  <c r="AA958" i="1"/>
  <c r="Z958" i="1"/>
  <c r="Y958" i="1"/>
  <c r="AC974" i="1"/>
  <c r="AB974" i="1"/>
  <c r="AA974" i="1"/>
  <c r="Z974" i="1"/>
  <c r="Y974" i="1"/>
  <c r="AC990" i="1"/>
  <c r="AB990" i="1"/>
  <c r="AA990" i="1"/>
  <c r="Z990" i="1"/>
  <c r="Y990" i="1"/>
  <c r="AC1006" i="1"/>
  <c r="AB1006" i="1"/>
  <c r="AA1006" i="1"/>
  <c r="Z1006" i="1"/>
  <c r="Y1006" i="1"/>
  <c r="AC1022" i="1"/>
  <c r="AB1022" i="1"/>
  <c r="AA1022" i="1"/>
  <c r="Z1022" i="1"/>
  <c r="Y1022" i="1"/>
  <c r="AC1038" i="1"/>
  <c r="AB1038" i="1"/>
  <c r="AA1038" i="1"/>
  <c r="Z1038" i="1"/>
  <c r="Y1038" i="1"/>
  <c r="AC1054" i="1"/>
  <c r="AB1054" i="1"/>
  <c r="AA1054" i="1"/>
  <c r="Z1054" i="1"/>
  <c r="Y1054" i="1"/>
  <c r="AC1070" i="1"/>
  <c r="AB1070" i="1"/>
  <c r="AA1070" i="1"/>
  <c r="Z1070" i="1"/>
  <c r="Y1070" i="1"/>
  <c r="AC1086" i="1"/>
  <c r="AB1086" i="1"/>
  <c r="AA1086" i="1"/>
  <c r="Z1086" i="1"/>
  <c r="Y1086" i="1"/>
  <c r="AC1098" i="1"/>
  <c r="AB1098" i="1"/>
  <c r="AA1098" i="1"/>
  <c r="Z1098" i="1"/>
  <c r="Y1098" i="1"/>
  <c r="AC1114" i="1"/>
  <c r="AB1114" i="1"/>
  <c r="Z1114" i="1"/>
  <c r="AA1114" i="1"/>
  <c r="Y1114" i="1"/>
  <c r="AC1130" i="1"/>
  <c r="AB1130" i="1"/>
  <c r="AA1130" i="1"/>
  <c r="Z1130" i="1"/>
  <c r="Y1130" i="1"/>
  <c r="AC1150" i="1"/>
  <c r="AB1150" i="1"/>
  <c r="AA1150" i="1"/>
  <c r="Z1150" i="1"/>
  <c r="Y1150" i="1"/>
  <c r="AC1162" i="1"/>
  <c r="AB1162" i="1"/>
  <c r="AA1162" i="1"/>
  <c r="Z1162" i="1"/>
  <c r="Y1162" i="1"/>
  <c r="AC1178" i="1"/>
  <c r="AB1178" i="1"/>
  <c r="Z1178" i="1"/>
  <c r="AA1178" i="1"/>
  <c r="Y1178" i="1"/>
  <c r="AC1198" i="1"/>
  <c r="AB1198" i="1"/>
  <c r="AA1198" i="1"/>
  <c r="Z1198" i="1"/>
  <c r="Y1198" i="1"/>
  <c r="AC1210" i="1"/>
  <c r="AB1210" i="1"/>
  <c r="Z1210" i="1"/>
  <c r="Y1210" i="1"/>
  <c r="AA1210" i="1"/>
  <c r="AC1226" i="1"/>
  <c r="AB1226" i="1"/>
  <c r="AA1226" i="1"/>
  <c r="Z1226" i="1"/>
  <c r="Y1226" i="1"/>
  <c r="AC1247" i="1"/>
  <c r="AB1247" i="1"/>
  <c r="AA1247" i="1"/>
  <c r="Z1247" i="1"/>
  <c r="Y1247" i="1"/>
  <c r="AC1263" i="1"/>
  <c r="AB1263" i="1"/>
  <c r="AA1263" i="1"/>
  <c r="Z1263" i="1"/>
  <c r="Y1263" i="1"/>
  <c r="AC1283" i="1"/>
  <c r="AB1283" i="1"/>
  <c r="AA1283" i="1"/>
  <c r="Z1283" i="1"/>
  <c r="Y1283" i="1"/>
  <c r="AC1299" i="1"/>
  <c r="AB1299" i="1"/>
  <c r="AA1299" i="1"/>
  <c r="Z1299" i="1"/>
  <c r="Y1299" i="1"/>
  <c r="AC1315" i="1"/>
  <c r="AB1315" i="1"/>
  <c r="AA1315" i="1"/>
  <c r="Y1315" i="1"/>
  <c r="Z1315" i="1"/>
  <c r="AC1331" i="1"/>
  <c r="AB1331" i="1"/>
  <c r="AA1331" i="1"/>
  <c r="Z1331" i="1"/>
  <c r="Y1331" i="1"/>
  <c r="AC1347" i="1"/>
  <c r="AB1347" i="1"/>
  <c r="AA1347" i="1"/>
  <c r="Y1347" i="1"/>
  <c r="Z1347" i="1"/>
  <c r="AC1363" i="1"/>
  <c r="AB1363" i="1"/>
  <c r="AA1363" i="1"/>
  <c r="Y1363" i="1"/>
  <c r="Z1363" i="1"/>
  <c r="AC1375" i="1"/>
  <c r="AB1375" i="1"/>
  <c r="AA1375" i="1"/>
  <c r="Z1375" i="1"/>
  <c r="Y1375" i="1"/>
  <c r="AC1391" i="1"/>
  <c r="AB1391" i="1"/>
  <c r="AA1391" i="1"/>
  <c r="Z1391" i="1"/>
  <c r="Y1391" i="1"/>
  <c r="AC1411" i="1"/>
  <c r="AB1411" i="1"/>
  <c r="AA1411" i="1"/>
  <c r="Y1411" i="1"/>
  <c r="Z1411" i="1"/>
  <c r="AC1427" i="1"/>
  <c r="AB1427" i="1"/>
  <c r="AA1427" i="1"/>
  <c r="Z1427" i="1"/>
  <c r="Y1427" i="1"/>
  <c r="AC1443" i="1"/>
  <c r="AB1443" i="1"/>
  <c r="AA1443" i="1"/>
  <c r="Z1443" i="1"/>
  <c r="Y1443" i="1"/>
  <c r="AC1459" i="1"/>
  <c r="AB1459" i="1"/>
  <c r="AA1459" i="1"/>
  <c r="Y1459" i="1"/>
  <c r="Z1459" i="1"/>
  <c r="AC1475" i="1"/>
  <c r="AB1475" i="1"/>
  <c r="AA1475" i="1"/>
  <c r="Y1475" i="1"/>
  <c r="Z1475" i="1"/>
  <c r="AC1491" i="1"/>
  <c r="AB1491" i="1"/>
  <c r="AA1491" i="1"/>
  <c r="Z1491" i="1"/>
  <c r="Y1491" i="1"/>
  <c r="AC1507" i="1"/>
  <c r="AB1507" i="1"/>
  <c r="AA1507" i="1"/>
  <c r="Z1507" i="1"/>
  <c r="Y1507" i="1"/>
  <c r="AC1523" i="1"/>
  <c r="AB1523" i="1"/>
  <c r="AA1523" i="1"/>
  <c r="Z1523" i="1"/>
  <c r="Y1523" i="1"/>
  <c r="AC1535" i="1"/>
  <c r="AB1535" i="1"/>
  <c r="AA1535" i="1"/>
  <c r="Z1535" i="1"/>
  <c r="Y1535" i="1"/>
  <c r="AC1551" i="1"/>
  <c r="AB1551" i="1"/>
  <c r="AA1551" i="1"/>
  <c r="Z1551" i="1"/>
  <c r="Y1551" i="1"/>
  <c r="AC1567" i="1"/>
  <c r="AB1567" i="1"/>
  <c r="AA1567" i="1"/>
  <c r="Z1567" i="1"/>
  <c r="Y1567" i="1"/>
  <c r="AC1583" i="1"/>
  <c r="AB1583" i="1"/>
  <c r="AA1583" i="1"/>
  <c r="Z1583" i="1"/>
  <c r="Y1583" i="1"/>
  <c r="AC1599" i="1"/>
  <c r="AB1599" i="1"/>
  <c r="AA1599" i="1"/>
  <c r="Z1599" i="1"/>
  <c r="Y1599" i="1"/>
  <c r="AC1611" i="1"/>
  <c r="AB1611" i="1"/>
  <c r="Z1611" i="1"/>
  <c r="AA1611" i="1"/>
  <c r="Y1611" i="1"/>
  <c r="AC1631" i="1"/>
  <c r="AB1631" i="1"/>
  <c r="AA1631" i="1"/>
  <c r="Z1631" i="1"/>
  <c r="Y1631" i="1"/>
  <c r="AC1647" i="1"/>
  <c r="AB1647" i="1"/>
  <c r="AA1647" i="1"/>
  <c r="Z1647" i="1"/>
  <c r="Y1647" i="1"/>
  <c r="AC1663" i="1"/>
  <c r="AB1663" i="1"/>
  <c r="AA1663" i="1"/>
  <c r="Z1663" i="1"/>
  <c r="Y1663" i="1"/>
  <c r="AC1679" i="1"/>
  <c r="AB1679" i="1"/>
  <c r="AA1679" i="1"/>
  <c r="Z1679" i="1"/>
  <c r="Y1679" i="1"/>
  <c r="AC1695" i="1"/>
  <c r="AB1695" i="1"/>
  <c r="AA1695" i="1"/>
  <c r="Z1695" i="1"/>
  <c r="Y1695" i="1"/>
  <c r="AC1711" i="1"/>
  <c r="AB1711" i="1"/>
  <c r="AA1711" i="1"/>
  <c r="Z1711" i="1"/>
  <c r="Y1711" i="1"/>
  <c r="AC1727" i="1"/>
  <c r="AB1727" i="1"/>
  <c r="AA1727" i="1"/>
  <c r="Z1727" i="1"/>
  <c r="Y1727" i="1"/>
  <c r="AC1747" i="1"/>
  <c r="AA1747" i="1"/>
  <c r="AB1747" i="1"/>
  <c r="Z1747" i="1"/>
  <c r="Y1747" i="1"/>
  <c r="AC1759" i="1"/>
  <c r="AB1759" i="1"/>
  <c r="AA1759" i="1"/>
  <c r="Z1759" i="1"/>
  <c r="Y1759" i="1"/>
  <c r="AC1779" i="1"/>
  <c r="AA1779" i="1"/>
  <c r="Y1779" i="1"/>
  <c r="AB1779" i="1"/>
  <c r="Z1779" i="1"/>
  <c r="AC1791" i="1"/>
  <c r="AB1791" i="1"/>
  <c r="AA1791" i="1"/>
  <c r="Z1791" i="1"/>
  <c r="Y1791" i="1"/>
  <c r="AC1807" i="1"/>
  <c r="AB1807" i="1"/>
  <c r="AA1807" i="1"/>
  <c r="Z1807" i="1"/>
  <c r="Y1807" i="1"/>
  <c r="AC1823" i="1"/>
  <c r="AB1823" i="1"/>
  <c r="AA1823" i="1"/>
  <c r="Z1823" i="1"/>
  <c r="Y1823" i="1"/>
  <c r="AC1839" i="1"/>
  <c r="AB1839" i="1"/>
  <c r="AA1839" i="1"/>
  <c r="Y1839" i="1"/>
  <c r="Z1839" i="1"/>
  <c r="AC1855" i="1"/>
  <c r="AB1855" i="1"/>
  <c r="AA1855" i="1"/>
  <c r="Y1855" i="1"/>
  <c r="Z1855" i="1"/>
  <c r="AC1871" i="1"/>
  <c r="AB1871" i="1"/>
  <c r="AA1871" i="1"/>
  <c r="Y1871" i="1"/>
  <c r="Z1871" i="1"/>
  <c r="AC1887" i="1"/>
  <c r="AB1887" i="1"/>
  <c r="AA1887" i="1"/>
  <c r="Y1887" i="1"/>
  <c r="Z1887" i="1"/>
  <c r="AC1903" i="1"/>
  <c r="AB1903" i="1"/>
  <c r="AA1903" i="1"/>
  <c r="Y1903" i="1"/>
  <c r="Z1903" i="1"/>
  <c r="AC1919" i="1"/>
  <c r="AB1919" i="1"/>
  <c r="AA1919" i="1"/>
  <c r="Y1919" i="1"/>
  <c r="Z1919" i="1"/>
  <c r="AC1935" i="1"/>
  <c r="AB1935" i="1"/>
  <c r="AA1935" i="1"/>
  <c r="Y1935" i="1"/>
  <c r="Z1935" i="1"/>
  <c r="AC1951" i="1"/>
  <c r="AB1951" i="1"/>
  <c r="AA1951" i="1"/>
  <c r="Y1951" i="1"/>
  <c r="Z1951" i="1"/>
  <c r="AC1963" i="1"/>
  <c r="AB1963" i="1"/>
  <c r="Z1963" i="1"/>
  <c r="Y1963" i="1"/>
  <c r="AA1963" i="1"/>
  <c r="AC1979" i="1"/>
  <c r="AB1979" i="1"/>
  <c r="AA1979" i="1"/>
  <c r="Z1979" i="1"/>
  <c r="Y1979" i="1"/>
  <c r="AC1995" i="1"/>
  <c r="AB1995" i="1"/>
  <c r="AA1995" i="1"/>
  <c r="Z1995" i="1"/>
  <c r="Y1995" i="1"/>
  <c r="AC2011" i="1"/>
  <c r="AB2011" i="1"/>
  <c r="AA2011" i="1"/>
  <c r="Z2011" i="1"/>
  <c r="Y2011" i="1"/>
  <c r="AC2023" i="1"/>
  <c r="AB2023" i="1"/>
  <c r="AA2023" i="1"/>
  <c r="Z2023" i="1"/>
  <c r="Y2023" i="1"/>
  <c r="AC2039" i="1"/>
  <c r="AB2039" i="1"/>
  <c r="AA2039" i="1"/>
  <c r="Z2039" i="1"/>
  <c r="Y2039" i="1"/>
  <c r="AC2055" i="1"/>
  <c r="AB2055" i="1"/>
  <c r="AA2055" i="1"/>
  <c r="Z2055" i="1"/>
  <c r="Y2055" i="1"/>
  <c r="AC2071" i="1"/>
  <c r="AB2071" i="1"/>
  <c r="Z2071" i="1"/>
  <c r="Y2071" i="1"/>
  <c r="AA2071" i="1"/>
  <c r="AC2087" i="1"/>
  <c r="AB2087" i="1"/>
  <c r="AA2087" i="1"/>
  <c r="Z2087" i="1"/>
  <c r="Y2087" i="1"/>
  <c r="AC2103" i="1"/>
  <c r="AB2103" i="1"/>
  <c r="AA2103" i="1"/>
  <c r="Z2103" i="1"/>
  <c r="Y2103" i="1"/>
  <c r="AC2119" i="1"/>
  <c r="AB2119" i="1"/>
  <c r="AA2119" i="1"/>
  <c r="Z2119" i="1"/>
  <c r="Y2119" i="1"/>
  <c r="AC2131" i="1"/>
  <c r="AA2131" i="1"/>
  <c r="Z2131" i="1"/>
  <c r="AB2131" i="1"/>
  <c r="Y2131" i="1"/>
  <c r="AC2151" i="1"/>
  <c r="AB2151" i="1"/>
  <c r="AA2151" i="1"/>
  <c r="Z2151" i="1"/>
  <c r="Y2151" i="1"/>
  <c r="AC2167" i="1"/>
  <c r="AB2167" i="1"/>
  <c r="AA2167" i="1"/>
  <c r="Z2167" i="1"/>
  <c r="Y2167" i="1"/>
  <c r="AC2179" i="1"/>
  <c r="AA2179" i="1"/>
  <c r="AB2179" i="1"/>
  <c r="Z2179" i="1"/>
  <c r="Y2179" i="1"/>
  <c r="AC2195" i="1"/>
  <c r="AA2195" i="1"/>
  <c r="Z2195" i="1"/>
  <c r="Y2195" i="1"/>
  <c r="AB2195" i="1"/>
  <c r="AC2211" i="1"/>
  <c r="AA2211" i="1"/>
  <c r="AB2211" i="1"/>
  <c r="Z2211" i="1"/>
  <c r="Y2211" i="1"/>
  <c r="AC2231" i="1"/>
  <c r="AB2231" i="1"/>
  <c r="AA2231" i="1"/>
  <c r="Z2231" i="1"/>
  <c r="Y2231" i="1"/>
  <c r="AC2243" i="1"/>
  <c r="AA2243" i="1"/>
  <c r="AB2243" i="1"/>
  <c r="Z2243" i="1"/>
  <c r="Y2243" i="1"/>
  <c r="AC2259" i="1"/>
  <c r="AA2259" i="1"/>
  <c r="Z2259" i="1"/>
  <c r="AB2259" i="1"/>
  <c r="Y2259" i="1"/>
  <c r="AC2279" i="1"/>
  <c r="AB2279" i="1"/>
  <c r="AA2279" i="1"/>
  <c r="Z2279" i="1"/>
  <c r="Y2279" i="1"/>
  <c r="AC2291" i="1"/>
  <c r="AA2291" i="1"/>
  <c r="Z2291" i="1"/>
  <c r="Y2291" i="1"/>
  <c r="AB2291" i="1"/>
  <c r="AC2307" i="1"/>
  <c r="AB2307" i="1"/>
  <c r="AA2307" i="1"/>
  <c r="Z2307" i="1"/>
  <c r="Y2307" i="1"/>
  <c r="AC2323" i="1"/>
  <c r="AB2323" i="1"/>
  <c r="AA2323" i="1"/>
  <c r="Z2323" i="1"/>
  <c r="Y2323" i="1"/>
  <c r="AC2339" i="1"/>
  <c r="AB2339" i="1"/>
  <c r="AA2339" i="1"/>
  <c r="Z2339" i="1"/>
  <c r="Y2339" i="1"/>
  <c r="AC2355" i="1"/>
  <c r="AB2355" i="1"/>
  <c r="AA2355" i="1"/>
  <c r="Z2355" i="1"/>
  <c r="Y2355" i="1"/>
  <c r="AC2371" i="1"/>
  <c r="AB2371" i="1"/>
  <c r="AA2371" i="1"/>
  <c r="Z2371" i="1"/>
  <c r="Y2371" i="1"/>
  <c r="AC2387" i="1"/>
  <c r="AB2387" i="1"/>
  <c r="AA2387" i="1"/>
  <c r="Z2387" i="1"/>
  <c r="Y2387" i="1"/>
  <c r="AC2407" i="1"/>
  <c r="AB2407" i="1"/>
  <c r="AA2407" i="1"/>
  <c r="Z2407" i="1"/>
  <c r="Y2407" i="1"/>
  <c r="AC2423" i="1"/>
  <c r="AB2423" i="1"/>
  <c r="AA2423" i="1"/>
  <c r="Z2423" i="1"/>
  <c r="Y2423" i="1"/>
  <c r="AC2435" i="1"/>
  <c r="AB2435" i="1"/>
  <c r="AA2435" i="1"/>
  <c r="Z2435" i="1"/>
  <c r="Y2435" i="1"/>
  <c r="AC2451" i="1"/>
  <c r="AB2451" i="1"/>
  <c r="AA2451" i="1"/>
  <c r="Z2451" i="1"/>
  <c r="Y2451" i="1"/>
  <c r="AC2467" i="1"/>
  <c r="AB2467" i="1"/>
  <c r="AA2467" i="1"/>
  <c r="Z2467" i="1"/>
  <c r="Y2467" i="1"/>
  <c r="AC2483" i="1"/>
  <c r="AB2483" i="1"/>
  <c r="AA2483" i="1"/>
  <c r="Z2483" i="1"/>
  <c r="Y2483" i="1"/>
  <c r="AC2499" i="1"/>
  <c r="AB2499" i="1"/>
  <c r="AA2499" i="1"/>
  <c r="Z2499" i="1"/>
  <c r="Y2499" i="1"/>
  <c r="AC2515" i="1"/>
  <c r="AB2515" i="1"/>
  <c r="AA2515" i="1"/>
  <c r="Z2515" i="1"/>
  <c r="Y2515" i="1"/>
  <c r="AC2535" i="1"/>
  <c r="AB2535" i="1"/>
  <c r="AA2535" i="1"/>
  <c r="Z2535" i="1"/>
  <c r="Y2535" i="1"/>
  <c r="AC2547" i="1"/>
  <c r="AB2547" i="1"/>
  <c r="AA2547" i="1"/>
  <c r="Z2547" i="1"/>
  <c r="Y2547" i="1"/>
  <c r="AC2563" i="1"/>
  <c r="AB2563" i="1"/>
  <c r="AA2563" i="1"/>
  <c r="Z2563" i="1"/>
  <c r="Y2563" i="1"/>
  <c r="AC2579" i="1"/>
  <c r="AB2579" i="1"/>
  <c r="AA2579" i="1"/>
  <c r="Z2579" i="1"/>
  <c r="Y2579" i="1"/>
  <c r="AC2595" i="1"/>
  <c r="AB2595" i="1"/>
  <c r="AA2595" i="1"/>
  <c r="Z2595" i="1"/>
  <c r="Y2595" i="1"/>
  <c r="AC2611" i="1"/>
  <c r="AB2611" i="1"/>
  <c r="AA2611" i="1"/>
  <c r="Z2611" i="1"/>
  <c r="Y2611" i="1"/>
  <c r="AC2627" i="1"/>
  <c r="AB2627" i="1"/>
  <c r="AA2627" i="1"/>
  <c r="Z2627" i="1"/>
  <c r="Y2627" i="1"/>
  <c r="AC2643" i="1"/>
  <c r="AB2643" i="1"/>
  <c r="AA2643" i="1"/>
  <c r="Z2643" i="1"/>
  <c r="Y2643" i="1"/>
  <c r="AC2659" i="1"/>
  <c r="AB2659" i="1"/>
  <c r="AA2659" i="1"/>
  <c r="Z2659" i="1"/>
  <c r="Y2659" i="1"/>
  <c r="AC2675" i="1"/>
  <c r="AB2675" i="1"/>
  <c r="AA2675" i="1"/>
  <c r="Z2675" i="1"/>
  <c r="Y2675" i="1"/>
  <c r="AC2691" i="1"/>
  <c r="AB2691" i="1"/>
  <c r="AA2691" i="1"/>
  <c r="Z2691" i="1"/>
  <c r="Y2691" i="1"/>
  <c r="AC2707" i="1"/>
  <c r="AB2707" i="1"/>
  <c r="AA2707" i="1"/>
  <c r="Z2707" i="1"/>
  <c r="Y2707" i="1"/>
  <c r="AC2723" i="1"/>
  <c r="AB2723" i="1"/>
  <c r="AA2723" i="1"/>
  <c r="Z2723" i="1"/>
  <c r="Y2723" i="1"/>
  <c r="AC2739" i="1"/>
  <c r="AB2739" i="1"/>
  <c r="AA2739" i="1"/>
  <c r="Z2739" i="1"/>
  <c r="Y2739" i="1"/>
  <c r="AC2755" i="1"/>
  <c r="AB2755" i="1"/>
  <c r="AA2755" i="1"/>
  <c r="Z2755" i="1"/>
  <c r="Y2755" i="1"/>
  <c r="AC2775" i="1"/>
  <c r="AB2775" i="1"/>
  <c r="Z2775" i="1"/>
  <c r="Y2775" i="1"/>
  <c r="AA2775" i="1"/>
  <c r="AC2787" i="1"/>
  <c r="AB2787" i="1"/>
  <c r="AA2787" i="1"/>
  <c r="Z2787" i="1"/>
  <c r="Y2787" i="1"/>
  <c r="AC2803" i="1"/>
  <c r="AB2803" i="1"/>
  <c r="AA2803" i="1"/>
  <c r="Z2803" i="1"/>
  <c r="Y2803" i="1"/>
  <c r="AC2819" i="1"/>
  <c r="AB2819" i="1"/>
  <c r="AA2819" i="1"/>
  <c r="Z2819" i="1"/>
  <c r="Y2819" i="1"/>
  <c r="AC2835" i="1"/>
  <c r="AB2835" i="1"/>
  <c r="AA2835" i="1"/>
  <c r="Z2835" i="1"/>
  <c r="Y2835" i="1"/>
  <c r="AC2851" i="1"/>
  <c r="AB2851" i="1"/>
  <c r="AA2851" i="1"/>
  <c r="Z2851" i="1"/>
  <c r="Y2851" i="1"/>
  <c r="AC2867" i="1"/>
  <c r="AB2867" i="1"/>
  <c r="AA2867" i="1"/>
  <c r="Z2867" i="1"/>
  <c r="Y2867" i="1"/>
  <c r="AC2883" i="1"/>
  <c r="AB2883" i="1"/>
  <c r="AA2883" i="1"/>
  <c r="Z2883" i="1"/>
  <c r="Y2883" i="1"/>
  <c r="AB2899" i="1"/>
  <c r="AC2899" i="1"/>
  <c r="AA2899" i="1"/>
  <c r="Z2899" i="1"/>
  <c r="Y2899" i="1"/>
  <c r="AB2915" i="1"/>
  <c r="AA2915" i="1"/>
  <c r="Z2915" i="1"/>
  <c r="Y2915" i="1"/>
  <c r="AC2915" i="1"/>
  <c r="AC2931" i="1"/>
  <c r="AB2931" i="1"/>
  <c r="AA2931" i="1"/>
  <c r="Z2931" i="1"/>
  <c r="Y2931" i="1"/>
  <c r="AA2943" i="1"/>
  <c r="AB2943" i="1"/>
  <c r="AC2943" i="1"/>
  <c r="Y2943" i="1"/>
  <c r="Z2943" i="1"/>
  <c r="AC2959" i="1"/>
  <c r="AB2959" i="1"/>
  <c r="AA2959" i="1"/>
  <c r="Y2959" i="1"/>
  <c r="Z2959" i="1"/>
  <c r="AC2975" i="1"/>
  <c r="AA2975" i="1"/>
  <c r="AB2975" i="1"/>
  <c r="Y2975" i="1"/>
  <c r="Z2975" i="1"/>
  <c r="AC2991" i="1"/>
  <c r="AB2991" i="1"/>
  <c r="AA2991" i="1"/>
  <c r="Y2991" i="1"/>
  <c r="Z2991" i="1"/>
  <c r="AC3007" i="1"/>
  <c r="AA3007" i="1"/>
  <c r="AB3007" i="1"/>
  <c r="Y3007" i="1"/>
  <c r="Z3007" i="1"/>
  <c r="AC3019" i="1"/>
  <c r="AA3019" i="1"/>
  <c r="Z3019" i="1"/>
  <c r="AB3019" i="1"/>
  <c r="Y3019" i="1"/>
  <c r="AC3039" i="1"/>
  <c r="AA3039" i="1"/>
  <c r="Y3039" i="1"/>
  <c r="AB3039" i="1"/>
  <c r="Z3039" i="1"/>
  <c r="AB3055" i="1"/>
  <c r="AA3055" i="1"/>
  <c r="AC3055" i="1"/>
  <c r="Y3055" i="1"/>
  <c r="Z3055" i="1"/>
  <c r="AC3067" i="1"/>
  <c r="AB3067" i="1"/>
  <c r="AA3067" i="1"/>
  <c r="Z3067" i="1"/>
  <c r="Y3067" i="1"/>
  <c r="AC3083" i="1"/>
  <c r="AA3083" i="1"/>
  <c r="Z3083" i="1"/>
  <c r="Y3083" i="1"/>
  <c r="AB3083" i="1"/>
  <c r="AC3099" i="1"/>
  <c r="AB3099" i="1"/>
  <c r="AA3099" i="1"/>
  <c r="Z3099" i="1"/>
  <c r="Y3099" i="1"/>
  <c r="AC3115" i="1"/>
  <c r="AB3115" i="1"/>
  <c r="Z3115" i="1"/>
  <c r="Y3115" i="1"/>
  <c r="AA3115" i="1"/>
  <c r="AC3131" i="1"/>
  <c r="AB3131" i="1"/>
  <c r="AA3131" i="1"/>
  <c r="Z3131" i="1"/>
  <c r="Y3131" i="1"/>
  <c r="AC3147" i="1"/>
  <c r="AA3147" i="1"/>
  <c r="Z3147" i="1"/>
  <c r="AB3147" i="1"/>
  <c r="Y3147" i="1"/>
  <c r="AC3163" i="1"/>
  <c r="AB3163" i="1"/>
  <c r="AA3163" i="1"/>
  <c r="Z3163" i="1"/>
  <c r="Y3163" i="1"/>
  <c r="AC3179" i="1"/>
  <c r="AB3179" i="1"/>
  <c r="Z3179" i="1"/>
  <c r="Y3179" i="1"/>
  <c r="AA3179" i="1"/>
  <c r="AC3195" i="1"/>
  <c r="AB3195" i="1"/>
  <c r="Z3195" i="1"/>
  <c r="AA3195" i="1"/>
  <c r="Y3195" i="1"/>
  <c r="AC3211" i="1"/>
  <c r="Z3211" i="1"/>
  <c r="Y3211" i="1"/>
  <c r="AB3211" i="1"/>
  <c r="AA3211" i="1"/>
  <c r="AC3227" i="1"/>
  <c r="AB3227" i="1"/>
  <c r="Z3227" i="1"/>
  <c r="AA3227" i="1"/>
  <c r="Y3227" i="1"/>
  <c r="AC3243" i="1"/>
  <c r="AB3243" i="1"/>
  <c r="Z3243" i="1"/>
  <c r="Y3243" i="1"/>
  <c r="AA3243" i="1"/>
  <c r="AC18" i="1"/>
  <c r="AB18" i="1"/>
  <c r="AA18" i="1"/>
  <c r="Z18" i="1"/>
  <c r="Y18" i="1"/>
  <c r="AC34" i="1"/>
  <c r="AB34" i="1"/>
  <c r="AA34" i="1"/>
  <c r="Z34" i="1"/>
  <c r="Y34" i="1"/>
  <c r="AC47" i="1"/>
  <c r="AB47" i="1"/>
  <c r="AA47" i="1"/>
  <c r="Y47" i="1"/>
  <c r="Z47" i="1"/>
  <c r="AC63" i="1"/>
  <c r="AB63" i="1"/>
  <c r="AA63" i="1"/>
  <c r="Y63" i="1"/>
  <c r="Z63" i="1"/>
  <c r="AC79" i="1"/>
  <c r="AB79" i="1"/>
  <c r="AA79" i="1"/>
  <c r="Y79" i="1"/>
  <c r="Z79" i="1"/>
  <c r="AC95" i="1"/>
  <c r="AB95" i="1"/>
  <c r="AA95" i="1"/>
  <c r="Y95" i="1"/>
  <c r="Z95" i="1"/>
  <c r="AC111" i="1"/>
  <c r="AB111" i="1"/>
  <c r="AA111" i="1"/>
  <c r="Y111" i="1"/>
  <c r="Z111" i="1"/>
  <c r="AC127" i="1"/>
  <c r="AB127" i="1"/>
  <c r="AA127" i="1"/>
  <c r="Y127" i="1"/>
  <c r="Z127" i="1"/>
  <c r="AC143" i="1"/>
  <c r="AB143" i="1"/>
  <c r="AA143" i="1"/>
  <c r="Y143" i="1"/>
  <c r="Z143" i="1"/>
  <c r="AC159" i="1"/>
  <c r="AB159" i="1"/>
  <c r="AA159" i="1"/>
  <c r="Y159" i="1"/>
  <c r="Z159" i="1"/>
  <c r="AC175" i="1"/>
  <c r="AB175" i="1"/>
  <c r="AA175" i="1"/>
  <c r="Y175" i="1"/>
  <c r="Z175" i="1"/>
  <c r="AC191" i="1"/>
  <c r="AB191" i="1"/>
  <c r="AA191" i="1"/>
  <c r="Y191" i="1"/>
  <c r="Z191" i="1"/>
  <c r="AC207" i="1"/>
  <c r="AB207" i="1"/>
  <c r="AA207" i="1"/>
  <c r="Y207" i="1"/>
  <c r="Z207" i="1"/>
  <c r="AC223" i="1"/>
  <c r="AB223" i="1"/>
  <c r="AA223" i="1"/>
  <c r="Y223" i="1"/>
  <c r="Z223" i="1"/>
  <c r="AC239" i="1"/>
  <c r="AB239" i="1"/>
  <c r="AA239" i="1"/>
  <c r="Y239" i="1"/>
  <c r="Z239" i="1"/>
  <c r="AC255" i="1"/>
  <c r="AB255" i="1"/>
  <c r="AA255" i="1"/>
  <c r="Y255" i="1"/>
  <c r="Z255" i="1"/>
  <c r="AC279" i="1"/>
  <c r="AA279" i="1"/>
  <c r="Y279" i="1"/>
  <c r="Z279" i="1"/>
  <c r="AB279" i="1"/>
  <c r="AC295" i="1"/>
  <c r="AA295" i="1"/>
  <c r="AB295" i="1"/>
  <c r="Y295" i="1"/>
  <c r="Z295" i="1"/>
  <c r="AC311" i="1"/>
  <c r="AA311" i="1"/>
  <c r="AB311" i="1"/>
  <c r="Y311" i="1"/>
  <c r="Z311" i="1"/>
  <c r="AC327" i="1"/>
  <c r="AA327" i="1"/>
  <c r="AB327" i="1"/>
  <c r="Y327" i="1"/>
  <c r="Z327" i="1"/>
  <c r="AC335" i="1"/>
  <c r="AB335" i="1"/>
  <c r="AA335" i="1"/>
  <c r="Y335" i="1"/>
  <c r="Z335" i="1"/>
  <c r="AC351" i="1"/>
  <c r="AB351" i="1"/>
  <c r="AA351" i="1"/>
  <c r="Y351" i="1"/>
  <c r="Z351" i="1"/>
  <c r="AC367" i="1"/>
  <c r="AB367" i="1"/>
  <c r="AA367" i="1"/>
  <c r="Y367" i="1"/>
  <c r="Z367" i="1"/>
  <c r="AC383" i="1"/>
  <c r="AB383" i="1"/>
  <c r="AA383" i="1"/>
  <c r="Y383" i="1"/>
  <c r="Z383" i="1"/>
  <c r="AC399" i="1"/>
  <c r="AB399" i="1"/>
  <c r="AA399" i="1"/>
  <c r="Y399" i="1"/>
  <c r="Z399" i="1"/>
  <c r="AC415" i="1"/>
  <c r="AB415" i="1"/>
  <c r="AA415" i="1"/>
  <c r="Y415" i="1"/>
  <c r="Z415" i="1"/>
  <c r="AC439" i="1"/>
  <c r="AA439" i="1"/>
  <c r="AB439" i="1"/>
  <c r="Y439" i="1"/>
  <c r="Z439" i="1"/>
  <c r="AC455" i="1"/>
  <c r="AA455" i="1"/>
  <c r="AB455" i="1"/>
  <c r="Y455" i="1"/>
  <c r="Z455" i="1"/>
  <c r="AC471" i="1"/>
  <c r="AA471" i="1"/>
  <c r="Y471" i="1"/>
  <c r="AB471" i="1"/>
  <c r="Z471" i="1"/>
  <c r="AC487" i="1"/>
  <c r="AA487" i="1"/>
  <c r="AB487" i="1"/>
  <c r="Y487" i="1"/>
  <c r="Z487" i="1"/>
  <c r="AC503" i="1"/>
  <c r="AA503" i="1"/>
  <c r="AB503" i="1"/>
  <c r="Y503" i="1"/>
  <c r="Z503" i="1"/>
  <c r="AC527" i="1"/>
  <c r="AB527" i="1"/>
  <c r="AA527" i="1"/>
  <c r="Y527" i="1"/>
  <c r="Z527" i="1"/>
  <c r="AC535" i="1"/>
  <c r="AA535" i="1"/>
  <c r="Y535" i="1"/>
  <c r="Z535" i="1"/>
  <c r="AB535" i="1"/>
  <c r="AC551" i="1"/>
  <c r="AA551" i="1"/>
  <c r="AB551" i="1"/>
  <c r="Y551" i="1"/>
  <c r="Z551" i="1"/>
  <c r="AC567" i="1"/>
  <c r="AA567" i="1"/>
  <c r="AB567" i="1"/>
  <c r="Y567" i="1"/>
  <c r="Z567" i="1"/>
  <c r="AC583" i="1"/>
  <c r="AA583" i="1"/>
  <c r="AB583" i="1"/>
  <c r="Y583" i="1"/>
  <c r="Z583" i="1"/>
  <c r="AC599" i="1"/>
  <c r="AA599" i="1"/>
  <c r="Y599" i="1"/>
  <c r="AB599" i="1"/>
  <c r="Z599" i="1"/>
  <c r="AC615" i="1"/>
  <c r="AA615" i="1"/>
  <c r="AB615" i="1"/>
  <c r="Y615" i="1"/>
  <c r="Z615" i="1"/>
  <c r="AC631" i="1"/>
  <c r="AA631" i="1"/>
  <c r="AB631" i="1"/>
  <c r="Y631" i="1"/>
  <c r="Z631" i="1"/>
  <c r="AC647" i="1"/>
  <c r="AA647" i="1"/>
  <c r="AB647" i="1"/>
  <c r="Y647" i="1"/>
  <c r="Z647" i="1"/>
  <c r="AC663" i="1"/>
  <c r="AA663" i="1"/>
  <c r="Y663" i="1"/>
  <c r="Z663" i="1"/>
  <c r="AB663" i="1"/>
  <c r="AC679" i="1"/>
  <c r="AA679" i="1"/>
  <c r="AB679" i="1"/>
  <c r="Y679" i="1"/>
  <c r="Z679" i="1"/>
  <c r="AC695" i="1"/>
  <c r="AA695" i="1"/>
  <c r="AB695" i="1"/>
  <c r="Y695" i="1"/>
  <c r="Z695" i="1"/>
  <c r="AC711" i="1"/>
  <c r="AA711" i="1"/>
  <c r="AB711" i="1"/>
  <c r="Y711" i="1"/>
  <c r="Z711" i="1"/>
  <c r="AC727" i="1"/>
  <c r="AA727" i="1"/>
  <c r="Y727" i="1"/>
  <c r="AB727" i="1"/>
  <c r="Z727" i="1"/>
  <c r="AC743" i="1"/>
  <c r="AA743" i="1"/>
  <c r="AB743" i="1"/>
  <c r="Y743" i="1"/>
  <c r="Z743" i="1"/>
  <c r="AC759" i="1"/>
  <c r="AA759" i="1"/>
  <c r="AB759" i="1"/>
  <c r="Y759" i="1"/>
  <c r="Z759" i="1"/>
  <c r="AC775" i="1"/>
  <c r="AA775" i="1"/>
  <c r="AB775" i="1"/>
  <c r="Y775" i="1"/>
  <c r="Z775" i="1"/>
  <c r="AC791" i="1"/>
  <c r="AA791" i="1"/>
  <c r="Y791" i="1"/>
  <c r="AB791" i="1"/>
  <c r="Z791" i="1"/>
  <c r="AC807" i="1"/>
  <c r="AA807" i="1"/>
  <c r="AB807" i="1"/>
  <c r="Y807" i="1"/>
  <c r="Z807" i="1"/>
  <c r="AC823" i="1"/>
  <c r="AA823" i="1"/>
  <c r="AB823" i="1"/>
  <c r="Y823" i="1"/>
  <c r="Z823" i="1"/>
  <c r="AC839" i="1"/>
  <c r="AA839" i="1"/>
  <c r="AB839" i="1"/>
  <c r="Y839" i="1"/>
  <c r="Z839" i="1"/>
  <c r="AC855" i="1"/>
  <c r="AA855" i="1"/>
  <c r="Y855" i="1"/>
  <c r="AB855" i="1"/>
  <c r="Z855" i="1"/>
  <c r="AC871" i="1"/>
  <c r="AB871" i="1"/>
  <c r="AA871" i="1"/>
  <c r="Y871" i="1"/>
  <c r="Z871" i="1"/>
  <c r="AC895" i="1"/>
  <c r="AB895" i="1"/>
  <c r="AA895" i="1"/>
  <c r="Y895" i="1"/>
  <c r="Z895" i="1"/>
  <c r="AC911" i="1"/>
  <c r="AB911" i="1"/>
  <c r="Y911" i="1"/>
  <c r="Z911" i="1"/>
  <c r="AA911" i="1"/>
  <c r="AB927" i="1"/>
  <c r="AC927" i="1"/>
  <c r="AA927" i="1"/>
  <c r="Y927" i="1"/>
  <c r="Z927" i="1"/>
  <c r="AC943" i="1"/>
  <c r="AB943" i="1"/>
  <c r="Y943" i="1"/>
  <c r="Z943" i="1"/>
  <c r="AA943" i="1"/>
  <c r="AC959" i="1"/>
  <c r="AB959" i="1"/>
  <c r="AA959" i="1"/>
  <c r="Y959" i="1"/>
  <c r="Z959" i="1"/>
  <c r="AC975" i="1"/>
  <c r="AB975" i="1"/>
  <c r="Y975" i="1"/>
  <c r="Z975" i="1"/>
  <c r="AA975" i="1"/>
  <c r="AC991" i="1"/>
  <c r="AB991" i="1"/>
  <c r="AA991" i="1"/>
  <c r="Y991" i="1"/>
  <c r="Z991" i="1"/>
  <c r="AC1007" i="1"/>
  <c r="AB1007" i="1"/>
  <c r="Y1007" i="1"/>
  <c r="Z1007" i="1"/>
  <c r="AA1007" i="1"/>
  <c r="AC1023" i="1"/>
  <c r="AB1023" i="1"/>
  <c r="AA1023" i="1"/>
  <c r="Y1023" i="1"/>
  <c r="Z1023" i="1"/>
  <c r="AC1039" i="1"/>
  <c r="AB1039" i="1"/>
  <c r="Y1039" i="1"/>
  <c r="Z1039" i="1"/>
  <c r="AA1039" i="1"/>
  <c r="AB1055" i="1"/>
  <c r="AC1055" i="1"/>
  <c r="AA1055" i="1"/>
  <c r="Y1055" i="1"/>
  <c r="Z1055" i="1"/>
  <c r="AC1071" i="1"/>
  <c r="AB1071" i="1"/>
  <c r="Y1071" i="1"/>
  <c r="Z1071" i="1"/>
  <c r="AA1071" i="1"/>
  <c r="AC1087" i="1"/>
  <c r="AB1087" i="1"/>
  <c r="AA1087" i="1"/>
  <c r="Y1087" i="1"/>
  <c r="Z1087" i="1"/>
  <c r="AC1103" i="1"/>
  <c r="AB1103" i="1"/>
  <c r="Y1103" i="1"/>
  <c r="Z1103" i="1"/>
  <c r="AA1103" i="1"/>
  <c r="AC1119" i="1"/>
  <c r="AB1119" i="1"/>
  <c r="AA1119" i="1"/>
  <c r="Y1119" i="1"/>
  <c r="Z1119" i="1"/>
  <c r="AC1135" i="1"/>
  <c r="AB1135" i="1"/>
  <c r="Y1135" i="1"/>
  <c r="Z1135" i="1"/>
  <c r="AA1135" i="1"/>
  <c r="AC1151" i="1"/>
  <c r="AB1151" i="1"/>
  <c r="AA1151" i="1"/>
  <c r="Y1151" i="1"/>
  <c r="Z1151" i="1"/>
  <c r="AC1167" i="1"/>
  <c r="AB1167" i="1"/>
  <c r="Y1167" i="1"/>
  <c r="Z1167" i="1"/>
  <c r="AA1167" i="1"/>
  <c r="AC1183" i="1"/>
  <c r="AB1183" i="1"/>
  <c r="AA1183" i="1"/>
  <c r="Y1183" i="1"/>
  <c r="Z1183" i="1"/>
  <c r="AC1199" i="1"/>
  <c r="AB1199" i="1"/>
  <c r="Y1199" i="1"/>
  <c r="Z1199" i="1"/>
  <c r="AA1199" i="1"/>
  <c r="AC1215" i="1"/>
  <c r="AB1215" i="1"/>
  <c r="AA1215" i="1"/>
  <c r="Y1215" i="1"/>
  <c r="Z1215" i="1"/>
  <c r="AC1231" i="1"/>
  <c r="AB1231" i="1"/>
  <c r="Y1231" i="1"/>
  <c r="Z1231" i="1"/>
  <c r="AA1231" i="1"/>
  <c r="AC1248" i="1"/>
  <c r="AB1248" i="1"/>
  <c r="Y1248" i="1"/>
  <c r="Z1248" i="1"/>
  <c r="AA1248" i="1"/>
  <c r="AC1264" i="1"/>
  <c r="AB1264" i="1"/>
  <c r="AA1264" i="1"/>
  <c r="Y1264" i="1"/>
  <c r="Z1264" i="1"/>
  <c r="AC1280" i="1"/>
  <c r="AB1280" i="1"/>
  <c r="Y1280" i="1"/>
  <c r="Z1280" i="1"/>
  <c r="AA1280" i="1"/>
  <c r="AC1296" i="1"/>
  <c r="AB1296" i="1"/>
  <c r="AA1296" i="1"/>
  <c r="Y1296" i="1"/>
  <c r="Z1296" i="1"/>
  <c r="AC1312" i="1"/>
  <c r="AB1312" i="1"/>
  <c r="Y1312" i="1"/>
  <c r="Z1312" i="1"/>
  <c r="AA1312" i="1"/>
  <c r="AC1328" i="1"/>
  <c r="AB1328" i="1"/>
  <c r="AA1328" i="1"/>
  <c r="Y1328" i="1"/>
  <c r="Z1328" i="1"/>
  <c r="AC1344" i="1"/>
  <c r="AB1344" i="1"/>
  <c r="Y1344" i="1"/>
  <c r="Z1344" i="1"/>
  <c r="AA1344" i="1"/>
  <c r="AC1360" i="1"/>
  <c r="AB1360" i="1"/>
  <c r="AA1360" i="1"/>
  <c r="Y1360" i="1"/>
  <c r="Z1360" i="1"/>
  <c r="AC1376" i="1"/>
  <c r="AB1376" i="1"/>
  <c r="Y1376" i="1"/>
  <c r="Z1376" i="1"/>
  <c r="AA1376" i="1"/>
  <c r="AC1392" i="1"/>
  <c r="AB1392" i="1"/>
  <c r="AA1392" i="1"/>
  <c r="Y1392" i="1"/>
  <c r="Z1392" i="1"/>
  <c r="AC1408" i="1"/>
  <c r="AB1408" i="1"/>
  <c r="Y1408" i="1"/>
  <c r="Z1408" i="1"/>
  <c r="AA1408" i="1"/>
  <c r="AC1424" i="1"/>
  <c r="AB1424" i="1"/>
  <c r="AA1424" i="1"/>
  <c r="Y1424" i="1"/>
  <c r="Z1424" i="1"/>
  <c r="AC1448" i="1"/>
  <c r="AA1448" i="1"/>
  <c r="AB1448" i="1"/>
  <c r="Y1448" i="1"/>
  <c r="Z1448" i="1"/>
  <c r="AC1472" i="1"/>
  <c r="AB1472" i="1"/>
  <c r="Y1472" i="1"/>
  <c r="Z1472" i="1"/>
  <c r="AA1472" i="1"/>
  <c r="AC1488" i="1"/>
  <c r="AB1488" i="1"/>
  <c r="AA1488" i="1"/>
  <c r="Y1488" i="1"/>
  <c r="Z1488" i="1"/>
  <c r="AC1504" i="1"/>
  <c r="AB1504" i="1"/>
  <c r="Y1504" i="1"/>
  <c r="Z1504" i="1"/>
  <c r="AA1504" i="1"/>
  <c r="AC1520" i="1"/>
  <c r="AB1520" i="1"/>
  <c r="AA1520" i="1"/>
  <c r="Y1520" i="1"/>
  <c r="Z1520" i="1"/>
  <c r="AC1536" i="1"/>
  <c r="AB1536" i="1"/>
  <c r="Y1536" i="1"/>
  <c r="Z1536" i="1"/>
  <c r="AA1536" i="1"/>
  <c r="AC1560" i="1"/>
  <c r="AB1560" i="1"/>
  <c r="AA1560" i="1"/>
  <c r="Y1560" i="1"/>
  <c r="Z1560" i="1"/>
  <c r="AC1584" i="1"/>
  <c r="AB1584" i="1"/>
  <c r="AA1584" i="1"/>
  <c r="Z1584" i="1"/>
  <c r="Y1584" i="1"/>
  <c r="AC1600" i="1"/>
  <c r="AB1600" i="1"/>
  <c r="Z1600" i="1"/>
  <c r="Y1600" i="1"/>
  <c r="AA1600" i="1"/>
  <c r="AC1624" i="1"/>
  <c r="AB1624" i="1"/>
  <c r="AA1624" i="1"/>
  <c r="Z1624" i="1"/>
  <c r="Y1624" i="1"/>
  <c r="AC1640" i="1"/>
  <c r="AB1640" i="1"/>
  <c r="AA1640" i="1"/>
  <c r="Y1640" i="1"/>
  <c r="Z1640" i="1"/>
  <c r="AC1656" i="1"/>
  <c r="AB1656" i="1"/>
  <c r="AA1656" i="1"/>
  <c r="Y1656" i="1"/>
  <c r="Z1656" i="1"/>
  <c r="AC1680" i="1"/>
  <c r="AB1680" i="1"/>
  <c r="AA1680" i="1"/>
  <c r="Z1680" i="1"/>
  <c r="Y1680" i="1"/>
  <c r="AC1696" i="1"/>
  <c r="AB1696" i="1"/>
  <c r="Z1696" i="1"/>
  <c r="AA1696" i="1"/>
  <c r="Y1696" i="1"/>
  <c r="AC1712" i="1"/>
  <c r="AB1712" i="1"/>
  <c r="AA1712" i="1"/>
  <c r="Z1712" i="1"/>
  <c r="Y1712" i="1"/>
  <c r="AC1736" i="1"/>
  <c r="AB1736" i="1"/>
  <c r="AA1736" i="1"/>
  <c r="Z1736" i="1"/>
  <c r="Y1736" i="1"/>
  <c r="AC1752" i="1"/>
  <c r="AB1752" i="1"/>
  <c r="AA1752" i="1"/>
  <c r="Y1752" i="1"/>
  <c r="Z1752" i="1"/>
  <c r="AC1768" i="1"/>
  <c r="AB1768" i="1"/>
  <c r="AA1768" i="1"/>
  <c r="Z1768" i="1"/>
  <c r="Y1768" i="1"/>
  <c r="AC1792" i="1"/>
  <c r="AB1792" i="1"/>
  <c r="Z1792" i="1"/>
  <c r="Y1792" i="1"/>
  <c r="AA1792" i="1"/>
  <c r="AC1808" i="1"/>
  <c r="AB1808" i="1"/>
  <c r="AA1808" i="1"/>
  <c r="Z1808" i="1"/>
  <c r="Y1808" i="1"/>
  <c r="AC1824" i="1"/>
  <c r="AB1824" i="1"/>
  <c r="Z1824" i="1"/>
  <c r="AA1824" i="1"/>
  <c r="Y1824" i="1"/>
  <c r="AC1840" i="1"/>
  <c r="AB1840" i="1"/>
  <c r="AA1840" i="1"/>
  <c r="Y1840" i="1"/>
  <c r="Z1840" i="1"/>
  <c r="AC1856" i="1"/>
  <c r="AB1856" i="1"/>
  <c r="Z1856" i="1"/>
  <c r="Y1856" i="1"/>
  <c r="AA1856" i="1"/>
  <c r="AC1872" i="1"/>
  <c r="AB1872" i="1"/>
  <c r="AA1872" i="1"/>
  <c r="Z1872" i="1"/>
  <c r="Y1872" i="1"/>
  <c r="AC1888" i="1"/>
  <c r="AB1888" i="1"/>
  <c r="AA1888" i="1"/>
  <c r="Y1888" i="1"/>
  <c r="Z1888" i="1"/>
  <c r="AC1904" i="1"/>
  <c r="AB1904" i="1"/>
  <c r="AA1904" i="1"/>
  <c r="Y1904" i="1"/>
  <c r="Z1904" i="1"/>
  <c r="AC1920" i="1"/>
  <c r="AB1920" i="1"/>
  <c r="Y1920" i="1"/>
  <c r="AA1920" i="1"/>
  <c r="Z1920" i="1"/>
  <c r="AC1936" i="1"/>
  <c r="AB1936" i="1"/>
  <c r="AA1936" i="1"/>
  <c r="Z1936" i="1"/>
  <c r="Y1936" i="1"/>
  <c r="AC1952" i="1"/>
  <c r="AB1952" i="1"/>
  <c r="AA1952" i="1"/>
  <c r="Z1952" i="1"/>
  <c r="Y1952" i="1"/>
  <c r="AC1968" i="1"/>
  <c r="AB1968" i="1"/>
  <c r="AA1968" i="1"/>
  <c r="Z1968" i="1"/>
  <c r="Y1968" i="1"/>
  <c r="AC1984" i="1"/>
  <c r="AB1984" i="1"/>
  <c r="Y1984" i="1"/>
  <c r="AA1984" i="1"/>
  <c r="Z1984" i="1"/>
  <c r="AC2000" i="1"/>
  <c r="AB2000" i="1"/>
  <c r="AA2000" i="1"/>
  <c r="Y2000" i="1"/>
  <c r="Z2000" i="1"/>
  <c r="AC2024" i="1"/>
  <c r="AB2024" i="1"/>
  <c r="AA2024" i="1"/>
  <c r="Z2024" i="1"/>
  <c r="Y2024" i="1"/>
  <c r="AC2032" i="1"/>
  <c r="AB2032" i="1"/>
  <c r="AA2032" i="1"/>
  <c r="Z2032" i="1"/>
  <c r="Y2032" i="1"/>
  <c r="AB2048" i="1"/>
  <c r="AC2048" i="1"/>
  <c r="Z2048" i="1"/>
  <c r="Y2048" i="1"/>
  <c r="AA2048" i="1"/>
  <c r="AC2064" i="1"/>
  <c r="AB2064" i="1"/>
  <c r="AA2064" i="1"/>
  <c r="Z2064" i="1"/>
  <c r="Y2064" i="1"/>
  <c r="AB2080" i="1"/>
  <c r="AC2080" i="1"/>
  <c r="AA2080" i="1"/>
  <c r="Z2080" i="1"/>
  <c r="Y2080" i="1"/>
  <c r="AC2096" i="1"/>
  <c r="AB2096" i="1"/>
  <c r="AA2096" i="1"/>
  <c r="Z2096" i="1"/>
  <c r="Y2096" i="1"/>
  <c r="AB2112" i="1"/>
  <c r="Z2112" i="1"/>
  <c r="AC2112" i="1"/>
  <c r="Y2112" i="1"/>
  <c r="AA2112" i="1"/>
  <c r="AC2128" i="1"/>
  <c r="AB2128" i="1"/>
  <c r="AA2128" i="1"/>
  <c r="Y2128" i="1"/>
  <c r="Z2128" i="1"/>
  <c r="AB2144" i="1"/>
  <c r="AC2144" i="1"/>
  <c r="AA2144" i="1"/>
  <c r="Y2144" i="1"/>
  <c r="Z2144" i="1"/>
  <c r="AC2160" i="1"/>
  <c r="AB2160" i="1"/>
  <c r="AA2160" i="1"/>
  <c r="Y2160" i="1"/>
  <c r="Z2160" i="1"/>
  <c r="AB2176" i="1"/>
  <c r="AC2176" i="1"/>
  <c r="Y2176" i="1"/>
  <c r="AA2176" i="1"/>
  <c r="Z2176" i="1"/>
  <c r="AC2192" i="1"/>
  <c r="AB2192" i="1"/>
  <c r="AA2192" i="1"/>
  <c r="Y2192" i="1"/>
  <c r="Z2192" i="1"/>
  <c r="AB2208" i="1"/>
  <c r="AC2208" i="1"/>
  <c r="AA2208" i="1"/>
  <c r="Z2208" i="1"/>
  <c r="Y2208" i="1"/>
  <c r="AC2232" i="1"/>
  <c r="AB2232" i="1"/>
  <c r="AA2232" i="1"/>
  <c r="Z2232" i="1"/>
  <c r="Y2232" i="1"/>
  <c r="AC2248" i="1"/>
  <c r="AB2248" i="1"/>
  <c r="AA2248" i="1"/>
  <c r="Z2248" i="1"/>
  <c r="Y2248" i="1"/>
  <c r="AC2264" i="1"/>
  <c r="AB2264" i="1"/>
  <c r="AA2264" i="1"/>
  <c r="Y2264" i="1"/>
  <c r="Z2264" i="1"/>
  <c r="AC2280" i="1"/>
  <c r="AB2280" i="1"/>
  <c r="AA2280" i="1"/>
  <c r="Z2280" i="1"/>
  <c r="Y2280" i="1"/>
  <c r="AC2296" i="1"/>
  <c r="AB2296" i="1"/>
  <c r="AA2296" i="1"/>
  <c r="Z2296" i="1"/>
  <c r="Y2296" i="1"/>
  <c r="AC2312" i="1"/>
  <c r="AB2312" i="1"/>
  <c r="AA2312" i="1"/>
  <c r="Y2312" i="1"/>
  <c r="Z2312" i="1"/>
  <c r="AC2328" i="1"/>
  <c r="AB2328" i="1"/>
  <c r="AA2328" i="1"/>
  <c r="Z2328" i="1"/>
  <c r="Y2328" i="1"/>
  <c r="AC2344" i="1"/>
  <c r="AB2344" i="1"/>
  <c r="AA2344" i="1"/>
  <c r="Z2344" i="1"/>
  <c r="Y2344" i="1"/>
  <c r="AC2360" i="1"/>
  <c r="AB2360" i="1"/>
  <c r="AA2360" i="1"/>
  <c r="Z2360" i="1"/>
  <c r="Y2360" i="1"/>
  <c r="AC2376" i="1"/>
  <c r="AB2376" i="1"/>
  <c r="AA2376" i="1"/>
  <c r="Z2376" i="1"/>
  <c r="Y2376" i="1"/>
  <c r="AC2392" i="1"/>
  <c r="AB2392" i="1"/>
  <c r="AA2392" i="1"/>
  <c r="Y2392" i="1"/>
  <c r="Z2392" i="1"/>
  <c r="AC2408" i="1"/>
  <c r="AB2408" i="1"/>
  <c r="AA2408" i="1"/>
  <c r="Z2408" i="1"/>
  <c r="Y2408" i="1"/>
  <c r="AC2424" i="1"/>
  <c r="AB2424" i="1"/>
  <c r="AA2424" i="1"/>
  <c r="Z2424" i="1"/>
  <c r="Y2424" i="1"/>
  <c r="AC2440" i="1"/>
  <c r="AB2440" i="1"/>
  <c r="AA2440" i="1"/>
  <c r="Z2440" i="1"/>
  <c r="Y2440" i="1"/>
  <c r="AC2456" i="1"/>
  <c r="AB2456" i="1"/>
  <c r="AA2456" i="1"/>
  <c r="Z2456" i="1"/>
  <c r="Y2456" i="1"/>
  <c r="AC2472" i="1"/>
  <c r="AB2472" i="1"/>
  <c r="AA2472" i="1"/>
  <c r="Z2472" i="1"/>
  <c r="Y2472" i="1"/>
  <c r="AC2488" i="1"/>
  <c r="AB2488" i="1"/>
  <c r="AA2488" i="1"/>
  <c r="Z2488" i="1"/>
  <c r="Y2488" i="1"/>
  <c r="AC2504" i="1"/>
  <c r="AB2504" i="1"/>
  <c r="AA2504" i="1"/>
  <c r="Z2504" i="1"/>
  <c r="Y2504" i="1"/>
  <c r="AC2520" i="1"/>
  <c r="AB2520" i="1"/>
  <c r="AA2520" i="1"/>
  <c r="Z2520" i="1"/>
  <c r="Y2520" i="1"/>
  <c r="AC2544" i="1"/>
  <c r="AB2544" i="1"/>
  <c r="AA2544" i="1"/>
  <c r="Y2544" i="1"/>
  <c r="Z2544" i="1"/>
  <c r="AC2552" i="1"/>
  <c r="AB2552" i="1"/>
  <c r="AA2552" i="1"/>
  <c r="Z2552" i="1"/>
  <c r="Y2552" i="1"/>
  <c r="AC2576" i="1"/>
  <c r="AB2576" i="1"/>
  <c r="AA2576" i="1"/>
  <c r="Y2576" i="1"/>
  <c r="Z2576" i="1"/>
  <c r="AC2584" i="1"/>
  <c r="AB2584" i="1"/>
  <c r="AA2584" i="1"/>
  <c r="Y2584" i="1"/>
  <c r="Z2584" i="1"/>
  <c r="AC2600" i="1"/>
  <c r="AB2600" i="1"/>
  <c r="AA2600" i="1"/>
  <c r="Y2600" i="1"/>
  <c r="Z2600" i="1"/>
  <c r="AC2616" i="1"/>
  <c r="AB2616" i="1"/>
  <c r="AA2616" i="1"/>
  <c r="Z2616" i="1"/>
  <c r="Y2616" i="1"/>
  <c r="AC2632" i="1"/>
  <c r="AB2632" i="1"/>
  <c r="AA2632" i="1"/>
  <c r="Z2632" i="1"/>
  <c r="Y2632" i="1"/>
  <c r="AC2648" i="1"/>
  <c r="AB2648" i="1"/>
  <c r="AA2648" i="1"/>
  <c r="Z2648" i="1"/>
  <c r="Y2648" i="1"/>
  <c r="AC2664" i="1"/>
  <c r="AB2664" i="1"/>
  <c r="AA2664" i="1"/>
  <c r="Z2664" i="1"/>
  <c r="Y2664" i="1"/>
  <c r="AC2688" i="1"/>
  <c r="AB2688" i="1"/>
  <c r="Y2688" i="1"/>
  <c r="AA2688" i="1"/>
  <c r="Z2688" i="1"/>
  <c r="AC2704" i="1"/>
  <c r="AB2704" i="1"/>
  <c r="AA2704" i="1"/>
  <c r="Y2704" i="1"/>
  <c r="Z2704" i="1"/>
  <c r="AC2720" i="1"/>
  <c r="AB2720" i="1"/>
  <c r="AA2720" i="1"/>
  <c r="Y2720" i="1"/>
  <c r="Z2720" i="1"/>
  <c r="AC2736" i="1"/>
  <c r="AB2736" i="1"/>
  <c r="AA2736" i="1"/>
  <c r="Y2736" i="1"/>
  <c r="Z2736" i="1"/>
  <c r="AC2752" i="1"/>
  <c r="AB2752" i="1"/>
  <c r="Z2752" i="1"/>
  <c r="Y2752" i="1"/>
  <c r="AA2752" i="1"/>
  <c r="AC2768" i="1"/>
  <c r="AB2768" i="1"/>
  <c r="AA2768" i="1"/>
  <c r="Z2768" i="1"/>
  <c r="Y2768" i="1"/>
  <c r="AC2784" i="1"/>
  <c r="AB2784" i="1"/>
  <c r="AA2784" i="1"/>
  <c r="Y2784" i="1"/>
  <c r="Z2784" i="1"/>
  <c r="AC2800" i="1"/>
  <c r="AB2800" i="1"/>
  <c r="AA2800" i="1"/>
  <c r="Y2800" i="1"/>
  <c r="Z2800" i="1"/>
  <c r="AC2824" i="1"/>
  <c r="AB2824" i="1"/>
  <c r="AA2824" i="1"/>
  <c r="Z2824" i="1"/>
  <c r="Y2824" i="1"/>
  <c r="AC2840" i="1"/>
  <c r="AB2840" i="1"/>
  <c r="AA2840" i="1"/>
  <c r="Y2840" i="1"/>
  <c r="Z2840" i="1"/>
  <c r="AC2856" i="1"/>
  <c r="AB2856" i="1"/>
  <c r="AA2856" i="1"/>
  <c r="Y2856" i="1"/>
  <c r="Z2856" i="1"/>
  <c r="AC2872" i="1"/>
  <c r="AB2872" i="1"/>
  <c r="AA2872" i="1"/>
  <c r="Z2872" i="1"/>
  <c r="Y2872" i="1"/>
  <c r="AC2888" i="1"/>
  <c r="AB2888" i="1"/>
  <c r="AA2888" i="1"/>
  <c r="Z2888" i="1"/>
  <c r="Y2888" i="1"/>
  <c r="AC2904" i="1"/>
  <c r="AB2904" i="1"/>
  <c r="AA2904" i="1"/>
  <c r="Z2904" i="1"/>
  <c r="Y2904" i="1"/>
  <c r="AC2920" i="1"/>
  <c r="AB2920" i="1"/>
  <c r="AA2920" i="1"/>
  <c r="Z2920" i="1"/>
  <c r="Y2920" i="1"/>
  <c r="AC2952" i="1"/>
  <c r="AB2952" i="1"/>
  <c r="AA2952" i="1"/>
  <c r="Z2952" i="1"/>
  <c r="Y2952" i="1"/>
  <c r="AC2968" i="1"/>
  <c r="AB2968" i="1"/>
  <c r="AA2968" i="1"/>
  <c r="Z2968" i="1"/>
  <c r="Y2968" i="1"/>
  <c r="AC2984" i="1"/>
  <c r="AB2984" i="1"/>
  <c r="AA2984" i="1"/>
  <c r="Z2984" i="1"/>
  <c r="Y2984" i="1"/>
  <c r="AC3000" i="1"/>
  <c r="AB3000" i="1"/>
  <c r="AA3000" i="1"/>
  <c r="Z3000" i="1"/>
  <c r="Y3000" i="1"/>
  <c r="AC3016" i="1"/>
  <c r="AB3016" i="1"/>
  <c r="AA3016" i="1"/>
  <c r="Z3016" i="1"/>
  <c r="Y3016" i="1"/>
  <c r="AC3032" i="1"/>
  <c r="AB3032" i="1"/>
  <c r="AA3032" i="1"/>
  <c r="Z3032" i="1"/>
  <c r="Y3032" i="1"/>
  <c r="AC3048" i="1"/>
  <c r="AB3048" i="1"/>
  <c r="AA3048" i="1"/>
  <c r="Z3048" i="1"/>
  <c r="Y3048" i="1"/>
  <c r="AC3064" i="1"/>
  <c r="AB3064" i="1"/>
  <c r="AA3064" i="1"/>
  <c r="Z3064" i="1"/>
  <c r="Y3064" i="1"/>
  <c r="AC3080" i="1"/>
  <c r="AB3080" i="1"/>
  <c r="AA3080" i="1"/>
  <c r="Z3080" i="1"/>
  <c r="Y3080" i="1"/>
  <c r="AC3096" i="1"/>
  <c r="AB3096" i="1"/>
  <c r="AA3096" i="1"/>
  <c r="Z3096" i="1"/>
  <c r="Y3096" i="1"/>
  <c r="AC3112" i="1"/>
  <c r="AB3112" i="1"/>
  <c r="AA3112" i="1"/>
  <c r="Y3112" i="1"/>
  <c r="Z3112" i="1"/>
  <c r="AB3128" i="1"/>
  <c r="AC3128" i="1"/>
  <c r="AA3128" i="1"/>
  <c r="Z3128" i="1"/>
  <c r="Y3128" i="1"/>
  <c r="AB3152" i="1"/>
  <c r="AC3152" i="1"/>
  <c r="AA3152" i="1"/>
  <c r="Z3152" i="1"/>
  <c r="Y3152" i="1"/>
  <c r="AB3168" i="1"/>
  <c r="AC3168" i="1"/>
  <c r="AA3168" i="1"/>
  <c r="Z3168" i="1"/>
  <c r="Y3168" i="1"/>
  <c r="AB3184" i="1"/>
  <c r="AC3184" i="1"/>
  <c r="Z3184" i="1"/>
  <c r="AA3184" i="1"/>
  <c r="Y3184" i="1"/>
  <c r="AB3200" i="1"/>
  <c r="AC3200" i="1"/>
  <c r="AA3200" i="1"/>
  <c r="Z3200" i="1"/>
  <c r="Y3200" i="1"/>
  <c r="AB3216" i="1"/>
  <c r="AC3216" i="1"/>
  <c r="Z3216" i="1"/>
  <c r="AA3216" i="1"/>
  <c r="Y3216" i="1"/>
  <c r="AB3232" i="1"/>
  <c r="AC3232" i="1"/>
  <c r="Z3232" i="1"/>
  <c r="Y3232" i="1"/>
  <c r="AA3232" i="1"/>
  <c r="AC7" i="1"/>
  <c r="AA7" i="1"/>
  <c r="AB7" i="1"/>
  <c r="Y7" i="1"/>
  <c r="Z7" i="1"/>
  <c r="AC23" i="1"/>
  <c r="AA23" i="1"/>
  <c r="Y23" i="1"/>
  <c r="AB23" i="1"/>
  <c r="Z23" i="1"/>
  <c r="AC313" i="1"/>
  <c r="AB313" i="1"/>
  <c r="AA313" i="1"/>
  <c r="Z313" i="1"/>
  <c r="Y313" i="1"/>
  <c r="AC329" i="1"/>
  <c r="AB329" i="1"/>
  <c r="AA329" i="1"/>
  <c r="Z329" i="1"/>
  <c r="Y329" i="1"/>
  <c r="AC345" i="1"/>
  <c r="AB345" i="1"/>
  <c r="AA345" i="1"/>
  <c r="Z345" i="1"/>
  <c r="Y345" i="1"/>
  <c r="AC361" i="1"/>
  <c r="AB361" i="1"/>
  <c r="AA361" i="1"/>
  <c r="Z361" i="1"/>
  <c r="Y361" i="1"/>
  <c r="AC385" i="1"/>
  <c r="AA385" i="1"/>
  <c r="AB385" i="1"/>
  <c r="Z385" i="1"/>
  <c r="Y385" i="1"/>
  <c r="AC401" i="1"/>
  <c r="AB401" i="1"/>
  <c r="AA401" i="1"/>
  <c r="Z401" i="1"/>
  <c r="Y401" i="1"/>
  <c r="AC417" i="1"/>
  <c r="AA417" i="1"/>
  <c r="AB417" i="1"/>
  <c r="Z417" i="1"/>
  <c r="Y417" i="1"/>
  <c r="AC433" i="1"/>
  <c r="AB433" i="1"/>
  <c r="AA433" i="1"/>
  <c r="Z433" i="1"/>
  <c r="Y433" i="1"/>
  <c r="AC449" i="1"/>
  <c r="AA449" i="1"/>
  <c r="AB449" i="1"/>
  <c r="Z449" i="1"/>
  <c r="Y449" i="1"/>
  <c r="AC465" i="1"/>
  <c r="AB465" i="1"/>
  <c r="AA465" i="1"/>
  <c r="Z465" i="1"/>
  <c r="Y465" i="1"/>
  <c r="AC481" i="1"/>
  <c r="AA481" i="1"/>
  <c r="AB481" i="1"/>
  <c r="Z481" i="1"/>
  <c r="Y481" i="1"/>
  <c r="AC497" i="1"/>
  <c r="AB497" i="1"/>
  <c r="AA497" i="1"/>
  <c r="Z497" i="1"/>
  <c r="Y497" i="1"/>
  <c r="AC513" i="1"/>
  <c r="AA513" i="1"/>
  <c r="AB513" i="1"/>
  <c r="Z513" i="1"/>
  <c r="Y513" i="1"/>
  <c r="AC529" i="1"/>
  <c r="AB529" i="1"/>
  <c r="AA529" i="1"/>
  <c r="Z529" i="1"/>
  <c r="Y529" i="1"/>
  <c r="AC545" i="1"/>
  <c r="AA545" i="1"/>
  <c r="AB545" i="1"/>
  <c r="Z545" i="1"/>
  <c r="Y545" i="1"/>
  <c r="AC569" i="1"/>
  <c r="AB569" i="1"/>
  <c r="AA569" i="1"/>
  <c r="Z569" i="1"/>
  <c r="Y569" i="1"/>
  <c r="AC585" i="1"/>
  <c r="AB585" i="1"/>
  <c r="AA585" i="1"/>
  <c r="Z585" i="1"/>
  <c r="Y585" i="1"/>
  <c r="AC593" i="1"/>
  <c r="AB593" i="1"/>
  <c r="AA593" i="1"/>
  <c r="Z593" i="1"/>
  <c r="Y593" i="1"/>
  <c r="AC609" i="1"/>
  <c r="AA609" i="1"/>
  <c r="AB609" i="1"/>
  <c r="Z609" i="1"/>
  <c r="Y609" i="1"/>
  <c r="AC633" i="1"/>
  <c r="AB633" i="1"/>
  <c r="AA633" i="1"/>
  <c r="Z633" i="1"/>
  <c r="Y633" i="1"/>
  <c r="AC649" i="1"/>
  <c r="AB649" i="1"/>
  <c r="AA649" i="1"/>
  <c r="Z649" i="1"/>
  <c r="Y649" i="1"/>
  <c r="AC657" i="1"/>
  <c r="AB657" i="1"/>
  <c r="AA657" i="1"/>
  <c r="Z657" i="1"/>
  <c r="Y657" i="1"/>
  <c r="AC681" i="1"/>
  <c r="AB681" i="1"/>
  <c r="AA681" i="1"/>
  <c r="Z681" i="1"/>
  <c r="Y681" i="1"/>
  <c r="AC697" i="1"/>
  <c r="AB697" i="1"/>
  <c r="AA697" i="1"/>
  <c r="Z697" i="1"/>
  <c r="Y697" i="1"/>
  <c r="AC713" i="1"/>
  <c r="AB713" i="1"/>
  <c r="AA713" i="1"/>
  <c r="Z713" i="1"/>
  <c r="Y713" i="1"/>
  <c r="AC729" i="1"/>
  <c r="AB729" i="1"/>
  <c r="AA729" i="1"/>
  <c r="Z729" i="1"/>
  <c r="Y729" i="1"/>
  <c r="AC745" i="1"/>
  <c r="AB745" i="1"/>
  <c r="AA745" i="1"/>
  <c r="Z745" i="1"/>
  <c r="Y745" i="1"/>
  <c r="AC761" i="1"/>
  <c r="AB761" i="1"/>
  <c r="AA761" i="1"/>
  <c r="Z761" i="1"/>
  <c r="Y761" i="1"/>
  <c r="AC777" i="1"/>
  <c r="AB777" i="1"/>
  <c r="AA777" i="1"/>
  <c r="Z777" i="1"/>
  <c r="Y777" i="1"/>
  <c r="AC801" i="1"/>
  <c r="AA801" i="1"/>
  <c r="AB801" i="1"/>
  <c r="Z801" i="1"/>
  <c r="Y801" i="1"/>
  <c r="AC817" i="1"/>
  <c r="AB817" i="1"/>
  <c r="AA817" i="1"/>
  <c r="Z817" i="1"/>
  <c r="Y817" i="1"/>
  <c r="AC833" i="1"/>
  <c r="AA833" i="1"/>
  <c r="Z833" i="1"/>
  <c r="Y833" i="1"/>
  <c r="AB833" i="1"/>
  <c r="AC849" i="1"/>
  <c r="AB849" i="1"/>
  <c r="AA849" i="1"/>
  <c r="Z849" i="1"/>
  <c r="Y849" i="1"/>
  <c r="AC865" i="1"/>
  <c r="AA865" i="1"/>
  <c r="AB865" i="1"/>
  <c r="Z865" i="1"/>
  <c r="Y865" i="1"/>
  <c r="AC881" i="1"/>
  <c r="AB881" i="1"/>
  <c r="Z881" i="1"/>
  <c r="AA881" i="1"/>
  <c r="Y881" i="1"/>
  <c r="AC897" i="1"/>
  <c r="AB897" i="1"/>
  <c r="AA897" i="1"/>
  <c r="Z897" i="1"/>
  <c r="Y897" i="1"/>
  <c r="AC913" i="1"/>
  <c r="AB913" i="1"/>
  <c r="Z913" i="1"/>
  <c r="AA913" i="1"/>
  <c r="Y913" i="1"/>
  <c r="AC929" i="1"/>
  <c r="AB929" i="1"/>
  <c r="AA929" i="1"/>
  <c r="Z929" i="1"/>
  <c r="Y929" i="1"/>
  <c r="AC953" i="1"/>
  <c r="AB953" i="1"/>
  <c r="AA953" i="1"/>
  <c r="Z953" i="1"/>
  <c r="Y953" i="1"/>
  <c r="AC969" i="1"/>
  <c r="AB969" i="1"/>
  <c r="AA969" i="1"/>
  <c r="Z969" i="1"/>
  <c r="Y969" i="1"/>
  <c r="AC989" i="1"/>
  <c r="AB989" i="1"/>
  <c r="AA989" i="1"/>
  <c r="Y989" i="1"/>
  <c r="Z989" i="1"/>
  <c r="AC1005" i="1"/>
  <c r="AB1005" i="1"/>
  <c r="AA1005" i="1"/>
  <c r="Y1005" i="1"/>
  <c r="Z1005" i="1"/>
  <c r="AC1029" i="1"/>
  <c r="AB1029" i="1"/>
  <c r="Z1029" i="1"/>
  <c r="AA1029" i="1"/>
  <c r="Y1029" i="1"/>
  <c r="AC1061" i="1"/>
  <c r="AB1061" i="1"/>
  <c r="Z1061" i="1"/>
  <c r="Y1061" i="1"/>
  <c r="AA1061" i="1"/>
  <c r="AC1093" i="1"/>
  <c r="AB1093" i="1"/>
  <c r="Z1093" i="1"/>
  <c r="AA1093" i="1"/>
  <c r="Y1093" i="1"/>
  <c r="AC1125" i="1"/>
  <c r="AB1125" i="1"/>
  <c r="Z1125" i="1"/>
  <c r="Y1125" i="1"/>
  <c r="AA1125" i="1"/>
  <c r="AC1157" i="1"/>
  <c r="AB1157" i="1"/>
  <c r="Z1157" i="1"/>
  <c r="AA1157" i="1"/>
  <c r="Y1157" i="1"/>
  <c r="AC1189" i="1"/>
  <c r="AB1189" i="1"/>
  <c r="Z1189" i="1"/>
  <c r="Y1189" i="1"/>
  <c r="AA1189" i="1"/>
  <c r="AC1221" i="1"/>
  <c r="AB1221" i="1"/>
  <c r="Z1221" i="1"/>
  <c r="AA1221" i="1"/>
  <c r="Y1221" i="1"/>
  <c r="AC1254" i="1"/>
  <c r="AB1254" i="1"/>
  <c r="AA1254" i="1"/>
  <c r="Z1254" i="1"/>
  <c r="Y1254" i="1"/>
  <c r="AC1286" i="1"/>
  <c r="AB1286" i="1"/>
  <c r="AA1286" i="1"/>
  <c r="Z1286" i="1"/>
  <c r="Y1286" i="1"/>
  <c r="AC1318" i="1"/>
  <c r="AB1318" i="1"/>
  <c r="AA1318" i="1"/>
  <c r="Z1318" i="1"/>
  <c r="Y1318" i="1"/>
  <c r="AC1362" i="1"/>
  <c r="AB1362" i="1"/>
  <c r="AA1362" i="1"/>
  <c r="Z1362" i="1"/>
  <c r="Y1362" i="1"/>
  <c r="AC1394" i="1"/>
  <c r="AA1394" i="1"/>
  <c r="Z1394" i="1"/>
  <c r="Y1394" i="1"/>
  <c r="AB1394" i="1"/>
  <c r="AC1422" i="1"/>
  <c r="AB1422" i="1"/>
  <c r="AA1422" i="1"/>
  <c r="Y1422" i="1"/>
  <c r="Z1422" i="1"/>
  <c r="AC1490" i="1"/>
  <c r="AB1490" i="1"/>
  <c r="AA1490" i="1"/>
  <c r="Z1490" i="1"/>
  <c r="Y1490" i="1"/>
  <c r="AC2094" i="1"/>
  <c r="AB2094" i="1"/>
  <c r="AA2094" i="1"/>
  <c r="Z2094" i="1"/>
  <c r="Y2094" i="1"/>
  <c r="AC2138" i="1"/>
  <c r="AB2138" i="1"/>
  <c r="AA2138" i="1"/>
  <c r="Z2138" i="1"/>
  <c r="Y2138" i="1"/>
  <c r="AC2174" i="1"/>
  <c r="AB2174" i="1"/>
  <c r="AA2174" i="1"/>
  <c r="Z2174" i="1"/>
  <c r="Y2174" i="1"/>
  <c r="AC2206" i="1"/>
  <c r="AB2206" i="1"/>
  <c r="AA2206" i="1"/>
  <c r="Z2206" i="1"/>
  <c r="Y2206" i="1"/>
  <c r="AC2238" i="1"/>
  <c r="AB2238" i="1"/>
  <c r="AA2238" i="1"/>
  <c r="Z2238" i="1"/>
  <c r="Y2238" i="1"/>
  <c r="AC2282" i="1"/>
  <c r="AB2282" i="1"/>
  <c r="AA2282" i="1"/>
  <c r="Z2282" i="1"/>
  <c r="Y2282" i="1"/>
  <c r="AB2318" i="1"/>
  <c r="AC2318" i="1"/>
  <c r="AA2318" i="1"/>
  <c r="Z2318" i="1"/>
  <c r="Y2318" i="1"/>
  <c r="AC2350" i="1"/>
  <c r="AB2350" i="1"/>
  <c r="AA2350" i="1"/>
  <c r="Z2350" i="1"/>
  <c r="Y2350" i="1"/>
  <c r="AB2382" i="1"/>
  <c r="AA2382" i="1"/>
  <c r="AC2382" i="1"/>
  <c r="Z2382" i="1"/>
  <c r="Y2382" i="1"/>
  <c r="AC2430" i="1"/>
  <c r="AB2430" i="1"/>
  <c r="AA2430" i="1"/>
  <c r="Z2430" i="1"/>
  <c r="Y2430" i="1"/>
  <c r="AC2462" i="1"/>
  <c r="AB2462" i="1"/>
  <c r="AA2462" i="1"/>
  <c r="Z2462" i="1"/>
  <c r="Y2462" i="1"/>
  <c r="AC2494" i="1"/>
  <c r="AB2494" i="1"/>
  <c r="AA2494" i="1"/>
  <c r="Z2494" i="1"/>
  <c r="Y2494" i="1"/>
  <c r="AC2542" i="1"/>
  <c r="AB2542" i="1"/>
  <c r="AA2542" i="1"/>
  <c r="Z2542" i="1"/>
  <c r="Y2542" i="1"/>
  <c r="AB2574" i="1"/>
  <c r="AC2574" i="1"/>
  <c r="AA2574" i="1"/>
  <c r="Z2574" i="1"/>
  <c r="Y2574" i="1"/>
  <c r="AC2622" i="1"/>
  <c r="AB2622" i="1"/>
  <c r="AA2622" i="1"/>
  <c r="Z2622" i="1"/>
  <c r="Y2622" i="1"/>
  <c r="AC2654" i="1"/>
  <c r="AB2654" i="1"/>
  <c r="AA2654" i="1"/>
  <c r="Z2654" i="1"/>
  <c r="Y2654" i="1"/>
  <c r="AC2686" i="1"/>
  <c r="AB2686" i="1"/>
  <c r="AA2686" i="1"/>
  <c r="Z2686" i="1"/>
  <c r="Y2686" i="1"/>
  <c r="AC2718" i="1"/>
  <c r="AB2718" i="1"/>
  <c r="AA2718" i="1"/>
  <c r="Z2718" i="1"/>
  <c r="Y2718" i="1"/>
  <c r="AC2762" i="1"/>
  <c r="AA2762" i="1"/>
  <c r="Z2762" i="1"/>
  <c r="AB2762" i="1"/>
  <c r="Y2762" i="1"/>
  <c r="AC2798" i="1"/>
  <c r="AB2798" i="1"/>
  <c r="AA2798" i="1"/>
  <c r="Z2798" i="1"/>
  <c r="Y2798" i="1"/>
  <c r="AB2830" i="1"/>
  <c r="AC2830" i="1"/>
  <c r="AA2830" i="1"/>
  <c r="Z2830" i="1"/>
  <c r="Y2830" i="1"/>
  <c r="AC2878" i="1"/>
  <c r="AB2878" i="1"/>
  <c r="AA2878" i="1"/>
  <c r="Z2878" i="1"/>
  <c r="Y2878" i="1"/>
  <c r="AC2910" i="1"/>
  <c r="AB2910" i="1"/>
  <c r="AA2910" i="1"/>
  <c r="Z2910" i="1"/>
  <c r="Y2910" i="1"/>
  <c r="AB2942" i="1"/>
  <c r="AA2942" i="1"/>
  <c r="AC2942" i="1"/>
  <c r="Z2942" i="1"/>
  <c r="Y2942" i="1"/>
  <c r="AC2990" i="1"/>
  <c r="AB2990" i="1"/>
  <c r="AA2990" i="1"/>
  <c r="Z2990" i="1"/>
  <c r="Y2990" i="1"/>
  <c r="AC3022" i="1"/>
  <c r="AB3022" i="1"/>
  <c r="AA3022" i="1"/>
  <c r="Z3022" i="1"/>
  <c r="Y3022" i="1"/>
  <c r="AB3058" i="1"/>
  <c r="AC3058" i="1"/>
  <c r="AA3058" i="1"/>
  <c r="Z3058" i="1"/>
  <c r="Y3058" i="1"/>
  <c r="AC3106" i="1"/>
  <c r="AB3106" i="1"/>
  <c r="Z3106" i="1"/>
  <c r="AA3106" i="1"/>
  <c r="Y3106" i="1"/>
  <c r="AC3138" i="1"/>
  <c r="AB3138" i="1"/>
  <c r="Z3138" i="1"/>
  <c r="Y3138" i="1"/>
  <c r="AA3138" i="1"/>
  <c r="AC3174" i="1"/>
  <c r="AB3174" i="1"/>
  <c r="AA3174" i="1"/>
  <c r="Z3174" i="1"/>
  <c r="Y3174" i="1"/>
  <c r="AC3206" i="1"/>
  <c r="AB3206" i="1"/>
  <c r="Z3206" i="1"/>
  <c r="AA3206" i="1"/>
  <c r="Y3206" i="1"/>
  <c r="AC3238" i="1"/>
  <c r="AB3238" i="1"/>
  <c r="Z3238" i="1"/>
  <c r="AA3238" i="1"/>
  <c r="Y3238" i="1"/>
  <c r="AC29" i="1"/>
  <c r="AB29" i="1"/>
  <c r="AA29" i="1"/>
  <c r="Y29" i="1"/>
  <c r="Z29" i="1"/>
  <c r="AC66" i="1"/>
  <c r="AB66" i="1"/>
  <c r="AA66" i="1"/>
  <c r="Y66" i="1"/>
  <c r="Z66" i="1"/>
  <c r="AC94" i="1"/>
  <c r="AB94" i="1"/>
  <c r="Z94" i="1"/>
  <c r="AA94" i="1"/>
  <c r="Y94" i="1"/>
  <c r="AC126" i="1"/>
  <c r="AB126" i="1"/>
  <c r="Z126" i="1"/>
  <c r="AA126" i="1"/>
  <c r="Y126" i="1"/>
  <c r="AC178" i="1"/>
  <c r="AB178" i="1"/>
  <c r="AA178" i="1"/>
  <c r="Z178" i="1"/>
  <c r="Y178" i="1"/>
  <c r="AC210" i="1"/>
  <c r="AB210" i="1"/>
  <c r="AA210" i="1"/>
  <c r="Y210" i="1"/>
  <c r="Z210" i="1"/>
  <c r="AB258" i="1"/>
  <c r="AC258" i="1"/>
  <c r="AA258" i="1"/>
  <c r="Z258" i="1"/>
  <c r="Y258" i="1"/>
  <c r="AC290" i="1"/>
  <c r="AB290" i="1"/>
  <c r="AA290" i="1"/>
  <c r="Z290" i="1"/>
  <c r="Y290" i="1"/>
  <c r="AC326" i="1"/>
  <c r="AB326" i="1"/>
  <c r="Z326" i="1"/>
  <c r="Y326" i="1"/>
  <c r="AA326" i="1"/>
  <c r="AC374" i="1"/>
  <c r="AB374" i="1"/>
  <c r="AA374" i="1"/>
  <c r="Y374" i="1"/>
  <c r="Z374" i="1"/>
  <c r="AC390" i="1"/>
  <c r="AB390" i="1"/>
  <c r="Z390" i="1"/>
  <c r="Y390" i="1"/>
  <c r="AA390" i="1"/>
  <c r="AC438" i="1"/>
  <c r="AB438" i="1"/>
  <c r="AA438" i="1"/>
  <c r="Y438" i="1"/>
  <c r="Z438" i="1"/>
  <c r="AC470" i="1"/>
  <c r="AB470" i="1"/>
  <c r="AA470" i="1"/>
  <c r="Y470" i="1"/>
  <c r="Z470" i="1"/>
  <c r="AC518" i="1"/>
  <c r="AB518" i="1"/>
  <c r="Z518" i="1"/>
  <c r="AA518" i="1"/>
  <c r="Y518" i="1"/>
  <c r="AC550" i="1"/>
  <c r="AB550" i="1"/>
  <c r="Z550" i="1"/>
  <c r="Y550" i="1"/>
  <c r="AA550" i="1"/>
  <c r="AC582" i="1"/>
  <c r="AB582" i="1"/>
  <c r="Z582" i="1"/>
  <c r="AA582" i="1"/>
  <c r="Y582" i="1"/>
  <c r="AC630" i="1"/>
  <c r="AB630" i="1"/>
  <c r="AA630" i="1"/>
  <c r="Y630" i="1"/>
  <c r="Z630" i="1"/>
  <c r="AC662" i="1"/>
  <c r="AB662" i="1"/>
  <c r="AA662" i="1"/>
  <c r="Y662" i="1"/>
  <c r="Z662" i="1"/>
  <c r="AC706" i="1"/>
  <c r="AB706" i="1"/>
  <c r="AA706" i="1"/>
  <c r="Y706" i="1"/>
  <c r="Z706" i="1"/>
  <c r="AC742" i="1"/>
  <c r="AB742" i="1"/>
  <c r="Z742" i="1"/>
  <c r="Y742" i="1"/>
  <c r="AA742" i="1"/>
  <c r="AC766" i="1"/>
  <c r="AB766" i="1"/>
  <c r="Z766" i="1"/>
  <c r="AA766" i="1"/>
  <c r="Y766" i="1"/>
  <c r="AC814" i="1"/>
  <c r="AB814" i="1"/>
  <c r="Z814" i="1"/>
  <c r="AA814" i="1"/>
  <c r="Y814" i="1"/>
  <c r="AC846" i="1"/>
  <c r="AB846" i="1"/>
  <c r="Z846" i="1"/>
  <c r="AA846" i="1"/>
  <c r="Y846" i="1"/>
  <c r="AC874" i="1"/>
  <c r="AB874" i="1"/>
  <c r="AA874" i="1"/>
  <c r="Z874" i="1"/>
  <c r="Y874" i="1"/>
  <c r="AC906" i="1"/>
  <c r="AB906" i="1"/>
  <c r="AA906" i="1"/>
  <c r="Z906" i="1"/>
  <c r="Y906" i="1"/>
  <c r="AC938" i="1"/>
  <c r="AB938" i="1"/>
  <c r="AA938" i="1"/>
  <c r="Z938" i="1"/>
  <c r="Y938" i="1"/>
  <c r="AC970" i="1"/>
  <c r="AB970" i="1"/>
  <c r="AA970" i="1"/>
  <c r="Z970" i="1"/>
  <c r="Y970" i="1"/>
  <c r="AC1002" i="1"/>
  <c r="AB1002" i="1"/>
  <c r="AA1002" i="1"/>
  <c r="Z1002" i="1"/>
  <c r="Y1002" i="1"/>
  <c r="AC1034" i="1"/>
  <c r="AB1034" i="1"/>
  <c r="AA1034" i="1"/>
  <c r="Z1034" i="1"/>
  <c r="Y1034" i="1"/>
  <c r="AC1066" i="1"/>
  <c r="AB1066" i="1"/>
  <c r="AA1066" i="1"/>
  <c r="Z1066" i="1"/>
  <c r="Y1066" i="1"/>
  <c r="AC1102" i="1"/>
  <c r="AB1102" i="1"/>
  <c r="AA1102" i="1"/>
  <c r="Z1102" i="1"/>
  <c r="Y1102" i="1"/>
  <c r="AC1134" i="1"/>
  <c r="AB1134" i="1"/>
  <c r="AA1134" i="1"/>
  <c r="Z1134" i="1"/>
  <c r="Y1134" i="1"/>
  <c r="AC1166" i="1"/>
  <c r="AB1166" i="1"/>
  <c r="AA1166" i="1"/>
  <c r="Z1166" i="1"/>
  <c r="Y1166" i="1"/>
  <c r="AC1214" i="1"/>
  <c r="AB1214" i="1"/>
  <c r="AA1214" i="1"/>
  <c r="Z1214" i="1"/>
  <c r="Y1214" i="1"/>
  <c r="AC1230" i="1"/>
  <c r="AB1230" i="1"/>
  <c r="AA1230" i="1"/>
  <c r="Z1230" i="1"/>
  <c r="Y1230" i="1"/>
  <c r="AC1243" i="1"/>
  <c r="AB1243" i="1"/>
  <c r="AA1243" i="1"/>
  <c r="Z1243" i="1"/>
  <c r="Y1243" i="1"/>
  <c r="AC1275" i="1"/>
  <c r="AB1275" i="1"/>
  <c r="AA1275" i="1"/>
  <c r="Z1275" i="1"/>
  <c r="Y1275" i="1"/>
  <c r="AC1303" i="1"/>
  <c r="AB1303" i="1"/>
  <c r="Z1303" i="1"/>
  <c r="Y1303" i="1"/>
  <c r="AA1303" i="1"/>
  <c r="AC1335" i="1"/>
  <c r="AB1335" i="1"/>
  <c r="Z1335" i="1"/>
  <c r="AA1335" i="1"/>
  <c r="Y1335" i="1"/>
  <c r="AC1367" i="1"/>
  <c r="AB1367" i="1"/>
  <c r="Z1367" i="1"/>
  <c r="Y1367" i="1"/>
  <c r="AA1367" i="1"/>
  <c r="AC1415" i="1"/>
  <c r="AB1415" i="1"/>
  <c r="AA1415" i="1"/>
  <c r="Y1415" i="1"/>
  <c r="Z1415" i="1"/>
  <c r="AC1447" i="1"/>
  <c r="AB1447" i="1"/>
  <c r="AA1447" i="1"/>
  <c r="Y1447" i="1"/>
  <c r="Z1447" i="1"/>
  <c r="AC1479" i="1"/>
  <c r="AB1479" i="1"/>
  <c r="AA1479" i="1"/>
  <c r="Y1479" i="1"/>
  <c r="Z1479" i="1"/>
  <c r="AC1511" i="1"/>
  <c r="AB1511" i="1"/>
  <c r="AA1511" i="1"/>
  <c r="Y1511" i="1"/>
  <c r="Z1511" i="1"/>
  <c r="AC1547" i="1"/>
  <c r="AB1547" i="1"/>
  <c r="Z1547" i="1"/>
  <c r="AA1547" i="1"/>
  <c r="Y1547" i="1"/>
  <c r="AC1579" i="1"/>
  <c r="AB1579" i="1"/>
  <c r="Z1579" i="1"/>
  <c r="Y1579" i="1"/>
  <c r="AA1579" i="1"/>
  <c r="AC1615" i="1"/>
  <c r="AB1615" i="1"/>
  <c r="AA1615" i="1"/>
  <c r="Z1615" i="1"/>
  <c r="Y1615" i="1"/>
  <c r="AC1659" i="1"/>
  <c r="AB1659" i="1"/>
  <c r="AA1659" i="1"/>
  <c r="Z1659" i="1"/>
  <c r="Y1659" i="1"/>
  <c r="AC1691" i="1"/>
  <c r="AB1691" i="1"/>
  <c r="AA1691" i="1"/>
  <c r="Z1691" i="1"/>
  <c r="Y1691" i="1"/>
  <c r="AC1723" i="1"/>
  <c r="AB1723" i="1"/>
  <c r="AA1723" i="1"/>
  <c r="Z1723" i="1"/>
  <c r="Y1723" i="1"/>
  <c r="AC1751" i="1"/>
  <c r="AB1751" i="1"/>
  <c r="Z1751" i="1"/>
  <c r="Y1751" i="1"/>
  <c r="AA1751" i="1"/>
  <c r="AC1783" i="1"/>
  <c r="AB1783" i="1"/>
  <c r="Z1783" i="1"/>
  <c r="AA1783" i="1"/>
  <c r="Y1783" i="1"/>
  <c r="AC1819" i="1"/>
  <c r="AB1819" i="1"/>
  <c r="AA1819" i="1"/>
  <c r="Z1819" i="1"/>
  <c r="Y1819" i="1"/>
  <c r="AC1851" i="1"/>
  <c r="AB1851" i="1"/>
  <c r="AA1851" i="1"/>
  <c r="Z1851" i="1"/>
  <c r="Y1851" i="1"/>
  <c r="AC1883" i="1"/>
  <c r="AB1883" i="1"/>
  <c r="AA1883" i="1"/>
  <c r="Z1883" i="1"/>
  <c r="Y1883" i="1"/>
  <c r="AC1931" i="1"/>
  <c r="AB1931" i="1"/>
  <c r="AA1931" i="1"/>
  <c r="Z1931" i="1"/>
  <c r="Y1931" i="1"/>
  <c r="AC1967" i="1"/>
  <c r="AB1967" i="1"/>
  <c r="AA1967" i="1"/>
  <c r="Y1967" i="1"/>
  <c r="Z1967" i="1"/>
  <c r="AC1999" i="1"/>
  <c r="AB1999" i="1"/>
  <c r="AA1999" i="1"/>
  <c r="Y1999" i="1"/>
  <c r="Z1999" i="1"/>
  <c r="AC2035" i="1"/>
  <c r="AA2035" i="1"/>
  <c r="Z2035" i="1"/>
  <c r="Y2035" i="1"/>
  <c r="AB2035" i="1"/>
  <c r="AC2067" i="1"/>
  <c r="AA2067" i="1"/>
  <c r="Z2067" i="1"/>
  <c r="AB2067" i="1"/>
  <c r="Y2067" i="1"/>
  <c r="AC2099" i="1"/>
  <c r="AA2099" i="1"/>
  <c r="Z2099" i="1"/>
  <c r="AB2099" i="1"/>
  <c r="Y2099" i="1"/>
  <c r="AC2135" i="1"/>
  <c r="AB2135" i="1"/>
  <c r="AA2135" i="1"/>
  <c r="Z2135" i="1"/>
  <c r="Y2135" i="1"/>
  <c r="AC2163" i="1"/>
  <c r="AA2163" i="1"/>
  <c r="Z2163" i="1"/>
  <c r="Y2163" i="1"/>
  <c r="AB2163" i="1"/>
  <c r="AC2199" i="1"/>
  <c r="AB2199" i="1"/>
  <c r="AA2199" i="1"/>
  <c r="Z2199" i="1"/>
  <c r="Y2199" i="1"/>
  <c r="AC2227" i="1"/>
  <c r="AA2227" i="1"/>
  <c r="Z2227" i="1"/>
  <c r="Y2227" i="1"/>
  <c r="AB2227" i="1"/>
  <c r="AC2263" i="1"/>
  <c r="AB2263" i="1"/>
  <c r="AA2263" i="1"/>
  <c r="Z2263" i="1"/>
  <c r="Y2263" i="1"/>
  <c r="AC2295" i="1"/>
  <c r="AB2295" i="1"/>
  <c r="AA2295" i="1"/>
  <c r="Z2295" i="1"/>
  <c r="Y2295" i="1"/>
  <c r="AC2327" i="1"/>
  <c r="AB2327" i="1"/>
  <c r="Z2327" i="1"/>
  <c r="Y2327" i="1"/>
  <c r="AA2327" i="1"/>
  <c r="AC2359" i="1"/>
  <c r="AB2359" i="1"/>
  <c r="AA2359" i="1"/>
  <c r="Z2359" i="1"/>
  <c r="Y2359" i="1"/>
  <c r="AC2391" i="1"/>
  <c r="AB2391" i="1"/>
  <c r="AA2391" i="1"/>
  <c r="Z2391" i="1"/>
  <c r="Y2391" i="1"/>
  <c r="AC2439" i="1"/>
  <c r="AB2439" i="1"/>
  <c r="AA2439" i="1"/>
  <c r="Z2439" i="1"/>
  <c r="Y2439" i="1"/>
  <c r="AC2471" i="1"/>
  <c r="AB2471" i="1"/>
  <c r="AA2471" i="1"/>
  <c r="Z2471" i="1"/>
  <c r="Y2471" i="1"/>
  <c r="AC2503" i="1"/>
  <c r="AB2503" i="1"/>
  <c r="AA2503" i="1"/>
  <c r="Z2503" i="1"/>
  <c r="Y2503" i="1"/>
  <c r="AC2531" i="1"/>
  <c r="AB2531" i="1"/>
  <c r="AA2531" i="1"/>
  <c r="Z2531" i="1"/>
  <c r="Y2531" i="1"/>
  <c r="AC2567" i="1"/>
  <c r="AB2567" i="1"/>
  <c r="AA2567" i="1"/>
  <c r="Z2567" i="1"/>
  <c r="Y2567" i="1"/>
  <c r="AC2599" i="1"/>
  <c r="AB2599" i="1"/>
  <c r="AA2599" i="1"/>
  <c r="Z2599" i="1"/>
  <c r="Y2599" i="1"/>
  <c r="AC2631" i="1"/>
  <c r="AB2631" i="1"/>
  <c r="AA2631" i="1"/>
  <c r="Z2631" i="1"/>
  <c r="Y2631" i="1"/>
  <c r="AC2663" i="1"/>
  <c r="AB2663" i="1"/>
  <c r="AA2663" i="1"/>
  <c r="Z2663" i="1"/>
  <c r="Y2663" i="1"/>
  <c r="AC2711" i="1"/>
  <c r="AB2711" i="1"/>
  <c r="Z2711" i="1"/>
  <c r="Y2711" i="1"/>
  <c r="AA2711" i="1"/>
  <c r="AC2743" i="1"/>
  <c r="AB2743" i="1"/>
  <c r="AA2743" i="1"/>
  <c r="Z2743" i="1"/>
  <c r="Y2743" i="1"/>
  <c r="AC2771" i="1"/>
  <c r="AB2771" i="1"/>
  <c r="AA2771" i="1"/>
  <c r="Z2771" i="1"/>
  <c r="Y2771" i="1"/>
  <c r="AC2807" i="1"/>
  <c r="AB2807" i="1"/>
  <c r="AA2807" i="1"/>
  <c r="Z2807" i="1"/>
  <c r="Y2807" i="1"/>
  <c r="AC2839" i="1"/>
  <c r="AB2839" i="1"/>
  <c r="Z2839" i="1"/>
  <c r="AA2839" i="1"/>
  <c r="Y2839" i="1"/>
  <c r="AB2871" i="1"/>
  <c r="AC2871" i="1"/>
  <c r="AA2871" i="1"/>
  <c r="Z2871" i="1"/>
  <c r="Y2871" i="1"/>
  <c r="AC2903" i="1"/>
  <c r="AB2903" i="1"/>
  <c r="Z2903" i="1"/>
  <c r="Y2903" i="1"/>
  <c r="AA2903" i="1"/>
  <c r="AC2935" i="1"/>
  <c r="AB2935" i="1"/>
  <c r="AA2935" i="1"/>
  <c r="Z2935" i="1"/>
  <c r="Y2935" i="1"/>
  <c r="AC2971" i="1"/>
  <c r="AB2971" i="1"/>
  <c r="AA2971" i="1"/>
  <c r="Z2971" i="1"/>
  <c r="Y2971" i="1"/>
  <c r="AC3023" i="1"/>
  <c r="AB3023" i="1"/>
  <c r="AA3023" i="1"/>
  <c r="Y3023" i="1"/>
  <c r="Z3023" i="1"/>
  <c r="AC3051" i="1"/>
  <c r="AB3051" i="1"/>
  <c r="Z3051" i="1"/>
  <c r="Y3051" i="1"/>
  <c r="AA3051" i="1"/>
  <c r="AC3087" i="1"/>
  <c r="AB3087" i="1"/>
  <c r="AA3087" i="1"/>
  <c r="Y3087" i="1"/>
  <c r="Z3087" i="1"/>
  <c r="AC3119" i="1"/>
  <c r="AB3119" i="1"/>
  <c r="AA3119" i="1"/>
  <c r="Y3119" i="1"/>
  <c r="Z3119" i="1"/>
  <c r="AC3151" i="1"/>
  <c r="AB3151" i="1"/>
  <c r="AA3151" i="1"/>
  <c r="Y3151" i="1"/>
  <c r="Z3151" i="1"/>
  <c r="AC3183" i="1"/>
  <c r="AB3183" i="1"/>
  <c r="AA3183" i="1"/>
  <c r="Y3183" i="1"/>
  <c r="Z3183" i="1"/>
  <c r="AC3215" i="1"/>
  <c r="AB3215" i="1"/>
  <c r="AA3215" i="1"/>
  <c r="Y3215" i="1"/>
  <c r="Z3215" i="1"/>
  <c r="AC6" i="1"/>
  <c r="AB6" i="1"/>
  <c r="Z6" i="1"/>
  <c r="Y6" i="1"/>
  <c r="AA6" i="1"/>
  <c r="AC36" i="1"/>
  <c r="AB36" i="1"/>
  <c r="AA36" i="1"/>
  <c r="Z36" i="1"/>
  <c r="Y36" i="1"/>
  <c r="AC60" i="1"/>
  <c r="AB60" i="1"/>
  <c r="AA60" i="1"/>
  <c r="Z60" i="1"/>
  <c r="Y60" i="1"/>
  <c r="AC76" i="1"/>
  <c r="AA76" i="1"/>
  <c r="Z76" i="1"/>
  <c r="AB76" i="1"/>
  <c r="Y76" i="1"/>
  <c r="AC92" i="1"/>
  <c r="AB92" i="1"/>
  <c r="AA92" i="1"/>
  <c r="Z92" i="1"/>
  <c r="Y92" i="1"/>
  <c r="AC108" i="1"/>
  <c r="AA108" i="1"/>
  <c r="Z108" i="1"/>
  <c r="Y108" i="1"/>
  <c r="AB108" i="1"/>
  <c r="AC140" i="1"/>
  <c r="AA140" i="1"/>
  <c r="Z140" i="1"/>
  <c r="AB140" i="1"/>
  <c r="Y140" i="1"/>
  <c r="AC420" i="1"/>
  <c r="AB420" i="1"/>
  <c r="AA420" i="1"/>
  <c r="Z420" i="1"/>
  <c r="Y420" i="1"/>
  <c r="AC668" i="1"/>
  <c r="AB668" i="1"/>
  <c r="AA668" i="1"/>
  <c r="Z668" i="1"/>
  <c r="Y668" i="1"/>
  <c r="AC676" i="1"/>
  <c r="AB676" i="1"/>
  <c r="AA676" i="1"/>
  <c r="Z676" i="1"/>
  <c r="Y676" i="1"/>
  <c r="AC692" i="1"/>
  <c r="AB692" i="1"/>
  <c r="AA692" i="1"/>
  <c r="Z692" i="1"/>
  <c r="Y692" i="1"/>
  <c r="AC716" i="1"/>
  <c r="AA716" i="1"/>
  <c r="Z716" i="1"/>
  <c r="AB716" i="1"/>
  <c r="Y716" i="1"/>
  <c r="AC732" i="1"/>
  <c r="AB732" i="1"/>
  <c r="AA732" i="1"/>
  <c r="Z732" i="1"/>
  <c r="Y732" i="1"/>
  <c r="AC748" i="1"/>
  <c r="AA748" i="1"/>
  <c r="Z748" i="1"/>
  <c r="Y748" i="1"/>
  <c r="AB748" i="1"/>
  <c r="AC764" i="1"/>
  <c r="AB764" i="1"/>
  <c r="AA764" i="1"/>
  <c r="Z764" i="1"/>
  <c r="Y764" i="1"/>
  <c r="AC780" i="1"/>
  <c r="AA780" i="1"/>
  <c r="Z780" i="1"/>
  <c r="AB780" i="1"/>
  <c r="Y780" i="1"/>
  <c r="AC788" i="1"/>
  <c r="AB788" i="1"/>
  <c r="AA788" i="1"/>
  <c r="Z788" i="1"/>
  <c r="Y788" i="1"/>
  <c r="AC804" i="1"/>
  <c r="AB804" i="1"/>
  <c r="AA804" i="1"/>
  <c r="Z804" i="1"/>
  <c r="Y804" i="1"/>
  <c r="AC828" i="1"/>
  <c r="AB828" i="1"/>
  <c r="AA828" i="1"/>
  <c r="Z828" i="1"/>
  <c r="Y828" i="1"/>
  <c r="AC836" i="1"/>
  <c r="AB836" i="1"/>
  <c r="AA836" i="1"/>
  <c r="Z836" i="1"/>
  <c r="Y836" i="1"/>
  <c r="AC860" i="1"/>
  <c r="AB860" i="1"/>
  <c r="AA860" i="1"/>
  <c r="Z860" i="1"/>
  <c r="Y860" i="1"/>
  <c r="AC876" i="1"/>
  <c r="AA876" i="1"/>
  <c r="Z876" i="1"/>
  <c r="Y876" i="1"/>
  <c r="AB876" i="1"/>
  <c r="AC884" i="1"/>
  <c r="AB884" i="1"/>
  <c r="AA884" i="1"/>
  <c r="Z884" i="1"/>
  <c r="Y884" i="1"/>
  <c r="AC900" i="1"/>
  <c r="AB900" i="1"/>
  <c r="AA900" i="1"/>
  <c r="Z900" i="1"/>
  <c r="Y900" i="1"/>
  <c r="AC916" i="1"/>
  <c r="AB916" i="1"/>
  <c r="AA916" i="1"/>
  <c r="Z916" i="1"/>
  <c r="Y916" i="1"/>
  <c r="AC932" i="1"/>
  <c r="AB932" i="1"/>
  <c r="AA932" i="1"/>
  <c r="Z932" i="1"/>
  <c r="Y932" i="1"/>
  <c r="AC948" i="1"/>
  <c r="AB948" i="1"/>
  <c r="AA948" i="1"/>
  <c r="Z948" i="1"/>
  <c r="Y948" i="1"/>
  <c r="AC964" i="1"/>
  <c r="AB964" i="1"/>
  <c r="AA964" i="1"/>
  <c r="Z964" i="1"/>
  <c r="Y964" i="1"/>
  <c r="AC980" i="1"/>
  <c r="AB980" i="1"/>
  <c r="AA980" i="1"/>
  <c r="Z980" i="1"/>
  <c r="Y980" i="1"/>
  <c r="AC996" i="1"/>
  <c r="AB996" i="1"/>
  <c r="AA996" i="1"/>
  <c r="Z996" i="1"/>
  <c r="Y996" i="1"/>
  <c r="AC1012" i="1"/>
  <c r="AB1012" i="1"/>
  <c r="AA1012" i="1"/>
  <c r="Z1012" i="1"/>
  <c r="Y1012" i="1"/>
  <c r="AC1028" i="1"/>
  <c r="AB1028" i="1"/>
  <c r="AA1028" i="1"/>
  <c r="Z1028" i="1"/>
  <c r="Y1028" i="1"/>
  <c r="AC1044" i="1"/>
  <c r="AB1044" i="1"/>
  <c r="AA1044" i="1"/>
  <c r="Z1044" i="1"/>
  <c r="Y1044" i="1"/>
  <c r="AC1060" i="1"/>
  <c r="AB1060" i="1"/>
  <c r="AA1060" i="1"/>
  <c r="Z1060" i="1"/>
  <c r="Y1060" i="1"/>
  <c r="AC1076" i="1"/>
  <c r="AB1076" i="1"/>
  <c r="AA1076" i="1"/>
  <c r="Z1076" i="1"/>
  <c r="Y1076" i="1"/>
  <c r="AC1092" i="1"/>
  <c r="AB1092" i="1"/>
  <c r="AA1092" i="1"/>
  <c r="Z1092" i="1"/>
  <c r="Y1092" i="1"/>
  <c r="AC1108" i="1"/>
  <c r="AB1108" i="1"/>
  <c r="AA1108" i="1"/>
  <c r="Z1108" i="1"/>
  <c r="Y1108" i="1"/>
  <c r="AC1124" i="1"/>
  <c r="AB1124" i="1"/>
  <c r="AA1124" i="1"/>
  <c r="Z1124" i="1"/>
  <c r="Y1124" i="1"/>
  <c r="AC1132" i="1"/>
  <c r="AA1132" i="1"/>
  <c r="Z1132" i="1"/>
  <c r="Y1132" i="1"/>
  <c r="AB1132" i="1"/>
  <c r="AC1148" i="1"/>
  <c r="AB1148" i="1"/>
  <c r="AA1148" i="1"/>
  <c r="Z1148" i="1"/>
  <c r="Y1148" i="1"/>
  <c r="AC1164" i="1"/>
  <c r="AA1164" i="1"/>
  <c r="Z1164" i="1"/>
  <c r="AB1164" i="1"/>
  <c r="Y1164" i="1"/>
  <c r="AC1180" i="1"/>
  <c r="AB1180" i="1"/>
  <c r="AA1180" i="1"/>
  <c r="Z1180" i="1"/>
  <c r="Y1180" i="1"/>
  <c r="AC1196" i="1"/>
  <c r="AA1196" i="1"/>
  <c r="Z1196" i="1"/>
  <c r="AB1196" i="1"/>
  <c r="Y1196" i="1"/>
  <c r="AC1212" i="1"/>
  <c r="AB1212" i="1"/>
  <c r="AA1212" i="1"/>
  <c r="Z1212" i="1"/>
  <c r="Y1212" i="1"/>
  <c r="AC1228" i="1"/>
  <c r="AA1228" i="1"/>
  <c r="Z1228" i="1"/>
  <c r="AB1228" i="1"/>
  <c r="Y1228" i="1"/>
  <c r="AB1253" i="1"/>
  <c r="AA1253" i="1"/>
  <c r="Z1253" i="1"/>
  <c r="AC1253" i="1"/>
  <c r="Y1253" i="1"/>
  <c r="AC1277" i="1"/>
  <c r="AA1277" i="1"/>
  <c r="Z1277" i="1"/>
  <c r="AB1277" i="1"/>
  <c r="Y1277" i="1"/>
  <c r="AC1293" i="1"/>
  <c r="AB1293" i="1"/>
  <c r="AA1293" i="1"/>
  <c r="Z1293" i="1"/>
  <c r="Y1293" i="1"/>
  <c r="AC1309" i="1"/>
  <c r="AA1309" i="1"/>
  <c r="Z1309" i="1"/>
  <c r="Y1309" i="1"/>
  <c r="AB1309" i="1"/>
  <c r="AC1333" i="1"/>
  <c r="AB1333" i="1"/>
  <c r="AA1333" i="1"/>
  <c r="Z1333" i="1"/>
  <c r="Y1333" i="1"/>
  <c r="AB1349" i="1"/>
  <c r="AC1349" i="1"/>
  <c r="AA1349" i="1"/>
  <c r="Z1349" i="1"/>
  <c r="Y1349" i="1"/>
  <c r="AC1373" i="1"/>
  <c r="AA1373" i="1"/>
  <c r="Z1373" i="1"/>
  <c r="AB1373" i="1"/>
  <c r="Y1373" i="1"/>
  <c r="AC1389" i="1"/>
  <c r="AB1389" i="1"/>
  <c r="AA1389" i="1"/>
  <c r="Z1389" i="1"/>
  <c r="Y1389" i="1"/>
  <c r="AC1405" i="1"/>
  <c r="AA1405" i="1"/>
  <c r="Z1405" i="1"/>
  <c r="AB1405" i="1"/>
  <c r="Y1405" i="1"/>
  <c r="AC1429" i="1"/>
  <c r="AB1429" i="1"/>
  <c r="AA1429" i="1"/>
  <c r="Z1429" i="1"/>
  <c r="Y1429" i="1"/>
  <c r="AB1445" i="1"/>
  <c r="AA1445" i="1"/>
  <c r="Z1445" i="1"/>
  <c r="AC1445" i="1"/>
  <c r="Y1445" i="1"/>
  <c r="AC1469" i="1"/>
  <c r="AA1469" i="1"/>
  <c r="Z1469" i="1"/>
  <c r="AB1469" i="1"/>
  <c r="Y1469" i="1"/>
  <c r="AC1485" i="1"/>
  <c r="AB1485" i="1"/>
  <c r="AA1485" i="1"/>
  <c r="Z1485" i="1"/>
  <c r="Y1485" i="1"/>
  <c r="AB1509" i="1"/>
  <c r="AA1509" i="1"/>
  <c r="Z1509" i="1"/>
  <c r="AC1509" i="1"/>
  <c r="Y1509" i="1"/>
  <c r="AC1525" i="1"/>
  <c r="AB1525" i="1"/>
  <c r="AA1525" i="1"/>
  <c r="Z1525" i="1"/>
  <c r="Y1525" i="1"/>
  <c r="AB1541" i="1"/>
  <c r="AC1541" i="1"/>
  <c r="AA1541" i="1"/>
  <c r="Z1541" i="1"/>
  <c r="Y1541" i="1"/>
  <c r="AC1557" i="1"/>
  <c r="AB1557" i="1"/>
  <c r="AA1557" i="1"/>
  <c r="Z1557" i="1"/>
  <c r="Y1557" i="1"/>
  <c r="AB1573" i="1"/>
  <c r="AA1573" i="1"/>
  <c r="Z1573" i="1"/>
  <c r="AC1573" i="1"/>
  <c r="Y1573" i="1"/>
  <c r="AC1597" i="1"/>
  <c r="AB1597" i="1"/>
  <c r="AA1597" i="1"/>
  <c r="Z1597" i="1"/>
  <c r="Y1597" i="1"/>
  <c r="AC1613" i="1"/>
  <c r="AB1613" i="1"/>
  <c r="AA1613" i="1"/>
  <c r="Z1613" i="1"/>
  <c r="Y1613" i="1"/>
  <c r="AC1629" i="1"/>
  <c r="AB1629" i="1"/>
  <c r="AA1629" i="1"/>
  <c r="Z1629" i="1"/>
  <c r="Y1629" i="1"/>
  <c r="AB1637" i="1"/>
  <c r="AA1637" i="1"/>
  <c r="Z1637" i="1"/>
  <c r="Y1637" i="1"/>
  <c r="AC1637" i="1"/>
  <c r="AC1653" i="1"/>
  <c r="AB1653" i="1"/>
  <c r="AA1653" i="1"/>
  <c r="Z1653" i="1"/>
  <c r="Y1653" i="1"/>
  <c r="AB1669" i="1"/>
  <c r="AC1669" i="1"/>
  <c r="AA1669" i="1"/>
  <c r="Z1669" i="1"/>
  <c r="Y1669" i="1"/>
  <c r="AC1685" i="1"/>
  <c r="AB1685" i="1"/>
  <c r="AA1685" i="1"/>
  <c r="Z1685" i="1"/>
  <c r="Y1685" i="1"/>
  <c r="AB1701" i="1"/>
  <c r="AA1701" i="1"/>
  <c r="Z1701" i="1"/>
  <c r="AC1701" i="1"/>
  <c r="Y1701" i="1"/>
  <c r="AC1717" i="1"/>
  <c r="AB1717" i="1"/>
  <c r="AA1717" i="1"/>
  <c r="Z1717" i="1"/>
  <c r="Y1717" i="1"/>
  <c r="AB1733" i="1"/>
  <c r="AC1733" i="1"/>
  <c r="AA1733" i="1"/>
  <c r="Z1733" i="1"/>
  <c r="Y1733" i="1"/>
  <c r="AC1749" i="1"/>
  <c r="AB1749" i="1"/>
  <c r="AA1749" i="1"/>
  <c r="Z1749" i="1"/>
  <c r="Y1749" i="1"/>
  <c r="AB1765" i="1"/>
  <c r="AA1765" i="1"/>
  <c r="Z1765" i="1"/>
  <c r="AC1765" i="1"/>
  <c r="Y1765" i="1"/>
  <c r="AC1781" i="1"/>
  <c r="AB1781" i="1"/>
  <c r="AA1781" i="1"/>
  <c r="Z1781" i="1"/>
  <c r="Y1781" i="1"/>
  <c r="AB1797" i="1"/>
  <c r="AC1797" i="1"/>
  <c r="AA1797" i="1"/>
  <c r="Z1797" i="1"/>
  <c r="Y1797" i="1"/>
  <c r="AC1813" i="1"/>
  <c r="AB1813" i="1"/>
  <c r="AA1813" i="1"/>
  <c r="Z1813" i="1"/>
  <c r="Y1813" i="1"/>
  <c r="AB1829" i="1"/>
  <c r="AA1829" i="1"/>
  <c r="Z1829" i="1"/>
  <c r="AC1829" i="1"/>
  <c r="Y1829" i="1"/>
  <c r="AC1845" i="1"/>
  <c r="AB1845" i="1"/>
  <c r="AA1845" i="1"/>
  <c r="Z1845" i="1"/>
  <c r="Y1845" i="1"/>
  <c r="AB1861" i="1"/>
  <c r="AC1861" i="1"/>
  <c r="AA1861" i="1"/>
  <c r="Z1861" i="1"/>
  <c r="Y1861" i="1"/>
  <c r="AC1869" i="1"/>
  <c r="AB1869" i="1"/>
  <c r="AA1869" i="1"/>
  <c r="Z1869" i="1"/>
  <c r="Y1869" i="1"/>
  <c r="AC1885" i="1"/>
  <c r="AB1885" i="1"/>
  <c r="AA1885" i="1"/>
  <c r="Z1885" i="1"/>
  <c r="Y1885" i="1"/>
  <c r="AC1901" i="1"/>
  <c r="AB1901" i="1"/>
  <c r="AA1901" i="1"/>
  <c r="Z1901" i="1"/>
  <c r="Y1901" i="1"/>
  <c r="AC1917" i="1"/>
  <c r="AB1917" i="1"/>
  <c r="AA1917" i="1"/>
  <c r="Z1917" i="1"/>
  <c r="Y1917" i="1"/>
  <c r="AC1933" i="1"/>
  <c r="AB1933" i="1"/>
  <c r="AA1933" i="1"/>
  <c r="Z1933" i="1"/>
  <c r="Y1933" i="1"/>
  <c r="AC1949" i="1"/>
  <c r="AB1949" i="1"/>
  <c r="AA1949" i="1"/>
  <c r="Z1949" i="1"/>
  <c r="Y1949" i="1"/>
  <c r="AC1965" i="1"/>
  <c r="AB1965" i="1"/>
  <c r="AA1965" i="1"/>
  <c r="Z1965" i="1"/>
  <c r="Y1965" i="1"/>
  <c r="AC1981" i="1"/>
  <c r="AB1981" i="1"/>
  <c r="AA1981" i="1"/>
  <c r="Z1981" i="1"/>
  <c r="Y1981" i="1"/>
  <c r="AC1997" i="1"/>
  <c r="AB1997" i="1"/>
  <c r="AA1997" i="1"/>
  <c r="Z1997" i="1"/>
  <c r="Y1997" i="1"/>
  <c r="AC2013" i="1"/>
  <c r="AB2013" i="1"/>
  <c r="AA2013" i="1"/>
  <c r="Z2013" i="1"/>
  <c r="Y2013" i="1"/>
  <c r="AC2029" i="1"/>
  <c r="AB2029" i="1"/>
  <c r="AA2029" i="1"/>
  <c r="Z2029" i="1"/>
  <c r="Y2029" i="1"/>
  <c r="AC2045" i="1"/>
  <c r="AB2045" i="1"/>
  <c r="AA2045" i="1"/>
  <c r="Z2045" i="1"/>
  <c r="Y2045" i="1"/>
  <c r="AC2061" i="1"/>
  <c r="AB2061" i="1"/>
  <c r="AA2061" i="1"/>
  <c r="Z2061" i="1"/>
  <c r="Y2061" i="1"/>
  <c r="AC2077" i="1"/>
  <c r="AB2077" i="1"/>
  <c r="AA2077" i="1"/>
  <c r="Z2077" i="1"/>
  <c r="Y2077" i="1"/>
  <c r="AC2093" i="1"/>
  <c r="AB2093" i="1"/>
  <c r="AA2093" i="1"/>
  <c r="Z2093" i="1"/>
  <c r="Y2093" i="1"/>
  <c r="AC2109" i="1"/>
  <c r="AB2109" i="1"/>
  <c r="AA2109" i="1"/>
  <c r="Z2109" i="1"/>
  <c r="Y2109" i="1"/>
  <c r="AC2125" i="1"/>
  <c r="AB2125" i="1"/>
  <c r="AA2125" i="1"/>
  <c r="Z2125" i="1"/>
  <c r="Y2125" i="1"/>
  <c r="AC2141" i="1"/>
  <c r="AB2141" i="1"/>
  <c r="AA2141" i="1"/>
  <c r="Z2141" i="1"/>
  <c r="Y2141" i="1"/>
  <c r="AC2157" i="1"/>
  <c r="AB2157" i="1"/>
  <c r="AA2157" i="1"/>
  <c r="Z2157" i="1"/>
  <c r="Y2157" i="1"/>
  <c r="AC2173" i="1"/>
  <c r="AB2173" i="1"/>
  <c r="AA2173" i="1"/>
  <c r="Z2173" i="1"/>
  <c r="Y2173" i="1"/>
  <c r="AC2181" i="1"/>
  <c r="AB2181" i="1"/>
  <c r="AA2181" i="1"/>
  <c r="Z2181" i="1"/>
  <c r="Y2181" i="1"/>
  <c r="AB2197" i="1"/>
  <c r="AA2197" i="1"/>
  <c r="Z2197" i="1"/>
  <c r="AC2197" i="1"/>
  <c r="Y2197" i="1"/>
  <c r="AC2221" i="1"/>
  <c r="AB2221" i="1"/>
  <c r="AA2221" i="1"/>
  <c r="Z2221" i="1"/>
  <c r="Y2221" i="1"/>
  <c r="AC2229" i="1"/>
  <c r="AB2229" i="1"/>
  <c r="AA2229" i="1"/>
  <c r="Z2229" i="1"/>
  <c r="Y2229" i="1"/>
  <c r="AB2245" i="1"/>
  <c r="AC2245" i="1"/>
  <c r="AA2245" i="1"/>
  <c r="Z2245" i="1"/>
  <c r="Y2245" i="1"/>
  <c r="AC2261" i="1"/>
  <c r="AB2261" i="1"/>
  <c r="AA2261" i="1"/>
  <c r="Z2261" i="1"/>
  <c r="Y2261" i="1"/>
  <c r="AB2277" i="1"/>
  <c r="AA2277" i="1"/>
  <c r="AC2277" i="1"/>
  <c r="Z2277" i="1"/>
  <c r="Y2277" i="1"/>
  <c r="AC2293" i="1"/>
  <c r="AB2293" i="1"/>
  <c r="AA2293" i="1"/>
  <c r="Z2293" i="1"/>
  <c r="Y2293" i="1"/>
  <c r="AC2309" i="1"/>
  <c r="AA2309" i="1"/>
  <c r="AB2309" i="1"/>
  <c r="Z2309" i="1"/>
  <c r="Y2309" i="1"/>
  <c r="AB2333" i="1"/>
  <c r="AC2333" i="1"/>
  <c r="AA2333" i="1"/>
  <c r="Z2333" i="1"/>
  <c r="Y2333" i="1"/>
  <c r="AC2349" i="1"/>
  <c r="AB2349" i="1"/>
  <c r="AA2349" i="1"/>
  <c r="Z2349" i="1"/>
  <c r="Y2349" i="1"/>
  <c r="AB2365" i="1"/>
  <c r="AA2365" i="1"/>
  <c r="AC2365" i="1"/>
  <c r="Z2365" i="1"/>
  <c r="Y2365" i="1"/>
  <c r="AC2381" i="1"/>
  <c r="AB2381" i="1"/>
  <c r="AA2381" i="1"/>
  <c r="Z2381" i="1"/>
  <c r="Y2381" i="1"/>
  <c r="AB2397" i="1"/>
  <c r="AC2397" i="1"/>
  <c r="AA2397" i="1"/>
  <c r="Z2397" i="1"/>
  <c r="Y2397" i="1"/>
  <c r="AC2413" i="1"/>
  <c r="AB2413" i="1"/>
  <c r="AA2413" i="1"/>
  <c r="Z2413" i="1"/>
  <c r="Y2413" i="1"/>
  <c r="AB2429" i="1"/>
  <c r="AA2429" i="1"/>
  <c r="Z2429" i="1"/>
  <c r="Y2429" i="1"/>
  <c r="AC2429" i="1"/>
  <c r="AC2445" i="1"/>
  <c r="AB2445" i="1"/>
  <c r="AA2445" i="1"/>
  <c r="Z2445" i="1"/>
  <c r="Y2445" i="1"/>
  <c r="AB2461" i="1"/>
  <c r="AC2461" i="1"/>
  <c r="AA2461" i="1"/>
  <c r="Z2461" i="1"/>
  <c r="Y2461" i="1"/>
  <c r="AC2477" i="1"/>
  <c r="AB2477" i="1"/>
  <c r="AA2477" i="1"/>
  <c r="Z2477" i="1"/>
  <c r="Y2477" i="1"/>
  <c r="AB2493" i="1"/>
  <c r="AA2493" i="1"/>
  <c r="AC2493" i="1"/>
  <c r="Z2493" i="1"/>
  <c r="Y2493" i="1"/>
  <c r="AC2509" i="1"/>
  <c r="AB2509" i="1"/>
  <c r="AA2509" i="1"/>
  <c r="Z2509" i="1"/>
  <c r="Y2509" i="1"/>
  <c r="AB2525" i="1"/>
  <c r="AC2525" i="1"/>
  <c r="AA2525" i="1"/>
  <c r="Z2525" i="1"/>
  <c r="Y2525" i="1"/>
  <c r="AC2541" i="1"/>
  <c r="AB2541" i="1"/>
  <c r="AA2541" i="1"/>
  <c r="Z2541" i="1"/>
  <c r="Y2541" i="1"/>
  <c r="AB2557" i="1"/>
  <c r="AA2557" i="1"/>
  <c r="Z2557" i="1"/>
  <c r="AC2557" i="1"/>
  <c r="Y2557" i="1"/>
  <c r="AC2573" i="1"/>
  <c r="AB2573" i="1"/>
  <c r="AA2573" i="1"/>
  <c r="Z2573" i="1"/>
  <c r="Y2573" i="1"/>
  <c r="AB2589" i="1"/>
  <c r="AC2589" i="1"/>
  <c r="AA2589" i="1"/>
  <c r="Z2589" i="1"/>
  <c r="Y2589" i="1"/>
  <c r="AC2605" i="1"/>
  <c r="AB2605" i="1"/>
  <c r="AA2605" i="1"/>
  <c r="Z2605" i="1"/>
  <c r="Y2605" i="1"/>
  <c r="AB2621" i="1"/>
  <c r="AA2621" i="1"/>
  <c r="AC2621" i="1"/>
  <c r="Z2621" i="1"/>
  <c r="Y2621" i="1"/>
  <c r="AC2637" i="1"/>
  <c r="AB2637" i="1"/>
  <c r="AA2637" i="1"/>
  <c r="Z2637" i="1"/>
  <c r="Y2637" i="1"/>
  <c r="AC2645" i="1"/>
  <c r="AA2645" i="1"/>
  <c r="AB2645" i="1"/>
  <c r="Z2645" i="1"/>
  <c r="Y2645" i="1"/>
  <c r="AA2661" i="1"/>
  <c r="AC2661" i="1"/>
  <c r="AB2661" i="1"/>
  <c r="Z2661" i="1"/>
  <c r="Y2661" i="1"/>
  <c r="AC2677" i="1"/>
  <c r="AA2677" i="1"/>
  <c r="Z2677" i="1"/>
  <c r="Y2677" i="1"/>
  <c r="AB2677" i="1"/>
  <c r="AC2693" i="1"/>
  <c r="AA2693" i="1"/>
  <c r="AB2693" i="1"/>
  <c r="Z2693" i="1"/>
  <c r="Y2693" i="1"/>
  <c r="AC2709" i="1"/>
  <c r="AA2709" i="1"/>
  <c r="AB2709" i="1"/>
  <c r="Z2709" i="1"/>
  <c r="Y2709" i="1"/>
  <c r="AA2725" i="1"/>
  <c r="AB2725" i="1"/>
  <c r="AC2725" i="1"/>
  <c r="Z2725" i="1"/>
  <c r="Y2725" i="1"/>
  <c r="AC2741" i="1"/>
  <c r="AA2741" i="1"/>
  <c r="Z2741" i="1"/>
  <c r="Y2741" i="1"/>
  <c r="AB2741" i="1"/>
  <c r="AC2757" i="1"/>
  <c r="AA2757" i="1"/>
  <c r="AB2757" i="1"/>
  <c r="Z2757" i="1"/>
  <c r="Y2757" i="1"/>
  <c r="AC2773" i="1"/>
  <c r="AA2773" i="1"/>
  <c r="AB2773" i="1"/>
  <c r="Z2773" i="1"/>
  <c r="Y2773" i="1"/>
  <c r="AA2789" i="1"/>
  <c r="AC2789" i="1"/>
  <c r="AB2789" i="1"/>
  <c r="Z2789" i="1"/>
  <c r="Y2789" i="1"/>
  <c r="AC2805" i="1"/>
  <c r="AA2805" i="1"/>
  <c r="Z2805" i="1"/>
  <c r="Y2805" i="1"/>
  <c r="AB2805" i="1"/>
  <c r="AC2821" i="1"/>
  <c r="AA2821" i="1"/>
  <c r="AB2821" i="1"/>
  <c r="Z2821" i="1"/>
  <c r="Y2821" i="1"/>
  <c r="AC2837" i="1"/>
  <c r="AA2837" i="1"/>
  <c r="AB2837" i="1"/>
  <c r="Z2837" i="1"/>
  <c r="Y2837" i="1"/>
  <c r="AA2853" i="1"/>
  <c r="AB2853" i="1"/>
  <c r="Z2853" i="1"/>
  <c r="Y2853" i="1"/>
  <c r="AC2853" i="1"/>
  <c r="AC2869" i="1"/>
  <c r="AA2869" i="1"/>
  <c r="Z2869" i="1"/>
  <c r="Y2869" i="1"/>
  <c r="AB2869" i="1"/>
  <c r="AA2885" i="1"/>
  <c r="AB2885" i="1"/>
  <c r="AC2885" i="1"/>
  <c r="Z2885" i="1"/>
  <c r="Y2885" i="1"/>
  <c r="AA2901" i="1"/>
  <c r="AC2901" i="1"/>
  <c r="AB2901" i="1"/>
  <c r="Z2901" i="1"/>
  <c r="Y2901" i="1"/>
  <c r="AC2917" i="1"/>
  <c r="AA2917" i="1"/>
  <c r="AB2917" i="1"/>
  <c r="Z2917" i="1"/>
  <c r="Y2917" i="1"/>
  <c r="AC2933" i="1"/>
  <c r="AA2933" i="1"/>
  <c r="Z2933" i="1"/>
  <c r="Y2933" i="1"/>
  <c r="AB2933" i="1"/>
  <c r="AC2949" i="1"/>
  <c r="AA2949" i="1"/>
  <c r="AB2949" i="1"/>
  <c r="Z2949" i="1"/>
  <c r="Y2949" i="1"/>
  <c r="AC2965" i="1"/>
  <c r="AA2965" i="1"/>
  <c r="AB2965" i="1"/>
  <c r="Z2965" i="1"/>
  <c r="Y2965" i="1"/>
  <c r="AC2981" i="1"/>
  <c r="AA2981" i="1"/>
  <c r="AB2981" i="1"/>
  <c r="Z2981" i="1"/>
  <c r="Y2981" i="1"/>
  <c r="AC2997" i="1"/>
  <c r="AA2997" i="1"/>
  <c r="Z2997" i="1"/>
  <c r="Y2997" i="1"/>
  <c r="AB2997" i="1"/>
  <c r="AC3005" i="1"/>
  <c r="AB3005" i="1"/>
  <c r="AA3005" i="1"/>
  <c r="Z3005" i="1"/>
  <c r="Y3005" i="1"/>
  <c r="AC3021" i="1"/>
  <c r="AB3021" i="1"/>
  <c r="AA3021" i="1"/>
  <c r="Z3021" i="1"/>
  <c r="Y3021" i="1"/>
  <c r="AC3045" i="1"/>
  <c r="AA3045" i="1"/>
  <c r="AB3045" i="1"/>
  <c r="Z3045" i="1"/>
  <c r="Y3045" i="1"/>
  <c r="AC3061" i="1"/>
  <c r="AA3061" i="1"/>
  <c r="Z3061" i="1"/>
  <c r="Y3061" i="1"/>
  <c r="AB3061" i="1"/>
  <c r="AC3077" i="1"/>
  <c r="AA3077" i="1"/>
  <c r="AB3077" i="1"/>
  <c r="Z3077" i="1"/>
  <c r="Y3077" i="1"/>
  <c r="AC3093" i="1"/>
  <c r="AA3093" i="1"/>
  <c r="AB3093" i="1"/>
  <c r="Z3093" i="1"/>
  <c r="Y3093" i="1"/>
  <c r="AC3109" i="1"/>
  <c r="AA3109" i="1"/>
  <c r="AB3109" i="1"/>
  <c r="Z3109" i="1"/>
  <c r="Y3109" i="1"/>
  <c r="AA3125" i="1"/>
  <c r="AC3125" i="1"/>
  <c r="Z3125" i="1"/>
  <c r="Y3125" i="1"/>
  <c r="AB3125" i="1"/>
  <c r="AC3133" i="1"/>
  <c r="AB3133" i="1"/>
  <c r="AA3133" i="1"/>
  <c r="Z3133" i="1"/>
  <c r="Y3133" i="1"/>
  <c r="AC3149" i="1"/>
  <c r="AB3149" i="1"/>
  <c r="AA3149" i="1"/>
  <c r="Z3149" i="1"/>
  <c r="Y3149" i="1"/>
  <c r="AC3165" i="1"/>
  <c r="AB3165" i="1"/>
  <c r="AA3165" i="1"/>
  <c r="Z3165" i="1"/>
  <c r="Y3165" i="1"/>
  <c r="AC3181" i="1"/>
  <c r="AB3181" i="1"/>
  <c r="AA3181" i="1"/>
  <c r="Z3181" i="1"/>
  <c r="Y3181" i="1"/>
  <c r="AC3197" i="1"/>
  <c r="AB3197" i="1"/>
  <c r="AA3197" i="1"/>
  <c r="Z3197" i="1"/>
  <c r="Y3197" i="1"/>
  <c r="AA3221" i="1"/>
  <c r="AB3221" i="1"/>
  <c r="Z3221" i="1"/>
  <c r="Y3221" i="1"/>
  <c r="AC3221" i="1"/>
  <c r="AC3237" i="1"/>
  <c r="AB3237" i="1"/>
  <c r="AA3237" i="1"/>
  <c r="Z3237" i="1"/>
  <c r="Y3237" i="1"/>
  <c r="AC4" i="1"/>
  <c r="AB4" i="1"/>
  <c r="AA4" i="1"/>
  <c r="Z4" i="1"/>
  <c r="Y4" i="1"/>
  <c r="AC20" i="1"/>
  <c r="AB20" i="1"/>
  <c r="AA20" i="1"/>
  <c r="Z20" i="1"/>
  <c r="Y20" i="1"/>
  <c r="AC45" i="1"/>
  <c r="AB45" i="1"/>
  <c r="AA45" i="1"/>
  <c r="Y45" i="1"/>
  <c r="Z45" i="1"/>
  <c r="AC61" i="1"/>
  <c r="AB61" i="1"/>
  <c r="AA61" i="1"/>
  <c r="Y61" i="1"/>
  <c r="Z61" i="1"/>
  <c r="AC69" i="1"/>
  <c r="AB69" i="1"/>
  <c r="Z69" i="1"/>
  <c r="Y69" i="1"/>
  <c r="AA69" i="1"/>
  <c r="AC85" i="1"/>
  <c r="AB85" i="1"/>
  <c r="Z85" i="1"/>
  <c r="AA85" i="1"/>
  <c r="Y85" i="1"/>
  <c r="AC101" i="1"/>
  <c r="AB101" i="1"/>
  <c r="Z101" i="1"/>
  <c r="Y101" i="1"/>
  <c r="AA101" i="1"/>
  <c r="AC125" i="1"/>
  <c r="AB125" i="1"/>
  <c r="AA125" i="1"/>
  <c r="Y125" i="1"/>
  <c r="Z125" i="1"/>
  <c r="AC141" i="1"/>
  <c r="AB141" i="1"/>
  <c r="AA141" i="1"/>
  <c r="Y141" i="1"/>
  <c r="Z141" i="1"/>
  <c r="AC157" i="1"/>
  <c r="AB157" i="1"/>
  <c r="AA157" i="1"/>
  <c r="Y157" i="1"/>
  <c r="Z157" i="1"/>
  <c r="AC173" i="1"/>
  <c r="AB173" i="1"/>
  <c r="AA173" i="1"/>
  <c r="Y173" i="1"/>
  <c r="Z173" i="1"/>
  <c r="AC189" i="1"/>
  <c r="AB189" i="1"/>
  <c r="AA189" i="1"/>
  <c r="Y189" i="1"/>
  <c r="Z189" i="1"/>
  <c r="AC205" i="1"/>
  <c r="AB205" i="1"/>
  <c r="AA205" i="1"/>
  <c r="Y205" i="1"/>
  <c r="Z205" i="1"/>
  <c r="AC221" i="1"/>
  <c r="AB221" i="1"/>
  <c r="AA221" i="1"/>
  <c r="Y221" i="1"/>
  <c r="Z221" i="1"/>
  <c r="AC229" i="1"/>
  <c r="AB229" i="1"/>
  <c r="Z229" i="1"/>
  <c r="Y229" i="1"/>
  <c r="AA229" i="1"/>
  <c r="AC245" i="1"/>
  <c r="AB245" i="1"/>
  <c r="Z245" i="1"/>
  <c r="AA245" i="1"/>
  <c r="Y245" i="1"/>
  <c r="AC269" i="1"/>
  <c r="AB269" i="1"/>
  <c r="AA269" i="1"/>
  <c r="Y269" i="1"/>
  <c r="Z269" i="1"/>
  <c r="AC285" i="1"/>
  <c r="AB285" i="1"/>
  <c r="AA285" i="1"/>
  <c r="Y285" i="1"/>
  <c r="Z285" i="1"/>
  <c r="AC301" i="1"/>
  <c r="AB301" i="1"/>
  <c r="AA301" i="1"/>
  <c r="Y301" i="1"/>
  <c r="Z301" i="1"/>
  <c r="AC309" i="1"/>
  <c r="AB309" i="1"/>
  <c r="Z309" i="1"/>
  <c r="AA309" i="1"/>
  <c r="Y309" i="1"/>
  <c r="AC1033" i="1"/>
  <c r="AB1033" i="1"/>
  <c r="AA1033" i="1"/>
  <c r="Z1033" i="1"/>
  <c r="Y1033" i="1"/>
  <c r="AC1065" i="1"/>
  <c r="AB1065" i="1"/>
  <c r="AA1065" i="1"/>
  <c r="Z1065" i="1"/>
  <c r="Y1065" i="1"/>
  <c r="AC1097" i="1"/>
  <c r="AB1097" i="1"/>
  <c r="AA1097" i="1"/>
  <c r="Z1097" i="1"/>
  <c r="Y1097" i="1"/>
  <c r="AC1129" i="1"/>
  <c r="AB1129" i="1"/>
  <c r="AA1129" i="1"/>
  <c r="Z1129" i="1"/>
  <c r="Y1129" i="1"/>
  <c r="AC1161" i="1"/>
  <c r="AB1161" i="1"/>
  <c r="AA1161" i="1"/>
  <c r="Z1161" i="1"/>
  <c r="Y1161" i="1"/>
  <c r="AC1193" i="1"/>
  <c r="AB1193" i="1"/>
  <c r="AA1193" i="1"/>
  <c r="Z1193" i="1"/>
  <c r="Y1193" i="1"/>
  <c r="AC1246" i="1"/>
  <c r="AB1246" i="1"/>
  <c r="AA1246" i="1"/>
  <c r="Y1246" i="1"/>
  <c r="Z1246" i="1"/>
  <c r="AC1274" i="1"/>
  <c r="AB1274" i="1"/>
  <c r="AA1274" i="1"/>
  <c r="Z1274" i="1"/>
  <c r="Y1274" i="1"/>
  <c r="AC1306" i="1"/>
  <c r="AB1306" i="1"/>
  <c r="AA1306" i="1"/>
  <c r="Z1306" i="1"/>
  <c r="Y1306" i="1"/>
  <c r="AC1342" i="1"/>
  <c r="AB1342" i="1"/>
  <c r="AA1342" i="1"/>
  <c r="Y1342" i="1"/>
  <c r="Z1342" i="1"/>
  <c r="AC1374" i="1"/>
  <c r="AB1374" i="1"/>
  <c r="AA1374" i="1"/>
  <c r="Y1374" i="1"/>
  <c r="Z1374" i="1"/>
  <c r="AC1390" i="1"/>
  <c r="AB1390" i="1"/>
  <c r="AA1390" i="1"/>
  <c r="Y1390" i="1"/>
  <c r="Z1390" i="1"/>
  <c r="AC1426" i="1"/>
  <c r="AB1426" i="1"/>
  <c r="AA1426" i="1"/>
  <c r="Z1426" i="1"/>
  <c r="Y1426" i="1"/>
  <c r="AC1454" i="1"/>
  <c r="AB1454" i="1"/>
  <c r="AA1454" i="1"/>
  <c r="Y1454" i="1"/>
  <c r="Z1454" i="1"/>
  <c r="AC1486" i="1"/>
  <c r="AB1486" i="1"/>
  <c r="AA1486" i="1"/>
  <c r="Y1486" i="1"/>
  <c r="Z1486" i="1"/>
  <c r="AC1522" i="1"/>
  <c r="AA1522" i="1"/>
  <c r="AB1522" i="1"/>
  <c r="Z1522" i="1"/>
  <c r="Y1522" i="1"/>
  <c r="AC1554" i="1"/>
  <c r="AA1554" i="1"/>
  <c r="AB1554" i="1"/>
  <c r="Z1554" i="1"/>
  <c r="Y1554" i="1"/>
  <c r="AC1586" i="1"/>
  <c r="AA1586" i="1"/>
  <c r="AB1586" i="1"/>
  <c r="Z1586" i="1"/>
  <c r="Y1586" i="1"/>
  <c r="AC1622" i="1"/>
  <c r="AB1622" i="1"/>
  <c r="Z1622" i="1"/>
  <c r="Y1622" i="1"/>
  <c r="AA1622" i="1"/>
  <c r="AC1654" i="1"/>
  <c r="AB1654" i="1"/>
  <c r="Z1654" i="1"/>
  <c r="AA1654" i="1"/>
  <c r="Y1654" i="1"/>
  <c r="AC1666" i="1"/>
  <c r="AB1666" i="1"/>
  <c r="Z1666" i="1"/>
  <c r="AA1666" i="1"/>
  <c r="Y1666" i="1"/>
  <c r="AC1698" i="1"/>
  <c r="AB1698" i="1"/>
  <c r="Z1698" i="1"/>
  <c r="AA1698" i="1"/>
  <c r="Y1698" i="1"/>
  <c r="AC1730" i="1"/>
  <c r="AB1730" i="1"/>
  <c r="Z1730" i="1"/>
  <c r="Y1730" i="1"/>
  <c r="AA1730" i="1"/>
  <c r="AC1762" i="1"/>
  <c r="AB1762" i="1"/>
  <c r="Z1762" i="1"/>
  <c r="AA1762" i="1"/>
  <c r="Y1762" i="1"/>
  <c r="AC1794" i="1"/>
  <c r="AB1794" i="1"/>
  <c r="Z1794" i="1"/>
  <c r="Y1794" i="1"/>
  <c r="AA1794" i="1"/>
  <c r="AC1826" i="1"/>
  <c r="AB1826" i="1"/>
  <c r="Z1826" i="1"/>
  <c r="AA1826" i="1"/>
  <c r="Y1826" i="1"/>
  <c r="AC1858" i="1"/>
  <c r="AB1858" i="1"/>
  <c r="Z1858" i="1"/>
  <c r="AA1858" i="1"/>
  <c r="Y1858" i="1"/>
  <c r="AC1890" i="1"/>
  <c r="AB1890" i="1"/>
  <c r="Z1890" i="1"/>
  <c r="AA1890" i="1"/>
  <c r="Y1890" i="1"/>
  <c r="AC1922" i="1"/>
  <c r="AB1922" i="1"/>
  <c r="Z1922" i="1"/>
  <c r="Y1922" i="1"/>
  <c r="AA1922" i="1"/>
  <c r="AC1954" i="1"/>
  <c r="AB1954" i="1"/>
  <c r="Z1954" i="1"/>
  <c r="AA1954" i="1"/>
  <c r="Y1954" i="1"/>
  <c r="AC1986" i="1"/>
  <c r="AB1986" i="1"/>
  <c r="Z1986" i="1"/>
  <c r="AA1986" i="1"/>
  <c r="Y1986" i="1"/>
  <c r="AC2018" i="1"/>
  <c r="AB2018" i="1"/>
  <c r="Z2018" i="1"/>
  <c r="AA2018" i="1"/>
  <c r="Y2018" i="1"/>
  <c r="AC2050" i="1"/>
  <c r="AB2050" i="1"/>
  <c r="Z2050" i="1"/>
  <c r="AA2050" i="1"/>
  <c r="Y2050" i="1"/>
  <c r="AC2082" i="1"/>
  <c r="AB2082" i="1"/>
  <c r="Z2082" i="1"/>
  <c r="AA2082" i="1"/>
  <c r="Y2082" i="1"/>
  <c r="AC2114" i="1"/>
  <c r="AB2114" i="1"/>
  <c r="Z2114" i="1"/>
  <c r="Y2114" i="1"/>
  <c r="AA2114" i="1"/>
  <c r="AC2150" i="1"/>
  <c r="AB2150" i="1"/>
  <c r="AA2150" i="1"/>
  <c r="Z2150" i="1"/>
  <c r="Y2150" i="1"/>
  <c r="AC2178" i="1"/>
  <c r="AB2178" i="1"/>
  <c r="Z2178" i="1"/>
  <c r="Y2178" i="1"/>
  <c r="AA2178" i="1"/>
  <c r="AC2210" i="1"/>
  <c r="AB2210" i="1"/>
  <c r="Z2210" i="1"/>
  <c r="AA2210" i="1"/>
  <c r="Y2210" i="1"/>
  <c r="AC2242" i="1"/>
  <c r="AB2242" i="1"/>
  <c r="Z2242" i="1"/>
  <c r="Y2242" i="1"/>
  <c r="AA2242" i="1"/>
  <c r="AC2274" i="1"/>
  <c r="AB2274" i="1"/>
  <c r="Z2274" i="1"/>
  <c r="AA2274" i="1"/>
  <c r="Y2274" i="1"/>
  <c r="AC2310" i="1"/>
  <c r="AB2310" i="1"/>
  <c r="AA2310" i="1"/>
  <c r="Z2310" i="1"/>
  <c r="Y2310" i="1"/>
  <c r="AC2338" i="1"/>
  <c r="AB2338" i="1"/>
  <c r="Z2338" i="1"/>
  <c r="AA2338" i="1"/>
  <c r="Y2338" i="1"/>
  <c r="AC2370" i="1"/>
  <c r="AB2370" i="1"/>
  <c r="Z2370" i="1"/>
  <c r="Y2370" i="1"/>
  <c r="AA2370" i="1"/>
  <c r="AC2402" i="1"/>
  <c r="AB2402" i="1"/>
  <c r="Z2402" i="1"/>
  <c r="AA2402" i="1"/>
  <c r="Y2402" i="1"/>
  <c r="AC2434" i="1"/>
  <c r="AB2434" i="1"/>
  <c r="Z2434" i="1"/>
  <c r="AA2434" i="1"/>
  <c r="Y2434" i="1"/>
  <c r="AC2466" i="1"/>
  <c r="AB2466" i="1"/>
  <c r="Z2466" i="1"/>
  <c r="AA2466" i="1"/>
  <c r="Y2466" i="1"/>
  <c r="AB2514" i="1"/>
  <c r="AA2514" i="1"/>
  <c r="Z2514" i="1"/>
  <c r="AC2514" i="1"/>
  <c r="Y2514" i="1"/>
  <c r="AB2546" i="1"/>
  <c r="AC2546" i="1"/>
  <c r="AA2546" i="1"/>
  <c r="Z2546" i="1"/>
  <c r="Y2546" i="1"/>
  <c r="AC2594" i="1"/>
  <c r="AB2594" i="1"/>
  <c r="Z2594" i="1"/>
  <c r="AA2594" i="1"/>
  <c r="Y2594" i="1"/>
  <c r="AC2626" i="1"/>
  <c r="AB2626" i="1"/>
  <c r="Z2626" i="1"/>
  <c r="Y2626" i="1"/>
  <c r="AA2626" i="1"/>
  <c r="AC2658" i="1"/>
  <c r="AB2658" i="1"/>
  <c r="Z2658" i="1"/>
  <c r="AA2658" i="1"/>
  <c r="Y2658" i="1"/>
  <c r="AC2710" i="1"/>
  <c r="AB2710" i="1"/>
  <c r="Z2710" i="1"/>
  <c r="Y2710" i="1"/>
  <c r="AA2710" i="1"/>
  <c r="AB2738" i="1"/>
  <c r="AC2738" i="1"/>
  <c r="AA2738" i="1"/>
  <c r="Z2738" i="1"/>
  <c r="Y2738" i="1"/>
  <c r="AB2770" i="1"/>
  <c r="AA2770" i="1"/>
  <c r="Z2770" i="1"/>
  <c r="Y2770" i="1"/>
  <c r="AC2770" i="1"/>
  <c r="AC2818" i="1"/>
  <c r="AB2818" i="1"/>
  <c r="Z2818" i="1"/>
  <c r="Y2818" i="1"/>
  <c r="AA2818" i="1"/>
  <c r="AC2850" i="1"/>
  <c r="AB2850" i="1"/>
  <c r="Z2850" i="1"/>
  <c r="AA2850" i="1"/>
  <c r="Y2850" i="1"/>
  <c r="AC2882" i="1"/>
  <c r="AB2882" i="1"/>
  <c r="Z2882" i="1"/>
  <c r="AA2882" i="1"/>
  <c r="Y2882" i="1"/>
  <c r="AB2914" i="1"/>
  <c r="Z2914" i="1"/>
  <c r="AA2914" i="1"/>
  <c r="AC2914" i="1"/>
  <c r="Y2914" i="1"/>
  <c r="AC2946" i="1"/>
  <c r="AB2946" i="1"/>
  <c r="Z2946" i="1"/>
  <c r="AA2946" i="1"/>
  <c r="Y2946" i="1"/>
  <c r="AB2994" i="1"/>
  <c r="AC2994" i="1"/>
  <c r="AA2994" i="1"/>
  <c r="Z2994" i="1"/>
  <c r="Y2994" i="1"/>
  <c r="AC3026" i="1"/>
  <c r="AB3026" i="1"/>
  <c r="AA3026" i="1"/>
  <c r="Z3026" i="1"/>
  <c r="Y3026" i="1"/>
  <c r="AC3054" i="1"/>
  <c r="AB3054" i="1"/>
  <c r="AA3054" i="1"/>
  <c r="Z3054" i="1"/>
  <c r="Y3054" i="1"/>
  <c r="AB3086" i="1"/>
  <c r="AA3086" i="1"/>
  <c r="Z3086" i="1"/>
  <c r="AC3086" i="1"/>
  <c r="Y3086" i="1"/>
  <c r="AB3134" i="1"/>
  <c r="AA3134" i="1"/>
  <c r="Z3134" i="1"/>
  <c r="AC3134" i="1"/>
  <c r="Y3134" i="1"/>
  <c r="AC3162" i="1"/>
  <c r="AB3162" i="1"/>
  <c r="AA3162" i="1"/>
  <c r="Z3162" i="1"/>
  <c r="Y3162" i="1"/>
  <c r="AC3210" i="1"/>
  <c r="Z3210" i="1"/>
  <c r="Y3210" i="1"/>
  <c r="AB3210" i="1"/>
  <c r="AA3210" i="1"/>
  <c r="AB3242" i="1"/>
  <c r="AC3242" i="1"/>
  <c r="Z3242" i="1"/>
  <c r="Y3242" i="1"/>
  <c r="AA3242" i="1"/>
  <c r="AC46" i="1"/>
  <c r="AB46" i="1"/>
  <c r="Z46" i="1"/>
  <c r="AA46" i="1"/>
  <c r="Y46" i="1"/>
  <c r="AC82" i="1"/>
  <c r="AB82" i="1"/>
  <c r="AA82" i="1"/>
  <c r="Y82" i="1"/>
  <c r="Z82" i="1"/>
  <c r="AC114" i="1"/>
  <c r="AB114" i="1"/>
  <c r="AA114" i="1"/>
  <c r="Y114" i="1"/>
  <c r="Z114" i="1"/>
  <c r="AC146" i="1"/>
  <c r="AB146" i="1"/>
  <c r="AA146" i="1"/>
  <c r="Z146" i="1"/>
  <c r="Y146" i="1"/>
  <c r="AC174" i="1"/>
  <c r="AB174" i="1"/>
  <c r="Z174" i="1"/>
  <c r="AA174" i="1"/>
  <c r="Y174" i="1"/>
  <c r="AC206" i="1"/>
  <c r="AB206" i="1"/>
  <c r="Z206" i="1"/>
  <c r="AA206" i="1"/>
  <c r="Y206" i="1"/>
  <c r="AC238" i="1"/>
  <c r="AB238" i="1"/>
  <c r="Z238" i="1"/>
  <c r="AA238" i="1"/>
  <c r="Y238" i="1"/>
  <c r="AC270" i="1"/>
  <c r="AB270" i="1"/>
  <c r="Z270" i="1"/>
  <c r="AA270" i="1"/>
  <c r="Y270" i="1"/>
  <c r="AC302" i="1"/>
  <c r="AB302" i="1"/>
  <c r="Z302" i="1"/>
  <c r="AA302" i="1"/>
  <c r="Y302" i="1"/>
  <c r="AC330" i="1"/>
  <c r="AB330" i="1"/>
  <c r="AA330" i="1"/>
  <c r="Z330" i="1"/>
  <c r="Y330" i="1"/>
  <c r="AC366" i="1"/>
  <c r="AB366" i="1"/>
  <c r="Z366" i="1"/>
  <c r="AA366" i="1"/>
  <c r="Y366" i="1"/>
  <c r="AC394" i="1"/>
  <c r="AB394" i="1"/>
  <c r="AA394" i="1"/>
  <c r="Z394" i="1"/>
  <c r="Y394" i="1"/>
  <c r="AC426" i="1"/>
  <c r="AB426" i="1"/>
  <c r="AA426" i="1"/>
  <c r="Z426" i="1"/>
  <c r="Y426" i="1"/>
  <c r="AC458" i="1"/>
  <c r="AB458" i="1"/>
  <c r="AA458" i="1"/>
  <c r="Z458" i="1"/>
  <c r="Y458" i="1"/>
  <c r="AC490" i="1"/>
  <c r="AB490" i="1"/>
  <c r="AA490" i="1"/>
  <c r="Z490" i="1"/>
  <c r="Y490" i="1"/>
  <c r="AC522" i="1"/>
  <c r="AB522" i="1"/>
  <c r="AA522" i="1"/>
  <c r="Z522" i="1"/>
  <c r="Y522" i="1"/>
  <c r="AC554" i="1"/>
  <c r="AB554" i="1"/>
  <c r="AA554" i="1"/>
  <c r="Z554" i="1"/>
  <c r="Y554" i="1"/>
  <c r="AC586" i="1"/>
  <c r="AB586" i="1"/>
  <c r="AA586" i="1"/>
  <c r="Z586" i="1"/>
  <c r="Y586" i="1"/>
  <c r="AC622" i="1"/>
  <c r="AB622" i="1"/>
  <c r="Z622" i="1"/>
  <c r="AA622" i="1"/>
  <c r="Y622" i="1"/>
  <c r="AC650" i="1"/>
  <c r="AB650" i="1"/>
  <c r="AA650" i="1"/>
  <c r="Z650" i="1"/>
  <c r="Y650" i="1"/>
  <c r="AC686" i="1"/>
  <c r="AB686" i="1"/>
  <c r="Z686" i="1"/>
  <c r="AA686" i="1"/>
  <c r="Y686" i="1"/>
  <c r="AC718" i="1"/>
  <c r="AB718" i="1"/>
  <c r="Z718" i="1"/>
  <c r="AA718" i="1"/>
  <c r="Y718" i="1"/>
  <c r="AC730" i="1"/>
  <c r="AB730" i="1"/>
  <c r="AA730" i="1"/>
  <c r="Z730" i="1"/>
  <c r="Y730" i="1"/>
  <c r="AC746" i="1"/>
  <c r="AB746" i="1"/>
  <c r="AA746" i="1"/>
  <c r="Z746" i="1"/>
  <c r="Y746" i="1"/>
  <c r="AC790" i="1"/>
  <c r="AB790" i="1"/>
  <c r="AA790" i="1"/>
  <c r="Y790" i="1"/>
  <c r="Z790" i="1"/>
  <c r="AC818" i="1"/>
  <c r="AB818" i="1"/>
  <c r="AA818" i="1"/>
  <c r="Y818" i="1"/>
  <c r="Z818" i="1"/>
  <c r="AC850" i="1"/>
  <c r="AB850" i="1"/>
  <c r="AA850" i="1"/>
  <c r="Y850" i="1"/>
  <c r="Z850" i="1"/>
  <c r="AC882" i="1"/>
  <c r="AB882" i="1"/>
  <c r="AA882" i="1"/>
  <c r="Z882" i="1"/>
  <c r="Y882" i="1"/>
  <c r="AC898" i="1"/>
  <c r="AB898" i="1"/>
  <c r="AA898" i="1"/>
  <c r="Z898" i="1"/>
  <c r="Y898" i="1"/>
  <c r="AC934" i="1"/>
  <c r="AB934" i="1"/>
  <c r="Z934" i="1"/>
  <c r="Y934" i="1"/>
  <c r="AA934" i="1"/>
  <c r="AC982" i="1"/>
  <c r="AB982" i="1"/>
  <c r="AA982" i="1"/>
  <c r="Y982" i="1"/>
  <c r="Z982" i="1"/>
  <c r="AC1014" i="1"/>
  <c r="AB1014" i="1"/>
  <c r="AA1014" i="1"/>
  <c r="Y1014" i="1"/>
  <c r="Z1014" i="1"/>
  <c r="AC1046" i="1"/>
  <c r="AB1046" i="1"/>
  <c r="AA1046" i="1"/>
  <c r="Y1046" i="1"/>
  <c r="Z1046" i="1"/>
  <c r="AC1078" i="1"/>
  <c r="AB1078" i="1"/>
  <c r="AA1078" i="1"/>
  <c r="Y1078" i="1"/>
  <c r="Z1078" i="1"/>
  <c r="AB1106" i="1"/>
  <c r="AC1106" i="1"/>
  <c r="AA1106" i="1"/>
  <c r="Z1106" i="1"/>
  <c r="Y1106" i="1"/>
  <c r="AB1138" i="1"/>
  <c r="AA1138" i="1"/>
  <c r="AC1138" i="1"/>
  <c r="Z1138" i="1"/>
  <c r="Y1138" i="1"/>
  <c r="AB1170" i="1"/>
  <c r="AC1170" i="1"/>
  <c r="AA1170" i="1"/>
  <c r="Y1170" i="1"/>
  <c r="Z1170" i="1"/>
  <c r="AC1206" i="1"/>
  <c r="AB1206" i="1"/>
  <c r="AA1206" i="1"/>
  <c r="Y1206" i="1"/>
  <c r="Z1206" i="1"/>
  <c r="AB1218" i="1"/>
  <c r="AC1218" i="1"/>
  <c r="AA1218" i="1"/>
  <c r="Z1218" i="1"/>
  <c r="Y1218" i="1"/>
  <c r="AC1255" i="1"/>
  <c r="AB1255" i="1"/>
  <c r="AA1255" i="1"/>
  <c r="Y1255" i="1"/>
  <c r="Z1255" i="1"/>
  <c r="AC1291" i="1"/>
  <c r="AB1291" i="1"/>
  <c r="Z1291" i="1"/>
  <c r="AA1291" i="1"/>
  <c r="Y1291" i="1"/>
  <c r="AC1323" i="1"/>
  <c r="AB1323" i="1"/>
  <c r="Z1323" i="1"/>
  <c r="AA1323" i="1"/>
  <c r="Y1323" i="1"/>
  <c r="AC1355" i="1"/>
  <c r="AB1355" i="1"/>
  <c r="Z1355" i="1"/>
  <c r="AA1355" i="1"/>
  <c r="Y1355" i="1"/>
  <c r="AC1383" i="1"/>
  <c r="AB1383" i="1"/>
  <c r="AA1383" i="1"/>
  <c r="Y1383" i="1"/>
  <c r="Z1383" i="1"/>
  <c r="AC1435" i="1"/>
  <c r="AB1435" i="1"/>
  <c r="AA1435" i="1"/>
  <c r="Z1435" i="1"/>
  <c r="Y1435" i="1"/>
  <c r="AC1467" i="1"/>
  <c r="AB1467" i="1"/>
  <c r="AA1467" i="1"/>
  <c r="Z1467" i="1"/>
  <c r="Y1467" i="1"/>
  <c r="AC1499" i="1"/>
  <c r="AB1499" i="1"/>
  <c r="AA1499" i="1"/>
  <c r="Z1499" i="1"/>
  <c r="Y1499" i="1"/>
  <c r="AC1527" i="1"/>
  <c r="AB1527" i="1"/>
  <c r="Z1527" i="1"/>
  <c r="AA1527" i="1"/>
  <c r="Y1527" i="1"/>
  <c r="AC1559" i="1"/>
  <c r="AB1559" i="1"/>
  <c r="Z1559" i="1"/>
  <c r="AA1559" i="1"/>
  <c r="Y1559" i="1"/>
  <c r="AC1591" i="1"/>
  <c r="AB1591" i="1"/>
  <c r="Z1591" i="1"/>
  <c r="AA1591" i="1"/>
  <c r="Y1591" i="1"/>
  <c r="AC1639" i="1"/>
  <c r="AB1639" i="1"/>
  <c r="AA1639" i="1"/>
  <c r="Z1639" i="1"/>
  <c r="Y1639" i="1"/>
  <c r="AC1671" i="1"/>
  <c r="AB1671" i="1"/>
  <c r="AA1671" i="1"/>
  <c r="Z1671" i="1"/>
  <c r="Y1671" i="1"/>
  <c r="AC1703" i="1"/>
  <c r="AB1703" i="1"/>
  <c r="AA1703" i="1"/>
  <c r="Z1703" i="1"/>
  <c r="Y1703" i="1"/>
  <c r="AC1735" i="1"/>
  <c r="AB1735" i="1"/>
  <c r="AA1735" i="1"/>
  <c r="Z1735" i="1"/>
  <c r="Y1735" i="1"/>
  <c r="AC1767" i="1"/>
  <c r="AB1767" i="1"/>
  <c r="AA1767" i="1"/>
  <c r="Z1767" i="1"/>
  <c r="Y1767" i="1"/>
  <c r="AC1799" i="1"/>
  <c r="AB1799" i="1"/>
  <c r="AA1799" i="1"/>
  <c r="Z1799" i="1"/>
  <c r="Y1799" i="1"/>
  <c r="AC1831" i="1"/>
  <c r="AB1831" i="1"/>
  <c r="AA1831" i="1"/>
  <c r="Z1831" i="1"/>
  <c r="Y1831" i="1"/>
  <c r="AC1879" i="1"/>
  <c r="AB1879" i="1"/>
  <c r="Z1879" i="1"/>
  <c r="Y1879" i="1"/>
  <c r="AA1879" i="1"/>
  <c r="AC1911" i="1"/>
  <c r="AB1911" i="1"/>
  <c r="AA1911" i="1"/>
  <c r="Z1911" i="1"/>
  <c r="Y1911" i="1"/>
  <c r="AC1927" i="1"/>
  <c r="AB1927" i="1"/>
  <c r="AA1927" i="1"/>
  <c r="Z1927" i="1"/>
  <c r="Y1927" i="1"/>
  <c r="AC1959" i="1"/>
  <c r="AB1959" i="1"/>
  <c r="AA1959" i="1"/>
  <c r="Z1959" i="1"/>
  <c r="Y1959" i="1"/>
  <c r="AC1987" i="1"/>
  <c r="AA1987" i="1"/>
  <c r="AB1987" i="1"/>
  <c r="Z1987" i="1"/>
  <c r="Y1987" i="1"/>
  <c r="AC2019" i="1"/>
  <c r="AA2019" i="1"/>
  <c r="AB2019" i="1"/>
  <c r="Z2019" i="1"/>
  <c r="Y2019" i="1"/>
  <c r="AC2047" i="1"/>
  <c r="AB2047" i="1"/>
  <c r="AA2047" i="1"/>
  <c r="Y2047" i="1"/>
  <c r="Z2047" i="1"/>
  <c r="AC2063" i="1"/>
  <c r="AB2063" i="1"/>
  <c r="AA2063" i="1"/>
  <c r="Y2063" i="1"/>
  <c r="Z2063" i="1"/>
  <c r="AC2095" i="1"/>
  <c r="AB2095" i="1"/>
  <c r="AA2095" i="1"/>
  <c r="Y2095" i="1"/>
  <c r="Z2095" i="1"/>
  <c r="AC2123" i="1"/>
  <c r="AB2123" i="1"/>
  <c r="AA2123" i="1"/>
  <c r="Z2123" i="1"/>
  <c r="Y2123" i="1"/>
  <c r="AC2159" i="1"/>
  <c r="AB2159" i="1"/>
  <c r="AA2159" i="1"/>
  <c r="Y2159" i="1"/>
  <c r="Z2159" i="1"/>
  <c r="AC2187" i="1"/>
  <c r="AB2187" i="1"/>
  <c r="AA2187" i="1"/>
  <c r="Z2187" i="1"/>
  <c r="Y2187" i="1"/>
  <c r="AC2223" i="1"/>
  <c r="AB2223" i="1"/>
  <c r="AA2223" i="1"/>
  <c r="Y2223" i="1"/>
  <c r="Z2223" i="1"/>
  <c r="AC2251" i="1"/>
  <c r="AB2251" i="1"/>
  <c r="AA2251" i="1"/>
  <c r="Z2251" i="1"/>
  <c r="Y2251" i="1"/>
  <c r="AC2283" i="1"/>
  <c r="AB2283" i="1"/>
  <c r="Z2283" i="1"/>
  <c r="Y2283" i="1"/>
  <c r="AA2283" i="1"/>
  <c r="AC2315" i="1"/>
  <c r="AA2315" i="1"/>
  <c r="Z2315" i="1"/>
  <c r="Y2315" i="1"/>
  <c r="AB2315" i="1"/>
  <c r="AC2347" i="1"/>
  <c r="AB2347" i="1"/>
  <c r="Z2347" i="1"/>
  <c r="Y2347" i="1"/>
  <c r="AA2347" i="1"/>
  <c r="AC2427" i="1"/>
  <c r="AB2427" i="1"/>
  <c r="AA2427" i="1"/>
  <c r="Z2427" i="1"/>
  <c r="Y2427" i="1"/>
  <c r="AC2939" i="1"/>
  <c r="AB2939" i="1"/>
  <c r="AA2939" i="1"/>
  <c r="Z2939" i="1"/>
  <c r="Y2939" i="1"/>
  <c r="AC2967" i="1"/>
  <c r="AB2967" i="1"/>
  <c r="Z2967" i="1"/>
  <c r="Y2967" i="1"/>
  <c r="AA2967" i="1"/>
  <c r="AB2999" i="1"/>
  <c r="AC2999" i="1"/>
  <c r="AA2999" i="1"/>
  <c r="Z2999" i="1"/>
  <c r="Y2999" i="1"/>
  <c r="AB3027" i="1"/>
  <c r="AA3027" i="1"/>
  <c r="Z3027" i="1"/>
  <c r="AC3027" i="1"/>
  <c r="Y3027" i="1"/>
  <c r="AC3063" i="1"/>
  <c r="AB3063" i="1"/>
  <c r="AA3063" i="1"/>
  <c r="Z3063" i="1"/>
  <c r="Y3063" i="1"/>
  <c r="AC3091" i="1"/>
  <c r="AB3091" i="1"/>
  <c r="AA3091" i="1"/>
  <c r="Z3091" i="1"/>
  <c r="Y3091" i="1"/>
  <c r="AC3123" i="1"/>
  <c r="AB3123" i="1"/>
  <c r="AA3123" i="1"/>
  <c r="Z3123" i="1"/>
  <c r="Y3123" i="1"/>
  <c r="AC3155" i="1"/>
  <c r="AB3155" i="1"/>
  <c r="AA3155" i="1"/>
  <c r="Z3155" i="1"/>
  <c r="Y3155" i="1"/>
  <c r="AC3187" i="1"/>
  <c r="AB3187" i="1"/>
  <c r="AA3187" i="1"/>
  <c r="Z3187" i="1"/>
  <c r="Y3187" i="1"/>
  <c r="AC3235" i="1"/>
  <c r="AB3235" i="1"/>
  <c r="AA3235" i="1"/>
  <c r="Z3235" i="1"/>
  <c r="Y3235" i="1"/>
  <c r="AC10" i="1"/>
  <c r="AB10" i="1"/>
  <c r="AA10" i="1"/>
  <c r="Z10" i="1"/>
  <c r="Y10" i="1"/>
  <c r="M2" i="1"/>
  <c r="U2" i="1" s="1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L2" i="1"/>
  <c r="W2" i="1" s="1"/>
  <c r="L3" i="1"/>
  <c r="W3" i="1" s="1"/>
  <c r="L4" i="1"/>
  <c r="W4" i="1" s="1"/>
  <c r="L5" i="1"/>
  <c r="W5" i="1" s="1"/>
  <c r="L6" i="1"/>
  <c r="W6" i="1" s="1"/>
  <c r="L7" i="1"/>
  <c r="W7" i="1" s="1"/>
  <c r="L8" i="1"/>
  <c r="W8" i="1" s="1"/>
  <c r="L9" i="1"/>
  <c r="W9" i="1" s="1"/>
  <c r="L10" i="1"/>
  <c r="W10" i="1" s="1"/>
  <c r="L11" i="1"/>
  <c r="W11" i="1" s="1"/>
  <c r="L12" i="1"/>
  <c r="W12" i="1" s="1"/>
  <c r="L13" i="1"/>
  <c r="W13" i="1" s="1"/>
  <c r="L14" i="1"/>
  <c r="W14" i="1" s="1"/>
  <c r="L15" i="1"/>
  <c r="W15" i="1" s="1"/>
  <c r="L16" i="1"/>
  <c r="W16" i="1" s="1"/>
  <c r="L17" i="1"/>
  <c r="W17" i="1" s="1"/>
  <c r="L18" i="1"/>
  <c r="W18" i="1" s="1"/>
  <c r="L19" i="1"/>
  <c r="W19" i="1" s="1"/>
  <c r="L20" i="1"/>
  <c r="W20" i="1" s="1"/>
  <c r="L21" i="1"/>
  <c r="W21" i="1" s="1"/>
  <c r="L22" i="1"/>
  <c r="W22" i="1" s="1"/>
  <c r="L23" i="1"/>
  <c r="W23" i="1" s="1"/>
  <c r="L24" i="1"/>
  <c r="W24" i="1" s="1"/>
  <c r="L25" i="1"/>
  <c r="W25" i="1" s="1"/>
  <c r="L26" i="1"/>
  <c r="W26" i="1" s="1"/>
  <c r="L27" i="1"/>
  <c r="W27" i="1" s="1"/>
  <c r="L28" i="1"/>
  <c r="W28" i="1" s="1"/>
  <c r="L29" i="1"/>
  <c r="W29" i="1" s="1"/>
  <c r="L30" i="1"/>
  <c r="W30" i="1" s="1"/>
  <c r="L31" i="1"/>
  <c r="W31" i="1" s="1"/>
  <c r="L32" i="1"/>
  <c r="W32" i="1" s="1"/>
  <c r="L33" i="1"/>
  <c r="W33" i="1" s="1"/>
  <c r="L34" i="1"/>
  <c r="W34" i="1" s="1"/>
  <c r="L35" i="1"/>
  <c r="W35" i="1" s="1"/>
  <c r="L36" i="1"/>
  <c r="W36" i="1" s="1"/>
  <c r="L37" i="1"/>
  <c r="W37" i="1" s="1"/>
  <c r="L38" i="1"/>
  <c r="W38" i="1" s="1"/>
  <c r="L39" i="1"/>
  <c r="W39" i="1" s="1"/>
  <c r="L40" i="1"/>
  <c r="W40" i="1" s="1"/>
  <c r="L41" i="1"/>
  <c r="W41" i="1" s="1"/>
  <c r="L42" i="1"/>
  <c r="W42" i="1" s="1"/>
  <c r="L43" i="1"/>
  <c r="W43" i="1" s="1"/>
  <c r="L44" i="1"/>
  <c r="W44" i="1" s="1"/>
  <c r="L45" i="1"/>
  <c r="W45" i="1" s="1"/>
  <c r="L46" i="1"/>
  <c r="W46" i="1" s="1"/>
  <c r="L47" i="1"/>
  <c r="W47" i="1" s="1"/>
  <c r="L48" i="1"/>
  <c r="W48" i="1" s="1"/>
  <c r="L49" i="1"/>
  <c r="W49" i="1" s="1"/>
  <c r="L50" i="1"/>
  <c r="W50" i="1" s="1"/>
  <c r="L51" i="1"/>
  <c r="W51" i="1" s="1"/>
  <c r="L52" i="1"/>
  <c r="W52" i="1" s="1"/>
  <c r="L53" i="1"/>
  <c r="W53" i="1" s="1"/>
  <c r="L54" i="1"/>
  <c r="W54" i="1" s="1"/>
  <c r="L55" i="1"/>
  <c r="W55" i="1" s="1"/>
  <c r="L56" i="1"/>
  <c r="W56" i="1" s="1"/>
  <c r="L57" i="1"/>
  <c r="W57" i="1" s="1"/>
  <c r="L58" i="1"/>
  <c r="W58" i="1" s="1"/>
  <c r="L59" i="1"/>
  <c r="W59" i="1" s="1"/>
  <c r="L60" i="1"/>
  <c r="W60" i="1" s="1"/>
  <c r="L61" i="1"/>
  <c r="W61" i="1" s="1"/>
  <c r="L62" i="1"/>
  <c r="W62" i="1" s="1"/>
  <c r="L63" i="1"/>
  <c r="W63" i="1" s="1"/>
  <c r="L64" i="1"/>
  <c r="W64" i="1" s="1"/>
  <c r="L65" i="1"/>
  <c r="W65" i="1" s="1"/>
  <c r="L66" i="1"/>
  <c r="W66" i="1" s="1"/>
  <c r="L67" i="1"/>
  <c r="W67" i="1" s="1"/>
  <c r="L68" i="1"/>
  <c r="W68" i="1" s="1"/>
  <c r="L69" i="1"/>
  <c r="W69" i="1" s="1"/>
  <c r="L70" i="1"/>
  <c r="W70" i="1" s="1"/>
  <c r="L71" i="1"/>
  <c r="W71" i="1" s="1"/>
  <c r="L72" i="1"/>
  <c r="W72" i="1" s="1"/>
  <c r="L73" i="1"/>
  <c r="W73" i="1" s="1"/>
  <c r="L74" i="1"/>
  <c r="W74" i="1" s="1"/>
  <c r="L75" i="1"/>
  <c r="W75" i="1" s="1"/>
  <c r="L76" i="1"/>
  <c r="W76" i="1" s="1"/>
  <c r="L77" i="1"/>
  <c r="W77" i="1" s="1"/>
  <c r="L78" i="1"/>
  <c r="W78" i="1" s="1"/>
  <c r="L79" i="1"/>
  <c r="W79" i="1" s="1"/>
  <c r="L80" i="1"/>
  <c r="W80" i="1" s="1"/>
  <c r="L81" i="1"/>
  <c r="W81" i="1" s="1"/>
  <c r="L82" i="1"/>
  <c r="W82" i="1" s="1"/>
  <c r="L83" i="1"/>
  <c r="W83" i="1" s="1"/>
  <c r="L84" i="1"/>
  <c r="W84" i="1" s="1"/>
  <c r="L85" i="1"/>
  <c r="W85" i="1" s="1"/>
  <c r="L86" i="1"/>
  <c r="W86" i="1" s="1"/>
  <c r="L87" i="1"/>
  <c r="W87" i="1" s="1"/>
  <c r="L88" i="1"/>
  <c r="W88" i="1" s="1"/>
  <c r="L89" i="1"/>
  <c r="W89" i="1" s="1"/>
  <c r="L90" i="1"/>
  <c r="W90" i="1" s="1"/>
  <c r="L91" i="1"/>
  <c r="W91" i="1" s="1"/>
  <c r="L92" i="1"/>
  <c r="W92" i="1" s="1"/>
  <c r="L93" i="1"/>
  <c r="W93" i="1" s="1"/>
  <c r="L94" i="1"/>
  <c r="W94" i="1" s="1"/>
  <c r="L95" i="1"/>
  <c r="W95" i="1" s="1"/>
  <c r="L96" i="1"/>
  <c r="W96" i="1" s="1"/>
  <c r="L97" i="1"/>
  <c r="W97" i="1" s="1"/>
  <c r="L98" i="1"/>
  <c r="W98" i="1" s="1"/>
  <c r="L99" i="1"/>
  <c r="W99" i="1" s="1"/>
  <c r="L100" i="1"/>
  <c r="W100" i="1" s="1"/>
  <c r="L101" i="1"/>
  <c r="W101" i="1" s="1"/>
  <c r="L102" i="1"/>
  <c r="W102" i="1" s="1"/>
  <c r="L103" i="1"/>
  <c r="W103" i="1" s="1"/>
  <c r="L104" i="1"/>
  <c r="W104" i="1" s="1"/>
  <c r="L105" i="1"/>
  <c r="W105" i="1" s="1"/>
  <c r="L106" i="1"/>
  <c r="W106" i="1" s="1"/>
  <c r="L107" i="1"/>
  <c r="W107" i="1" s="1"/>
  <c r="L108" i="1"/>
  <c r="W108" i="1" s="1"/>
  <c r="L109" i="1"/>
  <c r="W109" i="1" s="1"/>
  <c r="L110" i="1"/>
  <c r="W110" i="1" s="1"/>
  <c r="L111" i="1"/>
  <c r="W111" i="1" s="1"/>
  <c r="L112" i="1"/>
  <c r="W112" i="1" s="1"/>
  <c r="L113" i="1"/>
  <c r="W113" i="1" s="1"/>
  <c r="L114" i="1"/>
  <c r="W114" i="1" s="1"/>
  <c r="L115" i="1"/>
  <c r="W115" i="1" s="1"/>
  <c r="L116" i="1"/>
  <c r="W116" i="1" s="1"/>
  <c r="L117" i="1"/>
  <c r="W117" i="1" s="1"/>
  <c r="L118" i="1"/>
  <c r="W118" i="1" s="1"/>
  <c r="L119" i="1"/>
  <c r="W119" i="1" s="1"/>
  <c r="L120" i="1"/>
  <c r="W120" i="1" s="1"/>
  <c r="L121" i="1"/>
  <c r="W121" i="1" s="1"/>
  <c r="L122" i="1"/>
  <c r="W122" i="1" s="1"/>
  <c r="L123" i="1"/>
  <c r="W123" i="1" s="1"/>
  <c r="L124" i="1"/>
  <c r="W124" i="1" s="1"/>
  <c r="L125" i="1"/>
  <c r="W125" i="1" s="1"/>
  <c r="L126" i="1"/>
  <c r="W126" i="1" s="1"/>
  <c r="L127" i="1"/>
  <c r="W127" i="1" s="1"/>
  <c r="L128" i="1"/>
  <c r="W128" i="1" s="1"/>
  <c r="L129" i="1"/>
  <c r="W129" i="1" s="1"/>
  <c r="L130" i="1"/>
  <c r="W130" i="1" s="1"/>
  <c r="L131" i="1"/>
  <c r="W131" i="1" s="1"/>
  <c r="L132" i="1"/>
  <c r="W132" i="1" s="1"/>
  <c r="L133" i="1"/>
  <c r="W133" i="1" s="1"/>
  <c r="L134" i="1"/>
  <c r="W134" i="1" s="1"/>
  <c r="L135" i="1"/>
  <c r="W135" i="1" s="1"/>
  <c r="L136" i="1"/>
  <c r="W136" i="1" s="1"/>
  <c r="L137" i="1"/>
  <c r="W137" i="1" s="1"/>
  <c r="L138" i="1"/>
  <c r="W138" i="1" s="1"/>
  <c r="L139" i="1"/>
  <c r="W139" i="1" s="1"/>
  <c r="L140" i="1"/>
  <c r="W140" i="1" s="1"/>
  <c r="L141" i="1"/>
  <c r="W141" i="1" s="1"/>
  <c r="L142" i="1"/>
  <c r="W142" i="1" s="1"/>
  <c r="L143" i="1"/>
  <c r="W143" i="1" s="1"/>
  <c r="L144" i="1"/>
  <c r="W144" i="1" s="1"/>
  <c r="L145" i="1"/>
  <c r="W145" i="1" s="1"/>
  <c r="L146" i="1"/>
  <c r="W146" i="1" s="1"/>
  <c r="L147" i="1"/>
  <c r="W147" i="1" s="1"/>
  <c r="L148" i="1"/>
  <c r="W148" i="1" s="1"/>
  <c r="L149" i="1"/>
  <c r="W149" i="1" s="1"/>
  <c r="L150" i="1"/>
  <c r="W150" i="1" s="1"/>
  <c r="L151" i="1"/>
  <c r="W151" i="1" s="1"/>
  <c r="L152" i="1"/>
  <c r="W152" i="1" s="1"/>
  <c r="L153" i="1"/>
  <c r="W153" i="1" s="1"/>
  <c r="L154" i="1"/>
  <c r="W154" i="1" s="1"/>
  <c r="L155" i="1"/>
  <c r="W155" i="1" s="1"/>
  <c r="L156" i="1"/>
  <c r="W156" i="1" s="1"/>
  <c r="L157" i="1"/>
  <c r="W157" i="1" s="1"/>
  <c r="L158" i="1"/>
  <c r="W158" i="1" s="1"/>
  <c r="L159" i="1"/>
  <c r="W159" i="1" s="1"/>
  <c r="L160" i="1"/>
  <c r="W160" i="1" s="1"/>
  <c r="L161" i="1"/>
  <c r="W161" i="1" s="1"/>
  <c r="L162" i="1"/>
  <c r="W162" i="1" s="1"/>
  <c r="L163" i="1"/>
  <c r="W163" i="1" s="1"/>
  <c r="L164" i="1"/>
  <c r="W164" i="1" s="1"/>
  <c r="L165" i="1"/>
  <c r="W165" i="1" s="1"/>
  <c r="L166" i="1"/>
  <c r="W166" i="1" s="1"/>
  <c r="L167" i="1"/>
  <c r="W167" i="1" s="1"/>
  <c r="L168" i="1"/>
  <c r="W168" i="1" s="1"/>
  <c r="L169" i="1"/>
  <c r="W169" i="1" s="1"/>
  <c r="L170" i="1"/>
  <c r="W170" i="1" s="1"/>
  <c r="L171" i="1"/>
  <c r="W171" i="1" s="1"/>
  <c r="L172" i="1"/>
  <c r="W172" i="1" s="1"/>
  <c r="L173" i="1"/>
  <c r="W173" i="1" s="1"/>
  <c r="L174" i="1"/>
  <c r="W174" i="1" s="1"/>
  <c r="L175" i="1"/>
  <c r="W175" i="1" s="1"/>
  <c r="L176" i="1"/>
  <c r="W176" i="1" s="1"/>
  <c r="L177" i="1"/>
  <c r="W177" i="1" s="1"/>
  <c r="L178" i="1"/>
  <c r="W178" i="1" s="1"/>
  <c r="L179" i="1"/>
  <c r="W179" i="1" s="1"/>
  <c r="L180" i="1"/>
  <c r="W180" i="1" s="1"/>
  <c r="L181" i="1"/>
  <c r="W181" i="1" s="1"/>
  <c r="L182" i="1"/>
  <c r="W182" i="1" s="1"/>
  <c r="L183" i="1"/>
  <c r="W183" i="1" s="1"/>
  <c r="L184" i="1"/>
  <c r="W184" i="1" s="1"/>
  <c r="L185" i="1"/>
  <c r="W185" i="1" s="1"/>
  <c r="L186" i="1"/>
  <c r="W186" i="1" s="1"/>
  <c r="L187" i="1"/>
  <c r="W187" i="1" s="1"/>
  <c r="L188" i="1"/>
  <c r="W188" i="1" s="1"/>
  <c r="L189" i="1"/>
  <c r="W189" i="1" s="1"/>
  <c r="L190" i="1"/>
  <c r="W190" i="1" s="1"/>
  <c r="L191" i="1"/>
  <c r="W191" i="1" s="1"/>
  <c r="L192" i="1"/>
  <c r="W192" i="1" s="1"/>
  <c r="L193" i="1"/>
  <c r="W193" i="1" s="1"/>
  <c r="L194" i="1"/>
  <c r="W194" i="1" s="1"/>
  <c r="L195" i="1"/>
  <c r="W195" i="1" s="1"/>
  <c r="L196" i="1"/>
  <c r="W196" i="1" s="1"/>
  <c r="L197" i="1"/>
  <c r="W197" i="1" s="1"/>
  <c r="L198" i="1"/>
  <c r="W198" i="1" s="1"/>
  <c r="L199" i="1"/>
  <c r="W199" i="1" s="1"/>
  <c r="L200" i="1"/>
  <c r="W200" i="1" s="1"/>
  <c r="L201" i="1"/>
  <c r="W201" i="1" s="1"/>
  <c r="L202" i="1"/>
  <c r="W202" i="1" s="1"/>
  <c r="L203" i="1"/>
  <c r="W203" i="1" s="1"/>
  <c r="L204" i="1"/>
  <c r="W204" i="1" s="1"/>
  <c r="L205" i="1"/>
  <c r="W205" i="1" s="1"/>
  <c r="L206" i="1"/>
  <c r="W206" i="1" s="1"/>
  <c r="L207" i="1"/>
  <c r="W207" i="1" s="1"/>
  <c r="L208" i="1"/>
  <c r="W208" i="1" s="1"/>
  <c r="L209" i="1"/>
  <c r="W209" i="1" s="1"/>
  <c r="L210" i="1"/>
  <c r="W210" i="1" s="1"/>
  <c r="L211" i="1"/>
  <c r="W211" i="1" s="1"/>
  <c r="L212" i="1"/>
  <c r="W212" i="1" s="1"/>
  <c r="L213" i="1"/>
  <c r="W213" i="1" s="1"/>
  <c r="L214" i="1"/>
  <c r="W214" i="1" s="1"/>
  <c r="L215" i="1"/>
  <c r="W215" i="1" s="1"/>
  <c r="L216" i="1"/>
  <c r="W216" i="1" s="1"/>
  <c r="L217" i="1"/>
  <c r="W217" i="1" s="1"/>
  <c r="L218" i="1"/>
  <c r="W218" i="1" s="1"/>
  <c r="L219" i="1"/>
  <c r="W219" i="1" s="1"/>
  <c r="L220" i="1"/>
  <c r="W220" i="1" s="1"/>
  <c r="L221" i="1"/>
  <c r="W221" i="1" s="1"/>
  <c r="L222" i="1"/>
  <c r="W222" i="1" s="1"/>
  <c r="L223" i="1"/>
  <c r="W223" i="1" s="1"/>
  <c r="L224" i="1"/>
  <c r="W224" i="1" s="1"/>
  <c r="L225" i="1"/>
  <c r="W225" i="1" s="1"/>
  <c r="L226" i="1"/>
  <c r="W226" i="1" s="1"/>
  <c r="L227" i="1"/>
  <c r="W227" i="1" s="1"/>
  <c r="L228" i="1"/>
  <c r="W228" i="1" s="1"/>
  <c r="L229" i="1"/>
  <c r="W229" i="1" s="1"/>
  <c r="L230" i="1"/>
  <c r="W230" i="1" s="1"/>
  <c r="L231" i="1"/>
  <c r="W231" i="1" s="1"/>
  <c r="L232" i="1"/>
  <c r="W232" i="1" s="1"/>
  <c r="L233" i="1"/>
  <c r="W233" i="1" s="1"/>
  <c r="L234" i="1"/>
  <c r="W234" i="1" s="1"/>
  <c r="L235" i="1"/>
  <c r="W235" i="1" s="1"/>
  <c r="L236" i="1"/>
  <c r="W236" i="1" s="1"/>
  <c r="L237" i="1"/>
  <c r="W237" i="1" s="1"/>
  <c r="L238" i="1"/>
  <c r="W238" i="1" s="1"/>
  <c r="L239" i="1"/>
  <c r="W239" i="1" s="1"/>
  <c r="L240" i="1"/>
  <c r="W240" i="1" s="1"/>
  <c r="L241" i="1"/>
  <c r="W241" i="1" s="1"/>
  <c r="L242" i="1"/>
  <c r="W242" i="1" s="1"/>
  <c r="L243" i="1"/>
  <c r="W243" i="1" s="1"/>
  <c r="L244" i="1"/>
  <c r="W244" i="1" s="1"/>
  <c r="L245" i="1"/>
  <c r="W245" i="1" s="1"/>
  <c r="L246" i="1"/>
  <c r="W246" i="1" s="1"/>
  <c r="L247" i="1"/>
  <c r="W247" i="1" s="1"/>
  <c r="L248" i="1"/>
  <c r="W248" i="1" s="1"/>
  <c r="L249" i="1"/>
  <c r="W249" i="1" s="1"/>
  <c r="L250" i="1"/>
  <c r="W250" i="1" s="1"/>
  <c r="L251" i="1"/>
  <c r="W251" i="1" s="1"/>
  <c r="L252" i="1"/>
  <c r="W252" i="1" s="1"/>
  <c r="L253" i="1"/>
  <c r="W253" i="1" s="1"/>
  <c r="L254" i="1"/>
  <c r="W254" i="1" s="1"/>
  <c r="L255" i="1"/>
  <c r="W255" i="1" s="1"/>
  <c r="L256" i="1"/>
  <c r="W256" i="1" s="1"/>
  <c r="L257" i="1"/>
  <c r="W257" i="1" s="1"/>
  <c r="L258" i="1"/>
  <c r="W258" i="1" s="1"/>
  <c r="L259" i="1"/>
  <c r="W259" i="1" s="1"/>
  <c r="L260" i="1"/>
  <c r="W260" i="1" s="1"/>
  <c r="L261" i="1"/>
  <c r="W261" i="1" s="1"/>
  <c r="L262" i="1"/>
  <c r="W262" i="1" s="1"/>
  <c r="L263" i="1"/>
  <c r="W263" i="1" s="1"/>
  <c r="L264" i="1"/>
  <c r="W264" i="1" s="1"/>
  <c r="L265" i="1"/>
  <c r="W265" i="1" s="1"/>
  <c r="L266" i="1"/>
  <c r="W266" i="1" s="1"/>
  <c r="L267" i="1"/>
  <c r="W267" i="1" s="1"/>
  <c r="L268" i="1"/>
  <c r="W268" i="1" s="1"/>
  <c r="L269" i="1"/>
  <c r="W269" i="1" s="1"/>
  <c r="L270" i="1"/>
  <c r="W270" i="1" s="1"/>
  <c r="L271" i="1"/>
  <c r="W271" i="1" s="1"/>
  <c r="L272" i="1"/>
  <c r="W272" i="1" s="1"/>
  <c r="L273" i="1"/>
  <c r="W273" i="1" s="1"/>
  <c r="L274" i="1"/>
  <c r="W274" i="1" s="1"/>
  <c r="L275" i="1"/>
  <c r="W275" i="1" s="1"/>
  <c r="L276" i="1"/>
  <c r="W276" i="1" s="1"/>
  <c r="L277" i="1"/>
  <c r="W277" i="1" s="1"/>
  <c r="L278" i="1"/>
  <c r="W278" i="1" s="1"/>
  <c r="L279" i="1"/>
  <c r="W279" i="1" s="1"/>
  <c r="L280" i="1"/>
  <c r="W280" i="1" s="1"/>
  <c r="L281" i="1"/>
  <c r="W281" i="1" s="1"/>
  <c r="L282" i="1"/>
  <c r="W282" i="1" s="1"/>
  <c r="L283" i="1"/>
  <c r="W283" i="1" s="1"/>
  <c r="L284" i="1"/>
  <c r="W284" i="1" s="1"/>
  <c r="L285" i="1"/>
  <c r="W285" i="1" s="1"/>
  <c r="L286" i="1"/>
  <c r="W286" i="1" s="1"/>
  <c r="L287" i="1"/>
  <c r="W287" i="1" s="1"/>
  <c r="L288" i="1"/>
  <c r="W288" i="1" s="1"/>
  <c r="L289" i="1"/>
  <c r="W289" i="1" s="1"/>
  <c r="L290" i="1"/>
  <c r="W290" i="1" s="1"/>
  <c r="L291" i="1"/>
  <c r="W291" i="1" s="1"/>
  <c r="L292" i="1"/>
  <c r="W292" i="1" s="1"/>
  <c r="L293" i="1"/>
  <c r="W293" i="1" s="1"/>
  <c r="L294" i="1"/>
  <c r="W294" i="1" s="1"/>
  <c r="L295" i="1"/>
  <c r="W295" i="1" s="1"/>
  <c r="L296" i="1"/>
  <c r="W296" i="1" s="1"/>
  <c r="L297" i="1"/>
  <c r="W297" i="1" s="1"/>
  <c r="L298" i="1"/>
  <c r="W298" i="1" s="1"/>
  <c r="L299" i="1"/>
  <c r="W299" i="1" s="1"/>
  <c r="L300" i="1"/>
  <c r="W300" i="1" s="1"/>
  <c r="L301" i="1"/>
  <c r="W301" i="1" s="1"/>
  <c r="L302" i="1"/>
  <c r="W302" i="1" s="1"/>
  <c r="L303" i="1"/>
  <c r="W303" i="1" s="1"/>
  <c r="L304" i="1"/>
  <c r="W304" i="1" s="1"/>
  <c r="L305" i="1"/>
  <c r="W305" i="1" s="1"/>
  <c r="L306" i="1"/>
  <c r="W306" i="1" s="1"/>
  <c r="L307" i="1"/>
  <c r="W307" i="1" s="1"/>
  <c r="L308" i="1"/>
  <c r="W308" i="1" s="1"/>
  <c r="L309" i="1"/>
  <c r="W309" i="1" s="1"/>
  <c r="L310" i="1"/>
  <c r="W310" i="1" s="1"/>
  <c r="L311" i="1"/>
  <c r="W311" i="1" s="1"/>
  <c r="L312" i="1"/>
  <c r="W312" i="1" s="1"/>
  <c r="L313" i="1"/>
  <c r="W313" i="1" s="1"/>
  <c r="L314" i="1"/>
  <c r="W314" i="1" s="1"/>
  <c r="L315" i="1"/>
  <c r="W315" i="1" s="1"/>
  <c r="L316" i="1"/>
  <c r="W316" i="1" s="1"/>
  <c r="L317" i="1"/>
  <c r="W317" i="1" s="1"/>
  <c r="L318" i="1"/>
  <c r="W318" i="1" s="1"/>
  <c r="L319" i="1"/>
  <c r="W319" i="1" s="1"/>
  <c r="L320" i="1"/>
  <c r="W320" i="1" s="1"/>
  <c r="L321" i="1"/>
  <c r="W321" i="1" s="1"/>
  <c r="L322" i="1"/>
  <c r="W322" i="1" s="1"/>
  <c r="L323" i="1"/>
  <c r="W323" i="1" s="1"/>
  <c r="L324" i="1"/>
  <c r="W324" i="1" s="1"/>
  <c r="L325" i="1"/>
  <c r="W325" i="1" s="1"/>
  <c r="L326" i="1"/>
  <c r="W326" i="1" s="1"/>
  <c r="L327" i="1"/>
  <c r="W327" i="1" s="1"/>
  <c r="L328" i="1"/>
  <c r="W328" i="1" s="1"/>
  <c r="L329" i="1"/>
  <c r="W329" i="1" s="1"/>
  <c r="L330" i="1"/>
  <c r="W330" i="1" s="1"/>
  <c r="L331" i="1"/>
  <c r="W331" i="1" s="1"/>
  <c r="L332" i="1"/>
  <c r="W332" i="1" s="1"/>
  <c r="L333" i="1"/>
  <c r="W333" i="1" s="1"/>
  <c r="L334" i="1"/>
  <c r="W334" i="1" s="1"/>
  <c r="L335" i="1"/>
  <c r="W335" i="1" s="1"/>
  <c r="L336" i="1"/>
  <c r="W336" i="1" s="1"/>
  <c r="L337" i="1"/>
  <c r="W337" i="1" s="1"/>
  <c r="L338" i="1"/>
  <c r="W338" i="1" s="1"/>
  <c r="L339" i="1"/>
  <c r="W339" i="1" s="1"/>
  <c r="L340" i="1"/>
  <c r="W340" i="1" s="1"/>
  <c r="L341" i="1"/>
  <c r="W341" i="1" s="1"/>
  <c r="L342" i="1"/>
  <c r="W342" i="1" s="1"/>
  <c r="L343" i="1"/>
  <c r="W343" i="1" s="1"/>
  <c r="L344" i="1"/>
  <c r="W344" i="1" s="1"/>
  <c r="L345" i="1"/>
  <c r="W345" i="1" s="1"/>
  <c r="L346" i="1"/>
  <c r="W346" i="1" s="1"/>
  <c r="L347" i="1"/>
  <c r="W347" i="1" s="1"/>
  <c r="L348" i="1"/>
  <c r="W348" i="1" s="1"/>
  <c r="L349" i="1"/>
  <c r="W349" i="1" s="1"/>
  <c r="L350" i="1"/>
  <c r="W350" i="1" s="1"/>
  <c r="L351" i="1"/>
  <c r="W351" i="1" s="1"/>
  <c r="L352" i="1"/>
  <c r="W352" i="1" s="1"/>
  <c r="L353" i="1"/>
  <c r="W353" i="1" s="1"/>
  <c r="L354" i="1"/>
  <c r="W354" i="1" s="1"/>
  <c r="L355" i="1"/>
  <c r="W355" i="1" s="1"/>
  <c r="L356" i="1"/>
  <c r="W356" i="1" s="1"/>
  <c r="L357" i="1"/>
  <c r="W357" i="1" s="1"/>
  <c r="L358" i="1"/>
  <c r="W358" i="1" s="1"/>
  <c r="L359" i="1"/>
  <c r="W359" i="1" s="1"/>
  <c r="L360" i="1"/>
  <c r="W360" i="1" s="1"/>
  <c r="L361" i="1"/>
  <c r="W361" i="1" s="1"/>
  <c r="L362" i="1"/>
  <c r="W362" i="1" s="1"/>
  <c r="L363" i="1"/>
  <c r="W363" i="1" s="1"/>
  <c r="L364" i="1"/>
  <c r="W364" i="1" s="1"/>
  <c r="L365" i="1"/>
  <c r="W365" i="1" s="1"/>
  <c r="L366" i="1"/>
  <c r="W366" i="1" s="1"/>
  <c r="L367" i="1"/>
  <c r="W367" i="1" s="1"/>
  <c r="L368" i="1"/>
  <c r="W368" i="1" s="1"/>
  <c r="L369" i="1"/>
  <c r="W369" i="1" s="1"/>
  <c r="L370" i="1"/>
  <c r="W370" i="1" s="1"/>
  <c r="L371" i="1"/>
  <c r="W371" i="1" s="1"/>
  <c r="L372" i="1"/>
  <c r="W372" i="1" s="1"/>
  <c r="L373" i="1"/>
  <c r="W373" i="1" s="1"/>
  <c r="L374" i="1"/>
  <c r="W374" i="1" s="1"/>
  <c r="L375" i="1"/>
  <c r="W375" i="1" s="1"/>
  <c r="L376" i="1"/>
  <c r="W376" i="1" s="1"/>
  <c r="L377" i="1"/>
  <c r="W377" i="1" s="1"/>
  <c r="L378" i="1"/>
  <c r="W378" i="1" s="1"/>
  <c r="L379" i="1"/>
  <c r="W379" i="1" s="1"/>
  <c r="L380" i="1"/>
  <c r="W380" i="1" s="1"/>
  <c r="L381" i="1"/>
  <c r="W381" i="1" s="1"/>
  <c r="L382" i="1"/>
  <c r="W382" i="1" s="1"/>
  <c r="L383" i="1"/>
  <c r="W383" i="1" s="1"/>
  <c r="L384" i="1"/>
  <c r="W384" i="1" s="1"/>
  <c r="L385" i="1"/>
  <c r="W385" i="1" s="1"/>
  <c r="L386" i="1"/>
  <c r="W386" i="1" s="1"/>
  <c r="L387" i="1"/>
  <c r="W387" i="1" s="1"/>
  <c r="L388" i="1"/>
  <c r="W388" i="1" s="1"/>
  <c r="L389" i="1"/>
  <c r="W389" i="1" s="1"/>
  <c r="L390" i="1"/>
  <c r="W390" i="1" s="1"/>
  <c r="L391" i="1"/>
  <c r="W391" i="1" s="1"/>
  <c r="L392" i="1"/>
  <c r="W392" i="1" s="1"/>
  <c r="L393" i="1"/>
  <c r="W393" i="1" s="1"/>
  <c r="L394" i="1"/>
  <c r="W394" i="1" s="1"/>
  <c r="L395" i="1"/>
  <c r="W395" i="1" s="1"/>
  <c r="L396" i="1"/>
  <c r="W396" i="1" s="1"/>
  <c r="L397" i="1"/>
  <c r="W397" i="1" s="1"/>
  <c r="L398" i="1"/>
  <c r="W398" i="1" s="1"/>
  <c r="L399" i="1"/>
  <c r="W399" i="1" s="1"/>
  <c r="L400" i="1"/>
  <c r="W400" i="1" s="1"/>
  <c r="L401" i="1"/>
  <c r="W401" i="1" s="1"/>
  <c r="L402" i="1"/>
  <c r="W402" i="1" s="1"/>
  <c r="L403" i="1"/>
  <c r="W403" i="1" s="1"/>
  <c r="L404" i="1"/>
  <c r="W404" i="1" s="1"/>
  <c r="L405" i="1"/>
  <c r="W405" i="1" s="1"/>
  <c r="L406" i="1"/>
  <c r="W406" i="1" s="1"/>
  <c r="L407" i="1"/>
  <c r="W407" i="1" s="1"/>
  <c r="L408" i="1"/>
  <c r="W408" i="1" s="1"/>
  <c r="L409" i="1"/>
  <c r="W409" i="1" s="1"/>
  <c r="L410" i="1"/>
  <c r="W410" i="1" s="1"/>
  <c r="L411" i="1"/>
  <c r="W411" i="1" s="1"/>
  <c r="L412" i="1"/>
  <c r="W412" i="1" s="1"/>
  <c r="L413" i="1"/>
  <c r="W413" i="1" s="1"/>
  <c r="L414" i="1"/>
  <c r="W414" i="1" s="1"/>
  <c r="L415" i="1"/>
  <c r="W415" i="1" s="1"/>
  <c r="L416" i="1"/>
  <c r="W416" i="1" s="1"/>
  <c r="L417" i="1"/>
  <c r="W417" i="1" s="1"/>
  <c r="L418" i="1"/>
  <c r="W418" i="1" s="1"/>
  <c r="L419" i="1"/>
  <c r="W419" i="1" s="1"/>
  <c r="L420" i="1"/>
  <c r="W420" i="1" s="1"/>
  <c r="L421" i="1"/>
  <c r="W421" i="1" s="1"/>
  <c r="L422" i="1"/>
  <c r="W422" i="1" s="1"/>
  <c r="L423" i="1"/>
  <c r="W423" i="1" s="1"/>
  <c r="L424" i="1"/>
  <c r="W424" i="1" s="1"/>
  <c r="L425" i="1"/>
  <c r="W425" i="1" s="1"/>
  <c r="L426" i="1"/>
  <c r="W426" i="1" s="1"/>
  <c r="L427" i="1"/>
  <c r="W427" i="1" s="1"/>
  <c r="L428" i="1"/>
  <c r="W428" i="1" s="1"/>
  <c r="L429" i="1"/>
  <c r="W429" i="1" s="1"/>
  <c r="L430" i="1"/>
  <c r="W430" i="1" s="1"/>
  <c r="L431" i="1"/>
  <c r="W431" i="1" s="1"/>
  <c r="L432" i="1"/>
  <c r="W432" i="1" s="1"/>
  <c r="L433" i="1"/>
  <c r="W433" i="1" s="1"/>
  <c r="L434" i="1"/>
  <c r="W434" i="1" s="1"/>
  <c r="L435" i="1"/>
  <c r="W435" i="1" s="1"/>
  <c r="L436" i="1"/>
  <c r="W436" i="1" s="1"/>
  <c r="L437" i="1"/>
  <c r="W437" i="1" s="1"/>
  <c r="L438" i="1"/>
  <c r="W438" i="1" s="1"/>
  <c r="L439" i="1"/>
  <c r="W439" i="1" s="1"/>
  <c r="L440" i="1"/>
  <c r="W440" i="1" s="1"/>
  <c r="L441" i="1"/>
  <c r="W441" i="1" s="1"/>
  <c r="L442" i="1"/>
  <c r="W442" i="1" s="1"/>
  <c r="L443" i="1"/>
  <c r="W443" i="1" s="1"/>
  <c r="L444" i="1"/>
  <c r="W444" i="1" s="1"/>
  <c r="L445" i="1"/>
  <c r="W445" i="1" s="1"/>
  <c r="L446" i="1"/>
  <c r="W446" i="1" s="1"/>
  <c r="L447" i="1"/>
  <c r="W447" i="1" s="1"/>
  <c r="L448" i="1"/>
  <c r="W448" i="1" s="1"/>
  <c r="L449" i="1"/>
  <c r="W449" i="1" s="1"/>
  <c r="L450" i="1"/>
  <c r="W450" i="1" s="1"/>
  <c r="L451" i="1"/>
  <c r="W451" i="1" s="1"/>
  <c r="L452" i="1"/>
  <c r="W452" i="1" s="1"/>
  <c r="L453" i="1"/>
  <c r="W453" i="1" s="1"/>
  <c r="L454" i="1"/>
  <c r="W454" i="1" s="1"/>
  <c r="L455" i="1"/>
  <c r="W455" i="1" s="1"/>
  <c r="L456" i="1"/>
  <c r="W456" i="1" s="1"/>
  <c r="L457" i="1"/>
  <c r="W457" i="1" s="1"/>
  <c r="L458" i="1"/>
  <c r="W458" i="1" s="1"/>
  <c r="L459" i="1"/>
  <c r="W459" i="1" s="1"/>
  <c r="L460" i="1"/>
  <c r="W460" i="1" s="1"/>
  <c r="L461" i="1"/>
  <c r="W461" i="1" s="1"/>
  <c r="L462" i="1"/>
  <c r="W462" i="1" s="1"/>
  <c r="L463" i="1"/>
  <c r="W463" i="1" s="1"/>
  <c r="L464" i="1"/>
  <c r="W464" i="1" s="1"/>
  <c r="L465" i="1"/>
  <c r="W465" i="1" s="1"/>
  <c r="L466" i="1"/>
  <c r="W466" i="1" s="1"/>
  <c r="L467" i="1"/>
  <c r="W467" i="1" s="1"/>
  <c r="L468" i="1"/>
  <c r="W468" i="1" s="1"/>
  <c r="L469" i="1"/>
  <c r="W469" i="1" s="1"/>
  <c r="L470" i="1"/>
  <c r="W470" i="1" s="1"/>
  <c r="L471" i="1"/>
  <c r="W471" i="1" s="1"/>
  <c r="L472" i="1"/>
  <c r="W472" i="1" s="1"/>
  <c r="L473" i="1"/>
  <c r="W473" i="1" s="1"/>
  <c r="L474" i="1"/>
  <c r="W474" i="1" s="1"/>
  <c r="L475" i="1"/>
  <c r="W475" i="1" s="1"/>
  <c r="L476" i="1"/>
  <c r="W476" i="1" s="1"/>
  <c r="L477" i="1"/>
  <c r="W477" i="1" s="1"/>
  <c r="L478" i="1"/>
  <c r="W478" i="1" s="1"/>
  <c r="L479" i="1"/>
  <c r="W479" i="1" s="1"/>
  <c r="L480" i="1"/>
  <c r="W480" i="1" s="1"/>
  <c r="L481" i="1"/>
  <c r="W481" i="1" s="1"/>
  <c r="L482" i="1"/>
  <c r="W482" i="1" s="1"/>
  <c r="L483" i="1"/>
  <c r="W483" i="1" s="1"/>
  <c r="L484" i="1"/>
  <c r="W484" i="1" s="1"/>
  <c r="L485" i="1"/>
  <c r="W485" i="1" s="1"/>
  <c r="L486" i="1"/>
  <c r="W486" i="1" s="1"/>
  <c r="L487" i="1"/>
  <c r="W487" i="1" s="1"/>
  <c r="L488" i="1"/>
  <c r="W488" i="1" s="1"/>
  <c r="L489" i="1"/>
  <c r="W489" i="1" s="1"/>
  <c r="L490" i="1"/>
  <c r="W490" i="1" s="1"/>
  <c r="L491" i="1"/>
  <c r="W491" i="1" s="1"/>
  <c r="L492" i="1"/>
  <c r="W492" i="1" s="1"/>
  <c r="L493" i="1"/>
  <c r="W493" i="1" s="1"/>
  <c r="L494" i="1"/>
  <c r="W494" i="1" s="1"/>
  <c r="L495" i="1"/>
  <c r="W495" i="1" s="1"/>
  <c r="L496" i="1"/>
  <c r="W496" i="1" s="1"/>
  <c r="L497" i="1"/>
  <c r="W497" i="1" s="1"/>
  <c r="L498" i="1"/>
  <c r="W498" i="1" s="1"/>
  <c r="L499" i="1"/>
  <c r="W499" i="1" s="1"/>
  <c r="L500" i="1"/>
  <c r="W500" i="1" s="1"/>
  <c r="L501" i="1"/>
  <c r="W501" i="1" s="1"/>
  <c r="L502" i="1"/>
  <c r="W502" i="1" s="1"/>
  <c r="L503" i="1"/>
  <c r="W503" i="1" s="1"/>
  <c r="L504" i="1"/>
  <c r="W504" i="1" s="1"/>
  <c r="L505" i="1"/>
  <c r="W505" i="1" s="1"/>
  <c r="L506" i="1"/>
  <c r="W506" i="1" s="1"/>
  <c r="L507" i="1"/>
  <c r="W507" i="1" s="1"/>
  <c r="L508" i="1"/>
  <c r="W508" i="1" s="1"/>
  <c r="L509" i="1"/>
  <c r="W509" i="1" s="1"/>
  <c r="L510" i="1"/>
  <c r="W510" i="1" s="1"/>
  <c r="L511" i="1"/>
  <c r="W511" i="1" s="1"/>
  <c r="L512" i="1"/>
  <c r="W512" i="1" s="1"/>
  <c r="L513" i="1"/>
  <c r="W513" i="1" s="1"/>
  <c r="L514" i="1"/>
  <c r="W514" i="1" s="1"/>
  <c r="L515" i="1"/>
  <c r="W515" i="1" s="1"/>
  <c r="L516" i="1"/>
  <c r="W516" i="1" s="1"/>
  <c r="L517" i="1"/>
  <c r="W517" i="1" s="1"/>
  <c r="L518" i="1"/>
  <c r="W518" i="1" s="1"/>
  <c r="L519" i="1"/>
  <c r="W519" i="1" s="1"/>
  <c r="L520" i="1"/>
  <c r="W520" i="1" s="1"/>
  <c r="L521" i="1"/>
  <c r="W521" i="1" s="1"/>
  <c r="L522" i="1"/>
  <c r="W522" i="1" s="1"/>
  <c r="L523" i="1"/>
  <c r="W523" i="1" s="1"/>
  <c r="L524" i="1"/>
  <c r="W524" i="1" s="1"/>
  <c r="L525" i="1"/>
  <c r="W525" i="1" s="1"/>
  <c r="L526" i="1"/>
  <c r="W526" i="1" s="1"/>
  <c r="L527" i="1"/>
  <c r="W527" i="1" s="1"/>
  <c r="L528" i="1"/>
  <c r="W528" i="1" s="1"/>
  <c r="L529" i="1"/>
  <c r="W529" i="1" s="1"/>
  <c r="L530" i="1"/>
  <c r="W530" i="1" s="1"/>
  <c r="L531" i="1"/>
  <c r="W531" i="1" s="1"/>
  <c r="L532" i="1"/>
  <c r="W532" i="1" s="1"/>
  <c r="L533" i="1"/>
  <c r="W533" i="1" s="1"/>
  <c r="L534" i="1"/>
  <c r="W534" i="1" s="1"/>
  <c r="L535" i="1"/>
  <c r="W535" i="1" s="1"/>
  <c r="L536" i="1"/>
  <c r="W536" i="1" s="1"/>
  <c r="L537" i="1"/>
  <c r="W537" i="1" s="1"/>
  <c r="L538" i="1"/>
  <c r="W538" i="1" s="1"/>
  <c r="L539" i="1"/>
  <c r="W539" i="1" s="1"/>
  <c r="L540" i="1"/>
  <c r="W540" i="1" s="1"/>
  <c r="L541" i="1"/>
  <c r="W541" i="1" s="1"/>
  <c r="L542" i="1"/>
  <c r="W542" i="1" s="1"/>
  <c r="L543" i="1"/>
  <c r="W543" i="1" s="1"/>
  <c r="L544" i="1"/>
  <c r="W544" i="1" s="1"/>
  <c r="L545" i="1"/>
  <c r="W545" i="1" s="1"/>
  <c r="L546" i="1"/>
  <c r="W546" i="1" s="1"/>
  <c r="L547" i="1"/>
  <c r="W547" i="1" s="1"/>
  <c r="L548" i="1"/>
  <c r="W548" i="1" s="1"/>
  <c r="L549" i="1"/>
  <c r="W549" i="1" s="1"/>
  <c r="L550" i="1"/>
  <c r="W550" i="1" s="1"/>
  <c r="L551" i="1"/>
  <c r="W551" i="1" s="1"/>
  <c r="L552" i="1"/>
  <c r="W552" i="1" s="1"/>
  <c r="L553" i="1"/>
  <c r="W553" i="1" s="1"/>
  <c r="L554" i="1"/>
  <c r="W554" i="1" s="1"/>
  <c r="L555" i="1"/>
  <c r="W555" i="1" s="1"/>
  <c r="L556" i="1"/>
  <c r="W556" i="1" s="1"/>
  <c r="L557" i="1"/>
  <c r="W557" i="1" s="1"/>
  <c r="L558" i="1"/>
  <c r="W558" i="1" s="1"/>
  <c r="L559" i="1"/>
  <c r="W559" i="1" s="1"/>
  <c r="L560" i="1"/>
  <c r="W560" i="1" s="1"/>
  <c r="L561" i="1"/>
  <c r="W561" i="1" s="1"/>
  <c r="L562" i="1"/>
  <c r="W562" i="1" s="1"/>
  <c r="L563" i="1"/>
  <c r="W563" i="1" s="1"/>
  <c r="L564" i="1"/>
  <c r="W564" i="1" s="1"/>
  <c r="L565" i="1"/>
  <c r="W565" i="1" s="1"/>
  <c r="L566" i="1"/>
  <c r="W566" i="1" s="1"/>
  <c r="L567" i="1"/>
  <c r="W567" i="1" s="1"/>
  <c r="L568" i="1"/>
  <c r="W568" i="1" s="1"/>
  <c r="L569" i="1"/>
  <c r="W569" i="1" s="1"/>
  <c r="L570" i="1"/>
  <c r="W570" i="1" s="1"/>
  <c r="L571" i="1"/>
  <c r="W571" i="1" s="1"/>
  <c r="L572" i="1"/>
  <c r="W572" i="1" s="1"/>
  <c r="L573" i="1"/>
  <c r="W573" i="1" s="1"/>
  <c r="L574" i="1"/>
  <c r="W574" i="1" s="1"/>
  <c r="L575" i="1"/>
  <c r="W575" i="1" s="1"/>
  <c r="L576" i="1"/>
  <c r="W576" i="1" s="1"/>
  <c r="L577" i="1"/>
  <c r="W577" i="1" s="1"/>
  <c r="L578" i="1"/>
  <c r="W578" i="1" s="1"/>
  <c r="L579" i="1"/>
  <c r="W579" i="1" s="1"/>
  <c r="L580" i="1"/>
  <c r="W580" i="1" s="1"/>
  <c r="L581" i="1"/>
  <c r="W581" i="1" s="1"/>
  <c r="L582" i="1"/>
  <c r="W582" i="1" s="1"/>
  <c r="L583" i="1"/>
  <c r="W583" i="1" s="1"/>
  <c r="L584" i="1"/>
  <c r="W584" i="1" s="1"/>
  <c r="L585" i="1"/>
  <c r="W585" i="1" s="1"/>
  <c r="L586" i="1"/>
  <c r="W586" i="1" s="1"/>
  <c r="L587" i="1"/>
  <c r="W587" i="1" s="1"/>
  <c r="L588" i="1"/>
  <c r="W588" i="1" s="1"/>
  <c r="L589" i="1"/>
  <c r="W589" i="1" s="1"/>
  <c r="L590" i="1"/>
  <c r="W590" i="1" s="1"/>
  <c r="L591" i="1"/>
  <c r="W591" i="1" s="1"/>
  <c r="L592" i="1"/>
  <c r="W592" i="1" s="1"/>
  <c r="L593" i="1"/>
  <c r="W593" i="1" s="1"/>
  <c r="L594" i="1"/>
  <c r="W594" i="1" s="1"/>
  <c r="L595" i="1"/>
  <c r="W595" i="1" s="1"/>
  <c r="L596" i="1"/>
  <c r="W596" i="1" s="1"/>
  <c r="L597" i="1"/>
  <c r="W597" i="1" s="1"/>
  <c r="L598" i="1"/>
  <c r="W598" i="1" s="1"/>
  <c r="L599" i="1"/>
  <c r="W599" i="1" s="1"/>
  <c r="L600" i="1"/>
  <c r="W600" i="1" s="1"/>
  <c r="L601" i="1"/>
  <c r="W601" i="1" s="1"/>
  <c r="L602" i="1"/>
  <c r="W602" i="1" s="1"/>
  <c r="L603" i="1"/>
  <c r="W603" i="1" s="1"/>
  <c r="L604" i="1"/>
  <c r="W604" i="1" s="1"/>
  <c r="L605" i="1"/>
  <c r="W605" i="1" s="1"/>
  <c r="L606" i="1"/>
  <c r="W606" i="1" s="1"/>
  <c r="L607" i="1"/>
  <c r="W607" i="1" s="1"/>
  <c r="L608" i="1"/>
  <c r="W608" i="1" s="1"/>
  <c r="L609" i="1"/>
  <c r="W609" i="1" s="1"/>
  <c r="L610" i="1"/>
  <c r="W610" i="1" s="1"/>
  <c r="L611" i="1"/>
  <c r="W611" i="1" s="1"/>
  <c r="L612" i="1"/>
  <c r="W612" i="1" s="1"/>
  <c r="L613" i="1"/>
  <c r="W613" i="1" s="1"/>
  <c r="L614" i="1"/>
  <c r="W614" i="1" s="1"/>
  <c r="L615" i="1"/>
  <c r="W615" i="1" s="1"/>
  <c r="L616" i="1"/>
  <c r="W616" i="1" s="1"/>
  <c r="L617" i="1"/>
  <c r="W617" i="1" s="1"/>
  <c r="L618" i="1"/>
  <c r="W618" i="1" s="1"/>
  <c r="L619" i="1"/>
  <c r="W619" i="1" s="1"/>
  <c r="L620" i="1"/>
  <c r="W620" i="1" s="1"/>
  <c r="L621" i="1"/>
  <c r="W621" i="1" s="1"/>
  <c r="L622" i="1"/>
  <c r="W622" i="1" s="1"/>
  <c r="L623" i="1"/>
  <c r="W623" i="1" s="1"/>
  <c r="L624" i="1"/>
  <c r="W624" i="1" s="1"/>
  <c r="L625" i="1"/>
  <c r="W625" i="1" s="1"/>
  <c r="L626" i="1"/>
  <c r="W626" i="1" s="1"/>
  <c r="L627" i="1"/>
  <c r="W627" i="1" s="1"/>
  <c r="L628" i="1"/>
  <c r="W628" i="1" s="1"/>
  <c r="L629" i="1"/>
  <c r="W629" i="1" s="1"/>
  <c r="L630" i="1"/>
  <c r="W630" i="1" s="1"/>
  <c r="L631" i="1"/>
  <c r="W631" i="1" s="1"/>
  <c r="L632" i="1"/>
  <c r="W632" i="1" s="1"/>
  <c r="L633" i="1"/>
  <c r="W633" i="1" s="1"/>
  <c r="L634" i="1"/>
  <c r="W634" i="1" s="1"/>
  <c r="L635" i="1"/>
  <c r="W635" i="1" s="1"/>
  <c r="L636" i="1"/>
  <c r="W636" i="1" s="1"/>
  <c r="L637" i="1"/>
  <c r="W637" i="1" s="1"/>
  <c r="L638" i="1"/>
  <c r="W638" i="1" s="1"/>
  <c r="L639" i="1"/>
  <c r="W639" i="1" s="1"/>
  <c r="L640" i="1"/>
  <c r="W640" i="1" s="1"/>
  <c r="L641" i="1"/>
  <c r="W641" i="1" s="1"/>
  <c r="L642" i="1"/>
  <c r="W642" i="1" s="1"/>
  <c r="L643" i="1"/>
  <c r="W643" i="1" s="1"/>
  <c r="L644" i="1"/>
  <c r="W644" i="1" s="1"/>
  <c r="L645" i="1"/>
  <c r="W645" i="1" s="1"/>
  <c r="L646" i="1"/>
  <c r="W646" i="1" s="1"/>
  <c r="L647" i="1"/>
  <c r="W647" i="1" s="1"/>
  <c r="L648" i="1"/>
  <c r="W648" i="1" s="1"/>
  <c r="L649" i="1"/>
  <c r="W649" i="1" s="1"/>
  <c r="L650" i="1"/>
  <c r="W650" i="1" s="1"/>
  <c r="L651" i="1"/>
  <c r="W651" i="1" s="1"/>
  <c r="L652" i="1"/>
  <c r="W652" i="1" s="1"/>
  <c r="L653" i="1"/>
  <c r="W653" i="1" s="1"/>
  <c r="L654" i="1"/>
  <c r="W654" i="1" s="1"/>
  <c r="L655" i="1"/>
  <c r="W655" i="1" s="1"/>
  <c r="L656" i="1"/>
  <c r="W656" i="1" s="1"/>
  <c r="L657" i="1"/>
  <c r="W657" i="1" s="1"/>
  <c r="L658" i="1"/>
  <c r="W658" i="1" s="1"/>
  <c r="L659" i="1"/>
  <c r="W659" i="1" s="1"/>
  <c r="L660" i="1"/>
  <c r="W660" i="1" s="1"/>
  <c r="L661" i="1"/>
  <c r="W661" i="1" s="1"/>
  <c r="L662" i="1"/>
  <c r="W662" i="1" s="1"/>
  <c r="L663" i="1"/>
  <c r="W663" i="1" s="1"/>
  <c r="L664" i="1"/>
  <c r="W664" i="1" s="1"/>
  <c r="L665" i="1"/>
  <c r="W665" i="1" s="1"/>
  <c r="L666" i="1"/>
  <c r="W666" i="1" s="1"/>
  <c r="L667" i="1"/>
  <c r="W667" i="1" s="1"/>
  <c r="L668" i="1"/>
  <c r="W668" i="1" s="1"/>
  <c r="L669" i="1"/>
  <c r="W669" i="1" s="1"/>
  <c r="L670" i="1"/>
  <c r="W670" i="1" s="1"/>
  <c r="L671" i="1"/>
  <c r="W671" i="1" s="1"/>
  <c r="L672" i="1"/>
  <c r="W672" i="1" s="1"/>
  <c r="L673" i="1"/>
  <c r="W673" i="1" s="1"/>
  <c r="L674" i="1"/>
  <c r="W674" i="1" s="1"/>
  <c r="L675" i="1"/>
  <c r="W675" i="1" s="1"/>
  <c r="L676" i="1"/>
  <c r="W676" i="1" s="1"/>
  <c r="L677" i="1"/>
  <c r="W677" i="1" s="1"/>
  <c r="L678" i="1"/>
  <c r="W678" i="1" s="1"/>
  <c r="L679" i="1"/>
  <c r="W679" i="1" s="1"/>
  <c r="L680" i="1"/>
  <c r="W680" i="1" s="1"/>
  <c r="L681" i="1"/>
  <c r="W681" i="1" s="1"/>
  <c r="L682" i="1"/>
  <c r="W682" i="1" s="1"/>
  <c r="L683" i="1"/>
  <c r="W683" i="1" s="1"/>
  <c r="L684" i="1"/>
  <c r="W684" i="1" s="1"/>
  <c r="L685" i="1"/>
  <c r="W685" i="1" s="1"/>
  <c r="L686" i="1"/>
  <c r="W686" i="1" s="1"/>
  <c r="L687" i="1"/>
  <c r="W687" i="1" s="1"/>
  <c r="L688" i="1"/>
  <c r="W688" i="1" s="1"/>
  <c r="L689" i="1"/>
  <c r="W689" i="1" s="1"/>
  <c r="L690" i="1"/>
  <c r="W690" i="1" s="1"/>
  <c r="L691" i="1"/>
  <c r="W691" i="1" s="1"/>
  <c r="L692" i="1"/>
  <c r="W692" i="1" s="1"/>
  <c r="L693" i="1"/>
  <c r="W693" i="1" s="1"/>
  <c r="L694" i="1"/>
  <c r="W694" i="1" s="1"/>
  <c r="L695" i="1"/>
  <c r="W695" i="1" s="1"/>
  <c r="L696" i="1"/>
  <c r="W696" i="1" s="1"/>
  <c r="L697" i="1"/>
  <c r="W697" i="1" s="1"/>
  <c r="L698" i="1"/>
  <c r="W698" i="1" s="1"/>
  <c r="L699" i="1"/>
  <c r="W699" i="1" s="1"/>
  <c r="L700" i="1"/>
  <c r="W700" i="1" s="1"/>
  <c r="L701" i="1"/>
  <c r="W701" i="1" s="1"/>
  <c r="L702" i="1"/>
  <c r="W702" i="1" s="1"/>
  <c r="L703" i="1"/>
  <c r="W703" i="1" s="1"/>
  <c r="L704" i="1"/>
  <c r="W704" i="1" s="1"/>
  <c r="L705" i="1"/>
  <c r="W705" i="1" s="1"/>
  <c r="L706" i="1"/>
  <c r="W706" i="1" s="1"/>
  <c r="L707" i="1"/>
  <c r="W707" i="1" s="1"/>
  <c r="L708" i="1"/>
  <c r="W708" i="1" s="1"/>
  <c r="L709" i="1"/>
  <c r="W709" i="1" s="1"/>
  <c r="L710" i="1"/>
  <c r="W710" i="1" s="1"/>
  <c r="L711" i="1"/>
  <c r="W711" i="1" s="1"/>
  <c r="L712" i="1"/>
  <c r="W712" i="1" s="1"/>
  <c r="L713" i="1"/>
  <c r="W713" i="1" s="1"/>
  <c r="L714" i="1"/>
  <c r="W714" i="1" s="1"/>
  <c r="L715" i="1"/>
  <c r="W715" i="1" s="1"/>
  <c r="L716" i="1"/>
  <c r="W716" i="1" s="1"/>
  <c r="L717" i="1"/>
  <c r="W717" i="1" s="1"/>
  <c r="L718" i="1"/>
  <c r="W718" i="1" s="1"/>
  <c r="L719" i="1"/>
  <c r="W719" i="1" s="1"/>
  <c r="L720" i="1"/>
  <c r="W720" i="1" s="1"/>
  <c r="L721" i="1"/>
  <c r="W721" i="1" s="1"/>
  <c r="L722" i="1"/>
  <c r="W722" i="1" s="1"/>
  <c r="L723" i="1"/>
  <c r="W723" i="1" s="1"/>
  <c r="L724" i="1"/>
  <c r="W724" i="1" s="1"/>
  <c r="L725" i="1"/>
  <c r="W725" i="1" s="1"/>
  <c r="L726" i="1"/>
  <c r="W726" i="1" s="1"/>
  <c r="L727" i="1"/>
  <c r="W727" i="1" s="1"/>
  <c r="L728" i="1"/>
  <c r="W728" i="1" s="1"/>
  <c r="L729" i="1"/>
  <c r="W729" i="1" s="1"/>
  <c r="L730" i="1"/>
  <c r="W730" i="1" s="1"/>
  <c r="L731" i="1"/>
  <c r="W731" i="1" s="1"/>
  <c r="L732" i="1"/>
  <c r="W732" i="1" s="1"/>
  <c r="L733" i="1"/>
  <c r="W733" i="1" s="1"/>
  <c r="L734" i="1"/>
  <c r="W734" i="1" s="1"/>
  <c r="L735" i="1"/>
  <c r="W735" i="1" s="1"/>
  <c r="L736" i="1"/>
  <c r="W736" i="1" s="1"/>
  <c r="L737" i="1"/>
  <c r="W737" i="1" s="1"/>
  <c r="L738" i="1"/>
  <c r="W738" i="1" s="1"/>
  <c r="L739" i="1"/>
  <c r="W739" i="1" s="1"/>
  <c r="L740" i="1"/>
  <c r="W740" i="1" s="1"/>
  <c r="L741" i="1"/>
  <c r="W741" i="1" s="1"/>
  <c r="L742" i="1"/>
  <c r="W742" i="1" s="1"/>
  <c r="L743" i="1"/>
  <c r="W743" i="1" s="1"/>
  <c r="L744" i="1"/>
  <c r="W744" i="1" s="1"/>
  <c r="L745" i="1"/>
  <c r="W745" i="1" s="1"/>
  <c r="L746" i="1"/>
  <c r="W746" i="1" s="1"/>
  <c r="L747" i="1"/>
  <c r="W747" i="1" s="1"/>
  <c r="L748" i="1"/>
  <c r="W748" i="1" s="1"/>
  <c r="L749" i="1"/>
  <c r="W749" i="1" s="1"/>
  <c r="L750" i="1"/>
  <c r="W750" i="1" s="1"/>
  <c r="L751" i="1"/>
  <c r="W751" i="1" s="1"/>
  <c r="L752" i="1"/>
  <c r="W752" i="1" s="1"/>
  <c r="L753" i="1"/>
  <c r="W753" i="1" s="1"/>
  <c r="L754" i="1"/>
  <c r="W754" i="1" s="1"/>
  <c r="L755" i="1"/>
  <c r="W755" i="1" s="1"/>
  <c r="L756" i="1"/>
  <c r="W756" i="1" s="1"/>
  <c r="L757" i="1"/>
  <c r="W757" i="1" s="1"/>
  <c r="L758" i="1"/>
  <c r="W758" i="1" s="1"/>
  <c r="L759" i="1"/>
  <c r="W759" i="1" s="1"/>
  <c r="L760" i="1"/>
  <c r="W760" i="1" s="1"/>
  <c r="L761" i="1"/>
  <c r="W761" i="1" s="1"/>
  <c r="L762" i="1"/>
  <c r="W762" i="1" s="1"/>
  <c r="L763" i="1"/>
  <c r="W763" i="1" s="1"/>
  <c r="L764" i="1"/>
  <c r="W764" i="1" s="1"/>
  <c r="L765" i="1"/>
  <c r="W765" i="1" s="1"/>
  <c r="L766" i="1"/>
  <c r="W766" i="1" s="1"/>
  <c r="L767" i="1"/>
  <c r="W767" i="1" s="1"/>
  <c r="L768" i="1"/>
  <c r="W768" i="1" s="1"/>
  <c r="L769" i="1"/>
  <c r="W769" i="1" s="1"/>
  <c r="L770" i="1"/>
  <c r="W770" i="1" s="1"/>
  <c r="L771" i="1"/>
  <c r="W771" i="1" s="1"/>
  <c r="L772" i="1"/>
  <c r="W772" i="1" s="1"/>
  <c r="L773" i="1"/>
  <c r="W773" i="1" s="1"/>
  <c r="L774" i="1"/>
  <c r="W774" i="1" s="1"/>
  <c r="L775" i="1"/>
  <c r="W775" i="1" s="1"/>
  <c r="L776" i="1"/>
  <c r="W776" i="1" s="1"/>
  <c r="L777" i="1"/>
  <c r="W777" i="1" s="1"/>
  <c r="L778" i="1"/>
  <c r="W778" i="1" s="1"/>
  <c r="L779" i="1"/>
  <c r="W779" i="1" s="1"/>
  <c r="L780" i="1"/>
  <c r="W780" i="1" s="1"/>
  <c r="L781" i="1"/>
  <c r="W781" i="1" s="1"/>
  <c r="L782" i="1"/>
  <c r="W782" i="1" s="1"/>
  <c r="L783" i="1"/>
  <c r="W783" i="1" s="1"/>
  <c r="L784" i="1"/>
  <c r="W784" i="1" s="1"/>
  <c r="L785" i="1"/>
  <c r="W785" i="1" s="1"/>
  <c r="L786" i="1"/>
  <c r="W786" i="1" s="1"/>
  <c r="L787" i="1"/>
  <c r="W787" i="1" s="1"/>
  <c r="L788" i="1"/>
  <c r="W788" i="1" s="1"/>
  <c r="L789" i="1"/>
  <c r="W789" i="1" s="1"/>
  <c r="L790" i="1"/>
  <c r="W790" i="1" s="1"/>
  <c r="L791" i="1"/>
  <c r="W791" i="1" s="1"/>
  <c r="L792" i="1"/>
  <c r="W792" i="1" s="1"/>
  <c r="L793" i="1"/>
  <c r="W793" i="1" s="1"/>
  <c r="L794" i="1"/>
  <c r="W794" i="1" s="1"/>
  <c r="L795" i="1"/>
  <c r="W795" i="1" s="1"/>
  <c r="L796" i="1"/>
  <c r="W796" i="1" s="1"/>
  <c r="L797" i="1"/>
  <c r="W797" i="1" s="1"/>
  <c r="L798" i="1"/>
  <c r="W798" i="1" s="1"/>
  <c r="L799" i="1"/>
  <c r="W799" i="1" s="1"/>
  <c r="L800" i="1"/>
  <c r="W800" i="1" s="1"/>
  <c r="L801" i="1"/>
  <c r="W801" i="1" s="1"/>
  <c r="L802" i="1"/>
  <c r="W802" i="1" s="1"/>
  <c r="L803" i="1"/>
  <c r="W803" i="1" s="1"/>
  <c r="L804" i="1"/>
  <c r="W804" i="1" s="1"/>
  <c r="L805" i="1"/>
  <c r="W805" i="1" s="1"/>
  <c r="L806" i="1"/>
  <c r="W806" i="1" s="1"/>
  <c r="L807" i="1"/>
  <c r="W807" i="1" s="1"/>
  <c r="L808" i="1"/>
  <c r="W808" i="1" s="1"/>
  <c r="L809" i="1"/>
  <c r="W809" i="1" s="1"/>
  <c r="L810" i="1"/>
  <c r="W810" i="1" s="1"/>
  <c r="L811" i="1"/>
  <c r="W811" i="1" s="1"/>
  <c r="L812" i="1"/>
  <c r="W812" i="1" s="1"/>
  <c r="L813" i="1"/>
  <c r="W813" i="1" s="1"/>
  <c r="L814" i="1"/>
  <c r="W814" i="1" s="1"/>
  <c r="L815" i="1"/>
  <c r="W815" i="1" s="1"/>
  <c r="L816" i="1"/>
  <c r="W816" i="1" s="1"/>
  <c r="L817" i="1"/>
  <c r="W817" i="1" s="1"/>
  <c r="L818" i="1"/>
  <c r="W818" i="1" s="1"/>
  <c r="L819" i="1"/>
  <c r="W819" i="1" s="1"/>
  <c r="L820" i="1"/>
  <c r="W820" i="1" s="1"/>
  <c r="L821" i="1"/>
  <c r="W821" i="1" s="1"/>
  <c r="L822" i="1"/>
  <c r="W822" i="1" s="1"/>
  <c r="L823" i="1"/>
  <c r="W823" i="1" s="1"/>
  <c r="L824" i="1"/>
  <c r="W824" i="1" s="1"/>
  <c r="L825" i="1"/>
  <c r="W825" i="1" s="1"/>
  <c r="L826" i="1"/>
  <c r="W826" i="1" s="1"/>
  <c r="L827" i="1"/>
  <c r="W827" i="1" s="1"/>
  <c r="L828" i="1"/>
  <c r="W828" i="1" s="1"/>
  <c r="L829" i="1"/>
  <c r="W829" i="1" s="1"/>
  <c r="L830" i="1"/>
  <c r="W830" i="1" s="1"/>
  <c r="L831" i="1"/>
  <c r="W831" i="1" s="1"/>
  <c r="L832" i="1"/>
  <c r="W832" i="1" s="1"/>
  <c r="L833" i="1"/>
  <c r="W833" i="1" s="1"/>
  <c r="L834" i="1"/>
  <c r="W834" i="1" s="1"/>
  <c r="L835" i="1"/>
  <c r="W835" i="1" s="1"/>
  <c r="L836" i="1"/>
  <c r="W836" i="1" s="1"/>
  <c r="L837" i="1"/>
  <c r="W837" i="1" s="1"/>
  <c r="L838" i="1"/>
  <c r="W838" i="1" s="1"/>
  <c r="L839" i="1"/>
  <c r="W839" i="1" s="1"/>
  <c r="L840" i="1"/>
  <c r="W840" i="1" s="1"/>
  <c r="L841" i="1"/>
  <c r="W841" i="1" s="1"/>
  <c r="L842" i="1"/>
  <c r="W842" i="1" s="1"/>
  <c r="L843" i="1"/>
  <c r="W843" i="1" s="1"/>
  <c r="L844" i="1"/>
  <c r="W844" i="1" s="1"/>
  <c r="L845" i="1"/>
  <c r="W845" i="1" s="1"/>
  <c r="L846" i="1"/>
  <c r="W846" i="1" s="1"/>
  <c r="L847" i="1"/>
  <c r="W847" i="1" s="1"/>
  <c r="L848" i="1"/>
  <c r="W848" i="1" s="1"/>
  <c r="L849" i="1"/>
  <c r="W849" i="1" s="1"/>
  <c r="L850" i="1"/>
  <c r="W850" i="1" s="1"/>
  <c r="L851" i="1"/>
  <c r="W851" i="1" s="1"/>
  <c r="L852" i="1"/>
  <c r="W852" i="1" s="1"/>
  <c r="L853" i="1"/>
  <c r="W853" i="1" s="1"/>
  <c r="L854" i="1"/>
  <c r="W854" i="1" s="1"/>
  <c r="L855" i="1"/>
  <c r="W855" i="1" s="1"/>
  <c r="L856" i="1"/>
  <c r="W856" i="1" s="1"/>
  <c r="L857" i="1"/>
  <c r="W857" i="1" s="1"/>
  <c r="L858" i="1"/>
  <c r="W858" i="1" s="1"/>
  <c r="L859" i="1"/>
  <c r="W859" i="1" s="1"/>
  <c r="L860" i="1"/>
  <c r="W860" i="1" s="1"/>
  <c r="L861" i="1"/>
  <c r="W861" i="1" s="1"/>
  <c r="L862" i="1"/>
  <c r="W862" i="1" s="1"/>
  <c r="L863" i="1"/>
  <c r="W863" i="1" s="1"/>
  <c r="L864" i="1"/>
  <c r="W864" i="1" s="1"/>
  <c r="L865" i="1"/>
  <c r="W865" i="1" s="1"/>
  <c r="L866" i="1"/>
  <c r="W866" i="1" s="1"/>
  <c r="L867" i="1"/>
  <c r="W867" i="1" s="1"/>
  <c r="L868" i="1"/>
  <c r="W868" i="1" s="1"/>
  <c r="L869" i="1"/>
  <c r="W869" i="1" s="1"/>
  <c r="L870" i="1"/>
  <c r="W870" i="1" s="1"/>
  <c r="L871" i="1"/>
  <c r="W871" i="1" s="1"/>
  <c r="L872" i="1"/>
  <c r="W872" i="1" s="1"/>
  <c r="L873" i="1"/>
  <c r="W873" i="1" s="1"/>
  <c r="L874" i="1"/>
  <c r="W874" i="1" s="1"/>
  <c r="L875" i="1"/>
  <c r="W875" i="1" s="1"/>
  <c r="L876" i="1"/>
  <c r="W876" i="1" s="1"/>
  <c r="L877" i="1"/>
  <c r="W877" i="1" s="1"/>
  <c r="L878" i="1"/>
  <c r="W878" i="1" s="1"/>
  <c r="L879" i="1"/>
  <c r="W879" i="1" s="1"/>
  <c r="L880" i="1"/>
  <c r="W880" i="1" s="1"/>
  <c r="L881" i="1"/>
  <c r="W881" i="1" s="1"/>
  <c r="L882" i="1"/>
  <c r="W882" i="1" s="1"/>
  <c r="L883" i="1"/>
  <c r="W883" i="1" s="1"/>
  <c r="L884" i="1"/>
  <c r="W884" i="1" s="1"/>
  <c r="L885" i="1"/>
  <c r="W885" i="1" s="1"/>
  <c r="L886" i="1"/>
  <c r="W886" i="1" s="1"/>
  <c r="L887" i="1"/>
  <c r="W887" i="1" s="1"/>
  <c r="L888" i="1"/>
  <c r="W888" i="1" s="1"/>
  <c r="L889" i="1"/>
  <c r="W889" i="1" s="1"/>
  <c r="L890" i="1"/>
  <c r="W890" i="1" s="1"/>
  <c r="L891" i="1"/>
  <c r="W891" i="1" s="1"/>
  <c r="L892" i="1"/>
  <c r="W892" i="1" s="1"/>
  <c r="L893" i="1"/>
  <c r="W893" i="1" s="1"/>
  <c r="L894" i="1"/>
  <c r="W894" i="1" s="1"/>
  <c r="L895" i="1"/>
  <c r="W895" i="1" s="1"/>
  <c r="L896" i="1"/>
  <c r="W896" i="1" s="1"/>
  <c r="L897" i="1"/>
  <c r="W897" i="1" s="1"/>
  <c r="L898" i="1"/>
  <c r="W898" i="1" s="1"/>
  <c r="L899" i="1"/>
  <c r="W899" i="1" s="1"/>
  <c r="L900" i="1"/>
  <c r="W900" i="1" s="1"/>
  <c r="L901" i="1"/>
  <c r="W901" i="1" s="1"/>
  <c r="L902" i="1"/>
  <c r="W902" i="1" s="1"/>
  <c r="L903" i="1"/>
  <c r="W903" i="1" s="1"/>
  <c r="L904" i="1"/>
  <c r="W904" i="1" s="1"/>
  <c r="L905" i="1"/>
  <c r="W905" i="1" s="1"/>
  <c r="L906" i="1"/>
  <c r="W906" i="1" s="1"/>
  <c r="L907" i="1"/>
  <c r="W907" i="1" s="1"/>
  <c r="L908" i="1"/>
  <c r="W908" i="1" s="1"/>
  <c r="L909" i="1"/>
  <c r="W909" i="1" s="1"/>
  <c r="L910" i="1"/>
  <c r="W910" i="1" s="1"/>
  <c r="L911" i="1"/>
  <c r="W911" i="1" s="1"/>
  <c r="L912" i="1"/>
  <c r="W912" i="1" s="1"/>
  <c r="L913" i="1"/>
  <c r="W913" i="1" s="1"/>
  <c r="L914" i="1"/>
  <c r="W914" i="1" s="1"/>
  <c r="L915" i="1"/>
  <c r="W915" i="1" s="1"/>
  <c r="L916" i="1"/>
  <c r="W916" i="1" s="1"/>
  <c r="L917" i="1"/>
  <c r="W917" i="1" s="1"/>
  <c r="L918" i="1"/>
  <c r="W918" i="1" s="1"/>
  <c r="L919" i="1"/>
  <c r="W919" i="1" s="1"/>
  <c r="L920" i="1"/>
  <c r="W920" i="1" s="1"/>
  <c r="L921" i="1"/>
  <c r="W921" i="1" s="1"/>
  <c r="L922" i="1"/>
  <c r="W922" i="1" s="1"/>
  <c r="L923" i="1"/>
  <c r="W923" i="1" s="1"/>
  <c r="L924" i="1"/>
  <c r="W924" i="1" s="1"/>
  <c r="L925" i="1"/>
  <c r="W925" i="1" s="1"/>
  <c r="L926" i="1"/>
  <c r="W926" i="1" s="1"/>
  <c r="L927" i="1"/>
  <c r="W927" i="1" s="1"/>
  <c r="L928" i="1"/>
  <c r="W928" i="1" s="1"/>
  <c r="L929" i="1"/>
  <c r="W929" i="1" s="1"/>
  <c r="L930" i="1"/>
  <c r="W930" i="1" s="1"/>
  <c r="L931" i="1"/>
  <c r="W931" i="1" s="1"/>
  <c r="L932" i="1"/>
  <c r="W932" i="1" s="1"/>
  <c r="L933" i="1"/>
  <c r="W933" i="1" s="1"/>
  <c r="L934" i="1"/>
  <c r="W934" i="1" s="1"/>
  <c r="L935" i="1"/>
  <c r="W935" i="1" s="1"/>
  <c r="L936" i="1"/>
  <c r="W936" i="1" s="1"/>
  <c r="L937" i="1"/>
  <c r="W937" i="1" s="1"/>
  <c r="L938" i="1"/>
  <c r="W938" i="1" s="1"/>
  <c r="L939" i="1"/>
  <c r="W939" i="1" s="1"/>
  <c r="L940" i="1"/>
  <c r="W940" i="1" s="1"/>
  <c r="L941" i="1"/>
  <c r="W941" i="1" s="1"/>
  <c r="L942" i="1"/>
  <c r="W942" i="1" s="1"/>
  <c r="L943" i="1"/>
  <c r="W943" i="1" s="1"/>
  <c r="L944" i="1"/>
  <c r="W944" i="1" s="1"/>
  <c r="L945" i="1"/>
  <c r="W945" i="1" s="1"/>
  <c r="L946" i="1"/>
  <c r="W946" i="1" s="1"/>
  <c r="L947" i="1"/>
  <c r="W947" i="1" s="1"/>
  <c r="L948" i="1"/>
  <c r="W948" i="1" s="1"/>
  <c r="L949" i="1"/>
  <c r="W949" i="1" s="1"/>
  <c r="L950" i="1"/>
  <c r="W950" i="1" s="1"/>
  <c r="L951" i="1"/>
  <c r="W951" i="1" s="1"/>
  <c r="L952" i="1"/>
  <c r="W952" i="1" s="1"/>
  <c r="L953" i="1"/>
  <c r="W953" i="1" s="1"/>
  <c r="L954" i="1"/>
  <c r="W954" i="1" s="1"/>
  <c r="L955" i="1"/>
  <c r="W955" i="1" s="1"/>
  <c r="L956" i="1"/>
  <c r="W956" i="1" s="1"/>
  <c r="L957" i="1"/>
  <c r="W957" i="1" s="1"/>
  <c r="L958" i="1"/>
  <c r="W958" i="1" s="1"/>
  <c r="L959" i="1"/>
  <c r="W959" i="1" s="1"/>
  <c r="L960" i="1"/>
  <c r="W960" i="1" s="1"/>
  <c r="L961" i="1"/>
  <c r="W961" i="1" s="1"/>
  <c r="L962" i="1"/>
  <c r="W962" i="1" s="1"/>
  <c r="L963" i="1"/>
  <c r="W963" i="1" s="1"/>
  <c r="L964" i="1"/>
  <c r="W964" i="1" s="1"/>
  <c r="L965" i="1"/>
  <c r="W965" i="1" s="1"/>
  <c r="L966" i="1"/>
  <c r="W966" i="1" s="1"/>
  <c r="L967" i="1"/>
  <c r="W967" i="1" s="1"/>
  <c r="L968" i="1"/>
  <c r="W968" i="1" s="1"/>
  <c r="L969" i="1"/>
  <c r="W969" i="1" s="1"/>
  <c r="L970" i="1"/>
  <c r="W970" i="1" s="1"/>
  <c r="L971" i="1"/>
  <c r="W971" i="1" s="1"/>
  <c r="L972" i="1"/>
  <c r="W972" i="1" s="1"/>
  <c r="L973" i="1"/>
  <c r="W973" i="1" s="1"/>
  <c r="L974" i="1"/>
  <c r="W974" i="1" s="1"/>
  <c r="L975" i="1"/>
  <c r="W975" i="1" s="1"/>
  <c r="L976" i="1"/>
  <c r="W976" i="1" s="1"/>
  <c r="L977" i="1"/>
  <c r="W977" i="1" s="1"/>
  <c r="L978" i="1"/>
  <c r="W978" i="1" s="1"/>
  <c r="L979" i="1"/>
  <c r="W979" i="1" s="1"/>
  <c r="L980" i="1"/>
  <c r="W980" i="1" s="1"/>
  <c r="L981" i="1"/>
  <c r="W981" i="1" s="1"/>
  <c r="L982" i="1"/>
  <c r="W982" i="1" s="1"/>
  <c r="L983" i="1"/>
  <c r="W983" i="1" s="1"/>
  <c r="L984" i="1"/>
  <c r="W984" i="1" s="1"/>
  <c r="L985" i="1"/>
  <c r="W985" i="1" s="1"/>
  <c r="L986" i="1"/>
  <c r="W986" i="1" s="1"/>
  <c r="L987" i="1"/>
  <c r="W987" i="1" s="1"/>
  <c r="L988" i="1"/>
  <c r="W988" i="1" s="1"/>
  <c r="L989" i="1"/>
  <c r="W989" i="1" s="1"/>
  <c r="L990" i="1"/>
  <c r="W990" i="1" s="1"/>
  <c r="L991" i="1"/>
  <c r="W991" i="1" s="1"/>
  <c r="L992" i="1"/>
  <c r="W992" i="1" s="1"/>
  <c r="L993" i="1"/>
  <c r="W993" i="1" s="1"/>
  <c r="L994" i="1"/>
  <c r="W994" i="1" s="1"/>
  <c r="L995" i="1"/>
  <c r="W995" i="1" s="1"/>
  <c r="L996" i="1"/>
  <c r="W996" i="1" s="1"/>
  <c r="L997" i="1"/>
  <c r="W997" i="1" s="1"/>
  <c r="L998" i="1"/>
  <c r="W998" i="1" s="1"/>
  <c r="L999" i="1"/>
  <c r="W999" i="1" s="1"/>
  <c r="L1000" i="1"/>
  <c r="W1000" i="1" s="1"/>
  <c r="L1001" i="1"/>
  <c r="W1001" i="1" s="1"/>
  <c r="L1002" i="1"/>
  <c r="W1002" i="1" s="1"/>
  <c r="L1003" i="1"/>
  <c r="W1003" i="1" s="1"/>
  <c r="L1004" i="1"/>
  <c r="W1004" i="1" s="1"/>
  <c r="L1005" i="1"/>
  <c r="W1005" i="1" s="1"/>
  <c r="L1006" i="1"/>
  <c r="W1006" i="1" s="1"/>
  <c r="L1007" i="1"/>
  <c r="W1007" i="1" s="1"/>
  <c r="L1008" i="1"/>
  <c r="W1008" i="1" s="1"/>
  <c r="L1009" i="1"/>
  <c r="W1009" i="1" s="1"/>
  <c r="L1010" i="1"/>
  <c r="W1010" i="1" s="1"/>
  <c r="L1011" i="1"/>
  <c r="W1011" i="1" s="1"/>
  <c r="L1012" i="1"/>
  <c r="W1012" i="1" s="1"/>
  <c r="L1013" i="1"/>
  <c r="W1013" i="1" s="1"/>
  <c r="L1014" i="1"/>
  <c r="W1014" i="1" s="1"/>
  <c r="L1015" i="1"/>
  <c r="W1015" i="1" s="1"/>
  <c r="L1016" i="1"/>
  <c r="W1016" i="1" s="1"/>
  <c r="L1017" i="1"/>
  <c r="W1017" i="1" s="1"/>
  <c r="L1018" i="1"/>
  <c r="W1018" i="1" s="1"/>
  <c r="L1019" i="1"/>
  <c r="W1019" i="1" s="1"/>
  <c r="L1020" i="1"/>
  <c r="W1020" i="1" s="1"/>
  <c r="L1021" i="1"/>
  <c r="W1021" i="1" s="1"/>
  <c r="L1022" i="1"/>
  <c r="W1022" i="1" s="1"/>
  <c r="L1023" i="1"/>
  <c r="W1023" i="1" s="1"/>
  <c r="L1024" i="1"/>
  <c r="W1024" i="1" s="1"/>
  <c r="L1025" i="1"/>
  <c r="W1025" i="1" s="1"/>
  <c r="L1026" i="1"/>
  <c r="W1026" i="1" s="1"/>
  <c r="L1027" i="1"/>
  <c r="W1027" i="1" s="1"/>
  <c r="L1028" i="1"/>
  <c r="W1028" i="1" s="1"/>
  <c r="L1029" i="1"/>
  <c r="W1029" i="1" s="1"/>
  <c r="L1030" i="1"/>
  <c r="W1030" i="1" s="1"/>
  <c r="L1031" i="1"/>
  <c r="W1031" i="1" s="1"/>
  <c r="L1032" i="1"/>
  <c r="W1032" i="1" s="1"/>
  <c r="L1033" i="1"/>
  <c r="W1033" i="1" s="1"/>
  <c r="L1034" i="1"/>
  <c r="W1034" i="1" s="1"/>
  <c r="L1035" i="1"/>
  <c r="W1035" i="1" s="1"/>
  <c r="L1036" i="1"/>
  <c r="W1036" i="1" s="1"/>
  <c r="L1037" i="1"/>
  <c r="W1037" i="1" s="1"/>
  <c r="L1038" i="1"/>
  <c r="W1038" i="1" s="1"/>
  <c r="L1039" i="1"/>
  <c r="W1039" i="1" s="1"/>
  <c r="L1040" i="1"/>
  <c r="W1040" i="1" s="1"/>
  <c r="L1041" i="1"/>
  <c r="W1041" i="1" s="1"/>
  <c r="L1042" i="1"/>
  <c r="W1042" i="1" s="1"/>
  <c r="L1043" i="1"/>
  <c r="W1043" i="1" s="1"/>
  <c r="L1044" i="1"/>
  <c r="W1044" i="1" s="1"/>
  <c r="L1045" i="1"/>
  <c r="W1045" i="1" s="1"/>
  <c r="L1046" i="1"/>
  <c r="W1046" i="1" s="1"/>
  <c r="L1047" i="1"/>
  <c r="W1047" i="1" s="1"/>
  <c r="L1048" i="1"/>
  <c r="W1048" i="1" s="1"/>
  <c r="L1049" i="1"/>
  <c r="W1049" i="1" s="1"/>
  <c r="L1050" i="1"/>
  <c r="W1050" i="1" s="1"/>
  <c r="L1051" i="1"/>
  <c r="W1051" i="1" s="1"/>
  <c r="L1052" i="1"/>
  <c r="W1052" i="1" s="1"/>
  <c r="L1053" i="1"/>
  <c r="W1053" i="1" s="1"/>
  <c r="L1054" i="1"/>
  <c r="W1054" i="1" s="1"/>
  <c r="L1055" i="1"/>
  <c r="W1055" i="1" s="1"/>
  <c r="L1056" i="1"/>
  <c r="W1056" i="1" s="1"/>
  <c r="L1057" i="1"/>
  <c r="W1057" i="1" s="1"/>
  <c r="L1058" i="1"/>
  <c r="W1058" i="1" s="1"/>
  <c r="L1059" i="1"/>
  <c r="W1059" i="1" s="1"/>
  <c r="L1060" i="1"/>
  <c r="W1060" i="1" s="1"/>
  <c r="L1061" i="1"/>
  <c r="W1061" i="1" s="1"/>
  <c r="L1062" i="1"/>
  <c r="W1062" i="1" s="1"/>
  <c r="L1063" i="1"/>
  <c r="W1063" i="1" s="1"/>
  <c r="L1064" i="1"/>
  <c r="W1064" i="1" s="1"/>
  <c r="L1065" i="1"/>
  <c r="W1065" i="1" s="1"/>
  <c r="L1066" i="1"/>
  <c r="W1066" i="1" s="1"/>
  <c r="L1067" i="1"/>
  <c r="W1067" i="1" s="1"/>
  <c r="L1068" i="1"/>
  <c r="W1068" i="1" s="1"/>
  <c r="L1069" i="1"/>
  <c r="W1069" i="1" s="1"/>
  <c r="L1070" i="1"/>
  <c r="W1070" i="1" s="1"/>
  <c r="L1071" i="1"/>
  <c r="W1071" i="1" s="1"/>
  <c r="L1072" i="1"/>
  <c r="W1072" i="1" s="1"/>
  <c r="L1073" i="1"/>
  <c r="W1073" i="1" s="1"/>
  <c r="L1074" i="1"/>
  <c r="W1074" i="1" s="1"/>
  <c r="L1075" i="1"/>
  <c r="W1075" i="1" s="1"/>
  <c r="L1076" i="1"/>
  <c r="W1076" i="1" s="1"/>
  <c r="L1077" i="1"/>
  <c r="W1077" i="1" s="1"/>
  <c r="L1078" i="1"/>
  <c r="W1078" i="1" s="1"/>
  <c r="L1079" i="1"/>
  <c r="W1079" i="1" s="1"/>
  <c r="L1080" i="1"/>
  <c r="W1080" i="1" s="1"/>
  <c r="L1081" i="1"/>
  <c r="W1081" i="1" s="1"/>
  <c r="L1082" i="1"/>
  <c r="W1082" i="1" s="1"/>
  <c r="L1083" i="1"/>
  <c r="W1083" i="1" s="1"/>
  <c r="L1084" i="1"/>
  <c r="W1084" i="1" s="1"/>
  <c r="L1085" i="1"/>
  <c r="W1085" i="1" s="1"/>
  <c r="L1086" i="1"/>
  <c r="W1086" i="1" s="1"/>
  <c r="L1087" i="1"/>
  <c r="W1087" i="1" s="1"/>
  <c r="L1088" i="1"/>
  <c r="W1088" i="1" s="1"/>
  <c r="L1089" i="1"/>
  <c r="W1089" i="1" s="1"/>
  <c r="L1090" i="1"/>
  <c r="W1090" i="1" s="1"/>
  <c r="L1091" i="1"/>
  <c r="W1091" i="1" s="1"/>
  <c r="L1092" i="1"/>
  <c r="W1092" i="1" s="1"/>
  <c r="L1093" i="1"/>
  <c r="W1093" i="1" s="1"/>
  <c r="L1094" i="1"/>
  <c r="W1094" i="1" s="1"/>
  <c r="L1095" i="1"/>
  <c r="W1095" i="1" s="1"/>
  <c r="L1096" i="1"/>
  <c r="W1096" i="1" s="1"/>
  <c r="L1097" i="1"/>
  <c r="W1097" i="1" s="1"/>
  <c r="L1098" i="1"/>
  <c r="W1098" i="1" s="1"/>
  <c r="L1099" i="1"/>
  <c r="W1099" i="1" s="1"/>
  <c r="L1100" i="1"/>
  <c r="W1100" i="1" s="1"/>
  <c r="L1101" i="1"/>
  <c r="W1101" i="1" s="1"/>
  <c r="L1102" i="1"/>
  <c r="W1102" i="1" s="1"/>
  <c r="L1103" i="1"/>
  <c r="W1103" i="1" s="1"/>
  <c r="L1104" i="1"/>
  <c r="W1104" i="1" s="1"/>
  <c r="L1105" i="1"/>
  <c r="W1105" i="1" s="1"/>
  <c r="L1106" i="1"/>
  <c r="W1106" i="1" s="1"/>
  <c r="L1107" i="1"/>
  <c r="W1107" i="1" s="1"/>
  <c r="L1108" i="1"/>
  <c r="W1108" i="1" s="1"/>
  <c r="L1109" i="1"/>
  <c r="W1109" i="1" s="1"/>
  <c r="L1110" i="1"/>
  <c r="W1110" i="1" s="1"/>
  <c r="L1111" i="1"/>
  <c r="W1111" i="1" s="1"/>
  <c r="L1112" i="1"/>
  <c r="W1112" i="1" s="1"/>
  <c r="L1113" i="1"/>
  <c r="W1113" i="1" s="1"/>
  <c r="L1114" i="1"/>
  <c r="W1114" i="1" s="1"/>
  <c r="L1115" i="1"/>
  <c r="W1115" i="1" s="1"/>
  <c r="L1116" i="1"/>
  <c r="W1116" i="1" s="1"/>
  <c r="L1117" i="1"/>
  <c r="W1117" i="1" s="1"/>
  <c r="L1118" i="1"/>
  <c r="W1118" i="1" s="1"/>
  <c r="L1119" i="1"/>
  <c r="W1119" i="1" s="1"/>
  <c r="L1120" i="1"/>
  <c r="W1120" i="1" s="1"/>
  <c r="L1121" i="1"/>
  <c r="W1121" i="1" s="1"/>
  <c r="L1122" i="1"/>
  <c r="W1122" i="1" s="1"/>
  <c r="L1123" i="1"/>
  <c r="W1123" i="1" s="1"/>
  <c r="L1124" i="1"/>
  <c r="W1124" i="1" s="1"/>
  <c r="L1125" i="1"/>
  <c r="W1125" i="1" s="1"/>
  <c r="L1126" i="1"/>
  <c r="W1126" i="1" s="1"/>
  <c r="L1127" i="1"/>
  <c r="W1127" i="1" s="1"/>
  <c r="L1128" i="1"/>
  <c r="W1128" i="1" s="1"/>
  <c r="L1129" i="1"/>
  <c r="W1129" i="1" s="1"/>
  <c r="L1130" i="1"/>
  <c r="W1130" i="1" s="1"/>
  <c r="L1131" i="1"/>
  <c r="W1131" i="1" s="1"/>
  <c r="L1132" i="1"/>
  <c r="W1132" i="1" s="1"/>
  <c r="L1133" i="1"/>
  <c r="W1133" i="1" s="1"/>
  <c r="L1134" i="1"/>
  <c r="W1134" i="1" s="1"/>
  <c r="L1135" i="1"/>
  <c r="W1135" i="1" s="1"/>
  <c r="L1136" i="1"/>
  <c r="W1136" i="1" s="1"/>
  <c r="L1137" i="1"/>
  <c r="W1137" i="1" s="1"/>
  <c r="L1138" i="1"/>
  <c r="W1138" i="1" s="1"/>
  <c r="L1139" i="1"/>
  <c r="W1139" i="1" s="1"/>
  <c r="L1140" i="1"/>
  <c r="W1140" i="1" s="1"/>
  <c r="L1141" i="1"/>
  <c r="W1141" i="1" s="1"/>
  <c r="L1142" i="1"/>
  <c r="W1142" i="1" s="1"/>
  <c r="L1143" i="1"/>
  <c r="W1143" i="1" s="1"/>
  <c r="L1144" i="1"/>
  <c r="W1144" i="1" s="1"/>
  <c r="L1145" i="1"/>
  <c r="W1145" i="1" s="1"/>
  <c r="L1146" i="1"/>
  <c r="W1146" i="1" s="1"/>
  <c r="L1147" i="1"/>
  <c r="W1147" i="1" s="1"/>
  <c r="L1148" i="1"/>
  <c r="W1148" i="1" s="1"/>
  <c r="L1149" i="1"/>
  <c r="W1149" i="1" s="1"/>
  <c r="L1150" i="1"/>
  <c r="W1150" i="1" s="1"/>
  <c r="L1151" i="1"/>
  <c r="W1151" i="1" s="1"/>
  <c r="L1152" i="1"/>
  <c r="W1152" i="1" s="1"/>
  <c r="L1153" i="1"/>
  <c r="W1153" i="1" s="1"/>
  <c r="L1154" i="1"/>
  <c r="W1154" i="1" s="1"/>
  <c r="L1155" i="1"/>
  <c r="W1155" i="1" s="1"/>
  <c r="L1156" i="1"/>
  <c r="W1156" i="1" s="1"/>
  <c r="L1157" i="1"/>
  <c r="W1157" i="1" s="1"/>
  <c r="L1158" i="1"/>
  <c r="W1158" i="1" s="1"/>
  <c r="L1159" i="1"/>
  <c r="W1159" i="1" s="1"/>
  <c r="L1160" i="1"/>
  <c r="W1160" i="1" s="1"/>
  <c r="L1161" i="1"/>
  <c r="W1161" i="1" s="1"/>
  <c r="L1162" i="1"/>
  <c r="W1162" i="1" s="1"/>
  <c r="L1163" i="1"/>
  <c r="W1163" i="1" s="1"/>
  <c r="L1164" i="1"/>
  <c r="W1164" i="1" s="1"/>
  <c r="L1165" i="1"/>
  <c r="W1165" i="1" s="1"/>
  <c r="L1166" i="1"/>
  <c r="W1166" i="1" s="1"/>
  <c r="L1167" i="1"/>
  <c r="W1167" i="1" s="1"/>
  <c r="L1168" i="1"/>
  <c r="W1168" i="1" s="1"/>
  <c r="L1169" i="1"/>
  <c r="W1169" i="1" s="1"/>
  <c r="L1170" i="1"/>
  <c r="W1170" i="1" s="1"/>
  <c r="L1171" i="1"/>
  <c r="W1171" i="1" s="1"/>
  <c r="L1172" i="1"/>
  <c r="W1172" i="1" s="1"/>
  <c r="L1173" i="1"/>
  <c r="W1173" i="1" s="1"/>
  <c r="L1174" i="1"/>
  <c r="W1174" i="1" s="1"/>
  <c r="L1175" i="1"/>
  <c r="W1175" i="1" s="1"/>
  <c r="L1176" i="1"/>
  <c r="W1176" i="1" s="1"/>
  <c r="L1177" i="1"/>
  <c r="W1177" i="1" s="1"/>
  <c r="L1178" i="1"/>
  <c r="W1178" i="1" s="1"/>
  <c r="L1179" i="1"/>
  <c r="W1179" i="1" s="1"/>
  <c r="L1180" i="1"/>
  <c r="W1180" i="1" s="1"/>
  <c r="L1181" i="1"/>
  <c r="W1181" i="1" s="1"/>
  <c r="L1182" i="1"/>
  <c r="W1182" i="1" s="1"/>
  <c r="L1183" i="1"/>
  <c r="W1183" i="1" s="1"/>
  <c r="L1184" i="1"/>
  <c r="W1184" i="1" s="1"/>
  <c r="L1185" i="1"/>
  <c r="W1185" i="1" s="1"/>
  <c r="L1186" i="1"/>
  <c r="W1186" i="1" s="1"/>
  <c r="L1187" i="1"/>
  <c r="W1187" i="1" s="1"/>
  <c r="L1188" i="1"/>
  <c r="W1188" i="1" s="1"/>
  <c r="L1189" i="1"/>
  <c r="W1189" i="1" s="1"/>
  <c r="L1190" i="1"/>
  <c r="W1190" i="1" s="1"/>
  <c r="L1191" i="1"/>
  <c r="W1191" i="1" s="1"/>
  <c r="L1192" i="1"/>
  <c r="W1192" i="1" s="1"/>
  <c r="L1193" i="1"/>
  <c r="W1193" i="1" s="1"/>
  <c r="L1194" i="1"/>
  <c r="W1194" i="1" s="1"/>
  <c r="L1195" i="1"/>
  <c r="W1195" i="1" s="1"/>
  <c r="L1196" i="1"/>
  <c r="W1196" i="1" s="1"/>
  <c r="L1197" i="1"/>
  <c r="W1197" i="1" s="1"/>
  <c r="L1198" i="1"/>
  <c r="W1198" i="1" s="1"/>
  <c r="L1199" i="1"/>
  <c r="W1199" i="1" s="1"/>
  <c r="L1200" i="1"/>
  <c r="W1200" i="1" s="1"/>
  <c r="L1201" i="1"/>
  <c r="W1201" i="1" s="1"/>
  <c r="L1202" i="1"/>
  <c r="W1202" i="1" s="1"/>
  <c r="L1203" i="1"/>
  <c r="W1203" i="1" s="1"/>
  <c r="L1204" i="1"/>
  <c r="W1204" i="1" s="1"/>
  <c r="L1205" i="1"/>
  <c r="W1205" i="1" s="1"/>
  <c r="L1206" i="1"/>
  <c r="W1206" i="1" s="1"/>
  <c r="L1207" i="1"/>
  <c r="W1207" i="1" s="1"/>
  <c r="L1208" i="1"/>
  <c r="W1208" i="1" s="1"/>
  <c r="L1209" i="1"/>
  <c r="W1209" i="1" s="1"/>
  <c r="L1210" i="1"/>
  <c r="W1210" i="1" s="1"/>
  <c r="L1211" i="1"/>
  <c r="W1211" i="1" s="1"/>
  <c r="L1212" i="1"/>
  <c r="W1212" i="1" s="1"/>
  <c r="L1213" i="1"/>
  <c r="W1213" i="1" s="1"/>
  <c r="L1214" i="1"/>
  <c r="W1214" i="1" s="1"/>
  <c r="L1215" i="1"/>
  <c r="W1215" i="1" s="1"/>
  <c r="L1216" i="1"/>
  <c r="W1216" i="1" s="1"/>
  <c r="L1217" i="1"/>
  <c r="W1217" i="1" s="1"/>
  <c r="L1218" i="1"/>
  <c r="W1218" i="1" s="1"/>
  <c r="L1219" i="1"/>
  <c r="W1219" i="1" s="1"/>
  <c r="L1220" i="1"/>
  <c r="W1220" i="1" s="1"/>
  <c r="L1221" i="1"/>
  <c r="W1221" i="1" s="1"/>
  <c r="L1222" i="1"/>
  <c r="W1222" i="1" s="1"/>
  <c r="L1223" i="1"/>
  <c r="W1223" i="1" s="1"/>
  <c r="L1224" i="1"/>
  <c r="W1224" i="1" s="1"/>
  <c r="L1225" i="1"/>
  <c r="W1225" i="1" s="1"/>
  <c r="L1226" i="1"/>
  <c r="W1226" i="1" s="1"/>
  <c r="L1227" i="1"/>
  <c r="W1227" i="1" s="1"/>
  <c r="L1228" i="1"/>
  <c r="W1228" i="1" s="1"/>
  <c r="L1229" i="1"/>
  <c r="W1229" i="1" s="1"/>
  <c r="L1230" i="1"/>
  <c r="W1230" i="1" s="1"/>
  <c r="L1231" i="1"/>
  <c r="W1231" i="1" s="1"/>
  <c r="L1232" i="1"/>
  <c r="W1232" i="1" s="1"/>
  <c r="L1233" i="1"/>
  <c r="W1233" i="1" s="1"/>
  <c r="L1234" i="1"/>
  <c r="W1234" i="1" s="1"/>
  <c r="L1235" i="1"/>
  <c r="W1235" i="1" s="1"/>
  <c r="L1236" i="1"/>
  <c r="W1236" i="1" s="1"/>
  <c r="L1237" i="1"/>
  <c r="W1237" i="1" s="1"/>
  <c r="L1238" i="1"/>
  <c r="W1238" i="1" s="1"/>
  <c r="L1239" i="1"/>
  <c r="W1239" i="1" s="1"/>
  <c r="L1240" i="1"/>
  <c r="W1240" i="1" s="1"/>
  <c r="L1241" i="1"/>
  <c r="W1241" i="1" s="1"/>
  <c r="L1242" i="1"/>
  <c r="W1242" i="1" s="1"/>
  <c r="L1243" i="1"/>
  <c r="W1243" i="1" s="1"/>
  <c r="L1244" i="1"/>
  <c r="W1244" i="1" s="1"/>
  <c r="L1245" i="1"/>
  <c r="W1245" i="1" s="1"/>
  <c r="L1246" i="1"/>
  <c r="W1246" i="1" s="1"/>
  <c r="L1247" i="1"/>
  <c r="W1247" i="1" s="1"/>
  <c r="L1248" i="1"/>
  <c r="W1248" i="1" s="1"/>
  <c r="L1249" i="1"/>
  <c r="W1249" i="1" s="1"/>
  <c r="L1250" i="1"/>
  <c r="W1250" i="1" s="1"/>
  <c r="L1251" i="1"/>
  <c r="W1251" i="1" s="1"/>
  <c r="L1252" i="1"/>
  <c r="W1252" i="1" s="1"/>
  <c r="L1253" i="1"/>
  <c r="W1253" i="1" s="1"/>
  <c r="L1254" i="1"/>
  <c r="W1254" i="1" s="1"/>
  <c r="L1255" i="1"/>
  <c r="W1255" i="1" s="1"/>
  <c r="L1256" i="1"/>
  <c r="W1256" i="1" s="1"/>
  <c r="L1257" i="1"/>
  <c r="W1257" i="1" s="1"/>
  <c r="L1258" i="1"/>
  <c r="W1258" i="1" s="1"/>
  <c r="L1259" i="1"/>
  <c r="W1259" i="1" s="1"/>
  <c r="L1260" i="1"/>
  <c r="W1260" i="1" s="1"/>
  <c r="L1261" i="1"/>
  <c r="W1261" i="1" s="1"/>
  <c r="L1262" i="1"/>
  <c r="W1262" i="1" s="1"/>
  <c r="L1263" i="1"/>
  <c r="W1263" i="1" s="1"/>
  <c r="L1264" i="1"/>
  <c r="W1264" i="1" s="1"/>
  <c r="L1265" i="1"/>
  <c r="W1265" i="1" s="1"/>
  <c r="L1266" i="1"/>
  <c r="W1266" i="1" s="1"/>
  <c r="L1267" i="1"/>
  <c r="W1267" i="1" s="1"/>
  <c r="L1268" i="1"/>
  <c r="W1268" i="1" s="1"/>
  <c r="L1269" i="1"/>
  <c r="W1269" i="1" s="1"/>
  <c r="L1270" i="1"/>
  <c r="W1270" i="1" s="1"/>
  <c r="L1271" i="1"/>
  <c r="W1271" i="1" s="1"/>
  <c r="L1272" i="1"/>
  <c r="W1272" i="1" s="1"/>
  <c r="L1273" i="1"/>
  <c r="W1273" i="1" s="1"/>
  <c r="L1274" i="1"/>
  <c r="W1274" i="1" s="1"/>
  <c r="L1275" i="1"/>
  <c r="W1275" i="1" s="1"/>
  <c r="L1276" i="1"/>
  <c r="W1276" i="1" s="1"/>
  <c r="L1277" i="1"/>
  <c r="W1277" i="1" s="1"/>
  <c r="L1278" i="1"/>
  <c r="W1278" i="1" s="1"/>
  <c r="L1279" i="1"/>
  <c r="W1279" i="1" s="1"/>
  <c r="L1280" i="1"/>
  <c r="W1280" i="1" s="1"/>
  <c r="L1281" i="1"/>
  <c r="W1281" i="1" s="1"/>
  <c r="L1282" i="1"/>
  <c r="W1282" i="1" s="1"/>
  <c r="L1283" i="1"/>
  <c r="W1283" i="1" s="1"/>
  <c r="L1284" i="1"/>
  <c r="W1284" i="1" s="1"/>
  <c r="L1285" i="1"/>
  <c r="W1285" i="1" s="1"/>
  <c r="L1286" i="1"/>
  <c r="W1286" i="1" s="1"/>
  <c r="L1287" i="1"/>
  <c r="W1287" i="1" s="1"/>
  <c r="L1288" i="1"/>
  <c r="W1288" i="1" s="1"/>
  <c r="L1289" i="1"/>
  <c r="W1289" i="1" s="1"/>
  <c r="L1290" i="1"/>
  <c r="W1290" i="1" s="1"/>
  <c r="L1291" i="1"/>
  <c r="W1291" i="1" s="1"/>
  <c r="L1292" i="1"/>
  <c r="W1292" i="1" s="1"/>
  <c r="L1293" i="1"/>
  <c r="W1293" i="1" s="1"/>
  <c r="L1294" i="1"/>
  <c r="W1294" i="1" s="1"/>
  <c r="L1295" i="1"/>
  <c r="W1295" i="1" s="1"/>
  <c r="L1296" i="1"/>
  <c r="W1296" i="1" s="1"/>
  <c r="L1297" i="1"/>
  <c r="W1297" i="1" s="1"/>
  <c r="L1298" i="1"/>
  <c r="W1298" i="1" s="1"/>
  <c r="L1299" i="1"/>
  <c r="W1299" i="1" s="1"/>
  <c r="L1300" i="1"/>
  <c r="W1300" i="1" s="1"/>
  <c r="L1301" i="1"/>
  <c r="W1301" i="1" s="1"/>
  <c r="L1302" i="1"/>
  <c r="W1302" i="1" s="1"/>
  <c r="L1303" i="1"/>
  <c r="W1303" i="1" s="1"/>
  <c r="L1304" i="1"/>
  <c r="W1304" i="1" s="1"/>
  <c r="L1305" i="1"/>
  <c r="W1305" i="1" s="1"/>
  <c r="L1306" i="1"/>
  <c r="W1306" i="1" s="1"/>
  <c r="L1307" i="1"/>
  <c r="W1307" i="1" s="1"/>
  <c r="L1308" i="1"/>
  <c r="W1308" i="1" s="1"/>
  <c r="L1309" i="1"/>
  <c r="W1309" i="1" s="1"/>
  <c r="L1310" i="1"/>
  <c r="W1310" i="1" s="1"/>
  <c r="L1311" i="1"/>
  <c r="W1311" i="1" s="1"/>
  <c r="L1312" i="1"/>
  <c r="W1312" i="1" s="1"/>
  <c r="L1313" i="1"/>
  <c r="W1313" i="1" s="1"/>
  <c r="L1314" i="1"/>
  <c r="W1314" i="1" s="1"/>
  <c r="L1315" i="1"/>
  <c r="W1315" i="1" s="1"/>
  <c r="L1316" i="1"/>
  <c r="W1316" i="1" s="1"/>
  <c r="L1317" i="1"/>
  <c r="W1317" i="1" s="1"/>
  <c r="L1318" i="1"/>
  <c r="W1318" i="1" s="1"/>
  <c r="L1319" i="1"/>
  <c r="W1319" i="1" s="1"/>
  <c r="L1320" i="1"/>
  <c r="W1320" i="1" s="1"/>
  <c r="L1321" i="1"/>
  <c r="W1321" i="1" s="1"/>
  <c r="L1322" i="1"/>
  <c r="W1322" i="1" s="1"/>
  <c r="L1323" i="1"/>
  <c r="W1323" i="1" s="1"/>
  <c r="L1324" i="1"/>
  <c r="W1324" i="1" s="1"/>
  <c r="L1325" i="1"/>
  <c r="W1325" i="1" s="1"/>
  <c r="L1326" i="1"/>
  <c r="W1326" i="1" s="1"/>
  <c r="L1327" i="1"/>
  <c r="W1327" i="1" s="1"/>
  <c r="L1328" i="1"/>
  <c r="W1328" i="1" s="1"/>
  <c r="L1329" i="1"/>
  <c r="W1329" i="1" s="1"/>
  <c r="L1330" i="1"/>
  <c r="W1330" i="1" s="1"/>
  <c r="L1331" i="1"/>
  <c r="W1331" i="1" s="1"/>
  <c r="L1332" i="1"/>
  <c r="W1332" i="1" s="1"/>
  <c r="L1333" i="1"/>
  <c r="W1333" i="1" s="1"/>
  <c r="L1334" i="1"/>
  <c r="W1334" i="1" s="1"/>
  <c r="L1335" i="1"/>
  <c r="W1335" i="1" s="1"/>
  <c r="L1336" i="1"/>
  <c r="W1336" i="1" s="1"/>
  <c r="L1337" i="1"/>
  <c r="W1337" i="1" s="1"/>
  <c r="L1338" i="1"/>
  <c r="W1338" i="1" s="1"/>
  <c r="L1339" i="1"/>
  <c r="W1339" i="1" s="1"/>
  <c r="L1340" i="1"/>
  <c r="W1340" i="1" s="1"/>
  <c r="L1341" i="1"/>
  <c r="W1341" i="1" s="1"/>
  <c r="L1342" i="1"/>
  <c r="W1342" i="1" s="1"/>
  <c r="L1343" i="1"/>
  <c r="W1343" i="1" s="1"/>
  <c r="L1344" i="1"/>
  <c r="W1344" i="1" s="1"/>
  <c r="L1345" i="1"/>
  <c r="W1345" i="1" s="1"/>
  <c r="L1346" i="1"/>
  <c r="W1346" i="1" s="1"/>
  <c r="L1347" i="1"/>
  <c r="W1347" i="1" s="1"/>
  <c r="L1348" i="1"/>
  <c r="W1348" i="1" s="1"/>
  <c r="L1349" i="1"/>
  <c r="W1349" i="1" s="1"/>
  <c r="L1350" i="1"/>
  <c r="W1350" i="1" s="1"/>
  <c r="L1351" i="1"/>
  <c r="W1351" i="1" s="1"/>
  <c r="L1352" i="1"/>
  <c r="W1352" i="1" s="1"/>
  <c r="L1353" i="1"/>
  <c r="W1353" i="1" s="1"/>
  <c r="L1354" i="1"/>
  <c r="W1354" i="1" s="1"/>
  <c r="L1355" i="1"/>
  <c r="W1355" i="1" s="1"/>
  <c r="L1356" i="1"/>
  <c r="W1356" i="1" s="1"/>
  <c r="L1357" i="1"/>
  <c r="W1357" i="1" s="1"/>
  <c r="L1358" i="1"/>
  <c r="W1358" i="1" s="1"/>
  <c r="L1359" i="1"/>
  <c r="W1359" i="1" s="1"/>
  <c r="L1360" i="1"/>
  <c r="W1360" i="1" s="1"/>
  <c r="L1361" i="1"/>
  <c r="W1361" i="1" s="1"/>
  <c r="L1362" i="1"/>
  <c r="W1362" i="1" s="1"/>
  <c r="L1363" i="1"/>
  <c r="W1363" i="1" s="1"/>
  <c r="L1364" i="1"/>
  <c r="W1364" i="1" s="1"/>
  <c r="L1365" i="1"/>
  <c r="W1365" i="1" s="1"/>
  <c r="L1366" i="1"/>
  <c r="W1366" i="1" s="1"/>
  <c r="L1367" i="1"/>
  <c r="W1367" i="1" s="1"/>
  <c r="L1368" i="1"/>
  <c r="W1368" i="1" s="1"/>
  <c r="L1369" i="1"/>
  <c r="W1369" i="1" s="1"/>
  <c r="L1370" i="1"/>
  <c r="W1370" i="1" s="1"/>
  <c r="L1371" i="1"/>
  <c r="W1371" i="1" s="1"/>
  <c r="L1372" i="1"/>
  <c r="W1372" i="1" s="1"/>
  <c r="L1373" i="1"/>
  <c r="W1373" i="1" s="1"/>
  <c r="L1374" i="1"/>
  <c r="W1374" i="1" s="1"/>
  <c r="L1375" i="1"/>
  <c r="W1375" i="1" s="1"/>
  <c r="L1376" i="1"/>
  <c r="W1376" i="1" s="1"/>
  <c r="L1377" i="1"/>
  <c r="W1377" i="1" s="1"/>
  <c r="L1378" i="1"/>
  <c r="W1378" i="1" s="1"/>
  <c r="L1379" i="1"/>
  <c r="W1379" i="1" s="1"/>
  <c r="L1380" i="1"/>
  <c r="W1380" i="1" s="1"/>
  <c r="L1381" i="1"/>
  <c r="W1381" i="1" s="1"/>
  <c r="L1382" i="1"/>
  <c r="W1382" i="1" s="1"/>
  <c r="L1383" i="1"/>
  <c r="W1383" i="1" s="1"/>
  <c r="L1384" i="1"/>
  <c r="W1384" i="1" s="1"/>
  <c r="L1385" i="1"/>
  <c r="W1385" i="1" s="1"/>
  <c r="L1386" i="1"/>
  <c r="W1386" i="1" s="1"/>
  <c r="L1387" i="1"/>
  <c r="W1387" i="1" s="1"/>
  <c r="L1388" i="1"/>
  <c r="W1388" i="1" s="1"/>
  <c r="L1389" i="1"/>
  <c r="W1389" i="1" s="1"/>
  <c r="L1390" i="1"/>
  <c r="W1390" i="1" s="1"/>
  <c r="L1391" i="1"/>
  <c r="W1391" i="1" s="1"/>
  <c r="L1392" i="1"/>
  <c r="W1392" i="1" s="1"/>
  <c r="L1393" i="1"/>
  <c r="W1393" i="1" s="1"/>
  <c r="L1394" i="1"/>
  <c r="W1394" i="1" s="1"/>
  <c r="L1395" i="1"/>
  <c r="W1395" i="1" s="1"/>
  <c r="L1396" i="1"/>
  <c r="W1396" i="1" s="1"/>
  <c r="L1397" i="1"/>
  <c r="W1397" i="1" s="1"/>
  <c r="L1398" i="1"/>
  <c r="W1398" i="1" s="1"/>
  <c r="L1399" i="1"/>
  <c r="W1399" i="1" s="1"/>
  <c r="L1400" i="1"/>
  <c r="W1400" i="1" s="1"/>
  <c r="L1401" i="1"/>
  <c r="W1401" i="1" s="1"/>
  <c r="L1402" i="1"/>
  <c r="W1402" i="1" s="1"/>
  <c r="L1403" i="1"/>
  <c r="W1403" i="1" s="1"/>
  <c r="L1404" i="1"/>
  <c r="W1404" i="1" s="1"/>
  <c r="L1405" i="1"/>
  <c r="W1405" i="1" s="1"/>
  <c r="L1406" i="1"/>
  <c r="W1406" i="1" s="1"/>
  <c r="L1407" i="1"/>
  <c r="W1407" i="1" s="1"/>
  <c r="L1408" i="1"/>
  <c r="W1408" i="1" s="1"/>
  <c r="L1409" i="1"/>
  <c r="W1409" i="1" s="1"/>
  <c r="L1410" i="1"/>
  <c r="W1410" i="1" s="1"/>
  <c r="L1411" i="1"/>
  <c r="W1411" i="1" s="1"/>
  <c r="L1412" i="1"/>
  <c r="W1412" i="1" s="1"/>
  <c r="L1413" i="1"/>
  <c r="W1413" i="1" s="1"/>
  <c r="L1414" i="1"/>
  <c r="W1414" i="1" s="1"/>
  <c r="L1415" i="1"/>
  <c r="W1415" i="1" s="1"/>
  <c r="L1416" i="1"/>
  <c r="W1416" i="1" s="1"/>
  <c r="L1417" i="1"/>
  <c r="W1417" i="1" s="1"/>
  <c r="L1418" i="1"/>
  <c r="W1418" i="1" s="1"/>
  <c r="L1419" i="1"/>
  <c r="W1419" i="1" s="1"/>
  <c r="L1420" i="1"/>
  <c r="W1420" i="1" s="1"/>
  <c r="L1421" i="1"/>
  <c r="W1421" i="1" s="1"/>
  <c r="L1422" i="1"/>
  <c r="W1422" i="1" s="1"/>
  <c r="L1423" i="1"/>
  <c r="W1423" i="1" s="1"/>
  <c r="L1424" i="1"/>
  <c r="W1424" i="1" s="1"/>
  <c r="L1425" i="1"/>
  <c r="W1425" i="1" s="1"/>
  <c r="L1426" i="1"/>
  <c r="W1426" i="1" s="1"/>
  <c r="L1427" i="1"/>
  <c r="W1427" i="1" s="1"/>
  <c r="L1428" i="1"/>
  <c r="W1428" i="1" s="1"/>
  <c r="L1429" i="1"/>
  <c r="W1429" i="1" s="1"/>
  <c r="L1430" i="1"/>
  <c r="W1430" i="1" s="1"/>
  <c r="L1431" i="1"/>
  <c r="W1431" i="1" s="1"/>
  <c r="L1432" i="1"/>
  <c r="W1432" i="1" s="1"/>
  <c r="L1433" i="1"/>
  <c r="W1433" i="1" s="1"/>
  <c r="L1434" i="1"/>
  <c r="W1434" i="1" s="1"/>
  <c r="L1435" i="1"/>
  <c r="W1435" i="1" s="1"/>
  <c r="L1436" i="1"/>
  <c r="W1436" i="1" s="1"/>
  <c r="L1437" i="1"/>
  <c r="W1437" i="1" s="1"/>
  <c r="L1438" i="1"/>
  <c r="W1438" i="1" s="1"/>
  <c r="L1439" i="1"/>
  <c r="W1439" i="1" s="1"/>
  <c r="L1440" i="1"/>
  <c r="W1440" i="1" s="1"/>
  <c r="L1441" i="1"/>
  <c r="W1441" i="1" s="1"/>
  <c r="L1442" i="1"/>
  <c r="W1442" i="1" s="1"/>
  <c r="L1443" i="1"/>
  <c r="W1443" i="1" s="1"/>
  <c r="L1444" i="1"/>
  <c r="W1444" i="1" s="1"/>
  <c r="L1445" i="1"/>
  <c r="W1445" i="1" s="1"/>
  <c r="L1446" i="1"/>
  <c r="W1446" i="1" s="1"/>
  <c r="L1447" i="1"/>
  <c r="W1447" i="1" s="1"/>
  <c r="L1448" i="1"/>
  <c r="W1448" i="1" s="1"/>
  <c r="L1449" i="1"/>
  <c r="W1449" i="1" s="1"/>
  <c r="L1450" i="1"/>
  <c r="W1450" i="1" s="1"/>
  <c r="L1451" i="1"/>
  <c r="W1451" i="1" s="1"/>
  <c r="L1452" i="1"/>
  <c r="W1452" i="1" s="1"/>
  <c r="L1453" i="1"/>
  <c r="W1453" i="1" s="1"/>
  <c r="L1454" i="1"/>
  <c r="W1454" i="1" s="1"/>
  <c r="L1455" i="1"/>
  <c r="W1455" i="1" s="1"/>
  <c r="L1456" i="1"/>
  <c r="W1456" i="1" s="1"/>
  <c r="L1457" i="1"/>
  <c r="W1457" i="1" s="1"/>
  <c r="L1458" i="1"/>
  <c r="W1458" i="1" s="1"/>
  <c r="L1459" i="1"/>
  <c r="W1459" i="1" s="1"/>
  <c r="L1460" i="1"/>
  <c r="W1460" i="1" s="1"/>
  <c r="L1461" i="1"/>
  <c r="W1461" i="1" s="1"/>
  <c r="L1462" i="1"/>
  <c r="W1462" i="1" s="1"/>
  <c r="L1463" i="1"/>
  <c r="W1463" i="1" s="1"/>
  <c r="L1464" i="1"/>
  <c r="W1464" i="1" s="1"/>
  <c r="L1465" i="1"/>
  <c r="W1465" i="1" s="1"/>
  <c r="L1466" i="1"/>
  <c r="W1466" i="1" s="1"/>
  <c r="L1467" i="1"/>
  <c r="W1467" i="1" s="1"/>
  <c r="L1468" i="1"/>
  <c r="W1468" i="1" s="1"/>
  <c r="L1469" i="1"/>
  <c r="W1469" i="1" s="1"/>
  <c r="L1470" i="1"/>
  <c r="W1470" i="1" s="1"/>
  <c r="L1471" i="1"/>
  <c r="W1471" i="1" s="1"/>
  <c r="L1472" i="1"/>
  <c r="W1472" i="1" s="1"/>
  <c r="L1473" i="1"/>
  <c r="W1473" i="1" s="1"/>
  <c r="L1474" i="1"/>
  <c r="W1474" i="1" s="1"/>
  <c r="L1475" i="1"/>
  <c r="W1475" i="1" s="1"/>
  <c r="L1476" i="1"/>
  <c r="W1476" i="1" s="1"/>
  <c r="L1477" i="1"/>
  <c r="W1477" i="1" s="1"/>
  <c r="L1478" i="1"/>
  <c r="W1478" i="1" s="1"/>
  <c r="L1479" i="1"/>
  <c r="W1479" i="1" s="1"/>
  <c r="L1480" i="1"/>
  <c r="W1480" i="1" s="1"/>
  <c r="L1481" i="1"/>
  <c r="W1481" i="1" s="1"/>
  <c r="L1482" i="1"/>
  <c r="W1482" i="1" s="1"/>
  <c r="L1483" i="1"/>
  <c r="W1483" i="1" s="1"/>
  <c r="L1484" i="1"/>
  <c r="W1484" i="1" s="1"/>
  <c r="L1485" i="1"/>
  <c r="W1485" i="1" s="1"/>
  <c r="L1486" i="1"/>
  <c r="W1486" i="1" s="1"/>
  <c r="L1487" i="1"/>
  <c r="W1487" i="1" s="1"/>
  <c r="L1488" i="1"/>
  <c r="W1488" i="1" s="1"/>
  <c r="L1489" i="1"/>
  <c r="W1489" i="1" s="1"/>
  <c r="L1490" i="1"/>
  <c r="W1490" i="1" s="1"/>
  <c r="L1491" i="1"/>
  <c r="W1491" i="1" s="1"/>
  <c r="L1492" i="1"/>
  <c r="W1492" i="1" s="1"/>
  <c r="L1493" i="1"/>
  <c r="W1493" i="1" s="1"/>
  <c r="L1494" i="1"/>
  <c r="W1494" i="1" s="1"/>
  <c r="L1495" i="1"/>
  <c r="W1495" i="1" s="1"/>
  <c r="L1496" i="1"/>
  <c r="W1496" i="1" s="1"/>
  <c r="L1497" i="1"/>
  <c r="W1497" i="1" s="1"/>
  <c r="L1498" i="1"/>
  <c r="W1498" i="1" s="1"/>
  <c r="L1499" i="1"/>
  <c r="W1499" i="1" s="1"/>
  <c r="L1500" i="1"/>
  <c r="W1500" i="1" s="1"/>
  <c r="L1501" i="1"/>
  <c r="W1501" i="1" s="1"/>
  <c r="L1502" i="1"/>
  <c r="W1502" i="1" s="1"/>
  <c r="L1503" i="1"/>
  <c r="W1503" i="1" s="1"/>
  <c r="L1504" i="1"/>
  <c r="W1504" i="1" s="1"/>
  <c r="L1505" i="1"/>
  <c r="W1505" i="1" s="1"/>
  <c r="L1506" i="1"/>
  <c r="W1506" i="1" s="1"/>
  <c r="L1507" i="1"/>
  <c r="W1507" i="1" s="1"/>
  <c r="L1508" i="1"/>
  <c r="W1508" i="1" s="1"/>
  <c r="L1509" i="1"/>
  <c r="W1509" i="1" s="1"/>
  <c r="L1510" i="1"/>
  <c r="W1510" i="1" s="1"/>
  <c r="L1511" i="1"/>
  <c r="W1511" i="1" s="1"/>
  <c r="L1512" i="1"/>
  <c r="W1512" i="1" s="1"/>
  <c r="L1513" i="1"/>
  <c r="W1513" i="1" s="1"/>
  <c r="L1514" i="1"/>
  <c r="W1514" i="1" s="1"/>
  <c r="L1515" i="1"/>
  <c r="W1515" i="1" s="1"/>
  <c r="L1516" i="1"/>
  <c r="W1516" i="1" s="1"/>
  <c r="L1517" i="1"/>
  <c r="W1517" i="1" s="1"/>
  <c r="L1518" i="1"/>
  <c r="W1518" i="1" s="1"/>
  <c r="L1519" i="1"/>
  <c r="W1519" i="1" s="1"/>
  <c r="L1520" i="1"/>
  <c r="W1520" i="1" s="1"/>
  <c r="L1521" i="1"/>
  <c r="W1521" i="1" s="1"/>
  <c r="L1522" i="1"/>
  <c r="W1522" i="1" s="1"/>
  <c r="L1523" i="1"/>
  <c r="W1523" i="1" s="1"/>
  <c r="L1524" i="1"/>
  <c r="W1524" i="1" s="1"/>
  <c r="L1525" i="1"/>
  <c r="W1525" i="1" s="1"/>
  <c r="L1526" i="1"/>
  <c r="W1526" i="1" s="1"/>
  <c r="L1527" i="1"/>
  <c r="W1527" i="1" s="1"/>
  <c r="L1528" i="1"/>
  <c r="W1528" i="1" s="1"/>
  <c r="L1529" i="1"/>
  <c r="W1529" i="1" s="1"/>
  <c r="L1530" i="1"/>
  <c r="W1530" i="1" s="1"/>
  <c r="L1531" i="1"/>
  <c r="W1531" i="1" s="1"/>
  <c r="L1532" i="1"/>
  <c r="W1532" i="1" s="1"/>
  <c r="L1533" i="1"/>
  <c r="W1533" i="1" s="1"/>
  <c r="L1534" i="1"/>
  <c r="W1534" i="1" s="1"/>
  <c r="L1535" i="1"/>
  <c r="W1535" i="1" s="1"/>
  <c r="L1536" i="1"/>
  <c r="W1536" i="1" s="1"/>
  <c r="L1537" i="1"/>
  <c r="W1537" i="1" s="1"/>
  <c r="L1538" i="1"/>
  <c r="W1538" i="1" s="1"/>
  <c r="L1539" i="1"/>
  <c r="W1539" i="1" s="1"/>
  <c r="L1540" i="1"/>
  <c r="W1540" i="1" s="1"/>
  <c r="L1541" i="1"/>
  <c r="W1541" i="1" s="1"/>
  <c r="L1542" i="1"/>
  <c r="W1542" i="1" s="1"/>
  <c r="L1543" i="1"/>
  <c r="W1543" i="1" s="1"/>
  <c r="L1544" i="1"/>
  <c r="W1544" i="1" s="1"/>
  <c r="L1545" i="1"/>
  <c r="W1545" i="1" s="1"/>
  <c r="L1546" i="1"/>
  <c r="W1546" i="1" s="1"/>
  <c r="L1547" i="1"/>
  <c r="W1547" i="1" s="1"/>
  <c r="L1548" i="1"/>
  <c r="W1548" i="1" s="1"/>
  <c r="L1549" i="1"/>
  <c r="W1549" i="1" s="1"/>
  <c r="L1550" i="1"/>
  <c r="W1550" i="1" s="1"/>
  <c r="L1551" i="1"/>
  <c r="W1551" i="1" s="1"/>
  <c r="L1552" i="1"/>
  <c r="W1552" i="1" s="1"/>
  <c r="L1553" i="1"/>
  <c r="W1553" i="1" s="1"/>
  <c r="L1554" i="1"/>
  <c r="W1554" i="1" s="1"/>
  <c r="L1555" i="1"/>
  <c r="W1555" i="1" s="1"/>
  <c r="L1556" i="1"/>
  <c r="W1556" i="1" s="1"/>
  <c r="L1557" i="1"/>
  <c r="W1557" i="1" s="1"/>
  <c r="L1558" i="1"/>
  <c r="W1558" i="1" s="1"/>
  <c r="L1559" i="1"/>
  <c r="W1559" i="1" s="1"/>
  <c r="L1560" i="1"/>
  <c r="W1560" i="1" s="1"/>
  <c r="L1561" i="1"/>
  <c r="W1561" i="1" s="1"/>
  <c r="L1562" i="1"/>
  <c r="W1562" i="1" s="1"/>
  <c r="L1563" i="1"/>
  <c r="W1563" i="1" s="1"/>
  <c r="L1564" i="1"/>
  <c r="W1564" i="1" s="1"/>
  <c r="L1565" i="1"/>
  <c r="W1565" i="1" s="1"/>
  <c r="L1566" i="1"/>
  <c r="W1566" i="1" s="1"/>
  <c r="L1567" i="1"/>
  <c r="W1567" i="1" s="1"/>
  <c r="L1568" i="1"/>
  <c r="W1568" i="1" s="1"/>
  <c r="L1569" i="1"/>
  <c r="W1569" i="1" s="1"/>
  <c r="L1570" i="1"/>
  <c r="W1570" i="1" s="1"/>
  <c r="L1571" i="1"/>
  <c r="W1571" i="1" s="1"/>
  <c r="L1572" i="1"/>
  <c r="W1572" i="1" s="1"/>
  <c r="L1573" i="1"/>
  <c r="W1573" i="1" s="1"/>
  <c r="L1574" i="1"/>
  <c r="W1574" i="1" s="1"/>
  <c r="L1575" i="1"/>
  <c r="W1575" i="1" s="1"/>
  <c r="L1576" i="1"/>
  <c r="W1576" i="1" s="1"/>
  <c r="L1577" i="1"/>
  <c r="W1577" i="1" s="1"/>
  <c r="L1578" i="1"/>
  <c r="W1578" i="1" s="1"/>
  <c r="L1579" i="1"/>
  <c r="W1579" i="1" s="1"/>
  <c r="L1580" i="1"/>
  <c r="W1580" i="1" s="1"/>
  <c r="L1581" i="1"/>
  <c r="W1581" i="1" s="1"/>
  <c r="L1582" i="1"/>
  <c r="W1582" i="1" s="1"/>
  <c r="L1583" i="1"/>
  <c r="W1583" i="1" s="1"/>
  <c r="L1584" i="1"/>
  <c r="W1584" i="1" s="1"/>
  <c r="L1585" i="1"/>
  <c r="W1585" i="1" s="1"/>
  <c r="L1586" i="1"/>
  <c r="W1586" i="1" s="1"/>
  <c r="L1587" i="1"/>
  <c r="W1587" i="1" s="1"/>
  <c r="L1588" i="1"/>
  <c r="W1588" i="1" s="1"/>
  <c r="L1589" i="1"/>
  <c r="W1589" i="1" s="1"/>
  <c r="L1590" i="1"/>
  <c r="W1590" i="1" s="1"/>
  <c r="L1591" i="1"/>
  <c r="W1591" i="1" s="1"/>
  <c r="L1592" i="1"/>
  <c r="W1592" i="1" s="1"/>
  <c r="L1593" i="1"/>
  <c r="W1593" i="1" s="1"/>
  <c r="L1594" i="1"/>
  <c r="W1594" i="1" s="1"/>
  <c r="L1595" i="1"/>
  <c r="W1595" i="1" s="1"/>
  <c r="L1596" i="1"/>
  <c r="W1596" i="1" s="1"/>
  <c r="L1597" i="1"/>
  <c r="W1597" i="1" s="1"/>
  <c r="L1598" i="1"/>
  <c r="W1598" i="1" s="1"/>
  <c r="L1599" i="1"/>
  <c r="W1599" i="1" s="1"/>
  <c r="L1600" i="1"/>
  <c r="W1600" i="1" s="1"/>
  <c r="L1601" i="1"/>
  <c r="W1601" i="1" s="1"/>
  <c r="L1602" i="1"/>
  <c r="W1602" i="1" s="1"/>
  <c r="L1603" i="1"/>
  <c r="W1603" i="1" s="1"/>
  <c r="L1604" i="1"/>
  <c r="W1604" i="1" s="1"/>
  <c r="L1605" i="1"/>
  <c r="W1605" i="1" s="1"/>
  <c r="L1606" i="1"/>
  <c r="W1606" i="1" s="1"/>
  <c r="L1607" i="1"/>
  <c r="W1607" i="1" s="1"/>
  <c r="L1608" i="1"/>
  <c r="W1608" i="1" s="1"/>
  <c r="L1609" i="1"/>
  <c r="W1609" i="1" s="1"/>
  <c r="L1610" i="1"/>
  <c r="W1610" i="1" s="1"/>
  <c r="L1611" i="1"/>
  <c r="W1611" i="1" s="1"/>
  <c r="L1612" i="1"/>
  <c r="W1612" i="1" s="1"/>
  <c r="L1613" i="1"/>
  <c r="W1613" i="1" s="1"/>
  <c r="L1614" i="1"/>
  <c r="W1614" i="1" s="1"/>
  <c r="L1615" i="1"/>
  <c r="W1615" i="1" s="1"/>
  <c r="L1616" i="1"/>
  <c r="W1616" i="1" s="1"/>
  <c r="L1617" i="1"/>
  <c r="W1617" i="1" s="1"/>
  <c r="L1618" i="1"/>
  <c r="W1618" i="1" s="1"/>
  <c r="L1619" i="1"/>
  <c r="W1619" i="1" s="1"/>
  <c r="L1620" i="1"/>
  <c r="W1620" i="1" s="1"/>
  <c r="L1621" i="1"/>
  <c r="W1621" i="1" s="1"/>
  <c r="L1622" i="1"/>
  <c r="W1622" i="1" s="1"/>
  <c r="L1623" i="1"/>
  <c r="W1623" i="1" s="1"/>
  <c r="L1624" i="1"/>
  <c r="W1624" i="1" s="1"/>
  <c r="L1625" i="1"/>
  <c r="W1625" i="1" s="1"/>
  <c r="L1626" i="1"/>
  <c r="W1626" i="1" s="1"/>
  <c r="L1627" i="1"/>
  <c r="W1627" i="1" s="1"/>
  <c r="L1628" i="1"/>
  <c r="W1628" i="1" s="1"/>
  <c r="L1629" i="1"/>
  <c r="W1629" i="1" s="1"/>
  <c r="L1630" i="1"/>
  <c r="W1630" i="1" s="1"/>
  <c r="L1631" i="1"/>
  <c r="W1631" i="1" s="1"/>
  <c r="L1632" i="1"/>
  <c r="W1632" i="1" s="1"/>
  <c r="L1633" i="1"/>
  <c r="W1633" i="1" s="1"/>
  <c r="L1634" i="1"/>
  <c r="W1634" i="1" s="1"/>
  <c r="L1635" i="1"/>
  <c r="W1635" i="1" s="1"/>
  <c r="L1636" i="1"/>
  <c r="W1636" i="1" s="1"/>
  <c r="L1637" i="1"/>
  <c r="W1637" i="1" s="1"/>
  <c r="L1638" i="1"/>
  <c r="W1638" i="1" s="1"/>
  <c r="L1639" i="1"/>
  <c r="W1639" i="1" s="1"/>
  <c r="L1640" i="1"/>
  <c r="W1640" i="1" s="1"/>
  <c r="L1641" i="1"/>
  <c r="W1641" i="1" s="1"/>
  <c r="L1642" i="1"/>
  <c r="W1642" i="1" s="1"/>
  <c r="L1643" i="1"/>
  <c r="W1643" i="1" s="1"/>
  <c r="L1644" i="1"/>
  <c r="W1644" i="1" s="1"/>
  <c r="L1645" i="1"/>
  <c r="W1645" i="1" s="1"/>
  <c r="L1646" i="1"/>
  <c r="W1646" i="1" s="1"/>
  <c r="L1647" i="1"/>
  <c r="W1647" i="1" s="1"/>
  <c r="L1648" i="1"/>
  <c r="W1648" i="1" s="1"/>
  <c r="L1649" i="1"/>
  <c r="W1649" i="1" s="1"/>
  <c r="L1650" i="1"/>
  <c r="W1650" i="1" s="1"/>
  <c r="L1651" i="1"/>
  <c r="W1651" i="1" s="1"/>
  <c r="L1652" i="1"/>
  <c r="W1652" i="1" s="1"/>
  <c r="L1653" i="1"/>
  <c r="W1653" i="1" s="1"/>
  <c r="L1654" i="1"/>
  <c r="W1654" i="1" s="1"/>
  <c r="L1655" i="1"/>
  <c r="W1655" i="1" s="1"/>
  <c r="L1656" i="1"/>
  <c r="W1656" i="1" s="1"/>
  <c r="L1657" i="1"/>
  <c r="W1657" i="1" s="1"/>
  <c r="L1658" i="1"/>
  <c r="W1658" i="1" s="1"/>
  <c r="L1659" i="1"/>
  <c r="W1659" i="1" s="1"/>
  <c r="L1660" i="1"/>
  <c r="W1660" i="1" s="1"/>
  <c r="L1661" i="1"/>
  <c r="W1661" i="1" s="1"/>
  <c r="L1662" i="1"/>
  <c r="W1662" i="1" s="1"/>
  <c r="L1663" i="1"/>
  <c r="W1663" i="1" s="1"/>
  <c r="L1664" i="1"/>
  <c r="W1664" i="1" s="1"/>
  <c r="L1665" i="1"/>
  <c r="W1665" i="1" s="1"/>
  <c r="L1666" i="1"/>
  <c r="W1666" i="1" s="1"/>
  <c r="L1667" i="1"/>
  <c r="W1667" i="1" s="1"/>
  <c r="L1668" i="1"/>
  <c r="W1668" i="1" s="1"/>
  <c r="L1669" i="1"/>
  <c r="W1669" i="1" s="1"/>
  <c r="L1670" i="1"/>
  <c r="W1670" i="1" s="1"/>
  <c r="L1671" i="1"/>
  <c r="W1671" i="1" s="1"/>
  <c r="L1672" i="1"/>
  <c r="W1672" i="1" s="1"/>
  <c r="L1673" i="1"/>
  <c r="W1673" i="1" s="1"/>
  <c r="L1674" i="1"/>
  <c r="W1674" i="1" s="1"/>
  <c r="L1675" i="1"/>
  <c r="W1675" i="1" s="1"/>
  <c r="L1676" i="1"/>
  <c r="W1676" i="1" s="1"/>
  <c r="L1677" i="1"/>
  <c r="W1677" i="1" s="1"/>
  <c r="L1678" i="1"/>
  <c r="W1678" i="1" s="1"/>
  <c r="L1679" i="1"/>
  <c r="W1679" i="1" s="1"/>
  <c r="L1680" i="1"/>
  <c r="W1680" i="1" s="1"/>
  <c r="L1681" i="1"/>
  <c r="W1681" i="1" s="1"/>
  <c r="L1682" i="1"/>
  <c r="W1682" i="1" s="1"/>
  <c r="L1683" i="1"/>
  <c r="W1683" i="1" s="1"/>
  <c r="L1684" i="1"/>
  <c r="W1684" i="1" s="1"/>
  <c r="L1685" i="1"/>
  <c r="W1685" i="1" s="1"/>
  <c r="L1686" i="1"/>
  <c r="W1686" i="1" s="1"/>
  <c r="L1687" i="1"/>
  <c r="W1687" i="1" s="1"/>
  <c r="L1688" i="1"/>
  <c r="W1688" i="1" s="1"/>
  <c r="L1689" i="1"/>
  <c r="W1689" i="1" s="1"/>
  <c r="L1690" i="1"/>
  <c r="W1690" i="1" s="1"/>
  <c r="L1691" i="1"/>
  <c r="W1691" i="1" s="1"/>
  <c r="L1692" i="1"/>
  <c r="W1692" i="1" s="1"/>
  <c r="L1693" i="1"/>
  <c r="W1693" i="1" s="1"/>
  <c r="L1694" i="1"/>
  <c r="W1694" i="1" s="1"/>
  <c r="L1695" i="1"/>
  <c r="W1695" i="1" s="1"/>
  <c r="L1696" i="1"/>
  <c r="W1696" i="1" s="1"/>
  <c r="L1697" i="1"/>
  <c r="W1697" i="1" s="1"/>
  <c r="L1698" i="1"/>
  <c r="W1698" i="1" s="1"/>
  <c r="L1699" i="1"/>
  <c r="W1699" i="1" s="1"/>
  <c r="L1700" i="1"/>
  <c r="W1700" i="1" s="1"/>
  <c r="L1701" i="1"/>
  <c r="W1701" i="1" s="1"/>
  <c r="L1702" i="1"/>
  <c r="W1702" i="1" s="1"/>
  <c r="L1703" i="1"/>
  <c r="W1703" i="1" s="1"/>
  <c r="L1704" i="1"/>
  <c r="W1704" i="1" s="1"/>
  <c r="L1705" i="1"/>
  <c r="W1705" i="1" s="1"/>
  <c r="L1706" i="1"/>
  <c r="W1706" i="1" s="1"/>
  <c r="L1707" i="1"/>
  <c r="W1707" i="1" s="1"/>
  <c r="L1708" i="1"/>
  <c r="W1708" i="1" s="1"/>
  <c r="L1709" i="1"/>
  <c r="W1709" i="1" s="1"/>
  <c r="L1710" i="1"/>
  <c r="W1710" i="1" s="1"/>
  <c r="L1711" i="1"/>
  <c r="W1711" i="1" s="1"/>
  <c r="L1712" i="1"/>
  <c r="W1712" i="1" s="1"/>
  <c r="L1713" i="1"/>
  <c r="W1713" i="1" s="1"/>
  <c r="L1714" i="1"/>
  <c r="W1714" i="1" s="1"/>
  <c r="L1715" i="1"/>
  <c r="W1715" i="1" s="1"/>
  <c r="L1716" i="1"/>
  <c r="W1716" i="1" s="1"/>
  <c r="L1717" i="1"/>
  <c r="W1717" i="1" s="1"/>
  <c r="L1718" i="1"/>
  <c r="W1718" i="1" s="1"/>
  <c r="L1719" i="1"/>
  <c r="W1719" i="1" s="1"/>
  <c r="L1720" i="1"/>
  <c r="W1720" i="1" s="1"/>
  <c r="L1721" i="1"/>
  <c r="W1721" i="1" s="1"/>
  <c r="L1722" i="1"/>
  <c r="W1722" i="1" s="1"/>
  <c r="L1723" i="1"/>
  <c r="W1723" i="1" s="1"/>
  <c r="L1724" i="1"/>
  <c r="W1724" i="1" s="1"/>
  <c r="L1725" i="1"/>
  <c r="W1725" i="1" s="1"/>
  <c r="L1726" i="1"/>
  <c r="W1726" i="1" s="1"/>
  <c r="L1727" i="1"/>
  <c r="W1727" i="1" s="1"/>
  <c r="L1728" i="1"/>
  <c r="W1728" i="1" s="1"/>
  <c r="L1729" i="1"/>
  <c r="W1729" i="1" s="1"/>
  <c r="L1730" i="1"/>
  <c r="W1730" i="1" s="1"/>
  <c r="L1731" i="1"/>
  <c r="W1731" i="1" s="1"/>
  <c r="L1732" i="1"/>
  <c r="W1732" i="1" s="1"/>
  <c r="L1733" i="1"/>
  <c r="W1733" i="1" s="1"/>
  <c r="L1734" i="1"/>
  <c r="W1734" i="1" s="1"/>
  <c r="L1735" i="1"/>
  <c r="W1735" i="1" s="1"/>
  <c r="L1736" i="1"/>
  <c r="W1736" i="1" s="1"/>
  <c r="L1737" i="1"/>
  <c r="W1737" i="1" s="1"/>
  <c r="L1738" i="1"/>
  <c r="W1738" i="1" s="1"/>
  <c r="L1739" i="1"/>
  <c r="W1739" i="1" s="1"/>
  <c r="L1740" i="1"/>
  <c r="W1740" i="1" s="1"/>
  <c r="L1741" i="1"/>
  <c r="W1741" i="1" s="1"/>
  <c r="L1742" i="1"/>
  <c r="W1742" i="1" s="1"/>
  <c r="L1743" i="1"/>
  <c r="W1743" i="1" s="1"/>
  <c r="L1744" i="1"/>
  <c r="W1744" i="1" s="1"/>
  <c r="L1745" i="1"/>
  <c r="W1745" i="1" s="1"/>
  <c r="L1746" i="1"/>
  <c r="W1746" i="1" s="1"/>
  <c r="L1747" i="1"/>
  <c r="W1747" i="1" s="1"/>
  <c r="L1748" i="1"/>
  <c r="W1748" i="1" s="1"/>
  <c r="L1749" i="1"/>
  <c r="W1749" i="1" s="1"/>
  <c r="L1750" i="1"/>
  <c r="W1750" i="1" s="1"/>
  <c r="L1751" i="1"/>
  <c r="W1751" i="1" s="1"/>
  <c r="L1752" i="1"/>
  <c r="W1752" i="1" s="1"/>
  <c r="L1753" i="1"/>
  <c r="W1753" i="1" s="1"/>
  <c r="L1754" i="1"/>
  <c r="W1754" i="1" s="1"/>
  <c r="L1755" i="1"/>
  <c r="W1755" i="1" s="1"/>
  <c r="L1756" i="1"/>
  <c r="W1756" i="1" s="1"/>
  <c r="L1757" i="1"/>
  <c r="W1757" i="1" s="1"/>
  <c r="L1758" i="1"/>
  <c r="W1758" i="1" s="1"/>
  <c r="L1759" i="1"/>
  <c r="W1759" i="1" s="1"/>
  <c r="L1760" i="1"/>
  <c r="W1760" i="1" s="1"/>
  <c r="L1761" i="1"/>
  <c r="W1761" i="1" s="1"/>
  <c r="L1762" i="1"/>
  <c r="W1762" i="1" s="1"/>
  <c r="L1763" i="1"/>
  <c r="W1763" i="1" s="1"/>
  <c r="L1764" i="1"/>
  <c r="W1764" i="1" s="1"/>
  <c r="L1765" i="1"/>
  <c r="W1765" i="1" s="1"/>
  <c r="L1766" i="1"/>
  <c r="W1766" i="1" s="1"/>
  <c r="L1767" i="1"/>
  <c r="W1767" i="1" s="1"/>
  <c r="L1768" i="1"/>
  <c r="W1768" i="1" s="1"/>
  <c r="L1769" i="1"/>
  <c r="W1769" i="1" s="1"/>
  <c r="L1770" i="1"/>
  <c r="W1770" i="1" s="1"/>
  <c r="L1771" i="1"/>
  <c r="W1771" i="1" s="1"/>
  <c r="L1772" i="1"/>
  <c r="W1772" i="1" s="1"/>
  <c r="L1773" i="1"/>
  <c r="W1773" i="1" s="1"/>
  <c r="L1774" i="1"/>
  <c r="W1774" i="1" s="1"/>
  <c r="L1775" i="1"/>
  <c r="W1775" i="1" s="1"/>
  <c r="L1776" i="1"/>
  <c r="W1776" i="1" s="1"/>
  <c r="L1777" i="1"/>
  <c r="W1777" i="1" s="1"/>
  <c r="L1778" i="1"/>
  <c r="W1778" i="1" s="1"/>
  <c r="L1779" i="1"/>
  <c r="W1779" i="1" s="1"/>
  <c r="L1780" i="1"/>
  <c r="W1780" i="1" s="1"/>
  <c r="L1781" i="1"/>
  <c r="W1781" i="1" s="1"/>
  <c r="L1782" i="1"/>
  <c r="W1782" i="1" s="1"/>
  <c r="L1783" i="1"/>
  <c r="W1783" i="1" s="1"/>
  <c r="L1784" i="1"/>
  <c r="W1784" i="1" s="1"/>
  <c r="L1785" i="1"/>
  <c r="W1785" i="1" s="1"/>
  <c r="L1786" i="1"/>
  <c r="W1786" i="1" s="1"/>
  <c r="L1787" i="1"/>
  <c r="W1787" i="1" s="1"/>
  <c r="L1788" i="1"/>
  <c r="W1788" i="1" s="1"/>
  <c r="L1789" i="1"/>
  <c r="W1789" i="1" s="1"/>
  <c r="L1790" i="1"/>
  <c r="W1790" i="1" s="1"/>
  <c r="L1791" i="1"/>
  <c r="W1791" i="1" s="1"/>
  <c r="L1792" i="1"/>
  <c r="W1792" i="1" s="1"/>
  <c r="L1793" i="1"/>
  <c r="W1793" i="1" s="1"/>
  <c r="L1794" i="1"/>
  <c r="W1794" i="1" s="1"/>
  <c r="L1795" i="1"/>
  <c r="W1795" i="1" s="1"/>
  <c r="L1796" i="1"/>
  <c r="W1796" i="1" s="1"/>
  <c r="L1797" i="1"/>
  <c r="W1797" i="1" s="1"/>
  <c r="L1798" i="1"/>
  <c r="W1798" i="1" s="1"/>
  <c r="L1799" i="1"/>
  <c r="W1799" i="1" s="1"/>
  <c r="L1800" i="1"/>
  <c r="W1800" i="1" s="1"/>
  <c r="L1801" i="1"/>
  <c r="W1801" i="1" s="1"/>
  <c r="L1802" i="1"/>
  <c r="W1802" i="1" s="1"/>
  <c r="L1803" i="1"/>
  <c r="W1803" i="1" s="1"/>
  <c r="L1804" i="1"/>
  <c r="W1804" i="1" s="1"/>
  <c r="L1805" i="1"/>
  <c r="W1805" i="1" s="1"/>
  <c r="L1806" i="1"/>
  <c r="W1806" i="1" s="1"/>
  <c r="L1807" i="1"/>
  <c r="W1807" i="1" s="1"/>
  <c r="L1808" i="1"/>
  <c r="W1808" i="1" s="1"/>
  <c r="L1809" i="1"/>
  <c r="W1809" i="1" s="1"/>
  <c r="L1810" i="1"/>
  <c r="W1810" i="1" s="1"/>
  <c r="L1811" i="1"/>
  <c r="W1811" i="1" s="1"/>
  <c r="L1812" i="1"/>
  <c r="W1812" i="1" s="1"/>
  <c r="L1813" i="1"/>
  <c r="W1813" i="1" s="1"/>
  <c r="L1814" i="1"/>
  <c r="W1814" i="1" s="1"/>
  <c r="L1815" i="1"/>
  <c r="W1815" i="1" s="1"/>
  <c r="L1816" i="1"/>
  <c r="W1816" i="1" s="1"/>
  <c r="L1817" i="1"/>
  <c r="W1817" i="1" s="1"/>
  <c r="L1818" i="1"/>
  <c r="W1818" i="1" s="1"/>
  <c r="L1819" i="1"/>
  <c r="W1819" i="1" s="1"/>
  <c r="L1820" i="1"/>
  <c r="W1820" i="1" s="1"/>
  <c r="L1821" i="1"/>
  <c r="W1821" i="1" s="1"/>
  <c r="L1822" i="1"/>
  <c r="W1822" i="1" s="1"/>
  <c r="L1823" i="1"/>
  <c r="W1823" i="1" s="1"/>
  <c r="L1824" i="1"/>
  <c r="W1824" i="1" s="1"/>
  <c r="L1825" i="1"/>
  <c r="W1825" i="1" s="1"/>
  <c r="L1826" i="1"/>
  <c r="W1826" i="1" s="1"/>
  <c r="L1827" i="1"/>
  <c r="W1827" i="1" s="1"/>
  <c r="L1828" i="1"/>
  <c r="W1828" i="1" s="1"/>
  <c r="L1829" i="1"/>
  <c r="W1829" i="1" s="1"/>
  <c r="L1830" i="1"/>
  <c r="W1830" i="1" s="1"/>
  <c r="L1831" i="1"/>
  <c r="W1831" i="1" s="1"/>
  <c r="L1832" i="1"/>
  <c r="W1832" i="1" s="1"/>
  <c r="L1833" i="1"/>
  <c r="W1833" i="1" s="1"/>
  <c r="L1834" i="1"/>
  <c r="W1834" i="1" s="1"/>
  <c r="L1835" i="1"/>
  <c r="W1835" i="1" s="1"/>
  <c r="L1836" i="1"/>
  <c r="W1836" i="1" s="1"/>
  <c r="L1837" i="1"/>
  <c r="W1837" i="1" s="1"/>
  <c r="L1838" i="1"/>
  <c r="W1838" i="1" s="1"/>
  <c r="L1839" i="1"/>
  <c r="W1839" i="1" s="1"/>
  <c r="L1840" i="1"/>
  <c r="W1840" i="1" s="1"/>
  <c r="L1841" i="1"/>
  <c r="W1841" i="1" s="1"/>
  <c r="L1842" i="1"/>
  <c r="W1842" i="1" s="1"/>
  <c r="L1843" i="1"/>
  <c r="W1843" i="1" s="1"/>
  <c r="L1844" i="1"/>
  <c r="W1844" i="1" s="1"/>
  <c r="L1845" i="1"/>
  <c r="W1845" i="1" s="1"/>
  <c r="L1846" i="1"/>
  <c r="W1846" i="1" s="1"/>
  <c r="L1847" i="1"/>
  <c r="W1847" i="1" s="1"/>
  <c r="L1848" i="1"/>
  <c r="W1848" i="1" s="1"/>
  <c r="L1849" i="1"/>
  <c r="W1849" i="1" s="1"/>
  <c r="L1850" i="1"/>
  <c r="W1850" i="1" s="1"/>
  <c r="L1851" i="1"/>
  <c r="W1851" i="1" s="1"/>
  <c r="L1852" i="1"/>
  <c r="W1852" i="1" s="1"/>
  <c r="L1853" i="1"/>
  <c r="W1853" i="1" s="1"/>
  <c r="L1854" i="1"/>
  <c r="W1854" i="1" s="1"/>
  <c r="L1855" i="1"/>
  <c r="W1855" i="1" s="1"/>
  <c r="L1856" i="1"/>
  <c r="W1856" i="1" s="1"/>
  <c r="L1857" i="1"/>
  <c r="W1857" i="1" s="1"/>
  <c r="L1858" i="1"/>
  <c r="W1858" i="1" s="1"/>
  <c r="L1859" i="1"/>
  <c r="W1859" i="1" s="1"/>
  <c r="L1860" i="1"/>
  <c r="W1860" i="1" s="1"/>
  <c r="L1861" i="1"/>
  <c r="W1861" i="1" s="1"/>
  <c r="L1862" i="1"/>
  <c r="W1862" i="1" s="1"/>
  <c r="L1863" i="1"/>
  <c r="W1863" i="1" s="1"/>
  <c r="L1864" i="1"/>
  <c r="W1864" i="1" s="1"/>
  <c r="L1865" i="1"/>
  <c r="W1865" i="1" s="1"/>
  <c r="L1866" i="1"/>
  <c r="W1866" i="1" s="1"/>
  <c r="L1867" i="1"/>
  <c r="W1867" i="1" s="1"/>
  <c r="L1868" i="1"/>
  <c r="W1868" i="1" s="1"/>
  <c r="L1869" i="1"/>
  <c r="W1869" i="1" s="1"/>
  <c r="L1870" i="1"/>
  <c r="W1870" i="1" s="1"/>
  <c r="L1871" i="1"/>
  <c r="W1871" i="1" s="1"/>
  <c r="L1872" i="1"/>
  <c r="W1872" i="1" s="1"/>
  <c r="L1873" i="1"/>
  <c r="W1873" i="1" s="1"/>
  <c r="L1874" i="1"/>
  <c r="W1874" i="1" s="1"/>
  <c r="L1875" i="1"/>
  <c r="W1875" i="1" s="1"/>
  <c r="L1876" i="1"/>
  <c r="W1876" i="1" s="1"/>
  <c r="L1877" i="1"/>
  <c r="W1877" i="1" s="1"/>
  <c r="L1878" i="1"/>
  <c r="W1878" i="1" s="1"/>
  <c r="L1879" i="1"/>
  <c r="W1879" i="1" s="1"/>
  <c r="L1880" i="1"/>
  <c r="W1880" i="1" s="1"/>
  <c r="L1881" i="1"/>
  <c r="W1881" i="1" s="1"/>
  <c r="L1882" i="1"/>
  <c r="W1882" i="1" s="1"/>
  <c r="L1883" i="1"/>
  <c r="W1883" i="1" s="1"/>
  <c r="L1884" i="1"/>
  <c r="W1884" i="1" s="1"/>
  <c r="L1885" i="1"/>
  <c r="W1885" i="1" s="1"/>
  <c r="L1886" i="1"/>
  <c r="W1886" i="1" s="1"/>
  <c r="L1887" i="1"/>
  <c r="W1887" i="1" s="1"/>
  <c r="L1888" i="1"/>
  <c r="W1888" i="1" s="1"/>
  <c r="L1889" i="1"/>
  <c r="W1889" i="1" s="1"/>
  <c r="L1890" i="1"/>
  <c r="W1890" i="1" s="1"/>
  <c r="L1891" i="1"/>
  <c r="W1891" i="1" s="1"/>
  <c r="L1892" i="1"/>
  <c r="W1892" i="1" s="1"/>
  <c r="L1893" i="1"/>
  <c r="W1893" i="1" s="1"/>
  <c r="L1894" i="1"/>
  <c r="W1894" i="1" s="1"/>
  <c r="L1895" i="1"/>
  <c r="W1895" i="1" s="1"/>
  <c r="L1896" i="1"/>
  <c r="W1896" i="1" s="1"/>
  <c r="L1897" i="1"/>
  <c r="W1897" i="1" s="1"/>
  <c r="L1898" i="1"/>
  <c r="W1898" i="1" s="1"/>
  <c r="L1899" i="1"/>
  <c r="W1899" i="1" s="1"/>
  <c r="L1900" i="1"/>
  <c r="W1900" i="1" s="1"/>
  <c r="L1901" i="1"/>
  <c r="W1901" i="1" s="1"/>
  <c r="L1902" i="1"/>
  <c r="W1902" i="1" s="1"/>
  <c r="L1903" i="1"/>
  <c r="W1903" i="1" s="1"/>
  <c r="L1904" i="1"/>
  <c r="W1904" i="1" s="1"/>
  <c r="L1905" i="1"/>
  <c r="W1905" i="1" s="1"/>
  <c r="L1906" i="1"/>
  <c r="W1906" i="1" s="1"/>
  <c r="L1907" i="1"/>
  <c r="W1907" i="1" s="1"/>
  <c r="L1908" i="1"/>
  <c r="W1908" i="1" s="1"/>
  <c r="L1909" i="1"/>
  <c r="W1909" i="1" s="1"/>
  <c r="L1910" i="1"/>
  <c r="W1910" i="1" s="1"/>
  <c r="L1911" i="1"/>
  <c r="W1911" i="1" s="1"/>
  <c r="L1912" i="1"/>
  <c r="W1912" i="1" s="1"/>
  <c r="L1913" i="1"/>
  <c r="W1913" i="1" s="1"/>
  <c r="L1914" i="1"/>
  <c r="W1914" i="1" s="1"/>
  <c r="L1915" i="1"/>
  <c r="W1915" i="1" s="1"/>
  <c r="L1916" i="1"/>
  <c r="W1916" i="1" s="1"/>
  <c r="L1917" i="1"/>
  <c r="W1917" i="1" s="1"/>
  <c r="L1918" i="1"/>
  <c r="W1918" i="1" s="1"/>
  <c r="L1919" i="1"/>
  <c r="W1919" i="1" s="1"/>
  <c r="L1920" i="1"/>
  <c r="W1920" i="1" s="1"/>
  <c r="L1921" i="1"/>
  <c r="W1921" i="1" s="1"/>
  <c r="L1922" i="1"/>
  <c r="W1922" i="1" s="1"/>
  <c r="L1923" i="1"/>
  <c r="W1923" i="1" s="1"/>
  <c r="L1924" i="1"/>
  <c r="W1924" i="1" s="1"/>
  <c r="L1925" i="1"/>
  <c r="W1925" i="1" s="1"/>
  <c r="L1926" i="1"/>
  <c r="W1926" i="1" s="1"/>
  <c r="L1927" i="1"/>
  <c r="W1927" i="1" s="1"/>
  <c r="L1928" i="1"/>
  <c r="W1928" i="1" s="1"/>
  <c r="L1929" i="1"/>
  <c r="W1929" i="1" s="1"/>
  <c r="L1930" i="1"/>
  <c r="W1930" i="1" s="1"/>
  <c r="L1931" i="1"/>
  <c r="W1931" i="1" s="1"/>
  <c r="L1932" i="1"/>
  <c r="W1932" i="1" s="1"/>
  <c r="L1933" i="1"/>
  <c r="W1933" i="1" s="1"/>
  <c r="L1934" i="1"/>
  <c r="W1934" i="1" s="1"/>
  <c r="L1935" i="1"/>
  <c r="W1935" i="1" s="1"/>
  <c r="L1936" i="1"/>
  <c r="W1936" i="1" s="1"/>
  <c r="L1937" i="1"/>
  <c r="W1937" i="1" s="1"/>
  <c r="L1938" i="1"/>
  <c r="W1938" i="1" s="1"/>
  <c r="L1939" i="1"/>
  <c r="W1939" i="1" s="1"/>
  <c r="L1940" i="1"/>
  <c r="W1940" i="1" s="1"/>
  <c r="L1941" i="1"/>
  <c r="W1941" i="1" s="1"/>
  <c r="L1942" i="1"/>
  <c r="W1942" i="1" s="1"/>
  <c r="L1943" i="1"/>
  <c r="W1943" i="1" s="1"/>
  <c r="L1944" i="1"/>
  <c r="W1944" i="1" s="1"/>
  <c r="L1945" i="1"/>
  <c r="W1945" i="1" s="1"/>
  <c r="L1946" i="1"/>
  <c r="W1946" i="1" s="1"/>
  <c r="L1947" i="1"/>
  <c r="W1947" i="1" s="1"/>
  <c r="L1948" i="1"/>
  <c r="W1948" i="1" s="1"/>
  <c r="L1949" i="1"/>
  <c r="W1949" i="1" s="1"/>
  <c r="L1950" i="1"/>
  <c r="W1950" i="1" s="1"/>
  <c r="L1951" i="1"/>
  <c r="W1951" i="1" s="1"/>
  <c r="L1952" i="1"/>
  <c r="W1952" i="1" s="1"/>
  <c r="L1953" i="1"/>
  <c r="W1953" i="1" s="1"/>
  <c r="L1954" i="1"/>
  <c r="W1954" i="1" s="1"/>
  <c r="L1955" i="1"/>
  <c r="W1955" i="1" s="1"/>
  <c r="L1956" i="1"/>
  <c r="W1956" i="1" s="1"/>
  <c r="L1957" i="1"/>
  <c r="W1957" i="1" s="1"/>
  <c r="L1958" i="1"/>
  <c r="W1958" i="1" s="1"/>
  <c r="L1959" i="1"/>
  <c r="W1959" i="1" s="1"/>
  <c r="L1960" i="1"/>
  <c r="W1960" i="1" s="1"/>
  <c r="L1961" i="1"/>
  <c r="W1961" i="1" s="1"/>
  <c r="L1962" i="1"/>
  <c r="W1962" i="1" s="1"/>
  <c r="L1963" i="1"/>
  <c r="W1963" i="1" s="1"/>
  <c r="L1964" i="1"/>
  <c r="W1964" i="1" s="1"/>
  <c r="L1965" i="1"/>
  <c r="W1965" i="1" s="1"/>
  <c r="L1966" i="1"/>
  <c r="W1966" i="1" s="1"/>
  <c r="L1967" i="1"/>
  <c r="W1967" i="1" s="1"/>
  <c r="L1968" i="1"/>
  <c r="W1968" i="1" s="1"/>
  <c r="L1969" i="1"/>
  <c r="W1969" i="1" s="1"/>
  <c r="L1970" i="1"/>
  <c r="W1970" i="1" s="1"/>
  <c r="L1971" i="1"/>
  <c r="W1971" i="1" s="1"/>
  <c r="L1972" i="1"/>
  <c r="W1972" i="1" s="1"/>
  <c r="L1973" i="1"/>
  <c r="W1973" i="1" s="1"/>
  <c r="L1974" i="1"/>
  <c r="W1974" i="1" s="1"/>
  <c r="L1975" i="1"/>
  <c r="W1975" i="1" s="1"/>
  <c r="L1976" i="1"/>
  <c r="W1976" i="1" s="1"/>
  <c r="L1977" i="1"/>
  <c r="W1977" i="1" s="1"/>
  <c r="L1978" i="1"/>
  <c r="W1978" i="1" s="1"/>
  <c r="L1979" i="1"/>
  <c r="W1979" i="1" s="1"/>
  <c r="L1980" i="1"/>
  <c r="W1980" i="1" s="1"/>
  <c r="L1981" i="1"/>
  <c r="W1981" i="1" s="1"/>
  <c r="L1982" i="1"/>
  <c r="W1982" i="1" s="1"/>
  <c r="L1983" i="1"/>
  <c r="W1983" i="1" s="1"/>
  <c r="L1984" i="1"/>
  <c r="W1984" i="1" s="1"/>
  <c r="L1985" i="1"/>
  <c r="W1985" i="1" s="1"/>
  <c r="L1986" i="1"/>
  <c r="W1986" i="1" s="1"/>
  <c r="L1987" i="1"/>
  <c r="W1987" i="1" s="1"/>
  <c r="L1988" i="1"/>
  <c r="W1988" i="1" s="1"/>
  <c r="L1989" i="1"/>
  <c r="W1989" i="1" s="1"/>
  <c r="L1990" i="1"/>
  <c r="W1990" i="1" s="1"/>
  <c r="L1991" i="1"/>
  <c r="W1991" i="1" s="1"/>
  <c r="L1992" i="1"/>
  <c r="W1992" i="1" s="1"/>
  <c r="L1993" i="1"/>
  <c r="W1993" i="1" s="1"/>
  <c r="L1994" i="1"/>
  <c r="W1994" i="1" s="1"/>
  <c r="L1995" i="1"/>
  <c r="W1995" i="1" s="1"/>
  <c r="L1996" i="1"/>
  <c r="W1996" i="1" s="1"/>
  <c r="L1997" i="1"/>
  <c r="W1997" i="1" s="1"/>
  <c r="L1998" i="1"/>
  <c r="W1998" i="1" s="1"/>
  <c r="L1999" i="1"/>
  <c r="W1999" i="1" s="1"/>
  <c r="L2000" i="1"/>
  <c r="W2000" i="1" s="1"/>
  <c r="L2001" i="1"/>
  <c r="W2001" i="1" s="1"/>
  <c r="L2002" i="1"/>
  <c r="W2002" i="1" s="1"/>
  <c r="L2003" i="1"/>
  <c r="W2003" i="1" s="1"/>
  <c r="L2004" i="1"/>
  <c r="W2004" i="1" s="1"/>
  <c r="L2005" i="1"/>
  <c r="W2005" i="1" s="1"/>
  <c r="L2006" i="1"/>
  <c r="W2006" i="1" s="1"/>
  <c r="L2007" i="1"/>
  <c r="W2007" i="1" s="1"/>
  <c r="L2008" i="1"/>
  <c r="W2008" i="1" s="1"/>
  <c r="L2009" i="1"/>
  <c r="W2009" i="1" s="1"/>
  <c r="L2010" i="1"/>
  <c r="W2010" i="1" s="1"/>
  <c r="L2011" i="1"/>
  <c r="W2011" i="1" s="1"/>
  <c r="L2012" i="1"/>
  <c r="W2012" i="1" s="1"/>
  <c r="L2013" i="1"/>
  <c r="W2013" i="1" s="1"/>
  <c r="L2014" i="1"/>
  <c r="W2014" i="1" s="1"/>
  <c r="L2015" i="1"/>
  <c r="W2015" i="1" s="1"/>
  <c r="L2016" i="1"/>
  <c r="W2016" i="1" s="1"/>
  <c r="L2017" i="1"/>
  <c r="W2017" i="1" s="1"/>
  <c r="L2018" i="1"/>
  <c r="W2018" i="1" s="1"/>
  <c r="L2019" i="1"/>
  <c r="W2019" i="1" s="1"/>
  <c r="L2020" i="1"/>
  <c r="W2020" i="1" s="1"/>
  <c r="L2021" i="1"/>
  <c r="W2021" i="1" s="1"/>
  <c r="L2022" i="1"/>
  <c r="W2022" i="1" s="1"/>
  <c r="L2023" i="1"/>
  <c r="W2023" i="1" s="1"/>
  <c r="L2024" i="1"/>
  <c r="W2024" i="1" s="1"/>
  <c r="L2025" i="1"/>
  <c r="W2025" i="1" s="1"/>
  <c r="L2026" i="1"/>
  <c r="W2026" i="1" s="1"/>
  <c r="L2027" i="1"/>
  <c r="W2027" i="1" s="1"/>
  <c r="L2028" i="1"/>
  <c r="W2028" i="1" s="1"/>
  <c r="L2029" i="1"/>
  <c r="W2029" i="1" s="1"/>
  <c r="L2030" i="1"/>
  <c r="W2030" i="1" s="1"/>
  <c r="L2031" i="1"/>
  <c r="W2031" i="1" s="1"/>
  <c r="L2032" i="1"/>
  <c r="W2032" i="1" s="1"/>
  <c r="L2033" i="1"/>
  <c r="W2033" i="1" s="1"/>
  <c r="L2034" i="1"/>
  <c r="W2034" i="1" s="1"/>
  <c r="L2035" i="1"/>
  <c r="W2035" i="1" s="1"/>
  <c r="L2036" i="1"/>
  <c r="W2036" i="1" s="1"/>
  <c r="L2037" i="1"/>
  <c r="W2037" i="1" s="1"/>
  <c r="L2038" i="1"/>
  <c r="W2038" i="1" s="1"/>
  <c r="L2039" i="1"/>
  <c r="W2039" i="1" s="1"/>
  <c r="L2040" i="1"/>
  <c r="W2040" i="1" s="1"/>
  <c r="L2041" i="1"/>
  <c r="W2041" i="1" s="1"/>
  <c r="L2042" i="1"/>
  <c r="W2042" i="1" s="1"/>
  <c r="L2043" i="1"/>
  <c r="W2043" i="1" s="1"/>
  <c r="L2044" i="1"/>
  <c r="W2044" i="1" s="1"/>
  <c r="L2045" i="1"/>
  <c r="W2045" i="1" s="1"/>
  <c r="L2046" i="1"/>
  <c r="W2046" i="1" s="1"/>
  <c r="L2047" i="1"/>
  <c r="W2047" i="1" s="1"/>
  <c r="L2048" i="1"/>
  <c r="W2048" i="1" s="1"/>
  <c r="L2049" i="1"/>
  <c r="W2049" i="1" s="1"/>
  <c r="L2050" i="1"/>
  <c r="W2050" i="1" s="1"/>
  <c r="L2051" i="1"/>
  <c r="W2051" i="1" s="1"/>
  <c r="L2052" i="1"/>
  <c r="W2052" i="1" s="1"/>
  <c r="L2053" i="1"/>
  <c r="W2053" i="1" s="1"/>
  <c r="L2054" i="1"/>
  <c r="W2054" i="1" s="1"/>
  <c r="L2055" i="1"/>
  <c r="W2055" i="1" s="1"/>
  <c r="L2056" i="1"/>
  <c r="W2056" i="1" s="1"/>
  <c r="L2057" i="1"/>
  <c r="W2057" i="1" s="1"/>
  <c r="L2058" i="1"/>
  <c r="W2058" i="1" s="1"/>
  <c r="L2059" i="1"/>
  <c r="W2059" i="1" s="1"/>
  <c r="L2060" i="1"/>
  <c r="W2060" i="1" s="1"/>
  <c r="L2061" i="1"/>
  <c r="W2061" i="1" s="1"/>
  <c r="L2062" i="1"/>
  <c r="W2062" i="1" s="1"/>
  <c r="L2063" i="1"/>
  <c r="W2063" i="1" s="1"/>
  <c r="L2064" i="1"/>
  <c r="W2064" i="1" s="1"/>
  <c r="L2065" i="1"/>
  <c r="W2065" i="1" s="1"/>
  <c r="L2066" i="1"/>
  <c r="W2066" i="1" s="1"/>
  <c r="L2067" i="1"/>
  <c r="W2067" i="1" s="1"/>
  <c r="L2068" i="1"/>
  <c r="W2068" i="1" s="1"/>
  <c r="L2069" i="1"/>
  <c r="W2069" i="1" s="1"/>
  <c r="L2070" i="1"/>
  <c r="W2070" i="1" s="1"/>
  <c r="L2071" i="1"/>
  <c r="W2071" i="1" s="1"/>
  <c r="L2072" i="1"/>
  <c r="W2072" i="1" s="1"/>
  <c r="L2073" i="1"/>
  <c r="W2073" i="1" s="1"/>
  <c r="L2074" i="1"/>
  <c r="W2074" i="1" s="1"/>
  <c r="L2075" i="1"/>
  <c r="W2075" i="1" s="1"/>
  <c r="L2076" i="1"/>
  <c r="W2076" i="1" s="1"/>
  <c r="L2077" i="1"/>
  <c r="W2077" i="1" s="1"/>
  <c r="L2078" i="1"/>
  <c r="W2078" i="1" s="1"/>
  <c r="L2079" i="1"/>
  <c r="W2079" i="1" s="1"/>
  <c r="L2080" i="1"/>
  <c r="W2080" i="1" s="1"/>
  <c r="L2081" i="1"/>
  <c r="W2081" i="1" s="1"/>
  <c r="L2082" i="1"/>
  <c r="W2082" i="1" s="1"/>
  <c r="L2083" i="1"/>
  <c r="W2083" i="1" s="1"/>
  <c r="L2084" i="1"/>
  <c r="W2084" i="1" s="1"/>
  <c r="L2085" i="1"/>
  <c r="W2085" i="1" s="1"/>
  <c r="L2086" i="1"/>
  <c r="W2086" i="1" s="1"/>
  <c r="L2087" i="1"/>
  <c r="W2087" i="1" s="1"/>
  <c r="L2088" i="1"/>
  <c r="W2088" i="1" s="1"/>
  <c r="L2089" i="1"/>
  <c r="W2089" i="1" s="1"/>
  <c r="L2090" i="1"/>
  <c r="W2090" i="1" s="1"/>
  <c r="L2091" i="1"/>
  <c r="W2091" i="1" s="1"/>
  <c r="L2092" i="1"/>
  <c r="W2092" i="1" s="1"/>
  <c r="L2093" i="1"/>
  <c r="W2093" i="1" s="1"/>
  <c r="L2094" i="1"/>
  <c r="W2094" i="1" s="1"/>
  <c r="L2095" i="1"/>
  <c r="W2095" i="1" s="1"/>
  <c r="L2096" i="1"/>
  <c r="W2096" i="1" s="1"/>
  <c r="L2097" i="1"/>
  <c r="W2097" i="1" s="1"/>
  <c r="L2098" i="1"/>
  <c r="W2098" i="1" s="1"/>
  <c r="L2099" i="1"/>
  <c r="W2099" i="1" s="1"/>
  <c r="L2100" i="1"/>
  <c r="W2100" i="1" s="1"/>
  <c r="L2101" i="1"/>
  <c r="W2101" i="1" s="1"/>
  <c r="L2102" i="1"/>
  <c r="W2102" i="1" s="1"/>
  <c r="L2103" i="1"/>
  <c r="W2103" i="1" s="1"/>
  <c r="L2104" i="1"/>
  <c r="W2104" i="1" s="1"/>
  <c r="L2105" i="1"/>
  <c r="W2105" i="1" s="1"/>
  <c r="L2106" i="1"/>
  <c r="W2106" i="1" s="1"/>
  <c r="L2107" i="1"/>
  <c r="W2107" i="1" s="1"/>
  <c r="L2108" i="1"/>
  <c r="W2108" i="1" s="1"/>
  <c r="L2109" i="1"/>
  <c r="W2109" i="1" s="1"/>
  <c r="L2110" i="1"/>
  <c r="W2110" i="1" s="1"/>
  <c r="L2111" i="1"/>
  <c r="W2111" i="1" s="1"/>
  <c r="L2112" i="1"/>
  <c r="W2112" i="1" s="1"/>
  <c r="L2113" i="1"/>
  <c r="W2113" i="1" s="1"/>
  <c r="L2114" i="1"/>
  <c r="W2114" i="1" s="1"/>
  <c r="L2115" i="1"/>
  <c r="W2115" i="1" s="1"/>
  <c r="L2116" i="1"/>
  <c r="W2116" i="1" s="1"/>
  <c r="L2117" i="1"/>
  <c r="W2117" i="1" s="1"/>
  <c r="L2118" i="1"/>
  <c r="W2118" i="1" s="1"/>
  <c r="L2119" i="1"/>
  <c r="W2119" i="1" s="1"/>
  <c r="L2120" i="1"/>
  <c r="W2120" i="1" s="1"/>
  <c r="L2121" i="1"/>
  <c r="W2121" i="1" s="1"/>
  <c r="L2122" i="1"/>
  <c r="W2122" i="1" s="1"/>
  <c r="L2123" i="1"/>
  <c r="W2123" i="1" s="1"/>
  <c r="L2124" i="1"/>
  <c r="W2124" i="1" s="1"/>
  <c r="L2125" i="1"/>
  <c r="W2125" i="1" s="1"/>
  <c r="L2126" i="1"/>
  <c r="W2126" i="1" s="1"/>
  <c r="L2127" i="1"/>
  <c r="W2127" i="1" s="1"/>
  <c r="L2128" i="1"/>
  <c r="W2128" i="1" s="1"/>
  <c r="L2129" i="1"/>
  <c r="W2129" i="1" s="1"/>
  <c r="L2130" i="1"/>
  <c r="W2130" i="1" s="1"/>
  <c r="L2131" i="1"/>
  <c r="W2131" i="1" s="1"/>
  <c r="L2132" i="1"/>
  <c r="W2132" i="1" s="1"/>
  <c r="L2133" i="1"/>
  <c r="W2133" i="1" s="1"/>
  <c r="L2134" i="1"/>
  <c r="W2134" i="1" s="1"/>
  <c r="L2135" i="1"/>
  <c r="W2135" i="1" s="1"/>
  <c r="L2136" i="1"/>
  <c r="W2136" i="1" s="1"/>
  <c r="L2137" i="1"/>
  <c r="W2137" i="1" s="1"/>
  <c r="L2138" i="1"/>
  <c r="W2138" i="1" s="1"/>
  <c r="L2139" i="1"/>
  <c r="W2139" i="1" s="1"/>
  <c r="L2140" i="1"/>
  <c r="W2140" i="1" s="1"/>
  <c r="L2141" i="1"/>
  <c r="W2141" i="1" s="1"/>
  <c r="L2142" i="1"/>
  <c r="W2142" i="1" s="1"/>
  <c r="L2143" i="1"/>
  <c r="W2143" i="1" s="1"/>
  <c r="L2144" i="1"/>
  <c r="W2144" i="1" s="1"/>
  <c r="L2145" i="1"/>
  <c r="W2145" i="1" s="1"/>
  <c r="L2146" i="1"/>
  <c r="W2146" i="1" s="1"/>
  <c r="L2147" i="1"/>
  <c r="W2147" i="1" s="1"/>
  <c r="L2148" i="1"/>
  <c r="W2148" i="1" s="1"/>
  <c r="L2149" i="1"/>
  <c r="W2149" i="1" s="1"/>
  <c r="L2150" i="1"/>
  <c r="W2150" i="1" s="1"/>
  <c r="L2151" i="1"/>
  <c r="W2151" i="1" s="1"/>
  <c r="L2152" i="1"/>
  <c r="W2152" i="1" s="1"/>
  <c r="L2153" i="1"/>
  <c r="W2153" i="1" s="1"/>
  <c r="L2154" i="1"/>
  <c r="W2154" i="1" s="1"/>
  <c r="L2155" i="1"/>
  <c r="W2155" i="1" s="1"/>
  <c r="L2156" i="1"/>
  <c r="W2156" i="1" s="1"/>
  <c r="L2157" i="1"/>
  <c r="W2157" i="1" s="1"/>
  <c r="L2158" i="1"/>
  <c r="W2158" i="1" s="1"/>
  <c r="L2159" i="1"/>
  <c r="W2159" i="1" s="1"/>
  <c r="L2160" i="1"/>
  <c r="W2160" i="1" s="1"/>
  <c r="L2161" i="1"/>
  <c r="W2161" i="1" s="1"/>
  <c r="L2162" i="1"/>
  <c r="W2162" i="1" s="1"/>
  <c r="L2163" i="1"/>
  <c r="W2163" i="1" s="1"/>
  <c r="L2164" i="1"/>
  <c r="W2164" i="1" s="1"/>
  <c r="L2165" i="1"/>
  <c r="W2165" i="1" s="1"/>
  <c r="L2166" i="1"/>
  <c r="W2166" i="1" s="1"/>
  <c r="L2167" i="1"/>
  <c r="W2167" i="1" s="1"/>
  <c r="L2168" i="1"/>
  <c r="W2168" i="1" s="1"/>
  <c r="L2169" i="1"/>
  <c r="W2169" i="1" s="1"/>
  <c r="L2170" i="1"/>
  <c r="W2170" i="1" s="1"/>
  <c r="L2171" i="1"/>
  <c r="W2171" i="1" s="1"/>
  <c r="L2172" i="1"/>
  <c r="W2172" i="1" s="1"/>
  <c r="L2173" i="1"/>
  <c r="W2173" i="1" s="1"/>
  <c r="L2174" i="1"/>
  <c r="W2174" i="1" s="1"/>
  <c r="L2175" i="1"/>
  <c r="W2175" i="1" s="1"/>
  <c r="L2176" i="1"/>
  <c r="W2176" i="1" s="1"/>
  <c r="L2177" i="1"/>
  <c r="W2177" i="1" s="1"/>
  <c r="L2178" i="1"/>
  <c r="W2178" i="1" s="1"/>
  <c r="L2179" i="1"/>
  <c r="W2179" i="1" s="1"/>
  <c r="L2180" i="1"/>
  <c r="W2180" i="1" s="1"/>
  <c r="L2181" i="1"/>
  <c r="W2181" i="1" s="1"/>
  <c r="L2182" i="1"/>
  <c r="W2182" i="1" s="1"/>
  <c r="L2183" i="1"/>
  <c r="W2183" i="1" s="1"/>
  <c r="L2184" i="1"/>
  <c r="W2184" i="1" s="1"/>
  <c r="L2185" i="1"/>
  <c r="W2185" i="1" s="1"/>
  <c r="L2186" i="1"/>
  <c r="W2186" i="1" s="1"/>
  <c r="L2187" i="1"/>
  <c r="W2187" i="1" s="1"/>
  <c r="L2188" i="1"/>
  <c r="W2188" i="1" s="1"/>
  <c r="L2189" i="1"/>
  <c r="W2189" i="1" s="1"/>
  <c r="L2190" i="1"/>
  <c r="W2190" i="1" s="1"/>
  <c r="L2191" i="1"/>
  <c r="W2191" i="1" s="1"/>
  <c r="L2192" i="1"/>
  <c r="W2192" i="1" s="1"/>
  <c r="L2193" i="1"/>
  <c r="W2193" i="1" s="1"/>
  <c r="L2194" i="1"/>
  <c r="W2194" i="1" s="1"/>
  <c r="L2195" i="1"/>
  <c r="W2195" i="1" s="1"/>
  <c r="L2196" i="1"/>
  <c r="W2196" i="1" s="1"/>
  <c r="L2197" i="1"/>
  <c r="W2197" i="1" s="1"/>
  <c r="L2198" i="1"/>
  <c r="W2198" i="1" s="1"/>
  <c r="L2199" i="1"/>
  <c r="W2199" i="1" s="1"/>
  <c r="L2200" i="1"/>
  <c r="W2200" i="1" s="1"/>
  <c r="L2201" i="1"/>
  <c r="W2201" i="1" s="1"/>
  <c r="L2202" i="1"/>
  <c r="W2202" i="1" s="1"/>
  <c r="L2203" i="1"/>
  <c r="W2203" i="1" s="1"/>
  <c r="L2204" i="1"/>
  <c r="W2204" i="1" s="1"/>
  <c r="L2205" i="1"/>
  <c r="W2205" i="1" s="1"/>
  <c r="L2206" i="1"/>
  <c r="W2206" i="1" s="1"/>
  <c r="L2207" i="1"/>
  <c r="W2207" i="1" s="1"/>
  <c r="L2208" i="1"/>
  <c r="W2208" i="1" s="1"/>
  <c r="L2209" i="1"/>
  <c r="W2209" i="1" s="1"/>
  <c r="L2210" i="1"/>
  <c r="W2210" i="1" s="1"/>
  <c r="L2211" i="1"/>
  <c r="W2211" i="1" s="1"/>
  <c r="L2212" i="1"/>
  <c r="W2212" i="1" s="1"/>
  <c r="L2213" i="1"/>
  <c r="W2213" i="1" s="1"/>
  <c r="L2214" i="1"/>
  <c r="W2214" i="1" s="1"/>
  <c r="L2215" i="1"/>
  <c r="W2215" i="1" s="1"/>
  <c r="L2216" i="1"/>
  <c r="W2216" i="1" s="1"/>
  <c r="L2217" i="1"/>
  <c r="W2217" i="1" s="1"/>
  <c r="L2218" i="1"/>
  <c r="W2218" i="1" s="1"/>
  <c r="L2219" i="1"/>
  <c r="W2219" i="1" s="1"/>
  <c r="L2220" i="1"/>
  <c r="W2220" i="1" s="1"/>
  <c r="L2221" i="1"/>
  <c r="W2221" i="1" s="1"/>
  <c r="L2222" i="1"/>
  <c r="W2222" i="1" s="1"/>
  <c r="L2223" i="1"/>
  <c r="W2223" i="1" s="1"/>
  <c r="L2224" i="1"/>
  <c r="W2224" i="1" s="1"/>
  <c r="L2225" i="1"/>
  <c r="W2225" i="1" s="1"/>
  <c r="L2226" i="1"/>
  <c r="W2226" i="1" s="1"/>
  <c r="L2227" i="1"/>
  <c r="W2227" i="1" s="1"/>
  <c r="L2228" i="1"/>
  <c r="W2228" i="1" s="1"/>
  <c r="L2229" i="1"/>
  <c r="W2229" i="1" s="1"/>
  <c r="L2230" i="1"/>
  <c r="W2230" i="1" s="1"/>
  <c r="L2231" i="1"/>
  <c r="W2231" i="1" s="1"/>
  <c r="L2232" i="1"/>
  <c r="W2232" i="1" s="1"/>
  <c r="L2233" i="1"/>
  <c r="W2233" i="1" s="1"/>
  <c r="L2234" i="1"/>
  <c r="W2234" i="1" s="1"/>
  <c r="L2235" i="1"/>
  <c r="W2235" i="1" s="1"/>
  <c r="L2236" i="1"/>
  <c r="W2236" i="1" s="1"/>
  <c r="L2237" i="1"/>
  <c r="W2237" i="1" s="1"/>
  <c r="L2238" i="1"/>
  <c r="W2238" i="1" s="1"/>
  <c r="L2239" i="1"/>
  <c r="W2239" i="1" s="1"/>
  <c r="L2240" i="1"/>
  <c r="W2240" i="1" s="1"/>
  <c r="L2241" i="1"/>
  <c r="W2241" i="1" s="1"/>
  <c r="L2242" i="1"/>
  <c r="W2242" i="1" s="1"/>
  <c r="L2243" i="1"/>
  <c r="W2243" i="1" s="1"/>
  <c r="L2244" i="1"/>
  <c r="W2244" i="1" s="1"/>
  <c r="L2245" i="1"/>
  <c r="W2245" i="1" s="1"/>
  <c r="L2246" i="1"/>
  <c r="W2246" i="1" s="1"/>
  <c r="L2247" i="1"/>
  <c r="W2247" i="1" s="1"/>
  <c r="L2248" i="1"/>
  <c r="W2248" i="1" s="1"/>
  <c r="L2249" i="1"/>
  <c r="W2249" i="1" s="1"/>
  <c r="L2250" i="1"/>
  <c r="W2250" i="1" s="1"/>
  <c r="L2251" i="1"/>
  <c r="W2251" i="1" s="1"/>
  <c r="L2252" i="1"/>
  <c r="W2252" i="1" s="1"/>
  <c r="L2253" i="1"/>
  <c r="W2253" i="1" s="1"/>
  <c r="L2254" i="1"/>
  <c r="W2254" i="1" s="1"/>
  <c r="L2255" i="1"/>
  <c r="W2255" i="1" s="1"/>
  <c r="L2256" i="1"/>
  <c r="W2256" i="1" s="1"/>
  <c r="L2257" i="1"/>
  <c r="W2257" i="1" s="1"/>
  <c r="L2258" i="1"/>
  <c r="W2258" i="1" s="1"/>
  <c r="L2259" i="1"/>
  <c r="W2259" i="1" s="1"/>
  <c r="L2260" i="1"/>
  <c r="W2260" i="1" s="1"/>
  <c r="L2261" i="1"/>
  <c r="W2261" i="1" s="1"/>
  <c r="L2262" i="1"/>
  <c r="W2262" i="1" s="1"/>
  <c r="L2263" i="1"/>
  <c r="W2263" i="1" s="1"/>
  <c r="L2264" i="1"/>
  <c r="W2264" i="1" s="1"/>
  <c r="L2265" i="1"/>
  <c r="W2265" i="1" s="1"/>
  <c r="L2266" i="1"/>
  <c r="W2266" i="1" s="1"/>
  <c r="L2267" i="1"/>
  <c r="W2267" i="1" s="1"/>
  <c r="L2268" i="1"/>
  <c r="W2268" i="1" s="1"/>
  <c r="L2269" i="1"/>
  <c r="W2269" i="1" s="1"/>
  <c r="L2270" i="1"/>
  <c r="W2270" i="1" s="1"/>
  <c r="L2271" i="1"/>
  <c r="W2271" i="1" s="1"/>
  <c r="L2272" i="1"/>
  <c r="W2272" i="1" s="1"/>
  <c r="L2273" i="1"/>
  <c r="W2273" i="1" s="1"/>
  <c r="L2274" i="1"/>
  <c r="W2274" i="1" s="1"/>
  <c r="L2275" i="1"/>
  <c r="W2275" i="1" s="1"/>
  <c r="L2276" i="1"/>
  <c r="W2276" i="1" s="1"/>
  <c r="L2277" i="1"/>
  <c r="W2277" i="1" s="1"/>
  <c r="L2278" i="1"/>
  <c r="W2278" i="1" s="1"/>
  <c r="L2279" i="1"/>
  <c r="W2279" i="1" s="1"/>
  <c r="L2280" i="1"/>
  <c r="W2280" i="1" s="1"/>
  <c r="L2281" i="1"/>
  <c r="W2281" i="1" s="1"/>
  <c r="L2282" i="1"/>
  <c r="W2282" i="1" s="1"/>
  <c r="L2283" i="1"/>
  <c r="W2283" i="1" s="1"/>
  <c r="L2284" i="1"/>
  <c r="W2284" i="1" s="1"/>
  <c r="L2285" i="1"/>
  <c r="W2285" i="1" s="1"/>
  <c r="L2286" i="1"/>
  <c r="W2286" i="1" s="1"/>
  <c r="L2287" i="1"/>
  <c r="W2287" i="1" s="1"/>
  <c r="L2288" i="1"/>
  <c r="W2288" i="1" s="1"/>
  <c r="L2289" i="1"/>
  <c r="W2289" i="1" s="1"/>
  <c r="L2290" i="1"/>
  <c r="W2290" i="1" s="1"/>
  <c r="L2291" i="1"/>
  <c r="W2291" i="1" s="1"/>
  <c r="L2292" i="1"/>
  <c r="W2292" i="1" s="1"/>
  <c r="L2293" i="1"/>
  <c r="W2293" i="1" s="1"/>
  <c r="L2294" i="1"/>
  <c r="W2294" i="1" s="1"/>
  <c r="L2295" i="1"/>
  <c r="W2295" i="1" s="1"/>
  <c r="L2296" i="1"/>
  <c r="W2296" i="1" s="1"/>
  <c r="L2297" i="1"/>
  <c r="W2297" i="1" s="1"/>
  <c r="L2298" i="1"/>
  <c r="W2298" i="1" s="1"/>
  <c r="L2299" i="1"/>
  <c r="W2299" i="1" s="1"/>
  <c r="L2300" i="1"/>
  <c r="W2300" i="1" s="1"/>
  <c r="L2301" i="1"/>
  <c r="W2301" i="1" s="1"/>
  <c r="L2302" i="1"/>
  <c r="W2302" i="1" s="1"/>
  <c r="L2303" i="1"/>
  <c r="W2303" i="1" s="1"/>
  <c r="L2304" i="1"/>
  <c r="W2304" i="1" s="1"/>
  <c r="L2305" i="1"/>
  <c r="W2305" i="1" s="1"/>
  <c r="L2306" i="1"/>
  <c r="W2306" i="1" s="1"/>
  <c r="L2307" i="1"/>
  <c r="W2307" i="1" s="1"/>
  <c r="L2308" i="1"/>
  <c r="W2308" i="1" s="1"/>
  <c r="L2309" i="1"/>
  <c r="W2309" i="1" s="1"/>
  <c r="L2310" i="1"/>
  <c r="W2310" i="1" s="1"/>
  <c r="L2311" i="1"/>
  <c r="W2311" i="1" s="1"/>
  <c r="L2312" i="1"/>
  <c r="W2312" i="1" s="1"/>
  <c r="L2313" i="1"/>
  <c r="W2313" i="1" s="1"/>
  <c r="L2314" i="1"/>
  <c r="W2314" i="1" s="1"/>
  <c r="L2315" i="1"/>
  <c r="W2315" i="1" s="1"/>
  <c r="L2316" i="1"/>
  <c r="W2316" i="1" s="1"/>
  <c r="L2317" i="1"/>
  <c r="W2317" i="1" s="1"/>
  <c r="L2318" i="1"/>
  <c r="W2318" i="1" s="1"/>
  <c r="L2319" i="1"/>
  <c r="W2319" i="1" s="1"/>
  <c r="L2320" i="1"/>
  <c r="W2320" i="1" s="1"/>
  <c r="L2321" i="1"/>
  <c r="W2321" i="1" s="1"/>
  <c r="L2322" i="1"/>
  <c r="W2322" i="1" s="1"/>
  <c r="L2323" i="1"/>
  <c r="W2323" i="1" s="1"/>
  <c r="L2324" i="1"/>
  <c r="W2324" i="1" s="1"/>
  <c r="L2325" i="1"/>
  <c r="W2325" i="1" s="1"/>
  <c r="L2326" i="1"/>
  <c r="W2326" i="1" s="1"/>
  <c r="L2327" i="1"/>
  <c r="W2327" i="1" s="1"/>
  <c r="L2328" i="1"/>
  <c r="W2328" i="1" s="1"/>
  <c r="L2329" i="1"/>
  <c r="W2329" i="1" s="1"/>
  <c r="L2330" i="1"/>
  <c r="W2330" i="1" s="1"/>
  <c r="L2331" i="1"/>
  <c r="W2331" i="1" s="1"/>
  <c r="L2332" i="1"/>
  <c r="W2332" i="1" s="1"/>
  <c r="L2333" i="1"/>
  <c r="W2333" i="1" s="1"/>
  <c r="L2334" i="1"/>
  <c r="W2334" i="1" s="1"/>
  <c r="L2335" i="1"/>
  <c r="W2335" i="1" s="1"/>
  <c r="L2336" i="1"/>
  <c r="W2336" i="1" s="1"/>
  <c r="L2337" i="1"/>
  <c r="W2337" i="1" s="1"/>
  <c r="L2338" i="1"/>
  <c r="W2338" i="1" s="1"/>
  <c r="L2339" i="1"/>
  <c r="W2339" i="1" s="1"/>
  <c r="L2340" i="1"/>
  <c r="W2340" i="1" s="1"/>
  <c r="L2341" i="1"/>
  <c r="W2341" i="1" s="1"/>
  <c r="L2342" i="1"/>
  <c r="W2342" i="1" s="1"/>
  <c r="L2343" i="1"/>
  <c r="W2343" i="1" s="1"/>
  <c r="L2344" i="1"/>
  <c r="W2344" i="1" s="1"/>
  <c r="L2345" i="1"/>
  <c r="W2345" i="1" s="1"/>
  <c r="L2346" i="1"/>
  <c r="W2346" i="1" s="1"/>
  <c r="L2347" i="1"/>
  <c r="W2347" i="1" s="1"/>
  <c r="L2348" i="1"/>
  <c r="W2348" i="1" s="1"/>
  <c r="L2349" i="1"/>
  <c r="W2349" i="1" s="1"/>
  <c r="L2350" i="1"/>
  <c r="W2350" i="1" s="1"/>
  <c r="L2351" i="1"/>
  <c r="W2351" i="1" s="1"/>
  <c r="L2352" i="1"/>
  <c r="W2352" i="1" s="1"/>
  <c r="L2353" i="1"/>
  <c r="W2353" i="1" s="1"/>
  <c r="L2354" i="1"/>
  <c r="W2354" i="1" s="1"/>
  <c r="L2355" i="1"/>
  <c r="W2355" i="1" s="1"/>
  <c r="L2356" i="1"/>
  <c r="W2356" i="1" s="1"/>
  <c r="L2357" i="1"/>
  <c r="W2357" i="1" s="1"/>
  <c r="L2358" i="1"/>
  <c r="W2358" i="1" s="1"/>
  <c r="L2359" i="1"/>
  <c r="W2359" i="1" s="1"/>
  <c r="L2360" i="1"/>
  <c r="W2360" i="1" s="1"/>
  <c r="L2361" i="1"/>
  <c r="W2361" i="1" s="1"/>
  <c r="L2362" i="1"/>
  <c r="W2362" i="1" s="1"/>
  <c r="L2363" i="1"/>
  <c r="W2363" i="1" s="1"/>
  <c r="L2364" i="1"/>
  <c r="W2364" i="1" s="1"/>
  <c r="L2365" i="1"/>
  <c r="W2365" i="1" s="1"/>
  <c r="L2366" i="1"/>
  <c r="W2366" i="1" s="1"/>
  <c r="L2367" i="1"/>
  <c r="W2367" i="1" s="1"/>
  <c r="L2368" i="1"/>
  <c r="W2368" i="1" s="1"/>
  <c r="L2369" i="1"/>
  <c r="W2369" i="1" s="1"/>
  <c r="L2370" i="1"/>
  <c r="W2370" i="1" s="1"/>
  <c r="L2371" i="1"/>
  <c r="W2371" i="1" s="1"/>
  <c r="L2372" i="1"/>
  <c r="W2372" i="1" s="1"/>
  <c r="L2373" i="1"/>
  <c r="W2373" i="1" s="1"/>
  <c r="L2374" i="1"/>
  <c r="W2374" i="1" s="1"/>
  <c r="L2375" i="1"/>
  <c r="W2375" i="1" s="1"/>
  <c r="L2376" i="1"/>
  <c r="W2376" i="1" s="1"/>
  <c r="L2377" i="1"/>
  <c r="W2377" i="1" s="1"/>
  <c r="L2378" i="1"/>
  <c r="W2378" i="1" s="1"/>
  <c r="L2379" i="1"/>
  <c r="W2379" i="1" s="1"/>
  <c r="L2380" i="1"/>
  <c r="W2380" i="1" s="1"/>
  <c r="L2381" i="1"/>
  <c r="W2381" i="1" s="1"/>
  <c r="L2382" i="1"/>
  <c r="W2382" i="1" s="1"/>
  <c r="L2383" i="1"/>
  <c r="W2383" i="1" s="1"/>
  <c r="L2384" i="1"/>
  <c r="W2384" i="1" s="1"/>
  <c r="L2385" i="1"/>
  <c r="W2385" i="1" s="1"/>
  <c r="L2386" i="1"/>
  <c r="W2386" i="1" s="1"/>
  <c r="L2387" i="1"/>
  <c r="W2387" i="1" s="1"/>
  <c r="L2388" i="1"/>
  <c r="W2388" i="1" s="1"/>
  <c r="L2389" i="1"/>
  <c r="W2389" i="1" s="1"/>
  <c r="L2390" i="1"/>
  <c r="W2390" i="1" s="1"/>
  <c r="L2391" i="1"/>
  <c r="W2391" i="1" s="1"/>
  <c r="L2392" i="1"/>
  <c r="W2392" i="1" s="1"/>
  <c r="L2393" i="1"/>
  <c r="W2393" i="1" s="1"/>
  <c r="L2394" i="1"/>
  <c r="W2394" i="1" s="1"/>
  <c r="L2395" i="1"/>
  <c r="W2395" i="1" s="1"/>
  <c r="L2396" i="1"/>
  <c r="W2396" i="1" s="1"/>
  <c r="L2397" i="1"/>
  <c r="W2397" i="1" s="1"/>
  <c r="L2398" i="1"/>
  <c r="W2398" i="1" s="1"/>
  <c r="L2399" i="1"/>
  <c r="W2399" i="1" s="1"/>
  <c r="L2400" i="1"/>
  <c r="W2400" i="1" s="1"/>
  <c r="L2401" i="1"/>
  <c r="W2401" i="1" s="1"/>
  <c r="L2402" i="1"/>
  <c r="W2402" i="1" s="1"/>
  <c r="L2403" i="1"/>
  <c r="W2403" i="1" s="1"/>
  <c r="L2404" i="1"/>
  <c r="W2404" i="1" s="1"/>
  <c r="L2405" i="1"/>
  <c r="W2405" i="1" s="1"/>
  <c r="L2406" i="1"/>
  <c r="W2406" i="1" s="1"/>
  <c r="L2407" i="1"/>
  <c r="W2407" i="1" s="1"/>
  <c r="L2408" i="1"/>
  <c r="W2408" i="1" s="1"/>
  <c r="L2409" i="1"/>
  <c r="W2409" i="1" s="1"/>
  <c r="L2410" i="1"/>
  <c r="W2410" i="1" s="1"/>
  <c r="L2411" i="1"/>
  <c r="W2411" i="1" s="1"/>
  <c r="L2412" i="1"/>
  <c r="W2412" i="1" s="1"/>
  <c r="L2413" i="1"/>
  <c r="W2413" i="1" s="1"/>
  <c r="L2414" i="1"/>
  <c r="W2414" i="1" s="1"/>
  <c r="L2415" i="1"/>
  <c r="W2415" i="1" s="1"/>
  <c r="L2416" i="1"/>
  <c r="W2416" i="1" s="1"/>
  <c r="L2417" i="1"/>
  <c r="W2417" i="1" s="1"/>
  <c r="L2418" i="1"/>
  <c r="W2418" i="1" s="1"/>
  <c r="L2419" i="1"/>
  <c r="W2419" i="1" s="1"/>
  <c r="L2420" i="1"/>
  <c r="W2420" i="1" s="1"/>
  <c r="L2421" i="1"/>
  <c r="W2421" i="1" s="1"/>
  <c r="L2422" i="1"/>
  <c r="W2422" i="1" s="1"/>
  <c r="L2423" i="1"/>
  <c r="W2423" i="1" s="1"/>
  <c r="L2424" i="1"/>
  <c r="W2424" i="1" s="1"/>
  <c r="L2425" i="1"/>
  <c r="W2425" i="1" s="1"/>
  <c r="L2426" i="1"/>
  <c r="W2426" i="1" s="1"/>
  <c r="L2427" i="1"/>
  <c r="W2427" i="1" s="1"/>
  <c r="L2428" i="1"/>
  <c r="W2428" i="1" s="1"/>
  <c r="L2429" i="1"/>
  <c r="W2429" i="1" s="1"/>
  <c r="L2430" i="1"/>
  <c r="W2430" i="1" s="1"/>
  <c r="L2431" i="1"/>
  <c r="W2431" i="1" s="1"/>
  <c r="L2432" i="1"/>
  <c r="W2432" i="1" s="1"/>
  <c r="L2433" i="1"/>
  <c r="W2433" i="1" s="1"/>
  <c r="L2434" i="1"/>
  <c r="W2434" i="1" s="1"/>
  <c r="L2435" i="1"/>
  <c r="W2435" i="1" s="1"/>
  <c r="L2436" i="1"/>
  <c r="W2436" i="1" s="1"/>
  <c r="L2437" i="1"/>
  <c r="W2437" i="1" s="1"/>
  <c r="L2438" i="1"/>
  <c r="W2438" i="1" s="1"/>
  <c r="L2439" i="1"/>
  <c r="W2439" i="1" s="1"/>
  <c r="L2440" i="1"/>
  <c r="W2440" i="1" s="1"/>
  <c r="L2441" i="1"/>
  <c r="W2441" i="1" s="1"/>
  <c r="L2442" i="1"/>
  <c r="W2442" i="1" s="1"/>
  <c r="L2443" i="1"/>
  <c r="W2443" i="1" s="1"/>
  <c r="L2444" i="1"/>
  <c r="W2444" i="1" s="1"/>
  <c r="L2445" i="1"/>
  <c r="W2445" i="1" s="1"/>
  <c r="L2446" i="1"/>
  <c r="W2446" i="1" s="1"/>
  <c r="L2447" i="1"/>
  <c r="W2447" i="1" s="1"/>
  <c r="L2448" i="1"/>
  <c r="W2448" i="1" s="1"/>
  <c r="L2449" i="1"/>
  <c r="W2449" i="1" s="1"/>
  <c r="L2450" i="1"/>
  <c r="W2450" i="1" s="1"/>
  <c r="L2451" i="1"/>
  <c r="W2451" i="1" s="1"/>
  <c r="L2452" i="1"/>
  <c r="W2452" i="1" s="1"/>
  <c r="L2453" i="1"/>
  <c r="W2453" i="1" s="1"/>
  <c r="L2454" i="1"/>
  <c r="W2454" i="1" s="1"/>
  <c r="L2455" i="1"/>
  <c r="W2455" i="1" s="1"/>
  <c r="L2456" i="1"/>
  <c r="W2456" i="1" s="1"/>
  <c r="L2457" i="1"/>
  <c r="W2457" i="1" s="1"/>
  <c r="L2458" i="1"/>
  <c r="W2458" i="1" s="1"/>
  <c r="L2459" i="1"/>
  <c r="W2459" i="1" s="1"/>
  <c r="L2460" i="1"/>
  <c r="W2460" i="1" s="1"/>
  <c r="L2461" i="1"/>
  <c r="W2461" i="1" s="1"/>
  <c r="L2462" i="1"/>
  <c r="W2462" i="1" s="1"/>
  <c r="L2463" i="1"/>
  <c r="W2463" i="1" s="1"/>
  <c r="L2464" i="1"/>
  <c r="W2464" i="1" s="1"/>
  <c r="L2465" i="1"/>
  <c r="W2465" i="1" s="1"/>
  <c r="L2466" i="1"/>
  <c r="W2466" i="1" s="1"/>
  <c r="L2467" i="1"/>
  <c r="W2467" i="1" s="1"/>
  <c r="L2468" i="1"/>
  <c r="W2468" i="1" s="1"/>
  <c r="L2469" i="1"/>
  <c r="W2469" i="1" s="1"/>
  <c r="L2470" i="1"/>
  <c r="W2470" i="1" s="1"/>
  <c r="L2471" i="1"/>
  <c r="W2471" i="1" s="1"/>
  <c r="L2472" i="1"/>
  <c r="W2472" i="1" s="1"/>
  <c r="L2473" i="1"/>
  <c r="W2473" i="1" s="1"/>
  <c r="L2474" i="1"/>
  <c r="W2474" i="1" s="1"/>
  <c r="L2475" i="1"/>
  <c r="W2475" i="1" s="1"/>
  <c r="L2476" i="1"/>
  <c r="W2476" i="1" s="1"/>
  <c r="L2477" i="1"/>
  <c r="W2477" i="1" s="1"/>
  <c r="L2478" i="1"/>
  <c r="W2478" i="1" s="1"/>
  <c r="L2479" i="1"/>
  <c r="W2479" i="1" s="1"/>
  <c r="L2480" i="1"/>
  <c r="W2480" i="1" s="1"/>
  <c r="L2481" i="1"/>
  <c r="W2481" i="1" s="1"/>
  <c r="L2482" i="1"/>
  <c r="W2482" i="1" s="1"/>
  <c r="L2483" i="1"/>
  <c r="W2483" i="1" s="1"/>
  <c r="L2484" i="1"/>
  <c r="W2484" i="1" s="1"/>
  <c r="L2485" i="1"/>
  <c r="W2485" i="1" s="1"/>
  <c r="L2486" i="1"/>
  <c r="W2486" i="1" s="1"/>
  <c r="L2487" i="1"/>
  <c r="W2487" i="1" s="1"/>
  <c r="L2488" i="1"/>
  <c r="W2488" i="1" s="1"/>
  <c r="L2489" i="1"/>
  <c r="W2489" i="1" s="1"/>
  <c r="L2490" i="1"/>
  <c r="W2490" i="1" s="1"/>
  <c r="L2491" i="1"/>
  <c r="W2491" i="1" s="1"/>
  <c r="L2492" i="1"/>
  <c r="W2492" i="1" s="1"/>
  <c r="L2493" i="1"/>
  <c r="W2493" i="1" s="1"/>
  <c r="L2494" i="1"/>
  <c r="W2494" i="1" s="1"/>
  <c r="L2495" i="1"/>
  <c r="W2495" i="1" s="1"/>
  <c r="L2496" i="1"/>
  <c r="W2496" i="1" s="1"/>
  <c r="L2497" i="1"/>
  <c r="W2497" i="1" s="1"/>
  <c r="L2498" i="1"/>
  <c r="W2498" i="1" s="1"/>
  <c r="L2499" i="1"/>
  <c r="W2499" i="1" s="1"/>
  <c r="L2500" i="1"/>
  <c r="W2500" i="1" s="1"/>
  <c r="L2501" i="1"/>
  <c r="W2501" i="1" s="1"/>
  <c r="L2502" i="1"/>
  <c r="W2502" i="1" s="1"/>
  <c r="L2503" i="1"/>
  <c r="W2503" i="1" s="1"/>
  <c r="L2504" i="1"/>
  <c r="W2504" i="1" s="1"/>
  <c r="L2505" i="1"/>
  <c r="W2505" i="1" s="1"/>
  <c r="L2506" i="1"/>
  <c r="W2506" i="1" s="1"/>
  <c r="L2507" i="1"/>
  <c r="W2507" i="1" s="1"/>
  <c r="L2508" i="1"/>
  <c r="W2508" i="1" s="1"/>
  <c r="L2509" i="1"/>
  <c r="W2509" i="1" s="1"/>
  <c r="L2510" i="1"/>
  <c r="W2510" i="1" s="1"/>
  <c r="L2511" i="1"/>
  <c r="W2511" i="1" s="1"/>
  <c r="L2512" i="1"/>
  <c r="W2512" i="1" s="1"/>
  <c r="L2513" i="1"/>
  <c r="W2513" i="1" s="1"/>
  <c r="L2514" i="1"/>
  <c r="W2514" i="1" s="1"/>
  <c r="L2515" i="1"/>
  <c r="W2515" i="1" s="1"/>
  <c r="L2516" i="1"/>
  <c r="W2516" i="1" s="1"/>
  <c r="L2517" i="1"/>
  <c r="W2517" i="1" s="1"/>
  <c r="L2518" i="1"/>
  <c r="W2518" i="1" s="1"/>
  <c r="L2519" i="1"/>
  <c r="W2519" i="1" s="1"/>
  <c r="L2520" i="1"/>
  <c r="W2520" i="1" s="1"/>
  <c r="L2521" i="1"/>
  <c r="W2521" i="1" s="1"/>
  <c r="L2522" i="1"/>
  <c r="W2522" i="1" s="1"/>
  <c r="L2523" i="1"/>
  <c r="W2523" i="1" s="1"/>
  <c r="L2524" i="1"/>
  <c r="W2524" i="1" s="1"/>
  <c r="L2525" i="1"/>
  <c r="W2525" i="1" s="1"/>
  <c r="L2526" i="1"/>
  <c r="W2526" i="1" s="1"/>
  <c r="L2527" i="1"/>
  <c r="W2527" i="1" s="1"/>
  <c r="L2528" i="1"/>
  <c r="W2528" i="1" s="1"/>
  <c r="L2529" i="1"/>
  <c r="W2529" i="1" s="1"/>
  <c r="L2530" i="1"/>
  <c r="W2530" i="1" s="1"/>
  <c r="L2531" i="1"/>
  <c r="W2531" i="1" s="1"/>
  <c r="L2532" i="1"/>
  <c r="W2532" i="1" s="1"/>
  <c r="L2533" i="1"/>
  <c r="W2533" i="1" s="1"/>
  <c r="L2534" i="1"/>
  <c r="W2534" i="1" s="1"/>
  <c r="L2535" i="1"/>
  <c r="W2535" i="1" s="1"/>
  <c r="L2536" i="1"/>
  <c r="W2536" i="1" s="1"/>
  <c r="L2537" i="1"/>
  <c r="W2537" i="1" s="1"/>
  <c r="L2538" i="1"/>
  <c r="W2538" i="1" s="1"/>
  <c r="L2539" i="1"/>
  <c r="W2539" i="1" s="1"/>
  <c r="L2540" i="1"/>
  <c r="W2540" i="1" s="1"/>
  <c r="L2541" i="1"/>
  <c r="W2541" i="1" s="1"/>
  <c r="L2542" i="1"/>
  <c r="W2542" i="1" s="1"/>
  <c r="L2543" i="1"/>
  <c r="W2543" i="1" s="1"/>
  <c r="L2544" i="1"/>
  <c r="W2544" i="1" s="1"/>
  <c r="L2545" i="1"/>
  <c r="W2545" i="1" s="1"/>
  <c r="L2546" i="1"/>
  <c r="W2546" i="1" s="1"/>
  <c r="L2547" i="1"/>
  <c r="W2547" i="1" s="1"/>
  <c r="L2548" i="1"/>
  <c r="W2548" i="1" s="1"/>
  <c r="L2549" i="1"/>
  <c r="W2549" i="1" s="1"/>
  <c r="L2550" i="1"/>
  <c r="W2550" i="1" s="1"/>
  <c r="L2551" i="1"/>
  <c r="W2551" i="1" s="1"/>
  <c r="L2552" i="1"/>
  <c r="W2552" i="1" s="1"/>
  <c r="L2553" i="1"/>
  <c r="W2553" i="1" s="1"/>
  <c r="L2554" i="1"/>
  <c r="W2554" i="1" s="1"/>
  <c r="L2555" i="1"/>
  <c r="W2555" i="1" s="1"/>
  <c r="L2556" i="1"/>
  <c r="W2556" i="1" s="1"/>
  <c r="L2557" i="1"/>
  <c r="W2557" i="1" s="1"/>
  <c r="L2558" i="1"/>
  <c r="W2558" i="1" s="1"/>
  <c r="L2559" i="1"/>
  <c r="W2559" i="1" s="1"/>
  <c r="L2560" i="1"/>
  <c r="W2560" i="1" s="1"/>
  <c r="L2561" i="1"/>
  <c r="W2561" i="1" s="1"/>
  <c r="L2562" i="1"/>
  <c r="W2562" i="1" s="1"/>
  <c r="L2563" i="1"/>
  <c r="W2563" i="1" s="1"/>
  <c r="L2564" i="1"/>
  <c r="W2564" i="1" s="1"/>
  <c r="L2565" i="1"/>
  <c r="W2565" i="1" s="1"/>
  <c r="L2566" i="1"/>
  <c r="W2566" i="1" s="1"/>
  <c r="L2567" i="1"/>
  <c r="W2567" i="1" s="1"/>
  <c r="L2568" i="1"/>
  <c r="W2568" i="1" s="1"/>
  <c r="L2569" i="1"/>
  <c r="W2569" i="1" s="1"/>
  <c r="L2570" i="1"/>
  <c r="W2570" i="1" s="1"/>
  <c r="L2571" i="1"/>
  <c r="W2571" i="1" s="1"/>
  <c r="L2572" i="1"/>
  <c r="W2572" i="1" s="1"/>
  <c r="L2573" i="1"/>
  <c r="W2573" i="1" s="1"/>
  <c r="L2574" i="1"/>
  <c r="W2574" i="1" s="1"/>
  <c r="L2575" i="1"/>
  <c r="W2575" i="1" s="1"/>
  <c r="L2576" i="1"/>
  <c r="W2576" i="1" s="1"/>
  <c r="L2577" i="1"/>
  <c r="W2577" i="1" s="1"/>
  <c r="L2578" i="1"/>
  <c r="W2578" i="1" s="1"/>
  <c r="L2579" i="1"/>
  <c r="W2579" i="1" s="1"/>
  <c r="L2580" i="1"/>
  <c r="W2580" i="1" s="1"/>
  <c r="L2581" i="1"/>
  <c r="W2581" i="1" s="1"/>
  <c r="L2582" i="1"/>
  <c r="W2582" i="1" s="1"/>
  <c r="L2583" i="1"/>
  <c r="W2583" i="1" s="1"/>
  <c r="L2584" i="1"/>
  <c r="W2584" i="1" s="1"/>
  <c r="L2585" i="1"/>
  <c r="W2585" i="1" s="1"/>
  <c r="L2586" i="1"/>
  <c r="W2586" i="1" s="1"/>
  <c r="L2587" i="1"/>
  <c r="W2587" i="1" s="1"/>
  <c r="L2588" i="1"/>
  <c r="W2588" i="1" s="1"/>
  <c r="L2589" i="1"/>
  <c r="W2589" i="1" s="1"/>
  <c r="L2590" i="1"/>
  <c r="W2590" i="1" s="1"/>
  <c r="L2591" i="1"/>
  <c r="W2591" i="1" s="1"/>
  <c r="L2592" i="1"/>
  <c r="W2592" i="1" s="1"/>
  <c r="L2593" i="1"/>
  <c r="W2593" i="1" s="1"/>
  <c r="L2594" i="1"/>
  <c r="W2594" i="1" s="1"/>
  <c r="L2595" i="1"/>
  <c r="W2595" i="1" s="1"/>
  <c r="L2596" i="1"/>
  <c r="W2596" i="1" s="1"/>
  <c r="L2597" i="1"/>
  <c r="W2597" i="1" s="1"/>
  <c r="L2598" i="1"/>
  <c r="W2598" i="1" s="1"/>
  <c r="L2599" i="1"/>
  <c r="W2599" i="1" s="1"/>
  <c r="L2600" i="1"/>
  <c r="W2600" i="1" s="1"/>
  <c r="L2601" i="1"/>
  <c r="W2601" i="1" s="1"/>
  <c r="L2602" i="1"/>
  <c r="W2602" i="1" s="1"/>
  <c r="L2603" i="1"/>
  <c r="W2603" i="1" s="1"/>
  <c r="L2604" i="1"/>
  <c r="W2604" i="1" s="1"/>
  <c r="L2605" i="1"/>
  <c r="W2605" i="1" s="1"/>
  <c r="L2606" i="1"/>
  <c r="W2606" i="1" s="1"/>
  <c r="L2607" i="1"/>
  <c r="W2607" i="1" s="1"/>
  <c r="L2608" i="1"/>
  <c r="W2608" i="1" s="1"/>
  <c r="L2609" i="1"/>
  <c r="W2609" i="1" s="1"/>
  <c r="L2610" i="1"/>
  <c r="W2610" i="1" s="1"/>
  <c r="L2611" i="1"/>
  <c r="W2611" i="1" s="1"/>
  <c r="L2612" i="1"/>
  <c r="W2612" i="1" s="1"/>
  <c r="L2613" i="1"/>
  <c r="W2613" i="1" s="1"/>
  <c r="L2614" i="1"/>
  <c r="W2614" i="1" s="1"/>
  <c r="L2615" i="1"/>
  <c r="W2615" i="1" s="1"/>
  <c r="L2616" i="1"/>
  <c r="W2616" i="1" s="1"/>
  <c r="L2617" i="1"/>
  <c r="W2617" i="1" s="1"/>
  <c r="L2618" i="1"/>
  <c r="W2618" i="1" s="1"/>
  <c r="L2619" i="1"/>
  <c r="W2619" i="1" s="1"/>
  <c r="L2620" i="1"/>
  <c r="W2620" i="1" s="1"/>
  <c r="L2621" i="1"/>
  <c r="W2621" i="1" s="1"/>
  <c r="L2622" i="1"/>
  <c r="W2622" i="1" s="1"/>
  <c r="L2623" i="1"/>
  <c r="W2623" i="1" s="1"/>
  <c r="L2624" i="1"/>
  <c r="W2624" i="1" s="1"/>
  <c r="L2625" i="1"/>
  <c r="W2625" i="1" s="1"/>
  <c r="L2626" i="1"/>
  <c r="W2626" i="1" s="1"/>
  <c r="L2627" i="1"/>
  <c r="W2627" i="1" s="1"/>
  <c r="L2628" i="1"/>
  <c r="W2628" i="1" s="1"/>
  <c r="L2629" i="1"/>
  <c r="W2629" i="1" s="1"/>
  <c r="L2630" i="1"/>
  <c r="W2630" i="1" s="1"/>
  <c r="L2631" i="1"/>
  <c r="W2631" i="1" s="1"/>
  <c r="L2632" i="1"/>
  <c r="W2632" i="1" s="1"/>
  <c r="L2633" i="1"/>
  <c r="W2633" i="1" s="1"/>
  <c r="L2634" i="1"/>
  <c r="W2634" i="1" s="1"/>
  <c r="L2635" i="1"/>
  <c r="W2635" i="1" s="1"/>
  <c r="L2636" i="1"/>
  <c r="W2636" i="1" s="1"/>
  <c r="L2637" i="1"/>
  <c r="W2637" i="1" s="1"/>
  <c r="L2638" i="1"/>
  <c r="W2638" i="1" s="1"/>
  <c r="L2639" i="1"/>
  <c r="W2639" i="1" s="1"/>
  <c r="L2640" i="1"/>
  <c r="W2640" i="1" s="1"/>
  <c r="L2641" i="1"/>
  <c r="W2641" i="1" s="1"/>
  <c r="L2642" i="1"/>
  <c r="W2642" i="1" s="1"/>
  <c r="L2643" i="1"/>
  <c r="W2643" i="1" s="1"/>
  <c r="L2644" i="1"/>
  <c r="W2644" i="1" s="1"/>
  <c r="L2645" i="1"/>
  <c r="W2645" i="1" s="1"/>
  <c r="L2646" i="1"/>
  <c r="W2646" i="1" s="1"/>
  <c r="L2647" i="1"/>
  <c r="W2647" i="1" s="1"/>
  <c r="L2648" i="1"/>
  <c r="W2648" i="1" s="1"/>
  <c r="L2649" i="1"/>
  <c r="W2649" i="1" s="1"/>
  <c r="L2650" i="1"/>
  <c r="W2650" i="1" s="1"/>
  <c r="L2651" i="1"/>
  <c r="W2651" i="1" s="1"/>
  <c r="L2652" i="1"/>
  <c r="W2652" i="1" s="1"/>
  <c r="L2653" i="1"/>
  <c r="W2653" i="1" s="1"/>
  <c r="L2654" i="1"/>
  <c r="W2654" i="1" s="1"/>
  <c r="L2655" i="1"/>
  <c r="W2655" i="1" s="1"/>
  <c r="L2656" i="1"/>
  <c r="W2656" i="1" s="1"/>
  <c r="L2657" i="1"/>
  <c r="W2657" i="1" s="1"/>
  <c r="L2658" i="1"/>
  <c r="W2658" i="1" s="1"/>
  <c r="L2659" i="1"/>
  <c r="W2659" i="1" s="1"/>
  <c r="L2660" i="1"/>
  <c r="W2660" i="1" s="1"/>
  <c r="L2661" i="1"/>
  <c r="W2661" i="1" s="1"/>
  <c r="L2662" i="1"/>
  <c r="W2662" i="1" s="1"/>
  <c r="L2663" i="1"/>
  <c r="W2663" i="1" s="1"/>
  <c r="L2664" i="1"/>
  <c r="W2664" i="1" s="1"/>
  <c r="L2665" i="1"/>
  <c r="W2665" i="1" s="1"/>
  <c r="L2666" i="1"/>
  <c r="W2666" i="1" s="1"/>
  <c r="L2667" i="1"/>
  <c r="W2667" i="1" s="1"/>
  <c r="L2668" i="1"/>
  <c r="W2668" i="1" s="1"/>
  <c r="L2669" i="1"/>
  <c r="W2669" i="1" s="1"/>
  <c r="L2670" i="1"/>
  <c r="W2670" i="1" s="1"/>
  <c r="L2671" i="1"/>
  <c r="W2671" i="1" s="1"/>
  <c r="L2672" i="1"/>
  <c r="W2672" i="1" s="1"/>
  <c r="L2673" i="1"/>
  <c r="W2673" i="1" s="1"/>
  <c r="L2674" i="1"/>
  <c r="W2674" i="1" s="1"/>
  <c r="L2675" i="1"/>
  <c r="W2675" i="1" s="1"/>
  <c r="L2676" i="1"/>
  <c r="W2676" i="1" s="1"/>
  <c r="L2677" i="1"/>
  <c r="W2677" i="1" s="1"/>
  <c r="L2678" i="1"/>
  <c r="W2678" i="1" s="1"/>
  <c r="L2679" i="1"/>
  <c r="W2679" i="1" s="1"/>
  <c r="L2680" i="1"/>
  <c r="W2680" i="1" s="1"/>
  <c r="L2681" i="1"/>
  <c r="W2681" i="1" s="1"/>
  <c r="L2682" i="1"/>
  <c r="W2682" i="1" s="1"/>
  <c r="L2683" i="1"/>
  <c r="W2683" i="1" s="1"/>
  <c r="L2684" i="1"/>
  <c r="W2684" i="1" s="1"/>
  <c r="L2685" i="1"/>
  <c r="W2685" i="1" s="1"/>
  <c r="L2686" i="1"/>
  <c r="W2686" i="1" s="1"/>
  <c r="L2687" i="1"/>
  <c r="W2687" i="1" s="1"/>
  <c r="L2688" i="1"/>
  <c r="W2688" i="1" s="1"/>
  <c r="L2689" i="1"/>
  <c r="W2689" i="1" s="1"/>
  <c r="L2690" i="1"/>
  <c r="W2690" i="1" s="1"/>
  <c r="L2691" i="1"/>
  <c r="W2691" i="1" s="1"/>
  <c r="L2692" i="1"/>
  <c r="W2692" i="1" s="1"/>
  <c r="L2693" i="1"/>
  <c r="W2693" i="1" s="1"/>
  <c r="L2694" i="1"/>
  <c r="W2694" i="1" s="1"/>
  <c r="L2695" i="1"/>
  <c r="W2695" i="1" s="1"/>
  <c r="L2696" i="1"/>
  <c r="W2696" i="1" s="1"/>
  <c r="L2697" i="1"/>
  <c r="W2697" i="1" s="1"/>
  <c r="L2698" i="1"/>
  <c r="W2698" i="1" s="1"/>
  <c r="L2699" i="1"/>
  <c r="W2699" i="1" s="1"/>
  <c r="L2700" i="1"/>
  <c r="W2700" i="1" s="1"/>
  <c r="L2701" i="1"/>
  <c r="W2701" i="1" s="1"/>
  <c r="L2702" i="1"/>
  <c r="W2702" i="1" s="1"/>
  <c r="L2703" i="1"/>
  <c r="W2703" i="1" s="1"/>
  <c r="L2704" i="1"/>
  <c r="W2704" i="1" s="1"/>
  <c r="L2705" i="1"/>
  <c r="W2705" i="1" s="1"/>
  <c r="L2706" i="1"/>
  <c r="W2706" i="1" s="1"/>
  <c r="L2707" i="1"/>
  <c r="W2707" i="1" s="1"/>
  <c r="L2708" i="1"/>
  <c r="W2708" i="1" s="1"/>
  <c r="L2709" i="1"/>
  <c r="W2709" i="1" s="1"/>
  <c r="L2710" i="1"/>
  <c r="W2710" i="1" s="1"/>
  <c r="L2711" i="1"/>
  <c r="W2711" i="1" s="1"/>
  <c r="L2712" i="1"/>
  <c r="W2712" i="1" s="1"/>
  <c r="L2713" i="1"/>
  <c r="W2713" i="1" s="1"/>
  <c r="L2714" i="1"/>
  <c r="W2714" i="1" s="1"/>
  <c r="L2715" i="1"/>
  <c r="W2715" i="1" s="1"/>
  <c r="L2716" i="1"/>
  <c r="W2716" i="1" s="1"/>
  <c r="L2717" i="1"/>
  <c r="W2717" i="1" s="1"/>
  <c r="L2718" i="1"/>
  <c r="W2718" i="1" s="1"/>
  <c r="L2719" i="1"/>
  <c r="W2719" i="1" s="1"/>
  <c r="L2720" i="1"/>
  <c r="W2720" i="1" s="1"/>
  <c r="L2721" i="1"/>
  <c r="W2721" i="1" s="1"/>
  <c r="L2722" i="1"/>
  <c r="W2722" i="1" s="1"/>
  <c r="L2723" i="1"/>
  <c r="W2723" i="1" s="1"/>
  <c r="L2724" i="1"/>
  <c r="W2724" i="1" s="1"/>
  <c r="L2725" i="1"/>
  <c r="W2725" i="1" s="1"/>
  <c r="L2726" i="1"/>
  <c r="W2726" i="1" s="1"/>
  <c r="L2727" i="1"/>
  <c r="W2727" i="1" s="1"/>
  <c r="L2728" i="1"/>
  <c r="W2728" i="1" s="1"/>
  <c r="L2729" i="1"/>
  <c r="W2729" i="1" s="1"/>
  <c r="L2730" i="1"/>
  <c r="W2730" i="1" s="1"/>
  <c r="L2731" i="1"/>
  <c r="W2731" i="1" s="1"/>
  <c r="L2732" i="1"/>
  <c r="W2732" i="1" s="1"/>
  <c r="L2733" i="1"/>
  <c r="W2733" i="1" s="1"/>
  <c r="L2734" i="1"/>
  <c r="W2734" i="1" s="1"/>
  <c r="L2735" i="1"/>
  <c r="W2735" i="1" s="1"/>
  <c r="L2736" i="1"/>
  <c r="W2736" i="1" s="1"/>
  <c r="L2737" i="1"/>
  <c r="W2737" i="1" s="1"/>
  <c r="L2738" i="1"/>
  <c r="W2738" i="1" s="1"/>
  <c r="L2739" i="1"/>
  <c r="W2739" i="1" s="1"/>
  <c r="L2740" i="1"/>
  <c r="W2740" i="1" s="1"/>
  <c r="L2741" i="1"/>
  <c r="W2741" i="1" s="1"/>
  <c r="L2742" i="1"/>
  <c r="W2742" i="1" s="1"/>
  <c r="L2743" i="1"/>
  <c r="W2743" i="1" s="1"/>
  <c r="L2744" i="1"/>
  <c r="W2744" i="1" s="1"/>
  <c r="L2745" i="1"/>
  <c r="W2745" i="1" s="1"/>
  <c r="L2746" i="1"/>
  <c r="W2746" i="1" s="1"/>
  <c r="L2747" i="1"/>
  <c r="W2747" i="1" s="1"/>
  <c r="L2748" i="1"/>
  <c r="W2748" i="1" s="1"/>
  <c r="L2749" i="1"/>
  <c r="W2749" i="1" s="1"/>
  <c r="L2750" i="1"/>
  <c r="W2750" i="1" s="1"/>
  <c r="L2751" i="1"/>
  <c r="W2751" i="1" s="1"/>
  <c r="L2752" i="1"/>
  <c r="W2752" i="1" s="1"/>
  <c r="L2753" i="1"/>
  <c r="W2753" i="1" s="1"/>
  <c r="L2754" i="1"/>
  <c r="W2754" i="1" s="1"/>
  <c r="L2755" i="1"/>
  <c r="W2755" i="1" s="1"/>
  <c r="L2756" i="1"/>
  <c r="W2756" i="1" s="1"/>
  <c r="L2757" i="1"/>
  <c r="W2757" i="1" s="1"/>
  <c r="L2758" i="1"/>
  <c r="W2758" i="1" s="1"/>
  <c r="L2759" i="1"/>
  <c r="W2759" i="1" s="1"/>
  <c r="L2760" i="1"/>
  <c r="W2760" i="1" s="1"/>
  <c r="L2761" i="1"/>
  <c r="W2761" i="1" s="1"/>
  <c r="L2762" i="1"/>
  <c r="W2762" i="1" s="1"/>
  <c r="L2763" i="1"/>
  <c r="W2763" i="1" s="1"/>
  <c r="L2764" i="1"/>
  <c r="W2764" i="1" s="1"/>
  <c r="L2765" i="1"/>
  <c r="W2765" i="1" s="1"/>
  <c r="L2766" i="1"/>
  <c r="W2766" i="1" s="1"/>
  <c r="L2767" i="1"/>
  <c r="W2767" i="1" s="1"/>
  <c r="L2768" i="1"/>
  <c r="W2768" i="1" s="1"/>
  <c r="L2769" i="1"/>
  <c r="W2769" i="1" s="1"/>
  <c r="L2770" i="1"/>
  <c r="W2770" i="1" s="1"/>
  <c r="L2771" i="1"/>
  <c r="W2771" i="1" s="1"/>
  <c r="L2772" i="1"/>
  <c r="W2772" i="1" s="1"/>
  <c r="L2773" i="1"/>
  <c r="W2773" i="1" s="1"/>
  <c r="L2774" i="1"/>
  <c r="W2774" i="1" s="1"/>
  <c r="L2775" i="1"/>
  <c r="W2775" i="1" s="1"/>
  <c r="L2776" i="1"/>
  <c r="W2776" i="1" s="1"/>
  <c r="L2777" i="1"/>
  <c r="W2777" i="1" s="1"/>
  <c r="L2778" i="1"/>
  <c r="W2778" i="1" s="1"/>
  <c r="L2779" i="1"/>
  <c r="W2779" i="1" s="1"/>
  <c r="L2780" i="1"/>
  <c r="W2780" i="1" s="1"/>
  <c r="L2781" i="1"/>
  <c r="W2781" i="1" s="1"/>
  <c r="L2782" i="1"/>
  <c r="W2782" i="1" s="1"/>
  <c r="L2783" i="1"/>
  <c r="W2783" i="1" s="1"/>
  <c r="L2784" i="1"/>
  <c r="W2784" i="1" s="1"/>
  <c r="L2785" i="1"/>
  <c r="W2785" i="1" s="1"/>
  <c r="L2786" i="1"/>
  <c r="W2786" i="1" s="1"/>
  <c r="L2787" i="1"/>
  <c r="W2787" i="1" s="1"/>
  <c r="L2788" i="1"/>
  <c r="W2788" i="1" s="1"/>
  <c r="L2789" i="1"/>
  <c r="W2789" i="1" s="1"/>
  <c r="L2790" i="1"/>
  <c r="W2790" i="1" s="1"/>
  <c r="L2791" i="1"/>
  <c r="W2791" i="1" s="1"/>
  <c r="L2792" i="1"/>
  <c r="W2792" i="1" s="1"/>
  <c r="L2793" i="1"/>
  <c r="W2793" i="1" s="1"/>
  <c r="L2794" i="1"/>
  <c r="W2794" i="1" s="1"/>
  <c r="L2795" i="1"/>
  <c r="W2795" i="1" s="1"/>
  <c r="L2796" i="1"/>
  <c r="W2796" i="1" s="1"/>
  <c r="L2797" i="1"/>
  <c r="W2797" i="1" s="1"/>
  <c r="L2798" i="1"/>
  <c r="W2798" i="1" s="1"/>
  <c r="L2799" i="1"/>
  <c r="W2799" i="1" s="1"/>
  <c r="L2800" i="1"/>
  <c r="W2800" i="1" s="1"/>
  <c r="L2801" i="1"/>
  <c r="W2801" i="1" s="1"/>
  <c r="L2802" i="1"/>
  <c r="W2802" i="1" s="1"/>
  <c r="L2803" i="1"/>
  <c r="W2803" i="1" s="1"/>
  <c r="L2804" i="1"/>
  <c r="W2804" i="1" s="1"/>
  <c r="L2805" i="1"/>
  <c r="W2805" i="1" s="1"/>
  <c r="L2806" i="1"/>
  <c r="W2806" i="1" s="1"/>
  <c r="L2807" i="1"/>
  <c r="W2807" i="1" s="1"/>
  <c r="L2808" i="1"/>
  <c r="W2808" i="1" s="1"/>
  <c r="L2809" i="1"/>
  <c r="W2809" i="1" s="1"/>
  <c r="L2810" i="1"/>
  <c r="W2810" i="1" s="1"/>
  <c r="L2811" i="1"/>
  <c r="W2811" i="1" s="1"/>
  <c r="L2812" i="1"/>
  <c r="W2812" i="1" s="1"/>
  <c r="L2813" i="1"/>
  <c r="W2813" i="1" s="1"/>
  <c r="L2814" i="1"/>
  <c r="W2814" i="1" s="1"/>
  <c r="L2815" i="1"/>
  <c r="W2815" i="1" s="1"/>
  <c r="L2816" i="1"/>
  <c r="W2816" i="1" s="1"/>
  <c r="L2817" i="1"/>
  <c r="W2817" i="1" s="1"/>
  <c r="L2818" i="1"/>
  <c r="W2818" i="1" s="1"/>
  <c r="L2819" i="1"/>
  <c r="W2819" i="1" s="1"/>
  <c r="L2820" i="1"/>
  <c r="W2820" i="1" s="1"/>
  <c r="L2821" i="1"/>
  <c r="W2821" i="1" s="1"/>
  <c r="L2822" i="1"/>
  <c r="W2822" i="1" s="1"/>
  <c r="L2823" i="1"/>
  <c r="W2823" i="1" s="1"/>
  <c r="L2824" i="1"/>
  <c r="W2824" i="1" s="1"/>
  <c r="L2825" i="1"/>
  <c r="W2825" i="1" s="1"/>
  <c r="L2826" i="1"/>
  <c r="W2826" i="1" s="1"/>
  <c r="L2827" i="1"/>
  <c r="W2827" i="1" s="1"/>
  <c r="L2828" i="1"/>
  <c r="W2828" i="1" s="1"/>
  <c r="L2829" i="1"/>
  <c r="W2829" i="1" s="1"/>
  <c r="L2830" i="1"/>
  <c r="W2830" i="1" s="1"/>
  <c r="L2831" i="1"/>
  <c r="W2831" i="1" s="1"/>
  <c r="L2832" i="1"/>
  <c r="W2832" i="1" s="1"/>
  <c r="L2833" i="1"/>
  <c r="W2833" i="1" s="1"/>
  <c r="L2834" i="1"/>
  <c r="W2834" i="1" s="1"/>
  <c r="L2835" i="1"/>
  <c r="W2835" i="1" s="1"/>
  <c r="L2836" i="1"/>
  <c r="W2836" i="1" s="1"/>
  <c r="L2837" i="1"/>
  <c r="W2837" i="1" s="1"/>
  <c r="L2838" i="1"/>
  <c r="W2838" i="1" s="1"/>
  <c r="L2839" i="1"/>
  <c r="W2839" i="1" s="1"/>
  <c r="L2840" i="1"/>
  <c r="W2840" i="1" s="1"/>
  <c r="L2841" i="1"/>
  <c r="W2841" i="1" s="1"/>
  <c r="L2842" i="1"/>
  <c r="W2842" i="1" s="1"/>
  <c r="L2843" i="1"/>
  <c r="W2843" i="1" s="1"/>
  <c r="L2844" i="1"/>
  <c r="W2844" i="1" s="1"/>
  <c r="L2845" i="1"/>
  <c r="W2845" i="1" s="1"/>
  <c r="L2846" i="1"/>
  <c r="W2846" i="1" s="1"/>
  <c r="L2847" i="1"/>
  <c r="W2847" i="1" s="1"/>
  <c r="L2848" i="1"/>
  <c r="W2848" i="1" s="1"/>
  <c r="L2849" i="1"/>
  <c r="W2849" i="1" s="1"/>
  <c r="L2850" i="1"/>
  <c r="W2850" i="1" s="1"/>
  <c r="L2851" i="1"/>
  <c r="W2851" i="1" s="1"/>
  <c r="L2852" i="1"/>
  <c r="W2852" i="1" s="1"/>
  <c r="L2853" i="1"/>
  <c r="W2853" i="1" s="1"/>
  <c r="L2854" i="1"/>
  <c r="W2854" i="1" s="1"/>
  <c r="L2855" i="1"/>
  <c r="W2855" i="1" s="1"/>
  <c r="L2856" i="1"/>
  <c r="W2856" i="1" s="1"/>
  <c r="L2857" i="1"/>
  <c r="W2857" i="1" s="1"/>
  <c r="L2858" i="1"/>
  <c r="W2858" i="1" s="1"/>
  <c r="L2859" i="1"/>
  <c r="W2859" i="1" s="1"/>
  <c r="L2860" i="1"/>
  <c r="W2860" i="1" s="1"/>
  <c r="L2861" i="1"/>
  <c r="W2861" i="1" s="1"/>
  <c r="L2862" i="1"/>
  <c r="W2862" i="1" s="1"/>
  <c r="L2863" i="1"/>
  <c r="W2863" i="1" s="1"/>
  <c r="L2864" i="1"/>
  <c r="W2864" i="1" s="1"/>
  <c r="L2865" i="1"/>
  <c r="W2865" i="1" s="1"/>
  <c r="L2866" i="1"/>
  <c r="W2866" i="1" s="1"/>
  <c r="L2867" i="1"/>
  <c r="W2867" i="1" s="1"/>
  <c r="L2868" i="1"/>
  <c r="W2868" i="1" s="1"/>
  <c r="L2869" i="1"/>
  <c r="W2869" i="1" s="1"/>
  <c r="L2870" i="1"/>
  <c r="W2870" i="1" s="1"/>
  <c r="L2871" i="1"/>
  <c r="W2871" i="1" s="1"/>
  <c r="L2872" i="1"/>
  <c r="W2872" i="1" s="1"/>
  <c r="L2873" i="1"/>
  <c r="W2873" i="1" s="1"/>
  <c r="L2874" i="1"/>
  <c r="W2874" i="1" s="1"/>
  <c r="L2875" i="1"/>
  <c r="W2875" i="1" s="1"/>
  <c r="L2876" i="1"/>
  <c r="W2876" i="1" s="1"/>
  <c r="L2877" i="1"/>
  <c r="W2877" i="1" s="1"/>
  <c r="L2878" i="1"/>
  <c r="W2878" i="1" s="1"/>
  <c r="L2879" i="1"/>
  <c r="W2879" i="1" s="1"/>
  <c r="L2880" i="1"/>
  <c r="W2880" i="1" s="1"/>
  <c r="L2881" i="1"/>
  <c r="W2881" i="1" s="1"/>
  <c r="L2882" i="1"/>
  <c r="W2882" i="1" s="1"/>
  <c r="L2883" i="1"/>
  <c r="W2883" i="1" s="1"/>
  <c r="L2884" i="1"/>
  <c r="W2884" i="1" s="1"/>
  <c r="L2885" i="1"/>
  <c r="W2885" i="1" s="1"/>
  <c r="L2886" i="1"/>
  <c r="W2886" i="1" s="1"/>
  <c r="L2887" i="1"/>
  <c r="W2887" i="1" s="1"/>
  <c r="L2888" i="1"/>
  <c r="W2888" i="1" s="1"/>
  <c r="L2889" i="1"/>
  <c r="W2889" i="1" s="1"/>
  <c r="L2890" i="1"/>
  <c r="W2890" i="1" s="1"/>
  <c r="L2891" i="1"/>
  <c r="W2891" i="1" s="1"/>
  <c r="L2892" i="1"/>
  <c r="W2892" i="1" s="1"/>
  <c r="L2893" i="1"/>
  <c r="W2893" i="1" s="1"/>
  <c r="L2894" i="1"/>
  <c r="W2894" i="1" s="1"/>
  <c r="L2895" i="1"/>
  <c r="W2895" i="1" s="1"/>
  <c r="L2896" i="1"/>
  <c r="W2896" i="1" s="1"/>
  <c r="L2897" i="1"/>
  <c r="W2897" i="1" s="1"/>
  <c r="L2898" i="1"/>
  <c r="W2898" i="1" s="1"/>
  <c r="L2899" i="1"/>
  <c r="W2899" i="1" s="1"/>
  <c r="L2900" i="1"/>
  <c r="W2900" i="1" s="1"/>
  <c r="L2901" i="1"/>
  <c r="W2901" i="1" s="1"/>
  <c r="L2902" i="1"/>
  <c r="W2902" i="1" s="1"/>
  <c r="L2903" i="1"/>
  <c r="W2903" i="1" s="1"/>
  <c r="L2904" i="1"/>
  <c r="W2904" i="1" s="1"/>
  <c r="L2905" i="1"/>
  <c r="W2905" i="1" s="1"/>
  <c r="L2906" i="1"/>
  <c r="W2906" i="1" s="1"/>
  <c r="L2907" i="1"/>
  <c r="W2907" i="1" s="1"/>
  <c r="L2908" i="1"/>
  <c r="W2908" i="1" s="1"/>
  <c r="L2909" i="1"/>
  <c r="W2909" i="1" s="1"/>
  <c r="L2910" i="1"/>
  <c r="W2910" i="1" s="1"/>
  <c r="L2911" i="1"/>
  <c r="W2911" i="1" s="1"/>
  <c r="L2912" i="1"/>
  <c r="W2912" i="1" s="1"/>
  <c r="L2913" i="1"/>
  <c r="W2913" i="1" s="1"/>
  <c r="L2914" i="1"/>
  <c r="W2914" i="1" s="1"/>
  <c r="L2915" i="1"/>
  <c r="W2915" i="1" s="1"/>
  <c r="L2916" i="1"/>
  <c r="W2916" i="1" s="1"/>
  <c r="L2917" i="1"/>
  <c r="W2917" i="1" s="1"/>
  <c r="L2918" i="1"/>
  <c r="W2918" i="1" s="1"/>
  <c r="L2919" i="1"/>
  <c r="W2919" i="1" s="1"/>
  <c r="L2920" i="1"/>
  <c r="W2920" i="1" s="1"/>
  <c r="L2921" i="1"/>
  <c r="W2921" i="1" s="1"/>
  <c r="L2922" i="1"/>
  <c r="W2922" i="1" s="1"/>
  <c r="L2923" i="1"/>
  <c r="W2923" i="1" s="1"/>
  <c r="L2924" i="1"/>
  <c r="W2924" i="1" s="1"/>
  <c r="L2925" i="1"/>
  <c r="W2925" i="1" s="1"/>
  <c r="L2926" i="1"/>
  <c r="W2926" i="1" s="1"/>
  <c r="L2927" i="1"/>
  <c r="W2927" i="1" s="1"/>
  <c r="L2928" i="1"/>
  <c r="W2928" i="1" s="1"/>
  <c r="L2929" i="1"/>
  <c r="W2929" i="1" s="1"/>
  <c r="L2930" i="1"/>
  <c r="W2930" i="1" s="1"/>
  <c r="L2931" i="1"/>
  <c r="W2931" i="1" s="1"/>
  <c r="L2932" i="1"/>
  <c r="W2932" i="1" s="1"/>
  <c r="L2933" i="1"/>
  <c r="W2933" i="1" s="1"/>
  <c r="L2934" i="1"/>
  <c r="W2934" i="1" s="1"/>
  <c r="L2935" i="1"/>
  <c r="W2935" i="1" s="1"/>
  <c r="L2936" i="1"/>
  <c r="W2936" i="1" s="1"/>
  <c r="L2937" i="1"/>
  <c r="W2937" i="1" s="1"/>
  <c r="L2938" i="1"/>
  <c r="W2938" i="1" s="1"/>
  <c r="L2939" i="1"/>
  <c r="L2940" i="1"/>
  <c r="W2940" i="1" s="1"/>
  <c r="L2941" i="1"/>
  <c r="W2941" i="1" s="1"/>
  <c r="L2942" i="1"/>
  <c r="W2942" i="1" s="1"/>
  <c r="L2943" i="1"/>
  <c r="W2943" i="1" s="1"/>
  <c r="L2944" i="1"/>
  <c r="W2944" i="1" s="1"/>
  <c r="L2945" i="1"/>
  <c r="W2945" i="1" s="1"/>
  <c r="L2946" i="1"/>
  <c r="W2946" i="1" s="1"/>
  <c r="L2947" i="1"/>
  <c r="W2947" i="1" s="1"/>
  <c r="L2948" i="1"/>
  <c r="W2948" i="1" s="1"/>
  <c r="L2949" i="1"/>
  <c r="W2949" i="1" s="1"/>
  <c r="L2950" i="1"/>
  <c r="W2950" i="1" s="1"/>
  <c r="L2951" i="1"/>
  <c r="W2951" i="1" s="1"/>
  <c r="L2952" i="1"/>
  <c r="W2952" i="1" s="1"/>
  <c r="L2953" i="1"/>
  <c r="W2953" i="1" s="1"/>
  <c r="L2954" i="1"/>
  <c r="W2954" i="1" s="1"/>
  <c r="L2955" i="1"/>
  <c r="W2955" i="1" s="1"/>
  <c r="L2956" i="1"/>
  <c r="W2956" i="1" s="1"/>
  <c r="L2957" i="1"/>
  <c r="W2957" i="1" s="1"/>
  <c r="L2958" i="1"/>
  <c r="W2958" i="1" s="1"/>
  <c r="L2959" i="1"/>
  <c r="W2959" i="1" s="1"/>
  <c r="L2960" i="1"/>
  <c r="W2960" i="1" s="1"/>
  <c r="L2961" i="1"/>
  <c r="W2961" i="1" s="1"/>
  <c r="L2962" i="1"/>
  <c r="W2962" i="1" s="1"/>
  <c r="L2963" i="1"/>
  <c r="W2963" i="1" s="1"/>
  <c r="L2964" i="1"/>
  <c r="W2964" i="1" s="1"/>
  <c r="L2965" i="1"/>
  <c r="W2965" i="1" s="1"/>
  <c r="L2966" i="1"/>
  <c r="W2966" i="1" s="1"/>
  <c r="L2967" i="1"/>
  <c r="W2967" i="1" s="1"/>
  <c r="L2968" i="1"/>
  <c r="W2968" i="1" s="1"/>
  <c r="L2969" i="1"/>
  <c r="W2969" i="1" s="1"/>
  <c r="L2970" i="1"/>
  <c r="W2970" i="1" s="1"/>
  <c r="L2971" i="1"/>
  <c r="W2971" i="1" s="1"/>
  <c r="L2972" i="1"/>
  <c r="W2972" i="1" s="1"/>
  <c r="L2973" i="1"/>
  <c r="W2973" i="1" s="1"/>
  <c r="L2974" i="1"/>
  <c r="W2974" i="1" s="1"/>
  <c r="L2975" i="1"/>
  <c r="W2975" i="1" s="1"/>
  <c r="L2976" i="1"/>
  <c r="W2976" i="1" s="1"/>
  <c r="L2977" i="1"/>
  <c r="W2977" i="1" s="1"/>
  <c r="L2978" i="1"/>
  <c r="W2978" i="1" s="1"/>
  <c r="L2979" i="1"/>
  <c r="W2979" i="1" s="1"/>
  <c r="L2980" i="1"/>
  <c r="W2980" i="1" s="1"/>
  <c r="L2981" i="1"/>
  <c r="W2981" i="1" s="1"/>
  <c r="L2982" i="1"/>
  <c r="W2982" i="1" s="1"/>
  <c r="L2983" i="1"/>
  <c r="W2983" i="1" s="1"/>
  <c r="L2984" i="1"/>
  <c r="W2984" i="1" s="1"/>
  <c r="L2985" i="1"/>
  <c r="W2985" i="1" s="1"/>
  <c r="L2986" i="1"/>
  <c r="W2986" i="1" s="1"/>
  <c r="L2987" i="1"/>
  <c r="W2987" i="1" s="1"/>
  <c r="L2988" i="1"/>
  <c r="W2988" i="1" s="1"/>
  <c r="L2989" i="1"/>
  <c r="W2989" i="1" s="1"/>
  <c r="L2990" i="1"/>
  <c r="W2990" i="1" s="1"/>
  <c r="L2991" i="1"/>
  <c r="W2991" i="1" s="1"/>
  <c r="L2992" i="1"/>
  <c r="W2992" i="1" s="1"/>
  <c r="L2993" i="1"/>
  <c r="W2993" i="1" s="1"/>
  <c r="L2994" i="1"/>
  <c r="W2994" i="1" s="1"/>
  <c r="L2995" i="1"/>
  <c r="W2995" i="1" s="1"/>
  <c r="L2996" i="1"/>
  <c r="W2996" i="1" s="1"/>
  <c r="L2997" i="1"/>
  <c r="W2997" i="1" s="1"/>
  <c r="L2998" i="1"/>
  <c r="W2998" i="1" s="1"/>
  <c r="L2999" i="1"/>
  <c r="W2999" i="1" s="1"/>
  <c r="L3000" i="1"/>
  <c r="W3000" i="1" s="1"/>
  <c r="L3001" i="1"/>
  <c r="W3001" i="1" s="1"/>
  <c r="L3002" i="1"/>
  <c r="W3002" i="1" s="1"/>
  <c r="L3003" i="1"/>
  <c r="W3003" i="1" s="1"/>
  <c r="L3004" i="1"/>
  <c r="W3004" i="1" s="1"/>
  <c r="L3005" i="1"/>
  <c r="W3005" i="1" s="1"/>
  <c r="L3006" i="1"/>
  <c r="W3006" i="1" s="1"/>
  <c r="L3007" i="1"/>
  <c r="W3007" i="1" s="1"/>
  <c r="L3008" i="1"/>
  <c r="W3008" i="1" s="1"/>
  <c r="L3009" i="1"/>
  <c r="W3009" i="1" s="1"/>
  <c r="L3010" i="1"/>
  <c r="W3010" i="1" s="1"/>
  <c r="L3011" i="1"/>
  <c r="W3011" i="1" s="1"/>
  <c r="L3012" i="1"/>
  <c r="W3012" i="1" s="1"/>
  <c r="L3013" i="1"/>
  <c r="W3013" i="1" s="1"/>
  <c r="L3014" i="1"/>
  <c r="W3014" i="1" s="1"/>
  <c r="L3015" i="1"/>
  <c r="W3015" i="1" s="1"/>
  <c r="L3016" i="1"/>
  <c r="W3016" i="1" s="1"/>
  <c r="L3017" i="1"/>
  <c r="W3017" i="1" s="1"/>
  <c r="L3018" i="1"/>
  <c r="W3018" i="1" s="1"/>
  <c r="L3019" i="1"/>
  <c r="W3019" i="1" s="1"/>
  <c r="L3020" i="1"/>
  <c r="W3020" i="1" s="1"/>
  <c r="L3021" i="1"/>
  <c r="W3021" i="1" s="1"/>
  <c r="L3022" i="1"/>
  <c r="W3022" i="1" s="1"/>
  <c r="L3023" i="1"/>
  <c r="W3023" i="1" s="1"/>
  <c r="L3024" i="1"/>
  <c r="W3024" i="1" s="1"/>
  <c r="L3025" i="1"/>
  <c r="W3025" i="1" s="1"/>
  <c r="L3026" i="1"/>
  <c r="W3026" i="1" s="1"/>
  <c r="L3027" i="1"/>
  <c r="W3027" i="1" s="1"/>
  <c r="L3028" i="1"/>
  <c r="W3028" i="1" s="1"/>
  <c r="L3029" i="1"/>
  <c r="W3029" i="1" s="1"/>
  <c r="L3030" i="1"/>
  <c r="W3030" i="1" s="1"/>
  <c r="L3031" i="1"/>
  <c r="W3031" i="1" s="1"/>
  <c r="L3032" i="1"/>
  <c r="W3032" i="1" s="1"/>
  <c r="L3033" i="1"/>
  <c r="W3033" i="1" s="1"/>
  <c r="L3034" i="1"/>
  <c r="W3034" i="1" s="1"/>
  <c r="L3035" i="1"/>
  <c r="W3035" i="1" s="1"/>
  <c r="L3036" i="1"/>
  <c r="W3036" i="1" s="1"/>
  <c r="L3037" i="1"/>
  <c r="W3037" i="1" s="1"/>
  <c r="L3038" i="1"/>
  <c r="W3038" i="1" s="1"/>
  <c r="L3039" i="1"/>
  <c r="W3039" i="1" s="1"/>
  <c r="L3040" i="1"/>
  <c r="W3040" i="1" s="1"/>
  <c r="L3041" i="1"/>
  <c r="W3041" i="1" s="1"/>
  <c r="L3042" i="1"/>
  <c r="W3042" i="1" s="1"/>
  <c r="L3043" i="1"/>
  <c r="W3043" i="1" s="1"/>
  <c r="L3044" i="1"/>
  <c r="W3044" i="1" s="1"/>
  <c r="L3045" i="1"/>
  <c r="W3045" i="1" s="1"/>
  <c r="L3046" i="1"/>
  <c r="W3046" i="1" s="1"/>
  <c r="L3047" i="1"/>
  <c r="W3047" i="1" s="1"/>
  <c r="L3048" i="1"/>
  <c r="W3048" i="1" s="1"/>
  <c r="L3049" i="1"/>
  <c r="W3049" i="1" s="1"/>
  <c r="L3050" i="1"/>
  <c r="W3050" i="1" s="1"/>
  <c r="L3051" i="1"/>
  <c r="W3051" i="1" s="1"/>
  <c r="L3052" i="1"/>
  <c r="W3052" i="1" s="1"/>
  <c r="L3053" i="1"/>
  <c r="W3053" i="1" s="1"/>
  <c r="L3054" i="1"/>
  <c r="W3054" i="1" s="1"/>
  <c r="L3055" i="1"/>
  <c r="W3055" i="1" s="1"/>
  <c r="L3056" i="1"/>
  <c r="W3056" i="1" s="1"/>
  <c r="L3057" i="1"/>
  <c r="W3057" i="1" s="1"/>
  <c r="L3058" i="1"/>
  <c r="W3058" i="1" s="1"/>
  <c r="L3059" i="1"/>
  <c r="W3059" i="1" s="1"/>
  <c r="L3060" i="1"/>
  <c r="W3060" i="1" s="1"/>
  <c r="L3061" i="1"/>
  <c r="W3061" i="1" s="1"/>
  <c r="L3062" i="1"/>
  <c r="W3062" i="1" s="1"/>
  <c r="L3063" i="1"/>
  <c r="W3063" i="1" s="1"/>
  <c r="L3064" i="1"/>
  <c r="W3064" i="1" s="1"/>
  <c r="L3065" i="1"/>
  <c r="W3065" i="1" s="1"/>
  <c r="L3066" i="1"/>
  <c r="W3066" i="1" s="1"/>
  <c r="L3067" i="1"/>
  <c r="W3067" i="1" s="1"/>
  <c r="L3068" i="1"/>
  <c r="W3068" i="1" s="1"/>
  <c r="L3069" i="1"/>
  <c r="W3069" i="1" s="1"/>
  <c r="L3070" i="1"/>
  <c r="W3070" i="1" s="1"/>
  <c r="L3071" i="1"/>
  <c r="W3071" i="1" s="1"/>
  <c r="L3072" i="1"/>
  <c r="W3072" i="1" s="1"/>
  <c r="L3073" i="1"/>
  <c r="W3073" i="1" s="1"/>
  <c r="L3074" i="1"/>
  <c r="W3074" i="1" s="1"/>
  <c r="L3075" i="1"/>
  <c r="W3075" i="1" s="1"/>
  <c r="L3076" i="1"/>
  <c r="W3076" i="1" s="1"/>
  <c r="L3077" i="1"/>
  <c r="W3077" i="1" s="1"/>
  <c r="L3078" i="1"/>
  <c r="W3078" i="1" s="1"/>
  <c r="L3079" i="1"/>
  <c r="W3079" i="1" s="1"/>
  <c r="L3080" i="1"/>
  <c r="W3080" i="1" s="1"/>
  <c r="L3081" i="1"/>
  <c r="W3081" i="1" s="1"/>
  <c r="L3082" i="1"/>
  <c r="W3082" i="1" s="1"/>
  <c r="L3083" i="1"/>
  <c r="W3083" i="1" s="1"/>
  <c r="L3084" i="1"/>
  <c r="W3084" i="1" s="1"/>
  <c r="L3085" i="1"/>
  <c r="W3085" i="1" s="1"/>
  <c r="L3086" i="1"/>
  <c r="W3086" i="1" s="1"/>
  <c r="L3087" i="1"/>
  <c r="W3087" i="1" s="1"/>
  <c r="L3088" i="1"/>
  <c r="W3088" i="1" s="1"/>
  <c r="L3089" i="1"/>
  <c r="W3089" i="1" s="1"/>
  <c r="L3090" i="1"/>
  <c r="W3090" i="1" s="1"/>
  <c r="L3091" i="1"/>
  <c r="W3091" i="1" s="1"/>
  <c r="L3092" i="1"/>
  <c r="W3092" i="1" s="1"/>
  <c r="L3093" i="1"/>
  <c r="W3093" i="1" s="1"/>
  <c r="L3094" i="1"/>
  <c r="W3094" i="1" s="1"/>
  <c r="L3095" i="1"/>
  <c r="W3095" i="1" s="1"/>
  <c r="L3096" i="1"/>
  <c r="W3096" i="1" s="1"/>
  <c r="L3097" i="1"/>
  <c r="W3097" i="1" s="1"/>
  <c r="L3098" i="1"/>
  <c r="W3098" i="1" s="1"/>
  <c r="L3099" i="1"/>
  <c r="W3099" i="1" s="1"/>
  <c r="L3100" i="1"/>
  <c r="W3100" i="1" s="1"/>
  <c r="L3101" i="1"/>
  <c r="W3101" i="1" s="1"/>
  <c r="L3102" i="1"/>
  <c r="W3102" i="1" s="1"/>
  <c r="L3103" i="1"/>
  <c r="W3103" i="1" s="1"/>
  <c r="L3104" i="1"/>
  <c r="W3104" i="1" s="1"/>
  <c r="L3105" i="1"/>
  <c r="W3105" i="1" s="1"/>
  <c r="L3106" i="1"/>
  <c r="W3106" i="1" s="1"/>
  <c r="L3107" i="1"/>
  <c r="W3107" i="1" s="1"/>
  <c r="L3108" i="1"/>
  <c r="W3108" i="1" s="1"/>
  <c r="L3109" i="1"/>
  <c r="W3109" i="1" s="1"/>
  <c r="L3110" i="1"/>
  <c r="W3110" i="1" s="1"/>
  <c r="L3111" i="1"/>
  <c r="W3111" i="1" s="1"/>
  <c r="L3112" i="1"/>
  <c r="W3112" i="1" s="1"/>
  <c r="L3113" i="1"/>
  <c r="W3113" i="1" s="1"/>
  <c r="L3114" i="1"/>
  <c r="W3114" i="1" s="1"/>
  <c r="L3115" i="1"/>
  <c r="W3115" i="1" s="1"/>
  <c r="L3116" i="1"/>
  <c r="W3116" i="1" s="1"/>
  <c r="L3117" i="1"/>
  <c r="W3117" i="1" s="1"/>
  <c r="L3118" i="1"/>
  <c r="W3118" i="1" s="1"/>
  <c r="L3119" i="1"/>
  <c r="W3119" i="1" s="1"/>
  <c r="L3120" i="1"/>
  <c r="W3120" i="1" s="1"/>
  <c r="L3121" i="1"/>
  <c r="W3121" i="1" s="1"/>
  <c r="L3122" i="1"/>
  <c r="W3122" i="1" s="1"/>
  <c r="L3123" i="1"/>
  <c r="W3123" i="1" s="1"/>
  <c r="L3124" i="1"/>
  <c r="W3124" i="1" s="1"/>
  <c r="L3125" i="1"/>
  <c r="W3125" i="1" s="1"/>
  <c r="L3126" i="1"/>
  <c r="W3126" i="1" s="1"/>
  <c r="L3127" i="1"/>
  <c r="W3127" i="1" s="1"/>
  <c r="L3128" i="1"/>
  <c r="W3128" i="1" s="1"/>
  <c r="L3129" i="1"/>
  <c r="W3129" i="1" s="1"/>
  <c r="L3130" i="1"/>
  <c r="W3130" i="1" s="1"/>
  <c r="L3131" i="1"/>
  <c r="W3131" i="1" s="1"/>
  <c r="L3132" i="1"/>
  <c r="W3132" i="1" s="1"/>
  <c r="L3133" i="1"/>
  <c r="W3133" i="1" s="1"/>
  <c r="L3134" i="1"/>
  <c r="W3134" i="1" s="1"/>
  <c r="L3135" i="1"/>
  <c r="W3135" i="1" s="1"/>
  <c r="L3136" i="1"/>
  <c r="W3136" i="1" s="1"/>
  <c r="L3137" i="1"/>
  <c r="W3137" i="1" s="1"/>
  <c r="L3138" i="1"/>
  <c r="W3138" i="1" s="1"/>
  <c r="L3139" i="1"/>
  <c r="W3139" i="1" s="1"/>
  <c r="L3140" i="1"/>
  <c r="W3140" i="1" s="1"/>
  <c r="L3141" i="1"/>
  <c r="W3141" i="1" s="1"/>
  <c r="L3142" i="1"/>
  <c r="W3142" i="1" s="1"/>
  <c r="L3143" i="1"/>
  <c r="W3143" i="1" s="1"/>
  <c r="L3144" i="1"/>
  <c r="W3144" i="1" s="1"/>
  <c r="L3145" i="1"/>
  <c r="W3145" i="1" s="1"/>
  <c r="L3146" i="1"/>
  <c r="W3146" i="1" s="1"/>
  <c r="L3147" i="1"/>
  <c r="W3147" i="1" s="1"/>
  <c r="L3148" i="1"/>
  <c r="W3148" i="1" s="1"/>
  <c r="L3149" i="1"/>
  <c r="W3149" i="1" s="1"/>
  <c r="L3150" i="1"/>
  <c r="W3150" i="1" s="1"/>
  <c r="L3151" i="1"/>
  <c r="W3151" i="1" s="1"/>
  <c r="L3152" i="1"/>
  <c r="W3152" i="1" s="1"/>
  <c r="L3153" i="1"/>
  <c r="W3153" i="1" s="1"/>
  <c r="L3154" i="1"/>
  <c r="W3154" i="1" s="1"/>
  <c r="L3155" i="1"/>
  <c r="W3155" i="1" s="1"/>
  <c r="L3156" i="1"/>
  <c r="W3156" i="1" s="1"/>
  <c r="L3157" i="1"/>
  <c r="W3157" i="1" s="1"/>
  <c r="L3158" i="1"/>
  <c r="W3158" i="1" s="1"/>
  <c r="L3159" i="1"/>
  <c r="W3159" i="1" s="1"/>
  <c r="L3160" i="1"/>
  <c r="W3160" i="1" s="1"/>
  <c r="L3161" i="1"/>
  <c r="W3161" i="1" s="1"/>
  <c r="L3162" i="1"/>
  <c r="W3162" i="1" s="1"/>
  <c r="L3163" i="1"/>
  <c r="W3163" i="1" s="1"/>
  <c r="L3164" i="1"/>
  <c r="W3164" i="1" s="1"/>
  <c r="L3165" i="1"/>
  <c r="W3165" i="1" s="1"/>
  <c r="L3166" i="1"/>
  <c r="W3166" i="1" s="1"/>
  <c r="L3167" i="1"/>
  <c r="W3167" i="1" s="1"/>
  <c r="L3168" i="1"/>
  <c r="W3168" i="1" s="1"/>
  <c r="L3169" i="1"/>
  <c r="W3169" i="1" s="1"/>
  <c r="L3170" i="1"/>
  <c r="W3170" i="1" s="1"/>
  <c r="L3171" i="1"/>
  <c r="W3171" i="1" s="1"/>
  <c r="L3172" i="1"/>
  <c r="W3172" i="1" s="1"/>
  <c r="L3173" i="1"/>
  <c r="W3173" i="1" s="1"/>
  <c r="L3174" i="1"/>
  <c r="W3174" i="1" s="1"/>
  <c r="L3175" i="1"/>
  <c r="W3175" i="1" s="1"/>
  <c r="L3176" i="1"/>
  <c r="W3176" i="1" s="1"/>
  <c r="L3177" i="1"/>
  <c r="W3177" i="1" s="1"/>
  <c r="L3178" i="1"/>
  <c r="W3178" i="1" s="1"/>
  <c r="L3179" i="1"/>
  <c r="W3179" i="1" s="1"/>
  <c r="L3180" i="1"/>
  <c r="W3180" i="1" s="1"/>
  <c r="L3181" i="1"/>
  <c r="W3181" i="1" s="1"/>
  <c r="L3182" i="1"/>
  <c r="W3182" i="1" s="1"/>
  <c r="L3183" i="1"/>
  <c r="W3183" i="1" s="1"/>
  <c r="L3184" i="1"/>
  <c r="W3184" i="1" s="1"/>
  <c r="L3185" i="1"/>
  <c r="W3185" i="1" s="1"/>
  <c r="L3186" i="1"/>
  <c r="W3186" i="1" s="1"/>
  <c r="L3187" i="1"/>
  <c r="W3187" i="1" s="1"/>
  <c r="L3188" i="1"/>
  <c r="W3188" i="1" s="1"/>
  <c r="L3189" i="1"/>
  <c r="W3189" i="1" s="1"/>
  <c r="L3190" i="1"/>
  <c r="W3190" i="1" s="1"/>
  <c r="L3191" i="1"/>
  <c r="W3191" i="1" s="1"/>
  <c r="L3192" i="1"/>
  <c r="W3192" i="1" s="1"/>
  <c r="L3193" i="1"/>
  <c r="W3193" i="1" s="1"/>
  <c r="L3194" i="1"/>
  <c r="W3194" i="1" s="1"/>
  <c r="L3195" i="1"/>
  <c r="W3195" i="1" s="1"/>
  <c r="L3196" i="1"/>
  <c r="W3196" i="1" s="1"/>
  <c r="L3197" i="1"/>
  <c r="W3197" i="1" s="1"/>
  <c r="L3198" i="1"/>
  <c r="W3198" i="1" s="1"/>
  <c r="L3199" i="1"/>
  <c r="W3199" i="1" s="1"/>
  <c r="L3200" i="1"/>
  <c r="W3200" i="1" s="1"/>
  <c r="L3201" i="1"/>
  <c r="W3201" i="1" s="1"/>
  <c r="L3202" i="1"/>
  <c r="W3202" i="1" s="1"/>
  <c r="L3203" i="1"/>
  <c r="W3203" i="1" s="1"/>
  <c r="L3204" i="1"/>
  <c r="W3204" i="1" s="1"/>
  <c r="L3205" i="1"/>
  <c r="W3205" i="1" s="1"/>
  <c r="L3206" i="1"/>
  <c r="W3206" i="1" s="1"/>
  <c r="L3207" i="1"/>
  <c r="W3207" i="1" s="1"/>
  <c r="L3208" i="1"/>
  <c r="W3208" i="1" s="1"/>
  <c r="L3209" i="1"/>
  <c r="W3209" i="1" s="1"/>
  <c r="L3210" i="1"/>
  <c r="W3210" i="1" s="1"/>
  <c r="L3211" i="1"/>
  <c r="W3211" i="1" s="1"/>
  <c r="L3212" i="1"/>
  <c r="W3212" i="1" s="1"/>
  <c r="L3213" i="1"/>
  <c r="W3213" i="1" s="1"/>
  <c r="L3214" i="1"/>
  <c r="W3214" i="1" s="1"/>
  <c r="L3215" i="1"/>
  <c r="W3215" i="1" s="1"/>
  <c r="L3216" i="1"/>
  <c r="W3216" i="1" s="1"/>
  <c r="L3217" i="1"/>
  <c r="W3217" i="1" s="1"/>
  <c r="L3218" i="1"/>
  <c r="W3218" i="1" s="1"/>
  <c r="L3219" i="1"/>
  <c r="W3219" i="1" s="1"/>
  <c r="L3220" i="1"/>
  <c r="W3220" i="1" s="1"/>
  <c r="L3221" i="1"/>
  <c r="W3221" i="1" s="1"/>
  <c r="L3222" i="1"/>
  <c r="W3222" i="1" s="1"/>
  <c r="L3223" i="1"/>
  <c r="W3223" i="1" s="1"/>
  <c r="L3224" i="1"/>
  <c r="W3224" i="1" s="1"/>
  <c r="L3225" i="1"/>
  <c r="W3225" i="1" s="1"/>
  <c r="L3226" i="1"/>
  <c r="W3226" i="1" s="1"/>
  <c r="L3227" i="1"/>
  <c r="W3227" i="1" s="1"/>
  <c r="L3228" i="1"/>
  <c r="W3228" i="1" s="1"/>
  <c r="L3229" i="1"/>
  <c r="W3229" i="1" s="1"/>
  <c r="L3230" i="1"/>
  <c r="W3230" i="1" s="1"/>
  <c r="L3231" i="1"/>
  <c r="W3231" i="1" s="1"/>
  <c r="L3232" i="1"/>
  <c r="W3232" i="1" s="1"/>
  <c r="L3233" i="1"/>
  <c r="W3233" i="1" s="1"/>
  <c r="L3234" i="1"/>
  <c r="W3234" i="1" s="1"/>
  <c r="L3235" i="1"/>
  <c r="W3235" i="1" s="1"/>
  <c r="L3236" i="1"/>
  <c r="W3236" i="1" s="1"/>
  <c r="L3237" i="1"/>
  <c r="W3237" i="1" s="1"/>
  <c r="L3238" i="1"/>
  <c r="W3238" i="1" s="1"/>
  <c r="L3239" i="1"/>
  <c r="W3239" i="1" s="1"/>
  <c r="L3240" i="1"/>
  <c r="W3240" i="1" s="1"/>
  <c r="L3241" i="1"/>
  <c r="W3241" i="1" s="1"/>
  <c r="L3242" i="1"/>
  <c r="W3242" i="1" s="1"/>
  <c r="L3243" i="1"/>
  <c r="W3243" i="1" s="1"/>
  <c r="W2939" i="1" l="1"/>
  <c r="R2939" i="1"/>
  <c r="N3237" i="1"/>
  <c r="S3237" i="1"/>
  <c r="R3237" i="1"/>
  <c r="V3237" i="1"/>
  <c r="N3225" i="1"/>
  <c r="S3225" i="1"/>
  <c r="V3225" i="1"/>
  <c r="R3225" i="1"/>
  <c r="N3217" i="1"/>
  <c r="S3217" i="1"/>
  <c r="V3217" i="1"/>
  <c r="R3217" i="1"/>
  <c r="N3205" i="1"/>
  <c r="S3205" i="1"/>
  <c r="R3205" i="1"/>
  <c r="V3205" i="1"/>
  <c r="N3193" i="1"/>
  <c r="S3193" i="1"/>
  <c r="V3193" i="1"/>
  <c r="R3193" i="1"/>
  <c r="S3181" i="1"/>
  <c r="R3181" i="1"/>
  <c r="V3181" i="1"/>
  <c r="S3169" i="1"/>
  <c r="R3169" i="1"/>
  <c r="V3169" i="1"/>
  <c r="S3161" i="1"/>
  <c r="V3161" i="1"/>
  <c r="R3161" i="1"/>
  <c r="S3149" i="1"/>
  <c r="R3149" i="1"/>
  <c r="V3149" i="1"/>
  <c r="S3137" i="1"/>
  <c r="R3137" i="1"/>
  <c r="V3137" i="1"/>
  <c r="S3129" i="1"/>
  <c r="V3129" i="1"/>
  <c r="R3129" i="1"/>
  <c r="S3117" i="1"/>
  <c r="R3117" i="1"/>
  <c r="V3117" i="1"/>
  <c r="S3109" i="1"/>
  <c r="R3109" i="1"/>
  <c r="V3109" i="1"/>
  <c r="S3097" i="1"/>
  <c r="V3097" i="1"/>
  <c r="R3097" i="1"/>
  <c r="S3085" i="1"/>
  <c r="R3085" i="1"/>
  <c r="V3085" i="1"/>
  <c r="S3077" i="1"/>
  <c r="R3077" i="1"/>
  <c r="V3077" i="1"/>
  <c r="S3065" i="1"/>
  <c r="V3065" i="1"/>
  <c r="R3065" i="1"/>
  <c r="S3057" i="1"/>
  <c r="V3057" i="1"/>
  <c r="R3057" i="1"/>
  <c r="S3049" i="1"/>
  <c r="R3049" i="1"/>
  <c r="V3049" i="1"/>
  <c r="S3037" i="1"/>
  <c r="R3037" i="1"/>
  <c r="V3037" i="1"/>
  <c r="S3029" i="1"/>
  <c r="R3029" i="1"/>
  <c r="V3029" i="1"/>
  <c r="S3017" i="1"/>
  <c r="R3017" i="1"/>
  <c r="V3017" i="1"/>
  <c r="S3009" i="1"/>
  <c r="R3009" i="1"/>
  <c r="V3009" i="1"/>
  <c r="S2997" i="1"/>
  <c r="R2997" i="1"/>
  <c r="V2997" i="1"/>
  <c r="S2985" i="1"/>
  <c r="R2985" i="1"/>
  <c r="V2985" i="1"/>
  <c r="S2977" i="1"/>
  <c r="R2977" i="1"/>
  <c r="V2977" i="1"/>
  <c r="S2965" i="1"/>
  <c r="R2965" i="1"/>
  <c r="V2965" i="1"/>
  <c r="S2949" i="1"/>
  <c r="R2949" i="1"/>
  <c r="V2949" i="1"/>
  <c r="S2945" i="1"/>
  <c r="T2945" i="1" s="1"/>
  <c r="R2945" i="1"/>
  <c r="V2945" i="1"/>
  <c r="S2933" i="1"/>
  <c r="R2933" i="1"/>
  <c r="V2933" i="1"/>
  <c r="S2921" i="1"/>
  <c r="R2921" i="1"/>
  <c r="V2921" i="1"/>
  <c r="S2913" i="1"/>
  <c r="R2913" i="1"/>
  <c r="V2913" i="1"/>
  <c r="S2901" i="1"/>
  <c r="R2901" i="1"/>
  <c r="V2901" i="1"/>
  <c r="S2889" i="1"/>
  <c r="R2889" i="1"/>
  <c r="V2889" i="1"/>
  <c r="S2877" i="1"/>
  <c r="R2877" i="1"/>
  <c r="V2877" i="1"/>
  <c r="S2869" i="1"/>
  <c r="R2869" i="1"/>
  <c r="V2869" i="1"/>
  <c r="S2847" i="1"/>
  <c r="R2847" i="1"/>
  <c r="V2847" i="1"/>
  <c r="S2835" i="1"/>
  <c r="V2835" i="1"/>
  <c r="R2835" i="1"/>
  <c r="S2823" i="1"/>
  <c r="R2823" i="1"/>
  <c r="V2823" i="1"/>
  <c r="S2811" i="1"/>
  <c r="V2811" i="1"/>
  <c r="R2811" i="1"/>
  <c r="S2803" i="1"/>
  <c r="V2803" i="1"/>
  <c r="R2803" i="1"/>
  <c r="S2791" i="1"/>
  <c r="R2791" i="1"/>
  <c r="V2791" i="1"/>
  <c r="S2783" i="1"/>
  <c r="R2783" i="1"/>
  <c r="V2783" i="1"/>
  <c r="S2771" i="1"/>
  <c r="V2771" i="1"/>
  <c r="R2771" i="1"/>
  <c r="S2761" i="1"/>
  <c r="R2761" i="1"/>
  <c r="V2761" i="1"/>
  <c r="S2753" i="1"/>
  <c r="R2753" i="1"/>
  <c r="V2753" i="1"/>
  <c r="S2741" i="1"/>
  <c r="V2741" i="1"/>
  <c r="R2741" i="1"/>
  <c r="S2733" i="1"/>
  <c r="R2733" i="1"/>
  <c r="V2733" i="1"/>
  <c r="S2721" i="1"/>
  <c r="R2721" i="1"/>
  <c r="V2721" i="1"/>
  <c r="S2713" i="1"/>
  <c r="R2713" i="1"/>
  <c r="V2713" i="1"/>
  <c r="S2701" i="1"/>
  <c r="R2701" i="1"/>
  <c r="V2701" i="1"/>
  <c r="S2689" i="1"/>
  <c r="R2689" i="1"/>
  <c r="V2689" i="1"/>
  <c r="S2681" i="1"/>
  <c r="R2681" i="1"/>
  <c r="V2681" i="1"/>
  <c r="S2673" i="1"/>
  <c r="R2673" i="1"/>
  <c r="V2673" i="1"/>
  <c r="S2661" i="1"/>
  <c r="R2661" i="1"/>
  <c r="V2661" i="1"/>
  <c r="S2653" i="1"/>
  <c r="V2653" i="1"/>
  <c r="R2653" i="1"/>
  <c r="R2641" i="1"/>
  <c r="S2641" i="1"/>
  <c r="V2641" i="1"/>
  <c r="S2629" i="1"/>
  <c r="R2629" i="1"/>
  <c r="V2629" i="1"/>
  <c r="S2621" i="1"/>
  <c r="V2621" i="1"/>
  <c r="R2621" i="1"/>
  <c r="S2609" i="1"/>
  <c r="R2609" i="1"/>
  <c r="V2609" i="1"/>
  <c r="S2597" i="1"/>
  <c r="T2597" i="1" s="1"/>
  <c r="R2597" i="1"/>
  <c r="V2597" i="1"/>
  <c r="S2589" i="1"/>
  <c r="V2589" i="1"/>
  <c r="R2589" i="1"/>
  <c r="S2577" i="1"/>
  <c r="R2577" i="1"/>
  <c r="V2577" i="1"/>
  <c r="S2561" i="1"/>
  <c r="R2561" i="1"/>
  <c r="V2561" i="1"/>
  <c r="S2553" i="1"/>
  <c r="R2553" i="1"/>
  <c r="V2553" i="1"/>
  <c r="S2541" i="1"/>
  <c r="R2541" i="1"/>
  <c r="V2541" i="1"/>
  <c r="S2533" i="1"/>
  <c r="R2533" i="1"/>
  <c r="V2533" i="1"/>
  <c r="S2525" i="1"/>
  <c r="R2525" i="1"/>
  <c r="V2525" i="1"/>
  <c r="S2513" i="1"/>
  <c r="T2513" i="1" s="1"/>
  <c r="R2513" i="1"/>
  <c r="V2513" i="1"/>
  <c r="S2505" i="1"/>
  <c r="R2505" i="1"/>
  <c r="V2505" i="1"/>
  <c r="S2493" i="1"/>
  <c r="R2493" i="1"/>
  <c r="V2493" i="1"/>
  <c r="S2485" i="1"/>
  <c r="R2485" i="1"/>
  <c r="V2485" i="1"/>
  <c r="S2473" i="1"/>
  <c r="T2473" i="1" s="1"/>
  <c r="R2473" i="1"/>
  <c r="V2473" i="1"/>
  <c r="S2461" i="1"/>
  <c r="R2461" i="1"/>
  <c r="V2461" i="1"/>
  <c r="S2453" i="1"/>
  <c r="R2453" i="1"/>
  <c r="V2453" i="1"/>
  <c r="S2441" i="1"/>
  <c r="R2441" i="1"/>
  <c r="V2441" i="1"/>
  <c r="S2429" i="1"/>
  <c r="R2429" i="1"/>
  <c r="V2429" i="1"/>
  <c r="S2417" i="1"/>
  <c r="R2417" i="1"/>
  <c r="V2417" i="1"/>
  <c r="S2405" i="1"/>
  <c r="R2405" i="1"/>
  <c r="V2405" i="1"/>
  <c r="S2397" i="1"/>
  <c r="R2397" i="1"/>
  <c r="V2397" i="1"/>
  <c r="S2385" i="1"/>
  <c r="T2385" i="1" s="1"/>
  <c r="R2385" i="1"/>
  <c r="V2385" i="1"/>
  <c r="S2381" i="1"/>
  <c r="R2381" i="1"/>
  <c r="V2381" i="1"/>
  <c r="S2369" i="1"/>
  <c r="R2369" i="1"/>
  <c r="V2369" i="1"/>
  <c r="S2361" i="1"/>
  <c r="R2361" i="1"/>
  <c r="V2361" i="1"/>
  <c r="S2349" i="1"/>
  <c r="R2349" i="1"/>
  <c r="V2349" i="1"/>
  <c r="S2337" i="1"/>
  <c r="R2337" i="1"/>
  <c r="V2337" i="1"/>
  <c r="S2329" i="1"/>
  <c r="R2329" i="1"/>
  <c r="V2329" i="1"/>
  <c r="S2317" i="1"/>
  <c r="R2317" i="1"/>
  <c r="V2317" i="1"/>
  <c r="S2309" i="1"/>
  <c r="T2309" i="1" s="1"/>
  <c r="R2309" i="1"/>
  <c r="V2309" i="1"/>
  <c r="S2297" i="1"/>
  <c r="R2297" i="1"/>
  <c r="V2297" i="1"/>
  <c r="S2289" i="1"/>
  <c r="R2289" i="1"/>
  <c r="V2289" i="1"/>
  <c r="S2277" i="1"/>
  <c r="R2277" i="1"/>
  <c r="V2277" i="1"/>
  <c r="S2273" i="1"/>
  <c r="T2273" i="1" s="1"/>
  <c r="R2273" i="1"/>
  <c r="V2273" i="1"/>
  <c r="S2261" i="1"/>
  <c r="R2261" i="1"/>
  <c r="V2261" i="1"/>
  <c r="S2249" i="1"/>
  <c r="R2249" i="1"/>
  <c r="V2249" i="1"/>
  <c r="S2237" i="1"/>
  <c r="R2237" i="1"/>
  <c r="V2237" i="1"/>
  <c r="S2229" i="1"/>
  <c r="R2229" i="1"/>
  <c r="V2229" i="1"/>
  <c r="S2217" i="1"/>
  <c r="R2217" i="1"/>
  <c r="V2217" i="1"/>
  <c r="S2209" i="1"/>
  <c r="R2209" i="1"/>
  <c r="V2209" i="1"/>
  <c r="S2197" i="1"/>
  <c r="R2197" i="1"/>
  <c r="V2197" i="1"/>
  <c r="S2185" i="1"/>
  <c r="R2185" i="1"/>
  <c r="V2185" i="1"/>
  <c r="S2177" i="1"/>
  <c r="R2177" i="1"/>
  <c r="V2177" i="1"/>
  <c r="S2165" i="1"/>
  <c r="R2165" i="1"/>
  <c r="V2165" i="1"/>
  <c r="S2153" i="1"/>
  <c r="R2153" i="1"/>
  <c r="V2153" i="1"/>
  <c r="S2145" i="1"/>
  <c r="T2145" i="1" s="1"/>
  <c r="R2145" i="1"/>
  <c r="V2145" i="1"/>
  <c r="S2133" i="1"/>
  <c r="R2133" i="1"/>
  <c r="V2133" i="1"/>
  <c r="S2125" i="1"/>
  <c r="R2125" i="1"/>
  <c r="V2125" i="1"/>
  <c r="S2113" i="1"/>
  <c r="R2113" i="1"/>
  <c r="V2113" i="1"/>
  <c r="S2105" i="1"/>
  <c r="R2105" i="1"/>
  <c r="V2105" i="1"/>
  <c r="S2093" i="1"/>
  <c r="R2093" i="1"/>
  <c r="V2093" i="1"/>
  <c r="S2085" i="1"/>
  <c r="R2085" i="1"/>
  <c r="V2085" i="1"/>
  <c r="S2074" i="1"/>
  <c r="R2074" i="1"/>
  <c r="V2074" i="1"/>
  <c r="S2062" i="1"/>
  <c r="R2062" i="1"/>
  <c r="V2062" i="1"/>
  <c r="S2054" i="1"/>
  <c r="R2054" i="1"/>
  <c r="V2054" i="1"/>
  <c r="S2042" i="1"/>
  <c r="R2042" i="1"/>
  <c r="V2042" i="1"/>
  <c r="S2030" i="1"/>
  <c r="R2030" i="1"/>
  <c r="V2030" i="1"/>
  <c r="S2018" i="1"/>
  <c r="R2018" i="1"/>
  <c r="V2018" i="1"/>
  <c r="S2014" i="1"/>
  <c r="R2014" i="1"/>
  <c r="V2014" i="1"/>
  <c r="S1998" i="1"/>
  <c r="R1998" i="1"/>
  <c r="V1998" i="1"/>
  <c r="S1988" i="1"/>
  <c r="R1988" i="1"/>
  <c r="V1988" i="1"/>
  <c r="S1980" i="1"/>
  <c r="R1980" i="1"/>
  <c r="V1980" i="1"/>
  <c r="S1968" i="1"/>
  <c r="R1968" i="1"/>
  <c r="V1968" i="1"/>
  <c r="S1964" i="1"/>
  <c r="R1964" i="1"/>
  <c r="V1964" i="1"/>
  <c r="S1952" i="1"/>
  <c r="R1952" i="1"/>
  <c r="V1952" i="1"/>
  <c r="S1944" i="1"/>
  <c r="R1944" i="1"/>
  <c r="V1944" i="1"/>
  <c r="S1932" i="1"/>
  <c r="R1932" i="1"/>
  <c r="V1932" i="1"/>
  <c r="S1920" i="1"/>
  <c r="R1920" i="1"/>
  <c r="V1920" i="1"/>
  <c r="S1912" i="1"/>
  <c r="R1912" i="1"/>
  <c r="V1912" i="1"/>
  <c r="S1900" i="1"/>
  <c r="R1900" i="1"/>
  <c r="V1900" i="1"/>
  <c r="S1892" i="1"/>
  <c r="R1892" i="1"/>
  <c r="V1892" i="1"/>
  <c r="S1880" i="1"/>
  <c r="R1880" i="1"/>
  <c r="V1880" i="1"/>
  <c r="S1868" i="1"/>
  <c r="R1868" i="1"/>
  <c r="V1868" i="1"/>
  <c r="S1856" i="1"/>
  <c r="R1856" i="1"/>
  <c r="V1856" i="1"/>
  <c r="S1848" i="1"/>
  <c r="R1848" i="1"/>
  <c r="V1848" i="1"/>
  <c r="S1840" i="1"/>
  <c r="R1840" i="1"/>
  <c r="V1840" i="1"/>
  <c r="S1828" i="1"/>
  <c r="R1828" i="1"/>
  <c r="V1828" i="1"/>
  <c r="S1820" i="1"/>
  <c r="R1820" i="1"/>
  <c r="V1820" i="1"/>
  <c r="S1808" i="1"/>
  <c r="R1808" i="1"/>
  <c r="V1808" i="1"/>
  <c r="S1800" i="1"/>
  <c r="R1800" i="1"/>
  <c r="V1800" i="1"/>
  <c r="S1788" i="1"/>
  <c r="R1788" i="1"/>
  <c r="V1788" i="1"/>
  <c r="S1776" i="1"/>
  <c r="R1776" i="1"/>
  <c r="V1776" i="1"/>
  <c r="S1768" i="1"/>
  <c r="R1768" i="1"/>
  <c r="V1768" i="1"/>
  <c r="S1756" i="1"/>
  <c r="R1756" i="1"/>
  <c r="V1756" i="1"/>
  <c r="S1740" i="1"/>
  <c r="R1740" i="1"/>
  <c r="V1740" i="1"/>
  <c r="S1732" i="1"/>
  <c r="R1732" i="1"/>
  <c r="V1732" i="1"/>
  <c r="S1720" i="1"/>
  <c r="R1720" i="1"/>
  <c r="V1720" i="1"/>
  <c r="S1712" i="1"/>
  <c r="R1712" i="1"/>
  <c r="V1712" i="1"/>
  <c r="S1700" i="1"/>
  <c r="R1700" i="1"/>
  <c r="V1700" i="1"/>
  <c r="S1692" i="1"/>
  <c r="R1692" i="1"/>
  <c r="V1692" i="1"/>
  <c r="S1680" i="1"/>
  <c r="R1680" i="1"/>
  <c r="V1680" i="1"/>
  <c r="S1676" i="1"/>
  <c r="R1676" i="1"/>
  <c r="V1676" i="1"/>
  <c r="S1664" i="1"/>
  <c r="R1664" i="1"/>
  <c r="V1664" i="1"/>
  <c r="S1652" i="1"/>
  <c r="R1652" i="1"/>
  <c r="V1652" i="1"/>
  <c r="S1644" i="1"/>
  <c r="R1644" i="1"/>
  <c r="V1644" i="1"/>
  <c r="S1632" i="1"/>
  <c r="R1632" i="1"/>
  <c r="V1632" i="1"/>
  <c r="S1624" i="1"/>
  <c r="R1624" i="1"/>
  <c r="V1624" i="1"/>
  <c r="S1608" i="1"/>
  <c r="R1608" i="1"/>
  <c r="V1608" i="1"/>
  <c r="S1596" i="1"/>
  <c r="R1596" i="1"/>
  <c r="V1596" i="1"/>
  <c r="S1588" i="1"/>
  <c r="R1588" i="1"/>
  <c r="V1588" i="1"/>
  <c r="S1576" i="1"/>
  <c r="R1576" i="1"/>
  <c r="V1576" i="1"/>
  <c r="S1564" i="1"/>
  <c r="R1564" i="1"/>
  <c r="V1564" i="1"/>
  <c r="S1556" i="1"/>
  <c r="R1556" i="1"/>
  <c r="V1556" i="1"/>
  <c r="S1544" i="1"/>
  <c r="R1544" i="1"/>
  <c r="V1544" i="1"/>
  <c r="S1536" i="1"/>
  <c r="R1536" i="1"/>
  <c r="V1536" i="1"/>
  <c r="S1524" i="1"/>
  <c r="R1524" i="1"/>
  <c r="V1524" i="1"/>
  <c r="S1516" i="1"/>
  <c r="R1516" i="1"/>
  <c r="V1516" i="1"/>
  <c r="S1504" i="1"/>
  <c r="R1504" i="1"/>
  <c r="V1504" i="1"/>
  <c r="S1492" i="1"/>
  <c r="R1492" i="1"/>
  <c r="V1492" i="1"/>
  <c r="S1484" i="1"/>
  <c r="R1484" i="1"/>
  <c r="V1484" i="1"/>
  <c r="S1472" i="1"/>
  <c r="R1472" i="1"/>
  <c r="V1472" i="1"/>
  <c r="S1464" i="1"/>
  <c r="R1464" i="1"/>
  <c r="V1464" i="1"/>
  <c r="S1452" i="1"/>
  <c r="R1452" i="1"/>
  <c r="V1452" i="1"/>
  <c r="S1444" i="1"/>
  <c r="R1444" i="1"/>
  <c r="V1444" i="1"/>
  <c r="S1432" i="1"/>
  <c r="R1432" i="1"/>
  <c r="V1432" i="1"/>
  <c r="S1424" i="1"/>
  <c r="R1424" i="1"/>
  <c r="V1424" i="1"/>
  <c r="S1412" i="1"/>
  <c r="R1412" i="1"/>
  <c r="V1412" i="1"/>
  <c r="S1408" i="1"/>
  <c r="R1408" i="1"/>
  <c r="V1408" i="1"/>
  <c r="S1392" i="1"/>
  <c r="R1392" i="1"/>
  <c r="V1392" i="1"/>
  <c r="S1384" i="1"/>
  <c r="R1384" i="1"/>
  <c r="V1384" i="1"/>
  <c r="S1376" i="1"/>
  <c r="R1376" i="1"/>
  <c r="V1376" i="1"/>
  <c r="S1364" i="1"/>
  <c r="R1364" i="1"/>
  <c r="V1364" i="1"/>
  <c r="S1356" i="1"/>
  <c r="R1356" i="1"/>
  <c r="V1356" i="1"/>
  <c r="S1344" i="1"/>
  <c r="R1344" i="1"/>
  <c r="V1344" i="1"/>
  <c r="S1336" i="1"/>
  <c r="R1336" i="1"/>
  <c r="V1336" i="1"/>
  <c r="S1324" i="1"/>
  <c r="R1324" i="1"/>
  <c r="V1324" i="1"/>
  <c r="S1312" i="1"/>
  <c r="R1312" i="1"/>
  <c r="V1312" i="1"/>
  <c r="S1304" i="1"/>
  <c r="R1304" i="1"/>
  <c r="V1304" i="1"/>
  <c r="S1296" i="1"/>
  <c r="R1296" i="1"/>
  <c r="V1296" i="1"/>
  <c r="S1288" i="1"/>
  <c r="R1288" i="1"/>
  <c r="V1288" i="1"/>
  <c r="S1276" i="1"/>
  <c r="R1276" i="1"/>
  <c r="V1276" i="1"/>
  <c r="S1268" i="1"/>
  <c r="R1268" i="1"/>
  <c r="V1268" i="1"/>
  <c r="S1256" i="1"/>
  <c r="R1256" i="1"/>
  <c r="V1256" i="1"/>
  <c r="S1248" i="1"/>
  <c r="R1248" i="1"/>
  <c r="V1248" i="1"/>
  <c r="S1235" i="1"/>
  <c r="R1235" i="1"/>
  <c r="V1235" i="1"/>
  <c r="S1223" i="1"/>
  <c r="R1223" i="1"/>
  <c r="V1223" i="1"/>
  <c r="S1211" i="1"/>
  <c r="R1211" i="1"/>
  <c r="V1211" i="1"/>
  <c r="S1199" i="1"/>
  <c r="R1199" i="1"/>
  <c r="V1199" i="1"/>
  <c r="S1187" i="1"/>
  <c r="R1187" i="1"/>
  <c r="V1187" i="1"/>
  <c r="S1179" i="1"/>
  <c r="R1179" i="1"/>
  <c r="V1179" i="1"/>
  <c r="S1167" i="1"/>
  <c r="R1167" i="1"/>
  <c r="V1167" i="1"/>
  <c r="S1159" i="1"/>
  <c r="R1159" i="1"/>
  <c r="V1159" i="1"/>
  <c r="S1147" i="1"/>
  <c r="R1147" i="1"/>
  <c r="V1147" i="1"/>
  <c r="S1135" i="1"/>
  <c r="R1135" i="1"/>
  <c r="V1135" i="1"/>
  <c r="S1127" i="1"/>
  <c r="R1127" i="1"/>
  <c r="V1127" i="1"/>
  <c r="S1115" i="1"/>
  <c r="R1115" i="1"/>
  <c r="V1115" i="1"/>
  <c r="S1107" i="1"/>
  <c r="R1107" i="1"/>
  <c r="V1107" i="1"/>
  <c r="S1095" i="1"/>
  <c r="R1095" i="1"/>
  <c r="V1095" i="1"/>
  <c r="S1091" i="1"/>
  <c r="R1091" i="1"/>
  <c r="V1091" i="1"/>
  <c r="S1079" i="1"/>
  <c r="R1079" i="1"/>
  <c r="V1079" i="1"/>
  <c r="S1071" i="1"/>
  <c r="R1071" i="1"/>
  <c r="V1071" i="1"/>
  <c r="S1059" i="1"/>
  <c r="R1059" i="1"/>
  <c r="V1059" i="1"/>
  <c r="S1051" i="1"/>
  <c r="R1051" i="1"/>
  <c r="V1051" i="1"/>
  <c r="S1035" i="1"/>
  <c r="R1035" i="1"/>
  <c r="V1035" i="1"/>
  <c r="S1023" i="1"/>
  <c r="R1023" i="1"/>
  <c r="V1023" i="1"/>
  <c r="S1015" i="1"/>
  <c r="R1015" i="1"/>
  <c r="V1015" i="1"/>
  <c r="S1007" i="1"/>
  <c r="R1007" i="1"/>
  <c r="V1007" i="1"/>
  <c r="S997" i="1"/>
  <c r="R997" i="1"/>
  <c r="V997" i="1"/>
  <c r="S985" i="1"/>
  <c r="R985" i="1"/>
  <c r="V985" i="1"/>
  <c r="S977" i="1"/>
  <c r="R977" i="1"/>
  <c r="V977" i="1"/>
  <c r="S965" i="1"/>
  <c r="R965" i="1"/>
  <c r="V965" i="1"/>
  <c r="S957" i="1"/>
  <c r="R957" i="1"/>
  <c r="V957" i="1"/>
  <c r="S945" i="1"/>
  <c r="R945" i="1"/>
  <c r="V945" i="1"/>
  <c r="S937" i="1"/>
  <c r="R937" i="1"/>
  <c r="V937" i="1"/>
  <c r="S905" i="1"/>
  <c r="R905" i="1"/>
  <c r="V905" i="1"/>
  <c r="S311" i="1"/>
  <c r="R311" i="1"/>
  <c r="V311" i="1"/>
  <c r="S3240" i="1"/>
  <c r="R3240" i="1"/>
  <c r="V3240" i="1"/>
  <c r="S3232" i="1"/>
  <c r="R3232" i="1"/>
  <c r="V3232" i="1"/>
  <c r="S3220" i="1"/>
  <c r="R3220" i="1"/>
  <c r="V3220" i="1"/>
  <c r="S3212" i="1"/>
  <c r="R3212" i="1"/>
  <c r="V3212" i="1"/>
  <c r="S3200" i="1"/>
  <c r="R3200" i="1"/>
  <c r="V3200" i="1"/>
  <c r="S3188" i="1"/>
  <c r="R3188" i="1"/>
  <c r="V3188" i="1"/>
  <c r="S3180" i="1"/>
  <c r="R3180" i="1"/>
  <c r="V3180" i="1"/>
  <c r="S3168" i="1"/>
  <c r="R3168" i="1"/>
  <c r="V3168" i="1"/>
  <c r="S3164" i="1"/>
  <c r="R3164" i="1"/>
  <c r="V3164" i="1"/>
  <c r="S3152" i="1"/>
  <c r="R3152" i="1"/>
  <c r="V3152" i="1"/>
  <c r="S3140" i="1"/>
  <c r="R3140" i="1"/>
  <c r="V3140" i="1"/>
  <c r="S3132" i="1"/>
  <c r="R3132" i="1"/>
  <c r="V3132" i="1"/>
  <c r="S3120" i="1"/>
  <c r="R3120" i="1"/>
  <c r="V3120" i="1"/>
  <c r="S3112" i="1"/>
  <c r="R3112" i="1"/>
  <c r="V3112" i="1"/>
  <c r="S3100" i="1"/>
  <c r="R3100" i="1"/>
  <c r="V3100" i="1"/>
  <c r="S3088" i="1"/>
  <c r="R3088" i="1"/>
  <c r="V3088" i="1"/>
  <c r="S3080" i="1"/>
  <c r="R3080" i="1"/>
  <c r="V3080" i="1"/>
  <c r="S3072" i="1"/>
  <c r="R3072" i="1"/>
  <c r="V3072" i="1"/>
  <c r="S3064" i="1"/>
  <c r="R3064" i="1"/>
  <c r="V3064" i="1"/>
  <c r="S3052" i="1"/>
  <c r="R3052" i="1"/>
  <c r="V3052" i="1"/>
  <c r="S3044" i="1"/>
  <c r="R3044" i="1"/>
  <c r="V3044" i="1"/>
  <c r="S3032" i="1"/>
  <c r="R3032" i="1"/>
  <c r="V3032" i="1"/>
  <c r="S3024" i="1"/>
  <c r="R3024" i="1"/>
  <c r="V3024" i="1"/>
  <c r="S3012" i="1"/>
  <c r="R3012" i="1"/>
  <c r="V3012" i="1"/>
  <c r="S3000" i="1"/>
  <c r="R3000" i="1"/>
  <c r="V3000" i="1"/>
  <c r="S2992" i="1"/>
  <c r="R2992" i="1"/>
  <c r="V2992" i="1"/>
  <c r="S2980" i="1"/>
  <c r="R2980" i="1"/>
  <c r="V2980" i="1"/>
  <c r="S2972" i="1"/>
  <c r="R2972" i="1"/>
  <c r="V2972" i="1"/>
  <c r="S2960" i="1"/>
  <c r="R2960" i="1"/>
  <c r="V2960" i="1"/>
  <c r="S2948" i="1"/>
  <c r="R2948" i="1"/>
  <c r="V2948" i="1"/>
  <c r="S2940" i="1"/>
  <c r="R2940" i="1"/>
  <c r="V2940" i="1"/>
  <c r="S2928" i="1"/>
  <c r="R2928" i="1"/>
  <c r="V2928" i="1"/>
  <c r="S2920" i="1"/>
  <c r="R2920" i="1"/>
  <c r="V2920" i="1"/>
  <c r="S2908" i="1"/>
  <c r="R2908" i="1"/>
  <c r="V2908" i="1"/>
  <c r="S2900" i="1"/>
  <c r="R2900" i="1"/>
  <c r="V2900" i="1"/>
  <c r="S2888" i="1"/>
  <c r="R2888" i="1"/>
  <c r="V2888" i="1"/>
  <c r="S2880" i="1"/>
  <c r="R2880" i="1"/>
  <c r="V2880" i="1"/>
  <c r="S2868" i="1"/>
  <c r="R2868" i="1"/>
  <c r="V2868" i="1"/>
  <c r="S2850" i="1"/>
  <c r="R2850" i="1"/>
  <c r="V2850" i="1"/>
  <c r="S2838" i="1"/>
  <c r="R2838" i="1"/>
  <c r="V2838" i="1"/>
  <c r="S2830" i="1"/>
  <c r="R2830" i="1"/>
  <c r="V2830" i="1"/>
  <c r="S2818" i="1"/>
  <c r="R2818" i="1"/>
  <c r="V2818" i="1"/>
  <c r="S2810" i="1"/>
  <c r="R2810" i="1"/>
  <c r="V2810" i="1"/>
  <c r="S2798" i="1"/>
  <c r="R2798" i="1"/>
  <c r="V2798" i="1"/>
  <c r="S2790" i="1"/>
  <c r="R2790" i="1"/>
  <c r="V2790" i="1"/>
  <c r="S2782" i="1"/>
  <c r="R2782" i="1"/>
  <c r="V2782" i="1"/>
  <c r="S2770" i="1"/>
  <c r="R2770" i="1"/>
  <c r="V2770" i="1"/>
  <c r="S2762" i="1"/>
  <c r="R2762" i="1"/>
  <c r="V2762" i="1"/>
  <c r="S2752" i="1"/>
  <c r="R2752" i="1"/>
  <c r="V2752" i="1"/>
  <c r="S2744" i="1"/>
  <c r="R2744" i="1"/>
  <c r="V2744" i="1"/>
  <c r="S2728" i="1"/>
  <c r="R2728" i="1"/>
  <c r="V2728" i="1"/>
  <c r="S2716" i="1"/>
  <c r="R2716" i="1"/>
  <c r="V2716" i="1"/>
  <c r="S2712" i="1"/>
  <c r="R2712" i="1"/>
  <c r="V2712" i="1"/>
  <c r="S2696" i="1"/>
  <c r="R2696" i="1"/>
  <c r="V2696" i="1"/>
  <c r="S2684" i="1"/>
  <c r="R2684" i="1"/>
  <c r="V2684" i="1"/>
  <c r="S2676" i="1"/>
  <c r="R2676" i="1"/>
  <c r="V2676" i="1"/>
  <c r="S2664" i="1"/>
  <c r="R2664" i="1"/>
  <c r="V2664" i="1"/>
  <c r="S2652" i="1"/>
  <c r="R2652" i="1"/>
  <c r="V2652" i="1"/>
  <c r="S2644" i="1"/>
  <c r="R2644" i="1"/>
  <c r="V2644" i="1"/>
  <c r="S2632" i="1"/>
  <c r="R2632" i="1"/>
  <c r="V2632" i="1"/>
  <c r="S2620" i="1"/>
  <c r="R2620" i="1"/>
  <c r="V2620" i="1"/>
  <c r="S2612" i="1"/>
  <c r="R2612" i="1"/>
  <c r="V2612" i="1"/>
  <c r="S2600" i="1"/>
  <c r="R2600" i="1"/>
  <c r="V2600" i="1"/>
  <c r="S2596" i="1"/>
  <c r="R2596" i="1"/>
  <c r="V2596" i="1"/>
  <c r="S2584" i="1"/>
  <c r="R2584" i="1"/>
  <c r="V2584" i="1"/>
  <c r="S2572" i="1"/>
  <c r="R2572" i="1"/>
  <c r="V2572" i="1"/>
  <c r="S2560" i="1"/>
  <c r="R2560" i="1"/>
  <c r="V2560" i="1"/>
  <c r="S2548" i="1"/>
  <c r="R2548" i="1"/>
  <c r="V2548" i="1"/>
  <c r="S2540" i="1"/>
  <c r="R2540" i="1"/>
  <c r="V2540" i="1"/>
  <c r="S2528" i="1"/>
  <c r="R2528" i="1"/>
  <c r="V2528" i="1"/>
  <c r="S2520" i="1"/>
  <c r="R2520" i="1"/>
  <c r="V2520" i="1"/>
  <c r="S2496" i="1"/>
  <c r="R2496" i="1"/>
  <c r="V2496" i="1"/>
  <c r="S2184" i="1"/>
  <c r="R2184" i="1"/>
  <c r="V2184" i="1"/>
  <c r="S2172" i="1"/>
  <c r="R2172" i="1"/>
  <c r="V2172" i="1"/>
  <c r="S2164" i="1"/>
  <c r="R2164" i="1"/>
  <c r="V2164" i="1"/>
  <c r="S2152" i="1"/>
  <c r="R2152" i="1"/>
  <c r="V2152" i="1"/>
  <c r="S2140" i="1"/>
  <c r="R2140" i="1"/>
  <c r="V2140" i="1"/>
  <c r="S2132" i="1"/>
  <c r="R2132" i="1"/>
  <c r="V2132" i="1"/>
  <c r="S2120" i="1"/>
  <c r="R2120" i="1"/>
  <c r="V2120" i="1"/>
  <c r="S2116" i="1"/>
  <c r="R2116" i="1"/>
  <c r="V2116" i="1"/>
  <c r="S2104" i="1"/>
  <c r="R2104" i="1"/>
  <c r="V2104" i="1"/>
  <c r="S2092" i="1"/>
  <c r="R2092" i="1"/>
  <c r="V2092" i="1"/>
  <c r="S2084" i="1"/>
  <c r="R2084" i="1"/>
  <c r="V2084" i="1"/>
  <c r="S2073" i="1"/>
  <c r="R2073" i="1"/>
  <c r="V2073" i="1"/>
  <c r="S2065" i="1"/>
  <c r="R2065" i="1"/>
  <c r="V2065" i="1"/>
  <c r="S2053" i="1"/>
  <c r="R2053" i="1"/>
  <c r="V2053" i="1"/>
  <c r="S2037" i="1"/>
  <c r="R2037" i="1"/>
  <c r="V2037" i="1"/>
  <c r="S2025" i="1"/>
  <c r="R2025" i="1"/>
  <c r="V2025" i="1"/>
  <c r="S2017" i="1"/>
  <c r="R2017" i="1"/>
  <c r="V2017" i="1"/>
  <c r="S2005" i="1"/>
  <c r="R2005" i="1"/>
  <c r="V2005" i="1"/>
  <c r="S2001" i="1"/>
  <c r="R2001" i="1"/>
  <c r="V2001" i="1"/>
  <c r="S1991" i="1"/>
  <c r="R1991" i="1"/>
  <c r="V1991" i="1"/>
  <c r="S1983" i="1"/>
  <c r="R1983" i="1"/>
  <c r="V1983" i="1"/>
  <c r="S1967" i="1"/>
  <c r="R1967" i="1"/>
  <c r="V1967" i="1"/>
  <c r="S1955" i="1"/>
  <c r="R1955" i="1"/>
  <c r="V1955" i="1"/>
  <c r="S1863" i="1"/>
  <c r="R1863" i="1"/>
  <c r="V1863" i="1"/>
  <c r="S1855" i="1"/>
  <c r="R1855" i="1"/>
  <c r="V1855" i="1"/>
  <c r="S1847" i="1"/>
  <c r="R1847" i="1"/>
  <c r="V1847" i="1"/>
  <c r="S1839" i="1"/>
  <c r="R1839" i="1"/>
  <c r="V1839" i="1"/>
  <c r="S1831" i="1"/>
  <c r="R1831" i="1"/>
  <c r="V1831" i="1"/>
  <c r="S1823" i="1"/>
  <c r="R1823" i="1"/>
  <c r="V1823" i="1"/>
  <c r="S1815" i="1"/>
  <c r="R1815" i="1"/>
  <c r="V1815" i="1"/>
  <c r="S1807" i="1"/>
  <c r="R1807" i="1"/>
  <c r="V1807" i="1"/>
  <c r="S1799" i="1"/>
  <c r="R1799" i="1"/>
  <c r="V1799" i="1"/>
  <c r="S1791" i="1"/>
  <c r="R1791" i="1"/>
  <c r="V1791" i="1"/>
  <c r="S1783" i="1"/>
  <c r="R1783" i="1"/>
  <c r="V1783" i="1"/>
  <c r="S1775" i="1"/>
  <c r="R1775" i="1"/>
  <c r="V1775" i="1"/>
  <c r="S1767" i="1"/>
  <c r="R1767" i="1"/>
  <c r="V1767" i="1"/>
  <c r="S1759" i="1"/>
  <c r="R1759" i="1"/>
  <c r="V1759" i="1"/>
  <c r="S1751" i="1"/>
  <c r="R1751" i="1"/>
  <c r="V1751" i="1"/>
  <c r="S1743" i="1"/>
  <c r="R1743" i="1"/>
  <c r="V1743" i="1"/>
  <c r="S1735" i="1"/>
  <c r="R1735" i="1"/>
  <c r="V1735" i="1"/>
  <c r="S1727" i="1"/>
  <c r="R1727" i="1"/>
  <c r="V1727" i="1"/>
  <c r="S1723" i="1"/>
  <c r="R1723" i="1"/>
  <c r="V1723" i="1"/>
  <c r="S1715" i="1"/>
  <c r="R1715" i="1"/>
  <c r="V1715" i="1"/>
  <c r="S1707" i="1"/>
  <c r="R1707" i="1"/>
  <c r="V1707" i="1"/>
  <c r="S1703" i="1"/>
  <c r="R1703" i="1"/>
  <c r="V1703" i="1"/>
  <c r="S1695" i="1"/>
  <c r="R1695" i="1"/>
  <c r="V1695" i="1"/>
  <c r="S1687" i="1"/>
  <c r="R1687" i="1"/>
  <c r="V1687" i="1"/>
  <c r="S1683" i="1"/>
  <c r="R1683" i="1"/>
  <c r="V1683" i="1"/>
  <c r="S1675" i="1"/>
  <c r="R1675" i="1"/>
  <c r="V1675" i="1"/>
  <c r="S1671" i="1"/>
  <c r="R1671" i="1"/>
  <c r="V1671" i="1"/>
  <c r="S1663" i="1"/>
  <c r="R1663" i="1"/>
  <c r="V1663" i="1"/>
  <c r="S1655" i="1"/>
  <c r="R1655" i="1"/>
  <c r="V1655" i="1"/>
  <c r="S1651" i="1"/>
  <c r="R1651" i="1"/>
  <c r="V1651" i="1"/>
  <c r="S1643" i="1"/>
  <c r="R1643" i="1"/>
  <c r="V1643" i="1"/>
  <c r="S1635" i="1"/>
  <c r="R1635" i="1"/>
  <c r="V1635" i="1"/>
  <c r="S1631" i="1"/>
  <c r="R1631" i="1"/>
  <c r="V1631" i="1"/>
  <c r="S1623" i="1"/>
  <c r="R1623" i="1"/>
  <c r="V1623" i="1"/>
  <c r="S1619" i="1"/>
  <c r="R1619" i="1"/>
  <c r="V1619" i="1"/>
  <c r="S1611" i="1"/>
  <c r="R1611" i="1"/>
  <c r="V1611" i="1"/>
  <c r="S1603" i="1"/>
  <c r="R1603" i="1"/>
  <c r="V1603" i="1"/>
  <c r="S1599" i="1"/>
  <c r="R1599" i="1"/>
  <c r="V1599" i="1"/>
  <c r="S1591" i="1"/>
  <c r="R1591" i="1"/>
  <c r="V1591" i="1"/>
  <c r="S1587" i="1"/>
  <c r="R1587" i="1"/>
  <c r="V1587" i="1"/>
  <c r="S1579" i="1"/>
  <c r="R1579" i="1"/>
  <c r="V1579" i="1"/>
  <c r="S1571" i="1"/>
  <c r="R1571" i="1"/>
  <c r="V1571" i="1"/>
  <c r="S1563" i="1"/>
  <c r="R1563" i="1"/>
  <c r="V1563" i="1"/>
  <c r="S1559" i="1"/>
  <c r="R1559" i="1"/>
  <c r="V1559" i="1"/>
  <c r="S1551" i="1"/>
  <c r="R1551" i="1"/>
  <c r="V1551" i="1"/>
  <c r="S1547" i="1"/>
  <c r="R1547" i="1"/>
  <c r="V1547" i="1"/>
  <c r="S1539" i="1"/>
  <c r="R1539" i="1"/>
  <c r="V1539" i="1"/>
  <c r="S1531" i="1"/>
  <c r="R1531" i="1"/>
  <c r="V1531" i="1"/>
  <c r="S1527" i="1"/>
  <c r="R1527" i="1"/>
  <c r="V1527" i="1"/>
  <c r="S1519" i="1"/>
  <c r="R1519" i="1"/>
  <c r="V1519" i="1"/>
  <c r="S1515" i="1"/>
  <c r="R1515" i="1"/>
  <c r="V1515" i="1"/>
  <c r="S1507" i="1"/>
  <c r="R1507" i="1"/>
  <c r="V1507" i="1"/>
  <c r="S1503" i="1"/>
  <c r="R1503" i="1"/>
  <c r="V1503" i="1"/>
  <c r="S1495" i="1"/>
  <c r="R1495" i="1"/>
  <c r="V1495" i="1"/>
  <c r="S1487" i="1"/>
  <c r="R1487" i="1"/>
  <c r="V1487" i="1"/>
  <c r="S1483" i="1"/>
  <c r="R1483" i="1"/>
  <c r="V1483" i="1"/>
  <c r="S1467" i="1"/>
  <c r="R1467" i="1"/>
  <c r="V1467" i="1"/>
  <c r="S1299" i="1"/>
  <c r="R1299" i="1"/>
  <c r="V1299" i="1"/>
  <c r="S1291" i="1"/>
  <c r="R1291" i="1"/>
  <c r="V1291" i="1"/>
  <c r="S1283" i="1"/>
  <c r="R1283" i="1"/>
  <c r="V1283" i="1"/>
  <c r="S1279" i="1"/>
  <c r="R1279" i="1"/>
  <c r="V1279" i="1"/>
  <c r="S1271" i="1"/>
  <c r="R1271" i="1"/>
  <c r="V1271" i="1"/>
  <c r="S1267" i="1"/>
  <c r="R1267" i="1"/>
  <c r="V1267" i="1"/>
  <c r="S1259" i="1"/>
  <c r="R1259" i="1"/>
  <c r="V1259" i="1"/>
  <c r="S1255" i="1"/>
  <c r="R1255" i="1"/>
  <c r="V1255" i="1"/>
  <c r="S1247" i="1"/>
  <c r="R1247" i="1"/>
  <c r="V1247" i="1"/>
  <c r="S1238" i="1"/>
  <c r="R1238" i="1"/>
  <c r="V1238" i="1"/>
  <c r="S1230" i="1"/>
  <c r="R1230" i="1"/>
  <c r="V1230" i="1"/>
  <c r="S1226" i="1"/>
  <c r="R1226" i="1"/>
  <c r="V1226" i="1"/>
  <c r="S1218" i="1"/>
  <c r="R1218" i="1"/>
  <c r="V1218" i="1"/>
  <c r="S1210" i="1"/>
  <c r="R1210" i="1"/>
  <c r="V1210" i="1"/>
  <c r="S1206" i="1"/>
  <c r="R1206" i="1"/>
  <c r="V1206" i="1"/>
  <c r="S1198" i="1"/>
  <c r="R1198" i="1"/>
  <c r="V1198" i="1"/>
  <c r="S1194" i="1"/>
  <c r="R1194" i="1"/>
  <c r="V1194" i="1"/>
  <c r="S1186" i="1"/>
  <c r="R1186" i="1"/>
  <c r="V1186" i="1"/>
  <c r="S1182" i="1"/>
  <c r="R1182" i="1"/>
  <c r="V1182" i="1"/>
  <c r="S1174" i="1"/>
  <c r="R1174" i="1"/>
  <c r="V1174" i="1"/>
  <c r="S1166" i="1"/>
  <c r="R1166" i="1"/>
  <c r="V1166" i="1"/>
  <c r="S1162" i="1"/>
  <c r="R1162" i="1"/>
  <c r="V1162" i="1"/>
  <c r="S1154" i="1"/>
  <c r="R1154" i="1"/>
  <c r="V1154" i="1"/>
  <c r="S1146" i="1"/>
  <c r="R1146" i="1"/>
  <c r="V1146" i="1"/>
  <c r="S1142" i="1"/>
  <c r="R1142" i="1"/>
  <c r="V1142" i="1"/>
  <c r="S1134" i="1"/>
  <c r="R1134" i="1"/>
  <c r="V1134" i="1"/>
  <c r="S1130" i="1"/>
  <c r="R1130" i="1"/>
  <c r="V1130" i="1"/>
  <c r="S1122" i="1"/>
  <c r="R1122" i="1"/>
  <c r="V1122" i="1"/>
  <c r="S1114" i="1"/>
  <c r="R1114" i="1"/>
  <c r="V1114" i="1"/>
  <c r="S1110" i="1"/>
  <c r="R1110" i="1"/>
  <c r="V1110" i="1"/>
  <c r="S1102" i="1"/>
  <c r="R1102" i="1"/>
  <c r="V1102" i="1"/>
  <c r="S1094" i="1"/>
  <c r="R1094" i="1"/>
  <c r="V1094" i="1"/>
  <c r="S1090" i="1"/>
  <c r="R1090" i="1"/>
  <c r="V1090" i="1"/>
  <c r="S1082" i="1"/>
  <c r="R1082" i="1"/>
  <c r="V1082" i="1"/>
  <c r="S1078" i="1"/>
  <c r="R1078" i="1"/>
  <c r="V1078" i="1"/>
  <c r="S1070" i="1"/>
  <c r="R1070" i="1"/>
  <c r="V1070" i="1"/>
  <c r="S1066" i="1"/>
  <c r="R1066" i="1"/>
  <c r="V1066" i="1"/>
  <c r="S1062" i="1"/>
  <c r="R1062" i="1"/>
  <c r="V1062" i="1"/>
  <c r="S1058" i="1"/>
  <c r="R1058" i="1"/>
  <c r="V1058" i="1"/>
  <c r="S1054" i="1"/>
  <c r="R1054" i="1"/>
  <c r="V1054" i="1"/>
  <c r="S1050" i="1"/>
  <c r="R1050" i="1"/>
  <c r="V1050" i="1"/>
  <c r="S1046" i="1"/>
  <c r="R1046" i="1"/>
  <c r="V1046" i="1"/>
  <c r="S1042" i="1"/>
  <c r="R1042" i="1"/>
  <c r="V1042" i="1"/>
  <c r="S1038" i="1"/>
  <c r="R1038" i="1"/>
  <c r="V1038" i="1"/>
  <c r="S1034" i="1"/>
  <c r="R1034" i="1"/>
  <c r="V1034" i="1"/>
  <c r="S1030" i="1"/>
  <c r="R1030" i="1"/>
  <c r="V1030" i="1"/>
  <c r="S1026" i="1"/>
  <c r="R1026" i="1"/>
  <c r="V1026" i="1"/>
  <c r="S1022" i="1"/>
  <c r="R1022" i="1"/>
  <c r="V1022" i="1"/>
  <c r="S1018" i="1"/>
  <c r="R1018" i="1"/>
  <c r="V1018" i="1"/>
  <c r="S1014" i="1"/>
  <c r="R1014" i="1"/>
  <c r="V1014" i="1"/>
  <c r="S1010" i="1"/>
  <c r="R1010" i="1"/>
  <c r="V1010" i="1"/>
  <c r="S1006" i="1"/>
  <c r="R1006" i="1"/>
  <c r="V1006" i="1"/>
  <c r="S1002" i="1"/>
  <c r="R1002" i="1"/>
  <c r="V1002" i="1"/>
  <c r="S996" i="1"/>
  <c r="R996" i="1"/>
  <c r="V996" i="1"/>
  <c r="S992" i="1"/>
  <c r="R992" i="1"/>
  <c r="V992" i="1"/>
  <c r="S988" i="1"/>
  <c r="R988" i="1"/>
  <c r="V988" i="1"/>
  <c r="S984" i="1"/>
  <c r="R984" i="1"/>
  <c r="V984" i="1"/>
  <c r="S980" i="1"/>
  <c r="R980" i="1"/>
  <c r="V980" i="1"/>
  <c r="S976" i="1"/>
  <c r="R976" i="1"/>
  <c r="V976" i="1"/>
  <c r="S972" i="1"/>
  <c r="R972" i="1"/>
  <c r="V972" i="1"/>
  <c r="S968" i="1"/>
  <c r="R968" i="1"/>
  <c r="V968" i="1"/>
  <c r="S964" i="1"/>
  <c r="R964" i="1"/>
  <c r="V964" i="1"/>
  <c r="S956" i="1"/>
  <c r="R956" i="1"/>
  <c r="V956" i="1"/>
  <c r="S952" i="1"/>
  <c r="R952" i="1"/>
  <c r="V952" i="1"/>
  <c r="S948" i="1"/>
  <c r="R948" i="1"/>
  <c r="V948" i="1"/>
  <c r="S944" i="1"/>
  <c r="R944" i="1"/>
  <c r="V944" i="1"/>
  <c r="S940" i="1"/>
  <c r="R940" i="1"/>
  <c r="V940" i="1"/>
  <c r="S936" i="1"/>
  <c r="R936" i="1"/>
  <c r="V936" i="1"/>
  <c r="S932" i="1"/>
  <c r="R932" i="1"/>
  <c r="V932" i="1"/>
  <c r="S928" i="1"/>
  <c r="R928" i="1"/>
  <c r="V928" i="1"/>
  <c r="S924" i="1"/>
  <c r="R924" i="1"/>
  <c r="V924" i="1"/>
  <c r="S920" i="1"/>
  <c r="R920" i="1"/>
  <c r="V920" i="1"/>
  <c r="S916" i="1"/>
  <c r="R916" i="1"/>
  <c r="V916" i="1"/>
  <c r="S912" i="1"/>
  <c r="R912" i="1"/>
  <c r="V912" i="1"/>
  <c r="S908" i="1"/>
  <c r="R908" i="1"/>
  <c r="V908" i="1"/>
  <c r="S904" i="1"/>
  <c r="R904" i="1"/>
  <c r="V904" i="1"/>
  <c r="S902" i="1"/>
  <c r="R902" i="1"/>
  <c r="V902" i="1"/>
  <c r="S898" i="1"/>
  <c r="R898" i="1"/>
  <c r="V898" i="1"/>
  <c r="S894" i="1"/>
  <c r="R894" i="1"/>
  <c r="V894" i="1"/>
  <c r="S890" i="1"/>
  <c r="R890" i="1"/>
  <c r="V890" i="1"/>
  <c r="S886" i="1"/>
  <c r="R886" i="1"/>
  <c r="V886" i="1"/>
  <c r="S882" i="1"/>
  <c r="R882" i="1"/>
  <c r="V882" i="1"/>
  <c r="S878" i="1"/>
  <c r="R878" i="1"/>
  <c r="V878" i="1"/>
  <c r="S874" i="1"/>
  <c r="R874" i="1"/>
  <c r="V874" i="1"/>
  <c r="S870" i="1"/>
  <c r="R870" i="1"/>
  <c r="V870" i="1"/>
  <c r="S866" i="1"/>
  <c r="R866" i="1"/>
  <c r="V866" i="1"/>
  <c r="S862" i="1"/>
  <c r="V862" i="1"/>
  <c r="R862" i="1"/>
  <c r="S858" i="1"/>
  <c r="R858" i="1"/>
  <c r="V858" i="1"/>
  <c r="S854" i="1"/>
  <c r="R854" i="1"/>
  <c r="V854" i="1"/>
  <c r="S850" i="1"/>
  <c r="R850" i="1"/>
  <c r="V850" i="1"/>
  <c r="S846" i="1"/>
  <c r="R846" i="1"/>
  <c r="V846" i="1"/>
  <c r="S842" i="1"/>
  <c r="R842" i="1"/>
  <c r="V842" i="1"/>
  <c r="S838" i="1"/>
  <c r="R838" i="1"/>
  <c r="V838" i="1"/>
  <c r="S834" i="1"/>
  <c r="R834" i="1"/>
  <c r="V834" i="1"/>
  <c r="S830" i="1"/>
  <c r="R830" i="1"/>
  <c r="V830" i="1"/>
  <c r="S826" i="1"/>
  <c r="R826" i="1"/>
  <c r="V826" i="1"/>
  <c r="S822" i="1"/>
  <c r="R822" i="1"/>
  <c r="V822" i="1"/>
  <c r="S818" i="1"/>
  <c r="R818" i="1"/>
  <c r="V818" i="1"/>
  <c r="S814" i="1"/>
  <c r="R814" i="1"/>
  <c r="V814" i="1"/>
  <c r="S810" i="1"/>
  <c r="R810" i="1"/>
  <c r="V810" i="1"/>
  <c r="S806" i="1"/>
  <c r="R806" i="1"/>
  <c r="V806" i="1"/>
  <c r="S802" i="1"/>
  <c r="R802" i="1"/>
  <c r="V802" i="1"/>
  <c r="S798" i="1"/>
  <c r="V798" i="1"/>
  <c r="R798" i="1"/>
  <c r="S794" i="1"/>
  <c r="R794" i="1"/>
  <c r="V794" i="1"/>
  <c r="S790" i="1"/>
  <c r="R790" i="1"/>
  <c r="V790" i="1"/>
  <c r="S786" i="1"/>
  <c r="R786" i="1"/>
  <c r="V786" i="1"/>
  <c r="S782" i="1"/>
  <c r="R782" i="1"/>
  <c r="V782" i="1"/>
  <c r="S778" i="1"/>
  <c r="R778" i="1"/>
  <c r="V778" i="1"/>
  <c r="S774" i="1"/>
  <c r="R774" i="1"/>
  <c r="V774" i="1"/>
  <c r="S770" i="1"/>
  <c r="R770" i="1"/>
  <c r="V770" i="1"/>
  <c r="S766" i="1"/>
  <c r="R766" i="1"/>
  <c r="V766" i="1"/>
  <c r="S762" i="1"/>
  <c r="R762" i="1"/>
  <c r="V762" i="1"/>
  <c r="S758" i="1"/>
  <c r="R758" i="1"/>
  <c r="V758" i="1"/>
  <c r="S754" i="1"/>
  <c r="R754" i="1"/>
  <c r="V754" i="1"/>
  <c r="S750" i="1"/>
  <c r="R750" i="1"/>
  <c r="V750" i="1"/>
  <c r="S746" i="1"/>
  <c r="R746" i="1"/>
  <c r="V746" i="1"/>
  <c r="S742" i="1"/>
  <c r="R742" i="1"/>
  <c r="V742" i="1"/>
  <c r="S738" i="1"/>
  <c r="R738" i="1"/>
  <c r="V738" i="1"/>
  <c r="S734" i="1"/>
  <c r="R734" i="1"/>
  <c r="V734" i="1"/>
  <c r="S730" i="1"/>
  <c r="R730" i="1"/>
  <c r="V730" i="1"/>
  <c r="S726" i="1"/>
  <c r="R726" i="1"/>
  <c r="V726" i="1"/>
  <c r="S722" i="1"/>
  <c r="R722" i="1"/>
  <c r="V722" i="1"/>
  <c r="S718" i="1"/>
  <c r="R718" i="1"/>
  <c r="V718" i="1"/>
  <c r="S714" i="1"/>
  <c r="R714" i="1"/>
  <c r="V714" i="1"/>
  <c r="S710" i="1"/>
  <c r="R710" i="1"/>
  <c r="V710" i="1"/>
  <c r="S706" i="1"/>
  <c r="R706" i="1"/>
  <c r="V706" i="1"/>
  <c r="S702" i="1"/>
  <c r="R702" i="1"/>
  <c r="V702" i="1"/>
  <c r="S698" i="1"/>
  <c r="R698" i="1"/>
  <c r="V698" i="1"/>
  <c r="S694" i="1"/>
  <c r="R694" i="1"/>
  <c r="V694" i="1"/>
  <c r="S690" i="1"/>
  <c r="R690" i="1"/>
  <c r="V690" i="1"/>
  <c r="S686" i="1"/>
  <c r="R686" i="1"/>
  <c r="V686" i="1"/>
  <c r="S682" i="1"/>
  <c r="R682" i="1"/>
  <c r="V682" i="1"/>
  <c r="S678" i="1"/>
  <c r="R678" i="1"/>
  <c r="V678" i="1"/>
  <c r="S674" i="1"/>
  <c r="R674" i="1"/>
  <c r="V674" i="1"/>
  <c r="S670" i="1"/>
  <c r="R670" i="1"/>
  <c r="V670" i="1"/>
  <c r="S666" i="1"/>
  <c r="R666" i="1"/>
  <c r="V666" i="1"/>
  <c r="S662" i="1"/>
  <c r="R662" i="1"/>
  <c r="V662" i="1"/>
  <c r="S658" i="1"/>
  <c r="R658" i="1"/>
  <c r="V658" i="1"/>
  <c r="S654" i="1"/>
  <c r="R654" i="1"/>
  <c r="V654" i="1"/>
  <c r="S650" i="1"/>
  <c r="R650" i="1"/>
  <c r="V650" i="1"/>
  <c r="S646" i="1"/>
  <c r="R646" i="1"/>
  <c r="V646" i="1"/>
  <c r="S642" i="1"/>
  <c r="R642" i="1"/>
  <c r="V642" i="1"/>
  <c r="S638" i="1"/>
  <c r="R638" i="1"/>
  <c r="V638" i="1"/>
  <c r="S634" i="1"/>
  <c r="R634" i="1"/>
  <c r="V634" i="1"/>
  <c r="S630" i="1"/>
  <c r="R630" i="1"/>
  <c r="V630" i="1"/>
  <c r="S626" i="1"/>
  <c r="R626" i="1"/>
  <c r="V626" i="1"/>
  <c r="S622" i="1"/>
  <c r="R622" i="1"/>
  <c r="V622" i="1"/>
  <c r="S618" i="1"/>
  <c r="R618" i="1"/>
  <c r="V618" i="1"/>
  <c r="S614" i="1"/>
  <c r="R614" i="1"/>
  <c r="V614" i="1"/>
  <c r="S610" i="1"/>
  <c r="R610" i="1"/>
  <c r="V610" i="1"/>
  <c r="S606" i="1"/>
  <c r="R606" i="1"/>
  <c r="V606" i="1"/>
  <c r="S602" i="1"/>
  <c r="R602" i="1"/>
  <c r="V602" i="1"/>
  <c r="S598" i="1"/>
  <c r="R598" i="1"/>
  <c r="V598" i="1"/>
  <c r="S594" i="1"/>
  <c r="R594" i="1"/>
  <c r="V594" i="1"/>
  <c r="S590" i="1"/>
  <c r="R590" i="1"/>
  <c r="V590" i="1"/>
  <c r="S586" i="1"/>
  <c r="R586" i="1"/>
  <c r="V586" i="1"/>
  <c r="S582" i="1"/>
  <c r="R582" i="1"/>
  <c r="V582" i="1"/>
  <c r="S578" i="1"/>
  <c r="R578" i="1"/>
  <c r="V578" i="1"/>
  <c r="S574" i="1"/>
  <c r="R574" i="1"/>
  <c r="V574" i="1"/>
  <c r="S570" i="1"/>
  <c r="R570" i="1"/>
  <c r="V570" i="1"/>
  <c r="S566" i="1"/>
  <c r="R566" i="1"/>
  <c r="V566" i="1"/>
  <c r="S562" i="1"/>
  <c r="R562" i="1"/>
  <c r="V562" i="1"/>
  <c r="S558" i="1"/>
  <c r="R558" i="1"/>
  <c r="V558" i="1"/>
  <c r="S554" i="1"/>
  <c r="R554" i="1"/>
  <c r="V554" i="1"/>
  <c r="S550" i="1"/>
  <c r="R550" i="1"/>
  <c r="V550" i="1"/>
  <c r="S546" i="1"/>
  <c r="R546" i="1"/>
  <c r="V546" i="1"/>
  <c r="S542" i="1"/>
  <c r="R542" i="1"/>
  <c r="V542" i="1"/>
  <c r="S538" i="1"/>
  <c r="R538" i="1"/>
  <c r="V538" i="1"/>
  <c r="S534" i="1"/>
  <c r="R534" i="1"/>
  <c r="V534" i="1"/>
  <c r="S530" i="1"/>
  <c r="R530" i="1"/>
  <c r="V530" i="1"/>
  <c r="S526" i="1"/>
  <c r="R526" i="1"/>
  <c r="V526" i="1"/>
  <c r="S522" i="1"/>
  <c r="R522" i="1"/>
  <c r="V522" i="1"/>
  <c r="S518" i="1"/>
  <c r="R518" i="1"/>
  <c r="V518" i="1"/>
  <c r="S514" i="1"/>
  <c r="R514" i="1"/>
  <c r="V514" i="1"/>
  <c r="S510" i="1"/>
  <c r="R510" i="1"/>
  <c r="V510" i="1"/>
  <c r="S506" i="1"/>
  <c r="R506" i="1"/>
  <c r="V506" i="1"/>
  <c r="S502" i="1"/>
  <c r="R502" i="1"/>
  <c r="V502" i="1"/>
  <c r="S498" i="1"/>
  <c r="R498" i="1"/>
  <c r="V498" i="1"/>
  <c r="S494" i="1"/>
  <c r="R494" i="1"/>
  <c r="V494" i="1"/>
  <c r="S490" i="1"/>
  <c r="R490" i="1"/>
  <c r="V490" i="1"/>
  <c r="S486" i="1"/>
  <c r="R486" i="1"/>
  <c r="V486" i="1"/>
  <c r="S482" i="1"/>
  <c r="R482" i="1"/>
  <c r="V482" i="1"/>
  <c r="S478" i="1"/>
  <c r="R478" i="1"/>
  <c r="V478" i="1"/>
  <c r="S474" i="1"/>
  <c r="R474" i="1"/>
  <c r="V474" i="1"/>
  <c r="S470" i="1"/>
  <c r="R470" i="1"/>
  <c r="V470" i="1"/>
  <c r="S466" i="1"/>
  <c r="R466" i="1"/>
  <c r="V466" i="1"/>
  <c r="S462" i="1"/>
  <c r="R462" i="1"/>
  <c r="V462" i="1"/>
  <c r="S458" i="1"/>
  <c r="R458" i="1"/>
  <c r="V458" i="1"/>
  <c r="S454" i="1"/>
  <c r="R454" i="1"/>
  <c r="V454" i="1"/>
  <c r="S450" i="1"/>
  <c r="R450" i="1"/>
  <c r="V450" i="1"/>
  <c r="S446" i="1"/>
  <c r="R446" i="1"/>
  <c r="V446" i="1"/>
  <c r="S442" i="1"/>
  <c r="R442" i="1"/>
  <c r="V442" i="1"/>
  <c r="S438" i="1"/>
  <c r="R438" i="1"/>
  <c r="V438" i="1"/>
  <c r="S434" i="1"/>
  <c r="R434" i="1"/>
  <c r="V434" i="1"/>
  <c r="S430" i="1"/>
  <c r="R430" i="1"/>
  <c r="V430" i="1"/>
  <c r="S426" i="1"/>
  <c r="R426" i="1"/>
  <c r="V426" i="1"/>
  <c r="S422" i="1"/>
  <c r="R422" i="1"/>
  <c r="V422" i="1"/>
  <c r="S418" i="1"/>
  <c r="R418" i="1"/>
  <c r="V418" i="1"/>
  <c r="S414" i="1"/>
  <c r="R414" i="1"/>
  <c r="V414" i="1"/>
  <c r="S410" i="1"/>
  <c r="R410" i="1"/>
  <c r="V410" i="1"/>
  <c r="S406" i="1"/>
  <c r="R406" i="1"/>
  <c r="V406" i="1"/>
  <c r="S402" i="1"/>
  <c r="R402" i="1"/>
  <c r="V402" i="1"/>
  <c r="S398" i="1"/>
  <c r="R398" i="1"/>
  <c r="V398" i="1"/>
  <c r="S394" i="1"/>
  <c r="R394" i="1"/>
  <c r="V394" i="1"/>
  <c r="S390" i="1"/>
  <c r="R390" i="1"/>
  <c r="V390" i="1"/>
  <c r="S386" i="1"/>
  <c r="R386" i="1"/>
  <c r="V386" i="1"/>
  <c r="S382" i="1"/>
  <c r="R382" i="1"/>
  <c r="V382" i="1"/>
  <c r="S378" i="1"/>
  <c r="R378" i="1"/>
  <c r="V378" i="1"/>
  <c r="S374" i="1"/>
  <c r="R374" i="1"/>
  <c r="V374" i="1"/>
  <c r="S370" i="1"/>
  <c r="R370" i="1"/>
  <c r="V370" i="1"/>
  <c r="S366" i="1"/>
  <c r="R366" i="1"/>
  <c r="V366" i="1"/>
  <c r="S362" i="1"/>
  <c r="R362" i="1"/>
  <c r="V362" i="1"/>
  <c r="S358" i="1"/>
  <c r="R358" i="1"/>
  <c r="V358" i="1"/>
  <c r="S354" i="1"/>
  <c r="R354" i="1"/>
  <c r="V354" i="1"/>
  <c r="S350" i="1"/>
  <c r="R350" i="1"/>
  <c r="V350" i="1"/>
  <c r="S346" i="1"/>
  <c r="R346" i="1"/>
  <c r="V346" i="1"/>
  <c r="S342" i="1"/>
  <c r="R342" i="1"/>
  <c r="V342" i="1"/>
  <c r="S338" i="1"/>
  <c r="R338" i="1"/>
  <c r="V338" i="1"/>
  <c r="S334" i="1"/>
  <c r="R334" i="1"/>
  <c r="V334" i="1"/>
  <c r="S330" i="1"/>
  <c r="R330" i="1"/>
  <c r="V330" i="1"/>
  <c r="S326" i="1"/>
  <c r="R326" i="1"/>
  <c r="V326" i="1"/>
  <c r="S322" i="1"/>
  <c r="R322" i="1"/>
  <c r="V322" i="1"/>
  <c r="S318" i="1"/>
  <c r="R318" i="1"/>
  <c r="V318" i="1"/>
  <c r="S314" i="1"/>
  <c r="R314" i="1"/>
  <c r="V314" i="1"/>
  <c r="S310" i="1"/>
  <c r="R310" i="1"/>
  <c r="V310" i="1"/>
  <c r="S306" i="1"/>
  <c r="R306" i="1"/>
  <c r="V306" i="1"/>
  <c r="S302" i="1"/>
  <c r="R302" i="1"/>
  <c r="V302" i="1"/>
  <c r="S298" i="1"/>
  <c r="R298" i="1"/>
  <c r="V298" i="1"/>
  <c r="S294" i="1"/>
  <c r="R294" i="1"/>
  <c r="V294" i="1"/>
  <c r="S290" i="1"/>
  <c r="R290" i="1"/>
  <c r="V290" i="1"/>
  <c r="S286" i="1"/>
  <c r="R286" i="1"/>
  <c r="V286" i="1"/>
  <c r="S282" i="1"/>
  <c r="R282" i="1"/>
  <c r="V282" i="1"/>
  <c r="S278" i="1"/>
  <c r="R278" i="1"/>
  <c r="V278" i="1"/>
  <c r="S274" i="1"/>
  <c r="R274" i="1"/>
  <c r="V274" i="1"/>
  <c r="S270" i="1"/>
  <c r="R270" i="1"/>
  <c r="V270" i="1"/>
  <c r="S266" i="1"/>
  <c r="R266" i="1"/>
  <c r="V266" i="1"/>
  <c r="S262" i="1"/>
  <c r="R262" i="1"/>
  <c r="V262" i="1"/>
  <c r="S258" i="1"/>
  <c r="R258" i="1"/>
  <c r="V258" i="1"/>
  <c r="S254" i="1"/>
  <c r="R254" i="1"/>
  <c r="V254" i="1"/>
  <c r="S250" i="1"/>
  <c r="R250" i="1"/>
  <c r="V250" i="1"/>
  <c r="S246" i="1"/>
  <c r="R246" i="1"/>
  <c r="V246" i="1"/>
  <c r="S242" i="1"/>
  <c r="R242" i="1"/>
  <c r="V242" i="1"/>
  <c r="S238" i="1"/>
  <c r="R238" i="1"/>
  <c r="V238" i="1"/>
  <c r="S234" i="1"/>
  <c r="R234" i="1"/>
  <c r="V234" i="1"/>
  <c r="S230" i="1"/>
  <c r="R230" i="1"/>
  <c r="V230" i="1"/>
  <c r="S226" i="1"/>
  <c r="R226" i="1"/>
  <c r="V226" i="1"/>
  <c r="S222" i="1"/>
  <c r="R222" i="1"/>
  <c r="V222" i="1"/>
  <c r="S218" i="1"/>
  <c r="R218" i="1"/>
  <c r="V218" i="1"/>
  <c r="S215" i="1"/>
  <c r="R215" i="1"/>
  <c r="V215" i="1"/>
  <c r="S211" i="1"/>
  <c r="R211" i="1"/>
  <c r="V211" i="1"/>
  <c r="S207" i="1"/>
  <c r="R207" i="1"/>
  <c r="V207" i="1"/>
  <c r="S203" i="1"/>
  <c r="R203" i="1"/>
  <c r="V203" i="1"/>
  <c r="S199" i="1"/>
  <c r="R199" i="1"/>
  <c r="V199" i="1"/>
  <c r="S195" i="1"/>
  <c r="R195" i="1"/>
  <c r="V195" i="1"/>
  <c r="S191" i="1"/>
  <c r="R191" i="1"/>
  <c r="V191" i="1"/>
  <c r="S187" i="1"/>
  <c r="R187" i="1"/>
  <c r="V187" i="1"/>
  <c r="S183" i="1"/>
  <c r="R183" i="1"/>
  <c r="V183" i="1"/>
  <c r="S179" i="1"/>
  <c r="R179" i="1"/>
  <c r="V179" i="1"/>
  <c r="S175" i="1"/>
  <c r="R175" i="1"/>
  <c r="V175" i="1"/>
  <c r="S171" i="1"/>
  <c r="R171" i="1"/>
  <c r="V171" i="1"/>
  <c r="S167" i="1"/>
  <c r="R167" i="1"/>
  <c r="V167" i="1"/>
  <c r="S163" i="1"/>
  <c r="R163" i="1"/>
  <c r="V163" i="1"/>
  <c r="S159" i="1"/>
  <c r="R159" i="1"/>
  <c r="V159" i="1"/>
  <c r="S155" i="1"/>
  <c r="R155" i="1"/>
  <c r="V155" i="1"/>
  <c r="S151" i="1"/>
  <c r="R151" i="1"/>
  <c r="V151" i="1"/>
  <c r="S147" i="1"/>
  <c r="R147" i="1"/>
  <c r="V147" i="1"/>
  <c r="S143" i="1"/>
  <c r="R143" i="1"/>
  <c r="V143" i="1"/>
  <c r="S139" i="1"/>
  <c r="R139" i="1"/>
  <c r="V139" i="1"/>
  <c r="S135" i="1"/>
  <c r="R135" i="1"/>
  <c r="V135" i="1"/>
  <c r="S131" i="1"/>
  <c r="R131" i="1"/>
  <c r="V131" i="1"/>
  <c r="S125" i="1"/>
  <c r="R125" i="1"/>
  <c r="V125" i="1"/>
  <c r="S121" i="1"/>
  <c r="R121" i="1"/>
  <c r="V121" i="1"/>
  <c r="S117" i="1"/>
  <c r="R117" i="1"/>
  <c r="V117" i="1"/>
  <c r="S113" i="1"/>
  <c r="R113" i="1"/>
  <c r="V113" i="1"/>
  <c r="S109" i="1"/>
  <c r="R109" i="1"/>
  <c r="V109" i="1"/>
  <c r="S105" i="1"/>
  <c r="R105" i="1"/>
  <c r="V105" i="1"/>
  <c r="S101" i="1"/>
  <c r="R101" i="1"/>
  <c r="V101" i="1"/>
  <c r="S97" i="1"/>
  <c r="R97" i="1"/>
  <c r="V97" i="1"/>
  <c r="S93" i="1"/>
  <c r="R93" i="1"/>
  <c r="V93" i="1"/>
  <c r="S89" i="1"/>
  <c r="R89" i="1"/>
  <c r="V89" i="1"/>
  <c r="S85" i="1"/>
  <c r="R85" i="1"/>
  <c r="V85" i="1"/>
  <c r="S81" i="1"/>
  <c r="R81" i="1"/>
  <c r="V81" i="1"/>
  <c r="S77" i="1"/>
  <c r="R77" i="1"/>
  <c r="V77" i="1"/>
  <c r="S73" i="1"/>
  <c r="R73" i="1"/>
  <c r="V73" i="1"/>
  <c r="S69" i="1"/>
  <c r="R69" i="1"/>
  <c r="V69" i="1"/>
  <c r="S65" i="1"/>
  <c r="R65" i="1"/>
  <c r="V65" i="1"/>
  <c r="S61" i="1"/>
  <c r="R61" i="1"/>
  <c r="V61" i="1"/>
  <c r="S57" i="1"/>
  <c r="R57" i="1"/>
  <c r="V57" i="1"/>
  <c r="S53" i="1"/>
  <c r="R53" i="1"/>
  <c r="V53" i="1"/>
  <c r="S49" i="1"/>
  <c r="R49" i="1"/>
  <c r="V49" i="1"/>
  <c r="S45" i="1"/>
  <c r="R45" i="1"/>
  <c r="V45" i="1"/>
  <c r="S41" i="1"/>
  <c r="R41" i="1"/>
  <c r="V41" i="1"/>
  <c r="S37" i="1"/>
  <c r="R37" i="1"/>
  <c r="V37" i="1"/>
  <c r="S33" i="1"/>
  <c r="R33" i="1"/>
  <c r="V33" i="1"/>
  <c r="S29" i="1"/>
  <c r="R29" i="1"/>
  <c r="V29" i="1"/>
  <c r="S25" i="1"/>
  <c r="R25" i="1"/>
  <c r="V25" i="1"/>
  <c r="S21" i="1"/>
  <c r="R21" i="1"/>
  <c r="V21" i="1"/>
  <c r="S17" i="1"/>
  <c r="R17" i="1"/>
  <c r="V17" i="1"/>
  <c r="S13" i="1"/>
  <c r="R13" i="1"/>
  <c r="V13" i="1"/>
  <c r="S9" i="1"/>
  <c r="R9" i="1"/>
  <c r="V9" i="1"/>
  <c r="S5" i="1"/>
  <c r="R5" i="1"/>
  <c r="V5" i="1"/>
  <c r="N3241" i="1"/>
  <c r="O3241" i="1" s="1"/>
  <c r="S3241" i="1"/>
  <c r="R3241" i="1"/>
  <c r="V3241" i="1"/>
  <c r="N3229" i="1"/>
  <c r="O3229" i="1" s="1"/>
  <c r="S3229" i="1"/>
  <c r="R3229" i="1"/>
  <c r="V3229" i="1"/>
  <c r="N3221" i="1"/>
  <c r="S3221" i="1"/>
  <c r="R3221" i="1"/>
  <c r="V3221" i="1"/>
  <c r="N3209" i="1"/>
  <c r="O3209" i="1" s="1"/>
  <c r="S3209" i="1"/>
  <c r="R3209" i="1"/>
  <c r="V3209" i="1"/>
  <c r="N3201" i="1"/>
  <c r="O3201" i="1" s="1"/>
  <c r="S3201" i="1"/>
  <c r="R3201" i="1"/>
  <c r="V3201" i="1"/>
  <c r="S3189" i="1"/>
  <c r="R3189" i="1"/>
  <c r="V3189" i="1"/>
  <c r="S3177" i="1"/>
  <c r="R3177" i="1"/>
  <c r="V3177" i="1"/>
  <c r="S3165" i="1"/>
  <c r="R3165" i="1"/>
  <c r="V3165" i="1"/>
  <c r="S3153" i="1"/>
  <c r="V3153" i="1"/>
  <c r="R3153" i="1"/>
  <c r="S3145" i="1"/>
  <c r="R3145" i="1"/>
  <c r="V3145" i="1"/>
  <c r="S3133" i="1"/>
  <c r="R3133" i="1"/>
  <c r="V3133" i="1"/>
  <c r="S3121" i="1"/>
  <c r="V3121" i="1"/>
  <c r="R3121" i="1"/>
  <c r="S3113" i="1"/>
  <c r="R3113" i="1"/>
  <c r="V3113" i="1"/>
  <c r="S3101" i="1"/>
  <c r="R3101" i="1"/>
  <c r="V3101" i="1"/>
  <c r="S3089" i="1"/>
  <c r="V3089" i="1"/>
  <c r="R3089" i="1"/>
  <c r="S3081" i="1"/>
  <c r="R3081" i="1"/>
  <c r="V3081" i="1"/>
  <c r="S3069" i="1"/>
  <c r="R3069" i="1"/>
  <c r="V3069" i="1"/>
  <c r="S3061" i="1"/>
  <c r="R3061" i="1"/>
  <c r="V3061" i="1"/>
  <c r="S3045" i="1"/>
  <c r="R3045" i="1"/>
  <c r="V3045" i="1"/>
  <c r="S3033" i="1"/>
  <c r="V3033" i="1"/>
  <c r="R3033" i="1"/>
  <c r="S3025" i="1"/>
  <c r="V3025" i="1"/>
  <c r="R3025" i="1"/>
  <c r="S3013" i="1"/>
  <c r="R3013" i="1"/>
  <c r="V3013" i="1"/>
  <c r="S3001" i="1"/>
  <c r="V3001" i="1"/>
  <c r="R3001" i="1"/>
  <c r="S2993" i="1"/>
  <c r="V2993" i="1"/>
  <c r="R2993" i="1"/>
  <c r="S2981" i="1"/>
  <c r="R2981" i="1"/>
  <c r="V2981" i="1"/>
  <c r="S2973" i="1"/>
  <c r="R2973" i="1"/>
  <c r="V2973" i="1"/>
  <c r="S2961" i="1"/>
  <c r="V2961" i="1"/>
  <c r="R2961" i="1"/>
  <c r="S2957" i="1"/>
  <c r="R2957" i="1"/>
  <c r="V2957" i="1"/>
  <c r="S2941" i="1"/>
  <c r="R2941" i="1"/>
  <c r="V2941" i="1"/>
  <c r="S2929" i="1"/>
  <c r="V2929" i="1"/>
  <c r="R2929" i="1"/>
  <c r="S2917" i="1"/>
  <c r="R2917" i="1"/>
  <c r="V2917" i="1"/>
  <c r="S2909" i="1"/>
  <c r="R2909" i="1"/>
  <c r="V2909" i="1"/>
  <c r="S2897" i="1"/>
  <c r="V2897" i="1"/>
  <c r="R2897" i="1"/>
  <c r="S2893" i="1"/>
  <c r="R2893" i="1"/>
  <c r="V2893" i="1"/>
  <c r="S2881" i="1"/>
  <c r="R2881" i="1"/>
  <c r="V2881" i="1"/>
  <c r="S2873" i="1"/>
  <c r="V2873" i="1"/>
  <c r="R2873" i="1"/>
  <c r="S2861" i="1"/>
  <c r="R2861" i="1"/>
  <c r="V2861" i="1"/>
  <c r="S2851" i="1"/>
  <c r="R2851" i="1"/>
  <c r="V2851" i="1"/>
  <c r="S2839" i="1"/>
  <c r="R2839" i="1"/>
  <c r="V2839" i="1"/>
  <c r="S2827" i="1"/>
  <c r="R2827" i="1"/>
  <c r="V2827" i="1"/>
  <c r="S2815" i="1"/>
  <c r="R2815" i="1"/>
  <c r="V2815" i="1"/>
  <c r="S2807" i="1"/>
  <c r="R2807" i="1"/>
  <c r="V2807" i="1"/>
  <c r="S2795" i="1"/>
  <c r="R2795" i="1"/>
  <c r="V2795" i="1"/>
  <c r="S2787" i="1"/>
  <c r="R2787" i="1"/>
  <c r="V2787" i="1"/>
  <c r="S2775" i="1"/>
  <c r="R2775" i="1"/>
  <c r="V2775" i="1"/>
  <c r="S2767" i="1"/>
  <c r="R2767" i="1"/>
  <c r="V2767" i="1"/>
  <c r="S2757" i="1"/>
  <c r="R2757" i="1"/>
  <c r="V2757" i="1"/>
  <c r="S2749" i="1"/>
  <c r="V2749" i="1"/>
  <c r="R2749" i="1"/>
  <c r="S2737" i="1"/>
  <c r="R2737" i="1"/>
  <c r="V2737" i="1"/>
  <c r="S2729" i="1"/>
  <c r="R2729" i="1"/>
  <c r="V2729" i="1"/>
  <c r="S2717" i="1"/>
  <c r="V2717" i="1"/>
  <c r="R2717" i="1"/>
  <c r="S2705" i="1"/>
  <c r="R2705" i="1"/>
  <c r="V2705" i="1"/>
  <c r="S2697" i="1"/>
  <c r="R2697" i="1"/>
  <c r="V2697" i="1"/>
  <c r="S2685" i="1"/>
  <c r="V2685" i="1"/>
  <c r="R2685" i="1"/>
  <c r="S2677" i="1"/>
  <c r="V2677" i="1"/>
  <c r="R2677" i="1"/>
  <c r="S2665" i="1"/>
  <c r="R2665" i="1"/>
  <c r="V2665" i="1"/>
  <c r="S2657" i="1"/>
  <c r="R2657" i="1"/>
  <c r="V2657" i="1"/>
  <c r="S2645" i="1"/>
  <c r="V2645" i="1"/>
  <c r="R2645" i="1"/>
  <c r="S2637" i="1"/>
  <c r="R2637" i="1"/>
  <c r="V2637" i="1"/>
  <c r="S2625" i="1"/>
  <c r="R2625" i="1"/>
  <c r="V2625" i="1"/>
  <c r="S2617" i="1"/>
  <c r="R2617" i="1"/>
  <c r="V2617" i="1"/>
  <c r="S2605" i="1"/>
  <c r="R2605" i="1"/>
  <c r="V2605" i="1"/>
  <c r="S2593" i="1"/>
  <c r="R2593" i="1"/>
  <c r="V2593" i="1"/>
  <c r="S2585" i="1"/>
  <c r="R2585" i="1"/>
  <c r="V2585" i="1"/>
  <c r="S2573" i="1"/>
  <c r="R2573" i="1"/>
  <c r="V2573" i="1"/>
  <c r="S2565" i="1"/>
  <c r="R2565" i="1"/>
  <c r="V2565" i="1"/>
  <c r="S2557" i="1"/>
  <c r="R2557" i="1"/>
  <c r="V2557" i="1"/>
  <c r="S2545" i="1"/>
  <c r="R2545" i="1"/>
  <c r="V2545" i="1"/>
  <c r="S2537" i="1"/>
  <c r="R2537" i="1"/>
  <c r="V2537" i="1"/>
  <c r="S2521" i="1"/>
  <c r="R2521" i="1"/>
  <c r="V2521" i="1"/>
  <c r="S2509" i="1"/>
  <c r="R2509" i="1"/>
  <c r="V2509" i="1"/>
  <c r="S2501" i="1"/>
  <c r="R2501" i="1"/>
  <c r="V2501" i="1"/>
  <c r="S2489" i="1"/>
  <c r="R2489" i="1"/>
  <c r="V2489" i="1"/>
  <c r="S2481" i="1"/>
  <c r="R2481" i="1"/>
  <c r="V2481" i="1"/>
  <c r="S2469" i="1"/>
  <c r="R2469" i="1"/>
  <c r="V2469" i="1"/>
  <c r="S2457" i="1"/>
  <c r="R2457" i="1"/>
  <c r="V2457" i="1"/>
  <c r="S2449" i="1"/>
  <c r="R2449" i="1"/>
  <c r="V2449" i="1"/>
  <c r="N2437" i="1"/>
  <c r="S2437" i="1"/>
  <c r="R2437" i="1"/>
  <c r="V2437" i="1"/>
  <c r="S2433" i="1"/>
  <c r="R2433" i="1"/>
  <c r="V2433" i="1"/>
  <c r="S2421" i="1"/>
  <c r="R2421" i="1"/>
  <c r="V2421" i="1"/>
  <c r="S2409" i="1"/>
  <c r="R2409" i="1"/>
  <c r="V2409" i="1"/>
  <c r="S2401" i="1"/>
  <c r="R2401" i="1"/>
  <c r="V2401" i="1"/>
  <c r="S2389" i="1"/>
  <c r="R2389" i="1"/>
  <c r="V2389" i="1"/>
  <c r="S2377" i="1"/>
  <c r="R2377" i="1"/>
  <c r="V2377" i="1"/>
  <c r="S2365" i="1"/>
  <c r="R2365" i="1"/>
  <c r="V2365" i="1"/>
  <c r="S2353" i="1"/>
  <c r="R2353" i="1"/>
  <c r="V2353" i="1"/>
  <c r="S2345" i="1"/>
  <c r="R2345" i="1"/>
  <c r="V2345" i="1"/>
  <c r="S2333" i="1"/>
  <c r="R2333" i="1"/>
  <c r="V2333" i="1"/>
  <c r="S2325" i="1"/>
  <c r="R2325" i="1"/>
  <c r="V2325" i="1"/>
  <c r="S2313" i="1"/>
  <c r="R2313" i="1"/>
  <c r="V2313" i="1"/>
  <c r="S2305" i="1"/>
  <c r="R2305" i="1"/>
  <c r="V2305" i="1"/>
  <c r="S2293" i="1"/>
  <c r="R2293" i="1"/>
  <c r="V2293" i="1"/>
  <c r="S2281" i="1"/>
  <c r="R2281" i="1"/>
  <c r="V2281" i="1"/>
  <c r="S2269" i="1"/>
  <c r="R2269" i="1"/>
  <c r="V2269" i="1"/>
  <c r="S2257" i="1"/>
  <c r="R2257" i="1"/>
  <c r="V2257" i="1"/>
  <c r="S2253" i="1"/>
  <c r="R2253" i="1"/>
  <c r="V2253" i="1"/>
  <c r="S2241" i="1"/>
  <c r="R2241" i="1"/>
  <c r="V2241" i="1"/>
  <c r="S2233" i="1"/>
  <c r="R2233" i="1"/>
  <c r="V2233" i="1"/>
  <c r="S2221" i="1"/>
  <c r="R2221" i="1"/>
  <c r="V2221" i="1"/>
  <c r="S2213" i="1"/>
  <c r="R2213" i="1"/>
  <c r="V2213" i="1"/>
  <c r="S2201" i="1"/>
  <c r="R2201" i="1"/>
  <c r="V2201" i="1"/>
  <c r="S2193" i="1"/>
  <c r="R2193" i="1"/>
  <c r="V2193" i="1"/>
  <c r="S2181" i="1"/>
  <c r="R2181" i="1"/>
  <c r="V2181" i="1"/>
  <c r="S2169" i="1"/>
  <c r="R2169" i="1"/>
  <c r="V2169" i="1"/>
  <c r="S2161" i="1"/>
  <c r="R2161" i="1"/>
  <c r="V2161" i="1"/>
  <c r="S2149" i="1"/>
  <c r="R2149" i="1"/>
  <c r="V2149" i="1"/>
  <c r="S2141" i="1"/>
  <c r="R2141" i="1"/>
  <c r="V2141" i="1"/>
  <c r="S2129" i="1"/>
  <c r="R2129" i="1"/>
  <c r="V2129" i="1"/>
  <c r="S2117" i="1"/>
  <c r="R2117" i="1"/>
  <c r="V2117" i="1"/>
  <c r="S2109" i="1"/>
  <c r="R2109" i="1"/>
  <c r="V2109" i="1"/>
  <c r="S2101" i="1"/>
  <c r="R2101" i="1"/>
  <c r="V2101" i="1"/>
  <c r="S2089" i="1"/>
  <c r="R2089" i="1"/>
  <c r="V2089" i="1"/>
  <c r="S2078" i="1"/>
  <c r="R2078" i="1"/>
  <c r="V2078" i="1"/>
  <c r="S2070" i="1"/>
  <c r="R2070" i="1"/>
  <c r="V2070" i="1"/>
  <c r="S2058" i="1"/>
  <c r="R2058" i="1"/>
  <c r="V2058" i="1"/>
  <c r="S2050" i="1"/>
  <c r="R2050" i="1"/>
  <c r="V2050" i="1"/>
  <c r="S2038" i="1"/>
  <c r="R2038" i="1"/>
  <c r="V2038" i="1"/>
  <c r="S2034" i="1"/>
  <c r="R2034" i="1"/>
  <c r="V2034" i="1"/>
  <c r="S2022" i="1"/>
  <c r="R2022" i="1"/>
  <c r="V2022" i="1"/>
  <c r="S2010" i="1"/>
  <c r="R2010" i="1"/>
  <c r="V2010" i="1"/>
  <c r="S2002" i="1"/>
  <c r="R2002" i="1"/>
  <c r="V2002" i="1"/>
  <c r="S1984" i="1"/>
  <c r="R1984" i="1"/>
  <c r="V1984" i="1"/>
  <c r="S1972" i="1"/>
  <c r="R1972" i="1"/>
  <c r="V1972" i="1"/>
  <c r="S1960" i="1"/>
  <c r="R1960" i="1"/>
  <c r="V1960" i="1"/>
  <c r="S1948" i="1"/>
  <c r="R1948" i="1"/>
  <c r="V1948" i="1"/>
  <c r="S1940" i="1"/>
  <c r="R1940" i="1"/>
  <c r="V1940" i="1"/>
  <c r="S1928" i="1"/>
  <c r="R1928" i="1"/>
  <c r="V1928" i="1"/>
  <c r="S1916" i="1"/>
  <c r="R1916" i="1"/>
  <c r="V1916" i="1"/>
  <c r="S1908" i="1"/>
  <c r="R1908" i="1"/>
  <c r="V1908" i="1"/>
  <c r="S1896" i="1"/>
  <c r="R1896" i="1"/>
  <c r="V1896" i="1"/>
  <c r="S1888" i="1"/>
  <c r="R1888" i="1"/>
  <c r="V1888" i="1"/>
  <c r="S1876" i="1"/>
  <c r="R1876" i="1"/>
  <c r="V1876" i="1"/>
  <c r="S1872" i="1"/>
  <c r="R1872" i="1"/>
  <c r="V1872" i="1"/>
  <c r="S1860" i="1"/>
  <c r="R1860" i="1"/>
  <c r="V1860" i="1"/>
  <c r="S1852" i="1"/>
  <c r="R1852" i="1"/>
  <c r="V1852" i="1"/>
  <c r="S1836" i="1"/>
  <c r="R1836" i="1"/>
  <c r="V1836" i="1"/>
  <c r="S1824" i="1"/>
  <c r="R1824" i="1"/>
  <c r="V1824" i="1"/>
  <c r="S1816" i="1"/>
  <c r="R1816" i="1"/>
  <c r="V1816" i="1"/>
  <c r="S1804" i="1"/>
  <c r="R1804" i="1"/>
  <c r="V1804" i="1"/>
  <c r="S1792" i="1"/>
  <c r="R1792" i="1"/>
  <c r="V1792" i="1"/>
  <c r="S1784" i="1"/>
  <c r="R1784" i="1"/>
  <c r="V1784" i="1"/>
  <c r="S1772" i="1"/>
  <c r="R1772" i="1"/>
  <c r="V1772" i="1"/>
  <c r="S1764" i="1"/>
  <c r="R1764" i="1"/>
  <c r="V1764" i="1"/>
  <c r="S1752" i="1"/>
  <c r="R1752" i="1"/>
  <c r="V1752" i="1"/>
  <c r="S1744" i="1"/>
  <c r="R1744" i="1"/>
  <c r="V1744" i="1"/>
  <c r="S1736" i="1"/>
  <c r="R1736" i="1"/>
  <c r="V1736" i="1"/>
  <c r="S1724" i="1"/>
  <c r="R1724" i="1"/>
  <c r="V1724" i="1"/>
  <c r="S1716" i="1"/>
  <c r="R1716" i="1"/>
  <c r="V1716" i="1"/>
  <c r="S1704" i="1"/>
  <c r="R1704" i="1"/>
  <c r="V1704" i="1"/>
  <c r="S1696" i="1"/>
  <c r="R1696" i="1"/>
  <c r="V1696" i="1"/>
  <c r="S1684" i="1"/>
  <c r="R1684" i="1"/>
  <c r="V1684" i="1"/>
  <c r="S1672" i="1"/>
  <c r="R1672" i="1"/>
  <c r="V1672" i="1"/>
  <c r="S1660" i="1"/>
  <c r="R1660" i="1"/>
  <c r="V1660" i="1"/>
  <c r="S1648" i="1"/>
  <c r="R1648" i="1"/>
  <c r="V1648" i="1"/>
  <c r="S1640" i="1"/>
  <c r="R1640" i="1"/>
  <c r="V1640" i="1"/>
  <c r="S1628" i="1"/>
  <c r="R1628" i="1"/>
  <c r="V1628" i="1"/>
  <c r="S1620" i="1"/>
  <c r="R1620" i="1"/>
  <c r="V1620" i="1"/>
  <c r="S1612" i="1"/>
  <c r="R1612" i="1"/>
  <c r="V1612" i="1"/>
  <c r="S1600" i="1"/>
  <c r="R1600" i="1"/>
  <c r="V1600" i="1"/>
  <c r="S1592" i="1"/>
  <c r="R1592" i="1"/>
  <c r="V1592" i="1"/>
  <c r="S1580" i="1"/>
  <c r="R1580" i="1"/>
  <c r="V1580" i="1"/>
  <c r="S1572" i="1"/>
  <c r="R1572" i="1"/>
  <c r="V1572" i="1"/>
  <c r="S1560" i="1"/>
  <c r="R1560" i="1"/>
  <c r="V1560" i="1"/>
  <c r="S1552" i="1"/>
  <c r="R1552" i="1"/>
  <c r="V1552" i="1"/>
  <c r="S1540" i="1"/>
  <c r="R1540" i="1"/>
  <c r="V1540" i="1"/>
  <c r="S1528" i="1"/>
  <c r="R1528" i="1"/>
  <c r="V1528" i="1"/>
  <c r="S1520" i="1"/>
  <c r="R1520" i="1"/>
  <c r="V1520" i="1"/>
  <c r="S1508" i="1"/>
  <c r="R1508" i="1"/>
  <c r="V1508" i="1"/>
  <c r="S1500" i="1"/>
  <c r="R1500" i="1"/>
  <c r="V1500" i="1"/>
  <c r="S1488" i="1"/>
  <c r="R1488" i="1"/>
  <c r="V1488" i="1"/>
  <c r="S1476" i="1"/>
  <c r="R1476" i="1"/>
  <c r="V1476" i="1"/>
  <c r="S1468" i="1"/>
  <c r="R1468" i="1"/>
  <c r="V1468" i="1"/>
  <c r="S1456" i="1"/>
  <c r="R1456" i="1"/>
  <c r="V1456" i="1"/>
  <c r="S1448" i="1"/>
  <c r="R1448" i="1"/>
  <c r="V1448" i="1"/>
  <c r="S1436" i="1"/>
  <c r="R1436" i="1"/>
  <c r="V1436" i="1"/>
  <c r="S1428" i="1"/>
  <c r="R1428" i="1"/>
  <c r="V1428" i="1"/>
  <c r="S1416" i="1"/>
  <c r="R1416" i="1"/>
  <c r="V1416" i="1"/>
  <c r="S1404" i="1"/>
  <c r="R1404" i="1"/>
  <c r="V1404" i="1"/>
  <c r="S1396" i="1"/>
  <c r="R1396" i="1"/>
  <c r="V1396" i="1"/>
  <c r="S1380" i="1"/>
  <c r="R1380" i="1"/>
  <c r="V1380" i="1"/>
  <c r="S1372" i="1"/>
  <c r="R1372" i="1"/>
  <c r="V1372" i="1"/>
  <c r="S1360" i="1"/>
  <c r="R1360" i="1"/>
  <c r="V1360" i="1"/>
  <c r="S1348" i="1"/>
  <c r="R1348" i="1"/>
  <c r="V1348" i="1"/>
  <c r="S1340" i="1"/>
  <c r="R1340" i="1"/>
  <c r="V1340" i="1"/>
  <c r="S1328" i="1"/>
  <c r="R1328" i="1"/>
  <c r="V1328" i="1"/>
  <c r="S1320" i="1"/>
  <c r="R1320" i="1"/>
  <c r="V1320" i="1"/>
  <c r="S1308" i="1"/>
  <c r="R1308" i="1"/>
  <c r="V1308" i="1"/>
  <c r="S1292" i="1"/>
  <c r="R1292" i="1"/>
  <c r="V1292" i="1"/>
  <c r="S1284" i="1"/>
  <c r="R1284" i="1"/>
  <c r="V1284" i="1"/>
  <c r="S1272" i="1"/>
  <c r="R1272" i="1"/>
  <c r="V1272" i="1"/>
  <c r="S1264" i="1"/>
  <c r="R1264" i="1"/>
  <c r="V1264" i="1"/>
  <c r="S1252" i="1"/>
  <c r="R1252" i="1"/>
  <c r="V1252" i="1"/>
  <c r="S1244" i="1"/>
  <c r="R1244" i="1"/>
  <c r="V1244" i="1"/>
  <c r="S1239" i="1"/>
  <c r="R1239" i="1"/>
  <c r="V1239" i="1"/>
  <c r="S1231" i="1"/>
  <c r="R1231" i="1"/>
  <c r="V1231" i="1"/>
  <c r="S1219" i="1"/>
  <c r="R1219" i="1"/>
  <c r="V1219" i="1"/>
  <c r="S1215" i="1"/>
  <c r="R1215" i="1"/>
  <c r="V1215" i="1"/>
  <c r="S1203" i="1"/>
  <c r="R1203" i="1"/>
  <c r="V1203" i="1"/>
  <c r="S1191" i="1"/>
  <c r="R1191" i="1"/>
  <c r="V1191" i="1"/>
  <c r="S1183" i="1"/>
  <c r="R1183" i="1"/>
  <c r="V1183" i="1"/>
  <c r="S1171" i="1"/>
  <c r="R1171" i="1"/>
  <c r="V1171" i="1"/>
  <c r="S1163" i="1"/>
  <c r="R1163" i="1"/>
  <c r="V1163" i="1"/>
  <c r="S1151" i="1"/>
  <c r="R1151" i="1"/>
  <c r="V1151" i="1"/>
  <c r="S1143" i="1"/>
  <c r="R1143" i="1"/>
  <c r="V1143" i="1"/>
  <c r="S1131" i="1"/>
  <c r="R1131" i="1"/>
  <c r="V1131" i="1"/>
  <c r="S1123" i="1"/>
  <c r="R1123" i="1"/>
  <c r="V1123" i="1"/>
  <c r="S1111" i="1"/>
  <c r="R1111" i="1"/>
  <c r="V1111" i="1"/>
  <c r="S1099" i="1"/>
  <c r="R1099" i="1"/>
  <c r="V1099" i="1"/>
  <c r="S1087" i="1"/>
  <c r="R1087" i="1"/>
  <c r="V1087" i="1"/>
  <c r="S1075" i="1"/>
  <c r="R1075" i="1"/>
  <c r="V1075" i="1"/>
  <c r="S1067" i="1"/>
  <c r="R1067" i="1"/>
  <c r="V1067" i="1"/>
  <c r="S1055" i="1"/>
  <c r="R1055" i="1"/>
  <c r="V1055" i="1"/>
  <c r="S1047" i="1"/>
  <c r="R1047" i="1"/>
  <c r="V1047" i="1"/>
  <c r="S1039" i="1"/>
  <c r="R1039" i="1"/>
  <c r="V1039" i="1"/>
  <c r="S1027" i="1"/>
  <c r="R1027" i="1"/>
  <c r="V1027" i="1"/>
  <c r="S1011" i="1"/>
  <c r="R1011" i="1"/>
  <c r="V1011" i="1"/>
  <c r="S1003" i="1"/>
  <c r="R1003" i="1"/>
  <c r="V1003" i="1"/>
  <c r="S993" i="1"/>
  <c r="R993" i="1"/>
  <c r="V993" i="1"/>
  <c r="S981" i="1"/>
  <c r="R981" i="1"/>
  <c r="V981" i="1"/>
  <c r="S973" i="1"/>
  <c r="R973" i="1"/>
  <c r="V973" i="1"/>
  <c r="S961" i="1"/>
  <c r="R961" i="1"/>
  <c r="V961" i="1"/>
  <c r="S953" i="1"/>
  <c r="R953" i="1"/>
  <c r="V953" i="1"/>
  <c r="S941" i="1"/>
  <c r="R941" i="1"/>
  <c r="V941" i="1"/>
  <c r="S929" i="1"/>
  <c r="R929" i="1"/>
  <c r="V929" i="1"/>
  <c r="S925" i="1"/>
  <c r="R925" i="1"/>
  <c r="V925" i="1"/>
  <c r="S917" i="1"/>
  <c r="R917" i="1"/>
  <c r="V917" i="1"/>
  <c r="S909" i="1"/>
  <c r="R909" i="1"/>
  <c r="V909" i="1"/>
  <c r="S899" i="1"/>
  <c r="R899" i="1"/>
  <c r="V899" i="1"/>
  <c r="S895" i="1"/>
  <c r="R895" i="1"/>
  <c r="V895" i="1"/>
  <c r="S887" i="1"/>
  <c r="R887" i="1"/>
  <c r="V887" i="1"/>
  <c r="S883" i="1"/>
  <c r="R883" i="1"/>
  <c r="V883" i="1"/>
  <c r="S875" i="1"/>
  <c r="R875" i="1"/>
  <c r="V875" i="1"/>
  <c r="S867" i="1"/>
  <c r="R867" i="1"/>
  <c r="V867" i="1"/>
  <c r="S859" i="1"/>
  <c r="R859" i="1"/>
  <c r="V859" i="1"/>
  <c r="S855" i="1"/>
  <c r="R855" i="1"/>
  <c r="V855" i="1"/>
  <c r="S847" i="1"/>
  <c r="R847" i="1"/>
  <c r="V847" i="1"/>
  <c r="S839" i="1"/>
  <c r="R839" i="1"/>
  <c r="V839" i="1"/>
  <c r="S831" i="1"/>
  <c r="R831" i="1"/>
  <c r="V831" i="1"/>
  <c r="S823" i="1"/>
  <c r="R823" i="1"/>
  <c r="V823" i="1"/>
  <c r="S815" i="1"/>
  <c r="R815" i="1"/>
  <c r="V815" i="1"/>
  <c r="S811" i="1"/>
  <c r="R811" i="1"/>
  <c r="V811" i="1"/>
  <c r="S803" i="1"/>
  <c r="R803" i="1"/>
  <c r="V803" i="1"/>
  <c r="S795" i="1"/>
  <c r="R795" i="1"/>
  <c r="V795" i="1"/>
  <c r="S791" i="1"/>
  <c r="R791" i="1"/>
  <c r="V791" i="1"/>
  <c r="S783" i="1"/>
  <c r="R783" i="1"/>
  <c r="V783" i="1"/>
  <c r="S775" i="1"/>
  <c r="R775" i="1"/>
  <c r="V775" i="1"/>
  <c r="S767" i="1"/>
  <c r="R767" i="1"/>
  <c r="V767" i="1"/>
  <c r="S759" i="1"/>
  <c r="R759" i="1"/>
  <c r="V759" i="1"/>
  <c r="S755" i="1"/>
  <c r="R755" i="1"/>
  <c r="V755" i="1"/>
  <c r="S747" i="1"/>
  <c r="R747" i="1"/>
  <c r="V747" i="1"/>
  <c r="S739" i="1"/>
  <c r="R739" i="1"/>
  <c r="V739" i="1"/>
  <c r="S735" i="1"/>
  <c r="R735" i="1"/>
  <c r="V735" i="1"/>
  <c r="S727" i="1"/>
  <c r="R727" i="1"/>
  <c r="V727" i="1"/>
  <c r="S719" i="1"/>
  <c r="R719" i="1"/>
  <c r="V719" i="1"/>
  <c r="S711" i="1"/>
  <c r="R711" i="1"/>
  <c r="V711" i="1"/>
  <c r="S703" i="1"/>
  <c r="R703" i="1"/>
  <c r="V703" i="1"/>
  <c r="S695" i="1"/>
  <c r="R695" i="1"/>
  <c r="V695" i="1"/>
  <c r="S687" i="1"/>
  <c r="R687" i="1"/>
  <c r="V687" i="1"/>
  <c r="S679" i="1"/>
  <c r="R679" i="1"/>
  <c r="V679" i="1"/>
  <c r="S675" i="1"/>
  <c r="R675" i="1"/>
  <c r="V675" i="1"/>
  <c r="S667" i="1"/>
  <c r="R667" i="1"/>
  <c r="V667" i="1"/>
  <c r="S659" i="1"/>
  <c r="R659" i="1"/>
  <c r="V659" i="1"/>
  <c r="S651" i="1"/>
  <c r="R651" i="1"/>
  <c r="V651" i="1"/>
  <c r="S647" i="1"/>
  <c r="R647" i="1"/>
  <c r="V647" i="1"/>
  <c r="S639" i="1"/>
  <c r="R639" i="1"/>
  <c r="V639" i="1"/>
  <c r="S631" i="1"/>
  <c r="R631" i="1"/>
  <c r="V631" i="1"/>
  <c r="S623" i="1"/>
  <c r="R623" i="1"/>
  <c r="V623" i="1"/>
  <c r="S615" i="1"/>
  <c r="R615" i="1"/>
  <c r="V615" i="1"/>
  <c r="S607" i="1"/>
  <c r="R607" i="1"/>
  <c r="V607" i="1"/>
  <c r="S599" i="1"/>
  <c r="R599" i="1"/>
  <c r="V599" i="1"/>
  <c r="S595" i="1"/>
  <c r="R595" i="1"/>
  <c r="V595" i="1"/>
  <c r="S587" i="1"/>
  <c r="R587" i="1"/>
  <c r="V587" i="1"/>
  <c r="S579" i="1"/>
  <c r="R579" i="1"/>
  <c r="V579" i="1"/>
  <c r="S571" i="1"/>
  <c r="R571" i="1"/>
  <c r="V571" i="1"/>
  <c r="S563" i="1"/>
  <c r="R563" i="1"/>
  <c r="V563" i="1"/>
  <c r="S555" i="1"/>
  <c r="R555" i="1"/>
  <c r="V555" i="1"/>
  <c r="S547" i="1"/>
  <c r="R547" i="1"/>
  <c r="V547" i="1"/>
  <c r="S539" i="1"/>
  <c r="R539" i="1"/>
  <c r="V539" i="1"/>
  <c r="S531" i="1"/>
  <c r="R531" i="1"/>
  <c r="V531" i="1"/>
  <c r="S523" i="1"/>
  <c r="R523" i="1"/>
  <c r="V523" i="1"/>
  <c r="S519" i="1"/>
  <c r="R519" i="1"/>
  <c r="V519" i="1"/>
  <c r="S511" i="1"/>
  <c r="R511" i="1"/>
  <c r="V511" i="1"/>
  <c r="S503" i="1"/>
  <c r="R503" i="1"/>
  <c r="V503" i="1"/>
  <c r="S495" i="1"/>
  <c r="R495" i="1"/>
  <c r="V495" i="1"/>
  <c r="S487" i="1"/>
  <c r="R487" i="1"/>
  <c r="V487" i="1"/>
  <c r="S479" i="1"/>
  <c r="R479" i="1"/>
  <c r="V479" i="1"/>
  <c r="S471" i="1"/>
  <c r="R471" i="1"/>
  <c r="V471" i="1"/>
  <c r="S463" i="1"/>
  <c r="R463" i="1"/>
  <c r="V463" i="1"/>
  <c r="S455" i="1"/>
  <c r="R455" i="1"/>
  <c r="V455" i="1"/>
  <c r="S447" i="1"/>
  <c r="R447" i="1"/>
  <c r="V447" i="1"/>
  <c r="S443" i="1"/>
  <c r="R443" i="1"/>
  <c r="V443" i="1"/>
  <c r="S435" i="1"/>
  <c r="R435" i="1"/>
  <c r="V435" i="1"/>
  <c r="S427" i="1"/>
  <c r="R427" i="1"/>
  <c r="V427" i="1"/>
  <c r="S419" i="1"/>
  <c r="R419" i="1"/>
  <c r="V419" i="1"/>
  <c r="S411" i="1"/>
  <c r="R411" i="1"/>
  <c r="V411" i="1"/>
  <c r="S403" i="1"/>
  <c r="R403" i="1"/>
  <c r="V403" i="1"/>
  <c r="S395" i="1"/>
  <c r="R395" i="1"/>
  <c r="V395" i="1"/>
  <c r="S387" i="1"/>
  <c r="R387" i="1"/>
  <c r="V387" i="1"/>
  <c r="S379" i="1"/>
  <c r="R379" i="1"/>
  <c r="V379" i="1"/>
  <c r="S371" i="1"/>
  <c r="R371" i="1"/>
  <c r="V371" i="1"/>
  <c r="S367" i="1"/>
  <c r="R367" i="1"/>
  <c r="V367" i="1"/>
  <c r="S359" i="1"/>
  <c r="R359" i="1"/>
  <c r="V359" i="1"/>
  <c r="S355" i="1"/>
  <c r="R355" i="1"/>
  <c r="V355" i="1"/>
  <c r="S347" i="1"/>
  <c r="R347" i="1"/>
  <c r="V347" i="1"/>
  <c r="S339" i="1"/>
  <c r="R339" i="1"/>
  <c r="V339" i="1"/>
  <c r="S335" i="1"/>
  <c r="R335" i="1"/>
  <c r="V335" i="1"/>
  <c r="S327" i="1"/>
  <c r="R327" i="1"/>
  <c r="V327" i="1"/>
  <c r="S319" i="1"/>
  <c r="R319" i="1"/>
  <c r="V319" i="1"/>
  <c r="S307" i="1"/>
  <c r="R307" i="1"/>
  <c r="V307" i="1"/>
  <c r="S299" i="1"/>
  <c r="R299" i="1"/>
  <c r="V299" i="1"/>
  <c r="S295" i="1"/>
  <c r="R295" i="1"/>
  <c r="V295" i="1"/>
  <c r="S287" i="1"/>
  <c r="R287" i="1"/>
  <c r="V287" i="1"/>
  <c r="S279" i="1"/>
  <c r="R279" i="1"/>
  <c r="V279" i="1"/>
  <c r="S271" i="1"/>
  <c r="R271" i="1"/>
  <c r="V271" i="1"/>
  <c r="S259" i="1"/>
  <c r="R259" i="1"/>
  <c r="V259" i="1"/>
  <c r="S251" i="1"/>
  <c r="R251" i="1"/>
  <c r="V251" i="1"/>
  <c r="S239" i="1"/>
  <c r="R239" i="1"/>
  <c r="V239" i="1"/>
  <c r="S235" i="1"/>
  <c r="R235" i="1"/>
  <c r="V235" i="1"/>
  <c r="S227" i="1"/>
  <c r="R227" i="1"/>
  <c r="V227" i="1"/>
  <c r="S219" i="1"/>
  <c r="R219" i="1"/>
  <c r="V219" i="1"/>
  <c r="S212" i="1"/>
  <c r="R212" i="1"/>
  <c r="V212" i="1"/>
  <c r="S204" i="1"/>
  <c r="R204" i="1"/>
  <c r="V204" i="1"/>
  <c r="S196" i="1"/>
  <c r="R196" i="1"/>
  <c r="V196" i="1"/>
  <c r="S188" i="1"/>
  <c r="R188" i="1"/>
  <c r="V188" i="1"/>
  <c r="S184" i="1"/>
  <c r="R184" i="1"/>
  <c r="V184" i="1"/>
  <c r="S172" i="1"/>
  <c r="R172" i="1"/>
  <c r="V172" i="1"/>
  <c r="S164" i="1"/>
  <c r="R164" i="1"/>
  <c r="V164" i="1"/>
  <c r="S156" i="1"/>
  <c r="R156" i="1"/>
  <c r="V156" i="1"/>
  <c r="S148" i="1"/>
  <c r="R148" i="1"/>
  <c r="V148" i="1"/>
  <c r="S144" i="1"/>
  <c r="R144" i="1"/>
  <c r="V144" i="1"/>
  <c r="S136" i="1"/>
  <c r="R136" i="1"/>
  <c r="V136" i="1"/>
  <c r="S128" i="1"/>
  <c r="R128" i="1"/>
  <c r="V128" i="1"/>
  <c r="S122" i="1"/>
  <c r="R122" i="1"/>
  <c r="V122" i="1"/>
  <c r="S118" i="1"/>
  <c r="R118" i="1"/>
  <c r="V118" i="1"/>
  <c r="S110" i="1"/>
  <c r="R110" i="1"/>
  <c r="V110" i="1"/>
  <c r="S102" i="1"/>
  <c r="R102" i="1"/>
  <c r="V102" i="1"/>
  <c r="S94" i="1"/>
  <c r="R94" i="1"/>
  <c r="V94" i="1"/>
  <c r="S86" i="1"/>
  <c r="R86" i="1"/>
  <c r="V86" i="1"/>
  <c r="S82" i="1"/>
  <c r="R82" i="1"/>
  <c r="V82" i="1"/>
  <c r="S74" i="1"/>
  <c r="R74" i="1"/>
  <c r="V74" i="1"/>
  <c r="S66" i="1"/>
  <c r="R66" i="1"/>
  <c r="V66" i="1"/>
  <c r="S54" i="1"/>
  <c r="R54" i="1"/>
  <c r="V54" i="1"/>
  <c r="S42" i="1"/>
  <c r="R42" i="1"/>
  <c r="V42" i="1"/>
  <c r="S34" i="1"/>
  <c r="R34" i="1"/>
  <c r="V34" i="1"/>
  <c r="S30" i="1"/>
  <c r="R30" i="1"/>
  <c r="V30" i="1"/>
  <c r="S22" i="1"/>
  <c r="R22" i="1"/>
  <c r="V22" i="1"/>
  <c r="S14" i="1"/>
  <c r="R14" i="1"/>
  <c r="V14" i="1"/>
  <c r="S6" i="1"/>
  <c r="R6" i="1"/>
  <c r="V6" i="1"/>
  <c r="S3228" i="1"/>
  <c r="R3228" i="1"/>
  <c r="V3228" i="1"/>
  <c r="S3208" i="1"/>
  <c r="R3208" i="1"/>
  <c r="V3208" i="1"/>
  <c r="S3192" i="1"/>
  <c r="R3192" i="1"/>
  <c r="V3192" i="1"/>
  <c r="S3176" i="1"/>
  <c r="R3176" i="1"/>
  <c r="V3176" i="1"/>
  <c r="S3160" i="1"/>
  <c r="R3160" i="1"/>
  <c r="V3160" i="1"/>
  <c r="S3144" i="1"/>
  <c r="R3144" i="1"/>
  <c r="V3144" i="1"/>
  <c r="S3128" i="1"/>
  <c r="R3128" i="1"/>
  <c r="V3128" i="1"/>
  <c r="S3108" i="1"/>
  <c r="R3108" i="1"/>
  <c r="V3108" i="1"/>
  <c r="S3096" i="1"/>
  <c r="R3096" i="1"/>
  <c r="V3096" i="1"/>
  <c r="S3076" i="1"/>
  <c r="R3076" i="1"/>
  <c r="V3076" i="1"/>
  <c r="S3056" i="1"/>
  <c r="R3056" i="1"/>
  <c r="V3056" i="1"/>
  <c r="S3036" i="1"/>
  <c r="R3036" i="1"/>
  <c r="V3036" i="1"/>
  <c r="S3020" i="1"/>
  <c r="R3020" i="1"/>
  <c r="V3020" i="1"/>
  <c r="S3004" i="1"/>
  <c r="R3004" i="1"/>
  <c r="V3004" i="1"/>
  <c r="S2984" i="1"/>
  <c r="R2984" i="1"/>
  <c r="V2984" i="1"/>
  <c r="S2968" i="1"/>
  <c r="R2968" i="1"/>
  <c r="V2968" i="1"/>
  <c r="S2952" i="1"/>
  <c r="R2952" i="1"/>
  <c r="V2952" i="1"/>
  <c r="S2932" i="1"/>
  <c r="R2932" i="1"/>
  <c r="V2932" i="1"/>
  <c r="S2916" i="1"/>
  <c r="R2916" i="1"/>
  <c r="V2916" i="1"/>
  <c r="S2896" i="1"/>
  <c r="R2896" i="1"/>
  <c r="V2896" i="1"/>
  <c r="S2876" i="1"/>
  <c r="R2876" i="1"/>
  <c r="V2876" i="1"/>
  <c r="S2860" i="1"/>
  <c r="R2860" i="1"/>
  <c r="V2860" i="1"/>
  <c r="S2842" i="1"/>
  <c r="R2842" i="1"/>
  <c r="V2842" i="1"/>
  <c r="S2826" i="1"/>
  <c r="R2826" i="1"/>
  <c r="V2826" i="1"/>
  <c r="S2806" i="1"/>
  <c r="R2806" i="1"/>
  <c r="V2806" i="1"/>
  <c r="S2794" i="1"/>
  <c r="R2794" i="1"/>
  <c r="V2794" i="1"/>
  <c r="S2774" i="1"/>
  <c r="R2774" i="1"/>
  <c r="V2774" i="1"/>
  <c r="S2756" i="1"/>
  <c r="R2756" i="1"/>
  <c r="V2756" i="1"/>
  <c r="S2736" i="1"/>
  <c r="R2736" i="1"/>
  <c r="V2736" i="1"/>
  <c r="S2724" i="1"/>
  <c r="R2724" i="1"/>
  <c r="V2724" i="1"/>
  <c r="S2704" i="1"/>
  <c r="R2704" i="1"/>
  <c r="V2704" i="1"/>
  <c r="S2692" i="1"/>
  <c r="R2692" i="1"/>
  <c r="V2692" i="1"/>
  <c r="S2672" i="1"/>
  <c r="R2672" i="1"/>
  <c r="V2672" i="1"/>
  <c r="S2656" i="1"/>
  <c r="R2656" i="1"/>
  <c r="V2656" i="1"/>
  <c r="S2640" i="1"/>
  <c r="R2640" i="1"/>
  <c r="V2640" i="1"/>
  <c r="S2624" i="1"/>
  <c r="R2624" i="1"/>
  <c r="V2624" i="1"/>
  <c r="S2608" i="1"/>
  <c r="R2608" i="1"/>
  <c r="V2608" i="1"/>
  <c r="S2588" i="1"/>
  <c r="R2588" i="1"/>
  <c r="V2588" i="1"/>
  <c r="S2568" i="1"/>
  <c r="R2568" i="1"/>
  <c r="V2568" i="1"/>
  <c r="S2556" i="1"/>
  <c r="R2556" i="1"/>
  <c r="V2556" i="1"/>
  <c r="S2532" i="1"/>
  <c r="R2532" i="1"/>
  <c r="V2532" i="1"/>
  <c r="S2512" i="1"/>
  <c r="R2512" i="1"/>
  <c r="V2512" i="1"/>
  <c r="S2504" i="1"/>
  <c r="R2504" i="1"/>
  <c r="V2504" i="1"/>
  <c r="S2492" i="1"/>
  <c r="R2492" i="1"/>
  <c r="V2492" i="1"/>
  <c r="S2484" i="1"/>
  <c r="R2484" i="1"/>
  <c r="V2484" i="1"/>
  <c r="S2476" i="1"/>
  <c r="R2476" i="1"/>
  <c r="V2476" i="1"/>
  <c r="S2472" i="1"/>
  <c r="R2472" i="1"/>
  <c r="V2472" i="1"/>
  <c r="S2468" i="1"/>
  <c r="R2468" i="1"/>
  <c r="V2468" i="1"/>
  <c r="S2464" i="1"/>
  <c r="R2464" i="1"/>
  <c r="V2464" i="1"/>
  <c r="S2460" i="1"/>
  <c r="R2460" i="1"/>
  <c r="V2460" i="1"/>
  <c r="S2456" i="1"/>
  <c r="R2456" i="1"/>
  <c r="V2456" i="1"/>
  <c r="S2452" i="1"/>
  <c r="R2452" i="1"/>
  <c r="V2452" i="1"/>
  <c r="S2448" i="1"/>
  <c r="R2448" i="1"/>
  <c r="V2448" i="1"/>
  <c r="S2444" i="1"/>
  <c r="R2444" i="1"/>
  <c r="V2444" i="1"/>
  <c r="S2440" i="1"/>
  <c r="R2440" i="1"/>
  <c r="V2440" i="1"/>
  <c r="S2436" i="1"/>
  <c r="R2436" i="1"/>
  <c r="V2436" i="1"/>
  <c r="S2432" i="1"/>
  <c r="R2432" i="1"/>
  <c r="V2432" i="1"/>
  <c r="S2428" i="1"/>
  <c r="R2428" i="1"/>
  <c r="V2428" i="1"/>
  <c r="S2424" i="1"/>
  <c r="R2424" i="1"/>
  <c r="V2424" i="1"/>
  <c r="S2420" i="1"/>
  <c r="R2420" i="1"/>
  <c r="V2420" i="1"/>
  <c r="S2416" i="1"/>
  <c r="R2416" i="1"/>
  <c r="V2416" i="1"/>
  <c r="S2412" i="1"/>
  <c r="R2412" i="1"/>
  <c r="V2412" i="1"/>
  <c r="S2408" i="1"/>
  <c r="R2408" i="1"/>
  <c r="V2408" i="1"/>
  <c r="S2404" i="1"/>
  <c r="R2404" i="1"/>
  <c r="V2404" i="1"/>
  <c r="S2396" i="1"/>
  <c r="R2396" i="1"/>
  <c r="V2396" i="1"/>
  <c r="S2388" i="1"/>
  <c r="R2388" i="1"/>
  <c r="V2388" i="1"/>
  <c r="S2380" i="1"/>
  <c r="R2380" i="1"/>
  <c r="V2380" i="1"/>
  <c r="S2372" i="1"/>
  <c r="R2372" i="1"/>
  <c r="V2372" i="1"/>
  <c r="S2360" i="1"/>
  <c r="R2360" i="1"/>
  <c r="V2360" i="1"/>
  <c r="S2348" i="1"/>
  <c r="R2348" i="1"/>
  <c r="V2348" i="1"/>
  <c r="S2340" i="1"/>
  <c r="R2340" i="1"/>
  <c r="V2340" i="1"/>
  <c r="S2328" i="1"/>
  <c r="R2328" i="1"/>
  <c r="V2328" i="1"/>
  <c r="S2316" i="1"/>
  <c r="R2316" i="1"/>
  <c r="V2316" i="1"/>
  <c r="S2308" i="1"/>
  <c r="R2308" i="1"/>
  <c r="V2308" i="1"/>
  <c r="S2300" i="1"/>
  <c r="R2300" i="1"/>
  <c r="V2300" i="1"/>
  <c r="S2292" i="1"/>
  <c r="R2292" i="1"/>
  <c r="V2292" i="1"/>
  <c r="S2280" i="1"/>
  <c r="R2280" i="1"/>
  <c r="V2280" i="1"/>
  <c r="S2276" i="1"/>
  <c r="R2276" i="1"/>
  <c r="V2276" i="1"/>
  <c r="S2268" i="1"/>
  <c r="R2268" i="1"/>
  <c r="V2268" i="1"/>
  <c r="S2260" i="1"/>
  <c r="R2260" i="1"/>
  <c r="V2260" i="1"/>
  <c r="S2252" i="1"/>
  <c r="R2252" i="1"/>
  <c r="V2252" i="1"/>
  <c r="S2244" i="1"/>
  <c r="R2244" i="1"/>
  <c r="V2244" i="1"/>
  <c r="S2232" i="1"/>
  <c r="R2232" i="1"/>
  <c r="V2232" i="1"/>
  <c r="S2224" i="1"/>
  <c r="R2224" i="1"/>
  <c r="V2224" i="1"/>
  <c r="S2216" i="1"/>
  <c r="R2216" i="1"/>
  <c r="V2216" i="1"/>
  <c r="S2208" i="1"/>
  <c r="R2208" i="1"/>
  <c r="V2208" i="1"/>
  <c r="S2200" i="1"/>
  <c r="R2200" i="1"/>
  <c r="V2200" i="1"/>
  <c r="S2192" i="1"/>
  <c r="R2192" i="1"/>
  <c r="V2192" i="1"/>
  <c r="S2176" i="1"/>
  <c r="R2176" i="1"/>
  <c r="V2176" i="1"/>
  <c r="S2160" i="1"/>
  <c r="R2160" i="1"/>
  <c r="V2160" i="1"/>
  <c r="S2144" i="1"/>
  <c r="R2144" i="1"/>
  <c r="V2144" i="1"/>
  <c r="S2124" i="1"/>
  <c r="R2124" i="1"/>
  <c r="V2124" i="1"/>
  <c r="S2108" i="1"/>
  <c r="R2108" i="1"/>
  <c r="V2108" i="1"/>
  <c r="S2096" i="1"/>
  <c r="R2096" i="1"/>
  <c r="V2096" i="1"/>
  <c r="S2077" i="1"/>
  <c r="R2077" i="1"/>
  <c r="V2077" i="1"/>
  <c r="S2057" i="1"/>
  <c r="R2057" i="1"/>
  <c r="V2057" i="1"/>
  <c r="S2045" i="1"/>
  <c r="R2045" i="1"/>
  <c r="V2045" i="1"/>
  <c r="S2033" i="1"/>
  <c r="R2033" i="1"/>
  <c r="V2033" i="1"/>
  <c r="S2013" i="1"/>
  <c r="R2013" i="1"/>
  <c r="V2013" i="1"/>
  <c r="S1993" i="1"/>
  <c r="R1993" i="1"/>
  <c r="V1993" i="1"/>
  <c r="S1979" i="1"/>
  <c r="R1979" i="1"/>
  <c r="V1979" i="1"/>
  <c r="S1963" i="1"/>
  <c r="R1963" i="1"/>
  <c r="V1963" i="1"/>
  <c r="S1947" i="1"/>
  <c r="R1947" i="1"/>
  <c r="V1947" i="1"/>
  <c r="S1939" i="1"/>
  <c r="R1939" i="1"/>
  <c r="V1939" i="1"/>
  <c r="S1935" i="1"/>
  <c r="R1935" i="1"/>
  <c r="V1935" i="1"/>
  <c r="S1931" i="1"/>
  <c r="R1931" i="1"/>
  <c r="V1931" i="1"/>
  <c r="S1927" i="1"/>
  <c r="R1927" i="1"/>
  <c r="V1927" i="1"/>
  <c r="S1923" i="1"/>
  <c r="R1923" i="1"/>
  <c r="V1923" i="1"/>
  <c r="S1919" i="1"/>
  <c r="R1919" i="1"/>
  <c r="V1919" i="1"/>
  <c r="S1915" i="1"/>
  <c r="R1915" i="1"/>
  <c r="V1915" i="1"/>
  <c r="S1911" i="1"/>
  <c r="R1911" i="1"/>
  <c r="V1911" i="1"/>
  <c r="S1907" i="1"/>
  <c r="R1907" i="1"/>
  <c r="V1907" i="1"/>
  <c r="S1903" i="1"/>
  <c r="R1903" i="1"/>
  <c r="V1903" i="1"/>
  <c r="S1899" i="1"/>
  <c r="R1899" i="1"/>
  <c r="V1899" i="1"/>
  <c r="S1891" i="1"/>
  <c r="R1891" i="1"/>
  <c r="V1891" i="1"/>
  <c r="S1887" i="1"/>
  <c r="R1887" i="1"/>
  <c r="V1887" i="1"/>
  <c r="S1883" i="1"/>
  <c r="R1883" i="1"/>
  <c r="V1883" i="1"/>
  <c r="S1879" i="1"/>
  <c r="R1879" i="1"/>
  <c r="V1879" i="1"/>
  <c r="S1875" i="1"/>
  <c r="R1875" i="1"/>
  <c r="V1875" i="1"/>
  <c r="S1871" i="1"/>
  <c r="R1871" i="1"/>
  <c r="V1871" i="1"/>
  <c r="S1867" i="1"/>
  <c r="R1867" i="1"/>
  <c r="V1867" i="1"/>
  <c r="S1859" i="1"/>
  <c r="R1859" i="1"/>
  <c r="V1859" i="1"/>
  <c r="S1851" i="1"/>
  <c r="R1851" i="1"/>
  <c r="V1851" i="1"/>
  <c r="S1843" i="1"/>
  <c r="R1843" i="1"/>
  <c r="V1843" i="1"/>
  <c r="S1835" i="1"/>
  <c r="R1835" i="1"/>
  <c r="V1835" i="1"/>
  <c r="S1827" i="1"/>
  <c r="R1827" i="1"/>
  <c r="V1827" i="1"/>
  <c r="S1819" i="1"/>
  <c r="R1819" i="1"/>
  <c r="V1819" i="1"/>
  <c r="S1811" i="1"/>
  <c r="R1811" i="1"/>
  <c r="V1811" i="1"/>
  <c r="S1803" i="1"/>
  <c r="R1803" i="1"/>
  <c r="V1803" i="1"/>
  <c r="S1795" i="1"/>
  <c r="R1795" i="1"/>
  <c r="V1795" i="1"/>
  <c r="S1787" i="1"/>
  <c r="R1787" i="1"/>
  <c r="V1787" i="1"/>
  <c r="S1779" i="1"/>
  <c r="R1779" i="1"/>
  <c r="V1779" i="1"/>
  <c r="S1771" i="1"/>
  <c r="R1771" i="1"/>
  <c r="V1771" i="1"/>
  <c r="S1763" i="1"/>
  <c r="R1763" i="1"/>
  <c r="V1763" i="1"/>
  <c r="S1755" i="1"/>
  <c r="R1755" i="1"/>
  <c r="V1755" i="1"/>
  <c r="S1747" i="1"/>
  <c r="R1747" i="1"/>
  <c r="V1747" i="1"/>
  <c r="S1739" i="1"/>
  <c r="R1739" i="1"/>
  <c r="V1739" i="1"/>
  <c r="S1731" i="1"/>
  <c r="R1731" i="1"/>
  <c r="V1731" i="1"/>
  <c r="S1719" i="1"/>
  <c r="R1719" i="1"/>
  <c r="V1719" i="1"/>
  <c r="S1711" i="1"/>
  <c r="R1711" i="1"/>
  <c r="V1711" i="1"/>
  <c r="S1699" i="1"/>
  <c r="R1699" i="1"/>
  <c r="V1699" i="1"/>
  <c r="S1691" i="1"/>
  <c r="R1691" i="1"/>
  <c r="V1691" i="1"/>
  <c r="S1679" i="1"/>
  <c r="R1679" i="1"/>
  <c r="V1679" i="1"/>
  <c r="S1667" i="1"/>
  <c r="R1667" i="1"/>
  <c r="V1667" i="1"/>
  <c r="S1659" i="1"/>
  <c r="R1659" i="1"/>
  <c r="V1659" i="1"/>
  <c r="S1647" i="1"/>
  <c r="R1647" i="1"/>
  <c r="V1647" i="1"/>
  <c r="S1639" i="1"/>
  <c r="R1639" i="1"/>
  <c r="V1639" i="1"/>
  <c r="S1627" i="1"/>
  <c r="R1627" i="1"/>
  <c r="V1627" i="1"/>
  <c r="S1615" i="1"/>
  <c r="R1615" i="1"/>
  <c r="V1615" i="1"/>
  <c r="S1607" i="1"/>
  <c r="R1607" i="1"/>
  <c r="V1607" i="1"/>
  <c r="S1595" i="1"/>
  <c r="R1595" i="1"/>
  <c r="V1595" i="1"/>
  <c r="S1583" i="1"/>
  <c r="R1583" i="1"/>
  <c r="V1583" i="1"/>
  <c r="S1575" i="1"/>
  <c r="R1575" i="1"/>
  <c r="V1575" i="1"/>
  <c r="S1567" i="1"/>
  <c r="R1567" i="1"/>
  <c r="V1567" i="1"/>
  <c r="S1555" i="1"/>
  <c r="R1555" i="1"/>
  <c r="V1555" i="1"/>
  <c r="S1543" i="1"/>
  <c r="R1543" i="1"/>
  <c r="V1543" i="1"/>
  <c r="S1535" i="1"/>
  <c r="R1535" i="1"/>
  <c r="V1535" i="1"/>
  <c r="S1523" i="1"/>
  <c r="R1523" i="1"/>
  <c r="V1523" i="1"/>
  <c r="S1511" i="1"/>
  <c r="R1511" i="1"/>
  <c r="V1511" i="1"/>
  <c r="S1499" i="1"/>
  <c r="R1499" i="1"/>
  <c r="V1499" i="1"/>
  <c r="S1491" i="1"/>
  <c r="R1491" i="1"/>
  <c r="V1491" i="1"/>
  <c r="S1479" i="1"/>
  <c r="R1479" i="1"/>
  <c r="V1479" i="1"/>
  <c r="S1475" i="1"/>
  <c r="R1475" i="1"/>
  <c r="V1475" i="1"/>
  <c r="S1471" i="1"/>
  <c r="R1471" i="1"/>
  <c r="V1471" i="1"/>
  <c r="S1463" i="1"/>
  <c r="R1463" i="1"/>
  <c r="V1463" i="1"/>
  <c r="S1459" i="1"/>
  <c r="R1459" i="1"/>
  <c r="V1459" i="1"/>
  <c r="S1455" i="1"/>
  <c r="R1455" i="1"/>
  <c r="V1455" i="1"/>
  <c r="S1451" i="1"/>
  <c r="R1451" i="1"/>
  <c r="V1451" i="1"/>
  <c r="S1447" i="1"/>
  <c r="R1447" i="1"/>
  <c r="V1447" i="1"/>
  <c r="S1443" i="1"/>
  <c r="R1443" i="1"/>
  <c r="V1443" i="1"/>
  <c r="S1439" i="1"/>
  <c r="R1439" i="1"/>
  <c r="V1439" i="1"/>
  <c r="S1435" i="1"/>
  <c r="R1435" i="1"/>
  <c r="V1435" i="1"/>
  <c r="S1431" i="1"/>
  <c r="R1431" i="1"/>
  <c r="V1431" i="1"/>
  <c r="S1427" i="1"/>
  <c r="R1427" i="1"/>
  <c r="V1427" i="1"/>
  <c r="S1423" i="1"/>
  <c r="R1423" i="1"/>
  <c r="V1423" i="1"/>
  <c r="S1419" i="1"/>
  <c r="R1419" i="1"/>
  <c r="V1419" i="1"/>
  <c r="S1415" i="1"/>
  <c r="R1415" i="1"/>
  <c r="V1415" i="1"/>
  <c r="S1411" i="1"/>
  <c r="R1411" i="1"/>
  <c r="V1411" i="1"/>
  <c r="S1407" i="1"/>
  <c r="R1407" i="1"/>
  <c r="V1407" i="1"/>
  <c r="S1403" i="1"/>
  <c r="V1403" i="1"/>
  <c r="R1403" i="1"/>
  <c r="S1399" i="1"/>
  <c r="R1399" i="1"/>
  <c r="V1399" i="1"/>
  <c r="S1395" i="1"/>
  <c r="R1395" i="1"/>
  <c r="V1395" i="1"/>
  <c r="S1391" i="1"/>
  <c r="R1391" i="1"/>
  <c r="V1391" i="1"/>
  <c r="S1387" i="1"/>
  <c r="V1387" i="1"/>
  <c r="R1387" i="1"/>
  <c r="S1383" i="1"/>
  <c r="R1383" i="1"/>
  <c r="V1383" i="1"/>
  <c r="S1379" i="1"/>
  <c r="R1379" i="1"/>
  <c r="V1379" i="1"/>
  <c r="S1375" i="1"/>
  <c r="R1375" i="1"/>
  <c r="V1375" i="1"/>
  <c r="S1371" i="1"/>
  <c r="R1371" i="1"/>
  <c r="V1371" i="1"/>
  <c r="S1367" i="1"/>
  <c r="R1367" i="1"/>
  <c r="V1367" i="1"/>
  <c r="S1363" i="1"/>
  <c r="R1363" i="1"/>
  <c r="V1363" i="1"/>
  <c r="S1359" i="1"/>
  <c r="R1359" i="1"/>
  <c r="V1359" i="1"/>
  <c r="S1355" i="1"/>
  <c r="R1355" i="1"/>
  <c r="V1355" i="1"/>
  <c r="S1351" i="1"/>
  <c r="R1351" i="1"/>
  <c r="V1351" i="1"/>
  <c r="S1347" i="1"/>
  <c r="R1347" i="1"/>
  <c r="V1347" i="1"/>
  <c r="S1343" i="1"/>
  <c r="R1343" i="1"/>
  <c r="V1343" i="1"/>
  <c r="S1339" i="1"/>
  <c r="R1339" i="1"/>
  <c r="V1339" i="1"/>
  <c r="S1335" i="1"/>
  <c r="R1335" i="1"/>
  <c r="V1335" i="1"/>
  <c r="S1331" i="1"/>
  <c r="R1331" i="1"/>
  <c r="V1331" i="1"/>
  <c r="S1327" i="1"/>
  <c r="R1327" i="1"/>
  <c r="V1327" i="1"/>
  <c r="S1323" i="1"/>
  <c r="R1323" i="1"/>
  <c r="V1323" i="1"/>
  <c r="S1319" i="1"/>
  <c r="R1319" i="1"/>
  <c r="V1319" i="1"/>
  <c r="S1315" i="1"/>
  <c r="R1315" i="1"/>
  <c r="V1315" i="1"/>
  <c r="S1311" i="1"/>
  <c r="R1311" i="1"/>
  <c r="V1311" i="1"/>
  <c r="S1307" i="1"/>
  <c r="R1307" i="1"/>
  <c r="V1307" i="1"/>
  <c r="S1303" i="1"/>
  <c r="R1303" i="1"/>
  <c r="V1303" i="1"/>
  <c r="S1295" i="1"/>
  <c r="R1295" i="1"/>
  <c r="V1295" i="1"/>
  <c r="S1287" i="1"/>
  <c r="R1287" i="1"/>
  <c r="V1287" i="1"/>
  <c r="S1275" i="1"/>
  <c r="R1275" i="1"/>
  <c r="V1275" i="1"/>
  <c r="S1263" i="1"/>
  <c r="R1263" i="1"/>
  <c r="V1263" i="1"/>
  <c r="S1251" i="1"/>
  <c r="R1251" i="1"/>
  <c r="V1251" i="1"/>
  <c r="S1243" i="1"/>
  <c r="R1243" i="1"/>
  <c r="V1243" i="1"/>
  <c r="S1234" i="1"/>
  <c r="R1234" i="1"/>
  <c r="V1234" i="1"/>
  <c r="S1222" i="1"/>
  <c r="R1222" i="1"/>
  <c r="V1222" i="1"/>
  <c r="S1214" i="1"/>
  <c r="R1214" i="1"/>
  <c r="V1214" i="1"/>
  <c r="S1202" i="1"/>
  <c r="R1202" i="1"/>
  <c r="V1202" i="1"/>
  <c r="S1190" i="1"/>
  <c r="R1190" i="1"/>
  <c r="V1190" i="1"/>
  <c r="S1178" i="1"/>
  <c r="R1178" i="1"/>
  <c r="V1178" i="1"/>
  <c r="S1170" i="1"/>
  <c r="R1170" i="1"/>
  <c r="V1170" i="1"/>
  <c r="S1158" i="1"/>
  <c r="R1158" i="1"/>
  <c r="V1158" i="1"/>
  <c r="S1150" i="1"/>
  <c r="R1150" i="1"/>
  <c r="V1150" i="1"/>
  <c r="S1138" i="1"/>
  <c r="R1138" i="1"/>
  <c r="V1138" i="1"/>
  <c r="S1126" i="1"/>
  <c r="R1126" i="1"/>
  <c r="V1126" i="1"/>
  <c r="S1118" i="1"/>
  <c r="R1118" i="1"/>
  <c r="V1118" i="1"/>
  <c r="S1106" i="1"/>
  <c r="R1106" i="1"/>
  <c r="V1106" i="1"/>
  <c r="S1098" i="1"/>
  <c r="R1098" i="1"/>
  <c r="V1098" i="1"/>
  <c r="S1086" i="1"/>
  <c r="R1086" i="1"/>
  <c r="V1086" i="1"/>
  <c r="S1074" i="1"/>
  <c r="R1074" i="1"/>
  <c r="V1074" i="1"/>
  <c r="S960" i="1"/>
  <c r="R960" i="1"/>
  <c r="V960" i="1"/>
  <c r="S3243" i="1"/>
  <c r="R3243" i="1"/>
  <c r="V3243" i="1"/>
  <c r="S3239" i="1"/>
  <c r="R3239" i="1"/>
  <c r="V3239" i="1"/>
  <c r="S3235" i="1"/>
  <c r="R3235" i="1"/>
  <c r="V3235" i="1"/>
  <c r="S3231" i="1"/>
  <c r="R3231" i="1"/>
  <c r="V3231" i="1"/>
  <c r="S3227" i="1"/>
  <c r="R3227" i="1"/>
  <c r="V3227" i="1"/>
  <c r="S3223" i="1"/>
  <c r="R3223" i="1"/>
  <c r="V3223" i="1"/>
  <c r="S3219" i="1"/>
  <c r="R3219" i="1"/>
  <c r="V3219" i="1"/>
  <c r="S3215" i="1"/>
  <c r="R3215" i="1"/>
  <c r="V3215" i="1"/>
  <c r="R3211" i="1"/>
  <c r="S3211" i="1"/>
  <c r="V3211" i="1"/>
  <c r="S3207" i="1"/>
  <c r="R3207" i="1"/>
  <c r="V3207" i="1"/>
  <c r="S3203" i="1"/>
  <c r="R3203" i="1"/>
  <c r="V3203" i="1"/>
  <c r="S3199" i="1"/>
  <c r="R3199" i="1"/>
  <c r="V3199" i="1"/>
  <c r="R3195" i="1"/>
  <c r="S3195" i="1"/>
  <c r="V3195" i="1"/>
  <c r="S3191" i="1"/>
  <c r="R3191" i="1"/>
  <c r="V3191" i="1"/>
  <c r="S3187" i="1"/>
  <c r="R3187" i="1"/>
  <c r="V3187" i="1"/>
  <c r="S3183" i="1"/>
  <c r="R3183" i="1"/>
  <c r="V3183" i="1"/>
  <c r="S3179" i="1"/>
  <c r="R3179" i="1"/>
  <c r="V3179" i="1"/>
  <c r="S3175" i="1"/>
  <c r="R3175" i="1"/>
  <c r="V3175" i="1"/>
  <c r="S3171" i="1"/>
  <c r="R3171" i="1"/>
  <c r="V3171" i="1"/>
  <c r="S3167" i="1"/>
  <c r="R3167" i="1"/>
  <c r="V3167" i="1"/>
  <c r="R3163" i="1"/>
  <c r="S3163" i="1"/>
  <c r="V3163" i="1"/>
  <c r="S3159" i="1"/>
  <c r="R3159" i="1"/>
  <c r="V3159" i="1"/>
  <c r="S3155" i="1"/>
  <c r="R3155" i="1"/>
  <c r="V3155" i="1"/>
  <c r="S3151" i="1"/>
  <c r="R3151" i="1"/>
  <c r="V3151" i="1"/>
  <c r="R3147" i="1"/>
  <c r="S3147" i="1"/>
  <c r="V3147" i="1"/>
  <c r="S3143" i="1"/>
  <c r="R3143" i="1"/>
  <c r="V3143" i="1"/>
  <c r="S3139" i="1"/>
  <c r="R3139" i="1"/>
  <c r="V3139" i="1"/>
  <c r="S3135" i="1"/>
  <c r="R3135" i="1"/>
  <c r="V3135" i="1"/>
  <c r="R3131" i="1"/>
  <c r="S3131" i="1"/>
  <c r="V3131" i="1"/>
  <c r="S3127" i="1"/>
  <c r="R3127" i="1"/>
  <c r="V3127" i="1"/>
  <c r="S3123" i="1"/>
  <c r="R3123" i="1"/>
  <c r="V3123" i="1"/>
  <c r="S3119" i="1"/>
  <c r="R3119" i="1"/>
  <c r="V3119" i="1"/>
  <c r="S3115" i="1"/>
  <c r="R3115" i="1"/>
  <c r="V3115" i="1"/>
  <c r="S3111" i="1"/>
  <c r="R3111" i="1"/>
  <c r="V3111" i="1"/>
  <c r="S3107" i="1"/>
  <c r="R3107" i="1"/>
  <c r="V3107" i="1"/>
  <c r="S3103" i="1"/>
  <c r="R3103" i="1"/>
  <c r="V3103" i="1"/>
  <c r="R3099" i="1"/>
  <c r="S3099" i="1"/>
  <c r="V3099" i="1"/>
  <c r="S3095" i="1"/>
  <c r="R3095" i="1"/>
  <c r="V3095" i="1"/>
  <c r="S3091" i="1"/>
  <c r="R3091" i="1"/>
  <c r="V3091" i="1"/>
  <c r="S3087" i="1"/>
  <c r="R3087" i="1"/>
  <c r="V3087" i="1"/>
  <c r="R3083" i="1"/>
  <c r="S3083" i="1"/>
  <c r="V3083" i="1"/>
  <c r="S3079" i="1"/>
  <c r="R3079" i="1"/>
  <c r="V3079" i="1"/>
  <c r="S3075" i="1"/>
  <c r="R3075" i="1"/>
  <c r="V3075" i="1"/>
  <c r="S3071" i="1"/>
  <c r="R3071" i="1"/>
  <c r="V3071" i="1"/>
  <c r="R3067" i="1"/>
  <c r="S3067" i="1"/>
  <c r="V3067" i="1"/>
  <c r="S3063" i="1"/>
  <c r="R3063" i="1"/>
  <c r="V3063" i="1"/>
  <c r="S3059" i="1"/>
  <c r="R3059" i="1"/>
  <c r="V3059" i="1"/>
  <c r="S3055" i="1"/>
  <c r="R3055" i="1"/>
  <c r="V3055" i="1"/>
  <c r="S3051" i="1"/>
  <c r="R3051" i="1"/>
  <c r="V3051" i="1"/>
  <c r="S3047" i="1"/>
  <c r="R3047" i="1"/>
  <c r="V3047" i="1"/>
  <c r="S3043" i="1"/>
  <c r="R3043" i="1"/>
  <c r="V3043" i="1"/>
  <c r="S3039" i="1"/>
  <c r="R3039" i="1"/>
  <c r="V3039" i="1"/>
  <c r="R3035" i="1"/>
  <c r="S3035" i="1"/>
  <c r="V3035" i="1"/>
  <c r="S3031" i="1"/>
  <c r="R3031" i="1"/>
  <c r="V3031" i="1"/>
  <c r="S3027" i="1"/>
  <c r="R3027" i="1"/>
  <c r="V3027" i="1"/>
  <c r="S3023" i="1"/>
  <c r="R3023" i="1"/>
  <c r="V3023" i="1"/>
  <c r="S3019" i="1"/>
  <c r="R3019" i="1"/>
  <c r="V3019" i="1"/>
  <c r="R3015" i="1"/>
  <c r="S3015" i="1"/>
  <c r="V3015" i="1"/>
  <c r="S3011" i="1"/>
  <c r="R3011" i="1"/>
  <c r="V3011" i="1"/>
  <c r="S3007" i="1"/>
  <c r="R3007" i="1"/>
  <c r="V3007" i="1"/>
  <c r="S3003" i="1"/>
  <c r="R3003" i="1"/>
  <c r="V3003" i="1"/>
  <c r="S2999" i="1"/>
  <c r="R2999" i="1"/>
  <c r="V2999" i="1"/>
  <c r="S2995" i="1"/>
  <c r="R2995" i="1"/>
  <c r="V2995" i="1"/>
  <c r="S2991" i="1"/>
  <c r="R2991" i="1"/>
  <c r="V2991" i="1"/>
  <c r="S2987" i="1"/>
  <c r="R2987" i="1"/>
  <c r="V2987" i="1"/>
  <c r="S2983" i="1"/>
  <c r="R2983" i="1"/>
  <c r="V2983" i="1"/>
  <c r="S2979" i="1"/>
  <c r="R2979" i="1"/>
  <c r="V2979" i="1"/>
  <c r="S2975" i="1"/>
  <c r="R2975" i="1"/>
  <c r="V2975" i="1"/>
  <c r="S2971" i="1"/>
  <c r="R2971" i="1"/>
  <c r="V2971" i="1"/>
  <c r="S2967" i="1"/>
  <c r="R2967" i="1"/>
  <c r="V2967" i="1"/>
  <c r="S2963" i="1"/>
  <c r="R2963" i="1"/>
  <c r="V2963" i="1"/>
  <c r="S2959" i="1"/>
  <c r="R2959" i="1"/>
  <c r="V2959" i="1"/>
  <c r="S2955" i="1"/>
  <c r="R2955" i="1"/>
  <c r="V2955" i="1"/>
  <c r="S2951" i="1"/>
  <c r="R2951" i="1"/>
  <c r="V2951" i="1"/>
  <c r="S2947" i="1"/>
  <c r="R2947" i="1"/>
  <c r="V2947" i="1"/>
  <c r="S2943" i="1"/>
  <c r="R2943" i="1"/>
  <c r="V2943" i="1"/>
  <c r="S2939" i="1"/>
  <c r="V2939" i="1"/>
  <c r="S2935" i="1"/>
  <c r="R2935" i="1"/>
  <c r="V2935" i="1"/>
  <c r="S2931" i="1"/>
  <c r="R2931" i="1"/>
  <c r="V2931" i="1"/>
  <c r="S2927" i="1"/>
  <c r="R2927" i="1"/>
  <c r="V2927" i="1"/>
  <c r="S2923" i="1"/>
  <c r="R2923" i="1"/>
  <c r="V2923" i="1"/>
  <c r="S2919" i="1"/>
  <c r="R2919" i="1"/>
  <c r="V2919" i="1"/>
  <c r="S2915" i="1"/>
  <c r="R2915" i="1"/>
  <c r="V2915" i="1"/>
  <c r="S2911" i="1"/>
  <c r="R2911" i="1"/>
  <c r="V2911" i="1"/>
  <c r="S2907" i="1"/>
  <c r="R2907" i="1"/>
  <c r="V2907" i="1"/>
  <c r="S2903" i="1"/>
  <c r="R2903" i="1"/>
  <c r="V2903" i="1"/>
  <c r="S2899" i="1"/>
  <c r="R2899" i="1"/>
  <c r="V2899" i="1"/>
  <c r="S2895" i="1"/>
  <c r="R2895" i="1"/>
  <c r="V2895" i="1"/>
  <c r="S2891" i="1"/>
  <c r="R2891" i="1"/>
  <c r="V2891" i="1"/>
  <c r="S2887" i="1"/>
  <c r="R2887" i="1"/>
  <c r="V2887" i="1"/>
  <c r="S2883" i="1"/>
  <c r="R2883" i="1"/>
  <c r="V2883" i="1"/>
  <c r="S2879" i="1"/>
  <c r="R2879" i="1"/>
  <c r="V2879" i="1"/>
  <c r="S2875" i="1"/>
  <c r="R2875" i="1"/>
  <c r="V2875" i="1"/>
  <c r="S2871" i="1"/>
  <c r="R2871" i="1"/>
  <c r="V2871" i="1"/>
  <c r="S2867" i="1"/>
  <c r="R2867" i="1"/>
  <c r="V2867" i="1"/>
  <c r="S2863" i="1"/>
  <c r="R2863" i="1"/>
  <c r="V2863" i="1"/>
  <c r="S2859" i="1"/>
  <c r="R2859" i="1"/>
  <c r="V2859" i="1"/>
  <c r="S2857" i="1"/>
  <c r="R2857" i="1"/>
  <c r="V2857" i="1"/>
  <c r="S2853" i="1"/>
  <c r="R2853" i="1"/>
  <c r="V2853" i="1"/>
  <c r="S2849" i="1"/>
  <c r="R2849" i="1"/>
  <c r="V2849" i="1"/>
  <c r="S2845" i="1"/>
  <c r="R2845" i="1"/>
  <c r="V2845" i="1"/>
  <c r="S2841" i="1"/>
  <c r="R2841" i="1"/>
  <c r="V2841" i="1"/>
  <c r="S2837" i="1"/>
  <c r="R2837" i="1"/>
  <c r="V2837" i="1"/>
  <c r="S2833" i="1"/>
  <c r="R2833" i="1"/>
  <c r="V2833" i="1"/>
  <c r="S2829" i="1"/>
  <c r="R2829" i="1"/>
  <c r="V2829" i="1"/>
  <c r="S2825" i="1"/>
  <c r="R2825" i="1"/>
  <c r="V2825" i="1"/>
  <c r="S2821" i="1"/>
  <c r="R2821" i="1"/>
  <c r="V2821" i="1"/>
  <c r="S2817" i="1"/>
  <c r="R2817" i="1"/>
  <c r="V2817" i="1"/>
  <c r="S2813" i="1"/>
  <c r="R2813" i="1"/>
  <c r="V2813" i="1"/>
  <c r="R2809" i="1"/>
  <c r="S2809" i="1"/>
  <c r="V2809" i="1"/>
  <c r="S2805" i="1"/>
  <c r="R2805" i="1"/>
  <c r="V2805" i="1"/>
  <c r="S2801" i="1"/>
  <c r="R2801" i="1"/>
  <c r="V2801" i="1"/>
  <c r="S2797" i="1"/>
  <c r="R2797" i="1"/>
  <c r="V2797" i="1"/>
  <c r="S2793" i="1"/>
  <c r="R2793" i="1"/>
  <c r="V2793" i="1"/>
  <c r="S2789" i="1"/>
  <c r="R2789" i="1"/>
  <c r="V2789" i="1"/>
  <c r="S2785" i="1"/>
  <c r="R2785" i="1"/>
  <c r="V2785" i="1"/>
  <c r="S2781" i="1"/>
  <c r="R2781" i="1"/>
  <c r="V2781" i="1"/>
  <c r="S2777" i="1"/>
  <c r="R2777" i="1"/>
  <c r="V2777" i="1"/>
  <c r="S2773" i="1"/>
  <c r="R2773" i="1"/>
  <c r="V2773" i="1"/>
  <c r="S2769" i="1"/>
  <c r="R2769" i="1"/>
  <c r="V2769" i="1"/>
  <c r="S2765" i="1"/>
  <c r="R2765" i="1"/>
  <c r="V2765" i="1"/>
  <c r="S2759" i="1"/>
  <c r="R2759" i="1"/>
  <c r="V2759" i="1"/>
  <c r="S2755" i="1"/>
  <c r="R2755" i="1"/>
  <c r="V2755" i="1"/>
  <c r="S2751" i="1"/>
  <c r="R2751" i="1"/>
  <c r="V2751" i="1"/>
  <c r="S2747" i="1"/>
  <c r="R2747" i="1"/>
  <c r="V2747" i="1"/>
  <c r="S2743" i="1"/>
  <c r="R2743" i="1"/>
  <c r="V2743" i="1"/>
  <c r="S2739" i="1"/>
  <c r="R2739" i="1"/>
  <c r="V2739" i="1"/>
  <c r="S2735" i="1"/>
  <c r="R2735" i="1"/>
  <c r="V2735" i="1"/>
  <c r="S2731" i="1"/>
  <c r="R2731" i="1"/>
  <c r="V2731" i="1"/>
  <c r="S2727" i="1"/>
  <c r="R2727" i="1"/>
  <c r="V2727" i="1"/>
  <c r="S2723" i="1"/>
  <c r="R2723" i="1"/>
  <c r="V2723" i="1"/>
  <c r="S2719" i="1"/>
  <c r="R2719" i="1"/>
  <c r="V2719" i="1"/>
  <c r="S2715" i="1"/>
  <c r="R2715" i="1"/>
  <c r="V2715" i="1"/>
  <c r="S2711" i="1"/>
  <c r="R2711" i="1"/>
  <c r="V2711" i="1"/>
  <c r="S2707" i="1"/>
  <c r="R2707" i="1"/>
  <c r="V2707" i="1"/>
  <c r="S2703" i="1"/>
  <c r="R2703" i="1"/>
  <c r="V2703" i="1"/>
  <c r="S2699" i="1"/>
  <c r="R2699" i="1"/>
  <c r="V2699" i="1"/>
  <c r="S2695" i="1"/>
  <c r="R2695" i="1"/>
  <c r="V2695" i="1"/>
  <c r="S2691" i="1"/>
  <c r="R2691" i="1"/>
  <c r="V2691" i="1"/>
  <c r="S2687" i="1"/>
  <c r="R2687" i="1"/>
  <c r="V2687" i="1"/>
  <c r="S2683" i="1"/>
  <c r="R2683" i="1"/>
  <c r="V2683" i="1"/>
  <c r="S2679" i="1"/>
  <c r="R2679" i="1"/>
  <c r="V2679" i="1"/>
  <c r="S2675" i="1"/>
  <c r="R2675" i="1"/>
  <c r="V2675" i="1"/>
  <c r="S2671" i="1"/>
  <c r="R2671" i="1"/>
  <c r="V2671" i="1"/>
  <c r="S2667" i="1"/>
  <c r="R2667" i="1"/>
  <c r="V2667" i="1"/>
  <c r="S2663" i="1"/>
  <c r="R2663" i="1"/>
  <c r="V2663" i="1"/>
  <c r="S2659" i="1"/>
  <c r="R2659" i="1"/>
  <c r="V2659" i="1"/>
  <c r="S2655" i="1"/>
  <c r="R2655" i="1"/>
  <c r="V2655" i="1"/>
  <c r="S2651" i="1"/>
  <c r="R2651" i="1"/>
  <c r="V2651" i="1"/>
  <c r="S2647" i="1"/>
  <c r="R2647" i="1"/>
  <c r="V2647" i="1"/>
  <c r="S2643" i="1"/>
  <c r="R2643" i="1"/>
  <c r="V2643" i="1"/>
  <c r="S2639" i="1"/>
  <c r="R2639" i="1"/>
  <c r="V2639" i="1"/>
  <c r="S2635" i="1"/>
  <c r="R2635" i="1"/>
  <c r="V2635" i="1"/>
  <c r="S2631" i="1"/>
  <c r="R2631" i="1"/>
  <c r="V2631" i="1"/>
  <c r="S2627" i="1"/>
  <c r="R2627" i="1"/>
  <c r="V2627" i="1"/>
  <c r="S2623" i="1"/>
  <c r="R2623" i="1"/>
  <c r="V2623" i="1"/>
  <c r="S2619" i="1"/>
  <c r="R2619" i="1"/>
  <c r="V2619" i="1"/>
  <c r="S2615" i="1"/>
  <c r="R2615" i="1"/>
  <c r="V2615" i="1"/>
  <c r="S2611" i="1"/>
  <c r="R2611" i="1"/>
  <c r="V2611" i="1"/>
  <c r="S2607" i="1"/>
  <c r="R2607" i="1"/>
  <c r="V2607" i="1"/>
  <c r="S2603" i="1"/>
  <c r="R2603" i="1"/>
  <c r="V2603" i="1"/>
  <c r="S2599" i="1"/>
  <c r="R2599" i="1"/>
  <c r="V2599" i="1"/>
  <c r="S2595" i="1"/>
  <c r="R2595" i="1"/>
  <c r="V2595" i="1"/>
  <c r="S2591" i="1"/>
  <c r="R2591" i="1"/>
  <c r="V2591" i="1"/>
  <c r="S2587" i="1"/>
  <c r="R2587" i="1"/>
  <c r="V2587" i="1"/>
  <c r="S2583" i="1"/>
  <c r="R2583" i="1"/>
  <c r="V2583" i="1"/>
  <c r="S2579" i="1"/>
  <c r="R2579" i="1"/>
  <c r="V2579" i="1"/>
  <c r="S2575" i="1"/>
  <c r="R2575" i="1"/>
  <c r="V2575" i="1"/>
  <c r="S2571" i="1"/>
  <c r="R2571" i="1"/>
  <c r="V2571" i="1"/>
  <c r="S2567" i="1"/>
  <c r="R2567" i="1"/>
  <c r="V2567" i="1"/>
  <c r="S2563" i="1"/>
  <c r="R2563" i="1"/>
  <c r="V2563" i="1"/>
  <c r="S2559" i="1"/>
  <c r="R2559" i="1"/>
  <c r="V2559" i="1"/>
  <c r="R2555" i="1"/>
  <c r="S2555" i="1"/>
  <c r="V2555" i="1"/>
  <c r="S2551" i="1"/>
  <c r="R2551" i="1"/>
  <c r="V2551" i="1"/>
  <c r="S2547" i="1"/>
  <c r="R2547" i="1"/>
  <c r="V2547" i="1"/>
  <c r="S2543" i="1"/>
  <c r="R2543" i="1"/>
  <c r="V2543" i="1"/>
  <c r="S2539" i="1"/>
  <c r="R2539" i="1"/>
  <c r="V2539" i="1"/>
  <c r="S2535" i="1"/>
  <c r="R2535" i="1"/>
  <c r="V2535" i="1"/>
  <c r="S2531" i="1"/>
  <c r="R2531" i="1"/>
  <c r="V2531" i="1"/>
  <c r="S2527" i="1"/>
  <c r="R2527" i="1"/>
  <c r="V2527" i="1"/>
  <c r="S2523" i="1"/>
  <c r="R2523" i="1"/>
  <c r="V2523" i="1"/>
  <c r="S2519" i="1"/>
  <c r="R2519" i="1"/>
  <c r="V2519" i="1"/>
  <c r="S2515" i="1"/>
  <c r="R2515" i="1"/>
  <c r="V2515" i="1"/>
  <c r="S2511" i="1"/>
  <c r="R2511" i="1"/>
  <c r="V2511" i="1"/>
  <c r="S2507" i="1"/>
  <c r="R2507" i="1"/>
  <c r="V2507" i="1"/>
  <c r="S2503" i="1"/>
  <c r="R2503" i="1"/>
  <c r="V2503" i="1"/>
  <c r="S2499" i="1"/>
  <c r="R2499" i="1"/>
  <c r="V2499" i="1"/>
  <c r="S2495" i="1"/>
  <c r="R2495" i="1"/>
  <c r="V2495" i="1"/>
  <c r="S2491" i="1"/>
  <c r="R2491" i="1"/>
  <c r="V2491" i="1"/>
  <c r="S2487" i="1"/>
  <c r="R2487" i="1"/>
  <c r="V2487" i="1"/>
  <c r="S2483" i="1"/>
  <c r="R2483" i="1"/>
  <c r="V2483" i="1"/>
  <c r="S2479" i="1"/>
  <c r="R2479" i="1"/>
  <c r="V2479" i="1"/>
  <c r="S2475" i="1"/>
  <c r="R2475" i="1"/>
  <c r="V2475" i="1"/>
  <c r="S2471" i="1"/>
  <c r="R2471" i="1"/>
  <c r="V2471" i="1"/>
  <c r="S2467" i="1"/>
  <c r="R2467" i="1"/>
  <c r="V2467" i="1"/>
  <c r="S2463" i="1"/>
  <c r="R2463" i="1"/>
  <c r="V2463" i="1"/>
  <c r="S2459" i="1"/>
  <c r="R2459" i="1"/>
  <c r="V2459" i="1"/>
  <c r="S2455" i="1"/>
  <c r="R2455" i="1"/>
  <c r="V2455" i="1"/>
  <c r="S2451" i="1"/>
  <c r="R2451" i="1"/>
  <c r="V2451" i="1"/>
  <c r="S2447" i="1"/>
  <c r="R2447" i="1"/>
  <c r="V2447" i="1"/>
  <c r="S2443" i="1"/>
  <c r="R2443" i="1"/>
  <c r="V2443" i="1"/>
  <c r="S2439" i="1"/>
  <c r="R2439" i="1"/>
  <c r="V2439" i="1"/>
  <c r="S2435" i="1"/>
  <c r="R2435" i="1"/>
  <c r="V2435" i="1"/>
  <c r="S2431" i="1"/>
  <c r="R2431" i="1"/>
  <c r="V2431" i="1"/>
  <c r="R2427" i="1"/>
  <c r="S2427" i="1"/>
  <c r="V2427" i="1"/>
  <c r="S2423" i="1"/>
  <c r="R2423" i="1"/>
  <c r="V2423" i="1"/>
  <c r="S2419" i="1"/>
  <c r="R2419" i="1"/>
  <c r="V2419" i="1"/>
  <c r="S2415" i="1"/>
  <c r="R2415" i="1"/>
  <c r="V2415" i="1"/>
  <c r="S2411" i="1"/>
  <c r="R2411" i="1"/>
  <c r="V2411" i="1"/>
  <c r="S2407" i="1"/>
  <c r="R2407" i="1"/>
  <c r="V2407" i="1"/>
  <c r="S2403" i="1"/>
  <c r="R2403" i="1"/>
  <c r="V2403" i="1"/>
  <c r="S2399" i="1"/>
  <c r="R2399" i="1"/>
  <c r="V2399" i="1"/>
  <c r="S2395" i="1"/>
  <c r="R2395" i="1"/>
  <c r="V2395" i="1"/>
  <c r="S2391" i="1"/>
  <c r="R2391" i="1"/>
  <c r="V2391" i="1"/>
  <c r="S2387" i="1"/>
  <c r="R2387" i="1"/>
  <c r="V2387" i="1"/>
  <c r="S2383" i="1"/>
  <c r="R2383" i="1"/>
  <c r="V2383" i="1"/>
  <c r="S2379" i="1"/>
  <c r="R2379" i="1"/>
  <c r="V2379" i="1"/>
  <c r="S2375" i="1"/>
  <c r="R2375" i="1"/>
  <c r="V2375" i="1"/>
  <c r="S2371" i="1"/>
  <c r="R2371" i="1"/>
  <c r="V2371" i="1"/>
  <c r="S2367" i="1"/>
  <c r="R2367" i="1"/>
  <c r="V2367" i="1"/>
  <c r="S2363" i="1"/>
  <c r="R2363" i="1"/>
  <c r="V2363" i="1"/>
  <c r="S2359" i="1"/>
  <c r="R2359" i="1"/>
  <c r="V2359" i="1"/>
  <c r="S2355" i="1"/>
  <c r="R2355" i="1"/>
  <c r="V2355" i="1"/>
  <c r="S2351" i="1"/>
  <c r="R2351" i="1"/>
  <c r="V2351" i="1"/>
  <c r="S2347" i="1"/>
  <c r="R2347" i="1"/>
  <c r="V2347" i="1"/>
  <c r="S2343" i="1"/>
  <c r="R2343" i="1"/>
  <c r="V2343" i="1"/>
  <c r="S2339" i="1"/>
  <c r="R2339" i="1"/>
  <c r="V2339" i="1"/>
  <c r="S2335" i="1"/>
  <c r="R2335" i="1"/>
  <c r="V2335" i="1"/>
  <c r="S2331" i="1"/>
  <c r="R2331" i="1"/>
  <c r="V2331" i="1"/>
  <c r="S2327" i="1"/>
  <c r="R2327" i="1"/>
  <c r="V2327" i="1"/>
  <c r="S2323" i="1"/>
  <c r="R2323" i="1"/>
  <c r="V2323" i="1"/>
  <c r="S2319" i="1"/>
  <c r="R2319" i="1"/>
  <c r="V2319" i="1"/>
  <c r="S2315" i="1"/>
  <c r="R2315" i="1"/>
  <c r="V2315" i="1"/>
  <c r="S2311" i="1"/>
  <c r="R2311" i="1"/>
  <c r="V2311" i="1"/>
  <c r="S2307" i="1"/>
  <c r="R2307" i="1"/>
  <c r="V2307" i="1"/>
  <c r="S2303" i="1"/>
  <c r="R2303" i="1"/>
  <c r="V2303" i="1"/>
  <c r="R2299" i="1"/>
  <c r="S2299" i="1"/>
  <c r="V2299" i="1"/>
  <c r="S2295" i="1"/>
  <c r="R2295" i="1"/>
  <c r="V2295" i="1"/>
  <c r="S2291" i="1"/>
  <c r="R2291" i="1"/>
  <c r="V2291" i="1"/>
  <c r="S2287" i="1"/>
  <c r="R2287" i="1"/>
  <c r="V2287" i="1"/>
  <c r="S2283" i="1"/>
  <c r="R2283" i="1"/>
  <c r="V2283" i="1"/>
  <c r="S2279" i="1"/>
  <c r="R2279" i="1"/>
  <c r="V2279" i="1"/>
  <c r="S2275" i="1"/>
  <c r="R2275" i="1"/>
  <c r="V2275" i="1"/>
  <c r="S2271" i="1"/>
  <c r="R2271" i="1"/>
  <c r="V2271" i="1"/>
  <c r="S2267" i="1"/>
  <c r="R2267" i="1"/>
  <c r="V2267" i="1"/>
  <c r="S2263" i="1"/>
  <c r="R2263" i="1"/>
  <c r="V2263" i="1"/>
  <c r="S2259" i="1"/>
  <c r="R2259" i="1"/>
  <c r="V2259" i="1"/>
  <c r="S2255" i="1"/>
  <c r="R2255" i="1"/>
  <c r="V2255" i="1"/>
  <c r="S2251" i="1"/>
  <c r="R2251" i="1"/>
  <c r="V2251" i="1"/>
  <c r="R2247" i="1"/>
  <c r="S2247" i="1"/>
  <c r="V2247" i="1"/>
  <c r="S2243" i="1"/>
  <c r="R2243" i="1"/>
  <c r="V2243" i="1"/>
  <c r="S2239" i="1"/>
  <c r="R2239" i="1"/>
  <c r="V2239" i="1"/>
  <c r="S2235" i="1"/>
  <c r="R2235" i="1"/>
  <c r="V2235" i="1"/>
  <c r="S2231" i="1"/>
  <c r="R2231" i="1"/>
  <c r="V2231" i="1"/>
  <c r="S2227" i="1"/>
  <c r="R2227" i="1"/>
  <c r="V2227" i="1"/>
  <c r="S2223" i="1"/>
  <c r="R2223" i="1"/>
  <c r="V2223" i="1"/>
  <c r="S2219" i="1"/>
  <c r="R2219" i="1"/>
  <c r="V2219" i="1"/>
  <c r="S2215" i="1"/>
  <c r="R2215" i="1"/>
  <c r="V2215" i="1"/>
  <c r="S2211" i="1"/>
  <c r="R2211" i="1"/>
  <c r="V2211" i="1"/>
  <c r="S2207" i="1"/>
  <c r="R2207" i="1"/>
  <c r="V2207" i="1"/>
  <c r="S2203" i="1"/>
  <c r="R2203" i="1"/>
  <c r="V2203" i="1"/>
  <c r="S2199" i="1"/>
  <c r="R2199" i="1"/>
  <c r="V2199" i="1"/>
  <c r="S2195" i="1"/>
  <c r="R2195" i="1"/>
  <c r="V2195" i="1"/>
  <c r="S2191" i="1"/>
  <c r="R2191" i="1"/>
  <c r="V2191" i="1"/>
  <c r="S2187" i="1"/>
  <c r="R2187" i="1"/>
  <c r="V2187" i="1"/>
  <c r="S2183" i="1"/>
  <c r="R2183" i="1"/>
  <c r="V2183" i="1"/>
  <c r="S2179" i="1"/>
  <c r="R2179" i="1"/>
  <c r="V2179" i="1"/>
  <c r="S2175" i="1"/>
  <c r="R2175" i="1"/>
  <c r="V2175" i="1"/>
  <c r="S2171" i="1"/>
  <c r="R2171" i="1"/>
  <c r="V2171" i="1"/>
  <c r="S2167" i="1"/>
  <c r="R2167" i="1"/>
  <c r="V2167" i="1"/>
  <c r="S2163" i="1"/>
  <c r="R2163" i="1"/>
  <c r="V2163" i="1"/>
  <c r="S2159" i="1"/>
  <c r="R2159" i="1"/>
  <c r="V2159" i="1"/>
  <c r="S2155" i="1"/>
  <c r="R2155" i="1"/>
  <c r="V2155" i="1"/>
  <c r="S2151" i="1"/>
  <c r="R2151" i="1"/>
  <c r="V2151" i="1"/>
  <c r="S2147" i="1"/>
  <c r="R2147" i="1"/>
  <c r="V2147" i="1"/>
  <c r="S2143" i="1"/>
  <c r="R2143" i="1"/>
  <c r="V2143" i="1"/>
  <c r="S2139" i="1"/>
  <c r="R2139" i="1"/>
  <c r="V2139" i="1"/>
  <c r="S2135" i="1"/>
  <c r="R2135" i="1"/>
  <c r="V2135" i="1"/>
  <c r="S2131" i="1"/>
  <c r="R2131" i="1"/>
  <c r="V2131" i="1"/>
  <c r="S2127" i="1"/>
  <c r="R2127" i="1"/>
  <c r="V2127" i="1"/>
  <c r="S2123" i="1"/>
  <c r="R2123" i="1"/>
  <c r="V2123" i="1"/>
  <c r="S2119" i="1"/>
  <c r="R2119" i="1"/>
  <c r="V2119" i="1"/>
  <c r="S2115" i="1"/>
  <c r="R2115" i="1"/>
  <c r="V2115" i="1"/>
  <c r="S2111" i="1"/>
  <c r="R2111" i="1"/>
  <c r="V2111" i="1"/>
  <c r="R2107" i="1"/>
  <c r="S2107" i="1"/>
  <c r="V2107" i="1"/>
  <c r="S2103" i="1"/>
  <c r="R2103" i="1"/>
  <c r="V2103" i="1"/>
  <c r="S2099" i="1"/>
  <c r="R2099" i="1"/>
  <c r="V2099" i="1"/>
  <c r="S2095" i="1"/>
  <c r="R2095" i="1"/>
  <c r="V2095" i="1"/>
  <c r="S2091" i="1"/>
  <c r="R2091" i="1"/>
  <c r="V2091" i="1"/>
  <c r="S2087" i="1"/>
  <c r="R2087" i="1"/>
  <c r="V2087" i="1"/>
  <c r="S2083" i="1"/>
  <c r="R2083" i="1"/>
  <c r="V2083" i="1"/>
  <c r="S2076" i="1"/>
  <c r="R2076" i="1"/>
  <c r="V2076" i="1"/>
  <c r="S2072" i="1"/>
  <c r="R2072" i="1"/>
  <c r="V2072" i="1"/>
  <c r="S2068" i="1"/>
  <c r="R2068" i="1"/>
  <c r="V2068" i="1"/>
  <c r="S2064" i="1"/>
  <c r="R2064" i="1"/>
  <c r="V2064" i="1"/>
  <c r="S2060" i="1"/>
  <c r="R2060" i="1"/>
  <c r="V2060" i="1"/>
  <c r="S2056" i="1"/>
  <c r="R2056" i="1"/>
  <c r="V2056" i="1"/>
  <c r="S2052" i="1"/>
  <c r="R2052" i="1"/>
  <c r="V2052" i="1"/>
  <c r="S2048" i="1"/>
  <c r="R2048" i="1"/>
  <c r="V2048" i="1"/>
  <c r="S2044" i="1"/>
  <c r="R2044" i="1"/>
  <c r="V2044" i="1"/>
  <c r="S2040" i="1"/>
  <c r="R2040" i="1"/>
  <c r="V2040" i="1"/>
  <c r="S2036" i="1"/>
  <c r="R2036" i="1"/>
  <c r="V2036" i="1"/>
  <c r="S2032" i="1"/>
  <c r="R2032" i="1"/>
  <c r="V2032" i="1"/>
  <c r="S2028" i="1"/>
  <c r="R2028" i="1"/>
  <c r="V2028" i="1"/>
  <c r="S2024" i="1"/>
  <c r="R2024" i="1"/>
  <c r="V2024" i="1"/>
  <c r="S2020" i="1"/>
  <c r="R2020" i="1"/>
  <c r="V2020" i="1"/>
  <c r="S2016" i="1"/>
  <c r="R2016" i="1"/>
  <c r="V2016" i="1"/>
  <c r="S2012" i="1"/>
  <c r="R2012" i="1"/>
  <c r="V2012" i="1"/>
  <c r="S2008" i="1"/>
  <c r="R2008" i="1"/>
  <c r="V2008" i="1"/>
  <c r="S2004" i="1"/>
  <c r="R2004" i="1"/>
  <c r="V2004" i="1"/>
  <c r="S2000" i="1"/>
  <c r="R2000" i="1"/>
  <c r="V2000" i="1"/>
  <c r="S1996" i="1"/>
  <c r="R1996" i="1"/>
  <c r="V1996" i="1"/>
  <c r="S1992" i="1"/>
  <c r="R1992" i="1"/>
  <c r="V1992" i="1"/>
  <c r="S1990" i="1"/>
  <c r="R1990" i="1"/>
  <c r="V1990" i="1"/>
  <c r="S1986" i="1"/>
  <c r="R1986" i="1"/>
  <c r="V1986" i="1"/>
  <c r="S1982" i="1"/>
  <c r="R1982" i="1"/>
  <c r="V1982" i="1"/>
  <c r="S1978" i="1"/>
  <c r="R1978" i="1"/>
  <c r="V1978" i="1"/>
  <c r="S1974" i="1"/>
  <c r="R1974" i="1"/>
  <c r="V1974" i="1"/>
  <c r="S1970" i="1"/>
  <c r="R1970" i="1"/>
  <c r="V1970" i="1"/>
  <c r="S1966" i="1"/>
  <c r="R1966" i="1"/>
  <c r="V1966" i="1"/>
  <c r="S1962" i="1"/>
  <c r="R1962" i="1"/>
  <c r="V1962" i="1"/>
  <c r="S1958" i="1"/>
  <c r="R1958" i="1"/>
  <c r="V1958" i="1"/>
  <c r="S1954" i="1"/>
  <c r="R1954" i="1"/>
  <c r="V1954" i="1"/>
  <c r="S1950" i="1"/>
  <c r="R1950" i="1"/>
  <c r="V1950" i="1"/>
  <c r="S1946" i="1"/>
  <c r="R1946" i="1"/>
  <c r="V1946" i="1"/>
  <c r="S1942" i="1"/>
  <c r="R1942" i="1"/>
  <c r="V1942" i="1"/>
  <c r="S1938" i="1"/>
  <c r="R1938" i="1"/>
  <c r="V1938" i="1"/>
  <c r="S1934" i="1"/>
  <c r="R1934" i="1"/>
  <c r="V1934" i="1"/>
  <c r="S1930" i="1"/>
  <c r="R1930" i="1"/>
  <c r="V1930" i="1"/>
  <c r="S1926" i="1"/>
  <c r="R1926" i="1"/>
  <c r="V1926" i="1"/>
  <c r="S1922" i="1"/>
  <c r="R1922" i="1"/>
  <c r="V1922" i="1"/>
  <c r="S1918" i="1"/>
  <c r="R1918" i="1"/>
  <c r="V1918" i="1"/>
  <c r="S1914" i="1"/>
  <c r="R1914" i="1"/>
  <c r="V1914" i="1"/>
  <c r="S1910" i="1"/>
  <c r="R1910" i="1"/>
  <c r="V1910" i="1"/>
  <c r="S1906" i="1"/>
  <c r="R1906" i="1"/>
  <c r="V1906" i="1"/>
  <c r="S1902" i="1"/>
  <c r="R1902" i="1"/>
  <c r="V1902" i="1"/>
  <c r="S1898" i="1"/>
  <c r="R1898" i="1"/>
  <c r="V1898" i="1"/>
  <c r="S1894" i="1"/>
  <c r="R1894" i="1"/>
  <c r="V1894" i="1"/>
  <c r="S1890" i="1"/>
  <c r="R1890" i="1"/>
  <c r="V1890" i="1"/>
  <c r="S1886" i="1"/>
  <c r="R1886" i="1"/>
  <c r="V1886" i="1"/>
  <c r="S1882" i="1"/>
  <c r="R1882" i="1"/>
  <c r="V1882" i="1"/>
  <c r="S1878" i="1"/>
  <c r="R1878" i="1"/>
  <c r="V1878" i="1"/>
  <c r="S1874" i="1"/>
  <c r="R1874" i="1"/>
  <c r="V1874" i="1"/>
  <c r="S1870" i="1"/>
  <c r="R1870" i="1"/>
  <c r="V1870" i="1"/>
  <c r="S1866" i="1"/>
  <c r="R1866" i="1"/>
  <c r="V1866" i="1"/>
  <c r="S1862" i="1"/>
  <c r="R1862" i="1"/>
  <c r="V1862" i="1"/>
  <c r="S1858" i="1"/>
  <c r="R1858" i="1"/>
  <c r="V1858" i="1"/>
  <c r="S1854" i="1"/>
  <c r="R1854" i="1"/>
  <c r="V1854" i="1"/>
  <c r="S1850" i="1"/>
  <c r="R1850" i="1"/>
  <c r="V1850" i="1"/>
  <c r="S1846" i="1"/>
  <c r="R1846" i="1"/>
  <c r="V1846" i="1"/>
  <c r="S1842" i="1"/>
  <c r="R1842" i="1"/>
  <c r="V1842" i="1"/>
  <c r="S1838" i="1"/>
  <c r="R1838" i="1"/>
  <c r="V1838" i="1"/>
  <c r="S1834" i="1"/>
  <c r="R1834" i="1"/>
  <c r="V1834" i="1"/>
  <c r="S1830" i="1"/>
  <c r="R1830" i="1"/>
  <c r="V1830" i="1"/>
  <c r="S1826" i="1"/>
  <c r="R1826" i="1"/>
  <c r="V1826" i="1"/>
  <c r="S1822" i="1"/>
  <c r="R1822" i="1"/>
  <c r="V1822" i="1"/>
  <c r="S1818" i="1"/>
  <c r="R1818" i="1"/>
  <c r="V1818" i="1"/>
  <c r="S1814" i="1"/>
  <c r="R1814" i="1"/>
  <c r="V1814" i="1"/>
  <c r="S1810" i="1"/>
  <c r="R1810" i="1"/>
  <c r="V1810" i="1"/>
  <c r="S1806" i="1"/>
  <c r="R1806" i="1"/>
  <c r="V1806" i="1"/>
  <c r="S1802" i="1"/>
  <c r="R1802" i="1"/>
  <c r="V1802" i="1"/>
  <c r="S1798" i="1"/>
  <c r="R1798" i="1"/>
  <c r="V1798" i="1"/>
  <c r="S1794" i="1"/>
  <c r="R1794" i="1"/>
  <c r="V1794" i="1"/>
  <c r="S1790" i="1"/>
  <c r="R1790" i="1"/>
  <c r="V1790" i="1"/>
  <c r="S1786" i="1"/>
  <c r="R1786" i="1"/>
  <c r="V1786" i="1"/>
  <c r="S1782" i="1"/>
  <c r="R1782" i="1"/>
  <c r="V1782" i="1"/>
  <c r="S1778" i="1"/>
  <c r="R1778" i="1"/>
  <c r="V1778" i="1"/>
  <c r="S1774" i="1"/>
  <c r="R1774" i="1"/>
  <c r="V1774" i="1"/>
  <c r="S1770" i="1"/>
  <c r="R1770" i="1"/>
  <c r="V1770" i="1"/>
  <c r="S1766" i="1"/>
  <c r="R1766" i="1"/>
  <c r="V1766" i="1"/>
  <c r="S1762" i="1"/>
  <c r="R1762" i="1"/>
  <c r="V1762" i="1"/>
  <c r="S1758" i="1"/>
  <c r="R1758" i="1"/>
  <c r="V1758" i="1"/>
  <c r="S1754" i="1"/>
  <c r="R1754" i="1"/>
  <c r="V1754" i="1"/>
  <c r="S1750" i="1"/>
  <c r="R1750" i="1"/>
  <c r="V1750" i="1"/>
  <c r="S1746" i="1"/>
  <c r="R1746" i="1"/>
  <c r="V1746" i="1"/>
  <c r="S1742" i="1"/>
  <c r="R1742" i="1"/>
  <c r="V1742" i="1"/>
  <c r="S1738" i="1"/>
  <c r="R1738" i="1"/>
  <c r="V1738" i="1"/>
  <c r="S1734" i="1"/>
  <c r="R1734" i="1"/>
  <c r="V1734" i="1"/>
  <c r="S1730" i="1"/>
  <c r="R1730" i="1"/>
  <c r="V1730" i="1"/>
  <c r="S1726" i="1"/>
  <c r="R1726" i="1"/>
  <c r="V1726" i="1"/>
  <c r="S1722" i="1"/>
  <c r="R1722" i="1"/>
  <c r="V1722" i="1"/>
  <c r="S1718" i="1"/>
  <c r="R1718" i="1"/>
  <c r="V1718" i="1"/>
  <c r="S1714" i="1"/>
  <c r="R1714" i="1"/>
  <c r="V1714" i="1"/>
  <c r="S1710" i="1"/>
  <c r="R1710" i="1"/>
  <c r="V1710" i="1"/>
  <c r="S1706" i="1"/>
  <c r="R1706" i="1"/>
  <c r="V1706" i="1"/>
  <c r="S1702" i="1"/>
  <c r="R1702" i="1"/>
  <c r="V1702" i="1"/>
  <c r="S1698" i="1"/>
  <c r="R1698" i="1"/>
  <c r="V1698" i="1"/>
  <c r="S1694" i="1"/>
  <c r="R1694" i="1"/>
  <c r="V1694" i="1"/>
  <c r="S1690" i="1"/>
  <c r="R1690" i="1"/>
  <c r="V1690" i="1"/>
  <c r="S1686" i="1"/>
  <c r="R1686" i="1"/>
  <c r="V1686" i="1"/>
  <c r="S1682" i="1"/>
  <c r="R1682" i="1"/>
  <c r="V1682" i="1"/>
  <c r="S1678" i="1"/>
  <c r="R1678" i="1"/>
  <c r="V1678" i="1"/>
  <c r="S1674" i="1"/>
  <c r="R1674" i="1"/>
  <c r="V1674" i="1"/>
  <c r="S1670" i="1"/>
  <c r="R1670" i="1"/>
  <c r="V1670" i="1"/>
  <c r="S1666" i="1"/>
  <c r="R1666" i="1"/>
  <c r="V1666" i="1"/>
  <c r="S1662" i="1"/>
  <c r="R1662" i="1"/>
  <c r="V1662" i="1"/>
  <c r="S1658" i="1"/>
  <c r="R1658" i="1"/>
  <c r="V1658" i="1"/>
  <c r="S1654" i="1"/>
  <c r="R1654" i="1"/>
  <c r="V1654" i="1"/>
  <c r="S1650" i="1"/>
  <c r="R1650" i="1"/>
  <c r="V1650" i="1"/>
  <c r="S1646" i="1"/>
  <c r="R1646" i="1"/>
  <c r="V1646" i="1"/>
  <c r="S1642" i="1"/>
  <c r="R1642" i="1"/>
  <c r="V1642" i="1"/>
  <c r="S1638" i="1"/>
  <c r="R1638" i="1"/>
  <c r="V1638" i="1"/>
  <c r="S1634" i="1"/>
  <c r="R1634" i="1"/>
  <c r="V1634" i="1"/>
  <c r="S1630" i="1"/>
  <c r="R1630" i="1"/>
  <c r="V1630" i="1"/>
  <c r="S1626" i="1"/>
  <c r="R1626" i="1"/>
  <c r="V1626" i="1"/>
  <c r="S1622" i="1"/>
  <c r="R1622" i="1"/>
  <c r="V1622" i="1"/>
  <c r="S1618" i="1"/>
  <c r="R1618" i="1"/>
  <c r="V1618" i="1"/>
  <c r="S1614" i="1"/>
  <c r="R1614" i="1"/>
  <c r="V1614" i="1"/>
  <c r="S1610" i="1"/>
  <c r="R1610" i="1"/>
  <c r="V1610" i="1"/>
  <c r="S1606" i="1"/>
  <c r="R1606" i="1"/>
  <c r="V1606" i="1"/>
  <c r="S1602" i="1"/>
  <c r="R1602" i="1"/>
  <c r="V1602" i="1"/>
  <c r="S1598" i="1"/>
  <c r="R1598" i="1"/>
  <c r="V1598" i="1"/>
  <c r="S1594" i="1"/>
  <c r="R1594" i="1"/>
  <c r="V1594" i="1"/>
  <c r="S1590" i="1"/>
  <c r="R1590" i="1"/>
  <c r="V1590" i="1"/>
  <c r="S1586" i="1"/>
  <c r="R1586" i="1"/>
  <c r="V1586" i="1"/>
  <c r="S1582" i="1"/>
  <c r="R1582" i="1"/>
  <c r="V1582" i="1"/>
  <c r="S1578" i="1"/>
  <c r="R1578" i="1"/>
  <c r="V1578" i="1"/>
  <c r="S1574" i="1"/>
  <c r="R1574" i="1"/>
  <c r="V1574" i="1"/>
  <c r="S1570" i="1"/>
  <c r="R1570" i="1"/>
  <c r="V1570" i="1"/>
  <c r="S1566" i="1"/>
  <c r="R1566" i="1"/>
  <c r="V1566" i="1"/>
  <c r="S1562" i="1"/>
  <c r="R1562" i="1"/>
  <c r="V1562" i="1"/>
  <c r="S1558" i="1"/>
  <c r="R1558" i="1"/>
  <c r="V1558" i="1"/>
  <c r="S1554" i="1"/>
  <c r="R1554" i="1"/>
  <c r="V1554" i="1"/>
  <c r="S1550" i="1"/>
  <c r="R1550" i="1"/>
  <c r="V1550" i="1"/>
  <c r="S1546" i="1"/>
  <c r="R1546" i="1"/>
  <c r="V1546" i="1"/>
  <c r="S1542" i="1"/>
  <c r="R1542" i="1"/>
  <c r="V1542" i="1"/>
  <c r="S1538" i="1"/>
  <c r="R1538" i="1"/>
  <c r="V1538" i="1"/>
  <c r="S1534" i="1"/>
  <c r="R1534" i="1"/>
  <c r="V1534" i="1"/>
  <c r="S1530" i="1"/>
  <c r="R1530" i="1"/>
  <c r="V1530" i="1"/>
  <c r="S1526" i="1"/>
  <c r="R1526" i="1"/>
  <c r="V1526" i="1"/>
  <c r="S1522" i="1"/>
  <c r="R1522" i="1"/>
  <c r="V1522" i="1"/>
  <c r="S1518" i="1"/>
  <c r="R1518" i="1"/>
  <c r="V1518" i="1"/>
  <c r="S1514" i="1"/>
  <c r="R1514" i="1"/>
  <c r="V1514" i="1"/>
  <c r="S1510" i="1"/>
  <c r="R1510" i="1"/>
  <c r="V1510" i="1"/>
  <c r="S1506" i="1"/>
  <c r="R1506" i="1"/>
  <c r="V1506" i="1"/>
  <c r="S1502" i="1"/>
  <c r="R1502" i="1"/>
  <c r="V1502" i="1"/>
  <c r="S1498" i="1"/>
  <c r="R1498" i="1"/>
  <c r="V1498" i="1"/>
  <c r="S1494" i="1"/>
  <c r="R1494" i="1"/>
  <c r="V1494" i="1"/>
  <c r="S1490" i="1"/>
  <c r="R1490" i="1"/>
  <c r="V1490" i="1"/>
  <c r="S1486" i="1"/>
  <c r="R1486" i="1"/>
  <c r="V1486" i="1"/>
  <c r="S1482" i="1"/>
  <c r="R1482" i="1"/>
  <c r="V1482" i="1"/>
  <c r="S1478" i="1"/>
  <c r="R1478" i="1"/>
  <c r="V1478" i="1"/>
  <c r="S1474" i="1"/>
  <c r="R1474" i="1"/>
  <c r="V1474" i="1"/>
  <c r="S1470" i="1"/>
  <c r="R1470" i="1"/>
  <c r="V1470" i="1"/>
  <c r="S1466" i="1"/>
  <c r="R1466" i="1"/>
  <c r="V1466" i="1"/>
  <c r="S1462" i="1"/>
  <c r="R1462" i="1"/>
  <c r="V1462" i="1"/>
  <c r="S1458" i="1"/>
  <c r="R1458" i="1"/>
  <c r="V1458" i="1"/>
  <c r="S1454" i="1"/>
  <c r="R1454" i="1"/>
  <c r="V1454" i="1"/>
  <c r="S1450" i="1"/>
  <c r="R1450" i="1"/>
  <c r="V1450" i="1"/>
  <c r="S1446" i="1"/>
  <c r="R1446" i="1"/>
  <c r="V1446" i="1"/>
  <c r="S1442" i="1"/>
  <c r="R1442" i="1"/>
  <c r="V1442" i="1"/>
  <c r="S1438" i="1"/>
  <c r="R1438" i="1"/>
  <c r="V1438" i="1"/>
  <c r="S1434" i="1"/>
  <c r="R1434" i="1"/>
  <c r="V1434" i="1"/>
  <c r="S1430" i="1"/>
  <c r="R1430" i="1"/>
  <c r="V1430" i="1"/>
  <c r="S1426" i="1"/>
  <c r="R1426" i="1"/>
  <c r="V1426" i="1"/>
  <c r="S1422" i="1"/>
  <c r="R1422" i="1"/>
  <c r="V1422" i="1"/>
  <c r="S1418" i="1"/>
  <c r="R1418" i="1"/>
  <c r="V1418" i="1"/>
  <c r="S1414" i="1"/>
  <c r="R1414" i="1"/>
  <c r="V1414" i="1"/>
  <c r="S1410" i="1"/>
  <c r="R1410" i="1"/>
  <c r="V1410" i="1"/>
  <c r="S1406" i="1"/>
  <c r="R1406" i="1"/>
  <c r="V1406" i="1"/>
  <c r="S1402" i="1"/>
  <c r="R1402" i="1"/>
  <c r="V1402" i="1"/>
  <c r="S1398" i="1"/>
  <c r="R1398" i="1"/>
  <c r="V1398" i="1"/>
  <c r="S1394" i="1"/>
  <c r="R1394" i="1"/>
  <c r="V1394" i="1"/>
  <c r="S1390" i="1"/>
  <c r="R1390" i="1"/>
  <c r="V1390" i="1"/>
  <c r="S1386" i="1"/>
  <c r="R1386" i="1"/>
  <c r="V1386" i="1"/>
  <c r="S1382" i="1"/>
  <c r="R1382" i="1"/>
  <c r="V1382" i="1"/>
  <c r="S1378" i="1"/>
  <c r="R1378" i="1"/>
  <c r="V1378" i="1"/>
  <c r="S1374" i="1"/>
  <c r="R1374" i="1"/>
  <c r="V1374" i="1"/>
  <c r="S1370" i="1"/>
  <c r="R1370" i="1"/>
  <c r="V1370" i="1"/>
  <c r="S1366" i="1"/>
  <c r="V1366" i="1"/>
  <c r="R1366" i="1"/>
  <c r="S1362" i="1"/>
  <c r="R1362" i="1"/>
  <c r="V1362" i="1"/>
  <c r="S1358" i="1"/>
  <c r="R1358" i="1"/>
  <c r="V1358" i="1"/>
  <c r="S1354" i="1"/>
  <c r="R1354" i="1"/>
  <c r="V1354" i="1"/>
  <c r="S1350" i="1"/>
  <c r="R1350" i="1"/>
  <c r="V1350" i="1"/>
  <c r="S1346" i="1"/>
  <c r="R1346" i="1"/>
  <c r="V1346" i="1"/>
  <c r="S1342" i="1"/>
  <c r="R1342" i="1"/>
  <c r="V1342" i="1"/>
  <c r="S1338" i="1"/>
  <c r="R1338" i="1"/>
  <c r="V1338" i="1"/>
  <c r="S1334" i="1"/>
  <c r="R1334" i="1"/>
  <c r="V1334" i="1"/>
  <c r="S1330" i="1"/>
  <c r="R1330" i="1"/>
  <c r="V1330" i="1"/>
  <c r="S1326" i="1"/>
  <c r="R1326" i="1"/>
  <c r="V1326" i="1"/>
  <c r="S1322" i="1"/>
  <c r="R1322" i="1"/>
  <c r="V1322" i="1"/>
  <c r="S1318" i="1"/>
  <c r="R1318" i="1"/>
  <c r="V1318" i="1"/>
  <c r="S1314" i="1"/>
  <c r="R1314" i="1"/>
  <c r="V1314" i="1"/>
  <c r="S1310" i="1"/>
  <c r="R1310" i="1"/>
  <c r="V1310" i="1"/>
  <c r="S1306" i="1"/>
  <c r="R1306" i="1"/>
  <c r="V1306" i="1"/>
  <c r="S1302" i="1"/>
  <c r="R1302" i="1"/>
  <c r="V1302" i="1"/>
  <c r="S1298" i="1"/>
  <c r="R1298" i="1"/>
  <c r="V1298" i="1"/>
  <c r="S1294" i="1"/>
  <c r="R1294" i="1"/>
  <c r="V1294" i="1"/>
  <c r="S1290" i="1"/>
  <c r="R1290" i="1"/>
  <c r="V1290" i="1"/>
  <c r="S1286" i="1"/>
  <c r="R1286" i="1"/>
  <c r="V1286" i="1"/>
  <c r="S1282" i="1"/>
  <c r="R1282" i="1"/>
  <c r="V1282" i="1"/>
  <c r="S1278" i="1"/>
  <c r="R1278" i="1"/>
  <c r="V1278" i="1"/>
  <c r="S1274" i="1"/>
  <c r="R1274" i="1"/>
  <c r="V1274" i="1"/>
  <c r="S1270" i="1"/>
  <c r="R1270" i="1"/>
  <c r="V1270" i="1"/>
  <c r="S1266" i="1"/>
  <c r="R1266" i="1"/>
  <c r="V1266" i="1"/>
  <c r="S1262" i="1"/>
  <c r="R1262" i="1"/>
  <c r="V1262" i="1"/>
  <c r="S1258" i="1"/>
  <c r="R1258" i="1"/>
  <c r="V1258" i="1"/>
  <c r="S1254" i="1"/>
  <c r="R1254" i="1"/>
  <c r="V1254" i="1"/>
  <c r="S1250" i="1"/>
  <c r="R1250" i="1"/>
  <c r="V1250" i="1"/>
  <c r="S1246" i="1"/>
  <c r="R1246" i="1"/>
  <c r="V1246" i="1"/>
  <c r="S1242" i="1"/>
  <c r="R1242" i="1"/>
  <c r="V1242" i="1"/>
  <c r="S1237" i="1"/>
  <c r="R1237" i="1"/>
  <c r="V1237" i="1"/>
  <c r="S1233" i="1"/>
  <c r="R1233" i="1"/>
  <c r="V1233" i="1"/>
  <c r="S1229" i="1"/>
  <c r="R1229" i="1"/>
  <c r="V1229" i="1"/>
  <c r="S1225" i="1"/>
  <c r="R1225" i="1"/>
  <c r="V1225" i="1"/>
  <c r="S1221" i="1"/>
  <c r="R1221" i="1"/>
  <c r="V1221" i="1"/>
  <c r="S1217" i="1"/>
  <c r="R1217" i="1"/>
  <c r="V1217" i="1"/>
  <c r="S1213" i="1"/>
  <c r="V1213" i="1"/>
  <c r="R1213" i="1"/>
  <c r="S1209" i="1"/>
  <c r="R1209" i="1"/>
  <c r="V1209" i="1"/>
  <c r="S1205" i="1"/>
  <c r="R1205" i="1"/>
  <c r="V1205" i="1"/>
  <c r="S1201" i="1"/>
  <c r="R1201" i="1"/>
  <c r="V1201" i="1"/>
  <c r="S1197" i="1"/>
  <c r="R1197" i="1"/>
  <c r="V1197" i="1"/>
  <c r="S1193" i="1"/>
  <c r="R1193" i="1"/>
  <c r="V1193" i="1"/>
  <c r="S1189" i="1"/>
  <c r="R1189" i="1"/>
  <c r="V1189" i="1"/>
  <c r="S1185" i="1"/>
  <c r="R1185" i="1"/>
  <c r="V1185" i="1"/>
  <c r="S1181" i="1"/>
  <c r="R1181" i="1"/>
  <c r="V1181" i="1"/>
  <c r="S1177" i="1"/>
  <c r="R1177" i="1"/>
  <c r="V1177" i="1"/>
  <c r="S1173" i="1"/>
  <c r="R1173" i="1"/>
  <c r="V1173" i="1"/>
  <c r="S1169" i="1"/>
  <c r="R1169" i="1"/>
  <c r="V1169" i="1"/>
  <c r="S1165" i="1"/>
  <c r="R1165" i="1"/>
  <c r="V1165" i="1"/>
  <c r="S1161" i="1"/>
  <c r="R1161" i="1"/>
  <c r="V1161" i="1"/>
  <c r="S1157" i="1"/>
  <c r="R1157" i="1"/>
  <c r="V1157" i="1"/>
  <c r="S1153" i="1"/>
  <c r="R1153" i="1"/>
  <c r="V1153" i="1"/>
  <c r="S1149" i="1"/>
  <c r="R1149" i="1"/>
  <c r="V1149" i="1"/>
  <c r="S1145" i="1"/>
  <c r="R1145" i="1"/>
  <c r="V1145" i="1"/>
  <c r="S1141" i="1"/>
  <c r="R1141" i="1"/>
  <c r="V1141" i="1"/>
  <c r="S1137" i="1"/>
  <c r="R1137" i="1"/>
  <c r="V1137" i="1"/>
  <c r="S1133" i="1"/>
  <c r="R1133" i="1"/>
  <c r="V1133" i="1"/>
  <c r="S1129" i="1"/>
  <c r="R1129" i="1"/>
  <c r="V1129" i="1"/>
  <c r="S1125" i="1"/>
  <c r="R1125" i="1"/>
  <c r="V1125" i="1"/>
  <c r="S1121" i="1"/>
  <c r="R1121" i="1"/>
  <c r="V1121" i="1"/>
  <c r="S1117" i="1"/>
  <c r="R1117" i="1"/>
  <c r="V1117" i="1"/>
  <c r="S1113" i="1"/>
  <c r="R1113" i="1"/>
  <c r="V1113" i="1"/>
  <c r="S1109" i="1"/>
  <c r="R1109" i="1"/>
  <c r="V1109" i="1"/>
  <c r="S1105" i="1"/>
  <c r="R1105" i="1"/>
  <c r="V1105" i="1"/>
  <c r="S1101" i="1"/>
  <c r="R1101" i="1"/>
  <c r="V1101" i="1"/>
  <c r="S1097" i="1"/>
  <c r="R1097" i="1"/>
  <c r="V1097" i="1"/>
  <c r="S1093" i="1"/>
  <c r="R1093" i="1"/>
  <c r="V1093" i="1"/>
  <c r="S1089" i="1"/>
  <c r="R1089" i="1"/>
  <c r="V1089" i="1"/>
  <c r="S1085" i="1"/>
  <c r="R1085" i="1"/>
  <c r="V1085" i="1"/>
  <c r="S1081" i="1"/>
  <c r="R1081" i="1"/>
  <c r="V1081" i="1"/>
  <c r="S1077" i="1"/>
  <c r="R1077" i="1"/>
  <c r="V1077" i="1"/>
  <c r="S1073" i="1"/>
  <c r="R1073" i="1"/>
  <c r="V1073" i="1"/>
  <c r="S1069" i="1"/>
  <c r="R1069" i="1"/>
  <c r="V1069" i="1"/>
  <c r="S1065" i="1"/>
  <c r="R1065" i="1"/>
  <c r="V1065" i="1"/>
  <c r="S1061" i="1"/>
  <c r="R1061" i="1"/>
  <c r="V1061" i="1"/>
  <c r="S1057" i="1"/>
  <c r="R1057" i="1"/>
  <c r="V1057" i="1"/>
  <c r="S1053" i="1"/>
  <c r="R1053" i="1"/>
  <c r="V1053" i="1"/>
  <c r="S1049" i="1"/>
  <c r="R1049" i="1"/>
  <c r="V1049" i="1"/>
  <c r="S1045" i="1"/>
  <c r="R1045" i="1"/>
  <c r="V1045" i="1"/>
  <c r="S1041" i="1"/>
  <c r="R1041" i="1"/>
  <c r="V1041" i="1"/>
  <c r="S1037" i="1"/>
  <c r="R1037" i="1"/>
  <c r="V1037" i="1"/>
  <c r="S1033" i="1"/>
  <c r="R1033" i="1"/>
  <c r="V1033" i="1"/>
  <c r="S1029" i="1"/>
  <c r="R1029" i="1"/>
  <c r="V1029" i="1"/>
  <c r="S1025" i="1"/>
  <c r="R1025" i="1"/>
  <c r="V1025" i="1"/>
  <c r="S1021" i="1"/>
  <c r="V1021" i="1"/>
  <c r="R1021" i="1"/>
  <c r="S1017" i="1"/>
  <c r="R1017" i="1"/>
  <c r="V1017" i="1"/>
  <c r="S1013" i="1"/>
  <c r="R1013" i="1"/>
  <c r="V1013" i="1"/>
  <c r="S1009" i="1"/>
  <c r="R1009" i="1"/>
  <c r="V1009" i="1"/>
  <c r="S1005" i="1"/>
  <c r="R1005" i="1"/>
  <c r="V1005" i="1"/>
  <c r="S1001" i="1"/>
  <c r="R1001" i="1"/>
  <c r="V1001" i="1"/>
  <c r="S995" i="1"/>
  <c r="R995" i="1"/>
  <c r="V995" i="1"/>
  <c r="S991" i="1"/>
  <c r="R991" i="1"/>
  <c r="V991" i="1"/>
  <c r="S987" i="1"/>
  <c r="R987" i="1"/>
  <c r="V987" i="1"/>
  <c r="S983" i="1"/>
  <c r="R983" i="1"/>
  <c r="V983" i="1"/>
  <c r="S979" i="1"/>
  <c r="R979" i="1"/>
  <c r="V979" i="1"/>
  <c r="S975" i="1"/>
  <c r="R975" i="1"/>
  <c r="V975" i="1"/>
  <c r="S971" i="1"/>
  <c r="R971" i="1"/>
  <c r="V971" i="1"/>
  <c r="S967" i="1"/>
  <c r="R967" i="1"/>
  <c r="V967" i="1"/>
  <c r="S963" i="1"/>
  <c r="R963" i="1"/>
  <c r="V963" i="1"/>
  <c r="S959" i="1"/>
  <c r="V959" i="1"/>
  <c r="R959" i="1"/>
  <c r="S955" i="1"/>
  <c r="R955" i="1"/>
  <c r="V955" i="1"/>
  <c r="S951" i="1"/>
  <c r="R951" i="1"/>
  <c r="V951" i="1"/>
  <c r="S947" i="1"/>
  <c r="R947" i="1"/>
  <c r="V947" i="1"/>
  <c r="S943" i="1"/>
  <c r="R943" i="1"/>
  <c r="V943" i="1"/>
  <c r="S939" i="1"/>
  <c r="R939" i="1"/>
  <c r="V939" i="1"/>
  <c r="S935" i="1"/>
  <c r="R935" i="1"/>
  <c r="V935" i="1"/>
  <c r="S931" i="1"/>
  <c r="R931" i="1"/>
  <c r="V931" i="1"/>
  <c r="S927" i="1"/>
  <c r="R927" i="1"/>
  <c r="V927" i="1"/>
  <c r="S923" i="1"/>
  <c r="R923" i="1"/>
  <c r="V923" i="1"/>
  <c r="S919" i="1"/>
  <c r="R919" i="1"/>
  <c r="V919" i="1"/>
  <c r="S915" i="1"/>
  <c r="R915" i="1"/>
  <c r="V915" i="1"/>
  <c r="S911" i="1"/>
  <c r="R911" i="1"/>
  <c r="V911" i="1"/>
  <c r="S907" i="1"/>
  <c r="R907" i="1"/>
  <c r="V907" i="1"/>
  <c r="S903" i="1"/>
  <c r="R903" i="1"/>
  <c r="V903" i="1"/>
  <c r="S901" i="1"/>
  <c r="R901" i="1"/>
  <c r="V901" i="1"/>
  <c r="S897" i="1"/>
  <c r="R897" i="1"/>
  <c r="V897" i="1"/>
  <c r="S893" i="1"/>
  <c r="R893" i="1"/>
  <c r="V893" i="1"/>
  <c r="S889" i="1"/>
  <c r="R889" i="1"/>
  <c r="V889" i="1"/>
  <c r="S885" i="1"/>
  <c r="R885" i="1"/>
  <c r="V885" i="1"/>
  <c r="S881" i="1"/>
  <c r="R881" i="1"/>
  <c r="V881" i="1"/>
  <c r="S877" i="1"/>
  <c r="R877" i="1"/>
  <c r="V877" i="1"/>
  <c r="S873" i="1"/>
  <c r="R873" i="1"/>
  <c r="V873" i="1"/>
  <c r="S869" i="1"/>
  <c r="R869" i="1"/>
  <c r="V869" i="1"/>
  <c r="S865" i="1"/>
  <c r="R865" i="1"/>
  <c r="V865" i="1"/>
  <c r="S861" i="1"/>
  <c r="R861" i="1"/>
  <c r="V861" i="1"/>
  <c r="S857" i="1"/>
  <c r="R857" i="1"/>
  <c r="V857" i="1"/>
  <c r="S853" i="1"/>
  <c r="R853" i="1"/>
  <c r="V853" i="1"/>
  <c r="S849" i="1"/>
  <c r="R849" i="1"/>
  <c r="V849" i="1"/>
  <c r="S845" i="1"/>
  <c r="R845" i="1"/>
  <c r="V845" i="1"/>
  <c r="S841" i="1"/>
  <c r="R841" i="1"/>
  <c r="V841" i="1"/>
  <c r="S837" i="1"/>
  <c r="R837" i="1"/>
  <c r="V837" i="1"/>
  <c r="S833" i="1"/>
  <c r="R833" i="1"/>
  <c r="V833" i="1"/>
  <c r="S829" i="1"/>
  <c r="R829" i="1"/>
  <c r="V829" i="1"/>
  <c r="S825" i="1"/>
  <c r="R825" i="1"/>
  <c r="V825" i="1"/>
  <c r="S821" i="1"/>
  <c r="R821" i="1"/>
  <c r="V821" i="1"/>
  <c r="S817" i="1"/>
  <c r="R817" i="1"/>
  <c r="V817" i="1"/>
  <c r="S813" i="1"/>
  <c r="R813" i="1"/>
  <c r="V813" i="1"/>
  <c r="S809" i="1"/>
  <c r="R809" i="1"/>
  <c r="V809" i="1"/>
  <c r="S805" i="1"/>
  <c r="R805" i="1"/>
  <c r="V805" i="1"/>
  <c r="S801" i="1"/>
  <c r="R801" i="1"/>
  <c r="V801" i="1"/>
  <c r="S797" i="1"/>
  <c r="R797" i="1"/>
  <c r="V797" i="1"/>
  <c r="S793" i="1"/>
  <c r="R793" i="1"/>
  <c r="V793" i="1"/>
  <c r="S789" i="1"/>
  <c r="R789" i="1"/>
  <c r="V789" i="1"/>
  <c r="S785" i="1"/>
  <c r="R785" i="1"/>
  <c r="V785" i="1"/>
  <c r="S781" i="1"/>
  <c r="R781" i="1"/>
  <c r="V781" i="1"/>
  <c r="S777" i="1"/>
  <c r="R777" i="1"/>
  <c r="V777" i="1"/>
  <c r="S773" i="1"/>
  <c r="R773" i="1"/>
  <c r="V773" i="1"/>
  <c r="S769" i="1"/>
  <c r="R769" i="1"/>
  <c r="V769" i="1"/>
  <c r="S765" i="1"/>
  <c r="R765" i="1"/>
  <c r="V765" i="1"/>
  <c r="S761" i="1"/>
  <c r="R761" i="1"/>
  <c r="V761" i="1"/>
  <c r="S757" i="1"/>
  <c r="R757" i="1"/>
  <c r="V757" i="1"/>
  <c r="S753" i="1"/>
  <c r="R753" i="1"/>
  <c r="V753" i="1"/>
  <c r="S749" i="1"/>
  <c r="R749" i="1"/>
  <c r="V749" i="1"/>
  <c r="S745" i="1"/>
  <c r="R745" i="1"/>
  <c r="V745" i="1"/>
  <c r="S741" i="1"/>
  <c r="R741" i="1"/>
  <c r="V741" i="1"/>
  <c r="S737" i="1"/>
  <c r="R737" i="1"/>
  <c r="V737" i="1"/>
  <c r="S733" i="1"/>
  <c r="R733" i="1"/>
  <c r="V733" i="1"/>
  <c r="S729" i="1"/>
  <c r="R729" i="1"/>
  <c r="V729" i="1"/>
  <c r="S725" i="1"/>
  <c r="R725" i="1"/>
  <c r="V725" i="1"/>
  <c r="S721" i="1"/>
  <c r="R721" i="1"/>
  <c r="V721" i="1"/>
  <c r="S717" i="1"/>
  <c r="R717" i="1"/>
  <c r="V717" i="1"/>
  <c r="S713" i="1"/>
  <c r="R713" i="1"/>
  <c r="V713" i="1"/>
  <c r="S709" i="1"/>
  <c r="R709" i="1"/>
  <c r="V709" i="1"/>
  <c r="S705" i="1"/>
  <c r="R705" i="1"/>
  <c r="V705" i="1"/>
  <c r="S701" i="1"/>
  <c r="R701" i="1"/>
  <c r="V701" i="1"/>
  <c r="S697" i="1"/>
  <c r="R697" i="1"/>
  <c r="V697" i="1"/>
  <c r="S693" i="1"/>
  <c r="R693" i="1"/>
  <c r="V693" i="1"/>
  <c r="S689" i="1"/>
  <c r="R689" i="1"/>
  <c r="V689" i="1"/>
  <c r="S685" i="1"/>
  <c r="R685" i="1"/>
  <c r="V685" i="1"/>
  <c r="S681" i="1"/>
  <c r="R681" i="1"/>
  <c r="V681" i="1"/>
  <c r="S677" i="1"/>
  <c r="R677" i="1"/>
  <c r="V677" i="1"/>
  <c r="S673" i="1"/>
  <c r="R673" i="1"/>
  <c r="V673" i="1"/>
  <c r="S669" i="1"/>
  <c r="R669" i="1"/>
  <c r="V669" i="1"/>
  <c r="S665" i="1"/>
  <c r="R665" i="1"/>
  <c r="V665" i="1"/>
  <c r="S661" i="1"/>
  <c r="R661" i="1"/>
  <c r="V661" i="1"/>
  <c r="S657" i="1"/>
  <c r="R657" i="1"/>
  <c r="V657" i="1"/>
  <c r="S653" i="1"/>
  <c r="R653" i="1"/>
  <c r="V653" i="1"/>
  <c r="S649" i="1"/>
  <c r="R649" i="1"/>
  <c r="V649" i="1"/>
  <c r="S645" i="1"/>
  <c r="R645" i="1"/>
  <c r="V645" i="1"/>
  <c r="S641" i="1"/>
  <c r="R641" i="1"/>
  <c r="V641" i="1"/>
  <c r="S637" i="1"/>
  <c r="R637" i="1"/>
  <c r="V637" i="1"/>
  <c r="S633" i="1"/>
  <c r="R633" i="1"/>
  <c r="V633" i="1"/>
  <c r="S629" i="1"/>
  <c r="R629" i="1"/>
  <c r="V629" i="1"/>
  <c r="S625" i="1"/>
  <c r="R625" i="1"/>
  <c r="V625" i="1"/>
  <c r="S621" i="1"/>
  <c r="R621" i="1"/>
  <c r="V621" i="1"/>
  <c r="S617" i="1"/>
  <c r="R617" i="1"/>
  <c r="V617" i="1"/>
  <c r="S613" i="1"/>
  <c r="R613" i="1"/>
  <c r="V613" i="1"/>
  <c r="S609" i="1"/>
  <c r="R609" i="1"/>
  <c r="V609" i="1"/>
  <c r="S605" i="1"/>
  <c r="R605" i="1"/>
  <c r="V605" i="1"/>
  <c r="S601" i="1"/>
  <c r="R601" i="1"/>
  <c r="V601" i="1"/>
  <c r="S597" i="1"/>
  <c r="R597" i="1"/>
  <c r="V597" i="1"/>
  <c r="S593" i="1"/>
  <c r="R593" i="1"/>
  <c r="V593" i="1"/>
  <c r="S589" i="1"/>
  <c r="R589" i="1"/>
  <c r="V589" i="1"/>
  <c r="S585" i="1"/>
  <c r="R585" i="1"/>
  <c r="V585" i="1"/>
  <c r="S581" i="1"/>
  <c r="R581" i="1"/>
  <c r="V581" i="1"/>
  <c r="S577" i="1"/>
  <c r="R577" i="1"/>
  <c r="V577" i="1"/>
  <c r="S573" i="1"/>
  <c r="R573" i="1"/>
  <c r="V573" i="1"/>
  <c r="S569" i="1"/>
  <c r="R569" i="1"/>
  <c r="V569" i="1"/>
  <c r="S565" i="1"/>
  <c r="R565" i="1"/>
  <c r="V565" i="1"/>
  <c r="S561" i="1"/>
  <c r="R561" i="1"/>
  <c r="V561" i="1"/>
  <c r="S557" i="1"/>
  <c r="R557" i="1"/>
  <c r="V557" i="1"/>
  <c r="S553" i="1"/>
  <c r="R553" i="1"/>
  <c r="V553" i="1"/>
  <c r="S549" i="1"/>
  <c r="R549" i="1"/>
  <c r="V549" i="1"/>
  <c r="S545" i="1"/>
  <c r="R545" i="1"/>
  <c r="V545" i="1"/>
  <c r="S541" i="1"/>
  <c r="R541" i="1"/>
  <c r="V541" i="1"/>
  <c r="S537" i="1"/>
  <c r="R537" i="1"/>
  <c r="V537" i="1"/>
  <c r="S533" i="1"/>
  <c r="R533" i="1"/>
  <c r="V533" i="1"/>
  <c r="S529" i="1"/>
  <c r="R529" i="1"/>
  <c r="V529" i="1"/>
  <c r="S525" i="1"/>
  <c r="R525" i="1"/>
  <c r="V525" i="1"/>
  <c r="S521" i="1"/>
  <c r="R521" i="1"/>
  <c r="V521" i="1"/>
  <c r="S517" i="1"/>
  <c r="R517" i="1"/>
  <c r="V517" i="1"/>
  <c r="S513" i="1"/>
  <c r="R513" i="1"/>
  <c r="V513" i="1"/>
  <c r="S509" i="1"/>
  <c r="R509" i="1"/>
  <c r="V509" i="1"/>
  <c r="S505" i="1"/>
  <c r="R505" i="1"/>
  <c r="V505" i="1"/>
  <c r="S501" i="1"/>
  <c r="R501" i="1"/>
  <c r="V501" i="1"/>
  <c r="S497" i="1"/>
  <c r="R497" i="1"/>
  <c r="V497" i="1"/>
  <c r="S493" i="1"/>
  <c r="R493" i="1"/>
  <c r="V493" i="1"/>
  <c r="S489" i="1"/>
  <c r="R489" i="1"/>
  <c r="V489" i="1"/>
  <c r="S485" i="1"/>
  <c r="R485" i="1"/>
  <c r="V485" i="1"/>
  <c r="S481" i="1"/>
  <c r="R481" i="1"/>
  <c r="V481" i="1"/>
  <c r="S477" i="1"/>
  <c r="R477" i="1"/>
  <c r="V477" i="1"/>
  <c r="S473" i="1"/>
  <c r="R473" i="1"/>
  <c r="V473" i="1"/>
  <c r="S469" i="1"/>
  <c r="R469" i="1"/>
  <c r="V469" i="1"/>
  <c r="S465" i="1"/>
  <c r="R465" i="1"/>
  <c r="V465" i="1"/>
  <c r="S461" i="1"/>
  <c r="R461" i="1"/>
  <c r="V461" i="1"/>
  <c r="S457" i="1"/>
  <c r="R457" i="1"/>
  <c r="V457" i="1"/>
  <c r="S453" i="1"/>
  <c r="R453" i="1"/>
  <c r="V453" i="1"/>
  <c r="S449" i="1"/>
  <c r="R449" i="1"/>
  <c r="V449" i="1"/>
  <c r="S445" i="1"/>
  <c r="R445" i="1"/>
  <c r="V445" i="1"/>
  <c r="S441" i="1"/>
  <c r="R441" i="1"/>
  <c r="V441" i="1"/>
  <c r="S437" i="1"/>
  <c r="R437" i="1"/>
  <c r="V437" i="1"/>
  <c r="S433" i="1"/>
  <c r="R433" i="1"/>
  <c r="V433" i="1"/>
  <c r="S429" i="1"/>
  <c r="R429" i="1"/>
  <c r="V429" i="1"/>
  <c r="S425" i="1"/>
  <c r="R425" i="1"/>
  <c r="V425" i="1"/>
  <c r="S421" i="1"/>
  <c r="R421" i="1"/>
  <c r="V421" i="1"/>
  <c r="S417" i="1"/>
  <c r="R417" i="1"/>
  <c r="V417" i="1"/>
  <c r="S413" i="1"/>
  <c r="R413" i="1"/>
  <c r="V413" i="1"/>
  <c r="S409" i="1"/>
  <c r="R409" i="1"/>
  <c r="V409" i="1"/>
  <c r="S405" i="1"/>
  <c r="R405" i="1"/>
  <c r="V405" i="1"/>
  <c r="S401" i="1"/>
  <c r="R401" i="1"/>
  <c r="V401" i="1"/>
  <c r="S397" i="1"/>
  <c r="R397" i="1"/>
  <c r="V397" i="1"/>
  <c r="S393" i="1"/>
  <c r="R393" i="1"/>
  <c r="V393" i="1"/>
  <c r="S389" i="1"/>
  <c r="R389" i="1"/>
  <c r="V389" i="1"/>
  <c r="S385" i="1"/>
  <c r="R385" i="1"/>
  <c r="V385" i="1"/>
  <c r="S381" i="1"/>
  <c r="R381" i="1"/>
  <c r="V381" i="1"/>
  <c r="S377" i="1"/>
  <c r="R377" i="1"/>
  <c r="V377" i="1"/>
  <c r="S373" i="1"/>
  <c r="R373" i="1"/>
  <c r="V373" i="1"/>
  <c r="S369" i="1"/>
  <c r="R369" i="1"/>
  <c r="V369" i="1"/>
  <c r="S365" i="1"/>
  <c r="R365" i="1"/>
  <c r="V365" i="1"/>
  <c r="S361" i="1"/>
  <c r="R361" i="1"/>
  <c r="V361" i="1"/>
  <c r="S357" i="1"/>
  <c r="R357" i="1"/>
  <c r="V357" i="1"/>
  <c r="S353" i="1"/>
  <c r="R353" i="1"/>
  <c r="V353" i="1"/>
  <c r="S349" i="1"/>
  <c r="R349" i="1"/>
  <c r="V349" i="1"/>
  <c r="S345" i="1"/>
  <c r="R345" i="1"/>
  <c r="V345" i="1"/>
  <c r="S341" i="1"/>
  <c r="R341" i="1"/>
  <c r="V341" i="1"/>
  <c r="S337" i="1"/>
  <c r="R337" i="1"/>
  <c r="V337" i="1"/>
  <c r="S333" i="1"/>
  <c r="R333" i="1"/>
  <c r="V333" i="1"/>
  <c r="S329" i="1"/>
  <c r="R329" i="1"/>
  <c r="V329" i="1"/>
  <c r="S325" i="1"/>
  <c r="R325" i="1"/>
  <c r="V325" i="1"/>
  <c r="S321" i="1"/>
  <c r="R321" i="1"/>
  <c r="V321" i="1"/>
  <c r="S317" i="1"/>
  <c r="R317" i="1"/>
  <c r="V317" i="1"/>
  <c r="S313" i="1"/>
  <c r="R313" i="1"/>
  <c r="V313" i="1"/>
  <c r="S309" i="1"/>
  <c r="R309" i="1"/>
  <c r="V309" i="1"/>
  <c r="S305" i="1"/>
  <c r="R305" i="1"/>
  <c r="V305" i="1"/>
  <c r="S301" i="1"/>
  <c r="R301" i="1"/>
  <c r="V301" i="1"/>
  <c r="S297" i="1"/>
  <c r="R297" i="1"/>
  <c r="V297" i="1"/>
  <c r="S293" i="1"/>
  <c r="R293" i="1"/>
  <c r="V293" i="1"/>
  <c r="S289" i="1"/>
  <c r="R289" i="1"/>
  <c r="V289" i="1"/>
  <c r="S285" i="1"/>
  <c r="R285" i="1"/>
  <c r="V285" i="1"/>
  <c r="S281" i="1"/>
  <c r="R281" i="1"/>
  <c r="V281" i="1"/>
  <c r="S277" i="1"/>
  <c r="R277" i="1"/>
  <c r="V277" i="1"/>
  <c r="S273" i="1"/>
  <c r="R273" i="1"/>
  <c r="V273" i="1"/>
  <c r="S269" i="1"/>
  <c r="R269" i="1"/>
  <c r="V269" i="1"/>
  <c r="S265" i="1"/>
  <c r="R265" i="1"/>
  <c r="V265" i="1"/>
  <c r="S261" i="1"/>
  <c r="R261" i="1"/>
  <c r="V261" i="1"/>
  <c r="S257" i="1"/>
  <c r="R257" i="1"/>
  <c r="V257" i="1"/>
  <c r="S253" i="1"/>
  <c r="R253" i="1"/>
  <c r="V253" i="1"/>
  <c r="S249" i="1"/>
  <c r="R249" i="1"/>
  <c r="V249" i="1"/>
  <c r="S245" i="1"/>
  <c r="R245" i="1"/>
  <c r="V245" i="1"/>
  <c r="S241" i="1"/>
  <c r="R241" i="1"/>
  <c r="V241" i="1"/>
  <c r="S237" i="1"/>
  <c r="R237" i="1"/>
  <c r="V237" i="1"/>
  <c r="S233" i="1"/>
  <c r="R233" i="1"/>
  <c r="V233" i="1"/>
  <c r="S229" i="1"/>
  <c r="R229" i="1"/>
  <c r="V229" i="1"/>
  <c r="S225" i="1"/>
  <c r="R225" i="1"/>
  <c r="V225" i="1"/>
  <c r="S221" i="1"/>
  <c r="R221" i="1"/>
  <c r="V221" i="1"/>
  <c r="S217" i="1"/>
  <c r="R217" i="1"/>
  <c r="V217" i="1"/>
  <c r="S214" i="1"/>
  <c r="R214" i="1"/>
  <c r="V214" i="1"/>
  <c r="S210" i="1"/>
  <c r="R210" i="1"/>
  <c r="V210" i="1"/>
  <c r="S206" i="1"/>
  <c r="R206" i="1"/>
  <c r="V206" i="1"/>
  <c r="S202" i="1"/>
  <c r="R202" i="1"/>
  <c r="V202" i="1"/>
  <c r="S198" i="1"/>
  <c r="R198" i="1"/>
  <c r="V198" i="1"/>
  <c r="S194" i="1"/>
  <c r="R194" i="1"/>
  <c r="V194" i="1"/>
  <c r="S190" i="1"/>
  <c r="R190" i="1"/>
  <c r="V190" i="1"/>
  <c r="S186" i="1"/>
  <c r="R186" i="1"/>
  <c r="V186" i="1"/>
  <c r="S182" i="1"/>
  <c r="R182" i="1"/>
  <c r="V182" i="1"/>
  <c r="S178" i="1"/>
  <c r="R178" i="1"/>
  <c r="V178" i="1"/>
  <c r="S174" i="1"/>
  <c r="R174" i="1"/>
  <c r="V174" i="1"/>
  <c r="S170" i="1"/>
  <c r="R170" i="1"/>
  <c r="V170" i="1"/>
  <c r="S166" i="1"/>
  <c r="R166" i="1"/>
  <c r="V166" i="1"/>
  <c r="S162" i="1"/>
  <c r="R162" i="1"/>
  <c r="V162" i="1"/>
  <c r="S158" i="1"/>
  <c r="R158" i="1"/>
  <c r="V158" i="1"/>
  <c r="S154" i="1"/>
  <c r="R154" i="1"/>
  <c r="V154" i="1"/>
  <c r="S150" i="1"/>
  <c r="R150" i="1"/>
  <c r="V150" i="1"/>
  <c r="S146" i="1"/>
  <c r="R146" i="1"/>
  <c r="V146" i="1"/>
  <c r="S142" i="1"/>
  <c r="R142" i="1"/>
  <c r="V142" i="1"/>
  <c r="S138" i="1"/>
  <c r="R138" i="1"/>
  <c r="V138" i="1"/>
  <c r="S134" i="1"/>
  <c r="R134" i="1"/>
  <c r="V134" i="1"/>
  <c r="S130" i="1"/>
  <c r="R130" i="1"/>
  <c r="V130" i="1"/>
  <c r="S124" i="1"/>
  <c r="R124" i="1"/>
  <c r="V124" i="1"/>
  <c r="S120" i="1"/>
  <c r="R120" i="1"/>
  <c r="V120" i="1"/>
  <c r="S116" i="1"/>
  <c r="R116" i="1"/>
  <c r="V116" i="1"/>
  <c r="S112" i="1"/>
  <c r="R112" i="1"/>
  <c r="V112" i="1"/>
  <c r="S108" i="1"/>
  <c r="R108" i="1"/>
  <c r="V108" i="1"/>
  <c r="S104" i="1"/>
  <c r="R104" i="1"/>
  <c r="V104" i="1"/>
  <c r="S100" i="1"/>
  <c r="R100" i="1"/>
  <c r="V100" i="1"/>
  <c r="S96" i="1"/>
  <c r="R96" i="1"/>
  <c r="V96" i="1"/>
  <c r="S92" i="1"/>
  <c r="R92" i="1"/>
  <c r="V92" i="1"/>
  <c r="S88" i="1"/>
  <c r="R88" i="1"/>
  <c r="V88" i="1"/>
  <c r="S84" i="1"/>
  <c r="R84" i="1"/>
  <c r="V84" i="1"/>
  <c r="S80" i="1"/>
  <c r="R80" i="1"/>
  <c r="V80" i="1"/>
  <c r="S76" i="1"/>
  <c r="R76" i="1"/>
  <c r="V76" i="1"/>
  <c r="S72" i="1"/>
  <c r="R72" i="1"/>
  <c r="V72" i="1"/>
  <c r="S68" i="1"/>
  <c r="R68" i="1"/>
  <c r="V68" i="1"/>
  <c r="S64" i="1"/>
  <c r="R64" i="1"/>
  <c r="V64" i="1"/>
  <c r="S60" i="1"/>
  <c r="R60" i="1"/>
  <c r="V60" i="1"/>
  <c r="S56" i="1"/>
  <c r="R56" i="1"/>
  <c r="V56" i="1"/>
  <c r="S52" i="1"/>
  <c r="R52" i="1"/>
  <c r="V52" i="1"/>
  <c r="S48" i="1"/>
  <c r="R48" i="1"/>
  <c r="V48" i="1"/>
  <c r="S44" i="1"/>
  <c r="R44" i="1"/>
  <c r="V44" i="1"/>
  <c r="S40" i="1"/>
  <c r="R40" i="1"/>
  <c r="V40" i="1"/>
  <c r="S36" i="1"/>
  <c r="R36" i="1"/>
  <c r="V36" i="1"/>
  <c r="S32" i="1"/>
  <c r="R32" i="1"/>
  <c r="V32" i="1"/>
  <c r="S28" i="1"/>
  <c r="R28" i="1"/>
  <c r="V28" i="1"/>
  <c r="S24" i="1"/>
  <c r="R24" i="1"/>
  <c r="V24" i="1"/>
  <c r="S20" i="1"/>
  <c r="R20" i="1"/>
  <c r="V20" i="1"/>
  <c r="S16" i="1"/>
  <c r="R16" i="1"/>
  <c r="V16" i="1"/>
  <c r="S12" i="1"/>
  <c r="R12" i="1"/>
  <c r="V12" i="1"/>
  <c r="S8" i="1"/>
  <c r="R8" i="1"/>
  <c r="V8" i="1"/>
  <c r="S4" i="1"/>
  <c r="R4" i="1"/>
  <c r="V4" i="1"/>
  <c r="N3233" i="1"/>
  <c r="Q3233" i="1" s="1"/>
  <c r="S3233" i="1"/>
  <c r="R3233" i="1"/>
  <c r="V3233" i="1"/>
  <c r="N3213" i="1"/>
  <c r="Q3213" i="1" s="1"/>
  <c r="S3213" i="1"/>
  <c r="R3213" i="1"/>
  <c r="V3213" i="1"/>
  <c r="N3197" i="1"/>
  <c r="P3197" i="1" s="1"/>
  <c r="S3197" i="1"/>
  <c r="R3197" i="1"/>
  <c r="V3197" i="1"/>
  <c r="S3185" i="1"/>
  <c r="V3185" i="1"/>
  <c r="R3185" i="1"/>
  <c r="S3173" i="1"/>
  <c r="R3173" i="1"/>
  <c r="V3173" i="1"/>
  <c r="S3157" i="1"/>
  <c r="R3157" i="1"/>
  <c r="V3157" i="1"/>
  <c r="S3141" i="1"/>
  <c r="R3141" i="1"/>
  <c r="V3141" i="1"/>
  <c r="S3125" i="1"/>
  <c r="R3125" i="1"/>
  <c r="V3125" i="1"/>
  <c r="S3105" i="1"/>
  <c r="R3105" i="1"/>
  <c r="V3105" i="1"/>
  <c r="S3093" i="1"/>
  <c r="R3093" i="1"/>
  <c r="V3093" i="1"/>
  <c r="S3073" i="1"/>
  <c r="R3073" i="1"/>
  <c r="V3073" i="1"/>
  <c r="S3053" i="1"/>
  <c r="R3053" i="1"/>
  <c r="V3053" i="1"/>
  <c r="S3041" i="1"/>
  <c r="R3041" i="1"/>
  <c r="V3041" i="1"/>
  <c r="S3021" i="1"/>
  <c r="R3021" i="1"/>
  <c r="V3021" i="1"/>
  <c r="S3005" i="1"/>
  <c r="R3005" i="1"/>
  <c r="V3005" i="1"/>
  <c r="S2989" i="1"/>
  <c r="R2989" i="1"/>
  <c r="V2989" i="1"/>
  <c r="S2969" i="1"/>
  <c r="V2969" i="1"/>
  <c r="R2969" i="1"/>
  <c r="S2953" i="1"/>
  <c r="R2953" i="1"/>
  <c r="V2953" i="1"/>
  <c r="S2937" i="1"/>
  <c r="V2937" i="1"/>
  <c r="R2937" i="1"/>
  <c r="S2925" i="1"/>
  <c r="R2925" i="1"/>
  <c r="V2925" i="1"/>
  <c r="S2905" i="1"/>
  <c r="V2905" i="1"/>
  <c r="R2905" i="1"/>
  <c r="S2885" i="1"/>
  <c r="R2885" i="1"/>
  <c r="V2885" i="1"/>
  <c r="S2865" i="1"/>
  <c r="V2865" i="1"/>
  <c r="R2865" i="1"/>
  <c r="S2855" i="1"/>
  <c r="R2855" i="1"/>
  <c r="V2855" i="1"/>
  <c r="S2843" i="1"/>
  <c r="V2843" i="1"/>
  <c r="R2843" i="1"/>
  <c r="S2831" i="1"/>
  <c r="R2831" i="1"/>
  <c r="V2831" i="1"/>
  <c r="S2819" i="1"/>
  <c r="R2819" i="1"/>
  <c r="V2819" i="1"/>
  <c r="S2799" i="1"/>
  <c r="R2799" i="1"/>
  <c r="V2799" i="1"/>
  <c r="S2779" i="1"/>
  <c r="V2779" i="1"/>
  <c r="R2779" i="1"/>
  <c r="S2763" i="1"/>
  <c r="R2763" i="1"/>
  <c r="V2763" i="1"/>
  <c r="S2745" i="1"/>
  <c r="R2745" i="1"/>
  <c r="V2745" i="1"/>
  <c r="S2725" i="1"/>
  <c r="R2725" i="1"/>
  <c r="V2725" i="1"/>
  <c r="S2709" i="1"/>
  <c r="V2709" i="1"/>
  <c r="R2709" i="1"/>
  <c r="S2693" i="1"/>
  <c r="R2693" i="1"/>
  <c r="V2693" i="1"/>
  <c r="S2669" i="1"/>
  <c r="R2669" i="1"/>
  <c r="V2669" i="1"/>
  <c r="S2649" i="1"/>
  <c r="R2649" i="1"/>
  <c r="V2649" i="1"/>
  <c r="S2633" i="1"/>
  <c r="R2633" i="1"/>
  <c r="V2633" i="1"/>
  <c r="S2613" i="1"/>
  <c r="V2613" i="1"/>
  <c r="R2613" i="1"/>
  <c r="S2601" i="1"/>
  <c r="R2601" i="1"/>
  <c r="V2601" i="1"/>
  <c r="S2581" i="1"/>
  <c r="V2581" i="1"/>
  <c r="R2581" i="1"/>
  <c r="S2569" i="1"/>
  <c r="R2569" i="1"/>
  <c r="V2569" i="1"/>
  <c r="S2549" i="1"/>
  <c r="R2549" i="1"/>
  <c r="V2549" i="1"/>
  <c r="S2529" i="1"/>
  <c r="R2529" i="1"/>
  <c r="V2529" i="1"/>
  <c r="S2517" i="1"/>
  <c r="R2517" i="1"/>
  <c r="V2517" i="1"/>
  <c r="S2497" i="1"/>
  <c r="R2497" i="1"/>
  <c r="V2497" i="1"/>
  <c r="S2477" i="1"/>
  <c r="R2477" i="1"/>
  <c r="V2477" i="1"/>
  <c r="S2465" i="1"/>
  <c r="R2465" i="1"/>
  <c r="V2465" i="1"/>
  <c r="S2445" i="1"/>
  <c r="R2445" i="1"/>
  <c r="V2445" i="1"/>
  <c r="S2425" i="1"/>
  <c r="R2425" i="1"/>
  <c r="V2425" i="1"/>
  <c r="S2413" i="1"/>
  <c r="R2413" i="1"/>
  <c r="V2413" i="1"/>
  <c r="S2393" i="1"/>
  <c r="R2393" i="1"/>
  <c r="V2393" i="1"/>
  <c r="S2373" i="1"/>
  <c r="R2373" i="1"/>
  <c r="V2373" i="1"/>
  <c r="S2357" i="1"/>
  <c r="R2357" i="1"/>
  <c r="V2357" i="1"/>
  <c r="S2341" i="1"/>
  <c r="R2341" i="1"/>
  <c r="V2341" i="1"/>
  <c r="S2321" i="1"/>
  <c r="R2321" i="1"/>
  <c r="V2321" i="1"/>
  <c r="S2301" i="1"/>
  <c r="R2301" i="1"/>
  <c r="V2301" i="1"/>
  <c r="S2285" i="1"/>
  <c r="R2285" i="1"/>
  <c r="V2285" i="1"/>
  <c r="S2265" i="1"/>
  <c r="R2265" i="1"/>
  <c r="V2265" i="1"/>
  <c r="S2245" i="1"/>
  <c r="R2245" i="1"/>
  <c r="V2245" i="1"/>
  <c r="S2225" i="1"/>
  <c r="R2225" i="1"/>
  <c r="V2225" i="1"/>
  <c r="S2205" i="1"/>
  <c r="R2205" i="1"/>
  <c r="V2205" i="1"/>
  <c r="S2189" i="1"/>
  <c r="R2189" i="1"/>
  <c r="V2189" i="1"/>
  <c r="S2173" i="1"/>
  <c r="R2173" i="1"/>
  <c r="V2173" i="1"/>
  <c r="S2157" i="1"/>
  <c r="R2157" i="1"/>
  <c r="V2157" i="1"/>
  <c r="S2137" i="1"/>
  <c r="R2137" i="1"/>
  <c r="V2137" i="1"/>
  <c r="S2121" i="1"/>
  <c r="R2121" i="1"/>
  <c r="V2121" i="1"/>
  <c r="S2097" i="1"/>
  <c r="R2097" i="1"/>
  <c r="V2097" i="1"/>
  <c r="S2081" i="1"/>
  <c r="R2081" i="1"/>
  <c r="V2081" i="1"/>
  <c r="S2066" i="1"/>
  <c r="R2066" i="1"/>
  <c r="V2066" i="1"/>
  <c r="S2046" i="1"/>
  <c r="R2046" i="1"/>
  <c r="V2046" i="1"/>
  <c r="S2026" i="1"/>
  <c r="R2026" i="1"/>
  <c r="V2026" i="1"/>
  <c r="S2006" i="1"/>
  <c r="R2006" i="1"/>
  <c r="V2006" i="1"/>
  <c r="S1994" i="1"/>
  <c r="R1994" i="1"/>
  <c r="V1994" i="1"/>
  <c r="S1976" i="1"/>
  <c r="R1976" i="1"/>
  <c r="V1976" i="1"/>
  <c r="S1956" i="1"/>
  <c r="R1956" i="1"/>
  <c r="V1956" i="1"/>
  <c r="S1936" i="1"/>
  <c r="R1936" i="1"/>
  <c r="V1936" i="1"/>
  <c r="S1924" i="1"/>
  <c r="R1924" i="1"/>
  <c r="V1924" i="1"/>
  <c r="S1904" i="1"/>
  <c r="R1904" i="1"/>
  <c r="V1904" i="1"/>
  <c r="S1884" i="1"/>
  <c r="R1884" i="1"/>
  <c r="V1884" i="1"/>
  <c r="S1864" i="1"/>
  <c r="R1864" i="1"/>
  <c r="V1864" i="1"/>
  <c r="S1844" i="1"/>
  <c r="R1844" i="1"/>
  <c r="V1844" i="1"/>
  <c r="S1832" i="1"/>
  <c r="R1832" i="1"/>
  <c r="V1832" i="1"/>
  <c r="S1812" i="1"/>
  <c r="R1812" i="1"/>
  <c r="V1812" i="1"/>
  <c r="S1796" i="1"/>
  <c r="R1796" i="1"/>
  <c r="V1796" i="1"/>
  <c r="S1780" i="1"/>
  <c r="R1780" i="1"/>
  <c r="V1780" i="1"/>
  <c r="S1760" i="1"/>
  <c r="R1760" i="1"/>
  <c r="V1760" i="1"/>
  <c r="S1748" i="1"/>
  <c r="R1748" i="1"/>
  <c r="V1748" i="1"/>
  <c r="S1728" i="1"/>
  <c r="R1728" i="1"/>
  <c r="V1728" i="1"/>
  <c r="S1708" i="1"/>
  <c r="R1708" i="1"/>
  <c r="V1708" i="1"/>
  <c r="S1688" i="1"/>
  <c r="R1688" i="1"/>
  <c r="V1688" i="1"/>
  <c r="S1668" i="1"/>
  <c r="R1668" i="1"/>
  <c r="V1668" i="1"/>
  <c r="S1656" i="1"/>
  <c r="R1656" i="1"/>
  <c r="V1656" i="1"/>
  <c r="S1636" i="1"/>
  <c r="R1636" i="1"/>
  <c r="V1636" i="1"/>
  <c r="S1616" i="1"/>
  <c r="R1616" i="1"/>
  <c r="V1616" i="1"/>
  <c r="S1604" i="1"/>
  <c r="R1604" i="1"/>
  <c r="V1604" i="1"/>
  <c r="S1584" i="1"/>
  <c r="R1584" i="1"/>
  <c r="V1584" i="1"/>
  <c r="S1568" i="1"/>
  <c r="R1568" i="1"/>
  <c r="V1568" i="1"/>
  <c r="S1548" i="1"/>
  <c r="R1548" i="1"/>
  <c r="V1548" i="1"/>
  <c r="S1532" i="1"/>
  <c r="R1532" i="1"/>
  <c r="V1532" i="1"/>
  <c r="S1512" i="1"/>
  <c r="R1512" i="1"/>
  <c r="V1512" i="1"/>
  <c r="S1496" i="1"/>
  <c r="R1496" i="1"/>
  <c r="V1496" i="1"/>
  <c r="S1480" i="1"/>
  <c r="R1480" i="1"/>
  <c r="V1480" i="1"/>
  <c r="S1460" i="1"/>
  <c r="R1460" i="1"/>
  <c r="V1460" i="1"/>
  <c r="S1440" i="1"/>
  <c r="R1440" i="1"/>
  <c r="V1440" i="1"/>
  <c r="S1420" i="1"/>
  <c r="R1420" i="1"/>
  <c r="V1420" i="1"/>
  <c r="S1400" i="1"/>
  <c r="R1400" i="1"/>
  <c r="V1400" i="1"/>
  <c r="S1388" i="1"/>
  <c r="R1388" i="1"/>
  <c r="V1388" i="1"/>
  <c r="S1368" i="1"/>
  <c r="R1368" i="1"/>
  <c r="V1368" i="1"/>
  <c r="S1352" i="1"/>
  <c r="R1352" i="1"/>
  <c r="V1352" i="1"/>
  <c r="S1332" i="1"/>
  <c r="R1332" i="1"/>
  <c r="V1332" i="1"/>
  <c r="S1316" i="1"/>
  <c r="R1316" i="1"/>
  <c r="V1316" i="1"/>
  <c r="S1300" i="1"/>
  <c r="R1300" i="1"/>
  <c r="V1300" i="1"/>
  <c r="S1280" i="1"/>
  <c r="R1280" i="1"/>
  <c r="V1280" i="1"/>
  <c r="S1260" i="1"/>
  <c r="R1260" i="1"/>
  <c r="V1260" i="1"/>
  <c r="S1240" i="1"/>
  <c r="R1240" i="1"/>
  <c r="V1240" i="1"/>
  <c r="S1227" i="1"/>
  <c r="R1227" i="1"/>
  <c r="V1227" i="1"/>
  <c r="S1207" i="1"/>
  <c r="R1207" i="1"/>
  <c r="V1207" i="1"/>
  <c r="S1195" i="1"/>
  <c r="R1195" i="1"/>
  <c r="V1195" i="1"/>
  <c r="S1175" i="1"/>
  <c r="R1175" i="1"/>
  <c r="V1175" i="1"/>
  <c r="S1155" i="1"/>
  <c r="R1155" i="1"/>
  <c r="V1155" i="1"/>
  <c r="S1139" i="1"/>
  <c r="R1139" i="1"/>
  <c r="V1139" i="1"/>
  <c r="S1119" i="1"/>
  <c r="R1119" i="1"/>
  <c r="V1119" i="1"/>
  <c r="S1103" i="1"/>
  <c r="R1103" i="1"/>
  <c r="V1103" i="1"/>
  <c r="S1083" i="1"/>
  <c r="R1083" i="1"/>
  <c r="V1083" i="1"/>
  <c r="S1063" i="1"/>
  <c r="R1063" i="1"/>
  <c r="V1063" i="1"/>
  <c r="S1043" i="1"/>
  <c r="R1043" i="1"/>
  <c r="V1043" i="1"/>
  <c r="S1031" i="1"/>
  <c r="R1031" i="1"/>
  <c r="V1031" i="1"/>
  <c r="S1019" i="1"/>
  <c r="R1019" i="1"/>
  <c r="V1019" i="1"/>
  <c r="S999" i="1"/>
  <c r="R999" i="1"/>
  <c r="V999" i="1"/>
  <c r="S989" i="1"/>
  <c r="R989" i="1"/>
  <c r="V989" i="1"/>
  <c r="S969" i="1"/>
  <c r="R969" i="1"/>
  <c r="V969" i="1"/>
  <c r="S949" i="1"/>
  <c r="R949" i="1"/>
  <c r="V949" i="1"/>
  <c r="S933" i="1"/>
  <c r="R933" i="1"/>
  <c r="V933" i="1"/>
  <c r="S921" i="1"/>
  <c r="R921" i="1"/>
  <c r="V921" i="1"/>
  <c r="S913" i="1"/>
  <c r="R913" i="1"/>
  <c r="V913" i="1"/>
  <c r="S891" i="1"/>
  <c r="R891" i="1"/>
  <c r="V891" i="1"/>
  <c r="S879" i="1"/>
  <c r="R879" i="1"/>
  <c r="V879" i="1"/>
  <c r="S871" i="1"/>
  <c r="R871" i="1"/>
  <c r="V871" i="1"/>
  <c r="S863" i="1"/>
  <c r="R863" i="1"/>
  <c r="V863" i="1"/>
  <c r="S851" i="1"/>
  <c r="R851" i="1"/>
  <c r="V851" i="1"/>
  <c r="S843" i="1"/>
  <c r="R843" i="1"/>
  <c r="V843" i="1"/>
  <c r="S835" i="1"/>
  <c r="R835" i="1"/>
  <c r="V835" i="1"/>
  <c r="S827" i="1"/>
  <c r="R827" i="1"/>
  <c r="V827" i="1"/>
  <c r="S819" i="1"/>
  <c r="R819" i="1"/>
  <c r="V819" i="1"/>
  <c r="S807" i="1"/>
  <c r="R807" i="1"/>
  <c r="V807" i="1"/>
  <c r="S799" i="1"/>
  <c r="R799" i="1"/>
  <c r="V799" i="1"/>
  <c r="S787" i="1"/>
  <c r="R787" i="1"/>
  <c r="V787" i="1"/>
  <c r="S779" i="1"/>
  <c r="R779" i="1"/>
  <c r="V779" i="1"/>
  <c r="S771" i="1"/>
  <c r="R771" i="1"/>
  <c r="V771" i="1"/>
  <c r="S763" i="1"/>
  <c r="R763" i="1"/>
  <c r="V763" i="1"/>
  <c r="S751" i="1"/>
  <c r="R751" i="1"/>
  <c r="V751" i="1"/>
  <c r="S743" i="1"/>
  <c r="R743" i="1"/>
  <c r="V743" i="1"/>
  <c r="S731" i="1"/>
  <c r="R731" i="1"/>
  <c r="V731" i="1"/>
  <c r="S723" i="1"/>
  <c r="R723" i="1"/>
  <c r="V723" i="1"/>
  <c r="S715" i="1"/>
  <c r="R715" i="1"/>
  <c r="V715" i="1"/>
  <c r="S707" i="1"/>
  <c r="R707" i="1"/>
  <c r="V707" i="1"/>
  <c r="S699" i="1"/>
  <c r="R699" i="1"/>
  <c r="V699" i="1"/>
  <c r="S691" i="1"/>
  <c r="R691" i="1"/>
  <c r="V691" i="1"/>
  <c r="S683" i="1"/>
  <c r="R683" i="1"/>
  <c r="V683" i="1"/>
  <c r="S671" i="1"/>
  <c r="R671" i="1"/>
  <c r="V671" i="1"/>
  <c r="S663" i="1"/>
  <c r="R663" i="1"/>
  <c r="V663" i="1"/>
  <c r="S655" i="1"/>
  <c r="R655" i="1"/>
  <c r="V655" i="1"/>
  <c r="S643" i="1"/>
  <c r="R643" i="1"/>
  <c r="V643" i="1"/>
  <c r="S635" i="1"/>
  <c r="R635" i="1"/>
  <c r="V635" i="1"/>
  <c r="S627" i="1"/>
  <c r="R627" i="1"/>
  <c r="V627" i="1"/>
  <c r="S619" i="1"/>
  <c r="R619" i="1"/>
  <c r="V619" i="1"/>
  <c r="S611" i="1"/>
  <c r="R611" i="1"/>
  <c r="V611" i="1"/>
  <c r="S603" i="1"/>
  <c r="R603" i="1"/>
  <c r="V603" i="1"/>
  <c r="S591" i="1"/>
  <c r="R591" i="1"/>
  <c r="V591" i="1"/>
  <c r="S583" i="1"/>
  <c r="R583" i="1"/>
  <c r="V583" i="1"/>
  <c r="S575" i="1"/>
  <c r="R575" i="1"/>
  <c r="V575" i="1"/>
  <c r="S567" i="1"/>
  <c r="R567" i="1"/>
  <c r="V567" i="1"/>
  <c r="S559" i="1"/>
  <c r="R559" i="1"/>
  <c r="V559" i="1"/>
  <c r="S551" i="1"/>
  <c r="R551" i="1"/>
  <c r="V551" i="1"/>
  <c r="S543" i="1"/>
  <c r="R543" i="1"/>
  <c r="V543" i="1"/>
  <c r="S535" i="1"/>
  <c r="R535" i="1"/>
  <c r="V535" i="1"/>
  <c r="S527" i="1"/>
  <c r="R527" i="1"/>
  <c r="V527" i="1"/>
  <c r="S515" i="1"/>
  <c r="R515" i="1"/>
  <c r="V515" i="1"/>
  <c r="S507" i="1"/>
  <c r="R507" i="1"/>
  <c r="V507" i="1"/>
  <c r="S499" i="1"/>
  <c r="R499" i="1"/>
  <c r="V499" i="1"/>
  <c r="S491" i="1"/>
  <c r="R491" i="1"/>
  <c r="V491" i="1"/>
  <c r="S483" i="1"/>
  <c r="R483" i="1"/>
  <c r="V483" i="1"/>
  <c r="S475" i="1"/>
  <c r="R475" i="1"/>
  <c r="V475" i="1"/>
  <c r="S467" i="1"/>
  <c r="R467" i="1"/>
  <c r="V467" i="1"/>
  <c r="S459" i="1"/>
  <c r="R459" i="1"/>
  <c r="V459" i="1"/>
  <c r="S451" i="1"/>
  <c r="R451" i="1"/>
  <c r="V451" i="1"/>
  <c r="S439" i="1"/>
  <c r="R439" i="1"/>
  <c r="V439" i="1"/>
  <c r="S431" i="1"/>
  <c r="R431" i="1"/>
  <c r="V431" i="1"/>
  <c r="S423" i="1"/>
  <c r="R423" i="1"/>
  <c r="V423" i="1"/>
  <c r="S415" i="1"/>
  <c r="R415" i="1"/>
  <c r="V415" i="1"/>
  <c r="S407" i="1"/>
  <c r="R407" i="1"/>
  <c r="V407" i="1"/>
  <c r="S399" i="1"/>
  <c r="R399" i="1"/>
  <c r="V399" i="1"/>
  <c r="S391" i="1"/>
  <c r="R391" i="1"/>
  <c r="V391" i="1"/>
  <c r="S383" i="1"/>
  <c r="R383" i="1"/>
  <c r="V383" i="1"/>
  <c r="S375" i="1"/>
  <c r="R375" i="1"/>
  <c r="V375" i="1"/>
  <c r="S363" i="1"/>
  <c r="R363" i="1"/>
  <c r="V363" i="1"/>
  <c r="S351" i="1"/>
  <c r="R351" i="1"/>
  <c r="V351" i="1"/>
  <c r="S343" i="1"/>
  <c r="R343" i="1"/>
  <c r="V343" i="1"/>
  <c r="S331" i="1"/>
  <c r="R331" i="1"/>
  <c r="V331" i="1"/>
  <c r="S323" i="1"/>
  <c r="R323" i="1"/>
  <c r="V323" i="1"/>
  <c r="S315" i="1"/>
  <c r="R315" i="1"/>
  <c r="V315" i="1"/>
  <c r="S303" i="1"/>
  <c r="R303" i="1"/>
  <c r="V303" i="1"/>
  <c r="S291" i="1"/>
  <c r="R291" i="1"/>
  <c r="V291" i="1"/>
  <c r="S283" i="1"/>
  <c r="R283" i="1"/>
  <c r="V283" i="1"/>
  <c r="S275" i="1"/>
  <c r="R275" i="1"/>
  <c r="V275" i="1"/>
  <c r="S267" i="1"/>
  <c r="R267" i="1"/>
  <c r="V267" i="1"/>
  <c r="S263" i="1"/>
  <c r="R263" i="1"/>
  <c r="V263" i="1"/>
  <c r="S255" i="1"/>
  <c r="R255" i="1"/>
  <c r="V255" i="1"/>
  <c r="S247" i="1"/>
  <c r="R247" i="1"/>
  <c r="V247" i="1"/>
  <c r="S243" i="1"/>
  <c r="R243" i="1"/>
  <c r="V243" i="1"/>
  <c r="S231" i="1"/>
  <c r="R231" i="1"/>
  <c r="V231" i="1"/>
  <c r="S223" i="1"/>
  <c r="R223" i="1"/>
  <c r="V223" i="1"/>
  <c r="S208" i="1"/>
  <c r="R208" i="1"/>
  <c r="V208" i="1"/>
  <c r="S200" i="1"/>
  <c r="R200" i="1"/>
  <c r="V200" i="1"/>
  <c r="S192" i="1"/>
  <c r="R192" i="1"/>
  <c r="V192" i="1"/>
  <c r="S180" i="1"/>
  <c r="R180" i="1"/>
  <c r="V180" i="1"/>
  <c r="S176" i="1"/>
  <c r="R176" i="1"/>
  <c r="V176" i="1"/>
  <c r="S168" i="1"/>
  <c r="R168" i="1"/>
  <c r="V168" i="1"/>
  <c r="S160" i="1"/>
  <c r="R160" i="1"/>
  <c r="V160" i="1"/>
  <c r="S152" i="1"/>
  <c r="R152" i="1"/>
  <c r="V152" i="1"/>
  <c r="S140" i="1"/>
  <c r="R140" i="1"/>
  <c r="V140" i="1"/>
  <c r="S132" i="1"/>
  <c r="R132" i="1"/>
  <c r="V132" i="1"/>
  <c r="S126" i="1"/>
  <c r="R126" i="1"/>
  <c r="V126" i="1"/>
  <c r="S114" i="1"/>
  <c r="R114" i="1"/>
  <c r="V114" i="1"/>
  <c r="S106" i="1"/>
  <c r="R106" i="1"/>
  <c r="V106" i="1"/>
  <c r="S98" i="1"/>
  <c r="R98" i="1"/>
  <c r="V98" i="1"/>
  <c r="S90" i="1"/>
  <c r="R90" i="1"/>
  <c r="V90" i="1"/>
  <c r="S78" i="1"/>
  <c r="R78" i="1"/>
  <c r="V78" i="1"/>
  <c r="S70" i="1"/>
  <c r="R70" i="1"/>
  <c r="V70" i="1"/>
  <c r="S62" i="1"/>
  <c r="R62" i="1"/>
  <c r="V62" i="1"/>
  <c r="S58" i="1"/>
  <c r="R58" i="1"/>
  <c r="V58" i="1"/>
  <c r="S50" i="1"/>
  <c r="R50" i="1"/>
  <c r="V50" i="1"/>
  <c r="S46" i="1"/>
  <c r="R46" i="1"/>
  <c r="V46" i="1"/>
  <c r="S38" i="1"/>
  <c r="R38" i="1"/>
  <c r="V38" i="1"/>
  <c r="S26" i="1"/>
  <c r="R26" i="1"/>
  <c r="V26" i="1"/>
  <c r="S18" i="1"/>
  <c r="R18" i="1"/>
  <c r="V18" i="1"/>
  <c r="S10" i="1"/>
  <c r="R10" i="1"/>
  <c r="V10" i="1"/>
  <c r="S2" i="1"/>
  <c r="R2" i="1"/>
  <c r="V2" i="1"/>
  <c r="S3236" i="1"/>
  <c r="R3236" i="1"/>
  <c r="V3236" i="1"/>
  <c r="S3224" i="1"/>
  <c r="R3224" i="1"/>
  <c r="V3224" i="1"/>
  <c r="S3216" i="1"/>
  <c r="R3216" i="1"/>
  <c r="V3216" i="1"/>
  <c r="S3204" i="1"/>
  <c r="R3204" i="1"/>
  <c r="V3204" i="1"/>
  <c r="S3196" i="1"/>
  <c r="R3196" i="1"/>
  <c r="V3196" i="1"/>
  <c r="S3184" i="1"/>
  <c r="R3184" i="1"/>
  <c r="V3184" i="1"/>
  <c r="S3172" i="1"/>
  <c r="R3172" i="1"/>
  <c r="V3172" i="1"/>
  <c r="S3156" i="1"/>
  <c r="R3156" i="1"/>
  <c r="V3156" i="1"/>
  <c r="S3148" i="1"/>
  <c r="R3148" i="1"/>
  <c r="V3148" i="1"/>
  <c r="S3136" i="1"/>
  <c r="R3136" i="1"/>
  <c r="V3136" i="1"/>
  <c r="S3124" i="1"/>
  <c r="R3124" i="1"/>
  <c r="V3124" i="1"/>
  <c r="S3116" i="1"/>
  <c r="R3116" i="1"/>
  <c r="V3116" i="1"/>
  <c r="S3104" i="1"/>
  <c r="R3104" i="1"/>
  <c r="V3104" i="1"/>
  <c r="S3092" i="1"/>
  <c r="R3092" i="1"/>
  <c r="V3092" i="1"/>
  <c r="S3084" i="1"/>
  <c r="R3084" i="1"/>
  <c r="V3084" i="1"/>
  <c r="S3068" i="1"/>
  <c r="R3068" i="1"/>
  <c r="V3068" i="1"/>
  <c r="S3060" i="1"/>
  <c r="R3060" i="1"/>
  <c r="V3060" i="1"/>
  <c r="S3048" i="1"/>
  <c r="R3048" i="1"/>
  <c r="V3048" i="1"/>
  <c r="S3040" i="1"/>
  <c r="R3040" i="1"/>
  <c r="V3040" i="1"/>
  <c r="S3028" i="1"/>
  <c r="R3028" i="1"/>
  <c r="V3028" i="1"/>
  <c r="S3016" i="1"/>
  <c r="R3016" i="1"/>
  <c r="V3016" i="1"/>
  <c r="S3008" i="1"/>
  <c r="R3008" i="1"/>
  <c r="V3008" i="1"/>
  <c r="S2996" i="1"/>
  <c r="R2996" i="1"/>
  <c r="V2996" i="1"/>
  <c r="S2988" i="1"/>
  <c r="R2988" i="1"/>
  <c r="V2988" i="1"/>
  <c r="S2976" i="1"/>
  <c r="R2976" i="1"/>
  <c r="V2976" i="1"/>
  <c r="S2964" i="1"/>
  <c r="R2964" i="1"/>
  <c r="V2964" i="1"/>
  <c r="S2956" i="1"/>
  <c r="R2956" i="1"/>
  <c r="V2956" i="1"/>
  <c r="S2944" i="1"/>
  <c r="R2944" i="1"/>
  <c r="V2944" i="1"/>
  <c r="S2936" i="1"/>
  <c r="R2936" i="1"/>
  <c r="V2936" i="1"/>
  <c r="S2924" i="1"/>
  <c r="R2924" i="1"/>
  <c r="V2924" i="1"/>
  <c r="S2912" i="1"/>
  <c r="R2912" i="1"/>
  <c r="V2912" i="1"/>
  <c r="S2904" i="1"/>
  <c r="R2904" i="1"/>
  <c r="V2904" i="1"/>
  <c r="S2892" i="1"/>
  <c r="R2892" i="1"/>
  <c r="V2892" i="1"/>
  <c r="S2884" i="1"/>
  <c r="R2884" i="1"/>
  <c r="V2884" i="1"/>
  <c r="S2872" i="1"/>
  <c r="R2872" i="1"/>
  <c r="V2872" i="1"/>
  <c r="S2864" i="1"/>
  <c r="R2864" i="1"/>
  <c r="V2864" i="1"/>
  <c r="S2854" i="1"/>
  <c r="R2854" i="1"/>
  <c r="V2854" i="1"/>
  <c r="S2846" i="1"/>
  <c r="R2846" i="1"/>
  <c r="V2846" i="1"/>
  <c r="S2834" i="1"/>
  <c r="R2834" i="1"/>
  <c r="V2834" i="1"/>
  <c r="S2822" i="1"/>
  <c r="R2822" i="1"/>
  <c r="V2822" i="1"/>
  <c r="S2814" i="1"/>
  <c r="R2814" i="1"/>
  <c r="V2814" i="1"/>
  <c r="S2802" i="1"/>
  <c r="R2802" i="1"/>
  <c r="V2802" i="1"/>
  <c r="S2786" i="1"/>
  <c r="R2786" i="1"/>
  <c r="V2786" i="1"/>
  <c r="S2778" i="1"/>
  <c r="R2778" i="1"/>
  <c r="V2778" i="1"/>
  <c r="S2766" i="1"/>
  <c r="R2766" i="1"/>
  <c r="V2766" i="1"/>
  <c r="S2760" i="1"/>
  <c r="R2760" i="1"/>
  <c r="V2760" i="1"/>
  <c r="S2748" i="1"/>
  <c r="R2748" i="1"/>
  <c r="V2748" i="1"/>
  <c r="S2740" i="1"/>
  <c r="R2740" i="1"/>
  <c r="V2740" i="1"/>
  <c r="S2732" i="1"/>
  <c r="R2732" i="1"/>
  <c r="V2732" i="1"/>
  <c r="S2720" i="1"/>
  <c r="R2720" i="1"/>
  <c r="V2720" i="1"/>
  <c r="S2708" i="1"/>
  <c r="R2708" i="1"/>
  <c r="V2708" i="1"/>
  <c r="S2700" i="1"/>
  <c r="R2700" i="1"/>
  <c r="V2700" i="1"/>
  <c r="S2688" i="1"/>
  <c r="R2688" i="1"/>
  <c r="V2688" i="1"/>
  <c r="S2680" i="1"/>
  <c r="R2680" i="1"/>
  <c r="V2680" i="1"/>
  <c r="S2668" i="1"/>
  <c r="R2668" i="1"/>
  <c r="V2668" i="1"/>
  <c r="S2660" i="1"/>
  <c r="R2660" i="1"/>
  <c r="V2660" i="1"/>
  <c r="S2648" i="1"/>
  <c r="R2648" i="1"/>
  <c r="V2648" i="1"/>
  <c r="S2636" i="1"/>
  <c r="R2636" i="1"/>
  <c r="V2636" i="1"/>
  <c r="S2628" i="1"/>
  <c r="R2628" i="1"/>
  <c r="V2628" i="1"/>
  <c r="S2616" i="1"/>
  <c r="R2616" i="1"/>
  <c r="V2616" i="1"/>
  <c r="S2604" i="1"/>
  <c r="R2604" i="1"/>
  <c r="V2604" i="1"/>
  <c r="S2592" i="1"/>
  <c r="R2592" i="1"/>
  <c r="V2592" i="1"/>
  <c r="S2580" i="1"/>
  <c r="R2580" i="1"/>
  <c r="V2580" i="1"/>
  <c r="S2576" i="1"/>
  <c r="R2576" i="1"/>
  <c r="V2576" i="1"/>
  <c r="S2564" i="1"/>
  <c r="R2564" i="1"/>
  <c r="V2564" i="1"/>
  <c r="S2552" i="1"/>
  <c r="R2552" i="1"/>
  <c r="V2552" i="1"/>
  <c r="S2544" i="1"/>
  <c r="R2544" i="1"/>
  <c r="V2544" i="1"/>
  <c r="S2536" i="1"/>
  <c r="R2536" i="1"/>
  <c r="V2536" i="1"/>
  <c r="S2524" i="1"/>
  <c r="R2524" i="1"/>
  <c r="V2524" i="1"/>
  <c r="S2516" i="1"/>
  <c r="R2516" i="1"/>
  <c r="V2516" i="1"/>
  <c r="S2508" i="1"/>
  <c r="R2508" i="1"/>
  <c r="V2508" i="1"/>
  <c r="S2500" i="1"/>
  <c r="R2500" i="1"/>
  <c r="V2500" i="1"/>
  <c r="S2488" i="1"/>
  <c r="R2488" i="1"/>
  <c r="V2488" i="1"/>
  <c r="S2480" i="1"/>
  <c r="R2480" i="1"/>
  <c r="V2480" i="1"/>
  <c r="S2400" i="1"/>
  <c r="R2400" i="1"/>
  <c r="V2400" i="1"/>
  <c r="S2392" i="1"/>
  <c r="R2392" i="1"/>
  <c r="V2392" i="1"/>
  <c r="S2384" i="1"/>
  <c r="R2384" i="1"/>
  <c r="V2384" i="1"/>
  <c r="S2376" i="1"/>
  <c r="R2376" i="1"/>
  <c r="V2376" i="1"/>
  <c r="S2368" i="1"/>
  <c r="R2368" i="1"/>
  <c r="V2368" i="1"/>
  <c r="S2364" i="1"/>
  <c r="R2364" i="1"/>
  <c r="V2364" i="1"/>
  <c r="S2356" i="1"/>
  <c r="R2356" i="1"/>
  <c r="V2356" i="1"/>
  <c r="S2352" i="1"/>
  <c r="R2352" i="1"/>
  <c r="V2352" i="1"/>
  <c r="S2344" i="1"/>
  <c r="R2344" i="1"/>
  <c r="V2344" i="1"/>
  <c r="S2336" i="1"/>
  <c r="R2336" i="1"/>
  <c r="V2336" i="1"/>
  <c r="S2332" i="1"/>
  <c r="R2332" i="1"/>
  <c r="V2332" i="1"/>
  <c r="S2324" i="1"/>
  <c r="R2324" i="1"/>
  <c r="V2324" i="1"/>
  <c r="S2320" i="1"/>
  <c r="R2320" i="1"/>
  <c r="V2320" i="1"/>
  <c r="S2312" i="1"/>
  <c r="R2312" i="1"/>
  <c r="V2312" i="1"/>
  <c r="S2304" i="1"/>
  <c r="R2304" i="1"/>
  <c r="V2304" i="1"/>
  <c r="S2296" i="1"/>
  <c r="R2296" i="1"/>
  <c r="V2296" i="1"/>
  <c r="S2288" i="1"/>
  <c r="R2288" i="1"/>
  <c r="V2288" i="1"/>
  <c r="S2284" i="1"/>
  <c r="R2284" i="1"/>
  <c r="V2284" i="1"/>
  <c r="S2272" i="1"/>
  <c r="R2272" i="1"/>
  <c r="V2272" i="1"/>
  <c r="S2264" i="1"/>
  <c r="R2264" i="1"/>
  <c r="V2264" i="1"/>
  <c r="S2256" i="1"/>
  <c r="R2256" i="1"/>
  <c r="V2256" i="1"/>
  <c r="S2248" i="1"/>
  <c r="R2248" i="1"/>
  <c r="V2248" i="1"/>
  <c r="S2240" i="1"/>
  <c r="R2240" i="1"/>
  <c r="V2240" i="1"/>
  <c r="S2236" i="1"/>
  <c r="R2236" i="1"/>
  <c r="V2236" i="1"/>
  <c r="S2228" i="1"/>
  <c r="R2228" i="1"/>
  <c r="V2228" i="1"/>
  <c r="S2220" i="1"/>
  <c r="R2220" i="1"/>
  <c r="V2220" i="1"/>
  <c r="S2212" i="1"/>
  <c r="R2212" i="1"/>
  <c r="V2212" i="1"/>
  <c r="S2204" i="1"/>
  <c r="R2204" i="1"/>
  <c r="V2204" i="1"/>
  <c r="S2196" i="1"/>
  <c r="R2196" i="1"/>
  <c r="V2196" i="1"/>
  <c r="S2188" i="1"/>
  <c r="R2188" i="1"/>
  <c r="V2188" i="1"/>
  <c r="S2180" i="1"/>
  <c r="R2180" i="1"/>
  <c r="V2180" i="1"/>
  <c r="S2168" i="1"/>
  <c r="R2168" i="1"/>
  <c r="V2168" i="1"/>
  <c r="S2156" i="1"/>
  <c r="R2156" i="1"/>
  <c r="V2156" i="1"/>
  <c r="S2148" i="1"/>
  <c r="R2148" i="1"/>
  <c r="V2148" i="1"/>
  <c r="S2136" i="1"/>
  <c r="R2136" i="1"/>
  <c r="V2136" i="1"/>
  <c r="S2128" i="1"/>
  <c r="R2128" i="1"/>
  <c r="V2128" i="1"/>
  <c r="S2112" i="1"/>
  <c r="R2112" i="1"/>
  <c r="V2112" i="1"/>
  <c r="S2100" i="1"/>
  <c r="R2100" i="1"/>
  <c r="V2100" i="1"/>
  <c r="S2088" i="1"/>
  <c r="R2088" i="1"/>
  <c r="V2088" i="1"/>
  <c r="S2080" i="1"/>
  <c r="R2080" i="1"/>
  <c r="V2080" i="1"/>
  <c r="S2069" i="1"/>
  <c r="R2069" i="1"/>
  <c r="V2069" i="1"/>
  <c r="S2061" i="1"/>
  <c r="R2061" i="1"/>
  <c r="V2061" i="1"/>
  <c r="S2049" i="1"/>
  <c r="R2049" i="1"/>
  <c r="V2049" i="1"/>
  <c r="S2041" i="1"/>
  <c r="R2041" i="1"/>
  <c r="V2041" i="1"/>
  <c r="S2029" i="1"/>
  <c r="R2029" i="1"/>
  <c r="V2029" i="1"/>
  <c r="S2021" i="1"/>
  <c r="R2021" i="1"/>
  <c r="V2021" i="1"/>
  <c r="S2009" i="1"/>
  <c r="R2009" i="1"/>
  <c r="V2009" i="1"/>
  <c r="S1997" i="1"/>
  <c r="R1997" i="1"/>
  <c r="V1997" i="1"/>
  <c r="S1987" i="1"/>
  <c r="R1987" i="1"/>
  <c r="V1987" i="1"/>
  <c r="S1975" i="1"/>
  <c r="R1975" i="1"/>
  <c r="V1975" i="1"/>
  <c r="S1971" i="1"/>
  <c r="R1971" i="1"/>
  <c r="V1971" i="1"/>
  <c r="S1959" i="1"/>
  <c r="R1959" i="1"/>
  <c r="V1959" i="1"/>
  <c r="S1951" i="1"/>
  <c r="R1951" i="1"/>
  <c r="V1951" i="1"/>
  <c r="S1943" i="1"/>
  <c r="R1943" i="1"/>
  <c r="V1943" i="1"/>
  <c r="S1895" i="1"/>
  <c r="R1895" i="1"/>
  <c r="V1895" i="1"/>
  <c r="S3242" i="1"/>
  <c r="R3242" i="1"/>
  <c r="V3242" i="1"/>
  <c r="S3238" i="1"/>
  <c r="R3238" i="1"/>
  <c r="V3238" i="1"/>
  <c r="S3234" i="1"/>
  <c r="R3234" i="1"/>
  <c r="V3234" i="1"/>
  <c r="S3230" i="1"/>
  <c r="R3230" i="1"/>
  <c r="V3230" i="1"/>
  <c r="S3226" i="1"/>
  <c r="R3226" i="1"/>
  <c r="V3226" i="1"/>
  <c r="S3222" i="1"/>
  <c r="R3222" i="1"/>
  <c r="V3222" i="1"/>
  <c r="S3218" i="1"/>
  <c r="R3218" i="1"/>
  <c r="V3218" i="1"/>
  <c r="S3214" i="1"/>
  <c r="R3214" i="1"/>
  <c r="V3214" i="1"/>
  <c r="S3210" i="1"/>
  <c r="R3210" i="1"/>
  <c r="V3210" i="1"/>
  <c r="S3206" i="1"/>
  <c r="R3206" i="1"/>
  <c r="V3206" i="1"/>
  <c r="S3202" i="1"/>
  <c r="R3202" i="1"/>
  <c r="V3202" i="1"/>
  <c r="S3198" i="1"/>
  <c r="R3198" i="1"/>
  <c r="V3198" i="1"/>
  <c r="S3194" i="1"/>
  <c r="R3194" i="1"/>
  <c r="V3194" i="1"/>
  <c r="S3190" i="1"/>
  <c r="R3190" i="1"/>
  <c r="V3190" i="1"/>
  <c r="S3186" i="1"/>
  <c r="R3186" i="1"/>
  <c r="V3186" i="1"/>
  <c r="S3182" i="1"/>
  <c r="R3182" i="1"/>
  <c r="V3182" i="1"/>
  <c r="S3178" i="1"/>
  <c r="R3178" i="1"/>
  <c r="V3178" i="1"/>
  <c r="S3174" i="1"/>
  <c r="R3174" i="1"/>
  <c r="V3174" i="1"/>
  <c r="S3170" i="1"/>
  <c r="R3170" i="1"/>
  <c r="V3170" i="1"/>
  <c r="S3166" i="1"/>
  <c r="R3166" i="1"/>
  <c r="V3166" i="1"/>
  <c r="S3162" i="1"/>
  <c r="R3162" i="1"/>
  <c r="V3162" i="1"/>
  <c r="S3158" i="1"/>
  <c r="R3158" i="1"/>
  <c r="V3158" i="1"/>
  <c r="S3154" i="1"/>
  <c r="R3154" i="1"/>
  <c r="V3154" i="1"/>
  <c r="S3150" i="1"/>
  <c r="R3150" i="1"/>
  <c r="V3150" i="1"/>
  <c r="S3146" i="1"/>
  <c r="R3146" i="1"/>
  <c r="V3146" i="1"/>
  <c r="S3142" i="1"/>
  <c r="R3142" i="1"/>
  <c r="V3142" i="1"/>
  <c r="S3138" i="1"/>
  <c r="R3138" i="1"/>
  <c r="V3138" i="1"/>
  <c r="S3134" i="1"/>
  <c r="R3134" i="1"/>
  <c r="V3134" i="1"/>
  <c r="S3130" i="1"/>
  <c r="R3130" i="1"/>
  <c r="V3130" i="1"/>
  <c r="S3126" i="1"/>
  <c r="R3126" i="1"/>
  <c r="V3126" i="1"/>
  <c r="S3122" i="1"/>
  <c r="R3122" i="1"/>
  <c r="V3122" i="1"/>
  <c r="S3118" i="1"/>
  <c r="R3118" i="1"/>
  <c r="V3118" i="1"/>
  <c r="S3114" i="1"/>
  <c r="R3114" i="1"/>
  <c r="V3114" i="1"/>
  <c r="S3110" i="1"/>
  <c r="R3110" i="1"/>
  <c r="V3110" i="1"/>
  <c r="S3106" i="1"/>
  <c r="R3106" i="1"/>
  <c r="V3106" i="1"/>
  <c r="S3102" i="1"/>
  <c r="R3102" i="1"/>
  <c r="V3102" i="1"/>
  <c r="S3098" i="1"/>
  <c r="R3098" i="1"/>
  <c r="V3098" i="1"/>
  <c r="S3094" i="1"/>
  <c r="R3094" i="1"/>
  <c r="V3094" i="1"/>
  <c r="S3090" i="1"/>
  <c r="R3090" i="1"/>
  <c r="V3090" i="1"/>
  <c r="S3086" i="1"/>
  <c r="R3086" i="1"/>
  <c r="V3086" i="1"/>
  <c r="S3082" i="1"/>
  <c r="R3082" i="1"/>
  <c r="V3082" i="1"/>
  <c r="S3078" i="1"/>
  <c r="R3078" i="1"/>
  <c r="V3078" i="1"/>
  <c r="S3074" i="1"/>
  <c r="R3074" i="1"/>
  <c r="V3074" i="1"/>
  <c r="S3070" i="1"/>
  <c r="R3070" i="1"/>
  <c r="V3070" i="1"/>
  <c r="S3066" i="1"/>
  <c r="R3066" i="1"/>
  <c r="V3066" i="1"/>
  <c r="S3062" i="1"/>
  <c r="R3062" i="1"/>
  <c r="V3062" i="1"/>
  <c r="S3058" i="1"/>
  <c r="R3058" i="1"/>
  <c r="V3058" i="1"/>
  <c r="S3054" i="1"/>
  <c r="R3054" i="1"/>
  <c r="V3054" i="1"/>
  <c r="S3050" i="1"/>
  <c r="R3050" i="1"/>
  <c r="V3050" i="1"/>
  <c r="S3046" i="1"/>
  <c r="R3046" i="1"/>
  <c r="V3046" i="1"/>
  <c r="S3042" i="1"/>
  <c r="R3042" i="1"/>
  <c r="V3042" i="1"/>
  <c r="S3038" i="1"/>
  <c r="R3038" i="1"/>
  <c r="V3038" i="1"/>
  <c r="S3034" i="1"/>
  <c r="R3034" i="1"/>
  <c r="V3034" i="1"/>
  <c r="S3030" i="1"/>
  <c r="R3030" i="1"/>
  <c r="V3030" i="1"/>
  <c r="S3026" i="1"/>
  <c r="R3026" i="1"/>
  <c r="V3026" i="1"/>
  <c r="S3022" i="1"/>
  <c r="R3022" i="1"/>
  <c r="V3022" i="1"/>
  <c r="S3018" i="1"/>
  <c r="R3018" i="1"/>
  <c r="V3018" i="1"/>
  <c r="S3014" i="1"/>
  <c r="R3014" i="1"/>
  <c r="V3014" i="1"/>
  <c r="S3010" i="1"/>
  <c r="R3010" i="1"/>
  <c r="V3010" i="1"/>
  <c r="S3006" i="1"/>
  <c r="R3006" i="1"/>
  <c r="V3006" i="1"/>
  <c r="S3002" i="1"/>
  <c r="R3002" i="1"/>
  <c r="V3002" i="1"/>
  <c r="S2998" i="1"/>
  <c r="R2998" i="1"/>
  <c r="V2998" i="1"/>
  <c r="S2994" i="1"/>
  <c r="R2994" i="1"/>
  <c r="V2994" i="1"/>
  <c r="S2990" i="1"/>
  <c r="R2990" i="1"/>
  <c r="V2990" i="1"/>
  <c r="S2986" i="1"/>
  <c r="R2986" i="1"/>
  <c r="V2986" i="1"/>
  <c r="S2982" i="1"/>
  <c r="R2982" i="1"/>
  <c r="V2982" i="1"/>
  <c r="S2978" i="1"/>
  <c r="R2978" i="1"/>
  <c r="V2978" i="1"/>
  <c r="S2974" i="1"/>
  <c r="R2974" i="1"/>
  <c r="V2974" i="1"/>
  <c r="S2970" i="1"/>
  <c r="R2970" i="1"/>
  <c r="V2970" i="1"/>
  <c r="S2966" i="1"/>
  <c r="R2966" i="1"/>
  <c r="V2966" i="1"/>
  <c r="S2962" i="1"/>
  <c r="R2962" i="1"/>
  <c r="V2962" i="1"/>
  <c r="S2958" i="1"/>
  <c r="R2958" i="1"/>
  <c r="V2958" i="1"/>
  <c r="S2954" i="1"/>
  <c r="R2954" i="1"/>
  <c r="V2954" i="1"/>
  <c r="S2950" i="1"/>
  <c r="R2950" i="1"/>
  <c r="V2950" i="1"/>
  <c r="S2946" i="1"/>
  <c r="R2946" i="1"/>
  <c r="V2946" i="1"/>
  <c r="S2942" i="1"/>
  <c r="R2942" i="1"/>
  <c r="V2942" i="1"/>
  <c r="S2938" i="1"/>
  <c r="R2938" i="1"/>
  <c r="V2938" i="1"/>
  <c r="S2934" i="1"/>
  <c r="R2934" i="1"/>
  <c r="V2934" i="1"/>
  <c r="S2930" i="1"/>
  <c r="R2930" i="1"/>
  <c r="V2930" i="1"/>
  <c r="S2926" i="1"/>
  <c r="R2926" i="1"/>
  <c r="V2926" i="1"/>
  <c r="S2922" i="1"/>
  <c r="R2922" i="1"/>
  <c r="V2922" i="1"/>
  <c r="S2918" i="1"/>
  <c r="R2918" i="1"/>
  <c r="V2918" i="1"/>
  <c r="S2914" i="1"/>
  <c r="R2914" i="1"/>
  <c r="V2914" i="1"/>
  <c r="S2910" i="1"/>
  <c r="R2910" i="1"/>
  <c r="V2910" i="1"/>
  <c r="S2906" i="1"/>
  <c r="R2906" i="1"/>
  <c r="V2906" i="1"/>
  <c r="S2902" i="1"/>
  <c r="R2902" i="1"/>
  <c r="V2902" i="1"/>
  <c r="S2898" i="1"/>
  <c r="R2898" i="1"/>
  <c r="V2898" i="1"/>
  <c r="S2894" i="1"/>
  <c r="R2894" i="1"/>
  <c r="V2894" i="1"/>
  <c r="S2890" i="1"/>
  <c r="R2890" i="1"/>
  <c r="V2890" i="1"/>
  <c r="S2886" i="1"/>
  <c r="R2886" i="1"/>
  <c r="V2886" i="1"/>
  <c r="S2882" i="1"/>
  <c r="R2882" i="1"/>
  <c r="V2882" i="1"/>
  <c r="S2878" i="1"/>
  <c r="R2878" i="1"/>
  <c r="V2878" i="1"/>
  <c r="S2874" i="1"/>
  <c r="R2874" i="1"/>
  <c r="V2874" i="1"/>
  <c r="S2870" i="1"/>
  <c r="R2870" i="1"/>
  <c r="V2870" i="1"/>
  <c r="S2866" i="1"/>
  <c r="R2866" i="1"/>
  <c r="V2866" i="1"/>
  <c r="S2862" i="1"/>
  <c r="R2862" i="1"/>
  <c r="V2862" i="1"/>
  <c r="S2858" i="1"/>
  <c r="R2858" i="1"/>
  <c r="V2858" i="1"/>
  <c r="S2856" i="1"/>
  <c r="R2856" i="1"/>
  <c r="V2856" i="1"/>
  <c r="S2852" i="1"/>
  <c r="R2852" i="1"/>
  <c r="V2852" i="1"/>
  <c r="S2848" i="1"/>
  <c r="R2848" i="1"/>
  <c r="V2848" i="1"/>
  <c r="S2844" i="1"/>
  <c r="R2844" i="1"/>
  <c r="V2844" i="1"/>
  <c r="S2840" i="1"/>
  <c r="R2840" i="1"/>
  <c r="V2840" i="1"/>
  <c r="S2836" i="1"/>
  <c r="R2836" i="1"/>
  <c r="V2836" i="1"/>
  <c r="S2832" i="1"/>
  <c r="R2832" i="1"/>
  <c r="V2832" i="1"/>
  <c r="S2828" i="1"/>
  <c r="R2828" i="1"/>
  <c r="V2828" i="1"/>
  <c r="S2824" i="1"/>
  <c r="R2824" i="1"/>
  <c r="V2824" i="1"/>
  <c r="S2820" i="1"/>
  <c r="R2820" i="1"/>
  <c r="V2820" i="1"/>
  <c r="S2816" i="1"/>
  <c r="R2816" i="1"/>
  <c r="V2816" i="1"/>
  <c r="S2812" i="1"/>
  <c r="R2812" i="1"/>
  <c r="V2812" i="1"/>
  <c r="S2808" i="1"/>
  <c r="R2808" i="1"/>
  <c r="V2808" i="1"/>
  <c r="S2804" i="1"/>
  <c r="R2804" i="1"/>
  <c r="V2804" i="1"/>
  <c r="S2800" i="1"/>
  <c r="R2800" i="1"/>
  <c r="V2800" i="1"/>
  <c r="S2796" i="1"/>
  <c r="R2796" i="1"/>
  <c r="V2796" i="1"/>
  <c r="S2792" i="1"/>
  <c r="R2792" i="1"/>
  <c r="V2792" i="1"/>
  <c r="S2788" i="1"/>
  <c r="R2788" i="1"/>
  <c r="V2788" i="1"/>
  <c r="S2784" i="1"/>
  <c r="R2784" i="1"/>
  <c r="V2784" i="1"/>
  <c r="S2780" i="1"/>
  <c r="R2780" i="1"/>
  <c r="V2780" i="1"/>
  <c r="S2776" i="1"/>
  <c r="R2776" i="1"/>
  <c r="V2776" i="1"/>
  <c r="S2772" i="1"/>
  <c r="R2772" i="1"/>
  <c r="V2772" i="1"/>
  <c r="S2768" i="1"/>
  <c r="R2768" i="1"/>
  <c r="V2768" i="1"/>
  <c r="S2764" i="1"/>
  <c r="R2764" i="1"/>
  <c r="V2764" i="1"/>
  <c r="S2758" i="1"/>
  <c r="R2758" i="1"/>
  <c r="V2758" i="1"/>
  <c r="S2754" i="1"/>
  <c r="R2754" i="1"/>
  <c r="V2754" i="1"/>
  <c r="S2750" i="1"/>
  <c r="R2750" i="1"/>
  <c r="V2750" i="1"/>
  <c r="S2746" i="1"/>
  <c r="R2746" i="1"/>
  <c r="V2746" i="1"/>
  <c r="S2742" i="1"/>
  <c r="R2742" i="1"/>
  <c r="V2742" i="1"/>
  <c r="S2738" i="1"/>
  <c r="R2738" i="1"/>
  <c r="V2738" i="1"/>
  <c r="S2734" i="1"/>
  <c r="R2734" i="1"/>
  <c r="V2734" i="1"/>
  <c r="S2730" i="1"/>
  <c r="R2730" i="1"/>
  <c r="V2730" i="1"/>
  <c r="S2726" i="1"/>
  <c r="R2726" i="1"/>
  <c r="V2726" i="1"/>
  <c r="S2722" i="1"/>
  <c r="R2722" i="1"/>
  <c r="V2722" i="1"/>
  <c r="S2718" i="1"/>
  <c r="R2718" i="1"/>
  <c r="V2718" i="1"/>
  <c r="S2714" i="1"/>
  <c r="R2714" i="1"/>
  <c r="V2714" i="1"/>
  <c r="S2710" i="1"/>
  <c r="R2710" i="1"/>
  <c r="V2710" i="1"/>
  <c r="S2706" i="1"/>
  <c r="R2706" i="1"/>
  <c r="V2706" i="1"/>
  <c r="S2702" i="1"/>
  <c r="R2702" i="1"/>
  <c r="V2702" i="1"/>
  <c r="S2698" i="1"/>
  <c r="R2698" i="1"/>
  <c r="V2698" i="1"/>
  <c r="S2694" i="1"/>
  <c r="R2694" i="1"/>
  <c r="V2694" i="1"/>
  <c r="S2690" i="1"/>
  <c r="R2690" i="1"/>
  <c r="V2690" i="1"/>
  <c r="S2686" i="1"/>
  <c r="R2686" i="1"/>
  <c r="V2686" i="1"/>
  <c r="S2682" i="1"/>
  <c r="R2682" i="1"/>
  <c r="V2682" i="1"/>
  <c r="S2678" i="1"/>
  <c r="R2678" i="1"/>
  <c r="V2678" i="1"/>
  <c r="S2674" i="1"/>
  <c r="R2674" i="1"/>
  <c r="V2674" i="1"/>
  <c r="S2670" i="1"/>
  <c r="R2670" i="1"/>
  <c r="V2670" i="1"/>
  <c r="S2666" i="1"/>
  <c r="R2666" i="1"/>
  <c r="V2666" i="1"/>
  <c r="S2662" i="1"/>
  <c r="R2662" i="1"/>
  <c r="V2662" i="1"/>
  <c r="S2658" i="1"/>
  <c r="R2658" i="1"/>
  <c r="V2658" i="1"/>
  <c r="S2654" i="1"/>
  <c r="R2654" i="1"/>
  <c r="V2654" i="1"/>
  <c r="S2650" i="1"/>
  <c r="R2650" i="1"/>
  <c r="V2650" i="1"/>
  <c r="S2646" i="1"/>
  <c r="R2646" i="1"/>
  <c r="V2646" i="1"/>
  <c r="S2642" i="1"/>
  <c r="R2642" i="1"/>
  <c r="V2642" i="1"/>
  <c r="S2638" i="1"/>
  <c r="R2638" i="1"/>
  <c r="V2638" i="1"/>
  <c r="S2634" i="1"/>
  <c r="R2634" i="1"/>
  <c r="V2634" i="1"/>
  <c r="S2630" i="1"/>
  <c r="R2630" i="1"/>
  <c r="V2630" i="1"/>
  <c r="S2626" i="1"/>
  <c r="R2626" i="1"/>
  <c r="V2626" i="1"/>
  <c r="S2622" i="1"/>
  <c r="R2622" i="1"/>
  <c r="V2622" i="1"/>
  <c r="S2618" i="1"/>
  <c r="R2618" i="1"/>
  <c r="V2618" i="1"/>
  <c r="S2614" i="1"/>
  <c r="R2614" i="1"/>
  <c r="V2614" i="1"/>
  <c r="S2610" i="1"/>
  <c r="R2610" i="1"/>
  <c r="V2610" i="1"/>
  <c r="S2606" i="1"/>
  <c r="R2606" i="1"/>
  <c r="V2606" i="1"/>
  <c r="S2602" i="1"/>
  <c r="R2602" i="1"/>
  <c r="V2602" i="1"/>
  <c r="S2598" i="1"/>
  <c r="R2598" i="1"/>
  <c r="V2598" i="1"/>
  <c r="S2594" i="1"/>
  <c r="R2594" i="1"/>
  <c r="V2594" i="1"/>
  <c r="S2590" i="1"/>
  <c r="R2590" i="1"/>
  <c r="V2590" i="1"/>
  <c r="S2586" i="1"/>
  <c r="R2586" i="1"/>
  <c r="V2586" i="1"/>
  <c r="S2582" i="1"/>
  <c r="R2582" i="1"/>
  <c r="V2582" i="1"/>
  <c r="S2578" i="1"/>
  <c r="R2578" i="1"/>
  <c r="V2578" i="1"/>
  <c r="S2574" i="1"/>
  <c r="R2574" i="1"/>
  <c r="V2574" i="1"/>
  <c r="S2570" i="1"/>
  <c r="R2570" i="1"/>
  <c r="V2570" i="1"/>
  <c r="S2566" i="1"/>
  <c r="R2566" i="1"/>
  <c r="V2566" i="1"/>
  <c r="S2562" i="1"/>
  <c r="R2562" i="1"/>
  <c r="V2562" i="1"/>
  <c r="S2558" i="1"/>
  <c r="R2558" i="1"/>
  <c r="V2558" i="1"/>
  <c r="S2554" i="1"/>
  <c r="R2554" i="1"/>
  <c r="V2554" i="1"/>
  <c r="S2550" i="1"/>
  <c r="R2550" i="1"/>
  <c r="V2550" i="1"/>
  <c r="S2546" i="1"/>
  <c r="R2546" i="1"/>
  <c r="V2546" i="1"/>
  <c r="S2542" i="1"/>
  <c r="R2542" i="1"/>
  <c r="V2542" i="1"/>
  <c r="S2538" i="1"/>
  <c r="R2538" i="1"/>
  <c r="V2538" i="1"/>
  <c r="S2534" i="1"/>
  <c r="R2534" i="1"/>
  <c r="V2534" i="1"/>
  <c r="S2530" i="1"/>
  <c r="R2530" i="1"/>
  <c r="V2530" i="1"/>
  <c r="S2526" i="1"/>
  <c r="R2526" i="1"/>
  <c r="V2526" i="1"/>
  <c r="S2522" i="1"/>
  <c r="R2522" i="1"/>
  <c r="V2522" i="1"/>
  <c r="S2518" i="1"/>
  <c r="R2518" i="1"/>
  <c r="V2518" i="1"/>
  <c r="S2514" i="1"/>
  <c r="R2514" i="1"/>
  <c r="V2514" i="1"/>
  <c r="S2510" i="1"/>
  <c r="R2510" i="1"/>
  <c r="V2510" i="1"/>
  <c r="S2506" i="1"/>
  <c r="R2506" i="1"/>
  <c r="V2506" i="1"/>
  <c r="S2502" i="1"/>
  <c r="R2502" i="1"/>
  <c r="V2502" i="1"/>
  <c r="S2498" i="1"/>
  <c r="R2498" i="1"/>
  <c r="V2498" i="1"/>
  <c r="S2494" i="1"/>
  <c r="R2494" i="1"/>
  <c r="V2494" i="1"/>
  <c r="S2490" i="1"/>
  <c r="R2490" i="1"/>
  <c r="V2490" i="1"/>
  <c r="S2486" i="1"/>
  <c r="R2486" i="1"/>
  <c r="V2486" i="1"/>
  <c r="S2482" i="1"/>
  <c r="V2482" i="1"/>
  <c r="R2482" i="1"/>
  <c r="S2478" i="1"/>
  <c r="R2478" i="1"/>
  <c r="V2478" i="1"/>
  <c r="S2474" i="1"/>
  <c r="R2474" i="1"/>
  <c r="V2474" i="1"/>
  <c r="R2470" i="1"/>
  <c r="S2470" i="1"/>
  <c r="V2470" i="1"/>
  <c r="S2466" i="1"/>
  <c r="R2466" i="1"/>
  <c r="V2466" i="1"/>
  <c r="S2462" i="1"/>
  <c r="R2462" i="1"/>
  <c r="V2462" i="1"/>
  <c r="S2458" i="1"/>
  <c r="R2458" i="1"/>
  <c r="V2458" i="1"/>
  <c r="S2454" i="1"/>
  <c r="R2454" i="1"/>
  <c r="V2454" i="1"/>
  <c r="S2450" i="1"/>
  <c r="R2450" i="1"/>
  <c r="V2450" i="1"/>
  <c r="S2446" i="1"/>
  <c r="R2446" i="1"/>
  <c r="V2446" i="1"/>
  <c r="S2442" i="1"/>
  <c r="R2442" i="1"/>
  <c r="V2442" i="1"/>
  <c r="S2438" i="1"/>
  <c r="R2438" i="1"/>
  <c r="V2438" i="1"/>
  <c r="S2434" i="1"/>
  <c r="R2434" i="1"/>
  <c r="V2434" i="1"/>
  <c r="S2430" i="1"/>
  <c r="R2430" i="1"/>
  <c r="V2430" i="1"/>
  <c r="S2426" i="1"/>
  <c r="R2426" i="1"/>
  <c r="V2426" i="1"/>
  <c r="S2422" i="1"/>
  <c r="R2422" i="1"/>
  <c r="V2422" i="1"/>
  <c r="S2418" i="1"/>
  <c r="R2418" i="1"/>
  <c r="V2418" i="1"/>
  <c r="S2414" i="1"/>
  <c r="R2414" i="1"/>
  <c r="V2414" i="1"/>
  <c r="S2410" i="1"/>
  <c r="R2410" i="1"/>
  <c r="V2410" i="1"/>
  <c r="S2406" i="1"/>
  <c r="R2406" i="1"/>
  <c r="V2406" i="1"/>
  <c r="S2402" i="1"/>
  <c r="R2402" i="1"/>
  <c r="V2402" i="1"/>
  <c r="S2398" i="1"/>
  <c r="R2398" i="1"/>
  <c r="V2398" i="1"/>
  <c r="S2394" i="1"/>
  <c r="R2394" i="1"/>
  <c r="V2394" i="1"/>
  <c r="S2390" i="1"/>
  <c r="R2390" i="1"/>
  <c r="V2390" i="1"/>
  <c r="S2386" i="1"/>
  <c r="R2386" i="1"/>
  <c r="V2386" i="1"/>
  <c r="S2382" i="1"/>
  <c r="R2382" i="1"/>
  <c r="V2382" i="1"/>
  <c r="S2378" i="1"/>
  <c r="R2378" i="1"/>
  <c r="V2378" i="1"/>
  <c r="S2374" i="1"/>
  <c r="R2374" i="1"/>
  <c r="V2374" i="1"/>
  <c r="S2370" i="1"/>
  <c r="R2370" i="1"/>
  <c r="V2370" i="1"/>
  <c r="S2366" i="1"/>
  <c r="R2366" i="1"/>
  <c r="V2366" i="1"/>
  <c r="S2362" i="1"/>
  <c r="R2362" i="1"/>
  <c r="V2362" i="1"/>
  <c r="S2358" i="1"/>
  <c r="R2358" i="1"/>
  <c r="V2358" i="1"/>
  <c r="S2354" i="1"/>
  <c r="V2354" i="1"/>
  <c r="R2354" i="1"/>
  <c r="S2350" i="1"/>
  <c r="R2350" i="1"/>
  <c r="V2350" i="1"/>
  <c r="S2346" i="1"/>
  <c r="R2346" i="1"/>
  <c r="V2346" i="1"/>
  <c r="S2342" i="1"/>
  <c r="R2342" i="1"/>
  <c r="V2342" i="1"/>
  <c r="S2338" i="1"/>
  <c r="R2338" i="1"/>
  <c r="V2338" i="1"/>
  <c r="S2334" i="1"/>
  <c r="R2334" i="1"/>
  <c r="V2334" i="1"/>
  <c r="S2330" i="1"/>
  <c r="R2330" i="1"/>
  <c r="V2330" i="1"/>
  <c r="S2326" i="1"/>
  <c r="R2326" i="1"/>
  <c r="V2326" i="1"/>
  <c r="S2322" i="1"/>
  <c r="R2322" i="1"/>
  <c r="V2322" i="1"/>
  <c r="S2318" i="1"/>
  <c r="R2318" i="1"/>
  <c r="V2318" i="1"/>
  <c r="S2314" i="1"/>
  <c r="R2314" i="1"/>
  <c r="V2314" i="1"/>
  <c r="S2310" i="1"/>
  <c r="R2310" i="1"/>
  <c r="V2310" i="1"/>
  <c r="S2306" i="1"/>
  <c r="R2306" i="1"/>
  <c r="V2306" i="1"/>
  <c r="S2302" i="1"/>
  <c r="R2302" i="1"/>
  <c r="V2302" i="1"/>
  <c r="S2298" i="1"/>
  <c r="R2298" i="1"/>
  <c r="V2298" i="1"/>
  <c r="S2294" i="1"/>
  <c r="R2294" i="1"/>
  <c r="V2294" i="1"/>
  <c r="S2290" i="1"/>
  <c r="R2290" i="1"/>
  <c r="V2290" i="1"/>
  <c r="S2286" i="1"/>
  <c r="R2286" i="1"/>
  <c r="V2286" i="1"/>
  <c r="S2282" i="1"/>
  <c r="R2282" i="1"/>
  <c r="V2282" i="1"/>
  <c r="S2278" i="1"/>
  <c r="R2278" i="1"/>
  <c r="V2278" i="1"/>
  <c r="S2274" i="1"/>
  <c r="R2274" i="1"/>
  <c r="V2274" i="1"/>
  <c r="S2270" i="1"/>
  <c r="R2270" i="1"/>
  <c r="V2270" i="1"/>
  <c r="S2266" i="1"/>
  <c r="R2266" i="1"/>
  <c r="V2266" i="1"/>
  <c r="S2262" i="1"/>
  <c r="R2262" i="1"/>
  <c r="V2262" i="1"/>
  <c r="S2258" i="1"/>
  <c r="R2258" i="1"/>
  <c r="V2258" i="1"/>
  <c r="S2254" i="1"/>
  <c r="R2254" i="1"/>
  <c r="V2254" i="1"/>
  <c r="S2250" i="1"/>
  <c r="R2250" i="1"/>
  <c r="V2250" i="1"/>
  <c r="S2246" i="1"/>
  <c r="R2246" i="1"/>
  <c r="V2246" i="1"/>
  <c r="S2242" i="1"/>
  <c r="R2242" i="1"/>
  <c r="V2242" i="1"/>
  <c r="S2238" i="1"/>
  <c r="R2238" i="1"/>
  <c r="V2238" i="1"/>
  <c r="S2234" i="1"/>
  <c r="R2234" i="1"/>
  <c r="V2234" i="1"/>
  <c r="S2230" i="1"/>
  <c r="R2230" i="1"/>
  <c r="V2230" i="1"/>
  <c r="S2226" i="1"/>
  <c r="V2226" i="1"/>
  <c r="R2226" i="1"/>
  <c r="S2222" i="1"/>
  <c r="R2222" i="1"/>
  <c r="V2222" i="1"/>
  <c r="S2218" i="1"/>
  <c r="R2218" i="1"/>
  <c r="V2218" i="1"/>
  <c r="S2214" i="1"/>
  <c r="R2214" i="1"/>
  <c r="V2214" i="1"/>
  <c r="S2210" i="1"/>
  <c r="V2210" i="1"/>
  <c r="R2210" i="1"/>
  <c r="S2206" i="1"/>
  <c r="R2206" i="1"/>
  <c r="V2206" i="1"/>
  <c r="S2202" i="1"/>
  <c r="R2202" i="1"/>
  <c r="V2202" i="1"/>
  <c r="S2198" i="1"/>
  <c r="R2198" i="1"/>
  <c r="V2198" i="1"/>
  <c r="S2194" i="1"/>
  <c r="R2194" i="1"/>
  <c r="V2194" i="1"/>
  <c r="S2190" i="1"/>
  <c r="R2190" i="1"/>
  <c r="V2190" i="1"/>
  <c r="S2186" i="1"/>
  <c r="R2186" i="1"/>
  <c r="V2186" i="1"/>
  <c r="S2182" i="1"/>
  <c r="R2182" i="1"/>
  <c r="V2182" i="1"/>
  <c r="S2178" i="1"/>
  <c r="R2178" i="1"/>
  <c r="V2178" i="1"/>
  <c r="S2174" i="1"/>
  <c r="R2174" i="1"/>
  <c r="V2174" i="1"/>
  <c r="S2170" i="1"/>
  <c r="R2170" i="1"/>
  <c r="V2170" i="1"/>
  <c r="S2166" i="1"/>
  <c r="R2166" i="1"/>
  <c r="V2166" i="1"/>
  <c r="S2162" i="1"/>
  <c r="V2162" i="1"/>
  <c r="R2162" i="1"/>
  <c r="S2158" i="1"/>
  <c r="R2158" i="1"/>
  <c r="V2158" i="1"/>
  <c r="S2154" i="1"/>
  <c r="R2154" i="1"/>
  <c r="V2154" i="1"/>
  <c r="S2150" i="1"/>
  <c r="R2150" i="1"/>
  <c r="V2150" i="1"/>
  <c r="S2146" i="1"/>
  <c r="V2146" i="1"/>
  <c r="R2146" i="1"/>
  <c r="S2142" i="1"/>
  <c r="R2142" i="1"/>
  <c r="V2142" i="1"/>
  <c r="S2138" i="1"/>
  <c r="R2138" i="1"/>
  <c r="V2138" i="1"/>
  <c r="S2134" i="1"/>
  <c r="R2134" i="1"/>
  <c r="V2134" i="1"/>
  <c r="S2130" i="1"/>
  <c r="R2130" i="1"/>
  <c r="V2130" i="1"/>
  <c r="S2126" i="1"/>
  <c r="R2126" i="1"/>
  <c r="V2126" i="1"/>
  <c r="S2122" i="1"/>
  <c r="R2122" i="1"/>
  <c r="V2122" i="1"/>
  <c r="S2118" i="1"/>
  <c r="R2118" i="1"/>
  <c r="V2118" i="1"/>
  <c r="S2114" i="1"/>
  <c r="R2114" i="1"/>
  <c r="V2114" i="1"/>
  <c r="S2110" i="1"/>
  <c r="R2110" i="1"/>
  <c r="V2110" i="1"/>
  <c r="S2106" i="1"/>
  <c r="R2106" i="1"/>
  <c r="V2106" i="1"/>
  <c r="S2102" i="1"/>
  <c r="R2102" i="1"/>
  <c r="V2102" i="1"/>
  <c r="S2098" i="1"/>
  <c r="V2098" i="1"/>
  <c r="R2098" i="1"/>
  <c r="S2094" i="1"/>
  <c r="R2094" i="1"/>
  <c r="V2094" i="1"/>
  <c r="S2090" i="1"/>
  <c r="R2090" i="1"/>
  <c r="V2090" i="1"/>
  <c r="S2086" i="1"/>
  <c r="R2086" i="1"/>
  <c r="V2086" i="1"/>
  <c r="S2082" i="1"/>
  <c r="V2082" i="1"/>
  <c r="R2082" i="1"/>
  <c r="S2079" i="1"/>
  <c r="R2079" i="1"/>
  <c r="V2079" i="1"/>
  <c r="S2075" i="1"/>
  <c r="R2075" i="1"/>
  <c r="V2075" i="1"/>
  <c r="S2071" i="1"/>
  <c r="R2071" i="1"/>
  <c r="V2071" i="1"/>
  <c r="S2067" i="1"/>
  <c r="R2067" i="1"/>
  <c r="V2067" i="1"/>
  <c r="S2063" i="1"/>
  <c r="R2063" i="1"/>
  <c r="V2063" i="1"/>
  <c r="S2059" i="1"/>
  <c r="R2059" i="1"/>
  <c r="V2059" i="1"/>
  <c r="S2055" i="1"/>
  <c r="R2055" i="1"/>
  <c r="V2055" i="1"/>
  <c r="S2051" i="1"/>
  <c r="R2051" i="1"/>
  <c r="V2051" i="1"/>
  <c r="S2047" i="1"/>
  <c r="R2047" i="1"/>
  <c r="V2047" i="1"/>
  <c r="S2043" i="1"/>
  <c r="R2043" i="1"/>
  <c r="V2043" i="1"/>
  <c r="S2039" i="1"/>
  <c r="R2039" i="1"/>
  <c r="V2039" i="1"/>
  <c r="S2035" i="1"/>
  <c r="V2035" i="1"/>
  <c r="R2035" i="1"/>
  <c r="S2031" i="1"/>
  <c r="R2031" i="1"/>
  <c r="V2031" i="1"/>
  <c r="S2027" i="1"/>
  <c r="R2027" i="1"/>
  <c r="V2027" i="1"/>
  <c r="S2023" i="1"/>
  <c r="R2023" i="1"/>
  <c r="V2023" i="1"/>
  <c r="S2019" i="1"/>
  <c r="V2019" i="1"/>
  <c r="R2019" i="1"/>
  <c r="S2015" i="1"/>
  <c r="R2015" i="1"/>
  <c r="V2015" i="1"/>
  <c r="S2011" i="1"/>
  <c r="R2011" i="1"/>
  <c r="V2011" i="1"/>
  <c r="S2007" i="1"/>
  <c r="R2007" i="1"/>
  <c r="V2007" i="1"/>
  <c r="S2003" i="1"/>
  <c r="V2003" i="1"/>
  <c r="R2003" i="1"/>
  <c r="S1999" i="1"/>
  <c r="R1999" i="1"/>
  <c r="V1999" i="1"/>
  <c r="S1995" i="1"/>
  <c r="R1995" i="1"/>
  <c r="V1995" i="1"/>
  <c r="S1989" i="1"/>
  <c r="V1989" i="1"/>
  <c r="R1989" i="1"/>
  <c r="S1985" i="1"/>
  <c r="R1985" i="1"/>
  <c r="V1985" i="1"/>
  <c r="S1981" i="1"/>
  <c r="R1981" i="1"/>
  <c r="V1981" i="1"/>
  <c r="S1977" i="1"/>
  <c r="R1977" i="1"/>
  <c r="V1977" i="1"/>
  <c r="S1973" i="1"/>
  <c r="V1973" i="1"/>
  <c r="R1973" i="1"/>
  <c r="S1969" i="1"/>
  <c r="R1969" i="1"/>
  <c r="V1969" i="1"/>
  <c r="S1965" i="1"/>
  <c r="R1965" i="1"/>
  <c r="V1965" i="1"/>
  <c r="S1961" i="1"/>
  <c r="R1961" i="1"/>
  <c r="V1961" i="1"/>
  <c r="S1957" i="1"/>
  <c r="V1957" i="1"/>
  <c r="R1957" i="1"/>
  <c r="S1953" i="1"/>
  <c r="R1953" i="1"/>
  <c r="V1953" i="1"/>
  <c r="S1949" i="1"/>
  <c r="R1949" i="1"/>
  <c r="V1949" i="1"/>
  <c r="S1945" i="1"/>
  <c r="R1945" i="1"/>
  <c r="V1945" i="1"/>
  <c r="S1941" i="1"/>
  <c r="V1941" i="1"/>
  <c r="R1941" i="1"/>
  <c r="S1937" i="1"/>
  <c r="R1937" i="1"/>
  <c r="V1937" i="1"/>
  <c r="S1933" i="1"/>
  <c r="R1933" i="1"/>
  <c r="V1933" i="1"/>
  <c r="S1929" i="1"/>
  <c r="R1929" i="1"/>
  <c r="V1929" i="1"/>
  <c r="S1925" i="1"/>
  <c r="V1925" i="1"/>
  <c r="R1925" i="1"/>
  <c r="S1921" i="1"/>
  <c r="R1921" i="1"/>
  <c r="V1921" i="1"/>
  <c r="S1917" i="1"/>
  <c r="R1917" i="1"/>
  <c r="V1917" i="1"/>
  <c r="S1913" i="1"/>
  <c r="R1913" i="1"/>
  <c r="V1913" i="1"/>
  <c r="S1909" i="1"/>
  <c r="V1909" i="1"/>
  <c r="R1909" i="1"/>
  <c r="S1905" i="1"/>
  <c r="R1905" i="1"/>
  <c r="V1905" i="1"/>
  <c r="S1901" i="1"/>
  <c r="R1901" i="1"/>
  <c r="V1901" i="1"/>
  <c r="S1897" i="1"/>
  <c r="R1897" i="1"/>
  <c r="V1897" i="1"/>
  <c r="S1893" i="1"/>
  <c r="V1893" i="1"/>
  <c r="R1893" i="1"/>
  <c r="S1889" i="1"/>
  <c r="R1889" i="1"/>
  <c r="V1889" i="1"/>
  <c r="S1885" i="1"/>
  <c r="R1885" i="1"/>
  <c r="V1885" i="1"/>
  <c r="S1881" i="1"/>
  <c r="R1881" i="1"/>
  <c r="V1881" i="1"/>
  <c r="S1877" i="1"/>
  <c r="V1877" i="1"/>
  <c r="R1877" i="1"/>
  <c r="S1873" i="1"/>
  <c r="R1873" i="1"/>
  <c r="V1873" i="1"/>
  <c r="S1869" i="1"/>
  <c r="R1869" i="1"/>
  <c r="V1869" i="1"/>
  <c r="S1865" i="1"/>
  <c r="R1865" i="1"/>
  <c r="V1865" i="1"/>
  <c r="S1861" i="1"/>
  <c r="V1861" i="1"/>
  <c r="R1861" i="1"/>
  <c r="S1857" i="1"/>
  <c r="R1857" i="1"/>
  <c r="V1857" i="1"/>
  <c r="S1853" i="1"/>
  <c r="R1853" i="1"/>
  <c r="V1853" i="1"/>
  <c r="S1849" i="1"/>
  <c r="R1849" i="1"/>
  <c r="V1849" i="1"/>
  <c r="S1845" i="1"/>
  <c r="V1845" i="1"/>
  <c r="R1845" i="1"/>
  <c r="S1841" i="1"/>
  <c r="R1841" i="1"/>
  <c r="V1841" i="1"/>
  <c r="S1837" i="1"/>
  <c r="R1837" i="1"/>
  <c r="V1837" i="1"/>
  <c r="S1833" i="1"/>
  <c r="R1833" i="1"/>
  <c r="V1833" i="1"/>
  <c r="S1829" i="1"/>
  <c r="V1829" i="1"/>
  <c r="R1829" i="1"/>
  <c r="S1825" i="1"/>
  <c r="R1825" i="1"/>
  <c r="V1825" i="1"/>
  <c r="S1821" i="1"/>
  <c r="R1821" i="1"/>
  <c r="V1821" i="1"/>
  <c r="S1817" i="1"/>
  <c r="R1817" i="1"/>
  <c r="V1817" i="1"/>
  <c r="S1813" i="1"/>
  <c r="V1813" i="1"/>
  <c r="R1813" i="1"/>
  <c r="S1809" i="1"/>
  <c r="R1809" i="1"/>
  <c r="V1809" i="1"/>
  <c r="S1805" i="1"/>
  <c r="R1805" i="1"/>
  <c r="V1805" i="1"/>
  <c r="S1801" i="1"/>
  <c r="R1801" i="1"/>
  <c r="V1801" i="1"/>
  <c r="S1797" i="1"/>
  <c r="V1797" i="1"/>
  <c r="R1797" i="1"/>
  <c r="S1793" i="1"/>
  <c r="R1793" i="1"/>
  <c r="V1793" i="1"/>
  <c r="S1789" i="1"/>
  <c r="R1789" i="1"/>
  <c r="V1789" i="1"/>
  <c r="S1785" i="1"/>
  <c r="R1785" i="1"/>
  <c r="V1785" i="1"/>
  <c r="S1781" i="1"/>
  <c r="V1781" i="1"/>
  <c r="R1781" i="1"/>
  <c r="S1777" i="1"/>
  <c r="R1777" i="1"/>
  <c r="V1777" i="1"/>
  <c r="S1773" i="1"/>
  <c r="R1773" i="1"/>
  <c r="V1773" i="1"/>
  <c r="S1769" i="1"/>
  <c r="R1769" i="1"/>
  <c r="V1769" i="1"/>
  <c r="S1765" i="1"/>
  <c r="V1765" i="1"/>
  <c r="R1765" i="1"/>
  <c r="S1761" i="1"/>
  <c r="R1761" i="1"/>
  <c r="V1761" i="1"/>
  <c r="S1757" i="1"/>
  <c r="R1757" i="1"/>
  <c r="V1757" i="1"/>
  <c r="S1753" i="1"/>
  <c r="R1753" i="1"/>
  <c r="V1753" i="1"/>
  <c r="S1749" i="1"/>
  <c r="V1749" i="1"/>
  <c r="R1749" i="1"/>
  <c r="S1745" i="1"/>
  <c r="R1745" i="1"/>
  <c r="V1745" i="1"/>
  <c r="S1741" i="1"/>
  <c r="R1741" i="1"/>
  <c r="V1741" i="1"/>
  <c r="S1737" i="1"/>
  <c r="R1737" i="1"/>
  <c r="V1737" i="1"/>
  <c r="S1733" i="1"/>
  <c r="V1733" i="1"/>
  <c r="R1733" i="1"/>
  <c r="S1729" i="1"/>
  <c r="R1729" i="1"/>
  <c r="V1729" i="1"/>
  <c r="S1725" i="1"/>
  <c r="R1725" i="1"/>
  <c r="V1725" i="1"/>
  <c r="S1721" i="1"/>
  <c r="R1721" i="1"/>
  <c r="V1721" i="1"/>
  <c r="S1717" i="1"/>
  <c r="V1717" i="1"/>
  <c r="R1717" i="1"/>
  <c r="S1713" i="1"/>
  <c r="R1713" i="1"/>
  <c r="V1713" i="1"/>
  <c r="S1709" i="1"/>
  <c r="R1709" i="1"/>
  <c r="V1709" i="1"/>
  <c r="S1705" i="1"/>
  <c r="R1705" i="1"/>
  <c r="V1705" i="1"/>
  <c r="S1701" i="1"/>
  <c r="V1701" i="1"/>
  <c r="R1701" i="1"/>
  <c r="S1697" i="1"/>
  <c r="R1697" i="1"/>
  <c r="V1697" i="1"/>
  <c r="S1693" i="1"/>
  <c r="R1693" i="1"/>
  <c r="V1693" i="1"/>
  <c r="S1689" i="1"/>
  <c r="R1689" i="1"/>
  <c r="V1689" i="1"/>
  <c r="S1685" i="1"/>
  <c r="V1685" i="1"/>
  <c r="R1685" i="1"/>
  <c r="S1681" i="1"/>
  <c r="R1681" i="1"/>
  <c r="V1681" i="1"/>
  <c r="S1677" i="1"/>
  <c r="R1677" i="1"/>
  <c r="V1677" i="1"/>
  <c r="S1673" i="1"/>
  <c r="R1673" i="1"/>
  <c r="V1673" i="1"/>
  <c r="S1669" i="1"/>
  <c r="V1669" i="1"/>
  <c r="R1669" i="1"/>
  <c r="S1665" i="1"/>
  <c r="R1665" i="1"/>
  <c r="V1665" i="1"/>
  <c r="S1661" i="1"/>
  <c r="R1661" i="1"/>
  <c r="V1661" i="1"/>
  <c r="S1657" i="1"/>
  <c r="R1657" i="1"/>
  <c r="V1657" i="1"/>
  <c r="S1653" i="1"/>
  <c r="V1653" i="1"/>
  <c r="R1653" i="1"/>
  <c r="S1649" i="1"/>
  <c r="R1649" i="1"/>
  <c r="V1649" i="1"/>
  <c r="S1645" i="1"/>
  <c r="R1645" i="1"/>
  <c r="V1645" i="1"/>
  <c r="S1641" i="1"/>
  <c r="R1641" i="1"/>
  <c r="V1641" i="1"/>
  <c r="S1637" i="1"/>
  <c r="V1637" i="1"/>
  <c r="R1637" i="1"/>
  <c r="S1633" i="1"/>
  <c r="R1633" i="1"/>
  <c r="V1633" i="1"/>
  <c r="S1629" i="1"/>
  <c r="R1629" i="1"/>
  <c r="V1629" i="1"/>
  <c r="S1625" i="1"/>
  <c r="R1625" i="1"/>
  <c r="V1625" i="1"/>
  <c r="S1621" i="1"/>
  <c r="V1621" i="1"/>
  <c r="R1621" i="1"/>
  <c r="S1617" i="1"/>
  <c r="R1617" i="1"/>
  <c r="V1617" i="1"/>
  <c r="S1613" i="1"/>
  <c r="R1613" i="1"/>
  <c r="V1613" i="1"/>
  <c r="S1609" i="1"/>
  <c r="R1609" i="1"/>
  <c r="V1609" i="1"/>
  <c r="S1605" i="1"/>
  <c r="V1605" i="1"/>
  <c r="R1605" i="1"/>
  <c r="S1601" i="1"/>
  <c r="R1601" i="1"/>
  <c r="V1601" i="1"/>
  <c r="S1597" i="1"/>
  <c r="R1597" i="1"/>
  <c r="V1597" i="1"/>
  <c r="S1593" i="1"/>
  <c r="R1593" i="1"/>
  <c r="V1593" i="1"/>
  <c r="S1589" i="1"/>
  <c r="V1589" i="1"/>
  <c r="R1589" i="1"/>
  <c r="S1585" i="1"/>
  <c r="R1585" i="1"/>
  <c r="V1585" i="1"/>
  <c r="S1581" i="1"/>
  <c r="R1581" i="1"/>
  <c r="V1581" i="1"/>
  <c r="S1577" i="1"/>
  <c r="R1577" i="1"/>
  <c r="V1577" i="1"/>
  <c r="S1573" i="1"/>
  <c r="V1573" i="1"/>
  <c r="R1573" i="1"/>
  <c r="S1569" i="1"/>
  <c r="R1569" i="1"/>
  <c r="V1569" i="1"/>
  <c r="S1565" i="1"/>
  <c r="R1565" i="1"/>
  <c r="V1565" i="1"/>
  <c r="S1561" i="1"/>
  <c r="R1561" i="1"/>
  <c r="V1561" i="1"/>
  <c r="S1557" i="1"/>
  <c r="V1557" i="1"/>
  <c r="R1557" i="1"/>
  <c r="S1553" i="1"/>
  <c r="R1553" i="1"/>
  <c r="V1553" i="1"/>
  <c r="S1549" i="1"/>
  <c r="R1549" i="1"/>
  <c r="V1549" i="1"/>
  <c r="S1545" i="1"/>
  <c r="R1545" i="1"/>
  <c r="V1545" i="1"/>
  <c r="S1541" i="1"/>
  <c r="V1541" i="1"/>
  <c r="R1541" i="1"/>
  <c r="S1537" i="1"/>
  <c r="R1537" i="1"/>
  <c r="V1537" i="1"/>
  <c r="S1533" i="1"/>
  <c r="R1533" i="1"/>
  <c r="V1533" i="1"/>
  <c r="S1529" i="1"/>
  <c r="R1529" i="1"/>
  <c r="V1529" i="1"/>
  <c r="S1525" i="1"/>
  <c r="V1525" i="1"/>
  <c r="R1525" i="1"/>
  <c r="S1521" i="1"/>
  <c r="R1521" i="1"/>
  <c r="V1521" i="1"/>
  <c r="S1517" i="1"/>
  <c r="R1517" i="1"/>
  <c r="V1517" i="1"/>
  <c r="S1513" i="1"/>
  <c r="R1513" i="1"/>
  <c r="V1513" i="1"/>
  <c r="S1509" i="1"/>
  <c r="V1509" i="1"/>
  <c r="R1509" i="1"/>
  <c r="S1505" i="1"/>
  <c r="R1505" i="1"/>
  <c r="V1505" i="1"/>
  <c r="S1501" i="1"/>
  <c r="R1501" i="1"/>
  <c r="V1501" i="1"/>
  <c r="S1497" i="1"/>
  <c r="R1497" i="1"/>
  <c r="V1497" i="1"/>
  <c r="S1493" i="1"/>
  <c r="V1493" i="1"/>
  <c r="R1493" i="1"/>
  <c r="S1489" i="1"/>
  <c r="R1489" i="1"/>
  <c r="V1489" i="1"/>
  <c r="S1485" i="1"/>
  <c r="R1485" i="1"/>
  <c r="V1485" i="1"/>
  <c r="S1481" i="1"/>
  <c r="R1481" i="1"/>
  <c r="V1481" i="1"/>
  <c r="S1477" i="1"/>
  <c r="V1477" i="1"/>
  <c r="R1477" i="1"/>
  <c r="S1473" i="1"/>
  <c r="R1473" i="1"/>
  <c r="V1473" i="1"/>
  <c r="S1469" i="1"/>
  <c r="R1469" i="1"/>
  <c r="V1469" i="1"/>
  <c r="S1465" i="1"/>
  <c r="R1465" i="1"/>
  <c r="V1465" i="1"/>
  <c r="S1461" i="1"/>
  <c r="V1461" i="1"/>
  <c r="R1461" i="1"/>
  <c r="S1457" i="1"/>
  <c r="R1457" i="1"/>
  <c r="V1457" i="1"/>
  <c r="S1453" i="1"/>
  <c r="R1453" i="1"/>
  <c r="V1453" i="1"/>
  <c r="S1449" i="1"/>
  <c r="R1449" i="1"/>
  <c r="V1449" i="1"/>
  <c r="S1445" i="1"/>
  <c r="V1445" i="1"/>
  <c r="R1445" i="1"/>
  <c r="S1441" i="1"/>
  <c r="R1441" i="1"/>
  <c r="V1441" i="1"/>
  <c r="S1437" i="1"/>
  <c r="R1437" i="1"/>
  <c r="V1437" i="1"/>
  <c r="S1433" i="1"/>
  <c r="R1433" i="1"/>
  <c r="V1433" i="1"/>
  <c r="S1429" i="1"/>
  <c r="V1429" i="1"/>
  <c r="R1429" i="1"/>
  <c r="S1425" i="1"/>
  <c r="R1425" i="1"/>
  <c r="V1425" i="1"/>
  <c r="S1421" i="1"/>
  <c r="R1421" i="1"/>
  <c r="V1421" i="1"/>
  <c r="S1417" i="1"/>
  <c r="R1417" i="1"/>
  <c r="V1417" i="1"/>
  <c r="S1413" i="1"/>
  <c r="V1413" i="1"/>
  <c r="R1413" i="1"/>
  <c r="S1409" i="1"/>
  <c r="R1409" i="1"/>
  <c r="V1409" i="1"/>
  <c r="S1405" i="1"/>
  <c r="R1405" i="1"/>
  <c r="V1405" i="1"/>
  <c r="S1401" i="1"/>
  <c r="R1401" i="1"/>
  <c r="V1401" i="1"/>
  <c r="S1397" i="1"/>
  <c r="R1397" i="1"/>
  <c r="V1397" i="1"/>
  <c r="S1393" i="1"/>
  <c r="V1393" i="1"/>
  <c r="R1393" i="1"/>
  <c r="S1389" i="1"/>
  <c r="R1389" i="1"/>
  <c r="V1389" i="1"/>
  <c r="S1385" i="1"/>
  <c r="R1385" i="1"/>
  <c r="V1385" i="1"/>
  <c r="S1381" i="1"/>
  <c r="R1381" i="1"/>
  <c r="V1381" i="1"/>
  <c r="S1377" i="1"/>
  <c r="R1377" i="1"/>
  <c r="V1377" i="1"/>
  <c r="S1373" i="1"/>
  <c r="R1373" i="1"/>
  <c r="V1373" i="1"/>
  <c r="S1369" i="1"/>
  <c r="R1369" i="1"/>
  <c r="V1369" i="1"/>
  <c r="S1365" i="1"/>
  <c r="R1365" i="1"/>
  <c r="V1365" i="1"/>
  <c r="S1361" i="1"/>
  <c r="R1361" i="1"/>
  <c r="V1361" i="1"/>
  <c r="S1357" i="1"/>
  <c r="R1357" i="1"/>
  <c r="V1357" i="1"/>
  <c r="S1353" i="1"/>
  <c r="R1353" i="1"/>
  <c r="V1353" i="1"/>
  <c r="S1349" i="1"/>
  <c r="R1349" i="1"/>
  <c r="V1349" i="1"/>
  <c r="S1345" i="1"/>
  <c r="R1345" i="1"/>
  <c r="V1345" i="1"/>
  <c r="S1341" i="1"/>
  <c r="R1341" i="1"/>
  <c r="V1341" i="1"/>
  <c r="S1337" i="1"/>
  <c r="R1337" i="1"/>
  <c r="V1337" i="1"/>
  <c r="S1333" i="1"/>
  <c r="R1333" i="1"/>
  <c r="V1333" i="1"/>
  <c r="S1329" i="1"/>
  <c r="R1329" i="1"/>
  <c r="V1329" i="1"/>
  <c r="S1325" i="1"/>
  <c r="R1325" i="1"/>
  <c r="V1325" i="1"/>
  <c r="S1321" i="1"/>
  <c r="R1321" i="1"/>
  <c r="V1321" i="1"/>
  <c r="S1317" i="1"/>
  <c r="R1317" i="1"/>
  <c r="V1317" i="1"/>
  <c r="S1313" i="1"/>
  <c r="R1313" i="1"/>
  <c r="V1313" i="1"/>
  <c r="S1309" i="1"/>
  <c r="R1309" i="1"/>
  <c r="V1309" i="1"/>
  <c r="S1305" i="1"/>
  <c r="R1305" i="1"/>
  <c r="V1305" i="1"/>
  <c r="S1301" i="1"/>
  <c r="R1301" i="1"/>
  <c r="V1301" i="1"/>
  <c r="S1297" i="1"/>
  <c r="R1297" i="1"/>
  <c r="V1297" i="1"/>
  <c r="S1293" i="1"/>
  <c r="R1293" i="1"/>
  <c r="V1293" i="1"/>
  <c r="S1289" i="1"/>
  <c r="R1289" i="1"/>
  <c r="V1289" i="1"/>
  <c r="S1285" i="1"/>
  <c r="R1285" i="1"/>
  <c r="V1285" i="1"/>
  <c r="S1281" i="1"/>
  <c r="R1281" i="1"/>
  <c r="V1281" i="1"/>
  <c r="S1277" i="1"/>
  <c r="R1277" i="1"/>
  <c r="V1277" i="1"/>
  <c r="S1273" i="1"/>
  <c r="R1273" i="1"/>
  <c r="V1273" i="1"/>
  <c r="S1269" i="1"/>
  <c r="R1269" i="1"/>
  <c r="V1269" i="1"/>
  <c r="S1265" i="1"/>
  <c r="R1265" i="1"/>
  <c r="V1265" i="1"/>
  <c r="S1261" i="1"/>
  <c r="R1261" i="1"/>
  <c r="V1261" i="1"/>
  <c r="S1257" i="1"/>
  <c r="R1257" i="1"/>
  <c r="V1257" i="1"/>
  <c r="S1253" i="1"/>
  <c r="R1253" i="1"/>
  <c r="V1253" i="1"/>
  <c r="S1249" i="1"/>
  <c r="R1249" i="1"/>
  <c r="V1249" i="1"/>
  <c r="S1245" i="1"/>
  <c r="R1245" i="1"/>
  <c r="V1245" i="1"/>
  <c r="S1241" i="1"/>
  <c r="R1241" i="1"/>
  <c r="V1241" i="1"/>
  <c r="S1236" i="1"/>
  <c r="R1236" i="1"/>
  <c r="V1236" i="1"/>
  <c r="S1232" i="1"/>
  <c r="R1232" i="1"/>
  <c r="V1232" i="1"/>
  <c r="S1228" i="1"/>
  <c r="R1228" i="1"/>
  <c r="V1228" i="1"/>
  <c r="S1224" i="1"/>
  <c r="R1224" i="1"/>
  <c r="V1224" i="1"/>
  <c r="S1220" i="1"/>
  <c r="R1220" i="1"/>
  <c r="V1220" i="1"/>
  <c r="S1216" i="1"/>
  <c r="R1216" i="1"/>
  <c r="V1216" i="1"/>
  <c r="S1212" i="1"/>
  <c r="R1212" i="1"/>
  <c r="V1212" i="1"/>
  <c r="S1208" i="1"/>
  <c r="R1208" i="1"/>
  <c r="V1208" i="1"/>
  <c r="S1204" i="1"/>
  <c r="R1204" i="1"/>
  <c r="V1204" i="1"/>
  <c r="S1200" i="1"/>
  <c r="R1200" i="1"/>
  <c r="V1200" i="1"/>
  <c r="S1196" i="1"/>
  <c r="R1196" i="1"/>
  <c r="V1196" i="1"/>
  <c r="S1192" i="1"/>
  <c r="R1192" i="1"/>
  <c r="V1192" i="1"/>
  <c r="S1188" i="1"/>
  <c r="R1188" i="1"/>
  <c r="V1188" i="1"/>
  <c r="S1184" i="1"/>
  <c r="R1184" i="1"/>
  <c r="V1184" i="1"/>
  <c r="S1180" i="1"/>
  <c r="R1180" i="1"/>
  <c r="V1180" i="1"/>
  <c r="S1176" i="1"/>
  <c r="R1176" i="1"/>
  <c r="V1176" i="1"/>
  <c r="S1172" i="1"/>
  <c r="R1172" i="1"/>
  <c r="V1172" i="1"/>
  <c r="S1168" i="1"/>
  <c r="R1168" i="1"/>
  <c r="V1168" i="1"/>
  <c r="S1164" i="1"/>
  <c r="R1164" i="1"/>
  <c r="V1164" i="1"/>
  <c r="S1160" i="1"/>
  <c r="R1160" i="1"/>
  <c r="V1160" i="1"/>
  <c r="S1156" i="1"/>
  <c r="R1156" i="1"/>
  <c r="V1156" i="1"/>
  <c r="S1152" i="1"/>
  <c r="R1152" i="1"/>
  <c r="V1152" i="1"/>
  <c r="S1148" i="1"/>
  <c r="R1148" i="1"/>
  <c r="V1148" i="1"/>
  <c r="S1144" i="1"/>
  <c r="R1144" i="1"/>
  <c r="V1144" i="1"/>
  <c r="S1140" i="1"/>
  <c r="R1140" i="1"/>
  <c r="V1140" i="1"/>
  <c r="S1136" i="1"/>
  <c r="R1136" i="1"/>
  <c r="V1136" i="1"/>
  <c r="S1132" i="1"/>
  <c r="R1132" i="1"/>
  <c r="V1132" i="1"/>
  <c r="S1128" i="1"/>
  <c r="R1128" i="1"/>
  <c r="V1128" i="1"/>
  <c r="S1124" i="1"/>
  <c r="R1124" i="1"/>
  <c r="V1124" i="1"/>
  <c r="S1120" i="1"/>
  <c r="R1120" i="1"/>
  <c r="V1120" i="1"/>
  <c r="S1116" i="1"/>
  <c r="R1116" i="1"/>
  <c r="V1116" i="1"/>
  <c r="S1112" i="1"/>
  <c r="R1112" i="1"/>
  <c r="V1112" i="1"/>
  <c r="S1108" i="1"/>
  <c r="R1108" i="1"/>
  <c r="V1108" i="1"/>
  <c r="S1104" i="1"/>
  <c r="R1104" i="1"/>
  <c r="V1104" i="1"/>
  <c r="S1100" i="1"/>
  <c r="R1100" i="1"/>
  <c r="V1100" i="1"/>
  <c r="S1096" i="1"/>
  <c r="R1096" i="1"/>
  <c r="V1096" i="1"/>
  <c r="S1092" i="1"/>
  <c r="R1092" i="1"/>
  <c r="V1092" i="1"/>
  <c r="S1088" i="1"/>
  <c r="R1088" i="1"/>
  <c r="V1088" i="1"/>
  <c r="S1084" i="1"/>
  <c r="R1084" i="1"/>
  <c r="V1084" i="1"/>
  <c r="S1080" i="1"/>
  <c r="R1080" i="1"/>
  <c r="V1080" i="1"/>
  <c r="S1076" i="1"/>
  <c r="R1076" i="1"/>
  <c r="V1076" i="1"/>
  <c r="S1072" i="1"/>
  <c r="R1072" i="1"/>
  <c r="V1072" i="1"/>
  <c r="S1068" i="1"/>
  <c r="R1068" i="1"/>
  <c r="V1068" i="1"/>
  <c r="S1064" i="1"/>
  <c r="R1064" i="1"/>
  <c r="V1064" i="1"/>
  <c r="S1060" i="1"/>
  <c r="R1060" i="1"/>
  <c r="V1060" i="1"/>
  <c r="S1056" i="1"/>
  <c r="R1056" i="1"/>
  <c r="V1056" i="1"/>
  <c r="S1052" i="1"/>
  <c r="R1052" i="1"/>
  <c r="V1052" i="1"/>
  <c r="S1048" i="1"/>
  <c r="R1048" i="1"/>
  <c r="V1048" i="1"/>
  <c r="S1044" i="1"/>
  <c r="R1044" i="1"/>
  <c r="V1044" i="1"/>
  <c r="S1040" i="1"/>
  <c r="R1040" i="1"/>
  <c r="V1040" i="1"/>
  <c r="S1036" i="1"/>
  <c r="R1036" i="1"/>
  <c r="V1036" i="1"/>
  <c r="S1032" i="1"/>
  <c r="R1032" i="1"/>
  <c r="V1032" i="1"/>
  <c r="S1028" i="1"/>
  <c r="R1028" i="1"/>
  <c r="V1028" i="1"/>
  <c r="S1024" i="1"/>
  <c r="R1024" i="1"/>
  <c r="V1024" i="1"/>
  <c r="S1020" i="1"/>
  <c r="R1020" i="1"/>
  <c r="V1020" i="1"/>
  <c r="S1016" i="1"/>
  <c r="R1016" i="1"/>
  <c r="V1016" i="1"/>
  <c r="S1012" i="1"/>
  <c r="R1012" i="1"/>
  <c r="V1012" i="1"/>
  <c r="S1008" i="1"/>
  <c r="R1008" i="1"/>
  <c r="V1008" i="1"/>
  <c r="S1004" i="1"/>
  <c r="R1004" i="1"/>
  <c r="V1004" i="1"/>
  <c r="S1000" i="1"/>
  <c r="R1000" i="1"/>
  <c r="V1000" i="1"/>
  <c r="S998" i="1"/>
  <c r="R998" i="1"/>
  <c r="V998" i="1"/>
  <c r="S994" i="1"/>
  <c r="R994" i="1"/>
  <c r="V994" i="1"/>
  <c r="S990" i="1"/>
  <c r="R990" i="1"/>
  <c r="V990" i="1"/>
  <c r="S986" i="1"/>
  <c r="R986" i="1"/>
  <c r="V986" i="1"/>
  <c r="S982" i="1"/>
  <c r="R982" i="1"/>
  <c r="V982" i="1"/>
  <c r="S978" i="1"/>
  <c r="R978" i="1"/>
  <c r="V978" i="1"/>
  <c r="S974" i="1"/>
  <c r="R974" i="1"/>
  <c r="V974" i="1"/>
  <c r="S970" i="1"/>
  <c r="R970" i="1"/>
  <c r="V970" i="1"/>
  <c r="S966" i="1"/>
  <c r="R966" i="1"/>
  <c r="V966" i="1"/>
  <c r="S962" i="1"/>
  <c r="R962" i="1"/>
  <c r="V962" i="1"/>
  <c r="S958" i="1"/>
  <c r="R958" i="1"/>
  <c r="V958" i="1"/>
  <c r="S954" i="1"/>
  <c r="R954" i="1"/>
  <c r="V954" i="1"/>
  <c r="S950" i="1"/>
  <c r="R950" i="1"/>
  <c r="V950" i="1"/>
  <c r="S946" i="1"/>
  <c r="R946" i="1"/>
  <c r="V946" i="1"/>
  <c r="S942" i="1"/>
  <c r="R942" i="1"/>
  <c r="V942" i="1"/>
  <c r="S938" i="1"/>
  <c r="R938" i="1"/>
  <c r="V938" i="1"/>
  <c r="S934" i="1"/>
  <c r="R934" i="1"/>
  <c r="V934" i="1"/>
  <c r="S930" i="1"/>
  <c r="R930" i="1"/>
  <c r="V930" i="1"/>
  <c r="S926" i="1"/>
  <c r="R926" i="1"/>
  <c r="V926" i="1"/>
  <c r="S922" i="1"/>
  <c r="R922" i="1"/>
  <c r="V922" i="1"/>
  <c r="S918" i="1"/>
  <c r="R918" i="1"/>
  <c r="V918" i="1"/>
  <c r="S914" i="1"/>
  <c r="R914" i="1"/>
  <c r="V914" i="1"/>
  <c r="S910" i="1"/>
  <c r="R910" i="1"/>
  <c r="V910" i="1"/>
  <c r="S906" i="1"/>
  <c r="R906" i="1"/>
  <c r="V906" i="1"/>
  <c r="S900" i="1"/>
  <c r="R900" i="1"/>
  <c r="V900" i="1"/>
  <c r="S896" i="1"/>
  <c r="R896" i="1"/>
  <c r="V896" i="1"/>
  <c r="S892" i="1"/>
  <c r="R892" i="1"/>
  <c r="V892" i="1"/>
  <c r="S888" i="1"/>
  <c r="R888" i="1"/>
  <c r="V888" i="1"/>
  <c r="S884" i="1"/>
  <c r="R884" i="1"/>
  <c r="V884" i="1"/>
  <c r="S880" i="1"/>
  <c r="R880" i="1"/>
  <c r="V880" i="1"/>
  <c r="S876" i="1"/>
  <c r="R876" i="1"/>
  <c r="V876" i="1"/>
  <c r="S872" i="1"/>
  <c r="R872" i="1"/>
  <c r="V872" i="1"/>
  <c r="S868" i="1"/>
  <c r="R868" i="1"/>
  <c r="V868" i="1"/>
  <c r="S864" i="1"/>
  <c r="R864" i="1"/>
  <c r="V864" i="1"/>
  <c r="S860" i="1"/>
  <c r="R860" i="1"/>
  <c r="V860" i="1"/>
  <c r="S856" i="1"/>
  <c r="R856" i="1"/>
  <c r="V856" i="1"/>
  <c r="S852" i="1"/>
  <c r="R852" i="1"/>
  <c r="V852" i="1"/>
  <c r="S848" i="1"/>
  <c r="R848" i="1"/>
  <c r="V848" i="1"/>
  <c r="S844" i="1"/>
  <c r="R844" i="1"/>
  <c r="V844" i="1"/>
  <c r="S840" i="1"/>
  <c r="R840" i="1"/>
  <c r="V840" i="1"/>
  <c r="S836" i="1"/>
  <c r="R836" i="1"/>
  <c r="V836" i="1"/>
  <c r="S832" i="1"/>
  <c r="R832" i="1"/>
  <c r="V832" i="1"/>
  <c r="S828" i="1"/>
  <c r="R828" i="1"/>
  <c r="V828" i="1"/>
  <c r="S824" i="1"/>
  <c r="R824" i="1"/>
  <c r="V824" i="1"/>
  <c r="S820" i="1"/>
  <c r="V820" i="1"/>
  <c r="R820" i="1"/>
  <c r="S816" i="1"/>
  <c r="R816" i="1"/>
  <c r="V816" i="1"/>
  <c r="S812" i="1"/>
  <c r="R812" i="1"/>
  <c r="V812" i="1"/>
  <c r="S808" i="1"/>
  <c r="R808" i="1"/>
  <c r="V808" i="1"/>
  <c r="S804" i="1"/>
  <c r="R804" i="1"/>
  <c r="V804" i="1"/>
  <c r="S800" i="1"/>
  <c r="R800" i="1"/>
  <c r="V800" i="1"/>
  <c r="S796" i="1"/>
  <c r="R796" i="1"/>
  <c r="V796" i="1"/>
  <c r="S792" i="1"/>
  <c r="R792" i="1"/>
  <c r="V792" i="1"/>
  <c r="S788" i="1"/>
  <c r="R788" i="1"/>
  <c r="V788" i="1"/>
  <c r="S784" i="1"/>
  <c r="R784" i="1"/>
  <c r="V784" i="1"/>
  <c r="S780" i="1"/>
  <c r="R780" i="1"/>
  <c r="V780" i="1"/>
  <c r="S776" i="1"/>
  <c r="R776" i="1"/>
  <c r="V776" i="1"/>
  <c r="S772" i="1"/>
  <c r="R772" i="1"/>
  <c r="V772" i="1"/>
  <c r="S768" i="1"/>
  <c r="R768" i="1"/>
  <c r="V768" i="1"/>
  <c r="S764" i="1"/>
  <c r="R764" i="1"/>
  <c r="V764" i="1"/>
  <c r="S760" i="1"/>
  <c r="R760" i="1"/>
  <c r="V760" i="1"/>
  <c r="S756" i="1"/>
  <c r="R756" i="1"/>
  <c r="V756" i="1"/>
  <c r="S752" i="1"/>
  <c r="R752" i="1"/>
  <c r="V752" i="1"/>
  <c r="S748" i="1"/>
  <c r="R748" i="1"/>
  <c r="V748" i="1"/>
  <c r="S744" i="1"/>
  <c r="R744" i="1"/>
  <c r="V744" i="1"/>
  <c r="S740" i="1"/>
  <c r="R740" i="1"/>
  <c r="V740" i="1"/>
  <c r="S736" i="1"/>
  <c r="R736" i="1"/>
  <c r="V736" i="1"/>
  <c r="S732" i="1"/>
  <c r="R732" i="1"/>
  <c r="V732" i="1"/>
  <c r="S728" i="1"/>
  <c r="R728" i="1"/>
  <c r="V728" i="1"/>
  <c r="S724" i="1"/>
  <c r="R724" i="1"/>
  <c r="V724" i="1"/>
  <c r="S720" i="1"/>
  <c r="R720" i="1"/>
  <c r="V720" i="1"/>
  <c r="S716" i="1"/>
  <c r="V716" i="1"/>
  <c r="R716" i="1"/>
  <c r="S712" i="1"/>
  <c r="R712" i="1"/>
  <c r="V712" i="1"/>
  <c r="S708" i="1"/>
  <c r="R708" i="1"/>
  <c r="V708" i="1"/>
  <c r="S704" i="1"/>
  <c r="R704" i="1"/>
  <c r="V704" i="1"/>
  <c r="S700" i="1"/>
  <c r="R700" i="1"/>
  <c r="V700" i="1"/>
  <c r="S696" i="1"/>
  <c r="R696" i="1"/>
  <c r="V696" i="1"/>
  <c r="S692" i="1"/>
  <c r="R692" i="1"/>
  <c r="V692" i="1"/>
  <c r="S688" i="1"/>
  <c r="R688" i="1"/>
  <c r="V688" i="1"/>
  <c r="S684" i="1"/>
  <c r="R684" i="1"/>
  <c r="V684" i="1"/>
  <c r="S680" i="1"/>
  <c r="R680" i="1"/>
  <c r="V680" i="1"/>
  <c r="S676" i="1"/>
  <c r="R676" i="1"/>
  <c r="V676" i="1"/>
  <c r="S672" i="1"/>
  <c r="R672" i="1"/>
  <c r="V672" i="1"/>
  <c r="S668" i="1"/>
  <c r="R668" i="1"/>
  <c r="V668" i="1"/>
  <c r="S664" i="1"/>
  <c r="R664" i="1"/>
  <c r="V664" i="1"/>
  <c r="S660" i="1"/>
  <c r="R660" i="1"/>
  <c r="V660" i="1"/>
  <c r="S656" i="1"/>
  <c r="R656" i="1"/>
  <c r="V656" i="1"/>
  <c r="S652" i="1"/>
  <c r="R652" i="1"/>
  <c r="V652" i="1"/>
  <c r="S648" i="1"/>
  <c r="R648" i="1"/>
  <c r="V648" i="1"/>
  <c r="S644" i="1"/>
  <c r="R644" i="1"/>
  <c r="V644" i="1"/>
  <c r="S640" i="1"/>
  <c r="R640" i="1"/>
  <c r="V640" i="1"/>
  <c r="S636" i="1"/>
  <c r="R636" i="1"/>
  <c r="V636" i="1"/>
  <c r="S632" i="1"/>
  <c r="R632" i="1"/>
  <c r="V632" i="1"/>
  <c r="S628" i="1"/>
  <c r="R628" i="1"/>
  <c r="V628" i="1"/>
  <c r="S624" i="1"/>
  <c r="R624" i="1"/>
  <c r="V624" i="1"/>
  <c r="S620" i="1"/>
  <c r="R620" i="1"/>
  <c r="V620" i="1"/>
  <c r="S616" i="1"/>
  <c r="R616" i="1"/>
  <c r="V616" i="1"/>
  <c r="S612" i="1"/>
  <c r="R612" i="1"/>
  <c r="V612" i="1"/>
  <c r="S608" i="1"/>
  <c r="R608" i="1"/>
  <c r="V608" i="1"/>
  <c r="S604" i="1"/>
  <c r="R604" i="1"/>
  <c r="V604" i="1"/>
  <c r="S600" i="1"/>
  <c r="R600" i="1"/>
  <c r="V600" i="1"/>
  <c r="S596" i="1"/>
  <c r="R596" i="1"/>
  <c r="V596" i="1"/>
  <c r="S592" i="1"/>
  <c r="R592" i="1"/>
  <c r="V592" i="1"/>
  <c r="S588" i="1"/>
  <c r="V588" i="1"/>
  <c r="R588" i="1"/>
  <c r="S584" i="1"/>
  <c r="R584" i="1"/>
  <c r="V584" i="1"/>
  <c r="S580" i="1"/>
  <c r="R580" i="1"/>
  <c r="V580" i="1"/>
  <c r="S576" i="1"/>
  <c r="R576" i="1"/>
  <c r="V576" i="1"/>
  <c r="S572" i="1"/>
  <c r="R572" i="1"/>
  <c r="V572" i="1"/>
  <c r="S568" i="1"/>
  <c r="R568" i="1"/>
  <c r="V568" i="1"/>
  <c r="S564" i="1"/>
  <c r="R564" i="1"/>
  <c r="V564" i="1"/>
  <c r="S560" i="1"/>
  <c r="R560" i="1"/>
  <c r="V560" i="1"/>
  <c r="S556" i="1"/>
  <c r="R556" i="1"/>
  <c r="V556" i="1"/>
  <c r="S552" i="1"/>
  <c r="R552" i="1"/>
  <c r="V552" i="1"/>
  <c r="S548" i="1"/>
  <c r="R548" i="1"/>
  <c r="V548" i="1"/>
  <c r="S544" i="1"/>
  <c r="R544" i="1"/>
  <c r="V544" i="1"/>
  <c r="S540" i="1"/>
  <c r="R540" i="1"/>
  <c r="V540" i="1"/>
  <c r="S536" i="1"/>
  <c r="R536" i="1"/>
  <c r="V536" i="1"/>
  <c r="S532" i="1"/>
  <c r="R532" i="1"/>
  <c r="V532" i="1"/>
  <c r="S528" i="1"/>
  <c r="R528" i="1"/>
  <c r="V528" i="1"/>
  <c r="S524" i="1"/>
  <c r="R524" i="1"/>
  <c r="V524" i="1"/>
  <c r="S520" i="1"/>
  <c r="R520" i="1"/>
  <c r="V520" i="1"/>
  <c r="S516" i="1"/>
  <c r="R516" i="1"/>
  <c r="V516" i="1"/>
  <c r="S512" i="1"/>
  <c r="R512" i="1"/>
  <c r="V512" i="1"/>
  <c r="S508" i="1"/>
  <c r="R508" i="1"/>
  <c r="V508" i="1"/>
  <c r="S504" i="1"/>
  <c r="R504" i="1"/>
  <c r="V504" i="1"/>
  <c r="S500" i="1"/>
  <c r="R500" i="1"/>
  <c r="V500" i="1"/>
  <c r="S496" i="1"/>
  <c r="R496" i="1"/>
  <c r="V496" i="1"/>
  <c r="S492" i="1"/>
  <c r="R492" i="1"/>
  <c r="V492" i="1"/>
  <c r="S488" i="1"/>
  <c r="R488" i="1"/>
  <c r="V488" i="1"/>
  <c r="S484" i="1"/>
  <c r="R484" i="1"/>
  <c r="V484" i="1"/>
  <c r="S480" i="1"/>
  <c r="R480" i="1"/>
  <c r="V480" i="1"/>
  <c r="S476" i="1"/>
  <c r="R476" i="1"/>
  <c r="V476" i="1"/>
  <c r="S472" i="1"/>
  <c r="R472" i="1"/>
  <c r="V472" i="1"/>
  <c r="S468" i="1"/>
  <c r="R468" i="1"/>
  <c r="V468" i="1"/>
  <c r="S464" i="1"/>
  <c r="R464" i="1"/>
  <c r="V464" i="1"/>
  <c r="S460" i="1"/>
  <c r="R460" i="1"/>
  <c r="V460" i="1"/>
  <c r="S456" i="1"/>
  <c r="R456" i="1"/>
  <c r="V456" i="1"/>
  <c r="S452" i="1"/>
  <c r="R452" i="1"/>
  <c r="V452" i="1"/>
  <c r="S448" i="1"/>
  <c r="R448" i="1"/>
  <c r="V448" i="1"/>
  <c r="S444" i="1"/>
  <c r="R444" i="1"/>
  <c r="V444" i="1"/>
  <c r="S440" i="1"/>
  <c r="R440" i="1"/>
  <c r="V440" i="1"/>
  <c r="S436" i="1"/>
  <c r="R436" i="1"/>
  <c r="V436" i="1"/>
  <c r="S432" i="1"/>
  <c r="R432" i="1"/>
  <c r="V432" i="1"/>
  <c r="S428" i="1"/>
  <c r="R428" i="1"/>
  <c r="V428" i="1"/>
  <c r="S424" i="1"/>
  <c r="R424" i="1"/>
  <c r="V424" i="1"/>
  <c r="S420" i="1"/>
  <c r="R420" i="1"/>
  <c r="V420" i="1"/>
  <c r="S416" i="1"/>
  <c r="R416" i="1"/>
  <c r="V416" i="1"/>
  <c r="S412" i="1"/>
  <c r="R412" i="1"/>
  <c r="V412" i="1"/>
  <c r="S408" i="1"/>
  <c r="R408" i="1"/>
  <c r="V408" i="1"/>
  <c r="S404" i="1"/>
  <c r="R404" i="1"/>
  <c r="V404" i="1"/>
  <c r="S400" i="1"/>
  <c r="R400" i="1"/>
  <c r="V400" i="1"/>
  <c r="S396" i="1"/>
  <c r="R396" i="1"/>
  <c r="V396" i="1"/>
  <c r="S392" i="1"/>
  <c r="R392" i="1"/>
  <c r="V392" i="1"/>
  <c r="S388" i="1"/>
  <c r="R388" i="1"/>
  <c r="V388" i="1"/>
  <c r="S384" i="1"/>
  <c r="R384" i="1"/>
  <c r="V384" i="1"/>
  <c r="S380" i="1"/>
  <c r="R380" i="1"/>
  <c r="V380" i="1"/>
  <c r="S376" i="1"/>
  <c r="R376" i="1"/>
  <c r="V376" i="1"/>
  <c r="S372" i="1"/>
  <c r="R372" i="1"/>
  <c r="V372" i="1"/>
  <c r="S368" i="1"/>
  <c r="R368" i="1"/>
  <c r="V368" i="1"/>
  <c r="S364" i="1"/>
  <c r="R364" i="1"/>
  <c r="V364" i="1"/>
  <c r="S360" i="1"/>
  <c r="R360" i="1"/>
  <c r="V360" i="1"/>
  <c r="S356" i="1"/>
  <c r="R356" i="1"/>
  <c r="V356" i="1"/>
  <c r="S352" i="1"/>
  <c r="R352" i="1"/>
  <c r="V352" i="1"/>
  <c r="S348" i="1"/>
  <c r="R348" i="1"/>
  <c r="V348" i="1"/>
  <c r="S344" i="1"/>
  <c r="R344" i="1"/>
  <c r="V344" i="1"/>
  <c r="S340" i="1"/>
  <c r="R340" i="1"/>
  <c r="V340" i="1"/>
  <c r="S336" i="1"/>
  <c r="R336" i="1"/>
  <c r="V336" i="1"/>
  <c r="S332" i="1"/>
  <c r="R332" i="1"/>
  <c r="V332" i="1"/>
  <c r="S328" i="1"/>
  <c r="R328" i="1"/>
  <c r="V328" i="1"/>
  <c r="S324" i="1"/>
  <c r="R324" i="1"/>
  <c r="V324" i="1"/>
  <c r="S320" i="1"/>
  <c r="R320" i="1"/>
  <c r="V320" i="1"/>
  <c r="S316" i="1"/>
  <c r="R316" i="1"/>
  <c r="V316" i="1"/>
  <c r="S312" i="1"/>
  <c r="R312" i="1"/>
  <c r="V312" i="1"/>
  <c r="S308" i="1"/>
  <c r="R308" i="1"/>
  <c r="V308" i="1"/>
  <c r="S304" i="1"/>
  <c r="R304" i="1"/>
  <c r="V304" i="1"/>
  <c r="S300" i="1"/>
  <c r="R300" i="1"/>
  <c r="V300" i="1"/>
  <c r="S296" i="1"/>
  <c r="R296" i="1"/>
  <c r="V296" i="1"/>
  <c r="S292" i="1"/>
  <c r="R292" i="1"/>
  <c r="V292" i="1"/>
  <c r="S288" i="1"/>
  <c r="R288" i="1"/>
  <c r="V288" i="1"/>
  <c r="S284" i="1"/>
  <c r="R284" i="1"/>
  <c r="V284" i="1"/>
  <c r="S280" i="1"/>
  <c r="R280" i="1"/>
  <c r="V280" i="1"/>
  <c r="S276" i="1"/>
  <c r="R276" i="1"/>
  <c r="V276" i="1"/>
  <c r="S272" i="1"/>
  <c r="R272" i="1"/>
  <c r="V272" i="1"/>
  <c r="S268" i="1"/>
  <c r="R268" i="1"/>
  <c r="V268" i="1"/>
  <c r="S264" i="1"/>
  <c r="R264" i="1"/>
  <c r="V264" i="1"/>
  <c r="S260" i="1"/>
  <c r="R260" i="1"/>
  <c r="V260" i="1"/>
  <c r="S256" i="1"/>
  <c r="R256" i="1"/>
  <c r="V256" i="1"/>
  <c r="S252" i="1"/>
  <c r="R252" i="1"/>
  <c r="V252" i="1"/>
  <c r="S248" i="1"/>
  <c r="R248" i="1"/>
  <c r="V248" i="1"/>
  <c r="S244" i="1"/>
  <c r="R244" i="1"/>
  <c r="V244" i="1"/>
  <c r="S240" i="1"/>
  <c r="R240" i="1"/>
  <c r="V240" i="1"/>
  <c r="S236" i="1"/>
  <c r="R236" i="1"/>
  <c r="V236" i="1"/>
  <c r="S232" i="1"/>
  <c r="R232" i="1"/>
  <c r="V232" i="1"/>
  <c r="S228" i="1"/>
  <c r="R228" i="1"/>
  <c r="V228" i="1"/>
  <c r="S224" i="1"/>
  <c r="R224" i="1"/>
  <c r="V224" i="1"/>
  <c r="S220" i="1"/>
  <c r="R220" i="1"/>
  <c r="V220" i="1"/>
  <c r="S216" i="1"/>
  <c r="R216" i="1"/>
  <c r="V216" i="1"/>
  <c r="S213" i="1"/>
  <c r="R213" i="1"/>
  <c r="V213" i="1"/>
  <c r="S209" i="1"/>
  <c r="R209" i="1"/>
  <c r="V209" i="1"/>
  <c r="S205" i="1"/>
  <c r="V205" i="1"/>
  <c r="R205" i="1"/>
  <c r="S201" i="1"/>
  <c r="R201" i="1"/>
  <c r="V201" i="1"/>
  <c r="S197" i="1"/>
  <c r="R197" i="1"/>
  <c r="V197" i="1"/>
  <c r="S193" i="1"/>
  <c r="R193" i="1"/>
  <c r="V193" i="1"/>
  <c r="S189" i="1"/>
  <c r="R189" i="1"/>
  <c r="V189" i="1"/>
  <c r="S185" i="1"/>
  <c r="R185" i="1"/>
  <c r="V185" i="1"/>
  <c r="S181" i="1"/>
  <c r="R181" i="1"/>
  <c r="V181" i="1"/>
  <c r="S177" i="1"/>
  <c r="R177" i="1"/>
  <c r="V177" i="1"/>
  <c r="S173" i="1"/>
  <c r="R173" i="1"/>
  <c r="V173" i="1"/>
  <c r="S169" i="1"/>
  <c r="R169" i="1"/>
  <c r="V169" i="1"/>
  <c r="S165" i="1"/>
  <c r="R165" i="1"/>
  <c r="V165" i="1"/>
  <c r="S161" i="1"/>
  <c r="R161" i="1"/>
  <c r="V161" i="1"/>
  <c r="S157" i="1"/>
  <c r="R157" i="1"/>
  <c r="V157" i="1"/>
  <c r="S153" i="1"/>
  <c r="R153" i="1"/>
  <c r="V153" i="1"/>
  <c r="S149" i="1"/>
  <c r="R149" i="1"/>
  <c r="V149" i="1"/>
  <c r="S145" i="1"/>
  <c r="R145" i="1"/>
  <c r="V145" i="1"/>
  <c r="S141" i="1"/>
  <c r="R141" i="1"/>
  <c r="V141" i="1"/>
  <c r="S137" i="1"/>
  <c r="R137" i="1"/>
  <c r="V137" i="1"/>
  <c r="S133" i="1"/>
  <c r="R133" i="1"/>
  <c r="V133" i="1"/>
  <c r="S129" i="1"/>
  <c r="R129" i="1"/>
  <c r="V129" i="1"/>
  <c r="S127" i="1"/>
  <c r="R127" i="1"/>
  <c r="V127" i="1"/>
  <c r="S123" i="1"/>
  <c r="R123" i="1"/>
  <c r="V123" i="1"/>
  <c r="S119" i="1"/>
  <c r="R119" i="1"/>
  <c r="V119" i="1"/>
  <c r="S115" i="1"/>
  <c r="R115" i="1"/>
  <c r="V115" i="1"/>
  <c r="S111" i="1"/>
  <c r="R111" i="1"/>
  <c r="V111" i="1"/>
  <c r="S107" i="1"/>
  <c r="R107" i="1"/>
  <c r="V107" i="1"/>
  <c r="S103" i="1"/>
  <c r="R103" i="1"/>
  <c r="V103" i="1"/>
  <c r="S99" i="1"/>
  <c r="R99" i="1"/>
  <c r="V99" i="1"/>
  <c r="S95" i="1"/>
  <c r="R95" i="1"/>
  <c r="V95" i="1"/>
  <c r="S91" i="1"/>
  <c r="R91" i="1"/>
  <c r="V91" i="1"/>
  <c r="S87" i="1"/>
  <c r="R87" i="1"/>
  <c r="V87" i="1"/>
  <c r="S83" i="1"/>
  <c r="R83" i="1"/>
  <c r="V83" i="1"/>
  <c r="S79" i="1"/>
  <c r="V79" i="1"/>
  <c r="R79" i="1"/>
  <c r="S75" i="1"/>
  <c r="R75" i="1"/>
  <c r="V75" i="1"/>
  <c r="S71" i="1"/>
  <c r="R71" i="1"/>
  <c r="V71" i="1"/>
  <c r="S67" i="1"/>
  <c r="R67" i="1"/>
  <c r="V67" i="1"/>
  <c r="S63" i="1"/>
  <c r="R63" i="1"/>
  <c r="V63" i="1"/>
  <c r="S59" i="1"/>
  <c r="R59" i="1"/>
  <c r="V59" i="1"/>
  <c r="S55" i="1"/>
  <c r="R55" i="1"/>
  <c r="V55" i="1"/>
  <c r="S51" i="1"/>
  <c r="R51" i="1"/>
  <c r="V51" i="1"/>
  <c r="S47" i="1"/>
  <c r="R47" i="1"/>
  <c r="V47" i="1"/>
  <c r="S43" i="1"/>
  <c r="R43" i="1"/>
  <c r="V43" i="1"/>
  <c r="S39" i="1"/>
  <c r="R39" i="1"/>
  <c r="V39" i="1"/>
  <c r="S35" i="1"/>
  <c r="R35" i="1"/>
  <c r="V35" i="1"/>
  <c r="S31" i="1"/>
  <c r="R31" i="1"/>
  <c r="V31" i="1"/>
  <c r="S27" i="1"/>
  <c r="R27" i="1"/>
  <c r="V27" i="1"/>
  <c r="S23" i="1"/>
  <c r="R23" i="1"/>
  <c r="V23" i="1"/>
  <c r="S19" i="1"/>
  <c r="R19" i="1"/>
  <c r="V19" i="1"/>
  <c r="S15" i="1"/>
  <c r="R15" i="1"/>
  <c r="V15" i="1"/>
  <c r="S11" i="1"/>
  <c r="R11" i="1"/>
  <c r="V11" i="1"/>
  <c r="S7" i="1"/>
  <c r="R7" i="1"/>
  <c r="V7" i="1"/>
  <c r="S3" i="1"/>
  <c r="R3" i="1"/>
  <c r="V3" i="1"/>
  <c r="N3189" i="1"/>
  <c r="O3189" i="1" s="1"/>
  <c r="N3185" i="1"/>
  <c r="O3185" i="1" s="1"/>
  <c r="N3181" i="1"/>
  <c r="O3181" i="1" s="1"/>
  <c r="N3177" i="1"/>
  <c r="N3173" i="1"/>
  <c r="O3173" i="1" s="1"/>
  <c r="N3169" i="1"/>
  <c r="O3169" i="1" s="1"/>
  <c r="N3165" i="1"/>
  <c r="N3161" i="1"/>
  <c r="N3157" i="1"/>
  <c r="N3153" i="1"/>
  <c r="P3153" i="1" s="1"/>
  <c r="N3149" i="1"/>
  <c r="O3149" i="1" s="1"/>
  <c r="N3145" i="1"/>
  <c r="P3145" i="1" s="1"/>
  <c r="N3141" i="1"/>
  <c r="Q3141" i="1" s="1"/>
  <c r="N3137" i="1"/>
  <c r="N3133" i="1"/>
  <c r="N3129" i="1"/>
  <c r="N3125" i="1"/>
  <c r="N3121" i="1"/>
  <c r="Q3121" i="1" s="1"/>
  <c r="N3117" i="1"/>
  <c r="Q3117" i="1" s="1"/>
  <c r="N3113" i="1"/>
  <c r="P3113" i="1" s="1"/>
  <c r="N3109" i="1"/>
  <c r="O3109" i="1" s="1"/>
  <c r="N3105" i="1"/>
  <c r="N3101" i="1"/>
  <c r="P3101" i="1" s="1"/>
  <c r="N3097" i="1"/>
  <c r="N3093" i="1"/>
  <c r="N3089" i="1"/>
  <c r="P3089" i="1" s="1"/>
  <c r="N3085" i="1"/>
  <c r="N3081" i="1"/>
  <c r="Q3081" i="1" s="1"/>
  <c r="N3077" i="1"/>
  <c r="N3073" i="1"/>
  <c r="N3069" i="1"/>
  <c r="Q3069" i="1" s="1"/>
  <c r="N3065" i="1"/>
  <c r="Q3065" i="1" s="1"/>
  <c r="N3061" i="1"/>
  <c r="N3057" i="1"/>
  <c r="Q3057" i="1" s="1"/>
  <c r="N3053" i="1"/>
  <c r="N3049" i="1"/>
  <c r="Q3049" i="1" s="1"/>
  <c r="N3045" i="1"/>
  <c r="O3045" i="1" s="1"/>
  <c r="N3041" i="1"/>
  <c r="Q3041" i="1" s="1"/>
  <c r="N3037" i="1"/>
  <c r="N3033" i="1"/>
  <c r="Q3033" i="1" s="1"/>
  <c r="N3029" i="1"/>
  <c r="N3025" i="1"/>
  <c r="P3025" i="1" s="1"/>
  <c r="N3021" i="1"/>
  <c r="N3017" i="1"/>
  <c r="P3017" i="1" s="1"/>
  <c r="N3013" i="1"/>
  <c r="Q3013" i="1" s="1"/>
  <c r="N3009" i="1"/>
  <c r="P3009" i="1" s="1"/>
  <c r="N3005" i="1"/>
  <c r="O3005" i="1" s="1"/>
  <c r="N3001" i="1"/>
  <c r="O3001" i="1" s="1"/>
  <c r="N2997" i="1"/>
  <c r="N2993" i="1"/>
  <c r="P2993" i="1" s="1"/>
  <c r="N2989" i="1"/>
  <c r="N2985" i="1"/>
  <c r="N2981" i="1"/>
  <c r="N2977" i="1"/>
  <c r="Q2977" i="1" s="1"/>
  <c r="N2973" i="1"/>
  <c r="O2973" i="1" s="1"/>
  <c r="N2969" i="1"/>
  <c r="N2965" i="1"/>
  <c r="N2961" i="1"/>
  <c r="O2961" i="1" s="1"/>
  <c r="N2957" i="1"/>
  <c r="O2957" i="1" s="1"/>
  <c r="N2953" i="1"/>
  <c r="N2949" i="1"/>
  <c r="N2945" i="1"/>
  <c r="P2945" i="1" s="1"/>
  <c r="N2941" i="1"/>
  <c r="O2941" i="1" s="1"/>
  <c r="N2937" i="1"/>
  <c r="Q2937" i="1" s="1"/>
  <c r="N2933" i="1"/>
  <c r="N2929" i="1"/>
  <c r="P2929" i="1" s="1"/>
  <c r="N2925" i="1"/>
  <c r="Q2925" i="1" s="1"/>
  <c r="N2921" i="1"/>
  <c r="N2917" i="1"/>
  <c r="O2917" i="1" s="1"/>
  <c r="N2913" i="1"/>
  <c r="P2913" i="1" s="1"/>
  <c r="N2909" i="1"/>
  <c r="Q2909" i="1" s="1"/>
  <c r="N2905" i="1"/>
  <c r="N2901" i="1"/>
  <c r="N2897" i="1"/>
  <c r="P2897" i="1" s="1"/>
  <c r="N2893" i="1"/>
  <c r="N2889" i="1"/>
  <c r="P2889" i="1" s="1"/>
  <c r="N2885" i="1"/>
  <c r="N2881" i="1"/>
  <c r="P2881" i="1" s="1"/>
  <c r="N2877" i="1"/>
  <c r="Q2877" i="1" s="1"/>
  <c r="N2873" i="1"/>
  <c r="P2873" i="1" s="1"/>
  <c r="N2869" i="1"/>
  <c r="N2865" i="1"/>
  <c r="N2861" i="1"/>
  <c r="N2855" i="1"/>
  <c r="N2851" i="1"/>
  <c r="P2851" i="1" s="1"/>
  <c r="N2847" i="1"/>
  <c r="N2843" i="1"/>
  <c r="N2839" i="1"/>
  <c r="N2835" i="1"/>
  <c r="P2835" i="1" s="1"/>
  <c r="N2831" i="1"/>
  <c r="N2827" i="1"/>
  <c r="Q2827" i="1" s="1"/>
  <c r="N2823" i="1"/>
  <c r="Q2823" i="1" s="1"/>
  <c r="N2819" i="1"/>
  <c r="Q2819" i="1" s="1"/>
  <c r="N2815" i="1"/>
  <c r="P2815" i="1" s="1"/>
  <c r="N2811" i="1"/>
  <c r="N2807" i="1"/>
  <c r="O2807" i="1" s="1"/>
  <c r="N2803" i="1"/>
  <c r="P2803" i="1" s="1"/>
  <c r="N2799" i="1"/>
  <c r="N2795" i="1"/>
  <c r="O2795" i="1" s="1"/>
  <c r="N2791" i="1"/>
  <c r="N2787" i="1"/>
  <c r="N2783" i="1"/>
  <c r="Q2783" i="1" s="1"/>
  <c r="N2779" i="1"/>
  <c r="Q2779" i="1" s="1"/>
  <c r="N2775" i="1"/>
  <c r="N2771" i="1"/>
  <c r="N2767" i="1"/>
  <c r="Q2767" i="1" s="1"/>
  <c r="N2763" i="1"/>
  <c r="N2761" i="1"/>
  <c r="Q2761" i="1" s="1"/>
  <c r="N2757" i="1"/>
  <c r="N2753" i="1"/>
  <c r="N2749" i="1"/>
  <c r="N2745" i="1"/>
  <c r="N2741" i="1"/>
  <c r="N2737" i="1"/>
  <c r="O2737" i="1" s="1"/>
  <c r="N2733" i="1"/>
  <c r="P2733" i="1" s="1"/>
  <c r="N2729" i="1"/>
  <c r="N2725" i="1"/>
  <c r="O2725" i="1" s="1"/>
  <c r="N2721" i="1"/>
  <c r="N2717" i="1"/>
  <c r="Q2717" i="1" s="1"/>
  <c r="N2713" i="1"/>
  <c r="O2713" i="1" s="1"/>
  <c r="N2709" i="1"/>
  <c r="Q2709" i="1" s="1"/>
  <c r="N2705" i="1"/>
  <c r="P2705" i="1" s="1"/>
  <c r="N2701" i="1"/>
  <c r="Q2701" i="1" s="1"/>
  <c r="N2697" i="1"/>
  <c r="N2693" i="1"/>
  <c r="N2689" i="1"/>
  <c r="P2689" i="1" s="1"/>
  <c r="N2685" i="1"/>
  <c r="O2685" i="1" s="1"/>
  <c r="N2681" i="1"/>
  <c r="N2677" i="1"/>
  <c r="O2677" i="1" s="1"/>
  <c r="N2673" i="1"/>
  <c r="O2673" i="1" s="1"/>
  <c r="N2669" i="1"/>
  <c r="N2665" i="1"/>
  <c r="N2661" i="1"/>
  <c r="Q2661" i="1" s="1"/>
  <c r="N2657" i="1"/>
  <c r="Q2657" i="1" s="1"/>
  <c r="N2653" i="1"/>
  <c r="N2649" i="1"/>
  <c r="N2645" i="1"/>
  <c r="P2645" i="1" s="1"/>
  <c r="N2641" i="1"/>
  <c r="Q2641" i="1" s="1"/>
  <c r="N2637" i="1"/>
  <c r="P2637" i="1" s="1"/>
  <c r="N2633" i="1"/>
  <c r="N2629" i="1"/>
  <c r="N2625" i="1"/>
  <c r="N2621" i="1"/>
  <c r="N2617" i="1"/>
  <c r="O2617" i="1" s="1"/>
  <c r="N2613" i="1"/>
  <c r="Q2613" i="1" s="1"/>
  <c r="N2609" i="1"/>
  <c r="Q2609" i="1" s="1"/>
  <c r="N2605" i="1"/>
  <c r="Q2605" i="1" s="1"/>
  <c r="N2601" i="1"/>
  <c r="N2597" i="1"/>
  <c r="Q2597" i="1" s="1"/>
  <c r="N2593" i="1"/>
  <c r="P2593" i="1" s="1"/>
  <c r="N2589" i="1"/>
  <c r="N2585" i="1"/>
  <c r="O2585" i="1" s="1"/>
  <c r="N2581" i="1"/>
  <c r="N2577" i="1"/>
  <c r="P2577" i="1" s="1"/>
  <c r="N2573" i="1"/>
  <c r="P2573" i="1" s="1"/>
  <c r="N2569" i="1"/>
  <c r="N2565" i="1"/>
  <c r="P2565" i="1" s="1"/>
  <c r="N2561" i="1"/>
  <c r="P2561" i="1" s="1"/>
  <c r="N2557" i="1"/>
  <c r="O2557" i="1" s="1"/>
  <c r="N2553" i="1"/>
  <c r="N2549" i="1"/>
  <c r="P2549" i="1" s="1"/>
  <c r="N2545" i="1"/>
  <c r="N2541" i="1"/>
  <c r="N2537" i="1"/>
  <c r="N2533" i="1"/>
  <c r="N2529" i="1"/>
  <c r="O2529" i="1" s="1"/>
  <c r="N2525" i="1"/>
  <c r="Q2525" i="1" s="1"/>
  <c r="N2521" i="1"/>
  <c r="O2521" i="1" s="1"/>
  <c r="N2517" i="1"/>
  <c r="N2513" i="1"/>
  <c r="P2513" i="1" s="1"/>
  <c r="N2509" i="1"/>
  <c r="P2509" i="1" s="1"/>
  <c r="N2505" i="1"/>
  <c r="N2501" i="1"/>
  <c r="P2501" i="1" s="1"/>
  <c r="N2497" i="1"/>
  <c r="P2497" i="1" s="1"/>
  <c r="N2493" i="1"/>
  <c r="O2493" i="1" s="1"/>
  <c r="N2489" i="1"/>
  <c r="N2485" i="1"/>
  <c r="O2485" i="1" s="1"/>
  <c r="N2481" i="1"/>
  <c r="N2477" i="1"/>
  <c r="N2473" i="1"/>
  <c r="N2469" i="1"/>
  <c r="O2469" i="1" s="1"/>
  <c r="N2465" i="1"/>
  <c r="O2465" i="1" s="1"/>
  <c r="N2461" i="1"/>
  <c r="Q2461" i="1" s="1"/>
  <c r="N2457" i="1"/>
  <c r="Q2457" i="1" s="1"/>
  <c r="N2453" i="1"/>
  <c r="N2449" i="1"/>
  <c r="Q2449" i="1" s="1"/>
  <c r="N2445" i="1"/>
  <c r="N2441" i="1"/>
  <c r="O2441" i="1" s="1"/>
  <c r="N2433" i="1"/>
  <c r="Q2433" i="1" s="1"/>
  <c r="N2429" i="1"/>
  <c r="O2429" i="1" s="1"/>
  <c r="N2425" i="1"/>
  <c r="N2417" i="1"/>
  <c r="Q2417" i="1" s="1"/>
  <c r="N2409" i="1"/>
  <c r="P2409" i="1" s="1"/>
  <c r="N2405" i="1"/>
  <c r="O2405" i="1" s="1"/>
  <c r="N2397" i="1"/>
  <c r="P2397" i="1" s="1"/>
  <c r="N2393" i="1"/>
  <c r="Q2393" i="1" s="1"/>
  <c r="N2385" i="1"/>
  <c r="O2385" i="1" s="1"/>
  <c r="N2381" i="1"/>
  <c r="Q2381" i="1" s="1"/>
  <c r="N2373" i="1"/>
  <c r="Q2373" i="1" s="1"/>
  <c r="N2369" i="1"/>
  <c r="N2361" i="1"/>
  <c r="O2361" i="1" s="1"/>
  <c r="N2357" i="1"/>
  <c r="O2357" i="1" s="1"/>
  <c r="N2349" i="1"/>
  <c r="Q2349" i="1" s="1"/>
  <c r="N2341" i="1"/>
  <c r="N2337" i="1"/>
  <c r="N2329" i="1"/>
  <c r="O2329" i="1" s="1"/>
  <c r="N2325" i="1"/>
  <c r="Q2325" i="1" s="1"/>
  <c r="N2317" i="1"/>
  <c r="N2309" i="1"/>
  <c r="Q2309" i="1" s="1"/>
  <c r="N2305" i="1"/>
  <c r="Q2305" i="1" s="1"/>
  <c r="N2297" i="1"/>
  <c r="N2289" i="1"/>
  <c r="N2285" i="1"/>
  <c r="P2285" i="1" s="1"/>
  <c r="N2277" i="1"/>
  <c r="Q2277" i="1" s="1"/>
  <c r="N2269" i="1"/>
  <c r="N2265" i="1"/>
  <c r="Q2265" i="1" s="1"/>
  <c r="N2257" i="1"/>
  <c r="N2253" i="1"/>
  <c r="N2245" i="1"/>
  <c r="N2241" i="1"/>
  <c r="N2233" i="1"/>
  <c r="Q2233" i="1" s="1"/>
  <c r="N2225" i="1"/>
  <c r="Q2225" i="1" s="1"/>
  <c r="N2221" i="1"/>
  <c r="O2221" i="1" s="1"/>
  <c r="N2213" i="1"/>
  <c r="N2209" i="1"/>
  <c r="P2209" i="1" s="1"/>
  <c r="N2201" i="1"/>
  <c r="P2201" i="1" s="1"/>
  <c r="N2197" i="1"/>
  <c r="P2197" i="1" s="1"/>
  <c r="N2189" i="1"/>
  <c r="O2189" i="1" s="1"/>
  <c r="N2181" i="1"/>
  <c r="N2177" i="1"/>
  <c r="O2177" i="1" s="1"/>
  <c r="N2169" i="1"/>
  <c r="Q2169" i="1" s="1"/>
  <c r="N2161" i="1"/>
  <c r="N2157" i="1"/>
  <c r="Q2157" i="1" s="1"/>
  <c r="N2149" i="1"/>
  <c r="P2149" i="1" s="1"/>
  <c r="N2145" i="1"/>
  <c r="O2145" i="1" s="1"/>
  <c r="N2137" i="1"/>
  <c r="N2133" i="1"/>
  <c r="Q2133" i="1" s="1"/>
  <c r="N2125" i="1"/>
  <c r="N2117" i="1"/>
  <c r="P2117" i="1" s="1"/>
  <c r="N2113" i="1"/>
  <c r="N2105" i="1"/>
  <c r="Q2105" i="1" s="1"/>
  <c r="N2101" i="1"/>
  <c r="Q2101" i="1" s="1"/>
  <c r="N2093" i="1"/>
  <c r="N2089" i="1"/>
  <c r="Q2089" i="1" s="1"/>
  <c r="N2081" i="1"/>
  <c r="P2081" i="1" s="1"/>
  <c r="N2074" i="1"/>
  <c r="N2070" i="1"/>
  <c r="N2062" i="1"/>
  <c r="N2058" i="1"/>
  <c r="N2050" i="1"/>
  <c r="N2042" i="1"/>
  <c r="N2038" i="1"/>
  <c r="Q2038" i="1" s="1"/>
  <c r="N2030" i="1"/>
  <c r="Q2030" i="1" s="1"/>
  <c r="N2026" i="1"/>
  <c r="P2026" i="1" s="1"/>
  <c r="N2018" i="1"/>
  <c r="N2014" i="1"/>
  <c r="N2006" i="1"/>
  <c r="N2002" i="1"/>
  <c r="N1994" i="1"/>
  <c r="N1988" i="1"/>
  <c r="N1984" i="1"/>
  <c r="P1984" i="1" s="1"/>
  <c r="N1976" i="1"/>
  <c r="Q1976" i="1" s="1"/>
  <c r="N1972" i="1"/>
  <c r="Q1972" i="1" s="1"/>
  <c r="N1964" i="1"/>
  <c r="Q1964" i="1" s="1"/>
  <c r="N1956" i="1"/>
  <c r="P1956" i="1" s="1"/>
  <c r="N1952" i="1"/>
  <c r="N1944" i="1"/>
  <c r="Q1944" i="1" s="1"/>
  <c r="N1940" i="1"/>
  <c r="N1932" i="1"/>
  <c r="Q1932" i="1" s="1"/>
  <c r="N1928" i="1"/>
  <c r="O1928" i="1" s="1"/>
  <c r="N1920" i="1"/>
  <c r="O1920" i="1" s="1"/>
  <c r="N1912" i="1"/>
  <c r="O1912" i="1" s="1"/>
  <c r="N1908" i="1"/>
  <c r="P1908" i="1" s="1"/>
  <c r="N1900" i="1"/>
  <c r="N1896" i="1"/>
  <c r="O1896" i="1" s="1"/>
  <c r="N1888" i="1"/>
  <c r="Q1888" i="1" s="1"/>
  <c r="N1884" i="1"/>
  <c r="O1884" i="1" s="1"/>
  <c r="N1876" i="1"/>
  <c r="Q1876" i="1" s="1"/>
  <c r="N1872" i="1"/>
  <c r="Q1872" i="1" s="1"/>
  <c r="N1864" i="1"/>
  <c r="N1856" i="1"/>
  <c r="N1852" i="1"/>
  <c r="O1852" i="1" s="1"/>
  <c r="N1844" i="1"/>
  <c r="O1844" i="1" s="1"/>
  <c r="N1836" i="1"/>
  <c r="Q1836" i="1" s="1"/>
  <c r="N1832" i="1"/>
  <c r="O1832" i="1" s="1"/>
  <c r="N1824" i="1"/>
  <c r="N1820" i="1"/>
  <c r="N1812" i="1"/>
  <c r="N1808" i="1"/>
  <c r="N1800" i="1"/>
  <c r="N1792" i="1"/>
  <c r="N1788" i="1"/>
  <c r="P1788" i="1" s="1"/>
  <c r="N1780" i="1"/>
  <c r="Q1780" i="1" s="1"/>
  <c r="N1772" i="1"/>
  <c r="Q1772" i="1" s="1"/>
  <c r="N1768" i="1"/>
  <c r="O1768" i="1" s="1"/>
  <c r="N1760" i="1"/>
  <c r="O1760" i="1" s="1"/>
  <c r="N1756" i="1"/>
  <c r="P1756" i="1" s="1"/>
  <c r="N1748" i="1"/>
  <c r="O1748" i="1" s="1"/>
  <c r="N1744" i="1"/>
  <c r="N1736" i="1"/>
  <c r="O1736" i="1" s="1"/>
  <c r="N1732" i="1"/>
  <c r="N1724" i="1"/>
  <c r="N1716" i="1"/>
  <c r="Q1716" i="1" s="1"/>
  <c r="N1712" i="1"/>
  <c r="Q1712" i="1" s="1"/>
  <c r="N1704" i="1"/>
  <c r="Q1704" i="1" s="1"/>
  <c r="N1700" i="1"/>
  <c r="O1700" i="1" s="1"/>
  <c r="N1692" i="1"/>
  <c r="N1684" i="1"/>
  <c r="O1684" i="1" s="1"/>
  <c r="N1680" i="1"/>
  <c r="N1672" i="1"/>
  <c r="N1664" i="1"/>
  <c r="N1660" i="1"/>
  <c r="N1652" i="1"/>
  <c r="O1652" i="1" s="1"/>
  <c r="N1648" i="1"/>
  <c r="N1640" i="1"/>
  <c r="Q1640" i="1" s="1"/>
  <c r="N1636" i="1"/>
  <c r="O1636" i="1" s="1"/>
  <c r="N1628" i="1"/>
  <c r="Q1628" i="1" s="1"/>
  <c r="N1620" i="1"/>
  <c r="N1616" i="1"/>
  <c r="Q1616" i="1" s="1"/>
  <c r="N1608" i="1"/>
  <c r="O1608" i="1" s="1"/>
  <c r="N1604" i="1"/>
  <c r="O1604" i="1" s="1"/>
  <c r="N1596" i="1"/>
  <c r="O1596" i="1" s="1"/>
  <c r="N1588" i="1"/>
  <c r="Q1588" i="1" s="1"/>
  <c r="N1584" i="1"/>
  <c r="N1576" i="1"/>
  <c r="N1572" i="1"/>
  <c r="Q1572" i="1" s="1"/>
  <c r="N1564" i="1"/>
  <c r="P1564" i="1" s="1"/>
  <c r="N1560" i="1"/>
  <c r="Q1560" i="1" s="1"/>
  <c r="N1552" i="1"/>
  <c r="N1544" i="1"/>
  <c r="N1540" i="1"/>
  <c r="Q1540" i="1" s="1"/>
  <c r="N1532" i="1"/>
  <c r="N1528" i="1"/>
  <c r="N1520" i="1"/>
  <c r="Q1520" i="1" s="1"/>
  <c r="N1516" i="1"/>
  <c r="N1512" i="1"/>
  <c r="O1512" i="1" s="1"/>
  <c r="N1508" i="1"/>
  <c r="P1508" i="1" s="1"/>
  <c r="N1504" i="1"/>
  <c r="P1504" i="1" s="1"/>
  <c r="N1500" i="1"/>
  <c r="O1500" i="1" s="1"/>
  <c r="N1496" i="1"/>
  <c r="N1492" i="1"/>
  <c r="N1488" i="1"/>
  <c r="N1484" i="1"/>
  <c r="O1484" i="1" s="1"/>
  <c r="N1480" i="1"/>
  <c r="O1480" i="1" s="1"/>
  <c r="N1476" i="1"/>
  <c r="Q1476" i="1" s="1"/>
  <c r="N1472" i="1"/>
  <c r="P1472" i="1" s="1"/>
  <c r="N1468" i="1"/>
  <c r="N1464" i="1"/>
  <c r="Q1464" i="1" s="1"/>
  <c r="N1460" i="1"/>
  <c r="P1460" i="1" s="1"/>
  <c r="N1456" i="1"/>
  <c r="Q1456" i="1" s="1"/>
  <c r="N1452" i="1"/>
  <c r="P1452" i="1" s="1"/>
  <c r="N1448" i="1"/>
  <c r="Q1448" i="1" s="1"/>
  <c r="N1444" i="1"/>
  <c r="P1444" i="1" s="1"/>
  <c r="N1440" i="1"/>
  <c r="P1440" i="1" s="1"/>
  <c r="N1436" i="1"/>
  <c r="Q1436" i="1" s="1"/>
  <c r="N1432" i="1"/>
  <c r="O1432" i="1" s="1"/>
  <c r="N1428" i="1"/>
  <c r="N1424" i="1"/>
  <c r="N1420" i="1"/>
  <c r="P1420" i="1" s="1"/>
  <c r="N1416" i="1"/>
  <c r="O1416" i="1" s="1"/>
  <c r="N1412" i="1"/>
  <c r="P1412" i="1" s="1"/>
  <c r="N1408" i="1"/>
  <c r="N1404" i="1"/>
  <c r="N1400" i="1"/>
  <c r="N1396" i="1"/>
  <c r="N1392" i="1"/>
  <c r="N1388" i="1"/>
  <c r="O1388" i="1" s="1"/>
  <c r="N1384" i="1"/>
  <c r="Q1384" i="1" s="1"/>
  <c r="N1380" i="1"/>
  <c r="P1380" i="1" s="1"/>
  <c r="N1372" i="1"/>
  <c r="N1368" i="1"/>
  <c r="N1364" i="1"/>
  <c r="Q1364" i="1" s="1"/>
  <c r="N1360" i="1"/>
  <c r="Q1360" i="1" s="1"/>
  <c r="N1356" i="1"/>
  <c r="Q1356" i="1" s="1"/>
  <c r="N1352" i="1"/>
  <c r="O1352" i="1" s="1"/>
  <c r="N1348" i="1"/>
  <c r="N1344" i="1"/>
  <c r="O1344" i="1" s="1"/>
  <c r="N1340" i="1"/>
  <c r="Q1340" i="1" s="1"/>
  <c r="N1336" i="1"/>
  <c r="P1336" i="1" s="1"/>
  <c r="N1332" i="1"/>
  <c r="O1332" i="1" s="1"/>
  <c r="N1328" i="1"/>
  <c r="O1328" i="1" s="1"/>
  <c r="N1324" i="1"/>
  <c r="Q1324" i="1" s="1"/>
  <c r="N1320" i="1"/>
  <c r="N1316" i="1"/>
  <c r="O1316" i="1" s="1"/>
  <c r="N1312" i="1"/>
  <c r="N1308" i="1"/>
  <c r="O1308" i="1" s="1"/>
  <c r="N1304" i="1"/>
  <c r="P1304" i="1" s="1"/>
  <c r="N1300" i="1"/>
  <c r="O1300" i="1" s="1"/>
  <c r="N1296" i="1"/>
  <c r="N1292" i="1"/>
  <c r="N1288" i="1"/>
  <c r="O1288" i="1" s="1"/>
  <c r="N1284" i="1"/>
  <c r="O1284" i="1" s="1"/>
  <c r="N1280" i="1"/>
  <c r="P1280" i="1" s="1"/>
  <c r="N1276" i="1"/>
  <c r="N1272" i="1"/>
  <c r="Q1272" i="1" s="1"/>
  <c r="N1268" i="1"/>
  <c r="Q1268" i="1" s="1"/>
  <c r="N1264" i="1"/>
  <c r="N1260" i="1"/>
  <c r="O1260" i="1" s="1"/>
  <c r="N1256" i="1"/>
  <c r="Q1256" i="1" s="1"/>
  <c r="N1252" i="1"/>
  <c r="N1248" i="1"/>
  <c r="Q1248" i="1" s="1"/>
  <c r="N1244" i="1"/>
  <c r="N1240" i="1"/>
  <c r="N1239" i="1"/>
  <c r="N1235" i="1"/>
  <c r="N1231" i="1"/>
  <c r="N1227" i="1"/>
  <c r="O1227" i="1" s="1"/>
  <c r="N1223" i="1"/>
  <c r="P1223" i="1" s="1"/>
  <c r="N2421" i="1"/>
  <c r="N2413" i="1"/>
  <c r="N2401" i="1"/>
  <c r="N2389" i="1"/>
  <c r="O2389" i="1" s="1"/>
  <c r="N2377" i="1"/>
  <c r="N2365" i="1"/>
  <c r="N2353" i="1"/>
  <c r="O2353" i="1" s="1"/>
  <c r="N2345" i="1"/>
  <c r="N2333" i="1"/>
  <c r="N2321" i="1"/>
  <c r="O2321" i="1" s="1"/>
  <c r="N2313" i="1"/>
  <c r="N2301" i="1"/>
  <c r="Q2301" i="1" s="1"/>
  <c r="N2293" i="1"/>
  <c r="N2281" i="1"/>
  <c r="P2281" i="1" s="1"/>
  <c r="N2273" i="1"/>
  <c r="N2261" i="1"/>
  <c r="O2261" i="1" s="1"/>
  <c r="N2249" i="1"/>
  <c r="N2237" i="1"/>
  <c r="O2237" i="1" s="1"/>
  <c r="N2229" i="1"/>
  <c r="N2217" i="1"/>
  <c r="N2205" i="1"/>
  <c r="O2205" i="1" s="1"/>
  <c r="N2193" i="1"/>
  <c r="Q2193" i="1" s="1"/>
  <c r="N2185" i="1"/>
  <c r="N2173" i="1"/>
  <c r="N2165" i="1"/>
  <c r="N2153" i="1"/>
  <c r="Q2153" i="1" s="1"/>
  <c r="N2141" i="1"/>
  <c r="O2141" i="1" s="1"/>
  <c r="N2129" i="1"/>
  <c r="O2129" i="1" s="1"/>
  <c r="N2121" i="1"/>
  <c r="O2121" i="1" s="1"/>
  <c r="N2109" i="1"/>
  <c r="P2109" i="1" s="1"/>
  <c r="N2097" i="1"/>
  <c r="N2085" i="1"/>
  <c r="Q2085" i="1" s="1"/>
  <c r="N2078" i="1"/>
  <c r="O2078" i="1" s="1"/>
  <c r="N2066" i="1"/>
  <c r="N2054" i="1"/>
  <c r="N2046" i="1"/>
  <c r="N2034" i="1"/>
  <c r="N2022" i="1"/>
  <c r="P2022" i="1" s="1"/>
  <c r="N2010" i="1"/>
  <c r="N1998" i="1"/>
  <c r="O1998" i="1" s="1"/>
  <c r="N1980" i="1"/>
  <c r="O1980" i="1" s="1"/>
  <c r="N1968" i="1"/>
  <c r="N1960" i="1"/>
  <c r="P1960" i="1" s="1"/>
  <c r="N1948" i="1"/>
  <c r="O1948" i="1" s="1"/>
  <c r="N1936" i="1"/>
  <c r="N1924" i="1"/>
  <c r="Q1924" i="1" s="1"/>
  <c r="N1916" i="1"/>
  <c r="N1904" i="1"/>
  <c r="O1904" i="1" s="1"/>
  <c r="N1892" i="1"/>
  <c r="N1880" i="1"/>
  <c r="N1868" i="1"/>
  <c r="N1860" i="1"/>
  <c r="N1848" i="1"/>
  <c r="P1848" i="1" s="1"/>
  <c r="N1840" i="1"/>
  <c r="O1840" i="1" s="1"/>
  <c r="N1828" i="1"/>
  <c r="N1816" i="1"/>
  <c r="O1816" i="1" s="1"/>
  <c r="N1804" i="1"/>
  <c r="N1796" i="1"/>
  <c r="N1784" i="1"/>
  <c r="N1776" i="1"/>
  <c r="N1764" i="1"/>
  <c r="N1752" i="1"/>
  <c r="O1752" i="1" s="1"/>
  <c r="N1740" i="1"/>
  <c r="P1740" i="1" s="1"/>
  <c r="N1728" i="1"/>
  <c r="N1720" i="1"/>
  <c r="N1708" i="1"/>
  <c r="O1708" i="1" s="1"/>
  <c r="N1696" i="1"/>
  <c r="N1688" i="1"/>
  <c r="N1676" i="1"/>
  <c r="Q1676" i="1" s="1"/>
  <c r="N1668" i="1"/>
  <c r="O1668" i="1" s="1"/>
  <c r="N1656" i="1"/>
  <c r="N1644" i="1"/>
  <c r="N1632" i="1"/>
  <c r="Q1632" i="1" s="1"/>
  <c r="N1624" i="1"/>
  <c r="N1612" i="1"/>
  <c r="N1600" i="1"/>
  <c r="O1600" i="1" s="1"/>
  <c r="N1592" i="1"/>
  <c r="N1580" i="1"/>
  <c r="O1580" i="1" s="1"/>
  <c r="N1568" i="1"/>
  <c r="N1556" i="1"/>
  <c r="Q1556" i="1" s="1"/>
  <c r="N1548" i="1"/>
  <c r="N1536" i="1"/>
  <c r="Q1536" i="1" s="1"/>
  <c r="N1524" i="1"/>
  <c r="N1376" i="1"/>
  <c r="O1376" i="1" s="1"/>
  <c r="N1219" i="1"/>
  <c r="O1219" i="1" s="1"/>
  <c r="N1215" i="1"/>
  <c r="N1211" i="1"/>
  <c r="P1211" i="1" s="1"/>
  <c r="N1207" i="1"/>
  <c r="Q1207" i="1" s="1"/>
  <c r="N1203" i="1"/>
  <c r="O1203" i="1" s="1"/>
  <c r="N1199" i="1"/>
  <c r="P1199" i="1" s="1"/>
  <c r="N1195" i="1"/>
  <c r="Q1195" i="1" s="1"/>
  <c r="N1191" i="1"/>
  <c r="N1187" i="1"/>
  <c r="Q1187" i="1" s="1"/>
  <c r="N1183" i="1"/>
  <c r="Q1183" i="1" s="1"/>
  <c r="N1179" i="1"/>
  <c r="O1179" i="1" s="1"/>
  <c r="N1175" i="1"/>
  <c r="N1171" i="1"/>
  <c r="P1171" i="1" s="1"/>
  <c r="N1167" i="1"/>
  <c r="P1167" i="1" s="1"/>
  <c r="N1163" i="1"/>
  <c r="Q1163" i="1" s="1"/>
  <c r="N1159" i="1"/>
  <c r="N1155" i="1"/>
  <c r="Q1155" i="1" s="1"/>
  <c r="N1151" i="1"/>
  <c r="N1147" i="1"/>
  <c r="Q1147" i="1" s="1"/>
  <c r="N1143" i="1"/>
  <c r="O1143" i="1" s="1"/>
  <c r="N1139" i="1"/>
  <c r="Q1139" i="1" s="1"/>
  <c r="N1135" i="1"/>
  <c r="N1131" i="1"/>
  <c r="O1131" i="1" s="1"/>
  <c r="N1127" i="1"/>
  <c r="Q1127" i="1" s="1"/>
  <c r="N1123" i="1"/>
  <c r="P1123" i="1" s="1"/>
  <c r="N1119" i="1"/>
  <c r="Q1119" i="1" s="1"/>
  <c r="N1115" i="1"/>
  <c r="P1115" i="1" s="1"/>
  <c r="N1111" i="1"/>
  <c r="Q1111" i="1" s="1"/>
  <c r="N1107" i="1"/>
  <c r="P1107" i="1" s="1"/>
  <c r="N1103" i="1"/>
  <c r="N1099" i="1"/>
  <c r="O1099" i="1" s="1"/>
  <c r="N1095" i="1"/>
  <c r="N1091" i="1"/>
  <c r="N1087" i="1"/>
  <c r="O1087" i="1" s="1"/>
  <c r="N1083" i="1"/>
  <c r="N1079" i="1"/>
  <c r="O1079" i="1" s="1"/>
  <c r="N1075" i="1"/>
  <c r="O1075" i="1" s="1"/>
  <c r="N1071" i="1"/>
  <c r="N1067" i="1"/>
  <c r="N1063" i="1"/>
  <c r="N1059" i="1"/>
  <c r="N1055" i="1"/>
  <c r="N1051" i="1"/>
  <c r="N1047" i="1"/>
  <c r="N1043" i="1"/>
  <c r="O1043" i="1" s="1"/>
  <c r="N1039" i="1"/>
  <c r="O1039" i="1" s="1"/>
  <c r="N1035" i="1"/>
  <c r="O1035" i="1" s="1"/>
  <c r="N1031" i="1"/>
  <c r="N1027" i="1"/>
  <c r="N1023" i="1"/>
  <c r="N1019" i="1"/>
  <c r="Q1019" i="1" s="1"/>
  <c r="N1015" i="1"/>
  <c r="N1011" i="1"/>
  <c r="O1011" i="1" s="1"/>
  <c r="N1007" i="1"/>
  <c r="N1003" i="1"/>
  <c r="P1003" i="1" s="1"/>
  <c r="N999" i="1"/>
  <c r="N997" i="1"/>
  <c r="N993" i="1"/>
  <c r="O993" i="1" s="1"/>
  <c r="N989" i="1"/>
  <c r="N985" i="1"/>
  <c r="N981" i="1"/>
  <c r="O981" i="1" s="1"/>
  <c r="N977" i="1"/>
  <c r="N973" i="1"/>
  <c r="P973" i="1" s="1"/>
  <c r="N969" i="1"/>
  <c r="Q969" i="1" s="1"/>
  <c r="N965" i="1"/>
  <c r="Q965" i="1" s="1"/>
  <c r="N961" i="1"/>
  <c r="P961" i="1" s="1"/>
  <c r="N957" i="1"/>
  <c r="N953" i="1"/>
  <c r="O953" i="1" s="1"/>
  <c r="N949" i="1"/>
  <c r="P949" i="1" s="1"/>
  <c r="N945" i="1"/>
  <c r="N941" i="1"/>
  <c r="Q941" i="1" s="1"/>
  <c r="N937" i="1"/>
  <c r="N933" i="1"/>
  <c r="O933" i="1" s="1"/>
  <c r="N929" i="1"/>
  <c r="O929" i="1" s="1"/>
  <c r="N925" i="1"/>
  <c r="P925" i="1" s="1"/>
  <c r="N921" i="1"/>
  <c r="N917" i="1"/>
  <c r="N913" i="1"/>
  <c r="N909" i="1"/>
  <c r="O909" i="1" s="1"/>
  <c r="N905" i="1"/>
  <c r="N899" i="1"/>
  <c r="P899" i="1" s="1"/>
  <c r="N895" i="1"/>
  <c r="P895" i="1" s="1"/>
  <c r="N891" i="1"/>
  <c r="Q891" i="1" s="1"/>
  <c r="N887" i="1"/>
  <c r="P887" i="1" s="1"/>
  <c r="N883" i="1"/>
  <c r="N879" i="1"/>
  <c r="O879" i="1" s="1"/>
  <c r="N875" i="1"/>
  <c r="N871" i="1"/>
  <c r="P871" i="1" s="1"/>
  <c r="N867" i="1"/>
  <c r="O867" i="1" s="1"/>
  <c r="N863" i="1"/>
  <c r="O863" i="1" s="1"/>
  <c r="N859" i="1"/>
  <c r="N855" i="1"/>
  <c r="N851" i="1"/>
  <c r="N847" i="1"/>
  <c r="N843" i="1"/>
  <c r="N839" i="1"/>
  <c r="N835" i="1"/>
  <c r="N831" i="1"/>
  <c r="Q831" i="1" s="1"/>
  <c r="N827" i="1"/>
  <c r="O827" i="1" s="1"/>
  <c r="N823" i="1"/>
  <c r="Q823" i="1" s="1"/>
  <c r="N819" i="1"/>
  <c r="O819" i="1" s="1"/>
  <c r="N815" i="1"/>
  <c r="N811" i="1"/>
  <c r="N807" i="1"/>
  <c r="Q807" i="1" s="1"/>
  <c r="N803" i="1"/>
  <c r="Q803" i="1" s="1"/>
  <c r="N799" i="1"/>
  <c r="Q799" i="1" s="1"/>
  <c r="N795" i="1"/>
  <c r="N791" i="1"/>
  <c r="Q791" i="1" s="1"/>
  <c r="N787" i="1"/>
  <c r="P787" i="1" s="1"/>
  <c r="N783" i="1"/>
  <c r="P783" i="1" s="1"/>
  <c r="N779" i="1"/>
  <c r="P779" i="1" s="1"/>
  <c r="N775" i="1"/>
  <c r="Q775" i="1" s="1"/>
  <c r="N771" i="1"/>
  <c r="Q771" i="1" s="1"/>
  <c r="N767" i="1"/>
  <c r="N763" i="1"/>
  <c r="O763" i="1" s="1"/>
  <c r="N759" i="1"/>
  <c r="Q759" i="1" s="1"/>
  <c r="N755" i="1"/>
  <c r="O755" i="1" s="1"/>
  <c r="N751" i="1"/>
  <c r="O751" i="1" s="1"/>
  <c r="N747" i="1"/>
  <c r="O747" i="1" s="1"/>
  <c r="N743" i="1"/>
  <c r="N739" i="1"/>
  <c r="N735" i="1"/>
  <c r="P735" i="1" s="1"/>
  <c r="N731" i="1"/>
  <c r="N727" i="1"/>
  <c r="Q727" i="1" s="1"/>
  <c r="N723" i="1"/>
  <c r="N719" i="1"/>
  <c r="P719" i="1" s="1"/>
  <c r="N715" i="1"/>
  <c r="Q715" i="1" s="1"/>
  <c r="N711" i="1"/>
  <c r="N707" i="1"/>
  <c r="N703" i="1"/>
  <c r="O703" i="1" s="1"/>
  <c r="N699" i="1"/>
  <c r="O699" i="1" s="1"/>
  <c r="N695" i="1"/>
  <c r="N691" i="1"/>
  <c r="N687" i="1"/>
  <c r="Q687" i="1" s="1"/>
  <c r="N683" i="1"/>
  <c r="N679" i="1"/>
  <c r="N675" i="1"/>
  <c r="N671" i="1"/>
  <c r="O671" i="1" s="1"/>
  <c r="N667" i="1"/>
  <c r="N663" i="1"/>
  <c r="Q663" i="1" s="1"/>
  <c r="N659" i="1"/>
  <c r="Q659" i="1" s="1"/>
  <c r="N655" i="1"/>
  <c r="N651" i="1"/>
  <c r="N647" i="1"/>
  <c r="N643" i="1"/>
  <c r="Q643" i="1" s="1"/>
  <c r="N639" i="1"/>
  <c r="P639" i="1" s="1"/>
  <c r="N635" i="1"/>
  <c r="N631" i="1"/>
  <c r="Q631" i="1" s="1"/>
  <c r="N627" i="1"/>
  <c r="N623" i="1"/>
  <c r="N619" i="1"/>
  <c r="O619" i="1" s="1"/>
  <c r="N615" i="1"/>
  <c r="Q615" i="1" s="1"/>
  <c r="N611" i="1"/>
  <c r="N607" i="1"/>
  <c r="P607" i="1" s="1"/>
  <c r="N603" i="1"/>
  <c r="O603" i="1" s="1"/>
  <c r="N599" i="1"/>
  <c r="N595" i="1"/>
  <c r="N591" i="1"/>
  <c r="P591" i="1" s="1"/>
  <c r="N587" i="1"/>
  <c r="N583" i="1"/>
  <c r="O583" i="1" s="1"/>
  <c r="N579" i="1"/>
  <c r="N575" i="1"/>
  <c r="Q575" i="1" s="1"/>
  <c r="N571" i="1"/>
  <c r="O571" i="1" s="1"/>
  <c r="N567" i="1"/>
  <c r="P567" i="1" s="1"/>
  <c r="N563" i="1"/>
  <c r="Q563" i="1" s="1"/>
  <c r="N559" i="1"/>
  <c r="Q559" i="1" s="1"/>
  <c r="N555" i="1"/>
  <c r="N551" i="1"/>
  <c r="O551" i="1" s="1"/>
  <c r="N547" i="1"/>
  <c r="Q547" i="1" s="1"/>
  <c r="N543" i="1"/>
  <c r="P543" i="1" s="1"/>
  <c r="N539" i="1"/>
  <c r="N535" i="1"/>
  <c r="O535" i="1" s="1"/>
  <c r="N531" i="1"/>
  <c r="Q531" i="1" s="1"/>
  <c r="N527" i="1"/>
  <c r="P527" i="1" s="1"/>
  <c r="N523" i="1"/>
  <c r="N519" i="1"/>
  <c r="Q519" i="1" s="1"/>
  <c r="N515" i="1"/>
  <c r="O515" i="1" s="1"/>
  <c r="N511" i="1"/>
  <c r="N507" i="1"/>
  <c r="N503" i="1"/>
  <c r="Q503" i="1" s="1"/>
  <c r="N499" i="1"/>
  <c r="P499" i="1" s="1"/>
  <c r="N495" i="1"/>
  <c r="O495" i="1" s="1"/>
  <c r="N491" i="1"/>
  <c r="P491" i="1" s="1"/>
  <c r="N487" i="1"/>
  <c r="O487" i="1" s="1"/>
  <c r="N483" i="1"/>
  <c r="O483" i="1" s="1"/>
  <c r="N479" i="1"/>
  <c r="N475" i="1"/>
  <c r="N471" i="1"/>
  <c r="P471" i="1" s="1"/>
  <c r="N467" i="1"/>
  <c r="Q467" i="1" s="1"/>
  <c r="N463" i="1"/>
  <c r="P463" i="1" s="1"/>
  <c r="N459" i="1"/>
  <c r="N455" i="1"/>
  <c r="Q455" i="1" s="1"/>
  <c r="N451" i="1"/>
  <c r="N447" i="1"/>
  <c r="N443" i="1"/>
  <c r="N439" i="1"/>
  <c r="N435" i="1"/>
  <c r="O435" i="1" s="1"/>
  <c r="N431" i="1"/>
  <c r="N427" i="1"/>
  <c r="O427" i="1" s="1"/>
  <c r="N423" i="1"/>
  <c r="N419" i="1"/>
  <c r="N415" i="1"/>
  <c r="N411" i="1"/>
  <c r="N407" i="1"/>
  <c r="O407" i="1" s="1"/>
  <c r="N403" i="1"/>
  <c r="N399" i="1"/>
  <c r="N395" i="1"/>
  <c r="O395" i="1" s="1"/>
  <c r="N391" i="1"/>
  <c r="O391" i="1" s="1"/>
  <c r="N387" i="1"/>
  <c r="O387" i="1" s="1"/>
  <c r="N383" i="1"/>
  <c r="Q383" i="1" s="1"/>
  <c r="N379" i="1"/>
  <c r="Q379" i="1" s="1"/>
  <c r="N375" i="1"/>
  <c r="P375" i="1" s="1"/>
  <c r="N371" i="1"/>
  <c r="O371" i="1" s="1"/>
  <c r="N367" i="1"/>
  <c r="P367" i="1" s="1"/>
  <c r="N363" i="1"/>
  <c r="O363" i="1" s="1"/>
  <c r="N359" i="1"/>
  <c r="P359" i="1" s="1"/>
  <c r="N355" i="1"/>
  <c r="N351" i="1"/>
  <c r="Q351" i="1" s="1"/>
  <c r="N347" i="1"/>
  <c r="N343" i="1"/>
  <c r="N339" i="1"/>
  <c r="O339" i="1" s="1"/>
  <c r="N335" i="1"/>
  <c r="O335" i="1" s="1"/>
  <c r="N331" i="1"/>
  <c r="O331" i="1" s="1"/>
  <c r="N327" i="1"/>
  <c r="P327" i="1" s="1"/>
  <c r="N323" i="1"/>
  <c r="O323" i="1" s="1"/>
  <c r="N319" i="1"/>
  <c r="Q319" i="1" s="1"/>
  <c r="N315" i="1"/>
  <c r="Q315" i="1" s="1"/>
  <c r="N311" i="1"/>
  <c r="Q311" i="1" s="1"/>
  <c r="N307" i="1"/>
  <c r="P307" i="1" s="1"/>
  <c r="N303" i="1"/>
  <c r="Q303" i="1" s="1"/>
  <c r="N299" i="1"/>
  <c r="N295" i="1"/>
  <c r="P295" i="1" s="1"/>
  <c r="N291" i="1"/>
  <c r="N287" i="1"/>
  <c r="O287" i="1" s="1"/>
  <c r="N283" i="1"/>
  <c r="Q283" i="1" s="1"/>
  <c r="N279" i="1"/>
  <c r="O279" i="1" s="1"/>
  <c r="N275" i="1"/>
  <c r="Q275" i="1" s="1"/>
  <c r="N271" i="1"/>
  <c r="Q271" i="1" s="1"/>
  <c r="N267" i="1"/>
  <c r="O267" i="1" s="1"/>
  <c r="N263" i="1"/>
  <c r="P263" i="1" s="1"/>
  <c r="N259" i="1"/>
  <c r="N255" i="1"/>
  <c r="N251" i="1"/>
  <c r="N247" i="1"/>
  <c r="N243" i="1"/>
  <c r="N239" i="1"/>
  <c r="N235" i="1"/>
  <c r="N231" i="1"/>
  <c r="Q231" i="1" s="1"/>
  <c r="N227" i="1"/>
  <c r="P227" i="1" s="1"/>
  <c r="N223" i="1"/>
  <c r="N219" i="1"/>
  <c r="N212" i="1"/>
  <c r="Q212" i="1" s="1"/>
  <c r="N208" i="1"/>
  <c r="P208" i="1" s="1"/>
  <c r="N3243" i="1"/>
  <c r="P3243" i="1" s="1"/>
  <c r="N3235" i="1"/>
  <c r="Q3235" i="1" s="1"/>
  <c r="N3231" i="1"/>
  <c r="N3223" i="1"/>
  <c r="N3219" i="1"/>
  <c r="N3211" i="1"/>
  <c r="Q3211" i="1" s="1"/>
  <c r="N3203" i="1"/>
  <c r="N3199" i="1"/>
  <c r="Q3199" i="1" s="1"/>
  <c r="N3191" i="1"/>
  <c r="P3191" i="1" s="1"/>
  <c r="N3183" i="1"/>
  <c r="N3175" i="1"/>
  <c r="O3175" i="1" s="1"/>
  <c r="N3167" i="1"/>
  <c r="N3163" i="1"/>
  <c r="N3155" i="1"/>
  <c r="O3155" i="1" s="1"/>
  <c r="N3151" i="1"/>
  <c r="N3143" i="1"/>
  <c r="Q3143" i="1" s="1"/>
  <c r="N3135" i="1"/>
  <c r="P3135" i="1" s="1"/>
  <c r="N3131" i="1"/>
  <c r="O3131" i="1" s="1"/>
  <c r="N3123" i="1"/>
  <c r="P3123" i="1" s="1"/>
  <c r="N3115" i="1"/>
  <c r="O3115" i="1" s="1"/>
  <c r="N3111" i="1"/>
  <c r="P3111" i="1" s="1"/>
  <c r="N3103" i="1"/>
  <c r="O3103" i="1" s="1"/>
  <c r="N3095" i="1"/>
  <c r="N3091" i="1"/>
  <c r="Q3091" i="1" s="1"/>
  <c r="N3083" i="1"/>
  <c r="N3075" i="1"/>
  <c r="P3075" i="1" s="1"/>
  <c r="N3071" i="1"/>
  <c r="N3063" i="1"/>
  <c r="O3063" i="1" s="1"/>
  <c r="N3059" i="1"/>
  <c r="N3051" i="1"/>
  <c r="Q3051" i="1" s="1"/>
  <c r="N3043" i="1"/>
  <c r="Q3043" i="1" s="1"/>
  <c r="N3039" i="1"/>
  <c r="O3039" i="1" s="1"/>
  <c r="N3031" i="1"/>
  <c r="N3023" i="1"/>
  <c r="O3023" i="1" s="1"/>
  <c r="N3019" i="1"/>
  <c r="Q3019" i="1" s="1"/>
  <c r="N3011" i="1"/>
  <c r="N3003" i="1"/>
  <c r="N2999" i="1"/>
  <c r="P2999" i="1" s="1"/>
  <c r="N2991" i="1"/>
  <c r="N2983" i="1"/>
  <c r="O2983" i="1" s="1"/>
  <c r="N2979" i="1"/>
  <c r="N2971" i="1"/>
  <c r="N2963" i="1"/>
  <c r="N2959" i="1"/>
  <c r="N2951" i="1"/>
  <c r="O2951" i="1" s="1"/>
  <c r="N2943" i="1"/>
  <c r="O2943" i="1" s="1"/>
  <c r="N2939" i="1"/>
  <c r="O2939" i="1" s="1"/>
  <c r="N2931" i="1"/>
  <c r="Q2931" i="1" s="1"/>
  <c r="N2927" i="1"/>
  <c r="Q2927" i="1" s="1"/>
  <c r="N2919" i="1"/>
  <c r="O2919" i="1" s="1"/>
  <c r="N2911" i="1"/>
  <c r="P2911" i="1" s="1"/>
  <c r="N2907" i="1"/>
  <c r="Q2907" i="1" s="1"/>
  <c r="N2899" i="1"/>
  <c r="N2891" i="1"/>
  <c r="Q2891" i="1" s="1"/>
  <c r="N2887" i="1"/>
  <c r="N2879" i="1"/>
  <c r="Q2879" i="1" s="1"/>
  <c r="N2875" i="1"/>
  <c r="N2867" i="1"/>
  <c r="Q2867" i="1" s="1"/>
  <c r="N2859" i="1"/>
  <c r="Q2859" i="1" s="1"/>
  <c r="N2857" i="1"/>
  <c r="O2857" i="1" s="1"/>
  <c r="N2849" i="1"/>
  <c r="N2841" i="1"/>
  <c r="P2841" i="1" s="1"/>
  <c r="N2837" i="1"/>
  <c r="P2837" i="1" s="1"/>
  <c r="N2829" i="1"/>
  <c r="Q2829" i="1" s="1"/>
  <c r="N2825" i="1"/>
  <c r="N2817" i="1"/>
  <c r="O2817" i="1" s="1"/>
  <c r="N2809" i="1"/>
  <c r="N2805" i="1"/>
  <c r="P2805" i="1" s="1"/>
  <c r="N2797" i="1"/>
  <c r="O2797" i="1" s="1"/>
  <c r="N2789" i="1"/>
  <c r="Q2789" i="1" s="1"/>
  <c r="N2785" i="1"/>
  <c r="N2777" i="1"/>
  <c r="P2777" i="1" s="1"/>
  <c r="N2769" i="1"/>
  <c r="P2769" i="1" s="1"/>
  <c r="N2765" i="1"/>
  <c r="Q2765" i="1" s="1"/>
  <c r="N2759" i="1"/>
  <c r="O2759" i="1" s="1"/>
  <c r="N2755" i="1"/>
  <c r="P2755" i="1" s="1"/>
  <c r="N2747" i="1"/>
  <c r="N2739" i="1"/>
  <c r="O2739" i="1" s="1"/>
  <c r="N2735" i="1"/>
  <c r="N2727" i="1"/>
  <c r="P2727" i="1" s="1"/>
  <c r="N2723" i="1"/>
  <c r="N2715" i="1"/>
  <c r="P2715" i="1" s="1"/>
  <c r="N2711" i="1"/>
  <c r="N2703" i="1"/>
  <c r="N2695" i="1"/>
  <c r="N2691" i="1"/>
  <c r="P2691" i="1" s="1"/>
  <c r="N2683" i="1"/>
  <c r="P2683" i="1" s="1"/>
  <c r="N2675" i="1"/>
  <c r="P2675" i="1" s="1"/>
  <c r="N2671" i="1"/>
  <c r="N2663" i="1"/>
  <c r="P2663" i="1" s="1"/>
  <c r="N2659" i="1"/>
  <c r="P2659" i="1" s="1"/>
  <c r="N2651" i="1"/>
  <c r="N2643" i="1"/>
  <c r="Q2643" i="1" s="1"/>
  <c r="N2639" i="1"/>
  <c r="N2631" i="1"/>
  <c r="Q2631" i="1" s="1"/>
  <c r="N2627" i="1"/>
  <c r="Q2627" i="1" s="1"/>
  <c r="N2619" i="1"/>
  <c r="P2619" i="1" s="1"/>
  <c r="N2611" i="1"/>
  <c r="Q2611" i="1" s="1"/>
  <c r="N2607" i="1"/>
  <c r="N2599" i="1"/>
  <c r="P2599" i="1" s="1"/>
  <c r="N2591" i="1"/>
  <c r="Q2591" i="1" s="1"/>
  <c r="N2587" i="1"/>
  <c r="P2587" i="1" s="1"/>
  <c r="N2579" i="1"/>
  <c r="N2571" i="1"/>
  <c r="N2567" i="1"/>
  <c r="N2559" i="1"/>
  <c r="Q2559" i="1" s="1"/>
  <c r="N2555" i="1"/>
  <c r="O2555" i="1" s="1"/>
  <c r="N2547" i="1"/>
  <c r="N2543" i="1"/>
  <c r="Q2543" i="1" s="1"/>
  <c r="N2535" i="1"/>
  <c r="Q2535" i="1" s="1"/>
  <c r="N2527" i="1"/>
  <c r="O2527" i="1" s="1"/>
  <c r="N2519" i="1"/>
  <c r="P2519" i="1" s="1"/>
  <c r="N2515" i="1"/>
  <c r="N2507" i="1"/>
  <c r="Q2507" i="1" s="1"/>
  <c r="N2499" i="1"/>
  <c r="O2499" i="1" s="1"/>
  <c r="N2491" i="1"/>
  <c r="N2483" i="1"/>
  <c r="P2483" i="1" s="1"/>
  <c r="N2475" i="1"/>
  <c r="Q2475" i="1" s="1"/>
  <c r="N2471" i="1"/>
  <c r="P2471" i="1" s="1"/>
  <c r="N2459" i="1"/>
  <c r="O2459" i="1" s="1"/>
  <c r="N3239" i="1"/>
  <c r="Q3239" i="1" s="1"/>
  <c r="N3227" i="1"/>
  <c r="P3227" i="1" s="1"/>
  <c r="N3215" i="1"/>
  <c r="N3207" i="1"/>
  <c r="Q3207" i="1" s="1"/>
  <c r="N3195" i="1"/>
  <c r="P3195" i="1" s="1"/>
  <c r="N3187" i="1"/>
  <c r="Q3187" i="1" s="1"/>
  <c r="N3179" i="1"/>
  <c r="O3179" i="1" s="1"/>
  <c r="N3171" i="1"/>
  <c r="N3159" i="1"/>
  <c r="Q3159" i="1" s="1"/>
  <c r="N3147" i="1"/>
  <c r="O3147" i="1" s="1"/>
  <c r="N3139" i="1"/>
  <c r="O3139" i="1" s="1"/>
  <c r="N3127" i="1"/>
  <c r="N3119" i="1"/>
  <c r="P3119" i="1" s="1"/>
  <c r="N3107" i="1"/>
  <c r="Q3107" i="1" s="1"/>
  <c r="N3099" i="1"/>
  <c r="P3099" i="1" s="1"/>
  <c r="N3087" i="1"/>
  <c r="N3079" i="1"/>
  <c r="Q3079" i="1" s="1"/>
  <c r="N3067" i="1"/>
  <c r="O3067" i="1" s="1"/>
  <c r="N3055" i="1"/>
  <c r="N3047" i="1"/>
  <c r="P3047" i="1" s="1"/>
  <c r="N3035" i="1"/>
  <c r="Q3035" i="1" s="1"/>
  <c r="N3027" i="1"/>
  <c r="Q3027" i="1" s="1"/>
  <c r="N3015" i="1"/>
  <c r="N3007" i="1"/>
  <c r="Q3007" i="1" s="1"/>
  <c r="N2995" i="1"/>
  <c r="N2987" i="1"/>
  <c r="O2987" i="1" s="1"/>
  <c r="N2975" i="1"/>
  <c r="N2967" i="1"/>
  <c r="Q2967" i="1" s="1"/>
  <c r="N2955" i="1"/>
  <c r="N2947" i="1"/>
  <c r="P2947" i="1" s="1"/>
  <c r="N2935" i="1"/>
  <c r="N2923" i="1"/>
  <c r="N2915" i="1"/>
  <c r="P2915" i="1" s="1"/>
  <c r="N2903" i="1"/>
  <c r="N2895" i="1"/>
  <c r="Q2895" i="1" s="1"/>
  <c r="N2883" i="1"/>
  <c r="O2883" i="1" s="1"/>
  <c r="N2871" i="1"/>
  <c r="O2871" i="1" s="1"/>
  <c r="N2863" i="1"/>
  <c r="O2863" i="1" s="1"/>
  <c r="N2853" i="1"/>
  <c r="Q2853" i="1" s="1"/>
  <c r="N2845" i="1"/>
  <c r="N2833" i="1"/>
  <c r="N2821" i="1"/>
  <c r="O2821" i="1" s="1"/>
  <c r="N2813" i="1"/>
  <c r="O2813" i="1" s="1"/>
  <c r="N2801" i="1"/>
  <c r="N2793" i="1"/>
  <c r="N2781" i="1"/>
  <c r="O2781" i="1" s="1"/>
  <c r="N2773" i="1"/>
  <c r="Q2773" i="1" s="1"/>
  <c r="N2751" i="1"/>
  <c r="N2743" i="1"/>
  <c r="O2743" i="1" s="1"/>
  <c r="N2731" i="1"/>
  <c r="N2719" i="1"/>
  <c r="N2707" i="1"/>
  <c r="O2707" i="1" s="1"/>
  <c r="N2699" i="1"/>
  <c r="Q2699" i="1" s="1"/>
  <c r="N2687" i="1"/>
  <c r="N2679" i="1"/>
  <c r="P2679" i="1" s="1"/>
  <c r="N2667" i="1"/>
  <c r="N2655" i="1"/>
  <c r="Q2655" i="1" s="1"/>
  <c r="N2647" i="1"/>
  <c r="N2635" i="1"/>
  <c r="Q2635" i="1" s="1"/>
  <c r="N2623" i="1"/>
  <c r="N2615" i="1"/>
  <c r="O2615" i="1" s="1"/>
  <c r="N2603" i="1"/>
  <c r="P2603" i="1" s="1"/>
  <c r="N2595" i="1"/>
  <c r="N2583" i="1"/>
  <c r="N2575" i="1"/>
  <c r="N2563" i="1"/>
  <c r="N2551" i="1"/>
  <c r="O2551" i="1" s="1"/>
  <c r="N2539" i="1"/>
  <c r="N2531" i="1"/>
  <c r="P2531" i="1" s="1"/>
  <c r="N2523" i="1"/>
  <c r="O2523" i="1" s="1"/>
  <c r="N2511" i="1"/>
  <c r="N2503" i="1"/>
  <c r="P2503" i="1" s="1"/>
  <c r="N2495" i="1"/>
  <c r="O2495" i="1" s="1"/>
  <c r="N2487" i="1"/>
  <c r="O2487" i="1" s="1"/>
  <c r="N2479" i="1"/>
  <c r="N2467" i="1"/>
  <c r="O2467" i="1" s="1"/>
  <c r="N2463" i="1"/>
  <c r="O2463" i="1" s="1"/>
  <c r="N2455" i="1"/>
  <c r="P2455" i="1" s="1"/>
  <c r="N2451" i="1"/>
  <c r="O2451" i="1" s="1"/>
  <c r="N2447" i="1"/>
  <c r="N2439" i="1"/>
  <c r="O2439" i="1" s="1"/>
  <c r="N2431" i="1"/>
  <c r="O2431" i="1" s="1"/>
  <c r="N2427" i="1"/>
  <c r="O2427" i="1" s="1"/>
  <c r="N2419" i="1"/>
  <c r="Q2419" i="1" s="1"/>
  <c r="N2411" i="1"/>
  <c r="O2411" i="1" s="1"/>
  <c r="N2407" i="1"/>
  <c r="N2399" i="1"/>
  <c r="N2395" i="1"/>
  <c r="Q2395" i="1" s="1"/>
  <c r="N2387" i="1"/>
  <c r="O2387" i="1" s="1"/>
  <c r="N2379" i="1"/>
  <c r="P2379" i="1" s="1"/>
  <c r="N2371" i="1"/>
  <c r="N2367" i="1"/>
  <c r="N2359" i="1"/>
  <c r="O2359" i="1" s="1"/>
  <c r="N2355" i="1"/>
  <c r="Q2355" i="1" s="1"/>
  <c r="N2347" i="1"/>
  <c r="P2347" i="1" s="1"/>
  <c r="N2339" i="1"/>
  <c r="Q2339" i="1" s="1"/>
  <c r="N2331" i="1"/>
  <c r="P2331" i="1" s="1"/>
  <c r="N2327" i="1"/>
  <c r="Q2327" i="1" s="1"/>
  <c r="N2319" i="1"/>
  <c r="N2311" i="1"/>
  <c r="O2311" i="1" s="1"/>
  <c r="N2307" i="1"/>
  <c r="O2307" i="1" s="1"/>
  <c r="N2299" i="1"/>
  <c r="P2299" i="1" s="1"/>
  <c r="N2291" i="1"/>
  <c r="P2291" i="1" s="1"/>
  <c r="N2283" i="1"/>
  <c r="N2279" i="1"/>
  <c r="O2279" i="1" s="1"/>
  <c r="N2271" i="1"/>
  <c r="Q2271" i="1" s="1"/>
  <c r="N2263" i="1"/>
  <c r="Q2263" i="1" s="1"/>
  <c r="N2259" i="1"/>
  <c r="Q2259" i="1" s="1"/>
  <c r="N2251" i="1"/>
  <c r="N2243" i="1"/>
  <c r="Q2243" i="1" s="1"/>
  <c r="N2235" i="1"/>
  <c r="N2231" i="1"/>
  <c r="N2223" i="1"/>
  <c r="O2223" i="1" s="1"/>
  <c r="N2215" i="1"/>
  <c r="O2215" i="1" s="1"/>
  <c r="N2211" i="1"/>
  <c r="N2203" i="1"/>
  <c r="Q2203" i="1" s="1"/>
  <c r="N2199" i="1"/>
  <c r="O2199" i="1" s="1"/>
  <c r="N2191" i="1"/>
  <c r="O2191" i="1" s="1"/>
  <c r="N2183" i="1"/>
  <c r="O2183" i="1" s="1"/>
  <c r="N2179" i="1"/>
  <c r="N2171" i="1"/>
  <c r="Q2171" i="1" s="1"/>
  <c r="N2163" i="1"/>
  <c r="O2163" i="1" s="1"/>
  <c r="N2159" i="1"/>
  <c r="N2151" i="1"/>
  <c r="O2151" i="1" s="1"/>
  <c r="N2143" i="1"/>
  <c r="Q2143" i="1" s="1"/>
  <c r="N2139" i="1"/>
  <c r="N2131" i="1"/>
  <c r="P2131" i="1" s="1"/>
  <c r="N2123" i="1"/>
  <c r="N2115" i="1"/>
  <c r="P2115" i="1" s="1"/>
  <c r="N2111" i="1"/>
  <c r="N2103" i="1"/>
  <c r="Q2103" i="1" s="1"/>
  <c r="N2099" i="1"/>
  <c r="N2091" i="1"/>
  <c r="Q2091" i="1" s="1"/>
  <c r="N2087" i="1"/>
  <c r="N2072" i="1"/>
  <c r="P2072" i="1" s="1"/>
  <c r="N2068" i="1"/>
  <c r="P2068" i="1" s="1"/>
  <c r="N2060" i="1"/>
  <c r="N2052" i="1"/>
  <c r="N2044" i="1"/>
  <c r="N2040" i="1"/>
  <c r="N2032" i="1"/>
  <c r="N2024" i="1"/>
  <c r="N2020" i="1"/>
  <c r="N2012" i="1"/>
  <c r="O2012" i="1" s="1"/>
  <c r="N2004" i="1"/>
  <c r="N2000" i="1"/>
  <c r="O2000" i="1" s="1"/>
  <c r="N1992" i="1"/>
  <c r="N1990" i="1"/>
  <c r="P1990" i="1" s="1"/>
  <c r="N1982" i="1"/>
  <c r="P1982" i="1" s="1"/>
  <c r="N1974" i="1"/>
  <c r="Q1974" i="1" s="1"/>
  <c r="N1970" i="1"/>
  <c r="N1962" i="1"/>
  <c r="P1962" i="1" s="1"/>
  <c r="N1954" i="1"/>
  <c r="O1954" i="1" s="1"/>
  <c r="N1950" i="1"/>
  <c r="Q1950" i="1" s="1"/>
  <c r="N1942" i="1"/>
  <c r="Q1942" i="1" s="1"/>
  <c r="N1938" i="1"/>
  <c r="N1930" i="1"/>
  <c r="N1922" i="1"/>
  <c r="Q1922" i="1" s="1"/>
  <c r="N1918" i="1"/>
  <c r="N1910" i="1"/>
  <c r="Q1910" i="1" s="1"/>
  <c r="N1906" i="1"/>
  <c r="N1898" i="1"/>
  <c r="Q1898" i="1" s="1"/>
  <c r="N1890" i="1"/>
  <c r="N1886" i="1"/>
  <c r="N1878" i="1"/>
  <c r="N1870" i="1"/>
  <c r="Q1870" i="1" s="1"/>
  <c r="N1866" i="1"/>
  <c r="N1858" i="1"/>
  <c r="Q1858" i="1" s="1"/>
  <c r="N1850" i="1"/>
  <c r="N1842" i="1"/>
  <c r="N1838" i="1"/>
  <c r="N1830" i="1"/>
  <c r="N1826" i="1"/>
  <c r="N1818" i="1"/>
  <c r="O1818" i="1" s="1"/>
  <c r="N1810" i="1"/>
  <c r="N1806" i="1"/>
  <c r="N1798" i="1"/>
  <c r="O1798" i="1" s="1"/>
  <c r="N1790" i="1"/>
  <c r="P1790" i="1" s="1"/>
  <c r="N1786" i="1"/>
  <c r="N1778" i="1"/>
  <c r="N1774" i="1"/>
  <c r="N1766" i="1"/>
  <c r="P1766" i="1" s="1"/>
  <c r="N1758" i="1"/>
  <c r="N1754" i="1"/>
  <c r="N1746" i="1"/>
  <c r="N1742" i="1"/>
  <c r="N1734" i="1"/>
  <c r="N1726" i="1"/>
  <c r="O1726" i="1" s="1"/>
  <c r="N1722" i="1"/>
  <c r="N1714" i="1"/>
  <c r="Q1714" i="1" s="1"/>
  <c r="N1706" i="1"/>
  <c r="P1706" i="1" s="1"/>
  <c r="N1702" i="1"/>
  <c r="P1702" i="1" s="1"/>
  <c r="N1694" i="1"/>
  <c r="O1694" i="1" s="1"/>
  <c r="N1690" i="1"/>
  <c r="P1690" i="1" s="1"/>
  <c r="N1682" i="1"/>
  <c r="N1674" i="1"/>
  <c r="Q1674" i="1" s="1"/>
  <c r="N1670" i="1"/>
  <c r="N1662" i="1"/>
  <c r="O1662" i="1" s="1"/>
  <c r="N1654" i="1"/>
  <c r="P1654" i="1" s="1"/>
  <c r="N1650" i="1"/>
  <c r="N1642" i="1"/>
  <c r="Q1642" i="1" s="1"/>
  <c r="N1634" i="1"/>
  <c r="O1634" i="1" s="1"/>
  <c r="N1630" i="1"/>
  <c r="P1630" i="1" s="1"/>
  <c r="N1622" i="1"/>
  <c r="Q1622" i="1" s="1"/>
  <c r="N1614" i="1"/>
  <c r="N1610" i="1"/>
  <c r="N1602" i="1"/>
  <c r="N1594" i="1"/>
  <c r="N1590" i="1"/>
  <c r="N1582" i="1"/>
  <c r="O1582" i="1" s="1"/>
  <c r="N1574" i="1"/>
  <c r="P1574" i="1" s="1"/>
  <c r="N1570" i="1"/>
  <c r="P1570" i="1" s="1"/>
  <c r="N1562" i="1"/>
  <c r="N1554" i="1"/>
  <c r="P1554" i="1" s="1"/>
  <c r="N1550" i="1"/>
  <c r="N1542" i="1"/>
  <c r="N1538" i="1"/>
  <c r="O1538" i="1" s="1"/>
  <c r="N1530" i="1"/>
  <c r="P1530" i="1" s="1"/>
  <c r="N1522" i="1"/>
  <c r="N1518" i="1"/>
  <c r="P1518" i="1" s="1"/>
  <c r="N1510" i="1"/>
  <c r="P1510" i="1" s="1"/>
  <c r="N1502" i="1"/>
  <c r="P1502" i="1" s="1"/>
  <c r="N1498" i="1"/>
  <c r="N1490" i="1"/>
  <c r="N1482" i="1"/>
  <c r="N1478" i="1"/>
  <c r="O1478" i="1" s="1"/>
  <c r="N1470" i="1"/>
  <c r="N1462" i="1"/>
  <c r="N1454" i="1"/>
  <c r="N1450" i="1"/>
  <c r="P1450" i="1" s="1"/>
  <c r="N1442" i="1"/>
  <c r="N1438" i="1"/>
  <c r="O1438" i="1" s="1"/>
  <c r="N1422" i="1"/>
  <c r="N1418" i="1"/>
  <c r="Q1418" i="1" s="1"/>
  <c r="N1410" i="1"/>
  <c r="P1410" i="1" s="1"/>
  <c r="N1402" i="1"/>
  <c r="N1398" i="1"/>
  <c r="N1390" i="1"/>
  <c r="P1390" i="1" s="1"/>
  <c r="N1382" i="1"/>
  <c r="N1378" i="1"/>
  <c r="Q1378" i="1" s="1"/>
  <c r="N1370" i="1"/>
  <c r="N1362" i="1"/>
  <c r="Q1362" i="1" s="1"/>
  <c r="N1358" i="1"/>
  <c r="N1350" i="1"/>
  <c r="O1350" i="1" s="1"/>
  <c r="N1346" i="1"/>
  <c r="N1338" i="1"/>
  <c r="O1338" i="1" s="1"/>
  <c r="N1334" i="1"/>
  <c r="N2443" i="1"/>
  <c r="P2443" i="1" s="1"/>
  <c r="N2435" i="1"/>
  <c r="P2435" i="1" s="1"/>
  <c r="N2423" i="1"/>
  <c r="Q2423" i="1" s="1"/>
  <c r="N2415" i="1"/>
  <c r="N2403" i="1"/>
  <c r="O2403" i="1" s="1"/>
  <c r="N2391" i="1"/>
  <c r="Q2391" i="1" s="1"/>
  <c r="N2383" i="1"/>
  <c r="Q2383" i="1" s="1"/>
  <c r="N2375" i="1"/>
  <c r="N2363" i="1"/>
  <c r="P2363" i="1" s="1"/>
  <c r="N2351" i="1"/>
  <c r="O2351" i="1" s="1"/>
  <c r="N2343" i="1"/>
  <c r="N2335" i="1"/>
  <c r="Q2335" i="1" s="1"/>
  <c r="N2323" i="1"/>
  <c r="O2323" i="1" s="1"/>
  <c r="N2315" i="1"/>
  <c r="P2315" i="1" s="1"/>
  <c r="N2303" i="1"/>
  <c r="P2303" i="1" s="1"/>
  <c r="N2295" i="1"/>
  <c r="N2287" i="1"/>
  <c r="P2287" i="1" s="1"/>
  <c r="N2275" i="1"/>
  <c r="P2275" i="1" s="1"/>
  <c r="N2267" i="1"/>
  <c r="N2255" i="1"/>
  <c r="N2247" i="1"/>
  <c r="O2247" i="1" s="1"/>
  <c r="N2239" i="1"/>
  <c r="N2227" i="1"/>
  <c r="N2219" i="1"/>
  <c r="N2207" i="1"/>
  <c r="O2207" i="1" s="1"/>
  <c r="N2195" i="1"/>
  <c r="Q2195" i="1" s="1"/>
  <c r="N2187" i="1"/>
  <c r="P2187" i="1" s="1"/>
  <c r="N2175" i="1"/>
  <c r="O2175" i="1" s="1"/>
  <c r="N2167" i="1"/>
  <c r="O2167" i="1" s="1"/>
  <c r="N2155" i="1"/>
  <c r="N2147" i="1"/>
  <c r="O2147" i="1" s="1"/>
  <c r="N2135" i="1"/>
  <c r="Q2135" i="1" s="1"/>
  <c r="N2127" i="1"/>
  <c r="N2119" i="1"/>
  <c r="N2107" i="1"/>
  <c r="N2095" i="1"/>
  <c r="N2083" i="1"/>
  <c r="O2083" i="1" s="1"/>
  <c r="N2076" i="1"/>
  <c r="N2064" i="1"/>
  <c r="P2064" i="1" s="1"/>
  <c r="N2056" i="1"/>
  <c r="P2056" i="1" s="1"/>
  <c r="N2048" i="1"/>
  <c r="N2036" i="1"/>
  <c r="N2028" i="1"/>
  <c r="P2028" i="1" s="1"/>
  <c r="N2016" i="1"/>
  <c r="N2008" i="1"/>
  <c r="N1996" i="1"/>
  <c r="P1996" i="1" s="1"/>
  <c r="N1986" i="1"/>
  <c r="O1986" i="1" s="1"/>
  <c r="N1978" i="1"/>
  <c r="N1966" i="1"/>
  <c r="N1958" i="1"/>
  <c r="N1946" i="1"/>
  <c r="N1934" i="1"/>
  <c r="N1926" i="1"/>
  <c r="P1926" i="1" s="1"/>
  <c r="N1914" i="1"/>
  <c r="N1902" i="1"/>
  <c r="N1894" i="1"/>
  <c r="N1882" i="1"/>
  <c r="N1874" i="1"/>
  <c r="N1862" i="1"/>
  <c r="N1854" i="1"/>
  <c r="N1846" i="1"/>
  <c r="N1834" i="1"/>
  <c r="N1822" i="1"/>
  <c r="Q1822" i="1" s="1"/>
  <c r="N1814" i="1"/>
  <c r="N1802" i="1"/>
  <c r="N1794" i="1"/>
  <c r="N1782" i="1"/>
  <c r="N1770" i="1"/>
  <c r="N1762" i="1"/>
  <c r="Q1762" i="1" s="1"/>
  <c r="N1750" i="1"/>
  <c r="N1738" i="1"/>
  <c r="P1738" i="1" s="1"/>
  <c r="N1730" i="1"/>
  <c r="N1718" i="1"/>
  <c r="P1718" i="1" s="1"/>
  <c r="N1710" i="1"/>
  <c r="N1698" i="1"/>
  <c r="N1686" i="1"/>
  <c r="N1678" i="1"/>
  <c r="Q1678" i="1" s="1"/>
  <c r="N1666" i="1"/>
  <c r="N1658" i="1"/>
  <c r="P1658" i="1" s="1"/>
  <c r="N1646" i="1"/>
  <c r="N1638" i="1"/>
  <c r="N1626" i="1"/>
  <c r="N1618" i="1"/>
  <c r="N1606" i="1"/>
  <c r="N1598" i="1"/>
  <c r="N1586" i="1"/>
  <c r="N1578" i="1"/>
  <c r="P1578" i="1" s="1"/>
  <c r="N1566" i="1"/>
  <c r="N1558" i="1"/>
  <c r="Q1558" i="1" s="1"/>
  <c r="N1546" i="1"/>
  <c r="N1534" i="1"/>
  <c r="P1534" i="1" s="1"/>
  <c r="N1526" i="1"/>
  <c r="O1526" i="1" s="1"/>
  <c r="N1514" i="1"/>
  <c r="P1514" i="1" s="1"/>
  <c r="N1506" i="1"/>
  <c r="N1494" i="1"/>
  <c r="N1486" i="1"/>
  <c r="N1474" i="1"/>
  <c r="Q1474" i="1" s="1"/>
  <c r="N1466" i="1"/>
  <c r="N1458" i="1"/>
  <c r="Q1458" i="1" s="1"/>
  <c r="N1446" i="1"/>
  <c r="N1434" i="1"/>
  <c r="Q1434" i="1" s="1"/>
  <c r="N1430" i="1"/>
  <c r="N1426" i="1"/>
  <c r="N1414" i="1"/>
  <c r="N1406" i="1"/>
  <c r="Q1406" i="1" s="1"/>
  <c r="N1394" i="1"/>
  <c r="N1386" i="1"/>
  <c r="Q1386" i="1" s="1"/>
  <c r="N1374" i="1"/>
  <c r="N1366" i="1"/>
  <c r="N1354" i="1"/>
  <c r="O1354" i="1" s="1"/>
  <c r="N1342" i="1"/>
  <c r="P1342" i="1" s="1"/>
  <c r="N1330" i="1"/>
  <c r="N521" i="1"/>
  <c r="Q521" i="1" s="1"/>
  <c r="N1326" i="1"/>
  <c r="N1322" i="1"/>
  <c r="Q1322" i="1" s="1"/>
  <c r="N1318" i="1"/>
  <c r="P1318" i="1" s="1"/>
  <c r="N1314" i="1"/>
  <c r="P1314" i="1" s="1"/>
  <c r="N1310" i="1"/>
  <c r="P1310" i="1" s="1"/>
  <c r="N1306" i="1"/>
  <c r="Q1306" i="1" s="1"/>
  <c r="N1302" i="1"/>
  <c r="N1298" i="1"/>
  <c r="N1294" i="1"/>
  <c r="N1290" i="1"/>
  <c r="Q1290" i="1" s="1"/>
  <c r="N1286" i="1"/>
  <c r="N1282" i="1"/>
  <c r="Q1282" i="1" s="1"/>
  <c r="N1278" i="1"/>
  <c r="N1274" i="1"/>
  <c r="P1274" i="1" s="1"/>
  <c r="N1270" i="1"/>
  <c r="N1266" i="1"/>
  <c r="Q1266" i="1" s="1"/>
  <c r="N1262" i="1"/>
  <c r="P1262" i="1" s="1"/>
  <c r="N1258" i="1"/>
  <c r="P1258" i="1" s="1"/>
  <c r="N1254" i="1"/>
  <c r="N1250" i="1"/>
  <c r="N1246" i="1"/>
  <c r="N1242" i="1"/>
  <c r="P1242" i="1" s="1"/>
  <c r="N1237" i="1"/>
  <c r="P1237" i="1" s="1"/>
  <c r="N1233" i="1"/>
  <c r="N1229" i="1"/>
  <c r="N1225" i="1"/>
  <c r="O1225" i="1" s="1"/>
  <c r="N1221" i="1"/>
  <c r="N1217" i="1"/>
  <c r="O1217" i="1" s="1"/>
  <c r="N1213" i="1"/>
  <c r="N1209" i="1"/>
  <c r="N1205" i="1"/>
  <c r="N1201" i="1"/>
  <c r="Q1201" i="1" s="1"/>
  <c r="N1197" i="1"/>
  <c r="N1193" i="1"/>
  <c r="O1193" i="1" s="1"/>
  <c r="N1189" i="1"/>
  <c r="P1189" i="1" s="1"/>
  <c r="N1185" i="1"/>
  <c r="N1181" i="1"/>
  <c r="N1177" i="1"/>
  <c r="Q1177" i="1" s="1"/>
  <c r="N1173" i="1"/>
  <c r="Q1173" i="1" s="1"/>
  <c r="N1169" i="1"/>
  <c r="N1165" i="1"/>
  <c r="N1161" i="1"/>
  <c r="O1161" i="1" s="1"/>
  <c r="N1157" i="1"/>
  <c r="N1153" i="1"/>
  <c r="Q1153" i="1" s="1"/>
  <c r="N1149" i="1"/>
  <c r="N1145" i="1"/>
  <c r="P1145" i="1" s="1"/>
  <c r="N1141" i="1"/>
  <c r="N1137" i="1"/>
  <c r="Q1137" i="1" s="1"/>
  <c r="N1133" i="1"/>
  <c r="N1129" i="1"/>
  <c r="O1129" i="1" s="1"/>
  <c r="N1125" i="1"/>
  <c r="N1121" i="1"/>
  <c r="O1121" i="1" s="1"/>
  <c r="N1117" i="1"/>
  <c r="N1113" i="1"/>
  <c r="P1113" i="1" s="1"/>
  <c r="N1109" i="1"/>
  <c r="P1109" i="1" s="1"/>
  <c r="N1105" i="1"/>
  <c r="Q1105" i="1" s="1"/>
  <c r="N1101" i="1"/>
  <c r="P1101" i="1" s="1"/>
  <c r="N1097" i="1"/>
  <c r="Q1097" i="1" s="1"/>
  <c r="N1093" i="1"/>
  <c r="O1093" i="1" s="1"/>
  <c r="N1089" i="1"/>
  <c r="O1089" i="1" s="1"/>
  <c r="N1085" i="1"/>
  <c r="N1081" i="1"/>
  <c r="O1081" i="1" s="1"/>
  <c r="N1077" i="1"/>
  <c r="Q1077" i="1" s="1"/>
  <c r="N1073" i="1"/>
  <c r="O1073" i="1" s="1"/>
  <c r="N1069" i="1"/>
  <c r="N1065" i="1"/>
  <c r="O1065" i="1" s="1"/>
  <c r="N1061" i="1"/>
  <c r="N1057" i="1"/>
  <c r="N1053" i="1"/>
  <c r="N1049" i="1"/>
  <c r="O1049" i="1" s="1"/>
  <c r="N1045" i="1"/>
  <c r="P1045" i="1" s="1"/>
  <c r="N1041" i="1"/>
  <c r="P1041" i="1" s="1"/>
  <c r="N1037" i="1"/>
  <c r="O1037" i="1" s="1"/>
  <c r="N1033" i="1"/>
  <c r="P1033" i="1" s="1"/>
  <c r="N1029" i="1"/>
  <c r="Q1029" i="1" s="1"/>
  <c r="N1025" i="1"/>
  <c r="N1021" i="1"/>
  <c r="N1017" i="1"/>
  <c r="P1017" i="1" s="1"/>
  <c r="N1013" i="1"/>
  <c r="N1009" i="1"/>
  <c r="Q1009" i="1" s="1"/>
  <c r="N1005" i="1"/>
  <c r="N1001" i="1"/>
  <c r="Q1001" i="1" s="1"/>
  <c r="N995" i="1"/>
  <c r="P995" i="1" s="1"/>
  <c r="N991" i="1"/>
  <c r="N987" i="1"/>
  <c r="P987" i="1" s="1"/>
  <c r="N983" i="1"/>
  <c r="Q983" i="1" s="1"/>
  <c r="N979" i="1"/>
  <c r="P979" i="1" s="1"/>
  <c r="N975" i="1"/>
  <c r="N971" i="1"/>
  <c r="N967" i="1"/>
  <c r="O967" i="1" s="1"/>
  <c r="N963" i="1"/>
  <c r="O963" i="1" s="1"/>
  <c r="N959" i="1"/>
  <c r="N955" i="1"/>
  <c r="O955" i="1" s="1"/>
  <c r="N951" i="1"/>
  <c r="Q951" i="1" s="1"/>
  <c r="N947" i="1"/>
  <c r="N943" i="1"/>
  <c r="N939" i="1"/>
  <c r="N935" i="1"/>
  <c r="N931" i="1"/>
  <c r="P931" i="1" s="1"/>
  <c r="N927" i="1"/>
  <c r="N923" i="1"/>
  <c r="P923" i="1" s="1"/>
  <c r="N919" i="1"/>
  <c r="N915" i="1"/>
  <c r="N911" i="1"/>
  <c r="Q911" i="1" s="1"/>
  <c r="N907" i="1"/>
  <c r="P907" i="1" s="1"/>
  <c r="N903" i="1"/>
  <c r="N901" i="1"/>
  <c r="Q901" i="1" s="1"/>
  <c r="N897" i="1"/>
  <c r="N893" i="1"/>
  <c r="P893" i="1" s="1"/>
  <c r="N889" i="1"/>
  <c r="N885" i="1"/>
  <c r="Q885" i="1" s="1"/>
  <c r="N881" i="1"/>
  <c r="Q881" i="1" s="1"/>
  <c r="N877" i="1"/>
  <c r="P877" i="1" s="1"/>
  <c r="N873" i="1"/>
  <c r="Q873" i="1" s="1"/>
  <c r="N869" i="1"/>
  <c r="Q869" i="1" s="1"/>
  <c r="N865" i="1"/>
  <c r="N861" i="1"/>
  <c r="Q861" i="1" s="1"/>
  <c r="N857" i="1"/>
  <c r="N853" i="1"/>
  <c r="O853" i="1" s="1"/>
  <c r="N849" i="1"/>
  <c r="N845" i="1"/>
  <c r="P845" i="1" s="1"/>
  <c r="N841" i="1"/>
  <c r="P841" i="1" s="1"/>
  <c r="N837" i="1"/>
  <c r="Q837" i="1" s="1"/>
  <c r="N833" i="1"/>
  <c r="P833" i="1" s="1"/>
  <c r="N829" i="1"/>
  <c r="P829" i="1" s="1"/>
  <c r="N825" i="1"/>
  <c r="Q825" i="1" s="1"/>
  <c r="N821" i="1"/>
  <c r="O821" i="1" s="1"/>
  <c r="N817" i="1"/>
  <c r="N813" i="1"/>
  <c r="N809" i="1"/>
  <c r="O809" i="1" s="1"/>
  <c r="N805" i="1"/>
  <c r="Q805" i="1" s="1"/>
  <c r="N801" i="1"/>
  <c r="P801" i="1" s="1"/>
  <c r="N797" i="1"/>
  <c r="Q797" i="1" s="1"/>
  <c r="N793" i="1"/>
  <c r="P793" i="1" s="1"/>
  <c r="N789" i="1"/>
  <c r="O789" i="1" s="1"/>
  <c r="N785" i="1"/>
  <c r="O785" i="1" s="1"/>
  <c r="N781" i="1"/>
  <c r="N777" i="1"/>
  <c r="Q777" i="1" s="1"/>
  <c r="N773" i="1"/>
  <c r="N769" i="1"/>
  <c r="N765" i="1"/>
  <c r="N761" i="1"/>
  <c r="O761" i="1" s="1"/>
  <c r="N757" i="1"/>
  <c r="P757" i="1" s="1"/>
  <c r="N753" i="1"/>
  <c r="Q753" i="1" s="1"/>
  <c r="N749" i="1"/>
  <c r="P749" i="1" s="1"/>
  <c r="N745" i="1"/>
  <c r="Q745" i="1" s="1"/>
  <c r="N741" i="1"/>
  <c r="N737" i="1"/>
  <c r="N733" i="1"/>
  <c r="Q733" i="1" s="1"/>
  <c r="N729" i="1"/>
  <c r="Q729" i="1" s="1"/>
  <c r="N725" i="1"/>
  <c r="Q725" i="1" s="1"/>
  <c r="N721" i="1"/>
  <c r="N717" i="1"/>
  <c r="N713" i="1"/>
  <c r="N709" i="1"/>
  <c r="Q709" i="1" s="1"/>
  <c r="N705" i="1"/>
  <c r="N701" i="1"/>
  <c r="Q701" i="1" s="1"/>
  <c r="N697" i="1"/>
  <c r="Q697" i="1" s="1"/>
  <c r="N693" i="1"/>
  <c r="P693" i="1" s="1"/>
  <c r="N689" i="1"/>
  <c r="N685" i="1"/>
  <c r="O685" i="1" s="1"/>
  <c r="N681" i="1"/>
  <c r="N677" i="1"/>
  <c r="Q677" i="1" s="1"/>
  <c r="N673" i="1"/>
  <c r="Q673" i="1" s="1"/>
  <c r="N669" i="1"/>
  <c r="N665" i="1"/>
  <c r="N661" i="1"/>
  <c r="N657" i="1"/>
  <c r="P657" i="1" s="1"/>
  <c r="N653" i="1"/>
  <c r="N649" i="1"/>
  <c r="N645" i="1"/>
  <c r="N641" i="1"/>
  <c r="N637" i="1"/>
  <c r="Q637" i="1" s="1"/>
  <c r="N633" i="1"/>
  <c r="N629" i="1"/>
  <c r="Q629" i="1" s="1"/>
  <c r="N625" i="1"/>
  <c r="N621" i="1"/>
  <c r="O621" i="1" s="1"/>
  <c r="N617" i="1"/>
  <c r="Q617" i="1" s="1"/>
  <c r="N613" i="1"/>
  <c r="N609" i="1"/>
  <c r="P609" i="1" s="1"/>
  <c r="N605" i="1"/>
  <c r="O605" i="1" s="1"/>
  <c r="N601" i="1"/>
  <c r="N597" i="1"/>
  <c r="Q597" i="1" s="1"/>
  <c r="N593" i="1"/>
  <c r="O593" i="1" s="1"/>
  <c r="N589" i="1"/>
  <c r="P589" i="1" s="1"/>
  <c r="N585" i="1"/>
  <c r="Q585" i="1" s="1"/>
  <c r="N581" i="1"/>
  <c r="P581" i="1" s="1"/>
  <c r="N577" i="1"/>
  <c r="N573" i="1"/>
  <c r="Q573" i="1" s="1"/>
  <c r="N569" i="1"/>
  <c r="O569" i="1" s="1"/>
  <c r="N565" i="1"/>
  <c r="Q565" i="1" s="1"/>
  <c r="N561" i="1"/>
  <c r="Q561" i="1" s="1"/>
  <c r="N557" i="1"/>
  <c r="N553" i="1"/>
  <c r="Q553" i="1" s="1"/>
  <c r="N549" i="1"/>
  <c r="Q549" i="1" s="1"/>
  <c r="N545" i="1"/>
  <c r="N541" i="1"/>
  <c r="Q541" i="1" s="1"/>
  <c r="N537" i="1"/>
  <c r="O537" i="1" s="1"/>
  <c r="N533" i="1"/>
  <c r="Q533" i="1" s="1"/>
  <c r="N529" i="1"/>
  <c r="N525" i="1"/>
  <c r="Q525" i="1" s="1"/>
  <c r="N517" i="1"/>
  <c r="Q517" i="1" s="1"/>
  <c r="N513" i="1"/>
  <c r="O513" i="1" s="1"/>
  <c r="N509" i="1"/>
  <c r="N501" i="1"/>
  <c r="O501" i="1" s="1"/>
  <c r="N493" i="1"/>
  <c r="Q493" i="1" s="1"/>
  <c r="N489" i="1"/>
  <c r="P489" i="1" s="1"/>
  <c r="N481" i="1"/>
  <c r="O481" i="1" s="1"/>
  <c r="N477" i="1"/>
  <c r="P477" i="1" s="1"/>
  <c r="N473" i="1"/>
  <c r="N465" i="1"/>
  <c r="N461" i="1"/>
  <c r="N457" i="1"/>
  <c r="P457" i="1" s="1"/>
  <c r="N453" i="1"/>
  <c r="Q453" i="1" s="1"/>
  <c r="N449" i="1"/>
  <c r="O449" i="1" s="1"/>
  <c r="N445" i="1"/>
  <c r="N441" i="1"/>
  <c r="O441" i="1" s="1"/>
  <c r="N437" i="1"/>
  <c r="O437" i="1" s="1"/>
  <c r="N433" i="1"/>
  <c r="O433" i="1" s="1"/>
  <c r="N429" i="1"/>
  <c r="P429" i="1" s="1"/>
  <c r="N425" i="1"/>
  <c r="O425" i="1" s="1"/>
  <c r="N421" i="1"/>
  <c r="Q421" i="1" s="1"/>
  <c r="N417" i="1"/>
  <c r="P417" i="1" s="1"/>
  <c r="N413" i="1"/>
  <c r="N409" i="1"/>
  <c r="P409" i="1" s="1"/>
  <c r="N405" i="1"/>
  <c r="N401" i="1"/>
  <c r="O401" i="1" s="1"/>
  <c r="N397" i="1"/>
  <c r="N393" i="1"/>
  <c r="N389" i="1"/>
  <c r="Q389" i="1" s="1"/>
  <c r="N385" i="1"/>
  <c r="Q385" i="1" s="1"/>
  <c r="N381" i="1"/>
  <c r="N377" i="1"/>
  <c r="P377" i="1" s="1"/>
  <c r="N373" i="1"/>
  <c r="O373" i="1" s="1"/>
  <c r="N369" i="1"/>
  <c r="P369" i="1" s="1"/>
  <c r="N365" i="1"/>
  <c r="N361" i="1"/>
  <c r="Q361" i="1" s="1"/>
  <c r="N353" i="1"/>
  <c r="N349" i="1"/>
  <c r="N341" i="1"/>
  <c r="N329" i="1"/>
  <c r="P329" i="1" s="1"/>
  <c r="N321" i="1"/>
  <c r="N313" i="1"/>
  <c r="O313" i="1" s="1"/>
  <c r="N309" i="1"/>
  <c r="N301" i="1"/>
  <c r="Q301" i="1" s="1"/>
  <c r="N293" i="1"/>
  <c r="Q293" i="1" s="1"/>
  <c r="N285" i="1"/>
  <c r="Q285" i="1" s="1"/>
  <c r="N277" i="1"/>
  <c r="P277" i="1" s="1"/>
  <c r="N269" i="1"/>
  <c r="P269" i="1" s="1"/>
  <c r="N261" i="1"/>
  <c r="Q261" i="1" s="1"/>
  <c r="N253" i="1"/>
  <c r="P253" i="1" s="1"/>
  <c r="N245" i="1"/>
  <c r="N237" i="1"/>
  <c r="N229" i="1"/>
  <c r="Q229" i="1" s="1"/>
  <c r="N221" i="1"/>
  <c r="O221" i="1" s="1"/>
  <c r="N214" i="1"/>
  <c r="N206" i="1"/>
  <c r="N198" i="1"/>
  <c r="Q198" i="1" s="1"/>
  <c r="N190" i="1"/>
  <c r="P190" i="1" s="1"/>
  <c r="N182" i="1"/>
  <c r="N178" i="1"/>
  <c r="Q178" i="1" s="1"/>
  <c r="N170" i="1"/>
  <c r="Q170" i="1" s="1"/>
  <c r="N162" i="1"/>
  <c r="Q162" i="1" s="1"/>
  <c r="N158" i="1"/>
  <c r="N150" i="1"/>
  <c r="P150" i="1" s="1"/>
  <c r="N142" i="1"/>
  <c r="Q142" i="1" s="1"/>
  <c r="N138" i="1"/>
  <c r="Q138" i="1" s="1"/>
  <c r="N130" i="1"/>
  <c r="N124" i="1"/>
  <c r="N120" i="1"/>
  <c r="O120" i="1" s="1"/>
  <c r="N112" i="1"/>
  <c r="O112" i="1" s="1"/>
  <c r="N104" i="1"/>
  <c r="N100" i="1"/>
  <c r="N92" i="1"/>
  <c r="N88" i="1"/>
  <c r="P88" i="1" s="1"/>
  <c r="N80" i="1"/>
  <c r="Q80" i="1" s="1"/>
  <c r="N76" i="1"/>
  <c r="N68" i="1"/>
  <c r="P68" i="1" s="1"/>
  <c r="N60" i="1"/>
  <c r="O60" i="1" s="1"/>
  <c r="N56" i="1"/>
  <c r="Q56" i="1" s="1"/>
  <c r="N48" i="1"/>
  <c r="N40" i="1"/>
  <c r="P40" i="1" s="1"/>
  <c r="N32" i="1"/>
  <c r="O32" i="1" s="1"/>
  <c r="N28" i="1"/>
  <c r="Q28" i="1" s="1"/>
  <c r="N20" i="1"/>
  <c r="N16" i="1"/>
  <c r="N8" i="1"/>
  <c r="O8" i="1" s="1"/>
  <c r="N505" i="1"/>
  <c r="N497" i="1"/>
  <c r="N485" i="1"/>
  <c r="Q485" i="1" s="1"/>
  <c r="N469" i="1"/>
  <c r="Q469" i="1" s="1"/>
  <c r="N357" i="1"/>
  <c r="N345" i="1"/>
  <c r="N337" i="1"/>
  <c r="Q337" i="1" s="1"/>
  <c r="N333" i="1"/>
  <c r="O333" i="1" s="1"/>
  <c r="N325" i="1"/>
  <c r="O325" i="1" s="1"/>
  <c r="N317" i="1"/>
  <c r="N305" i="1"/>
  <c r="Q305" i="1" s="1"/>
  <c r="N297" i="1"/>
  <c r="N289" i="1"/>
  <c r="N281" i="1"/>
  <c r="N273" i="1"/>
  <c r="Q273" i="1" s="1"/>
  <c r="N265" i="1"/>
  <c r="O265" i="1" s="1"/>
  <c r="N257" i="1"/>
  <c r="P257" i="1" s="1"/>
  <c r="N249" i="1"/>
  <c r="N241" i="1"/>
  <c r="N233" i="1"/>
  <c r="Q233" i="1" s="1"/>
  <c r="N225" i="1"/>
  <c r="O225" i="1" s="1"/>
  <c r="N217" i="1"/>
  <c r="P217" i="1" s="1"/>
  <c r="N210" i="1"/>
  <c r="Q210" i="1" s="1"/>
  <c r="N202" i="1"/>
  <c r="O202" i="1" s="1"/>
  <c r="N194" i="1"/>
  <c r="N186" i="1"/>
  <c r="N174" i="1"/>
  <c r="Q174" i="1" s="1"/>
  <c r="N166" i="1"/>
  <c r="Q166" i="1" s="1"/>
  <c r="N154" i="1"/>
  <c r="O154" i="1" s="1"/>
  <c r="N146" i="1"/>
  <c r="N134" i="1"/>
  <c r="Q134" i="1" s="1"/>
  <c r="N116" i="1"/>
  <c r="N108" i="1"/>
  <c r="N96" i="1"/>
  <c r="O96" i="1" s="1"/>
  <c r="N84" i="1"/>
  <c r="O84" i="1" s="1"/>
  <c r="N72" i="1"/>
  <c r="N64" i="1"/>
  <c r="N52" i="1"/>
  <c r="Q52" i="1" s="1"/>
  <c r="N44" i="1"/>
  <c r="O44" i="1" s="1"/>
  <c r="N36" i="1"/>
  <c r="N24" i="1"/>
  <c r="N12" i="1"/>
  <c r="P12" i="1" s="1"/>
  <c r="N4" i="1"/>
  <c r="Q4" i="1" s="1"/>
  <c r="N3242" i="1"/>
  <c r="N3238" i="1"/>
  <c r="N3234" i="1"/>
  <c r="Q3234" i="1" s="1"/>
  <c r="N3230" i="1"/>
  <c r="P3230" i="1" s="1"/>
  <c r="N3226" i="1"/>
  <c r="N3222" i="1"/>
  <c r="O3222" i="1" s="1"/>
  <c r="N3218" i="1"/>
  <c r="Q3218" i="1" s="1"/>
  <c r="N3214" i="1"/>
  <c r="P3214" i="1" s="1"/>
  <c r="N3210" i="1"/>
  <c r="N3206" i="1"/>
  <c r="N3202" i="1"/>
  <c r="Q3202" i="1" s="1"/>
  <c r="N3198" i="1"/>
  <c r="P3198" i="1" s="1"/>
  <c r="N3194" i="1"/>
  <c r="P3194" i="1" s="1"/>
  <c r="N3190" i="1"/>
  <c r="N3186" i="1"/>
  <c r="N3182" i="1"/>
  <c r="P3182" i="1" s="1"/>
  <c r="N3178" i="1"/>
  <c r="N3174" i="1"/>
  <c r="O3174" i="1" s="1"/>
  <c r="N3170" i="1"/>
  <c r="N3166" i="1"/>
  <c r="P3166" i="1" s="1"/>
  <c r="N3162" i="1"/>
  <c r="N3158" i="1"/>
  <c r="O3158" i="1" s="1"/>
  <c r="N3154" i="1"/>
  <c r="N3150" i="1"/>
  <c r="P3150" i="1" s="1"/>
  <c r="N3146" i="1"/>
  <c r="N3142" i="1"/>
  <c r="N3138" i="1"/>
  <c r="N3134" i="1"/>
  <c r="P3134" i="1" s="1"/>
  <c r="N3130" i="1"/>
  <c r="Q3130" i="1" s="1"/>
  <c r="N3126" i="1"/>
  <c r="P3126" i="1" s="1"/>
  <c r="N3122" i="1"/>
  <c r="N3118" i="1"/>
  <c r="P3118" i="1" s="1"/>
  <c r="N3114" i="1"/>
  <c r="N3110" i="1"/>
  <c r="N3106" i="1"/>
  <c r="N3102" i="1"/>
  <c r="N3098" i="1"/>
  <c r="O3098" i="1" s="1"/>
  <c r="N3094" i="1"/>
  <c r="P3094" i="1" s="1"/>
  <c r="N3090" i="1"/>
  <c r="N3086" i="1"/>
  <c r="N3082" i="1"/>
  <c r="P3082" i="1" s="1"/>
  <c r="N3078" i="1"/>
  <c r="N3074" i="1"/>
  <c r="Q3074" i="1" s="1"/>
  <c r="N3070" i="1"/>
  <c r="N3066" i="1"/>
  <c r="N3062" i="1"/>
  <c r="N3058" i="1"/>
  <c r="N3054" i="1"/>
  <c r="P3054" i="1" s="1"/>
  <c r="N3050" i="1"/>
  <c r="O3050" i="1" s="1"/>
  <c r="N3046" i="1"/>
  <c r="N3042" i="1"/>
  <c r="N3038" i="1"/>
  <c r="P3038" i="1" s="1"/>
  <c r="N3034" i="1"/>
  <c r="O3034" i="1" s="1"/>
  <c r="N3030" i="1"/>
  <c r="N3026" i="1"/>
  <c r="O3026" i="1" s="1"/>
  <c r="N3022" i="1"/>
  <c r="P3022" i="1" s="1"/>
  <c r="N3018" i="1"/>
  <c r="N3014" i="1"/>
  <c r="N3010" i="1"/>
  <c r="Q3010" i="1" s="1"/>
  <c r="N3006" i="1"/>
  <c r="P3006" i="1" s="1"/>
  <c r="N3002" i="1"/>
  <c r="N2998" i="1"/>
  <c r="N2994" i="1"/>
  <c r="N2990" i="1"/>
  <c r="N2986" i="1"/>
  <c r="O2986" i="1" s="1"/>
  <c r="N2982" i="1"/>
  <c r="P2982" i="1" s="1"/>
  <c r="N2978" i="1"/>
  <c r="Q2978" i="1" s="1"/>
  <c r="N2974" i="1"/>
  <c r="N2970" i="1"/>
  <c r="N2966" i="1"/>
  <c r="N2962" i="1"/>
  <c r="N2958" i="1"/>
  <c r="Q2958" i="1" s="1"/>
  <c r="N2954" i="1"/>
  <c r="N2950" i="1"/>
  <c r="O2950" i="1" s="1"/>
  <c r="N2946" i="1"/>
  <c r="O2946" i="1" s="1"/>
  <c r="N2942" i="1"/>
  <c r="Q2942" i="1" s="1"/>
  <c r="N2938" i="1"/>
  <c r="P2938" i="1" s="1"/>
  <c r="N2934" i="1"/>
  <c r="N2930" i="1"/>
  <c r="N2926" i="1"/>
  <c r="N2922" i="1"/>
  <c r="O2922" i="1" s="1"/>
  <c r="N2918" i="1"/>
  <c r="N2914" i="1"/>
  <c r="Q2914" i="1" s="1"/>
  <c r="N2910" i="1"/>
  <c r="Q2910" i="1" s="1"/>
  <c r="N2906" i="1"/>
  <c r="N2902" i="1"/>
  <c r="O2902" i="1" s="1"/>
  <c r="N2898" i="1"/>
  <c r="N2894" i="1"/>
  <c r="P2894" i="1" s="1"/>
  <c r="N2890" i="1"/>
  <c r="N2886" i="1"/>
  <c r="N2882" i="1"/>
  <c r="N2878" i="1"/>
  <c r="P2878" i="1" s="1"/>
  <c r="N2874" i="1"/>
  <c r="P2874" i="1" s="1"/>
  <c r="N2870" i="1"/>
  <c r="Q2870" i="1" s="1"/>
  <c r="N2866" i="1"/>
  <c r="N2862" i="1"/>
  <c r="P2862" i="1" s="1"/>
  <c r="N2858" i="1"/>
  <c r="N2856" i="1"/>
  <c r="N2852" i="1"/>
  <c r="N2848" i="1"/>
  <c r="N2844" i="1"/>
  <c r="N2840" i="1"/>
  <c r="O2840" i="1" s="1"/>
  <c r="N2836" i="1"/>
  <c r="O2836" i="1" s="1"/>
  <c r="N2832" i="1"/>
  <c r="P2832" i="1" s="1"/>
  <c r="N2828" i="1"/>
  <c r="Q2828" i="1" s="1"/>
  <c r="N2824" i="1"/>
  <c r="O2824" i="1" s="1"/>
  <c r="N2820" i="1"/>
  <c r="N2816" i="1"/>
  <c r="N2812" i="1"/>
  <c r="N2808" i="1"/>
  <c r="Q2808" i="1" s="1"/>
  <c r="N2804" i="1"/>
  <c r="N2800" i="1"/>
  <c r="O2800" i="1" s="1"/>
  <c r="N2796" i="1"/>
  <c r="Q2796" i="1" s="1"/>
  <c r="N2792" i="1"/>
  <c r="Q2792" i="1" s="1"/>
  <c r="N2788" i="1"/>
  <c r="Q2788" i="1" s="1"/>
  <c r="N2784" i="1"/>
  <c r="O2784" i="1" s="1"/>
  <c r="N2780" i="1"/>
  <c r="N2776" i="1"/>
  <c r="P2776" i="1" s="1"/>
  <c r="N2772" i="1"/>
  <c r="N2768" i="1"/>
  <c r="P2768" i="1" s="1"/>
  <c r="N2764" i="1"/>
  <c r="N2758" i="1"/>
  <c r="N2754" i="1"/>
  <c r="P2754" i="1" s="1"/>
  <c r="N2750" i="1"/>
  <c r="N2746" i="1"/>
  <c r="N2742" i="1"/>
  <c r="N2738" i="1"/>
  <c r="P2738" i="1" s="1"/>
  <c r="N2734" i="1"/>
  <c r="N2730" i="1"/>
  <c r="N2726" i="1"/>
  <c r="N2722" i="1"/>
  <c r="N2718" i="1"/>
  <c r="P2718" i="1" s="1"/>
  <c r="N2714" i="1"/>
  <c r="N2710" i="1"/>
  <c r="N2706" i="1"/>
  <c r="P2706" i="1" s="1"/>
  <c r="N2702" i="1"/>
  <c r="N2698" i="1"/>
  <c r="P2698" i="1" s="1"/>
  <c r="N2694" i="1"/>
  <c r="N2690" i="1"/>
  <c r="N2686" i="1"/>
  <c r="N2682" i="1"/>
  <c r="N2678" i="1"/>
  <c r="Q2678" i="1" s="1"/>
  <c r="N2674" i="1"/>
  <c r="O2674" i="1" s="1"/>
  <c r="N2670" i="1"/>
  <c r="N2666" i="1"/>
  <c r="N2662" i="1"/>
  <c r="N2658" i="1"/>
  <c r="P2658" i="1" s="1"/>
  <c r="N2654" i="1"/>
  <c r="N2650" i="1"/>
  <c r="O2650" i="1" s="1"/>
  <c r="N2646" i="1"/>
  <c r="N2642" i="1"/>
  <c r="O2642" i="1" s="1"/>
  <c r="N2638" i="1"/>
  <c r="N2634" i="1"/>
  <c r="O2634" i="1" s="1"/>
  <c r="N2630" i="1"/>
  <c r="N2626" i="1"/>
  <c r="N2622" i="1"/>
  <c r="N2618" i="1"/>
  <c r="N2614" i="1"/>
  <c r="O2614" i="1" s="1"/>
  <c r="N2610" i="1"/>
  <c r="N2606" i="1"/>
  <c r="O2606" i="1" s="1"/>
  <c r="N2602" i="1"/>
  <c r="N2598" i="1"/>
  <c r="O2598" i="1" s="1"/>
  <c r="N2594" i="1"/>
  <c r="P2594" i="1" s="1"/>
  <c r="N2590" i="1"/>
  <c r="N2586" i="1"/>
  <c r="Q2586" i="1" s="1"/>
  <c r="N2582" i="1"/>
  <c r="N2578" i="1"/>
  <c r="P2578" i="1" s="1"/>
  <c r="N2574" i="1"/>
  <c r="N2570" i="1"/>
  <c r="N2566" i="1"/>
  <c r="P2566" i="1" s="1"/>
  <c r="N2562" i="1"/>
  <c r="P2562" i="1" s="1"/>
  <c r="N2558" i="1"/>
  <c r="N2554" i="1"/>
  <c r="Q2554" i="1" s="1"/>
  <c r="N2550" i="1"/>
  <c r="N2546" i="1"/>
  <c r="P2546" i="1" s="1"/>
  <c r="N2542" i="1"/>
  <c r="N2538" i="1"/>
  <c r="N2534" i="1"/>
  <c r="N2530" i="1"/>
  <c r="N2526" i="1"/>
  <c r="N2522" i="1"/>
  <c r="N2518" i="1"/>
  <c r="P2518" i="1" s="1"/>
  <c r="N2514" i="1"/>
  <c r="P2514" i="1" s="1"/>
  <c r="N2510" i="1"/>
  <c r="P2510" i="1" s="1"/>
  <c r="N2506" i="1"/>
  <c r="P2506" i="1" s="1"/>
  <c r="N2502" i="1"/>
  <c r="N2498" i="1"/>
  <c r="N2494" i="1"/>
  <c r="N2490" i="1"/>
  <c r="N2486" i="1"/>
  <c r="P2486" i="1" s="1"/>
  <c r="N2482" i="1"/>
  <c r="P2482" i="1" s="1"/>
  <c r="N2478" i="1"/>
  <c r="N2474" i="1"/>
  <c r="N2470" i="1"/>
  <c r="N2466" i="1"/>
  <c r="N2462" i="1"/>
  <c r="N2458" i="1"/>
  <c r="O2458" i="1" s="1"/>
  <c r="N2454" i="1"/>
  <c r="P2454" i="1" s="1"/>
  <c r="N2450" i="1"/>
  <c r="P2450" i="1" s="1"/>
  <c r="N2446" i="1"/>
  <c r="P2446" i="1" s="1"/>
  <c r="N2442" i="1"/>
  <c r="N2438" i="1"/>
  <c r="N2434" i="1"/>
  <c r="O2434" i="1" s="1"/>
  <c r="N2430" i="1"/>
  <c r="P2430" i="1" s="1"/>
  <c r="N2426" i="1"/>
  <c r="P2426" i="1" s="1"/>
  <c r="N2422" i="1"/>
  <c r="N2418" i="1"/>
  <c r="P2418" i="1" s="1"/>
  <c r="N2414" i="1"/>
  <c r="N2410" i="1"/>
  <c r="N2406" i="1"/>
  <c r="N2402" i="1"/>
  <c r="N2398" i="1"/>
  <c r="N2394" i="1"/>
  <c r="P2394" i="1" s="1"/>
  <c r="N2390" i="1"/>
  <c r="N2386" i="1"/>
  <c r="P2386" i="1" s="1"/>
  <c r="N2382" i="1"/>
  <c r="N2378" i="1"/>
  <c r="N2374" i="1"/>
  <c r="P2374" i="1" s="1"/>
  <c r="N2370" i="1"/>
  <c r="P2370" i="1" s="1"/>
  <c r="N2366" i="1"/>
  <c r="N2362" i="1"/>
  <c r="Q2362" i="1" s="1"/>
  <c r="N2358" i="1"/>
  <c r="N2354" i="1"/>
  <c r="Q2354" i="1" s="1"/>
  <c r="N2350" i="1"/>
  <c r="P2350" i="1" s="1"/>
  <c r="N2346" i="1"/>
  <c r="N2342" i="1"/>
  <c r="N2338" i="1"/>
  <c r="N2334" i="1"/>
  <c r="N2330" i="1"/>
  <c r="O2330" i="1" s="1"/>
  <c r="N2326" i="1"/>
  <c r="N2322" i="1"/>
  <c r="N2318" i="1"/>
  <c r="N2314" i="1"/>
  <c r="N2310" i="1"/>
  <c r="N2306" i="1"/>
  <c r="P2306" i="1" s="1"/>
  <c r="N2302" i="1"/>
  <c r="Q2302" i="1" s="1"/>
  <c r="N2298" i="1"/>
  <c r="O2298" i="1" s="1"/>
  <c r="N2294" i="1"/>
  <c r="N2290" i="1"/>
  <c r="P2290" i="1" s="1"/>
  <c r="N2286" i="1"/>
  <c r="P2286" i="1" s="1"/>
  <c r="N2282" i="1"/>
  <c r="N2278" i="1"/>
  <c r="N2274" i="1"/>
  <c r="N2270" i="1"/>
  <c r="P2270" i="1" s="1"/>
  <c r="N2266" i="1"/>
  <c r="N2262" i="1"/>
  <c r="Q2262" i="1" s="1"/>
  <c r="N2258" i="1"/>
  <c r="O2258" i="1" s="1"/>
  <c r="N2254" i="1"/>
  <c r="P2254" i="1" s="1"/>
  <c r="N2250" i="1"/>
  <c r="Q2250" i="1" s="1"/>
  <c r="N2246" i="1"/>
  <c r="N2242" i="1"/>
  <c r="P2242" i="1" s="1"/>
  <c r="N2238" i="1"/>
  <c r="N2234" i="1"/>
  <c r="O2234" i="1" s="1"/>
  <c r="N2230" i="1"/>
  <c r="N2226" i="1"/>
  <c r="P2226" i="1" s="1"/>
  <c r="N2222" i="1"/>
  <c r="N2218" i="1"/>
  <c r="N2214" i="1"/>
  <c r="N2210" i="1"/>
  <c r="N2206" i="1"/>
  <c r="Q2206" i="1" s="1"/>
  <c r="N2202" i="1"/>
  <c r="O2202" i="1" s="1"/>
  <c r="N2198" i="1"/>
  <c r="P2198" i="1" s="1"/>
  <c r="N2194" i="1"/>
  <c r="P2194" i="1" s="1"/>
  <c r="N2190" i="1"/>
  <c r="N2186" i="1"/>
  <c r="N2182" i="1"/>
  <c r="N2178" i="1"/>
  <c r="Q2178" i="1" s="1"/>
  <c r="N2174" i="1"/>
  <c r="N2170" i="1"/>
  <c r="N2166" i="1"/>
  <c r="N2162" i="1"/>
  <c r="N2158" i="1"/>
  <c r="N2154" i="1"/>
  <c r="N2150" i="1"/>
  <c r="N2146" i="1"/>
  <c r="O2146" i="1" s="1"/>
  <c r="N2142" i="1"/>
  <c r="N2138" i="1"/>
  <c r="Q2138" i="1" s="1"/>
  <c r="N2134" i="1"/>
  <c r="N2130" i="1"/>
  <c r="O2130" i="1" s="1"/>
  <c r="N2126" i="1"/>
  <c r="N2122" i="1"/>
  <c r="O2122" i="1" s="1"/>
  <c r="N2118" i="1"/>
  <c r="N2114" i="1"/>
  <c r="P2114" i="1" s="1"/>
  <c r="N2110" i="1"/>
  <c r="N2106" i="1"/>
  <c r="O2106" i="1" s="1"/>
  <c r="N2102" i="1"/>
  <c r="N2098" i="1"/>
  <c r="O2098" i="1" s="1"/>
  <c r="N2094" i="1"/>
  <c r="N2090" i="1"/>
  <c r="N2086" i="1"/>
  <c r="P2086" i="1" s="1"/>
  <c r="N2082" i="1"/>
  <c r="P2082" i="1" s="1"/>
  <c r="N2079" i="1"/>
  <c r="P2079" i="1" s="1"/>
  <c r="N2075" i="1"/>
  <c r="O2075" i="1" s="1"/>
  <c r="N2071" i="1"/>
  <c r="P2071" i="1" s="1"/>
  <c r="N2067" i="1"/>
  <c r="P2067" i="1" s="1"/>
  <c r="N2063" i="1"/>
  <c r="O2063" i="1" s="1"/>
  <c r="N2059" i="1"/>
  <c r="P2059" i="1" s="1"/>
  <c r="N2055" i="1"/>
  <c r="N2051" i="1"/>
  <c r="P2051" i="1" s="1"/>
  <c r="N2047" i="1"/>
  <c r="N2043" i="1"/>
  <c r="O2043" i="1" s="1"/>
  <c r="N2039" i="1"/>
  <c r="N2035" i="1"/>
  <c r="N2031" i="1"/>
  <c r="N2027" i="1"/>
  <c r="O2027" i="1" s="1"/>
  <c r="N2023" i="1"/>
  <c r="N2019" i="1"/>
  <c r="P2019" i="1" s="1"/>
  <c r="N2015" i="1"/>
  <c r="N2011" i="1"/>
  <c r="Q2011" i="1" s="1"/>
  <c r="N2007" i="1"/>
  <c r="N2003" i="1"/>
  <c r="Q2003" i="1" s="1"/>
  <c r="N1999" i="1"/>
  <c r="N1995" i="1"/>
  <c r="N1989" i="1"/>
  <c r="P1989" i="1" s="1"/>
  <c r="N1985" i="1"/>
  <c r="P1985" i="1" s="1"/>
  <c r="N1981" i="1"/>
  <c r="P1981" i="1" s="1"/>
  <c r="N1977" i="1"/>
  <c r="P1977" i="1" s="1"/>
  <c r="N1973" i="1"/>
  <c r="N1969" i="1"/>
  <c r="N1965" i="1"/>
  <c r="N1961" i="1"/>
  <c r="P1961" i="1" s="1"/>
  <c r="N1957" i="1"/>
  <c r="P1957" i="1" s="1"/>
  <c r="N1953" i="1"/>
  <c r="P1953" i="1" s="1"/>
  <c r="N1949" i="1"/>
  <c r="N1945" i="1"/>
  <c r="O1945" i="1" s="1"/>
  <c r="N1941" i="1"/>
  <c r="N1937" i="1"/>
  <c r="O1937" i="1" s="1"/>
  <c r="N1933" i="1"/>
  <c r="N1929" i="1"/>
  <c r="Q1929" i="1" s="1"/>
  <c r="N1925" i="1"/>
  <c r="O1925" i="1" s="1"/>
  <c r="N1921" i="1"/>
  <c r="N1917" i="1"/>
  <c r="P1917" i="1" s="1"/>
  <c r="N1913" i="1"/>
  <c r="O1913" i="1" s="1"/>
  <c r="N1909" i="1"/>
  <c r="P1909" i="1" s="1"/>
  <c r="N1905" i="1"/>
  <c r="O1905" i="1" s="1"/>
  <c r="N1901" i="1"/>
  <c r="N1897" i="1"/>
  <c r="Q1897" i="1" s="1"/>
  <c r="N1893" i="1"/>
  <c r="Q1893" i="1" s="1"/>
  <c r="N1889" i="1"/>
  <c r="Q1889" i="1" s="1"/>
  <c r="N1885" i="1"/>
  <c r="N1881" i="1"/>
  <c r="O1881" i="1" s="1"/>
  <c r="N1877" i="1"/>
  <c r="P1877" i="1" s="1"/>
  <c r="N1873" i="1"/>
  <c r="O1873" i="1" s="1"/>
  <c r="N1869" i="1"/>
  <c r="P1869" i="1" s="1"/>
  <c r="N1865" i="1"/>
  <c r="Q1865" i="1" s="1"/>
  <c r="N1861" i="1"/>
  <c r="Q1861" i="1" s="1"/>
  <c r="N1857" i="1"/>
  <c r="N1853" i="1"/>
  <c r="Q1853" i="1" s="1"/>
  <c r="N1849" i="1"/>
  <c r="N1845" i="1"/>
  <c r="P1845" i="1" s="1"/>
  <c r="N1841" i="1"/>
  <c r="O1841" i="1" s="1"/>
  <c r="N1837" i="1"/>
  <c r="N1833" i="1"/>
  <c r="N1829" i="1"/>
  <c r="N1825" i="1"/>
  <c r="N1821" i="1"/>
  <c r="Q1821" i="1" s="1"/>
  <c r="N1817" i="1"/>
  <c r="O1817" i="1" s="1"/>
  <c r="N1813" i="1"/>
  <c r="N1809" i="1"/>
  <c r="P1809" i="1" s="1"/>
  <c r="N1805" i="1"/>
  <c r="P1805" i="1" s="1"/>
  <c r="N1801" i="1"/>
  <c r="N1797" i="1"/>
  <c r="P1797" i="1" s="1"/>
  <c r="N1793" i="1"/>
  <c r="N1789" i="1"/>
  <c r="N1785" i="1"/>
  <c r="O1785" i="1" s="1"/>
  <c r="N1781" i="1"/>
  <c r="P1781" i="1" s="1"/>
  <c r="N1777" i="1"/>
  <c r="O1777" i="1" s="1"/>
  <c r="N1773" i="1"/>
  <c r="P1773" i="1" s="1"/>
  <c r="N1769" i="1"/>
  <c r="N1765" i="1"/>
  <c r="Q1765" i="1" s="1"/>
  <c r="N1761" i="1"/>
  <c r="Q1761" i="1" s="1"/>
  <c r="N1757" i="1"/>
  <c r="N1753" i="1"/>
  <c r="N1749" i="1"/>
  <c r="N1745" i="1"/>
  <c r="N1741" i="1"/>
  <c r="P1741" i="1" s="1"/>
  <c r="N1737" i="1"/>
  <c r="Q1737" i="1" s="1"/>
  <c r="N1733" i="1"/>
  <c r="N1729" i="1"/>
  <c r="Q1729" i="1" s="1"/>
  <c r="N1725" i="1"/>
  <c r="N1721" i="1"/>
  <c r="N1717" i="1"/>
  <c r="P1717" i="1" s="1"/>
  <c r="N1713" i="1"/>
  <c r="O1713" i="1" s="1"/>
  <c r="N1709" i="1"/>
  <c r="Q1709" i="1" s="1"/>
  <c r="N1705" i="1"/>
  <c r="O1705" i="1" s="1"/>
  <c r="N1701" i="1"/>
  <c r="P1701" i="1" s="1"/>
  <c r="N1697" i="1"/>
  <c r="N1693" i="1"/>
  <c r="P1693" i="1" s="1"/>
  <c r="N1689" i="1"/>
  <c r="O1689" i="1" s="1"/>
  <c r="N1685" i="1"/>
  <c r="N1681" i="1"/>
  <c r="N1677" i="1"/>
  <c r="N1673" i="1"/>
  <c r="N1669" i="1"/>
  <c r="P1669" i="1" s="1"/>
  <c r="N1665" i="1"/>
  <c r="O1665" i="1" s="1"/>
  <c r="N1661" i="1"/>
  <c r="P1661" i="1" s="1"/>
  <c r="N1657" i="1"/>
  <c r="O1657" i="1" s="1"/>
  <c r="N1653" i="1"/>
  <c r="P1653" i="1" s="1"/>
  <c r="N1649" i="1"/>
  <c r="O1649" i="1" s="1"/>
  <c r="N1645" i="1"/>
  <c r="P1645" i="1" s="1"/>
  <c r="N1641" i="1"/>
  <c r="N1637" i="1"/>
  <c r="N1633" i="1"/>
  <c r="N1629" i="1"/>
  <c r="N1625" i="1"/>
  <c r="O1625" i="1" s="1"/>
  <c r="N1621" i="1"/>
  <c r="P1621" i="1" s="1"/>
  <c r="N1617" i="1"/>
  <c r="N1613" i="1"/>
  <c r="N1609" i="1"/>
  <c r="N1605" i="1"/>
  <c r="N1601" i="1"/>
  <c r="N1597" i="1"/>
  <c r="O1597" i="1" s="1"/>
  <c r="N1593" i="1"/>
  <c r="N1589" i="1"/>
  <c r="P1589" i="1" s="1"/>
  <c r="N1585" i="1"/>
  <c r="O1585" i="1" s="1"/>
  <c r="N1581" i="1"/>
  <c r="N1577" i="1"/>
  <c r="N1573" i="1"/>
  <c r="P1573" i="1" s="1"/>
  <c r="N1569" i="1"/>
  <c r="N1565" i="1"/>
  <c r="O1565" i="1" s="1"/>
  <c r="N1561" i="1"/>
  <c r="N1557" i="1"/>
  <c r="P1557" i="1" s="1"/>
  <c r="N1553" i="1"/>
  <c r="N1549" i="1"/>
  <c r="Q1549" i="1" s="1"/>
  <c r="N1545" i="1"/>
  <c r="O1545" i="1" s="1"/>
  <c r="N1541" i="1"/>
  <c r="P1541" i="1" s="1"/>
  <c r="N1537" i="1"/>
  <c r="N1533" i="1"/>
  <c r="O1533" i="1" s="1"/>
  <c r="N1529" i="1"/>
  <c r="O1529" i="1" s="1"/>
  <c r="N1525" i="1"/>
  <c r="P1525" i="1" s="1"/>
  <c r="N1521" i="1"/>
  <c r="N1517" i="1"/>
  <c r="N1513" i="1"/>
  <c r="N1509" i="1"/>
  <c r="N1505" i="1"/>
  <c r="N1501" i="1"/>
  <c r="N1497" i="1"/>
  <c r="N1493" i="1"/>
  <c r="P1493" i="1" s="1"/>
  <c r="N1489" i="1"/>
  <c r="N1485" i="1"/>
  <c r="N1481" i="1"/>
  <c r="N1477" i="1"/>
  <c r="N1473" i="1"/>
  <c r="O1473" i="1" s="1"/>
  <c r="N1469" i="1"/>
  <c r="P1469" i="1" s="1"/>
  <c r="N1465" i="1"/>
  <c r="N1461" i="1"/>
  <c r="P1461" i="1" s="1"/>
  <c r="N1457" i="1"/>
  <c r="O1457" i="1" s="1"/>
  <c r="N1453" i="1"/>
  <c r="N1449" i="1"/>
  <c r="O1449" i="1" s="1"/>
  <c r="N1445" i="1"/>
  <c r="P1445" i="1" s="1"/>
  <c r="N1441" i="1"/>
  <c r="O1441" i="1" s="1"/>
  <c r="N1437" i="1"/>
  <c r="P1437" i="1" s="1"/>
  <c r="N1433" i="1"/>
  <c r="N1429" i="1"/>
  <c r="N1425" i="1"/>
  <c r="N1421" i="1"/>
  <c r="O1421" i="1" s="1"/>
  <c r="N1417" i="1"/>
  <c r="O1417" i="1" s="1"/>
  <c r="N1413" i="1"/>
  <c r="O1413" i="1" s="1"/>
  <c r="N1409" i="1"/>
  <c r="Q1409" i="1" s="1"/>
  <c r="N1405" i="1"/>
  <c r="N1401" i="1"/>
  <c r="N1397" i="1"/>
  <c r="N1393" i="1"/>
  <c r="O1393" i="1" s="1"/>
  <c r="N1389" i="1"/>
  <c r="N1385" i="1"/>
  <c r="O1385" i="1" s="1"/>
  <c r="N1381" i="1"/>
  <c r="P1381" i="1" s="1"/>
  <c r="N1377" i="1"/>
  <c r="N1373" i="1"/>
  <c r="N1369" i="1"/>
  <c r="N1365" i="1"/>
  <c r="N1361" i="1"/>
  <c r="O1361" i="1" s="1"/>
  <c r="N1357" i="1"/>
  <c r="N1353" i="1"/>
  <c r="O1353" i="1" s="1"/>
  <c r="N1349" i="1"/>
  <c r="P1349" i="1" s="1"/>
  <c r="N1345" i="1"/>
  <c r="N1341" i="1"/>
  <c r="N1337" i="1"/>
  <c r="O1337" i="1" s="1"/>
  <c r="N1333" i="1"/>
  <c r="P1333" i="1" s="1"/>
  <c r="N1329" i="1"/>
  <c r="O1329" i="1" s="1"/>
  <c r="N1325" i="1"/>
  <c r="N1321" i="1"/>
  <c r="O1321" i="1" s="1"/>
  <c r="N1317" i="1"/>
  <c r="N1313" i="1"/>
  <c r="N1309" i="1"/>
  <c r="N1305" i="1"/>
  <c r="O1305" i="1" s="1"/>
  <c r="N1301" i="1"/>
  <c r="P1301" i="1" s="1"/>
  <c r="N1297" i="1"/>
  <c r="O1297" i="1" s="1"/>
  <c r="N1293" i="1"/>
  <c r="O1293" i="1" s="1"/>
  <c r="N1289" i="1"/>
  <c r="N1285" i="1"/>
  <c r="P1285" i="1" s="1"/>
  <c r="N1281" i="1"/>
  <c r="O1281" i="1" s="1"/>
  <c r="N1277" i="1"/>
  <c r="O1277" i="1" s="1"/>
  <c r="N1273" i="1"/>
  <c r="Q1273" i="1" s="1"/>
  <c r="N1269" i="1"/>
  <c r="N1265" i="1"/>
  <c r="N1261" i="1"/>
  <c r="O1261" i="1" s="1"/>
  <c r="N1257" i="1"/>
  <c r="N1253" i="1"/>
  <c r="P1253" i="1" s="1"/>
  <c r="N1249" i="1"/>
  <c r="N1245" i="1"/>
  <c r="Q1245" i="1" s="1"/>
  <c r="N1241" i="1"/>
  <c r="N1236" i="1"/>
  <c r="N1232" i="1"/>
  <c r="Q1232" i="1" s="1"/>
  <c r="N1228" i="1"/>
  <c r="O1228" i="1" s="1"/>
  <c r="N1224" i="1"/>
  <c r="N1220" i="1"/>
  <c r="N1216" i="1"/>
  <c r="O1216" i="1" s="1"/>
  <c r="N1212" i="1"/>
  <c r="N1208" i="1"/>
  <c r="N1204" i="1"/>
  <c r="N1200" i="1"/>
  <c r="Q1200" i="1" s="1"/>
  <c r="N1196" i="1"/>
  <c r="Q1196" i="1" s="1"/>
  <c r="N1192" i="1"/>
  <c r="N1188" i="1"/>
  <c r="N1184" i="1"/>
  <c r="O1184" i="1" s="1"/>
  <c r="N1180" i="1"/>
  <c r="N1176" i="1"/>
  <c r="N1172" i="1"/>
  <c r="P1172" i="1" s="1"/>
  <c r="N1168" i="1"/>
  <c r="Q1168" i="1" s="1"/>
  <c r="N1164" i="1"/>
  <c r="N1160" i="1"/>
  <c r="N1156" i="1"/>
  <c r="N1152" i="1"/>
  <c r="O1152" i="1" s="1"/>
  <c r="N1148" i="1"/>
  <c r="P1148" i="1" s="1"/>
  <c r="N1144" i="1"/>
  <c r="Q1144" i="1" s="1"/>
  <c r="N1140" i="1"/>
  <c r="N1136" i="1"/>
  <c r="N1132" i="1"/>
  <c r="Q1132" i="1" s="1"/>
  <c r="N1128" i="1"/>
  <c r="N1124" i="1"/>
  <c r="N1120" i="1"/>
  <c r="P1120" i="1" s="1"/>
  <c r="N1116" i="1"/>
  <c r="N1112" i="1"/>
  <c r="N1108" i="1"/>
  <c r="N1104" i="1"/>
  <c r="N1100" i="1"/>
  <c r="Q1100" i="1" s="1"/>
  <c r="N1096" i="1"/>
  <c r="P1096" i="1" s="1"/>
  <c r="N1092" i="1"/>
  <c r="N1088" i="1"/>
  <c r="Q1088" i="1" s="1"/>
  <c r="N1084" i="1"/>
  <c r="N1080" i="1"/>
  <c r="N1076" i="1"/>
  <c r="N1072" i="1"/>
  <c r="O1072" i="1" s="1"/>
  <c r="N1068" i="1"/>
  <c r="P1068" i="1" s="1"/>
  <c r="N1064" i="1"/>
  <c r="N1060" i="1"/>
  <c r="P1060" i="1" s="1"/>
  <c r="N1056" i="1"/>
  <c r="Q1056" i="1" s="1"/>
  <c r="N1052" i="1"/>
  <c r="N1048" i="1"/>
  <c r="N1044" i="1"/>
  <c r="N1040" i="1"/>
  <c r="N1036" i="1"/>
  <c r="Q1036" i="1" s="1"/>
  <c r="N1032" i="1"/>
  <c r="N1028" i="1"/>
  <c r="N1024" i="1"/>
  <c r="N1020" i="1"/>
  <c r="N1016" i="1"/>
  <c r="N1012" i="1"/>
  <c r="Q1012" i="1" s="1"/>
  <c r="N1008" i="1"/>
  <c r="P1008" i="1" s="1"/>
  <c r="N1004" i="1"/>
  <c r="Q1004" i="1" s="1"/>
  <c r="N1000" i="1"/>
  <c r="N998" i="1"/>
  <c r="N994" i="1"/>
  <c r="Q994" i="1" s="1"/>
  <c r="N990" i="1"/>
  <c r="N986" i="1"/>
  <c r="N982" i="1"/>
  <c r="N978" i="1"/>
  <c r="N974" i="1"/>
  <c r="Q974" i="1" s="1"/>
  <c r="N970" i="1"/>
  <c r="N966" i="1"/>
  <c r="N962" i="1"/>
  <c r="Q962" i="1" s="1"/>
  <c r="N958" i="1"/>
  <c r="N954" i="1"/>
  <c r="N950" i="1"/>
  <c r="N946" i="1"/>
  <c r="O946" i="1" s="1"/>
  <c r="N942" i="1"/>
  <c r="N938" i="1"/>
  <c r="N934" i="1"/>
  <c r="P934" i="1" s="1"/>
  <c r="N930" i="1"/>
  <c r="Q930" i="1" s="1"/>
  <c r="N926" i="1"/>
  <c r="N922" i="1"/>
  <c r="Q922" i="1" s="1"/>
  <c r="N918" i="1"/>
  <c r="N914" i="1"/>
  <c r="O914" i="1" s="1"/>
  <c r="N910" i="1"/>
  <c r="Q910" i="1" s="1"/>
  <c r="N906" i="1"/>
  <c r="Q906" i="1" s="1"/>
  <c r="N900" i="1"/>
  <c r="Q900" i="1" s="1"/>
  <c r="N896" i="1"/>
  <c r="N892" i="1"/>
  <c r="Q892" i="1" s="1"/>
  <c r="N888" i="1"/>
  <c r="N884" i="1"/>
  <c r="O884" i="1" s="1"/>
  <c r="N880" i="1"/>
  <c r="Q880" i="1" s="1"/>
  <c r="N876" i="1"/>
  <c r="Q876" i="1" s="1"/>
  <c r="N872" i="1"/>
  <c r="P872" i="1" s="1"/>
  <c r="N868" i="1"/>
  <c r="P868" i="1" s="1"/>
  <c r="N864" i="1"/>
  <c r="N860" i="1"/>
  <c r="Q860" i="1" s="1"/>
  <c r="N856" i="1"/>
  <c r="N852" i="1"/>
  <c r="Q852" i="1" s="1"/>
  <c r="N848" i="1"/>
  <c r="Q848" i="1" s="1"/>
  <c r="N844" i="1"/>
  <c r="Q844" i="1" s="1"/>
  <c r="N840" i="1"/>
  <c r="P840" i="1" s="1"/>
  <c r="N836" i="1"/>
  <c r="O836" i="1" s="1"/>
  <c r="N832" i="1"/>
  <c r="N828" i="1"/>
  <c r="Q828" i="1" s="1"/>
  <c r="N824" i="1"/>
  <c r="N820" i="1"/>
  <c r="Q820" i="1" s="1"/>
  <c r="N816" i="1"/>
  <c r="Q816" i="1" s="1"/>
  <c r="N812" i="1"/>
  <c r="Q812" i="1" s="1"/>
  <c r="N808" i="1"/>
  <c r="N804" i="1"/>
  <c r="P804" i="1" s="1"/>
  <c r="N800" i="1"/>
  <c r="N796" i="1"/>
  <c r="Q796" i="1" s="1"/>
  <c r="N792" i="1"/>
  <c r="N788" i="1"/>
  <c r="O788" i="1" s="1"/>
  <c r="N784" i="1"/>
  <c r="N780" i="1"/>
  <c r="Q780" i="1" s="1"/>
  <c r="N776" i="1"/>
  <c r="P776" i="1" s="1"/>
  <c r="N772" i="1"/>
  <c r="Q772" i="1" s="1"/>
  <c r="N768" i="1"/>
  <c r="N764" i="1"/>
  <c r="Q764" i="1" s="1"/>
  <c r="N760" i="1"/>
  <c r="N756" i="1"/>
  <c r="O756" i="1" s="1"/>
  <c r="N752" i="1"/>
  <c r="O752" i="1" s="1"/>
  <c r="N748" i="1"/>
  <c r="Q748" i="1" s="1"/>
  <c r="N744" i="1"/>
  <c r="N740" i="1"/>
  <c r="P740" i="1" s="1"/>
  <c r="N736" i="1"/>
  <c r="P736" i="1" s="1"/>
  <c r="N732" i="1"/>
  <c r="Q732" i="1" s="1"/>
  <c r="N728" i="1"/>
  <c r="N724" i="1"/>
  <c r="Q724" i="1" s="1"/>
  <c r="N720" i="1"/>
  <c r="N716" i="1"/>
  <c r="Q716" i="1" s="1"/>
  <c r="N712" i="1"/>
  <c r="N708" i="1"/>
  <c r="O708" i="1" s="1"/>
  <c r="N704" i="1"/>
  <c r="P704" i="1" s="1"/>
  <c r="N700" i="1"/>
  <c r="Q700" i="1" s="1"/>
  <c r="N696" i="1"/>
  <c r="Q696" i="1" s="1"/>
  <c r="N692" i="1"/>
  <c r="Q692" i="1" s="1"/>
  <c r="N688" i="1"/>
  <c r="N684" i="1"/>
  <c r="Q684" i="1" s="1"/>
  <c r="N680" i="1"/>
  <c r="P680" i="1" s="1"/>
  <c r="N676" i="1"/>
  <c r="N672" i="1"/>
  <c r="N668" i="1"/>
  <c r="Q668" i="1" s="1"/>
  <c r="N664" i="1"/>
  <c r="Q664" i="1" s="1"/>
  <c r="N660" i="1"/>
  <c r="O660" i="1" s="1"/>
  <c r="N656" i="1"/>
  <c r="N652" i="1"/>
  <c r="Q652" i="1" s="1"/>
  <c r="N648" i="1"/>
  <c r="Q648" i="1" s="1"/>
  <c r="N644" i="1"/>
  <c r="Q644" i="1" s="1"/>
  <c r="N640" i="1"/>
  <c r="P640" i="1" s="1"/>
  <c r="N636" i="1"/>
  <c r="Q636" i="1" s="1"/>
  <c r="N632" i="1"/>
  <c r="N628" i="1"/>
  <c r="O628" i="1" s="1"/>
  <c r="N624" i="1"/>
  <c r="N620" i="1"/>
  <c r="Q620" i="1" s="1"/>
  <c r="N616" i="1"/>
  <c r="N612" i="1"/>
  <c r="P612" i="1" s="1"/>
  <c r="N608" i="1"/>
  <c r="N604" i="1"/>
  <c r="Q604" i="1" s="1"/>
  <c r="N600" i="1"/>
  <c r="N596" i="1"/>
  <c r="Q596" i="1" s="1"/>
  <c r="N592" i="1"/>
  <c r="O592" i="1" s="1"/>
  <c r="N588" i="1"/>
  <c r="Q588" i="1" s="1"/>
  <c r="N584" i="1"/>
  <c r="N580" i="1"/>
  <c r="O580" i="1" s="1"/>
  <c r="N576" i="1"/>
  <c r="N572" i="1"/>
  <c r="Q572" i="1" s="1"/>
  <c r="N568" i="1"/>
  <c r="N564" i="1"/>
  <c r="Q564" i="1" s="1"/>
  <c r="N560" i="1"/>
  <c r="N556" i="1"/>
  <c r="Q556" i="1" s="1"/>
  <c r="N552" i="1"/>
  <c r="O552" i="1" s="1"/>
  <c r="N548" i="1"/>
  <c r="P548" i="1" s="1"/>
  <c r="N544" i="1"/>
  <c r="N540" i="1"/>
  <c r="Q540" i="1" s="1"/>
  <c r="N536" i="1"/>
  <c r="N532" i="1"/>
  <c r="O532" i="1" s="1"/>
  <c r="N528" i="1"/>
  <c r="N524" i="1"/>
  <c r="Q524" i="1" s="1"/>
  <c r="N520" i="1"/>
  <c r="N516" i="1"/>
  <c r="O516" i="1" s="1"/>
  <c r="N512" i="1"/>
  <c r="N508" i="1"/>
  <c r="O508" i="1" s="1"/>
  <c r="N504" i="1"/>
  <c r="P504" i="1" s="1"/>
  <c r="N500" i="1"/>
  <c r="Q500" i="1" s="1"/>
  <c r="N496" i="1"/>
  <c r="N492" i="1"/>
  <c r="O492" i="1" s="1"/>
  <c r="N488" i="1"/>
  <c r="O488" i="1" s="1"/>
  <c r="N484" i="1"/>
  <c r="N480" i="1"/>
  <c r="Q480" i="1" s="1"/>
  <c r="N476" i="1"/>
  <c r="O476" i="1" s="1"/>
  <c r="N472" i="1"/>
  <c r="Q472" i="1" s="1"/>
  <c r="N468" i="1"/>
  <c r="Q468" i="1" s="1"/>
  <c r="N464" i="1"/>
  <c r="N460" i="1"/>
  <c r="O460" i="1" s="1"/>
  <c r="N456" i="1"/>
  <c r="Q456" i="1" s="1"/>
  <c r="N452" i="1"/>
  <c r="O452" i="1" s="1"/>
  <c r="N448" i="1"/>
  <c r="Q448" i="1" s="1"/>
  <c r="N444" i="1"/>
  <c r="O444" i="1" s="1"/>
  <c r="N440" i="1"/>
  <c r="N436" i="1"/>
  <c r="Q436" i="1" s="1"/>
  <c r="N432" i="1"/>
  <c r="N428" i="1"/>
  <c r="O428" i="1" s="1"/>
  <c r="N424" i="1"/>
  <c r="N420" i="1"/>
  <c r="N416" i="1"/>
  <c r="N412" i="1"/>
  <c r="O412" i="1" s="1"/>
  <c r="N408" i="1"/>
  <c r="O408" i="1" s="1"/>
  <c r="N404" i="1"/>
  <c r="Q404" i="1" s="1"/>
  <c r="N400" i="1"/>
  <c r="P400" i="1" s="1"/>
  <c r="N396" i="1"/>
  <c r="O396" i="1" s="1"/>
  <c r="N392" i="1"/>
  <c r="N388" i="1"/>
  <c r="O388" i="1" s="1"/>
  <c r="N384" i="1"/>
  <c r="N380" i="1"/>
  <c r="O380" i="1" s="1"/>
  <c r="N376" i="1"/>
  <c r="Q376" i="1" s="1"/>
  <c r="N372" i="1"/>
  <c r="Q372" i="1" s="1"/>
  <c r="N368" i="1"/>
  <c r="Q368" i="1" s="1"/>
  <c r="N364" i="1"/>
  <c r="O364" i="1" s="1"/>
  <c r="N360" i="1"/>
  <c r="O360" i="1" s="1"/>
  <c r="N356" i="1"/>
  <c r="O356" i="1" s="1"/>
  <c r="N352" i="1"/>
  <c r="O352" i="1" s="1"/>
  <c r="N348" i="1"/>
  <c r="O348" i="1" s="1"/>
  <c r="N344" i="1"/>
  <c r="Q344" i="1" s="1"/>
  <c r="N340" i="1"/>
  <c r="Q340" i="1" s="1"/>
  <c r="N336" i="1"/>
  <c r="N332" i="1"/>
  <c r="O332" i="1" s="1"/>
  <c r="N328" i="1"/>
  <c r="Q328" i="1" s="1"/>
  <c r="N324" i="1"/>
  <c r="O324" i="1" s="1"/>
  <c r="N320" i="1"/>
  <c r="Q320" i="1" s="1"/>
  <c r="N316" i="1"/>
  <c r="O316" i="1" s="1"/>
  <c r="N312" i="1"/>
  <c r="O312" i="1" s="1"/>
  <c r="N308" i="1"/>
  <c r="N304" i="1"/>
  <c r="P304" i="1" s="1"/>
  <c r="N300" i="1"/>
  <c r="O300" i="1" s="1"/>
  <c r="N296" i="1"/>
  <c r="O296" i="1" s="1"/>
  <c r="N292" i="1"/>
  <c r="O292" i="1" s="1"/>
  <c r="N288" i="1"/>
  <c r="Q288" i="1" s="1"/>
  <c r="N284" i="1"/>
  <c r="O284" i="1" s="1"/>
  <c r="N280" i="1"/>
  <c r="O280" i="1" s="1"/>
  <c r="N276" i="1"/>
  <c r="P276" i="1" s="1"/>
  <c r="N272" i="1"/>
  <c r="Q272" i="1" s="1"/>
  <c r="N268" i="1"/>
  <c r="O268" i="1" s="1"/>
  <c r="N264" i="1"/>
  <c r="O264" i="1" s="1"/>
  <c r="N260" i="1"/>
  <c r="Q260" i="1" s="1"/>
  <c r="N256" i="1"/>
  <c r="P256" i="1" s="1"/>
  <c r="N252" i="1"/>
  <c r="O252" i="1" s="1"/>
  <c r="N248" i="1"/>
  <c r="Q248" i="1" s="1"/>
  <c r="N244" i="1"/>
  <c r="P244" i="1" s="1"/>
  <c r="N240" i="1"/>
  <c r="Q240" i="1" s="1"/>
  <c r="N236" i="1"/>
  <c r="O236" i="1" s="1"/>
  <c r="N232" i="1"/>
  <c r="N228" i="1"/>
  <c r="P228" i="1" s="1"/>
  <c r="N224" i="1"/>
  <c r="N220" i="1"/>
  <c r="O220" i="1" s="1"/>
  <c r="N216" i="1"/>
  <c r="O216" i="1" s="1"/>
  <c r="N213" i="1"/>
  <c r="P213" i="1" s="1"/>
  <c r="N209" i="1"/>
  <c r="N205" i="1"/>
  <c r="O205" i="1" s="1"/>
  <c r="N201" i="1"/>
  <c r="Q201" i="1" s="1"/>
  <c r="N197" i="1"/>
  <c r="P197" i="1" s="1"/>
  <c r="N193" i="1"/>
  <c r="P193" i="1" s="1"/>
  <c r="N189" i="1"/>
  <c r="O189" i="1" s="1"/>
  <c r="N185" i="1"/>
  <c r="Q185" i="1" s="1"/>
  <c r="N181" i="1"/>
  <c r="P181" i="1" s="1"/>
  <c r="N177" i="1"/>
  <c r="N173" i="1"/>
  <c r="Q173" i="1" s="1"/>
  <c r="N169" i="1"/>
  <c r="O169" i="1" s="1"/>
  <c r="N165" i="1"/>
  <c r="O165" i="1" s="1"/>
  <c r="N161" i="1"/>
  <c r="N157" i="1"/>
  <c r="Q157" i="1" s="1"/>
  <c r="N153" i="1"/>
  <c r="N149" i="1"/>
  <c r="N145" i="1"/>
  <c r="N141" i="1"/>
  <c r="Q141" i="1" s="1"/>
  <c r="N137" i="1"/>
  <c r="P137" i="1" s="1"/>
  <c r="N133" i="1"/>
  <c r="Q133" i="1" s="1"/>
  <c r="N129" i="1"/>
  <c r="N127" i="1"/>
  <c r="Q127" i="1" s="1"/>
  <c r="N123" i="1"/>
  <c r="O123" i="1" s="1"/>
  <c r="N119" i="1"/>
  <c r="P119" i="1" s="1"/>
  <c r="N115" i="1"/>
  <c r="N111" i="1"/>
  <c r="Q111" i="1" s="1"/>
  <c r="N107" i="1"/>
  <c r="Q107" i="1" s="1"/>
  <c r="N103" i="1"/>
  <c r="N99" i="1"/>
  <c r="N95" i="1"/>
  <c r="Q95" i="1" s="1"/>
  <c r="N91" i="1"/>
  <c r="N87" i="1"/>
  <c r="O87" i="1" s="1"/>
  <c r="N83" i="1"/>
  <c r="N79" i="1"/>
  <c r="Q79" i="1" s="1"/>
  <c r="N75" i="1"/>
  <c r="O75" i="1" s="1"/>
  <c r="N71" i="1"/>
  <c r="Q71" i="1" s="1"/>
  <c r="N67" i="1"/>
  <c r="N63" i="1"/>
  <c r="Q63" i="1" s="1"/>
  <c r="N59" i="1"/>
  <c r="Q59" i="1" s="1"/>
  <c r="N55" i="1"/>
  <c r="N51" i="1"/>
  <c r="N47" i="1"/>
  <c r="Q47" i="1" s="1"/>
  <c r="N43" i="1"/>
  <c r="Q43" i="1" s="1"/>
  <c r="N39" i="1"/>
  <c r="P39" i="1" s="1"/>
  <c r="N35" i="1"/>
  <c r="P35" i="1" s="1"/>
  <c r="N31" i="1"/>
  <c r="Q31" i="1" s="1"/>
  <c r="N27" i="1"/>
  <c r="O27" i="1" s="1"/>
  <c r="N23" i="1"/>
  <c r="O23" i="1" s="1"/>
  <c r="N19" i="1"/>
  <c r="N15" i="1"/>
  <c r="Q15" i="1" s="1"/>
  <c r="N11" i="1"/>
  <c r="N7" i="1"/>
  <c r="Q7" i="1" s="1"/>
  <c r="N3" i="1"/>
  <c r="N204" i="1"/>
  <c r="P204" i="1" s="1"/>
  <c r="N200" i="1"/>
  <c r="P200" i="1" s="1"/>
  <c r="N196" i="1"/>
  <c r="Q196" i="1" s="1"/>
  <c r="N192" i="1"/>
  <c r="P192" i="1" s="1"/>
  <c r="N188" i="1"/>
  <c r="P188" i="1" s="1"/>
  <c r="N184" i="1"/>
  <c r="Q184" i="1" s="1"/>
  <c r="N180" i="1"/>
  <c r="O180" i="1" s="1"/>
  <c r="N176" i="1"/>
  <c r="N172" i="1"/>
  <c r="P172" i="1" s="1"/>
  <c r="N168" i="1"/>
  <c r="O168" i="1" s="1"/>
  <c r="N164" i="1"/>
  <c r="N160" i="1"/>
  <c r="N156" i="1"/>
  <c r="P156" i="1" s="1"/>
  <c r="N152" i="1"/>
  <c r="N148" i="1"/>
  <c r="O148" i="1" s="1"/>
  <c r="N144" i="1"/>
  <c r="O144" i="1" s="1"/>
  <c r="N140" i="1"/>
  <c r="N136" i="1"/>
  <c r="P136" i="1" s="1"/>
  <c r="N132" i="1"/>
  <c r="N128" i="1"/>
  <c r="N126" i="1"/>
  <c r="N122" i="1"/>
  <c r="Q122" i="1" s="1"/>
  <c r="N118" i="1"/>
  <c r="Q118" i="1" s="1"/>
  <c r="N114" i="1"/>
  <c r="P114" i="1" s="1"/>
  <c r="N110" i="1"/>
  <c r="N106" i="1"/>
  <c r="N102" i="1"/>
  <c r="O102" i="1" s="1"/>
  <c r="N98" i="1"/>
  <c r="O98" i="1" s="1"/>
  <c r="N94" i="1"/>
  <c r="P94" i="1" s="1"/>
  <c r="N90" i="1"/>
  <c r="P90" i="1" s="1"/>
  <c r="N86" i="1"/>
  <c r="N82" i="1"/>
  <c r="N78" i="1"/>
  <c r="Q78" i="1" s="1"/>
  <c r="N74" i="1"/>
  <c r="Q74" i="1" s="1"/>
  <c r="N70" i="1"/>
  <c r="Q70" i="1" s="1"/>
  <c r="N66" i="1"/>
  <c r="N62" i="1"/>
  <c r="N58" i="1"/>
  <c r="P58" i="1" s="1"/>
  <c r="N54" i="1"/>
  <c r="N50" i="1"/>
  <c r="O50" i="1" s="1"/>
  <c r="N46" i="1"/>
  <c r="N42" i="1"/>
  <c r="P42" i="1" s="1"/>
  <c r="N38" i="1"/>
  <c r="O38" i="1" s="1"/>
  <c r="N34" i="1"/>
  <c r="N30" i="1"/>
  <c r="Q30" i="1" s="1"/>
  <c r="N26" i="1"/>
  <c r="P26" i="1" s="1"/>
  <c r="N22" i="1"/>
  <c r="O22" i="1" s="1"/>
  <c r="N18" i="1"/>
  <c r="Q18" i="1" s="1"/>
  <c r="N14" i="1"/>
  <c r="N10" i="1"/>
  <c r="O10" i="1" s="1"/>
  <c r="N6" i="1"/>
  <c r="N2" i="1"/>
  <c r="Q2" i="1" s="1"/>
  <c r="Q3217" i="1"/>
  <c r="P3217" i="1"/>
  <c r="O3217" i="1"/>
  <c r="T3137" i="1"/>
  <c r="T3117" i="1"/>
  <c r="T3085" i="1"/>
  <c r="T3057" i="1"/>
  <c r="T3029" i="1"/>
  <c r="T2977" i="1"/>
  <c r="T2965" i="1"/>
  <c r="T2901" i="1"/>
  <c r="T2869" i="1"/>
  <c r="T2847" i="1"/>
  <c r="T2761" i="1"/>
  <c r="T2681" i="1"/>
  <c r="T2561" i="1"/>
  <c r="T2361" i="1"/>
  <c r="T2337" i="1"/>
  <c r="T2237" i="1"/>
  <c r="T2185" i="1"/>
  <c r="T2153" i="1"/>
  <c r="T2062" i="1"/>
  <c r="T2030" i="1"/>
  <c r="T3181" i="1"/>
  <c r="T3129" i="1"/>
  <c r="T3097" i="1"/>
  <c r="T3065" i="1"/>
  <c r="T2713" i="1"/>
  <c r="T2673" i="1"/>
  <c r="T2661" i="1"/>
  <c r="T2589" i="1"/>
  <c r="T2429" i="1"/>
  <c r="T2397" i="1"/>
  <c r="T2229" i="1"/>
  <c r="T2197" i="1"/>
  <c r="T2125" i="1"/>
  <c r="T2105" i="1"/>
  <c r="T1912" i="1"/>
  <c r="T1828" i="1"/>
  <c r="N3240" i="1"/>
  <c r="N3228" i="1"/>
  <c r="N3220" i="1"/>
  <c r="N3208" i="1"/>
  <c r="N3196" i="1"/>
  <c r="N3184" i="1"/>
  <c r="N3176" i="1"/>
  <c r="N3164" i="1"/>
  <c r="N3152" i="1"/>
  <c r="N3140" i="1"/>
  <c r="N3132" i="1"/>
  <c r="N3128" i="1"/>
  <c r="N3124" i="1"/>
  <c r="N3120" i="1"/>
  <c r="N3116" i="1"/>
  <c r="N3112" i="1"/>
  <c r="N3108" i="1"/>
  <c r="N3104" i="1"/>
  <c r="N3100" i="1"/>
  <c r="N3096" i="1"/>
  <c r="N3092" i="1"/>
  <c r="N3088" i="1"/>
  <c r="N3084" i="1"/>
  <c r="N3080" i="1"/>
  <c r="N3076" i="1"/>
  <c r="N3072" i="1"/>
  <c r="N3068" i="1"/>
  <c r="N3064" i="1"/>
  <c r="N3060" i="1"/>
  <c r="N3056" i="1"/>
  <c r="N3052" i="1"/>
  <c r="N3048" i="1"/>
  <c r="N3044" i="1"/>
  <c r="N3040" i="1"/>
  <c r="N3036" i="1"/>
  <c r="N3032" i="1"/>
  <c r="N3028" i="1"/>
  <c r="N3024" i="1"/>
  <c r="N3020" i="1"/>
  <c r="N3016" i="1"/>
  <c r="N3012" i="1"/>
  <c r="N3008" i="1"/>
  <c r="N3004" i="1"/>
  <c r="N3000" i="1"/>
  <c r="N2996" i="1"/>
  <c r="N2992" i="1"/>
  <c r="N2988" i="1"/>
  <c r="N2984" i="1"/>
  <c r="N2980" i="1"/>
  <c r="N2976" i="1"/>
  <c r="N2972" i="1"/>
  <c r="N2968" i="1"/>
  <c r="N2964" i="1"/>
  <c r="N2960" i="1"/>
  <c r="N2956" i="1"/>
  <c r="N2952" i="1"/>
  <c r="N2948" i="1"/>
  <c r="N2944" i="1"/>
  <c r="N2940" i="1"/>
  <c r="N2936" i="1"/>
  <c r="N2932" i="1"/>
  <c r="N2928" i="1"/>
  <c r="N2924" i="1"/>
  <c r="N2920" i="1"/>
  <c r="N2916" i="1"/>
  <c r="N2912" i="1"/>
  <c r="N2908" i="1"/>
  <c r="N2904" i="1"/>
  <c r="N2900" i="1"/>
  <c r="N2896" i="1"/>
  <c r="N2892" i="1"/>
  <c r="N2888" i="1"/>
  <c r="N2884" i="1"/>
  <c r="N2880" i="1"/>
  <c r="N2876" i="1"/>
  <c r="N2872" i="1"/>
  <c r="N2868" i="1"/>
  <c r="N2864" i="1"/>
  <c r="N2860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60" i="1"/>
  <c r="N2756" i="1"/>
  <c r="N2752" i="1"/>
  <c r="N2748" i="1"/>
  <c r="N2744" i="1"/>
  <c r="N2740" i="1"/>
  <c r="N2736" i="1"/>
  <c r="N2732" i="1"/>
  <c r="N2728" i="1"/>
  <c r="N2724" i="1"/>
  <c r="N2720" i="1"/>
  <c r="N2716" i="1"/>
  <c r="N2712" i="1"/>
  <c r="N2708" i="1"/>
  <c r="N2704" i="1"/>
  <c r="N2700" i="1"/>
  <c r="N2696" i="1"/>
  <c r="N2692" i="1"/>
  <c r="N2688" i="1"/>
  <c r="N2684" i="1"/>
  <c r="N2680" i="1"/>
  <c r="N2676" i="1"/>
  <c r="N2672" i="1"/>
  <c r="N2668" i="1"/>
  <c r="N2664" i="1"/>
  <c r="N2660" i="1"/>
  <c r="N2656" i="1"/>
  <c r="N2652" i="1"/>
  <c r="N2648" i="1"/>
  <c r="N2644" i="1"/>
  <c r="N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N2384" i="1"/>
  <c r="N2380" i="1"/>
  <c r="N2376" i="1"/>
  <c r="N2372" i="1"/>
  <c r="N2368" i="1"/>
  <c r="N2364" i="1"/>
  <c r="N2360" i="1"/>
  <c r="N2356" i="1"/>
  <c r="N2352" i="1"/>
  <c r="N2348" i="1"/>
  <c r="N2344" i="1"/>
  <c r="N2340" i="1"/>
  <c r="N2336" i="1"/>
  <c r="N2332" i="1"/>
  <c r="N2328" i="1"/>
  <c r="N2324" i="1"/>
  <c r="N2320" i="1"/>
  <c r="N2316" i="1"/>
  <c r="N2312" i="1"/>
  <c r="N2308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6" i="1"/>
  <c r="N2252" i="1"/>
  <c r="N2248" i="1"/>
  <c r="N2244" i="1"/>
  <c r="N2240" i="1"/>
  <c r="N2236" i="1"/>
  <c r="N2232" i="1"/>
  <c r="N2228" i="1"/>
  <c r="N2224" i="1"/>
  <c r="N2220" i="1"/>
  <c r="N2216" i="1"/>
  <c r="N2212" i="1"/>
  <c r="N2208" i="1"/>
  <c r="N2204" i="1"/>
  <c r="N2200" i="1"/>
  <c r="N2196" i="1"/>
  <c r="N2192" i="1"/>
  <c r="N2188" i="1"/>
  <c r="N2184" i="1"/>
  <c r="N2180" i="1"/>
  <c r="N2176" i="1"/>
  <c r="N2172" i="1"/>
  <c r="N2168" i="1"/>
  <c r="N2164" i="1"/>
  <c r="N2160" i="1"/>
  <c r="N2156" i="1"/>
  <c r="N2152" i="1"/>
  <c r="N2148" i="1"/>
  <c r="N2144" i="1"/>
  <c r="N2140" i="1"/>
  <c r="N2136" i="1"/>
  <c r="N2132" i="1"/>
  <c r="N2128" i="1"/>
  <c r="N2124" i="1"/>
  <c r="N2120" i="1"/>
  <c r="N2116" i="1"/>
  <c r="N2112" i="1"/>
  <c r="N2108" i="1"/>
  <c r="N2104" i="1"/>
  <c r="N2100" i="1"/>
  <c r="N2096" i="1"/>
  <c r="N2092" i="1"/>
  <c r="N2088" i="1"/>
  <c r="N2084" i="1"/>
  <c r="N2080" i="1"/>
  <c r="N2077" i="1"/>
  <c r="N2073" i="1"/>
  <c r="N2069" i="1"/>
  <c r="N2065" i="1"/>
  <c r="N2061" i="1"/>
  <c r="N2057" i="1"/>
  <c r="N2053" i="1"/>
  <c r="N2049" i="1"/>
  <c r="N2045" i="1"/>
  <c r="N2041" i="1"/>
  <c r="N2037" i="1"/>
  <c r="N2033" i="1"/>
  <c r="N2029" i="1"/>
  <c r="N2025" i="1"/>
  <c r="N2021" i="1"/>
  <c r="N2017" i="1"/>
  <c r="N2013" i="1"/>
  <c r="N2009" i="1"/>
  <c r="N2005" i="1"/>
  <c r="N2001" i="1"/>
  <c r="N1997" i="1"/>
  <c r="N1993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5" i="1"/>
  <c r="Q3237" i="1"/>
  <c r="P3237" i="1"/>
  <c r="O3237" i="1"/>
  <c r="T3237" i="1"/>
  <c r="Q3225" i="1"/>
  <c r="P3225" i="1"/>
  <c r="O3225" i="1"/>
  <c r="Q3205" i="1"/>
  <c r="P3205" i="1"/>
  <c r="O3205" i="1"/>
  <c r="T3205" i="1"/>
  <c r="Q3193" i="1"/>
  <c r="P3193" i="1"/>
  <c r="O3193" i="1"/>
  <c r="T3193" i="1"/>
  <c r="T3109" i="1"/>
  <c r="T3037" i="1"/>
  <c r="T3017" i="1"/>
  <c r="T2997" i="1"/>
  <c r="T2949" i="1"/>
  <c r="T2889" i="1"/>
  <c r="T2835" i="1"/>
  <c r="T2811" i="1"/>
  <c r="T2783" i="1"/>
  <c r="T2771" i="1"/>
  <c r="T2721" i="1"/>
  <c r="T2701" i="1"/>
  <c r="T2653" i="1"/>
  <c r="T2641" i="1"/>
  <c r="T2629" i="1"/>
  <c r="T2577" i="1"/>
  <c r="T2553" i="1"/>
  <c r="T2525" i="1"/>
  <c r="T2461" i="1"/>
  <c r="T2349" i="1"/>
  <c r="T2277" i="1"/>
  <c r="T2209" i="1"/>
  <c r="T1998" i="1"/>
  <c r="T1856" i="1"/>
  <c r="T1788" i="1"/>
  <c r="T1740" i="1"/>
  <c r="T1492" i="1"/>
  <c r="T1336" i="1"/>
  <c r="N3236" i="1"/>
  <c r="N3232" i="1"/>
  <c r="N3224" i="1"/>
  <c r="N3216" i="1"/>
  <c r="N3212" i="1"/>
  <c r="N3204" i="1"/>
  <c r="N3200" i="1"/>
  <c r="N3192" i="1"/>
  <c r="N3188" i="1"/>
  <c r="N3180" i="1"/>
  <c r="N3172" i="1"/>
  <c r="N3168" i="1"/>
  <c r="N3160" i="1"/>
  <c r="N3156" i="1"/>
  <c r="N3148" i="1"/>
  <c r="N3144" i="1"/>
  <c r="N3136" i="1"/>
  <c r="T2133" i="1" l="1"/>
  <c r="T2177" i="1"/>
  <c r="T2261" i="1"/>
  <c r="T2381" i="1"/>
  <c r="T2417" i="1"/>
  <c r="T2505" i="1"/>
  <c r="T2753" i="1"/>
  <c r="T2791" i="1"/>
  <c r="T2933" i="1"/>
  <c r="O3213" i="1"/>
  <c r="T1324" i="1"/>
  <c r="T1608" i="1"/>
  <c r="T3149" i="1"/>
  <c r="T1248" i="1"/>
  <c r="O3199" i="1"/>
  <c r="Q2889" i="1"/>
  <c r="O2873" i="1"/>
  <c r="Q228" i="1"/>
  <c r="O2889" i="1"/>
  <c r="Q1342" i="1"/>
  <c r="T3169" i="1"/>
  <c r="Q2147" i="1"/>
  <c r="P1484" i="1"/>
  <c r="Q2129" i="1"/>
  <c r="P2325" i="1"/>
  <c r="Q1484" i="1"/>
  <c r="O1944" i="1"/>
  <c r="T2823" i="1"/>
  <c r="T2609" i="1"/>
  <c r="T2689" i="1"/>
  <c r="T2733" i="1"/>
  <c r="T3217" i="1"/>
  <c r="T2085" i="1"/>
  <c r="T2165" i="1"/>
  <c r="T2289" i="1"/>
  <c r="T2329" i="1"/>
  <c r="T2369" i="1"/>
  <c r="T2405" i="1"/>
  <c r="T2493" i="1"/>
  <c r="T2533" i="1"/>
  <c r="T2441" i="1"/>
  <c r="T2485" i="1"/>
  <c r="T2741" i="1"/>
  <c r="T2803" i="1"/>
  <c r="T2877" i="1"/>
  <c r="T2913" i="1"/>
  <c r="T3225" i="1"/>
  <c r="T3009" i="1"/>
  <c r="T3049" i="1"/>
  <c r="T3077" i="1"/>
  <c r="T1376" i="1"/>
  <c r="T1412" i="1"/>
  <c r="T1452" i="1"/>
  <c r="T1536" i="1"/>
  <c r="T1576" i="1"/>
  <c r="T1624" i="1"/>
  <c r="T1700" i="1"/>
  <c r="T1868" i="1"/>
  <c r="T1952" i="1"/>
  <c r="T2113" i="1"/>
  <c r="T2317" i="1"/>
  <c r="T1872" i="1"/>
  <c r="T2002" i="1"/>
  <c r="T2117" i="1"/>
  <c r="T2325" i="1"/>
  <c r="T2387" i="1"/>
  <c r="T2617" i="1"/>
  <c r="T87" i="1"/>
  <c r="T197" i="1"/>
  <c r="T708" i="1"/>
  <c r="T2483" i="1"/>
  <c r="T2545" i="1"/>
  <c r="T3165" i="1"/>
  <c r="T468" i="1"/>
  <c r="T1296" i="1"/>
  <c r="T978" i="1"/>
  <c r="T2769" i="1"/>
  <c r="T735" i="1"/>
  <c r="T1628" i="1"/>
  <c r="T1428" i="1"/>
  <c r="T1960" i="1"/>
  <c r="T1007" i="1"/>
  <c r="T2365" i="1"/>
  <c r="T2827" i="1"/>
  <c r="T919" i="1"/>
  <c r="T2066" i="1"/>
  <c r="T2020" i="1"/>
  <c r="O409" i="1"/>
  <c r="T154" i="1"/>
  <c r="T681" i="1"/>
  <c r="T2211" i="1"/>
  <c r="T2563" i="1"/>
  <c r="T2691" i="1"/>
  <c r="T1276" i="1"/>
  <c r="T1356" i="1"/>
  <c r="T1472" i="1"/>
  <c r="T1720" i="1"/>
  <c r="T1968" i="1"/>
  <c r="T2054" i="1"/>
  <c r="T2249" i="1"/>
  <c r="T2453" i="1"/>
  <c r="P621" i="1"/>
  <c r="T2879" i="1"/>
  <c r="T2991" i="1"/>
  <c r="T319" i="1"/>
  <c r="T647" i="1"/>
  <c r="T1592" i="1"/>
  <c r="T905" i="1"/>
  <c r="T1127" i="1"/>
  <c r="T2350" i="1"/>
  <c r="T1093" i="1"/>
  <c r="T1237" i="1"/>
  <c r="T1494" i="1"/>
  <c r="T1734" i="1"/>
  <c r="T1878" i="1"/>
  <c r="P2183" i="1"/>
  <c r="P2829" i="1"/>
  <c r="P1099" i="1"/>
  <c r="P1019" i="1"/>
  <c r="O543" i="1"/>
  <c r="O1740" i="1"/>
  <c r="T420" i="1"/>
  <c r="P71" i="1"/>
  <c r="Q548" i="1"/>
  <c r="T275" i="1"/>
  <c r="T28" i="1"/>
  <c r="T92" i="1"/>
  <c r="O2931" i="1"/>
  <c r="P87" i="1"/>
  <c r="Q388" i="1"/>
  <c r="P60" i="1"/>
  <c r="P2263" i="1"/>
  <c r="P271" i="1"/>
  <c r="T2099" i="1"/>
  <c r="T2131" i="1"/>
  <c r="T2147" i="1"/>
  <c r="T2163" i="1"/>
  <c r="T2195" i="1"/>
  <c r="T2323" i="1"/>
  <c r="T2339" i="1"/>
  <c r="T2403" i="1"/>
  <c r="T2451" i="1"/>
  <c r="T2499" i="1"/>
  <c r="T2547" i="1"/>
  <c r="T2579" i="1"/>
  <c r="T2611" i="1"/>
  <c r="T2643" i="1"/>
  <c r="T2707" i="1"/>
  <c r="T2739" i="1"/>
  <c r="T2801" i="1"/>
  <c r="T2863" i="1"/>
  <c r="T2895" i="1"/>
  <c r="T2959" i="1"/>
  <c r="T3007" i="1"/>
  <c r="T3039" i="1"/>
  <c r="T3055" i="1"/>
  <c r="T3103" i="1"/>
  <c r="T3231" i="1"/>
  <c r="T102" i="1"/>
  <c r="T156" i="1"/>
  <c r="T403" i="1"/>
  <c r="T463" i="1"/>
  <c r="T973" i="1"/>
  <c r="T1011" i="1"/>
  <c r="T324" i="1"/>
  <c r="T500" i="1"/>
  <c r="T217" i="1"/>
  <c r="T249" i="1"/>
  <c r="T361" i="1"/>
  <c r="T425" i="1"/>
  <c r="T521" i="1"/>
  <c r="T633" i="1"/>
  <c r="T665" i="1"/>
  <c r="T713" i="1"/>
  <c r="T809" i="1"/>
  <c r="T951" i="1"/>
  <c r="T1013" i="1"/>
  <c r="T1029" i="1"/>
  <c r="T1157" i="1"/>
  <c r="T1189" i="1"/>
  <c r="T1221" i="1"/>
  <c r="T1286" i="1"/>
  <c r="T1302" i="1"/>
  <c r="T1398" i="1"/>
  <c r="T1430" i="1"/>
  <c r="T1638" i="1"/>
  <c r="T1686" i="1"/>
  <c r="T1702" i="1"/>
  <c r="T1718" i="1"/>
  <c r="T1798" i="1"/>
  <c r="T1830" i="1"/>
  <c r="T1846" i="1"/>
  <c r="T1910" i="1"/>
  <c r="T1926" i="1"/>
  <c r="T2036" i="1"/>
  <c r="Q804" i="1"/>
  <c r="Q1242" i="1"/>
  <c r="Q1554" i="1"/>
  <c r="Q2028" i="1"/>
  <c r="P425" i="1"/>
  <c r="Q1582" i="1"/>
  <c r="Q1766" i="1"/>
  <c r="P1478" i="1"/>
  <c r="T138" i="1"/>
  <c r="T329" i="1"/>
  <c r="T777" i="1"/>
  <c r="T935" i="1"/>
  <c r="T1045" i="1"/>
  <c r="P7" i="1"/>
  <c r="Q165" i="1"/>
  <c r="O974" i="1"/>
  <c r="O2829" i="1"/>
  <c r="P3213" i="1"/>
  <c r="T2961" i="1"/>
  <c r="O7" i="1"/>
  <c r="O612" i="1"/>
  <c r="O868" i="1"/>
  <c r="T804" i="1"/>
  <c r="T914" i="1"/>
  <c r="T962" i="1"/>
  <c r="T591" i="1"/>
  <c r="T1844" i="1"/>
  <c r="T108" i="1"/>
  <c r="T186" i="1"/>
  <c r="T202" i="1"/>
  <c r="T377" i="1"/>
  <c r="T409" i="1"/>
  <c r="T473" i="1"/>
  <c r="T489" i="1"/>
  <c r="T537" i="1"/>
  <c r="T585" i="1"/>
  <c r="T601" i="1"/>
  <c r="T697" i="1"/>
  <c r="T825" i="1"/>
  <c r="T889" i="1"/>
  <c r="T1077" i="1"/>
  <c r="T1173" i="1"/>
  <c r="T1254" i="1"/>
  <c r="T1318" i="1"/>
  <c r="T1478" i="1"/>
  <c r="Q39" i="1"/>
  <c r="O133" i="1"/>
  <c r="O500" i="1"/>
  <c r="P724" i="1"/>
  <c r="T784" i="1"/>
  <c r="T2559" i="1"/>
  <c r="T2719" i="1"/>
  <c r="T2815" i="1"/>
  <c r="P123" i="1"/>
  <c r="O457" i="1"/>
  <c r="P797" i="1"/>
  <c r="Q877" i="1"/>
  <c r="Q1129" i="1"/>
  <c r="Q1193" i="1"/>
  <c r="O1766" i="1"/>
  <c r="O2263" i="1"/>
  <c r="P469" i="1"/>
  <c r="Q477" i="1"/>
  <c r="Q829" i="1"/>
  <c r="P1161" i="1"/>
  <c r="P1362" i="1"/>
  <c r="O1458" i="1"/>
  <c r="Q1578" i="1"/>
  <c r="O1922" i="1"/>
  <c r="T2981" i="1"/>
  <c r="O272" i="1"/>
  <c r="O43" i="1"/>
  <c r="Q119" i="1"/>
  <c r="Q181" i="1"/>
  <c r="O276" i="1"/>
  <c r="O372" i="1"/>
  <c r="O468" i="1"/>
  <c r="Q516" i="1"/>
  <c r="Q704" i="1"/>
  <c r="Q441" i="1"/>
  <c r="O725" i="1"/>
  <c r="O1097" i="1"/>
  <c r="Q1225" i="1"/>
  <c r="O1390" i="1"/>
  <c r="Q1450" i="1"/>
  <c r="O1530" i="1"/>
  <c r="P1634" i="1"/>
  <c r="O1690" i="1"/>
  <c r="P1898" i="1"/>
  <c r="O2028" i="1"/>
  <c r="O2383" i="1"/>
  <c r="O2599" i="1"/>
  <c r="O2727" i="1"/>
  <c r="P3199" i="1"/>
  <c r="O271" i="1"/>
  <c r="O1640" i="1"/>
  <c r="Q1740" i="1"/>
  <c r="O2325" i="1"/>
  <c r="P2261" i="1"/>
  <c r="Q2573" i="1"/>
  <c r="Q209" i="1"/>
  <c r="O209" i="1"/>
  <c r="P544" i="1"/>
  <c r="Q544" i="1"/>
  <c r="O3014" i="1"/>
  <c r="Q3014" i="1"/>
  <c r="O237" i="1"/>
  <c r="Q237" i="1"/>
  <c r="Q1426" i="1"/>
  <c r="P1426" i="1"/>
  <c r="Q1618" i="1"/>
  <c r="O1618" i="1"/>
  <c r="O1658" i="1"/>
  <c r="Q1658" i="1"/>
  <c r="Q1738" i="1"/>
  <c r="O1738" i="1"/>
  <c r="Q1782" i="1"/>
  <c r="P1782" i="1"/>
  <c r="O1822" i="1"/>
  <c r="P1822" i="1"/>
  <c r="Q1902" i="1"/>
  <c r="O1902" i="1"/>
  <c r="O1714" i="1"/>
  <c r="P1714" i="1"/>
  <c r="P1870" i="1"/>
  <c r="O1870" i="1"/>
  <c r="O1950" i="1"/>
  <c r="P1950" i="1"/>
  <c r="P2211" i="1"/>
  <c r="Q2211" i="1"/>
  <c r="Q3127" i="1"/>
  <c r="O3127" i="1"/>
  <c r="O2519" i="1"/>
  <c r="Q2519" i="1"/>
  <c r="P2571" i="1"/>
  <c r="Q2571" i="1"/>
  <c r="O2959" i="1"/>
  <c r="P2959" i="1"/>
  <c r="O3223" i="1"/>
  <c r="Q3223" i="1"/>
  <c r="Q223" i="1"/>
  <c r="O223" i="1"/>
  <c r="O447" i="1"/>
  <c r="Q447" i="1"/>
  <c r="Q909" i="1"/>
  <c r="P909" i="1"/>
  <c r="Q1612" i="1"/>
  <c r="P1612" i="1"/>
  <c r="P1868" i="1"/>
  <c r="O1868" i="1"/>
  <c r="O1516" i="1"/>
  <c r="P1516" i="1"/>
  <c r="P2843" i="1"/>
  <c r="O2843" i="1"/>
  <c r="O3233" i="1"/>
  <c r="P3233" i="1"/>
  <c r="Q781" i="1"/>
  <c r="O781" i="1"/>
  <c r="O971" i="1"/>
  <c r="Q971" i="1"/>
  <c r="O1209" i="1"/>
  <c r="Q1209" i="1"/>
  <c r="P592" i="1"/>
  <c r="P237" i="1"/>
  <c r="O541" i="1"/>
  <c r="P685" i="1"/>
  <c r="P781" i="1"/>
  <c r="P1081" i="1"/>
  <c r="P1209" i="1"/>
  <c r="Q1274" i="1"/>
  <c r="Q55" i="1"/>
  <c r="P55" i="1"/>
  <c r="O103" i="1"/>
  <c r="Q103" i="1"/>
  <c r="Q149" i="1"/>
  <c r="O149" i="1"/>
  <c r="P308" i="1"/>
  <c r="O308" i="1"/>
  <c r="O420" i="1"/>
  <c r="P420" i="1"/>
  <c r="O484" i="1"/>
  <c r="P484" i="1"/>
  <c r="P676" i="1"/>
  <c r="Q676" i="1"/>
  <c r="O910" i="1"/>
  <c r="O1004" i="1"/>
  <c r="O661" i="1"/>
  <c r="P661" i="1"/>
  <c r="T23" i="1"/>
  <c r="T133" i="1"/>
  <c r="T564" i="1"/>
  <c r="T724" i="1"/>
  <c r="T788" i="1"/>
  <c r="T930" i="1"/>
  <c r="T994" i="1"/>
  <c r="T351" i="1"/>
  <c r="T491" i="1"/>
  <c r="T12" i="1"/>
  <c r="T76" i="1"/>
  <c r="T124" i="1"/>
  <c r="T170" i="1"/>
  <c r="T233" i="1"/>
  <c r="T265" i="1"/>
  <c r="T345" i="1"/>
  <c r="T393" i="1"/>
  <c r="T505" i="1"/>
  <c r="T569" i="1"/>
  <c r="T617" i="1"/>
  <c r="T649" i="1"/>
  <c r="T761" i="1"/>
  <c r="T793" i="1"/>
  <c r="T903" i="1"/>
  <c r="T1061" i="1"/>
  <c r="T1205" i="1"/>
  <c r="T1334" i="1"/>
  <c r="T1462" i="1"/>
  <c r="T1526" i="1"/>
  <c r="T1574" i="1"/>
  <c r="T1670" i="1"/>
  <c r="T1862" i="1"/>
  <c r="T1894" i="1"/>
  <c r="T1958" i="1"/>
  <c r="T2179" i="1"/>
  <c r="T2307" i="1"/>
  <c r="T2371" i="1"/>
  <c r="T2419" i="1"/>
  <c r="T2467" i="1"/>
  <c r="T2627" i="1"/>
  <c r="T2833" i="1"/>
  <c r="T2975" i="1"/>
  <c r="T3023" i="1"/>
  <c r="T3119" i="1"/>
  <c r="T34" i="1"/>
  <c r="T555" i="1"/>
  <c r="T615" i="1"/>
  <c r="T759" i="1"/>
  <c r="T1099" i="1"/>
  <c r="T1552" i="1"/>
  <c r="T1836" i="1"/>
  <c r="T2038" i="1"/>
  <c r="T2161" i="1"/>
  <c r="T2501" i="1"/>
  <c r="T2909" i="1"/>
  <c r="O240" i="1"/>
  <c r="O288" i="1"/>
  <c r="T1652" i="1"/>
  <c r="T1732" i="1"/>
  <c r="O141" i="1"/>
  <c r="O448" i="1"/>
  <c r="Q640" i="1"/>
  <c r="O71" i="1"/>
  <c r="P103" i="1"/>
  <c r="P149" i="1"/>
  <c r="Q197" i="1"/>
  <c r="O260" i="1"/>
  <c r="P288" i="1"/>
  <c r="Q400" i="1"/>
  <c r="P448" i="1"/>
  <c r="P516" i="1"/>
  <c r="P644" i="1"/>
  <c r="O848" i="1"/>
  <c r="Q1148" i="1"/>
  <c r="T910" i="1"/>
  <c r="O344" i="1"/>
  <c r="Q265" i="1"/>
  <c r="Q513" i="1"/>
  <c r="Q661" i="1"/>
  <c r="Q757" i="1"/>
  <c r="P963" i="1"/>
  <c r="O1266" i="1"/>
  <c r="T335" i="1"/>
  <c r="T511" i="1"/>
  <c r="T1528" i="1"/>
  <c r="T2221" i="1"/>
  <c r="O59" i="1"/>
  <c r="P107" i="1"/>
  <c r="P8" i="1"/>
  <c r="O162" i="1"/>
  <c r="O233" i="1"/>
  <c r="Q931" i="1"/>
  <c r="O1041" i="1"/>
  <c r="P1910" i="1"/>
  <c r="Q2012" i="1"/>
  <c r="O2507" i="1"/>
  <c r="P59" i="1"/>
  <c r="Q216" i="1"/>
  <c r="Q264" i="1"/>
  <c r="Q8" i="1"/>
  <c r="Q32" i="1"/>
  <c r="P162" i="1"/>
  <c r="P202" i="1"/>
  <c r="P233" i="1"/>
  <c r="O469" i="1"/>
  <c r="P1009" i="1"/>
  <c r="P1201" i="1"/>
  <c r="Q2803" i="1"/>
  <c r="T35" i="1"/>
  <c r="T288" i="1"/>
  <c r="T304" i="1"/>
  <c r="T336" i="1"/>
  <c r="T512" i="1"/>
  <c r="T544" i="1"/>
  <c r="T848" i="1"/>
  <c r="T1020" i="1"/>
  <c r="T2607" i="1"/>
  <c r="T965" i="1"/>
  <c r="T1091" i="1"/>
  <c r="T1167" i="1"/>
  <c r="P34" i="1"/>
  <c r="Q34" i="1"/>
  <c r="O19" i="1"/>
  <c r="P19" i="1"/>
  <c r="O224" i="1"/>
  <c r="Q224" i="1"/>
  <c r="Q384" i="1"/>
  <c r="O384" i="1"/>
  <c r="O624" i="1"/>
  <c r="P624" i="1"/>
  <c r="Q624" i="1"/>
  <c r="Q864" i="1"/>
  <c r="O864" i="1"/>
  <c r="Q926" i="1"/>
  <c r="O926" i="1"/>
  <c r="P942" i="1"/>
  <c r="Q942" i="1"/>
  <c r="Q958" i="1"/>
  <c r="O958" i="1"/>
  <c r="Q990" i="1"/>
  <c r="O990" i="1"/>
  <c r="O1052" i="1"/>
  <c r="P1052" i="1"/>
  <c r="Q1052" i="1"/>
  <c r="O1068" i="1"/>
  <c r="Q1068" i="1"/>
  <c r="P1084" i="1"/>
  <c r="Q1084" i="1"/>
  <c r="O1212" i="1"/>
  <c r="Q1212" i="1"/>
  <c r="P1212" i="1"/>
  <c r="Q2934" i="1"/>
  <c r="P2934" i="1"/>
  <c r="P24" i="1"/>
  <c r="O24" i="1"/>
  <c r="P64" i="1"/>
  <c r="Q64" i="1"/>
  <c r="P108" i="1"/>
  <c r="Q108" i="1"/>
  <c r="O146" i="1"/>
  <c r="P146" i="1"/>
  <c r="Q146" i="1"/>
  <c r="Q186" i="1"/>
  <c r="P186" i="1"/>
  <c r="O249" i="1"/>
  <c r="P249" i="1"/>
  <c r="Q249" i="1"/>
  <c r="P281" i="1"/>
  <c r="Q281" i="1"/>
  <c r="O281" i="1"/>
  <c r="Q317" i="1"/>
  <c r="O317" i="1"/>
  <c r="Q345" i="1"/>
  <c r="P345" i="1"/>
  <c r="P497" i="1"/>
  <c r="Q497" i="1"/>
  <c r="O20" i="1"/>
  <c r="Q20" i="1"/>
  <c r="P48" i="1"/>
  <c r="Q48" i="1"/>
  <c r="P76" i="1"/>
  <c r="Q76" i="1"/>
  <c r="P100" i="1"/>
  <c r="Q100" i="1"/>
  <c r="Q124" i="1"/>
  <c r="P124" i="1"/>
  <c r="Q3" i="1"/>
  <c r="O3" i="1"/>
  <c r="P51" i="1"/>
  <c r="Q51" i="1"/>
  <c r="O83" i="1"/>
  <c r="P83" i="1"/>
  <c r="Q83" i="1"/>
  <c r="Q115" i="1"/>
  <c r="O115" i="1"/>
  <c r="Q145" i="1"/>
  <c r="O145" i="1"/>
  <c r="Q177" i="1"/>
  <c r="O177" i="1"/>
  <c r="P416" i="1"/>
  <c r="Q416" i="1"/>
  <c r="Q432" i="1"/>
  <c r="O432" i="1"/>
  <c r="P432" i="1"/>
  <c r="Q464" i="1"/>
  <c r="O464" i="1"/>
  <c r="O480" i="1"/>
  <c r="P480" i="1"/>
  <c r="Q496" i="1"/>
  <c r="O496" i="1"/>
  <c r="P496" i="1"/>
  <c r="P512" i="1"/>
  <c r="Q512" i="1"/>
  <c r="O528" i="1"/>
  <c r="P528" i="1"/>
  <c r="Q528" i="1"/>
  <c r="Q784" i="1"/>
  <c r="O784" i="1"/>
  <c r="P784" i="1"/>
  <c r="Q800" i="1"/>
  <c r="P800" i="1"/>
  <c r="Q832" i="1"/>
  <c r="O832" i="1"/>
  <c r="Q896" i="1"/>
  <c r="O896" i="1"/>
  <c r="P896" i="1"/>
  <c r="Q1020" i="1"/>
  <c r="O1020" i="1"/>
  <c r="Q1116" i="1"/>
  <c r="P1116" i="1"/>
  <c r="O1132" i="1"/>
  <c r="P1132" i="1"/>
  <c r="O1164" i="1"/>
  <c r="P1164" i="1"/>
  <c r="O1180" i="1"/>
  <c r="Q1180" i="1"/>
  <c r="Q193" i="1"/>
  <c r="Q256" i="1"/>
  <c r="Q304" i="1"/>
  <c r="O368" i="1"/>
  <c r="Q592" i="1"/>
  <c r="P752" i="1"/>
  <c r="O816" i="1"/>
  <c r="O880" i="1"/>
  <c r="O1036" i="1"/>
  <c r="O1100" i="1"/>
  <c r="O1196" i="1"/>
  <c r="O35" i="1"/>
  <c r="Q35" i="1"/>
  <c r="P67" i="1"/>
  <c r="Q67" i="1"/>
  <c r="P99" i="1"/>
  <c r="Q99" i="1"/>
  <c r="P129" i="1"/>
  <c r="Q129" i="1"/>
  <c r="Q161" i="1"/>
  <c r="O161" i="1"/>
  <c r="O320" i="1"/>
  <c r="P320" i="1"/>
  <c r="O336" i="1"/>
  <c r="Q336" i="1"/>
  <c r="Q352" i="1"/>
  <c r="P352" i="1"/>
  <c r="O560" i="1"/>
  <c r="P560" i="1"/>
  <c r="Q576" i="1"/>
  <c r="O576" i="1"/>
  <c r="P576" i="1"/>
  <c r="O608" i="1"/>
  <c r="P608" i="1"/>
  <c r="P656" i="1"/>
  <c r="Q656" i="1"/>
  <c r="Q672" i="1"/>
  <c r="O672" i="1"/>
  <c r="P688" i="1"/>
  <c r="Q688" i="1"/>
  <c r="P720" i="1"/>
  <c r="Q720" i="1"/>
  <c r="O736" i="1"/>
  <c r="Q736" i="1"/>
  <c r="P768" i="1"/>
  <c r="Q768" i="1"/>
  <c r="Q19" i="1"/>
  <c r="P115" i="1"/>
  <c r="P161" i="1"/>
  <c r="P224" i="1"/>
  <c r="P336" i="1"/>
  <c r="Q560" i="1"/>
  <c r="Q608" i="1"/>
  <c r="Q752" i="1"/>
  <c r="O800" i="1"/>
  <c r="P1036" i="1"/>
  <c r="O1116" i="1"/>
  <c r="Q23" i="1"/>
  <c r="O39" i="1"/>
  <c r="O55" i="1"/>
  <c r="O181" i="1"/>
  <c r="O197" i="1"/>
  <c r="Q213" i="1"/>
  <c r="O228" i="1"/>
  <c r="Q244" i="1"/>
  <c r="Q292" i="1"/>
  <c r="Q324" i="1"/>
  <c r="O340" i="1"/>
  <c r="Q356" i="1"/>
  <c r="P388" i="1"/>
  <c r="P692" i="1"/>
  <c r="O740" i="1"/>
  <c r="P772" i="1"/>
  <c r="P178" i="1"/>
  <c r="O269" i="1"/>
  <c r="P501" i="1"/>
  <c r="Q589" i="1"/>
  <c r="O701" i="1"/>
  <c r="O797" i="1"/>
  <c r="P861" i="1"/>
  <c r="Q893" i="1"/>
  <c r="Q955" i="1"/>
  <c r="P1001" i="1"/>
  <c r="P1065" i="1"/>
  <c r="P1225" i="1"/>
  <c r="P1290" i="1"/>
  <c r="P206" i="1"/>
  <c r="Q206" i="1"/>
  <c r="Q329" i="1"/>
  <c r="O329" i="1"/>
  <c r="P393" i="1"/>
  <c r="O393" i="1"/>
  <c r="Q557" i="1"/>
  <c r="O557" i="1"/>
  <c r="P573" i="1"/>
  <c r="O573" i="1"/>
  <c r="O637" i="1"/>
  <c r="P637" i="1"/>
  <c r="O653" i="1"/>
  <c r="Q653" i="1"/>
  <c r="P669" i="1"/>
  <c r="O669" i="1"/>
  <c r="Q717" i="1"/>
  <c r="O717" i="1"/>
  <c r="O749" i="1"/>
  <c r="Q749" i="1"/>
  <c r="Q765" i="1"/>
  <c r="P765" i="1"/>
  <c r="Q813" i="1"/>
  <c r="P813" i="1"/>
  <c r="O939" i="1"/>
  <c r="P939" i="1"/>
  <c r="Q1113" i="1"/>
  <c r="O1113" i="1"/>
  <c r="O1177" i="1"/>
  <c r="P1177" i="1"/>
  <c r="O1386" i="1"/>
  <c r="P1386" i="1"/>
  <c r="O1494" i="1"/>
  <c r="P1494" i="1"/>
  <c r="Q1534" i="1"/>
  <c r="O1534" i="1"/>
  <c r="O1698" i="1"/>
  <c r="P1698" i="1"/>
  <c r="Q1862" i="1"/>
  <c r="O1862" i="1"/>
  <c r="Q1946" i="1"/>
  <c r="O1946" i="1"/>
  <c r="Q2064" i="1"/>
  <c r="O2064" i="1"/>
  <c r="O2227" i="1"/>
  <c r="P2227" i="1"/>
  <c r="Q1338" i="1"/>
  <c r="P1338" i="1"/>
  <c r="P1418" i="1"/>
  <c r="O1418" i="1"/>
  <c r="P1610" i="1"/>
  <c r="Q1610" i="1"/>
  <c r="O1742" i="1"/>
  <c r="Q1742" i="1"/>
  <c r="Q1790" i="1"/>
  <c r="O1790" i="1"/>
  <c r="Q1818" i="1"/>
  <c r="P1818" i="1"/>
  <c r="O1842" i="1"/>
  <c r="Q1842" i="1"/>
  <c r="O1974" i="1"/>
  <c r="P1974" i="1"/>
  <c r="O2103" i="1"/>
  <c r="P2103" i="1"/>
  <c r="O2131" i="1"/>
  <c r="Q2131" i="1"/>
  <c r="Q2399" i="1"/>
  <c r="P2399" i="1"/>
  <c r="O2845" i="1"/>
  <c r="P2845" i="1"/>
  <c r="P2627" i="1"/>
  <c r="O2627" i="1"/>
  <c r="O2755" i="1"/>
  <c r="Q2755" i="1"/>
  <c r="P2879" i="1"/>
  <c r="O2879" i="1"/>
  <c r="O2907" i="1"/>
  <c r="P2907" i="1"/>
  <c r="Q3011" i="1"/>
  <c r="O3011" i="1"/>
  <c r="P3143" i="1"/>
  <c r="O3143" i="1"/>
  <c r="Q239" i="1"/>
  <c r="O239" i="1"/>
  <c r="P2155" i="1"/>
  <c r="O2155" i="1"/>
  <c r="P23" i="1"/>
  <c r="Q87" i="1"/>
  <c r="O213" i="1"/>
  <c r="O244" i="1"/>
  <c r="P260" i="1"/>
  <c r="Q276" i="1"/>
  <c r="P292" i="1"/>
  <c r="Q308" i="1"/>
  <c r="P324" i="1"/>
  <c r="O404" i="1"/>
  <c r="Q452" i="1"/>
  <c r="P596" i="1"/>
  <c r="P820" i="1"/>
  <c r="P852" i="1"/>
  <c r="O178" i="1"/>
  <c r="Q409" i="1"/>
  <c r="Q425" i="1"/>
  <c r="P557" i="1"/>
  <c r="Q605" i="1"/>
  <c r="Q621" i="1"/>
  <c r="P653" i="1"/>
  <c r="O733" i="1"/>
  <c r="O765" i="1"/>
  <c r="O861" i="1"/>
  <c r="O923" i="1"/>
  <c r="P955" i="1"/>
  <c r="O987" i="1"/>
  <c r="Q1017" i="1"/>
  <c r="Q1081" i="1"/>
  <c r="P1097" i="1"/>
  <c r="O1145" i="1"/>
  <c r="Q1258" i="1"/>
  <c r="O1322" i="1"/>
  <c r="O1362" i="1"/>
  <c r="Q1502" i="1"/>
  <c r="O1554" i="1"/>
  <c r="P1582" i="1"/>
  <c r="Q1634" i="1"/>
  <c r="P1662" i="1"/>
  <c r="Q1690" i="1"/>
  <c r="P1862" i="1"/>
  <c r="P2147" i="1"/>
  <c r="P2383" i="1"/>
  <c r="P2423" i="1"/>
  <c r="O351" i="1"/>
  <c r="Q607" i="1"/>
  <c r="T59" i="1"/>
  <c r="T169" i="1"/>
  <c r="T201" i="1"/>
  <c r="T205" i="1"/>
  <c r="T344" i="1"/>
  <c r="T456" i="1"/>
  <c r="T472" i="1"/>
  <c r="T824" i="1"/>
  <c r="T48" i="1"/>
  <c r="T285" i="1"/>
  <c r="T301" i="1"/>
  <c r="T333" i="1"/>
  <c r="T365" i="1"/>
  <c r="T1450" i="1"/>
  <c r="T1223" i="1"/>
  <c r="T71" i="1"/>
  <c r="T244" i="1"/>
  <c r="T548" i="1"/>
  <c r="T884" i="1"/>
  <c r="T900" i="1"/>
  <c r="T1119" i="1"/>
  <c r="T44" i="1"/>
  <c r="T60" i="1"/>
  <c r="T281" i="1"/>
  <c r="T297" i="1"/>
  <c r="T313" i="1"/>
  <c r="T441" i="1"/>
  <c r="T457" i="1"/>
  <c r="T553" i="1"/>
  <c r="O2107" i="1"/>
  <c r="Q2107" i="1"/>
  <c r="O2187" i="1"/>
  <c r="Q2187" i="1"/>
  <c r="Q2267" i="1"/>
  <c r="O2267" i="1"/>
  <c r="Q2303" i="1"/>
  <c r="O2303" i="1"/>
  <c r="Q2343" i="1"/>
  <c r="O2343" i="1"/>
  <c r="P2000" i="1"/>
  <c r="Q2000" i="1"/>
  <c r="O2024" i="1"/>
  <c r="Q2024" i="1"/>
  <c r="P2052" i="1"/>
  <c r="O2052" i="1"/>
  <c r="O2159" i="1"/>
  <c r="P2159" i="1"/>
  <c r="P2235" i="1"/>
  <c r="O2235" i="1"/>
  <c r="Q2291" i="1"/>
  <c r="O2291" i="1"/>
  <c r="Q2319" i="1"/>
  <c r="P2319" i="1"/>
  <c r="Q2347" i="1"/>
  <c r="O2347" i="1"/>
  <c r="Q2371" i="1"/>
  <c r="O2371" i="1"/>
  <c r="Q2427" i="1"/>
  <c r="P2427" i="1"/>
  <c r="Q2451" i="1"/>
  <c r="P2451" i="1"/>
  <c r="Q2479" i="1"/>
  <c r="O2479" i="1"/>
  <c r="P2511" i="1"/>
  <c r="Q2511" i="1"/>
  <c r="Q2551" i="1"/>
  <c r="P2551" i="1"/>
  <c r="P2595" i="1"/>
  <c r="Q2595" i="1"/>
  <c r="O2595" i="1"/>
  <c r="O2635" i="1"/>
  <c r="P2635" i="1"/>
  <c r="Q2679" i="1"/>
  <c r="O2679" i="1"/>
  <c r="O2719" i="1"/>
  <c r="P2719" i="1"/>
  <c r="Q2719" i="1"/>
  <c r="Q2801" i="1"/>
  <c r="P2801" i="1"/>
  <c r="Q2883" i="1"/>
  <c r="P2883" i="1"/>
  <c r="P2923" i="1"/>
  <c r="O2923" i="1"/>
  <c r="Q2923" i="1"/>
  <c r="O2967" i="1"/>
  <c r="P2967" i="1"/>
  <c r="P3007" i="1"/>
  <c r="O3007" i="1"/>
  <c r="O3087" i="1"/>
  <c r="Q3087" i="1"/>
  <c r="P3171" i="1"/>
  <c r="Q3171" i="1"/>
  <c r="O3207" i="1"/>
  <c r="P3207" i="1"/>
  <c r="Q2459" i="1"/>
  <c r="P2459" i="1"/>
  <c r="Q2491" i="1"/>
  <c r="P2491" i="1"/>
  <c r="O2491" i="1"/>
  <c r="Q2547" i="1"/>
  <c r="O2547" i="1"/>
  <c r="O2651" i="1"/>
  <c r="P2651" i="1"/>
  <c r="Q2675" i="1"/>
  <c r="O2675" i="1"/>
  <c r="P2703" i="1"/>
  <c r="O2703" i="1"/>
  <c r="O2777" i="1"/>
  <c r="Q2777" i="1"/>
  <c r="Q2805" i="1"/>
  <c r="O2805" i="1"/>
  <c r="P2857" i="1"/>
  <c r="Q2857" i="1"/>
  <c r="P2983" i="1"/>
  <c r="Q2983" i="1"/>
  <c r="P3039" i="1"/>
  <c r="Q3039" i="1"/>
  <c r="Q3063" i="1"/>
  <c r="P3063" i="1"/>
  <c r="O3091" i="1"/>
  <c r="P3091" i="1"/>
  <c r="P3115" i="1"/>
  <c r="Q3115" i="1"/>
  <c r="P3167" i="1"/>
  <c r="O3167" i="1"/>
  <c r="Q255" i="1"/>
  <c r="O255" i="1"/>
  <c r="P255" i="1"/>
  <c r="O303" i="1"/>
  <c r="P303" i="1"/>
  <c r="O319" i="1"/>
  <c r="P319" i="1"/>
  <c r="O383" i="1"/>
  <c r="P383" i="1"/>
  <c r="Q415" i="1"/>
  <c r="P415" i="1"/>
  <c r="O415" i="1"/>
  <c r="P431" i="1"/>
  <c r="O431" i="1"/>
  <c r="P511" i="1"/>
  <c r="O511" i="1"/>
  <c r="Q511" i="1"/>
  <c r="Q591" i="1"/>
  <c r="O591" i="1"/>
  <c r="Q623" i="1"/>
  <c r="O623" i="1"/>
  <c r="Q767" i="1"/>
  <c r="O767" i="1"/>
  <c r="Q1003" i="1"/>
  <c r="O1003" i="1"/>
  <c r="O1067" i="1"/>
  <c r="Q1067" i="1"/>
  <c r="P1067" i="1"/>
  <c r="Q1083" i="1"/>
  <c r="O1083" i="1"/>
  <c r="P1083" i="1"/>
  <c r="P1147" i="1"/>
  <c r="O1147" i="1"/>
  <c r="O1195" i="1"/>
  <c r="P1195" i="1"/>
  <c r="Q1828" i="1"/>
  <c r="P1828" i="1"/>
  <c r="Q1960" i="1"/>
  <c r="O1960" i="1"/>
  <c r="P2389" i="1"/>
  <c r="Q2389" i="1"/>
  <c r="Q1239" i="1"/>
  <c r="O1239" i="1"/>
  <c r="P1272" i="1"/>
  <c r="O1272" i="1"/>
  <c r="P1320" i="1"/>
  <c r="Q1320" i="1"/>
  <c r="O1320" i="1"/>
  <c r="Q1404" i="1"/>
  <c r="P1404" i="1"/>
  <c r="P1844" i="1"/>
  <c r="Q1844" i="1"/>
  <c r="P2169" i="1"/>
  <c r="O2169" i="1"/>
  <c r="P2221" i="1"/>
  <c r="Q2221" i="1"/>
  <c r="P2269" i="1"/>
  <c r="Q2269" i="1"/>
  <c r="P2349" i="1"/>
  <c r="O2349" i="1"/>
  <c r="P2461" i="1"/>
  <c r="O2461" i="1"/>
  <c r="P2525" i="1"/>
  <c r="O2525" i="1"/>
  <c r="P2653" i="1"/>
  <c r="O2653" i="1"/>
  <c r="O2733" i="1"/>
  <c r="Q2733" i="1"/>
  <c r="P2779" i="1"/>
  <c r="O2779" i="1"/>
  <c r="P2827" i="1"/>
  <c r="O2827" i="1"/>
  <c r="O3017" i="1"/>
  <c r="Q3017" i="1"/>
  <c r="O3049" i="1"/>
  <c r="P3049" i="1"/>
  <c r="O3129" i="1"/>
  <c r="Q3129" i="1"/>
  <c r="Q3145" i="1"/>
  <c r="O3145" i="1"/>
  <c r="O67" i="1"/>
  <c r="O99" i="1"/>
  <c r="P145" i="1"/>
  <c r="P177" i="1"/>
  <c r="O193" i="1"/>
  <c r="P240" i="1"/>
  <c r="O256" i="1"/>
  <c r="O304" i="1"/>
  <c r="P368" i="1"/>
  <c r="P384" i="1"/>
  <c r="O400" i="1"/>
  <c r="O416" i="1"/>
  <c r="P464" i="1"/>
  <c r="O640" i="1"/>
  <c r="O656" i="1"/>
  <c r="P672" i="1"/>
  <c r="O688" i="1"/>
  <c r="O704" i="1"/>
  <c r="O720" i="1"/>
  <c r="P1100" i="1"/>
  <c r="O1148" i="1"/>
  <c r="P1196" i="1"/>
  <c r="Q24" i="1"/>
  <c r="O48" i="1"/>
  <c r="O76" i="1"/>
  <c r="O100" i="1"/>
  <c r="O108" i="1"/>
  <c r="O150" i="1"/>
  <c r="O845" i="1"/>
  <c r="O877" i="1"/>
  <c r="O907" i="1"/>
  <c r="Q923" i="1"/>
  <c r="Q939" i="1"/>
  <c r="Q987" i="1"/>
  <c r="O1033" i="1"/>
  <c r="P1049" i="1"/>
  <c r="Q1065" i="1"/>
  <c r="Q1145" i="1"/>
  <c r="P1458" i="1"/>
  <c r="O1578" i="1"/>
  <c r="P1618" i="1"/>
  <c r="P1946" i="1"/>
  <c r="P1986" i="1"/>
  <c r="P3" i="1"/>
  <c r="O51" i="1"/>
  <c r="O129" i="1"/>
  <c r="P209" i="1"/>
  <c r="P272" i="1"/>
  <c r="O512" i="1"/>
  <c r="O544" i="1"/>
  <c r="O768" i="1"/>
  <c r="P816" i="1"/>
  <c r="P832" i="1"/>
  <c r="P848" i="1"/>
  <c r="P864" i="1"/>
  <c r="P880" i="1"/>
  <c r="P910" i="1"/>
  <c r="P926" i="1"/>
  <c r="O942" i="1"/>
  <c r="P958" i="1"/>
  <c r="P974" i="1"/>
  <c r="P990" i="1"/>
  <c r="P1004" i="1"/>
  <c r="P1020" i="1"/>
  <c r="O1084" i="1"/>
  <c r="Q1164" i="1"/>
  <c r="P1228" i="1"/>
  <c r="O64" i="1"/>
  <c r="O217" i="1"/>
  <c r="Q269" i="1"/>
  <c r="O301" i="1"/>
  <c r="P317" i="1"/>
  <c r="O361" i="1"/>
  <c r="O377" i="1"/>
  <c r="Q393" i="1"/>
  <c r="Q457" i="1"/>
  <c r="O477" i="1"/>
  <c r="O497" i="1"/>
  <c r="Q501" i="1"/>
  <c r="O525" i="1"/>
  <c r="P541" i="1"/>
  <c r="Q669" i="1"/>
  <c r="Q685" i="1"/>
  <c r="P701" i="1"/>
  <c r="P717" i="1"/>
  <c r="P733" i="1"/>
  <c r="Q1161" i="1"/>
  <c r="O1242" i="1"/>
  <c r="O1258" i="1"/>
  <c r="O1274" i="1"/>
  <c r="O1306" i="1"/>
  <c r="P1322" i="1"/>
  <c r="O1342" i="1"/>
  <c r="Q1494" i="1"/>
  <c r="Q1698" i="1"/>
  <c r="P1902" i="1"/>
  <c r="Q2227" i="1"/>
  <c r="P2267" i="1"/>
  <c r="O119" i="1"/>
  <c r="P133" i="1"/>
  <c r="P157" i="1"/>
  <c r="P165" i="1"/>
  <c r="P284" i="1"/>
  <c r="P356" i="1"/>
  <c r="Q420" i="1"/>
  <c r="O436" i="1"/>
  <c r="P452" i="1"/>
  <c r="Q484" i="1"/>
  <c r="P564" i="1"/>
  <c r="P900" i="1"/>
  <c r="P1180" i="1"/>
  <c r="Q1228" i="1"/>
  <c r="P20" i="1"/>
  <c r="O124" i="1"/>
  <c r="Q150" i="1"/>
  <c r="O186" i="1"/>
  <c r="O206" i="1"/>
  <c r="Q217" i="1"/>
  <c r="P301" i="1"/>
  <c r="O345" i="1"/>
  <c r="P361" i="1"/>
  <c r="Q377" i="1"/>
  <c r="P441" i="1"/>
  <c r="P525" i="1"/>
  <c r="O589" i="1"/>
  <c r="P605" i="1"/>
  <c r="O813" i="1"/>
  <c r="O829" i="1"/>
  <c r="Q845" i="1"/>
  <c r="O893" i="1"/>
  <c r="Q907" i="1"/>
  <c r="P971" i="1"/>
  <c r="O1001" i="1"/>
  <c r="O1017" i="1"/>
  <c r="Q1033" i="1"/>
  <c r="Q1049" i="1"/>
  <c r="P1129" i="1"/>
  <c r="P1193" i="1"/>
  <c r="O1290" i="1"/>
  <c r="P1306" i="1"/>
  <c r="Q1390" i="1"/>
  <c r="O1426" i="1"/>
  <c r="O1450" i="1"/>
  <c r="Q1478" i="1"/>
  <c r="O1502" i="1"/>
  <c r="Q1530" i="1"/>
  <c r="O1610" i="1"/>
  <c r="Q1662" i="1"/>
  <c r="P1742" i="1"/>
  <c r="O1782" i="1"/>
  <c r="P1842" i="1"/>
  <c r="O1898" i="1"/>
  <c r="P1922" i="1"/>
  <c r="Q1986" i="1"/>
  <c r="P2024" i="1"/>
  <c r="Q2052" i="1"/>
  <c r="P2107" i="1"/>
  <c r="Q2159" i="1"/>
  <c r="Q2183" i="1"/>
  <c r="O2211" i="1"/>
  <c r="Q2235" i="1"/>
  <c r="O2319" i="1"/>
  <c r="P2343" i="1"/>
  <c r="P2371" i="1"/>
  <c r="O2399" i="1"/>
  <c r="O2423" i="1"/>
  <c r="P2479" i="1"/>
  <c r="O2511" i="1"/>
  <c r="P2547" i="1"/>
  <c r="O2571" i="1"/>
  <c r="Q2599" i="1"/>
  <c r="Q2651" i="1"/>
  <c r="Q2703" i="1"/>
  <c r="Q2727" i="1"/>
  <c r="O2801" i="1"/>
  <c r="P2931" i="1"/>
  <c r="Q2959" i="1"/>
  <c r="P3011" i="1"/>
  <c r="Q3047" i="1"/>
  <c r="P3087" i="1"/>
  <c r="Q3167" i="1"/>
  <c r="P3223" i="1"/>
  <c r="P223" i="1"/>
  <c r="P447" i="1"/>
  <c r="Q543" i="1"/>
  <c r="P623" i="1"/>
  <c r="P767" i="1"/>
  <c r="O1019" i="1"/>
  <c r="Q1099" i="1"/>
  <c r="P2129" i="1"/>
  <c r="O463" i="1"/>
  <c r="O527" i="1"/>
  <c r="T729" i="1"/>
  <c r="T745" i="1"/>
  <c r="T841" i="1"/>
  <c r="T857" i="1"/>
  <c r="T873" i="1"/>
  <c r="T967" i="1"/>
  <c r="T983" i="1"/>
  <c r="T1109" i="1"/>
  <c r="T1125" i="1"/>
  <c r="T1141" i="1"/>
  <c r="T1270" i="1"/>
  <c r="T1350" i="1"/>
  <c r="T1414" i="1"/>
  <c r="T1510" i="1"/>
  <c r="T1542" i="1"/>
  <c r="T1558" i="1"/>
  <c r="T1606" i="1"/>
  <c r="T1942" i="1"/>
  <c r="T1974" i="1"/>
  <c r="T1990" i="1"/>
  <c r="T2004" i="1"/>
  <c r="T2068" i="1"/>
  <c r="T2083" i="1"/>
  <c r="T2115" i="1"/>
  <c r="T2355" i="1"/>
  <c r="T2435" i="1"/>
  <c r="T2531" i="1"/>
  <c r="T2675" i="1"/>
  <c r="T2785" i="1"/>
  <c r="T2943" i="1"/>
  <c r="T3135" i="1"/>
  <c r="T3167" i="1"/>
  <c r="T251" i="1"/>
  <c r="T523" i="1"/>
  <c r="T847" i="1"/>
  <c r="T1055" i="1"/>
  <c r="T1252" i="1"/>
  <c r="T1292" i="1"/>
  <c r="T1508" i="1"/>
  <c r="T1752" i="1"/>
  <c r="T2078" i="1"/>
  <c r="T2201" i="1"/>
  <c r="T2241" i="1"/>
  <c r="T2281" i="1"/>
  <c r="T2957" i="1"/>
  <c r="T7" i="1"/>
  <c r="T39" i="1"/>
  <c r="T55" i="1"/>
  <c r="T103" i="1"/>
  <c r="T119" i="1"/>
  <c r="T149" i="1"/>
  <c r="T165" i="1"/>
  <c r="T213" i="1"/>
  <c r="T228" i="1"/>
  <c r="T276" i="1"/>
  <c r="T292" i="1"/>
  <c r="T308" i="1"/>
  <c r="T340" i="1"/>
  <c r="T356" i="1"/>
  <c r="T372" i="1"/>
  <c r="T404" i="1"/>
  <c r="T452" i="1"/>
  <c r="T516" i="1"/>
  <c r="T532" i="1"/>
  <c r="T580" i="1"/>
  <c r="T612" i="1"/>
  <c r="T644" i="1"/>
  <c r="T660" i="1"/>
  <c r="T692" i="1"/>
  <c r="T756" i="1"/>
  <c r="T772" i="1"/>
  <c r="T852" i="1"/>
  <c r="T1024" i="1"/>
  <c r="T1040" i="1"/>
  <c r="T1072" i="1"/>
  <c r="T1088" i="1"/>
  <c r="T1104" i="1"/>
  <c r="T1120" i="1"/>
  <c r="T1136" i="1"/>
  <c r="T1152" i="1"/>
  <c r="T1168" i="1"/>
  <c r="T1184" i="1"/>
  <c r="T1200" i="1"/>
  <c r="T1216" i="1"/>
  <c r="T1232" i="1"/>
  <c r="T2074" i="1"/>
  <c r="T1304" i="1"/>
  <c r="T1344" i="1"/>
  <c r="T1384" i="1"/>
  <c r="T1424" i="1"/>
  <c r="T1464" i="1"/>
  <c r="T1504" i="1"/>
  <c r="T1632" i="1"/>
  <c r="T1676" i="1"/>
  <c r="T1712" i="1"/>
  <c r="T181" i="1"/>
  <c r="T260" i="1"/>
  <c r="T388" i="1"/>
  <c r="T436" i="1"/>
  <c r="T484" i="1"/>
  <c r="T596" i="1"/>
  <c r="T628" i="1"/>
  <c r="T676" i="1"/>
  <c r="T740" i="1"/>
  <c r="T836" i="1"/>
  <c r="T868" i="1"/>
  <c r="T946" i="1"/>
  <c r="T1008" i="1"/>
  <c r="T1056" i="1"/>
  <c r="T2414" i="1"/>
  <c r="T3" i="1"/>
  <c r="T19" i="1"/>
  <c r="T51" i="1"/>
  <c r="T63" i="1"/>
  <c r="T67" i="1"/>
  <c r="T83" i="1"/>
  <c r="T99" i="1"/>
  <c r="T115" i="1"/>
  <c r="T129" i="1"/>
  <c r="T145" i="1"/>
  <c r="T161" i="1"/>
  <c r="T173" i="1"/>
  <c r="T177" i="1"/>
  <c r="T193" i="1"/>
  <c r="T209" i="1"/>
  <c r="T224" i="1"/>
  <c r="T240" i="1"/>
  <c r="T256" i="1"/>
  <c r="T272" i="1"/>
  <c r="T320" i="1"/>
  <c r="T348" i="1"/>
  <c r="T352" i="1"/>
  <c r="T368" i="1"/>
  <c r="T384" i="1"/>
  <c r="T400" i="1"/>
  <c r="T416" i="1"/>
  <c r="T432" i="1"/>
  <c r="T448" i="1"/>
  <c r="T460" i="1"/>
  <c r="T464" i="1"/>
  <c r="T476" i="1"/>
  <c r="T480" i="1"/>
  <c r="T496" i="1"/>
  <c r="T528" i="1"/>
  <c r="T560" i="1"/>
  <c r="T576" i="1"/>
  <c r="T592" i="1"/>
  <c r="T608" i="1"/>
  <c r="T624" i="1"/>
  <c r="T640" i="1"/>
  <c r="T656" i="1"/>
  <c r="T672" i="1"/>
  <c r="T688" i="1"/>
  <c r="T704" i="1"/>
  <c r="T720" i="1"/>
  <c r="T736" i="1"/>
  <c r="T752" i="1"/>
  <c r="T768" i="1"/>
  <c r="T800" i="1"/>
  <c r="T816" i="1"/>
  <c r="T828" i="1"/>
  <c r="T832" i="1"/>
  <c r="T864" i="1"/>
  <c r="T880" i="1"/>
  <c r="T896" i="1"/>
  <c r="T926" i="1"/>
  <c r="T942" i="1"/>
  <c r="T958" i="1"/>
  <c r="T974" i="1"/>
  <c r="T990" i="1"/>
  <c r="T1004" i="1"/>
  <c r="T1036" i="1"/>
  <c r="T1052" i="1"/>
  <c r="T31" i="1"/>
  <c r="T47" i="1"/>
  <c r="T141" i="1"/>
  <c r="T157" i="1"/>
  <c r="T189" i="1"/>
  <c r="T300" i="1"/>
  <c r="T876" i="1"/>
  <c r="T892" i="1"/>
  <c r="T1048" i="1"/>
  <c r="T95" i="1"/>
  <c r="T111" i="1"/>
  <c r="T127" i="1"/>
  <c r="T220" i="1"/>
  <c r="T236" i="1"/>
  <c r="T252" i="1"/>
  <c r="T268" i="1"/>
  <c r="T284" i="1"/>
  <c r="T316" i="1"/>
  <c r="T364" i="1"/>
  <c r="T380" i="1"/>
  <c r="T396" i="1"/>
  <c r="T412" i="1"/>
  <c r="T428" i="1"/>
  <c r="T492" i="1"/>
  <c r="T508" i="1"/>
  <c r="T540" i="1"/>
  <c r="T556" i="1"/>
  <c r="T572" i="1"/>
  <c r="T620" i="1"/>
  <c r="T636" i="1"/>
  <c r="T652" i="1"/>
  <c r="T684" i="1"/>
  <c r="T700" i="1"/>
  <c r="T732" i="1"/>
  <c r="T748" i="1"/>
  <c r="T780" i="1"/>
  <c r="T796" i="1"/>
  <c r="T812" i="1"/>
  <c r="T844" i="1"/>
  <c r="T860" i="1"/>
  <c r="T906" i="1"/>
  <c r="T922" i="1"/>
  <c r="T938" i="1"/>
  <c r="T954" i="1"/>
  <c r="T970" i="1"/>
  <c r="T986" i="1"/>
  <c r="T1000" i="1"/>
  <c r="T1016" i="1"/>
  <c r="T1032" i="1"/>
  <c r="P232" i="1"/>
  <c r="O232" i="1"/>
  <c r="P328" i="1"/>
  <c r="O328" i="1"/>
  <c r="O504" i="1"/>
  <c r="Q504" i="1"/>
  <c r="Q536" i="1"/>
  <c r="P536" i="1"/>
  <c r="Q584" i="1"/>
  <c r="O584" i="1"/>
  <c r="P584" i="1"/>
  <c r="P632" i="1"/>
  <c r="O632" i="1"/>
  <c r="Q632" i="1"/>
  <c r="Q680" i="1"/>
  <c r="O680" i="1"/>
  <c r="P712" i="1"/>
  <c r="Q712" i="1"/>
  <c r="O712" i="1"/>
  <c r="Q760" i="1"/>
  <c r="O760" i="1"/>
  <c r="P760" i="1"/>
  <c r="P808" i="1"/>
  <c r="O808" i="1"/>
  <c r="Q808" i="1"/>
  <c r="P856" i="1"/>
  <c r="Q856" i="1"/>
  <c r="O950" i="1"/>
  <c r="P950" i="1"/>
  <c r="O998" i="1"/>
  <c r="Q998" i="1"/>
  <c r="O1028" i="1"/>
  <c r="Q1028" i="1"/>
  <c r="P1028" i="1"/>
  <c r="O1076" i="1"/>
  <c r="Q1076" i="1"/>
  <c r="P1076" i="1"/>
  <c r="Q1124" i="1"/>
  <c r="P1124" i="1"/>
  <c r="P1156" i="1"/>
  <c r="Q1156" i="1"/>
  <c r="O1156" i="1"/>
  <c r="O1204" i="1"/>
  <c r="Q1204" i="1"/>
  <c r="P1204" i="1"/>
  <c r="Q1236" i="1"/>
  <c r="P1236" i="1"/>
  <c r="Q123" i="1"/>
  <c r="O201" i="1"/>
  <c r="Q232" i="1"/>
  <c r="O248" i="1"/>
  <c r="P344" i="1"/>
  <c r="O536" i="1"/>
  <c r="O1124" i="1"/>
  <c r="P11" i="1"/>
  <c r="O11" i="1"/>
  <c r="Q27" i="1"/>
  <c r="P27" i="1"/>
  <c r="P91" i="1"/>
  <c r="O91" i="1"/>
  <c r="Q137" i="1"/>
  <c r="O137" i="1"/>
  <c r="Q153" i="1"/>
  <c r="P153" i="1"/>
  <c r="Q169" i="1"/>
  <c r="P169" i="1"/>
  <c r="Q280" i="1"/>
  <c r="P280" i="1"/>
  <c r="P392" i="1"/>
  <c r="O392" i="1"/>
  <c r="Q424" i="1"/>
  <c r="P424" i="1"/>
  <c r="P488" i="1"/>
  <c r="Q488" i="1"/>
  <c r="P552" i="1"/>
  <c r="Q552" i="1"/>
  <c r="Q600" i="1"/>
  <c r="P600" i="1"/>
  <c r="O600" i="1"/>
  <c r="P664" i="1"/>
  <c r="O664" i="1"/>
  <c r="O728" i="1"/>
  <c r="Q728" i="1"/>
  <c r="P728" i="1"/>
  <c r="O776" i="1"/>
  <c r="Q776" i="1"/>
  <c r="O824" i="1"/>
  <c r="P824" i="1"/>
  <c r="Q824" i="1"/>
  <c r="O888" i="1"/>
  <c r="P888" i="1"/>
  <c r="Q888" i="1"/>
  <c r="O934" i="1"/>
  <c r="Q934" i="1"/>
  <c r="O982" i="1"/>
  <c r="P982" i="1"/>
  <c r="Q982" i="1"/>
  <c r="O1044" i="1"/>
  <c r="Q1044" i="1"/>
  <c r="P1044" i="1"/>
  <c r="Q1108" i="1"/>
  <c r="P1108" i="1"/>
  <c r="O1108" i="1"/>
  <c r="Q1188" i="1"/>
  <c r="P1188" i="1"/>
  <c r="O1188" i="1"/>
  <c r="P43" i="1"/>
  <c r="P75" i="1"/>
  <c r="Q11" i="1"/>
  <c r="Q75" i="1"/>
  <c r="O185" i="1"/>
  <c r="P201" i="1"/>
  <c r="P248" i="1"/>
  <c r="P312" i="1"/>
  <c r="P360" i="1"/>
  <c r="O376" i="1"/>
  <c r="P408" i="1"/>
  <c r="O456" i="1"/>
  <c r="Q950" i="1"/>
  <c r="P998" i="1"/>
  <c r="Q91" i="1"/>
  <c r="O107" i="1"/>
  <c r="O153" i="1"/>
  <c r="P185" i="1"/>
  <c r="P216" i="1"/>
  <c r="P264" i="1"/>
  <c r="Q312" i="1"/>
  <c r="Q360" i="1"/>
  <c r="P376" i="1"/>
  <c r="Q392" i="1"/>
  <c r="Q408" i="1"/>
  <c r="O424" i="1"/>
  <c r="P456" i="1"/>
  <c r="O856" i="1"/>
  <c r="O1236" i="1"/>
  <c r="Q296" i="1"/>
  <c r="P296" i="1"/>
  <c r="Q440" i="1"/>
  <c r="P440" i="1"/>
  <c r="O440" i="1"/>
  <c r="O472" i="1"/>
  <c r="P472" i="1"/>
  <c r="Q520" i="1"/>
  <c r="P520" i="1"/>
  <c r="O520" i="1"/>
  <c r="O568" i="1"/>
  <c r="Q568" i="1"/>
  <c r="P568" i="1"/>
  <c r="P616" i="1"/>
  <c r="Q616" i="1"/>
  <c r="O616" i="1"/>
  <c r="P648" i="1"/>
  <c r="O648" i="1"/>
  <c r="P696" i="1"/>
  <c r="O696" i="1"/>
  <c r="O744" i="1"/>
  <c r="Q744" i="1"/>
  <c r="P744" i="1"/>
  <c r="Q792" i="1"/>
  <c r="O792" i="1"/>
  <c r="P792" i="1"/>
  <c r="O840" i="1"/>
  <c r="Q840" i="1"/>
  <c r="O872" i="1"/>
  <c r="Q872" i="1"/>
  <c r="O918" i="1"/>
  <c r="Q918" i="1"/>
  <c r="P918" i="1"/>
  <c r="O966" i="1"/>
  <c r="Q966" i="1"/>
  <c r="P966" i="1"/>
  <c r="O1012" i="1"/>
  <c r="P1012" i="1"/>
  <c r="O1060" i="1"/>
  <c r="Q1060" i="1"/>
  <c r="P1092" i="1"/>
  <c r="Q1092" i="1"/>
  <c r="O1092" i="1"/>
  <c r="O1140" i="1"/>
  <c r="P1140" i="1"/>
  <c r="Q1140" i="1"/>
  <c r="Q1172" i="1"/>
  <c r="O1172" i="1"/>
  <c r="P1220" i="1"/>
  <c r="Q1220" i="1"/>
  <c r="O1220" i="1"/>
  <c r="O4" i="1"/>
  <c r="P44" i="1"/>
  <c r="Q60" i="1"/>
  <c r="Q202" i="1"/>
  <c r="P333" i="1"/>
  <c r="P449" i="1"/>
  <c r="O533" i="1"/>
  <c r="O629" i="1"/>
  <c r="P725" i="1"/>
  <c r="Q963" i="1"/>
  <c r="Q1041" i="1"/>
  <c r="P1350" i="1"/>
  <c r="O111" i="1"/>
  <c r="O572" i="1"/>
  <c r="O636" i="1"/>
  <c r="P4" i="1"/>
  <c r="P32" i="1"/>
  <c r="Q44" i="1"/>
  <c r="P265" i="1"/>
  <c r="Q333" i="1"/>
  <c r="Q449" i="1"/>
  <c r="P513" i="1"/>
  <c r="P533" i="1"/>
  <c r="P629" i="1"/>
  <c r="O757" i="1"/>
  <c r="O931" i="1"/>
  <c r="O1009" i="1"/>
  <c r="Q1350" i="1"/>
  <c r="P1406" i="1"/>
  <c r="Q1990" i="1"/>
  <c r="P84" i="1"/>
  <c r="Q84" i="1"/>
  <c r="P166" i="1"/>
  <c r="O166" i="1"/>
  <c r="O297" i="1"/>
  <c r="Q297" i="1"/>
  <c r="P297" i="1"/>
  <c r="Q88" i="1"/>
  <c r="O88" i="1"/>
  <c r="Q112" i="1"/>
  <c r="P112" i="1"/>
  <c r="O138" i="1"/>
  <c r="P138" i="1"/>
  <c r="O190" i="1"/>
  <c r="Q190" i="1"/>
  <c r="Q221" i="1"/>
  <c r="P221" i="1"/>
  <c r="O253" i="1"/>
  <c r="Q253" i="1"/>
  <c r="O285" i="1"/>
  <c r="P285" i="1"/>
  <c r="Q313" i="1"/>
  <c r="P313" i="1"/>
  <c r="O349" i="1"/>
  <c r="Q349" i="1"/>
  <c r="P349" i="1"/>
  <c r="O369" i="1"/>
  <c r="Q369" i="1"/>
  <c r="O385" i="1"/>
  <c r="P385" i="1"/>
  <c r="P401" i="1"/>
  <c r="Q401" i="1"/>
  <c r="Q417" i="1"/>
  <c r="O417" i="1"/>
  <c r="Q433" i="1"/>
  <c r="P433" i="1"/>
  <c r="P465" i="1"/>
  <c r="Q465" i="1"/>
  <c r="O465" i="1"/>
  <c r="Q489" i="1"/>
  <c r="O489" i="1"/>
  <c r="P549" i="1"/>
  <c r="O549" i="1"/>
  <c r="P565" i="1"/>
  <c r="O565" i="1"/>
  <c r="O581" i="1"/>
  <c r="Q581" i="1"/>
  <c r="P597" i="1"/>
  <c r="O597" i="1"/>
  <c r="P613" i="1"/>
  <c r="Q613" i="1"/>
  <c r="O613" i="1"/>
  <c r="P645" i="1"/>
  <c r="Q645" i="1"/>
  <c r="O645" i="1"/>
  <c r="P677" i="1"/>
  <c r="O677" i="1"/>
  <c r="O693" i="1"/>
  <c r="Q693" i="1"/>
  <c r="P741" i="1"/>
  <c r="Q741" i="1"/>
  <c r="O741" i="1"/>
  <c r="P773" i="1"/>
  <c r="Q773" i="1"/>
  <c r="O773" i="1"/>
  <c r="Q789" i="1"/>
  <c r="P789" i="1"/>
  <c r="Q821" i="1"/>
  <c r="P821" i="1"/>
  <c r="P837" i="1"/>
  <c r="O837" i="1"/>
  <c r="P853" i="1"/>
  <c r="Q853" i="1"/>
  <c r="P869" i="1"/>
  <c r="O869" i="1"/>
  <c r="P885" i="1"/>
  <c r="O885" i="1"/>
  <c r="Q915" i="1"/>
  <c r="P915" i="1"/>
  <c r="O915" i="1"/>
  <c r="P947" i="1"/>
  <c r="Q947" i="1"/>
  <c r="O947" i="1"/>
  <c r="P1025" i="1"/>
  <c r="Q1025" i="1"/>
  <c r="O1025" i="1"/>
  <c r="O1057" i="1"/>
  <c r="Q1057" i="1"/>
  <c r="P1057" i="1"/>
  <c r="Q1089" i="1"/>
  <c r="P1089" i="1"/>
  <c r="P1121" i="1"/>
  <c r="Q1121" i="1"/>
  <c r="P1137" i="1"/>
  <c r="O1137" i="1"/>
  <c r="Q1169" i="1"/>
  <c r="P1169" i="1"/>
  <c r="O1169" i="1"/>
  <c r="Q1217" i="1"/>
  <c r="P1217" i="1"/>
  <c r="O1250" i="1"/>
  <c r="Q1250" i="1"/>
  <c r="Q1298" i="1"/>
  <c r="O1298" i="1"/>
  <c r="O521" i="1"/>
  <c r="P521" i="1"/>
  <c r="Q1366" i="1"/>
  <c r="O1366" i="1"/>
  <c r="O1474" i="1"/>
  <c r="P1474" i="1"/>
  <c r="O1514" i="1"/>
  <c r="Q1514" i="1"/>
  <c r="P1802" i="1"/>
  <c r="Q1802" i="1"/>
  <c r="Q2127" i="1"/>
  <c r="P2127" i="1"/>
  <c r="Q1402" i="1"/>
  <c r="O1402" i="1"/>
  <c r="Q1462" i="1"/>
  <c r="O1462" i="1"/>
  <c r="O1542" i="1"/>
  <c r="P1542" i="1"/>
  <c r="Q1778" i="1"/>
  <c r="O1778" i="1"/>
  <c r="P1858" i="1"/>
  <c r="O1858" i="1"/>
  <c r="O1938" i="1"/>
  <c r="Q1938" i="1"/>
  <c r="O2040" i="1"/>
  <c r="P2040" i="1"/>
  <c r="P2575" i="1"/>
  <c r="Q2575" i="1"/>
  <c r="Q2639" i="1"/>
  <c r="O2639" i="1"/>
  <c r="T15" i="1"/>
  <c r="T332" i="1"/>
  <c r="T444" i="1"/>
  <c r="T524" i="1"/>
  <c r="T604" i="1"/>
  <c r="T668" i="1"/>
  <c r="T764" i="1"/>
  <c r="T993" i="1"/>
  <c r="T945" i="1"/>
  <c r="T985" i="1"/>
  <c r="T1023" i="1"/>
  <c r="T1147" i="1"/>
  <c r="T1187" i="1"/>
  <c r="Q1597" i="1"/>
  <c r="T11" i="1"/>
  <c r="T27" i="1"/>
  <c r="T43" i="1"/>
  <c r="T75" i="1"/>
  <c r="T79" i="1"/>
  <c r="T91" i="1"/>
  <c r="T107" i="1"/>
  <c r="T123" i="1"/>
  <c r="T137" i="1"/>
  <c r="T153" i="1"/>
  <c r="T185" i="1"/>
  <c r="T216" i="1"/>
  <c r="T232" i="1"/>
  <c r="T248" i="1"/>
  <c r="T264" i="1"/>
  <c r="T280" i="1"/>
  <c r="T296" i="1"/>
  <c r="T312" i="1"/>
  <c r="T328" i="1"/>
  <c r="T360" i="1"/>
  <c r="T376" i="1"/>
  <c r="T392" i="1"/>
  <c r="T408" i="1"/>
  <c r="T424" i="1"/>
  <c r="T440" i="1"/>
  <c r="T488" i="1"/>
  <c r="T504" i="1"/>
  <c r="T520" i="1"/>
  <c r="T536" i="1"/>
  <c r="T552" i="1"/>
  <c r="T568" i="1"/>
  <c r="T584" i="1"/>
  <c r="T588" i="1"/>
  <c r="T600" i="1"/>
  <c r="T616" i="1"/>
  <c r="T632" i="1"/>
  <c r="T648" i="1"/>
  <c r="T664" i="1"/>
  <c r="T680" i="1"/>
  <c r="T696" i="1"/>
  <c r="T712" i="1"/>
  <c r="T716" i="1"/>
  <c r="T728" i="1"/>
  <c r="T744" i="1"/>
  <c r="T760" i="1"/>
  <c r="T776" i="1"/>
  <c r="T792" i="1"/>
  <c r="T808" i="1"/>
  <c r="T820" i="1"/>
  <c r="T840" i="1"/>
  <c r="T856" i="1"/>
  <c r="T872" i="1"/>
  <c r="T888" i="1"/>
  <c r="T918" i="1"/>
  <c r="T934" i="1"/>
  <c r="T950" i="1"/>
  <c r="T966" i="1"/>
  <c r="T982" i="1"/>
  <c r="T998" i="1"/>
  <c r="T1012" i="1"/>
  <c r="T1028" i="1"/>
  <c r="T1044" i="1"/>
  <c r="T16" i="1"/>
  <c r="T32" i="1"/>
  <c r="T64" i="1"/>
  <c r="T80" i="1"/>
  <c r="T96" i="1"/>
  <c r="T112" i="1"/>
  <c r="T142" i="1"/>
  <c r="T158" i="1"/>
  <c r="T174" i="1"/>
  <c r="T190" i="1"/>
  <c r="T206" i="1"/>
  <c r="T221" i="1"/>
  <c r="T237" i="1"/>
  <c r="T253" i="1"/>
  <c r="T269" i="1"/>
  <c r="T317" i="1"/>
  <c r="T349" i="1"/>
  <c r="T381" i="1"/>
  <c r="T397" i="1"/>
  <c r="T413" i="1"/>
  <c r="T429" i="1"/>
  <c r="T445" i="1"/>
  <c r="T461" i="1"/>
  <c r="T477" i="1"/>
  <c r="T493" i="1"/>
  <c r="T509" i="1"/>
  <c r="T525" i="1"/>
  <c r="T541" i="1"/>
  <c r="T557" i="1"/>
  <c r="T573" i="1"/>
  <c r="T589" i="1"/>
  <c r="T605" i="1"/>
  <c r="T621" i="1"/>
  <c r="T637" i="1"/>
  <c r="T653" i="1"/>
  <c r="T669" i="1"/>
  <c r="T685" i="1"/>
  <c r="T701" i="1"/>
  <c r="T717" i="1"/>
  <c r="T733" i="1"/>
  <c r="T749" i="1"/>
  <c r="T765" i="1"/>
  <c r="T781" i="1"/>
  <c r="T797" i="1"/>
  <c r="T813" i="1"/>
  <c r="T829" i="1"/>
  <c r="T845" i="1"/>
  <c r="T861" i="1"/>
  <c r="T877" i="1"/>
  <c r="T893" i="1"/>
  <c r="T907" i="1"/>
  <c r="T923" i="1"/>
  <c r="T939" i="1"/>
  <c r="T955" i="1"/>
  <c r="T959" i="1"/>
  <c r="T971" i="1"/>
  <c r="T987" i="1"/>
  <c r="T1001" i="1"/>
  <c r="T1017" i="1"/>
  <c r="T1021" i="1"/>
  <c r="T1033" i="1"/>
  <c r="T1049" i="1"/>
  <c r="T1065" i="1"/>
  <c r="T1081" i="1"/>
  <c r="T1097" i="1"/>
  <c r="T1113" i="1"/>
  <c r="T1129" i="1"/>
  <c r="T1145" i="1"/>
  <c r="T1161" i="1"/>
  <c r="T1177" i="1"/>
  <c r="T1193" i="1"/>
  <c r="T1209" i="1"/>
  <c r="T1213" i="1"/>
  <c r="T1225" i="1"/>
  <c r="T1242" i="1"/>
  <c r="T1258" i="1"/>
  <c r="T1274" i="1"/>
  <c r="T1290" i="1"/>
  <c r="T1306" i="1"/>
  <c r="T1322" i="1"/>
  <c r="T1338" i="1"/>
  <c r="T1354" i="1"/>
  <c r="T1370" i="1"/>
  <c r="T1386" i="1"/>
  <c r="T1402" i="1"/>
  <c r="T1418" i="1"/>
  <c r="T1434" i="1"/>
  <c r="T1466" i="1"/>
  <c r="T1482" i="1"/>
  <c r="T1498" i="1"/>
  <c r="T1514" i="1"/>
  <c r="T1530" i="1"/>
  <c r="T1546" i="1"/>
  <c r="T1562" i="1"/>
  <c r="T1578" i="1"/>
  <c r="T1594" i="1"/>
  <c r="T1610" i="1"/>
  <c r="T1626" i="1"/>
  <c r="T1642" i="1"/>
  <c r="T1658" i="1"/>
  <c r="T1674" i="1"/>
  <c r="T1690" i="1"/>
  <c r="T1706" i="1"/>
  <c r="T1722" i="1"/>
  <c r="T1738" i="1"/>
  <c r="T1754" i="1"/>
  <c r="T1770" i="1"/>
  <c r="T1786" i="1"/>
  <c r="T1802" i="1"/>
  <c r="T1818" i="1"/>
  <c r="T1834" i="1"/>
  <c r="T1850" i="1"/>
  <c r="T1866" i="1"/>
  <c r="T1882" i="1"/>
  <c r="T1898" i="1"/>
  <c r="T1914" i="1"/>
  <c r="T1946" i="1"/>
  <c r="T1962" i="1"/>
  <c r="T1978" i="1"/>
  <c r="T1992" i="1"/>
  <c r="T2008" i="1"/>
  <c r="T2024" i="1"/>
  <c r="T2040" i="1"/>
  <c r="T2056" i="1"/>
  <c r="T2072" i="1"/>
  <c r="T2087" i="1"/>
  <c r="T2103" i="1"/>
  <c r="T2119" i="1"/>
  <c r="T2183" i="1"/>
  <c r="T2199" i="1"/>
  <c r="T2247" i="1"/>
  <c r="T2263" i="1"/>
  <c r="T2279" i="1"/>
  <c r="T2295" i="1"/>
  <c r="T2311" i="1"/>
  <c r="T2343" i="1"/>
  <c r="T2359" i="1"/>
  <c r="T2375" i="1"/>
  <c r="T2391" i="1"/>
  <c r="T2407" i="1"/>
  <c r="T2423" i="1"/>
  <c r="T2439" i="1"/>
  <c r="T2455" i="1"/>
  <c r="T2471" i="1"/>
  <c r="T2487" i="1"/>
  <c r="T2503" i="1"/>
  <c r="T2519" i="1"/>
  <c r="T2551" i="1"/>
  <c r="T2583" i="1"/>
  <c r="T2615" i="1"/>
  <c r="T2631" i="1"/>
  <c r="T2647" i="1"/>
  <c r="T2663" i="1"/>
  <c r="T2679" i="1"/>
  <c r="T2695" i="1"/>
  <c r="T2711" i="1"/>
  <c r="T2727" i="1"/>
  <c r="T2743" i="1"/>
  <c r="T2759" i="1"/>
  <c r="T2773" i="1"/>
  <c r="T2789" i="1"/>
  <c r="T2805" i="1"/>
  <c r="T2821" i="1"/>
  <c r="T2837" i="1"/>
  <c r="T2867" i="1"/>
  <c r="T2883" i="1"/>
  <c r="T2915" i="1"/>
  <c r="T2931" i="1"/>
  <c r="T2963" i="1"/>
  <c r="T2979" i="1"/>
  <c r="T2995" i="1"/>
  <c r="T3011" i="1"/>
  <c r="T3027" i="1"/>
  <c r="T3043" i="1"/>
  <c r="T3107" i="1"/>
  <c r="T3123" i="1"/>
  <c r="T3155" i="1"/>
  <c r="T3171" i="1"/>
  <c r="T42" i="1"/>
  <c r="T110" i="1"/>
  <c r="T164" i="1"/>
  <c r="T227" i="1"/>
  <c r="T295" i="1"/>
  <c r="T327" i="1"/>
  <c r="T379" i="1"/>
  <c r="T471" i="1"/>
  <c r="T563" i="1"/>
  <c r="T623" i="1"/>
  <c r="T651" i="1"/>
  <c r="T679" i="1"/>
  <c r="T767" i="1"/>
  <c r="T941" i="1"/>
  <c r="T981" i="1"/>
  <c r="T1067" i="1"/>
  <c r="T1111" i="1"/>
  <c r="T1640" i="1"/>
  <c r="T1684" i="1"/>
  <c r="T2089" i="1"/>
  <c r="T2129" i="1"/>
  <c r="T2293" i="1"/>
  <c r="T2377" i="1"/>
  <c r="T2421" i="1"/>
  <c r="T3033" i="1"/>
  <c r="T3045" i="1"/>
  <c r="T3133" i="1"/>
  <c r="T937" i="1"/>
  <c r="T977" i="1"/>
  <c r="T1059" i="1"/>
  <c r="T1179" i="1"/>
  <c r="O305" i="1"/>
  <c r="P444" i="1"/>
  <c r="P665" i="1"/>
  <c r="Q665" i="1"/>
  <c r="P79" i="1"/>
  <c r="P236" i="1"/>
  <c r="P428" i="1"/>
  <c r="P652" i="1"/>
  <c r="P844" i="1"/>
  <c r="O52" i="1"/>
  <c r="P373" i="1"/>
  <c r="O15" i="1"/>
  <c r="P31" i="1"/>
  <c r="P716" i="1"/>
  <c r="Q1109" i="1"/>
  <c r="O337" i="1"/>
  <c r="O983" i="1"/>
  <c r="P709" i="1"/>
  <c r="O709" i="1"/>
  <c r="P805" i="1"/>
  <c r="O805" i="1"/>
  <c r="P901" i="1"/>
  <c r="O901" i="1"/>
  <c r="Q979" i="1"/>
  <c r="O979" i="1"/>
  <c r="O995" i="1"/>
  <c r="Q995" i="1"/>
  <c r="P1073" i="1"/>
  <c r="Q1073" i="1"/>
  <c r="P1105" i="1"/>
  <c r="O1105" i="1"/>
  <c r="O1153" i="1"/>
  <c r="P1153" i="1"/>
  <c r="O1185" i="1"/>
  <c r="P1185" i="1"/>
  <c r="P1233" i="1"/>
  <c r="Q1233" i="1"/>
  <c r="O1282" i="1"/>
  <c r="P1282" i="1"/>
  <c r="O1314" i="1"/>
  <c r="Q1314" i="1"/>
  <c r="O1598" i="1"/>
  <c r="Q1598" i="1"/>
  <c r="P1638" i="1"/>
  <c r="O1638" i="1"/>
  <c r="O1718" i="1"/>
  <c r="Q1718" i="1"/>
  <c r="P1762" i="1"/>
  <c r="O1762" i="1"/>
  <c r="P1846" i="1"/>
  <c r="Q1846" i="1"/>
  <c r="Q1882" i="1"/>
  <c r="O1882" i="1"/>
  <c r="Q1966" i="1"/>
  <c r="P1966" i="1"/>
  <c r="Q2008" i="1"/>
  <c r="P2008" i="1"/>
  <c r="O2008" i="1"/>
  <c r="P2048" i="1"/>
  <c r="O2048" i="1"/>
  <c r="O1378" i="1"/>
  <c r="P1378" i="1"/>
  <c r="Q1438" i="1"/>
  <c r="P1438" i="1"/>
  <c r="Q1490" i="1"/>
  <c r="O1490" i="1"/>
  <c r="Q1594" i="1"/>
  <c r="P1594" i="1"/>
  <c r="O1622" i="1"/>
  <c r="P1622" i="1"/>
  <c r="P1650" i="1"/>
  <c r="Q1650" i="1"/>
  <c r="P1674" i="1"/>
  <c r="O1674" i="1"/>
  <c r="P1754" i="1"/>
  <c r="Q1754" i="1"/>
  <c r="Q1806" i="1"/>
  <c r="O1806" i="1"/>
  <c r="P1830" i="1"/>
  <c r="O1830" i="1"/>
  <c r="O1886" i="1"/>
  <c r="Q1886" i="1"/>
  <c r="T1800" i="1"/>
  <c r="T1920" i="1"/>
  <c r="O1962" i="1"/>
  <c r="Q2040" i="1"/>
  <c r="P2559" i="1"/>
  <c r="Q2781" i="1"/>
  <c r="Q327" i="1"/>
  <c r="Q2068" i="1"/>
  <c r="O2475" i="1"/>
  <c r="O2575" i="1"/>
  <c r="P3103" i="1"/>
  <c r="T1590" i="1"/>
  <c r="T1622" i="1"/>
  <c r="T1654" i="1"/>
  <c r="T1750" i="1"/>
  <c r="T1766" i="1"/>
  <c r="T1782" i="1"/>
  <c r="T1814" i="1"/>
  <c r="T2052" i="1"/>
  <c r="T2227" i="1"/>
  <c r="T2243" i="1"/>
  <c r="T2259" i="1"/>
  <c r="T2275" i="1"/>
  <c r="T2291" i="1"/>
  <c r="T2515" i="1"/>
  <c r="T2595" i="1"/>
  <c r="T2659" i="1"/>
  <c r="T2723" i="1"/>
  <c r="T2735" i="1"/>
  <c r="T2755" i="1"/>
  <c r="T2817" i="1"/>
  <c r="T2849" i="1"/>
  <c r="T2911" i="1"/>
  <c r="T2927" i="1"/>
  <c r="T3071" i="1"/>
  <c r="T3087" i="1"/>
  <c r="T3151" i="1"/>
  <c r="T3183" i="1"/>
  <c r="T3199" i="1"/>
  <c r="T3215" i="1"/>
  <c r="T6" i="1"/>
  <c r="T74" i="1"/>
  <c r="T188" i="1"/>
  <c r="T219" i="1"/>
  <c r="T287" i="1"/>
  <c r="T347" i="1"/>
  <c r="T371" i="1"/>
  <c r="T435" i="1"/>
  <c r="T675" i="1"/>
  <c r="T703" i="1"/>
  <c r="T755" i="1"/>
  <c r="T791" i="1"/>
  <c r="T899" i="1"/>
  <c r="T929" i="1"/>
  <c r="T1143" i="1"/>
  <c r="T1380" i="1"/>
  <c r="T2409" i="1"/>
  <c r="T2585" i="1"/>
  <c r="T2625" i="1"/>
  <c r="T2665" i="1"/>
  <c r="T3081" i="1"/>
  <c r="P16" i="1"/>
  <c r="Q16" i="1"/>
  <c r="O473" i="1"/>
  <c r="P473" i="1"/>
  <c r="O681" i="1"/>
  <c r="P681" i="1"/>
  <c r="Q3221" i="1"/>
  <c r="O3221" i="1"/>
  <c r="Q241" i="1"/>
  <c r="O241" i="1"/>
  <c r="Q903" i="1"/>
  <c r="O903" i="1"/>
  <c r="O935" i="1"/>
  <c r="P935" i="1"/>
  <c r="P1013" i="1"/>
  <c r="Q1013" i="1"/>
  <c r="P15" i="1"/>
  <c r="P111" i="1"/>
  <c r="O173" i="1"/>
  <c r="P332" i="1"/>
  <c r="P348" i="1"/>
  <c r="P460" i="1"/>
  <c r="P476" i="1"/>
  <c r="O700" i="1"/>
  <c r="O764" i="1"/>
  <c r="P780" i="1"/>
  <c r="O828" i="1"/>
  <c r="Q12" i="1"/>
  <c r="Q68" i="1"/>
  <c r="O777" i="1"/>
  <c r="P809" i="1"/>
  <c r="P967" i="1"/>
  <c r="Q1045" i="1"/>
  <c r="O92" i="1"/>
  <c r="P92" i="1"/>
  <c r="P713" i="1"/>
  <c r="Q713" i="1"/>
  <c r="Q857" i="1"/>
  <c r="O857" i="1"/>
  <c r="P1125" i="1"/>
  <c r="O1125" i="1"/>
  <c r="O1141" i="1"/>
  <c r="P1141" i="1"/>
  <c r="Q1157" i="1"/>
  <c r="O1157" i="1"/>
  <c r="O2899" i="1"/>
  <c r="Q2899" i="1"/>
  <c r="P141" i="1"/>
  <c r="P205" i="1"/>
  <c r="P252" i="1"/>
  <c r="O47" i="1"/>
  <c r="P63" i="1"/>
  <c r="O95" i="1"/>
  <c r="O127" i="1"/>
  <c r="P173" i="1"/>
  <c r="P220" i="1"/>
  <c r="P300" i="1"/>
  <c r="P364" i="1"/>
  <c r="P380" i="1"/>
  <c r="P492" i="1"/>
  <c r="P508" i="1"/>
  <c r="P96" i="1"/>
  <c r="P120" i="1"/>
  <c r="O273" i="1"/>
  <c r="P537" i="1"/>
  <c r="P569" i="1"/>
  <c r="P761" i="1"/>
  <c r="Q793" i="1"/>
  <c r="P3221" i="1"/>
  <c r="P321" i="1"/>
  <c r="Q321" i="1"/>
  <c r="P353" i="1"/>
  <c r="Q353" i="1"/>
  <c r="O405" i="1"/>
  <c r="P405" i="1"/>
  <c r="O601" i="1"/>
  <c r="P601" i="1"/>
  <c r="O633" i="1"/>
  <c r="P633" i="1"/>
  <c r="Q649" i="1"/>
  <c r="O649" i="1"/>
  <c r="O889" i="1"/>
  <c r="P889" i="1"/>
  <c r="P919" i="1"/>
  <c r="Q919" i="1"/>
  <c r="Q1061" i="1"/>
  <c r="O1061" i="1"/>
  <c r="O63" i="1"/>
  <c r="O31" i="1"/>
  <c r="P47" i="1"/>
  <c r="O79" i="1"/>
  <c r="P95" i="1"/>
  <c r="P127" i="1"/>
  <c r="O157" i="1"/>
  <c r="P189" i="1"/>
  <c r="P268" i="1"/>
  <c r="P316" i="1"/>
  <c r="P396" i="1"/>
  <c r="P412" i="1"/>
  <c r="P524" i="1"/>
  <c r="P588" i="1"/>
  <c r="O892" i="1"/>
  <c r="P906" i="1"/>
  <c r="Q40" i="1"/>
  <c r="O210" i="1"/>
  <c r="P437" i="1"/>
  <c r="O729" i="1"/>
  <c r="Q841" i="1"/>
  <c r="T2286" i="1"/>
  <c r="T2542" i="1"/>
  <c r="T1366" i="1"/>
  <c r="T1521" i="1"/>
  <c r="T2702" i="1"/>
  <c r="T2890" i="1"/>
  <c r="T3002" i="1"/>
  <c r="T18" i="1"/>
  <c r="T114" i="1"/>
  <c r="T247" i="1"/>
  <c r="T315" i="1"/>
  <c r="T391" i="1"/>
  <c r="T423" i="1"/>
  <c r="T459" i="1"/>
  <c r="T807" i="1"/>
  <c r="T879" i="1"/>
  <c r="T921" i="1"/>
  <c r="T1496" i="1"/>
  <c r="T1780" i="1"/>
  <c r="T1924" i="1"/>
  <c r="T3173" i="1"/>
  <c r="T1382" i="1"/>
  <c r="T1446" i="1"/>
  <c r="P340" i="1"/>
  <c r="P372" i="1"/>
  <c r="P404" i="1"/>
  <c r="P436" i="1"/>
  <c r="P468" i="1"/>
  <c r="P500" i="1"/>
  <c r="P532" i="1"/>
  <c r="O548" i="1"/>
  <c r="P580" i="1"/>
  <c r="Q612" i="1"/>
  <c r="P628" i="1"/>
  <c r="P660" i="1"/>
  <c r="O676" i="1"/>
  <c r="P708" i="1"/>
  <c r="Q740" i="1"/>
  <c r="P756" i="1"/>
  <c r="P788" i="1"/>
  <c r="O804" i="1"/>
  <c r="P836" i="1"/>
  <c r="Q868" i="1"/>
  <c r="P884" i="1"/>
  <c r="P914" i="1"/>
  <c r="Q946" i="1"/>
  <c r="P962" i="1"/>
  <c r="Q532" i="1"/>
  <c r="O564" i="1"/>
  <c r="Q580" i="1"/>
  <c r="O596" i="1"/>
  <c r="Q628" i="1"/>
  <c r="O644" i="1"/>
  <c r="Q660" i="1"/>
  <c r="O692" i="1"/>
  <c r="Q708" i="1"/>
  <c r="O724" i="1"/>
  <c r="Q756" i="1"/>
  <c r="O772" i="1"/>
  <c r="Q788" i="1"/>
  <c r="O820" i="1"/>
  <c r="Q836" i="1"/>
  <c r="O852" i="1"/>
  <c r="Q884" i="1"/>
  <c r="O900" i="1"/>
  <c r="Q914" i="1"/>
  <c r="Q2191" i="1"/>
  <c r="P930" i="1"/>
  <c r="O930" i="1"/>
  <c r="O978" i="1"/>
  <c r="Q978" i="1"/>
  <c r="P978" i="1"/>
  <c r="P994" i="1"/>
  <c r="O994" i="1"/>
  <c r="Q1008" i="1"/>
  <c r="O1008" i="1"/>
  <c r="P1024" i="1"/>
  <c r="Q1024" i="1"/>
  <c r="O1040" i="1"/>
  <c r="Q1040" i="1"/>
  <c r="P1040" i="1"/>
  <c r="P1056" i="1"/>
  <c r="O1056" i="1"/>
  <c r="P1072" i="1"/>
  <c r="Q1072" i="1"/>
  <c r="P1088" i="1"/>
  <c r="O1088" i="1"/>
  <c r="O1104" i="1"/>
  <c r="Q1104" i="1"/>
  <c r="P1104" i="1"/>
  <c r="Q1120" i="1"/>
  <c r="O1120" i="1"/>
  <c r="O1136" i="1"/>
  <c r="Q1136" i="1"/>
  <c r="P1136" i="1"/>
  <c r="P1152" i="1"/>
  <c r="Q1152" i="1"/>
  <c r="P1168" i="1"/>
  <c r="O1168" i="1"/>
  <c r="P1184" i="1"/>
  <c r="Q1184" i="1"/>
  <c r="P1200" i="1"/>
  <c r="O1200" i="1"/>
  <c r="P1216" i="1"/>
  <c r="Q1216" i="1"/>
  <c r="P1232" i="1"/>
  <c r="O1232" i="1"/>
  <c r="O36" i="1"/>
  <c r="Q36" i="1"/>
  <c r="P36" i="1"/>
  <c r="P72" i="1"/>
  <c r="O72" i="1"/>
  <c r="O116" i="1"/>
  <c r="Q116" i="1"/>
  <c r="P116" i="1"/>
  <c r="P154" i="1"/>
  <c r="Q154" i="1"/>
  <c r="O194" i="1"/>
  <c r="Q194" i="1"/>
  <c r="P194" i="1"/>
  <c r="P225" i="1"/>
  <c r="Q225" i="1"/>
  <c r="Q257" i="1"/>
  <c r="O257" i="1"/>
  <c r="P289" i="1"/>
  <c r="Q289" i="1"/>
  <c r="O289" i="1"/>
  <c r="P325" i="1"/>
  <c r="Q325" i="1"/>
  <c r="P357" i="1"/>
  <c r="Q357" i="1"/>
  <c r="O357" i="1"/>
  <c r="Q505" i="1"/>
  <c r="P505" i="1"/>
  <c r="O505" i="1"/>
  <c r="P28" i="1"/>
  <c r="O28" i="1"/>
  <c r="P56" i="1"/>
  <c r="O56" i="1"/>
  <c r="P80" i="1"/>
  <c r="O80" i="1"/>
  <c r="P104" i="1"/>
  <c r="O104" i="1"/>
  <c r="O130" i="1"/>
  <c r="Q130" i="1"/>
  <c r="P130" i="1"/>
  <c r="P158" i="1"/>
  <c r="Q158" i="1"/>
  <c r="P182" i="1"/>
  <c r="O182" i="1"/>
  <c r="O214" i="1"/>
  <c r="Q214" i="1"/>
  <c r="P214" i="1"/>
  <c r="P245" i="1"/>
  <c r="Q245" i="1"/>
  <c r="Q277" i="1"/>
  <c r="O277" i="1"/>
  <c r="P309" i="1"/>
  <c r="O309" i="1"/>
  <c r="Q309" i="1"/>
  <c r="P341" i="1"/>
  <c r="O341" i="1"/>
  <c r="P365" i="1"/>
  <c r="O365" i="1"/>
  <c r="Q365" i="1"/>
  <c r="P381" i="1"/>
  <c r="Q381" i="1"/>
  <c r="Q397" i="1"/>
  <c r="P397" i="1"/>
  <c r="O397" i="1"/>
  <c r="Q413" i="1"/>
  <c r="O413" i="1"/>
  <c r="P413" i="1"/>
  <c r="Q429" i="1"/>
  <c r="O429" i="1"/>
  <c r="Q445" i="1"/>
  <c r="O445" i="1"/>
  <c r="O461" i="1"/>
  <c r="Q461" i="1"/>
  <c r="P461" i="1"/>
  <c r="P481" i="1"/>
  <c r="Q481" i="1"/>
  <c r="Q509" i="1"/>
  <c r="O509" i="1"/>
  <c r="P509" i="1"/>
  <c r="O529" i="1"/>
  <c r="Q529" i="1"/>
  <c r="P529" i="1"/>
  <c r="O545" i="1"/>
  <c r="P545" i="1"/>
  <c r="Q545" i="1"/>
  <c r="P561" i="1"/>
  <c r="O561" i="1"/>
  <c r="P577" i="1"/>
  <c r="Q577" i="1"/>
  <c r="O577" i="1"/>
  <c r="Q593" i="1"/>
  <c r="P593" i="1"/>
  <c r="Q609" i="1"/>
  <c r="O609" i="1"/>
  <c r="O625" i="1"/>
  <c r="Q625" i="1"/>
  <c r="P625" i="1"/>
  <c r="O641" i="1"/>
  <c r="Q641" i="1"/>
  <c r="P641" i="1"/>
  <c r="O657" i="1"/>
  <c r="Q657" i="1"/>
  <c r="O673" i="1"/>
  <c r="P673" i="1"/>
  <c r="P689" i="1"/>
  <c r="O689" i="1"/>
  <c r="Q689" i="1"/>
  <c r="Q705" i="1"/>
  <c r="O705" i="1"/>
  <c r="O721" i="1"/>
  <c r="Q721" i="1"/>
  <c r="P721" i="1"/>
  <c r="O737" i="1"/>
  <c r="Q737" i="1"/>
  <c r="P737" i="1"/>
  <c r="P753" i="1"/>
  <c r="O753" i="1"/>
  <c r="P769" i="1"/>
  <c r="Q769" i="1"/>
  <c r="O769" i="1"/>
  <c r="Q785" i="1"/>
  <c r="P785" i="1"/>
  <c r="Q801" i="1"/>
  <c r="O801" i="1"/>
  <c r="O817" i="1"/>
  <c r="Q817" i="1"/>
  <c r="P817" i="1"/>
  <c r="O833" i="1"/>
  <c r="Q833" i="1"/>
  <c r="P849" i="1"/>
  <c r="Q849" i="1"/>
  <c r="O849" i="1"/>
  <c r="P865" i="1"/>
  <c r="O865" i="1"/>
  <c r="Q865" i="1"/>
  <c r="P881" i="1"/>
  <c r="O881" i="1"/>
  <c r="O897" i="1"/>
  <c r="Q897" i="1"/>
  <c r="P897" i="1"/>
  <c r="P911" i="1"/>
  <c r="O911" i="1"/>
  <c r="P927" i="1"/>
  <c r="O927" i="1"/>
  <c r="Q927" i="1"/>
  <c r="Q943" i="1"/>
  <c r="P943" i="1"/>
  <c r="O943" i="1"/>
  <c r="Q959" i="1"/>
  <c r="P959" i="1"/>
  <c r="O959" i="1"/>
  <c r="Q975" i="1"/>
  <c r="P975" i="1"/>
  <c r="O975" i="1"/>
  <c r="O991" i="1"/>
  <c r="Q991" i="1"/>
  <c r="Q1005" i="1"/>
  <c r="P1005" i="1"/>
  <c r="O1005" i="1"/>
  <c r="Q1021" i="1"/>
  <c r="P1021" i="1"/>
  <c r="O1021" i="1"/>
  <c r="Q1037" i="1"/>
  <c r="P1037" i="1"/>
  <c r="O1053" i="1"/>
  <c r="Q1053" i="1"/>
  <c r="P1053" i="1"/>
  <c r="O1069" i="1"/>
  <c r="P1069" i="1"/>
  <c r="Q1069" i="1"/>
  <c r="Q1085" i="1"/>
  <c r="P1085" i="1"/>
  <c r="O1085" i="1"/>
  <c r="Q1101" i="1"/>
  <c r="O1101" i="1"/>
  <c r="O1117" i="1"/>
  <c r="P1117" i="1"/>
  <c r="Q1117" i="1"/>
  <c r="O1133" i="1"/>
  <c r="Q1133" i="1"/>
  <c r="P1149" i="1"/>
  <c r="O1149" i="1"/>
  <c r="Q1149" i="1"/>
  <c r="Q1165" i="1"/>
  <c r="P1165" i="1"/>
  <c r="O1165" i="1"/>
  <c r="O1181" i="1"/>
  <c r="P1181" i="1"/>
  <c r="Q1197" i="1"/>
  <c r="P1197" i="1"/>
  <c r="O1213" i="1"/>
  <c r="Q1213" i="1"/>
  <c r="Q1229" i="1"/>
  <c r="P1229" i="1"/>
  <c r="O1229" i="1"/>
  <c r="P1246" i="1"/>
  <c r="O1246" i="1"/>
  <c r="Q1246" i="1"/>
  <c r="O1262" i="1"/>
  <c r="Q1262" i="1"/>
  <c r="Q1278" i="1"/>
  <c r="P1278" i="1"/>
  <c r="P1294" i="1"/>
  <c r="O1294" i="1"/>
  <c r="Q1294" i="1"/>
  <c r="O1310" i="1"/>
  <c r="Q1310" i="1"/>
  <c r="P1326" i="1"/>
  <c r="O1326" i="1"/>
  <c r="Q1326" i="1"/>
  <c r="Q1354" i="1"/>
  <c r="P1354" i="1"/>
  <c r="P1394" i="1"/>
  <c r="O1394" i="1"/>
  <c r="Q1394" i="1"/>
  <c r="O1430" i="1"/>
  <c r="Q1430" i="1"/>
  <c r="P1430" i="1"/>
  <c r="P1466" i="1"/>
  <c r="Q1466" i="1"/>
  <c r="O1466" i="1"/>
  <c r="Q1506" i="1"/>
  <c r="P1506" i="1"/>
  <c r="O1506" i="1"/>
  <c r="Q1546" i="1"/>
  <c r="P1546" i="1"/>
  <c r="O1546" i="1"/>
  <c r="O1586" i="1"/>
  <c r="P1586" i="1"/>
  <c r="O1626" i="1"/>
  <c r="Q1626" i="1"/>
  <c r="P1626" i="1"/>
  <c r="Q1666" i="1"/>
  <c r="O1666" i="1"/>
  <c r="P1666" i="1"/>
  <c r="Q1710" i="1"/>
  <c r="P1710" i="1"/>
  <c r="O1750" i="1"/>
  <c r="Q1750" i="1"/>
  <c r="Q1794" i="1"/>
  <c r="P1794" i="1"/>
  <c r="O1794" i="1"/>
  <c r="O1834" i="1"/>
  <c r="P1834" i="1"/>
  <c r="Q1834" i="1"/>
  <c r="P1874" i="1"/>
  <c r="O1874" i="1"/>
  <c r="P1914" i="1"/>
  <c r="O1914" i="1"/>
  <c r="Q1914" i="1"/>
  <c r="Q1958" i="1"/>
  <c r="P1958" i="1"/>
  <c r="O1958" i="1"/>
  <c r="Q1996" i="1"/>
  <c r="O1996" i="1"/>
  <c r="Q2036" i="1"/>
  <c r="P2036" i="1"/>
  <c r="O2076" i="1"/>
  <c r="P2076" i="1"/>
  <c r="O2119" i="1"/>
  <c r="P2119" i="1"/>
  <c r="O2239" i="1"/>
  <c r="Q2239" i="1"/>
  <c r="Q1346" i="1"/>
  <c r="P1346" i="1"/>
  <c r="O1346" i="1"/>
  <c r="Q1370" i="1"/>
  <c r="P1370" i="1"/>
  <c r="O1370" i="1"/>
  <c r="P1398" i="1"/>
  <c r="O1398" i="1"/>
  <c r="Q1398" i="1"/>
  <c r="P1422" i="1"/>
  <c r="O1422" i="1"/>
  <c r="Q1422" i="1"/>
  <c r="O1454" i="1"/>
  <c r="Q1454" i="1"/>
  <c r="P1454" i="1"/>
  <c r="Q1482" i="1"/>
  <c r="P1482" i="1"/>
  <c r="O1482" i="1"/>
  <c r="Q1510" i="1"/>
  <c r="O1510" i="1"/>
  <c r="P1538" i="1"/>
  <c r="Q1538" i="1"/>
  <c r="Q1562" i="1"/>
  <c r="P1562" i="1"/>
  <c r="O1562" i="1"/>
  <c r="O1590" i="1"/>
  <c r="P1590" i="1"/>
  <c r="Q1590" i="1"/>
  <c r="Q1614" i="1"/>
  <c r="P1614" i="1"/>
  <c r="O1614" i="1"/>
  <c r="O1642" i="1"/>
  <c r="P1642" i="1"/>
  <c r="Q1670" i="1"/>
  <c r="P1670" i="1"/>
  <c r="O1670" i="1"/>
  <c r="P1694" i="1"/>
  <c r="Q1694" i="1"/>
  <c r="O1722" i="1"/>
  <c r="Q1722" i="1"/>
  <c r="P1722" i="1"/>
  <c r="O1746" i="1"/>
  <c r="Q1746" i="1"/>
  <c r="P1746" i="1"/>
  <c r="P1774" i="1"/>
  <c r="O1774" i="1"/>
  <c r="Q1774" i="1"/>
  <c r="Q1798" i="1"/>
  <c r="P1798" i="1"/>
  <c r="Q1826" i="1"/>
  <c r="P1826" i="1"/>
  <c r="O1826" i="1"/>
  <c r="O1850" i="1"/>
  <c r="P1850" i="1"/>
  <c r="Q1850" i="1"/>
  <c r="P1878" i="1"/>
  <c r="Q1878" i="1"/>
  <c r="O1878" i="1"/>
  <c r="O1906" i="1"/>
  <c r="P1906" i="1"/>
  <c r="Q1906" i="1"/>
  <c r="Q1930" i="1"/>
  <c r="P1930" i="1"/>
  <c r="O1930" i="1"/>
  <c r="Q1954" i="1"/>
  <c r="P1954" i="1"/>
  <c r="Q1982" i="1"/>
  <c r="O1982" i="1"/>
  <c r="P2004" i="1"/>
  <c r="O2004" i="1"/>
  <c r="Q2004" i="1"/>
  <c r="Q2032" i="1"/>
  <c r="P2032" i="1"/>
  <c r="O2032" i="1"/>
  <c r="O2060" i="1"/>
  <c r="Q2060" i="1"/>
  <c r="Q2087" i="1"/>
  <c r="O2087" i="1"/>
  <c r="P2111" i="1"/>
  <c r="O2111" i="1"/>
  <c r="Q2139" i="1"/>
  <c r="P2139" i="1"/>
  <c r="O2139" i="1"/>
  <c r="O2243" i="1"/>
  <c r="P2243" i="1"/>
  <c r="P2407" i="1"/>
  <c r="O2407" i="1"/>
  <c r="P946" i="1"/>
  <c r="O962" i="1"/>
  <c r="O1024" i="1"/>
  <c r="Q72" i="1"/>
  <c r="Q104" i="1"/>
  <c r="O158" i="1"/>
  <c r="Q182" i="1"/>
  <c r="O245" i="1"/>
  <c r="Q341" i="1"/>
  <c r="O381" i="1"/>
  <c r="P445" i="1"/>
  <c r="P705" i="1"/>
  <c r="P991" i="1"/>
  <c r="P1133" i="1"/>
  <c r="Q1181" i="1"/>
  <c r="O1197" i="1"/>
  <c r="P1213" i="1"/>
  <c r="O1278" i="1"/>
  <c r="Q1586" i="1"/>
  <c r="O1710" i="1"/>
  <c r="P1750" i="1"/>
  <c r="Q1874" i="1"/>
  <c r="O2036" i="1"/>
  <c r="Q1472" i="1"/>
  <c r="Q2149" i="1"/>
  <c r="O2689" i="1"/>
  <c r="P2783" i="1"/>
  <c r="Q1620" i="1"/>
  <c r="O1620" i="1"/>
  <c r="P1648" i="1"/>
  <c r="O1648" i="1"/>
  <c r="O1824" i="1"/>
  <c r="P1824" i="1"/>
  <c r="Q2481" i="1"/>
  <c r="P2481" i="1"/>
  <c r="P3037" i="1"/>
  <c r="O3037" i="1"/>
  <c r="Q3085" i="1"/>
  <c r="P3085" i="1"/>
  <c r="Q1752" i="1"/>
  <c r="O1805" i="1"/>
  <c r="O2506" i="1"/>
  <c r="P66" i="1"/>
  <c r="Q66" i="1"/>
  <c r="Q2266" i="1"/>
  <c r="O2266" i="1"/>
  <c r="Q3078" i="1"/>
  <c r="P3078" i="1"/>
  <c r="O3235" i="1"/>
  <c r="P3235" i="1"/>
  <c r="T1930" i="1"/>
  <c r="T2135" i="1"/>
  <c r="T2151" i="1"/>
  <c r="T2167" i="1"/>
  <c r="T2215" i="1"/>
  <c r="T2231" i="1"/>
  <c r="T2327" i="1"/>
  <c r="T2535" i="1"/>
  <c r="T2567" i="1"/>
  <c r="T2599" i="1"/>
  <c r="T2747" i="1"/>
  <c r="T2853" i="1"/>
  <c r="T2899" i="1"/>
  <c r="T2947" i="1"/>
  <c r="T2999" i="1"/>
  <c r="T3139" i="1"/>
  <c r="T54" i="1"/>
  <c r="T82" i="1"/>
  <c r="T355" i="1"/>
  <c r="T411" i="1"/>
  <c r="T443" i="1"/>
  <c r="T503" i="1"/>
  <c r="T531" i="1"/>
  <c r="T795" i="1"/>
  <c r="T909" i="1"/>
  <c r="T1027" i="1"/>
  <c r="T1231" i="1"/>
  <c r="T1264" i="1"/>
  <c r="T1348" i="1"/>
  <c r="T1396" i="1"/>
  <c r="T1560" i="1"/>
  <c r="T1600" i="1"/>
  <c r="T1972" i="1"/>
  <c r="T2010" i="1"/>
  <c r="T2169" i="1"/>
  <c r="T2333" i="1"/>
  <c r="T2557" i="1"/>
  <c r="T2637" i="1"/>
  <c r="T2795" i="1"/>
  <c r="T2873" i="1"/>
  <c r="T1015" i="1"/>
  <c r="T1071" i="1"/>
  <c r="T1107" i="1"/>
  <c r="P2707" i="1"/>
  <c r="O938" i="1"/>
  <c r="Q938" i="1"/>
  <c r="O954" i="1"/>
  <c r="Q954" i="1"/>
  <c r="O970" i="1"/>
  <c r="Q970" i="1"/>
  <c r="O986" i="1"/>
  <c r="Q986" i="1"/>
  <c r="O1000" i="1"/>
  <c r="Q1000" i="1"/>
  <c r="O1016" i="1"/>
  <c r="Q1016" i="1"/>
  <c r="O1032" i="1"/>
  <c r="Q1032" i="1"/>
  <c r="O1048" i="1"/>
  <c r="Q1048" i="1"/>
  <c r="Q1064" i="1"/>
  <c r="P1064" i="1"/>
  <c r="O1064" i="1"/>
  <c r="P1080" i="1"/>
  <c r="O1080" i="1"/>
  <c r="O1096" i="1"/>
  <c r="Q1096" i="1"/>
  <c r="Q1112" i="1"/>
  <c r="P1112" i="1"/>
  <c r="Q1128" i="1"/>
  <c r="P1128" i="1"/>
  <c r="O1128" i="1"/>
  <c r="P1144" i="1"/>
  <c r="O1144" i="1"/>
  <c r="O1160" i="1"/>
  <c r="Q1160" i="1"/>
  <c r="Q1176" i="1"/>
  <c r="P1176" i="1"/>
  <c r="Q1192" i="1"/>
  <c r="P1192" i="1"/>
  <c r="O1192" i="1"/>
  <c r="P1208" i="1"/>
  <c r="O1208" i="1"/>
  <c r="O1224" i="1"/>
  <c r="Q1224" i="1"/>
  <c r="Q189" i="1"/>
  <c r="Q205" i="1"/>
  <c r="Q220" i="1"/>
  <c r="Q252" i="1"/>
  <c r="Q332" i="1"/>
  <c r="Q348" i="1"/>
  <c r="Q380" i="1"/>
  <c r="Q412" i="1"/>
  <c r="Q460" i="1"/>
  <c r="Q476" i="1"/>
  <c r="Q492" i="1"/>
  <c r="Q508" i="1"/>
  <c r="O556" i="1"/>
  <c r="P572" i="1"/>
  <c r="O620" i="1"/>
  <c r="P636" i="1"/>
  <c r="O684" i="1"/>
  <c r="P700" i="1"/>
  <c r="O748" i="1"/>
  <c r="P764" i="1"/>
  <c r="O812" i="1"/>
  <c r="P828" i="1"/>
  <c r="O876" i="1"/>
  <c r="P892" i="1"/>
  <c r="P938" i="1"/>
  <c r="P970" i="1"/>
  <c r="P1000" i="1"/>
  <c r="P1032" i="1"/>
  <c r="Q1080" i="1"/>
  <c r="Q236" i="1"/>
  <c r="Q268" i="1"/>
  <c r="Q284" i="1"/>
  <c r="Q300" i="1"/>
  <c r="Q316" i="1"/>
  <c r="Q364" i="1"/>
  <c r="Q396" i="1"/>
  <c r="Q428" i="1"/>
  <c r="Q444" i="1"/>
  <c r="O540" i="1"/>
  <c r="P556" i="1"/>
  <c r="O604" i="1"/>
  <c r="P620" i="1"/>
  <c r="O668" i="1"/>
  <c r="P684" i="1"/>
  <c r="O732" i="1"/>
  <c r="P748" i="1"/>
  <c r="O796" i="1"/>
  <c r="P812" i="1"/>
  <c r="O860" i="1"/>
  <c r="P876" i="1"/>
  <c r="O922" i="1"/>
  <c r="O1176" i="1"/>
  <c r="P1224" i="1"/>
  <c r="O524" i="1"/>
  <c r="P540" i="1"/>
  <c r="O588" i="1"/>
  <c r="P604" i="1"/>
  <c r="O652" i="1"/>
  <c r="P668" i="1"/>
  <c r="O716" i="1"/>
  <c r="P732" i="1"/>
  <c r="O780" i="1"/>
  <c r="P796" i="1"/>
  <c r="O844" i="1"/>
  <c r="P860" i="1"/>
  <c r="O906" i="1"/>
  <c r="P922" i="1"/>
  <c r="P954" i="1"/>
  <c r="P986" i="1"/>
  <c r="P1016" i="1"/>
  <c r="P1048" i="1"/>
  <c r="O1112" i="1"/>
  <c r="P1160" i="1"/>
  <c r="Q1208" i="1"/>
  <c r="Q1189" i="1"/>
  <c r="O1189" i="1"/>
  <c r="Q1205" i="1"/>
  <c r="O1205" i="1"/>
  <c r="O1221" i="1"/>
  <c r="Q1221" i="1"/>
  <c r="O1237" i="1"/>
  <c r="Q1237" i="1"/>
  <c r="Q1254" i="1"/>
  <c r="P1254" i="1"/>
  <c r="O1254" i="1"/>
  <c r="Q1270" i="1"/>
  <c r="P1270" i="1"/>
  <c r="O1270" i="1"/>
  <c r="P1286" i="1"/>
  <c r="O1286" i="1"/>
  <c r="P1302" i="1"/>
  <c r="O1302" i="1"/>
  <c r="O1318" i="1"/>
  <c r="Q1318" i="1"/>
  <c r="Q1330" i="1"/>
  <c r="P1330" i="1"/>
  <c r="O1330" i="1"/>
  <c r="Q1374" i="1"/>
  <c r="P1374" i="1"/>
  <c r="O1374" i="1"/>
  <c r="O1414" i="1"/>
  <c r="Q1414" i="1"/>
  <c r="P1446" i="1"/>
  <c r="O1446" i="1"/>
  <c r="Q1486" i="1"/>
  <c r="P1486" i="1"/>
  <c r="O1486" i="1"/>
  <c r="Q1526" i="1"/>
  <c r="P1526" i="1"/>
  <c r="O1566" i="1"/>
  <c r="Q1566" i="1"/>
  <c r="Q1606" i="1"/>
  <c r="P1606" i="1"/>
  <c r="O1606" i="1"/>
  <c r="P1646" i="1"/>
  <c r="O1646" i="1"/>
  <c r="Q1686" i="1"/>
  <c r="P1686" i="1"/>
  <c r="O1686" i="1"/>
  <c r="Q1730" i="1"/>
  <c r="P1730" i="1"/>
  <c r="O1730" i="1"/>
  <c r="P1770" i="1"/>
  <c r="O1770" i="1"/>
  <c r="O1814" i="1"/>
  <c r="Q1814" i="1"/>
  <c r="O1854" i="1"/>
  <c r="Q1854" i="1"/>
  <c r="O1894" i="1"/>
  <c r="Q1894" i="1"/>
  <c r="P1894" i="1"/>
  <c r="P1934" i="1"/>
  <c r="O1934" i="1"/>
  <c r="O1978" i="1"/>
  <c r="Q1978" i="1"/>
  <c r="P1978" i="1"/>
  <c r="P2016" i="1"/>
  <c r="Q2016" i="1"/>
  <c r="O2016" i="1"/>
  <c r="Q2056" i="1"/>
  <c r="O2056" i="1"/>
  <c r="P2095" i="1"/>
  <c r="Q2095" i="1"/>
  <c r="O2095" i="1"/>
  <c r="P2175" i="1"/>
  <c r="Q2175" i="1"/>
  <c r="P2219" i="1"/>
  <c r="Q2219" i="1"/>
  <c r="O2219" i="1"/>
  <c r="P2255" i="1"/>
  <c r="Q2255" i="1"/>
  <c r="Q2295" i="1"/>
  <c r="O2295" i="1"/>
  <c r="P2295" i="1"/>
  <c r="P2335" i="1"/>
  <c r="O2335" i="1"/>
  <c r="O2375" i="1"/>
  <c r="Q2375" i="1"/>
  <c r="P2375" i="1"/>
  <c r="P2415" i="1"/>
  <c r="Q2415" i="1"/>
  <c r="Q1334" i="1"/>
  <c r="P1334" i="1"/>
  <c r="O1334" i="1"/>
  <c r="Q1358" i="1"/>
  <c r="P1358" i="1"/>
  <c r="O1358" i="1"/>
  <c r="O1382" i="1"/>
  <c r="Q1382" i="1"/>
  <c r="O1410" i="1"/>
  <c r="Q1410" i="1"/>
  <c r="P1442" i="1"/>
  <c r="O1442" i="1"/>
  <c r="Q1470" i="1"/>
  <c r="P1470" i="1"/>
  <c r="P1498" i="1"/>
  <c r="O1498" i="1"/>
  <c r="Q1522" i="1"/>
  <c r="P1522" i="1"/>
  <c r="Q1550" i="1"/>
  <c r="P1550" i="1"/>
  <c r="O1550" i="1"/>
  <c r="O1574" i="1"/>
  <c r="Q1574" i="1"/>
  <c r="Q1602" i="1"/>
  <c r="P1602" i="1"/>
  <c r="O1602" i="1"/>
  <c r="O1630" i="1"/>
  <c r="Q1630" i="1"/>
  <c r="O1654" i="1"/>
  <c r="Q1654" i="1"/>
  <c r="Q1682" i="1"/>
  <c r="P1682" i="1"/>
  <c r="O1682" i="1"/>
  <c r="O1706" i="1"/>
  <c r="Q1706" i="1"/>
  <c r="Q1734" i="1"/>
  <c r="P1734" i="1"/>
  <c r="O1734" i="1"/>
  <c r="Q1758" i="1"/>
  <c r="P1758" i="1"/>
  <c r="Q1786" i="1"/>
  <c r="P1786" i="1"/>
  <c r="O1786" i="1"/>
  <c r="O1810" i="1"/>
  <c r="Q1810" i="1"/>
  <c r="Q1838" i="1"/>
  <c r="P1838" i="1"/>
  <c r="Q1866" i="1"/>
  <c r="P1866" i="1"/>
  <c r="O1866" i="1"/>
  <c r="O1890" i="1"/>
  <c r="P1890" i="1"/>
  <c r="P1918" i="1"/>
  <c r="O1918" i="1"/>
  <c r="O1942" i="1"/>
  <c r="P1942" i="1"/>
  <c r="O1970" i="1"/>
  <c r="Q1970" i="1"/>
  <c r="P1970" i="1"/>
  <c r="P1992" i="1"/>
  <c r="O1992" i="1"/>
  <c r="P2020" i="1"/>
  <c r="Q2020" i="1"/>
  <c r="O2020" i="1"/>
  <c r="P2044" i="1"/>
  <c r="O2044" i="1"/>
  <c r="O2072" i="1"/>
  <c r="Q2072" i="1"/>
  <c r="P2099" i="1"/>
  <c r="Q2099" i="1"/>
  <c r="O2099" i="1"/>
  <c r="P2123" i="1"/>
  <c r="Q2123" i="1"/>
  <c r="O2123" i="1"/>
  <c r="P2179" i="1"/>
  <c r="O2179" i="1"/>
  <c r="Q2231" i="1"/>
  <c r="P2231" i="1"/>
  <c r="O2231" i="1"/>
  <c r="O2283" i="1"/>
  <c r="Q2283" i="1"/>
  <c r="Q2367" i="1"/>
  <c r="O2367" i="1"/>
  <c r="P2367" i="1"/>
  <c r="P2395" i="1"/>
  <c r="O2395" i="1"/>
  <c r="Q2447" i="1"/>
  <c r="O2447" i="1"/>
  <c r="P2447" i="1"/>
  <c r="O2539" i="1"/>
  <c r="P2539" i="1"/>
  <c r="O2583" i="1"/>
  <c r="Q2583" i="1"/>
  <c r="O2623" i="1"/>
  <c r="Q2623" i="1"/>
  <c r="O2667" i="1"/>
  <c r="Q2667" i="1"/>
  <c r="O2793" i="1"/>
  <c r="Q2793" i="1"/>
  <c r="O2955" i="1"/>
  <c r="P2955" i="1"/>
  <c r="O2515" i="1"/>
  <c r="Q2515" i="1"/>
  <c r="O2567" i="1"/>
  <c r="Q2567" i="1"/>
  <c r="O2619" i="1"/>
  <c r="Q2619" i="1"/>
  <c r="O2671" i="1"/>
  <c r="P2671" i="1"/>
  <c r="O2695" i="1"/>
  <c r="P2695" i="1"/>
  <c r="O2723" i="1"/>
  <c r="Q2723" i="1"/>
  <c r="P2723" i="1"/>
  <c r="O2747" i="1"/>
  <c r="Q2747" i="1"/>
  <c r="O2825" i="1"/>
  <c r="Q2825" i="1"/>
  <c r="P2825" i="1"/>
  <c r="O2875" i="1"/>
  <c r="P2875" i="1"/>
  <c r="Q2875" i="1"/>
  <c r="O3003" i="1"/>
  <c r="Q3003" i="1"/>
  <c r="O3031" i="1"/>
  <c r="P3031" i="1"/>
  <c r="O3059" i="1"/>
  <c r="Q3059" i="1"/>
  <c r="O3163" i="1"/>
  <c r="Q3163" i="1"/>
  <c r="O3219" i="1"/>
  <c r="Q3219" i="1"/>
  <c r="P347" i="1"/>
  <c r="Q347" i="1"/>
  <c r="P411" i="1"/>
  <c r="Q411" i="1"/>
  <c r="P635" i="1"/>
  <c r="O635" i="1"/>
  <c r="P651" i="1"/>
  <c r="Q651" i="1"/>
  <c r="O651" i="1"/>
  <c r="P795" i="1"/>
  <c r="O795" i="1"/>
  <c r="P859" i="1"/>
  <c r="O859" i="1"/>
  <c r="P999" i="1"/>
  <c r="Q999" i="1"/>
  <c r="O999" i="1"/>
  <c r="O2377" i="1"/>
  <c r="P2377" i="1"/>
  <c r="P1235" i="1"/>
  <c r="O1235" i="1"/>
  <c r="P1252" i="1"/>
  <c r="O1252" i="1"/>
  <c r="P1660" i="1"/>
  <c r="Q1660" i="1"/>
  <c r="O1660" i="1"/>
  <c r="P1812" i="1"/>
  <c r="Q1812" i="1"/>
  <c r="O1812" i="1"/>
  <c r="Q2137" i="1"/>
  <c r="O2137" i="1"/>
  <c r="Q2161" i="1"/>
  <c r="P2161" i="1"/>
  <c r="O2289" i="1"/>
  <c r="P2289" i="1"/>
  <c r="O2317" i="1"/>
  <c r="P2317" i="1"/>
  <c r="O2341" i="1"/>
  <c r="P2341" i="1"/>
  <c r="O2933" i="1"/>
  <c r="P2933" i="1"/>
  <c r="O40" i="1"/>
  <c r="Q92" i="1"/>
  <c r="Q96" i="1"/>
  <c r="Q120" i="1"/>
  <c r="O134" i="1"/>
  <c r="O142" i="1"/>
  <c r="O170" i="1"/>
  <c r="O174" i="1"/>
  <c r="O198" i="1"/>
  <c r="P210" i="1"/>
  <c r="O229" i="1"/>
  <c r="P241" i="1"/>
  <c r="O261" i="1"/>
  <c r="P273" i="1"/>
  <c r="O293" i="1"/>
  <c r="P305" i="1"/>
  <c r="P337" i="1"/>
  <c r="Q373" i="1"/>
  <c r="O389" i="1"/>
  <c r="Q405" i="1"/>
  <c r="O421" i="1"/>
  <c r="Q437" i="1"/>
  <c r="O453" i="1"/>
  <c r="Q473" i="1"/>
  <c r="O485" i="1"/>
  <c r="O493" i="1"/>
  <c r="O517" i="1"/>
  <c r="Q537" i="1"/>
  <c r="O553" i="1"/>
  <c r="Q569" i="1"/>
  <c r="O585" i="1"/>
  <c r="Q601" i="1"/>
  <c r="O617" i="1"/>
  <c r="Q633" i="1"/>
  <c r="P649" i="1"/>
  <c r="Q681" i="1"/>
  <c r="O697" i="1"/>
  <c r="P729" i="1"/>
  <c r="O745" i="1"/>
  <c r="Q761" i="1"/>
  <c r="P777" i="1"/>
  <c r="Q809" i="1"/>
  <c r="O825" i="1"/>
  <c r="P857" i="1"/>
  <c r="O873" i="1"/>
  <c r="Q889" i="1"/>
  <c r="P903" i="1"/>
  <c r="Q935" i="1"/>
  <c r="O951" i="1"/>
  <c r="Q967" i="1"/>
  <c r="P983" i="1"/>
  <c r="O1029" i="1"/>
  <c r="P1061" i="1"/>
  <c r="O1077" i="1"/>
  <c r="Q1125" i="1"/>
  <c r="Q1141" i="1"/>
  <c r="P1157" i="1"/>
  <c r="O1173" i="1"/>
  <c r="Q1302" i="1"/>
  <c r="Q1446" i="1"/>
  <c r="O1470" i="1"/>
  <c r="Q1646" i="1"/>
  <c r="O1758" i="1"/>
  <c r="Q1770" i="1"/>
  <c r="P1810" i="1"/>
  <c r="Q1934" i="1"/>
  <c r="Q2044" i="1"/>
  <c r="P2871" i="1"/>
  <c r="O12" i="1"/>
  <c r="O16" i="1"/>
  <c r="P52" i="1"/>
  <c r="O68" i="1"/>
  <c r="P134" i="1"/>
  <c r="P142" i="1"/>
  <c r="P170" i="1"/>
  <c r="P174" i="1"/>
  <c r="P198" i="1"/>
  <c r="P229" i="1"/>
  <c r="P261" i="1"/>
  <c r="P293" i="1"/>
  <c r="O321" i="1"/>
  <c r="O353" i="1"/>
  <c r="P389" i="1"/>
  <c r="P421" i="1"/>
  <c r="P453" i="1"/>
  <c r="P485" i="1"/>
  <c r="P493" i="1"/>
  <c r="P517" i="1"/>
  <c r="P553" i="1"/>
  <c r="P585" i="1"/>
  <c r="P617" i="1"/>
  <c r="O665" i="1"/>
  <c r="P697" i="1"/>
  <c r="O713" i="1"/>
  <c r="P745" i="1"/>
  <c r="O793" i="1"/>
  <c r="P825" i="1"/>
  <c r="O841" i="1"/>
  <c r="P873" i="1"/>
  <c r="O919" i="1"/>
  <c r="P951" i="1"/>
  <c r="O1013" i="1"/>
  <c r="P1029" i="1"/>
  <c r="O1045" i="1"/>
  <c r="P1077" i="1"/>
  <c r="P1093" i="1"/>
  <c r="O1109" i="1"/>
  <c r="P1173" i="1"/>
  <c r="P1205" i="1"/>
  <c r="P1221" i="1"/>
  <c r="P1382" i="1"/>
  <c r="P1414" i="1"/>
  <c r="Q1498" i="1"/>
  <c r="O1522" i="1"/>
  <c r="P1566" i="1"/>
  <c r="O1838" i="1"/>
  <c r="Q1890" i="1"/>
  <c r="Q1918" i="1"/>
  <c r="Q2179" i="1"/>
  <c r="P2567" i="1"/>
  <c r="P2797" i="1"/>
  <c r="Q2951" i="1"/>
  <c r="Q1093" i="1"/>
  <c r="Q1286" i="1"/>
  <c r="Q1442" i="1"/>
  <c r="P1814" i="1"/>
  <c r="P1854" i="1"/>
  <c r="Q1992" i="1"/>
  <c r="P2283" i="1"/>
  <c r="Q114" i="1"/>
  <c r="Q2982" i="1"/>
  <c r="Q3094" i="1"/>
  <c r="T1572" i="1"/>
  <c r="T2481" i="1"/>
  <c r="T2565" i="1"/>
  <c r="O1709" i="1"/>
  <c r="T2158" i="1"/>
  <c r="T2622" i="1"/>
  <c r="T663" i="1"/>
  <c r="O2135" i="1"/>
  <c r="P2135" i="1"/>
  <c r="P2151" i="1"/>
  <c r="Q2151" i="1"/>
  <c r="O2203" i="1"/>
  <c r="P2203" i="1"/>
  <c r="P2259" i="1"/>
  <c r="O2259" i="1"/>
  <c r="P2311" i="1"/>
  <c r="Q2311" i="1"/>
  <c r="P2339" i="1"/>
  <c r="O2339" i="1"/>
  <c r="P2419" i="1"/>
  <c r="O2419" i="1"/>
  <c r="Q2467" i="1"/>
  <c r="P2467" i="1"/>
  <c r="O2503" i="1"/>
  <c r="Q2503" i="1"/>
  <c r="O2751" i="1"/>
  <c r="P2751" i="1"/>
  <c r="O2833" i="1"/>
  <c r="Q2833" i="1"/>
  <c r="O2915" i="1"/>
  <c r="Q2915" i="1"/>
  <c r="O3035" i="1"/>
  <c r="P3035" i="1"/>
  <c r="O3159" i="1"/>
  <c r="P3159" i="1"/>
  <c r="O3195" i="1"/>
  <c r="Q3195" i="1"/>
  <c r="O2483" i="1"/>
  <c r="Q2483" i="1"/>
  <c r="O2543" i="1"/>
  <c r="P2543" i="1"/>
  <c r="O2591" i="1"/>
  <c r="P2591" i="1"/>
  <c r="O2643" i="1"/>
  <c r="P2643" i="1"/>
  <c r="O2769" i="1"/>
  <c r="Q2769" i="1"/>
  <c r="O2849" i="1"/>
  <c r="Q2849" i="1"/>
  <c r="O2927" i="1"/>
  <c r="P2927" i="1"/>
  <c r="O2979" i="1"/>
  <c r="P2979" i="1"/>
  <c r="O3111" i="1"/>
  <c r="Q3111" i="1"/>
  <c r="P315" i="1"/>
  <c r="O315" i="1"/>
  <c r="P379" i="1"/>
  <c r="O379" i="1"/>
  <c r="P715" i="1"/>
  <c r="O715" i="1"/>
  <c r="P891" i="1"/>
  <c r="O891" i="1"/>
  <c r="P1047" i="1"/>
  <c r="Q1047" i="1"/>
  <c r="Q1185" i="1"/>
  <c r="O1201" i="1"/>
  <c r="O1233" i="1"/>
  <c r="P1250" i="1"/>
  <c r="O1406" i="1"/>
  <c r="O1434" i="1"/>
  <c r="Q1518" i="1"/>
  <c r="Q1542" i="1"/>
  <c r="O1558" i="1"/>
  <c r="Q1570" i="1"/>
  <c r="O1594" i="1"/>
  <c r="P1886" i="1"/>
  <c r="O1910" i="1"/>
  <c r="P1938" i="1"/>
  <c r="P2060" i="1"/>
  <c r="Q2076" i="1"/>
  <c r="P2087" i="1"/>
  <c r="Q2111" i="1"/>
  <c r="Q2119" i="1"/>
  <c r="P2143" i="1"/>
  <c r="Q2155" i="1"/>
  <c r="P2191" i="1"/>
  <c r="O2255" i="1"/>
  <c r="Q2275" i="1"/>
  <c r="O2379" i="1"/>
  <c r="O2415" i="1"/>
  <c r="P2507" i="1"/>
  <c r="P2639" i="1"/>
  <c r="Q2707" i="1"/>
  <c r="P2781" i="1"/>
  <c r="P3027" i="1"/>
  <c r="P3219" i="1"/>
  <c r="Q156" i="1"/>
  <c r="O491" i="1"/>
  <c r="Q1440" i="1"/>
  <c r="P1572" i="1"/>
  <c r="Q2026" i="1"/>
  <c r="Q2357" i="1"/>
  <c r="Q2513" i="1"/>
  <c r="O2577" i="1"/>
  <c r="O2195" i="1"/>
  <c r="P2195" i="1"/>
  <c r="Q2351" i="1"/>
  <c r="P2351" i="1"/>
  <c r="Q2163" i="1"/>
  <c r="P2163" i="1"/>
  <c r="P2215" i="1"/>
  <c r="Q2215" i="1"/>
  <c r="P2271" i="1"/>
  <c r="O2271" i="1"/>
  <c r="Q2299" i="1"/>
  <c r="O2299" i="1"/>
  <c r="Q1408" i="1"/>
  <c r="O1408" i="1"/>
  <c r="O2002" i="1"/>
  <c r="P2002" i="1"/>
  <c r="O2545" i="1"/>
  <c r="Q2545" i="1"/>
  <c r="O2753" i="1"/>
  <c r="P2753" i="1"/>
  <c r="P2083" i="1"/>
  <c r="Q2083" i="1"/>
  <c r="Q2287" i="1"/>
  <c r="O2287" i="1"/>
  <c r="Q2251" i="1"/>
  <c r="P2251" i="1"/>
  <c r="Q2947" i="1"/>
  <c r="O2947" i="1"/>
  <c r="Q3147" i="1"/>
  <c r="P3147" i="1"/>
  <c r="P2891" i="1"/>
  <c r="O2891" i="1"/>
  <c r="P2865" i="1"/>
  <c r="Q2865" i="1"/>
  <c r="Q1788" i="1"/>
  <c r="P2617" i="1"/>
  <c r="P2917" i="1"/>
  <c r="T1988" i="1"/>
  <c r="O3078" i="1"/>
  <c r="Q527" i="1"/>
  <c r="P1536" i="1"/>
  <c r="Q3174" i="1"/>
  <c r="T1697" i="1"/>
  <c r="T2015" i="1"/>
  <c r="T2382" i="1"/>
  <c r="T2510" i="1"/>
  <c r="T2858" i="1"/>
  <c r="T3018" i="1"/>
  <c r="T1043" i="1"/>
  <c r="T1195" i="1"/>
  <c r="T2357" i="1"/>
  <c r="T2070" i="1"/>
  <c r="Q1373" i="1"/>
  <c r="P1373" i="1"/>
  <c r="O1581" i="1"/>
  <c r="P1581" i="1"/>
  <c r="P2170" i="1"/>
  <c r="Q2170" i="1"/>
  <c r="O2682" i="1"/>
  <c r="P2682" i="1"/>
  <c r="O2966" i="1"/>
  <c r="Q2966" i="1"/>
  <c r="Q3238" i="1"/>
  <c r="O3238" i="1"/>
  <c r="O208" i="1"/>
  <c r="Q208" i="1"/>
  <c r="P287" i="1"/>
  <c r="Q287" i="1"/>
  <c r="P671" i="1"/>
  <c r="Q671" i="1"/>
  <c r="P703" i="1"/>
  <c r="Q703" i="1"/>
  <c r="Q735" i="1"/>
  <c r="O735" i="1"/>
  <c r="Q879" i="1"/>
  <c r="P879" i="1"/>
  <c r="O941" i="1"/>
  <c r="P941" i="1"/>
  <c r="P989" i="1"/>
  <c r="Q989" i="1"/>
  <c r="P1131" i="1"/>
  <c r="Q1131" i="1"/>
  <c r="P1179" i="1"/>
  <c r="Q1179" i="1"/>
  <c r="P1656" i="1"/>
  <c r="O1656" i="1"/>
  <c r="O1696" i="1"/>
  <c r="P1696" i="1"/>
  <c r="Q1784" i="1"/>
  <c r="P1784" i="1"/>
  <c r="P1998" i="1"/>
  <c r="Q1998" i="1"/>
  <c r="P2046" i="1"/>
  <c r="O2046" i="1"/>
  <c r="Q1223" i="1"/>
  <c r="O1223" i="1"/>
  <c r="O1304" i="1"/>
  <c r="Q1304" i="1"/>
  <c r="Q1336" i="1"/>
  <c r="O1336" i="1"/>
  <c r="Q1452" i="1"/>
  <c r="O1452" i="1"/>
  <c r="O1540" i="1"/>
  <c r="P1540" i="1"/>
  <c r="P1872" i="1"/>
  <c r="O1872" i="1"/>
  <c r="Q1920" i="1"/>
  <c r="P1920" i="1"/>
  <c r="O2117" i="1"/>
  <c r="Q2117" i="1"/>
  <c r="P2493" i="1"/>
  <c r="Q2493" i="1"/>
  <c r="O2701" i="1"/>
  <c r="P2701" i="1"/>
  <c r="P2763" i="1"/>
  <c r="Q2763" i="1"/>
  <c r="P2795" i="1"/>
  <c r="Q2795" i="1"/>
  <c r="P2811" i="1"/>
  <c r="O2811" i="1"/>
  <c r="P2905" i="1"/>
  <c r="Q2905" i="1"/>
  <c r="O3033" i="1"/>
  <c r="P3033" i="1"/>
  <c r="P3081" i="1"/>
  <c r="O3081" i="1"/>
  <c r="Q3197" i="1"/>
  <c r="O3197" i="1"/>
  <c r="O34" i="1"/>
  <c r="O66" i="1"/>
  <c r="O114" i="1"/>
  <c r="O1373" i="1"/>
  <c r="O1773" i="1"/>
  <c r="O2776" i="1"/>
  <c r="P98" i="1"/>
  <c r="P2075" i="1"/>
  <c r="O1796" i="1"/>
  <c r="Q1796" i="1"/>
  <c r="Q2721" i="1"/>
  <c r="O2721" i="1"/>
  <c r="Q2989" i="1"/>
  <c r="P2989" i="1"/>
  <c r="Q3133" i="1"/>
  <c r="P3133" i="1"/>
  <c r="Q3165" i="1"/>
  <c r="O3165" i="1"/>
  <c r="T1297" i="1"/>
  <c r="T1841" i="1"/>
  <c r="T1905" i="1"/>
  <c r="T2478" i="1"/>
  <c r="T2574" i="1"/>
  <c r="T2590" i="1"/>
  <c r="T2670" i="1"/>
  <c r="Q1312" i="1"/>
  <c r="P1312" i="1"/>
  <c r="P2533" i="1"/>
  <c r="O2533" i="1"/>
  <c r="T2734" i="1"/>
  <c r="T2874" i="1"/>
  <c r="P1266" i="1"/>
  <c r="P1298" i="1"/>
  <c r="P1366" i="1"/>
  <c r="P1402" i="1"/>
  <c r="P1434" i="1"/>
  <c r="P1462" i="1"/>
  <c r="P1490" i="1"/>
  <c r="O1518" i="1"/>
  <c r="P1558" i="1"/>
  <c r="Q1638" i="1"/>
  <c r="O1650" i="1"/>
  <c r="O1678" i="1"/>
  <c r="O1702" i="1"/>
  <c r="P1726" i="1"/>
  <c r="O1754" i="1"/>
  <c r="P1778" i="1"/>
  <c r="P1806" i="1"/>
  <c r="Q1830" i="1"/>
  <c r="O1846" i="1"/>
  <c r="P1882" i="1"/>
  <c r="O1926" i="1"/>
  <c r="Q1962" i="1"/>
  <c r="Q2048" i="1"/>
  <c r="O2068" i="1"/>
  <c r="O2091" i="1"/>
  <c r="O2115" i="1"/>
  <c r="O2171" i="1"/>
  <c r="P2475" i="1"/>
  <c r="Q3103" i="1"/>
  <c r="Q2501" i="1"/>
  <c r="P2597" i="1"/>
  <c r="P2157" i="1"/>
  <c r="P2385" i="1"/>
  <c r="O1570" i="1"/>
  <c r="P1598" i="1"/>
  <c r="P1678" i="1"/>
  <c r="Q1702" i="1"/>
  <c r="Q1726" i="1"/>
  <c r="O1802" i="1"/>
  <c r="Q1926" i="1"/>
  <c r="O1966" i="1"/>
  <c r="O1990" i="1"/>
  <c r="P2012" i="1"/>
  <c r="P2091" i="1"/>
  <c r="Q2115" i="1"/>
  <c r="O2127" i="1"/>
  <c r="O2143" i="1"/>
  <c r="P2171" i="1"/>
  <c r="O2251" i="1"/>
  <c r="O2559" i="1"/>
  <c r="O3027" i="1"/>
  <c r="O327" i="1"/>
  <c r="Q2897" i="1"/>
  <c r="P2961" i="1"/>
  <c r="O3089" i="1"/>
  <c r="O503" i="1"/>
  <c r="O2661" i="1"/>
  <c r="Q1269" i="1"/>
  <c r="O1269" i="1"/>
  <c r="O2338" i="1"/>
  <c r="P2338" i="1"/>
  <c r="Q2167" i="1"/>
  <c r="P2167" i="1"/>
  <c r="Q2207" i="1"/>
  <c r="P2207" i="1"/>
  <c r="Q2247" i="1"/>
  <c r="P2247" i="1"/>
  <c r="Q2323" i="1"/>
  <c r="P2323" i="1"/>
  <c r="Q2443" i="1"/>
  <c r="O2443" i="1"/>
  <c r="Q2199" i="1"/>
  <c r="P2199" i="1"/>
  <c r="Q2359" i="1"/>
  <c r="P2359" i="1"/>
  <c r="Q2387" i="1"/>
  <c r="P2387" i="1"/>
  <c r="Q2411" i="1"/>
  <c r="P2411" i="1"/>
  <c r="P2615" i="1"/>
  <c r="Q2615" i="1"/>
  <c r="O2699" i="1"/>
  <c r="P2699" i="1"/>
  <c r="P2743" i="1"/>
  <c r="Q2743" i="1"/>
  <c r="Q2821" i="1"/>
  <c r="P2821" i="1"/>
  <c r="O2903" i="1"/>
  <c r="Q2903" i="1"/>
  <c r="P2903" i="1"/>
  <c r="P2987" i="1"/>
  <c r="Q2987" i="1"/>
  <c r="O2535" i="1"/>
  <c r="P2535" i="1"/>
  <c r="O2587" i="1"/>
  <c r="Q2587" i="1"/>
  <c r="P2611" i="1"/>
  <c r="O2611" i="1"/>
  <c r="Q2691" i="1"/>
  <c r="O2691" i="1"/>
  <c r="P2765" i="1"/>
  <c r="O2765" i="1"/>
  <c r="P2867" i="1"/>
  <c r="O2867" i="1"/>
  <c r="O2971" i="1"/>
  <c r="Q2971" i="1"/>
  <c r="P2971" i="1"/>
  <c r="Q3023" i="1"/>
  <c r="P3023" i="1"/>
  <c r="P3051" i="1"/>
  <c r="O3051" i="1"/>
  <c r="Q3075" i="1"/>
  <c r="O3075" i="1"/>
  <c r="Q3155" i="1"/>
  <c r="P3155" i="1"/>
  <c r="P3183" i="1"/>
  <c r="Q3183" i="1"/>
  <c r="O3183" i="1"/>
  <c r="P3211" i="1"/>
  <c r="O3211" i="1"/>
  <c r="Q247" i="1"/>
  <c r="P247" i="1"/>
  <c r="O247" i="1"/>
  <c r="O295" i="1"/>
  <c r="Q295" i="1"/>
  <c r="Q359" i="1"/>
  <c r="O359" i="1"/>
  <c r="P391" i="1"/>
  <c r="Q391" i="1"/>
  <c r="Q423" i="1"/>
  <c r="P423" i="1"/>
  <c r="O423" i="1"/>
  <c r="O439" i="1"/>
  <c r="P439" i="1"/>
  <c r="Q439" i="1"/>
  <c r="P455" i="1"/>
  <c r="O455" i="1"/>
  <c r="P551" i="1"/>
  <c r="Q551" i="1"/>
  <c r="O615" i="1"/>
  <c r="P615" i="1"/>
  <c r="P679" i="1"/>
  <c r="O679" i="1"/>
  <c r="Q679" i="1"/>
  <c r="O775" i="1"/>
  <c r="P775" i="1"/>
  <c r="O839" i="1"/>
  <c r="Q839" i="1"/>
  <c r="P839" i="1"/>
  <c r="P981" i="1"/>
  <c r="Q981" i="1"/>
  <c r="Q1027" i="1"/>
  <c r="P1027" i="1"/>
  <c r="O1027" i="1"/>
  <c r="P1059" i="1"/>
  <c r="O1059" i="1"/>
  <c r="Q1059" i="1"/>
  <c r="O1091" i="1"/>
  <c r="P1091" i="1"/>
  <c r="Q1091" i="1"/>
  <c r="P1139" i="1"/>
  <c r="O1139" i="1"/>
  <c r="P1187" i="1"/>
  <c r="O1187" i="1"/>
  <c r="O1548" i="1"/>
  <c r="Q1548" i="1"/>
  <c r="P2413" i="1"/>
  <c r="Q2413" i="1"/>
  <c r="P1264" i="1"/>
  <c r="Q1264" i="1"/>
  <c r="O1264" i="1"/>
  <c r="P1396" i="1"/>
  <c r="Q1396" i="1"/>
  <c r="Q1428" i="1"/>
  <c r="P1428" i="1"/>
  <c r="O1428" i="1"/>
  <c r="P1576" i="1"/>
  <c r="Q1576" i="1"/>
  <c r="O1576" i="1"/>
  <c r="O1680" i="1"/>
  <c r="P1680" i="1"/>
  <c r="P1732" i="1"/>
  <c r="O1732" i="1"/>
  <c r="P1808" i="1"/>
  <c r="Q1808" i="1"/>
  <c r="P1856" i="1"/>
  <c r="Q1856" i="1"/>
  <c r="Q1884" i="1"/>
  <c r="P1884" i="1"/>
  <c r="Q2006" i="1"/>
  <c r="O2006" i="1"/>
  <c r="P2058" i="1"/>
  <c r="Q2058" i="1"/>
  <c r="P2181" i="1"/>
  <c r="O2181" i="1"/>
  <c r="Q2181" i="1"/>
  <c r="P2233" i="1"/>
  <c r="O2233" i="1"/>
  <c r="P2257" i="1"/>
  <c r="O2257" i="1"/>
  <c r="O2433" i="1"/>
  <c r="P2433" i="1"/>
  <c r="P2453" i="1"/>
  <c r="O2453" i="1"/>
  <c r="P2629" i="1"/>
  <c r="Q2629" i="1"/>
  <c r="O2709" i="1"/>
  <c r="P2709" i="1"/>
  <c r="P2757" i="1"/>
  <c r="Q2757" i="1"/>
  <c r="P2771" i="1"/>
  <c r="O2771" i="1"/>
  <c r="P2819" i="1"/>
  <c r="O2819" i="1"/>
  <c r="O3009" i="1"/>
  <c r="Q3009" i="1"/>
  <c r="O1517" i="1"/>
  <c r="P1517" i="1"/>
  <c r="P1565" i="1"/>
  <c r="Q1565" i="1"/>
  <c r="P1757" i="1"/>
  <c r="O1757" i="1"/>
  <c r="Q1933" i="1"/>
  <c r="O1933" i="1"/>
  <c r="Q2059" i="1"/>
  <c r="O2059" i="1"/>
  <c r="Q2218" i="1"/>
  <c r="P2218" i="1"/>
  <c r="Q2282" i="1"/>
  <c r="P2282" i="1"/>
  <c r="P2378" i="1"/>
  <c r="O2378" i="1"/>
  <c r="O2394" i="1"/>
  <c r="Q2394" i="1"/>
  <c r="Q2746" i="1"/>
  <c r="P2746" i="1"/>
  <c r="O2808" i="1"/>
  <c r="P2808" i="1"/>
  <c r="P2918" i="1"/>
  <c r="O2918" i="1"/>
  <c r="P2950" i="1"/>
  <c r="Q2950" i="1"/>
  <c r="Q2998" i="1"/>
  <c r="O2998" i="1"/>
  <c r="P3062" i="1"/>
  <c r="Q3062" i="1"/>
  <c r="P3142" i="1"/>
  <c r="O3142" i="1"/>
  <c r="P1533" i="1"/>
  <c r="Q1741" i="1"/>
  <c r="P2011" i="1"/>
  <c r="P2298" i="1"/>
  <c r="O2554" i="1"/>
  <c r="Q2682" i="1"/>
  <c r="P2792" i="1"/>
  <c r="Q2918" i="1"/>
  <c r="O2982" i="1"/>
  <c r="O1869" i="1"/>
  <c r="O2698" i="1"/>
  <c r="T1060" i="1"/>
  <c r="T1076" i="1"/>
  <c r="T1092" i="1"/>
  <c r="T1108" i="1"/>
  <c r="T1124" i="1"/>
  <c r="T1140" i="1"/>
  <c r="T1156" i="1"/>
  <c r="T1172" i="1"/>
  <c r="T1188" i="1"/>
  <c r="T1204" i="1"/>
  <c r="T1220" i="1"/>
  <c r="T1236" i="1"/>
  <c r="T223" i="1"/>
  <c r="T255" i="1"/>
  <c r="T283" i="1"/>
  <c r="T363" i="1"/>
  <c r="T467" i="1"/>
  <c r="T499" i="1"/>
  <c r="T603" i="1"/>
  <c r="T635" i="1"/>
  <c r="T671" i="1"/>
  <c r="T819" i="1"/>
  <c r="T999" i="1"/>
  <c r="T1139" i="1"/>
  <c r="T1207" i="1"/>
  <c r="T1656" i="1"/>
  <c r="T2301" i="1"/>
  <c r="T1469" i="1"/>
  <c r="P2239" i="1"/>
  <c r="O2275" i="1"/>
  <c r="Q2379" i="1"/>
  <c r="Q2407" i="1"/>
  <c r="P387" i="1"/>
  <c r="P6" i="1"/>
  <c r="Q6" i="1"/>
  <c r="Q54" i="1"/>
  <c r="P54" i="1"/>
  <c r="Q86" i="1"/>
  <c r="P86" i="1"/>
  <c r="P132" i="1"/>
  <c r="Q132" i="1"/>
  <c r="Q148" i="1"/>
  <c r="P148" i="1"/>
  <c r="P164" i="1"/>
  <c r="O164" i="1"/>
  <c r="O1617" i="1"/>
  <c r="P1617" i="1"/>
  <c r="O1697" i="1"/>
  <c r="P1697" i="1"/>
  <c r="O1793" i="1"/>
  <c r="P1793" i="1"/>
  <c r="P2047" i="1"/>
  <c r="O2047" i="1"/>
  <c r="P2126" i="1"/>
  <c r="O2126" i="1"/>
  <c r="P3002" i="1"/>
  <c r="O3002" i="1"/>
  <c r="P3018" i="1"/>
  <c r="O3018" i="1"/>
  <c r="Q2315" i="1"/>
  <c r="O2315" i="1"/>
  <c r="P2391" i="1"/>
  <c r="O2391" i="1"/>
  <c r="Q2435" i="1"/>
  <c r="O2435" i="1"/>
  <c r="O2327" i="1"/>
  <c r="P2327" i="1"/>
  <c r="P2355" i="1"/>
  <c r="O2355" i="1"/>
  <c r="Q2431" i="1"/>
  <c r="P2431" i="1"/>
  <c r="Q2455" i="1"/>
  <c r="O2455" i="1"/>
  <c r="Q2487" i="1"/>
  <c r="P2487" i="1"/>
  <c r="P2523" i="1"/>
  <c r="Q2523" i="1"/>
  <c r="Q2563" i="1"/>
  <c r="P2563" i="1"/>
  <c r="O2563" i="1"/>
  <c r="Q2603" i="1"/>
  <c r="O2603" i="1"/>
  <c r="P2647" i="1"/>
  <c r="Q2647" i="1"/>
  <c r="O2647" i="1"/>
  <c r="O2687" i="1"/>
  <c r="Q2687" i="1"/>
  <c r="P2687" i="1"/>
  <c r="Q2731" i="1"/>
  <c r="P2731" i="1"/>
  <c r="O2731" i="1"/>
  <c r="P2773" i="1"/>
  <c r="O2773" i="1"/>
  <c r="P2813" i="1"/>
  <c r="Q2813" i="1"/>
  <c r="O2853" i="1"/>
  <c r="P2853" i="1"/>
  <c r="O2895" i="1"/>
  <c r="P2895" i="1"/>
  <c r="Q2935" i="1"/>
  <c r="P2935" i="1"/>
  <c r="O2935" i="1"/>
  <c r="O2975" i="1"/>
  <c r="Q2975" i="1"/>
  <c r="O3015" i="1"/>
  <c r="P3015" i="1"/>
  <c r="Q3055" i="1"/>
  <c r="O3055" i="1"/>
  <c r="P3055" i="1"/>
  <c r="O3099" i="1"/>
  <c r="Q3099" i="1"/>
  <c r="Q3139" i="1"/>
  <c r="P3139" i="1"/>
  <c r="Q3179" i="1"/>
  <c r="P3179" i="1"/>
  <c r="O3215" i="1"/>
  <c r="Q3215" i="1"/>
  <c r="P3215" i="1"/>
  <c r="O2471" i="1"/>
  <c r="Q2471" i="1"/>
  <c r="P2499" i="1"/>
  <c r="Q2499" i="1"/>
  <c r="P2527" i="1"/>
  <c r="Q2527" i="1"/>
  <c r="P2555" i="1"/>
  <c r="Q2555" i="1"/>
  <c r="O2579" i="1"/>
  <c r="P2579" i="1"/>
  <c r="Q2579" i="1"/>
  <c r="Q2607" i="1"/>
  <c r="P2607" i="1"/>
  <c r="O2607" i="1"/>
  <c r="P2631" i="1"/>
  <c r="O2631" i="1"/>
  <c r="O2659" i="1"/>
  <c r="Q2659" i="1"/>
  <c r="O2683" i="1"/>
  <c r="Q2683" i="1"/>
  <c r="P2711" i="1"/>
  <c r="Q2711" i="1"/>
  <c r="O2711" i="1"/>
  <c r="Q2735" i="1"/>
  <c r="O2735" i="1"/>
  <c r="P2735" i="1"/>
  <c r="P2759" i="1"/>
  <c r="Q2759" i="1"/>
  <c r="P2785" i="1"/>
  <c r="Q2785" i="1"/>
  <c r="O2785" i="1"/>
  <c r="P2809" i="1"/>
  <c r="Q2809" i="1"/>
  <c r="O2809" i="1"/>
  <c r="Q2837" i="1"/>
  <c r="O2837" i="1"/>
  <c r="P2859" i="1"/>
  <c r="O2859" i="1"/>
  <c r="O2887" i="1"/>
  <c r="Q2887" i="1"/>
  <c r="P2887" i="1"/>
  <c r="O2911" i="1"/>
  <c r="Q2911" i="1"/>
  <c r="Q2939" i="1"/>
  <c r="P2939" i="1"/>
  <c r="Q2963" i="1"/>
  <c r="O2963" i="1"/>
  <c r="P2963" i="1"/>
  <c r="O2991" i="1"/>
  <c r="P2991" i="1"/>
  <c r="Q2991" i="1"/>
  <c r="P3043" i="1"/>
  <c r="O3043" i="1"/>
  <c r="O3071" i="1"/>
  <c r="Q3071" i="1"/>
  <c r="O3095" i="1"/>
  <c r="Q3095" i="1"/>
  <c r="P3095" i="1"/>
  <c r="Q3151" i="1"/>
  <c r="O3151" i="1"/>
  <c r="P3151" i="1"/>
  <c r="O3203" i="1"/>
  <c r="Q3203" i="1"/>
  <c r="P3203" i="1"/>
  <c r="P3231" i="1"/>
  <c r="Q3231" i="1"/>
  <c r="O3231" i="1"/>
  <c r="P212" i="1"/>
  <c r="O212" i="1"/>
  <c r="O243" i="1"/>
  <c r="P243" i="1"/>
  <c r="O275" i="1"/>
  <c r="P275" i="1"/>
  <c r="P291" i="1"/>
  <c r="Q291" i="1"/>
  <c r="O291" i="1"/>
  <c r="Q339" i="1"/>
  <c r="P339" i="1"/>
  <c r="Q403" i="1"/>
  <c r="O403" i="1"/>
  <c r="P403" i="1"/>
  <c r="Q435" i="1"/>
  <c r="P435" i="1"/>
  <c r="P483" i="1"/>
  <c r="Q483" i="1"/>
  <c r="P531" i="1"/>
  <c r="O531" i="1"/>
  <c r="O579" i="1"/>
  <c r="P579" i="1"/>
  <c r="P643" i="1"/>
  <c r="O643" i="1"/>
  <c r="Q691" i="1"/>
  <c r="P691" i="1"/>
  <c r="O691" i="1"/>
  <c r="P707" i="1"/>
  <c r="O707" i="1"/>
  <c r="Q707" i="1"/>
  <c r="O723" i="1"/>
  <c r="P723" i="1"/>
  <c r="Q723" i="1"/>
  <c r="Q755" i="1"/>
  <c r="P755" i="1"/>
  <c r="Q851" i="1"/>
  <c r="P851" i="1"/>
  <c r="O851" i="1"/>
  <c r="P945" i="1"/>
  <c r="O945" i="1"/>
  <c r="P1039" i="1"/>
  <c r="Q1039" i="1"/>
  <c r="O1055" i="1"/>
  <c r="P1055" i="1"/>
  <c r="Q1135" i="1"/>
  <c r="P1135" i="1"/>
  <c r="Q1167" i="1"/>
  <c r="O1167" i="1"/>
  <c r="O1880" i="1"/>
  <c r="P1880" i="1"/>
  <c r="P1924" i="1"/>
  <c r="O1924" i="1"/>
  <c r="P1968" i="1"/>
  <c r="Q1968" i="1"/>
  <c r="O1968" i="1"/>
  <c r="O2054" i="1"/>
  <c r="P2054" i="1"/>
  <c r="Q2097" i="1"/>
  <c r="O2097" i="1"/>
  <c r="P2097" i="1"/>
  <c r="O2185" i="1"/>
  <c r="P2185" i="1"/>
  <c r="P2401" i="1"/>
  <c r="O2401" i="1"/>
  <c r="O1244" i="1"/>
  <c r="Q1244" i="1"/>
  <c r="P1244" i="1"/>
  <c r="Q1292" i="1"/>
  <c r="P1292" i="1"/>
  <c r="P1324" i="1"/>
  <c r="O1324" i="1"/>
  <c r="O1356" i="1"/>
  <c r="P1356" i="1"/>
  <c r="P2975" i="1"/>
  <c r="Q3015" i="1"/>
  <c r="P3071" i="1"/>
  <c r="P1708" i="1"/>
  <c r="O1440" i="1"/>
  <c r="Q1504" i="1"/>
  <c r="Q1648" i="1"/>
  <c r="P1700" i="1"/>
  <c r="O2201" i="1"/>
  <c r="O2277" i="1"/>
  <c r="O2305" i="1"/>
  <c r="P2877" i="1"/>
  <c r="Q2973" i="1"/>
  <c r="P2177" i="1"/>
  <c r="P3149" i="1"/>
  <c r="O2593" i="1"/>
  <c r="T2709" i="1"/>
  <c r="T2779" i="1"/>
  <c r="T2843" i="1"/>
  <c r="T2865" i="1"/>
  <c r="T2905" i="1"/>
  <c r="O1472" i="1"/>
  <c r="O1572" i="1"/>
  <c r="Q1700" i="1"/>
  <c r="O2026" i="1"/>
  <c r="O2149" i="1"/>
  <c r="Q2201" i="1"/>
  <c r="P2305" i="1"/>
  <c r="P2357" i="1"/>
  <c r="O2481" i="1"/>
  <c r="O2513" i="1"/>
  <c r="P2545" i="1"/>
  <c r="O2641" i="1"/>
  <c r="O2783" i="1"/>
  <c r="O2925" i="1"/>
  <c r="P2449" i="1"/>
  <c r="P1408" i="1"/>
  <c r="O1504" i="1"/>
  <c r="P1772" i="1"/>
  <c r="O2609" i="1"/>
  <c r="Q2689" i="1"/>
  <c r="P2909" i="1"/>
  <c r="P2973" i="1"/>
  <c r="Q3037" i="1"/>
  <c r="O3101" i="1"/>
  <c r="P1748" i="1"/>
  <c r="P2673" i="1"/>
  <c r="P1596" i="1"/>
  <c r="Q2815" i="1"/>
  <c r="Q50" i="1"/>
  <c r="T1281" i="1"/>
  <c r="T1345" i="1"/>
  <c r="T1537" i="1"/>
  <c r="T1585" i="1"/>
  <c r="T1665" i="1"/>
  <c r="T1921" i="1"/>
  <c r="T2047" i="1"/>
  <c r="T2254" i="1"/>
  <c r="T1064" i="1"/>
  <c r="T1068" i="1"/>
  <c r="T1080" i="1"/>
  <c r="T1084" i="1"/>
  <c r="T1096" i="1"/>
  <c r="T1100" i="1"/>
  <c r="T1112" i="1"/>
  <c r="T1116" i="1"/>
  <c r="T1128" i="1"/>
  <c r="T1132" i="1"/>
  <c r="T1144" i="1"/>
  <c r="T1148" i="1"/>
  <c r="T1160" i="1"/>
  <c r="T1164" i="1"/>
  <c r="T1176" i="1"/>
  <c r="T1180" i="1"/>
  <c r="T1192" i="1"/>
  <c r="T1196" i="1"/>
  <c r="T1208" i="1"/>
  <c r="T1212" i="1"/>
  <c r="T1224" i="1"/>
  <c r="T1228" i="1"/>
  <c r="T1293" i="1"/>
  <c r="T1405" i="1"/>
  <c r="T1429" i="1"/>
  <c r="T1437" i="1"/>
  <c r="T1477" i="1"/>
  <c r="T1573" i="1"/>
  <c r="T1637" i="1"/>
  <c r="T1733" i="1"/>
  <c r="T1813" i="1"/>
  <c r="T1829" i="1"/>
  <c r="T1925" i="1"/>
  <c r="T1995" i="1"/>
  <c r="T2011" i="1"/>
  <c r="T2043" i="1"/>
  <c r="T2098" i="1"/>
  <c r="T2362" i="1"/>
  <c r="T2554" i="1"/>
  <c r="T2746" i="1"/>
  <c r="T2934" i="1"/>
  <c r="T2998" i="1"/>
  <c r="T3014" i="1"/>
  <c r="T38" i="1"/>
  <c r="T46" i="1"/>
  <c r="T106" i="1"/>
  <c r="T132" i="1"/>
  <c r="T140" i="1"/>
  <c r="T200" i="1"/>
  <c r="T231" i="1"/>
  <c r="T243" i="1"/>
  <c r="T263" i="1"/>
  <c r="T267" i="1"/>
  <c r="T291" i="1"/>
  <c r="T303" i="1"/>
  <c r="T331" i="1"/>
  <c r="T343" i="1"/>
  <c r="T383" i="1"/>
  <c r="T415" i="1"/>
  <c r="T439" i="1"/>
  <c r="T483" i="1"/>
  <c r="T515" i="1"/>
  <c r="T551" i="1"/>
  <c r="T583" i="1"/>
  <c r="T691" i="1"/>
  <c r="T723" i="1"/>
  <c r="T763" i="1"/>
  <c r="T787" i="1"/>
  <c r="T799" i="1"/>
  <c r="T827" i="1"/>
  <c r="T835" i="1"/>
  <c r="T871" i="1"/>
  <c r="T949" i="1"/>
  <c r="T969" i="1"/>
  <c r="T1019" i="1"/>
  <c r="T1103" i="1"/>
  <c r="T1155" i="1"/>
  <c r="T1260" i="1"/>
  <c r="T1332" i="1"/>
  <c r="T1400" i="1"/>
  <c r="T1548" i="1"/>
  <c r="T1760" i="1"/>
  <c r="T1884" i="1"/>
  <c r="T1904" i="1"/>
  <c r="T2026" i="1"/>
  <c r="T2046" i="1"/>
  <c r="T2763" i="1"/>
  <c r="T4" i="1"/>
  <c r="T8" i="1"/>
  <c r="T20" i="1"/>
  <c r="T24" i="1"/>
  <c r="T36" i="1"/>
  <c r="T40" i="1"/>
  <c r="T52" i="1"/>
  <c r="T56" i="1"/>
  <c r="T68" i="1"/>
  <c r="T72" i="1"/>
  <c r="T84" i="1"/>
  <c r="T88" i="1"/>
  <c r="T100" i="1"/>
  <c r="T104" i="1"/>
  <c r="T116" i="1"/>
  <c r="T120" i="1"/>
  <c r="T130" i="1"/>
  <c r="T134" i="1"/>
  <c r="T146" i="1"/>
  <c r="T150" i="1"/>
  <c r="T162" i="1"/>
  <c r="T166" i="1"/>
  <c r="T178" i="1"/>
  <c r="T182" i="1"/>
  <c r="T194" i="1"/>
  <c r="T198" i="1"/>
  <c r="T210" i="1"/>
  <c r="T214" i="1"/>
  <c r="T225" i="1"/>
  <c r="T229" i="1"/>
  <c r="T241" i="1"/>
  <c r="T245" i="1"/>
  <c r="T257" i="1"/>
  <c r="T261" i="1"/>
  <c r="T273" i="1"/>
  <c r="T277" i="1"/>
  <c r="T289" i="1"/>
  <c r="T293" i="1"/>
  <c r="T305" i="1"/>
  <c r="T309" i="1"/>
  <c r="T321" i="1"/>
  <c r="T325" i="1"/>
  <c r="T337" i="1"/>
  <c r="T341" i="1"/>
  <c r="T353" i="1"/>
  <c r="T357" i="1"/>
  <c r="T369" i="1"/>
  <c r="T373" i="1"/>
  <c r="T385" i="1"/>
  <c r="T389" i="1"/>
  <c r="T401" i="1"/>
  <c r="T405" i="1"/>
  <c r="T417" i="1"/>
  <c r="T421" i="1"/>
  <c r="T433" i="1"/>
  <c r="T437" i="1"/>
  <c r="T449" i="1"/>
  <c r="T453" i="1"/>
  <c r="T465" i="1"/>
  <c r="T469" i="1"/>
  <c r="T481" i="1"/>
  <c r="T485" i="1"/>
  <c r="T497" i="1"/>
  <c r="T501" i="1"/>
  <c r="T513" i="1"/>
  <c r="T517" i="1"/>
  <c r="T529" i="1"/>
  <c r="T533" i="1"/>
  <c r="T545" i="1"/>
  <c r="T549" i="1"/>
  <c r="T561" i="1"/>
  <c r="T565" i="1"/>
  <c r="T577" i="1"/>
  <c r="T581" i="1"/>
  <c r="T593" i="1"/>
  <c r="T597" i="1"/>
  <c r="T609" i="1"/>
  <c r="T613" i="1"/>
  <c r="T625" i="1"/>
  <c r="T629" i="1"/>
  <c r="T641" i="1"/>
  <c r="T645" i="1"/>
  <c r="T657" i="1"/>
  <c r="T661" i="1"/>
  <c r="T673" i="1"/>
  <c r="T677" i="1"/>
  <c r="T689" i="1"/>
  <c r="T693" i="1"/>
  <c r="T705" i="1"/>
  <c r="T709" i="1"/>
  <c r="T721" i="1"/>
  <c r="T725" i="1"/>
  <c r="T737" i="1"/>
  <c r="T741" i="1"/>
  <c r="T753" i="1"/>
  <c r="T757" i="1"/>
  <c r="T769" i="1"/>
  <c r="T773" i="1"/>
  <c r="T785" i="1"/>
  <c r="T789" i="1"/>
  <c r="T801" i="1"/>
  <c r="T805" i="1"/>
  <c r="T817" i="1"/>
  <c r="T821" i="1"/>
  <c r="T833" i="1"/>
  <c r="T837" i="1"/>
  <c r="T849" i="1"/>
  <c r="T853" i="1"/>
  <c r="T865" i="1"/>
  <c r="T869" i="1"/>
  <c r="T881" i="1"/>
  <c r="T885" i="1"/>
  <c r="T897" i="1"/>
  <c r="T901" i="1"/>
  <c r="T911" i="1"/>
  <c r="T915" i="1"/>
  <c r="T927" i="1"/>
  <c r="T931" i="1"/>
  <c r="T943" i="1"/>
  <c r="T947" i="1"/>
  <c r="T963" i="1"/>
  <c r="T975" i="1"/>
  <c r="T979" i="1"/>
  <c r="T991" i="1"/>
  <c r="T995" i="1"/>
  <c r="T1005" i="1"/>
  <c r="T1009" i="1"/>
  <c r="T1025" i="1"/>
  <c r="T1037" i="1"/>
  <c r="T1041" i="1"/>
  <c r="T1053" i="1"/>
  <c r="T1057" i="1"/>
  <c r="T1069" i="1"/>
  <c r="T1073" i="1"/>
  <c r="T1085" i="1"/>
  <c r="T1089" i="1"/>
  <c r="T1101" i="1"/>
  <c r="T1105" i="1"/>
  <c r="T1117" i="1"/>
  <c r="T1121" i="1"/>
  <c r="T1133" i="1"/>
  <c r="T1137" i="1"/>
  <c r="T1149" i="1"/>
  <c r="T1153" i="1"/>
  <c r="T1165" i="1"/>
  <c r="T1169" i="1"/>
  <c r="T1181" i="1"/>
  <c r="T1185" i="1"/>
  <c r="T1197" i="1"/>
  <c r="T1201" i="1"/>
  <c r="T1217" i="1"/>
  <c r="T1229" i="1"/>
  <c r="T1233" i="1"/>
  <c r="T1246" i="1"/>
  <c r="T1250" i="1"/>
  <c r="T1262" i="1"/>
  <c r="T1266" i="1"/>
  <c r="T1278" i="1"/>
  <c r="T1282" i="1"/>
  <c r="T1294" i="1"/>
  <c r="T1298" i="1"/>
  <c r="T1310" i="1"/>
  <c r="T1314" i="1"/>
  <c r="T1326" i="1"/>
  <c r="T1330" i="1"/>
  <c r="T1342" i="1"/>
  <c r="T1346" i="1"/>
  <c r="T1358" i="1"/>
  <c r="T1362" i="1"/>
  <c r="T1374" i="1"/>
  <c r="T1378" i="1"/>
  <c r="T1390" i="1"/>
  <c r="T1394" i="1"/>
  <c r="T1406" i="1"/>
  <c r="T1410" i="1"/>
  <c r="T1422" i="1"/>
  <c r="T1426" i="1"/>
  <c r="T1438" i="1"/>
  <c r="T1442" i="1"/>
  <c r="T1454" i="1"/>
  <c r="T1458" i="1"/>
  <c r="T1470" i="1"/>
  <c r="T1474" i="1"/>
  <c r="T1486" i="1"/>
  <c r="T1490" i="1"/>
  <c r="T1502" i="1"/>
  <c r="T1506" i="1"/>
  <c r="T1518" i="1"/>
  <c r="T1522" i="1"/>
  <c r="T1534" i="1"/>
  <c r="T1538" i="1"/>
  <c r="T1550" i="1"/>
  <c r="T1554" i="1"/>
  <c r="T1566" i="1"/>
  <c r="T1570" i="1"/>
  <c r="T1582" i="1"/>
  <c r="T1586" i="1"/>
  <c r="T1598" i="1"/>
  <c r="T1602" i="1"/>
  <c r="T1614" i="1"/>
  <c r="T1618" i="1"/>
  <c r="T1630" i="1"/>
  <c r="T1634" i="1"/>
  <c r="T1646" i="1"/>
  <c r="T1650" i="1"/>
  <c r="T1662" i="1"/>
  <c r="T1666" i="1"/>
  <c r="T1678" i="1"/>
  <c r="T1682" i="1"/>
  <c r="T1694" i="1"/>
  <c r="T1698" i="1"/>
  <c r="T1710" i="1"/>
  <c r="T1714" i="1"/>
  <c r="T1726" i="1"/>
  <c r="T1730" i="1"/>
  <c r="T1742" i="1"/>
  <c r="T1746" i="1"/>
  <c r="T1758" i="1"/>
  <c r="T1762" i="1"/>
  <c r="T1774" i="1"/>
  <c r="T1778" i="1"/>
  <c r="T1790" i="1"/>
  <c r="T1794" i="1"/>
  <c r="T1806" i="1"/>
  <c r="T1810" i="1"/>
  <c r="T1822" i="1"/>
  <c r="T1826" i="1"/>
  <c r="T1838" i="1"/>
  <c r="T1842" i="1"/>
  <c r="T1854" i="1"/>
  <c r="T1858" i="1"/>
  <c r="T1870" i="1"/>
  <c r="T1874" i="1"/>
  <c r="T1886" i="1"/>
  <c r="T1890" i="1"/>
  <c r="T1902" i="1"/>
  <c r="T1906" i="1"/>
  <c r="T1918" i="1"/>
  <c r="T1922" i="1"/>
  <c r="T1934" i="1"/>
  <c r="T1938" i="1"/>
  <c r="T1950" i="1"/>
  <c r="T1954" i="1"/>
  <c r="T1966" i="1"/>
  <c r="T1970" i="1"/>
  <c r="T1982" i="1"/>
  <c r="T1986" i="1"/>
  <c r="T1996" i="1"/>
  <c r="T2000" i="1"/>
  <c r="T2012" i="1"/>
  <c r="T2016" i="1"/>
  <c r="T2028" i="1"/>
  <c r="T2032" i="1"/>
  <c r="T2044" i="1"/>
  <c r="T2048" i="1"/>
  <c r="T2060" i="1"/>
  <c r="T2064" i="1"/>
  <c r="T2076" i="1"/>
  <c r="T2091" i="1"/>
  <c r="T2095" i="1"/>
  <c r="T2107" i="1"/>
  <c r="T2111" i="1"/>
  <c r="T2123" i="1"/>
  <c r="T2127" i="1"/>
  <c r="T2139" i="1"/>
  <c r="T2143" i="1"/>
  <c r="T2155" i="1"/>
  <c r="T2159" i="1"/>
  <c r="T2171" i="1"/>
  <c r="T2175" i="1"/>
  <c r="T2187" i="1"/>
  <c r="T2191" i="1"/>
  <c r="T2203" i="1"/>
  <c r="T2207" i="1"/>
  <c r="T2219" i="1"/>
  <c r="T2223" i="1"/>
  <c r="T2235" i="1"/>
  <c r="T2239" i="1"/>
  <c r="T2251" i="1"/>
  <c r="T2255" i="1"/>
  <c r="T2267" i="1"/>
  <c r="T2271" i="1"/>
  <c r="T2283" i="1"/>
  <c r="T2287" i="1"/>
  <c r="T2299" i="1"/>
  <c r="T2303" i="1"/>
  <c r="T2315" i="1"/>
  <c r="T2319" i="1"/>
  <c r="T2331" i="1"/>
  <c r="T2335" i="1"/>
  <c r="T2347" i="1"/>
  <c r="T2351" i="1"/>
  <c r="T2363" i="1"/>
  <c r="T2367" i="1"/>
  <c r="T2379" i="1"/>
  <c r="T2383" i="1"/>
  <c r="T2395" i="1"/>
  <c r="T2399" i="1"/>
  <c r="T2411" i="1"/>
  <c r="T2415" i="1"/>
  <c r="T2427" i="1"/>
  <c r="T2431" i="1"/>
  <c r="T2443" i="1"/>
  <c r="T2447" i="1"/>
  <c r="T2459" i="1"/>
  <c r="T2463" i="1"/>
  <c r="T2475" i="1"/>
  <c r="T2479" i="1"/>
  <c r="T2491" i="1"/>
  <c r="T2495" i="1"/>
  <c r="T2507" i="1"/>
  <c r="T2511" i="1"/>
  <c r="T2523" i="1"/>
  <c r="T2527" i="1"/>
  <c r="T2539" i="1"/>
  <c r="T2543" i="1"/>
  <c r="T2555" i="1"/>
  <c r="T2571" i="1"/>
  <c r="T2575" i="1"/>
  <c r="T2587" i="1"/>
  <c r="T2591" i="1"/>
  <c r="T2603" i="1"/>
  <c r="T2619" i="1"/>
  <c r="T2623" i="1"/>
  <c r="T2635" i="1"/>
  <c r="T2639" i="1"/>
  <c r="T2651" i="1"/>
  <c r="T2655" i="1"/>
  <c r="T2667" i="1"/>
  <c r="T2671" i="1"/>
  <c r="T2683" i="1"/>
  <c r="T2687" i="1"/>
  <c r="T2699" i="1"/>
  <c r="T2703" i="1"/>
  <c r="T2715" i="1"/>
  <c r="T2731" i="1"/>
  <c r="T2751" i="1"/>
  <c r="T2765" i="1"/>
  <c r="T2777" i="1"/>
  <c r="T2781" i="1"/>
  <c r="T2793" i="1"/>
  <c r="T2797" i="1"/>
  <c r="T2809" i="1"/>
  <c r="T2813" i="1"/>
  <c r="T2825" i="1"/>
  <c r="T2829" i="1"/>
  <c r="T2841" i="1"/>
  <c r="T2845" i="1"/>
  <c r="T2857" i="1"/>
  <c r="T2859" i="1"/>
  <c r="T2871" i="1"/>
  <c r="T2875" i="1"/>
  <c r="T2887" i="1"/>
  <c r="T2891" i="1"/>
  <c r="T2903" i="1"/>
  <c r="T2907" i="1"/>
  <c r="T2919" i="1"/>
  <c r="T2923" i="1"/>
  <c r="T2935" i="1"/>
  <c r="T2939" i="1"/>
  <c r="T2951" i="1"/>
  <c r="T2955" i="1"/>
  <c r="T2967" i="1"/>
  <c r="T2971" i="1"/>
  <c r="T2983" i="1"/>
  <c r="T2987" i="1"/>
  <c r="T3003" i="1"/>
  <c r="T3015" i="1"/>
  <c r="T3019" i="1"/>
  <c r="T3031" i="1"/>
  <c r="T3035" i="1"/>
  <c r="T3047" i="1"/>
  <c r="T3051" i="1"/>
  <c r="T3063" i="1"/>
  <c r="T3067" i="1"/>
  <c r="T3079" i="1"/>
  <c r="T3083" i="1"/>
  <c r="T3095" i="1"/>
  <c r="T3099" i="1"/>
  <c r="T3115" i="1"/>
  <c r="T3127" i="1"/>
  <c r="T3131" i="1"/>
  <c r="T3143" i="1"/>
  <c r="T3147" i="1"/>
  <c r="T3159" i="1"/>
  <c r="T3163" i="1"/>
  <c r="T3175" i="1"/>
  <c r="T3179" i="1"/>
  <c r="T3191" i="1"/>
  <c r="T3195" i="1"/>
  <c r="T3211" i="1"/>
  <c r="T3223" i="1"/>
  <c r="T3227" i="1"/>
  <c r="T3239" i="1"/>
  <c r="T3243" i="1"/>
  <c r="T22" i="1"/>
  <c r="T30" i="1"/>
  <c r="T66" i="1"/>
  <c r="T86" i="1"/>
  <c r="T94" i="1"/>
  <c r="T122" i="1"/>
  <c r="T148" i="1"/>
  <c r="T172" i="1"/>
  <c r="T184" i="1"/>
  <c r="T204" i="1"/>
  <c r="T212" i="1"/>
  <c r="T235" i="1"/>
  <c r="T239" i="1"/>
  <c r="T271" i="1"/>
  <c r="T279" i="1"/>
  <c r="T299" i="1"/>
  <c r="T307" i="1"/>
  <c r="T339" i="1"/>
  <c r="T359" i="1"/>
  <c r="T367" i="1"/>
  <c r="T395" i="1"/>
  <c r="T419" i="1"/>
  <c r="T427" i="1"/>
  <c r="T447" i="1"/>
  <c r="T455" i="1"/>
  <c r="T487" i="1"/>
  <c r="T519" i="1"/>
  <c r="T539" i="1"/>
  <c r="T547" i="1"/>
  <c r="T571" i="1"/>
  <c r="T659" i="1"/>
  <c r="T667" i="1"/>
  <c r="T747" i="1"/>
  <c r="T775" i="1"/>
  <c r="T783" i="1"/>
  <c r="T811" i="1"/>
  <c r="T831" i="1"/>
  <c r="T839" i="1"/>
  <c r="T859" i="1"/>
  <c r="T867" i="1"/>
  <c r="T887" i="1"/>
  <c r="T917" i="1"/>
  <c r="T961" i="1"/>
  <c r="T1039" i="1"/>
  <c r="T1047" i="1"/>
  <c r="T1131" i="1"/>
  <c r="T1215" i="1"/>
  <c r="T1244" i="1"/>
  <c r="T1272" i="1"/>
  <c r="T1284" i="1"/>
  <c r="T1404" i="1"/>
  <c r="T1416" i="1"/>
  <c r="T1540" i="1"/>
  <c r="T1612" i="1"/>
  <c r="T1620" i="1"/>
  <c r="T1648" i="1"/>
  <c r="T1660" i="1"/>
  <c r="T1696" i="1"/>
  <c r="T1772" i="1"/>
  <c r="T1816" i="1"/>
  <c r="T1824" i="1"/>
  <c r="T1860" i="1"/>
  <c r="T1984" i="1"/>
  <c r="T2034" i="1"/>
  <c r="T2058" i="1"/>
  <c r="T2109" i="1"/>
  <c r="T2149" i="1"/>
  <c r="T2181" i="1"/>
  <c r="T2193" i="1"/>
  <c r="T2233" i="1"/>
  <c r="T2257" i="1"/>
  <c r="T2269" i="1"/>
  <c r="T2305" i="1"/>
  <c r="T2313" i="1"/>
  <c r="T2353" i="1"/>
  <c r="T2389" i="1"/>
  <c r="T2401" i="1"/>
  <c r="T2433" i="1"/>
  <c r="T2437" i="1"/>
  <c r="T2537" i="1"/>
  <c r="T2573" i="1"/>
  <c r="T2657" i="1"/>
  <c r="T2677" i="1"/>
  <c r="T2697" i="1"/>
  <c r="T2737" i="1"/>
  <c r="T2775" i="1"/>
  <c r="T2851" i="1"/>
  <c r="T2897" i="1"/>
  <c r="T2941" i="1"/>
  <c r="T2973" i="1"/>
  <c r="T3025" i="1"/>
  <c r="T3061" i="1"/>
  <c r="T3069" i="1"/>
  <c r="T3089" i="1"/>
  <c r="T3101" i="1"/>
  <c r="T3113" i="1"/>
  <c r="T3145" i="1"/>
  <c r="T3201" i="1"/>
  <c r="T3221" i="1"/>
  <c r="T3229" i="1"/>
  <c r="T3241" i="1"/>
  <c r="T311" i="1"/>
  <c r="T997" i="1"/>
  <c r="T1079" i="1"/>
  <c r="T1159" i="1"/>
  <c r="T1199" i="1"/>
  <c r="T1235" i="1"/>
  <c r="T1312" i="1"/>
  <c r="T1364" i="1"/>
  <c r="T1408" i="1"/>
  <c r="T1432" i="1"/>
  <c r="T1444" i="1"/>
  <c r="T1484" i="1"/>
  <c r="T1516" i="1"/>
  <c r="T1564" i="1"/>
  <c r="T1644" i="1"/>
  <c r="T1776" i="1"/>
  <c r="T1808" i="1"/>
  <c r="T1848" i="1"/>
  <c r="T1892" i="1"/>
  <c r="T1900" i="1"/>
  <c r="T1944" i="1"/>
  <c r="T1980" i="1"/>
  <c r="T2014" i="1"/>
  <c r="T1392" i="1"/>
  <c r="T1556" i="1"/>
  <c r="T1596" i="1"/>
  <c r="T1680" i="1"/>
  <c r="T1932" i="1"/>
  <c r="T1725" i="1"/>
  <c r="T1757" i="1"/>
  <c r="T1777" i="1"/>
  <c r="T2106" i="1"/>
  <c r="T2138" i="1"/>
  <c r="T2170" i="1"/>
  <c r="T2902" i="1"/>
  <c r="T2982" i="1"/>
  <c r="O54" i="1"/>
  <c r="Q164" i="1"/>
  <c r="Q1293" i="1"/>
  <c r="O1469" i="1"/>
  <c r="Q1533" i="1"/>
  <c r="P1597" i="1"/>
  <c r="O1645" i="1"/>
  <c r="O1741" i="1"/>
  <c r="Q1773" i="1"/>
  <c r="P1873" i="1"/>
  <c r="P1933" i="1"/>
  <c r="O2079" i="1"/>
  <c r="P2138" i="1"/>
  <c r="O2218" i="1"/>
  <c r="Q2298" i="1"/>
  <c r="O2362" i="1"/>
  <c r="O2510" i="1"/>
  <c r="P2824" i="1"/>
  <c r="Q2902" i="1"/>
  <c r="P2330" i="1"/>
  <c r="O2718" i="1"/>
  <c r="O1245" i="1"/>
  <c r="Q2458" i="1"/>
  <c r="P2063" i="1"/>
  <c r="P18" i="1"/>
  <c r="O18" i="1"/>
  <c r="O128" i="1"/>
  <c r="Q128" i="1"/>
  <c r="P176" i="1"/>
  <c r="O176" i="1"/>
  <c r="P1261" i="1"/>
  <c r="Q1261" i="1"/>
  <c r="O1341" i="1"/>
  <c r="P1341" i="1"/>
  <c r="O1405" i="1"/>
  <c r="Q1405" i="1"/>
  <c r="O1437" i="1"/>
  <c r="Q1437" i="1"/>
  <c r="P1725" i="1"/>
  <c r="O1725" i="1"/>
  <c r="P1821" i="1"/>
  <c r="O1821" i="1"/>
  <c r="O1853" i="1"/>
  <c r="P1853" i="1"/>
  <c r="O1885" i="1"/>
  <c r="P1885" i="1"/>
  <c r="O1965" i="1"/>
  <c r="P1965" i="1"/>
  <c r="O1995" i="1"/>
  <c r="Q1995" i="1"/>
  <c r="P2106" i="1"/>
  <c r="Q2106" i="1"/>
  <c r="O2154" i="1"/>
  <c r="Q2154" i="1"/>
  <c r="Q2426" i="1"/>
  <c r="O2426" i="1"/>
  <c r="O2474" i="1"/>
  <c r="P2474" i="1"/>
  <c r="O2538" i="1"/>
  <c r="P2538" i="1"/>
  <c r="P2570" i="1"/>
  <c r="Q2570" i="1"/>
  <c r="O2586" i="1"/>
  <c r="P2586" i="1"/>
  <c r="P2634" i="1"/>
  <c r="Q2634" i="1"/>
  <c r="Q22" i="1"/>
  <c r="P22" i="1"/>
  <c r="O1505" i="1"/>
  <c r="P1505" i="1"/>
  <c r="O1537" i="1"/>
  <c r="P1537" i="1"/>
  <c r="O1553" i="1"/>
  <c r="P1553" i="1"/>
  <c r="P2031" i="1"/>
  <c r="O2031" i="1"/>
  <c r="P2158" i="1"/>
  <c r="O2158" i="1"/>
  <c r="P2222" i="1"/>
  <c r="O2222" i="1"/>
  <c r="P2764" i="1"/>
  <c r="O2764" i="1"/>
  <c r="Q3226" i="1"/>
  <c r="P3226" i="1"/>
  <c r="O3242" i="1"/>
  <c r="P3242" i="1"/>
  <c r="O3019" i="1"/>
  <c r="P3019" i="1"/>
  <c r="Q3123" i="1"/>
  <c r="O3123" i="1"/>
  <c r="Q3175" i="1"/>
  <c r="P3175" i="1"/>
  <c r="Q227" i="1"/>
  <c r="O227" i="1"/>
  <c r="Q307" i="1"/>
  <c r="O307" i="1"/>
  <c r="Q371" i="1"/>
  <c r="P371" i="1"/>
  <c r="P467" i="1"/>
  <c r="O467" i="1"/>
  <c r="O499" i="1"/>
  <c r="Q499" i="1"/>
  <c r="P547" i="1"/>
  <c r="O547" i="1"/>
  <c r="P563" i="1"/>
  <c r="O563" i="1"/>
  <c r="O659" i="1"/>
  <c r="P659" i="1"/>
  <c r="Q675" i="1"/>
  <c r="P675" i="1"/>
  <c r="Q787" i="1"/>
  <c r="O787" i="1"/>
  <c r="P819" i="1"/>
  <c r="Q819" i="1"/>
  <c r="Q835" i="1"/>
  <c r="P835" i="1"/>
  <c r="O899" i="1"/>
  <c r="Q899" i="1"/>
  <c r="P929" i="1"/>
  <c r="Q929" i="1"/>
  <c r="O961" i="1"/>
  <c r="Q961" i="1"/>
  <c r="Q993" i="1"/>
  <c r="P993" i="1"/>
  <c r="P1119" i="1"/>
  <c r="O1119" i="1"/>
  <c r="O1199" i="1"/>
  <c r="Q1199" i="1"/>
  <c r="P1668" i="1"/>
  <c r="Q1668" i="1"/>
  <c r="P144" i="1"/>
  <c r="O2254" i="1"/>
  <c r="P106" i="1"/>
  <c r="O106" i="1"/>
  <c r="Q2845" i="1"/>
  <c r="O3047" i="1"/>
  <c r="P3127" i="1"/>
  <c r="O3171" i="1"/>
  <c r="P239" i="1"/>
  <c r="P351" i="1"/>
  <c r="O1292" i="1"/>
  <c r="O1612" i="1"/>
  <c r="P1620" i="1"/>
  <c r="P1752" i="1"/>
  <c r="O1772" i="1"/>
  <c r="P1796" i="1"/>
  <c r="Q1824" i="1"/>
  <c r="P2277" i="1"/>
  <c r="Q2401" i="1"/>
  <c r="Q2577" i="1"/>
  <c r="P2641" i="1"/>
  <c r="P2721" i="1"/>
  <c r="O2909" i="1"/>
  <c r="P2925" i="1"/>
  <c r="P2941" i="1"/>
  <c r="O2989" i="1"/>
  <c r="O3069" i="1"/>
  <c r="P3165" i="1"/>
  <c r="O2934" i="1"/>
  <c r="P2966" i="1"/>
  <c r="O3062" i="1"/>
  <c r="O3094" i="1"/>
  <c r="O367" i="1"/>
  <c r="Q431" i="1"/>
  <c r="Q463" i="1"/>
  <c r="Q783" i="1"/>
  <c r="O2085" i="1"/>
  <c r="P2353" i="1"/>
  <c r="P2465" i="1"/>
  <c r="P2685" i="1"/>
  <c r="O607" i="1"/>
  <c r="O1211" i="1"/>
  <c r="O1256" i="1"/>
  <c r="O2561" i="1"/>
  <c r="O2705" i="1"/>
  <c r="P3222" i="1"/>
  <c r="Q495" i="1"/>
  <c r="P495" i="1"/>
  <c r="P575" i="1"/>
  <c r="O575" i="1"/>
  <c r="O719" i="1"/>
  <c r="Q719" i="1"/>
  <c r="O957" i="1"/>
  <c r="P957" i="1"/>
  <c r="O973" i="1"/>
  <c r="Q973" i="1"/>
  <c r="Q1035" i="1"/>
  <c r="P1035" i="1"/>
  <c r="Q1115" i="1"/>
  <c r="O1115" i="1"/>
  <c r="P1568" i="1"/>
  <c r="Q1568" i="1"/>
  <c r="P1288" i="1"/>
  <c r="Q1288" i="1"/>
  <c r="Q1352" i="1"/>
  <c r="P1352" i="1"/>
  <c r="P1368" i="1"/>
  <c r="Q1368" i="1"/>
  <c r="Q1420" i="1"/>
  <c r="O1420" i="1"/>
  <c r="O1564" i="1"/>
  <c r="Q1564" i="1"/>
  <c r="Q2070" i="1"/>
  <c r="P2070" i="1"/>
  <c r="Q2093" i="1"/>
  <c r="P2093" i="1"/>
  <c r="O2397" i="1"/>
  <c r="Q2397" i="1"/>
  <c r="O2509" i="1"/>
  <c r="Q2509" i="1"/>
  <c r="P2589" i="1"/>
  <c r="O2589" i="1"/>
  <c r="Q2637" i="1"/>
  <c r="O2637" i="1"/>
  <c r="Q1672" i="1"/>
  <c r="P1672" i="1"/>
  <c r="T543" i="1"/>
  <c r="T643" i="1"/>
  <c r="T715" i="1"/>
  <c r="T851" i="1"/>
  <c r="T891" i="1"/>
  <c r="T1316" i="1"/>
  <c r="T1512" i="1"/>
  <c r="T1532" i="1"/>
  <c r="T1936" i="1"/>
  <c r="T2157" i="1"/>
  <c r="T2445" i="1"/>
  <c r="T2465" i="1"/>
  <c r="T2725" i="1"/>
  <c r="T2819" i="1"/>
  <c r="T2989" i="1"/>
  <c r="T3059" i="1"/>
  <c r="T3075" i="1"/>
  <c r="T3091" i="1"/>
  <c r="T3111" i="1"/>
  <c r="T3187" i="1"/>
  <c r="T3203" i="1"/>
  <c r="T3207" i="1"/>
  <c r="T3219" i="1"/>
  <c r="T3235" i="1"/>
  <c r="T259" i="1"/>
  <c r="T387" i="1"/>
  <c r="T595" i="1"/>
  <c r="T711" i="1"/>
  <c r="T823" i="1"/>
  <c r="T953" i="1"/>
  <c r="T1123" i="1"/>
  <c r="T1764" i="1"/>
  <c r="T1804" i="1"/>
  <c r="T2022" i="1"/>
  <c r="T2213" i="1"/>
  <c r="T2521" i="1"/>
  <c r="T2605" i="1"/>
  <c r="T2645" i="1"/>
  <c r="T2685" i="1"/>
  <c r="T2757" i="1"/>
  <c r="T2917" i="1"/>
  <c r="T3121" i="1"/>
  <c r="T1880" i="1"/>
  <c r="T10" i="1"/>
  <c r="T208" i="1"/>
  <c r="T451" i="1"/>
  <c r="T619" i="1"/>
  <c r="T913" i="1"/>
  <c r="T1031" i="1"/>
  <c r="T1175" i="1"/>
  <c r="T1480" i="1"/>
  <c r="T1688" i="1"/>
  <c r="T2189" i="1"/>
  <c r="T2265" i="1"/>
  <c r="T2341" i="1"/>
  <c r="T2413" i="1"/>
  <c r="T3093" i="1"/>
  <c r="T3157" i="1"/>
  <c r="T579" i="1"/>
  <c r="T727" i="1"/>
  <c r="T1003" i="1"/>
  <c r="T1087" i="1"/>
  <c r="T1328" i="1"/>
  <c r="T1372" i="1"/>
  <c r="T1908" i="1"/>
  <c r="T2449" i="1"/>
  <c r="T2861" i="1"/>
  <c r="T3209" i="1"/>
  <c r="P140" i="1"/>
  <c r="Q140" i="1"/>
  <c r="P2278" i="1"/>
  <c r="O2278" i="1"/>
  <c r="O3042" i="1"/>
  <c r="P3042" i="1"/>
  <c r="O2995" i="1"/>
  <c r="P2995" i="1"/>
  <c r="O3079" i="1"/>
  <c r="P3079" i="1"/>
  <c r="O3119" i="1"/>
  <c r="Q3119" i="1"/>
  <c r="O3239" i="1"/>
  <c r="P3239" i="1"/>
  <c r="O3083" i="1"/>
  <c r="Q3083" i="1"/>
  <c r="O3135" i="1"/>
  <c r="Q3135" i="1"/>
  <c r="O3191" i="1"/>
  <c r="Q3191" i="1"/>
  <c r="O3243" i="1"/>
  <c r="Q3243" i="1"/>
  <c r="P283" i="1"/>
  <c r="O283" i="1"/>
  <c r="P331" i="1"/>
  <c r="Q331" i="1"/>
  <c r="P363" i="1"/>
  <c r="Q363" i="1"/>
  <c r="P395" i="1"/>
  <c r="Q395" i="1"/>
  <c r="P427" i="1"/>
  <c r="Q427" i="1"/>
  <c r="P459" i="1"/>
  <c r="O459" i="1"/>
  <c r="P571" i="1"/>
  <c r="Q571" i="1"/>
  <c r="P603" i="1"/>
  <c r="Q603" i="1"/>
  <c r="P747" i="1"/>
  <c r="Q747" i="1"/>
  <c r="P827" i="1"/>
  <c r="Q827" i="1"/>
  <c r="P921" i="1"/>
  <c r="O921" i="1"/>
  <c r="P969" i="1"/>
  <c r="O969" i="1"/>
  <c r="P1079" i="1"/>
  <c r="Q1079" i="1"/>
  <c r="P1111" i="1"/>
  <c r="O1111" i="1"/>
  <c r="P1207" i="1"/>
  <c r="O1207" i="1"/>
  <c r="P1376" i="1"/>
  <c r="Q1376" i="1"/>
  <c r="O2293" i="1"/>
  <c r="P2293" i="1"/>
  <c r="O2421" i="1"/>
  <c r="P2421" i="1"/>
  <c r="P1284" i="1"/>
  <c r="Q1284" i="1"/>
  <c r="P1364" i="1"/>
  <c r="O1364" i="1"/>
  <c r="P1432" i="1"/>
  <c r="Q1432" i="1"/>
  <c r="P1464" i="1"/>
  <c r="O1464" i="1"/>
  <c r="P1684" i="1"/>
  <c r="Q1684" i="1"/>
  <c r="P2014" i="1"/>
  <c r="O2014" i="1"/>
  <c r="P2089" i="1"/>
  <c r="O2089" i="1"/>
  <c r="O2241" i="1"/>
  <c r="P2241" i="1"/>
  <c r="O2369" i="1"/>
  <c r="P2369" i="1"/>
  <c r="O2473" i="1"/>
  <c r="P2473" i="1"/>
  <c r="O2553" i="1"/>
  <c r="P2553" i="1"/>
  <c r="O2665" i="1"/>
  <c r="P2665" i="1"/>
  <c r="O2745" i="1"/>
  <c r="P2745" i="1"/>
  <c r="O2949" i="1"/>
  <c r="P2949" i="1"/>
  <c r="O2981" i="1"/>
  <c r="P2981" i="1"/>
  <c r="O2997" i="1"/>
  <c r="P2997" i="1"/>
  <c r="O3061" i="1"/>
  <c r="P3061" i="1"/>
  <c r="O3157" i="1"/>
  <c r="P3157" i="1"/>
  <c r="P3173" i="1"/>
  <c r="O118" i="1"/>
  <c r="O94" i="1"/>
  <c r="O140" i="1"/>
  <c r="P2836" i="1"/>
  <c r="O1249" i="1"/>
  <c r="P1249" i="1"/>
  <c r="O1345" i="1"/>
  <c r="P1345" i="1"/>
  <c r="P1425" i="1"/>
  <c r="O1425" i="1"/>
  <c r="O1489" i="1"/>
  <c r="P1489" i="1"/>
  <c r="O1521" i="1"/>
  <c r="P1521" i="1"/>
  <c r="O1681" i="1"/>
  <c r="P1681" i="1"/>
  <c r="O1921" i="1"/>
  <c r="P1921" i="1"/>
  <c r="P1969" i="1"/>
  <c r="O1969" i="1"/>
  <c r="P2015" i="1"/>
  <c r="O2015" i="1"/>
  <c r="O2094" i="1"/>
  <c r="P2094" i="1"/>
  <c r="P2190" i="1"/>
  <c r="O2190" i="1"/>
  <c r="P2238" i="1"/>
  <c r="O2238" i="1"/>
  <c r="O2318" i="1"/>
  <c r="P2318" i="1"/>
  <c r="P2382" i="1"/>
  <c r="O2382" i="1"/>
  <c r="P2414" i="1"/>
  <c r="O2414" i="1"/>
  <c r="P2462" i="1"/>
  <c r="O2462" i="1"/>
  <c r="P2478" i="1"/>
  <c r="O2478" i="1"/>
  <c r="P2494" i="1"/>
  <c r="O2494" i="1"/>
  <c r="P2526" i="1"/>
  <c r="O2526" i="1"/>
  <c r="P2542" i="1"/>
  <c r="O2542" i="1"/>
  <c r="P2574" i="1"/>
  <c r="O2574" i="1"/>
  <c r="O2590" i="1"/>
  <c r="P2590" i="1"/>
  <c r="P2622" i="1"/>
  <c r="O2622" i="1"/>
  <c r="O2654" i="1"/>
  <c r="P2654" i="1"/>
  <c r="O2670" i="1"/>
  <c r="P2670" i="1"/>
  <c r="P2702" i="1"/>
  <c r="O2702" i="1"/>
  <c r="O2734" i="1"/>
  <c r="P2734" i="1"/>
  <c r="O2844" i="1"/>
  <c r="P2844" i="1"/>
  <c r="O2858" i="1"/>
  <c r="P2858" i="1"/>
  <c r="P2890" i="1"/>
  <c r="O2890" i="1"/>
  <c r="O611" i="1"/>
  <c r="P611" i="1"/>
  <c r="P883" i="1"/>
  <c r="O883" i="1"/>
  <c r="O913" i="1"/>
  <c r="P913" i="1"/>
  <c r="Q1151" i="1"/>
  <c r="P1151" i="1"/>
  <c r="O2229" i="1"/>
  <c r="P2229" i="1"/>
  <c r="O2313" i="1"/>
  <c r="P2313" i="1"/>
  <c r="Q1544" i="1"/>
  <c r="P1544" i="1"/>
  <c r="O1724" i="1"/>
  <c r="P1724" i="1"/>
  <c r="Q2253" i="1"/>
  <c r="P2253" i="1"/>
  <c r="O172" i="1"/>
  <c r="O188" i="1"/>
  <c r="O204" i="1"/>
  <c r="P2515" i="1"/>
  <c r="Q2539" i="1"/>
  <c r="P2583" i="1"/>
  <c r="P2623" i="1"/>
  <c r="P2667" i="1"/>
  <c r="Q2671" i="1"/>
  <c r="Q2695" i="1"/>
  <c r="P2747" i="1"/>
  <c r="Q2751" i="1"/>
  <c r="P2793" i="1"/>
  <c r="Q2797" i="1"/>
  <c r="P2833" i="1"/>
  <c r="P2849" i="1"/>
  <c r="Q2871" i="1"/>
  <c r="P2899" i="1"/>
  <c r="P2951" i="1"/>
  <c r="Q2955" i="1"/>
  <c r="Q2979" i="1"/>
  <c r="Q2995" i="1"/>
  <c r="P3003" i="1"/>
  <c r="Q3031" i="1"/>
  <c r="P3059" i="1"/>
  <c r="P3083" i="1"/>
  <c r="P3163" i="1"/>
  <c r="O6" i="1"/>
  <c r="O86" i="1"/>
  <c r="Q94" i="1"/>
  <c r="O132" i="1"/>
  <c r="O156" i="1"/>
  <c r="Q172" i="1"/>
  <c r="Q188" i="1"/>
  <c r="O347" i="1"/>
  <c r="O411" i="1"/>
  <c r="Q459" i="1"/>
  <c r="Q491" i="1"/>
  <c r="Q635" i="1"/>
  <c r="Q795" i="1"/>
  <c r="Q859" i="1"/>
  <c r="Q921" i="1"/>
  <c r="O1047" i="1"/>
  <c r="Q1235" i="1"/>
  <c r="Q1252" i="1"/>
  <c r="O1788" i="1"/>
  <c r="Q2014" i="1"/>
  <c r="P2441" i="1"/>
  <c r="P2585" i="1"/>
  <c r="P3109" i="1"/>
  <c r="P1665" i="1"/>
  <c r="P1777" i="1"/>
  <c r="P1841" i="1"/>
  <c r="P1945" i="1"/>
  <c r="O2374" i="1"/>
  <c r="P3034" i="1"/>
  <c r="P323" i="1"/>
  <c r="P1761" i="1"/>
  <c r="Q2437" i="1"/>
  <c r="P2437" i="1"/>
  <c r="Q3201" i="1"/>
  <c r="P3201" i="1"/>
  <c r="P2609" i="1"/>
  <c r="O2877" i="1"/>
  <c r="Q2941" i="1"/>
  <c r="P3069" i="1"/>
  <c r="Q3101" i="1"/>
  <c r="O3133" i="1"/>
  <c r="P2098" i="1"/>
  <c r="O2625" i="1"/>
  <c r="P2625" i="1"/>
  <c r="T1261" i="1"/>
  <c r="T1373" i="1"/>
  <c r="T1413" i="1"/>
  <c r="T1445" i="1"/>
  <c r="T1485" i="1"/>
  <c r="T1501" i="1"/>
  <c r="T1509" i="1"/>
  <c r="T1533" i="1"/>
  <c r="T1565" i="1"/>
  <c r="T1597" i="1"/>
  <c r="T1605" i="1"/>
  <c r="T1613" i="1"/>
  <c r="T1645" i="1"/>
  <c r="T1685" i="1"/>
  <c r="T1741" i="1"/>
  <c r="T1749" i="1"/>
  <c r="T1765" i="1"/>
  <c r="T1773" i="1"/>
  <c r="T1805" i="1"/>
  <c r="T1821" i="1"/>
  <c r="T1853" i="1"/>
  <c r="T1861" i="1"/>
  <c r="T1885" i="1"/>
  <c r="T1893" i="1"/>
  <c r="T1933" i="1"/>
  <c r="T1941" i="1"/>
  <c r="T1973" i="1"/>
  <c r="T2003" i="1"/>
  <c r="T2035" i="1"/>
  <c r="T2055" i="1"/>
  <c r="T2059" i="1"/>
  <c r="T2075" i="1"/>
  <c r="T2146" i="1"/>
  <c r="T2154" i="1"/>
  <c r="T2162" i="1"/>
  <c r="T2210" i="1"/>
  <c r="T2218" i="1"/>
  <c r="T2266" i="1"/>
  <c r="T2298" i="1"/>
  <c r="T2330" i="1"/>
  <c r="T2346" i="1"/>
  <c r="T2354" i="1"/>
  <c r="T2378" i="1"/>
  <c r="T2394" i="1"/>
  <c r="T2426" i="1"/>
  <c r="T2586" i="1"/>
  <c r="T2634" i="1"/>
  <c r="T2678" i="1"/>
  <c r="T2682" i="1"/>
  <c r="T2776" i="1"/>
  <c r="T2792" i="1"/>
  <c r="T2808" i="1"/>
  <c r="T2824" i="1"/>
  <c r="T2840" i="1"/>
  <c r="T2918" i="1"/>
  <c r="T2950" i="1"/>
  <c r="T2966" i="1"/>
  <c r="T3062" i="1"/>
  <c r="T3078" i="1"/>
  <c r="T3094" i="1"/>
  <c r="T611" i="1"/>
  <c r="T1668" i="1"/>
  <c r="T1748" i="1"/>
  <c r="T1812" i="1"/>
  <c r="T2097" i="1"/>
  <c r="T2581" i="1"/>
  <c r="T2745" i="1"/>
  <c r="T3185" i="1"/>
  <c r="T3213" i="1"/>
  <c r="T3233" i="1"/>
  <c r="T144" i="1"/>
  <c r="T2729" i="1"/>
  <c r="O42" i="1"/>
  <c r="Q106" i="1"/>
  <c r="Q1445" i="1"/>
  <c r="Q42" i="1"/>
  <c r="O200" i="1"/>
  <c r="Q200" i="1"/>
  <c r="Q1573" i="1"/>
  <c r="P74" i="1"/>
  <c r="O74" i="1"/>
  <c r="P122" i="1"/>
  <c r="O122" i="1"/>
  <c r="O152" i="1"/>
  <c r="P152" i="1"/>
  <c r="P184" i="1"/>
  <c r="O184" i="1"/>
  <c r="P1317" i="1"/>
  <c r="Q1317" i="1"/>
  <c r="O1317" i="1"/>
  <c r="P1365" i="1"/>
  <c r="Q1365" i="1"/>
  <c r="O1365" i="1"/>
  <c r="O1397" i="1"/>
  <c r="Q1397" i="1"/>
  <c r="P1397" i="1"/>
  <c r="O1429" i="1"/>
  <c r="P1429" i="1"/>
  <c r="P1477" i="1"/>
  <c r="Q1477" i="1"/>
  <c r="O1477" i="1"/>
  <c r="P1509" i="1"/>
  <c r="Q1509" i="1"/>
  <c r="P1605" i="1"/>
  <c r="Q1605" i="1"/>
  <c r="O1605" i="1"/>
  <c r="P1637" i="1"/>
  <c r="Q1637" i="1"/>
  <c r="Q1685" i="1"/>
  <c r="P1685" i="1"/>
  <c r="P1733" i="1"/>
  <c r="Q1733" i="1"/>
  <c r="O1733" i="1"/>
  <c r="P1749" i="1"/>
  <c r="Q1749" i="1"/>
  <c r="P1765" i="1"/>
  <c r="O1765" i="1"/>
  <c r="P1813" i="1"/>
  <c r="Q1813" i="1"/>
  <c r="O1813" i="1"/>
  <c r="P1829" i="1"/>
  <c r="Q1829" i="1"/>
  <c r="P1861" i="1"/>
  <c r="O1861" i="1"/>
  <c r="O1893" i="1"/>
  <c r="P1893" i="1"/>
  <c r="Q1925" i="1"/>
  <c r="P1925" i="1"/>
  <c r="P1941" i="1"/>
  <c r="Q1941" i="1"/>
  <c r="O1973" i="1"/>
  <c r="Q1973" i="1"/>
  <c r="P2035" i="1"/>
  <c r="Q2035" i="1"/>
  <c r="O2035" i="1"/>
  <c r="Q2162" i="1"/>
  <c r="P2162" i="1"/>
  <c r="P2178" i="1"/>
  <c r="O2178" i="1"/>
  <c r="Q2210" i="1"/>
  <c r="P2210" i="1"/>
  <c r="O2210" i="1"/>
  <c r="Q2258" i="1"/>
  <c r="P2258" i="1"/>
  <c r="P2274" i="1"/>
  <c r="O2274" i="1"/>
  <c r="O2322" i="1"/>
  <c r="Q2322" i="1"/>
  <c r="P2322" i="1"/>
  <c r="O2402" i="1"/>
  <c r="Q2402" i="1"/>
  <c r="P2434" i="1"/>
  <c r="Q2434" i="1"/>
  <c r="Q2466" i="1"/>
  <c r="O2466" i="1"/>
  <c r="P2498" i="1"/>
  <c r="O2498" i="1"/>
  <c r="O2530" i="1"/>
  <c r="P2530" i="1"/>
  <c r="P2610" i="1"/>
  <c r="O2610" i="1"/>
  <c r="P2626" i="1"/>
  <c r="O2626" i="1"/>
  <c r="P2690" i="1"/>
  <c r="O2690" i="1"/>
  <c r="O2722" i="1"/>
  <c r="P2722" i="1"/>
  <c r="Q2754" i="1"/>
  <c r="O2754" i="1"/>
  <c r="Q2784" i="1"/>
  <c r="P2784" i="1"/>
  <c r="Q2800" i="1"/>
  <c r="P2800" i="1"/>
  <c r="O2816" i="1"/>
  <c r="Q2816" i="1"/>
  <c r="Q2848" i="1"/>
  <c r="O2848" i="1"/>
  <c r="P2910" i="1"/>
  <c r="O2910" i="1"/>
  <c r="Q2926" i="1"/>
  <c r="O2926" i="1"/>
  <c r="O2942" i="1"/>
  <c r="P2942" i="1"/>
  <c r="O2958" i="1"/>
  <c r="P2958" i="1"/>
  <c r="P2974" i="1"/>
  <c r="O2974" i="1"/>
  <c r="Q2990" i="1"/>
  <c r="P2990" i="1"/>
  <c r="Q3070" i="1"/>
  <c r="O3070" i="1"/>
  <c r="O3086" i="1"/>
  <c r="Q3086" i="1"/>
  <c r="P3086" i="1"/>
  <c r="O3102" i="1"/>
  <c r="Q3102" i="1"/>
  <c r="P3102" i="1"/>
  <c r="Q2363" i="1"/>
  <c r="O2363" i="1"/>
  <c r="Q2403" i="1"/>
  <c r="P2403" i="1"/>
  <c r="Q2223" i="1"/>
  <c r="P2223" i="1"/>
  <c r="Q2279" i="1"/>
  <c r="P2279" i="1"/>
  <c r="Q2307" i="1"/>
  <c r="P2307" i="1"/>
  <c r="Q2331" i="1"/>
  <c r="O2331" i="1"/>
  <c r="Q2439" i="1"/>
  <c r="P2439" i="1"/>
  <c r="Q2463" i="1"/>
  <c r="P2463" i="1"/>
  <c r="Q2495" i="1"/>
  <c r="P2495" i="1"/>
  <c r="O2531" i="1"/>
  <c r="Q2531" i="1"/>
  <c r="O2655" i="1"/>
  <c r="P2655" i="1"/>
  <c r="P2863" i="1"/>
  <c r="Q2863" i="1"/>
  <c r="Q3067" i="1"/>
  <c r="P3067" i="1"/>
  <c r="O3107" i="1"/>
  <c r="P3107" i="1"/>
  <c r="P3187" i="1"/>
  <c r="O3187" i="1"/>
  <c r="O3227" i="1"/>
  <c r="Q3227" i="1"/>
  <c r="O2663" i="1"/>
  <c r="Q2663" i="1"/>
  <c r="O2715" i="1"/>
  <c r="Q2715" i="1"/>
  <c r="P2739" i="1"/>
  <c r="Q2739" i="1"/>
  <c r="O2789" i="1"/>
  <c r="P2789" i="1"/>
  <c r="Q2817" i="1"/>
  <c r="P2817" i="1"/>
  <c r="O2841" i="1"/>
  <c r="Q2841" i="1"/>
  <c r="P2919" i="1"/>
  <c r="Q2919" i="1"/>
  <c r="Q2943" i="1"/>
  <c r="P2943" i="1"/>
  <c r="Q2999" i="1"/>
  <c r="O2999" i="1"/>
  <c r="Q3131" i="1"/>
  <c r="P3131" i="1"/>
  <c r="Q263" i="1"/>
  <c r="O263" i="1"/>
  <c r="O311" i="1"/>
  <c r="P311" i="1"/>
  <c r="Q343" i="1"/>
  <c r="O343" i="1"/>
  <c r="Q407" i="1"/>
  <c r="P407" i="1"/>
  <c r="O471" i="1"/>
  <c r="Q471" i="1"/>
  <c r="O519" i="1"/>
  <c r="P519" i="1"/>
  <c r="Q583" i="1"/>
  <c r="P583" i="1"/>
  <c r="O647" i="1"/>
  <c r="Q647" i="1"/>
  <c r="P647" i="1"/>
  <c r="P695" i="1"/>
  <c r="Q695" i="1"/>
  <c r="O695" i="1"/>
  <c r="Q711" i="1"/>
  <c r="O711" i="1"/>
  <c r="P711" i="1"/>
  <c r="Q743" i="1"/>
  <c r="P743" i="1"/>
  <c r="O807" i="1"/>
  <c r="P807" i="1"/>
  <c r="Q855" i="1"/>
  <c r="P855" i="1"/>
  <c r="O855" i="1"/>
  <c r="Q871" i="1"/>
  <c r="O871" i="1"/>
  <c r="Q917" i="1"/>
  <c r="P917" i="1"/>
  <c r="O949" i="1"/>
  <c r="Q949" i="1"/>
  <c r="P997" i="1"/>
  <c r="Q997" i="1"/>
  <c r="O997" i="1"/>
  <c r="Q1011" i="1"/>
  <c r="P1011" i="1"/>
  <c r="P1155" i="1"/>
  <c r="O1155" i="1"/>
  <c r="P1592" i="1"/>
  <c r="Q1592" i="1"/>
  <c r="P1676" i="1"/>
  <c r="O1676" i="1"/>
  <c r="P1720" i="1"/>
  <c r="Q1720" i="1"/>
  <c r="O1764" i="1"/>
  <c r="Q1764" i="1"/>
  <c r="P1764" i="1"/>
  <c r="P1804" i="1"/>
  <c r="O1804" i="1"/>
  <c r="P1892" i="1"/>
  <c r="Q1892" i="1"/>
  <c r="Q1936" i="1"/>
  <c r="P1936" i="1"/>
  <c r="Q1980" i="1"/>
  <c r="P1980" i="1"/>
  <c r="P2066" i="1"/>
  <c r="Q2066" i="1"/>
  <c r="O2066" i="1"/>
  <c r="O2109" i="1"/>
  <c r="Q2109" i="1"/>
  <c r="P2193" i="1"/>
  <c r="O2193" i="1"/>
  <c r="O2281" i="1"/>
  <c r="Q2281" i="1"/>
  <c r="O2365" i="1"/>
  <c r="Q2365" i="1"/>
  <c r="Q1231" i="1"/>
  <c r="P1231" i="1"/>
  <c r="O1231" i="1"/>
  <c r="Q1296" i="1"/>
  <c r="P1296" i="1"/>
  <c r="O1296" i="1"/>
  <c r="Q1344" i="1"/>
  <c r="P1344" i="1"/>
  <c r="Q1460" i="1"/>
  <c r="O1460" i="1"/>
  <c r="P1476" i="1"/>
  <c r="O1476" i="1"/>
  <c r="O1492" i="1"/>
  <c r="Q1492" i="1"/>
  <c r="Q1508" i="1"/>
  <c r="O1508" i="1"/>
  <c r="O1528" i="1"/>
  <c r="Q1528" i="1"/>
  <c r="P1528" i="1"/>
  <c r="O1552" i="1"/>
  <c r="Q1552" i="1"/>
  <c r="P1552" i="1"/>
  <c r="P1628" i="1"/>
  <c r="O1808" i="1"/>
  <c r="P2006" i="1"/>
  <c r="O2209" i="1"/>
  <c r="Q2257" i="1"/>
  <c r="Q2533" i="1"/>
  <c r="O2565" i="1"/>
  <c r="P2677" i="1"/>
  <c r="Q2835" i="1"/>
  <c r="O2851" i="1"/>
  <c r="Q2961" i="1"/>
  <c r="Q3089" i="1"/>
  <c r="O3121" i="1"/>
  <c r="P3185" i="1"/>
  <c r="P2661" i="1"/>
  <c r="Q1680" i="1"/>
  <c r="Q2549" i="1"/>
  <c r="O2058" i="1"/>
  <c r="Q2209" i="1"/>
  <c r="Q2409" i="1"/>
  <c r="O2501" i="1"/>
  <c r="Q2565" i="1"/>
  <c r="O2597" i="1"/>
  <c r="Q2677" i="1"/>
  <c r="O2757" i="1"/>
  <c r="Q2851" i="1"/>
  <c r="O2897" i="1"/>
  <c r="P3121" i="1"/>
  <c r="Q3185" i="1"/>
  <c r="P1281" i="1"/>
  <c r="P1457" i="1"/>
  <c r="P1585" i="1"/>
  <c r="P1713" i="1"/>
  <c r="P1881" i="1"/>
  <c r="P1905" i="1"/>
  <c r="O1985" i="1"/>
  <c r="O2086" i="1"/>
  <c r="O2286" i="1"/>
  <c r="O2350" i="1"/>
  <c r="O2446" i="1"/>
  <c r="O2874" i="1"/>
  <c r="P3050" i="1"/>
  <c r="P180" i="1"/>
  <c r="P867" i="1"/>
  <c r="P1087" i="1"/>
  <c r="P1260" i="1"/>
  <c r="P1604" i="1"/>
  <c r="O2105" i="1"/>
  <c r="Q2485" i="1"/>
  <c r="P515" i="1"/>
  <c r="Q883" i="1"/>
  <c r="Q945" i="1"/>
  <c r="P1227" i="1"/>
  <c r="P1308" i="1"/>
  <c r="P1652" i="1"/>
  <c r="P1704" i="1"/>
  <c r="P1832" i="1"/>
  <c r="O2497" i="1"/>
  <c r="P1441" i="1"/>
  <c r="P1729" i="1"/>
  <c r="P2105" i="1"/>
  <c r="Q1832" i="1"/>
  <c r="Q2273" i="1"/>
  <c r="P2273" i="1"/>
  <c r="P2831" i="1"/>
  <c r="Q2831" i="1"/>
  <c r="P2893" i="1"/>
  <c r="O2893" i="1"/>
  <c r="P2581" i="1"/>
  <c r="Q2581" i="1"/>
  <c r="O2913" i="1"/>
  <c r="Q2913" i="1"/>
  <c r="T1393" i="1"/>
  <c r="T2969" i="1"/>
  <c r="T2929" i="1"/>
  <c r="T2993" i="1"/>
  <c r="T1249" i="1"/>
  <c r="T1313" i="1"/>
  <c r="T1329" i="1"/>
  <c r="T1361" i="1"/>
  <c r="T1457" i="1"/>
  <c r="T1489" i="1"/>
  <c r="T1505" i="1"/>
  <c r="T1553" i="1"/>
  <c r="T1617" i="1"/>
  <c r="T1649" i="1"/>
  <c r="T1713" i="1"/>
  <c r="T1745" i="1"/>
  <c r="T1793" i="1"/>
  <c r="T1873" i="1"/>
  <c r="T1969" i="1"/>
  <c r="T1985" i="1"/>
  <c r="T1999" i="1"/>
  <c r="T2031" i="1"/>
  <c r="T2079" i="1"/>
  <c r="T2110" i="1"/>
  <c r="T2126" i="1"/>
  <c r="T2190" i="1"/>
  <c r="T2222" i="1"/>
  <c r="T2238" i="1"/>
  <c r="T2446" i="1"/>
  <c r="T2462" i="1"/>
  <c r="T2494" i="1"/>
  <c r="T2526" i="1"/>
  <c r="T2654" i="1"/>
  <c r="T2750" i="1"/>
  <c r="T2764" i="1"/>
  <c r="T2844" i="1"/>
  <c r="T3034" i="1"/>
  <c r="T3050" i="1"/>
  <c r="T3210" i="1"/>
  <c r="T58" i="1"/>
  <c r="T152" i="1"/>
  <c r="T180" i="1"/>
  <c r="T323" i="1"/>
  <c r="T431" i="1"/>
  <c r="T567" i="1"/>
  <c r="T627" i="1"/>
  <c r="T699" i="1"/>
  <c r="T731" i="1"/>
  <c r="T843" i="1"/>
  <c r="T989" i="1"/>
  <c r="T1420" i="1"/>
  <c r="T1440" i="1"/>
  <c r="T1636" i="1"/>
  <c r="T1708" i="1"/>
  <c r="T1796" i="1"/>
  <c r="T2006" i="1"/>
  <c r="T2137" i="1"/>
  <c r="T2205" i="1"/>
  <c r="T2285" i="1"/>
  <c r="T2649" i="1"/>
  <c r="T2925" i="1"/>
  <c r="T3041" i="1"/>
  <c r="T3105" i="1"/>
  <c r="T128" i="1"/>
  <c r="T1219" i="1"/>
  <c r="T1340" i="1"/>
  <c r="T1672" i="1"/>
  <c r="T1876" i="1"/>
  <c r="T2457" i="1"/>
  <c r="T2787" i="1"/>
  <c r="T3153" i="1"/>
  <c r="P168" i="1"/>
  <c r="O1445" i="1"/>
  <c r="P1973" i="1"/>
  <c r="P2043" i="1"/>
  <c r="O2162" i="1"/>
  <c r="P2234" i="1"/>
  <c r="Q2274" i="1"/>
  <c r="Q2122" i="1"/>
  <c r="O1673" i="1"/>
  <c r="P1673" i="1"/>
  <c r="Q2023" i="1"/>
  <c r="O2023" i="1"/>
  <c r="P2310" i="1"/>
  <c r="O2310" i="1"/>
  <c r="O2646" i="1"/>
  <c r="P2646" i="1"/>
  <c r="O475" i="1"/>
  <c r="P475" i="1"/>
  <c r="O667" i="1"/>
  <c r="P667" i="1"/>
  <c r="O1175" i="1"/>
  <c r="P1175" i="1"/>
  <c r="P1600" i="1"/>
  <c r="Q1600" i="1"/>
  <c r="Q1776" i="1"/>
  <c r="P1776" i="1"/>
  <c r="P1904" i="1"/>
  <c r="Q1904" i="1"/>
  <c r="P2078" i="1"/>
  <c r="Q2078" i="1"/>
  <c r="P1316" i="1"/>
  <c r="Q1316" i="1"/>
  <c r="P1384" i="1"/>
  <c r="O1384" i="1"/>
  <c r="P1416" i="1"/>
  <c r="Q1416" i="1"/>
  <c r="P1560" i="1"/>
  <c r="O1560" i="1"/>
  <c r="O1584" i="1"/>
  <c r="P1584" i="1"/>
  <c r="P1712" i="1"/>
  <c r="O1712" i="1"/>
  <c r="P1760" i="1"/>
  <c r="Q1760" i="1"/>
  <c r="P1836" i="1"/>
  <c r="O1836" i="1"/>
  <c r="P2038" i="1"/>
  <c r="O2038" i="1"/>
  <c r="O2" i="1"/>
  <c r="P2" i="1"/>
  <c r="P82" i="1"/>
  <c r="O82" i="1"/>
  <c r="O160" i="1"/>
  <c r="P160" i="1"/>
  <c r="Q160" i="1"/>
  <c r="P1309" i="1"/>
  <c r="O1309" i="1"/>
  <c r="P1325" i="1"/>
  <c r="O1325" i="1"/>
  <c r="P1357" i="1"/>
  <c r="Q1357" i="1"/>
  <c r="P1389" i="1"/>
  <c r="O1389" i="1"/>
  <c r="Q1389" i="1"/>
  <c r="Q1421" i="1"/>
  <c r="P1421" i="1"/>
  <c r="P1453" i="1"/>
  <c r="O1453" i="1"/>
  <c r="P1485" i="1"/>
  <c r="O1485" i="1"/>
  <c r="O1501" i="1"/>
  <c r="Q1501" i="1"/>
  <c r="O1549" i="1"/>
  <c r="P1549" i="1"/>
  <c r="O1613" i="1"/>
  <c r="P1613" i="1"/>
  <c r="P1629" i="1"/>
  <c r="Q1629" i="1"/>
  <c r="O1661" i="1"/>
  <c r="Q1661" i="1"/>
  <c r="O1677" i="1"/>
  <c r="P1677" i="1"/>
  <c r="O1789" i="1"/>
  <c r="Q1789" i="1"/>
  <c r="P1837" i="1"/>
  <c r="O1837" i="1"/>
  <c r="O1901" i="1"/>
  <c r="P1901" i="1"/>
  <c r="Q1917" i="1"/>
  <c r="O1917" i="1"/>
  <c r="O1949" i="1"/>
  <c r="P1949" i="1"/>
  <c r="P2090" i="1"/>
  <c r="Q2090" i="1"/>
  <c r="Q2186" i="1"/>
  <c r="O2186" i="1"/>
  <c r="O2314" i="1"/>
  <c r="Q2314" i="1"/>
  <c r="Q2346" i="1"/>
  <c r="O2346" i="1"/>
  <c r="P2410" i="1"/>
  <c r="O2410" i="1"/>
  <c r="P2442" i="1"/>
  <c r="O2442" i="1"/>
  <c r="Q2490" i="1"/>
  <c r="P2490" i="1"/>
  <c r="P2522" i="1"/>
  <c r="O2522" i="1"/>
  <c r="P2602" i="1"/>
  <c r="O2602" i="1"/>
  <c r="O2618" i="1"/>
  <c r="Q2618" i="1"/>
  <c r="Q2650" i="1"/>
  <c r="P2650" i="1"/>
  <c r="P2666" i="1"/>
  <c r="O2666" i="1"/>
  <c r="O2714" i="1"/>
  <c r="Q2714" i="1"/>
  <c r="O2730" i="1"/>
  <c r="Q2730" i="1"/>
  <c r="P2856" i="1"/>
  <c r="O2856" i="1"/>
  <c r="Q2886" i="1"/>
  <c r="P2886" i="1"/>
  <c r="Q3030" i="1"/>
  <c r="O3030" i="1"/>
  <c r="Q3046" i="1"/>
  <c r="P3046" i="1"/>
  <c r="P3110" i="1"/>
  <c r="O3110" i="1"/>
  <c r="Q3110" i="1"/>
  <c r="O3126" i="1"/>
  <c r="Q3126" i="1"/>
  <c r="O3190" i="1"/>
  <c r="Q3190" i="1"/>
  <c r="P3190" i="1"/>
  <c r="O3206" i="1"/>
  <c r="P3206" i="1"/>
  <c r="Q335" i="1"/>
  <c r="P335" i="1"/>
  <c r="P399" i="1"/>
  <c r="O399" i="1"/>
  <c r="P479" i="1"/>
  <c r="Q479" i="1"/>
  <c r="O479" i="1"/>
  <c r="O559" i="1"/>
  <c r="P559" i="1"/>
  <c r="O639" i="1"/>
  <c r="Q639" i="1"/>
  <c r="P655" i="1"/>
  <c r="Q655" i="1"/>
  <c r="O687" i="1"/>
  <c r="P687" i="1"/>
  <c r="P751" i="1"/>
  <c r="Q751" i="1"/>
  <c r="P799" i="1"/>
  <c r="O799" i="1"/>
  <c r="O815" i="1"/>
  <c r="Q815" i="1"/>
  <c r="O831" i="1"/>
  <c r="P831" i="1"/>
  <c r="O847" i="1"/>
  <c r="Q847" i="1"/>
  <c r="P863" i="1"/>
  <c r="Q863" i="1"/>
  <c r="Q895" i="1"/>
  <c r="O895" i="1"/>
  <c r="O925" i="1"/>
  <c r="Q925" i="1"/>
  <c r="O1051" i="1"/>
  <c r="Q1051" i="1"/>
  <c r="P1163" i="1"/>
  <c r="O1163" i="1"/>
  <c r="Q1524" i="1"/>
  <c r="O1524" i="1"/>
  <c r="O1916" i="1"/>
  <c r="Q1916" i="1"/>
  <c r="O2173" i="1"/>
  <c r="P2173" i="1"/>
  <c r="Q2173" i="1"/>
  <c r="P2217" i="1"/>
  <c r="Q2217" i="1"/>
  <c r="O2217" i="1"/>
  <c r="O2301" i="1"/>
  <c r="P2301" i="1"/>
  <c r="O2345" i="1"/>
  <c r="Q2345" i="1"/>
  <c r="P1240" i="1"/>
  <c r="O1240" i="1"/>
  <c r="Q1388" i="1"/>
  <c r="P1388" i="1"/>
  <c r="O1436" i="1"/>
  <c r="P1436" i="1"/>
  <c r="O1468" i="1"/>
  <c r="Q1468" i="1"/>
  <c r="P1468" i="1"/>
  <c r="Q1500" i="1"/>
  <c r="P1500" i="1"/>
  <c r="P1588" i="1"/>
  <c r="O1588" i="1"/>
  <c r="O1616" i="1"/>
  <c r="P1616" i="1"/>
  <c r="Q1664" i="1"/>
  <c r="O1664" i="1"/>
  <c r="P1664" i="1"/>
  <c r="P1692" i="1"/>
  <c r="O1692" i="1"/>
  <c r="Q1692" i="1"/>
  <c r="O1716" i="1"/>
  <c r="P1716" i="1"/>
  <c r="P1744" i="1"/>
  <c r="O1744" i="1"/>
  <c r="Q1768" i="1"/>
  <c r="P1768" i="1"/>
  <c r="O1792" i="1"/>
  <c r="P1792" i="1"/>
  <c r="Q1792" i="1"/>
  <c r="P1820" i="1"/>
  <c r="O1820" i="1"/>
  <c r="Q1820" i="1"/>
  <c r="Q1896" i="1"/>
  <c r="P1896" i="1"/>
  <c r="O1972" i="1"/>
  <c r="P1972" i="1"/>
  <c r="O1994" i="1"/>
  <c r="P1994" i="1"/>
  <c r="P2018" i="1"/>
  <c r="O2018" i="1"/>
  <c r="Q2018" i="1"/>
  <c r="Q2042" i="1"/>
  <c r="O2042" i="1"/>
  <c r="Q2145" i="1"/>
  <c r="P2145" i="1"/>
  <c r="O2197" i="1"/>
  <c r="Q2197" i="1"/>
  <c r="Q2245" i="1"/>
  <c r="O2245" i="1"/>
  <c r="P2297" i="1"/>
  <c r="Q2297" i="1"/>
  <c r="O2297" i="1"/>
  <c r="P2373" i="1"/>
  <c r="O2373" i="1"/>
  <c r="Q2425" i="1"/>
  <c r="O2425" i="1"/>
  <c r="P2425" i="1"/>
  <c r="Q2445" i="1"/>
  <c r="O2445" i="1"/>
  <c r="Q2477" i="1"/>
  <c r="P2477" i="1"/>
  <c r="O2477" i="1"/>
  <c r="P2541" i="1"/>
  <c r="Q2541" i="1"/>
  <c r="O2541" i="1"/>
  <c r="P2557" i="1"/>
  <c r="Q2557" i="1"/>
  <c r="P2605" i="1"/>
  <c r="O2605" i="1"/>
  <c r="Q2621" i="1"/>
  <c r="P2621" i="1"/>
  <c r="Q2669" i="1"/>
  <c r="O2669" i="1"/>
  <c r="P2669" i="1"/>
  <c r="O2717" i="1"/>
  <c r="P2717" i="1"/>
  <c r="P2749" i="1"/>
  <c r="Q2749" i="1"/>
  <c r="Q2921" i="1"/>
  <c r="P2921" i="1"/>
  <c r="O2921" i="1"/>
  <c r="O2937" i="1"/>
  <c r="P2937" i="1"/>
  <c r="O2953" i="1"/>
  <c r="Q2953" i="1"/>
  <c r="P2953" i="1"/>
  <c r="O2969" i="1"/>
  <c r="P2969" i="1"/>
  <c r="P2985" i="1"/>
  <c r="Q2985" i="1"/>
  <c r="O2985" i="1"/>
  <c r="Q3001" i="1"/>
  <c r="P3001" i="1"/>
  <c r="P3065" i="1"/>
  <c r="O3065" i="1"/>
  <c r="O3097" i="1"/>
  <c r="P3097" i="1"/>
  <c r="O3113" i="1"/>
  <c r="Q3113" i="1"/>
  <c r="Q3161" i="1"/>
  <c r="P3161" i="1"/>
  <c r="O3177" i="1"/>
  <c r="P3177" i="1"/>
  <c r="Q3177" i="1"/>
  <c r="T2613" i="1"/>
  <c r="Q204" i="1"/>
  <c r="O1396" i="1"/>
  <c r="P1492" i="1"/>
  <c r="Q1516" i="1"/>
  <c r="P1548" i="1"/>
  <c r="O1592" i="1"/>
  <c r="O1628" i="1"/>
  <c r="P1640" i="1"/>
  <c r="Q1696" i="1"/>
  <c r="O1720" i="1"/>
  <c r="Q1732" i="1"/>
  <c r="O1856" i="1"/>
  <c r="Q1868" i="1"/>
  <c r="O1892" i="1"/>
  <c r="O1936" i="1"/>
  <c r="P1944" i="1"/>
  <c r="Q2046" i="1"/>
  <c r="O2269" i="1"/>
  <c r="O2409" i="1"/>
  <c r="Q2453" i="1"/>
  <c r="O2629" i="1"/>
  <c r="Q2653" i="1"/>
  <c r="O2763" i="1"/>
  <c r="Q2771" i="1"/>
  <c r="O2803" i="1"/>
  <c r="Q2811" i="1"/>
  <c r="O2835" i="1"/>
  <c r="Q2843" i="1"/>
  <c r="O2865" i="1"/>
  <c r="Q2873" i="1"/>
  <c r="O2905" i="1"/>
  <c r="P1269" i="1"/>
  <c r="P1293" i="1"/>
  <c r="P1337" i="1"/>
  <c r="P1405" i="1"/>
  <c r="Q1429" i="1"/>
  <c r="P1449" i="1"/>
  <c r="Q1469" i="1"/>
  <c r="O1509" i="1"/>
  <c r="O1573" i="1"/>
  <c r="O1637" i="1"/>
  <c r="Q1645" i="1"/>
  <c r="O1685" i="1"/>
  <c r="P1705" i="1"/>
  <c r="Q1725" i="1"/>
  <c r="O1749" i="1"/>
  <c r="Q1757" i="1"/>
  <c r="Q1805" i="1"/>
  <c r="O1829" i="1"/>
  <c r="P1995" i="1"/>
  <c r="O2011" i="1"/>
  <c r="Q2098" i="1"/>
  <c r="O2138" i="1"/>
  <c r="O2170" i="1"/>
  <c r="P2266" i="1"/>
  <c r="Q2338" i="1"/>
  <c r="P2362" i="1"/>
  <c r="P2402" i="1"/>
  <c r="P2466" i="1"/>
  <c r="Q2498" i="1"/>
  <c r="Q2530" i="1"/>
  <c r="P2554" i="1"/>
  <c r="Q2610" i="1"/>
  <c r="Q2690" i="1"/>
  <c r="Q2722" i="1"/>
  <c r="O2746" i="1"/>
  <c r="Q2776" i="1"/>
  <c r="O2792" i="1"/>
  <c r="P2816" i="1"/>
  <c r="Q2824" i="1"/>
  <c r="P2848" i="1"/>
  <c r="P2902" i="1"/>
  <c r="P2926" i="1"/>
  <c r="Q2974" i="1"/>
  <c r="O2990" i="1"/>
  <c r="P2998" i="1"/>
  <c r="P3014" i="1"/>
  <c r="P3070" i="1"/>
  <c r="P10" i="1"/>
  <c r="O192" i="1"/>
  <c r="P343" i="1"/>
  <c r="Q367" i="1"/>
  <c r="Q399" i="1"/>
  <c r="P503" i="1"/>
  <c r="O743" i="1"/>
  <c r="O783" i="1"/>
  <c r="P847" i="1"/>
  <c r="O917" i="1"/>
  <c r="P953" i="1"/>
  <c r="O989" i="1"/>
  <c r="Q1240" i="1"/>
  <c r="O1312" i="1"/>
  <c r="O1368" i="1"/>
  <c r="O1404" i="1"/>
  <c r="Q1604" i="1"/>
  <c r="Q1656" i="1"/>
  <c r="O1828" i="1"/>
  <c r="O2070" i="1"/>
  <c r="P2085" i="1"/>
  <c r="O2157" i="1"/>
  <c r="Q2261" i="1"/>
  <c r="P2365" i="1"/>
  <c r="Q2385" i="1"/>
  <c r="O2413" i="1"/>
  <c r="P2445" i="1"/>
  <c r="P2485" i="1"/>
  <c r="O2573" i="1"/>
  <c r="Q2589" i="1"/>
  <c r="Q2685" i="1"/>
  <c r="Q2969" i="1"/>
  <c r="Q3097" i="1"/>
  <c r="P3129" i="1"/>
  <c r="P1277" i="1"/>
  <c r="O1941" i="1"/>
  <c r="P2202" i="1"/>
  <c r="Q2626" i="1"/>
  <c r="Q176" i="1"/>
  <c r="O655" i="1"/>
  <c r="P815" i="1"/>
  <c r="Q957" i="1"/>
  <c r="P1051" i="1"/>
  <c r="Q1211" i="1"/>
  <c r="P1239" i="1"/>
  <c r="P1256" i="1"/>
  <c r="P1524" i="1"/>
  <c r="O1568" i="1"/>
  <c r="Q1652" i="1"/>
  <c r="O1704" i="1"/>
  <c r="Q1744" i="1"/>
  <c r="O1784" i="1"/>
  <c r="Q1804" i="1"/>
  <c r="P1916" i="1"/>
  <c r="Q1994" i="1"/>
  <c r="P2042" i="1"/>
  <c r="O2093" i="1"/>
  <c r="P2245" i="1"/>
  <c r="P2345" i="1"/>
  <c r="O2549" i="1"/>
  <c r="O2581" i="1"/>
  <c r="O2621" i="1"/>
  <c r="O2749" i="1"/>
  <c r="O3161" i="1"/>
  <c r="P1789" i="1"/>
  <c r="O1981" i="1"/>
  <c r="P2250" i="1"/>
  <c r="O2490" i="1"/>
  <c r="Q3158" i="1"/>
  <c r="Q1413" i="1"/>
  <c r="P1413" i="1"/>
  <c r="P2003" i="1"/>
  <c r="O2003" i="1"/>
  <c r="Q2130" i="1"/>
  <c r="P2130" i="1"/>
  <c r="Q2146" i="1"/>
  <c r="P2146" i="1"/>
  <c r="O2306" i="1"/>
  <c r="Q2306" i="1"/>
  <c r="O2354" i="1"/>
  <c r="P2354" i="1"/>
  <c r="O2562" i="1"/>
  <c r="Q2562" i="1"/>
  <c r="Q2642" i="1"/>
  <c r="P2642" i="1"/>
  <c r="P2674" i="1"/>
  <c r="Q2674" i="1"/>
  <c r="P231" i="1"/>
  <c r="O231" i="1"/>
  <c r="P279" i="1"/>
  <c r="Q279" i="1"/>
  <c r="Q375" i="1"/>
  <c r="O375" i="1"/>
  <c r="Q487" i="1"/>
  <c r="P487" i="1"/>
  <c r="Q535" i="1"/>
  <c r="P535" i="1"/>
  <c r="O567" i="1"/>
  <c r="Q567" i="1"/>
  <c r="Q599" i="1"/>
  <c r="P599" i="1"/>
  <c r="O599" i="1"/>
  <c r="O631" i="1"/>
  <c r="P631" i="1"/>
  <c r="P663" i="1"/>
  <c r="O663" i="1"/>
  <c r="O727" i="1"/>
  <c r="P727" i="1"/>
  <c r="P759" i="1"/>
  <c r="O759" i="1"/>
  <c r="O791" i="1"/>
  <c r="P791" i="1"/>
  <c r="O823" i="1"/>
  <c r="P823" i="1"/>
  <c r="Q887" i="1"/>
  <c r="O887" i="1"/>
  <c r="P933" i="1"/>
  <c r="Q933" i="1"/>
  <c r="P965" i="1"/>
  <c r="O965" i="1"/>
  <c r="Q1043" i="1"/>
  <c r="P1043" i="1"/>
  <c r="P1075" i="1"/>
  <c r="Q1075" i="1"/>
  <c r="Q1107" i="1"/>
  <c r="O1107" i="1"/>
  <c r="O1123" i="1"/>
  <c r="Q1123" i="1"/>
  <c r="Q1171" i="1"/>
  <c r="O1171" i="1"/>
  <c r="Q1203" i="1"/>
  <c r="P1203" i="1"/>
  <c r="Q1219" i="1"/>
  <c r="P1219" i="1"/>
  <c r="O1632" i="1"/>
  <c r="P1632" i="1"/>
  <c r="Q1848" i="1"/>
  <c r="O1848" i="1"/>
  <c r="Q2022" i="1"/>
  <c r="O2022" i="1"/>
  <c r="O2153" i="1"/>
  <c r="P2153" i="1"/>
  <c r="Q2237" i="1"/>
  <c r="P2237" i="1"/>
  <c r="Q2321" i="1"/>
  <c r="P2321" i="1"/>
  <c r="P1248" i="1"/>
  <c r="O1248" i="1"/>
  <c r="Q1280" i="1"/>
  <c r="O1280" i="1"/>
  <c r="Q1328" i="1"/>
  <c r="P1328" i="1"/>
  <c r="O1360" i="1"/>
  <c r="P1360" i="1"/>
  <c r="Q1380" i="1"/>
  <c r="O1380" i="1"/>
  <c r="O1412" i="1"/>
  <c r="Q1412" i="1"/>
  <c r="Q1444" i="1"/>
  <c r="O1444" i="1"/>
  <c r="Q1756" i="1"/>
  <c r="O1756" i="1"/>
  <c r="O1780" i="1"/>
  <c r="P1780" i="1"/>
  <c r="O1908" i="1"/>
  <c r="Q1908" i="1"/>
  <c r="P1932" i="1"/>
  <c r="O1932" i="1"/>
  <c r="O1956" i="1"/>
  <c r="Q1956" i="1"/>
  <c r="O1984" i="1"/>
  <c r="Q1984" i="1"/>
  <c r="P2030" i="1"/>
  <c r="O2030" i="1"/>
  <c r="Q2081" i="1"/>
  <c r="O2081" i="1"/>
  <c r="P2133" i="1"/>
  <c r="O2133" i="1"/>
  <c r="O2285" i="1"/>
  <c r="Q2285" i="1"/>
  <c r="P2309" i="1"/>
  <c r="O2309" i="1"/>
  <c r="O2337" i="1"/>
  <c r="Q2337" i="1"/>
  <c r="P2337" i="1"/>
  <c r="Q2361" i="1"/>
  <c r="P2361" i="1"/>
  <c r="P2469" i="1"/>
  <c r="Q2469" i="1"/>
  <c r="O2517" i="1"/>
  <c r="P2517" i="1"/>
  <c r="Q2517" i="1"/>
  <c r="O2613" i="1"/>
  <c r="P2613" i="1"/>
  <c r="Q2645" i="1"/>
  <c r="O2645" i="1"/>
  <c r="Q2693" i="1"/>
  <c r="P2693" i="1"/>
  <c r="O2693" i="1"/>
  <c r="Q2725" i="1"/>
  <c r="P2725" i="1"/>
  <c r="Q2741" i="1"/>
  <c r="P2741" i="1"/>
  <c r="O2741" i="1"/>
  <c r="P2787" i="1"/>
  <c r="O2787" i="1"/>
  <c r="Q2787" i="1"/>
  <c r="Q2881" i="1"/>
  <c r="O2881" i="1"/>
  <c r="O2929" i="1"/>
  <c r="Q2929" i="1"/>
  <c r="O2945" i="1"/>
  <c r="Q2945" i="1"/>
  <c r="O2977" i="1"/>
  <c r="P2977" i="1"/>
  <c r="Q2993" i="1"/>
  <c r="O2993" i="1"/>
  <c r="Q3025" i="1"/>
  <c r="O3025" i="1"/>
  <c r="P3041" i="1"/>
  <c r="O3041" i="1"/>
  <c r="P3057" i="1"/>
  <c r="O3057" i="1"/>
  <c r="O3073" i="1"/>
  <c r="P3073" i="1"/>
  <c r="Q3073" i="1"/>
  <c r="P3105" i="1"/>
  <c r="O3105" i="1"/>
  <c r="Q3105" i="1"/>
  <c r="O3137" i="1"/>
  <c r="P3137" i="1"/>
  <c r="Q3137" i="1"/>
  <c r="O3153" i="1"/>
  <c r="Q3153" i="1"/>
  <c r="Q3169" i="1"/>
  <c r="P3169" i="1"/>
  <c r="T1241" i="1"/>
  <c r="T1257" i="1"/>
  <c r="T1269" i="1"/>
  <c r="T1273" i="1"/>
  <c r="T1289" i="1"/>
  <c r="T1305" i="1"/>
  <c r="T1317" i="1"/>
  <c r="T1321" i="1"/>
  <c r="T1337" i="1"/>
  <c r="T1353" i="1"/>
  <c r="T1365" i="1"/>
  <c r="T1369" i="1"/>
  <c r="T1385" i="1"/>
  <c r="T1397" i="1"/>
  <c r="T1401" i="1"/>
  <c r="T1417" i="1"/>
  <c r="T1433" i="1"/>
  <c r="T1449" i="1"/>
  <c r="T1465" i="1"/>
  <c r="T1481" i="1"/>
  <c r="T1497" i="1"/>
  <c r="T1513" i="1"/>
  <c r="T1529" i="1"/>
  <c r="T1545" i="1"/>
  <c r="T1561" i="1"/>
  <c r="T1577" i="1"/>
  <c r="T1593" i="1"/>
  <c r="T1609" i="1"/>
  <c r="T1625" i="1"/>
  <c r="T1641" i="1"/>
  <c r="T1657" i="1"/>
  <c r="T1673" i="1"/>
  <c r="T1689" i="1"/>
  <c r="T1705" i="1"/>
  <c r="T1721" i="1"/>
  <c r="T1737" i="1"/>
  <c r="T1753" i="1"/>
  <c r="T1769" i="1"/>
  <c r="T1785" i="1"/>
  <c r="T1801" i="1"/>
  <c r="T1817" i="1"/>
  <c r="T1833" i="1"/>
  <c r="T1849" i="1"/>
  <c r="T1865" i="1"/>
  <c r="T1881" i="1"/>
  <c r="T1897" i="1"/>
  <c r="T1913" i="1"/>
  <c r="T1929" i="1"/>
  <c r="T1945" i="1"/>
  <c r="T1961" i="1"/>
  <c r="T1977" i="1"/>
  <c r="T2007" i="1"/>
  <c r="T2023" i="1"/>
  <c r="T2039" i="1"/>
  <c r="T2071" i="1"/>
  <c r="T2086" i="1"/>
  <c r="T2102" i="1"/>
  <c r="T2118" i="1"/>
  <c r="T2130" i="1"/>
  <c r="T2134" i="1"/>
  <c r="T2150" i="1"/>
  <c r="T2166" i="1"/>
  <c r="T2178" i="1"/>
  <c r="T2182" i="1"/>
  <c r="T2198" i="1"/>
  <c r="T2214" i="1"/>
  <c r="T2230" i="1"/>
  <c r="T2246" i="1"/>
  <c r="T2258" i="1"/>
  <c r="T2262" i="1"/>
  <c r="T2274" i="1"/>
  <c r="T2278" i="1"/>
  <c r="T2294" i="1"/>
  <c r="T2306" i="1"/>
  <c r="T2310" i="1"/>
  <c r="T2322" i="1"/>
  <c r="T2326" i="1"/>
  <c r="T2338" i="1"/>
  <c r="T2342" i="1"/>
  <c r="T2358" i="1"/>
  <c r="T2374" i="1"/>
  <c r="T2390" i="1"/>
  <c r="T2402" i="1"/>
  <c r="T2406" i="1"/>
  <c r="T2422" i="1"/>
  <c r="T2434" i="1"/>
  <c r="T2438" i="1"/>
  <c r="T2454" i="1"/>
  <c r="T2466" i="1"/>
  <c r="T2470" i="1"/>
  <c r="T2486" i="1"/>
  <c r="T2498" i="1"/>
  <c r="T2502" i="1"/>
  <c r="T2518" i="1"/>
  <c r="T2530" i="1"/>
  <c r="T2534" i="1"/>
  <c r="T2550" i="1"/>
  <c r="T2562" i="1"/>
  <c r="T2566" i="1"/>
  <c r="T2582" i="1"/>
  <c r="T2598" i="1"/>
  <c r="T2610" i="1"/>
  <c r="T2614" i="1"/>
  <c r="T2626" i="1"/>
  <c r="T2630" i="1"/>
  <c r="T2642" i="1"/>
  <c r="T2646" i="1"/>
  <c r="T2662" i="1"/>
  <c r="T2674" i="1"/>
  <c r="T2690" i="1"/>
  <c r="T2694" i="1"/>
  <c r="T2710" i="1"/>
  <c r="T2722" i="1"/>
  <c r="T2726" i="1"/>
  <c r="T2742" i="1"/>
  <c r="T2754" i="1"/>
  <c r="T2758" i="1"/>
  <c r="T2772" i="1"/>
  <c r="T2784" i="1"/>
  <c r="T2788" i="1"/>
  <c r="T2800" i="1"/>
  <c r="T2804" i="1"/>
  <c r="T2816" i="1"/>
  <c r="T2820" i="1"/>
  <c r="T2836" i="1"/>
  <c r="T2848" i="1"/>
  <c r="T2852" i="1"/>
  <c r="T2866" i="1"/>
  <c r="T2882" i="1"/>
  <c r="T2898" i="1"/>
  <c r="T2910" i="1"/>
  <c r="T2914" i="1"/>
  <c r="T2926" i="1"/>
  <c r="T2930" i="1"/>
  <c r="T2942" i="1"/>
  <c r="T2946" i="1"/>
  <c r="T2958" i="1"/>
  <c r="T2962" i="1"/>
  <c r="T2974" i="1"/>
  <c r="T2978" i="1"/>
  <c r="T2990" i="1"/>
  <c r="T2994" i="1"/>
  <c r="T3010" i="1"/>
  <c r="T3026" i="1"/>
  <c r="T3042" i="1"/>
  <c r="T3058" i="1"/>
  <c r="T3070" i="1"/>
  <c r="T3074" i="1"/>
  <c r="T3086" i="1"/>
  <c r="T3090" i="1"/>
  <c r="T3102" i="1"/>
  <c r="T3106" i="1"/>
  <c r="T3122" i="1"/>
  <c r="T3138" i="1"/>
  <c r="T3154" i="1"/>
  <c r="T3170" i="1"/>
  <c r="T3186" i="1"/>
  <c r="T3202" i="1"/>
  <c r="T3218" i="1"/>
  <c r="T3234" i="1"/>
  <c r="T62" i="1"/>
  <c r="T98" i="1"/>
  <c r="T126" i="1"/>
  <c r="T168" i="1"/>
  <c r="T192" i="1"/>
  <c r="T375" i="1"/>
  <c r="T399" i="1"/>
  <c r="T407" i="1"/>
  <c r="T475" i="1"/>
  <c r="T507" i="1"/>
  <c r="T535" i="1"/>
  <c r="T683" i="1"/>
  <c r="T707" i="1"/>
  <c r="T743" i="1"/>
  <c r="T779" i="1"/>
  <c r="T933" i="1"/>
  <c r="T1063" i="1"/>
  <c r="T1227" i="1"/>
  <c r="T1240" i="1"/>
  <c r="T1300" i="1"/>
  <c r="T1368" i="1"/>
  <c r="T1388" i="1"/>
  <c r="T1460" i="1"/>
  <c r="T1584" i="1"/>
  <c r="T1604" i="1"/>
  <c r="T1728" i="1"/>
  <c r="T1864" i="1"/>
  <c r="T1956" i="1"/>
  <c r="T2081" i="1"/>
  <c r="T2225" i="1"/>
  <c r="T2321" i="1"/>
  <c r="T2393" i="1"/>
  <c r="T2517" i="1"/>
  <c r="T2529" i="1"/>
  <c r="T2601" i="1"/>
  <c r="T2799" i="1"/>
  <c r="T2855" i="1"/>
  <c r="T3005" i="1"/>
  <c r="T3053" i="1"/>
  <c r="T3073" i="1"/>
  <c r="T3125" i="1"/>
  <c r="T3141" i="1"/>
  <c r="T3197" i="1"/>
  <c r="T14" i="1"/>
  <c r="T118" i="1"/>
  <c r="T136" i="1"/>
  <c r="T599" i="1"/>
  <c r="T631" i="1"/>
  <c r="T739" i="1"/>
  <c r="T803" i="1"/>
  <c r="T855" i="1"/>
  <c r="T883" i="1"/>
  <c r="T1075" i="1"/>
  <c r="T1151" i="1"/>
  <c r="T1191" i="1"/>
  <c r="T1203" i="1"/>
  <c r="T1308" i="1"/>
  <c r="T1360" i="1"/>
  <c r="T1448" i="1"/>
  <c r="T1476" i="1"/>
  <c r="T1488" i="1"/>
  <c r="T1520" i="1"/>
  <c r="T1724" i="1"/>
  <c r="T1736" i="1"/>
  <c r="T1852" i="1"/>
  <c r="T1888" i="1"/>
  <c r="T1928" i="1"/>
  <c r="T1940" i="1"/>
  <c r="T2050" i="1"/>
  <c r="T2101" i="1"/>
  <c r="T2141" i="1"/>
  <c r="T2253" i="1"/>
  <c r="T2469" i="1"/>
  <c r="T2593" i="1"/>
  <c r="T2767" i="1"/>
  <c r="T2807" i="1"/>
  <c r="T2839" i="1"/>
  <c r="T2881" i="1"/>
  <c r="T2893" i="1"/>
  <c r="T3013" i="1"/>
  <c r="T3189" i="1"/>
  <c r="T1095" i="1"/>
  <c r="T1135" i="1"/>
  <c r="T1268" i="1"/>
  <c r="T1544" i="1"/>
  <c r="T1756" i="1"/>
  <c r="T1840" i="1"/>
  <c r="T1964" i="1"/>
  <c r="O2566" i="1"/>
  <c r="P3189" i="1"/>
  <c r="P1305" i="1"/>
  <c r="P1321" i="1"/>
  <c r="P1353" i="1"/>
  <c r="P1385" i="1"/>
  <c r="P1417" i="1"/>
  <c r="P1625" i="1"/>
  <c r="P1913" i="1"/>
  <c r="O1977" i="1"/>
  <c r="O2486" i="1"/>
  <c r="P267" i="1"/>
  <c r="P1816" i="1"/>
  <c r="P2457" i="1"/>
  <c r="T1245" i="1"/>
  <c r="T1265" i="1"/>
  <c r="T1277" i="1"/>
  <c r="T1309" i="1"/>
  <c r="T1325" i="1"/>
  <c r="T1341" i="1"/>
  <c r="T1357" i="1"/>
  <c r="T1377" i="1"/>
  <c r="T1425" i="1"/>
  <c r="T1473" i="1"/>
  <c r="T1517" i="1"/>
  <c r="T1569" i="1"/>
  <c r="T1581" i="1"/>
  <c r="T1601" i="1"/>
  <c r="T1629" i="1"/>
  <c r="T1633" i="1"/>
  <c r="T1677" i="1"/>
  <c r="T1681" i="1"/>
  <c r="T1693" i="1"/>
  <c r="T1709" i="1"/>
  <c r="T1729" i="1"/>
  <c r="T1761" i="1"/>
  <c r="T1809" i="1"/>
  <c r="T1825" i="1"/>
  <c r="T1837" i="1"/>
  <c r="T1857" i="1"/>
  <c r="T1869" i="1"/>
  <c r="T1889" i="1"/>
  <c r="T1901" i="1"/>
  <c r="T1953" i="1"/>
  <c r="P2614" i="1"/>
  <c r="T1965" i="1"/>
  <c r="T1981" i="1"/>
  <c r="T2027" i="1"/>
  <c r="T2063" i="1"/>
  <c r="T2090" i="1"/>
  <c r="T2094" i="1"/>
  <c r="T2122" i="1"/>
  <c r="T2142" i="1"/>
  <c r="T2174" i="1"/>
  <c r="T2186" i="1"/>
  <c r="T2202" i="1"/>
  <c r="T2234" i="1"/>
  <c r="T2250" i="1"/>
  <c r="T2270" i="1"/>
  <c r="T2282" i="1"/>
  <c r="T2302" i="1"/>
  <c r="T2314" i="1"/>
  <c r="T2318" i="1"/>
  <c r="T2334" i="1"/>
  <c r="T2366" i="1"/>
  <c r="T2398" i="1"/>
  <c r="T2410" i="1"/>
  <c r="T2430" i="1"/>
  <c r="T2442" i="1"/>
  <c r="T2458" i="1"/>
  <c r="T2474" i="1"/>
  <c r="T2506" i="1"/>
  <c r="T2522" i="1"/>
  <c r="T2538" i="1"/>
  <c r="T2558" i="1"/>
  <c r="T2570" i="1"/>
  <c r="T2602" i="1"/>
  <c r="T2666" i="1"/>
  <c r="T2686" i="1"/>
  <c r="T2698" i="1"/>
  <c r="T2714" i="1"/>
  <c r="T2718" i="1"/>
  <c r="T2730" i="1"/>
  <c r="T2856" i="1"/>
  <c r="T2870" i="1"/>
  <c r="T2886" i="1"/>
  <c r="T3030" i="1"/>
  <c r="T3046" i="1"/>
  <c r="T3114" i="1"/>
  <c r="T3130" i="1"/>
  <c r="T3142" i="1"/>
  <c r="T3146" i="1"/>
  <c r="T3158" i="1"/>
  <c r="T3162" i="1"/>
  <c r="T3174" i="1"/>
  <c r="T3178" i="1"/>
  <c r="T3194" i="1"/>
  <c r="T3222" i="1"/>
  <c r="T3226" i="1"/>
  <c r="T3238" i="1"/>
  <c r="T3242" i="1"/>
  <c r="T50" i="1"/>
  <c r="T78" i="1"/>
  <c r="T771" i="1"/>
  <c r="T1280" i="1"/>
  <c r="T1832" i="1"/>
  <c r="T1976" i="1"/>
  <c r="T2121" i="1"/>
  <c r="T2497" i="1"/>
  <c r="T2549" i="1"/>
  <c r="T2569" i="1"/>
  <c r="T2633" i="1"/>
  <c r="T2693" i="1"/>
  <c r="T2831" i="1"/>
  <c r="T2885" i="1"/>
  <c r="T3021" i="1"/>
  <c r="T587" i="1"/>
  <c r="T695" i="1"/>
  <c r="T875" i="1"/>
  <c r="T1171" i="1"/>
  <c r="T1183" i="1"/>
  <c r="T1456" i="1"/>
  <c r="T1580" i="1"/>
  <c r="T1704" i="1"/>
  <c r="T1948" i="1"/>
  <c r="T2489" i="1"/>
  <c r="T2705" i="1"/>
  <c r="P14" i="1"/>
  <c r="Q14" i="1"/>
  <c r="O14" i="1"/>
  <c r="P30" i="1"/>
  <c r="O30" i="1"/>
  <c r="P46" i="1"/>
  <c r="Q46" i="1"/>
  <c r="O46" i="1"/>
  <c r="P62" i="1"/>
  <c r="Q62" i="1"/>
  <c r="P78" i="1"/>
  <c r="O78" i="1"/>
  <c r="P110" i="1"/>
  <c r="Q110" i="1"/>
  <c r="O110" i="1"/>
  <c r="P126" i="1"/>
  <c r="O126" i="1"/>
  <c r="P1241" i="1"/>
  <c r="O1241" i="1"/>
  <c r="Q1241" i="1"/>
  <c r="P1257" i="1"/>
  <c r="Q1257" i="1"/>
  <c r="P1289" i="1"/>
  <c r="Q1289" i="1"/>
  <c r="P1369" i="1"/>
  <c r="Q1369" i="1"/>
  <c r="P1401" i="1"/>
  <c r="Q1401" i="1"/>
  <c r="Q1433" i="1"/>
  <c r="O1433" i="1"/>
  <c r="Q1465" i="1"/>
  <c r="P1465" i="1"/>
  <c r="P1481" i="1"/>
  <c r="Q1481" i="1"/>
  <c r="P1497" i="1"/>
  <c r="Q1497" i="1"/>
  <c r="O1497" i="1"/>
  <c r="P1513" i="1"/>
  <c r="Q1513" i="1"/>
  <c r="P1561" i="1"/>
  <c r="Q1561" i="1"/>
  <c r="O1561" i="1"/>
  <c r="O1577" i="1"/>
  <c r="P1577" i="1"/>
  <c r="Q1593" i="1"/>
  <c r="P1593" i="1"/>
  <c r="O1609" i="1"/>
  <c r="P1609" i="1"/>
  <c r="O1641" i="1"/>
  <c r="P1641" i="1"/>
  <c r="P1721" i="1"/>
  <c r="Q1721" i="1"/>
  <c r="Q1753" i="1"/>
  <c r="O1753" i="1"/>
  <c r="O1769" i="1"/>
  <c r="P1769" i="1"/>
  <c r="P1801" i="1"/>
  <c r="Q1801" i="1"/>
  <c r="P1833" i="1"/>
  <c r="Q1833" i="1"/>
  <c r="O1833" i="1"/>
  <c r="P1849" i="1"/>
  <c r="Q1849" i="1"/>
  <c r="O1849" i="1"/>
  <c r="O2007" i="1"/>
  <c r="Q2007" i="1"/>
  <c r="O2039" i="1"/>
  <c r="Q2039" i="1"/>
  <c r="P2055" i="1"/>
  <c r="O2055" i="1"/>
  <c r="Q2102" i="1"/>
  <c r="P2102" i="1"/>
  <c r="P2118" i="1"/>
  <c r="O2118" i="1"/>
  <c r="Q2134" i="1"/>
  <c r="P2134" i="1"/>
  <c r="P2150" i="1"/>
  <c r="O2150" i="1"/>
  <c r="O2166" i="1"/>
  <c r="Q2166" i="1"/>
  <c r="O2182" i="1"/>
  <c r="P2182" i="1"/>
  <c r="Q2182" i="1"/>
  <c r="Q2214" i="1"/>
  <c r="P2214" i="1"/>
  <c r="P2230" i="1"/>
  <c r="O2230" i="1"/>
  <c r="P2246" i="1"/>
  <c r="O2246" i="1"/>
  <c r="O2294" i="1"/>
  <c r="Q2294" i="1"/>
  <c r="P2294" i="1"/>
  <c r="O2326" i="1"/>
  <c r="Q2326" i="1"/>
  <c r="O2342" i="1"/>
  <c r="Q2342" i="1"/>
  <c r="P2342" i="1"/>
  <c r="Q2358" i="1"/>
  <c r="P2358" i="1"/>
  <c r="O2390" i="1"/>
  <c r="P2390" i="1"/>
  <c r="Q2390" i="1"/>
  <c r="O2406" i="1"/>
  <c r="Q2406" i="1"/>
  <c r="O2422" i="1"/>
  <c r="P2422" i="1"/>
  <c r="Q2422" i="1"/>
  <c r="Q2438" i="1"/>
  <c r="P2438" i="1"/>
  <c r="Q2470" i="1"/>
  <c r="P2470" i="1"/>
  <c r="Q2502" i="1"/>
  <c r="P2502" i="1"/>
  <c r="Q2534" i="1"/>
  <c r="P2534" i="1"/>
  <c r="Q2550" i="1"/>
  <c r="O2550" i="1"/>
  <c r="Q2582" i="1"/>
  <c r="P2582" i="1"/>
  <c r="O2630" i="1"/>
  <c r="P2630" i="1"/>
  <c r="O2662" i="1"/>
  <c r="P2662" i="1"/>
  <c r="O2694" i="1"/>
  <c r="P2694" i="1"/>
  <c r="O2710" i="1"/>
  <c r="P2710" i="1"/>
  <c r="O2726" i="1"/>
  <c r="P2726" i="1"/>
  <c r="O2742" i="1"/>
  <c r="P2742" i="1"/>
  <c r="P2758" i="1"/>
  <c r="Q2758" i="1"/>
  <c r="O2772" i="1"/>
  <c r="P2772" i="1"/>
  <c r="Q2804" i="1"/>
  <c r="O2804" i="1"/>
  <c r="O2820" i="1"/>
  <c r="P2820" i="1"/>
  <c r="P2852" i="1"/>
  <c r="Q2852" i="1"/>
  <c r="O2866" i="1"/>
  <c r="P2866" i="1"/>
  <c r="O2882" i="1"/>
  <c r="P2882" i="1"/>
  <c r="O2898" i="1"/>
  <c r="P2898" i="1"/>
  <c r="Q2930" i="1"/>
  <c r="O2930" i="1"/>
  <c r="P2962" i="1"/>
  <c r="Q2962" i="1"/>
  <c r="Q2994" i="1"/>
  <c r="O2994" i="1"/>
  <c r="P3058" i="1"/>
  <c r="Q3058" i="1"/>
  <c r="Q3090" i="1"/>
  <c r="O3090" i="1"/>
  <c r="Q3106" i="1"/>
  <c r="O3106" i="1"/>
  <c r="Q3122" i="1"/>
  <c r="O3122" i="1"/>
  <c r="O3138" i="1"/>
  <c r="P3138" i="1"/>
  <c r="P3154" i="1"/>
  <c r="Q3154" i="1"/>
  <c r="P3170" i="1"/>
  <c r="Q3170" i="1"/>
  <c r="O3186" i="1"/>
  <c r="P3186" i="1"/>
  <c r="O219" i="1"/>
  <c r="P219" i="1"/>
  <c r="O235" i="1"/>
  <c r="P235" i="1"/>
  <c r="Q251" i="1"/>
  <c r="P251" i="1"/>
  <c r="O299" i="1"/>
  <c r="P299" i="1"/>
  <c r="O443" i="1"/>
  <c r="P443" i="1"/>
  <c r="O507" i="1"/>
  <c r="P507" i="1"/>
  <c r="O523" i="1"/>
  <c r="P523" i="1"/>
  <c r="O539" i="1"/>
  <c r="P539" i="1"/>
  <c r="O555" i="1"/>
  <c r="P555" i="1"/>
  <c r="P587" i="1"/>
  <c r="Q587" i="1"/>
  <c r="O587" i="1"/>
  <c r="P1545" i="1"/>
  <c r="P1657" i="1"/>
  <c r="P1689" i="1"/>
  <c r="P1785" i="1"/>
  <c r="O1961" i="1"/>
  <c r="O2071" i="1"/>
  <c r="O2454" i="1"/>
  <c r="O2518" i="1"/>
  <c r="P3026" i="1"/>
  <c r="Q126" i="1"/>
  <c r="O2198" i="1"/>
  <c r="P2598" i="1"/>
  <c r="O62" i="1"/>
  <c r="O1257" i="1"/>
  <c r="O1801" i="1"/>
  <c r="P2406" i="1"/>
  <c r="P1529" i="1"/>
  <c r="P1817" i="1"/>
  <c r="P2946" i="1"/>
  <c r="O683" i="1"/>
  <c r="P683" i="1"/>
  <c r="O731" i="1"/>
  <c r="P731" i="1"/>
  <c r="O811" i="1"/>
  <c r="P811" i="1"/>
  <c r="Q843" i="1"/>
  <c r="P843" i="1"/>
  <c r="P875" i="1"/>
  <c r="O875" i="1"/>
  <c r="O905" i="1"/>
  <c r="P905" i="1"/>
  <c r="O937" i="1"/>
  <c r="P937" i="1"/>
  <c r="Q985" i="1"/>
  <c r="P985" i="1"/>
  <c r="Q1015" i="1"/>
  <c r="P1015" i="1"/>
  <c r="Q1031" i="1"/>
  <c r="P1031" i="1"/>
  <c r="O1063" i="1"/>
  <c r="P1063" i="1"/>
  <c r="P1095" i="1"/>
  <c r="Q1095" i="1"/>
  <c r="O1159" i="1"/>
  <c r="P1159" i="1"/>
  <c r="P1191" i="1"/>
  <c r="O1191" i="1"/>
  <c r="P1644" i="1"/>
  <c r="O1644" i="1"/>
  <c r="O1688" i="1"/>
  <c r="P1688" i="1"/>
  <c r="O1728" i="1"/>
  <c r="P1728" i="1"/>
  <c r="O1860" i="1"/>
  <c r="P1860" i="1"/>
  <c r="P1948" i="1"/>
  <c r="Q1948" i="1"/>
  <c r="O2034" i="1"/>
  <c r="P2034" i="1"/>
  <c r="P2121" i="1"/>
  <c r="Q2121" i="1"/>
  <c r="P2165" i="1"/>
  <c r="O2165" i="1"/>
  <c r="O2249" i="1"/>
  <c r="P2249" i="1"/>
  <c r="O2333" i="1"/>
  <c r="P2333" i="1"/>
  <c r="P1268" i="1"/>
  <c r="O1268" i="1"/>
  <c r="O1348" i="1"/>
  <c r="P1348" i="1"/>
  <c r="Q1400" i="1"/>
  <c r="P1400" i="1"/>
  <c r="P1448" i="1"/>
  <c r="O1448" i="1"/>
  <c r="O1496" i="1"/>
  <c r="P1496" i="1"/>
  <c r="O1532" i="1"/>
  <c r="P1532" i="1"/>
  <c r="P1864" i="1"/>
  <c r="Q1864" i="1"/>
  <c r="P1888" i="1"/>
  <c r="O1888" i="1"/>
  <c r="P1940" i="1"/>
  <c r="Q1940" i="1"/>
  <c r="P1964" i="1"/>
  <c r="O1964" i="1"/>
  <c r="P1988" i="1"/>
  <c r="Q1988" i="1"/>
  <c r="Q2062" i="1"/>
  <c r="P2062" i="1"/>
  <c r="P2113" i="1"/>
  <c r="Q2113" i="1"/>
  <c r="O2213" i="1"/>
  <c r="P2213" i="1"/>
  <c r="P2393" i="1"/>
  <c r="O2393" i="1"/>
  <c r="P2417" i="1"/>
  <c r="O2417" i="1"/>
  <c r="P2489" i="1"/>
  <c r="Q2489" i="1"/>
  <c r="O2505" i="1"/>
  <c r="P2505" i="1"/>
  <c r="O2537" i="1"/>
  <c r="P2537" i="1"/>
  <c r="P2569" i="1"/>
  <c r="Q2569" i="1"/>
  <c r="P2601" i="1"/>
  <c r="O2601" i="1"/>
  <c r="Q2633" i="1"/>
  <c r="P2633" i="1"/>
  <c r="O2649" i="1"/>
  <c r="P2649" i="1"/>
  <c r="P2681" i="1"/>
  <c r="O2681" i="1"/>
  <c r="O2697" i="1"/>
  <c r="P2697" i="1"/>
  <c r="O2729" i="1"/>
  <c r="P2729" i="1"/>
  <c r="P2761" i="1"/>
  <c r="O2761" i="1"/>
  <c r="P2775" i="1"/>
  <c r="Q2775" i="1"/>
  <c r="O2775" i="1"/>
  <c r="P2791" i="1"/>
  <c r="O2791" i="1"/>
  <c r="P2807" i="1"/>
  <c r="Q2807" i="1"/>
  <c r="P2823" i="1"/>
  <c r="O2823" i="1"/>
  <c r="P2839" i="1"/>
  <c r="O2839" i="1"/>
  <c r="Q2839" i="1"/>
  <c r="P2855" i="1"/>
  <c r="Q2855" i="1"/>
  <c r="P2869" i="1"/>
  <c r="Q2869" i="1"/>
  <c r="O2869" i="1"/>
  <c r="P2885" i="1"/>
  <c r="O2885" i="1"/>
  <c r="Q2885" i="1"/>
  <c r="P2901" i="1"/>
  <c r="O2901" i="1"/>
  <c r="O2965" i="1"/>
  <c r="P2965" i="1"/>
  <c r="Q3029" i="1"/>
  <c r="P3029" i="1"/>
  <c r="O3077" i="1"/>
  <c r="P3077" i="1"/>
  <c r="Q3093" i="1"/>
  <c r="P3093" i="1"/>
  <c r="Q3125" i="1"/>
  <c r="P3125" i="1"/>
  <c r="O2161" i="1"/>
  <c r="P1143" i="1"/>
  <c r="P1512" i="1"/>
  <c r="P3045" i="1"/>
  <c r="P1297" i="1"/>
  <c r="P1329" i="1"/>
  <c r="P1361" i="1"/>
  <c r="O1953" i="1"/>
  <c r="Q38" i="1"/>
  <c r="Q1191" i="1"/>
  <c r="P1608" i="1"/>
  <c r="O1864" i="1"/>
  <c r="P2189" i="1"/>
  <c r="Q2601" i="1"/>
  <c r="Q2681" i="1"/>
  <c r="P3209" i="1"/>
  <c r="P3241" i="1"/>
  <c r="P1409" i="1"/>
  <c r="P1889" i="1"/>
  <c r="Q2270" i="1"/>
  <c r="O2302" i="1"/>
  <c r="P3098" i="1"/>
  <c r="O3130" i="1"/>
  <c r="P763" i="1"/>
  <c r="P1480" i="1"/>
  <c r="P1912" i="1"/>
  <c r="P2521" i="1"/>
  <c r="P619" i="1"/>
  <c r="O779" i="1"/>
  <c r="Q875" i="1"/>
  <c r="O1095" i="1"/>
  <c r="Q1644" i="1"/>
  <c r="P3141" i="1"/>
  <c r="P70" i="1"/>
  <c r="O70" i="1"/>
  <c r="Q1265" i="1"/>
  <c r="P1265" i="1"/>
  <c r="O1313" i="1"/>
  <c r="P1313" i="1"/>
  <c r="P1377" i="1"/>
  <c r="O1377" i="1"/>
  <c r="P1569" i="1"/>
  <c r="O1569" i="1"/>
  <c r="Q1601" i="1"/>
  <c r="O1601" i="1"/>
  <c r="P1633" i="1"/>
  <c r="O1633" i="1"/>
  <c r="P1745" i="1"/>
  <c r="Q1745" i="1"/>
  <c r="O1825" i="1"/>
  <c r="P1825" i="1"/>
  <c r="Q1857" i="1"/>
  <c r="O1857" i="1"/>
  <c r="P1937" i="1"/>
  <c r="Q1937" i="1"/>
  <c r="P1999" i="1"/>
  <c r="Q1999" i="1"/>
  <c r="P2110" i="1"/>
  <c r="O2110" i="1"/>
  <c r="Q2142" i="1"/>
  <c r="O2142" i="1"/>
  <c r="Q2174" i="1"/>
  <c r="O2174" i="1"/>
  <c r="O2206" i="1"/>
  <c r="P2206" i="1"/>
  <c r="Q2334" i="1"/>
  <c r="O2334" i="1"/>
  <c r="O2366" i="1"/>
  <c r="P2366" i="1"/>
  <c r="O2398" i="1"/>
  <c r="P2398" i="1"/>
  <c r="P2558" i="1"/>
  <c r="Q2558" i="1"/>
  <c r="P2606" i="1"/>
  <c r="Q2606" i="1"/>
  <c r="O2638" i="1"/>
  <c r="P2638" i="1"/>
  <c r="Q2638" i="1"/>
  <c r="P2686" i="1"/>
  <c r="O2686" i="1"/>
  <c r="O2750" i="1"/>
  <c r="Q2750" i="1"/>
  <c r="Q2780" i="1"/>
  <c r="P2780" i="1"/>
  <c r="P2796" i="1"/>
  <c r="O2796" i="1"/>
  <c r="P2812" i="1"/>
  <c r="O2812" i="1"/>
  <c r="O2828" i="1"/>
  <c r="P2828" i="1"/>
  <c r="Q2906" i="1"/>
  <c r="P2906" i="1"/>
  <c r="P2922" i="1"/>
  <c r="Q2922" i="1"/>
  <c r="O2954" i="1"/>
  <c r="P2954" i="1"/>
  <c r="Q2954" i="1"/>
  <c r="Q2970" i="1"/>
  <c r="P2970" i="1"/>
  <c r="P2986" i="1"/>
  <c r="Q2986" i="1"/>
  <c r="Q3066" i="1"/>
  <c r="O3066" i="1"/>
  <c r="O3082" i="1"/>
  <c r="Q3082" i="1"/>
  <c r="P3114" i="1"/>
  <c r="Q3114" i="1"/>
  <c r="O3146" i="1"/>
  <c r="Q3146" i="1"/>
  <c r="O3162" i="1"/>
  <c r="Q3162" i="1"/>
  <c r="Q3178" i="1"/>
  <c r="P3178" i="1"/>
  <c r="O3210" i="1"/>
  <c r="Q3210" i="1"/>
  <c r="O259" i="1"/>
  <c r="P259" i="1"/>
  <c r="O355" i="1"/>
  <c r="P355" i="1"/>
  <c r="O419" i="1"/>
  <c r="P419" i="1"/>
  <c r="O451" i="1"/>
  <c r="P451" i="1"/>
  <c r="O595" i="1"/>
  <c r="P595" i="1"/>
  <c r="O627" i="1"/>
  <c r="P627" i="1"/>
  <c r="O739" i="1"/>
  <c r="P739" i="1"/>
  <c r="P771" i="1"/>
  <c r="O771" i="1"/>
  <c r="P803" i="1"/>
  <c r="O803" i="1"/>
  <c r="Q977" i="1"/>
  <c r="P977" i="1"/>
  <c r="Q1007" i="1"/>
  <c r="P1007" i="1"/>
  <c r="O1023" i="1"/>
  <c r="P1023" i="1"/>
  <c r="O1071" i="1"/>
  <c r="P1071" i="1"/>
  <c r="O1103" i="1"/>
  <c r="P1103" i="1"/>
  <c r="P1183" i="1"/>
  <c r="O1183" i="1"/>
  <c r="O1215" i="1"/>
  <c r="P1215" i="1"/>
  <c r="P1580" i="1"/>
  <c r="Q1580" i="1"/>
  <c r="O1624" i="1"/>
  <c r="P1624" i="1"/>
  <c r="P1840" i="1"/>
  <c r="Q1840" i="1"/>
  <c r="O2010" i="1"/>
  <c r="P2010" i="1"/>
  <c r="P2141" i="1"/>
  <c r="Q2141" i="1"/>
  <c r="O1276" i="1"/>
  <c r="P1276" i="1"/>
  <c r="P1340" i="1"/>
  <c r="O1340" i="1"/>
  <c r="Q1372" i="1"/>
  <c r="P1372" i="1"/>
  <c r="Q1392" i="1"/>
  <c r="P1392" i="1"/>
  <c r="Q1424" i="1"/>
  <c r="P1424" i="1"/>
  <c r="P1456" i="1"/>
  <c r="O1456" i="1"/>
  <c r="O1488" i="1"/>
  <c r="P1488" i="1"/>
  <c r="P1520" i="1"/>
  <c r="O1520" i="1"/>
  <c r="O1800" i="1"/>
  <c r="P1800" i="1"/>
  <c r="P1852" i="1"/>
  <c r="Q1852" i="1"/>
  <c r="P1876" i="1"/>
  <c r="O1876" i="1"/>
  <c r="O1900" i="1"/>
  <c r="P1900" i="1"/>
  <c r="P1928" i="1"/>
  <c r="Q1928" i="1"/>
  <c r="O1952" i="1"/>
  <c r="P1952" i="1"/>
  <c r="P1976" i="1"/>
  <c r="O1976" i="1"/>
  <c r="Q2050" i="1"/>
  <c r="P2050" i="1"/>
  <c r="Q2074" i="1"/>
  <c r="P2074" i="1"/>
  <c r="P2101" i="1"/>
  <c r="O2101" i="1"/>
  <c r="O2125" i="1"/>
  <c r="P2125" i="1"/>
  <c r="P2225" i="1"/>
  <c r="O2225" i="1"/>
  <c r="P2329" i="1"/>
  <c r="Q2329" i="1"/>
  <c r="P2381" i="1"/>
  <c r="O2381" i="1"/>
  <c r="P2405" i="1"/>
  <c r="Q2405" i="1"/>
  <c r="P2137" i="1"/>
  <c r="P699" i="1"/>
  <c r="P1332" i="1"/>
  <c r="P1636" i="1"/>
  <c r="P2713" i="1"/>
  <c r="P1393" i="1"/>
  <c r="P1649" i="1"/>
  <c r="Q102" i="1"/>
  <c r="P196" i="1"/>
  <c r="Q779" i="1"/>
  <c r="P1127" i="1"/>
  <c r="P1300" i="1"/>
  <c r="P1556" i="1"/>
  <c r="P1736" i="1"/>
  <c r="O1940" i="1"/>
  <c r="O1988" i="1"/>
  <c r="O2113" i="1"/>
  <c r="Q2165" i="1"/>
  <c r="P2205" i="1"/>
  <c r="P2265" i="1"/>
  <c r="O2489" i="1"/>
  <c r="O2569" i="1"/>
  <c r="Q2791" i="1"/>
  <c r="O2855" i="1"/>
  <c r="Q2901" i="1"/>
  <c r="P3013" i="1"/>
  <c r="P3229" i="1"/>
  <c r="P1473" i="1"/>
  <c r="O1809" i="1"/>
  <c r="Q2430" i="1"/>
  <c r="O2938" i="1"/>
  <c r="Q3194" i="1"/>
  <c r="P2657" i="1"/>
  <c r="P2767" i="1"/>
  <c r="O2767" i="1"/>
  <c r="P2799" i="1"/>
  <c r="O2799" i="1"/>
  <c r="P2847" i="1"/>
  <c r="Q2847" i="1"/>
  <c r="P2861" i="1"/>
  <c r="O2861" i="1"/>
  <c r="Q3021" i="1"/>
  <c r="P3021" i="1"/>
  <c r="Q3053" i="1"/>
  <c r="P3053" i="1"/>
  <c r="P2429" i="1"/>
  <c r="P2737" i="1"/>
  <c r="P3005" i="1"/>
  <c r="P3181" i="1"/>
  <c r="Q2497" i="1"/>
  <c r="P2529" i="1"/>
  <c r="Q2561" i="1"/>
  <c r="Q2593" i="1"/>
  <c r="Q2705" i="1"/>
  <c r="Q2799" i="1"/>
  <c r="O2815" i="1"/>
  <c r="O2831" i="1"/>
  <c r="O2847" i="1"/>
  <c r="Q2861" i="1"/>
  <c r="Q2893" i="1"/>
  <c r="P2957" i="1"/>
  <c r="P3117" i="1"/>
  <c r="Q1453" i="1"/>
  <c r="O1693" i="1"/>
  <c r="Q1949" i="1"/>
  <c r="Q2027" i="1"/>
  <c r="P2618" i="1"/>
  <c r="P2840" i="1"/>
  <c r="O2870" i="1"/>
  <c r="Q3206" i="1"/>
  <c r="Q2241" i="1"/>
  <c r="Q2289" i="1"/>
  <c r="Q2293" i="1"/>
  <c r="Q2317" i="1"/>
  <c r="Q2341" i="1"/>
  <c r="Q2369" i="1"/>
  <c r="Q2377" i="1"/>
  <c r="Q2421" i="1"/>
  <c r="Q2441" i="1"/>
  <c r="Q2473" i="1"/>
  <c r="Q2553" i="1"/>
  <c r="Q2585" i="1"/>
  <c r="Q2617" i="1"/>
  <c r="Q2665" i="1"/>
  <c r="Q2745" i="1"/>
  <c r="Q2917" i="1"/>
  <c r="Q2933" i="1"/>
  <c r="Q2949" i="1"/>
  <c r="Q2981" i="1"/>
  <c r="Q2997" i="1"/>
  <c r="Q3061" i="1"/>
  <c r="Q3109" i="1"/>
  <c r="Q3157" i="1"/>
  <c r="Q3173" i="1"/>
  <c r="Q1249" i="1"/>
  <c r="Q1281" i="1"/>
  <c r="Q1305" i="1"/>
  <c r="Q1321" i="1"/>
  <c r="Q1337" i="1"/>
  <c r="Q1345" i="1"/>
  <c r="Q1353" i="1"/>
  <c r="Q1385" i="1"/>
  <c r="Q1417" i="1"/>
  <c r="Q1449" i="1"/>
  <c r="Q1457" i="1"/>
  <c r="Q1489" i="1"/>
  <c r="Q1505" i="1"/>
  <c r="Q1521" i="1"/>
  <c r="Q1545" i="1"/>
  <c r="Q1553" i="1"/>
  <c r="Q1585" i="1"/>
  <c r="Q1617" i="1"/>
  <c r="Q1625" i="1"/>
  <c r="Q1657" i="1"/>
  <c r="Q1665" i="1"/>
  <c r="Q1673" i="1"/>
  <c r="Q1689" i="1"/>
  <c r="Q1697" i="1"/>
  <c r="Q1705" i="1"/>
  <c r="Q1713" i="1"/>
  <c r="Q1777" i="1"/>
  <c r="Q1785" i="1"/>
  <c r="Q1793" i="1"/>
  <c r="Q1841" i="1"/>
  <c r="Q1873" i="1"/>
  <c r="Q1881" i="1"/>
  <c r="Q1905" i="1"/>
  <c r="Q1913" i="1"/>
  <c r="Q1945" i="1"/>
  <c r="Q1961" i="1"/>
  <c r="Q1969" i="1"/>
  <c r="Q1977" i="1"/>
  <c r="Q1985" i="1"/>
  <c r="Q2015" i="1"/>
  <c r="Q2031" i="1"/>
  <c r="Q2047" i="1"/>
  <c r="Q2071" i="1"/>
  <c r="Q2079" i="1"/>
  <c r="Q2086" i="1"/>
  <c r="Q2118" i="1"/>
  <c r="Q2126" i="1"/>
  <c r="Q2150" i="1"/>
  <c r="Q2158" i="1"/>
  <c r="Q2190" i="1"/>
  <c r="Q2198" i="1"/>
  <c r="Q2230" i="1"/>
  <c r="Q2238" i="1"/>
  <c r="Q2246" i="1"/>
  <c r="Q2278" i="1"/>
  <c r="Q2286" i="1"/>
  <c r="Q2310" i="1"/>
  <c r="Q2350" i="1"/>
  <c r="Q2374" i="1"/>
  <c r="Q2382" i="1"/>
  <c r="Q2414" i="1"/>
  <c r="Q2446" i="1"/>
  <c r="Q2454" i="1"/>
  <c r="Q2478" i="1"/>
  <c r="Q2486" i="1"/>
  <c r="Q2510" i="1"/>
  <c r="Q2518" i="1"/>
  <c r="Q2542" i="1"/>
  <c r="Q2566" i="1"/>
  <c r="Q2574" i="1"/>
  <c r="Q2598" i="1"/>
  <c r="Q2622" i="1"/>
  <c r="Q2646" i="1"/>
  <c r="Q2662" i="1"/>
  <c r="Q2670" i="1"/>
  <c r="Q2694" i="1"/>
  <c r="Q2702" i="1"/>
  <c r="Q2710" i="1"/>
  <c r="Q2734" i="1"/>
  <c r="Q2742" i="1"/>
  <c r="Q2764" i="1"/>
  <c r="Q2772" i="1"/>
  <c r="Q2836" i="1"/>
  <c r="Q2844" i="1"/>
  <c r="Q2858" i="1"/>
  <c r="Q2866" i="1"/>
  <c r="Q2874" i="1"/>
  <c r="Q2882" i="1"/>
  <c r="Q2890" i="1"/>
  <c r="Q2898" i="1"/>
  <c r="Q3002" i="1"/>
  <c r="Q3018" i="1"/>
  <c r="Q3026" i="1"/>
  <c r="Q3034" i="1"/>
  <c r="Q3042" i="1"/>
  <c r="Q3050" i="1"/>
  <c r="Q219" i="1"/>
  <c r="Q235" i="1"/>
  <c r="Q243" i="1"/>
  <c r="Q259" i="1"/>
  <c r="Q267" i="1"/>
  <c r="Q299" i="1"/>
  <c r="Q323" i="1"/>
  <c r="Q355" i="1"/>
  <c r="Q387" i="1"/>
  <c r="Q419" i="1"/>
  <c r="Q443" i="1"/>
  <c r="Q451" i="1"/>
  <c r="Q475" i="1"/>
  <c r="Q523" i="1"/>
  <c r="Q539" i="1"/>
  <c r="Q555" i="1"/>
  <c r="Q579" i="1"/>
  <c r="Q595" i="1"/>
  <c r="Q611" i="1"/>
  <c r="Q627" i="1"/>
  <c r="Q667" i="1"/>
  <c r="Q683" i="1"/>
  <c r="Q699" i="1"/>
  <c r="Q731" i="1"/>
  <c r="Q763" i="1"/>
  <c r="Q811" i="1"/>
  <c r="Q867" i="1"/>
  <c r="Q937" i="1"/>
  <c r="Q953" i="1"/>
  <c r="Q1023" i="1"/>
  <c r="Q1055" i="1"/>
  <c r="Q1071" i="1"/>
  <c r="Q1087" i="1"/>
  <c r="Q1103" i="1"/>
  <c r="Q1143" i="1"/>
  <c r="Q1159" i="1"/>
  <c r="Q1175" i="1"/>
  <c r="Q1215" i="1"/>
  <c r="Q1260" i="1"/>
  <c r="Q1276" i="1"/>
  <c r="Q1332" i="1"/>
  <c r="Q1348" i="1"/>
  <c r="Q1480" i="1"/>
  <c r="Q1496" i="1"/>
  <c r="Q1512" i="1"/>
  <c r="Q1532" i="1"/>
  <c r="Q1584" i="1"/>
  <c r="Q1624" i="1"/>
  <c r="Q1636" i="1"/>
  <c r="Q1688" i="1"/>
  <c r="Q1708" i="1"/>
  <c r="Q1728" i="1"/>
  <c r="Q1748" i="1"/>
  <c r="Q1800" i="1"/>
  <c r="Q1816" i="1"/>
  <c r="Q1860" i="1"/>
  <c r="Q1880" i="1"/>
  <c r="Q1900" i="1"/>
  <c r="Q1912" i="1"/>
  <c r="Q1952" i="1"/>
  <c r="Q2002" i="1"/>
  <c r="Q2034" i="1"/>
  <c r="Q2054" i="1"/>
  <c r="Q2125" i="1"/>
  <c r="Q2177" i="1"/>
  <c r="Q2213" i="1"/>
  <c r="Q2229" i="1"/>
  <c r="Q2249" i="1"/>
  <c r="Q2313" i="1"/>
  <c r="Q2333" i="1"/>
  <c r="Q2353" i="1"/>
  <c r="Q2429" i="1"/>
  <c r="Q2465" i="1"/>
  <c r="Q2505" i="1"/>
  <c r="Q2521" i="1"/>
  <c r="Q2537" i="1"/>
  <c r="Q2625" i="1"/>
  <c r="Q2649" i="1"/>
  <c r="Q2673" i="1"/>
  <c r="Q2697" i="1"/>
  <c r="Q2713" i="1"/>
  <c r="Q2737" i="1"/>
  <c r="Q2753" i="1"/>
  <c r="Q3005" i="1"/>
  <c r="Q3045" i="1"/>
  <c r="Q3077" i="1"/>
  <c r="Q3149" i="1"/>
  <c r="Q3181" i="1"/>
  <c r="O1465" i="1"/>
  <c r="O1593" i="1"/>
  <c r="P2023" i="1"/>
  <c r="P2550" i="1"/>
  <c r="O2582" i="1"/>
  <c r="Q2614" i="1"/>
  <c r="O196" i="1"/>
  <c r="O251" i="1"/>
  <c r="Q507" i="1"/>
  <c r="Q515" i="1"/>
  <c r="Q619" i="1"/>
  <c r="O675" i="1"/>
  <c r="Q739" i="1"/>
  <c r="O835" i="1"/>
  <c r="O843" i="1"/>
  <c r="Q905" i="1"/>
  <c r="Q913" i="1"/>
  <c r="O977" i="1"/>
  <c r="O985" i="1"/>
  <c r="O1007" i="1"/>
  <c r="O1015" i="1"/>
  <c r="O1031" i="1"/>
  <c r="Q1063" i="1"/>
  <c r="O1127" i="1"/>
  <c r="O1135" i="1"/>
  <c r="O1151" i="1"/>
  <c r="Q1227" i="1"/>
  <c r="Q1300" i="1"/>
  <c r="Q1308" i="1"/>
  <c r="O1372" i="1"/>
  <c r="O1392" i="1"/>
  <c r="O1400" i="1"/>
  <c r="O1424" i="1"/>
  <c r="Q1488" i="1"/>
  <c r="O1536" i="1"/>
  <c r="O1544" i="1"/>
  <c r="O1556" i="1"/>
  <c r="Q1596" i="1"/>
  <c r="Q1608" i="1"/>
  <c r="O1672" i="1"/>
  <c r="Q1724" i="1"/>
  <c r="Q1736" i="1"/>
  <c r="O1776" i="1"/>
  <c r="Q2010" i="1"/>
  <c r="O2050" i="1"/>
  <c r="O2062" i="1"/>
  <c r="O2074" i="1"/>
  <c r="Q2185" i="1"/>
  <c r="Q2189" i="1"/>
  <c r="Q2205" i="1"/>
  <c r="O2253" i="1"/>
  <c r="O2265" i="1"/>
  <c r="O2273" i="1"/>
  <c r="O2437" i="1"/>
  <c r="O2449" i="1"/>
  <c r="O2457" i="1"/>
  <c r="Q2529" i="1"/>
  <c r="O2633" i="1"/>
  <c r="O2657" i="1"/>
  <c r="Q2729" i="1"/>
  <c r="Q2957" i="1"/>
  <c r="Q2965" i="1"/>
  <c r="O3013" i="1"/>
  <c r="O3021" i="1"/>
  <c r="O3029" i="1"/>
  <c r="O3053" i="1"/>
  <c r="O3085" i="1"/>
  <c r="O3093" i="1"/>
  <c r="O3117" i="1"/>
  <c r="O3125" i="1"/>
  <c r="O3141" i="1"/>
  <c r="Q3189" i="1"/>
  <c r="Q3209" i="1"/>
  <c r="Q3229" i="1"/>
  <c r="Q3241" i="1"/>
  <c r="O1273" i="1"/>
  <c r="O1409" i="1"/>
  <c r="P1433" i="1"/>
  <c r="Q1441" i="1"/>
  <c r="Q1529" i="1"/>
  <c r="Q1577" i="1"/>
  <c r="Q1609" i="1"/>
  <c r="Q1641" i="1"/>
  <c r="O1737" i="1"/>
  <c r="P1753" i="1"/>
  <c r="Q1769" i="1"/>
  <c r="Q1817" i="1"/>
  <c r="O1865" i="1"/>
  <c r="O1897" i="1"/>
  <c r="O1929" i="1"/>
  <c r="Q2055" i="1"/>
  <c r="O2102" i="1"/>
  <c r="O2134" i="1"/>
  <c r="O2214" i="1"/>
  <c r="P2262" i="1"/>
  <c r="O2358" i="1"/>
  <c r="O2438" i="1"/>
  <c r="O2470" i="1"/>
  <c r="O2502" i="1"/>
  <c r="O2534" i="1"/>
  <c r="Q2630" i="1"/>
  <c r="O2678" i="1"/>
  <c r="Q2726" i="1"/>
  <c r="O2780" i="1"/>
  <c r="O2788" i="1"/>
  <c r="P2804" i="1"/>
  <c r="Q2812" i="1"/>
  <c r="Q2820" i="1"/>
  <c r="O2906" i="1"/>
  <c r="O2914" i="1"/>
  <c r="P2930" i="1"/>
  <c r="Q2938" i="1"/>
  <c r="Q2946" i="1"/>
  <c r="O2970" i="1"/>
  <c r="O2978" i="1"/>
  <c r="P2994" i="1"/>
  <c r="O3010" i="1"/>
  <c r="P3066" i="1"/>
  <c r="O3074" i="1"/>
  <c r="P3090" i="1"/>
  <c r="Q3098" i="1"/>
  <c r="Q3186" i="1"/>
  <c r="P3106" i="1"/>
  <c r="P3122" i="1"/>
  <c r="Q3138" i="1"/>
  <c r="O3202" i="1"/>
  <c r="O3218" i="1"/>
  <c r="O3234" i="1"/>
  <c r="P1273" i="1"/>
  <c r="O1289" i="1"/>
  <c r="O1369" i="1"/>
  <c r="O1401" i="1"/>
  <c r="O1481" i="1"/>
  <c r="O1513" i="1"/>
  <c r="O1721" i="1"/>
  <c r="P1737" i="1"/>
  <c r="P1865" i="1"/>
  <c r="P1897" i="1"/>
  <c r="P1929" i="1"/>
  <c r="P2007" i="1"/>
  <c r="P2039" i="1"/>
  <c r="P2166" i="1"/>
  <c r="O2262" i="1"/>
  <c r="P2326" i="1"/>
  <c r="P2678" i="1"/>
  <c r="O2758" i="1"/>
  <c r="P2788" i="1"/>
  <c r="O2852" i="1"/>
  <c r="P2914" i="1"/>
  <c r="O2962" i="1"/>
  <c r="P2978" i="1"/>
  <c r="P3010" i="1"/>
  <c r="O3058" i="1"/>
  <c r="P3074" i="1"/>
  <c r="O3154" i="1"/>
  <c r="O3170" i="1"/>
  <c r="P3202" i="1"/>
  <c r="P3218" i="1"/>
  <c r="P3234" i="1"/>
  <c r="Q10" i="1"/>
  <c r="Q82" i="1"/>
  <c r="Q98" i="1"/>
  <c r="Q144" i="1"/>
  <c r="Q152" i="1"/>
  <c r="Q168" i="1"/>
  <c r="Q180" i="1"/>
  <c r="Q192" i="1"/>
  <c r="Q1277" i="1"/>
  <c r="Q1297" i="1"/>
  <c r="Q1309" i="1"/>
  <c r="Q1329" i="1"/>
  <c r="Q1341" i="1"/>
  <c r="Q1361" i="1"/>
  <c r="Q1377" i="1"/>
  <c r="Q1393" i="1"/>
  <c r="Q1425" i="1"/>
  <c r="Q1485" i="1"/>
  <c r="Q1517" i="1"/>
  <c r="Q1537" i="1"/>
  <c r="Q1581" i="1"/>
  <c r="Q1613" i="1"/>
  <c r="Q1633" i="1"/>
  <c r="Q1649" i="1"/>
  <c r="Q1869" i="1"/>
  <c r="Q1885" i="1"/>
  <c r="Q1901" i="1"/>
  <c r="Q1921" i="1"/>
  <c r="Q1953" i="1"/>
  <c r="Q2043" i="1"/>
  <c r="Q2063" i="1"/>
  <c r="Q2075" i="1"/>
  <c r="Q2094" i="1"/>
  <c r="Q2110" i="1"/>
  <c r="Q2202" i="1"/>
  <c r="Q2222" i="1"/>
  <c r="Q2234" i="1"/>
  <c r="Q2254" i="1"/>
  <c r="Q2318" i="1"/>
  <c r="Q2330" i="1"/>
  <c r="Q2366" i="1"/>
  <c r="Q2378" i="1"/>
  <c r="Q2442" i="1"/>
  <c r="Q2462" i="1"/>
  <c r="Q2474" i="1"/>
  <c r="Q2494" i="1"/>
  <c r="Q2506" i="1"/>
  <c r="Q2526" i="1"/>
  <c r="Q2538" i="1"/>
  <c r="Q2590" i="1"/>
  <c r="Q2602" i="1"/>
  <c r="Q2654" i="1"/>
  <c r="Q2718" i="1"/>
  <c r="T26" i="1"/>
  <c r="P38" i="1"/>
  <c r="P50" i="1"/>
  <c r="T70" i="1"/>
  <c r="T90" i="1"/>
  <c r="P102" i="1"/>
  <c r="P118" i="1"/>
  <c r="P128" i="1"/>
  <c r="T160" i="1"/>
  <c r="T176" i="1"/>
  <c r="T196" i="1"/>
  <c r="T479" i="1"/>
  <c r="T495" i="1"/>
  <c r="T527" i="1"/>
  <c r="T559" i="1"/>
  <c r="T575" i="1"/>
  <c r="T607" i="1"/>
  <c r="T639" i="1"/>
  <c r="T655" i="1"/>
  <c r="T687" i="1"/>
  <c r="T719" i="1"/>
  <c r="T751" i="1"/>
  <c r="T815" i="1"/>
  <c r="T863" i="1"/>
  <c r="T895" i="1"/>
  <c r="T925" i="1"/>
  <c r="T957" i="1"/>
  <c r="T1035" i="1"/>
  <c r="T1051" i="1"/>
  <c r="T1083" i="1"/>
  <c r="T1115" i="1"/>
  <c r="T1163" i="1"/>
  <c r="T1211" i="1"/>
  <c r="T1239" i="1"/>
  <c r="T1256" i="1"/>
  <c r="T1288" i="1"/>
  <c r="T1320" i="1"/>
  <c r="T1352" i="1"/>
  <c r="T1436" i="1"/>
  <c r="T1468" i="1"/>
  <c r="T1500" i="1"/>
  <c r="T1524" i="1"/>
  <c r="T1568" i="1"/>
  <c r="T1588" i="1"/>
  <c r="T1616" i="1"/>
  <c r="T1664" i="1"/>
  <c r="T1692" i="1"/>
  <c r="T1716" i="1"/>
  <c r="T1744" i="1"/>
  <c r="T1768" i="1"/>
  <c r="T1784" i="1"/>
  <c r="T1792" i="1"/>
  <c r="T1820" i="1"/>
  <c r="T1896" i="1"/>
  <c r="T1916" i="1"/>
  <c r="T1994" i="1"/>
  <c r="T2018" i="1"/>
  <c r="T2042" i="1"/>
  <c r="T2093" i="1"/>
  <c r="T2173" i="1"/>
  <c r="T2217" i="1"/>
  <c r="T2245" i="1"/>
  <c r="T2297" i="1"/>
  <c r="T2345" i="1"/>
  <c r="T2373" i="1"/>
  <c r="T2425" i="1"/>
  <c r="T2477" i="1"/>
  <c r="T2509" i="1"/>
  <c r="T2541" i="1"/>
  <c r="T2621" i="1"/>
  <c r="T2669" i="1"/>
  <c r="T2717" i="1"/>
  <c r="T2749" i="1"/>
  <c r="T2921" i="1"/>
  <c r="T2937" i="1"/>
  <c r="T2953" i="1"/>
  <c r="T2985" i="1"/>
  <c r="T3001" i="1"/>
  <c r="T3161" i="1"/>
  <c r="T3177" i="1"/>
  <c r="P1245" i="1"/>
  <c r="O1265" i="1"/>
  <c r="Q1313" i="1"/>
  <c r="Q1325" i="1"/>
  <c r="O1357" i="1"/>
  <c r="T1389" i="1"/>
  <c r="T1409" i="1"/>
  <c r="T1421" i="1"/>
  <c r="T1441" i="1"/>
  <c r="T1453" i="1"/>
  <c r="Q1473" i="1"/>
  <c r="P1501" i="1"/>
  <c r="T1549" i="1"/>
  <c r="Q1569" i="1"/>
  <c r="P1601" i="1"/>
  <c r="O1629" i="1"/>
  <c r="T1661" i="1"/>
  <c r="Q1677" i="1"/>
  <c r="Q1681" i="1"/>
  <c r="Q1693" i="1"/>
  <c r="P1709" i="1"/>
  <c r="O1729" i="1"/>
  <c r="O1745" i="1"/>
  <c r="O1761" i="1"/>
  <c r="T1789" i="1"/>
  <c r="Q1809" i="1"/>
  <c r="Q1825" i="1"/>
  <c r="Q1837" i="1"/>
  <c r="P1857" i="1"/>
  <c r="O1889" i="1"/>
  <c r="T1917" i="1"/>
  <c r="T1937" i="1"/>
  <c r="T1949" i="1"/>
  <c r="Q1965" i="1"/>
  <c r="Q1981" i="1"/>
  <c r="O1999" i="1"/>
  <c r="P2027" i="1"/>
  <c r="O2090" i="1"/>
  <c r="P2122" i="1"/>
  <c r="P2142" i="1"/>
  <c r="P2154" i="1"/>
  <c r="P2174" i="1"/>
  <c r="P2186" i="1"/>
  <c r="T2206" i="1"/>
  <c r="O2250" i="1"/>
  <c r="O2270" i="1"/>
  <c r="O2282" i="1"/>
  <c r="P2302" i="1"/>
  <c r="P2314" i="1"/>
  <c r="P2334" i="1"/>
  <c r="P2346" i="1"/>
  <c r="Q2398" i="1"/>
  <c r="Q2410" i="1"/>
  <c r="O2430" i="1"/>
  <c r="P2458" i="1"/>
  <c r="T2490" i="1"/>
  <c r="Q2522" i="1"/>
  <c r="O2558" i="1"/>
  <c r="O2570" i="1"/>
  <c r="T2606" i="1"/>
  <c r="T2618" i="1"/>
  <c r="T2638" i="1"/>
  <c r="T2650" i="1"/>
  <c r="Q2666" i="1"/>
  <c r="Q2686" i="1"/>
  <c r="Q2698" i="1"/>
  <c r="P2714" i="1"/>
  <c r="P2730" i="1"/>
  <c r="P2750" i="1"/>
  <c r="T2780" i="1"/>
  <c r="T2796" i="1"/>
  <c r="T2812" i="1"/>
  <c r="T2828" i="1"/>
  <c r="Q2840" i="1"/>
  <c r="Q2856" i="1"/>
  <c r="P2870" i="1"/>
  <c r="O2886" i="1"/>
  <c r="T2906" i="1"/>
  <c r="T2922" i="1"/>
  <c r="T2938" i="1"/>
  <c r="T2954" i="1"/>
  <c r="T2970" i="1"/>
  <c r="T2986" i="1"/>
  <c r="P3030" i="1"/>
  <c r="O3046" i="1"/>
  <c r="T3066" i="1"/>
  <c r="T3082" i="1"/>
  <c r="T3098" i="1"/>
  <c r="P3162" i="1"/>
  <c r="P3174" i="1"/>
  <c r="O3194" i="1"/>
  <c r="P3210" i="1"/>
  <c r="O3226" i="1"/>
  <c r="P3238" i="1"/>
  <c r="P3130" i="1"/>
  <c r="P3146" i="1"/>
  <c r="O3178" i="1"/>
  <c r="O3114" i="1"/>
  <c r="T3110" i="1"/>
  <c r="T3126" i="1"/>
  <c r="Q3142" i="1"/>
  <c r="P3158" i="1"/>
  <c r="T3190" i="1"/>
  <c r="T3206" i="1"/>
  <c r="Q3222" i="1"/>
  <c r="Q3242" i="1"/>
  <c r="Q26" i="1"/>
  <c r="Q58" i="1"/>
  <c r="Q90" i="1"/>
  <c r="Q136" i="1"/>
  <c r="Q1253" i="1"/>
  <c r="Q1285" i="1"/>
  <c r="Q1301" i="1"/>
  <c r="Q1333" i="1"/>
  <c r="Q1349" i="1"/>
  <c r="Q1381" i="1"/>
  <c r="Q1461" i="1"/>
  <c r="Q1493" i="1"/>
  <c r="Q1525" i="1"/>
  <c r="Q1541" i="1"/>
  <c r="Q1557" i="1"/>
  <c r="Q1589" i="1"/>
  <c r="Q1621" i="1"/>
  <c r="Q1653" i="1"/>
  <c r="Q1669" i="1"/>
  <c r="Q1701" i="1"/>
  <c r="Q1717" i="1"/>
  <c r="Q1781" i="1"/>
  <c r="Q1797" i="1"/>
  <c r="Q1845" i="1"/>
  <c r="Q1877" i="1"/>
  <c r="Q1909" i="1"/>
  <c r="Q1957" i="1"/>
  <c r="Q1989" i="1"/>
  <c r="Q2019" i="1"/>
  <c r="Q2051" i="1"/>
  <c r="Q2067" i="1"/>
  <c r="Q2082" i="1"/>
  <c r="Q2114" i="1"/>
  <c r="Q2194" i="1"/>
  <c r="Q2226" i="1"/>
  <c r="Q2242" i="1"/>
  <c r="Q2290" i="1"/>
  <c r="Q2370" i="1"/>
  <c r="Q2386" i="1"/>
  <c r="Q2418" i="1"/>
  <c r="Q2450" i="1"/>
  <c r="Q2482" i="1"/>
  <c r="Q2514" i="1"/>
  <c r="Q2546" i="1"/>
  <c r="Q2578" i="1"/>
  <c r="Q2594" i="1"/>
  <c r="Q2658" i="1"/>
  <c r="Q2706" i="1"/>
  <c r="Q2738" i="1"/>
  <c r="Q2768" i="1"/>
  <c r="Q2832" i="1"/>
  <c r="Q2862" i="1"/>
  <c r="Q2878" i="1"/>
  <c r="Q2894" i="1"/>
  <c r="Q3006" i="1"/>
  <c r="Q3022" i="1"/>
  <c r="Q3038" i="1"/>
  <c r="Q3054" i="1"/>
  <c r="Q3118" i="1"/>
  <c r="Q3198" i="1"/>
  <c r="Q3230" i="1"/>
  <c r="Q3134" i="1"/>
  <c r="Q3150" i="1"/>
  <c r="Q3166" i="1"/>
  <c r="Q3182" i="1"/>
  <c r="Q3214" i="1"/>
  <c r="T1253" i="1"/>
  <c r="T1285" i="1"/>
  <c r="T1301" i="1"/>
  <c r="T1333" i="1"/>
  <c r="T1349" i="1"/>
  <c r="T1381" i="1"/>
  <c r="T1461" i="1"/>
  <c r="T1493" i="1"/>
  <c r="T1525" i="1"/>
  <c r="T1541" i="1"/>
  <c r="T1557" i="1"/>
  <c r="T1589" i="1"/>
  <c r="T1621" i="1"/>
  <c r="T1653" i="1"/>
  <c r="T1669" i="1"/>
  <c r="T1701" i="1"/>
  <c r="T1717" i="1"/>
  <c r="T1781" i="1"/>
  <c r="T1797" i="1"/>
  <c r="T1845" i="1"/>
  <c r="T1877" i="1"/>
  <c r="T1909" i="1"/>
  <c r="T1957" i="1"/>
  <c r="T1989" i="1"/>
  <c r="T2019" i="1"/>
  <c r="T2051" i="1"/>
  <c r="T2067" i="1"/>
  <c r="T2082" i="1"/>
  <c r="T2114" i="1"/>
  <c r="T2194" i="1"/>
  <c r="T2226" i="1"/>
  <c r="T2242" i="1"/>
  <c r="T2290" i="1"/>
  <c r="T2370" i="1"/>
  <c r="T2386" i="1"/>
  <c r="T2418" i="1"/>
  <c r="T2450" i="1"/>
  <c r="T2482" i="1"/>
  <c r="T2514" i="1"/>
  <c r="T2546" i="1"/>
  <c r="T2578" i="1"/>
  <c r="T2594" i="1"/>
  <c r="T2658" i="1"/>
  <c r="T2706" i="1"/>
  <c r="T2738" i="1"/>
  <c r="T2768" i="1"/>
  <c r="T2832" i="1"/>
  <c r="T2862" i="1"/>
  <c r="T2878" i="1"/>
  <c r="T2894" i="1"/>
  <c r="T3006" i="1"/>
  <c r="T3022" i="1"/>
  <c r="T3038" i="1"/>
  <c r="T3054" i="1"/>
  <c r="T3118" i="1"/>
  <c r="T3198" i="1"/>
  <c r="T3230" i="1"/>
  <c r="T3134" i="1"/>
  <c r="T3150" i="1"/>
  <c r="T3166" i="1"/>
  <c r="T3182" i="1"/>
  <c r="T3214" i="1"/>
  <c r="O26" i="1"/>
  <c r="O58" i="1"/>
  <c r="O90" i="1"/>
  <c r="O136" i="1"/>
  <c r="O1253" i="1"/>
  <c r="O1285" i="1"/>
  <c r="O1301" i="1"/>
  <c r="O1333" i="1"/>
  <c r="O1349" i="1"/>
  <c r="O1381" i="1"/>
  <c r="O1461" i="1"/>
  <c r="O1493" i="1"/>
  <c r="O1525" i="1"/>
  <c r="O1541" i="1"/>
  <c r="O1557" i="1"/>
  <c r="O1589" i="1"/>
  <c r="O1621" i="1"/>
  <c r="O1653" i="1"/>
  <c r="O1669" i="1"/>
  <c r="O1701" i="1"/>
  <c r="O1717" i="1"/>
  <c r="O1781" i="1"/>
  <c r="O1797" i="1"/>
  <c r="O1845" i="1"/>
  <c r="O1877" i="1"/>
  <c r="O1909" i="1"/>
  <c r="O1957" i="1"/>
  <c r="O1989" i="1"/>
  <c r="O2019" i="1"/>
  <c r="O2051" i="1"/>
  <c r="O2067" i="1"/>
  <c r="O2082" i="1"/>
  <c r="O2114" i="1"/>
  <c r="O2194" i="1"/>
  <c r="O2226" i="1"/>
  <c r="O2242" i="1"/>
  <c r="O2290" i="1"/>
  <c r="O2370" i="1"/>
  <c r="O2386" i="1"/>
  <c r="O2418" i="1"/>
  <c r="O2450" i="1"/>
  <c r="O2482" i="1"/>
  <c r="O2514" i="1"/>
  <c r="O2546" i="1"/>
  <c r="O2578" i="1"/>
  <c r="O2594" i="1"/>
  <c r="O2658" i="1"/>
  <c r="O2706" i="1"/>
  <c r="O2738" i="1"/>
  <c r="O2768" i="1"/>
  <c r="O2832" i="1"/>
  <c r="O2862" i="1"/>
  <c r="O2878" i="1"/>
  <c r="O2894" i="1"/>
  <c r="O3006" i="1"/>
  <c r="O3022" i="1"/>
  <c r="O3038" i="1"/>
  <c r="O3054" i="1"/>
  <c r="O3118" i="1"/>
  <c r="O3198" i="1"/>
  <c r="O3230" i="1"/>
  <c r="O3134" i="1"/>
  <c r="O3150" i="1"/>
  <c r="O3166" i="1"/>
  <c r="O3182" i="1"/>
  <c r="O3214" i="1"/>
  <c r="Q3144" i="1"/>
  <c r="P3144" i="1"/>
  <c r="O3144" i="1"/>
  <c r="T3144" i="1"/>
  <c r="Q3168" i="1"/>
  <c r="P3168" i="1"/>
  <c r="O3168" i="1"/>
  <c r="T3168" i="1"/>
  <c r="Q3192" i="1"/>
  <c r="P3192" i="1"/>
  <c r="O3192" i="1"/>
  <c r="T3192" i="1"/>
  <c r="Q3216" i="1"/>
  <c r="P3216" i="1"/>
  <c r="O3216" i="1"/>
  <c r="T3216" i="1"/>
  <c r="Q5" i="1"/>
  <c r="P5" i="1"/>
  <c r="O5" i="1"/>
  <c r="T5" i="1"/>
  <c r="Q21" i="1"/>
  <c r="P21" i="1"/>
  <c r="O21" i="1"/>
  <c r="T21" i="1"/>
  <c r="Q37" i="1"/>
  <c r="P37" i="1"/>
  <c r="O37" i="1"/>
  <c r="T37" i="1"/>
  <c r="Q53" i="1"/>
  <c r="P53" i="1"/>
  <c r="O53" i="1"/>
  <c r="T53" i="1"/>
  <c r="Q69" i="1"/>
  <c r="P69" i="1"/>
  <c r="O69" i="1"/>
  <c r="T69" i="1"/>
  <c r="Q85" i="1"/>
  <c r="P85" i="1"/>
  <c r="O85" i="1"/>
  <c r="T85" i="1"/>
  <c r="Q101" i="1"/>
  <c r="P101" i="1"/>
  <c r="O101" i="1"/>
  <c r="T101" i="1"/>
  <c r="Q117" i="1"/>
  <c r="P117" i="1"/>
  <c r="O117" i="1"/>
  <c r="T117" i="1"/>
  <c r="Q131" i="1"/>
  <c r="P131" i="1"/>
  <c r="O131" i="1"/>
  <c r="T131" i="1"/>
  <c r="Q147" i="1"/>
  <c r="P147" i="1"/>
  <c r="O147" i="1"/>
  <c r="T147" i="1"/>
  <c r="Q163" i="1"/>
  <c r="P163" i="1"/>
  <c r="O163" i="1"/>
  <c r="T163" i="1"/>
  <c r="Q179" i="1"/>
  <c r="P179" i="1"/>
  <c r="O179" i="1"/>
  <c r="T179" i="1"/>
  <c r="Q195" i="1"/>
  <c r="P195" i="1"/>
  <c r="O195" i="1"/>
  <c r="T195" i="1"/>
  <c r="Q211" i="1"/>
  <c r="P211" i="1"/>
  <c r="O211" i="1"/>
  <c r="T211" i="1"/>
  <c r="Q226" i="1"/>
  <c r="P226" i="1"/>
  <c r="O226" i="1"/>
  <c r="T226" i="1"/>
  <c r="Q242" i="1"/>
  <c r="P242" i="1"/>
  <c r="O242" i="1"/>
  <c r="T242" i="1"/>
  <c r="Q258" i="1"/>
  <c r="P258" i="1"/>
  <c r="O258" i="1"/>
  <c r="T258" i="1"/>
  <c r="Q274" i="1"/>
  <c r="P274" i="1"/>
  <c r="O274" i="1"/>
  <c r="T274" i="1"/>
  <c r="Q290" i="1"/>
  <c r="P290" i="1"/>
  <c r="O290" i="1"/>
  <c r="T290" i="1"/>
  <c r="Q306" i="1"/>
  <c r="P306" i="1"/>
  <c r="O306" i="1"/>
  <c r="T306" i="1"/>
  <c r="Q322" i="1"/>
  <c r="P322" i="1"/>
  <c r="O322" i="1"/>
  <c r="T322" i="1"/>
  <c r="Q338" i="1"/>
  <c r="P338" i="1"/>
  <c r="O338" i="1"/>
  <c r="T338" i="1"/>
  <c r="Q354" i="1"/>
  <c r="P354" i="1"/>
  <c r="O354" i="1"/>
  <c r="T354" i="1"/>
  <c r="Q370" i="1"/>
  <c r="P370" i="1"/>
  <c r="O370" i="1"/>
  <c r="T370" i="1"/>
  <c r="Q386" i="1"/>
  <c r="P386" i="1"/>
  <c r="O386" i="1"/>
  <c r="T386" i="1"/>
  <c r="Q402" i="1"/>
  <c r="P402" i="1"/>
  <c r="O402" i="1"/>
  <c r="T402" i="1"/>
  <c r="Q418" i="1"/>
  <c r="P418" i="1"/>
  <c r="O418" i="1"/>
  <c r="T418" i="1"/>
  <c r="Q434" i="1"/>
  <c r="P434" i="1"/>
  <c r="O434" i="1"/>
  <c r="T434" i="1"/>
  <c r="Q450" i="1"/>
  <c r="P450" i="1"/>
  <c r="O450" i="1"/>
  <c r="T450" i="1"/>
  <c r="Q466" i="1"/>
  <c r="P466" i="1"/>
  <c r="O466" i="1"/>
  <c r="T466" i="1"/>
  <c r="Q482" i="1"/>
  <c r="P482" i="1"/>
  <c r="O482" i="1"/>
  <c r="T482" i="1"/>
  <c r="Q498" i="1"/>
  <c r="P498" i="1"/>
  <c r="O498" i="1"/>
  <c r="T498" i="1"/>
  <c r="Q514" i="1"/>
  <c r="P514" i="1"/>
  <c r="O514" i="1"/>
  <c r="T514" i="1"/>
  <c r="Q530" i="1"/>
  <c r="P530" i="1"/>
  <c r="O530" i="1"/>
  <c r="T530" i="1"/>
  <c r="Q546" i="1"/>
  <c r="P546" i="1"/>
  <c r="O546" i="1"/>
  <c r="T546" i="1"/>
  <c r="Q562" i="1"/>
  <c r="P562" i="1"/>
  <c r="O562" i="1"/>
  <c r="T562" i="1"/>
  <c r="Q578" i="1"/>
  <c r="P578" i="1"/>
  <c r="O578" i="1"/>
  <c r="T578" i="1"/>
  <c r="Q594" i="1"/>
  <c r="P594" i="1"/>
  <c r="O594" i="1"/>
  <c r="T594" i="1"/>
  <c r="Q610" i="1"/>
  <c r="P610" i="1"/>
  <c r="O610" i="1"/>
  <c r="T610" i="1"/>
  <c r="Q626" i="1"/>
  <c r="P626" i="1"/>
  <c r="O626" i="1"/>
  <c r="T626" i="1"/>
  <c r="Q642" i="1"/>
  <c r="P642" i="1"/>
  <c r="O642" i="1"/>
  <c r="T642" i="1"/>
  <c r="Q658" i="1"/>
  <c r="P658" i="1"/>
  <c r="O658" i="1"/>
  <c r="T658" i="1"/>
  <c r="Q674" i="1"/>
  <c r="P674" i="1"/>
  <c r="O674" i="1"/>
  <c r="T674" i="1"/>
  <c r="Q690" i="1"/>
  <c r="P690" i="1"/>
  <c r="O690" i="1"/>
  <c r="T690" i="1"/>
  <c r="Q706" i="1"/>
  <c r="P706" i="1"/>
  <c r="O706" i="1"/>
  <c r="T706" i="1"/>
  <c r="Q722" i="1"/>
  <c r="P722" i="1"/>
  <c r="O722" i="1"/>
  <c r="T722" i="1"/>
  <c r="Q738" i="1"/>
  <c r="P738" i="1"/>
  <c r="O738" i="1"/>
  <c r="T738" i="1"/>
  <c r="Q754" i="1"/>
  <c r="P754" i="1"/>
  <c r="O754" i="1"/>
  <c r="T754" i="1"/>
  <c r="Q770" i="1"/>
  <c r="P770" i="1"/>
  <c r="O770" i="1"/>
  <c r="T770" i="1"/>
  <c r="Q786" i="1"/>
  <c r="P786" i="1"/>
  <c r="O786" i="1"/>
  <c r="T786" i="1"/>
  <c r="Q802" i="1"/>
  <c r="P802" i="1"/>
  <c r="O802" i="1"/>
  <c r="T802" i="1"/>
  <c r="Q818" i="1"/>
  <c r="P818" i="1"/>
  <c r="O818" i="1"/>
  <c r="T818" i="1"/>
  <c r="Q834" i="1"/>
  <c r="P834" i="1"/>
  <c r="O834" i="1"/>
  <c r="T834" i="1"/>
  <c r="Q850" i="1"/>
  <c r="P850" i="1"/>
  <c r="O850" i="1"/>
  <c r="T850" i="1"/>
  <c r="Q866" i="1"/>
  <c r="P866" i="1"/>
  <c r="O866" i="1"/>
  <c r="T866" i="1"/>
  <c r="Q882" i="1"/>
  <c r="P882" i="1"/>
  <c r="O882" i="1"/>
  <c r="T882" i="1"/>
  <c r="Q898" i="1"/>
  <c r="P898" i="1"/>
  <c r="O898" i="1"/>
  <c r="T898" i="1"/>
  <c r="Q912" i="1"/>
  <c r="P912" i="1"/>
  <c r="O912" i="1"/>
  <c r="T912" i="1"/>
  <c r="Q928" i="1"/>
  <c r="P928" i="1"/>
  <c r="O928" i="1"/>
  <c r="T928" i="1"/>
  <c r="Q944" i="1"/>
  <c r="P944" i="1"/>
  <c r="O944" i="1"/>
  <c r="T944" i="1"/>
  <c r="Q960" i="1"/>
  <c r="P960" i="1"/>
  <c r="O960" i="1"/>
  <c r="T960" i="1"/>
  <c r="Q976" i="1"/>
  <c r="P976" i="1"/>
  <c r="O976" i="1"/>
  <c r="T976" i="1"/>
  <c r="Q992" i="1"/>
  <c r="P992" i="1"/>
  <c r="O992" i="1"/>
  <c r="T992" i="1"/>
  <c r="Q1006" i="1"/>
  <c r="P1006" i="1"/>
  <c r="O1006" i="1"/>
  <c r="T1006" i="1"/>
  <c r="Q1022" i="1"/>
  <c r="P1022" i="1"/>
  <c r="O1022" i="1"/>
  <c r="T1022" i="1"/>
  <c r="Q1038" i="1"/>
  <c r="P1038" i="1"/>
  <c r="O1038" i="1"/>
  <c r="T1038" i="1"/>
  <c r="Q1054" i="1"/>
  <c r="P1054" i="1"/>
  <c r="O1054" i="1"/>
  <c r="T1054" i="1"/>
  <c r="Q1070" i="1"/>
  <c r="P1070" i="1"/>
  <c r="O1070" i="1"/>
  <c r="T1070" i="1"/>
  <c r="Q1086" i="1"/>
  <c r="P1086" i="1"/>
  <c r="O1086" i="1"/>
  <c r="T1086" i="1"/>
  <c r="Q1102" i="1"/>
  <c r="P1102" i="1"/>
  <c r="O1102" i="1"/>
  <c r="T1102" i="1"/>
  <c r="Q1118" i="1"/>
  <c r="P1118" i="1"/>
  <c r="O1118" i="1"/>
  <c r="T1118" i="1"/>
  <c r="Q1134" i="1"/>
  <c r="P1134" i="1"/>
  <c r="O1134" i="1"/>
  <c r="T1134" i="1"/>
  <c r="Q1150" i="1"/>
  <c r="P1150" i="1"/>
  <c r="O1150" i="1"/>
  <c r="T1150" i="1"/>
  <c r="Q1166" i="1"/>
  <c r="P1166" i="1"/>
  <c r="O1166" i="1"/>
  <c r="T1166" i="1"/>
  <c r="Q1182" i="1"/>
  <c r="P1182" i="1"/>
  <c r="O1182" i="1"/>
  <c r="T1182" i="1"/>
  <c r="Q1198" i="1"/>
  <c r="P1198" i="1"/>
  <c r="O1198" i="1"/>
  <c r="T1198" i="1"/>
  <c r="Q1214" i="1"/>
  <c r="P1214" i="1"/>
  <c r="O1214" i="1"/>
  <c r="T1214" i="1"/>
  <c r="Q1230" i="1"/>
  <c r="P1230" i="1"/>
  <c r="O1230" i="1"/>
  <c r="T1230" i="1"/>
  <c r="Q1247" i="1"/>
  <c r="P1247" i="1"/>
  <c r="O1247" i="1"/>
  <c r="T1247" i="1"/>
  <c r="Q1263" i="1"/>
  <c r="P1263" i="1"/>
  <c r="O1263" i="1"/>
  <c r="T1263" i="1"/>
  <c r="Q1279" i="1"/>
  <c r="P1279" i="1"/>
  <c r="O1279" i="1"/>
  <c r="T1279" i="1"/>
  <c r="Q1295" i="1"/>
  <c r="P1295" i="1"/>
  <c r="O1295" i="1"/>
  <c r="T1295" i="1"/>
  <c r="Q1311" i="1"/>
  <c r="P1311" i="1"/>
  <c r="O1311" i="1"/>
  <c r="T1311" i="1"/>
  <c r="Q1327" i="1"/>
  <c r="P1327" i="1"/>
  <c r="O1327" i="1"/>
  <c r="T1327" i="1"/>
  <c r="Q1343" i="1"/>
  <c r="P1343" i="1"/>
  <c r="O1343" i="1"/>
  <c r="T1343" i="1"/>
  <c r="Q1359" i="1"/>
  <c r="P1359" i="1"/>
  <c r="O1359" i="1"/>
  <c r="T1359" i="1"/>
  <c r="Q1375" i="1"/>
  <c r="P1375" i="1"/>
  <c r="O1375" i="1"/>
  <c r="T1375" i="1"/>
  <c r="Q1391" i="1"/>
  <c r="P1391" i="1"/>
  <c r="O1391" i="1"/>
  <c r="T1391" i="1"/>
  <c r="Q1407" i="1"/>
  <c r="P1407" i="1"/>
  <c r="O1407" i="1"/>
  <c r="T1407" i="1"/>
  <c r="Q1423" i="1"/>
  <c r="P1423" i="1"/>
  <c r="O1423" i="1"/>
  <c r="T1423" i="1"/>
  <c r="Q1439" i="1"/>
  <c r="P1439" i="1"/>
  <c r="O1439" i="1"/>
  <c r="T1439" i="1"/>
  <c r="Q1455" i="1"/>
  <c r="P1455" i="1"/>
  <c r="O1455" i="1"/>
  <c r="T1455" i="1"/>
  <c r="Q1471" i="1"/>
  <c r="P1471" i="1"/>
  <c r="O1471" i="1"/>
  <c r="T1471" i="1"/>
  <c r="Q1487" i="1"/>
  <c r="P1487" i="1"/>
  <c r="O1487" i="1"/>
  <c r="T1487" i="1"/>
  <c r="Q1503" i="1"/>
  <c r="P1503" i="1"/>
  <c r="O1503" i="1"/>
  <c r="T1503" i="1"/>
  <c r="Q1519" i="1"/>
  <c r="P1519" i="1"/>
  <c r="O1519" i="1"/>
  <c r="T1519" i="1"/>
  <c r="Q1535" i="1"/>
  <c r="P1535" i="1"/>
  <c r="O1535" i="1"/>
  <c r="T1535" i="1"/>
  <c r="Q1551" i="1"/>
  <c r="P1551" i="1"/>
  <c r="O1551" i="1"/>
  <c r="T1551" i="1"/>
  <c r="Q1567" i="1"/>
  <c r="P1567" i="1"/>
  <c r="O1567" i="1"/>
  <c r="T1567" i="1"/>
  <c r="Q1583" i="1"/>
  <c r="P1583" i="1"/>
  <c r="O1583" i="1"/>
  <c r="T1583" i="1"/>
  <c r="Q1599" i="1"/>
  <c r="P1599" i="1"/>
  <c r="O1599" i="1"/>
  <c r="T1599" i="1"/>
  <c r="Q1615" i="1"/>
  <c r="P1615" i="1"/>
  <c r="O1615" i="1"/>
  <c r="T1615" i="1"/>
  <c r="Q1631" i="1"/>
  <c r="P1631" i="1"/>
  <c r="O1631" i="1"/>
  <c r="T1631" i="1"/>
  <c r="Q1647" i="1"/>
  <c r="P1647" i="1"/>
  <c r="O1647" i="1"/>
  <c r="T1647" i="1"/>
  <c r="Q1663" i="1"/>
  <c r="P1663" i="1"/>
  <c r="O1663" i="1"/>
  <c r="T1663" i="1"/>
  <c r="Q1679" i="1"/>
  <c r="P1679" i="1"/>
  <c r="O1679" i="1"/>
  <c r="T1679" i="1"/>
  <c r="Q1695" i="1"/>
  <c r="P1695" i="1"/>
  <c r="O1695" i="1"/>
  <c r="T1695" i="1"/>
  <c r="Q1711" i="1"/>
  <c r="P1711" i="1"/>
  <c r="O1711" i="1"/>
  <c r="T1711" i="1"/>
  <c r="Q1727" i="1"/>
  <c r="P1727" i="1"/>
  <c r="O1727" i="1"/>
  <c r="T1727" i="1"/>
  <c r="Q1743" i="1"/>
  <c r="P1743" i="1"/>
  <c r="O1743" i="1"/>
  <c r="T1743" i="1"/>
  <c r="Q1759" i="1"/>
  <c r="P1759" i="1"/>
  <c r="O1759" i="1"/>
  <c r="T1759" i="1"/>
  <c r="Q1775" i="1"/>
  <c r="P1775" i="1"/>
  <c r="O1775" i="1"/>
  <c r="T1775" i="1"/>
  <c r="Q1791" i="1"/>
  <c r="P1791" i="1"/>
  <c r="O1791" i="1"/>
  <c r="T1791" i="1"/>
  <c r="Q1807" i="1"/>
  <c r="P1807" i="1"/>
  <c r="O1807" i="1"/>
  <c r="T1807" i="1"/>
  <c r="Q1823" i="1"/>
  <c r="P1823" i="1"/>
  <c r="O1823" i="1"/>
  <c r="T1823" i="1"/>
  <c r="Q1839" i="1"/>
  <c r="P1839" i="1"/>
  <c r="O1839" i="1"/>
  <c r="T1839" i="1"/>
  <c r="Q1855" i="1"/>
  <c r="P1855" i="1"/>
  <c r="O1855" i="1"/>
  <c r="T1855" i="1"/>
  <c r="Q1871" i="1"/>
  <c r="P1871" i="1"/>
  <c r="O1871" i="1"/>
  <c r="T1871" i="1"/>
  <c r="Q1887" i="1"/>
  <c r="P1887" i="1"/>
  <c r="O1887" i="1"/>
  <c r="T1887" i="1"/>
  <c r="Q1903" i="1"/>
  <c r="P1903" i="1"/>
  <c r="O1903" i="1"/>
  <c r="T1903" i="1"/>
  <c r="Q1919" i="1"/>
  <c r="P1919" i="1"/>
  <c r="O1919" i="1"/>
  <c r="T1919" i="1"/>
  <c r="Q1935" i="1"/>
  <c r="P1935" i="1"/>
  <c r="O1935" i="1"/>
  <c r="T1935" i="1"/>
  <c r="Q1951" i="1"/>
  <c r="P1951" i="1"/>
  <c r="O1951" i="1"/>
  <c r="T1951" i="1"/>
  <c r="Q1967" i="1"/>
  <c r="P1967" i="1"/>
  <c r="O1967" i="1"/>
  <c r="T1967" i="1"/>
  <c r="Q1983" i="1"/>
  <c r="P1983" i="1"/>
  <c r="O1983" i="1"/>
  <c r="T1983" i="1"/>
  <c r="Q1997" i="1"/>
  <c r="P1997" i="1"/>
  <c r="O1997" i="1"/>
  <c r="T1997" i="1"/>
  <c r="Q2013" i="1"/>
  <c r="P2013" i="1"/>
  <c r="O2013" i="1"/>
  <c r="T2013" i="1"/>
  <c r="Q2029" i="1"/>
  <c r="P2029" i="1"/>
  <c r="O2029" i="1"/>
  <c r="T2029" i="1"/>
  <c r="Q2045" i="1"/>
  <c r="P2045" i="1"/>
  <c r="O2045" i="1"/>
  <c r="T2045" i="1"/>
  <c r="Q2061" i="1"/>
  <c r="P2061" i="1"/>
  <c r="O2061" i="1"/>
  <c r="T2061" i="1"/>
  <c r="Q2077" i="1"/>
  <c r="P2077" i="1"/>
  <c r="O2077" i="1"/>
  <c r="T2077" i="1"/>
  <c r="Q2092" i="1"/>
  <c r="P2092" i="1"/>
  <c r="O2092" i="1"/>
  <c r="T2092" i="1"/>
  <c r="Q2108" i="1"/>
  <c r="P2108" i="1"/>
  <c r="O2108" i="1"/>
  <c r="T2108" i="1"/>
  <c r="Q2124" i="1"/>
  <c r="P2124" i="1"/>
  <c r="O2124" i="1"/>
  <c r="T2124" i="1"/>
  <c r="Q2140" i="1"/>
  <c r="P2140" i="1"/>
  <c r="O2140" i="1"/>
  <c r="T2140" i="1"/>
  <c r="Q2156" i="1"/>
  <c r="P2156" i="1"/>
  <c r="O2156" i="1"/>
  <c r="T2156" i="1"/>
  <c r="Q2172" i="1"/>
  <c r="P2172" i="1"/>
  <c r="O2172" i="1"/>
  <c r="T2172" i="1"/>
  <c r="Q2188" i="1"/>
  <c r="P2188" i="1"/>
  <c r="O2188" i="1"/>
  <c r="T2188" i="1"/>
  <c r="Q2204" i="1"/>
  <c r="P2204" i="1"/>
  <c r="O2204" i="1"/>
  <c r="T2204" i="1"/>
  <c r="Q2220" i="1"/>
  <c r="P2220" i="1"/>
  <c r="O2220" i="1"/>
  <c r="T2220" i="1"/>
  <c r="Q2236" i="1"/>
  <c r="P2236" i="1"/>
  <c r="O2236" i="1"/>
  <c r="T2236" i="1"/>
  <c r="Q2252" i="1"/>
  <c r="P2252" i="1"/>
  <c r="O2252" i="1"/>
  <c r="T2252" i="1"/>
  <c r="Q2268" i="1"/>
  <c r="P2268" i="1"/>
  <c r="O2268" i="1"/>
  <c r="T2268" i="1"/>
  <c r="Q2284" i="1"/>
  <c r="P2284" i="1"/>
  <c r="O2284" i="1"/>
  <c r="T2284" i="1"/>
  <c r="Q2300" i="1"/>
  <c r="P2300" i="1"/>
  <c r="O2300" i="1"/>
  <c r="T2300" i="1"/>
  <c r="Q2316" i="1"/>
  <c r="P2316" i="1"/>
  <c r="O2316" i="1"/>
  <c r="T2316" i="1"/>
  <c r="Q2332" i="1"/>
  <c r="P2332" i="1"/>
  <c r="O2332" i="1"/>
  <c r="T2332" i="1"/>
  <c r="Q2348" i="1"/>
  <c r="P2348" i="1"/>
  <c r="O2348" i="1"/>
  <c r="T2348" i="1"/>
  <c r="Q2364" i="1"/>
  <c r="P2364" i="1"/>
  <c r="O2364" i="1"/>
  <c r="T2364" i="1"/>
  <c r="Q2380" i="1"/>
  <c r="P2380" i="1"/>
  <c r="O2380" i="1"/>
  <c r="T2380" i="1"/>
  <c r="Q2396" i="1"/>
  <c r="P2396" i="1"/>
  <c r="O2396" i="1"/>
  <c r="T2396" i="1"/>
  <c r="Q2412" i="1"/>
  <c r="P2412" i="1"/>
  <c r="O2412" i="1"/>
  <c r="T2412" i="1"/>
  <c r="Q2428" i="1"/>
  <c r="P2428" i="1"/>
  <c r="O2428" i="1"/>
  <c r="T2428" i="1"/>
  <c r="Q2444" i="1"/>
  <c r="P2444" i="1"/>
  <c r="O2444" i="1"/>
  <c r="T2444" i="1"/>
  <c r="Q2460" i="1"/>
  <c r="P2460" i="1"/>
  <c r="O2460" i="1"/>
  <c r="T2460" i="1"/>
  <c r="Q2476" i="1"/>
  <c r="P2476" i="1"/>
  <c r="O2476" i="1"/>
  <c r="T2476" i="1"/>
  <c r="Q2492" i="1"/>
  <c r="P2492" i="1"/>
  <c r="O2492" i="1"/>
  <c r="T2492" i="1"/>
  <c r="Q2508" i="1"/>
  <c r="P2508" i="1"/>
  <c r="O2508" i="1"/>
  <c r="T2508" i="1"/>
  <c r="Q2524" i="1"/>
  <c r="P2524" i="1"/>
  <c r="O2524" i="1"/>
  <c r="T2524" i="1"/>
  <c r="Q2540" i="1"/>
  <c r="P2540" i="1"/>
  <c r="O2540" i="1"/>
  <c r="T2540" i="1"/>
  <c r="Q2556" i="1"/>
  <c r="P2556" i="1"/>
  <c r="O2556" i="1"/>
  <c r="T2556" i="1"/>
  <c r="Q2572" i="1"/>
  <c r="P2572" i="1"/>
  <c r="O2572" i="1"/>
  <c r="T2572" i="1"/>
  <c r="Q2588" i="1"/>
  <c r="P2588" i="1"/>
  <c r="O2588" i="1"/>
  <c r="T2588" i="1"/>
  <c r="Q2604" i="1"/>
  <c r="P2604" i="1"/>
  <c r="O2604" i="1"/>
  <c r="T2604" i="1"/>
  <c r="Q2620" i="1"/>
  <c r="P2620" i="1"/>
  <c r="O2620" i="1"/>
  <c r="T2620" i="1"/>
  <c r="Q2636" i="1"/>
  <c r="P2636" i="1"/>
  <c r="O2636" i="1"/>
  <c r="T2636" i="1"/>
  <c r="Q2652" i="1"/>
  <c r="P2652" i="1"/>
  <c r="O2652" i="1"/>
  <c r="T2652" i="1"/>
  <c r="Q2668" i="1"/>
  <c r="P2668" i="1"/>
  <c r="O2668" i="1"/>
  <c r="T2668" i="1"/>
  <c r="Q2684" i="1"/>
  <c r="P2684" i="1"/>
  <c r="O2684" i="1"/>
  <c r="T2684" i="1"/>
  <c r="Q2700" i="1"/>
  <c r="P2700" i="1"/>
  <c r="O2700" i="1"/>
  <c r="T2700" i="1"/>
  <c r="Q2716" i="1"/>
  <c r="P2716" i="1"/>
  <c r="O2716" i="1"/>
  <c r="T2716" i="1"/>
  <c r="Q2732" i="1"/>
  <c r="P2732" i="1"/>
  <c r="O2732" i="1"/>
  <c r="T2732" i="1"/>
  <c r="Q2748" i="1"/>
  <c r="P2748" i="1"/>
  <c r="O2748" i="1"/>
  <c r="T2748" i="1"/>
  <c r="Q2762" i="1"/>
  <c r="P2762" i="1"/>
  <c r="O2762" i="1"/>
  <c r="T2762" i="1"/>
  <c r="Q2778" i="1"/>
  <c r="P2778" i="1"/>
  <c r="O2778" i="1"/>
  <c r="T2778" i="1"/>
  <c r="Q2794" i="1"/>
  <c r="P2794" i="1"/>
  <c r="O2794" i="1"/>
  <c r="T2794" i="1"/>
  <c r="Q2810" i="1"/>
  <c r="P2810" i="1"/>
  <c r="O2810" i="1"/>
  <c r="T2810" i="1"/>
  <c r="Q2826" i="1"/>
  <c r="P2826" i="1"/>
  <c r="O2826" i="1"/>
  <c r="T2826" i="1"/>
  <c r="Q2842" i="1"/>
  <c r="P2842" i="1"/>
  <c r="O2842" i="1"/>
  <c r="T2842" i="1"/>
  <c r="Q2872" i="1"/>
  <c r="P2872" i="1"/>
  <c r="O2872" i="1"/>
  <c r="T2872" i="1"/>
  <c r="Q2888" i="1"/>
  <c r="P2888" i="1"/>
  <c r="O2888" i="1"/>
  <c r="T2888" i="1"/>
  <c r="Q2904" i="1"/>
  <c r="P2904" i="1"/>
  <c r="O2904" i="1"/>
  <c r="T2904" i="1"/>
  <c r="Q2920" i="1"/>
  <c r="P2920" i="1"/>
  <c r="O2920" i="1"/>
  <c r="T2920" i="1"/>
  <c r="Q2936" i="1"/>
  <c r="P2936" i="1"/>
  <c r="O2936" i="1"/>
  <c r="T2936" i="1"/>
  <c r="Q2952" i="1"/>
  <c r="P2952" i="1"/>
  <c r="O2952" i="1"/>
  <c r="T2952" i="1"/>
  <c r="Q2968" i="1"/>
  <c r="P2968" i="1"/>
  <c r="O2968" i="1"/>
  <c r="T2968" i="1"/>
  <c r="Q2984" i="1"/>
  <c r="P2984" i="1"/>
  <c r="O2984" i="1"/>
  <c r="T2984" i="1"/>
  <c r="Q3000" i="1"/>
  <c r="P3000" i="1"/>
  <c r="O3000" i="1"/>
  <c r="T3000" i="1"/>
  <c r="Q3016" i="1"/>
  <c r="P3016" i="1"/>
  <c r="O3016" i="1"/>
  <c r="T3016" i="1"/>
  <c r="Q3032" i="1"/>
  <c r="P3032" i="1"/>
  <c r="O3032" i="1"/>
  <c r="T3032" i="1"/>
  <c r="Q3048" i="1"/>
  <c r="P3048" i="1"/>
  <c r="O3048" i="1"/>
  <c r="T3048" i="1"/>
  <c r="Q3064" i="1"/>
  <c r="P3064" i="1"/>
  <c r="O3064" i="1"/>
  <c r="T3064" i="1"/>
  <c r="Q3080" i="1"/>
  <c r="P3080" i="1"/>
  <c r="O3080" i="1"/>
  <c r="T3080" i="1"/>
  <c r="Q3096" i="1"/>
  <c r="P3096" i="1"/>
  <c r="O3096" i="1"/>
  <c r="T3096" i="1"/>
  <c r="Q3112" i="1"/>
  <c r="P3112" i="1"/>
  <c r="O3112" i="1"/>
  <c r="T3112" i="1"/>
  <c r="Q3128" i="1"/>
  <c r="P3128" i="1"/>
  <c r="O3128" i="1"/>
  <c r="T3128" i="1"/>
  <c r="Q3164" i="1"/>
  <c r="P3164" i="1"/>
  <c r="O3164" i="1"/>
  <c r="T3164" i="1"/>
  <c r="Q3208" i="1"/>
  <c r="P3208" i="1"/>
  <c r="O3208" i="1"/>
  <c r="T3208" i="1"/>
  <c r="Q3148" i="1"/>
  <c r="P3148" i="1"/>
  <c r="O3148" i="1"/>
  <c r="T3148" i="1"/>
  <c r="Q3172" i="1"/>
  <c r="P3172" i="1"/>
  <c r="O3172" i="1"/>
  <c r="T3172" i="1"/>
  <c r="Q3200" i="1"/>
  <c r="P3200" i="1"/>
  <c r="O3200" i="1"/>
  <c r="T3200" i="1"/>
  <c r="Q3224" i="1"/>
  <c r="P3224" i="1"/>
  <c r="O3224" i="1"/>
  <c r="T3224" i="1"/>
  <c r="Q9" i="1"/>
  <c r="P9" i="1"/>
  <c r="O9" i="1"/>
  <c r="T9" i="1"/>
  <c r="Q25" i="1"/>
  <c r="P25" i="1"/>
  <c r="O25" i="1"/>
  <c r="T25" i="1"/>
  <c r="Q41" i="1"/>
  <c r="P41" i="1"/>
  <c r="O41" i="1"/>
  <c r="T41" i="1"/>
  <c r="Q57" i="1"/>
  <c r="P57" i="1"/>
  <c r="O57" i="1"/>
  <c r="T57" i="1"/>
  <c r="Q73" i="1"/>
  <c r="P73" i="1"/>
  <c r="O73" i="1"/>
  <c r="T73" i="1"/>
  <c r="Q89" i="1"/>
  <c r="P89" i="1"/>
  <c r="O89" i="1"/>
  <c r="T89" i="1"/>
  <c r="Q105" i="1"/>
  <c r="P105" i="1"/>
  <c r="O105" i="1"/>
  <c r="T105" i="1"/>
  <c r="Q121" i="1"/>
  <c r="P121" i="1"/>
  <c r="O121" i="1"/>
  <c r="T121" i="1"/>
  <c r="Q135" i="1"/>
  <c r="P135" i="1"/>
  <c r="O135" i="1"/>
  <c r="T135" i="1"/>
  <c r="Q151" i="1"/>
  <c r="P151" i="1"/>
  <c r="O151" i="1"/>
  <c r="T151" i="1"/>
  <c r="Q167" i="1"/>
  <c r="P167" i="1"/>
  <c r="O167" i="1"/>
  <c r="T167" i="1"/>
  <c r="Q183" i="1"/>
  <c r="P183" i="1"/>
  <c r="O183" i="1"/>
  <c r="T183" i="1"/>
  <c r="Q199" i="1"/>
  <c r="P199" i="1"/>
  <c r="O199" i="1"/>
  <c r="T199" i="1"/>
  <c r="Q215" i="1"/>
  <c r="P215" i="1"/>
  <c r="O215" i="1"/>
  <c r="T215" i="1"/>
  <c r="Q230" i="1"/>
  <c r="P230" i="1"/>
  <c r="O230" i="1"/>
  <c r="T230" i="1"/>
  <c r="Q246" i="1"/>
  <c r="P246" i="1"/>
  <c r="O246" i="1"/>
  <c r="T246" i="1"/>
  <c r="Q262" i="1"/>
  <c r="P262" i="1"/>
  <c r="O262" i="1"/>
  <c r="T262" i="1"/>
  <c r="Q278" i="1"/>
  <c r="P278" i="1"/>
  <c r="O278" i="1"/>
  <c r="T278" i="1"/>
  <c r="Q294" i="1"/>
  <c r="P294" i="1"/>
  <c r="O294" i="1"/>
  <c r="T294" i="1"/>
  <c r="Q310" i="1"/>
  <c r="P310" i="1"/>
  <c r="O310" i="1"/>
  <c r="T310" i="1"/>
  <c r="Q326" i="1"/>
  <c r="P326" i="1"/>
  <c r="O326" i="1"/>
  <c r="T326" i="1"/>
  <c r="Q342" i="1"/>
  <c r="P342" i="1"/>
  <c r="O342" i="1"/>
  <c r="T342" i="1"/>
  <c r="Q358" i="1"/>
  <c r="P358" i="1"/>
  <c r="O358" i="1"/>
  <c r="T358" i="1"/>
  <c r="Q374" i="1"/>
  <c r="P374" i="1"/>
  <c r="O374" i="1"/>
  <c r="T374" i="1"/>
  <c r="Q390" i="1"/>
  <c r="P390" i="1"/>
  <c r="O390" i="1"/>
  <c r="T390" i="1"/>
  <c r="Q406" i="1"/>
  <c r="P406" i="1"/>
  <c r="O406" i="1"/>
  <c r="T406" i="1"/>
  <c r="Q422" i="1"/>
  <c r="P422" i="1"/>
  <c r="O422" i="1"/>
  <c r="T422" i="1"/>
  <c r="Q438" i="1"/>
  <c r="P438" i="1"/>
  <c r="O438" i="1"/>
  <c r="T438" i="1"/>
  <c r="Q454" i="1"/>
  <c r="P454" i="1"/>
  <c r="O454" i="1"/>
  <c r="T454" i="1"/>
  <c r="Q470" i="1"/>
  <c r="P470" i="1"/>
  <c r="O470" i="1"/>
  <c r="T470" i="1"/>
  <c r="Q486" i="1"/>
  <c r="P486" i="1"/>
  <c r="O486" i="1"/>
  <c r="T486" i="1"/>
  <c r="Q502" i="1"/>
  <c r="P502" i="1"/>
  <c r="O502" i="1"/>
  <c r="T502" i="1"/>
  <c r="Q518" i="1"/>
  <c r="P518" i="1"/>
  <c r="O518" i="1"/>
  <c r="T518" i="1"/>
  <c r="Q534" i="1"/>
  <c r="P534" i="1"/>
  <c r="O534" i="1"/>
  <c r="T534" i="1"/>
  <c r="Q550" i="1"/>
  <c r="P550" i="1"/>
  <c r="O550" i="1"/>
  <c r="T550" i="1"/>
  <c r="Q566" i="1"/>
  <c r="P566" i="1"/>
  <c r="O566" i="1"/>
  <c r="T566" i="1"/>
  <c r="Q582" i="1"/>
  <c r="P582" i="1"/>
  <c r="O582" i="1"/>
  <c r="T582" i="1"/>
  <c r="Q598" i="1"/>
  <c r="P598" i="1"/>
  <c r="O598" i="1"/>
  <c r="T598" i="1"/>
  <c r="Q614" i="1"/>
  <c r="P614" i="1"/>
  <c r="O614" i="1"/>
  <c r="T614" i="1"/>
  <c r="Q630" i="1"/>
  <c r="P630" i="1"/>
  <c r="O630" i="1"/>
  <c r="T630" i="1"/>
  <c r="Q646" i="1"/>
  <c r="P646" i="1"/>
  <c r="O646" i="1"/>
  <c r="T646" i="1"/>
  <c r="Q662" i="1"/>
  <c r="P662" i="1"/>
  <c r="O662" i="1"/>
  <c r="T662" i="1"/>
  <c r="Q678" i="1"/>
  <c r="P678" i="1"/>
  <c r="O678" i="1"/>
  <c r="T678" i="1"/>
  <c r="Q694" i="1"/>
  <c r="P694" i="1"/>
  <c r="O694" i="1"/>
  <c r="T694" i="1"/>
  <c r="Q710" i="1"/>
  <c r="P710" i="1"/>
  <c r="O710" i="1"/>
  <c r="T710" i="1"/>
  <c r="Q726" i="1"/>
  <c r="P726" i="1"/>
  <c r="O726" i="1"/>
  <c r="T726" i="1"/>
  <c r="Q742" i="1"/>
  <c r="P742" i="1"/>
  <c r="O742" i="1"/>
  <c r="T742" i="1"/>
  <c r="Q758" i="1"/>
  <c r="P758" i="1"/>
  <c r="O758" i="1"/>
  <c r="T758" i="1"/>
  <c r="Q774" i="1"/>
  <c r="P774" i="1"/>
  <c r="O774" i="1"/>
  <c r="T774" i="1"/>
  <c r="Q790" i="1"/>
  <c r="P790" i="1"/>
  <c r="O790" i="1"/>
  <c r="T790" i="1"/>
  <c r="Q806" i="1"/>
  <c r="P806" i="1"/>
  <c r="O806" i="1"/>
  <c r="T806" i="1"/>
  <c r="Q822" i="1"/>
  <c r="P822" i="1"/>
  <c r="O822" i="1"/>
  <c r="T822" i="1"/>
  <c r="Q838" i="1"/>
  <c r="P838" i="1"/>
  <c r="O838" i="1"/>
  <c r="T838" i="1"/>
  <c r="Q854" i="1"/>
  <c r="P854" i="1"/>
  <c r="O854" i="1"/>
  <c r="T854" i="1"/>
  <c r="Q870" i="1"/>
  <c r="P870" i="1"/>
  <c r="O870" i="1"/>
  <c r="T870" i="1"/>
  <c r="Q886" i="1"/>
  <c r="P886" i="1"/>
  <c r="O886" i="1"/>
  <c r="T886" i="1"/>
  <c r="Q902" i="1"/>
  <c r="P902" i="1"/>
  <c r="O902" i="1"/>
  <c r="T902" i="1"/>
  <c r="Q916" i="1"/>
  <c r="P916" i="1"/>
  <c r="O916" i="1"/>
  <c r="T916" i="1"/>
  <c r="Q932" i="1"/>
  <c r="P932" i="1"/>
  <c r="O932" i="1"/>
  <c r="T932" i="1"/>
  <c r="Q948" i="1"/>
  <c r="P948" i="1"/>
  <c r="O948" i="1"/>
  <c r="T948" i="1"/>
  <c r="Q964" i="1"/>
  <c r="P964" i="1"/>
  <c r="O964" i="1"/>
  <c r="T964" i="1"/>
  <c r="Q980" i="1"/>
  <c r="P980" i="1"/>
  <c r="O980" i="1"/>
  <c r="T980" i="1"/>
  <c r="Q996" i="1"/>
  <c r="P996" i="1"/>
  <c r="O996" i="1"/>
  <c r="T996" i="1"/>
  <c r="Q1010" i="1"/>
  <c r="P1010" i="1"/>
  <c r="O1010" i="1"/>
  <c r="T1010" i="1"/>
  <c r="Q1026" i="1"/>
  <c r="P1026" i="1"/>
  <c r="O1026" i="1"/>
  <c r="T1026" i="1"/>
  <c r="Q1042" i="1"/>
  <c r="P1042" i="1"/>
  <c r="O1042" i="1"/>
  <c r="T1042" i="1"/>
  <c r="Q1058" i="1"/>
  <c r="P1058" i="1"/>
  <c r="O1058" i="1"/>
  <c r="T1058" i="1"/>
  <c r="Q1074" i="1"/>
  <c r="P1074" i="1"/>
  <c r="O1074" i="1"/>
  <c r="T1074" i="1"/>
  <c r="Q1090" i="1"/>
  <c r="P1090" i="1"/>
  <c r="O1090" i="1"/>
  <c r="T1090" i="1"/>
  <c r="Q1106" i="1"/>
  <c r="P1106" i="1"/>
  <c r="O1106" i="1"/>
  <c r="T1106" i="1"/>
  <c r="Q1122" i="1"/>
  <c r="P1122" i="1"/>
  <c r="O1122" i="1"/>
  <c r="T1122" i="1"/>
  <c r="Q1138" i="1"/>
  <c r="P1138" i="1"/>
  <c r="O1138" i="1"/>
  <c r="T1138" i="1"/>
  <c r="Q1154" i="1"/>
  <c r="P1154" i="1"/>
  <c r="O1154" i="1"/>
  <c r="T1154" i="1"/>
  <c r="Q1170" i="1"/>
  <c r="P1170" i="1"/>
  <c r="O1170" i="1"/>
  <c r="T1170" i="1"/>
  <c r="Q1186" i="1"/>
  <c r="P1186" i="1"/>
  <c r="O1186" i="1"/>
  <c r="T1186" i="1"/>
  <c r="Q1202" i="1"/>
  <c r="P1202" i="1"/>
  <c r="O1202" i="1"/>
  <c r="T1202" i="1"/>
  <c r="Q1218" i="1"/>
  <c r="P1218" i="1"/>
  <c r="O1218" i="1"/>
  <c r="T1218" i="1"/>
  <c r="Q1234" i="1"/>
  <c r="P1234" i="1"/>
  <c r="O1234" i="1"/>
  <c r="T1234" i="1"/>
  <c r="Q1251" i="1"/>
  <c r="P1251" i="1"/>
  <c r="O1251" i="1"/>
  <c r="T1251" i="1"/>
  <c r="Q1267" i="1"/>
  <c r="P1267" i="1"/>
  <c r="O1267" i="1"/>
  <c r="T1267" i="1"/>
  <c r="Q1283" i="1"/>
  <c r="P1283" i="1"/>
  <c r="O1283" i="1"/>
  <c r="T1283" i="1"/>
  <c r="Q1299" i="1"/>
  <c r="P1299" i="1"/>
  <c r="O1299" i="1"/>
  <c r="T1299" i="1"/>
  <c r="Q1315" i="1"/>
  <c r="P1315" i="1"/>
  <c r="O1315" i="1"/>
  <c r="T1315" i="1"/>
  <c r="Q1331" i="1"/>
  <c r="P1331" i="1"/>
  <c r="O1331" i="1"/>
  <c r="T1331" i="1"/>
  <c r="Q1347" i="1"/>
  <c r="P1347" i="1"/>
  <c r="O1347" i="1"/>
  <c r="T1347" i="1"/>
  <c r="Q1363" i="1"/>
  <c r="P1363" i="1"/>
  <c r="O1363" i="1"/>
  <c r="T1363" i="1"/>
  <c r="Q1379" i="1"/>
  <c r="P1379" i="1"/>
  <c r="O1379" i="1"/>
  <c r="T1379" i="1"/>
  <c r="Q1395" i="1"/>
  <c r="P1395" i="1"/>
  <c r="O1395" i="1"/>
  <c r="T1395" i="1"/>
  <c r="Q1411" i="1"/>
  <c r="P1411" i="1"/>
  <c r="O1411" i="1"/>
  <c r="T1411" i="1"/>
  <c r="Q1427" i="1"/>
  <c r="P1427" i="1"/>
  <c r="O1427" i="1"/>
  <c r="T1427" i="1"/>
  <c r="Q1443" i="1"/>
  <c r="P1443" i="1"/>
  <c r="O1443" i="1"/>
  <c r="T1443" i="1"/>
  <c r="Q1459" i="1"/>
  <c r="P1459" i="1"/>
  <c r="O1459" i="1"/>
  <c r="T1459" i="1"/>
  <c r="Q1475" i="1"/>
  <c r="P1475" i="1"/>
  <c r="O1475" i="1"/>
  <c r="T1475" i="1"/>
  <c r="Q1491" i="1"/>
  <c r="P1491" i="1"/>
  <c r="O1491" i="1"/>
  <c r="T1491" i="1"/>
  <c r="Q1507" i="1"/>
  <c r="P1507" i="1"/>
  <c r="O1507" i="1"/>
  <c r="T1507" i="1"/>
  <c r="Q1523" i="1"/>
  <c r="P1523" i="1"/>
  <c r="O1523" i="1"/>
  <c r="T1523" i="1"/>
  <c r="Q1539" i="1"/>
  <c r="P1539" i="1"/>
  <c r="O1539" i="1"/>
  <c r="T1539" i="1"/>
  <c r="Q1555" i="1"/>
  <c r="P1555" i="1"/>
  <c r="O1555" i="1"/>
  <c r="T1555" i="1"/>
  <c r="Q1571" i="1"/>
  <c r="P1571" i="1"/>
  <c r="O1571" i="1"/>
  <c r="T1571" i="1"/>
  <c r="Q1587" i="1"/>
  <c r="P1587" i="1"/>
  <c r="O1587" i="1"/>
  <c r="T1587" i="1"/>
  <c r="Q1603" i="1"/>
  <c r="P1603" i="1"/>
  <c r="O1603" i="1"/>
  <c r="T1603" i="1"/>
  <c r="Q1619" i="1"/>
  <c r="P1619" i="1"/>
  <c r="O1619" i="1"/>
  <c r="T1619" i="1"/>
  <c r="Q1635" i="1"/>
  <c r="P1635" i="1"/>
  <c r="O1635" i="1"/>
  <c r="T1635" i="1"/>
  <c r="Q1651" i="1"/>
  <c r="P1651" i="1"/>
  <c r="O1651" i="1"/>
  <c r="T1651" i="1"/>
  <c r="Q1667" i="1"/>
  <c r="P1667" i="1"/>
  <c r="O1667" i="1"/>
  <c r="T1667" i="1"/>
  <c r="Q1683" i="1"/>
  <c r="P1683" i="1"/>
  <c r="O1683" i="1"/>
  <c r="T1683" i="1"/>
  <c r="Q1699" i="1"/>
  <c r="P1699" i="1"/>
  <c r="O1699" i="1"/>
  <c r="T1699" i="1"/>
  <c r="Q1715" i="1"/>
  <c r="P1715" i="1"/>
  <c r="O1715" i="1"/>
  <c r="T1715" i="1"/>
  <c r="Q1731" i="1"/>
  <c r="P1731" i="1"/>
  <c r="O1731" i="1"/>
  <c r="T1731" i="1"/>
  <c r="Q1747" i="1"/>
  <c r="P1747" i="1"/>
  <c r="O1747" i="1"/>
  <c r="T1747" i="1"/>
  <c r="Q1763" i="1"/>
  <c r="P1763" i="1"/>
  <c r="O1763" i="1"/>
  <c r="T1763" i="1"/>
  <c r="Q1779" i="1"/>
  <c r="P1779" i="1"/>
  <c r="O1779" i="1"/>
  <c r="T1779" i="1"/>
  <c r="Q1795" i="1"/>
  <c r="P1795" i="1"/>
  <c r="O1795" i="1"/>
  <c r="T1795" i="1"/>
  <c r="Q1811" i="1"/>
  <c r="P1811" i="1"/>
  <c r="O1811" i="1"/>
  <c r="T1811" i="1"/>
  <c r="Q1827" i="1"/>
  <c r="P1827" i="1"/>
  <c r="O1827" i="1"/>
  <c r="T1827" i="1"/>
  <c r="Q1843" i="1"/>
  <c r="P1843" i="1"/>
  <c r="O1843" i="1"/>
  <c r="T1843" i="1"/>
  <c r="Q1859" i="1"/>
  <c r="P1859" i="1"/>
  <c r="O1859" i="1"/>
  <c r="T1859" i="1"/>
  <c r="Q1875" i="1"/>
  <c r="P1875" i="1"/>
  <c r="O1875" i="1"/>
  <c r="T1875" i="1"/>
  <c r="Q1891" i="1"/>
  <c r="P1891" i="1"/>
  <c r="O1891" i="1"/>
  <c r="T1891" i="1"/>
  <c r="Q1907" i="1"/>
  <c r="P1907" i="1"/>
  <c r="O1907" i="1"/>
  <c r="T1907" i="1"/>
  <c r="Q1923" i="1"/>
  <c r="P1923" i="1"/>
  <c r="O1923" i="1"/>
  <c r="T1923" i="1"/>
  <c r="Q1939" i="1"/>
  <c r="P1939" i="1"/>
  <c r="O1939" i="1"/>
  <c r="T1939" i="1"/>
  <c r="Q1955" i="1"/>
  <c r="P1955" i="1"/>
  <c r="O1955" i="1"/>
  <c r="T1955" i="1"/>
  <c r="Q1971" i="1"/>
  <c r="P1971" i="1"/>
  <c r="O1971" i="1"/>
  <c r="T1971" i="1"/>
  <c r="Q1987" i="1"/>
  <c r="P1987" i="1"/>
  <c r="O1987" i="1"/>
  <c r="T1987" i="1"/>
  <c r="Q2001" i="1"/>
  <c r="P2001" i="1"/>
  <c r="O2001" i="1"/>
  <c r="T2001" i="1"/>
  <c r="Q2017" i="1"/>
  <c r="P2017" i="1"/>
  <c r="O2017" i="1"/>
  <c r="T2017" i="1"/>
  <c r="Q2033" i="1"/>
  <c r="P2033" i="1"/>
  <c r="O2033" i="1"/>
  <c r="T2033" i="1"/>
  <c r="Q2049" i="1"/>
  <c r="P2049" i="1"/>
  <c r="O2049" i="1"/>
  <c r="T2049" i="1"/>
  <c r="Q2065" i="1"/>
  <c r="P2065" i="1"/>
  <c r="O2065" i="1"/>
  <c r="T2065" i="1"/>
  <c r="Q2080" i="1"/>
  <c r="P2080" i="1"/>
  <c r="O2080" i="1"/>
  <c r="T2080" i="1"/>
  <c r="Q2096" i="1"/>
  <c r="P2096" i="1"/>
  <c r="O2096" i="1"/>
  <c r="T2096" i="1"/>
  <c r="Q2112" i="1"/>
  <c r="P2112" i="1"/>
  <c r="O2112" i="1"/>
  <c r="T2112" i="1"/>
  <c r="Q2128" i="1"/>
  <c r="P2128" i="1"/>
  <c r="O2128" i="1"/>
  <c r="T2128" i="1"/>
  <c r="Q2144" i="1"/>
  <c r="P2144" i="1"/>
  <c r="O2144" i="1"/>
  <c r="T2144" i="1"/>
  <c r="Q2160" i="1"/>
  <c r="P2160" i="1"/>
  <c r="O2160" i="1"/>
  <c r="T2160" i="1"/>
  <c r="Q2176" i="1"/>
  <c r="P2176" i="1"/>
  <c r="O2176" i="1"/>
  <c r="T2176" i="1"/>
  <c r="Q2192" i="1"/>
  <c r="P2192" i="1"/>
  <c r="O2192" i="1"/>
  <c r="T2192" i="1"/>
  <c r="Q2208" i="1"/>
  <c r="P2208" i="1"/>
  <c r="O2208" i="1"/>
  <c r="T2208" i="1"/>
  <c r="Q2224" i="1"/>
  <c r="P2224" i="1"/>
  <c r="O2224" i="1"/>
  <c r="T2224" i="1"/>
  <c r="Q2240" i="1"/>
  <c r="P2240" i="1"/>
  <c r="O2240" i="1"/>
  <c r="T2240" i="1"/>
  <c r="Q2256" i="1"/>
  <c r="P2256" i="1"/>
  <c r="O2256" i="1"/>
  <c r="T2256" i="1"/>
  <c r="Q2272" i="1"/>
  <c r="P2272" i="1"/>
  <c r="O2272" i="1"/>
  <c r="T2272" i="1"/>
  <c r="Q2288" i="1"/>
  <c r="P2288" i="1"/>
  <c r="O2288" i="1"/>
  <c r="T2288" i="1"/>
  <c r="Q2304" i="1"/>
  <c r="P2304" i="1"/>
  <c r="O2304" i="1"/>
  <c r="T2304" i="1"/>
  <c r="Q2320" i="1"/>
  <c r="P2320" i="1"/>
  <c r="O2320" i="1"/>
  <c r="T2320" i="1"/>
  <c r="Q2336" i="1"/>
  <c r="P2336" i="1"/>
  <c r="O2336" i="1"/>
  <c r="T2336" i="1"/>
  <c r="Q2352" i="1"/>
  <c r="P2352" i="1"/>
  <c r="O2352" i="1"/>
  <c r="T2352" i="1"/>
  <c r="Q2368" i="1"/>
  <c r="P2368" i="1"/>
  <c r="O2368" i="1"/>
  <c r="T2368" i="1"/>
  <c r="Q2384" i="1"/>
  <c r="P2384" i="1"/>
  <c r="O2384" i="1"/>
  <c r="T2384" i="1"/>
  <c r="Q2400" i="1"/>
  <c r="P2400" i="1"/>
  <c r="O2400" i="1"/>
  <c r="T2400" i="1"/>
  <c r="Q2416" i="1"/>
  <c r="P2416" i="1"/>
  <c r="O2416" i="1"/>
  <c r="T2416" i="1"/>
  <c r="Q2432" i="1"/>
  <c r="P2432" i="1"/>
  <c r="O2432" i="1"/>
  <c r="T2432" i="1"/>
  <c r="Q2448" i="1"/>
  <c r="P2448" i="1"/>
  <c r="O2448" i="1"/>
  <c r="T2448" i="1"/>
  <c r="Q2464" i="1"/>
  <c r="P2464" i="1"/>
  <c r="O2464" i="1"/>
  <c r="T2464" i="1"/>
  <c r="Q2480" i="1"/>
  <c r="P2480" i="1"/>
  <c r="O2480" i="1"/>
  <c r="T2480" i="1"/>
  <c r="Q2496" i="1"/>
  <c r="P2496" i="1"/>
  <c r="O2496" i="1"/>
  <c r="T2496" i="1"/>
  <c r="Q2512" i="1"/>
  <c r="P2512" i="1"/>
  <c r="O2512" i="1"/>
  <c r="T2512" i="1"/>
  <c r="Q2528" i="1"/>
  <c r="P2528" i="1"/>
  <c r="O2528" i="1"/>
  <c r="T2528" i="1"/>
  <c r="Q2544" i="1"/>
  <c r="P2544" i="1"/>
  <c r="O2544" i="1"/>
  <c r="T2544" i="1"/>
  <c r="Q2560" i="1"/>
  <c r="P2560" i="1"/>
  <c r="O2560" i="1"/>
  <c r="T2560" i="1"/>
  <c r="Q2576" i="1"/>
  <c r="P2576" i="1"/>
  <c r="O2576" i="1"/>
  <c r="T2576" i="1"/>
  <c r="Q2592" i="1"/>
  <c r="P2592" i="1"/>
  <c r="O2592" i="1"/>
  <c r="T2592" i="1"/>
  <c r="Q2608" i="1"/>
  <c r="P2608" i="1"/>
  <c r="O2608" i="1"/>
  <c r="T2608" i="1"/>
  <c r="Q2624" i="1"/>
  <c r="P2624" i="1"/>
  <c r="O2624" i="1"/>
  <c r="T2624" i="1"/>
  <c r="Q2640" i="1"/>
  <c r="P2640" i="1"/>
  <c r="O2640" i="1"/>
  <c r="T2640" i="1"/>
  <c r="Q2656" i="1"/>
  <c r="P2656" i="1"/>
  <c r="O2656" i="1"/>
  <c r="T2656" i="1"/>
  <c r="Q2672" i="1"/>
  <c r="P2672" i="1"/>
  <c r="O2672" i="1"/>
  <c r="T2672" i="1"/>
  <c r="Q2688" i="1"/>
  <c r="P2688" i="1"/>
  <c r="O2688" i="1"/>
  <c r="T2688" i="1"/>
  <c r="Q2704" i="1"/>
  <c r="P2704" i="1"/>
  <c r="O2704" i="1"/>
  <c r="T2704" i="1"/>
  <c r="Q2720" i="1"/>
  <c r="P2720" i="1"/>
  <c r="O2720" i="1"/>
  <c r="T2720" i="1"/>
  <c r="Q2736" i="1"/>
  <c r="P2736" i="1"/>
  <c r="O2736" i="1"/>
  <c r="T2736" i="1"/>
  <c r="Q2752" i="1"/>
  <c r="P2752" i="1"/>
  <c r="O2752" i="1"/>
  <c r="T2752" i="1"/>
  <c r="Q2766" i="1"/>
  <c r="P2766" i="1"/>
  <c r="O2766" i="1"/>
  <c r="T2766" i="1"/>
  <c r="Q2782" i="1"/>
  <c r="P2782" i="1"/>
  <c r="O2782" i="1"/>
  <c r="T2782" i="1"/>
  <c r="Q2798" i="1"/>
  <c r="P2798" i="1"/>
  <c r="O2798" i="1"/>
  <c r="T2798" i="1"/>
  <c r="Q2814" i="1"/>
  <c r="P2814" i="1"/>
  <c r="O2814" i="1"/>
  <c r="T2814" i="1"/>
  <c r="Q2830" i="1"/>
  <c r="P2830" i="1"/>
  <c r="O2830" i="1"/>
  <c r="T2830" i="1"/>
  <c r="Q2846" i="1"/>
  <c r="P2846" i="1"/>
  <c r="O2846" i="1"/>
  <c r="T2846" i="1"/>
  <c r="Q2860" i="1"/>
  <c r="P2860" i="1"/>
  <c r="O2860" i="1"/>
  <c r="T2860" i="1"/>
  <c r="Q2876" i="1"/>
  <c r="P2876" i="1"/>
  <c r="O2876" i="1"/>
  <c r="T2876" i="1"/>
  <c r="Q2892" i="1"/>
  <c r="P2892" i="1"/>
  <c r="O2892" i="1"/>
  <c r="T2892" i="1"/>
  <c r="Q2908" i="1"/>
  <c r="P2908" i="1"/>
  <c r="O2908" i="1"/>
  <c r="T2908" i="1"/>
  <c r="Q2924" i="1"/>
  <c r="P2924" i="1"/>
  <c r="O2924" i="1"/>
  <c r="T2924" i="1"/>
  <c r="Q2940" i="1"/>
  <c r="P2940" i="1"/>
  <c r="O2940" i="1"/>
  <c r="T2940" i="1"/>
  <c r="Q2956" i="1"/>
  <c r="P2956" i="1"/>
  <c r="O2956" i="1"/>
  <c r="T2956" i="1"/>
  <c r="Q2972" i="1"/>
  <c r="P2972" i="1"/>
  <c r="O2972" i="1"/>
  <c r="T2972" i="1"/>
  <c r="Q2988" i="1"/>
  <c r="P2988" i="1"/>
  <c r="O2988" i="1"/>
  <c r="T2988" i="1"/>
  <c r="Q3004" i="1"/>
  <c r="P3004" i="1"/>
  <c r="O3004" i="1"/>
  <c r="T3004" i="1"/>
  <c r="Q3020" i="1"/>
  <c r="P3020" i="1"/>
  <c r="O3020" i="1"/>
  <c r="T3020" i="1"/>
  <c r="Q3036" i="1"/>
  <c r="P3036" i="1"/>
  <c r="O3036" i="1"/>
  <c r="T3036" i="1"/>
  <c r="Q3052" i="1"/>
  <c r="P3052" i="1"/>
  <c r="O3052" i="1"/>
  <c r="T3052" i="1"/>
  <c r="Q3068" i="1"/>
  <c r="P3068" i="1"/>
  <c r="O3068" i="1"/>
  <c r="T3068" i="1"/>
  <c r="Q3084" i="1"/>
  <c r="P3084" i="1"/>
  <c r="O3084" i="1"/>
  <c r="T3084" i="1"/>
  <c r="Q3100" i="1"/>
  <c r="P3100" i="1"/>
  <c r="O3100" i="1"/>
  <c r="T3100" i="1"/>
  <c r="Q3116" i="1"/>
  <c r="P3116" i="1"/>
  <c r="O3116" i="1"/>
  <c r="T3116" i="1"/>
  <c r="Q3132" i="1"/>
  <c r="P3132" i="1"/>
  <c r="O3132" i="1"/>
  <c r="T3132" i="1"/>
  <c r="Q3176" i="1"/>
  <c r="P3176" i="1"/>
  <c r="O3176" i="1"/>
  <c r="T3176" i="1"/>
  <c r="Q3220" i="1"/>
  <c r="P3220" i="1"/>
  <c r="O3220" i="1"/>
  <c r="T3220" i="1"/>
  <c r="Q3156" i="1"/>
  <c r="P3156" i="1"/>
  <c r="O3156" i="1"/>
  <c r="T3156" i="1"/>
  <c r="Q3180" i="1"/>
  <c r="P3180" i="1"/>
  <c r="O3180" i="1"/>
  <c r="T3180" i="1"/>
  <c r="Q3204" i="1"/>
  <c r="P3204" i="1"/>
  <c r="O3204" i="1"/>
  <c r="T3204" i="1"/>
  <c r="Q3232" i="1"/>
  <c r="P3232" i="1"/>
  <c r="O3232" i="1"/>
  <c r="T3232" i="1"/>
  <c r="Q13" i="1"/>
  <c r="P13" i="1"/>
  <c r="O13" i="1"/>
  <c r="T13" i="1"/>
  <c r="Q29" i="1"/>
  <c r="P29" i="1"/>
  <c r="O29" i="1"/>
  <c r="T29" i="1"/>
  <c r="Q45" i="1"/>
  <c r="P45" i="1"/>
  <c r="O45" i="1"/>
  <c r="T45" i="1"/>
  <c r="Q61" i="1"/>
  <c r="P61" i="1"/>
  <c r="O61" i="1"/>
  <c r="T61" i="1"/>
  <c r="Q77" i="1"/>
  <c r="P77" i="1"/>
  <c r="O77" i="1"/>
  <c r="T77" i="1"/>
  <c r="Q93" i="1"/>
  <c r="P93" i="1"/>
  <c r="O93" i="1"/>
  <c r="T93" i="1"/>
  <c r="Q109" i="1"/>
  <c r="P109" i="1"/>
  <c r="O109" i="1"/>
  <c r="T109" i="1"/>
  <c r="Q125" i="1"/>
  <c r="P125" i="1"/>
  <c r="O125" i="1"/>
  <c r="T125" i="1"/>
  <c r="Q139" i="1"/>
  <c r="P139" i="1"/>
  <c r="O139" i="1"/>
  <c r="T139" i="1"/>
  <c r="Q155" i="1"/>
  <c r="P155" i="1"/>
  <c r="O155" i="1"/>
  <c r="T155" i="1"/>
  <c r="Q171" i="1"/>
  <c r="P171" i="1"/>
  <c r="O171" i="1"/>
  <c r="T171" i="1"/>
  <c r="Q187" i="1"/>
  <c r="P187" i="1"/>
  <c r="O187" i="1"/>
  <c r="T187" i="1"/>
  <c r="Q203" i="1"/>
  <c r="P203" i="1"/>
  <c r="O203" i="1"/>
  <c r="T203" i="1"/>
  <c r="Q218" i="1"/>
  <c r="P218" i="1"/>
  <c r="O218" i="1"/>
  <c r="T218" i="1"/>
  <c r="Q234" i="1"/>
  <c r="P234" i="1"/>
  <c r="O234" i="1"/>
  <c r="T234" i="1"/>
  <c r="Q250" i="1"/>
  <c r="P250" i="1"/>
  <c r="O250" i="1"/>
  <c r="T250" i="1"/>
  <c r="Q266" i="1"/>
  <c r="P266" i="1"/>
  <c r="O266" i="1"/>
  <c r="T266" i="1"/>
  <c r="Q282" i="1"/>
  <c r="P282" i="1"/>
  <c r="O282" i="1"/>
  <c r="T282" i="1"/>
  <c r="Q298" i="1"/>
  <c r="P298" i="1"/>
  <c r="O298" i="1"/>
  <c r="T298" i="1"/>
  <c r="Q314" i="1"/>
  <c r="P314" i="1"/>
  <c r="O314" i="1"/>
  <c r="T314" i="1"/>
  <c r="Q330" i="1"/>
  <c r="P330" i="1"/>
  <c r="O330" i="1"/>
  <c r="T330" i="1"/>
  <c r="Q346" i="1"/>
  <c r="P346" i="1"/>
  <c r="O346" i="1"/>
  <c r="T346" i="1"/>
  <c r="Q362" i="1"/>
  <c r="P362" i="1"/>
  <c r="O362" i="1"/>
  <c r="T362" i="1"/>
  <c r="Q378" i="1"/>
  <c r="P378" i="1"/>
  <c r="O378" i="1"/>
  <c r="T378" i="1"/>
  <c r="Q394" i="1"/>
  <c r="P394" i="1"/>
  <c r="O394" i="1"/>
  <c r="T394" i="1"/>
  <c r="Q410" i="1"/>
  <c r="P410" i="1"/>
  <c r="O410" i="1"/>
  <c r="T410" i="1"/>
  <c r="Q426" i="1"/>
  <c r="P426" i="1"/>
  <c r="O426" i="1"/>
  <c r="T426" i="1"/>
  <c r="Q442" i="1"/>
  <c r="P442" i="1"/>
  <c r="O442" i="1"/>
  <c r="T442" i="1"/>
  <c r="Q458" i="1"/>
  <c r="P458" i="1"/>
  <c r="O458" i="1"/>
  <c r="T458" i="1"/>
  <c r="Q474" i="1"/>
  <c r="P474" i="1"/>
  <c r="O474" i="1"/>
  <c r="T474" i="1"/>
  <c r="Q490" i="1"/>
  <c r="P490" i="1"/>
  <c r="O490" i="1"/>
  <c r="T490" i="1"/>
  <c r="Q506" i="1"/>
  <c r="P506" i="1"/>
  <c r="O506" i="1"/>
  <c r="T506" i="1"/>
  <c r="Q522" i="1"/>
  <c r="P522" i="1"/>
  <c r="O522" i="1"/>
  <c r="T522" i="1"/>
  <c r="Q538" i="1"/>
  <c r="P538" i="1"/>
  <c r="O538" i="1"/>
  <c r="T538" i="1"/>
  <c r="Q554" i="1"/>
  <c r="P554" i="1"/>
  <c r="O554" i="1"/>
  <c r="T554" i="1"/>
  <c r="Q570" i="1"/>
  <c r="P570" i="1"/>
  <c r="O570" i="1"/>
  <c r="T570" i="1"/>
  <c r="Q586" i="1"/>
  <c r="P586" i="1"/>
  <c r="O586" i="1"/>
  <c r="T586" i="1"/>
  <c r="Q602" i="1"/>
  <c r="P602" i="1"/>
  <c r="O602" i="1"/>
  <c r="T602" i="1"/>
  <c r="Q618" i="1"/>
  <c r="P618" i="1"/>
  <c r="O618" i="1"/>
  <c r="T618" i="1"/>
  <c r="Q634" i="1"/>
  <c r="P634" i="1"/>
  <c r="O634" i="1"/>
  <c r="T634" i="1"/>
  <c r="Q650" i="1"/>
  <c r="P650" i="1"/>
  <c r="O650" i="1"/>
  <c r="T650" i="1"/>
  <c r="Q666" i="1"/>
  <c r="P666" i="1"/>
  <c r="O666" i="1"/>
  <c r="T666" i="1"/>
  <c r="Q682" i="1"/>
  <c r="P682" i="1"/>
  <c r="O682" i="1"/>
  <c r="T682" i="1"/>
  <c r="Q698" i="1"/>
  <c r="P698" i="1"/>
  <c r="O698" i="1"/>
  <c r="T698" i="1"/>
  <c r="Q714" i="1"/>
  <c r="P714" i="1"/>
  <c r="O714" i="1"/>
  <c r="T714" i="1"/>
  <c r="Q730" i="1"/>
  <c r="P730" i="1"/>
  <c r="O730" i="1"/>
  <c r="T730" i="1"/>
  <c r="Q746" i="1"/>
  <c r="P746" i="1"/>
  <c r="O746" i="1"/>
  <c r="T746" i="1"/>
  <c r="Q762" i="1"/>
  <c r="P762" i="1"/>
  <c r="O762" i="1"/>
  <c r="T762" i="1"/>
  <c r="Q778" i="1"/>
  <c r="P778" i="1"/>
  <c r="O778" i="1"/>
  <c r="T778" i="1"/>
  <c r="Q794" i="1"/>
  <c r="P794" i="1"/>
  <c r="O794" i="1"/>
  <c r="T794" i="1"/>
  <c r="Q810" i="1"/>
  <c r="P810" i="1"/>
  <c r="O810" i="1"/>
  <c r="T810" i="1"/>
  <c r="Q826" i="1"/>
  <c r="P826" i="1"/>
  <c r="O826" i="1"/>
  <c r="T826" i="1"/>
  <c r="Q842" i="1"/>
  <c r="P842" i="1"/>
  <c r="O842" i="1"/>
  <c r="T842" i="1"/>
  <c r="Q858" i="1"/>
  <c r="P858" i="1"/>
  <c r="O858" i="1"/>
  <c r="T858" i="1"/>
  <c r="Q874" i="1"/>
  <c r="P874" i="1"/>
  <c r="O874" i="1"/>
  <c r="T874" i="1"/>
  <c r="Q890" i="1"/>
  <c r="P890" i="1"/>
  <c r="O890" i="1"/>
  <c r="T890" i="1"/>
  <c r="Q904" i="1"/>
  <c r="P904" i="1"/>
  <c r="O904" i="1"/>
  <c r="T904" i="1"/>
  <c r="Q920" i="1"/>
  <c r="P920" i="1"/>
  <c r="O920" i="1"/>
  <c r="T920" i="1"/>
  <c r="Q936" i="1"/>
  <c r="P936" i="1"/>
  <c r="O936" i="1"/>
  <c r="T936" i="1"/>
  <c r="Q952" i="1"/>
  <c r="P952" i="1"/>
  <c r="O952" i="1"/>
  <c r="T952" i="1"/>
  <c r="Q968" i="1"/>
  <c r="P968" i="1"/>
  <c r="O968" i="1"/>
  <c r="T968" i="1"/>
  <c r="Q984" i="1"/>
  <c r="P984" i="1"/>
  <c r="O984" i="1"/>
  <c r="T984" i="1"/>
  <c r="Q1014" i="1"/>
  <c r="P1014" i="1"/>
  <c r="O1014" i="1"/>
  <c r="T1014" i="1"/>
  <c r="Q1030" i="1"/>
  <c r="P1030" i="1"/>
  <c r="O1030" i="1"/>
  <c r="T1030" i="1"/>
  <c r="Q1046" i="1"/>
  <c r="P1046" i="1"/>
  <c r="O1046" i="1"/>
  <c r="T1046" i="1"/>
  <c r="Q1062" i="1"/>
  <c r="P1062" i="1"/>
  <c r="O1062" i="1"/>
  <c r="T1062" i="1"/>
  <c r="Q1078" i="1"/>
  <c r="P1078" i="1"/>
  <c r="O1078" i="1"/>
  <c r="T1078" i="1"/>
  <c r="Q1094" i="1"/>
  <c r="P1094" i="1"/>
  <c r="O1094" i="1"/>
  <c r="T1094" i="1"/>
  <c r="Q1110" i="1"/>
  <c r="P1110" i="1"/>
  <c r="O1110" i="1"/>
  <c r="T1110" i="1"/>
  <c r="Q1126" i="1"/>
  <c r="P1126" i="1"/>
  <c r="O1126" i="1"/>
  <c r="T1126" i="1"/>
  <c r="Q1142" i="1"/>
  <c r="P1142" i="1"/>
  <c r="O1142" i="1"/>
  <c r="T1142" i="1"/>
  <c r="Q1158" i="1"/>
  <c r="P1158" i="1"/>
  <c r="O1158" i="1"/>
  <c r="T1158" i="1"/>
  <c r="Q1174" i="1"/>
  <c r="P1174" i="1"/>
  <c r="O1174" i="1"/>
  <c r="T1174" i="1"/>
  <c r="Q1190" i="1"/>
  <c r="P1190" i="1"/>
  <c r="O1190" i="1"/>
  <c r="T1190" i="1"/>
  <c r="Q1206" i="1"/>
  <c r="P1206" i="1"/>
  <c r="O1206" i="1"/>
  <c r="T1206" i="1"/>
  <c r="Q1222" i="1"/>
  <c r="P1222" i="1"/>
  <c r="O1222" i="1"/>
  <c r="T1222" i="1"/>
  <c r="Q1238" i="1"/>
  <c r="P1238" i="1"/>
  <c r="O1238" i="1"/>
  <c r="T1238" i="1"/>
  <c r="Q1255" i="1"/>
  <c r="P1255" i="1"/>
  <c r="O1255" i="1"/>
  <c r="T1255" i="1"/>
  <c r="Q1271" i="1"/>
  <c r="P1271" i="1"/>
  <c r="O1271" i="1"/>
  <c r="T1271" i="1"/>
  <c r="Q1287" i="1"/>
  <c r="P1287" i="1"/>
  <c r="O1287" i="1"/>
  <c r="T1287" i="1"/>
  <c r="Q1303" i="1"/>
  <c r="P1303" i="1"/>
  <c r="O1303" i="1"/>
  <c r="T1303" i="1"/>
  <c r="Q1319" i="1"/>
  <c r="O1319" i="1"/>
  <c r="P1319" i="1"/>
  <c r="T1319" i="1"/>
  <c r="Q1335" i="1"/>
  <c r="P1335" i="1"/>
  <c r="O1335" i="1"/>
  <c r="T1335" i="1"/>
  <c r="Q1351" i="1"/>
  <c r="P1351" i="1"/>
  <c r="O1351" i="1"/>
  <c r="T1351" i="1"/>
  <c r="Q1367" i="1"/>
  <c r="P1367" i="1"/>
  <c r="O1367" i="1"/>
  <c r="T1367" i="1"/>
  <c r="Q1383" i="1"/>
  <c r="O1383" i="1"/>
  <c r="P1383" i="1"/>
  <c r="T1383" i="1"/>
  <c r="Q1399" i="1"/>
  <c r="P1399" i="1"/>
  <c r="O1399" i="1"/>
  <c r="T1399" i="1"/>
  <c r="Q1415" i="1"/>
  <c r="P1415" i="1"/>
  <c r="O1415" i="1"/>
  <c r="T1415" i="1"/>
  <c r="Q1431" i="1"/>
  <c r="P1431" i="1"/>
  <c r="O1431" i="1"/>
  <c r="T1431" i="1"/>
  <c r="Q1447" i="1"/>
  <c r="P1447" i="1"/>
  <c r="O1447" i="1"/>
  <c r="T1447" i="1"/>
  <c r="Q1463" i="1"/>
  <c r="P1463" i="1"/>
  <c r="O1463" i="1"/>
  <c r="T1463" i="1"/>
  <c r="Q1479" i="1"/>
  <c r="P1479" i="1"/>
  <c r="O1479" i="1"/>
  <c r="T1479" i="1"/>
  <c r="Q1495" i="1"/>
  <c r="P1495" i="1"/>
  <c r="O1495" i="1"/>
  <c r="T1495" i="1"/>
  <c r="Q1511" i="1"/>
  <c r="P1511" i="1"/>
  <c r="O1511" i="1"/>
  <c r="T1511" i="1"/>
  <c r="Q1527" i="1"/>
  <c r="P1527" i="1"/>
  <c r="O1527" i="1"/>
  <c r="T1527" i="1"/>
  <c r="Q1543" i="1"/>
  <c r="P1543" i="1"/>
  <c r="O1543" i="1"/>
  <c r="T1543" i="1"/>
  <c r="Q1559" i="1"/>
  <c r="P1559" i="1"/>
  <c r="O1559" i="1"/>
  <c r="T1559" i="1"/>
  <c r="Q1575" i="1"/>
  <c r="P1575" i="1"/>
  <c r="O1575" i="1"/>
  <c r="T1575" i="1"/>
  <c r="Q1591" i="1"/>
  <c r="P1591" i="1"/>
  <c r="O1591" i="1"/>
  <c r="T1591" i="1"/>
  <c r="Q1607" i="1"/>
  <c r="P1607" i="1"/>
  <c r="O1607" i="1"/>
  <c r="T1607" i="1"/>
  <c r="Q1623" i="1"/>
  <c r="P1623" i="1"/>
  <c r="O1623" i="1"/>
  <c r="T1623" i="1"/>
  <c r="Q1639" i="1"/>
  <c r="P1639" i="1"/>
  <c r="O1639" i="1"/>
  <c r="T1639" i="1"/>
  <c r="Q1655" i="1"/>
  <c r="P1655" i="1"/>
  <c r="O1655" i="1"/>
  <c r="T1655" i="1"/>
  <c r="Q1671" i="1"/>
  <c r="P1671" i="1"/>
  <c r="O1671" i="1"/>
  <c r="T1671" i="1"/>
  <c r="Q1687" i="1"/>
  <c r="P1687" i="1"/>
  <c r="O1687" i="1"/>
  <c r="T1687" i="1"/>
  <c r="Q1703" i="1"/>
  <c r="P1703" i="1"/>
  <c r="O1703" i="1"/>
  <c r="T1703" i="1"/>
  <c r="Q1719" i="1"/>
  <c r="P1719" i="1"/>
  <c r="O1719" i="1"/>
  <c r="T1719" i="1"/>
  <c r="Q1735" i="1"/>
  <c r="P1735" i="1"/>
  <c r="O1735" i="1"/>
  <c r="T1735" i="1"/>
  <c r="Q1751" i="1"/>
  <c r="P1751" i="1"/>
  <c r="O1751" i="1"/>
  <c r="T1751" i="1"/>
  <c r="Q1767" i="1"/>
  <c r="P1767" i="1"/>
  <c r="O1767" i="1"/>
  <c r="T1767" i="1"/>
  <c r="Q1783" i="1"/>
  <c r="P1783" i="1"/>
  <c r="O1783" i="1"/>
  <c r="T1783" i="1"/>
  <c r="Q1799" i="1"/>
  <c r="P1799" i="1"/>
  <c r="O1799" i="1"/>
  <c r="T1799" i="1"/>
  <c r="Q1815" i="1"/>
  <c r="P1815" i="1"/>
  <c r="O1815" i="1"/>
  <c r="T1815" i="1"/>
  <c r="Q1831" i="1"/>
  <c r="P1831" i="1"/>
  <c r="O1831" i="1"/>
  <c r="T1831" i="1"/>
  <c r="Q1847" i="1"/>
  <c r="P1847" i="1"/>
  <c r="O1847" i="1"/>
  <c r="T1847" i="1"/>
  <c r="Q1863" i="1"/>
  <c r="P1863" i="1"/>
  <c r="O1863" i="1"/>
  <c r="T1863" i="1"/>
  <c r="Q1879" i="1"/>
  <c r="P1879" i="1"/>
  <c r="O1879" i="1"/>
  <c r="T1879" i="1"/>
  <c r="Q1895" i="1"/>
  <c r="P1895" i="1"/>
  <c r="O1895" i="1"/>
  <c r="T1895" i="1"/>
  <c r="Q1911" i="1"/>
  <c r="P1911" i="1"/>
  <c r="O1911" i="1"/>
  <c r="T1911" i="1"/>
  <c r="Q1927" i="1"/>
  <c r="P1927" i="1"/>
  <c r="O1927" i="1"/>
  <c r="T1927" i="1"/>
  <c r="Q1943" i="1"/>
  <c r="P1943" i="1"/>
  <c r="O1943" i="1"/>
  <c r="T1943" i="1"/>
  <c r="Q1959" i="1"/>
  <c r="P1959" i="1"/>
  <c r="O1959" i="1"/>
  <c r="T1959" i="1"/>
  <c r="Q1975" i="1"/>
  <c r="P1975" i="1"/>
  <c r="O1975" i="1"/>
  <c r="T1975" i="1"/>
  <c r="Q1991" i="1"/>
  <c r="P1991" i="1"/>
  <c r="O1991" i="1"/>
  <c r="T1991" i="1"/>
  <c r="Q2005" i="1"/>
  <c r="P2005" i="1"/>
  <c r="O2005" i="1"/>
  <c r="T2005" i="1"/>
  <c r="Q2021" i="1"/>
  <c r="P2021" i="1"/>
  <c r="O2021" i="1"/>
  <c r="T2021" i="1"/>
  <c r="Q2037" i="1"/>
  <c r="P2037" i="1"/>
  <c r="O2037" i="1"/>
  <c r="T2037" i="1"/>
  <c r="Q2053" i="1"/>
  <c r="P2053" i="1"/>
  <c r="O2053" i="1"/>
  <c r="T2053" i="1"/>
  <c r="Q2069" i="1"/>
  <c r="P2069" i="1"/>
  <c r="O2069" i="1"/>
  <c r="T2069" i="1"/>
  <c r="Q2084" i="1"/>
  <c r="P2084" i="1"/>
  <c r="O2084" i="1"/>
  <c r="T2084" i="1"/>
  <c r="Q2100" i="1"/>
  <c r="P2100" i="1"/>
  <c r="O2100" i="1"/>
  <c r="T2100" i="1"/>
  <c r="Q2116" i="1"/>
  <c r="P2116" i="1"/>
  <c r="O2116" i="1"/>
  <c r="T2116" i="1"/>
  <c r="Q2132" i="1"/>
  <c r="P2132" i="1"/>
  <c r="O2132" i="1"/>
  <c r="T2132" i="1"/>
  <c r="Q2148" i="1"/>
  <c r="P2148" i="1"/>
  <c r="O2148" i="1"/>
  <c r="T2148" i="1"/>
  <c r="Q2164" i="1"/>
  <c r="P2164" i="1"/>
  <c r="O2164" i="1"/>
  <c r="T2164" i="1"/>
  <c r="Q2180" i="1"/>
  <c r="P2180" i="1"/>
  <c r="O2180" i="1"/>
  <c r="T2180" i="1"/>
  <c r="Q2196" i="1"/>
  <c r="P2196" i="1"/>
  <c r="O2196" i="1"/>
  <c r="T2196" i="1"/>
  <c r="Q2212" i="1"/>
  <c r="P2212" i="1"/>
  <c r="O2212" i="1"/>
  <c r="T2212" i="1"/>
  <c r="Q2228" i="1"/>
  <c r="P2228" i="1"/>
  <c r="O2228" i="1"/>
  <c r="T2228" i="1"/>
  <c r="Q2244" i="1"/>
  <c r="P2244" i="1"/>
  <c r="O2244" i="1"/>
  <c r="T2244" i="1"/>
  <c r="Q2260" i="1"/>
  <c r="P2260" i="1"/>
  <c r="O2260" i="1"/>
  <c r="T2260" i="1"/>
  <c r="Q2276" i="1"/>
  <c r="P2276" i="1"/>
  <c r="O2276" i="1"/>
  <c r="T2276" i="1"/>
  <c r="Q2292" i="1"/>
  <c r="P2292" i="1"/>
  <c r="O2292" i="1"/>
  <c r="T2292" i="1"/>
  <c r="Q2308" i="1"/>
  <c r="P2308" i="1"/>
  <c r="O2308" i="1"/>
  <c r="T2308" i="1"/>
  <c r="Q2324" i="1"/>
  <c r="P2324" i="1"/>
  <c r="O2324" i="1"/>
  <c r="T2324" i="1"/>
  <c r="Q2340" i="1"/>
  <c r="P2340" i="1"/>
  <c r="O2340" i="1"/>
  <c r="T2340" i="1"/>
  <c r="Q2356" i="1"/>
  <c r="P2356" i="1"/>
  <c r="O2356" i="1"/>
  <c r="T2356" i="1"/>
  <c r="Q2372" i="1"/>
  <c r="P2372" i="1"/>
  <c r="O2372" i="1"/>
  <c r="T2372" i="1"/>
  <c r="Q2388" i="1"/>
  <c r="P2388" i="1"/>
  <c r="O2388" i="1"/>
  <c r="T2388" i="1"/>
  <c r="Q2404" i="1"/>
  <c r="P2404" i="1"/>
  <c r="O2404" i="1"/>
  <c r="T2404" i="1"/>
  <c r="Q2420" i="1"/>
  <c r="P2420" i="1"/>
  <c r="O2420" i="1"/>
  <c r="T2420" i="1"/>
  <c r="Q2436" i="1"/>
  <c r="P2436" i="1"/>
  <c r="O2436" i="1"/>
  <c r="T2436" i="1"/>
  <c r="Q2452" i="1"/>
  <c r="P2452" i="1"/>
  <c r="O2452" i="1"/>
  <c r="T2452" i="1"/>
  <c r="Q2468" i="1"/>
  <c r="P2468" i="1"/>
  <c r="O2468" i="1"/>
  <c r="T2468" i="1"/>
  <c r="Q2484" i="1"/>
  <c r="P2484" i="1"/>
  <c r="O2484" i="1"/>
  <c r="T2484" i="1"/>
  <c r="Q2500" i="1"/>
  <c r="P2500" i="1"/>
  <c r="O2500" i="1"/>
  <c r="T2500" i="1"/>
  <c r="Q2516" i="1"/>
  <c r="P2516" i="1"/>
  <c r="O2516" i="1"/>
  <c r="T2516" i="1"/>
  <c r="Q2532" i="1"/>
  <c r="P2532" i="1"/>
  <c r="O2532" i="1"/>
  <c r="T2532" i="1"/>
  <c r="Q2548" i="1"/>
  <c r="P2548" i="1"/>
  <c r="O2548" i="1"/>
  <c r="T2548" i="1"/>
  <c r="Q2564" i="1"/>
  <c r="P2564" i="1"/>
  <c r="O2564" i="1"/>
  <c r="T2564" i="1"/>
  <c r="Q2580" i="1"/>
  <c r="P2580" i="1"/>
  <c r="O2580" i="1"/>
  <c r="T2580" i="1"/>
  <c r="Q2596" i="1"/>
  <c r="P2596" i="1"/>
  <c r="O2596" i="1"/>
  <c r="T2596" i="1"/>
  <c r="Q2612" i="1"/>
  <c r="P2612" i="1"/>
  <c r="O2612" i="1"/>
  <c r="T2612" i="1"/>
  <c r="Q2628" i="1"/>
  <c r="P2628" i="1"/>
  <c r="O2628" i="1"/>
  <c r="T2628" i="1"/>
  <c r="Q2644" i="1"/>
  <c r="P2644" i="1"/>
  <c r="O2644" i="1"/>
  <c r="T2644" i="1"/>
  <c r="Q2660" i="1"/>
  <c r="P2660" i="1"/>
  <c r="O2660" i="1"/>
  <c r="T2660" i="1"/>
  <c r="Q2676" i="1"/>
  <c r="P2676" i="1"/>
  <c r="O2676" i="1"/>
  <c r="T2676" i="1"/>
  <c r="Q2692" i="1"/>
  <c r="P2692" i="1"/>
  <c r="O2692" i="1"/>
  <c r="T2692" i="1"/>
  <c r="Q2708" i="1"/>
  <c r="P2708" i="1"/>
  <c r="O2708" i="1"/>
  <c r="T2708" i="1"/>
  <c r="Q2724" i="1"/>
  <c r="P2724" i="1"/>
  <c r="O2724" i="1"/>
  <c r="T2724" i="1"/>
  <c r="Q2740" i="1"/>
  <c r="P2740" i="1"/>
  <c r="O2740" i="1"/>
  <c r="T2740" i="1"/>
  <c r="Q2756" i="1"/>
  <c r="P2756" i="1"/>
  <c r="O2756" i="1"/>
  <c r="T2756" i="1"/>
  <c r="Q2770" i="1"/>
  <c r="P2770" i="1"/>
  <c r="O2770" i="1"/>
  <c r="T2770" i="1"/>
  <c r="Q2786" i="1"/>
  <c r="P2786" i="1"/>
  <c r="O2786" i="1"/>
  <c r="T2786" i="1"/>
  <c r="Q2802" i="1"/>
  <c r="P2802" i="1"/>
  <c r="O2802" i="1"/>
  <c r="T2802" i="1"/>
  <c r="Q2818" i="1"/>
  <c r="P2818" i="1"/>
  <c r="O2818" i="1"/>
  <c r="T2818" i="1"/>
  <c r="Q2834" i="1"/>
  <c r="P2834" i="1"/>
  <c r="O2834" i="1"/>
  <c r="T2834" i="1"/>
  <c r="Q2850" i="1"/>
  <c r="P2850" i="1"/>
  <c r="O2850" i="1"/>
  <c r="T2850" i="1"/>
  <c r="Q2864" i="1"/>
  <c r="P2864" i="1"/>
  <c r="O2864" i="1"/>
  <c r="T2864" i="1"/>
  <c r="Q2880" i="1"/>
  <c r="P2880" i="1"/>
  <c r="O2880" i="1"/>
  <c r="T2880" i="1"/>
  <c r="Q2896" i="1"/>
  <c r="P2896" i="1"/>
  <c r="O2896" i="1"/>
  <c r="T2896" i="1"/>
  <c r="Q2912" i="1"/>
  <c r="P2912" i="1"/>
  <c r="O2912" i="1"/>
  <c r="T2912" i="1"/>
  <c r="Q2928" i="1"/>
  <c r="P2928" i="1"/>
  <c r="O2928" i="1"/>
  <c r="T2928" i="1"/>
  <c r="Q2944" i="1"/>
  <c r="P2944" i="1"/>
  <c r="O2944" i="1"/>
  <c r="T2944" i="1"/>
  <c r="Q2960" i="1"/>
  <c r="P2960" i="1"/>
  <c r="O2960" i="1"/>
  <c r="T2960" i="1"/>
  <c r="Q2976" i="1"/>
  <c r="P2976" i="1"/>
  <c r="O2976" i="1"/>
  <c r="T2976" i="1"/>
  <c r="Q2992" i="1"/>
  <c r="P2992" i="1"/>
  <c r="O2992" i="1"/>
  <c r="T2992" i="1"/>
  <c r="Q3008" i="1"/>
  <c r="P3008" i="1"/>
  <c r="O3008" i="1"/>
  <c r="T3008" i="1"/>
  <c r="Q3024" i="1"/>
  <c r="P3024" i="1"/>
  <c r="O3024" i="1"/>
  <c r="T3024" i="1"/>
  <c r="Q3040" i="1"/>
  <c r="P3040" i="1"/>
  <c r="O3040" i="1"/>
  <c r="T3040" i="1"/>
  <c r="Q3056" i="1"/>
  <c r="P3056" i="1"/>
  <c r="O3056" i="1"/>
  <c r="T3056" i="1"/>
  <c r="Q3072" i="1"/>
  <c r="P3072" i="1"/>
  <c r="O3072" i="1"/>
  <c r="T3072" i="1"/>
  <c r="Q3088" i="1"/>
  <c r="P3088" i="1"/>
  <c r="O3088" i="1"/>
  <c r="T3088" i="1"/>
  <c r="Q3104" i="1"/>
  <c r="P3104" i="1"/>
  <c r="O3104" i="1"/>
  <c r="T3104" i="1"/>
  <c r="Q3120" i="1"/>
  <c r="P3120" i="1"/>
  <c r="O3120" i="1"/>
  <c r="T3120" i="1"/>
  <c r="Q3140" i="1"/>
  <c r="P3140" i="1"/>
  <c r="O3140" i="1"/>
  <c r="T3140" i="1"/>
  <c r="Q3184" i="1"/>
  <c r="P3184" i="1"/>
  <c r="O3184" i="1"/>
  <c r="T3184" i="1"/>
  <c r="Q3228" i="1"/>
  <c r="P3228" i="1"/>
  <c r="O3228" i="1"/>
  <c r="T3228" i="1"/>
  <c r="Q3136" i="1"/>
  <c r="P3136" i="1"/>
  <c r="O3136" i="1"/>
  <c r="T3136" i="1"/>
  <c r="Q3160" i="1"/>
  <c r="P3160" i="1"/>
  <c r="O3160" i="1"/>
  <c r="T3160" i="1"/>
  <c r="P3188" i="1"/>
  <c r="Q3188" i="1"/>
  <c r="O3188" i="1"/>
  <c r="T3188" i="1"/>
  <c r="Q3212" i="1"/>
  <c r="P3212" i="1"/>
  <c r="O3212" i="1"/>
  <c r="T3212" i="1"/>
  <c r="Q3236" i="1"/>
  <c r="P3236" i="1"/>
  <c r="O3236" i="1"/>
  <c r="T3236" i="1"/>
  <c r="Q17" i="1"/>
  <c r="P17" i="1"/>
  <c r="O17" i="1"/>
  <c r="T17" i="1"/>
  <c r="Q33" i="1"/>
  <c r="P33" i="1"/>
  <c r="O33" i="1"/>
  <c r="T33" i="1"/>
  <c r="Q49" i="1"/>
  <c r="P49" i="1"/>
  <c r="O49" i="1"/>
  <c r="T49" i="1"/>
  <c r="Q65" i="1"/>
  <c r="P65" i="1"/>
  <c r="O65" i="1"/>
  <c r="T65" i="1"/>
  <c r="Q81" i="1"/>
  <c r="P81" i="1"/>
  <c r="O81" i="1"/>
  <c r="T81" i="1"/>
  <c r="Q97" i="1"/>
  <c r="P97" i="1"/>
  <c r="O97" i="1"/>
  <c r="T97" i="1"/>
  <c r="Q113" i="1"/>
  <c r="P113" i="1"/>
  <c r="O113" i="1"/>
  <c r="T113" i="1"/>
  <c r="Q143" i="1"/>
  <c r="P143" i="1"/>
  <c r="O143" i="1"/>
  <c r="T143" i="1"/>
  <c r="Q159" i="1"/>
  <c r="P159" i="1"/>
  <c r="O159" i="1"/>
  <c r="T159" i="1"/>
  <c r="Q175" i="1"/>
  <c r="P175" i="1"/>
  <c r="O175" i="1"/>
  <c r="T175" i="1"/>
  <c r="Q191" i="1"/>
  <c r="P191" i="1"/>
  <c r="O191" i="1"/>
  <c r="T191" i="1"/>
  <c r="Q207" i="1"/>
  <c r="P207" i="1"/>
  <c r="O207" i="1"/>
  <c r="T207" i="1"/>
  <c r="Q222" i="1"/>
  <c r="P222" i="1"/>
  <c r="O222" i="1"/>
  <c r="T222" i="1"/>
  <c r="Q238" i="1"/>
  <c r="P238" i="1"/>
  <c r="O238" i="1"/>
  <c r="T238" i="1"/>
  <c r="Q254" i="1"/>
  <c r="P254" i="1"/>
  <c r="O254" i="1"/>
  <c r="T254" i="1"/>
  <c r="Q270" i="1"/>
  <c r="P270" i="1"/>
  <c r="O270" i="1"/>
  <c r="T270" i="1"/>
  <c r="Q286" i="1"/>
  <c r="P286" i="1"/>
  <c r="O286" i="1"/>
  <c r="T286" i="1"/>
  <c r="Q302" i="1"/>
  <c r="P302" i="1"/>
  <c r="O302" i="1"/>
  <c r="T302" i="1"/>
  <c r="Q318" i="1"/>
  <c r="P318" i="1"/>
  <c r="O318" i="1"/>
  <c r="T318" i="1"/>
  <c r="Q334" i="1"/>
  <c r="P334" i="1"/>
  <c r="O334" i="1"/>
  <c r="T334" i="1"/>
  <c r="Q350" i="1"/>
  <c r="P350" i="1"/>
  <c r="O350" i="1"/>
  <c r="T350" i="1"/>
  <c r="Q366" i="1"/>
  <c r="P366" i="1"/>
  <c r="O366" i="1"/>
  <c r="T366" i="1"/>
  <c r="Q382" i="1"/>
  <c r="P382" i="1"/>
  <c r="O382" i="1"/>
  <c r="T382" i="1"/>
  <c r="Q398" i="1"/>
  <c r="P398" i="1"/>
  <c r="O398" i="1"/>
  <c r="T398" i="1"/>
  <c r="Q414" i="1"/>
  <c r="P414" i="1"/>
  <c r="O414" i="1"/>
  <c r="T414" i="1"/>
  <c r="Q430" i="1"/>
  <c r="P430" i="1"/>
  <c r="O430" i="1"/>
  <c r="T430" i="1"/>
  <c r="Q446" i="1"/>
  <c r="P446" i="1"/>
  <c r="O446" i="1"/>
  <c r="T446" i="1"/>
  <c r="Q462" i="1"/>
  <c r="P462" i="1"/>
  <c r="O462" i="1"/>
  <c r="T462" i="1"/>
  <c r="Q478" i="1"/>
  <c r="P478" i="1"/>
  <c r="O478" i="1"/>
  <c r="T478" i="1"/>
  <c r="Q494" i="1"/>
  <c r="P494" i="1"/>
  <c r="O494" i="1"/>
  <c r="T494" i="1"/>
  <c r="Q510" i="1"/>
  <c r="P510" i="1"/>
  <c r="O510" i="1"/>
  <c r="T510" i="1"/>
  <c r="Q526" i="1"/>
  <c r="P526" i="1"/>
  <c r="O526" i="1"/>
  <c r="T526" i="1"/>
  <c r="Q542" i="1"/>
  <c r="P542" i="1"/>
  <c r="O542" i="1"/>
  <c r="T542" i="1"/>
  <c r="Q558" i="1"/>
  <c r="P558" i="1"/>
  <c r="O558" i="1"/>
  <c r="T558" i="1"/>
  <c r="Q574" i="1"/>
  <c r="P574" i="1"/>
  <c r="O574" i="1"/>
  <c r="T574" i="1"/>
  <c r="Q590" i="1"/>
  <c r="P590" i="1"/>
  <c r="O590" i="1"/>
  <c r="T590" i="1"/>
  <c r="Q606" i="1"/>
  <c r="P606" i="1"/>
  <c r="O606" i="1"/>
  <c r="T606" i="1"/>
  <c r="Q622" i="1"/>
  <c r="P622" i="1"/>
  <c r="O622" i="1"/>
  <c r="T622" i="1"/>
  <c r="Q638" i="1"/>
  <c r="P638" i="1"/>
  <c r="O638" i="1"/>
  <c r="T638" i="1"/>
  <c r="Q654" i="1"/>
  <c r="P654" i="1"/>
  <c r="O654" i="1"/>
  <c r="T654" i="1"/>
  <c r="Q670" i="1"/>
  <c r="P670" i="1"/>
  <c r="O670" i="1"/>
  <c r="T670" i="1"/>
  <c r="Q686" i="1"/>
  <c r="P686" i="1"/>
  <c r="O686" i="1"/>
  <c r="T686" i="1"/>
  <c r="Q702" i="1"/>
  <c r="P702" i="1"/>
  <c r="O702" i="1"/>
  <c r="T702" i="1"/>
  <c r="Q718" i="1"/>
  <c r="P718" i="1"/>
  <c r="O718" i="1"/>
  <c r="T718" i="1"/>
  <c r="Q734" i="1"/>
  <c r="P734" i="1"/>
  <c r="O734" i="1"/>
  <c r="T734" i="1"/>
  <c r="Q750" i="1"/>
  <c r="P750" i="1"/>
  <c r="O750" i="1"/>
  <c r="T750" i="1"/>
  <c r="Q766" i="1"/>
  <c r="P766" i="1"/>
  <c r="O766" i="1"/>
  <c r="T766" i="1"/>
  <c r="Q782" i="1"/>
  <c r="P782" i="1"/>
  <c r="O782" i="1"/>
  <c r="T782" i="1"/>
  <c r="Q798" i="1"/>
  <c r="P798" i="1"/>
  <c r="O798" i="1"/>
  <c r="T798" i="1"/>
  <c r="Q814" i="1"/>
  <c r="P814" i="1"/>
  <c r="O814" i="1"/>
  <c r="T814" i="1"/>
  <c r="Q830" i="1"/>
  <c r="P830" i="1"/>
  <c r="O830" i="1"/>
  <c r="T830" i="1"/>
  <c r="Q846" i="1"/>
  <c r="P846" i="1"/>
  <c r="O846" i="1"/>
  <c r="T846" i="1"/>
  <c r="Q862" i="1"/>
  <c r="P862" i="1"/>
  <c r="O862" i="1"/>
  <c r="T862" i="1"/>
  <c r="Q878" i="1"/>
  <c r="P878" i="1"/>
  <c r="O878" i="1"/>
  <c r="T878" i="1"/>
  <c r="Q894" i="1"/>
  <c r="P894" i="1"/>
  <c r="O894" i="1"/>
  <c r="T894" i="1"/>
  <c r="Q908" i="1"/>
  <c r="P908" i="1"/>
  <c r="O908" i="1"/>
  <c r="T908" i="1"/>
  <c r="Q924" i="1"/>
  <c r="P924" i="1"/>
  <c r="O924" i="1"/>
  <c r="T924" i="1"/>
  <c r="Q940" i="1"/>
  <c r="P940" i="1"/>
  <c r="O940" i="1"/>
  <c r="T940" i="1"/>
  <c r="Q956" i="1"/>
  <c r="P956" i="1"/>
  <c r="O956" i="1"/>
  <c r="T956" i="1"/>
  <c r="Q972" i="1"/>
  <c r="P972" i="1"/>
  <c r="O972" i="1"/>
  <c r="T972" i="1"/>
  <c r="Q988" i="1"/>
  <c r="P988" i="1"/>
  <c r="O988" i="1"/>
  <c r="T988" i="1"/>
  <c r="Q1002" i="1"/>
  <c r="P1002" i="1"/>
  <c r="O1002" i="1"/>
  <c r="T1002" i="1"/>
  <c r="Q1018" i="1"/>
  <c r="P1018" i="1"/>
  <c r="O1018" i="1"/>
  <c r="T1018" i="1"/>
  <c r="Q1034" i="1"/>
  <c r="P1034" i="1"/>
  <c r="O1034" i="1"/>
  <c r="T1034" i="1"/>
  <c r="Q1050" i="1"/>
  <c r="P1050" i="1"/>
  <c r="O1050" i="1"/>
  <c r="T1050" i="1"/>
  <c r="Q1066" i="1"/>
  <c r="P1066" i="1"/>
  <c r="O1066" i="1"/>
  <c r="T1066" i="1"/>
  <c r="Q1082" i="1"/>
  <c r="P1082" i="1"/>
  <c r="O1082" i="1"/>
  <c r="T1082" i="1"/>
  <c r="Q1098" i="1"/>
  <c r="P1098" i="1"/>
  <c r="O1098" i="1"/>
  <c r="T1098" i="1"/>
  <c r="Q1114" i="1"/>
  <c r="P1114" i="1"/>
  <c r="O1114" i="1"/>
  <c r="T1114" i="1"/>
  <c r="Q1130" i="1"/>
  <c r="P1130" i="1"/>
  <c r="O1130" i="1"/>
  <c r="T1130" i="1"/>
  <c r="Q1146" i="1"/>
  <c r="P1146" i="1"/>
  <c r="O1146" i="1"/>
  <c r="T1146" i="1"/>
  <c r="Q1162" i="1"/>
  <c r="P1162" i="1"/>
  <c r="O1162" i="1"/>
  <c r="T1162" i="1"/>
  <c r="Q1178" i="1"/>
  <c r="P1178" i="1"/>
  <c r="O1178" i="1"/>
  <c r="T1178" i="1"/>
  <c r="Q1194" i="1"/>
  <c r="P1194" i="1"/>
  <c r="O1194" i="1"/>
  <c r="T1194" i="1"/>
  <c r="Q1210" i="1"/>
  <c r="P1210" i="1"/>
  <c r="O1210" i="1"/>
  <c r="T1210" i="1"/>
  <c r="Q1226" i="1"/>
  <c r="P1226" i="1"/>
  <c r="O1226" i="1"/>
  <c r="T1226" i="1"/>
  <c r="Q1243" i="1"/>
  <c r="P1243" i="1"/>
  <c r="O1243" i="1"/>
  <c r="T1243" i="1"/>
  <c r="Q1259" i="1"/>
  <c r="P1259" i="1"/>
  <c r="O1259" i="1"/>
  <c r="T1259" i="1"/>
  <c r="Q1275" i="1"/>
  <c r="P1275" i="1"/>
  <c r="O1275" i="1"/>
  <c r="T1275" i="1"/>
  <c r="Q1291" i="1"/>
  <c r="P1291" i="1"/>
  <c r="O1291" i="1"/>
  <c r="T1291" i="1"/>
  <c r="Q1307" i="1"/>
  <c r="P1307" i="1"/>
  <c r="O1307" i="1"/>
  <c r="T1307" i="1"/>
  <c r="Q1323" i="1"/>
  <c r="P1323" i="1"/>
  <c r="O1323" i="1"/>
  <c r="T1323" i="1"/>
  <c r="Q1339" i="1"/>
  <c r="P1339" i="1"/>
  <c r="O1339" i="1"/>
  <c r="T1339" i="1"/>
  <c r="Q1355" i="1"/>
  <c r="P1355" i="1"/>
  <c r="O1355" i="1"/>
  <c r="T1355" i="1"/>
  <c r="Q1371" i="1"/>
  <c r="P1371" i="1"/>
  <c r="O1371" i="1"/>
  <c r="T1371" i="1"/>
  <c r="Q1387" i="1"/>
  <c r="P1387" i="1"/>
  <c r="O1387" i="1"/>
  <c r="T1387" i="1"/>
  <c r="Q1403" i="1"/>
  <c r="P1403" i="1"/>
  <c r="O1403" i="1"/>
  <c r="T1403" i="1"/>
  <c r="Q1419" i="1"/>
  <c r="P1419" i="1"/>
  <c r="O1419" i="1"/>
  <c r="T1419" i="1"/>
  <c r="Q1435" i="1"/>
  <c r="P1435" i="1"/>
  <c r="O1435" i="1"/>
  <c r="T1435" i="1"/>
  <c r="Q1451" i="1"/>
  <c r="P1451" i="1"/>
  <c r="O1451" i="1"/>
  <c r="T1451" i="1"/>
  <c r="Q1467" i="1"/>
  <c r="P1467" i="1"/>
  <c r="O1467" i="1"/>
  <c r="T1467" i="1"/>
  <c r="Q1483" i="1"/>
  <c r="P1483" i="1"/>
  <c r="O1483" i="1"/>
  <c r="T1483" i="1"/>
  <c r="Q1499" i="1"/>
  <c r="P1499" i="1"/>
  <c r="O1499" i="1"/>
  <c r="T1499" i="1"/>
  <c r="Q1515" i="1"/>
  <c r="P1515" i="1"/>
  <c r="O1515" i="1"/>
  <c r="T1515" i="1"/>
  <c r="Q1531" i="1"/>
  <c r="P1531" i="1"/>
  <c r="O1531" i="1"/>
  <c r="T1531" i="1"/>
  <c r="Q1547" i="1"/>
  <c r="P1547" i="1"/>
  <c r="O1547" i="1"/>
  <c r="T1547" i="1"/>
  <c r="Q1563" i="1"/>
  <c r="P1563" i="1"/>
  <c r="O1563" i="1"/>
  <c r="T1563" i="1"/>
  <c r="Q1579" i="1"/>
  <c r="P1579" i="1"/>
  <c r="O1579" i="1"/>
  <c r="T1579" i="1"/>
  <c r="Q1595" i="1"/>
  <c r="P1595" i="1"/>
  <c r="O1595" i="1"/>
  <c r="T1595" i="1"/>
  <c r="Q1611" i="1"/>
  <c r="P1611" i="1"/>
  <c r="O1611" i="1"/>
  <c r="T1611" i="1"/>
  <c r="Q1627" i="1"/>
  <c r="P1627" i="1"/>
  <c r="O1627" i="1"/>
  <c r="T1627" i="1"/>
  <c r="Q1643" i="1"/>
  <c r="P1643" i="1"/>
  <c r="O1643" i="1"/>
  <c r="T1643" i="1"/>
  <c r="Q1659" i="1"/>
  <c r="O1659" i="1"/>
  <c r="P1659" i="1"/>
  <c r="T1659" i="1"/>
  <c r="Q1675" i="1"/>
  <c r="P1675" i="1"/>
  <c r="O1675" i="1"/>
  <c r="T1675" i="1"/>
  <c r="Q1691" i="1"/>
  <c r="P1691" i="1"/>
  <c r="O1691" i="1"/>
  <c r="T1691" i="1"/>
  <c r="Q1707" i="1"/>
  <c r="P1707" i="1"/>
  <c r="O1707" i="1"/>
  <c r="T1707" i="1"/>
  <c r="Q1723" i="1"/>
  <c r="P1723" i="1"/>
  <c r="O1723" i="1"/>
  <c r="T1723" i="1"/>
  <c r="Q1739" i="1"/>
  <c r="P1739" i="1"/>
  <c r="O1739" i="1"/>
  <c r="T1739" i="1"/>
  <c r="Q1755" i="1"/>
  <c r="P1755" i="1"/>
  <c r="O1755" i="1"/>
  <c r="T1755" i="1"/>
  <c r="Q1771" i="1"/>
  <c r="P1771" i="1"/>
  <c r="O1771" i="1"/>
  <c r="T1771" i="1"/>
  <c r="Q1787" i="1"/>
  <c r="O1787" i="1"/>
  <c r="P1787" i="1"/>
  <c r="T1787" i="1"/>
  <c r="Q1803" i="1"/>
  <c r="P1803" i="1"/>
  <c r="O1803" i="1"/>
  <c r="T1803" i="1"/>
  <c r="Q1819" i="1"/>
  <c r="P1819" i="1"/>
  <c r="O1819" i="1"/>
  <c r="T1819" i="1"/>
  <c r="Q1835" i="1"/>
  <c r="P1835" i="1"/>
  <c r="O1835" i="1"/>
  <c r="T1835" i="1"/>
  <c r="Q1851" i="1"/>
  <c r="P1851" i="1"/>
  <c r="O1851" i="1"/>
  <c r="T1851" i="1"/>
  <c r="Q1867" i="1"/>
  <c r="P1867" i="1"/>
  <c r="O1867" i="1"/>
  <c r="T1867" i="1"/>
  <c r="Q1883" i="1"/>
  <c r="P1883" i="1"/>
  <c r="O1883" i="1"/>
  <c r="T1883" i="1"/>
  <c r="Q1899" i="1"/>
  <c r="P1899" i="1"/>
  <c r="O1899" i="1"/>
  <c r="T1899" i="1"/>
  <c r="Q1915" i="1"/>
  <c r="O1915" i="1"/>
  <c r="P1915" i="1"/>
  <c r="T1915" i="1"/>
  <c r="Q1931" i="1"/>
  <c r="P1931" i="1"/>
  <c r="O1931" i="1"/>
  <c r="T1931" i="1"/>
  <c r="Q1947" i="1"/>
  <c r="P1947" i="1"/>
  <c r="O1947" i="1"/>
  <c r="T1947" i="1"/>
  <c r="Q1963" i="1"/>
  <c r="P1963" i="1"/>
  <c r="O1963" i="1"/>
  <c r="T1963" i="1"/>
  <c r="Q1979" i="1"/>
  <c r="P1979" i="1"/>
  <c r="O1979" i="1"/>
  <c r="T1979" i="1"/>
  <c r="Q1993" i="1"/>
  <c r="P1993" i="1"/>
  <c r="O1993" i="1"/>
  <c r="T1993" i="1"/>
  <c r="Q2009" i="1"/>
  <c r="P2009" i="1"/>
  <c r="O2009" i="1"/>
  <c r="T2009" i="1"/>
  <c r="Q2025" i="1"/>
  <c r="P2025" i="1"/>
  <c r="O2025" i="1"/>
  <c r="T2025" i="1"/>
  <c r="Q2041" i="1"/>
  <c r="P2041" i="1"/>
  <c r="O2041" i="1"/>
  <c r="T2041" i="1"/>
  <c r="Q2057" i="1"/>
  <c r="P2057" i="1"/>
  <c r="O2057" i="1"/>
  <c r="T2057" i="1"/>
  <c r="Q2073" i="1"/>
  <c r="P2073" i="1"/>
  <c r="O2073" i="1"/>
  <c r="T2073" i="1"/>
  <c r="Q2088" i="1"/>
  <c r="P2088" i="1"/>
  <c r="O2088" i="1"/>
  <c r="T2088" i="1"/>
  <c r="Q2104" i="1"/>
  <c r="P2104" i="1"/>
  <c r="O2104" i="1"/>
  <c r="T2104" i="1"/>
  <c r="Q2120" i="1"/>
  <c r="P2120" i="1"/>
  <c r="O2120" i="1"/>
  <c r="T2120" i="1"/>
  <c r="Q2136" i="1"/>
  <c r="P2136" i="1"/>
  <c r="O2136" i="1"/>
  <c r="T2136" i="1"/>
  <c r="Q2152" i="1"/>
  <c r="P2152" i="1"/>
  <c r="O2152" i="1"/>
  <c r="T2152" i="1"/>
  <c r="Q2168" i="1"/>
  <c r="P2168" i="1"/>
  <c r="O2168" i="1"/>
  <c r="T2168" i="1"/>
  <c r="Q2184" i="1"/>
  <c r="P2184" i="1"/>
  <c r="O2184" i="1"/>
  <c r="T2184" i="1"/>
  <c r="Q2200" i="1"/>
  <c r="P2200" i="1"/>
  <c r="O2200" i="1"/>
  <c r="T2200" i="1"/>
  <c r="Q2216" i="1"/>
  <c r="P2216" i="1"/>
  <c r="O2216" i="1"/>
  <c r="T2216" i="1"/>
  <c r="Q2232" i="1"/>
  <c r="P2232" i="1"/>
  <c r="O2232" i="1"/>
  <c r="T2232" i="1"/>
  <c r="Q2248" i="1"/>
  <c r="P2248" i="1"/>
  <c r="O2248" i="1"/>
  <c r="T2248" i="1"/>
  <c r="Q2264" i="1"/>
  <c r="P2264" i="1"/>
  <c r="O2264" i="1"/>
  <c r="T2264" i="1"/>
  <c r="Q2280" i="1"/>
  <c r="P2280" i="1"/>
  <c r="O2280" i="1"/>
  <c r="T2280" i="1"/>
  <c r="Q2296" i="1"/>
  <c r="P2296" i="1"/>
  <c r="O2296" i="1"/>
  <c r="T2296" i="1"/>
  <c r="Q2312" i="1"/>
  <c r="P2312" i="1"/>
  <c r="O2312" i="1"/>
  <c r="T2312" i="1"/>
  <c r="Q2328" i="1"/>
  <c r="P2328" i="1"/>
  <c r="O2328" i="1"/>
  <c r="T2328" i="1"/>
  <c r="Q2344" i="1"/>
  <c r="P2344" i="1"/>
  <c r="O2344" i="1"/>
  <c r="T2344" i="1"/>
  <c r="Q2360" i="1"/>
  <c r="P2360" i="1"/>
  <c r="O2360" i="1"/>
  <c r="T2360" i="1"/>
  <c r="Q2376" i="1"/>
  <c r="P2376" i="1"/>
  <c r="O2376" i="1"/>
  <c r="T2376" i="1"/>
  <c r="Q2392" i="1"/>
  <c r="P2392" i="1"/>
  <c r="O2392" i="1"/>
  <c r="T2392" i="1"/>
  <c r="Q2408" i="1"/>
  <c r="P2408" i="1"/>
  <c r="O2408" i="1"/>
  <c r="T2408" i="1"/>
  <c r="P2424" i="1"/>
  <c r="Q2424" i="1"/>
  <c r="O2424" i="1"/>
  <c r="T2424" i="1"/>
  <c r="Q2440" i="1"/>
  <c r="P2440" i="1"/>
  <c r="O2440" i="1"/>
  <c r="T2440" i="1"/>
  <c r="Q2456" i="1"/>
  <c r="P2456" i="1"/>
  <c r="O2456" i="1"/>
  <c r="T2456" i="1"/>
  <c r="Q2472" i="1"/>
  <c r="P2472" i="1"/>
  <c r="O2472" i="1"/>
  <c r="T2472" i="1"/>
  <c r="P2488" i="1"/>
  <c r="Q2488" i="1"/>
  <c r="O2488" i="1"/>
  <c r="T2488" i="1"/>
  <c r="Q2504" i="1"/>
  <c r="P2504" i="1"/>
  <c r="O2504" i="1"/>
  <c r="T2504" i="1"/>
  <c r="Q2520" i="1"/>
  <c r="P2520" i="1"/>
  <c r="O2520" i="1"/>
  <c r="T2520" i="1"/>
  <c r="Q2536" i="1"/>
  <c r="P2536" i="1"/>
  <c r="O2536" i="1"/>
  <c r="T2536" i="1"/>
  <c r="Q2552" i="1"/>
  <c r="P2552" i="1"/>
  <c r="O2552" i="1"/>
  <c r="T2552" i="1"/>
  <c r="Q2568" i="1"/>
  <c r="P2568" i="1"/>
  <c r="O2568" i="1"/>
  <c r="T2568" i="1"/>
  <c r="Q2584" i="1"/>
  <c r="P2584" i="1"/>
  <c r="O2584" i="1"/>
  <c r="T2584" i="1"/>
  <c r="Q2600" i="1"/>
  <c r="P2600" i="1"/>
  <c r="O2600" i="1"/>
  <c r="T2600" i="1"/>
  <c r="Q2616" i="1"/>
  <c r="P2616" i="1"/>
  <c r="O2616" i="1"/>
  <c r="T2616" i="1"/>
  <c r="Q2632" i="1"/>
  <c r="P2632" i="1"/>
  <c r="O2632" i="1"/>
  <c r="T2632" i="1"/>
  <c r="Q2648" i="1"/>
  <c r="P2648" i="1"/>
  <c r="O2648" i="1"/>
  <c r="T2648" i="1"/>
  <c r="Q2664" i="1"/>
  <c r="P2664" i="1"/>
  <c r="O2664" i="1"/>
  <c r="T2664" i="1"/>
  <c r="P2680" i="1"/>
  <c r="Q2680" i="1"/>
  <c r="O2680" i="1"/>
  <c r="T2680" i="1"/>
  <c r="Q2696" i="1"/>
  <c r="P2696" i="1"/>
  <c r="O2696" i="1"/>
  <c r="T2696" i="1"/>
  <c r="Q2712" i="1"/>
  <c r="P2712" i="1"/>
  <c r="O2712" i="1"/>
  <c r="T2712" i="1"/>
  <c r="Q2728" i="1"/>
  <c r="P2728" i="1"/>
  <c r="O2728" i="1"/>
  <c r="T2728" i="1"/>
  <c r="P2744" i="1"/>
  <c r="Q2744" i="1"/>
  <c r="O2744" i="1"/>
  <c r="T2744" i="1"/>
  <c r="Q2760" i="1"/>
  <c r="P2760" i="1"/>
  <c r="O2760" i="1"/>
  <c r="T2760" i="1"/>
  <c r="Q2774" i="1"/>
  <c r="P2774" i="1"/>
  <c r="O2774" i="1"/>
  <c r="T2774" i="1"/>
  <c r="Q2790" i="1"/>
  <c r="P2790" i="1"/>
  <c r="O2790" i="1"/>
  <c r="T2790" i="1"/>
  <c r="Q2806" i="1"/>
  <c r="P2806" i="1"/>
  <c r="O2806" i="1"/>
  <c r="T2806" i="1"/>
  <c r="Q2822" i="1"/>
  <c r="P2822" i="1"/>
  <c r="O2822" i="1"/>
  <c r="T2822" i="1"/>
  <c r="Q2838" i="1"/>
  <c r="P2838" i="1"/>
  <c r="O2838" i="1"/>
  <c r="T2838" i="1"/>
  <c r="Q2854" i="1"/>
  <c r="P2854" i="1"/>
  <c r="O2854" i="1"/>
  <c r="T2854" i="1"/>
  <c r="Q2868" i="1"/>
  <c r="P2868" i="1"/>
  <c r="O2868" i="1"/>
  <c r="T2868" i="1"/>
  <c r="Q2884" i="1"/>
  <c r="P2884" i="1"/>
  <c r="O2884" i="1"/>
  <c r="T2884" i="1"/>
  <c r="Q2900" i="1"/>
  <c r="P2900" i="1"/>
  <c r="O2900" i="1"/>
  <c r="T2900" i="1"/>
  <c r="Q2916" i="1"/>
  <c r="P2916" i="1"/>
  <c r="O2916" i="1"/>
  <c r="T2916" i="1"/>
  <c r="P2932" i="1"/>
  <c r="Q2932" i="1"/>
  <c r="O2932" i="1"/>
  <c r="T2932" i="1"/>
  <c r="Q2948" i="1"/>
  <c r="P2948" i="1"/>
  <c r="O2948" i="1"/>
  <c r="T2948" i="1"/>
  <c r="Q2964" i="1"/>
  <c r="P2964" i="1"/>
  <c r="O2964" i="1"/>
  <c r="T2964" i="1"/>
  <c r="Q2980" i="1"/>
  <c r="P2980" i="1"/>
  <c r="O2980" i="1"/>
  <c r="T2980" i="1"/>
  <c r="P2996" i="1"/>
  <c r="Q2996" i="1"/>
  <c r="O2996" i="1"/>
  <c r="T2996" i="1"/>
  <c r="Q3012" i="1"/>
  <c r="P3012" i="1"/>
  <c r="O3012" i="1"/>
  <c r="T3012" i="1"/>
  <c r="Q3028" i="1"/>
  <c r="P3028" i="1"/>
  <c r="O3028" i="1"/>
  <c r="T3028" i="1"/>
  <c r="Q3044" i="1"/>
  <c r="P3044" i="1"/>
  <c r="O3044" i="1"/>
  <c r="T3044" i="1"/>
  <c r="Q3060" i="1"/>
  <c r="P3060" i="1"/>
  <c r="O3060" i="1"/>
  <c r="T3060" i="1"/>
  <c r="Q3076" i="1"/>
  <c r="P3076" i="1"/>
  <c r="O3076" i="1"/>
  <c r="T3076" i="1"/>
  <c r="Q3092" i="1"/>
  <c r="P3092" i="1"/>
  <c r="O3092" i="1"/>
  <c r="T3092" i="1"/>
  <c r="Q3108" i="1"/>
  <c r="P3108" i="1"/>
  <c r="O3108" i="1"/>
  <c r="T3108" i="1"/>
  <c r="Q3124" i="1"/>
  <c r="P3124" i="1"/>
  <c r="O3124" i="1"/>
  <c r="T3124" i="1"/>
  <c r="Q3152" i="1"/>
  <c r="P3152" i="1"/>
  <c r="O3152" i="1"/>
  <c r="T3152" i="1"/>
  <c r="Q3196" i="1"/>
  <c r="P3196" i="1"/>
  <c r="O3196" i="1"/>
  <c r="T3196" i="1"/>
  <c r="Q3240" i="1"/>
  <c r="P3240" i="1"/>
  <c r="O3240" i="1"/>
  <c r="T3240" i="1"/>
  <c r="T2" i="1" l="1"/>
</calcChain>
</file>

<file path=xl/sharedStrings.xml><?xml version="1.0" encoding="utf-8"?>
<sst xmlns="http://schemas.openxmlformats.org/spreadsheetml/2006/main" count="14431" uniqueCount="664">
  <si>
    <t>Species</t>
  </si>
  <si>
    <t>SiteCode</t>
  </si>
  <si>
    <t>DateTime</t>
  </si>
  <si>
    <t>Value</t>
  </si>
  <si>
    <t>ScaledValue</t>
  </si>
  <si>
    <t>CAR</t>
  </si>
  <si>
    <t>CAB</t>
  </si>
  <si>
    <t>PM25</t>
  </si>
  <si>
    <t>Line</t>
  </si>
  <si>
    <t>Time</t>
  </si>
  <si>
    <t>Sation</t>
  </si>
  <si>
    <t>Acton Town</t>
  </si>
  <si>
    <t>South Ealing</t>
  </si>
  <si>
    <t>Northfields</t>
  </si>
  <si>
    <t>Boston Manor</t>
  </si>
  <si>
    <t>Osterley</t>
  </si>
  <si>
    <t>Hounslow East</t>
  </si>
  <si>
    <t>Hounslow Central</t>
  </si>
  <si>
    <t>Hounslow West</t>
  </si>
  <si>
    <t>Hatton Cross</t>
  </si>
  <si>
    <t>Heathrow Terminal 4</t>
  </si>
  <si>
    <t>Heathrow Terminal 5</t>
  </si>
  <si>
    <t>Heathrow Terminals 1, 2, 3</t>
  </si>
  <si>
    <t>Turnham Green</t>
  </si>
  <si>
    <t>Hammersmith</t>
  </si>
  <si>
    <t>Barons Court</t>
  </si>
  <si>
    <t>Earl's Court</t>
  </si>
  <si>
    <t>Gloucester Road</t>
  </si>
  <si>
    <t>South Kensington</t>
  </si>
  <si>
    <t>Knightsbridge</t>
  </si>
  <si>
    <t>Hyde Park Corner</t>
  </si>
  <si>
    <t>Green Park</t>
  </si>
  <si>
    <t>Piccadilly Circus</t>
  </si>
  <si>
    <t>Leicester Square</t>
  </si>
  <si>
    <t>Covent Garden</t>
  </si>
  <si>
    <t>Holborn</t>
  </si>
  <si>
    <t>King's Cross St. Pancras</t>
  </si>
  <si>
    <t>Russell Square</t>
  </si>
  <si>
    <t>Caledonian Road</t>
  </si>
  <si>
    <t>Holloway Road</t>
  </si>
  <si>
    <t>Arsenal</t>
  </si>
  <si>
    <t>Finsbury Park</t>
  </si>
  <si>
    <t>Manor House</t>
  </si>
  <si>
    <t>Station</t>
  </si>
  <si>
    <t>Turnpike Lane</t>
  </si>
  <si>
    <t>Wood Green</t>
  </si>
  <si>
    <t>Bounds Green</t>
  </si>
  <si>
    <t>Arnos Grove</t>
  </si>
  <si>
    <t>Southgate</t>
  </si>
  <si>
    <t>Oakwood</t>
  </si>
  <si>
    <t>Cockfosters</t>
  </si>
  <si>
    <t>Piccadilly</t>
  </si>
  <si>
    <t>Bakerloo</t>
  </si>
  <si>
    <t>Lambeth North</t>
  </si>
  <si>
    <t>Waterloo</t>
  </si>
  <si>
    <t>Embankment</t>
  </si>
  <si>
    <t>Charing Cross</t>
  </si>
  <si>
    <t>Oxford Circus</t>
  </si>
  <si>
    <t>Regent's Park</t>
  </si>
  <si>
    <t>Baker Street</t>
  </si>
  <si>
    <t>Marylebone</t>
  </si>
  <si>
    <t>Edgware Road</t>
  </si>
  <si>
    <t>Paddington</t>
  </si>
  <si>
    <t>Warwick Avenue</t>
  </si>
  <si>
    <t>Maida Vale</t>
  </si>
  <si>
    <t>Kilburn Park</t>
  </si>
  <si>
    <t>Queen's Park</t>
  </si>
  <si>
    <t>Kensal Green</t>
  </si>
  <si>
    <t>Willesden Junction</t>
  </si>
  <si>
    <t>Harlesden</t>
  </si>
  <si>
    <t>Stonebridge Park</t>
  </si>
  <si>
    <t>Wembley Central</t>
  </si>
  <si>
    <t>North Wembley</t>
  </si>
  <si>
    <t>South Kenton</t>
  </si>
  <si>
    <t>Kenton</t>
  </si>
  <si>
    <t>Harrow &amp; Wealdstone</t>
  </si>
  <si>
    <t>Edgware Road Bakerloo</t>
  </si>
  <si>
    <t>Elephant &amp; Castle</t>
  </si>
  <si>
    <t>Central</t>
  </si>
  <si>
    <t>White City</t>
  </si>
  <si>
    <t>Shepherd's Bush</t>
  </si>
  <si>
    <t>Holland Park</t>
  </si>
  <si>
    <t>Notting Hill Gate</t>
  </si>
  <si>
    <t>Queensway</t>
  </si>
  <si>
    <t>Lancaster Gate</t>
  </si>
  <si>
    <t>Marble Arch</t>
  </si>
  <si>
    <t>Bond Street</t>
  </si>
  <si>
    <t>Chancery Lane</t>
  </si>
  <si>
    <t>St. Paul's</t>
  </si>
  <si>
    <t>Bank</t>
  </si>
  <si>
    <t>Liverpool Street</t>
  </si>
  <si>
    <t>Bethnal Green</t>
  </si>
  <si>
    <t>Mile End</t>
  </si>
  <si>
    <t>Stratford</t>
  </si>
  <si>
    <t>Leyton</t>
  </si>
  <si>
    <t>Leytonstone</t>
  </si>
  <si>
    <t>Wanstead</t>
  </si>
  <si>
    <t>Redbridge</t>
  </si>
  <si>
    <t>Gants Hill</t>
  </si>
  <si>
    <t>Newbury Park</t>
  </si>
  <si>
    <t>Barkingside</t>
  </si>
  <si>
    <t>Fairlop</t>
  </si>
  <si>
    <t>Hainault</t>
  </si>
  <si>
    <t>Woodford</t>
  </si>
  <si>
    <t>East Acton</t>
  </si>
  <si>
    <t>North Acton</t>
  </si>
  <si>
    <t>West Acton</t>
  </si>
  <si>
    <t>Ealing Broadway</t>
  </si>
  <si>
    <t>Hanger Lane</t>
  </si>
  <si>
    <t>Perivale</t>
  </si>
  <si>
    <t>Greenford</t>
  </si>
  <si>
    <t>South Ruislip</t>
  </si>
  <si>
    <t>Ruislip Gardens</t>
  </si>
  <si>
    <t>West Ruislip</t>
  </si>
  <si>
    <t>Northolt</t>
  </si>
  <si>
    <t>District</t>
  </si>
  <si>
    <t>Upminster</t>
  </si>
  <si>
    <t>Upminster Bridge</t>
  </si>
  <si>
    <t>Hornchurch</t>
  </si>
  <si>
    <t>Elm Park</t>
  </si>
  <si>
    <t>Dagenham East</t>
  </si>
  <si>
    <t>Dagenham Heathway</t>
  </si>
  <si>
    <t>Becontree</t>
  </si>
  <si>
    <t>Upney</t>
  </si>
  <si>
    <t>Barking</t>
  </si>
  <si>
    <t>East Ham</t>
  </si>
  <si>
    <t>Upton Park</t>
  </si>
  <si>
    <t>Plaistow</t>
  </si>
  <si>
    <t>West Ham</t>
  </si>
  <si>
    <t>Bromley-by-Bow</t>
  </si>
  <si>
    <t>Bow Road</t>
  </si>
  <si>
    <t>Stepney Green</t>
  </si>
  <si>
    <t>Whitechapel</t>
  </si>
  <si>
    <t>Aldgate East</t>
  </si>
  <si>
    <t>Tower Hill</t>
  </si>
  <si>
    <t>Monument</t>
  </si>
  <si>
    <t>Cannon Street</t>
  </si>
  <si>
    <t>Mansion House</t>
  </si>
  <si>
    <t>Blackfriars</t>
  </si>
  <si>
    <t>Temple</t>
  </si>
  <si>
    <t>Westminster</t>
  </si>
  <si>
    <t>St. James's Park</t>
  </si>
  <si>
    <t>Victoria</t>
  </si>
  <si>
    <t>Sloane Square</t>
  </si>
  <si>
    <t>West Kensington</t>
  </si>
  <si>
    <t>Ravenscourt Park</t>
  </si>
  <si>
    <t>Stamford Brook</t>
  </si>
  <si>
    <t>Chiswick Park</t>
  </si>
  <si>
    <t>Ealing Common</t>
  </si>
  <si>
    <t>Docklands Light Railway</t>
  </si>
  <si>
    <t>Shadwell</t>
  </si>
  <si>
    <t>Limehouse</t>
  </si>
  <si>
    <t>Westferry</t>
  </si>
  <si>
    <t>Canary Wharf</t>
  </si>
  <si>
    <t>Heron Quays</t>
  </si>
  <si>
    <t>South Quay</t>
  </si>
  <si>
    <t>Crossharbour &amp; London Arena</t>
  </si>
  <si>
    <t>Mudchute</t>
  </si>
  <si>
    <t>Island Gardens</t>
  </si>
  <si>
    <t>Cutty Sark</t>
  </si>
  <si>
    <t>Greenwich</t>
  </si>
  <si>
    <t>Deptford Bridge</t>
  </si>
  <si>
    <t>Elverson Road</t>
  </si>
  <si>
    <t>Lewisham</t>
  </si>
  <si>
    <t>West India Quay</t>
  </si>
  <si>
    <t>Poplar</t>
  </si>
  <si>
    <t>Blackwall</t>
  </si>
  <si>
    <t>East India</t>
  </si>
  <si>
    <t>Canning Town</t>
  </si>
  <si>
    <t>Royal Victoria</t>
  </si>
  <si>
    <t>Custom House</t>
  </si>
  <si>
    <t>Prince Regent</t>
  </si>
  <si>
    <t>Royal Albert</t>
  </si>
  <si>
    <t>Beckton Park</t>
  </si>
  <si>
    <t>Cyprus</t>
  </si>
  <si>
    <t>Gallions Reach</t>
  </si>
  <si>
    <t>Beckton</t>
  </si>
  <si>
    <t>Star Lane</t>
  </si>
  <si>
    <t>Abbey Road</t>
  </si>
  <si>
    <t>Stratford High Street</t>
  </si>
  <si>
    <t>Stratford International</t>
  </si>
  <si>
    <t>West Silvertown</t>
  </si>
  <si>
    <t>Pontoon Dock</t>
  </si>
  <si>
    <t>London City Airport</t>
  </si>
  <si>
    <t>King George V</t>
  </si>
  <si>
    <t>Woolwich Arsenal</t>
  </si>
  <si>
    <t>All Saints</t>
  </si>
  <si>
    <t>Langdon Park</t>
  </si>
  <si>
    <t>Devons Road</t>
  </si>
  <si>
    <t>Bow Church</t>
  </si>
  <si>
    <t>Pudding Mill Lane</t>
  </si>
  <si>
    <t>Hammersmith &amp; City</t>
  </si>
  <si>
    <t>Goldhawk Road</t>
  </si>
  <si>
    <t>Shepherd's Bush Market</t>
  </si>
  <si>
    <t>Wood Lane</t>
  </si>
  <si>
    <t>Latimer Road</t>
  </si>
  <si>
    <t>Ladbroke Grove</t>
  </si>
  <si>
    <t>Westbourne Park</t>
  </si>
  <si>
    <t>Royal Oak</t>
  </si>
  <si>
    <t>Edgware Road Circle</t>
  </si>
  <si>
    <t>Great Portland Street</t>
  </si>
  <si>
    <t>Euston Square</t>
  </si>
  <si>
    <t>Farringdon</t>
  </si>
  <si>
    <t>Barbican</t>
  </si>
  <si>
    <t>Moorgate</t>
  </si>
  <si>
    <t>Jubilee</t>
  </si>
  <si>
    <t>Wembley Park</t>
  </si>
  <si>
    <t>Kingsbury</t>
  </si>
  <si>
    <t>Queensbury</t>
  </si>
  <si>
    <t>Canons Park</t>
  </si>
  <si>
    <t>Stanmore</t>
  </si>
  <si>
    <t>Neasden</t>
  </si>
  <si>
    <t>Dollis Hill</t>
  </si>
  <si>
    <t>Willesden Green</t>
  </si>
  <si>
    <t>Kilburn</t>
  </si>
  <si>
    <t>West Hampstead</t>
  </si>
  <si>
    <t>Finchley Road</t>
  </si>
  <si>
    <t>Swiss Cottage</t>
  </si>
  <si>
    <t>St. John's Wood</t>
  </si>
  <si>
    <t>Southwark</t>
  </si>
  <si>
    <t>London Bridge</t>
  </si>
  <si>
    <t>Bermondsey</t>
  </si>
  <si>
    <t>Canada Water</t>
  </si>
  <si>
    <t>North Greenwich</t>
  </si>
  <si>
    <t>Metropolitan</t>
  </si>
  <si>
    <t>Harrow on the Hill</t>
  </si>
  <si>
    <t>West Harrow</t>
  </si>
  <si>
    <t>Rayners Lane</t>
  </si>
  <si>
    <t>Eastcote</t>
  </si>
  <si>
    <t>Ruislip Manor</t>
  </si>
  <si>
    <t>Ruislip</t>
  </si>
  <si>
    <t>Ickenham</t>
  </si>
  <si>
    <t>Hillingdon</t>
  </si>
  <si>
    <t>Uxbridge</t>
  </si>
  <si>
    <t>North Harrow</t>
  </si>
  <si>
    <t>Pinner</t>
  </si>
  <si>
    <t>Northwood Hills</t>
  </si>
  <si>
    <t>Northwood</t>
  </si>
  <si>
    <t>Moor Park</t>
  </si>
  <si>
    <t>Rickmansworth</t>
  </si>
  <si>
    <t>Chorleywood</t>
  </si>
  <si>
    <t>Chalfont &amp; Latimer</t>
  </si>
  <si>
    <t>Chesham</t>
  </si>
  <si>
    <t>Amersham</t>
  </si>
  <si>
    <t>Croxley</t>
  </si>
  <si>
    <t>Watford</t>
  </si>
  <si>
    <t>Northwick Park</t>
  </si>
  <si>
    <t>Preston Road</t>
  </si>
  <si>
    <t>Aldgate</t>
  </si>
  <si>
    <t>Northern</t>
  </si>
  <si>
    <t>Morden</t>
  </si>
  <si>
    <t>South Wimbledon</t>
  </si>
  <si>
    <t>Colliers Wood</t>
  </si>
  <si>
    <t>Tooting Broadway</t>
  </si>
  <si>
    <t>Tooting Bec</t>
  </si>
  <si>
    <t>Balham</t>
  </si>
  <si>
    <t>Clapham South</t>
  </si>
  <si>
    <t>Clapham Common</t>
  </si>
  <si>
    <t>Clapham North</t>
  </si>
  <si>
    <t>Stockwell</t>
  </si>
  <si>
    <t>Oval</t>
  </si>
  <si>
    <t>Kennington</t>
  </si>
  <si>
    <t>Tottenham Court Road</t>
  </si>
  <si>
    <t>Goodge Street</t>
  </si>
  <si>
    <t>Warren Street</t>
  </si>
  <si>
    <t>Euston</t>
  </si>
  <si>
    <t>Mornington Crescent</t>
  </si>
  <si>
    <t>Camden Town</t>
  </si>
  <si>
    <t>Kentish Town</t>
  </si>
  <si>
    <t>Tufnell Park</t>
  </si>
  <si>
    <t>Archway</t>
  </si>
  <si>
    <t>Highgate</t>
  </si>
  <si>
    <t>East Finchley</t>
  </si>
  <si>
    <t>Finchley Central</t>
  </si>
  <si>
    <t>West Finchley</t>
  </si>
  <si>
    <t>Woodside Park</t>
  </si>
  <si>
    <t>Totteridge &amp; Whetstone</t>
  </si>
  <si>
    <t>High Barnet</t>
  </si>
  <si>
    <t>Angel</t>
  </si>
  <si>
    <t>Old Street</t>
  </si>
  <si>
    <t>Borough</t>
  </si>
  <si>
    <t>Brixton</t>
  </si>
  <si>
    <t>Vauxhall</t>
  </si>
  <si>
    <t>Pimlico</t>
  </si>
  <si>
    <t>Highbury &amp; Islington</t>
  </si>
  <si>
    <t>Seven Sisters</t>
  </si>
  <si>
    <t>Circle</t>
  </si>
  <si>
    <t>Bayswater</t>
  </si>
  <si>
    <t>High Street Kensington</t>
  </si>
  <si>
    <t>station_name</t>
  </si>
  <si>
    <t>ground_level</t>
  </si>
  <si>
    <t>line</t>
  </si>
  <si>
    <t>raw_platform_depth</t>
  </si>
  <si>
    <t>platform_depth</t>
  </si>
  <si>
    <t>Buckhurst Hill</t>
  </si>
  <si>
    <t>Chigwell</t>
  </si>
  <si>
    <t>Debden</t>
  </si>
  <si>
    <t>Epping</t>
  </si>
  <si>
    <t>Grange Hill</t>
  </si>
  <si>
    <t>Loughton</t>
  </si>
  <si>
    <t>Roding Valley</t>
  </si>
  <si>
    <t>Snaresbrook</t>
  </si>
  <si>
    <t>South Woodford</t>
  </si>
  <si>
    <t>Theydon Bois</t>
  </si>
  <si>
    <t>East Putney</t>
  </si>
  <si>
    <t>Fulham Broadway</t>
  </si>
  <si>
    <t>Gunnersbury</t>
  </si>
  <si>
    <t>Kensington (Olympia)</t>
  </si>
  <si>
    <t>Kew Gardens</t>
  </si>
  <si>
    <t>Parsons Green</t>
  </si>
  <si>
    <t>Putney Bridge</t>
  </si>
  <si>
    <t>Richmond</t>
  </si>
  <si>
    <t>Southfields</t>
  </si>
  <si>
    <t>West Brompton</t>
  </si>
  <si>
    <t>Wimbledon</t>
  </si>
  <si>
    <t>Wimbledon Park</t>
  </si>
  <si>
    <t>Tower Gateway</t>
  </si>
  <si>
    <t>Belsize Park</t>
  </si>
  <si>
    <t>Brent Cross</t>
  </si>
  <si>
    <t>Burnt Oak</t>
  </si>
  <si>
    <t>Chalk Farm</t>
  </si>
  <si>
    <t>Colindale</t>
  </si>
  <si>
    <t>Edgware</t>
  </si>
  <si>
    <t>Golders Green</t>
  </si>
  <si>
    <t>Hampstead</t>
  </si>
  <si>
    <t>Hendon Central</t>
  </si>
  <si>
    <t>Mill Hill East</t>
  </si>
  <si>
    <t>Alperton</t>
  </si>
  <si>
    <t>North Ealing</t>
  </si>
  <si>
    <t>Park Royal</t>
  </si>
  <si>
    <t>South Harrow</t>
  </si>
  <si>
    <t>Sudbury Hill</t>
  </si>
  <si>
    <t>Sudbury Town</t>
  </si>
  <si>
    <t>Blackhorse Road</t>
  </si>
  <si>
    <t>Tottenham Hale</t>
  </si>
  <si>
    <t>Walthamstow Central</t>
  </si>
  <si>
    <t>Waterloo &amp; City</t>
  </si>
  <si>
    <t>x</t>
  </si>
  <si>
    <t>y</t>
  </si>
  <si>
    <t>Station|Line</t>
  </si>
  <si>
    <t>longitude(x)</t>
  </si>
  <si>
    <t>latitude(y)</t>
  </si>
  <si>
    <t xml:space="preserve">Line ID </t>
  </si>
  <si>
    <t>LXL</t>
  </si>
  <si>
    <t>Year</t>
  </si>
  <si>
    <t xml:space="preserve">Station </t>
  </si>
  <si>
    <t>nlc_code</t>
  </si>
  <si>
    <t>station_borough</t>
  </si>
  <si>
    <t>note</t>
  </si>
  <si>
    <t>weekday_entry</t>
  </si>
  <si>
    <t>weekday_entry_weight</t>
  </si>
  <si>
    <t>saturday_entry</t>
  </si>
  <si>
    <t>saturday_entry_weight</t>
  </si>
  <si>
    <t>sunday_entry</t>
  </si>
  <si>
    <t>sunday_entry_weight</t>
  </si>
  <si>
    <t>weekday_exit</t>
  </si>
  <si>
    <t>weekday_exit_weight</t>
  </si>
  <si>
    <t>saturday_exit</t>
  </si>
  <si>
    <t>satirday_exit_weight</t>
  </si>
  <si>
    <t>sunday_exit</t>
  </si>
  <si>
    <t>sunday_exit_weight</t>
  </si>
  <si>
    <t>line_if_present</t>
  </si>
  <si>
    <t>Ealing</t>
  </si>
  <si>
    <t>City of London</t>
  </si>
  <si>
    <t>Tower Hamlets</t>
  </si>
  <si>
    <t>Brent</t>
  </si>
  <si>
    <t>Chiltern</t>
  </si>
  <si>
    <t>Islington</t>
  </si>
  <si>
    <t>Enfield</t>
  </si>
  <si>
    <t>City of Westminster</t>
  </si>
  <si>
    <t>Wandsworth</t>
  </si>
  <si>
    <t>Figures exclude WC line passengers interchanging with other lines</t>
  </si>
  <si>
    <t>Barking and Dagenham</t>
  </si>
  <si>
    <t>Hammersmith and Fulham</t>
  </si>
  <si>
    <t>Camden</t>
  </si>
  <si>
    <t>previous years counts adjusted by average change between years by zone</t>
  </si>
  <si>
    <t>Waltham Forest</t>
  </si>
  <si>
    <t>Haringey</t>
  </si>
  <si>
    <t>Barnet</t>
  </si>
  <si>
    <t>Lambeth</t>
  </si>
  <si>
    <t>Epping Forest</t>
  </si>
  <si>
    <t>Newham</t>
  </si>
  <si>
    <t>Harrow</t>
  </si>
  <si>
    <t>Three Rivers</t>
  </si>
  <si>
    <t>Merton</t>
  </si>
  <si>
    <t>Kensington and Chelsea</t>
  </si>
  <si>
    <t>Havering</t>
  </si>
  <si>
    <t>Hounslow</t>
  </si>
  <si>
    <t>Hackney</t>
  </si>
  <si>
    <t xml:space="preserve"> previous years counts adjusted by average change between years by zone</t>
  </si>
  <si>
    <t>station closed</t>
  </si>
  <si>
    <t>Figures include all passengers on the W&amp;C line (which is closed on Sundays)</t>
  </si>
  <si>
    <t>Entry_week</t>
  </si>
  <si>
    <t>FID</t>
  </si>
  <si>
    <t>OBJECTID</t>
  </si>
  <si>
    <t>NAME</t>
  </si>
  <si>
    <t>EASTING</t>
  </si>
  <si>
    <t>NORTHING</t>
  </si>
  <si>
    <t>LINES</t>
  </si>
  <si>
    <t>NETWORK</t>
  </si>
  <si>
    <t>Zone</t>
  </si>
  <si>
    <t>District, Circle</t>
  </si>
  <si>
    <t>London Underground</t>
  </si>
  <si>
    <t>Metropolitan, Circle</t>
  </si>
  <si>
    <t>Metropolitan, Central, Circle, Hammersmith &amp; City</t>
  </si>
  <si>
    <t>Metropolitan, Northern, Circle, Hammersmith &amp; City</t>
  </si>
  <si>
    <t>Metropolitan, Circle, Hammersmith &amp; City</t>
  </si>
  <si>
    <t>Metropolitan, Northern, Piccadilly, Circle, Victoria, Hammersmith &amp; City</t>
  </si>
  <si>
    <t>Metropolitan, Bakerloo, Circle, Jubilee, Hammersmith &amp; City</t>
  </si>
  <si>
    <t>Hammersmith &amp; City, District, Circle, Bakerloo</t>
  </si>
  <si>
    <t>District, Piccadilly, Circle</t>
  </si>
  <si>
    <t>District, Circle, Victoria</t>
  </si>
  <si>
    <t>Northern, Victoria</t>
  </si>
  <si>
    <t>Piccadilly, Northern</t>
  </si>
  <si>
    <t>District, Piccadilly</t>
  </si>
  <si>
    <t>District, Central, Circle</t>
  </si>
  <si>
    <t>Central, Jubilee</t>
  </si>
  <si>
    <t>Waterloo &amp; City, Northern, Central</t>
  </si>
  <si>
    <t>Central, Bakerloo, Victoria</t>
  </si>
  <si>
    <t>Central, Piccadilly</t>
  </si>
  <si>
    <t>District, Bakerloo, Northern, Circle</t>
  </si>
  <si>
    <t>District, Circle, Jubilee</t>
  </si>
  <si>
    <t>Waterloo &amp; City, Bakerloo, Northern, Jubilee</t>
  </si>
  <si>
    <t>Piccadilly, Victoria, Jubilee</t>
  </si>
  <si>
    <t>Paddington (H&amp;C Line)</t>
  </si>
  <si>
    <t>Bakerloo, Piccadilly</t>
  </si>
  <si>
    <t>Bakerloo, Northern</t>
  </si>
  <si>
    <t>Edgware Road (Bakerloo)</t>
  </si>
  <si>
    <t>Central, Northern</t>
  </si>
  <si>
    <t>Shoreditch High Street</t>
  </si>
  <si>
    <t>n/a</t>
  </si>
  <si>
    <t>London Overground</t>
  </si>
  <si>
    <t>Hammersmith &amp; City, District</t>
  </si>
  <si>
    <t>Northern, Jubilee</t>
  </si>
  <si>
    <t>TfL Rail</t>
  </si>
  <si>
    <t>DLR</t>
  </si>
  <si>
    <t>Hammersmith &amp; City, Circle</t>
  </si>
  <si>
    <t>District, Hammersmith &amp; City, Central</t>
  </si>
  <si>
    <t>Rotherhithe</t>
  </si>
  <si>
    <t>Piccadilly, Victoria</t>
  </si>
  <si>
    <t>Northern, Bakerloo</t>
  </si>
  <si>
    <t>Metropolitan, Jubilee</t>
  </si>
  <si>
    <t>Hoxton</t>
  </si>
  <si>
    <t>Haggerston</t>
  </si>
  <si>
    <t>Dalston Junction</t>
  </si>
  <si>
    <t>New Cross</t>
  </si>
  <si>
    <t>Brockley</t>
  </si>
  <si>
    <t>District, Hammersmith &amp; City</t>
  </si>
  <si>
    <t>Cambridge Heath</t>
  </si>
  <si>
    <t>Clapham High Street</t>
  </si>
  <si>
    <t>Denmark Hill</t>
  </si>
  <si>
    <t>Hackney Downs</t>
  </si>
  <si>
    <t>London Fields</t>
  </si>
  <si>
    <t>Peckham Rye</t>
  </si>
  <si>
    <t>Queens Road Peckham</t>
  </si>
  <si>
    <t>Rectory Road</t>
  </si>
  <si>
    <t>Wandsworth Road</t>
  </si>
  <si>
    <t>Stoke Newington</t>
  </si>
  <si>
    <t>Brondesbury</t>
  </si>
  <si>
    <t>Brondesbury Park</t>
  </si>
  <si>
    <t>Caledonian Road &amp; Barnsbury</t>
  </si>
  <si>
    <t>Camden Road</t>
  </si>
  <si>
    <t>Canonbury</t>
  </si>
  <si>
    <t>Dalston Kingsland</t>
  </si>
  <si>
    <t>Finchley Road &amp; Frognal</t>
  </si>
  <si>
    <t>Gospel Oak</t>
  </si>
  <si>
    <t>Hackney Central</t>
  </si>
  <si>
    <t>Hackney Wick</t>
  </si>
  <si>
    <t>Hampstead Heath</t>
  </si>
  <si>
    <t>Homerton</t>
  </si>
  <si>
    <t>Kensal Rise</t>
  </si>
  <si>
    <t>Kentish Town West</t>
  </si>
  <si>
    <t>Kilburn High Road</t>
  </si>
  <si>
    <t>New Cross Gate</t>
  </si>
  <si>
    <t>South Hampstead</t>
  </si>
  <si>
    <t>Surrey Quays</t>
  </si>
  <si>
    <t>Upper Holloway</t>
  </si>
  <si>
    <t>Wapping</t>
  </si>
  <si>
    <t>Shepherds Bush</t>
  </si>
  <si>
    <t>Kensington Olympia</t>
  </si>
  <si>
    <t>Westompton</t>
  </si>
  <si>
    <t>Clapham Junction</t>
  </si>
  <si>
    <t>Imperial Wharf</t>
  </si>
  <si>
    <t>Queens Park</t>
  </si>
  <si>
    <t>District, Hammersmith &amp; City, Jubilee</t>
  </si>
  <si>
    <t>District, Central</t>
  </si>
  <si>
    <t>Honor Oak Park</t>
  </si>
  <si>
    <t>Forest Hill</t>
  </si>
  <si>
    <t>Sydenham</t>
  </si>
  <si>
    <t>Bruce Grove</t>
  </si>
  <si>
    <t>Walthamstow St James Street</t>
  </si>
  <si>
    <t>White Hart Lane</t>
  </si>
  <si>
    <t>Stamford Hill</t>
  </si>
  <si>
    <t>Acton Central</t>
  </si>
  <si>
    <t>Crouch Hill</t>
  </si>
  <si>
    <t>Harringay Green Lanes</t>
  </si>
  <si>
    <t>Leyton Midland Road</t>
  </si>
  <si>
    <t>Leytonstone High Road</t>
  </si>
  <si>
    <t>Maryland</t>
  </si>
  <si>
    <t>Forest Gate</t>
  </si>
  <si>
    <t>Wimbledon (Tramlink)</t>
  </si>
  <si>
    <t>Tramlink</t>
  </si>
  <si>
    <t>Dundonald Road</t>
  </si>
  <si>
    <t>Merton Park</t>
  </si>
  <si>
    <t>South Acton</t>
  </si>
  <si>
    <t>South Tottenham</t>
  </si>
  <si>
    <t>Walthamstow Queens Road</t>
  </si>
  <si>
    <t>Wanstead Park</t>
  </si>
  <si>
    <t>Norwood Junction</t>
  </si>
  <si>
    <t>Edmondton Green</t>
  </si>
  <si>
    <t>Highams Park</t>
  </si>
  <si>
    <t>Walthamstow Wood Street</t>
  </si>
  <si>
    <t>Silver Street</t>
  </si>
  <si>
    <t>Manor Park</t>
  </si>
  <si>
    <t>Ilford</t>
  </si>
  <si>
    <t>Seven Kings</t>
  </si>
  <si>
    <t>Goodmayes</t>
  </si>
  <si>
    <t>Morden Road</t>
  </si>
  <si>
    <t>Phipps Bridge</t>
  </si>
  <si>
    <t>Belgrave Walk</t>
  </si>
  <si>
    <t>Mitcham</t>
  </si>
  <si>
    <t>Mitcham Junction (Tramlink)</t>
  </si>
  <si>
    <t>Beddington Lane</t>
  </si>
  <si>
    <t>Therapia Lane</t>
  </si>
  <si>
    <t>Ampere Way</t>
  </si>
  <si>
    <t>Arena</t>
  </si>
  <si>
    <t>Elmers End (Tramlink)</t>
  </si>
  <si>
    <t>Harrington Road</t>
  </si>
  <si>
    <t>Birkbeck (Tramlink)</t>
  </si>
  <si>
    <t>Avenue Road</t>
  </si>
  <si>
    <t>Beckenham Road</t>
  </si>
  <si>
    <t>Beckenham Junction (Tramlink)</t>
  </si>
  <si>
    <t>Penge West</t>
  </si>
  <si>
    <t>Anerley</t>
  </si>
  <si>
    <t>Metropolitan, Piccadilly</t>
  </si>
  <si>
    <t>West Croydon</t>
  </si>
  <si>
    <t>Bush Hill Park</t>
  </si>
  <si>
    <t>Chingford</t>
  </si>
  <si>
    <t>Enfield Town</t>
  </si>
  <si>
    <t>Southbury</t>
  </si>
  <si>
    <t>Headstone Lane</t>
  </si>
  <si>
    <t>Chadwell Heath</t>
  </si>
  <si>
    <t>Waddon Marsh</t>
  </si>
  <si>
    <t>Wandle Park</t>
  </si>
  <si>
    <t>Reeves Corner</t>
  </si>
  <si>
    <t>Centrale</t>
  </si>
  <si>
    <t>West Croydon (Tramlink)</t>
  </si>
  <si>
    <t>Wellesley Road</t>
  </si>
  <si>
    <t>Church Street</t>
  </si>
  <si>
    <t>George Street</t>
  </si>
  <si>
    <t>East Croydon (Tramlink)</t>
  </si>
  <si>
    <t>Lebanon Road</t>
  </si>
  <si>
    <t>Sandilands</t>
  </si>
  <si>
    <t>Lloyd Park</t>
  </si>
  <si>
    <t>Coombe Lane</t>
  </si>
  <si>
    <t>Addiscombe</t>
  </si>
  <si>
    <t>Blackhorse Lane</t>
  </si>
  <si>
    <t>Woodside</t>
  </si>
  <si>
    <t>Emerson Park</t>
  </si>
  <si>
    <t>Romford</t>
  </si>
  <si>
    <t>Turkey Street</t>
  </si>
  <si>
    <t>Hatch End</t>
  </si>
  <si>
    <t>Gidea Park</t>
  </si>
  <si>
    <t>Harold Wood</t>
  </si>
  <si>
    <t>Gravel Hill</t>
  </si>
  <si>
    <t>Addington Village</t>
  </si>
  <si>
    <t>New Addington</t>
  </si>
  <si>
    <t>King Henry's Drive</t>
  </si>
  <si>
    <t>Fieldway</t>
  </si>
  <si>
    <t>Theobalds Grove</t>
  </si>
  <si>
    <t>Carpenders Park</t>
  </si>
  <si>
    <t>Cheshunt</t>
  </si>
  <si>
    <t>Watford High Street</t>
  </si>
  <si>
    <t>Watford Junction</t>
  </si>
  <si>
    <t>Bushey</t>
  </si>
  <si>
    <t>Clapton</t>
  </si>
  <si>
    <t>Crystal Palace</t>
  </si>
  <si>
    <t>Brentwood</t>
  </si>
  <si>
    <t>Shenfield</t>
  </si>
  <si>
    <t>Woodgrange Park</t>
  </si>
  <si>
    <t>year</t>
  </si>
  <si>
    <t>13 June 1864</t>
  </si>
  <si>
    <t>16 December 1868</t>
  </si>
  <si>
    <t>1 February 1866</t>
  </si>
  <si>
    <t>30 October 1871</t>
  </si>
  <si>
    <t>10 January 1863</t>
  </si>
  <si>
    <t>23 December 1865</t>
  </si>
  <si>
    <t>11 July 1875</t>
  </si>
  <si>
    <t>18 November 1876</t>
  </si>
  <si>
    <t>25 September 1882</t>
  </si>
  <si>
    <t>6 October 1884</t>
  </si>
  <si>
    <t>3 July 1871</t>
  </si>
  <si>
    <t>30 May 1870</t>
  </si>
  <si>
    <t>24 December 1868</t>
  </si>
  <si>
    <t>St James's Park</t>
  </si>
  <si>
    <t>1 October 1868</t>
  </si>
  <si>
    <t xml:space="preserve">Line </t>
  </si>
  <si>
    <t>date</t>
  </si>
  <si>
    <t>19 July 1894[38]</t>
  </si>
  <si>
    <t>22 July 1872[109]</t>
  </si>
  <si>
    <t>26 September 1850[111]</t>
  </si>
  <si>
    <t>10 January 1863[113]</t>
  </si>
  <si>
    <t>12 May 1907[114]</t>
  </si>
  <si>
    <t>22 June 1907[114]</t>
  </si>
  <si>
    <t>30 July 1900[115]</t>
  </si>
  <si>
    <t>15 December 1906[116]</t>
  </si>
  <si>
    <t>1 October 1860[117]</t>
  </si>
  <si>
    <t>14 September 1972[118]</t>
  </si>
  <si>
    <t>11 July 1848[117]</t>
  </si>
  <si>
    <t>4 November 1890[120]</t>
  </si>
  <si>
    <t>23 July 1971[121]</t>
  </si>
  <si>
    <t>26.04.1870</t>
  </si>
  <si>
    <r>
      <t>15 September 1840</t>
    </r>
    <r>
      <rPr>
        <vertAlign val="superscript"/>
        <sz val="11"/>
        <color rgb="FF0B0080"/>
        <rFont val="Arial"/>
        <family val="2"/>
      </rPr>
      <t>[108][TH]</t>
    </r>
  </si>
  <si>
    <r>
      <t>1 July 1861</t>
    </r>
    <r>
      <rPr>
        <vertAlign val="superscript"/>
        <sz val="11"/>
        <color rgb="FF0B0080"/>
        <rFont val="Arial"/>
        <family val="2"/>
      </rPr>
      <t>[110][FP]</t>
    </r>
  </si>
  <si>
    <t>age</t>
  </si>
  <si>
    <t>King's Cross St Pancras</t>
  </si>
  <si>
    <t>1 October 1877</t>
  </si>
  <si>
    <t>1 July 1879</t>
  </si>
  <si>
    <t>1 June 1877</t>
  </si>
  <si>
    <t>9 September 1874</t>
  </si>
  <si>
    <t>3 June 1889</t>
  </si>
  <si>
    <t>1 March 1880</t>
  </si>
  <si>
    <t>12 April 1869</t>
  </si>
  <si>
    <t>1 October 1863</t>
  </si>
  <si>
    <r>
      <t>Cannon Street</t>
    </r>
    <r>
      <rPr>
        <sz val="11"/>
        <color rgb="FF202122"/>
        <rFont val="Arial"/>
        <family val="2"/>
      </rPr>
      <t> (WB)</t>
    </r>
  </si>
  <si>
    <t>14 October 1893</t>
  </si>
  <si>
    <t>2 August 1880</t>
  </si>
  <si>
    <t>24 November 1879</t>
  </si>
  <si>
    <t>30 June 1879</t>
  </si>
  <si>
    <t>12 July 1875</t>
  </si>
  <si>
    <t>12 May 1894</t>
  </si>
  <si>
    <t>25 May 1885</t>
  </si>
  <si>
    <t>1 September 1887</t>
  </si>
  <si>
    <t>8 July 1889</t>
  </si>
  <si>
    <t>1 September 1892</t>
  </si>
  <si>
    <t>1 April 1872</t>
  </si>
  <si>
    <t>22 August 1867</t>
  </si>
  <si>
    <t>18 December 1890</t>
  </si>
  <si>
    <t>19 December 1890</t>
  </si>
  <si>
    <t>Piccadily</t>
  </si>
  <si>
    <t>1 January 1869</t>
  </si>
  <si>
    <t>1 May 1883</t>
  </si>
  <si>
    <t>1 April 1886</t>
  </si>
  <si>
    <t>21 July 1884</t>
  </si>
  <si>
    <t>Month</t>
  </si>
  <si>
    <t>Month (text)</t>
  </si>
  <si>
    <t>GMT</t>
  </si>
  <si>
    <t>London Mean Roadside:PM2.5 Particulate (ug/m3)</t>
  </si>
  <si>
    <t>month</t>
  </si>
  <si>
    <t>hour</t>
  </si>
  <si>
    <t>ID</t>
  </si>
  <si>
    <t>Temp [C]</t>
  </si>
  <si>
    <t>Pressure</t>
  </si>
  <si>
    <t>Wind [m/s]</t>
  </si>
  <si>
    <t>Humidity</t>
  </si>
  <si>
    <t>Rain[mm]</t>
  </si>
  <si>
    <t>day</t>
  </si>
  <si>
    <t>Day</t>
  </si>
  <si>
    <t>ID_ext</t>
  </si>
  <si>
    <t xml:space="preserve">mean_air_polution </t>
  </si>
  <si>
    <t>Temp_C</t>
  </si>
  <si>
    <t>Rain_mm</t>
  </si>
  <si>
    <t>Wind_m/s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</si>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</sst>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202122"/>
      <name val="Arial"/>
      <family val="2"/>
    </font>
    <font>
      <sz val="11"/>
      <color rgb="FF0B0080"/>
      <name val="Arial"/>
      <family val="2"/>
    </font>
    <font>
      <vertAlign val="superscript"/>
      <sz val="11"/>
      <color rgb="FF0B0080"/>
      <name val="Arial"/>
      <family val="2"/>
    </font>
    <font>
      <u/>
      <sz val="11"/>
      <color rgb="FF0B008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F9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/>
      <right/>
      <top/>
      <bottom style="medium">
        <color rgb="FFA2A9B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36">
    <xf numFmtId="0" fontId="0" fillId="0" borderId="0" xfId="0"/>
    <xf numFmtId="22" fontId="0" fillId="0" borderId="0" xfId="0" applyNumberFormat="1"/>
    <xf numFmtId="0" fontId="0" fillId="0" borderId="0" xfId="0" applyFont="1"/>
    <xf numFmtId="0" fontId="0" fillId="0" borderId="0" xfId="0" applyNumberFormat="1"/>
    <xf numFmtId="0" fontId="19" fillId="0" borderId="0" xfId="42"/>
    <xf numFmtId="0" fontId="21" fillId="33" borderId="10" xfId="0" applyFont="1" applyFill="1" applyBorder="1" applyAlignment="1">
      <alignment vertical="center" wrapText="1"/>
    </xf>
    <xf numFmtId="0" fontId="20" fillId="33" borderId="10" xfId="0" applyFont="1" applyFill="1" applyBorder="1" applyAlignment="1">
      <alignment vertical="center" wrapText="1"/>
    </xf>
    <xf numFmtId="15" fontId="20" fillId="33" borderId="10" xfId="0" applyNumberFormat="1" applyFont="1" applyFill="1" applyBorder="1" applyAlignment="1">
      <alignment vertical="center" wrapText="1"/>
    </xf>
    <xf numFmtId="0" fontId="0" fillId="0" borderId="0" xfId="0" applyFill="1"/>
    <xf numFmtId="15" fontId="20" fillId="33" borderId="10" xfId="0" applyNumberFormat="1" applyFont="1" applyFill="1" applyBorder="1" applyAlignment="1">
      <alignment horizontal="center" vertical="center" wrapText="1"/>
    </xf>
    <xf numFmtId="0" fontId="21" fillId="33" borderId="12" xfId="0" applyFont="1" applyFill="1" applyBorder="1" applyAlignment="1">
      <alignment vertical="center" wrapText="1"/>
    </xf>
    <xf numFmtId="0" fontId="20" fillId="33" borderId="12" xfId="0" applyFont="1" applyFill="1" applyBorder="1" applyAlignment="1">
      <alignment vertical="center" wrapText="1"/>
    </xf>
    <xf numFmtId="0" fontId="20" fillId="33" borderId="13" xfId="0" applyFont="1" applyFill="1" applyBorder="1" applyAlignment="1">
      <alignment vertical="center" wrapText="1"/>
    </xf>
    <xf numFmtId="0" fontId="0" fillId="33" borderId="14" xfId="0" applyFill="1" applyBorder="1"/>
    <xf numFmtId="0" fontId="21" fillId="33" borderId="15" xfId="0" applyFont="1" applyFill="1" applyBorder="1" applyAlignment="1">
      <alignment vertical="center" wrapText="1"/>
    </xf>
    <xf numFmtId="15" fontId="20" fillId="33" borderId="15" xfId="0" applyNumberFormat="1" applyFont="1" applyFill="1" applyBorder="1" applyAlignment="1">
      <alignment vertical="center" wrapText="1"/>
    </xf>
    <xf numFmtId="15" fontId="20" fillId="33" borderId="12" xfId="0" applyNumberFormat="1" applyFont="1" applyFill="1" applyBorder="1" applyAlignment="1">
      <alignment vertical="center" wrapText="1"/>
    </xf>
    <xf numFmtId="15" fontId="20" fillId="33" borderId="13" xfId="0" applyNumberFormat="1" applyFont="1" applyFill="1" applyBorder="1" applyAlignment="1">
      <alignment vertical="center" wrapText="1"/>
    </xf>
    <xf numFmtId="0" fontId="0" fillId="0" borderId="15" xfId="0" applyFont="1" applyBorder="1"/>
    <xf numFmtId="0" fontId="0" fillId="0" borderId="15" xfId="0" applyFont="1" applyFill="1" applyBorder="1"/>
    <xf numFmtId="0" fontId="20" fillId="33" borderId="15" xfId="0" applyFont="1" applyFill="1" applyBorder="1" applyAlignment="1">
      <alignment vertical="center" wrapText="1"/>
    </xf>
    <xf numFmtId="0" fontId="0" fillId="0" borderId="15" xfId="0" applyFont="1" applyFill="1" applyBorder="1" applyAlignment="1"/>
    <xf numFmtId="0" fontId="0" fillId="0" borderId="0" xfId="0" applyFill="1" applyAlignment="1"/>
    <xf numFmtId="0" fontId="21" fillId="33" borderId="0" xfId="0" applyFont="1" applyFill="1" applyBorder="1" applyAlignment="1">
      <alignment vertical="center" wrapText="1"/>
    </xf>
    <xf numFmtId="0" fontId="23" fillId="33" borderId="10" xfId="0" applyFont="1" applyFill="1" applyBorder="1" applyAlignment="1">
      <alignment vertical="center" wrapText="1"/>
    </xf>
    <xf numFmtId="0" fontId="0" fillId="0" borderId="0" xfId="0" applyAlignment="1"/>
    <xf numFmtId="0" fontId="20" fillId="33" borderId="10" xfId="0" applyNumberFormat="1" applyFont="1" applyFill="1" applyBorder="1" applyAlignment="1">
      <alignment vertical="center" wrapText="1"/>
    </xf>
    <xf numFmtId="0" fontId="21" fillId="33" borderId="11" xfId="0" applyFont="1" applyFill="1" applyBorder="1" applyAlignment="1">
      <alignment vertical="center" wrapText="1"/>
    </xf>
    <xf numFmtId="0" fontId="21" fillId="33" borderId="10" xfId="0" applyFont="1" applyFill="1" applyBorder="1" applyAlignment="1">
      <alignment vertical="center"/>
    </xf>
    <xf numFmtId="0" fontId="0" fillId="0" borderId="15" xfId="0" applyFont="1" applyBorder="1" applyAlignment="1"/>
    <xf numFmtId="0" fontId="21" fillId="33" borderId="15" xfId="0" applyFont="1" applyFill="1" applyBorder="1" applyAlignment="1">
      <alignment vertical="center"/>
    </xf>
    <xf numFmtId="0" fontId="21" fillId="33" borderId="13" xfId="0" applyFont="1" applyFill="1" applyBorder="1" applyAlignment="1">
      <alignment vertical="center"/>
    </xf>
    <xf numFmtId="0" fontId="0" fillId="0" borderId="0" xfId="0" applyFill="1" applyBorder="1" applyAlignment="1"/>
    <xf numFmtId="16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13DA0D8-C490-4236-BB23-2329356DE3AC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243"/>
  <sheetViews>
    <sheetView tabSelected="1" topLeftCell="P1" workbookViewId="0">
      <selection activeCell="U1" sqref="U1"/>
    </sheetView>
  </sheetViews>
  <sheetFormatPr defaultRowHeight="15" x14ac:dyDescent="0.25"/>
  <cols>
    <col min="3" max="3" width="15.85546875" bestFit="1" customWidth="1"/>
    <col min="4" max="9" width="15.85546875" customWidth="1"/>
    <col min="11" max="11" width="14.140625" bestFit="1" customWidth="1"/>
    <col min="12" max="12" width="27.85546875" bestFit="1" customWidth="1"/>
    <col min="13" max="13" width="22.42578125" bestFit="1" customWidth="1"/>
    <col min="14" max="14" width="50.7109375" bestFit="1" customWidth="1"/>
    <col min="15" max="15" width="12.7109375" bestFit="1" customWidth="1"/>
    <col min="16" max="16" width="19.5703125" bestFit="1" customWidth="1"/>
    <col min="17" max="17" width="15.140625" bestFit="1" customWidth="1"/>
    <col min="18" max="18" width="12" bestFit="1" customWidth="1"/>
    <col min="19" max="19" width="10.42578125" bestFit="1" customWidth="1"/>
    <col min="20" max="20" width="10.42578125" customWidth="1"/>
    <col min="22" max="22" width="11.42578125" bestFit="1" customWidth="1"/>
    <col min="24" max="24" width="17.42578125" bestFit="1" customWidth="1"/>
    <col min="29" max="29" width="11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344</v>
      </c>
      <c r="E1" t="s">
        <v>644</v>
      </c>
      <c r="F1" t="s">
        <v>9</v>
      </c>
      <c r="G1" t="s">
        <v>657</v>
      </c>
      <c r="H1" t="s">
        <v>650</v>
      </c>
      <c r="I1" t="s">
        <v>658</v>
      </c>
      <c r="J1" t="s">
        <v>3</v>
      </c>
      <c r="K1" t="s">
        <v>4</v>
      </c>
      <c r="L1" t="s">
        <v>43</v>
      </c>
      <c r="M1" t="s">
        <v>8</v>
      </c>
      <c r="N1" t="s">
        <v>339</v>
      </c>
      <c r="O1" t="s">
        <v>290</v>
      </c>
      <c r="P1" t="s">
        <v>292</v>
      </c>
      <c r="Q1" t="s">
        <v>293</v>
      </c>
      <c r="R1" t="s">
        <v>340</v>
      </c>
      <c r="S1" t="s">
        <v>341</v>
      </c>
      <c r="T1" t="s">
        <v>343</v>
      </c>
      <c r="U1" t="s">
        <v>663</v>
      </c>
      <c r="V1" t="s">
        <v>392</v>
      </c>
      <c r="W1" t="s">
        <v>614</v>
      </c>
      <c r="X1" t="s">
        <v>659</v>
      </c>
      <c r="Y1" t="s">
        <v>660</v>
      </c>
      <c r="Z1" t="s">
        <v>661</v>
      </c>
      <c r="AA1" t="s">
        <v>654</v>
      </c>
      <c r="AB1" t="s">
        <v>652</v>
      </c>
      <c r="AC1" t="s">
        <v>662</v>
      </c>
    </row>
    <row r="2" spans="1:29" x14ac:dyDescent="0.25">
      <c r="A2" t="s">
        <v>7</v>
      </c>
      <c r="B2" t="s">
        <v>5</v>
      </c>
      <c r="C2" s="1">
        <v>41981.379861111112</v>
      </c>
      <c r="D2" s="3">
        <f>YEAR(C2)</f>
        <v>2014</v>
      </c>
      <c r="E2" s="3">
        <f>MONTH(C2)</f>
        <v>12</v>
      </c>
      <c r="F2" s="3">
        <f>HOUR(C2)</f>
        <v>9</v>
      </c>
      <c r="G2" s="3">
        <f>DAY(C2)</f>
        <v>8</v>
      </c>
      <c r="H2" s="3" t="str">
        <f>D2&amp;E2&amp;F2</f>
        <v>2014129</v>
      </c>
      <c r="I2" s="3" t="str">
        <f>D2&amp;E2&amp;F2&amp;G2</f>
        <v>20141298</v>
      </c>
      <c r="J2">
        <v>270</v>
      </c>
      <c r="K2">
        <v>162</v>
      </c>
      <c r="L2" t="str">
        <f>VLOOKUP(C2,List!$A$2:$C$2089,3,)</f>
        <v>Brixton</v>
      </c>
      <c r="M2" t="str">
        <f>VLOOKUP(C2,List!$A$2:$C$2089,2,)</f>
        <v>Victoria</v>
      </c>
      <c r="N2" t="str">
        <f>L2&amp;"|"&amp;M2</f>
        <v>Brixton|Victoria</v>
      </c>
      <c r="O2">
        <f>VLOOKUP(N2,Depth!$A$2:$F$427,3,)</f>
        <v>14</v>
      </c>
      <c r="P2">
        <f>VLOOKUP(N2,Depth!$A$2:$F$427,5,)</f>
        <v>94.79</v>
      </c>
      <c r="Q2">
        <f>VLOOKUP(N2,Depth!$A$2:$F$427,6,)</f>
        <v>19.21</v>
      </c>
      <c r="R2">
        <f>VLOOKUP(L2,longitude_latitude!C:J,7,)</f>
        <v>-0.113288835</v>
      </c>
      <c r="S2">
        <f>VLOOKUP(L2,longitude_latitude!C:J,8,)</f>
        <v>51.462151310000003</v>
      </c>
      <c r="T2">
        <f>R2*S2</f>
        <v>-5.8300871685036242</v>
      </c>
      <c r="U2">
        <f>VLOOKUP(M2,LINE!$A$2:$B$13,2,)</f>
        <v>11</v>
      </c>
      <c r="V2">
        <f>VLOOKUP(L2,Entry_exit!B:P,4,)</f>
        <v>48279</v>
      </c>
      <c r="W2">
        <f>2020 - VLOOKUP(L2, age!$A:$D,4,)</f>
        <v>49</v>
      </c>
      <c r="X2">
        <f>VLOOKUP(H2,'air-quality-london-time-of-day'!E:G,3,FALSE)</f>
        <v>13.5</v>
      </c>
      <c r="Y2">
        <f>VLOOKUP(I2,Weather!F:K,2,)</f>
        <v>4</v>
      </c>
      <c r="Z2">
        <f>VLOOKUP(I2,Weather!F:K,3,)</f>
        <v>0</v>
      </c>
      <c r="AA2">
        <f>VLOOKUP(I2,Weather!F:K,4,)</f>
        <v>0.75</v>
      </c>
      <c r="AB2">
        <f>VLOOKUP(I2,Weather!F:K,5,)</f>
        <v>1019</v>
      </c>
      <c r="AC2">
        <f>VLOOKUP(I2,Weather!F:K,6,)</f>
        <v>2</v>
      </c>
    </row>
    <row r="3" spans="1:29" x14ac:dyDescent="0.25">
      <c r="A3" t="s">
        <v>7</v>
      </c>
      <c r="B3" t="s">
        <v>5</v>
      </c>
      <c r="C3" s="1">
        <v>41981.380555555559</v>
      </c>
      <c r="D3" s="3">
        <f t="shared" ref="D3:D66" si="0">YEAR(C3)</f>
        <v>2014</v>
      </c>
      <c r="E3" s="3">
        <f t="shared" ref="E3:E66" si="1">MONTH(C3)</f>
        <v>12</v>
      </c>
      <c r="F3" s="3">
        <f t="shared" ref="F3:F66" si="2">HOUR(C3)</f>
        <v>9</v>
      </c>
      <c r="G3" s="3">
        <f t="shared" ref="G3:G66" si="3">DAY(C3)</f>
        <v>8</v>
      </c>
      <c r="H3" s="3" t="str">
        <f t="shared" ref="H3:H66" si="4">D3&amp;E3&amp;F3</f>
        <v>2014129</v>
      </c>
      <c r="I3" s="3" t="str">
        <f t="shared" ref="I3:I66" si="5">D3&amp;E3&amp;F3&amp;G3</f>
        <v>20141298</v>
      </c>
      <c r="J3">
        <v>221</v>
      </c>
      <c r="K3">
        <v>132.6</v>
      </c>
      <c r="L3" t="str">
        <f>VLOOKUP(C3,List!$A$2:$C$2089,3,)</f>
        <v>Brixton</v>
      </c>
      <c r="M3" t="str">
        <f>VLOOKUP(C3,List!$A$2:$C$2089,2,)</f>
        <v>Victoria</v>
      </c>
      <c r="N3" t="str">
        <f t="shared" ref="N3:N66" si="6">L3&amp;"|"&amp;M3</f>
        <v>Brixton|Victoria</v>
      </c>
      <c r="O3">
        <f>VLOOKUP(N3,Depth!$A$2:$F$427,3,)</f>
        <v>14</v>
      </c>
      <c r="P3">
        <f>VLOOKUP(N3,Depth!$A$2:$F$427,5,)</f>
        <v>94.79</v>
      </c>
      <c r="Q3">
        <f>VLOOKUP(N3,Depth!$A$2:$F$427,6,)</f>
        <v>19.21</v>
      </c>
      <c r="R3">
        <f>VLOOKUP(L3,longitude_latitude!C:J,7,)</f>
        <v>-0.113288835</v>
      </c>
      <c r="S3">
        <f>VLOOKUP(L3,longitude_latitude!C:J,8,)</f>
        <v>51.462151310000003</v>
      </c>
      <c r="T3">
        <f t="shared" ref="T3:T66" si="7">R3*S3</f>
        <v>-5.8300871685036242</v>
      </c>
      <c r="U3">
        <f>VLOOKUP(M3,LINE!$A$2:$B$13,2,)</f>
        <v>11</v>
      </c>
      <c r="V3">
        <f>VLOOKUP(L3,Entry_exit!B:P,4,)</f>
        <v>48279</v>
      </c>
      <c r="W3">
        <f>2020 - VLOOKUP(L3, age!$A:$D,4,)</f>
        <v>49</v>
      </c>
      <c r="X3">
        <f>VLOOKUP(H3,'air-quality-london-time-of-day'!E:G,3,FALSE)</f>
        <v>13.5</v>
      </c>
      <c r="Y3">
        <f>VLOOKUP(I3,Weather!F:K,2,)</f>
        <v>4</v>
      </c>
      <c r="Z3">
        <f>VLOOKUP(I3,Weather!F:K,3,)</f>
        <v>0</v>
      </c>
      <c r="AA3">
        <f>VLOOKUP(I3,Weather!F:K,4,)</f>
        <v>0.75</v>
      </c>
      <c r="AB3">
        <f>VLOOKUP(I3,Weather!F:K,5,)</f>
        <v>1019</v>
      </c>
      <c r="AC3">
        <f>VLOOKUP(I3,Weather!F:K,6,)</f>
        <v>2</v>
      </c>
    </row>
    <row r="4" spans="1:29" x14ac:dyDescent="0.25">
      <c r="A4" t="s">
        <v>7</v>
      </c>
      <c r="B4" t="s">
        <v>5</v>
      </c>
      <c r="C4" s="1">
        <v>41981.381249999999</v>
      </c>
      <c r="D4" s="3">
        <f t="shared" si="0"/>
        <v>2014</v>
      </c>
      <c r="E4" s="3">
        <f t="shared" si="1"/>
        <v>12</v>
      </c>
      <c r="F4" s="3">
        <f t="shared" si="2"/>
        <v>9</v>
      </c>
      <c r="G4" s="3">
        <f t="shared" si="3"/>
        <v>8</v>
      </c>
      <c r="H4" s="3" t="str">
        <f t="shared" si="4"/>
        <v>2014129</v>
      </c>
      <c r="I4" s="3" t="str">
        <f t="shared" si="5"/>
        <v>20141298</v>
      </c>
      <c r="J4">
        <v>176</v>
      </c>
      <c r="K4">
        <v>105.6</v>
      </c>
      <c r="L4" t="str">
        <f>VLOOKUP(C4,List!$A$2:$C$2089,3,)</f>
        <v>Brixton</v>
      </c>
      <c r="M4" t="str">
        <f>VLOOKUP(C4,List!$A$2:$C$2089,2,)</f>
        <v>Victoria</v>
      </c>
      <c r="N4" t="str">
        <f t="shared" si="6"/>
        <v>Brixton|Victoria</v>
      </c>
      <c r="O4">
        <f>VLOOKUP(N4,Depth!$A$2:$F$427,3,)</f>
        <v>14</v>
      </c>
      <c r="P4">
        <f>VLOOKUP(N4,Depth!$A$2:$F$427,5,)</f>
        <v>94.79</v>
      </c>
      <c r="Q4">
        <f>VLOOKUP(N4,Depth!$A$2:$F$427,6,)</f>
        <v>19.21</v>
      </c>
      <c r="R4">
        <f>VLOOKUP(L4,longitude_latitude!C:J,7,)</f>
        <v>-0.113288835</v>
      </c>
      <c r="S4">
        <f>VLOOKUP(L4,longitude_latitude!C:J,8,)</f>
        <v>51.462151310000003</v>
      </c>
      <c r="T4">
        <f t="shared" si="7"/>
        <v>-5.8300871685036242</v>
      </c>
      <c r="U4">
        <f>VLOOKUP(M4,LINE!$A$2:$B$13,2,)</f>
        <v>11</v>
      </c>
      <c r="V4">
        <f>VLOOKUP(L4,Entry_exit!B:P,4,)</f>
        <v>48279</v>
      </c>
      <c r="W4">
        <f>2020 - VLOOKUP(L4, age!$A:$D,4,)</f>
        <v>49</v>
      </c>
      <c r="X4">
        <f>VLOOKUP(H4,'air-quality-london-time-of-day'!E:G,3,FALSE)</f>
        <v>13.5</v>
      </c>
      <c r="Y4">
        <f>VLOOKUP(I4,Weather!F:K,2,)</f>
        <v>4</v>
      </c>
      <c r="Z4">
        <f>VLOOKUP(I4,Weather!F:K,3,)</f>
        <v>0</v>
      </c>
      <c r="AA4">
        <f>VLOOKUP(I4,Weather!F:K,4,)</f>
        <v>0.75</v>
      </c>
      <c r="AB4">
        <f>VLOOKUP(I4,Weather!F:K,5,)</f>
        <v>1019</v>
      </c>
      <c r="AC4">
        <f>VLOOKUP(I4,Weather!F:K,6,)</f>
        <v>2</v>
      </c>
    </row>
    <row r="5" spans="1:29" x14ac:dyDescent="0.25">
      <c r="A5" t="s">
        <v>7</v>
      </c>
      <c r="B5" t="s">
        <v>5</v>
      </c>
      <c r="C5" s="1">
        <v>41981.381944444445</v>
      </c>
      <c r="D5" s="3">
        <f t="shared" si="0"/>
        <v>2014</v>
      </c>
      <c r="E5" s="3">
        <f t="shared" si="1"/>
        <v>12</v>
      </c>
      <c r="F5" s="3">
        <f t="shared" si="2"/>
        <v>9</v>
      </c>
      <c r="G5" s="3">
        <f t="shared" si="3"/>
        <v>8</v>
      </c>
      <c r="H5" s="3" t="str">
        <f t="shared" si="4"/>
        <v>2014129</v>
      </c>
      <c r="I5" s="3" t="str">
        <f t="shared" si="5"/>
        <v>20141298</v>
      </c>
      <c r="J5">
        <v>235</v>
      </c>
      <c r="K5">
        <v>141</v>
      </c>
      <c r="L5" t="str">
        <f>VLOOKUP(C5,List!$A$2:$C$2089,3,)</f>
        <v>Brixton</v>
      </c>
      <c r="M5" t="str">
        <f>VLOOKUP(C5,List!$A$2:$C$2089,2,)</f>
        <v>Victoria</v>
      </c>
      <c r="N5" t="str">
        <f t="shared" si="6"/>
        <v>Brixton|Victoria</v>
      </c>
      <c r="O5">
        <f>VLOOKUP(N5,Depth!$A$2:$F$427,3,)</f>
        <v>14</v>
      </c>
      <c r="P5">
        <f>VLOOKUP(N5,Depth!$A$2:$F$427,5,)</f>
        <v>94.79</v>
      </c>
      <c r="Q5">
        <f>VLOOKUP(N5,Depth!$A$2:$F$427,6,)</f>
        <v>19.21</v>
      </c>
      <c r="R5">
        <f>VLOOKUP(L5,longitude_latitude!C:J,7,)</f>
        <v>-0.113288835</v>
      </c>
      <c r="S5">
        <f>VLOOKUP(L5,longitude_latitude!C:J,8,)</f>
        <v>51.462151310000003</v>
      </c>
      <c r="T5">
        <f t="shared" si="7"/>
        <v>-5.8300871685036242</v>
      </c>
      <c r="U5">
        <f>VLOOKUP(M5,LINE!$A$2:$B$13,2,)</f>
        <v>11</v>
      </c>
      <c r="V5">
        <f>VLOOKUP(L5,Entry_exit!B:P,4,)</f>
        <v>48279</v>
      </c>
      <c r="W5">
        <f>2020 - VLOOKUP(L5, age!$A:$D,4,)</f>
        <v>49</v>
      </c>
      <c r="X5">
        <f>VLOOKUP(H5,'air-quality-london-time-of-day'!E:G,3,FALSE)</f>
        <v>13.5</v>
      </c>
      <c r="Y5">
        <f>VLOOKUP(I5,Weather!F:K,2,)</f>
        <v>4</v>
      </c>
      <c r="Z5">
        <f>VLOOKUP(I5,Weather!F:K,3,)</f>
        <v>0</v>
      </c>
      <c r="AA5">
        <f>VLOOKUP(I5,Weather!F:K,4,)</f>
        <v>0.75</v>
      </c>
      <c r="AB5">
        <f>VLOOKUP(I5,Weather!F:K,5,)</f>
        <v>1019</v>
      </c>
      <c r="AC5">
        <f>VLOOKUP(I5,Weather!F:K,6,)</f>
        <v>2</v>
      </c>
    </row>
    <row r="6" spans="1:29" x14ac:dyDescent="0.25">
      <c r="A6" t="s">
        <v>7</v>
      </c>
      <c r="B6" t="s">
        <v>5</v>
      </c>
      <c r="C6" s="1">
        <v>41981.382638888892</v>
      </c>
      <c r="D6" s="3">
        <f t="shared" si="0"/>
        <v>2014</v>
      </c>
      <c r="E6" s="3">
        <f t="shared" si="1"/>
        <v>12</v>
      </c>
      <c r="F6" s="3">
        <f t="shared" si="2"/>
        <v>9</v>
      </c>
      <c r="G6" s="3">
        <f t="shared" si="3"/>
        <v>8</v>
      </c>
      <c r="H6" s="3" t="str">
        <f t="shared" si="4"/>
        <v>2014129</v>
      </c>
      <c r="I6" s="3" t="str">
        <f t="shared" si="5"/>
        <v>20141298</v>
      </c>
      <c r="J6">
        <v>221</v>
      </c>
      <c r="K6">
        <v>132.6</v>
      </c>
      <c r="L6" t="str">
        <f>VLOOKUP(C6,List!$A$2:$C$2089,3,)</f>
        <v>Brixton</v>
      </c>
      <c r="M6" t="str">
        <f>VLOOKUP(C6,List!$A$2:$C$2089,2,)</f>
        <v>Victoria</v>
      </c>
      <c r="N6" t="str">
        <f t="shared" si="6"/>
        <v>Brixton|Victoria</v>
      </c>
      <c r="O6">
        <f>VLOOKUP(N6,Depth!$A$2:$F$427,3,)</f>
        <v>14</v>
      </c>
      <c r="P6">
        <f>VLOOKUP(N6,Depth!$A$2:$F$427,5,)</f>
        <v>94.79</v>
      </c>
      <c r="Q6">
        <f>VLOOKUP(N6,Depth!$A$2:$F$427,6,)</f>
        <v>19.21</v>
      </c>
      <c r="R6">
        <f>VLOOKUP(L6,longitude_latitude!C:J,7,)</f>
        <v>-0.113288835</v>
      </c>
      <c r="S6">
        <f>VLOOKUP(L6,longitude_latitude!C:J,8,)</f>
        <v>51.462151310000003</v>
      </c>
      <c r="T6">
        <f t="shared" si="7"/>
        <v>-5.8300871685036242</v>
      </c>
      <c r="U6">
        <f>VLOOKUP(M6,LINE!$A$2:$B$13,2,)</f>
        <v>11</v>
      </c>
      <c r="V6">
        <f>VLOOKUP(L6,Entry_exit!B:P,4,)</f>
        <v>48279</v>
      </c>
      <c r="W6">
        <f>2020 - VLOOKUP(L6, age!$A:$D,4,)</f>
        <v>49</v>
      </c>
      <c r="X6">
        <f>VLOOKUP(H6,'air-quality-london-time-of-day'!E:G,3,FALSE)</f>
        <v>13.5</v>
      </c>
      <c r="Y6">
        <f>VLOOKUP(I6,Weather!F:K,2,)</f>
        <v>4</v>
      </c>
      <c r="Z6">
        <f>VLOOKUP(I6,Weather!F:K,3,)</f>
        <v>0</v>
      </c>
      <c r="AA6">
        <f>VLOOKUP(I6,Weather!F:K,4,)</f>
        <v>0.75</v>
      </c>
      <c r="AB6">
        <f>VLOOKUP(I6,Weather!F:K,5,)</f>
        <v>1019</v>
      </c>
      <c r="AC6">
        <f>VLOOKUP(I6,Weather!F:K,6,)</f>
        <v>2</v>
      </c>
    </row>
    <row r="7" spans="1:29" x14ac:dyDescent="0.25">
      <c r="A7" t="s">
        <v>7</v>
      </c>
      <c r="B7" t="s">
        <v>5</v>
      </c>
      <c r="C7" s="1">
        <v>41981.383333333331</v>
      </c>
      <c r="D7" s="3">
        <f t="shared" si="0"/>
        <v>2014</v>
      </c>
      <c r="E7" s="3">
        <f t="shared" si="1"/>
        <v>12</v>
      </c>
      <c r="F7" s="3">
        <f t="shared" si="2"/>
        <v>9</v>
      </c>
      <c r="G7" s="3">
        <f t="shared" si="3"/>
        <v>8</v>
      </c>
      <c r="H7" s="3" t="str">
        <f t="shared" si="4"/>
        <v>2014129</v>
      </c>
      <c r="I7" s="3" t="str">
        <f t="shared" si="5"/>
        <v>20141298</v>
      </c>
      <c r="J7">
        <v>230</v>
      </c>
      <c r="K7">
        <v>138</v>
      </c>
      <c r="L7" t="str">
        <f>VLOOKUP(C7,List!$A$2:$C$2089,3,)</f>
        <v>Brixton</v>
      </c>
      <c r="M7" t="str">
        <f>VLOOKUP(C7,List!$A$2:$C$2089,2,)</f>
        <v>Victoria</v>
      </c>
      <c r="N7" t="str">
        <f t="shared" si="6"/>
        <v>Brixton|Victoria</v>
      </c>
      <c r="O7">
        <f>VLOOKUP(N7,Depth!$A$2:$F$427,3,)</f>
        <v>14</v>
      </c>
      <c r="P7">
        <f>VLOOKUP(N7,Depth!$A$2:$F$427,5,)</f>
        <v>94.79</v>
      </c>
      <c r="Q7">
        <f>VLOOKUP(N7,Depth!$A$2:$F$427,6,)</f>
        <v>19.21</v>
      </c>
      <c r="R7">
        <f>VLOOKUP(L7,longitude_latitude!C:J,7,)</f>
        <v>-0.113288835</v>
      </c>
      <c r="S7">
        <f>VLOOKUP(L7,longitude_latitude!C:J,8,)</f>
        <v>51.462151310000003</v>
      </c>
      <c r="T7">
        <f t="shared" si="7"/>
        <v>-5.8300871685036242</v>
      </c>
      <c r="U7">
        <f>VLOOKUP(M7,LINE!$A$2:$B$13,2,)</f>
        <v>11</v>
      </c>
      <c r="V7">
        <f>VLOOKUP(L7,Entry_exit!B:P,4,)</f>
        <v>48279</v>
      </c>
      <c r="W7">
        <f>2020 - VLOOKUP(L7, age!$A:$D,4,)</f>
        <v>49</v>
      </c>
      <c r="X7">
        <f>VLOOKUP(H7,'air-quality-london-time-of-day'!E:G,3,FALSE)</f>
        <v>13.5</v>
      </c>
      <c r="Y7">
        <f>VLOOKUP(I7,Weather!F:K,2,)</f>
        <v>4</v>
      </c>
      <c r="Z7">
        <f>VLOOKUP(I7,Weather!F:K,3,)</f>
        <v>0</v>
      </c>
      <c r="AA7">
        <f>VLOOKUP(I7,Weather!F:K,4,)</f>
        <v>0.75</v>
      </c>
      <c r="AB7">
        <f>VLOOKUP(I7,Weather!F:K,5,)</f>
        <v>1019</v>
      </c>
      <c r="AC7">
        <f>VLOOKUP(I7,Weather!F:K,6,)</f>
        <v>2</v>
      </c>
    </row>
    <row r="8" spans="1:29" x14ac:dyDescent="0.25">
      <c r="A8" t="s">
        <v>7</v>
      </c>
      <c r="B8" t="s">
        <v>5</v>
      </c>
      <c r="C8" s="1">
        <v>41981.384027777778</v>
      </c>
      <c r="D8" s="3">
        <f t="shared" si="0"/>
        <v>2014</v>
      </c>
      <c r="E8" s="3">
        <f t="shared" si="1"/>
        <v>12</v>
      </c>
      <c r="F8" s="3">
        <f t="shared" si="2"/>
        <v>9</v>
      </c>
      <c r="G8" s="3">
        <f t="shared" si="3"/>
        <v>8</v>
      </c>
      <c r="H8" s="3" t="str">
        <f t="shared" si="4"/>
        <v>2014129</v>
      </c>
      <c r="I8" s="3" t="str">
        <f t="shared" si="5"/>
        <v>20141298</v>
      </c>
      <c r="J8">
        <v>247</v>
      </c>
      <c r="K8">
        <v>148.19999999999999</v>
      </c>
      <c r="L8" t="str">
        <f>VLOOKUP(C8,List!$A$2:$C$2089,3,)</f>
        <v>Brixton</v>
      </c>
      <c r="M8" t="str">
        <f>VLOOKUP(C8,List!$A$2:$C$2089,2,)</f>
        <v>Victoria</v>
      </c>
      <c r="N8" t="str">
        <f t="shared" si="6"/>
        <v>Brixton|Victoria</v>
      </c>
      <c r="O8">
        <f>VLOOKUP(N8,Depth!$A$2:$F$427,3,)</f>
        <v>14</v>
      </c>
      <c r="P8">
        <f>VLOOKUP(N8,Depth!$A$2:$F$427,5,)</f>
        <v>94.79</v>
      </c>
      <c r="Q8">
        <f>VLOOKUP(N8,Depth!$A$2:$F$427,6,)</f>
        <v>19.21</v>
      </c>
      <c r="R8">
        <f>VLOOKUP(L8,longitude_latitude!C:J,7,)</f>
        <v>-0.113288835</v>
      </c>
      <c r="S8">
        <f>VLOOKUP(L8,longitude_latitude!C:J,8,)</f>
        <v>51.462151310000003</v>
      </c>
      <c r="T8">
        <f t="shared" si="7"/>
        <v>-5.8300871685036242</v>
      </c>
      <c r="U8">
        <f>VLOOKUP(M8,LINE!$A$2:$B$13,2,)</f>
        <v>11</v>
      </c>
      <c r="V8">
        <f>VLOOKUP(L8,Entry_exit!B:P,4,)</f>
        <v>48279</v>
      </c>
      <c r="W8">
        <f>2020 - VLOOKUP(L8, age!$A:$D,4,)</f>
        <v>49</v>
      </c>
      <c r="X8">
        <f>VLOOKUP(H8,'air-quality-london-time-of-day'!E:G,3,FALSE)</f>
        <v>13.5</v>
      </c>
      <c r="Y8">
        <f>VLOOKUP(I8,Weather!F:K,2,)</f>
        <v>4</v>
      </c>
      <c r="Z8">
        <f>VLOOKUP(I8,Weather!F:K,3,)</f>
        <v>0</v>
      </c>
      <c r="AA8">
        <f>VLOOKUP(I8,Weather!F:K,4,)</f>
        <v>0.75</v>
      </c>
      <c r="AB8">
        <f>VLOOKUP(I8,Weather!F:K,5,)</f>
        <v>1019</v>
      </c>
      <c r="AC8">
        <f>VLOOKUP(I8,Weather!F:K,6,)</f>
        <v>2</v>
      </c>
    </row>
    <row r="9" spans="1:29" x14ac:dyDescent="0.25">
      <c r="A9" t="s">
        <v>7</v>
      </c>
      <c r="B9" t="s">
        <v>5</v>
      </c>
      <c r="C9" s="1">
        <v>41981.384722222225</v>
      </c>
      <c r="D9" s="3">
        <f t="shared" si="0"/>
        <v>2014</v>
      </c>
      <c r="E9" s="3">
        <f t="shared" si="1"/>
        <v>12</v>
      </c>
      <c r="F9" s="3">
        <f t="shared" si="2"/>
        <v>9</v>
      </c>
      <c r="G9" s="3">
        <f t="shared" si="3"/>
        <v>8</v>
      </c>
      <c r="H9" s="3" t="str">
        <f t="shared" si="4"/>
        <v>2014129</v>
      </c>
      <c r="I9" s="3" t="str">
        <f t="shared" si="5"/>
        <v>20141298</v>
      </c>
      <c r="J9">
        <v>283</v>
      </c>
      <c r="K9">
        <v>169.8</v>
      </c>
      <c r="L9" t="str">
        <f>VLOOKUP(C9,List!$A$2:$C$2089,3,)</f>
        <v>Brixton</v>
      </c>
      <c r="M9" t="str">
        <f>VLOOKUP(C9,List!$A$2:$C$2089,2,)</f>
        <v>Victoria</v>
      </c>
      <c r="N9" t="str">
        <f t="shared" si="6"/>
        <v>Brixton|Victoria</v>
      </c>
      <c r="O9">
        <f>VLOOKUP(N9,Depth!$A$2:$F$427,3,)</f>
        <v>14</v>
      </c>
      <c r="P9">
        <f>VLOOKUP(N9,Depth!$A$2:$F$427,5,)</f>
        <v>94.79</v>
      </c>
      <c r="Q9">
        <f>VLOOKUP(N9,Depth!$A$2:$F$427,6,)</f>
        <v>19.21</v>
      </c>
      <c r="R9">
        <f>VLOOKUP(L9,longitude_latitude!C:J,7,)</f>
        <v>-0.113288835</v>
      </c>
      <c r="S9">
        <f>VLOOKUP(L9,longitude_latitude!C:J,8,)</f>
        <v>51.462151310000003</v>
      </c>
      <c r="T9">
        <f t="shared" si="7"/>
        <v>-5.8300871685036242</v>
      </c>
      <c r="U9">
        <f>VLOOKUP(M9,LINE!$A$2:$B$13,2,)</f>
        <v>11</v>
      </c>
      <c r="V9">
        <f>VLOOKUP(L9,Entry_exit!B:P,4,)</f>
        <v>48279</v>
      </c>
      <c r="W9">
        <f>2020 - VLOOKUP(L9, age!$A:$D,4,)</f>
        <v>49</v>
      </c>
      <c r="X9">
        <f>VLOOKUP(H9,'air-quality-london-time-of-day'!E:G,3,FALSE)</f>
        <v>13.5</v>
      </c>
      <c r="Y9">
        <f>VLOOKUP(I9,Weather!F:K,2,)</f>
        <v>4</v>
      </c>
      <c r="Z9">
        <f>VLOOKUP(I9,Weather!F:K,3,)</f>
        <v>0</v>
      </c>
      <c r="AA9">
        <f>VLOOKUP(I9,Weather!F:K,4,)</f>
        <v>0.75</v>
      </c>
      <c r="AB9">
        <f>VLOOKUP(I9,Weather!F:K,5,)</f>
        <v>1019</v>
      </c>
      <c r="AC9">
        <f>VLOOKUP(I9,Weather!F:K,6,)</f>
        <v>2</v>
      </c>
    </row>
    <row r="10" spans="1:29" x14ac:dyDescent="0.25">
      <c r="A10" t="s">
        <v>7</v>
      </c>
      <c r="B10" t="s">
        <v>5</v>
      </c>
      <c r="C10" s="1">
        <v>41981.385416666664</v>
      </c>
      <c r="D10" s="3">
        <f t="shared" si="0"/>
        <v>2014</v>
      </c>
      <c r="E10" s="3">
        <f t="shared" si="1"/>
        <v>12</v>
      </c>
      <c r="F10" s="3">
        <f t="shared" si="2"/>
        <v>9</v>
      </c>
      <c r="G10" s="3">
        <f t="shared" si="3"/>
        <v>8</v>
      </c>
      <c r="H10" s="3" t="str">
        <f t="shared" si="4"/>
        <v>2014129</v>
      </c>
      <c r="I10" s="3" t="str">
        <f t="shared" si="5"/>
        <v>20141298</v>
      </c>
      <c r="J10">
        <v>221</v>
      </c>
      <c r="K10">
        <v>132.6</v>
      </c>
      <c r="L10" t="str">
        <f>VLOOKUP(C10,List!$A$2:$C$2089,3,)</f>
        <v>Brixton</v>
      </c>
      <c r="M10" t="str">
        <f>VLOOKUP(C10,List!$A$2:$C$2089,2,)</f>
        <v>Victoria</v>
      </c>
      <c r="N10" t="str">
        <f t="shared" si="6"/>
        <v>Brixton|Victoria</v>
      </c>
      <c r="O10">
        <f>VLOOKUP(N10,Depth!$A$2:$F$427,3,)</f>
        <v>14</v>
      </c>
      <c r="P10">
        <f>VLOOKUP(N10,Depth!$A$2:$F$427,5,)</f>
        <v>94.79</v>
      </c>
      <c r="Q10">
        <f>VLOOKUP(N10,Depth!$A$2:$F$427,6,)</f>
        <v>19.21</v>
      </c>
      <c r="R10">
        <f>VLOOKUP(L10,longitude_latitude!C:J,7,)</f>
        <v>-0.113288835</v>
      </c>
      <c r="S10">
        <f>VLOOKUP(L10,longitude_latitude!C:J,8,)</f>
        <v>51.462151310000003</v>
      </c>
      <c r="T10">
        <f t="shared" si="7"/>
        <v>-5.8300871685036242</v>
      </c>
      <c r="U10">
        <f>VLOOKUP(M10,LINE!$A$2:$B$13,2,)</f>
        <v>11</v>
      </c>
      <c r="V10">
        <f>VLOOKUP(L10,Entry_exit!B:P,4,)</f>
        <v>48279</v>
      </c>
      <c r="W10">
        <f>2020 - VLOOKUP(L10, age!$A:$D,4,)</f>
        <v>49</v>
      </c>
      <c r="X10">
        <f>VLOOKUP(H10,'air-quality-london-time-of-day'!E:G,3,FALSE)</f>
        <v>13.5</v>
      </c>
      <c r="Y10">
        <f>VLOOKUP(I10,Weather!F:K,2,)</f>
        <v>4</v>
      </c>
      <c r="Z10">
        <f>VLOOKUP(I10,Weather!F:K,3,)</f>
        <v>0</v>
      </c>
      <c r="AA10">
        <f>VLOOKUP(I10,Weather!F:K,4,)</f>
        <v>0.75</v>
      </c>
      <c r="AB10">
        <f>VLOOKUP(I10,Weather!F:K,5,)</f>
        <v>1019</v>
      </c>
      <c r="AC10">
        <f>VLOOKUP(I10,Weather!F:K,6,)</f>
        <v>2</v>
      </c>
    </row>
    <row r="11" spans="1:29" x14ac:dyDescent="0.25">
      <c r="A11" t="s">
        <v>7</v>
      </c>
      <c r="B11" t="s">
        <v>5</v>
      </c>
      <c r="C11" s="1">
        <v>41981.386111111111</v>
      </c>
      <c r="D11" s="3">
        <f t="shared" si="0"/>
        <v>2014</v>
      </c>
      <c r="E11" s="3">
        <f t="shared" si="1"/>
        <v>12</v>
      </c>
      <c r="F11" s="3">
        <f t="shared" si="2"/>
        <v>9</v>
      </c>
      <c r="G11" s="3">
        <f t="shared" si="3"/>
        <v>8</v>
      </c>
      <c r="H11" s="3" t="str">
        <f t="shared" si="4"/>
        <v>2014129</v>
      </c>
      <c r="I11" s="3" t="str">
        <f t="shared" si="5"/>
        <v>20141298</v>
      </c>
      <c r="J11">
        <v>169</v>
      </c>
      <c r="K11">
        <v>101.4</v>
      </c>
      <c r="L11" t="str">
        <f>VLOOKUP(C11,List!$A$2:$C$2089,3,)</f>
        <v>Brixton</v>
      </c>
      <c r="M11" t="str">
        <f>VLOOKUP(C11,List!$A$2:$C$2089,2,)</f>
        <v>Victoria</v>
      </c>
      <c r="N11" t="str">
        <f t="shared" si="6"/>
        <v>Brixton|Victoria</v>
      </c>
      <c r="O11">
        <f>VLOOKUP(N11,Depth!$A$2:$F$427,3,)</f>
        <v>14</v>
      </c>
      <c r="P11">
        <f>VLOOKUP(N11,Depth!$A$2:$F$427,5,)</f>
        <v>94.79</v>
      </c>
      <c r="Q11">
        <f>VLOOKUP(N11,Depth!$A$2:$F$427,6,)</f>
        <v>19.21</v>
      </c>
      <c r="R11">
        <f>VLOOKUP(L11,longitude_latitude!C:J,7,)</f>
        <v>-0.113288835</v>
      </c>
      <c r="S11">
        <f>VLOOKUP(L11,longitude_latitude!C:J,8,)</f>
        <v>51.462151310000003</v>
      </c>
      <c r="T11">
        <f t="shared" si="7"/>
        <v>-5.8300871685036242</v>
      </c>
      <c r="U11">
        <f>VLOOKUP(M11,LINE!$A$2:$B$13,2,)</f>
        <v>11</v>
      </c>
      <c r="V11">
        <f>VLOOKUP(L11,Entry_exit!B:P,4,)</f>
        <v>48279</v>
      </c>
      <c r="W11">
        <f>2020 - VLOOKUP(L11, age!$A:$D,4,)</f>
        <v>49</v>
      </c>
      <c r="X11">
        <f>VLOOKUP(H11,'air-quality-london-time-of-day'!E:G,3,FALSE)</f>
        <v>13.5</v>
      </c>
      <c r="Y11">
        <f>VLOOKUP(I11,Weather!F:K,2,)</f>
        <v>4</v>
      </c>
      <c r="Z11">
        <f>VLOOKUP(I11,Weather!F:K,3,)</f>
        <v>0</v>
      </c>
      <c r="AA11">
        <f>VLOOKUP(I11,Weather!F:K,4,)</f>
        <v>0.75</v>
      </c>
      <c r="AB11">
        <f>VLOOKUP(I11,Weather!F:K,5,)</f>
        <v>1019</v>
      </c>
      <c r="AC11">
        <f>VLOOKUP(I11,Weather!F:K,6,)</f>
        <v>2</v>
      </c>
    </row>
    <row r="12" spans="1:29" x14ac:dyDescent="0.25">
      <c r="A12" t="s">
        <v>7</v>
      </c>
      <c r="B12" t="s">
        <v>5</v>
      </c>
      <c r="C12" s="1">
        <v>41981.386805555558</v>
      </c>
      <c r="D12" s="3">
        <f t="shared" si="0"/>
        <v>2014</v>
      </c>
      <c r="E12" s="3">
        <f t="shared" si="1"/>
        <v>12</v>
      </c>
      <c r="F12" s="3">
        <f t="shared" si="2"/>
        <v>9</v>
      </c>
      <c r="G12" s="3">
        <f t="shared" si="3"/>
        <v>8</v>
      </c>
      <c r="H12" s="3" t="str">
        <f t="shared" si="4"/>
        <v>2014129</v>
      </c>
      <c r="I12" s="3" t="str">
        <f t="shared" si="5"/>
        <v>20141298</v>
      </c>
      <c r="J12">
        <v>177</v>
      </c>
      <c r="K12">
        <v>106.2</v>
      </c>
      <c r="L12" t="str">
        <f>VLOOKUP(C12,List!$A$2:$C$2089,3,)</f>
        <v>Brixton</v>
      </c>
      <c r="M12" t="str">
        <f>VLOOKUP(C12,List!$A$2:$C$2089,2,)</f>
        <v>Victoria</v>
      </c>
      <c r="N12" t="str">
        <f t="shared" si="6"/>
        <v>Brixton|Victoria</v>
      </c>
      <c r="O12">
        <f>VLOOKUP(N12,Depth!$A$2:$F$427,3,)</f>
        <v>14</v>
      </c>
      <c r="P12">
        <f>VLOOKUP(N12,Depth!$A$2:$F$427,5,)</f>
        <v>94.79</v>
      </c>
      <c r="Q12">
        <f>VLOOKUP(N12,Depth!$A$2:$F$427,6,)</f>
        <v>19.21</v>
      </c>
      <c r="R12">
        <f>VLOOKUP(L12,longitude_latitude!C:J,7,)</f>
        <v>-0.113288835</v>
      </c>
      <c r="S12">
        <f>VLOOKUP(L12,longitude_latitude!C:J,8,)</f>
        <v>51.462151310000003</v>
      </c>
      <c r="T12">
        <f t="shared" si="7"/>
        <v>-5.8300871685036242</v>
      </c>
      <c r="U12">
        <f>VLOOKUP(M12,LINE!$A$2:$B$13,2,)</f>
        <v>11</v>
      </c>
      <c r="V12">
        <f>VLOOKUP(L12,Entry_exit!B:P,4,)</f>
        <v>48279</v>
      </c>
      <c r="W12">
        <f>2020 - VLOOKUP(L12, age!$A:$D,4,)</f>
        <v>49</v>
      </c>
      <c r="X12">
        <f>VLOOKUP(H12,'air-quality-london-time-of-day'!E:G,3,FALSE)</f>
        <v>13.5</v>
      </c>
      <c r="Y12">
        <f>VLOOKUP(I12,Weather!F:K,2,)</f>
        <v>4</v>
      </c>
      <c r="Z12">
        <f>VLOOKUP(I12,Weather!F:K,3,)</f>
        <v>0</v>
      </c>
      <c r="AA12">
        <f>VLOOKUP(I12,Weather!F:K,4,)</f>
        <v>0.75</v>
      </c>
      <c r="AB12">
        <f>VLOOKUP(I12,Weather!F:K,5,)</f>
        <v>1019</v>
      </c>
      <c r="AC12">
        <f>VLOOKUP(I12,Weather!F:K,6,)</f>
        <v>2</v>
      </c>
    </row>
    <row r="13" spans="1:29" x14ac:dyDescent="0.25">
      <c r="A13" t="s">
        <v>7</v>
      </c>
      <c r="B13" t="s">
        <v>5</v>
      </c>
      <c r="C13" s="1">
        <v>41981.387499999997</v>
      </c>
      <c r="D13" s="3">
        <f t="shared" si="0"/>
        <v>2014</v>
      </c>
      <c r="E13" s="3">
        <f t="shared" si="1"/>
        <v>12</v>
      </c>
      <c r="F13" s="3">
        <f t="shared" si="2"/>
        <v>9</v>
      </c>
      <c r="G13" s="3">
        <f t="shared" si="3"/>
        <v>8</v>
      </c>
      <c r="H13" s="3" t="str">
        <f t="shared" si="4"/>
        <v>2014129</v>
      </c>
      <c r="I13" s="3" t="str">
        <f t="shared" si="5"/>
        <v>20141298</v>
      </c>
      <c r="J13">
        <v>192</v>
      </c>
      <c r="K13">
        <v>115.2</v>
      </c>
      <c r="L13" t="str">
        <f>VLOOKUP(C13,List!$A$2:$C$2089,3,)</f>
        <v>Brixton</v>
      </c>
      <c r="M13" t="str">
        <f>VLOOKUP(C13,List!$A$2:$C$2089,2,)</f>
        <v>Victoria</v>
      </c>
      <c r="N13" t="str">
        <f t="shared" si="6"/>
        <v>Brixton|Victoria</v>
      </c>
      <c r="O13">
        <f>VLOOKUP(N13,Depth!$A$2:$F$427,3,)</f>
        <v>14</v>
      </c>
      <c r="P13">
        <f>VLOOKUP(N13,Depth!$A$2:$F$427,5,)</f>
        <v>94.79</v>
      </c>
      <c r="Q13">
        <f>VLOOKUP(N13,Depth!$A$2:$F$427,6,)</f>
        <v>19.21</v>
      </c>
      <c r="R13">
        <f>VLOOKUP(L13,longitude_latitude!C:J,7,)</f>
        <v>-0.113288835</v>
      </c>
      <c r="S13">
        <f>VLOOKUP(L13,longitude_latitude!C:J,8,)</f>
        <v>51.462151310000003</v>
      </c>
      <c r="T13">
        <f t="shared" si="7"/>
        <v>-5.8300871685036242</v>
      </c>
      <c r="U13">
        <f>VLOOKUP(M13,LINE!$A$2:$B$13,2,)</f>
        <v>11</v>
      </c>
      <c r="V13">
        <f>VLOOKUP(L13,Entry_exit!B:P,4,)</f>
        <v>48279</v>
      </c>
      <c r="W13">
        <f>2020 - VLOOKUP(L13, age!$A:$D,4,)</f>
        <v>49</v>
      </c>
      <c r="X13">
        <f>VLOOKUP(H13,'air-quality-london-time-of-day'!E:G,3,FALSE)</f>
        <v>13.5</v>
      </c>
      <c r="Y13">
        <f>VLOOKUP(I13,Weather!F:K,2,)</f>
        <v>4</v>
      </c>
      <c r="Z13">
        <f>VLOOKUP(I13,Weather!F:K,3,)</f>
        <v>0</v>
      </c>
      <c r="AA13">
        <f>VLOOKUP(I13,Weather!F:K,4,)</f>
        <v>0.75</v>
      </c>
      <c r="AB13">
        <f>VLOOKUP(I13,Weather!F:K,5,)</f>
        <v>1019</v>
      </c>
      <c r="AC13">
        <f>VLOOKUP(I13,Weather!F:K,6,)</f>
        <v>2</v>
      </c>
    </row>
    <row r="14" spans="1:29" x14ac:dyDescent="0.25">
      <c r="A14" t="s">
        <v>7</v>
      </c>
      <c r="B14" t="s">
        <v>5</v>
      </c>
      <c r="C14" s="1">
        <v>41981.388194444444</v>
      </c>
      <c r="D14" s="3">
        <f t="shared" si="0"/>
        <v>2014</v>
      </c>
      <c r="E14" s="3">
        <f t="shared" si="1"/>
        <v>12</v>
      </c>
      <c r="F14" s="3">
        <f t="shared" si="2"/>
        <v>9</v>
      </c>
      <c r="G14" s="3">
        <f t="shared" si="3"/>
        <v>8</v>
      </c>
      <c r="H14" s="3" t="str">
        <f t="shared" si="4"/>
        <v>2014129</v>
      </c>
      <c r="I14" s="3" t="str">
        <f t="shared" si="5"/>
        <v>20141298</v>
      </c>
      <c r="J14">
        <v>214</v>
      </c>
      <c r="K14">
        <v>128.4</v>
      </c>
      <c r="L14" t="str">
        <f>VLOOKUP(C14,List!$A$2:$C$2089,3,)</f>
        <v>Brixton</v>
      </c>
      <c r="M14" t="str">
        <f>VLOOKUP(C14,List!$A$2:$C$2089,2,)</f>
        <v>Victoria</v>
      </c>
      <c r="N14" t="str">
        <f t="shared" si="6"/>
        <v>Brixton|Victoria</v>
      </c>
      <c r="O14">
        <f>VLOOKUP(N14,Depth!$A$2:$F$427,3,)</f>
        <v>14</v>
      </c>
      <c r="P14">
        <f>VLOOKUP(N14,Depth!$A$2:$F$427,5,)</f>
        <v>94.79</v>
      </c>
      <c r="Q14">
        <f>VLOOKUP(N14,Depth!$A$2:$F$427,6,)</f>
        <v>19.21</v>
      </c>
      <c r="R14">
        <f>VLOOKUP(L14,longitude_latitude!C:J,7,)</f>
        <v>-0.113288835</v>
      </c>
      <c r="S14">
        <f>VLOOKUP(L14,longitude_latitude!C:J,8,)</f>
        <v>51.462151310000003</v>
      </c>
      <c r="T14">
        <f t="shared" si="7"/>
        <v>-5.8300871685036242</v>
      </c>
      <c r="U14">
        <f>VLOOKUP(M14,LINE!$A$2:$B$13,2,)</f>
        <v>11</v>
      </c>
      <c r="V14">
        <f>VLOOKUP(L14,Entry_exit!B:P,4,)</f>
        <v>48279</v>
      </c>
      <c r="W14">
        <f>2020 - VLOOKUP(L14, age!$A:$D,4,)</f>
        <v>49</v>
      </c>
      <c r="X14">
        <f>VLOOKUP(H14,'air-quality-london-time-of-day'!E:G,3,FALSE)</f>
        <v>13.5</v>
      </c>
      <c r="Y14">
        <f>VLOOKUP(I14,Weather!F:K,2,)</f>
        <v>4</v>
      </c>
      <c r="Z14">
        <f>VLOOKUP(I14,Weather!F:K,3,)</f>
        <v>0</v>
      </c>
      <c r="AA14">
        <f>VLOOKUP(I14,Weather!F:K,4,)</f>
        <v>0.75</v>
      </c>
      <c r="AB14">
        <f>VLOOKUP(I14,Weather!F:K,5,)</f>
        <v>1019</v>
      </c>
      <c r="AC14">
        <f>VLOOKUP(I14,Weather!F:K,6,)</f>
        <v>2</v>
      </c>
    </row>
    <row r="15" spans="1:29" x14ac:dyDescent="0.25">
      <c r="A15" t="s">
        <v>7</v>
      </c>
      <c r="B15" t="s">
        <v>5</v>
      </c>
      <c r="C15" s="1">
        <v>41981.388888888891</v>
      </c>
      <c r="D15" s="3">
        <f t="shared" si="0"/>
        <v>2014</v>
      </c>
      <c r="E15" s="3">
        <f t="shared" si="1"/>
        <v>12</v>
      </c>
      <c r="F15" s="3">
        <f t="shared" si="2"/>
        <v>9</v>
      </c>
      <c r="G15" s="3">
        <f t="shared" si="3"/>
        <v>8</v>
      </c>
      <c r="H15" s="3" t="str">
        <f t="shared" si="4"/>
        <v>2014129</v>
      </c>
      <c r="I15" s="3" t="str">
        <f t="shared" si="5"/>
        <v>20141298</v>
      </c>
      <c r="J15">
        <v>169</v>
      </c>
      <c r="K15">
        <v>101.4</v>
      </c>
      <c r="L15" t="str">
        <f>VLOOKUP(C15,List!$A$2:$C$2089,3,)</f>
        <v>Brixton</v>
      </c>
      <c r="M15" t="str">
        <f>VLOOKUP(C15,List!$A$2:$C$2089,2,)</f>
        <v>Victoria</v>
      </c>
      <c r="N15" t="str">
        <f t="shared" si="6"/>
        <v>Brixton|Victoria</v>
      </c>
      <c r="O15">
        <f>VLOOKUP(N15,Depth!$A$2:$F$427,3,)</f>
        <v>14</v>
      </c>
      <c r="P15">
        <f>VLOOKUP(N15,Depth!$A$2:$F$427,5,)</f>
        <v>94.79</v>
      </c>
      <c r="Q15">
        <f>VLOOKUP(N15,Depth!$A$2:$F$427,6,)</f>
        <v>19.21</v>
      </c>
      <c r="R15">
        <f>VLOOKUP(L15,longitude_latitude!C:J,7,)</f>
        <v>-0.113288835</v>
      </c>
      <c r="S15">
        <f>VLOOKUP(L15,longitude_latitude!C:J,8,)</f>
        <v>51.462151310000003</v>
      </c>
      <c r="T15">
        <f t="shared" si="7"/>
        <v>-5.8300871685036242</v>
      </c>
      <c r="U15">
        <f>VLOOKUP(M15,LINE!$A$2:$B$13,2,)</f>
        <v>11</v>
      </c>
      <c r="V15">
        <f>VLOOKUP(L15,Entry_exit!B:P,4,)</f>
        <v>48279</v>
      </c>
      <c r="W15">
        <f>2020 - VLOOKUP(L15, age!$A:$D,4,)</f>
        <v>49</v>
      </c>
      <c r="X15">
        <f>VLOOKUP(H15,'air-quality-london-time-of-day'!E:G,3,FALSE)</f>
        <v>13.5</v>
      </c>
      <c r="Y15">
        <f>VLOOKUP(I15,Weather!F:K,2,)</f>
        <v>4</v>
      </c>
      <c r="Z15">
        <f>VLOOKUP(I15,Weather!F:K,3,)</f>
        <v>0</v>
      </c>
      <c r="AA15">
        <f>VLOOKUP(I15,Weather!F:K,4,)</f>
        <v>0.75</v>
      </c>
      <c r="AB15">
        <f>VLOOKUP(I15,Weather!F:K,5,)</f>
        <v>1019</v>
      </c>
      <c r="AC15">
        <f>VLOOKUP(I15,Weather!F:K,6,)</f>
        <v>2</v>
      </c>
    </row>
    <row r="16" spans="1:29" x14ac:dyDescent="0.25">
      <c r="A16" t="s">
        <v>7</v>
      </c>
      <c r="B16" t="s">
        <v>5</v>
      </c>
      <c r="C16" s="1">
        <v>41981.38958333333</v>
      </c>
      <c r="D16" s="3">
        <f t="shared" si="0"/>
        <v>2014</v>
      </c>
      <c r="E16" s="3">
        <f t="shared" si="1"/>
        <v>12</v>
      </c>
      <c r="F16" s="3">
        <f t="shared" si="2"/>
        <v>9</v>
      </c>
      <c r="G16" s="3">
        <f t="shared" si="3"/>
        <v>8</v>
      </c>
      <c r="H16" s="3" t="str">
        <f t="shared" si="4"/>
        <v>2014129</v>
      </c>
      <c r="I16" s="3" t="str">
        <f t="shared" si="5"/>
        <v>20141298</v>
      </c>
      <c r="J16">
        <v>86</v>
      </c>
      <c r="K16">
        <v>51.6</v>
      </c>
      <c r="L16" t="str">
        <f>VLOOKUP(C16,List!$A$2:$C$2089,3,)</f>
        <v>Brixton</v>
      </c>
      <c r="M16" t="str">
        <f>VLOOKUP(C16,List!$A$2:$C$2089,2,)</f>
        <v>Victoria</v>
      </c>
      <c r="N16" t="str">
        <f t="shared" si="6"/>
        <v>Brixton|Victoria</v>
      </c>
      <c r="O16">
        <f>VLOOKUP(N16,Depth!$A$2:$F$427,3,)</f>
        <v>14</v>
      </c>
      <c r="P16">
        <f>VLOOKUP(N16,Depth!$A$2:$F$427,5,)</f>
        <v>94.79</v>
      </c>
      <c r="Q16">
        <f>VLOOKUP(N16,Depth!$A$2:$F$427,6,)</f>
        <v>19.21</v>
      </c>
      <c r="R16">
        <f>VLOOKUP(L16,longitude_latitude!C:J,7,)</f>
        <v>-0.113288835</v>
      </c>
      <c r="S16">
        <f>VLOOKUP(L16,longitude_latitude!C:J,8,)</f>
        <v>51.462151310000003</v>
      </c>
      <c r="T16">
        <f t="shared" si="7"/>
        <v>-5.8300871685036242</v>
      </c>
      <c r="U16">
        <f>VLOOKUP(M16,LINE!$A$2:$B$13,2,)</f>
        <v>11</v>
      </c>
      <c r="V16">
        <f>VLOOKUP(L16,Entry_exit!B:P,4,)</f>
        <v>48279</v>
      </c>
      <c r="W16">
        <f>2020 - VLOOKUP(L16, age!$A:$D,4,)</f>
        <v>49</v>
      </c>
      <c r="X16">
        <f>VLOOKUP(H16,'air-quality-london-time-of-day'!E:G,3,FALSE)</f>
        <v>13.5</v>
      </c>
      <c r="Y16">
        <f>VLOOKUP(I16,Weather!F:K,2,)</f>
        <v>4</v>
      </c>
      <c r="Z16">
        <f>VLOOKUP(I16,Weather!F:K,3,)</f>
        <v>0</v>
      </c>
      <c r="AA16">
        <f>VLOOKUP(I16,Weather!F:K,4,)</f>
        <v>0.75</v>
      </c>
      <c r="AB16">
        <f>VLOOKUP(I16,Weather!F:K,5,)</f>
        <v>1019</v>
      </c>
      <c r="AC16">
        <f>VLOOKUP(I16,Weather!F:K,6,)</f>
        <v>2</v>
      </c>
    </row>
    <row r="17" spans="1:29" x14ac:dyDescent="0.25">
      <c r="A17" t="s">
        <v>7</v>
      </c>
      <c r="B17" t="s">
        <v>5</v>
      </c>
      <c r="C17" s="1">
        <v>41981.390277777777</v>
      </c>
      <c r="D17" s="3">
        <f t="shared" si="0"/>
        <v>2014</v>
      </c>
      <c r="E17" s="3">
        <f t="shared" si="1"/>
        <v>12</v>
      </c>
      <c r="F17" s="3">
        <f t="shared" si="2"/>
        <v>9</v>
      </c>
      <c r="G17" s="3">
        <f t="shared" si="3"/>
        <v>8</v>
      </c>
      <c r="H17" s="3" t="str">
        <f t="shared" si="4"/>
        <v>2014129</v>
      </c>
      <c r="I17" s="3" t="str">
        <f t="shared" si="5"/>
        <v>20141298</v>
      </c>
      <c r="J17">
        <v>354</v>
      </c>
      <c r="K17">
        <v>212.4</v>
      </c>
      <c r="L17" t="str">
        <f>VLOOKUP(C17,List!$A$2:$C$2089,3,)</f>
        <v>Brixton</v>
      </c>
      <c r="M17" t="str">
        <f>VLOOKUP(C17,List!$A$2:$C$2089,2,)</f>
        <v>Victoria</v>
      </c>
      <c r="N17" t="str">
        <f t="shared" si="6"/>
        <v>Brixton|Victoria</v>
      </c>
      <c r="O17">
        <f>VLOOKUP(N17,Depth!$A$2:$F$427,3,)</f>
        <v>14</v>
      </c>
      <c r="P17">
        <f>VLOOKUP(N17,Depth!$A$2:$F$427,5,)</f>
        <v>94.79</v>
      </c>
      <c r="Q17">
        <f>VLOOKUP(N17,Depth!$A$2:$F$427,6,)</f>
        <v>19.21</v>
      </c>
      <c r="R17">
        <f>VLOOKUP(L17,longitude_latitude!C:J,7,)</f>
        <v>-0.113288835</v>
      </c>
      <c r="S17">
        <f>VLOOKUP(L17,longitude_latitude!C:J,8,)</f>
        <v>51.462151310000003</v>
      </c>
      <c r="T17">
        <f t="shared" si="7"/>
        <v>-5.8300871685036242</v>
      </c>
      <c r="U17">
        <f>VLOOKUP(M17,LINE!$A$2:$B$13,2,)</f>
        <v>11</v>
      </c>
      <c r="V17">
        <f>VLOOKUP(L17,Entry_exit!B:P,4,)</f>
        <v>48279</v>
      </c>
      <c r="W17">
        <f>2020 - VLOOKUP(L17, age!$A:$D,4,)</f>
        <v>49</v>
      </c>
      <c r="X17">
        <f>VLOOKUP(H17,'air-quality-london-time-of-day'!E:G,3,FALSE)</f>
        <v>13.5</v>
      </c>
      <c r="Y17">
        <f>VLOOKUP(I17,Weather!F:K,2,)</f>
        <v>4</v>
      </c>
      <c r="Z17">
        <f>VLOOKUP(I17,Weather!F:K,3,)</f>
        <v>0</v>
      </c>
      <c r="AA17">
        <f>VLOOKUP(I17,Weather!F:K,4,)</f>
        <v>0.75</v>
      </c>
      <c r="AB17">
        <f>VLOOKUP(I17,Weather!F:K,5,)</f>
        <v>1019</v>
      </c>
      <c r="AC17">
        <f>VLOOKUP(I17,Weather!F:K,6,)</f>
        <v>2</v>
      </c>
    </row>
    <row r="18" spans="1:29" x14ac:dyDescent="0.25">
      <c r="A18" t="s">
        <v>7</v>
      </c>
      <c r="B18" t="s">
        <v>5</v>
      </c>
      <c r="C18" s="1">
        <v>41981.390972222223</v>
      </c>
      <c r="D18" s="3">
        <f t="shared" si="0"/>
        <v>2014</v>
      </c>
      <c r="E18" s="3">
        <f t="shared" si="1"/>
        <v>12</v>
      </c>
      <c r="F18" s="3">
        <f t="shared" si="2"/>
        <v>9</v>
      </c>
      <c r="G18" s="3">
        <f t="shared" si="3"/>
        <v>8</v>
      </c>
      <c r="H18" s="3" t="str">
        <f t="shared" si="4"/>
        <v>2014129</v>
      </c>
      <c r="I18" s="3" t="str">
        <f t="shared" si="5"/>
        <v>20141298</v>
      </c>
      <c r="J18">
        <v>225</v>
      </c>
      <c r="K18">
        <v>135</v>
      </c>
      <c r="L18" t="str">
        <f>VLOOKUP(C18,List!$A$2:$C$2089,3,)</f>
        <v>Brixton</v>
      </c>
      <c r="M18" t="str">
        <f>VLOOKUP(C18,List!$A$2:$C$2089,2,)</f>
        <v>Victoria</v>
      </c>
      <c r="N18" t="str">
        <f t="shared" si="6"/>
        <v>Brixton|Victoria</v>
      </c>
      <c r="O18">
        <f>VLOOKUP(N18,Depth!$A$2:$F$427,3,)</f>
        <v>14</v>
      </c>
      <c r="P18">
        <f>VLOOKUP(N18,Depth!$A$2:$F$427,5,)</f>
        <v>94.79</v>
      </c>
      <c r="Q18">
        <f>VLOOKUP(N18,Depth!$A$2:$F$427,6,)</f>
        <v>19.21</v>
      </c>
      <c r="R18">
        <f>VLOOKUP(L18,longitude_latitude!C:J,7,)</f>
        <v>-0.113288835</v>
      </c>
      <c r="S18">
        <f>VLOOKUP(L18,longitude_latitude!C:J,8,)</f>
        <v>51.462151310000003</v>
      </c>
      <c r="T18">
        <f t="shared" si="7"/>
        <v>-5.8300871685036242</v>
      </c>
      <c r="U18">
        <f>VLOOKUP(M18,LINE!$A$2:$B$13,2,)</f>
        <v>11</v>
      </c>
      <c r="V18">
        <f>VLOOKUP(L18,Entry_exit!B:P,4,)</f>
        <v>48279</v>
      </c>
      <c r="W18">
        <f>2020 - VLOOKUP(L18, age!$A:$D,4,)</f>
        <v>49</v>
      </c>
      <c r="X18">
        <f>VLOOKUP(H18,'air-quality-london-time-of-day'!E:G,3,FALSE)</f>
        <v>13.5</v>
      </c>
      <c r="Y18">
        <f>VLOOKUP(I18,Weather!F:K,2,)</f>
        <v>4</v>
      </c>
      <c r="Z18">
        <f>VLOOKUP(I18,Weather!F:K,3,)</f>
        <v>0</v>
      </c>
      <c r="AA18">
        <f>VLOOKUP(I18,Weather!F:K,4,)</f>
        <v>0.75</v>
      </c>
      <c r="AB18">
        <f>VLOOKUP(I18,Weather!F:K,5,)</f>
        <v>1019</v>
      </c>
      <c r="AC18">
        <f>VLOOKUP(I18,Weather!F:K,6,)</f>
        <v>2</v>
      </c>
    </row>
    <row r="19" spans="1:29" x14ac:dyDescent="0.25">
      <c r="A19" t="s">
        <v>7</v>
      </c>
      <c r="B19" t="s">
        <v>5</v>
      </c>
      <c r="C19" s="1">
        <v>41981.39166666667</v>
      </c>
      <c r="D19" s="3">
        <f t="shared" si="0"/>
        <v>2014</v>
      </c>
      <c r="E19" s="3">
        <f t="shared" si="1"/>
        <v>12</v>
      </c>
      <c r="F19" s="3">
        <f t="shared" si="2"/>
        <v>9</v>
      </c>
      <c r="G19" s="3">
        <f t="shared" si="3"/>
        <v>8</v>
      </c>
      <c r="H19" s="3" t="str">
        <f t="shared" si="4"/>
        <v>2014129</v>
      </c>
      <c r="I19" s="3" t="str">
        <f t="shared" si="5"/>
        <v>20141298</v>
      </c>
      <c r="J19">
        <v>245</v>
      </c>
      <c r="K19">
        <v>147</v>
      </c>
      <c r="L19" t="str">
        <f>VLOOKUP(C19,List!$A$2:$C$2089,3,)</f>
        <v>Brixton</v>
      </c>
      <c r="M19" t="str">
        <f>VLOOKUP(C19,List!$A$2:$C$2089,2,)</f>
        <v>Victoria</v>
      </c>
      <c r="N19" t="str">
        <f t="shared" si="6"/>
        <v>Brixton|Victoria</v>
      </c>
      <c r="O19">
        <f>VLOOKUP(N19,Depth!$A$2:$F$427,3,)</f>
        <v>14</v>
      </c>
      <c r="P19">
        <f>VLOOKUP(N19,Depth!$A$2:$F$427,5,)</f>
        <v>94.79</v>
      </c>
      <c r="Q19">
        <f>VLOOKUP(N19,Depth!$A$2:$F$427,6,)</f>
        <v>19.21</v>
      </c>
      <c r="R19">
        <f>VLOOKUP(L19,longitude_latitude!C:J,7,)</f>
        <v>-0.113288835</v>
      </c>
      <c r="S19">
        <f>VLOOKUP(L19,longitude_latitude!C:J,8,)</f>
        <v>51.462151310000003</v>
      </c>
      <c r="T19">
        <f t="shared" si="7"/>
        <v>-5.8300871685036242</v>
      </c>
      <c r="U19">
        <f>VLOOKUP(M19,LINE!$A$2:$B$13,2,)</f>
        <v>11</v>
      </c>
      <c r="V19">
        <f>VLOOKUP(L19,Entry_exit!B:P,4,)</f>
        <v>48279</v>
      </c>
      <c r="W19">
        <f>2020 - VLOOKUP(L19, age!$A:$D,4,)</f>
        <v>49</v>
      </c>
      <c r="X19">
        <f>VLOOKUP(H19,'air-quality-london-time-of-day'!E:G,3,FALSE)</f>
        <v>13.5</v>
      </c>
      <c r="Y19">
        <f>VLOOKUP(I19,Weather!F:K,2,)</f>
        <v>4</v>
      </c>
      <c r="Z19">
        <f>VLOOKUP(I19,Weather!F:K,3,)</f>
        <v>0</v>
      </c>
      <c r="AA19">
        <f>VLOOKUP(I19,Weather!F:K,4,)</f>
        <v>0.75</v>
      </c>
      <c r="AB19">
        <f>VLOOKUP(I19,Weather!F:K,5,)</f>
        <v>1019</v>
      </c>
      <c r="AC19">
        <f>VLOOKUP(I19,Weather!F:K,6,)</f>
        <v>2</v>
      </c>
    </row>
    <row r="20" spans="1:29" x14ac:dyDescent="0.25">
      <c r="A20" t="s">
        <v>7</v>
      </c>
      <c r="B20" t="s">
        <v>5</v>
      </c>
      <c r="C20" s="1">
        <v>41981.392361111109</v>
      </c>
      <c r="D20" s="3">
        <f t="shared" si="0"/>
        <v>2014</v>
      </c>
      <c r="E20" s="3">
        <f t="shared" si="1"/>
        <v>12</v>
      </c>
      <c r="F20" s="3">
        <f t="shared" si="2"/>
        <v>9</v>
      </c>
      <c r="G20" s="3">
        <f t="shared" si="3"/>
        <v>8</v>
      </c>
      <c r="H20" s="3" t="str">
        <f t="shared" si="4"/>
        <v>2014129</v>
      </c>
      <c r="I20" s="3" t="str">
        <f t="shared" si="5"/>
        <v>20141298</v>
      </c>
      <c r="J20">
        <v>223</v>
      </c>
      <c r="K20">
        <v>133.80000000000001</v>
      </c>
      <c r="L20" t="str">
        <f>VLOOKUP(C20,List!$A$2:$C$2089,3,)</f>
        <v>Brixton</v>
      </c>
      <c r="M20" t="str">
        <f>VLOOKUP(C20,List!$A$2:$C$2089,2,)</f>
        <v>Victoria</v>
      </c>
      <c r="N20" t="str">
        <f t="shared" si="6"/>
        <v>Brixton|Victoria</v>
      </c>
      <c r="O20">
        <f>VLOOKUP(N20,Depth!$A$2:$F$427,3,)</f>
        <v>14</v>
      </c>
      <c r="P20">
        <f>VLOOKUP(N20,Depth!$A$2:$F$427,5,)</f>
        <v>94.79</v>
      </c>
      <c r="Q20">
        <f>VLOOKUP(N20,Depth!$A$2:$F$427,6,)</f>
        <v>19.21</v>
      </c>
      <c r="R20">
        <f>VLOOKUP(L20,longitude_latitude!C:J,7,)</f>
        <v>-0.113288835</v>
      </c>
      <c r="S20">
        <f>VLOOKUP(L20,longitude_latitude!C:J,8,)</f>
        <v>51.462151310000003</v>
      </c>
      <c r="T20">
        <f t="shared" si="7"/>
        <v>-5.8300871685036242</v>
      </c>
      <c r="U20">
        <f>VLOOKUP(M20,LINE!$A$2:$B$13,2,)</f>
        <v>11</v>
      </c>
      <c r="V20">
        <f>VLOOKUP(L20,Entry_exit!B:P,4,)</f>
        <v>48279</v>
      </c>
      <c r="W20">
        <f>2020 - VLOOKUP(L20, age!$A:$D,4,)</f>
        <v>49</v>
      </c>
      <c r="X20">
        <f>VLOOKUP(H20,'air-quality-london-time-of-day'!E:G,3,FALSE)</f>
        <v>13.5</v>
      </c>
      <c r="Y20">
        <f>VLOOKUP(I20,Weather!F:K,2,)</f>
        <v>4</v>
      </c>
      <c r="Z20">
        <f>VLOOKUP(I20,Weather!F:K,3,)</f>
        <v>0</v>
      </c>
      <c r="AA20">
        <f>VLOOKUP(I20,Weather!F:K,4,)</f>
        <v>0.75</v>
      </c>
      <c r="AB20">
        <f>VLOOKUP(I20,Weather!F:K,5,)</f>
        <v>1019</v>
      </c>
      <c r="AC20">
        <f>VLOOKUP(I20,Weather!F:K,6,)</f>
        <v>2</v>
      </c>
    </row>
    <row r="21" spans="1:29" x14ac:dyDescent="0.25">
      <c r="A21" t="s">
        <v>7</v>
      </c>
      <c r="B21" t="s">
        <v>5</v>
      </c>
      <c r="C21" s="1">
        <v>41981.393055555556</v>
      </c>
      <c r="D21" s="3">
        <f t="shared" si="0"/>
        <v>2014</v>
      </c>
      <c r="E21" s="3">
        <f t="shared" si="1"/>
        <v>12</v>
      </c>
      <c r="F21" s="3">
        <f t="shared" si="2"/>
        <v>9</v>
      </c>
      <c r="G21" s="3">
        <f t="shared" si="3"/>
        <v>8</v>
      </c>
      <c r="H21" s="3" t="str">
        <f t="shared" si="4"/>
        <v>2014129</v>
      </c>
      <c r="I21" s="3" t="str">
        <f t="shared" si="5"/>
        <v>20141298</v>
      </c>
      <c r="J21">
        <v>139</v>
      </c>
      <c r="K21">
        <v>83.4</v>
      </c>
      <c r="L21" t="str">
        <f>VLOOKUP(C21,List!$A$2:$C$2089,3,)</f>
        <v>Brixton</v>
      </c>
      <c r="M21" t="str">
        <f>VLOOKUP(C21,List!$A$2:$C$2089,2,)</f>
        <v>Victoria</v>
      </c>
      <c r="N21" t="str">
        <f t="shared" si="6"/>
        <v>Brixton|Victoria</v>
      </c>
      <c r="O21">
        <f>VLOOKUP(N21,Depth!$A$2:$F$427,3,)</f>
        <v>14</v>
      </c>
      <c r="P21">
        <f>VLOOKUP(N21,Depth!$A$2:$F$427,5,)</f>
        <v>94.79</v>
      </c>
      <c r="Q21">
        <f>VLOOKUP(N21,Depth!$A$2:$F$427,6,)</f>
        <v>19.21</v>
      </c>
      <c r="R21">
        <f>VLOOKUP(L21,longitude_latitude!C:J,7,)</f>
        <v>-0.113288835</v>
      </c>
      <c r="S21">
        <f>VLOOKUP(L21,longitude_latitude!C:J,8,)</f>
        <v>51.462151310000003</v>
      </c>
      <c r="T21">
        <f t="shared" si="7"/>
        <v>-5.8300871685036242</v>
      </c>
      <c r="U21">
        <f>VLOOKUP(M21,LINE!$A$2:$B$13,2,)</f>
        <v>11</v>
      </c>
      <c r="V21">
        <f>VLOOKUP(L21,Entry_exit!B:P,4,)</f>
        <v>48279</v>
      </c>
      <c r="W21">
        <f>2020 - VLOOKUP(L21, age!$A:$D,4,)</f>
        <v>49</v>
      </c>
      <c r="X21">
        <f>VLOOKUP(H21,'air-quality-london-time-of-day'!E:G,3,FALSE)</f>
        <v>13.5</v>
      </c>
      <c r="Y21">
        <f>VLOOKUP(I21,Weather!F:K,2,)</f>
        <v>4</v>
      </c>
      <c r="Z21">
        <f>VLOOKUP(I21,Weather!F:K,3,)</f>
        <v>0</v>
      </c>
      <c r="AA21">
        <f>VLOOKUP(I21,Weather!F:K,4,)</f>
        <v>0.75</v>
      </c>
      <c r="AB21">
        <f>VLOOKUP(I21,Weather!F:K,5,)</f>
        <v>1019</v>
      </c>
      <c r="AC21">
        <f>VLOOKUP(I21,Weather!F:K,6,)</f>
        <v>2</v>
      </c>
    </row>
    <row r="22" spans="1:29" x14ac:dyDescent="0.25">
      <c r="A22" t="s">
        <v>7</v>
      </c>
      <c r="B22" t="s">
        <v>5</v>
      </c>
      <c r="C22" s="1">
        <v>41981.393750000003</v>
      </c>
      <c r="D22" s="3">
        <f t="shared" si="0"/>
        <v>2014</v>
      </c>
      <c r="E22" s="3">
        <f t="shared" si="1"/>
        <v>12</v>
      </c>
      <c r="F22" s="3">
        <f t="shared" si="2"/>
        <v>9</v>
      </c>
      <c r="G22" s="3">
        <f t="shared" si="3"/>
        <v>8</v>
      </c>
      <c r="H22" s="3" t="str">
        <f t="shared" si="4"/>
        <v>2014129</v>
      </c>
      <c r="I22" s="3" t="str">
        <f t="shared" si="5"/>
        <v>20141298</v>
      </c>
      <c r="J22">
        <v>234</v>
      </c>
      <c r="K22">
        <v>140.4</v>
      </c>
      <c r="L22" t="str">
        <f>VLOOKUP(C22,List!$A$2:$C$2089,3,)</f>
        <v>Brixton</v>
      </c>
      <c r="M22" t="str">
        <f>VLOOKUP(C22,List!$A$2:$C$2089,2,)</f>
        <v>Victoria</v>
      </c>
      <c r="N22" t="str">
        <f t="shared" si="6"/>
        <v>Brixton|Victoria</v>
      </c>
      <c r="O22">
        <f>VLOOKUP(N22,Depth!$A$2:$F$427,3,)</f>
        <v>14</v>
      </c>
      <c r="P22">
        <f>VLOOKUP(N22,Depth!$A$2:$F$427,5,)</f>
        <v>94.79</v>
      </c>
      <c r="Q22">
        <f>VLOOKUP(N22,Depth!$A$2:$F$427,6,)</f>
        <v>19.21</v>
      </c>
      <c r="R22">
        <f>VLOOKUP(L22,longitude_latitude!C:J,7,)</f>
        <v>-0.113288835</v>
      </c>
      <c r="S22">
        <f>VLOOKUP(L22,longitude_latitude!C:J,8,)</f>
        <v>51.462151310000003</v>
      </c>
      <c r="T22">
        <f t="shared" si="7"/>
        <v>-5.8300871685036242</v>
      </c>
      <c r="U22">
        <f>VLOOKUP(M22,LINE!$A$2:$B$13,2,)</f>
        <v>11</v>
      </c>
      <c r="V22">
        <f>VLOOKUP(L22,Entry_exit!B:P,4,)</f>
        <v>48279</v>
      </c>
      <c r="W22">
        <f>2020 - VLOOKUP(L22, age!$A:$D,4,)</f>
        <v>49</v>
      </c>
      <c r="X22">
        <f>VLOOKUP(H22,'air-quality-london-time-of-day'!E:G,3,FALSE)</f>
        <v>13.5</v>
      </c>
      <c r="Y22">
        <f>VLOOKUP(I22,Weather!F:K,2,)</f>
        <v>4</v>
      </c>
      <c r="Z22">
        <f>VLOOKUP(I22,Weather!F:K,3,)</f>
        <v>0</v>
      </c>
      <c r="AA22">
        <f>VLOOKUP(I22,Weather!F:K,4,)</f>
        <v>0.75</v>
      </c>
      <c r="AB22">
        <f>VLOOKUP(I22,Weather!F:K,5,)</f>
        <v>1019</v>
      </c>
      <c r="AC22">
        <f>VLOOKUP(I22,Weather!F:K,6,)</f>
        <v>2</v>
      </c>
    </row>
    <row r="23" spans="1:29" x14ac:dyDescent="0.25">
      <c r="A23" t="s">
        <v>7</v>
      </c>
      <c r="B23" t="s">
        <v>5</v>
      </c>
      <c r="C23" s="1">
        <v>41981.394444444442</v>
      </c>
      <c r="D23" s="3">
        <f t="shared" si="0"/>
        <v>2014</v>
      </c>
      <c r="E23" s="3">
        <f t="shared" si="1"/>
        <v>12</v>
      </c>
      <c r="F23" s="3">
        <f t="shared" si="2"/>
        <v>9</v>
      </c>
      <c r="G23" s="3">
        <f t="shared" si="3"/>
        <v>8</v>
      </c>
      <c r="H23" s="3" t="str">
        <f t="shared" si="4"/>
        <v>2014129</v>
      </c>
      <c r="I23" s="3" t="str">
        <f t="shared" si="5"/>
        <v>20141298</v>
      </c>
      <c r="J23">
        <v>362</v>
      </c>
      <c r="K23">
        <v>217.2</v>
      </c>
      <c r="L23" t="str">
        <f>VLOOKUP(C23,List!$A$2:$C$2089,3,)</f>
        <v>Brixton</v>
      </c>
      <c r="M23" t="str">
        <f>VLOOKUP(C23,List!$A$2:$C$2089,2,)</f>
        <v>Victoria</v>
      </c>
      <c r="N23" t="str">
        <f t="shared" si="6"/>
        <v>Brixton|Victoria</v>
      </c>
      <c r="O23">
        <f>VLOOKUP(N23,Depth!$A$2:$F$427,3,)</f>
        <v>14</v>
      </c>
      <c r="P23">
        <f>VLOOKUP(N23,Depth!$A$2:$F$427,5,)</f>
        <v>94.79</v>
      </c>
      <c r="Q23">
        <f>VLOOKUP(N23,Depth!$A$2:$F$427,6,)</f>
        <v>19.21</v>
      </c>
      <c r="R23">
        <f>VLOOKUP(L23,longitude_latitude!C:J,7,)</f>
        <v>-0.113288835</v>
      </c>
      <c r="S23">
        <f>VLOOKUP(L23,longitude_latitude!C:J,8,)</f>
        <v>51.462151310000003</v>
      </c>
      <c r="T23">
        <f t="shared" si="7"/>
        <v>-5.8300871685036242</v>
      </c>
      <c r="U23">
        <f>VLOOKUP(M23,LINE!$A$2:$B$13,2,)</f>
        <v>11</v>
      </c>
      <c r="V23">
        <f>VLOOKUP(L23,Entry_exit!B:P,4,)</f>
        <v>48279</v>
      </c>
      <c r="W23">
        <f>2020 - VLOOKUP(L23, age!$A:$D,4,)</f>
        <v>49</v>
      </c>
      <c r="X23">
        <f>VLOOKUP(H23,'air-quality-london-time-of-day'!E:G,3,FALSE)</f>
        <v>13.5</v>
      </c>
      <c r="Y23">
        <f>VLOOKUP(I23,Weather!F:K,2,)</f>
        <v>4</v>
      </c>
      <c r="Z23">
        <f>VLOOKUP(I23,Weather!F:K,3,)</f>
        <v>0</v>
      </c>
      <c r="AA23">
        <f>VLOOKUP(I23,Weather!F:K,4,)</f>
        <v>0.75</v>
      </c>
      <c r="AB23">
        <f>VLOOKUP(I23,Weather!F:K,5,)</f>
        <v>1019</v>
      </c>
      <c r="AC23">
        <f>VLOOKUP(I23,Weather!F:K,6,)</f>
        <v>2</v>
      </c>
    </row>
    <row r="24" spans="1:29" x14ac:dyDescent="0.25">
      <c r="A24" t="s">
        <v>7</v>
      </c>
      <c r="B24" t="s">
        <v>5</v>
      </c>
      <c r="C24" s="1">
        <v>41981.395138888889</v>
      </c>
      <c r="D24" s="3">
        <f t="shared" si="0"/>
        <v>2014</v>
      </c>
      <c r="E24" s="3">
        <f t="shared" si="1"/>
        <v>12</v>
      </c>
      <c r="F24" s="3">
        <f t="shared" si="2"/>
        <v>9</v>
      </c>
      <c r="G24" s="3">
        <f t="shared" si="3"/>
        <v>8</v>
      </c>
      <c r="H24" s="3" t="str">
        <f t="shared" si="4"/>
        <v>2014129</v>
      </c>
      <c r="I24" s="3" t="str">
        <f t="shared" si="5"/>
        <v>20141298</v>
      </c>
      <c r="J24">
        <v>427</v>
      </c>
      <c r="K24">
        <v>256.2</v>
      </c>
      <c r="L24" t="str">
        <f>VLOOKUP(C24,List!$A$2:$C$2089,3,)</f>
        <v>Stockwell</v>
      </c>
      <c r="M24" t="str">
        <f>VLOOKUP(C24,List!$A$2:$C$2089,2,)</f>
        <v>Victoria</v>
      </c>
      <c r="N24" t="str">
        <f t="shared" si="6"/>
        <v>Stockwell|Victoria</v>
      </c>
      <c r="O24">
        <f>VLOOKUP(N24,Depth!$A$2:$F$427,3,)</f>
        <v>6</v>
      </c>
      <c r="P24">
        <f>VLOOKUP(N24,Depth!$A$2:$F$427,5,)</f>
        <v>92.29</v>
      </c>
      <c r="Q24">
        <f>VLOOKUP(N24,Depth!$A$2:$F$427,6,)</f>
        <v>13.71</v>
      </c>
      <c r="R24">
        <f>VLOOKUP(L24,longitude_latitude!C:J,7,)</f>
        <v>-0.121436641</v>
      </c>
      <c r="S24">
        <f>VLOOKUP(L24,longitude_latitude!C:J,8,)</f>
        <v>51.471313860000002</v>
      </c>
      <c r="T24">
        <f t="shared" si="7"/>
        <v>-6.2505034630151446</v>
      </c>
      <c r="U24">
        <f>VLOOKUP(M24,LINE!$A$2:$B$13,2,)</f>
        <v>11</v>
      </c>
      <c r="V24">
        <f>VLOOKUP(L24,Entry_exit!B:P,4,)</f>
        <v>19564</v>
      </c>
      <c r="W24">
        <f>2020 - VLOOKUP(L24, age!$A:$D,4,)</f>
        <v>130</v>
      </c>
      <c r="X24">
        <f>VLOOKUP(H24,'air-quality-london-time-of-day'!E:G,3,FALSE)</f>
        <v>13.5</v>
      </c>
      <c r="Y24">
        <f>VLOOKUP(I24,Weather!F:K,2,)</f>
        <v>4</v>
      </c>
      <c r="Z24">
        <f>VLOOKUP(I24,Weather!F:K,3,)</f>
        <v>0</v>
      </c>
      <c r="AA24">
        <f>VLOOKUP(I24,Weather!F:K,4,)</f>
        <v>0.75</v>
      </c>
      <c r="AB24">
        <f>VLOOKUP(I24,Weather!F:K,5,)</f>
        <v>1019</v>
      </c>
      <c r="AC24">
        <f>VLOOKUP(I24,Weather!F:K,6,)</f>
        <v>2</v>
      </c>
    </row>
    <row r="25" spans="1:29" x14ac:dyDescent="0.25">
      <c r="A25" t="s">
        <v>7</v>
      </c>
      <c r="B25" t="s">
        <v>5</v>
      </c>
      <c r="C25" s="1">
        <v>41981.395833333336</v>
      </c>
      <c r="D25" s="3">
        <f t="shared" si="0"/>
        <v>2014</v>
      </c>
      <c r="E25" s="3">
        <f t="shared" si="1"/>
        <v>12</v>
      </c>
      <c r="F25" s="3">
        <f t="shared" si="2"/>
        <v>9</v>
      </c>
      <c r="G25" s="3">
        <f t="shared" si="3"/>
        <v>8</v>
      </c>
      <c r="H25" s="3" t="str">
        <f t="shared" si="4"/>
        <v>2014129</v>
      </c>
      <c r="I25" s="3" t="str">
        <f t="shared" si="5"/>
        <v>20141298</v>
      </c>
      <c r="J25">
        <v>501</v>
      </c>
      <c r="K25">
        <v>300.60000000000002</v>
      </c>
      <c r="L25" t="str">
        <f>VLOOKUP(C25,List!$A$2:$C$2089,3,)</f>
        <v>Stockwell</v>
      </c>
      <c r="M25" t="str">
        <f>VLOOKUP(C25,List!$A$2:$C$2089,2,)</f>
        <v>Victoria</v>
      </c>
      <c r="N25" t="str">
        <f t="shared" si="6"/>
        <v>Stockwell|Victoria</v>
      </c>
      <c r="O25">
        <f>VLOOKUP(N25,Depth!$A$2:$F$427,3,)</f>
        <v>6</v>
      </c>
      <c r="P25">
        <f>VLOOKUP(N25,Depth!$A$2:$F$427,5,)</f>
        <v>92.29</v>
      </c>
      <c r="Q25">
        <f>VLOOKUP(N25,Depth!$A$2:$F$427,6,)</f>
        <v>13.71</v>
      </c>
      <c r="R25">
        <f>VLOOKUP(L25,longitude_latitude!C:J,7,)</f>
        <v>-0.121436641</v>
      </c>
      <c r="S25">
        <f>VLOOKUP(L25,longitude_latitude!C:J,8,)</f>
        <v>51.471313860000002</v>
      </c>
      <c r="T25">
        <f t="shared" si="7"/>
        <v>-6.2505034630151446</v>
      </c>
      <c r="U25">
        <f>VLOOKUP(M25,LINE!$A$2:$B$13,2,)</f>
        <v>11</v>
      </c>
      <c r="V25">
        <f>VLOOKUP(L25,Entry_exit!B:P,4,)</f>
        <v>19564</v>
      </c>
      <c r="W25">
        <f>2020 - VLOOKUP(L25, age!$A:$D,4,)</f>
        <v>130</v>
      </c>
      <c r="X25">
        <f>VLOOKUP(H25,'air-quality-london-time-of-day'!E:G,3,FALSE)</f>
        <v>13.5</v>
      </c>
      <c r="Y25">
        <f>VLOOKUP(I25,Weather!F:K,2,)</f>
        <v>4</v>
      </c>
      <c r="Z25">
        <f>VLOOKUP(I25,Weather!F:K,3,)</f>
        <v>0</v>
      </c>
      <c r="AA25">
        <f>VLOOKUP(I25,Weather!F:K,4,)</f>
        <v>0.75</v>
      </c>
      <c r="AB25">
        <f>VLOOKUP(I25,Weather!F:K,5,)</f>
        <v>1019</v>
      </c>
      <c r="AC25">
        <f>VLOOKUP(I25,Weather!F:K,6,)</f>
        <v>2</v>
      </c>
    </row>
    <row r="26" spans="1:29" x14ac:dyDescent="0.25">
      <c r="A26" t="s">
        <v>7</v>
      </c>
      <c r="B26" t="s">
        <v>5</v>
      </c>
      <c r="C26" s="1">
        <v>41981.396527777775</v>
      </c>
      <c r="D26" s="3">
        <f t="shared" si="0"/>
        <v>2014</v>
      </c>
      <c r="E26" s="3">
        <f t="shared" si="1"/>
        <v>12</v>
      </c>
      <c r="F26" s="3">
        <f t="shared" si="2"/>
        <v>9</v>
      </c>
      <c r="G26" s="3">
        <f t="shared" si="3"/>
        <v>8</v>
      </c>
      <c r="H26" s="3" t="str">
        <f t="shared" si="4"/>
        <v>2014129</v>
      </c>
      <c r="I26" s="3" t="str">
        <f t="shared" si="5"/>
        <v>20141298</v>
      </c>
      <c r="J26">
        <v>410</v>
      </c>
      <c r="K26">
        <v>246</v>
      </c>
      <c r="L26" t="str">
        <f>VLOOKUP(C26,List!$A$2:$C$2089,3,)</f>
        <v>Vauxhall</v>
      </c>
      <c r="M26" t="str">
        <f>VLOOKUP(C26,List!$A$2:$C$2089,2,)</f>
        <v>Victoria</v>
      </c>
      <c r="N26" t="str">
        <f t="shared" si="6"/>
        <v>Vauxhall|Victoria</v>
      </c>
      <c r="O26">
        <f>VLOOKUP(N26,Depth!$A$2:$F$427,3,)</f>
        <v>4</v>
      </c>
      <c r="P26">
        <f>VLOOKUP(N26,Depth!$A$2:$F$427,5,)</f>
        <v>86.28</v>
      </c>
      <c r="Q26">
        <f>VLOOKUP(N26,Depth!$A$2:$F$427,6,)</f>
        <v>17.72</v>
      </c>
      <c r="R26">
        <f>VLOOKUP(L26,longitude_latitude!C:J,7,)</f>
        <v>-0.122646146</v>
      </c>
      <c r="S26">
        <f>VLOOKUP(L26,longitude_latitude!C:J,8,)</f>
        <v>51.485184459999999</v>
      </c>
      <c r="T26">
        <f t="shared" si="7"/>
        <v>-6.3144594501180906</v>
      </c>
      <c r="U26">
        <f>VLOOKUP(M26,LINE!$A$2:$B$13,2,)</f>
        <v>11</v>
      </c>
      <c r="V26">
        <f>VLOOKUP(L26,Entry_exit!B:P,4,)</f>
        <v>43911</v>
      </c>
      <c r="W26">
        <f>2020 - VLOOKUP(L26, age!$A:$D,4,)</f>
        <v>172</v>
      </c>
      <c r="X26">
        <f>VLOOKUP(H26,'air-quality-london-time-of-day'!E:G,3,FALSE)</f>
        <v>13.5</v>
      </c>
      <c r="Y26">
        <f>VLOOKUP(I26,Weather!F:K,2,)</f>
        <v>4</v>
      </c>
      <c r="Z26">
        <f>VLOOKUP(I26,Weather!F:K,3,)</f>
        <v>0</v>
      </c>
      <c r="AA26">
        <f>VLOOKUP(I26,Weather!F:K,4,)</f>
        <v>0.75</v>
      </c>
      <c r="AB26">
        <f>VLOOKUP(I26,Weather!F:K,5,)</f>
        <v>1019</v>
      </c>
      <c r="AC26">
        <f>VLOOKUP(I26,Weather!F:K,6,)</f>
        <v>2</v>
      </c>
    </row>
    <row r="27" spans="1:29" x14ac:dyDescent="0.25">
      <c r="A27" t="s">
        <v>7</v>
      </c>
      <c r="B27" t="s">
        <v>5</v>
      </c>
      <c r="C27" s="1">
        <v>41981.397222222222</v>
      </c>
      <c r="D27" s="3">
        <f t="shared" si="0"/>
        <v>2014</v>
      </c>
      <c r="E27" s="3">
        <f t="shared" si="1"/>
        <v>12</v>
      </c>
      <c r="F27" s="3">
        <f t="shared" si="2"/>
        <v>9</v>
      </c>
      <c r="G27" s="3">
        <f t="shared" si="3"/>
        <v>8</v>
      </c>
      <c r="H27" s="3" t="str">
        <f t="shared" si="4"/>
        <v>2014129</v>
      </c>
      <c r="I27" s="3" t="str">
        <f t="shared" si="5"/>
        <v>20141298</v>
      </c>
      <c r="J27">
        <v>443</v>
      </c>
      <c r="K27">
        <v>265.8</v>
      </c>
      <c r="L27" t="str">
        <f>VLOOKUP(C27,List!$A$2:$C$2089,3,)</f>
        <v>Vauxhall</v>
      </c>
      <c r="M27" t="str">
        <f>VLOOKUP(C27,List!$A$2:$C$2089,2,)</f>
        <v>Victoria</v>
      </c>
      <c r="N27" t="str">
        <f t="shared" si="6"/>
        <v>Vauxhall|Victoria</v>
      </c>
      <c r="O27">
        <f>VLOOKUP(N27,Depth!$A$2:$F$427,3,)</f>
        <v>4</v>
      </c>
      <c r="P27">
        <f>VLOOKUP(N27,Depth!$A$2:$F$427,5,)</f>
        <v>86.28</v>
      </c>
      <c r="Q27">
        <f>VLOOKUP(N27,Depth!$A$2:$F$427,6,)</f>
        <v>17.72</v>
      </c>
      <c r="R27">
        <f>VLOOKUP(L27,longitude_latitude!C:J,7,)</f>
        <v>-0.122646146</v>
      </c>
      <c r="S27">
        <f>VLOOKUP(L27,longitude_latitude!C:J,8,)</f>
        <v>51.485184459999999</v>
      </c>
      <c r="T27">
        <f t="shared" si="7"/>
        <v>-6.3144594501180906</v>
      </c>
      <c r="U27">
        <f>VLOOKUP(M27,LINE!$A$2:$B$13,2,)</f>
        <v>11</v>
      </c>
      <c r="V27">
        <f>VLOOKUP(L27,Entry_exit!B:P,4,)</f>
        <v>43911</v>
      </c>
      <c r="W27">
        <f>2020 - VLOOKUP(L27, age!$A:$D,4,)</f>
        <v>172</v>
      </c>
      <c r="X27">
        <f>VLOOKUP(H27,'air-quality-london-time-of-day'!E:G,3,FALSE)</f>
        <v>13.5</v>
      </c>
      <c r="Y27">
        <f>VLOOKUP(I27,Weather!F:K,2,)</f>
        <v>4</v>
      </c>
      <c r="Z27">
        <f>VLOOKUP(I27,Weather!F:K,3,)</f>
        <v>0</v>
      </c>
      <c r="AA27">
        <f>VLOOKUP(I27,Weather!F:K,4,)</f>
        <v>0.75</v>
      </c>
      <c r="AB27">
        <f>VLOOKUP(I27,Weather!F:K,5,)</f>
        <v>1019</v>
      </c>
      <c r="AC27">
        <f>VLOOKUP(I27,Weather!F:K,6,)</f>
        <v>2</v>
      </c>
    </row>
    <row r="28" spans="1:29" x14ac:dyDescent="0.25">
      <c r="A28" t="s">
        <v>7</v>
      </c>
      <c r="B28" t="s">
        <v>5</v>
      </c>
      <c r="C28" s="1">
        <v>41981.397916666669</v>
      </c>
      <c r="D28" s="3">
        <f t="shared" si="0"/>
        <v>2014</v>
      </c>
      <c r="E28" s="3">
        <f t="shared" si="1"/>
        <v>12</v>
      </c>
      <c r="F28" s="3">
        <f t="shared" si="2"/>
        <v>9</v>
      </c>
      <c r="G28" s="3">
        <f t="shared" si="3"/>
        <v>8</v>
      </c>
      <c r="H28" s="3" t="str">
        <f t="shared" si="4"/>
        <v>2014129</v>
      </c>
      <c r="I28" s="3" t="str">
        <f t="shared" si="5"/>
        <v>20141298</v>
      </c>
      <c r="J28">
        <v>396</v>
      </c>
      <c r="K28">
        <v>237.6</v>
      </c>
      <c r="L28" t="str">
        <f>VLOOKUP(C28,List!$A$2:$C$2089,3,)</f>
        <v>Pimlico</v>
      </c>
      <c r="M28" t="str">
        <f>VLOOKUP(C28,List!$A$2:$C$2089,2,)</f>
        <v>Victoria</v>
      </c>
      <c r="N28" t="str">
        <f t="shared" si="6"/>
        <v>Pimlico|Victoria</v>
      </c>
      <c r="O28">
        <f>VLOOKUP(N28,Depth!$A$2:$F$427,3,)</f>
        <v>5</v>
      </c>
      <c r="P28">
        <f>VLOOKUP(N28,Depth!$A$2:$F$427,5,)</f>
        <v>83.91</v>
      </c>
      <c r="Q28">
        <f>VLOOKUP(N28,Depth!$A$2:$F$427,6,)</f>
        <v>21.09</v>
      </c>
      <c r="R28">
        <f>VLOOKUP(L28,longitude_latitude!C:J,7,)</f>
        <v>-0.13210367200000001</v>
      </c>
      <c r="S28">
        <f>VLOOKUP(L28,longitude_latitude!C:J,8,)</f>
        <v>51.48856954</v>
      </c>
      <c r="T28">
        <f t="shared" si="7"/>
        <v>-6.8018291022613511</v>
      </c>
      <c r="U28">
        <f>VLOOKUP(M28,LINE!$A$2:$B$13,2,)</f>
        <v>11</v>
      </c>
      <c r="V28">
        <f>VLOOKUP(L28,Entry_exit!B:P,4,)</f>
        <v>18980</v>
      </c>
      <c r="W28">
        <f>2020 - VLOOKUP(L28, age!$A:$D,4,)</f>
        <v>48</v>
      </c>
      <c r="X28">
        <f>VLOOKUP(H28,'air-quality-london-time-of-day'!E:G,3,FALSE)</f>
        <v>13.5</v>
      </c>
      <c r="Y28">
        <f>VLOOKUP(I28,Weather!F:K,2,)</f>
        <v>4</v>
      </c>
      <c r="Z28">
        <f>VLOOKUP(I28,Weather!F:K,3,)</f>
        <v>0</v>
      </c>
      <c r="AA28">
        <f>VLOOKUP(I28,Weather!F:K,4,)</f>
        <v>0.75</v>
      </c>
      <c r="AB28">
        <f>VLOOKUP(I28,Weather!F:K,5,)</f>
        <v>1019</v>
      </c>
      <c r="AC28">
        <f>VLOOKUP(I28,Weather!F:K,6,)</f>
        <v>2</v>
      </c>
    </row>
    <row r="29" spans="1:29" x14ac:dyDescent="0.25">
      <c r="A29" t="s">
        <v>7</v>
      </c>
      <c r="B29" t="s">
        <v>5</v>
      </c>
      <c r="C29" s="1">
        <v>41981.398611111108</v>
      </c>
      <c r="D29" s="3">
        <f t="shared" si="0"/>
        <v>2014</v>
      </c>
      <c r="E29" s="3">
        <f t="shared" si="1"/>
        <v>12</v>
      </c>
      <c r="F29" s="3">
        <f t="shared" si="2"/>
        <v>9</v>
      </c>
      <c r="G29" s="3">
        <f t="shared" si="3"/>
        <v>8</v>
      </c>
      <c r="H29" s="3" t="str">
        <f t="shared" si="4"/>
        <v>2014129</v>
      </c>
      <c r="I29" s="3" t="str">
        <f t="shared" si="5"/>
        <v>20141298</v>
      </c>
      <c r="J29">
        <v>195</v>
      </c>
      <c r="K29">
        <v>117</v>
      </c>
      <c r="L29" t="str">
        <f>VLOOKUP(C29,List!$A$2:$C$2089,3,)</f>
        <v>Pimlico</v>
      </c>
      <c r="M29" t="str">
        <f>VLOOKUP(C29,List!$A$2:$C$2089,2,)</f>
        <v>Victoria</v>
      </c>
      <c r="N29" t="str">
        <f t="shared" si="6"/>
        <v>Pimlico|Victoria</v>
      </c>
      <c r="O29">
        <f>VLOOKUP(N29,Depth!$A$2:$F$427,3,)</f>
        <v>5</v>
      </c>
      <c r="P29">
        <f>VLOOKUP(N29,Depth!$A$2:$F$427,5,)</f>
        <v>83.91</v>
      </c>
      <c r="Q29">
        <f>VLOOKUP(N29,Depth!$A$2:$F$427,6,)</f>
        <v>21.09</v>
      </c>
      <c r="R29">
        <f>VLOOKUP(L29,longitude_latitude!C:J,7,)</f>
        <v>-0.13210367200000001</v>
      </c>
      <c r="S29">
        <f>VLOOKUP(L29,longitude_latitude!C:J,8,)</f>
        <v>51.48856954</v>
      </c>
      <c r="T29">
        <f t="shared" si="7"/>
        <v>-6.8018291022613511</v>
      </c>
      <c r="U29">
        <f>VLOOKUP(M29,LINE!$A$2:$B$13,2,)</f>
        <v>11</v>
      </c>
      <c r="V29">
        <f>VLOOKUP(L29,Entry_exit!B:P,4,)</f>
        <v>18980</v>
      </c>
      <c r="W29">
        <f>2020 - VLOOKUP(L29, age!$A:$D,4,)</f>
        <v>48</v>
      </c>
      <c r="X29">
        <f>VLOOKUP(H29,'air-quality-london-time-of-day'!E:G,3,FALSE)</f>
        <v>13.5</v>
      </c>
      <c r="Y29">
        <f>VLOOKUP(I29,Weather!F:K,2,)</f>
        <v>4</v>
      </c>
      <c r="Z29">
        <f>VLOOKUP(I29,Weather!F:K,3,)</f>
        <v>0</v>
      </c>
      <c r="AA29">
        <f>VLOOKUP(I29,Weather!F:K,4,)</f>
        <v>0.75</v>
      </c>
      <c r="AB29">
        <f>VLOOKUP(I29,Weather!F:K,5,)</f>
        <v>1019</v>
      </c>
      <c r="AC29">
        <f>VLOOKUP(I29,Weather!F:K,6,)</f>
        <v>2</v>
      </c>
    </row>
    <row r="30" spans="1:29" x14ac:dyDescent="0.25">
      <c r="A30" t="s">
        <v>7</v>
      </c>
      <c r="B30" t="s">
        <v>5</v>
      </c>
      <c r="C30" s="1">
        <v>41981.399305555555</v>
      </c>
      <c r="D30" s="3">
        <f t="shared" si="0"/>
        <v>2014</v>
      </c>
      <c r="E30" s="3">
        <f t="shared" si="1"/>
        <v>12</v>
      </c>
      <c r="F30" s="3">
        <f t="shared" si="2"/>
        <v>9</v>
      </c>
      <c r="G30" s="3">
        <f t="shared" si="3"/>
        <v>8</v>
      </c>
      <c r="H30" s="3" t="str">
        <f t="shared" si="4"/>
        <v>2014129</v>
      </c>
      <c r="I30" s="3" t="str">
        <f t="shared" si="5"/>
        <v>20141298</v>
      </c>
      <c r="J30">
        <v>177</v>
      </c>
      <c r="K30">
        <v>106.2</v>
      </c>
      <c r="L30" t="str">
        <f>VLOOKUP(C30,List!$A$2:$C$2089,3,)</f>
        <v>Victoria</v>
      </c>
      <c r="M30" t="str">
        <f>VLOOKUP(C30,List!$A$2:$C$2089,2,)</f>
        <v>Victoria</v>
      </c>
      <c r="N30" t="str">
        <f t="shared" si="6"/>
        <v>Victoria|Victoria</v>
      </c>
      <c r="O30">
        <f>VLOOKUP(N30,Depth!$A$2:$F$427,3,)</f>
        <v>4.5999999999999996</v>
      </c>
      <c r="P30">
        <f>VLOOKUP(N30,Depth!$A$2:$F$427,5,)</f>
        <v>85.17</v>
      </c>
      <c r="Q30">
        <f>VLOOKUP(N30,Depth!$A$2:$F$427,6,)</f>
        <v>19.43</v>
      </c>
      <c r="R30">
        <f>VLOOKUP(L30,longitude_latitude!C:J,7,)</f>
        <v>-0.14148501699999999</v>
      </c>
      <c r="S30">
        <f>VLOOKUP(L30,longitude_latitude!C:J,8,)</f>
        <v>51.49588954</v>
      </c>
      <c r="T30">
        <f t="shared" si="7"/>
        <v>-7.2858968069970214</v>
      </c>
      <c r="U30">
        <f>VLOOKUP(M30,LINE!$A$2:$B$13,2,)</f>
        <v>11</v>
      </c>
      <c r="V30">
        <f>VLOOKUP(L30,Entry_exit!B:P,4,)</f>
        <v>123265</v>
      </c>
      <c r="W30">
        <f>2020 - VLOOKUP(L30, age!$A:$D,4,)</f>
        <v>160</v>
      </c>
      <c r="X30">
        <f>VLOOKUP(H30,'air-quality-london-time-of-day'!E:G,3,FALSE)</f>
        <v>13.5</v>
      </c>
      <c r="Y30">
        <f>VLOOKUP(I30,Weather!F:K,2,)</f>
        <v>4</v>
      </c>
      <c r="Z30">
        <f>VLOOKUP(I30,Weather!F:K,3,)</f>
        <v>0</v>
      </c>
      <c r="AA30">
        <f>VLOOKUP(I30,Weather!F:K,4,)</f>
        <v>0.75</v>
      </c>
      <c r="AB30">
        <f>VLOOKUP(I30,Weather!F:K,5,)</f>
        <v>1019</v>
      </c>
      <c r="AC30">
        <f>VLOOKUP(I30,Weather!F:K,6,)</f>
        <v>2</v>
      </c>
    </row>
    <row r="31" spans="1:29" x14ac:dyDescent="0.25">
      <c r="A31" t="s">
        <v>7</v>
      </c>
      <c r="B31" t="s">
        <v>5</v>
      </c>
      <c r="C31" s="1">
        <v>41981.4</v>
      </c>
      <c r="D31" s="3">
        <f t="shared" si="0"/>
        <v>2014</v>
      </c>
      <c r="E31" s="3">
        <f t="shared" si="1"/>
        <v>12</v>
      </c>
      <c r="F31" s="3">
        <f t="shared" si="2"/>
        <v>9</v>
      </c>
      <c r="G31" s="3">
        <f t="shared" si="3"/>
        <v>8</v>
      </c>
      <c r="H31" s="3" t="str">
        <f t="shared" si="4"/>
        <v>2014129</v>
      </c>
      <c r="I31" s="3" t="str">
        <f t="shared" si="5"/>
        <v>20141298</v>
      </c>
      <c r="J31">
        <v>269</v>
      </c>
      <c r="K31">
        <v>161.4</v>
      </c>
      <c r="L31" t="str">
        <f>VLOOKUP(C31,List!$A$2:$C$2089,3,)</f>
        <v>Victoria</v>
      </c>
      <c r="M31" t="str">
        <f>VLOOKUP(C31,List!$A$2:$C$2089,2,)</f>
        <v>Victoria</v>
      </c>
      <c r="N31" t="str">
        <f t="shared" si="6"/>
        <v>Victoria|Victoria</v>
      </c>
      <c r="O31">
        <f>VLOOKUP(N31,Depth!$A$2:$F$427,3,)</f>
        <v>4.5999999999999996</v>
      </c>
      <c r="P31">
        <f>VLOOKUP(N31,Depth!$A$2:$F$427,5,)</f>
        <v>85.17</v>
      </c>
      <c r="Q31">
        <f>VLOOKUP(N31,Depth!$A$2:$F$427,6,)</f>
        <v>19.43</v>
      </c>
      <c r="R31">
        <f>VLOOKUP(L31,longitude_latitude!C:J,7,)</f>
        <v>-0.14148501699999999</v>
      </c>
      <c r="S31">
        <f>VLOOKUP(L31,longitude_latitude!C:J,8,)</f>
        <v>51.49588954</v>
      </c>
      <c r="T31">
        <f t="shared" si="7"/>
        <v>-7.2858968069970214</v>
      </c>
      <c r="U31">
        <f>VLOOKUP(M31,LINE!$A$2:$B$13,2,)</f>
        <v>11</v>
      </c>
      <c r="V31">
        <f>VLOOKUP(L31,Entry_exit!B:P,4,)</f>
        <v>123265</v>
      </c>
      <c r="W31">
        <f>2020 - VLOOKUP(L31, age!$A:$D,4,)</f>
        <v>160</v>
      </c>
      <c r="X31">
        <f>VLOOKUP(H31,'air-quality-london-time-of-day'!E:G,3,FALSE)</f>
        <v>13.5</v>
      </c>
      <c r="Y31">
        <f>VLOOKUP(I31,Weather!F:K,2,)</f>
        <v>4</v>
      </c>
      <c r="Z31">
        <f>VLOOKUP(I31,Weather!F:K,3,)</f>
        <v>0</v>
      </c>
      <c r="AA31">
        <f>VLOOKUP(I31,Weather!F:K,4,)</f>
        <v>0.75</v>
      </c>
      <c r="AB31">
        <f>VLOOKUP(I31,Weather!F:K,5,)</f>
        <v>1019</v>
      </c>
      <c r="AC31">
        <f>VLOOKUP(I31,Weather!F:K,6,)</f>
        <v>2</v>
      </c>
    </row>
    <row r="32" spans="1:29" x14ac:dyDescent="0.25">
      <c r="A32" t="s">
        <v>7</v>
      </c>
      <c r="B32" t="s">
        <v>5</v>
      </c>
      <c r="C32" s="1">
        <v>41981.400694444441</v>
      </c>
      <c r="D32" s="3">
        <f t="shared" si="0"/>
        <v>2014</v>
      </c>
      <c r="E32" s="3">
        <f t="shared" si="1"/>
        <v>12</v>
      </c>
      <c r="F32" s="3">
        <f t="shared" si="2"/>
        <v>9</v>
      </c>
      <c r="G32" s="3">
        <f t="shared" si="3"/>
        <v>8</v>
      </c>
      <c r="H32" s="3" t="str">
        <f t="shared" si="4"/>
        <v>2014129</v>
      </c>
      <c r="I32" s="3" t="str">
        <f t="shared" si="5"/>
        <v>20141298</v>
      </c>
      <c r="J32">
        <v>231</v>
      </c>
      <c r="K32">
        <v>138.6</v>
      </c>
      <c r="L32" t="str">
        <f>VLOOKUP(C32,List!$A$2:$C$2089,3,)</f>
        <v>Green Park</v>
      </c>
      <c r="M32" t="str">
        <f>VLOOKUP(C32,List!$A$2:$C$2089,2,)</f>
        <v>Victoria</v>
      </c>
      <c r="N32" t="str">
        <f t="shared" si="6"/>
        <v>Green Park|Victoria</v>
      </c>
      <c r="O32">
        <f>VLOOKUP(N32,Depth!$A$2:$F$427,3,)</f>
        <v>18</v>
      </c>
      <c r="P32">
        <f>VLOOKUP(N32,Depth!$A$2:$F$427,5,)</f>
        <v>94.92</v>
      </c>
      <c r="Q32">
        <f>VLOOKUP(N32,Depth!$A$2:$F$427,6,)</f>
        <v>23.08</v>
      </c>
      <c r="R32">
        <f>VLOOKUP(L32,longitude_latitude!C:J,7,)</f>
        <v>-0.140937126</v>
      </c>
      <c r="S32">
        <f>VLOOKUP(L32,longitude_latitude!C:J,8,)</f>
        <v>51.506357469999998</v>
      </c>
      <c r="T32">
        <f t="shared" si="7"/>
        <v>-7.2591579925504304</v>
      </c>
      <c r="U32">
        <f>VLOOKUP(M32,LINE!$A$2:$B$13,2,)</f>
        <v>11</v>
      </c>
      <c r="V32">
        <f>VLOOKUP(L32,Entry_exit!B:P,4,)</f>
        <v>59805</v>
      </c>
      <c r="W32">
        <f>2020 - VLOOKUP(L32, age!$A:$D,4,)</f>
        <v>114</v>
      </c>
      <c r="X32">
        <f>VLOOKUP(H32,'air-quality-london-time-of-day'!E:G,3,FALSE)</f>
        <v>13.5</v>
      </c>
      <c r="Y32">
        <f>VLOOKUP(I32,Weather!F:K,2,)</f>
        <v>4</v>
      </c>
      <c r="Z32">
        <f>VLOOKUP(I32,Weather!F:K,3,)</f>
        <v>0</v>
      </c>
      <c r="AA32">
        <f>VLOOKUP(I32,Weather!F:K,4,)</f>
        <v>0.75</v>
      </c>
      <c r="AB32">
        <f>VLOOKUP(I32,Weather!F:K,5,)</f>
        <v>1019</v>
      </c>
      <c r="AC32">
        <f>VLOOKUP(I32,Weather!F:K,6,)</f>
        <v>2</v>
      </c>
    </row>
    <row r="33" spans="1:29" x14ac:dyDescent="0.25">
      <c r="A33" t="s">
        <v>7</v>
      </c>
      <c r="B33" t="s">
        <v>5</v>
      </c>
      <c r="C33" s="1">
        <v>41981.401388888888</v>
      </c>
      <c r="D33" s="3">
        <f t="shared" si="0"/>
        <v>2014</v>
      </c>
      <c r="E33" s="3">
        <f t="shared" si="1"/>
        <v>12</v>
      </c>
      <c r="F33" s="3">
        <f t="shared" si="2"/>
        <v>9</v>
      </c>
      <c r="G33" s="3">
        <f t="shared" si="3"/>
        <v>8</v>
      </c>
      <c r="H33" s="3" t="str">
        <f t="shared" si="4"/>
        <v>2014129</v>
      </c>
      <c r="I33" s="3" t="str">
        <f t="shared" si="5"/>
        <v>20141298</v>
      </c>
      <c r="J33">
        <v>216</v>
      </c>
      <c r="K33">
        <v>129.6</v>
      </c>
      <c r="L33" t="str">
        <f>VLOOKUP(C33,List!$A$2:$C$2089,3,)</f>
        <v>Green Park</v>
      </c>
      <c r="M33" t="str">
        <f>VLOOKUP(C33,List!$A$2:$C$2089,2,)</f>
        <v>Victoria</v>
      </c>
      <c r="N33" t="str">
        <f t="shared" si="6"/>
        <v>Green Park|Victoria</v>
      </c>
      <c r="O33">
        <f>VLOOKUP(N33,Depth!$A$2:$F$427,3,)</f>
        <v>18</v>
      </c>
      <c r="P33">
        <f>VLOOKUP(N33,Depth!$A$2:$F$427,5,)</f>
        <v>94.92</v>
      </c>
      <c r="Q33">
        <f>VLOOKUP(N33,Depth!$A$2:$F$427,6,)</f>
        <v>23.08</v>
      </c>
      <c r="R33">
        <f>VLOOKUP(L33,longitude_latitude!C:J,7,)</f>
        <v>-0.140937126</v>
      </c>
      <c r="S33">
        <f>VLOOKUP(L33,longitude_latitude!C:J,8,)</f>
        <v>51.506357469999998</v>
      </c>
      <c r="T33">
        <f t="shared" si="7"/>
        <v>-7.2591579925504304</v>
      </c>
      <c r="U33">
        <f>VLOOKUP(M33,LINE!$A$2:$B$13,2,)</f>
        <v>11</v>
      </c>
      <c r="V33">
        <f>VLOOKUP(L33,Entry_exit!B:P,4,)</f>
        <v>59805</v>
      </c>
      <c r="W33">
        <f>2020 - VLOOKUP(L33, age!$A:$D,4,)</f>
        <v>114</v>
      </c>
      <c r="X33">
        <f>VLOOKUP(H33,'air-quality-london-time-of-day'!E:G,3,FALSE)</f>
        <v>13.5</v>
      </c>
      <c r="Y33">
        <f>VLOOKUP(I33,Weather!F:K,2,)</f>
        <v>4</v>
      </c>
      <c r="Z33">
        <f>VLOOKUP(I33,Weather!F:K,3,)</f>
        <v>0</v>
      </c>
      <c r="AA33">
        <f>VLOOKUP(I33,Weather!F:K,4,)</f>
        <v>0.75</v>
      </c>
      <c r="AB33">
        <f>VLOOKUP(I33,Weather!F:K,5,)</f>
        <v>1019</v>
      </c>
      <c r="AC33">
        <f>VLOOKUP(I33,Weather!F:K,6,)</f>
        <v>2</v>
      </c>
    </row>
    <row r="34" spans="1:29" x14ac:dyDescent="0.25">
      <c r="A34" t="s">
        <v>7</v>
      </c>
      <c r="B34" t="s">
        <v>5</v>
      </c>
      <c r="C34" s="1">
        <v>41981.402083333334</v>
      </c>
      <c r="D34" s="3">
        <f t="shared" si="0"/>
        <v>2014</v>
      </c>
      <c r="E34" s="3">
        <f t="shared" si="1"/>
        <v>12</v>
      </c>
      <c r="F34" s="3">
        <f t="shared" si="2"/>
        <v>9</v>
      </c>
      <c r="G34" s="3">
        <f t="shared" si="3"/>
        <v>8</v>
      </c>
      <c r="H34" s="3" t="str">
        <f t="shared" si="4"/>
        <v>2014129</v>
      </c>
      <c r="I34" s="3" t="str">
        <f t="shared" si="5"/>
        <v>20141298</v>
      </c>
      <c r="J34">
        <v>224</v>
      </c>
      <c r="K34">
        <v>134.4</v>
      </c>
      <c r="L34" t="str">
        <f>VLOOKUP(C34,List!$A$2:$C$2089,3,)</f>
        <v>Green Park</v>
      </c>
      <c r="M34" t="str">
        <f>VLOOKUP(C34,List!$A$2:$C$2089,2,)</f>
        <v>Victoria</v>
      </c>
      <c r="N34" t="str">
        <f t="shared" si="6"/>
        <v>Green Park|Victoria</v>
      </c>
      <c r="O34">
        <f>VLOOKUP(N34,Depth!$A$2:$F$427,3,)</f>
        <v>18</v>
      </c>
      <c r="P34">
        <f>VLOOKUP(N34,Depth!$A$2:$F$427,5,)</f>
        <v>94.92</v>
      </c>
      <c r="Q34">
        <f>VLOOKUP(N34,Depth!$A$2:$F$427,6,)</f>
        <v>23.08</v>
      </c>
      <c r="R34">
        <f>VLOOKUP(L34,longitude_latitude!C:J,7,)</f>
        <v>-0.140937126</v>
      </c>
      <c r="S34">
        <f>VLOOKUP(L34,longitude_latitude!C:J,8,)</f>
        <v>51.506357469999998</v>
      </c>
      <c r="T34">
        <f t="shared" si="7"/>
        <v>-7.2591579925504304</v>
      </c>
      <c r="U34">
        <f>VLOOKUP(M34,LINE!$A$2:$B$13,2,)</f>
        <v>11</v>
      </c>
      <c r="V34">
        <f>VLOOKUP(L34,Entry_exit!B:P,4,)</f>
        <v>59805</v>
      </c>
      <c r="W34">
        <f>2020 - VLOOKUP(L34, age!$A:$D,4,)</f>
        <v>114</v>
      </c>
      <c r="X34">
        <f>VLOOKUP(H34,'air-quality-london-time-of-day'!E:G,3,FALSE)</f>
        <v>13.5</v>
      </c>
      <c r="Y34">
        <f>VLOOKUP(I34,Weather!F:K,2,)</f>
        <v>4</v>
      </c>
      <c r="Z34">
        <f>VLOOKUP(I34,Weather!F:K,3,)</f>
        <v>0</v>
      </c>
      <c r="AA34">
        <f>VLOOKUP(I34,Weather!F:K,4,)</f>
        <v>0.75</v>
      </c>
      <c r="AB34">
        <f>VLOOKUP(I34,Weather!F:K,5,)</f>
        <v>1019</v>
      </c>
      <c r="AC34">
        <f>VLOOKUP(I34,Weather!F:K,6,)</f>
        <v>2</v>
      </c>
    </row>
    <row r="35" spans="1:29" x14ac:dyDescent="0.25">
      <c r="A35" t="s">
        <v>7</v>
      </c>
      <c r="B35" t="s">
        <v>5</v>
      </c>
      <c r="C35" s="1">
        <v>41981.402777777781</v>
      </c>
      <c r="D35" s="3">
        <f t="shared" si="0"/>
        <v>2014</v>
      </c>
      <c r="E35" s="3">
        <f t="shared" si="1"/>
        <v>12</v>
      </c>
      <c r="F35" s="3">
        <f t="shared" si="2"/>
        <v>9</v>
      </c>
      <c r="G35" s="3">
        <f t="shared" si="3"/>
        <v>8</v>
      </c>
      <c r="H35" s="3" t="str">
        <f t="shared" si="4"/>
        <v>2014129</v>
      </c>
      <c r="I35" s="3" t="str">
        <f t="shared" si="5"/>
        <v>20141298</v>
      </c>
      <c r="J35">
        <v>167</v>
      </c>
      <c r="K35">
        <v>100.2</v>
      </c>
      <c r="L35" t="str">
        <f>VLOOKUP(C35,List!$A$2:$C$2089,3,)</f>
        <v>Oxford Circus</v>
      </c>
      <c r="M35" t="str">
        <f>VLOOKUP(C35,List!$A$2:$C$2089,2,)</f>
        <v>Victoria</v>
      </c>
      <c r="N35" t="str">
        <f t="shared" si="6"/>
        <v>Oxford Circus|Victoria</v>
      </c>
      <c r="O35">
        <f>VLOOKUP(N35,Depth!$A$2:$F$427,3,)</f>
        <v>27</v>
      </c>
      <c r="P35">
        <f>VLOOKUP(N35,Depth!$A$2:$F$427,5,)</f>
        <v>104.14</v>
      </c>
      <c r="Q35">
        <f>VLOOKUP(N35,Depth!$A$2:$F$427,6,)</f>
        <v>22.86</v>
      </c>
      <c r="R35">
        <f>VLOOKUP(L35,longitude_latitude!C:J,7,)</f>
        <v>-0.14002524599999999</v>
      </c>
      <c r="S35">
        <f>VLOOKUP(L35,longitude_latitude!C:J,8,)</f>
        <v>51.51481046</v>
      </c>
      <c r="T35">
        <f t="shared" si="7"/>
        <v>-7.2133740073048731</v>
      </c>
      <c r="U35">
        <f>VLOOKUP(M35,LINE!$A$2:$B$13,2,)</f>
        <v>11</v>
      </c>
      <c r="V35">
        <f>VLOOKUP(L35,Entry_exit!B:P,4,)</f>
        <v>133573</v>
      </c>
      <c r="W35">
        <f>2020 - VLOOKUP(L35, age!$A:$D,4,)</f>
        <v>114</v>
      </c>
      <c r="X35">
        <f>VLOOKUP(H35,'air-quality-london-time-of-day'!E:G,3,FALSE)</f>
        <v>13.5</v>
      </c>
      <c r="Y35">
        <f>VLOOKUP(I35,Weather!F:K,2,)</f>
        <v>4</v>
      </c>
      <c r="Z35">
        <f>VLOOKUP(I35,Weather!F:K,3,)</f>
        <v>0</v>
      </c>
      <c r="AA35">
        <f>VLOOKUP(I35,Weather!F:K,4,)</f>
        <v>0.75</v>
      </c>
      <c r="AB35">
        <f>VLOOKUP(I35,Weather!F:K,5,)</f>
        <v>1019</v>
      </c>
      <c r="AC35">
        <f>VLOOKUP(I35,Weather!F:K,6,)</f>
        <v>2</v>
      </c>
    </row>
    <row r="36" spans="1:29" x14ac:dyDescent="0.25">
      <c r="A36" t="s">
        <v>7</v>
      </c>
      <c r="B36" t="s">
        <v>5</v>
      </c>
      <c r="C36" s="1">
        <v>41981.40347222222</v>
      </c>
      <c r="D36" s="3">
        <f t="shared" si="0"/>
        <v>2014</v>
      </c>
      <c r="E36" s="3">
        <f t="shared" si="1"/>
        <v>12</v>
      </c>
      <c r="F36" s="3">
        <f t="shared" si="2"/>
        <v>9</v>
      </c>
      <c r="G36" s="3">
        <f t="shared" si="3"/>
        <v>8</v>
      </c>
      <c r="H36" s="3" t="str">
        <f t="shared" si="4"/>
        <v>2014129</v>
      </c>
      <c r="I36" s="3" t="str">
        <f t="shared" si="5"/>
        <v>20141298</v>
      </c>
      <c r="J36">
        <v>172</v>
      </c>
      <c r="K36">
        <v>103.2</v>
      </c>
      <c r="L36" t="str">
        <f>VLOOKUP(C36,List!$A$2:$C$2089,3,)</f>
        <v>Oxford Circus</v>
      </c>
      <c r="M36" t="str">
        <f>VLOOKUP(C36,List!$A$2:$C$2089,2,)</f>
        <v>Victoria</v>
      </c>
      <c r="N36" t="str">
        <f t="shared" si="6"/>
        <v>Oxford Circus|Victoria</v>
      </c>
      <c r="O36">
        <f>VLOOKUP(N36,Depth!$A$2:$F$427,3,)</f>
        <v>27</v>
      </c>
      <c r="P36">
        <f>VLOOKUP(N36,Depth!$A$2:$F$427,5,)</f>
        <v>104.14</v>
      </c>
      <c r="Q36">
        <f>VLOOKUP(N36,Depth!$A$2:$F$427,6,)</f>
        <v>22.86</v>
      </c>
      <c r="R36">
        <f>VLOOKUP(L36,longitude_latitude!C:J,7,)</f>
        <v>-0.14002524599999999</v>
      </c>
      <c r="S36">
        <f>VLOOKUP(L36,longitude_latitude!C:J,8,)</f>
        <v>51.51481046</v>
      </c>
      <c r="T36">
        <f t="shared" si="7"/>
        <v>-7.2133740073048731</v>
      </c>
      <c r="U36">
        <f>VLOOKUP(M36,LINE!$A$2:$B$13,2,)</f>
        <v>11</v>
      </c>
      <c r="V36">
        <f>VLOOKUP(L36,Entry_exit!B:P,4,)</f>
        <v>133573</v>
      </c>
      <c r="W36">
        <f>2020 - VLOOKUP(L36, age!$A:$D,4,)</f>
        <v>114</v>
      </c>
      <c r="X36">
        <f>VLOOKUP(H36,'air-quality-london-time-of-day'!E:G,3,FALSE)</f>
        <v>13.5</v>
      </c>
      <c r="Y36">
        <f>VLOOKUP(I36,Weather!F:K,2,)</f>
        <v>4</v>
      </c>
      <c r="Z36">
        <f>VLOOKUP(I36,Weather!F:K,3,)</f>
        <v>0</v>
      </c>
      <c r="AA36">
        <f>VLOOKUP(I36,Weather!F:K,4,)</f>
        <v>0.75</v>
      </c>
      <c r="AB36">
        <f>VLOOKUP(I36,Weather!F:K,5,)</f>
        <v>1019</v>
      </c>
      <c r="AC36">
        <f>VLOOKUP(I36,Weather!F:K,6,)</f>
        <v>2</v>
      </c>
    </row>
    <row r="37" spans="1:29" x14ac:dyDescent="0.25">
      <c r="A37" t="s">
        <v>7</v>
      </c>
      <c r="B37" t="s">
        <v>5</v>
      </c>
      <c r="C37" s="1">
        <v>41981.404166666667</v>
      </c>
      <c r="D37" s="3">
        <f t="shared" si="0"/>
        <v>2014</v>
      </c>
      <c r="E37" s="3">
        <f t="shared" si="1"/>
        <v>12</v>
      </c>
      <c r="F37" s="3">
        <f t="shared" si="2"/>
        <v>9</v>
      </c>
      <c r="G37" s="3">
        <f t="shared" si="3"/>
        <v>8</v>
      </c>
      <c r="H37" s="3" t="str">
        <f t="shared" si="4"/>
        <v>2014129</v>
      </c>
      <c r="I37" s="3" t="str">
        <f t="shared" si="5"/>
        <v>20141298</v>
      </c>
      <c r="J37">
        <v>201</v>
      </c>
      <c r="K37">
        <v>120.6</v>
      </c>
      <c r="L37" t="str">
        <f>VLOOKUP(C37,List!$A$2:$C$2089,3,)</f>
        <v>Warren Street</v>
      </c>
      <c r="M37" t="str">
        <f>VLOOKUP(C37,List!$A$2:$C$2089,2,)</f>
        <v>Victoria</v>
      </c>
      <c r="N37" t="str">
        <f t="shared" si="6"/>
        <v>Warren Street|Victoria</v>
      </c>
      <c r="O37">
        <f>VLOOKUP(N37,Depth!$A$2:$F$427,3,)</f>
        <v>27</v>
      </c>
      <c r="P37">
        <f>VLOOKUP(N37,Depth!$A$2:$F$427,5,)</f>
        <v>96.08</v>
      </c>
      <c r="Q37">
        <f>VLOOKUP(N37,Depth!$A$2:$F$427,6,)</f>
        <v>30.92</v>
      </c>
      <c r="R37">
        <f>VLOOKUP(L37,longitude_latitude!C:J,7,)</f>
        <v>-0.13673581100000001</v>
      </c>
      <c r="S37">
        <f>VLOOKUP(L37,longitude_latitude!C:J,8,)</f>
        <v>51.524018869999999</v>
      </c>
      <c r="T37">
        <f t="shared" si="7"/>
        <v>-7.045178506168754</v>
      </c>
      <c r="U37">
        <f>VLOOKUP(M37,LINE!$A$2:$B$13,2,)</f>
        <v>11</v>
      </c>
      <c r="V37">
        <f>VLOOKUP(L37,Entry_exit!B:P,4,)</f>
        <v>35076</v>
      </c>
      <c r="W37">
        <f>2020 - VLOOKUP(L37, age!$A:$D,4,)</f>
        <v>113</v>
      </c>
      <c r="X37">
        <f>VLOOKUP(H37,'air-quality-london-time-of-day'!E:G,3,FALSE)</f>
        <v>13.5</v>
      </c>
      <c r="Y37">
        <f>VLOOKUP(I37,Weather!F:K,2,)</f>
        <v>4</v>
      </c>
      <c r="Z37">
        <f>VLOOKUP(I37,Weather!F:K,3,)</f>
        <v>0</v>
      </c>
      <c r="AA37">
        <f>VLOOKUP(I37,Weather!F:K,4,)</f>
        <v>0.75</v>
      </c>
      <c r="AB37">
        <f>VLOOKUP(I37,Weather!F:K,5,)</f>
        <v>1019</v>
      </c>
      <c r="AC37">
        <f>VLOOKUP(I37,Weather!F:K,6,)</f>
        <v>2</v>
      </c>
    </row>
    <row r="38" spans="1:29" x14ac:dyDescent="0.25">
      <c r="A38" t="s">
        <v>7</v>
      </c>
      <c r="B38" t="s">
        <v>5</v>
      </c>
      <c r="C38" s="1">
        <v>41981.404861111114</v>
      </c>
      <c r="D38" s="3">
        <f t="shared" si="0"/>
        <v>2014</v>
      </c>
      <c r="E38" s="3">
        <f t="shared" si="1"/>
        <v>12</v>
      </c>
      <c r="F38" s="3">
        <f t="shared" si="2"/>
        <v>9</v>
      </c>
      <c r="G38" s="3">
        <f t="shared" si="3"/>
        <v>8</v>
      </c>
      <c r="H38" s="3" t="str">
        <f t="shared" si="4"/>
        <v>2014129</v>
      </c>
      <c r="I38" s="3" t="str">
        <f t="shared" si="5"/>
        <v>20141298</v>
      </c>
      <c r="J38">
        <v>98</v>
      </c>
      <c r="K38">
        <v>58.8</v>
      </c>
      <c r="L38" t="str">
        <f>VLOOKUP(C38,List!$A$2:$C$2089,3,)</f>
        <v>Euston</v>
      </c>
      <c r="M38" t="str">
        <f>VLOOKUP(C38,List!$A$2:$C$2089,2,)</f>
        <v>Victoria</v>
      </c>
      <c r="N38" t="str">
        <f t="shared" si="6"/>
        <v>Euston|Victoria</v>
      </c>
      <c r="O38">
        <f>VLOOKUP(N38,Depth!$A$2:$F$427,3,)</f>
        <v>25</v>
      </c>
      <c r="P38">
        <f>VLOOKUP(N38,Depth!$A$2:$F$427,5,)</f>
        <v>92.53</v>
      </c>
      <c r="Q38">
        <f>VLOOKUP(N38,Depth!$A$2:$F$427,6,)</f>
        <v>32.47</v>
      </c>
      <c r="R38">
        <f>VLOOKUP(L38,longitude_latitude!C:J,7,)</f>
        <v>-0.13299207099999999</v>
      </c>
      <c r="S38">
        <f>VLOOKUP(L38,longitude_latitude!C:J,8,)</f>
        <v>51.527576680000003</v>
      </c>
      <c r="T38">
        <f t="shared" si="7"/>
        <v>-6.8527591362845044</v>
      </c>
      <c r="U38">
        <f>VLOOKUP(M38,LINE!$A$2:$B$13,2,)</f>
        <v>11</v>
      </c>
      <c r="V38">
        <f>VLOOKUP(L38,Entry_exit!B:P,4,)</f>
        <v>62670</v>
      </c>
      <c r="W38">
        <f>2020 - VLOOKUP(L38, age!$A:$D,4,)</f>
        <v>113</v>
      </c>
      <c r="X38">
        <f>VLOOKUP(H38,'air-quality-london-time-of-day'!E:G,3,FALSE)</f>
        <v>13.5</v>
      </c>
      <c r="Y38">
        <f>VLOOKUP(I38,Weather!F:K,2,)</f>
        <v>4</v>
      </c>
      <c r="Z38">
        <f>VLOOKUP(I38,Weather!F:K,3,)</f>
        <v>0</v>
      </c>
      <c r="AA38">
        <f>VLOOKUP(I38,Weather!F:K,4,)</f>
        <v>0.75</v>
      </c>
      <c r="AB38">
        <f>VLOOKUP(I38,Weather!F:K,5,)</f>
        <v>1019</v>
      </c>
      <c r="AC38">
        <f>VLOOKUP(I38,Weather!F:K,6,)</f>
        <v>2</v>
      </c>
    </row>
    <row r="39" spans="1:29" x14ac:dyDescent="0.25">
      <c r="A39" t="s">
        <v>7</v>
      </c>
      <c r="B39" t="s">
        <v>5</v>
      </c>
      <c r="C39" s="1">
        <v>41981.405555555553</v>
      </c>
      <c r="D39" s="3">
        <f t="shared" si="0"/>
        <v>2014</v>
      </c>
      <c r="E39" s="3">
        <f t="shared" si="1"/>
        <v>12</v>
      </c>
      <c r="F39" s="3">
        <f t="shared" si="2"/>
        <v>9</v>
      </c>
      <c r="G39" s="3">
        <f t="shared" si="3"/>
        <v>8</v>
      </c>
      <c r="H39" s="3" t="str">
        <f t="shared" si="4"/>
        <v>2014129</v>
      </c>
      <c r="I39" s="3" t="str">
        <f t="shared" si="5"/>
        <v>20141298</v>
      </c>
      <c r="J39">
        <v>99</v>
      </c>
      <c r="K39">
        <v>59.4</v>
      </c>
      <c r="L39" t="str">
        <f>VLOOKUP(C39,List!$A$2:$C$2089,3,)</f>
        <v>Euston</v>
      </c>
      <c r="M39" t="str">
        <f>VLOOKUP(C39,List!$A$2:$C$2089,2,)</f>
        <v>Victoria</v>
      </c>
      <c r="N39" t="str">
        <f t="shared" si="6"/>
        <v>Euston|Victoria</v>
      </c>
      <c r="O39">
        <f>VLOOKUP(N39,Depth!$A$2:$F$427,3,)</f>
        <v>25</v>
      </c>
      <c r="P39">
        <f>VLOOKUP(N39,Depth!$A$2:$F$427,5,)</f>
        <v>92.53</v>
      </c>
      <c r="Q39">
        <f>VLOOKUP(N39,Depth!$A$2:$F$427,6,)</f>
        <v>32.47</v>
      </c>
      <c r="R39">
        <f>VLOOKUP(L39,longitude_latitude!C:J,7,)</f>
        <v>-0.13299207099999999</v>
      </c>
      <c r="S39">
        <f>VLOOKUP(L39,longitude_latitude!C:J,8,)</f>
        <v>51.527576680000003</v>
      </c>
      <c r="T39">
        <f t="shared" si="7"/>
        <v>-6.8527591362845044</v>
      </c>
      <c r="U39">
        <f>VLOOKUP(M39,LINE!$A$2:$B$13,2,)</f>
        <v>11</v>
      </c>
      <c r="V39">
        <f>VLOOKUP(L39,Entry_exit!B:P,4,)</f>
        <v>62670</v>
      </c>
      <c r="W39">
        <f>2020 - VLOOKUP(L39, age!$A:$D,4,)</f>
        <v>113</v>
      </c>
      <c r="X39">
        <f>VLOOKUP(H39,'air-quality-london-time-of-day'!E:G,3,FALSE)</f>
        <v>13.5</v>
      </c>
      <c r="Y39">
        <f>VLOOKUP(I39,Weather!F:K,2,)</f>
        <v>4</v>
      </c>
      <c r="Z39">
        <f>VLOOKUP(I39,Weather!F:K,3,)</f>
        <v>0</v>
      </c>
      <c r="AA39">
        <f>VLOOKUP(I39,Weather!F:K,4,)</f>
        <v>0.75</v>
      </c>
      <c r="AB39">
        <f>VLOOKUP(I39,Weather!F:K,5,)</f>
        <v>1019</v>
      </c>
      <c r="AC39">
        <f>VLOOKUP(I39,Weather!F:K,6,)</f>
        <v>2</v>
      </c>
    </row>
    <row r="40" spans="1:29" x14ac:dyDescent="0.25">
      <c r="A40" t="s">
        <v>7</v>
      </c>
      <c r="B40" t="s">
        <v>5</v>
      </c>
      <c r="C40" s="1">
        <v>41981.40625</v>
      </c>
      <c r="D40" s="3">
        <f t="shared" si="0"/>
        <v>2014</v>
      </c>
      <c r="E40" s="3">
        <f t="shared" si="1"/>
        <v>12</v>
      </c>
      <c r="F40" s="3">
        <f t="shared" si="2"/>
        <v>9</v>
      </c>
      <c r="G40" s="3">
        <f t="shared" si="3"/>
        <v>8</v>
      </c>
      <c r="H40" s="3" t="str">
        <f t="shared" si="4"/>
        <v>2014129</v>
      </c>
      <c r="I40" s="3" t="str">
        <f t="shared" si="5"/>
        <v>20141298</v>
      </c>
      <c r="J40">
        <v>144</v>
      </c>
      <c r="K40">
        <v>86.4</v>
      </c>
      <c r="L40" t="str">
        <f>VLOOKUP(C40,List!$A$2:$C$2089,3,)</f>
        <v>King's Cross St. Pancras</v>
      </c>
      <c r="M40" t="str">
        <f>VLOOKUP(C40,List!$A$2:$C$2089,2,)</f>
        <v>Victoria</v>
      </c>
      <c r="N40" t="str">
        <f t="shared" si="6"/>
        <v>King's Cross St. Pancras|Victoria</v>
      </c>
      <c r="O40">
        <f>VLOOKUP(N40,Depth!$A$2:$F$427,3,)</f>
        <v>17</v>
      </c>
      <c r="P40">
        <f>VLOOKUP(N40,Depth!$A$2:$F$427,5,)</f>
        <v>99.915000000000006</v>
      </c>
      <c r="Q40">
        <f>VLOOKUP(N40,Depth!$A$2:$F$427,6,)</f>
        <v>17.085000000000001</v>
      </c>
      <c r="R40">
        <f>VLOOKUP(L40,longitude_latitude!C:J,7,)</f>
        <v>-0.123168404</v>
      </c>
      <c r="S40">
        <f>VLOOKUP(L40,longitude_latitude!C:J,8,)</f>
        <v>51.529277280000002</v>
      </c>
      <c r="T40">
        <f t="shared" si="7"/>
        <v>-6.3467788418510613</v>
      </c>
      <c r="U40">
        <f>VLOOKUP(M40,LINE!$A$2:$B$13,2,)</f>
        <v>11</v>
      </c>
      <c r="V40">
        <f>VLOOKUP(L40,Entry_exit!B:P,4,)</f>
        <v>138159</v>
      </c>
      <c r="W40">
        <f>2020 - VLOOKUP(L40, age!$A:$D,4,)</f>
        <v>158</v>
      </c>
      <c r="X40">
        <f>VLOOKUP(H40,'air-quality-london-time-of-day'!E:G,3,FALSE)</f>
        <v>13.5</v>
      </c>
      <c r="Y40">
        <f>VLOOKUP(I40,Weather!F:K,2,)</f>
        <v>4</v>
      </c>
      <c r="Z40">
        <f>VLOOKUP(I40,Weather!F:K,3,)</f>
        <v>0</v>
      </c>
      <c r="AA40">
        <f>VLOOKUP(I40,Weather!F:K,4,)</f>
        <v>0.75</v>
      </c>
      <c r="AB40">
        <f>VLOOKUP(I40,Weather!F:K,5,)</f>
        <v>1019</v>
      </c>
      <c r="AC40">
        <f>VLOOKUP(I40,Weather!F:K,6,)</f>
        <v>2</v>
      </c>
    </row>
    <row r="41" spans="1:29" x14ac:dyDescent="0.25">
      <c r="A41" t="s">
        <v>7</v>
      </c>
      <c r="B41" t="s">
        <v>5</v>
      </c>
      <c r="C41" s="1">
        <v>41981.406944444447</v>
      </c>
      <c r="D41" s="3">
        <f t="shared" si="0"/>
        <v>2014</v>
      </c>
      <c r="E41" s="3">
        <f t="shared" si="1"/>
        <v>12</v>
      </c>
      <c r="F41" s="3">
        <f t="shared" si="2"/>
        <v>9</v>
      </c>
      <c r="G41" s="3">
        <f t="shared" si="3"/>
        <v>8</v>
      </c>
      <c r="H41" s="3" t="str">
        <f t="shared" si="4"/>
        <v>2014129</v>
      </c>
      <c r="I41" s="3" t="str">
        <f t="shared" si="5"/>
        <v>20141298</v>
      </c>
      <c r="J41">
        <v>125</v>
      </c>
      <c r="K41">
        <v>75</v>
      </c>
      <c r="L41" t="str">
        <f>VLOOKUP(C41,List!$A$2:$C$2089,3,)</f>
        <v>King's Cross St. Pancras</v>
      </c>
      <c r="M41" t="str">
        <f>VLOOKUP(C41,List!$A$2:$C$2089,2,)</f>
        <v>Victoria</v>
      </c>
      <c r="N41" t="str">
        <f t="shared" si="6"/>
        <v>King's Cross St. Pancras|Victoria</v>
      </c>
      <c r="O41">
        <f>VLOOKUP(N41,Depth!$A$2:$F$427,3,)</f>
        <v>17</v>
      </c>
      <c r="P41">
        <f>VLOOKUP(N41,Depth!$A$2:$F$427,5,)</f>
        <v>99.915000000000006</v>
      </c>
      <c r="Q41">
        <f>VLOOKUP(N41,Depth!$A$2:$F$427,6,)</f>
        <v>17.085000000000001</v>
      </c>
      <c r="R41">
        <f>VLOOKUP(L41,longitude_latitude!C:J,7,)</f>
        <v>-0.123168404</v>
      </c>
      <c r="S41">
        <f>VLOOKUP(L41,longitude_latitude!C:J,8,)</f>
        <v>51.529277280000002</v>
      </c>
      <c r="T41">
        <f t="shared" si="7"/>
        <v>-6.3467788418510613</v>
      </c>
      <c r="U41">
        <f>VLOOKUP(M41,LINE!$A$2:$B$13,2,)</f>
        <v>11</v>
      </c>
      <c r="V41">
        <f>VLOOKUP(L41,Entry_exit!B:P,4,)</f>
        <v>138159</v>
      </c>
      <c r="W41">
        <f>2020 - VLOOKUP(L41, age!$A:$D,4,)</f>
        <v>158</v>
      </c>
      <c r="X41">
        <f>VLOOKUP(H41,'air-quality-london-time-of-day'!E:G,3,FALSE)</f>
        <v>13.5</v>
      </c>
      <c r="Y41">
        <f>VLOOKUP(I41,Weather!F:K,2,)</f>
        <v>4</v>
      </c>
      <c r="Z41">
        <f>VLOOKUP(I41,Weather!F:K,3,)</f>
        <v>0</v>
      </c>
      <c r="AA41">
        <f>VLOOKUP(I41,Weather!F:K,4,)</f>
        <v>0.75</v>
      </c>
      <c r="AB41">
        <f>VLOOKUP(I41,Weather!F:K,5,)</f>
        <v>1019</v>
      </c>
      <c r="AC41">
        <f>VLOOKUP(I41,Weather!F:K,6,)</f>
        <v>2</v>
      </c>
    </row>
    <row r="42" spans="1:29" x14ac:dyDescent="0.25">
      <c r="A42" t="s">
        <v>7</v>
      </c>
      <c r="B42" t="s">
        <v>5</v>
      </c>
      <c r="C42" s="1">
        <v>41981.407638888886</v>
      </c>
      <c r="D42" s="3">
        <f t="shared" si="0"/>
        <v>2014</v>
      </c>
      <c r="E42" s="3">
        <f t="shared" si="1"/>
        <v>12</v>
      </c>
      <c r="F42" s="3">
        <f t="shared" si="2"/>
        <v>9</v>
      </c>
      <c r="G42" s="3">
        <f t="shared" si="3"/>
        <v>8</v>
      </c>
      <c r="H42" s="3" t="str">
        <f t="shared" si="4"/>
        <v>2014129</v>
      </c>
      <c r="I42" s="3" t="str">
        <f t="shared" si="5"/>
        <v>20141298</v>
      </c>
      <c r="J42">
        <v>172</v>
      </c>
      <c r="K42">
        <v>103.2</v>
      </c>
      <c r="L42" t="str">
        <f>VLOOKUP(C42,List!$A$2:$C$2089,3,)</f>
        <v>King's Cross St. Pancras</v>
      </c>
      <c r="M42" t="str">
        <f>VLOOKUP(C42,List!$A$2:$C$2089,2,)</f>
        <v>Victoria</v>
      </c>
      <c r="N42" t="str">
        <f t="shared" si="6"/>
        <v>King's Cross St. Pancras|Victoria</v>
      </c>
      <c r="O42">
        <f>VLOOKUP(N42,Depth!$A$2:$F$427,3,)</f>
        <v>17</v>
      </c>
      <c r="P42">
        <f>VLOOKUP(N42,Depth!$A$2:$F$427,5,)</f>
        <v>99.915000000000006</v>
      </c>
      <c r="Q42">
        <f>VLOOKUP(N42,Depth!$A$2:$F$427,6,)</f>
        <v>17.085000000000001</v>
      </c>
      <c r="R42">
        <f>VLOOKUP(L42,longitude_latitude!C:J,7,)</f>
        <v>-0.123168404</v>
      </c>
      <c r="S42">
        <f>VLOOKUP(L42,longitude_latitude!C:J,8,)</f>
        <v>51.529277280000002</v>
      </c>
      <c r="T42">
        <f t="shared" si="7"/>
        <v>-6.3467788418510613</v>
      </c>
      <c r="U42">
        <f>VLOOKUP(M42,LINE!$A$2:$B$13,2,)</f>
        <v>11</v>
      </c>
      <c r="V42">
        <f>VLOOKUP(L42,Entry_exit!B:P,4,)</f>
        <v>138159</v>
      </c>
      <c r="W42">
        <f>2020 - VLOOKUP(L42, age!$A:$D,4,)</f>
        <v>158</v>
      </c>
      <c r="X42">
        <f>VLOOKUP(H42,'air-quality-london-time-of-day'!E:G,3,FALSE)</f>
        <v>13.5</v>
      </c>
      <c r="Y42">
        <f>VLOOKUP(I42,Weather!F:K,2,)</f>
        <v>4</v>
      </c>
      <c r="Z42">
        <f>VLOOKUP(I42,Weather!F:K,3,)</f>
        <v>0</v>
      </c>
      <c r="AA42">
        <f>VLOOKUP(I42,Weather!F:K,4,)</f>
        <v>0.75</v>
      </c>
      <c r="AB42">
        <f>VLOOKUP(I42,Weather!F:K,5,)</f>
        <v>1019</v>
      </c>
      <c r="AC42">
        <f>VLOOKUP(I42,Weather!F:K,6,)</f>
        <v>2</v>
      </c>
    </row>
    <row r="43" spans="1:29" x14ac:dyDescent="0.25">
      <c r="A43" t="s">
        <v>7</v>
      </c>
      <c r="B43" t="s">
        <v>5</v>
      </c>
      <c r="C43" s="1">
        <v>41981.408333333333</v>
      </c>
      <c r="D43" s="3">
        <f t="shared" si="0"/>
        <v>2014</v>
      </c>
      <c r="E43" s="3">
        <f t="shared" si="1"/>
        <v>12</v>
      </c>
      <c r="F43" s="3">
        <f t="shared" si="2"/>
        <v>9</v>
      </c>
      <c r="G43" s="3">
        <f t="shared" si="3"/>
        <v>8</v>
      </c>
      <c r="H43" s="3" t="str">
        <f t="shared" si="4"/>
        <v>2014129</v>
      </c>
      <c r="I43" s="3" t="str">
        <f t="shared" si="5"/>
        <v>20141298</v>
      </c>
      <c r="J43">
        <v>219</v>
      </c>
      <c r="K43">
        <v>131.4</v>
      </c>
      <c r="L43" t="str">
        <f>VLOOKUP(C43,List!$A$2:$C$2089,3,)</f>
        <v>Highbury &amp; Islington</v>
      </c>
      <c r="M43" t="str">
        <f>VLOOKUP(C43,List!$A$2:$C$2089,2,)</f>
        <v>Victoria</v>
      </c>
      <c r="N43" t="str">
        <f t="shared" si="6"/>
        <v>Highbury &amp; Islington|Victoria</v>
      </c>
      <c r="O43">
        <f>VLOOKUP(N43,Depth!$A$2:$F$427,3,)</f>
        <v>34</v>
      </c>
      <c r="P43">
        <f>VLOOKUP(N43,Depth!$A$2:$F$427,5,)</f>
        <v>117.855</v>
      </c>
      <c r="Q43">
        <f>VLOOKUP(N43,Depth!$A$2:$F$427,6,)</f>
        <v>16.145</v>
      </c>
      <c r="R43">
        <f>VLOOKUP(L43,longitude_latitude!C:J,7,)</f>
        <v>-0.102125867</v>
      </c>
      <c r="S43">
        <f>VLOOKUP(L43,longitude_latitude!C:J,8,)</f>
        <v>51.546918239999997</v>
      </c>
      <c r="T43">
        <f t="shared" si="7"/>
        <v>-5.2642737164381135</v>
      </c>
      <c r="U43">
        <f>VLOOKUP(M43,LINE!$A$2:$B$13,2,)</f>
        <v>11</v>
      </c>
      <c r="V43">
        <f>VLOOKUP(L43,Entry_exit!B:P,4,)</f>
        <v>28475</v>
      </c>
      <c r="W43">
        <f>2020 - VLOOKUP(L43, age!$A:$D,4,)</f>
        <v>170</v>
      </c>
      <c r="X43">
        <f>VLOOKUP(H43,'air-quality-london-time-of-day'!E:G,3,FALSE)</f>
        <v>13.5</v>
      </c>
      <c r="Y43">
        <f>VLOOKUP(I43,Weather!F:K,2,)</f>
        <v>4</v>
      </c>
      <c r="Z43">
        <f>VLOOKUP(I43,Weather!F:K,3,)</f>
        <v>0</v>
      </c>
      <c r="AA43">
        <f>VLOOKUP(I43,Weather!F:K,4,)</f>
        <v>0.75</v>
      </c>
      <c r="AB43">
        <f>VLOOKUP(I43,Weather!F:K,5,)</f>
        <v>1019</v>
      </c>
      <c r="AC43">
        <f>VLOOKUP(I43,Weather!F:K,6,)</f>
        <v>2</v>
      </c>
    </row>
    <row r="44" spans="1:29" x14ac:dyDescent="0.25">
      <c r="A44" t="s">
        <v>7</v>
      </c>
      <c r="B44" t="s">
        <v>5</v>
      </c>
      <c r="C44" s="1">
        <v>41981.40902777778</v>
      </c>
      <c r="D44" s="3">
        <f t="shared" si="0"/>
        <v>2014</v>
      </c>
      <c r="E44" s="3">
        <f t="shared" si="1"/>
        <v>12</v>
      </c>
      <c r="F44" s="3">
        <f t="shared" si="2"/>
        <v>9</v>
      </c>
      <c r="G44" s="3">
        <f t="shared" si="3"/>
        <v>8</v>
      </c>
      <c r="H44" s="3" t="str">
        <f t="shared" si="4"/>
        <v>2014129</v>
      </c>
      <c r="I44" s="3" t="str">
        <f t="shared" si="5"/>
        <v>20141298</v>
      </c>
      <c r="J44">
        <v>202</v>
      </c>
      <c r="K44">
        <v>121.2</v>
      </c>
      <c r="L44" t="str">
        <f>VLOOKUP(C44,List!$A$2:$C$2089,3,)</f>
        <v>Highbury &amp; Islington</v>
      </c>
      <c r="M44" t="str">
        <f>VLOOKUP(C44,List!$A$2:$C$2089,2,)</f>
        <v>Victoria</v>
      </c>
      <c r="N44" t="str">
        <f t="shared" si="6"/>
        <v>Highbury &amp; Islington|Victoria</v>
      </c>
      <c r="O44">
        <f>VLOOKUP(N44,Depth!$A$2:$F$427,3,)</f>
        <v>34</v>
      </c>
      <c r="P44">
        <f>VLOOKUP(N44,Depth!$A$2:$F$427,5,)</f>
        <v>117.855</v>
      </c>
      <c r="Q44">
        <f>VLOOKUP(N44,Depth!$A$2:$F$427,6,)</f>
        <v>16.145</v>
      </c>
      <c r="R44">
        <f>VLOOKUP(L44,longitude_latitude!C:J,7,)</f>
        <v>-0.102125867</v>
      </c>
      <c r="S44">
        <f>VLOOKUP(L44,longitude_latitude!C:J,8,)</f>
        <v>51.546918239999997</v>
      </c>
      <c r="T44">
        <f t="shared" si="7"/>
        <v>-5.2642737164381135</v>
      </c>
      <c r="U44">
        <f>VLOOKUP(M44,LINE!$A$2:$B$13,2,)</f>
        <v>11</v>
      </c>
      <c r="V44">
        <f>VLOOKUP(L44,Entry_exit!B:P,4,)</f>
        <v>28475</v>
      </c>
      <c r="W44">
        <f>2020 - VLOOKUP(L44, age!$A:$D,4,)</f>
        <v>170</v>
      </c>
      <c r="X44">
        <f>VLOOKUP(H44,'air-quality-london-time-of-day'!E:G,3,FALSE)</f>
        <v>13.5</v>
      </c>
      <c r="Y44">
        <f>VLOOKUP(I44,Weather!F:K,2,)</f>
        <v>4</v>
      </c>
      <c r="Z44">
        <f>VLOOKUP(I44,Weather!F:K,3,)</f>
        <v>0</v>
      </c>
      <c r="AA44">
        <f>VLOOKUP(I44,Weather!F:K,4,)</f>
        <v>0.75</v>
      </c>
      <c r="AB44">
        <f>VLOOKUP(I44,Weather!F:K,5,)</f>
        <v>1019</v>
      </c>
      <c r="AC44">
        <f>VLOOKUP(I44,Weather!F:K,6,)</f>
        <v>2</v>
      </c>
    </row>
    <row r="45" spans="1:29" x14ac:dyDescent="0.25">
      <c r="A45" t="s">
        <v>7</v>
      </c>
      <c r="B45" t="s">
        <v>5</v>
      </c>
      <c r="C45" s="1">
        <v>41981.409722222219</v>
      </c>
      <c r="D45" s="3">
        <f t="shared" si="0"/>
        <v>2014</v>
      </c>
      <c r="E45" s="3">
        <f t="shared" si="1"/>
        <v>12</v>
      </c>
      <c r="F45" s="3">
        <f t="shared" si="2"/>
        <v>9</v>
      </c>
      <c r="G45" s="3">
        <f t="shared" si="3"/>
        <v>8</v>
      </c>
      <c r="H45" s="3" t="str">
        <f t="shared" si="4"/>
        <v>2014129</v>
      </c>
      <c r="I45" s="3" t="str">
        <f t="shared" si="5"/>
        <v>20141298</v>
      </c>
      <c r="J45">
        <v>167</v>
      </c>
      <c r="K45">
        <v>100.2</v>
      </c>
      <c r="L45" t="str">
        <f>VLOOKUP(C45,List!$A$2:$C$2089,3,)</f>
        <v>Highbury &amp; Islington</v>
      </c>
      <c r="M45" t="str">
        <f>VLOOKUP(C45,List!$A$2:$C$2089,2,)</f>
        <v>Victoria</v>
      </c>
      <c r="N45" t="str">
        <f t="shared" si="6"/>
        <v>Highbury &amp; Islington|Victoria</v>
      </c>
      <c r="O45">
        <f>VLOOKUP(N45,Depth!$A$2:$F$427,3,)</f>
        <v>34</v>
      </c>
      <c r="P45">
        <f>VLOOKUP(N45,Depth!$A$2:$F$427,5,)</f>
        <v>117.855</v>
      </c>
      <c r="Q45">
        <f>VLOOKUP(N45,Depth!$A$2:$F$427,6,)</f>
        <v>16.145</v>
      </c>
      <c r="R45">
        <f>VLOOKUP(L45,longitude_latitude!C:J,7,)</f>
        <v>-0.102125867</v>
      </c>
      <c r="S45">
        <f>VLOOKUP(L45,longitude_latitude!C:J,8,)</f>
        <v>51.546918239999997</v>
      </c>
      <c r="T45">
        <f t="shared" si="7"/>
        <v>-5.2642737164381135</v>
      </c>
      <c r="U45">
        <f>VLOOKUP(M45,LINE!$A$2:$B$13,2,)</f>
        <v>11</v>
      </c>
      <c r="V45">
        <f>VLOOKUP(L45,Entry_exit!B:P,4,)</f>
        <v>28475</v>
      </c>
      <c r="W45">
        <f>2020 - VLOOKUP(L45, age!$A:$D,4,)</f>
        <v>170</v>
      </c>
      <c r="X45">
        <f>VLOOKUP(H45,'air-quality-london-time-of-day'!E:G,3,FALSE)</f>
        <v>13.5</v>
      </c>
      <c r="Y45">
        <f>VLOOKUP(I45,Weather!F:K,2,)</f>
        <v>4</v>
      </c>
      <c r="Z45">
        <f>VLOOKUP(I45,Weather!F:K,3,)</f>
        <v>0</v>
      </c>
      <c r="AA45">
        <f>VLOOKUP(I45,Weather!F:K,4,)</f>
        <v>0.75</v>
      </c>
      <c r="AB45">
        <f>VLOOKUP(I45,Weather!F:K,5,)</f>
        <v>1019</v>
      </c>
      <c r="AC45">
        <f>VLOOKUP(I45,Weather!F:K,6,)</f>
        <v>2</v>
      </c>
    </row>
    <row r="46" spans="1:29" x14ac:dyDescent="0.25">
      <c r="A46" t="s">
        <v>7</v>
      </c>
      <c r="B46" t="s">
        <v>5</v>
      </c>
      <c r="C46" s="1">
        <v>41981.410416666666</v>
      </c>
      <c r="D46" s="3">
        <f t="shared" si="0"/>
        <v>2014</v>
      </c>
      <c r="E46" s="3">
        <f t="shared" si="1"/>
        <v>12</v>
      </c>
      <c r="F46" s="3">
        <f t="shared" si="2"/>
        <v>9</v>
      </c>
      <c r="G46" s="3">
        <f t="shared" si="3"/>
        <v>8</v>
      </c>
      <c r="H46" s="3" t="str">
        <f t="shared" si="4"/>
        <v>2014129</v>
      </c>
      <c r="I46" s="3" t="str">
        <f t="shared" si="5"/>
        <v>20141298</v>
      </c>
      <c r="J46">
        <v>235</v>
      </c>
      <c r="K46">
        <v>141</v>
      </c>
      <c r="L46" t="str">
        <f>VLOOKUP(C46,List!$A$2:$C$2089,3,)</f>
        <v>Finsbury Park</v>
      </c>
      <c r="M46" t="str">
        <f>VLOOKUP(C46,List!$A$2:$C$2089,2,)</f>
        <v>Victoria</v>
      </c>
      <c r="N46" t="str">
        <f t="shared" si="6"/>
        <v>Finsbury Park|Victoria</v>
      </c>
      <c r="O46">
        <f>VLOOKUP(N46,Depth!$A$2:$F$427,3,)</f>
        <v>32</v>
      </c>
      <c r="P46">
        <f>VLOOKUP(N46,Depth!$A$2:$F$427,5,)</f>
        <v>123.455</v>
      </c>
      <c r="Q46">
        <f>VLOOKUP(N46,Depth!$A$2:$F$427,6,)</f>
        <v>8.5449999999999999</v>
      </c>
      <c r="R46">
        <f>VLOOKUP(L46,longitude_latitude!C:J,7,)</f>
        <v>-0.105068129</v>
      </c>
      <c r="S46">
        <f>VLOOKUP(L46,longitude_latitude!C:J,8,)</f>
        <v>51.564066089999997</v>
      </c>
      <c r="T46">
        <f t="shared" si="7"/>
        <v>-5.417739947708645</v>
      </c>
      <c r="U46">
        <f>VLOOKUP(M46,LINE!$A$2:$B$13,2,)</f>
        <v>11</v>
      </c>
      <c r="V46">
        <f>VLOOKUP(L46,Entry_exit!B:P,4,)</f>
        <v>44703</v>
      </c>
      <c r="W46">
        <f>2020 - VLOOKUP(L46, age!$A:$D,4,)</f>
        <v>159</v>
      </c>
      <c r="X46">
        <f>VLOOKUP(H46,'air-quality-london-time-of-day'!E:G,3,FALSE)</f>
        <v>13.5</v>
      </c>
      <c r="Y46">
        <f>VLOOKUP(I46,Weather!F:K,2,)</f>
        <v>4</v>
      </c>
      <c r="Z46">
        <f>VLOOKUP(I46,Weather!F:K,3,)</f>
        <v>0</v>
      </c>
      <c r="AA46">
        <f>VLOOKUP(I46,Weather!F:K,4,)</f>
        <v>0.75</v>
      </c>
      <c r="AB46">
        <f>VLOOKUP(I46,Weather!F:K,5,)</f>
        <v>1019</v>
      </c>
      <c r="AC46">
        <f>VLOOKUP(I46,Weather!F:K,6,)</f>
        <v>2</v>
      </c>
    </row>
    <row r="47" spans="1:29" x14ac:dyDescent="0.25">
      <c r="A47" t="s">
        <v>7</v>
      </c>
      <c r="B47" t="s">
        <v>5</v>
      </c>
      <c r="C47" s="1">
        <v>41981.411111111112</v>
      </c>
      <c r="D47" s="3">
        <f t="shared" si="0"/>
        <v>2014</v>
      </c>
      <c r="E47" s="3">
        <f t="shared" si="1"/>
        <v>12</v>
      </c>
      <c r="F47" s="3">
        <f t="shared" si="2"/>
        <v>9</v>
      </c>
      <c r="G47" s="3">
        <f t="shared" si="3"/>
        <v>8</v>
      </c>
      <c r="H47" s="3" t="str">
        <f t="shared" si="4"/>
        <v>2014129</v>
      </c>
      <c r="I47" s="3" t="str">
        <f t="shared" si="5"/>
        <v>20141298</v>
      </c>
      <c r="J47">
        <v>291</v>
      </c>
      <c r="K47">
        <v>174.6</v>
      </c>
      <c r="L47" t="str">
        <f>VLOOKUP(C47,List!$A$2:$C$2089,3,)</f>
        <v>Finsbury Park</v>
      </c>
      <c r="M47" t="str">
        <f>VLOOKUP(C47,List!$A$2:$C$2089,2,)</f>
        <v>Victoria</v>
      </c>
      <c r="N47" t="str">
        <f t="shared" si="6"/>
        <v>Finsbury Park|Victoria</v>
      </c>
      <c r="O47">
        <f>VLOOKUP(N47,Depth!$A$2:$F$427,3,)</f>
        <v>32</v>
      </c>
      <c r="P47">
        <f>VLOOKUP(N47,Depth!$A$2:$F$427,5,)</f>
        <v>123.455</v>
      </c>
      <c r="Q47">
        <f>VLOOKUP(N47,Depth!$A$2:$F$427,6,)</f>
        <v>8.5449999999999999</v>
      </c>
      <c r="R47">
        <f>VLOOKUP(L47,longitude_latitude!C:J,7,)</f>
        <v>-0.105068129</v>
      </c>
      <c r="S47">
        <f>VLOOKUP(L47,longitude_latitude!C:J,8,)</f>
        <v>51.564066089999997</v>
      </c>
      <c r="T47">
        <f t="shared" si="7"/>
        <v>-5.417739947708645</v>
      </c>
      <c r="U47">
        <f>VLOOKUP(M47,LINE!$A$2:$B$13,2,)</f>
        <v>11</v>
      </c>
      <c r="V47">
        <f>VLOOKUP(L47,Entry_exit!B:P,4,)</f>
        <v>44703</v>
      </c>
      <c r="W47">
        <f>2020 - VLOOKUP(L47, age!$A:$D,4,)</f>
        <v>159</v>
      </c>
      <c r="X47">
        <f>VLOOKUP(H47,'air-quality-london-time-of-day'!E:G,3,FALSE)</f>
        <v>13.5</v>
      </c>
      <c r="Y47">
        <f>VLOOKUP(I47,Weather!F:K,2,)</f>
        <v>4</v>
      </c>
      <c r="Z47">
        <f>VLOOKUP(I47,Weather!F:K,3,)</f>
        <v>0</v>
      </c>
      <c r="AA47">
        <f>VLOOKUP(I47,Weather!F:K,4,)</f>
        <v>0.75</v>
      </c>
      <c r="AB47">
        <f>VLOOKUP(I47,Weather!F:K,5,)</f>
        <v>1019</v>
      </c>
      <c r="AC47">
        <f>VLOOKUP(I47,Weather!F:K,6,)</f>
        <v>2</v>
      </c>
    </row>
    <row r="48" spans="1:29" x14ac:dyDescent="0.25">
      <c r="A48" t="s">
        <v>7</v>
      </c>
      <c r="B48" t="s">
        <v>5</v>
      </c>
      <c r="C48" s="1">
        <v>41981.411805555559</v>
      </c>
      <c r="D48" s="3">
        <f t="shared" si="0"/>
        <v>2014</v>
      </c>
      <c r="E48" s="3">
        <f t="shared" si="1"/>
        <v>12</v>
      </c>
      <c r="F48" s="3">
        <f t="shared" si="2"/>
        <v>9</v>
      </c>
      <c r="G48" s="3">
        <f t="shared" si="3"/>
        <v>8</v>
      </c>
      <c r="H48" s="3" t="str">
        <f t="shared" si="4"/>
        <v>2014129</v>
      </c>
      <c r="I48" s="3" t="str">
        <f t="shared" si="5"/>
        <v>20141298</v>
      </c>
      <c r="J48">
        <v>322</v>
      </c>
      <c r="K48">
        <v>193.2</v>
      </c>
      <c r="L48" t="str">
        <f>VLOOKUP(C48,List!$A$2:$C$2089,3,)</f>
        <v>Finsbury Park</v>
      </c>
      <c r="M48" t="str">
        <f>VLOOKUP(C48,List!$A$2:$C$2089,2,)</f>
        <v>Victoria</v>
      </c>
      <c r="N48" t="str">
        <f t="shared" si="6"/>
        <v>Finsbury Park|Victoria</v>
      </c>
      <c r="O48">
        <f>VLOOKUP(N48,Depth!$A$2:$F$427,3,)</f>
        <v>32</v>
      </c>
      <c r="P48">
        <f>VLOOKUP(N48,Depth!$A$2:$F$427,5,)</f>
        <v>123.455</v>
      </c>
      <c r="Q48">
        <f>VLOOKUP(N48,Depth!$A$2:$F$427,6,)</f>
        <v>8.5449999999999999</v>
      </c>
      <c r="R48">
        <f>VLOOKUP(L48,longitude_latitude!C:J,7,)</f>
        <v>-0.105068129</v>
      </c>
      <c r="S48">
        <f>VLOOKUP(L48,longitude_latitude!C:J,8,)</f>
        <v>51.564066089999997</v>
      </c>
      <c r="T48">
        <f t="shared" si="7"/>
        <v>-5.417739947708645</v>
      </c>
      <c r="U48">
        <f>VLOOKUP(M48,LINE!$A$2:$B$13,2,)</f>
        <v>11</v>
      </c>
      <c r="V48">
        <f>VLOOKUP(L48,Entry_exit!B:P,4,)</f>
        <v>44703</v>
      </c>
      <c r="W48">
        <f>2020 - VLOOKUP(L48, age!$A:$D,4,)</f>
        <v>159</v>
      </c>
      <c r="X48">
        <f>VLOOKUP(H48,'air-quality-london-time-of-day'!E:G,3,FALSE)</f>
        <v>13.5</v>
      </c>
      <c r="Y48">
        <f>VLOOKUP(I48,Weather!F:K,2,)</f>
        <v>4</v>
      </c>
      <c r="Z48">
        <f>VLOOKUP(I48,Weather!F:K,3,)</f>
        <v>0</v>
      </c>
      <c r="AA48">
        <f>VLOOKUP(I48,Weather!F:K,4,)</f>
        <v>0.75</v>
      </c>
      <c r="AB48">
        <f>VLOOKUP(I48,Weather!F:K,5,)</f>
        <v>1019</v>
      </c>
      <c r="AC48">
        <f>VLOOKUP(I48,Weather!F:K,6,)</f>
        <v>2</v>
      </c>
    </row>
    <row r="49" spans="1:29" x14ac:dyDescent="0.25">
      <c r="A49" t="s">
        <v>7</v>
      </c>
      <c r="B49" t="s">
        <v>5</v>
      </c>
      <c r="C49" s="1">
        <v>41981.412499999999</v>
      </c>
      <c r="D49" s="3">
        <f t="shared" si="0"/>
        <v>2014</v>
      </c>
      <c r="E49" s="3">
        <f t="shared" si="1"/>
        <v>12</v>
      </c>
      <c r="F49" s="3">
        <f t="shared" si="2"/>
        <v>9</v>
      </c>
      <c r="G49" s="3">
        <f t="shared" si="3"/>
        <v>8</v>
      </c>
      <c r="H49" s="3" t="str">
        <f t="shared" si="4"/>
        <v>2014129</v>
      </c>
      <c r="I49" s="3" t="str">
        <f t="shared" si="5"/>
        <v>20141298</v>
      </c>
      <c r="J49">
        <v>438</v>
      </c>
      <c r="K49">
        <v>262.8</v>
      </c>
      <c r="L49" t="str">
        <f>VLOOKUP(C49,List!$A$2:$C$2089,3,)</f>
        <v>Seven Sisters</v>
      </c>
      <c r="M49" t="str">
        <f>VLOOKUP(C49,List!$A$2:$C$2089,2,)</f>
        <v>Victoria</v>
      </c>
      <c r="N49" t="str">
        <f t="shared" si="6"/>
        <v>Seven Sisters|Victoria</v>
      </c>
      <c r="O49">
        <f>VLOOKUP(N49,Depth!$A$2:$F$427,3,)</f>
        <v>11</v>
      </c>
      <c r="P49">
        <f>VLOOKUP(N49,Depth!$A$2:$F$427,5,)</f>
        <v>92.99</v>
      </c>
      <c r="Q49">
        <f>VLOOKUP(N49,Depth!$A$2:$F$427,6,)</f>
        <v>18.010000000000002</v>
      </c>
      <c r="R49">
        <f>VLOOKUP(L49,longitude_latitude!C:J,7,)</f>
        <v>-7.0894138999999995E-2</v>
      </c>
      <c r="S49">
        <f>VLOOKUP(L49,longitude_latitude!C:J,8,)</f>
        <v>51.582895460000003</v>
      </c>
      <c r="T49">
        <f t="shared" si="7"/>
        <v>-3.6569249607637091</v>
      </c>
      <c r="U49">
        <f>VLOOKUP(M49,LINE!$A$2:$B$13,2,)</f>
        <v>11</v>
      </c>
      <c r="V49">
        <f>VLOOKUP(L49,Entry_exit!B:P,4,)</f>
        <v>26984</v>
      </c>
      <c r="W49">
        <f>2020 - VLOOKUP(L49, age!$A:$D,4,)</f>
        <v>148</v>
      </c>
      <c r="X49">
        <f>VLOOKUP(H49,'air-quality-london-time-of-day'!E:G,3,FALSE)</f>
        <v>13.5</v>
      </c>
      <c r="Y49">
        <f>VLOOKUP(I49,Weather!F:K,2,)</f>
        <v>4</v>
      </c>
      <c r="Z49">
        <f>VLOOKUP(I49,Weather!F:K,3,)</f>
        <v>0</v>
      </c>
      <c r="AA49">
        <f>VLOOKUP(I49,Weather!F:K,4,)</f>
        <v>0.75</v>
      </c>
      <c r="AB49">
        <f>VLOOKUP(I49,Weather!F:K,5,)</f>
        <v>1019</v>
      </c>
      <c r="AC49">
        <f>VLOOKUP(I49,Weather!F:K,6,)</f>
        <v>2</v>
      </c>
    </row>
    <row r="50" spans="1:29" x14ac:dyDescent="0.25">
      <c r="A50" t="s">
        <v>7</v>
      </c>
      <c r="B50" t="s">
        <v>5</v>
      </c>
      <c r="C50" s="1">
        <v>41981.413194444445</v>
      </c>
      <c r="D50" s="3">
        <f t="shared" si="0"/>
        <v>2014</v>
      </c>
      <c r="E50" s="3">
        <f t="shared" si="1"/>
        <v>12</v>
      </c>
      <c r="F50" s="3">
        <f t="shared" si="2"/>
        <v>9</v>
      </c>
      <c r="G50" s="3">
        <f t="shared" si="3"/>
        <v>8</v>
      </c>
      <c r="H50" s="3" t="str">
        <f t="shared" si="4"/>
        <v>2014129</v>
      </c>
      <c r="I50" s="3" t="str">
        <f t="shared" si="5"/>
        <v>20141298</v>
      </c>
      <c r="J50">
        <v>358</v>
      </c>
      <c r="K50">
        <v>214.8</v>
      </c>
      <c r="L50" t="str">
        <f>VLOOKUP(C50,List!$A$2:$C$2089,3,)</f>
        <v>Seven Sisters</v>
      </c>
      <c r="M50" t="str">
        <f>VLOOKUP(C50,List!$A$2:$C$2089,2,)</f>
        <v>Victoria</v>
      </c>
      <c r="N50" t="str">
        <f t="shared" si="6"/>
        <v>Seven Sisters|Victoria</v>
      </c>
      <c r="O50">
        <f>VLOOKUP(N50,Depth!$A$2:$F$427,3,)</f>
        <v>11</v>
      </c>
      <c r="P50">
        <f>VLOOKUP(N50,Depth!$A$2:$F$427,5,)</f>
        <v>92.99</v>
      </c>
      <c r="Q50">
        <f>VLOOKUP(N50,Depth!$A$2:$F$427,6,)</f>
        <v>18.010000000000002</v>
      </c>
      <c r="R50">
        <f>VLOOKUP(L50,longitude_latitude!C:J,7,)</f>
        <v>-7.0894138999999995E-2</v>
      </c>
      <c r="S50">
        <f>VLOOKUP(L50,longitude_latitude!C:J,8,)</f>
        <v>51.582895460000003</v>
      </c>
      <c r="T50">
        <f t="shared" si="7"/>
        <v>-3.6569249607637091</v>
      </c>
      <c r="U50">
        <f>VLOOKUP(M50,LINE!$A$2:$B$13,2,)</f>
        <v>11</v>
      </c>
      <c r="V50">
        <f>VLOOKUP(L50,Entry_exit!B:P,4,)</f>
        <v>26984</v>
      </c>
      <c r="W50">
        <f>2020 - VLOOKUP(L50, age!$A:$D,4,)</f>
        <v>148</v>
      </c>
      <c r="X50">
        <f>VLOOKUP(H50,'air-quality-london-time-of-day'!E:G,3,FALSE)</f>
        <v>13.5</v>
      </c>
      <c r="Y50">
        <f>VLOOKUP(I50,Weather!F:K,2,)</f>
        <v>4</v>
      </c>
      <c r="Z50">
        <f>VLOOKUP(I50,Weather!F:K,3,)</f>
        <v>0</v>
      </c>
      <c r="AA50">
        <f>VLOOKUP(I50,Weather!F:K,4,)</f>
        <v>0.75</v>
      </c>
      <c r="AB50">
        <f>VLOOKUP(I50,Weather!F:K,5,)</f>
        <v>1019</v>
      </c>
      <c r="AC50">
        <f>VLOOKUP(I50,Weather!F:K,6,)</f>
        <v>2</v>
      </c>
    </row>
    <row r="51" spans="1:29" x14ac:dyDescent="0.25">
      <c r="A51" t="s">
        <v>7</v>
      </c>
      <c r="B51" t="s">
        <v>5</v>
      </c>
      <c r="C51" s="1">
        <v>41981.413888888892</v>
      </c>
      <c r="D51" s="3">
        <f t="shared" si="0"/>
        <v>2014</v>
      </c>
      <c r="E51" s="3">
        <f t="shared" si="1"/>
        <v>12</v>
      </c>
      <c r="F51" s="3">
        <f t="shared" si="2"/>
        <v>9</v>
      </c>
      <c r="G51" s="3">
        <f t="shared" si="3"/>
        <v>8</v>
      </c>
      <c r="H51" s="3" t="str">
        <f t="shared" si="4"/>
        <v>2014129</v>
      </c>
      <c r="I51" s="3" t="str">
        <f t="shared" si="5"/>
        <v>20141298</v>
      </c>
      <c r="J51">
        <v>194</v>
      </c>
      <c r="K51">
        <v>116.4</v>
      </c>
      <c r="L51" t="str">
        <f>VLOOKUP(C51,List!$A$2:$C$2089,3,)</f>
        <v>Seven Sisters</v>
      </c>
      <c r="M51" t="str">
        <f>VLOOKUP(C51,List!$A$2:$C$2089,2,)</f>
        <v>Victoria</v>
      </c>
      <c r="N51" t="str">
        <f t="shared" si="6"/>
        <v>Seven Sisters|Victoria</v>
      </c>
      <c r="O51">
        <f>VLOOKUP(N51,Depth!$A$2:$F$427,3,)</f>
        <v>11</v>
      </c>
      <c r="P51">
        <f>VLOOKUP(N51,Depth!$A$2:$F$427,5,)</f>
        <v>92.99</v>
      </c>
      <c r="Q51">
        <f>VLOOKUP(N51,Depth!$A$2:$F$427,6,)</f>
        <v>18.010000000000002</v>
      </c>
      <c r="R51">
        <f>VLOOKUP(L51,longitude_latitude!C:J,7,)</f>
        <v>-7.0894138999999995E-2</v>
      </c>
      <c r="S51">
        <f>VLOOKUP(L51,longitude_latitude!C:J,8,)</f>
        <v>51.582895460000003</v>
      </c>
      <c r="T51">
        <f t="shared" si="7"/>
        <v>-3.6569249607637091</v>
      </c>
      <c r="U51">
        <f>VLOOKUP(M51,LINE!$A$2:$B$13,2,)</f>
        <v>11</v>
      </c>
      <c r="V51">
        <f>VLOOKUP(L51,Entry_exit!B:P,4,)</f>
        <v>26984</v>
      </c>
      <c r="W51">
        <f>2020 - VLOOKUP(L51, age!$A:$D,4,)</f>
        <v>148</v>
      </c>
      <c r="X51">
        <f>VLOOKUP(H51,'air-quality-london-time-of-day'!E:G,3,FALSE)</f>
        <v>13.5</v>
      </c>
      <c r="Y51">
        <f>VLOOKUP(I51,Weather!F:K,2,)</f>
        <v>4</v>
      </c>
      <c r="Z51">
        <f>VLOOKUP(I51,Weather!F:K,3,)</f>
        <v>0</v>
      </c>
      <c r="AA51">
        <f>VLOOKUP(I51,Weather!F:K,4,)</f>
        <v>0.75</v>
      </c>
      <c r="AB51">
        <f>VLOOKUP(I51,Weather!F:K,5,)</f>
        <v>1019</v>
      </c>
      <c r="AC51">
        <f>VLOOKUP(I51,Weather!F:K,6,)</f>
        <v>2</v>
      </c>
    </row>
    <row r="52" spans="1:29" x14ac:dyDescent="0.25">
      <c r="A52" t="s">
        <v>7</v>
      </c>
      <c r="B52" t="s">
        <v>5</v>
      </c>
      <c r="C52" s="1">
        <v>41981.414583333331</v>
      </c>
      <c r="D52" s="3">
        <f t="shared" si="0"/>
        <v>2014</v>
      </c>
      <c r="E52" s="3">
        <f t="shared" si="1"/>
        <v>12</v>
      </c>
      <c r="F52" s="3">
        <f t="shared" si="2"/>
        <v>9</v>
      </c>
      <c r="G52" s="3">
        <f t="shared" si="3"/>
        <v>8</v>
      </c>
      <c r="H52" s="3" t="str">
        <f t="shared" si="4"/>
        <v>2014129</v>
      </c>
      <c r="I52" s="3" t="str">
        <f t="shared" si="5"/>
        <v>20141298</v>
      </c>
      <c r="J52">
        <v>120</v>
      </c>
      <c r="K52">
        <v>72</v>
      </c>
      <c r="L52" t="str">
        <f>VLOOKUP(C52,List!$A$2:$C$2089,3,)</f>
        <v>Seven Sisters</v>
      </c>
      <c r="M52" t="str">
        <f>VLOOKUP(C52,List!$A$2:$C$2089,2,)</f>
        <v>Victoria</v>
      </c>
      <c r="N52" t="str">
        <f t="shared" si="6"/>
        <v>Seven Sisters|Victoria</v>
      </c>
      <c r="O52">
        <f>VLOOKUP(N52,Depth!$A$2:$F$427,3,)</f>
        <v>11</v>
      </c>
      <c r="P52">
        <f>VLOOKUP(N52,Depth!$A$2:$F$427,5,)</f>
        <v>92.99</v>
      </c>
      <c r="Q52">
        <f>VLOOKUP(N52,Depth!$A$2:$F$427,6,)</f>
        <v>18.010000000000002</v>
      </c>
      <c r="R52">
        <f>VLOOKUP(L52,longitude_latitude!C:J,7,)</f>
        <v>-7.0894138999999995E-2</v>
      </c>
      <c r="S52">
        <f>VLOOKUP(L52,longitude_latitude!C:J,8,)</f>
        <v>51.582895460000003</v>
      </c>
      <c r="T52">
        <f t="shared" si="7"/>
        <v>-3.6569249607637091</v>
      </c>
      <c r="U52">
        <f>VLOOKUP(M52,LINE!$A$2:$B$13,2,)</f>
        <v>11</v>
      </c>
      <c r="V52">
        <f>VLOOKUP(L52,Entry_exit!B:P,4,)</f>
        <v>26984</v>
      </c>
      <c r="W52">
        <f>2020 - VLOOKUP(L52, age!$A:$D,4,)</f>
        <v>148</v>
      </c>
      <c r="X52">
        <f>VLOOKUP(H52,'air-quality-london-time-of-day'!E:G,3,FALSE)</f>
        <v>13.5</v>
      </c>
      <c r="Y52">
        <f>VLOOKUP(I52,Weather!F:K,2,)</f>
        <v>4</v>
      </c>
      <c r="Z52">
        <f>VLOOKUP(I52,Weather!F:K,3,)</f>
        <v>0</v>
      </c>
      <c r="AA52">
        <f>VLOOKUP(I52,Weather!F:K,4,)</f>
        <v>0.75</v>
      </c>
      <c r="AB52">
        <f>VLOOKUP(I52,Weather!F:K,5,)</f>
        <v>1019</v>
      </c>
      <c r="AC52">
        <f>VLOOKUP(I52,Weather!F:K,6,)</f>
        <v>2</v>
      </c>
    </row>
    <row r="53" spans="1:29" x14ac:dyDescent="0.25">
      <c r="A53" t="s">
        <v>7</v>
      </c>
      <c r="B53" t="s">
        <v>5</v>
      </c>
      <c r="C53" s="1">
        <v>41981.415277777778</v>
      </c>
      <c r="D53" s="3">
        <f t="shared" si="0"/>
        <v>2014</v>
      </c>
      <c r="E53" s="3">
        <f t="shared" si="1"/>
        <v>12</v>
      </c>
      <c r="F53" s="3">
        <f t="shared" si="2"/>
        <v>9</v>
      </c>
      <c r="G53" s="3">
        <f t="shared" si="3"/>
        <v>8</v>
      </c>
      <c r="H53" s="3" t="str">
        <f t="shared" si="4"/>
        <v>2014129</v>
      </c>
      <c r="I53" s="3" t="str">
        <f t="shared" si="5"/>
        <v>20141298</v>
      </c>
      <c r="J53">
        <v>67</v>
      </c>
      <c r="K53">
        <v>40.200000000000003</v>
      </c>
      <c r="L53" t="str">
        <f>VLOOKUP(C53,List!$A$2:$C$2089,3,)</f>
        <v>Seven Sisters</v>
      </c>
      <c r="M53" t="str">
        <f>VLOOKUP(C53,List!$A$2:$C$2089,2,)</f>
        <v>Victoria</v>
      </c>
      <c r="N53" t="str">
        <f t="shared" si="6"/>
        <v>Seven Sisters|Victoria</v>
      </c>
      <c r="O53">
        <f>VLOOKUP(N53,Depth!$A$2:$F$427,3,)</f>
        <v>11</v>
      </c>
      <c r="P53">
        <f>VLOOKUP(N53,Depth!$A$2:$F$427,5,)</f>
        <v>92.99</v>
      </c>
      <c r="Q53">
        <f>VLOOKUP(N53,Depth!$A$2:$F$427,6,)</f>
        <v>18.010000000000002</v>
      </c>
      <c r="R53">
        <f>VLOOKUP(L53,longitude_latitude!C:J,7,)</f>
        <v>-7.0894138999999995E-2</v>
      </c>
      <c r="S53">
        <f>VLOOKUP(L53,longitude_latitude!C:J,8,)</f>
        <v>51.582895460000003</v>
      </c>
      <c r="T53">
        <f t="shared" si="7"/>
        <v>-3.6569249607637091</v>
      </c>
      <c r="U53">
        <f>VLOOKUP(M53,LINE!$A$2:$B$13,2,)</f>
        <v>11</v>
      </c>
      <c r="V53">
        <f>VLOOKUP(L53,Entry_exit!B:P,4,)</f>
        <v>26984</v>
      </c>
      <c r="W53">
        <f>2020 - VLOOKUP(L53, age!$A:$D,4,)</f>
        <v>148</v>
      </c>
      <c r="X53">
        <f>VLOOKUP(H53,'air-quality-london-time-of-day'!E:G,3,FALSE)</f>
        <v>13.5</v>
      </c>
      <c r="Y53">
        <f>VLOOKUP(I53,Weather!F:K,2,)</f>
        <v>4</v>
      </c>
      <c r="Z53">
        <f>VLOOKUP(I53,Weather!F:K,3,)</f>
        <v>0</v>
      </c>
      <c r="AA53">
        <f>VLOOKUP(I53,Weather!F:K,4,)</f>
        <v>0.75</v>
      </c>
      <c r="AB53">
        <f>VLOOKUP(I53,Weather!F:K,5,)</f>
        <v>1019</v>
      </c>
      <c r="AC53">
        <f>VLOOKUP(I53,Weather!F:K,6,)</f>
        <v>2</v>
      </c>
    </row>
    <row r="54" spans="1:29" x14ac:dyDescent="0.25">
      <c r="A54" t="s">
        <v>7</v>
      </c>
      <c r="B54" t="s">
        <v>5</v>
      </c>
      <c r="C54" s="1">
        <v>41981.415972222225</v>
      </c>
      <c r="D54" s="3">
        <f t="shared" si="0"/>
        <v>2014</v>
      </c>
      <c r="E54" s="3">
        <f t="shared" si="1"/>
        <v>12</v>
      </c>
      <c r="F54" s="3">
        <f t="shared" si="2"/>
        <v>9</v>
      </c>
      <c r="G54" s="3">
        <f t="shared" si="3"/>
        <v>8</v>
      </c>
      <c r="H54" s="3" t="str">
        <f t="shared" si="4"/>
        <v>2014129</v>
      </c>
      <c r="I54" s="3" t="str">
        <f t="shared" si="5"/>
        <v>20141298</v>
      </c>
      <c r="J54">
        <v>39</v>
      </c>
      <c r="K54">
        <v>23.4</v>
      </c>
      <c r="L54" t="str">
        <f>VLOOKUP(C54,List!$A$2:$C$2089,3,)</f>
        <v>Seven Sisters</v>
      </c>
      <c r="M54" t="str">
        <f>VLOOKUP(C54,List!$A$2:$C$2089,2,)</f>
        <v>Victoria</v>
      </c>
      <c r="N54" t="str">
        <f t="shared" si="6"/>
        <v>Seven Sisters|Victoria</v>
      </c>
      <c r="O54">
        <f>VLOOKUP(N54,Depth!$A$2:$F$427,3,)</f>
        <v>11</v>
      </c>
      <c r="P54">
        <f>VLOOKUP(N54,Depth!$A$2:$F$427,5,)</f>
        <v>92.99</v>
      </c>
      <c r="Q54">
        <f>VLOOKUP(N54,Depth!$A$2:$F$427,6,)</f>
        <v>18.010000000000002</v>
      </c>
      <c r="R54">
        <f>VLOOKUP(L54,longitude_latitude!C:J,7,)</f>
        <v>-7.0894138999999995E-2</v>
      </c>
      <c r="S54">
        <f>VLOOKUP(L54,longitude_latitude!C:J,8,)</f>
        <v>51.582895460000003</v>
      </c>
      <c r="T54">
        <f t="shared" si="7"/>
        <v>-3.6569249607637091</v>
      </c>
      <c r="U54">
        <f>VLOOKUP(M54,LINE!$A$2:$B$13,2,)</f>
        <v>11</v>
      </c>
      <c r="V54">
        <f>VLOOKUP(L54,Entry_exit!B:P,4,)</f>
        <v>26984</v>
      </c>
      <c r="W54">
        <f>2020 - VLOOKUP(L54, age!$A:$D,4,)</f>
        <v>148</v>
      </c>
      <c r="X54">
        <f>VLOOKUP(H54,'air-quality-london-time-of-day'!E:G,3,FALSE)</f>
        <v>13.5</v>
      </c>
      <c r="Y54">
        <f>VLOOKUP(I54,Weather!F:K,2,)</f>
        <v>4</v>
      </c>
      <c r="Z54">
        <f>VLOOKUP(I54,Weather!F:K,3,)</f>
        <v>0</v>
      </c>
      <c r="AA54">
        <f>VLOOKUP(I54,Weather!F:K,4,)</f>
        <v>0.75</v>
      </c>
      <c r="AB54">
        <f>VLOOKUP(I54,Weather!F:K,5,)</f>
        <v>1019</v>
      </c>
      <c r="AC54">
        <f>VLOOKUP(I54,Weather!F:K,6,)</f>
        <v>2</v>
      </c>
    </row>
    <row r="55" spans="1:29" x14ac:dyDescent="0.25">
      <c r="A55" t="s">
        <v>7</v>
      </c>
      <c r="B55" t="s">
        <v>5</v>
      </c>
      <c r="C55" s="1">
        <v>41981.416666666664</v>
      </c>
      <c r="D55" s="3">
        <f t="shared" si="0"/>
        <v>2014</v>
      </c>
      <c r="E55" s="3">
        <f t="shared" si="1"/>
        <v>12</v>
      </c>
      <c r="F55" s="3">
        <f t="shared" si="2"/>
        <v>10</v>
      </c>
      <c r="G55" s="3">
        <f t="shared" si="3"/>
        <v>8</v>
      </c>
      <c r="H55" s="3" t="str">
        <f t="shared" si="4"/>
        <v>20141210</v>
      </c>
      <c r="I55" s="3" t="str">
        <f t="shared" si="5"/>
        <v>201412108</v>
      </c>
      <c r="J55">
        <v>126</v>
      </c>
      <c r="K55">
        <v>75.599999999999994</v>
      </c>
      <c r="L55" t="str">
        <f>VLOOKUP(C55,List!$A$2:$C$2089,3,)</f>
        <v>Seven Sisters</v>
      </c>
      <c r="M55" t="str">
        <f>VLOOKUP(C55,List!$A$2:$C$2089,2,)</f>
        <v>Victoria</v>
      </c>
      <c r="N55" t="str">
        <f t="shared" si="6"/>
        <v>Seven Sisters|Victoria</v>
      </c>
      <c r="O55">
        <f>VLOOKUP(N55,Depth!$A$2:$F$427,3,)</f>
        <v>11</v>
      </c>
      <c r="P55">
        <f>VLOOKUP(N55,Depth!$A$2:$F$427,5,)</f>
        <v>92.99</v>
      </c>
      <c r="Q55">
        <f>VLOOKUP(N55,Depth!$A$2:$F$427,6,)</f>
        <v>18.010000000000002</v>
      </c>
      <c r="R55">
        <f>VLOOKUP(L55,longitude_latitude!C:J,7,)</f>
        <v>-7.0894138999999995E-2</v>
      </c>
      <c r="S55">
        <f>VLOOKUP(L55,longitude_latitude!C:J,8,)</f>
        <v>51.582895460000003</v>
      </c>
      <c r="T55">
        <f t="shared" si="7"/>
        <v>-3.6569249607637091</v>
      </c>
      <c r="U55">
        <f>VLOOKUP(M55,LINE!$A$2:$B$13,2,)</f>
        <v>11</v>
      </c>
      <c r="V55">
        <f>VLOOKUP(L55,Entry_exit!B:P,4,)</f>
        <v>26984</v>
      </c>
      <c r="W55">
        <f>2020 - VLOOKUP(L55, age!$A:$D,4,)</f>
        <v>148</v>
      </c>
      <c r="X55">
        <f>VLOOKUP(H55,'air-quality-london-time-of-day'!E:G,3,FALSE)</f>
        <v>13.3</v>
      </c>
      <c r="Y55">
        <f>VLOOKUP(I55,Weather!F:K,2,)</f>
        <v>5.0250000000000004</v>
      </c>
      <c r="Z55">
        <f>VLOOKUP(I55,Weather!F:K,3,)</f>
        <v>0</v>
      </c>
      <c r="AA55">
        <f>VLOOKUP(I55,Weather!F:K,4,)</f>
        <v>0.75</v>
      </c>
      <c r="AB55">
        <f>VLOOKUP(I55,Weather!F:K,5,)</f>
        <v>1019</v>
      </c>
      <c r="AC55">
        <f>VLOOKUP(I55,Weather!F:K,6,)</f>
        <v>2</v>
      </c>
    </row>
    <row r="56" spans="1:29" x14ac:dyDescent="0.25">
      <c r="A56" t="s">
        <v>7</v>
      </c>
      <c r="B56" t="s">
        <v>5</v>
      </c>
      <c r="C56" s="1">
        <v>41981.417361111111</v>
      </c>
      <c r="D56" s="3">
        <f t="shared" si="0"/>
        <v>2014</v>
      </c>
      <c r="E56" s="3">
        <f t="shared" si="1"/>
        <v>12</v>
      </c>
      <c r="F56" s="3">
        <f t="shared" si="2"/>
        <v>10</v>
      </c>
      <c r="G56" s="3">
        <f t="shared" si="3"/>
        <v>8</v>
      </c>
      <c r="H56" s="3" t="str">
        <f t="shared" si="4"/>
        <v>20141210</v>
      </c>
      <c r="I56" s="3" t="str">
        <f t="shared" si="5"/>
        <v>201412108</v>
      </c>
      <c r="J56">
        <v>153</v>
      </c>
      <c r="K56">
        <v>91.8</v>
      </c>
      <c r="L56" t="str">
        <f>VLOOKUP(C56,List!$A$2:$C$2089,3,)</f>
        <v>Seven Sisters</v>
      </c>
      <c r="M56" t="str">
        <f>VLOOKUP(C56,List!$A$2:$C$2089,2,)</f>
        <v>Victoria</v>
      </c>
      <c r="N56" t="str">
        <f t="shared" si="6"/>
        <v>Seven Sisters|Victoria</v>
      </c>
      <c r="O56">
        <f>VLOOKUP(N56,Depth!$A$2:$F$427,3,)</f>
        <v>11</v>
      </c>
      <c r="P56">
        <f>VLOOKUP(N56,Depth!$A$2:$F$427,5,)</f>
        <v>92.99</v>
      </c>
      <c r="Q56">
        <f>VLOOKUP(N56,Depth!$A$2:$F$427,6,)</f>
        <v>18.010000000000002</v>
      </c>
      <c r="R56">
        <f>VLOOKUP(L56,longitude_latitude!C:J,7,)</f>
        <v>-7.0894138999999995E-2</v>
      </c>
      <c r="S56">
        <f>VLOOKUP(L56,longitude_latitude!C:J,8,)</f>
        <v>51.582895460000003</v>
      </c>
      <c r="T56">
        <f t="shared" si="7"/>
        <v>-3.6569249607637091</v>
      </c>
      <c r="U56">
        <f>VLOOKUP(M56,LINE!$A$2:$B$13,2,)</f>
        <v>11</v>
      </c>
      <c r="V56">
        <f>VLOOKUP(L56,Entry_exit!B:P,4,)</f>
        <v>26984</v>
      </c>
      <c r="W56">
        <f>2020 - VLOOKUP(L56, age!$A:$D,4,)</f>
        <v>148</v>
      </c>
      <c r="X56">
        <f>VLOOKUP(H56,'air-quality-london-time-of-day'!E:G,3,FALSE)</f>
        <v>13.3</v>
      </c>
      <c r="Y56">
        <f>VLOOKUP(I56,Weather!F:K,2,)</f>
        <v>5.0250000000000004</v>
      </c>
      <c r="Z56">
        <f>VLOOKUP(I56,Weather!F:K,3,)</f>
        <v>0</v>
      </c>
      <c r="AA56">
        <f>VLOOKUP(I56,Weather!F:K,4,)</f>
        <v>0.75</v>
      </c>
      <c r="AB56">
        <f>VLOOKUP(I56,Weather!F:K,5,)</f>
        <v>1019</v>
      </c>
      <c r="AC56">
        <f>VLOOKUP(I56,Weather!F:K,6,)</f>
        <v>2</v>
      </c>
    </row>
    <row r="57" spans="1:29" x14ac:dyDescent="0.25">
      <c r="A57" t="s">
        <v>7</v>
      </c>
      <c r="B57" t="s">
        <v>5</v>
      </c>
      <c r="C57" s="1">
        <v>41981.418055555558</v>
      </c>
      <c r="D57" s="3">
        <f t="shared" si="0"/>
        <v>2014</v>
      </c>
      <c r="E57" s="3">
        <f t="shared" si="1"/>
        <v>12</v>
      </c>
      <c r="F57" s="3">
        <f t="shared" si="2"/>
        <v>10</v>
      </c>
      <c r="G57" s="3">
        <f t="shared" si="3"/>
        <v>8</v>
      </c>
      <c r="H57" s="3" t="str">
        <f t="shared" si="4"/>
        <v>20141210</v>
      </c>
      <c r="I57" s="3" t="str">
        <f t="shared" si="5"/>
        <v>201412108</v>
      </c>
      <c r="J57">
        <v>142</v>
      </c>
      <c r="K57">
        <v>85.2</v>
      </c>
      <c r="L57" t="str">
        <f>VLOOKUP(C57,List!$A$2:$C$2089,3,)</f>
        <v>Seven Sisters</v>
      </c>
      <c r="M57" t="str">
        <f>VLOOKUP(C57,List!$A$2:$C$2089,2,)</f>
        <v>Victoria</v>
      </c>
      <c r="N57" t="str">
        <f t="shared" si="6"/>
        <v>Seven Sisters|Victoria</v>
      </c>
      <c r="O57">
        <f>VLOOKUP(N57,Depth!$A$2:$F$427,3,)</f>
        <v>11</v>
      </c>
      <c r="P57">
        <f>VLOOKUP(N57,Depth!$A$2:$F$427,5,)</f>
        <v>92.99</v>
      </c>
      <c r="Q57">
        <f>VLOOKUP(N57,Depth!$A$2:$F$427,6,)</f>
        <v>18.010000000000002</v>
      </c>
      <c r="R57">
        <f>VLOOKUP(L57,longitude_latitude!C:J,7,)</f>
        <v>-7.0894138999999995E-2</v>
      </c>
      <c r="S57">
        <f>VLOOKUP(L57,longitude_latitude!C:J,8,)</f>
        <v>51.582895460000003</v>
      </c>
      <c r="T57">
        <f t="shared" si="7"/>
        <v>-3.6569249607637091</v>
      </c>
      <c r="U57">
        <f>VLOOKUP(M57,LINE!$A$2:$B$13,2,)</f>
        <v>11</v>
      </c>
      <c r="V57">
        <f>VLOOKUP(L57,Entry_exit!B:P,4,)</f>
        <v>26984</v>
      </c>
      <c r="W57">
        <f>2020 - VLOOKUP(L57, age!$A:$D,4,)</f>
        <v>148</v>
      </c>
      <c r="X57">
        <f>VLOOKUP(H57,'air-quality-london-time-of-day'!E:G,3,FALSE)</f>
        <v>13.3</v>
      </c>
      <c r="Y57">
        <f>VLOOKUP(I57,Weather!F:K,2,)</f>
        <v>5.0250000000000004</v>
      </c>
      <c r="Z57">
        <f>VLOOKUP(I57,Weather!F:K,3,)</f>
        <v>0</v>
      </c>
      <c r="AA57">
        <f>VLOOKUP(I57,Weather!F:K,4,)</f>
        <v>0.75</v>
      </c>
      <c r="AB57">
        <f>VLOOKUP(I57,Weather!F:K,5,)</f>
        <v>1019</v>
      </c>
      <c r="AC57">
        <f>VLOOKUP(I57,Weather!F:K,6,)</f>
        <v>2</v>
      </c>
    </row>
    <row r="58" spans="1:29" x14ac:dyDescent="0.25">
      <c r="A58" t="s">
        <v>7</v>
      </c>
      <c r="B58" t="s">
        <v>5</v>
      </c>
      <c r="C58" s="1">
        <v>41981.418749999997</v>
      </c>
      <c r="D58" s="3">
        <f t="shared" si="0"/>
        <v>2014</v>
      </c>
      <c r="E58" s="3">
        <f t="shared" si="1"/>
        <v>12</v>
      </c>
      <c r="F58" s="3">
        <f t="shared" si="2"/>
        <v>10</v>
      </c>
      <c r="G58" s="3">
        <f t="shared" si="3"/>
        <v>8</v>
      </c>
      <c r="H58" s="3" t="str">
        <f t="shared" si="4"/>
        <v>20141210</v>
      </c>
      <c r="I58" s="3" t="str">
        <f t="shared" si="5"/>
        <v>201412108</v>
      </c>
      <c r="J58">
        <v>126</v>
      </c>
      <c r="K58">
        <v>75.599999999999994</v>
      </c>
      <c r="L58" t="str">
        <f>VLOOKUP(C58,List!$A$2:$C$2089,3,)</f>
        <v>Seven Sisters</v>
      </c>
      <c r="M58" t="str">
        <f>VLOOKUP(C58,List!$A$2:$C$2089,2,)</f>
        <v>Victoria</v>
      </c>
      <c r="N58" t="str">
        <f t="shared" si="6"/>
        <v>Seven Sisters|Victoria</v>
      </c>
      <c r="O58">
        <f>VLOOKUP(N58,Depth!$A$2:$F$427,3,)</f>
        <v>11</v>
      </c>
      <c r="P58">
        <f>VLOOKUP(N58,Depth!$A$2:$F$427,5,)</f>
        <v>92.99</v>
      </c>
      <c r="Q58">
        <f>VLOOKUP(N58,Depth!$A$2:$F$427,6,)</f>
        <v>18.010000000000002</v>
      </c>
      <c r="R58">
        <f>VLOOKUP(L58,longitude_latitude!C:J,7,)</f>
        <v>-7.0894138999999995E-2</v>
      </c>
      <c r="S58">
        <f>VLOOKUP(L58,longitude_latitude!C:J,8,)</f>
        <v>51.582895460000003</v>
      </c>
      <c r="T58">
        <f t="shared" si="7"/>
        <v>-3.6569249607637091</v>
      </c>
      <c r="U58">
        <f>VLOOKUP(M58,LINE!$A$2:$B$13,2,)</f>
        <v>11</v>
      </c>
      <c r="V58">
        <f>VLOOKUP(L58,Entry_exit!B:P,4,)</f>
        <v>26984</v>
      </c>
      <c r="W58">
        <f>2020 - VLOOKUP(L58, age!$A:$D,4,)</f>
        <v>148</v>
      </c>
      <c r="X58">
        <f>VLOOKUP(H58,'air-quality-london-time-of-day'!E:G,3,FALSE)</f>
        <v>13.3</v>
      </c>
      <c r="Y58">
        <f>VLOOKUP(I58,Weather!F:K,2,)</f>
        <v>5.0250000000000004</v>
      </c>
      <c r="Z58">
        <f>VLOOKUP(I58,Weather!F:K,3,)</f>
        <v>0</v>
      </c>
      <c r="AA58">
        <f>VLOOKUP(I58,Weather!F:K,4,)</f>
        <v>0.75</v>
      </c>
      <c r="AB58">
        <f>VLOOKUP(I58,Weather!F:K,5,)</f>
        <v>1019</v>
      </c>
      <c r="AC58">
        <f>VLOOKUP(I58,Weather!F:K,6,)</f>
        <v>2</v>
      </c>
    </row>
    <row r="59" spans="1:29" x14ac:dyDescent="0.25">
      <c r="A59" t="s">
        <v>7</v>
      </c>
      <c r="B59" t="s">
        <v>5</v>
      </c>
      <c r="C59" s="1">
        <v>41981.419444444444</v>
      </c>
      <c r="D59" s="3">
        <f t="shared" si="0"/>
        <v>2014</v>
      </c>
      <c r="E59" s="3">
        <f t="shared" si="1"/>
        <v>12</v>
      </c>
      <c r="F59" s="3">
        <f t="shared" si="2"/>
        <v>10</v>
      </c>
      <c r="G59" s="3">
        <f t="shared" si="3"/>
        <v>8</v>
      </c>
      <c r="H59" s="3" t="str">
        <f t="shared" si="4"/>
        <v>20141210</v>
      </c>
      <c r="I59" s="3" t="str">
        <f t="shared" si="5"/>
        <v>201412108</v>
      </c>
      <c r="J59">
        <v>231</v>
      </c>
      <c r="K59">
        <v>138.6</v>
      </c>
      <c r="L59" t="str">
        <f>VLOOKUP(C59,List!$A$2:$C$2089,3,)</f>
        <v>Seven Sisters</v>
      </c>
      <c r="M59" t="str">
        <f>VLOOKUP(C59,List!$A$2:$C$2089,2,)</f>
        <v>Victoria</v>
      </c>
      <c r="N59" t="str">
        <f t="shared" si="6"/>
        <v>Seven Sisters|Victoria</v>
      </c>
      <c r="O59">
        <f>VLOOKUP(N59,Depth!$A$2:$F$427,3,)</f>
        <v>11</v>
      </c>
      <c r="P59">
        <f>VLOOKUP(N59,Depth!$A$2:$F$427,5,)</f>
        <v>92.99</v>
      </c>
      <c r="Q59">
        <f>VLOOKUP(N59,Depth!$A$2:$F$427,6,)</f>
        <v>18.010000000000002</v>
      </c>
      <c r="R59">
        <f>VLOOKUP(L59,longitude_latitude!C:J,7,)</f>
        <v>-7.0894138999999995E-2</v>
      </c>
      <c r="S59">
        <f>VLOOKUP(L59,longitude_latitude!C:J,8,)</f>
        <v>51.582895460000003</v>
      </c>
      <c r="T59">
        <f t="shared" si="7"/>
        <v>-3.6569249607637091</v>
      </c>
      <c r="U59">
        <f>VLOOKUP(M59,LINE!$A$2:$B$13,2,)</f>
        <v>11</v>
      </c>
      <c r="V59">
        <f>VLOOKUP(L59,Entry_exit!B:P,4,)</f>
        <v>26984</v>
      </c>
      <c r="W59">
        <f>2020 - VLOOKUP(L59, age!$A:$D,4,)</f>
        <v>148</v>
      </c>
      <c r="X59">
        <f>VLOOKUP(H59,'air-quality-london-time-of-day'!E:G,3,FALSE)</f>
        <v>13.3</v>
      </c>
      <c r="Y59">
        <f>VLOOKUP(I59,Weather!F:K,2,)</f>
        <v>5.0250000000000004</v>
      </c>
      <c r="Z59">
        <f>VLOOKUP(I59,Weather!F:K,3,)</f>
        <v>0</v>
      </c>
      <c r="AA59">
        <f>VLOOKUP(I59,Weather!F:K,4,)</f>
        <v>0.75</v>
      </c>
      <c r="AB59">
        <f>VLOOKUP(I59,Weather!F:K,5,)</f>
        <v>1019</v>
      </c>
      <c r="AC59">
        <f>VLOOKUP(I59,Weather!F:K,6,)</f>
        <v>2</v>
      </c>
    </row>
    <row r="60" spans="1:29" x14ac:dyDescent="0.25">
      <c r="A60" t="s">
        <v>7</v>
      </c>
      <c r="B60" t="s">
        <v>5</v>
      </c>
      <c r="C60" s="1">
        <v>41981.420138888891</v>
      </c>
      <c r="D60" s="3">
        <f t="shared" si="0"/>
        <v>2014</v>
      </c>
      <c r="E60" s="3">
        <f t="shared" si="1"/>
        <v>12</v>
      </c>
      <c r="F60" s="3">
        <f t="shared" si="2"/>
        <v>10</v>
      </c>
      <c r="G60" s="3">
        <f t="shared" si="3"/>
        <v>8</v>
      </c>
      <c r="H60" s="3" t="str">
        <f t="shared" si="4"/>
        <v>20141210</v>
      </c>
      <c r="I60" s="3" t="str">
        <f t="shared" si="5"/>
        <v>201412108</v>
      </c>
      <c r="J60">
        <v>308</v>
      </c>
      <c r="K60">
        <v>184.8</v>
      </c>
      <c r="L60" t="str">
        <f>VLOOKUP(C60,List!$A$2:$C$2089,3,)</f>
        <v>Finsbury Park</v>
      </c>
      <c r="M60" t="str">
        <f>VLOOKUP(C60,List!$A$2:$C$2089,2,)</f>
        <v>Victoria</v>
      </c>
      <c r="N60" t="str">
        <f t="shared" si="6"/>
        <v>Finsbury Park|Victoria</v>
      </c>
      <c r="O60">
        <f>VLOOKUP(N60,Depth!$A$2:$F$427,3,)</f>
        <v>32</v>
      </c>
      <c r="P60">
        <f>VLOOKUP(N60,Depth!$A$2:$F$427,5,)</f>
        <v>123.455</v>
      </c>
      <c r="Q60">
        <f>VLOOKUP(N60,Depth!$A$2:$F$427,6,)</f>
        <v>8.5449999999999999</v>
      </c>
      <c r="R60">
        <f>VLOOKUP(L60,longitude_latitude!C:J,7,)</f>
        <v>-0.105068129</v>
      </c>
      <c r="S60">
        <f>VLOOKUP(L60,longitude_latitude!C:J,8,)</f>
        <v>51.564066089999997</v>
      </c>
      <c r="T60">
        <f t="shared" si="7"/>
        <v>-5.417739947708645</v>
      </c>
      <c r="U60">
        <f>VLOOKUP(M60,LINE!$A$2:$B$13,2,)</f>
        <v>11</v>
      </c>
      <c r="V60">
        <f>VLOOKUP(L60,Entry_exit!B:P,4,)</f>
        <v>44703</v>
      </c>
      <c r="W60">
        <f>2020 - VLOOKUP(L60, age!$A:$D,4,)</f>
        <v>159</v>
      </c>
      <c r="X60">
        <f>VLOOKUP(H60,'air-quality-london-time-of-day'!E:G,3,FALSE)</f>
        <v>13.3</v>
      </c>
      <c r="Y60">
        <f>VLOOKUP(I60,Weather!F:K,2,)</f>
        <v>5.0250000000000004</v>
      </c>
      <c r="Z60">
        <f>VLOOKUP(I60,Weather!F:K,3,)</f>
        <v>0</v>
      </c>
      <c r="AA60">
        <f>VLOOKUP(I60,Weather!F:K,4,)</f>
        <v>0.75</v>
      </c>
      <c r="AB60">
        <f>VLOOKUP(I60,Weather!F:K,5,)</f>
        <v>1019</v>
      </c>
      <c r="AC60">
        <f>VLOOKUP(I60,Weather!F:K,6,)</f>
        <v>2</v>
      </c>
    </row>
    <row r="61" spans="1:29" x14ac:dyDescent="0.25">
      <c r="A61" t="s">
        <v>7</v>
      </c>
      <c r="B61" t="s">
        <v>5</v>
      </c>
      <c r="C61" s="1">
        <v>41981.42083333333</v>
      </c>
      <c r="D61" s="3">
        <f t="shared" si="0"/>
        <v>2014</v>
      </c>
      <c r="E61" s="3">
        <f t="shared" si="1"/>
        <v>12</v>
      </c>
      <c r="F61" s="3">
        <f t="shared" si="2"/>
        <v>10</v>
      </c>
      <c r="G61" s="3">
        <f t="shared" si="3"/>
        <v>8</v>
      </c>
      <c r="H61" s="3" t="str">
        <f t="shared" si="4"/>
        <v>20141210</v>
      </c>
      <c r="I61" s="3" t="str">
        <f t="shared" si="5"/>
        <v>201412108</v>
      </c>
      <c r="J61">
        <v>418</v>
      </c>
      <c r="K61">
        <v>250.8</v>
      </c>
      <c r="L61" t="str">
        <f>VLOOKUP(C61,List!$A$2:$C$2089,3,)</f>
        <v>Finsbury Park</v>
      </c>
      <c r="M61" t="str">
        <f>VLOOKUP(C61,List!$A$2:$C$2089,2,)</f>
        <v>Victoria</v>
      </c>
      <c r="N61" t="str">
        <f t="shared" si="6"/>
        <v>Finsbury Park|Victoria</v>
      </c>
      <c r="O61">
        <f>VLOOKUP(N61,Depth!$A$2:$F$427,3,)</f>
        <v>32</v>
      </c>
      <c r="P61">
        <f>VLOOKUP(N61,Depth!$A$2:$F$427,5,)</f>
        <v>123.455</v>
      </c>
      <c r="Q61">
        <f>VLOOKUP(N61,Depth!$A$2:$F$427,6,)</f>
        <v>8.5449999999999999</v>
      </c>
      <c r="R61">
        <f>VLOOKUP(L61,longitude_latitude!C:J,7,)</f>
        <v>-0.105068129</v>
      </c>
      <c r="S61">
        <f>VLOOKUP(L61,longitude_latitude!C:J,8,)</f>
        <v>51.564066089999997</v>
      </c>
      <c r="T61">
        <f t="shared" si="7"/>
        <v>-5.417739947708645</v>
      </c>
      <c r="U61">
        <f>VLOOKUP(M61,LINE!$A$2:$B$13,2,)</f>
        <v>11</v>
      </c>
      <c r="V61">
        <f>VLOOKUP(L61,Entry_exit!B:P,4,)</f>
        <v>44703</v>
      </c>
      <c r="W61">
        <f>2020 - VLOOKUP(L61, age!$A:$D,4,)</f>
        <v>159</v>
      </c>
      <c r="X61">
        <f>VLOOKUP(H61,'air-quality-london-time-of-day'!E:G,3,FALSE)</f>
        <v>13.3</v>
      </c>
      <c r="Y61">
        <f>VLOOKUP(I61,Weather!F:K,2,)</f>
        <v>5.0250000000000004</v>
      </c>
      <c r="Z61">
        <f>VLOOKUP(I61,Weather!F:K,3,)</f>
        <v>0</v>
      </c>
      <c r="AA61">
        <f>VLOOKUP(I61,Weather!F:K,4,)</f>
        <v>0.75</v>
      </c>
      <c r="AB61">
        <f>VLOOKUP(I61,Weather!F:K,5,)</f>
        <v>1019</v>
      </c>
      <c r="AC61">
        <f>VLOOKUP(I61,Weather!F:K,6,)</f>
        <v>2</v>
      </c>
    </row>
    <row r="62" spans="1:29" x14ac:dyDescent="0.25">
      <c r="A62" t="s">
        <v>7</v>
      </c>
      <c r="B62" t="s">
        <v>5</v>
      </c>
      <c r="C62" s="1">
        <v>41981.421527777777</v>
      </c>
      <c r="D62" s="3">
        <f t="shared" si="0"/>
        <v>2014</v>
      </c>
      <c r="E62" s="3">
        <f t="shared" si="1"/>
        <v>12</v>
      </c>
      <c r="F62" s="3">
        <f t="shared" si="2"/>
        <v>10</v>
      </c>
      <c r="G62" s="3">
        <f t="shared" si="3"/>
        <v>8</v>
      </c>
      <c r="H62" s="3" t="str">
        <f t="shared" si="4"/>
        <v>20141210</v>
      </c>
      <c r="I62" s="3" t="str">
        <f t="shared" si="5"/>
        <v>201412108</v>
      </c>
      <c r="J62">
        <v>232</v>
      </c>
      <c r="K62">
        <v>139.19999999999999</v>
      </c>
      <c r="L62" t="str">
        <f>VLOOKUP(C62,List!$A$2:$C$2089,3,)</f>
        <v>Finsbury Park</v>
      </c>
      <c r="M62" t="str">
        <f>VLOOKUP(C62,List!$A$2:$C$2089,2,)</f>
        <v>Victoria</v>
      </c>
      <c r="N62" t="str">
        <f t="shared" si="6"/>
        <v>Finsbury Park|Victoria</v>
      </c>
      <c r="O62">
        <f>VLOOKUP(N62,Depth!$A$2:$F$427,3,)</f>
        <v>32</v>
      </c>
      <c r="P62">
        <f>VLOOKUP(N62,Depth!$A$2:$F$427,5,)</f>
        <v>123.455</v>
      </c>
      <c r="Q62">
        <f>VLOOKUP(N62,Depth!$A$2:$F$427,6,)</f>
        <v>8.5449999999999999</v>
      </c>
      <c r="R62">
        <f>VLOOKUP(L62,longitude_latitude!C:J,7,)</f>
        <v>-0.105068129</v>
      </c>
      <c r="S62">
        <f>VLOOKUP(L62,longitude_latitude!C:J,8,)</f>
        <v>51.564066089999997</v>
      </c>
      <c r="T62">
        <f t="shared" si="7"/>
        <v>-5.417739947708645</v>
      </c>
      <c r="U62">
        <f>VLOOKUP(M62,LINE!$A$2:$B$13,2,)</f>
        <v>11</v>
      </c>
      <c r="V62">
        <f>VLOOKUP(L62,Entry_exit!B:P,4,)</f>
        <v>44703</v>
      </c>
      <c r="W62">
        <f>2020 - VLOOKUP(L62, age!$A:$D,4,)</f>
        <v>159</v>
      </c>
      <c r="X62">
        <f>VLOOKUP(H62,'air-quality-london-time-of-day'!E:G,3,FALSE)</f>
        <v>13.3</v>
      </c>
      <c r="Y62">
        <f>VLOOKUP(I62,Weather!F:K,2,)</f>
        <v>5.0250000000000004</v>
      </c>
      <c r="Z62">
        <f>VLOOKUP(I62,Weather!F:K,3,)</f>
        <v>0</v>
      </c>
      <c r="AA62">
        <f>VLOOKUP(I62,Weather!F:K,4,)</f>
        <v>0.75</v>
      </c>
      <c r="AB62">
        <f>VLOOKUP(I62,Weather!F:K,5,)</f>
        <v>1019</v>
      </c>
      <c r="AC62">
        <f>VLOOKUP(I62,Weather!F:K,6,)</f>
        <v>2</v>
      </c>
    </row>
    <row r="63" spans="1:29" x14ac:dyDescent="0.25">
      <c r="A63" t="s">
        <v>7</v>
      </c>
      <c r="B63" t="s">
        <v>5</v>
      </c>
      <c r="C63" s="1">
        <v>41981.422222222223</v>
      </c>
      <c r="D63" s="3">
        <f t="shared" si="0"/>
        <v>2014</v>
      </c>
      <c r="E63" s="3">
        <f t="shared" si="1"/>
        <v>12</v>
      </c>
      <c r="F63" s="3">
        <f t="shared" si="2"/>
        <v>10</v>
      </c>
      <c r="G63" s="3">
        <f t="shared" si="3"/>
        <v>8</v>
      </c>
      <c r="H63" s="3" t="str">
        <f t="shared" si="4"/>
        <v>20141210</v>
      </c>
      <c r="I63" s="3" t="str">
        <f t="shared" si="5"/>
        <v>201412108</v>
      </c>
      <c r="J63">
        <v>225</v>
      </c>
      <c r="K63">
        <v>135</v>
      </c>
      <c r="L63" t="str">
        <f>VLOOKUP(C63,List!$A$2:$C$2089,3,)</f>
        <v>Highbury &amp; Islington</v>
      </c>
      <c r="M63" t="str">
        <f>VLOOKUP(C63,List!$A$2:$C$2089,2,)</f>
        <v>Victoria</v>
      </c>
      <c r="N63" t="str">
        <f t="shared" si="6"/>
        <v>Highbury &amp; Islington|Victoria</v>
      </c>
      <c r="O63">
        <f>VLOOKUP(N63,Depth!$A$2:$F$427,3,)</f>
        <v>34</v>
      </c>
      <c r="P63">
        <f>VLOOKUP(N63,Depth!$A$2:$F$427,5,)</f>
        <v>117.855</v>
      </c>
      <c r="Q63">
        <f>VLOOKUP(N63,Depth!$A$2:$F$427,6,)</f>
        <v>16.145</v>
      </c>
      <c r="R63">
        <f>VLOOKUP(L63,longitude_latitude!C:J,7,)</f>
        <v>-0.102125867</v>
      </c>
      <c r="S63">
        <f>VLOOKUP(L63,longitude_latitude!C:J,8,)</f>
        <v>51.546918239999997</v>
      </c>
      <c r="T63">
        <f t="shared" si="7"/>
        <v>-5.2642737164381135</v>
      </c>
      <c r="U63">
        <f>VLOOKUP(M63,LINE!$A$2:$B$13,2,)</f>
        <v>11</v>
      </c>
      <c r="V63">
        <f>VLOOKUP(L63,Entry_exit!B:P,4,)</f>
        <v>28475</v>
      </c>
      <c r="W63">
        <f>2020 - VLOOKUP(L63, age!$A:$D,4,)</f>
        <v>170</v>
      </c>
      <c r="X63">
        <f>VLOOKUP(H63,'air-quality-london-time-of-day'!E:G,3,FALSE)</f>
        <v>13.3</v>
      </c>
      <c r="Y63">
        <f>VLOOKUP(I63,Weather!F:K,2,)</f>
        <v>5.0250000000000004</v>
      </c>
      <c r="Z63">
        <f>VLOOKUP(I63,Weather!F:K,3,)</f>
        <v>0</v>
      </c>
      <c r="AA63">
        <f>VLOOKUP(I63,Weather!F:K,4,)</f>
        <v>0.75</v>
      </c>
      <c r="AB63">
        <f>VLOOKUP(I63,Weather!F:K,5,)</f>
        <v>1019</v>
      </c>
      <c r="AC63">
        <f>VLOOKUP(I63,Weather!F:K,6,)</f>
        <v>2</v>
      </c>
    </row>
    <row r="64" spans="1:29" x14ac:dyDescent="0.25">
      <c r="A64" t="s">
        <v>7</v>
      </c>
      <c r="B64" t="s">
        <v>5</v>
      </c>
      <c r="C64" s="1">
        <v>41981.42291666667</v>
      </c>
      <c r="D64" s="3">
        <f t="shared" si="0"/>
        <v>2014</v>
      </c>
      <c r="E64" s="3">
        <f t="shared" si="1"/>
        <v>12</v>
      </c>
      <c r="F64" s="3">
        <f t="shared" si="2"/>
        <v>10</v>
      </c>
      <c r="G64" s="3">
        <f t="shared" si="3"/>
        <v>8</v>
      </c>
      <c r="H64" s="3" t="str">
        <f t="shared" si="4"/>
        <v>20141210</v>
      </c>
      <c r="I64" s="3" t="str">
        <f t="shared" si="5"/>
        <v>201412108</v>
      </c>
      <c r="J64">
        <v>181</v>
      </c>
      <c r="K64">
        <v>108.6</v>
      </c>
      <c r="L64" t="str">
        <f>VLOOKUP(C64,List!$A$2:$C$2089,3,)</f>
        <v>Highbury &amp; Islington</v>
      </c>
      <c r="M64" t="str">
        <f>VLOOKUP(C64,List!$A$2:$C$2089,2,)</f>
        <v>Victoria</v>
      </c>
      <c r="N64" t="str">
        <f t="shared" si="6"/>
        <v>Highbury &amp; Islington|Victoria</v>
      </c>
      <c r="O64">
        <f>VLOOKUP(N64,Depth!$A$2:$F$427,3,)</f>
        <v>34</v>
      </c>
      <c r="P64">
        <f>VLOOKUP(N64,Depth!$A$2:$F$427,5,)</f>
        <v>117.855</v>
      </c>
      <c r="Q64">
        <f>VLOOKUP(N64,Depth!$A$2:$F$427,6,)</f>
        <v>16.145</v>
      </c>
      <c r="R64">
        <f>VLOOKUP(L64,longitude_latitude!C:J,7,)</f>
        <v>-0.102125867</v>
      </c>
      <c r="S64">
        <f>VLOOKUP(L64,longitude_latitude!C:J,8,)</f>
        <v>51.546918239999997</v>
      </c>
      <c r="T64">
        <f t="shared" si="7"/>
        <v>-5.2642737164381135</v>
      </c>
      <c r="U64">
        <f>VLOOKUP(M64,LINE!$A$2:$B$13,2,)</f>
        <v>11</v>
      </c>
      <c r="V64">
        <f>VLOOKUP(L64,Entry_exit!B:P,4,)</f>
        <v>28475</v>
      </c>
      <c r="W64">
        <f>2020 - VLOOKUP(L64, age!$A:$D,4,)</f>
        <v>170</v>
      </c>
      <c r="X64">
        <f>VLOOKUP(H64,'air-quality-london-time-of-day'!E:G,3,FALSE)</f>
        <v>13.3</v>
      </c>
      <c r="Y64">
        <f>VLOOKUP(I64,Weather!F:K,2,)</f>
        <v>5.0250000000000004</v>
      </c>
      <c r="Z64">
        <f>VLOOKUP(I64,Weather!F:K,3,)</f>
        <v>0</v>
      </c>
      <c r="AA64">
        <f>VLOOKUP(I64,Weather!F:K,4,)</f>
        <v>0.75</v>
      </c>
      <c r="AB64">
        <f>VLOOKUP(I64,Weather!F:K,5,)</f>
        <v>1019</v>
      </c>
      <c r="AC64">
        <f>VLOOKUP(I64,Weather!F:K,6,)</f>
        <v>2</v>
      </c>
    </row>
    <row r="65" spans="1:29" x14ac:dyDescent="0.25">
      <c r="A65" t="s">
        <v>7</v>
      </c>
      <c r="B65" t="s">
        <v>5</v>
      </c>
      <c r="C65" s="1">
        <v>41981.423611111109</v>
      </c>
      <c r="D65" s="3">
        <f t="shared" si="0"/>
        <v>2014</v>
      </c>
      <c r="E65" s="3">
        <f t="shared" si="1"/>
        <v>12</v>
      </c>
      <c r="F65" s="3">
        <f t="shared" si="2"/>
        <v>10</v>
      </c>
      <c r="G65" s="3">
        <f t="shared" si="3"/>
        <v>8</v>
      </c>
      <c r="H65" s="3" t="str">
        <f t="shared" si="4"/>
        <v>20141210</v>
      </c>
      <c r="I65" s="3" t="str">
        <f t="shared" si="5"/>
        <v>201412108</v>
      </c>
      <c r="J65">
        <v>100</v>
      </c>
      <c r="K65">
        <v>60</v>
      </c>
      <c r="L65" t="str">
        <f>VLOOKUP(C65,List!$A$2:$C$2089,3,)</f>
        <v>King's Cross St. Pancras</v>
      </c>
      <c r="M65" t="str">
        <f>VLOOKUP(C65,List!$A$2:$C$2089,2,)</f>
        <v>Victoria</v>
      </c>
      <c r="N65" t="str">
        <f t="shared" si="6"/>
        <v>King's Cross St. Pancras|Victoria</v>
      </c>
      <c r="O65">
        <f>VLOOKUP(N65,Depth!$A$2:$F$427,3,)</f>
        <v>17</v>
      </c>
      <c r="P65">
        <f>VLOOKUP(N65,Depth!$A$2:$F$427,5,)</f>
        <v>99.915000000000006</v>
      </c>
      <c r="Q65">
        <f>VLOOKUP(N65,Depth!$A$2:$F$427,6,)</f>
        <v>17.085000000000001</v>
      </c>
      <c r="R65">
        <f>VLOOKUP(L65,longitude_latitude!C:J,7,)</f>
        <v>-0.123168404</v>
      </c>
      <c r="S65">
        <f>VLOOKUP(L65,longitude_latitude!C:J,8,)</f>
        <v>51.529277280000002</v>
      </c>
      <c r="T65">
        <f t="shared" si="7"/>
        <v>-6.3467788418510613</v>
      </c>
      <c r="U65">
        <f>VLOOKUP(M65,LINE!$A$2:$B$13,2,)</f>
        <v>11</v>
      </c>
      <c r="V65">
        <f>VLOOKUP(L65,Entry_exit!B:P,4,)</f>
        <v>138159</v>
      </c>
      <c r="W65">
        <f>2020 - VLOOKUP(L65, age!$A:$D,4,)</f>
        <v>158</v>
      </c>
      <c r="X65">
        <f>VLOOKUP(H65,'air-quality-london-time-of-day'!E:G,3,FALSE)</f>
        <v>13.3</v>
      </c>
      <c r="Y65">
        <f>VLOOKUP(I65,Weather!F:K,2,)</f>
        <v>5.0250000000000004</v>
      </c>
      <c r="Z65">
        <f>VLOOKUP(I65,Weather!F:K,3,)</f>
        <v>0</v>
      </c>
      <c r="AA65">
        <f>VLOOKUP(I65,Weather!F:K,4,)</f>
        <v>0.75</v>
      </c>
      <c r="AB65">
        <f>VLOOKUP(I65,Weather!F:K,5,)</f>
        <v>1019</v>
      </c>
      <c r="AC65">
        <f>VLOOKUP(I65,Weather!F:K,6,)</f>
        <v>2</v>
      </c>
    </row>
    <row r="66" spans="1:29" x14ac:dyDescent="0.25">
      <c r="A66" t="s">
        <v>7</v>
      </c>
      <c r="B66" t="s">
        <v>5</v>
      </c>
      <c r="C66" s="1">
        <v>41981.424305555556</v>
      </c>
      <c r="D66" s="3">
        <f t="shared" si="0"/>
        <v>2014</v>
      </c>
      <c r="E66" s="3">
        <f t="shared" si="1"/>
        <v>12</v>
      </c>
      <c r="F66" s="3">
        <f t="shared" si="2"/>
        <v>10</v>
      </c>
      <c r="G66" s="3">
        <f t="shared" si="3"/>
        <v>8</v>
      </c>
      <c r="H66" s="3" t="str">
        <f t="shared" si="4"/>
        <v>20141210</v>
      </c>
      <c r="I66" s="3" t="str">
        <f t="shared" si="5"/>
        <v>201412108</v>
      </c>
      <c r="J66">
        <v>243</v>
      </c>
      <c r="K66">
        <v>145.80000000000001</v>
      </c>
      <c r="L66" t="str">
        <f>VLOOKUP(C66,List!$A$2:$C$2089,3,)</f>
        <v>King's Cross St. Pancras</v>
      </c>
      <c r="M66" t="str">
        <f>VLOOKUP(C66,List!$A$2:$C$2089,2,)</f>
        <v>Victoria</v>
      </c>
      <c r="N66" t="str">
        <f t="shared" si="6"/>
        <v>King's Cross St. Pancras|Victoria</v>
      </c>
      <c r="O66">
        <f>VLOOKUP(N66,Depth!$A$2:$F$427,3,)</f>
        <v>17</v>
      </c>
      <c r="P66">
        <f>VLOOKUP(N66,Depth!$A$2:$F$427,5,)</f>
        <v>99.915000000000006</v>
      </c>
      <c r="Q66">
        <f>VLOOKUP(N66,Depth!$A$2:$F$427,6,)</f>
        <v>17.085000000000001</v>
      </c>
      <c r="R66">
        <f>VLOOKUP(L66,longitude_latitude!C:J,7,)</f>
        <v>-0.123168404</v>
      </c>
      <c r="S66">
        <f>VLOOKUP(L66,longitude_latitude!C:J,8,)</f>
        <v>51.529277280000002</v>
      </c>
      <c r="T66">
        <f t="shared" si="7"/>
        <v>-6.3467788418510613</v>
      </c>
      <c r="U66">
        <f>VLOOKUP(M66,LINE!$A$2:$B$13,2,)</f>
        <v>11</v>
      </c>
      <c r="V66">
        <f>VLOOKUP(L66,Entry_exit!B:P,4,)</f>
        <v>138159</v>
      </c>
      <c r="W66">
        <f>2020 - VLOOKUP(L66, age!$A:$D,4,)</f>
        <v>158</v>
      </c>
      <c r="X66">
        <f>VLOOKUP(H66,'air-quality-london-time-of-day'!E:G,3,FALSE)</f>
        <v>13.3</v>
      </c>
      <c r="Y66">
        <f>VLOOKUP(I66,Weather!F:K,2,)</f>
        <v>5.0250000000000004</v>
      </c>
      <c r="Z66">
        <f>VLOOKUP(I66,Weather!F:K,3,)</f>
        <v>0</v>
      </c>
      <c r="AA66">
        <f>VLOOKUP(I66,Weather!F:K,4,)</f>
        <v>0.75</v>
      </c>
      <c r="AB66">
        <f>VLOOKUP(I66,Weather!F:K,5,)</f>
        <v>1019</v>
      </c>
      <c r="AC66">
        <f>VLOOKUP(I66,Weather!F:K,6,)</f>
        <v>2</v>
      </c>
    </row>
    <row r="67" spans="1:29" x14ac:dyDescent="0.25">
      <c r="A67" t="s">
        <v>7</v>
      </c>
      <c r="B67" t="s">
        <v>5</v>
      </c>
      <c r="C67" s="1">
        <v>41981.425000000003</v>
      </c>
      <c r="D67" s="3">
        <f t="shared" ref="D67:D128" si="8">YEAR(C67)</f>
        <v>2014</v>
      </c>
      <c r="E67" s="3">
        <f t="shared" ref="E67:E130" si="9">MONTH(C67)</f>
        <v>12</v>
      </c>
      <c r="F67" s="3">
        <f t="shared" ref="F67:F130" si="10">HOUR(C67)</f>
        <v>10</v>
      </c>
      <c r="G67" s="3">
        <f t="shared" ref="G67:G130" si="11">DAY(C67)</f>
        <v>8</v>
      </c>
      <c r="H67" s="3" t="str">
        <f t="shared" ref="H67:H130" si="12">D67&amp;E67&amp;F67</f>
        <v>20141210</v>
      </c>
      <c r="I67" s="3" t="str">
        <f t="shared" ref="I67:I130" si="13">D67&amp;E67&amp;F67&amp;G67</f>
        <v>201412108</v>
      </c>
      <c r="J67">
        <v>153</v>
      </c>
      <c r="K67">
        <v>91.8</v>
      </c>
      <c r="L67" t="str">
        <f>VLOOKUP(C67,List!$A$2:$C$2089,3,)</f>
        <v>King's Cross St. Pancras</v>
      </c>
      <c r="M67" t="str">
        <f>VLOOKUP(C67,List!$A$2:$C$2089,2,)</f>
        <v>Victoria</v>
      </c>
      <c r="N67" t="str">
        <f t="shared" ref="N67:N128" si="14">L67&amp;"|"&amp;M67</f>
        <v>King's Cross St. Pancras|Victoria</v>
      </c>
      <c r="O67">
        <f>VLOOKUP(N67,Depth!$A$2:$F$427,3,)</f>
        <v>17</v>
      </c>
      <c r="P67">
        <f>VLOOKUP(N67,Depth!$A$2:$F$427,5,)</f>
        <v>99.915000000000006</v>
      </c>
      <c r="Q67">
        <f>VLOOKUP(N67,Depth!$A$2:$F$427,6,)</f>
        <v>17.085000000000001</v>
      </c>
      <c r="R67">
        <f>VLOOKUP(L67,longitude_latitude!C:J,7,)</f>
        <v>-0.123168404</v>
      </c>
      <c r="S67">
        <f>VLOOKUP(L67,longitude_latitude!C:J,8,)</f>
        <v>51.529277280000002</v>
      </c>
      <c r="T67">
        <f t="shared" ref="T67:T128" si="15">R67*S67</f>
        <v>-6.3467788418510613</v>
      </c>
      <c r="U67">
        <f>VLOOKUP(M67,LINE!$A$2:$B$13,2,)</f>
        <v>11</v>
      </c>
      <c r="V67">
        <f>VLOOKUP(L67,Entry_exit!B:P,4,)</f>
        <v>138159</v>
      </c>
      <c r="W67">
        <f>2020 - VLOOKUP(L67, age!$A:$D,4,)</f>
        <v>158</v>
      </c>
      <c r="X67">
        <f>VLOOKUP(H67,'air-quality-london-time-of-day'!E:G,3,FALSE)</f>
        <v>13.3</v>
      </c>
      <c r="Y67">
        <f>VLOOKUP(I67,Weather!F:K,2,)</f>
        <v>5.0250000000000004</v>
      </c>
      <c r="Z67">
        <f>VLOOKUP(I67,Weather!F:K,3,)</f>
        <v>0</v>
      </c>
      <c r="AA67">
        <f>VLOOKUP(I67,Weather!F:K,4,)</f>
        <v>0.75</v>
      </c>
      <c r="AB67">
        <f>VLOOKUP(I67,Weather!F:K,5,)</f>
        <v>1019</v>
      </c>
      <c r="AC67">
        <f>VLOOKUP(I67,Weather!F:K,6,)</f>
        <v>2</v>
      </c>
    </row>
    <row r="68" spans="1:29" x14ac:dyDescent="0.25">
      <c r="A68" t="s">
        <v>7</v>
      </c>
      <c r="B68" t="s">
        <v>5</v>
      </c>
      <c r="C68" s="1">
        <v>41981.425694444442</v>
      </c>
      <c r="D68" s="3">
        <f t="shared" si="8"/>
        <v>2014</v>
      </c>
      <c r="E68" s="3">
        <f t="shared" si="9"/>
        <v>12</v>
      </c>
      <c r="F68" s="3">
        <f t="shared" si="10"/>
        <v>10</v>
      </c>
      <c r="G68" s="3">
        <f t="shared" si="11"/>
        <v>8</v>
      </c>
      <c r="H68" s="3" t="str">
        <f t="shared" si="12"/>
        <v>20141210</v>
      </c>
      <c r="I68" s="3" t="str">
        <f t="shared" si="13"/>
        <v>201412108</v>
      </c>
      <c r="J68">
        <v>136</v>
      </c>
      <c r="K68">
        <v>81.599999999999994</v>
      </c>
      <c r="L68" t="str">
        <f>VLOOKUP(C68,List!$A$2:$C$2089,3,)</f>
        <v>Euston</v>
      </c>
      <c r="M68" t="str">
        <f>VLOOKUP(C68,List!$A$2:$C$2089,2,)</f>
        <v>Victoria</v>
      </c>
      <c r="N68" t="str">
        <f t="shared" si="14"/>
        <v>Euston|Victoria</v>
      </c>
      <c r="O68">
        <f>VLOOKUP(N68,Depth!$A$2:$F$427,3,)</f>
        <v>25</v>
      </c>
      <c r="P68">
        <f>VLOOKUP(N68,Depth!$A$2:$F$427,5,)</f>
        <v>92.53</v>
      </c>
      <c r="Q68">
        <f>VLOOKUP(N68,Depth!$A$2:$F$427,6,)</f>
        <v>32.47</v>
      </c>
      <c r="R68">
        <f>VLOOKUP(L68,longitude_latitude!C:J,7,)</f>
        <v>-0.13299207099999999</v>
      </c>
      <c r="S68">
        <f>VLOOKUP(L68,longitude_latitude!C:J,8,)</f>
        <v>51.527576680000003</v>
      </c>
      <c r="T68">
        <f t="shared" si="15"/>
        <v>-6.8527591362845044</v>
      </c>
      <c r="U68">
        <f>VLOOKUP(M68,LINE!$A$2:$B$13,2,)</f>
        <v>11</v>
      </c>
      <c r="V68">
        <f>VLOOKUP(L68,Entry_exit!B:P,4,)</f>
        <v>62670</v>
      </c>
      <c r="W68">
        <f>2020 - VLOOKUP(L68, age!$A:$D,4,)</f>
        <v>113</v>
      </c>
      <c r="X68">
        <f>VLOOKUP(H68,'air-quality-london-time-of-day'!E:G,3,FALSE)</f>
        <v>13.3</v>
      </c>
      <c r="Y68">
        <f>VLOOKUP(I68,Weather!F:K,2,)</f>
        <v>5.0250000000000004</v>
      </c>
      <c r="Z68">
        <f>VLOOKUP(I68,Weather!F:K,3,)</f>
        <v>0</v>
      </c>
      <c r="AA68">
        <f>VLOOKUP(I68,Weather!F:K,4,)</f>
        <v>0.75</v>
      </c>
      <c r="AB68">
        <f>VLOOKUP(I68,Weather!F:K,5,)</f>
        <v>1019</v>
      </c>
      <c r="AC68">
        <f>VLOOKUP(I68,Weather!F:K,6,)</f>
        <v>2</v>
      </c>
    </row>
    <row r="69" spans="1:29" x14ac:dyDescent="0.25">
      <c r="A69" t="s">
        <v>7</v>
      </c>
      <c r="B69" t="s">
        <v>5</v>
      </c>
      <c r="C69" s="1">
        <v>41981.426388888889</v>
      </c>
      <c r="D69" s="3">
        <f t="shared" si="8"/>
        <v>2014</v>
      </c>
      <c r="E69" s="3">
        <f t="shared" si="9"/>
        <v>12</v>
      </c>
      <c r="F69" s="3">
        <f t="shared" si="10"/>
        <v>10</v>
      </c>
      <c r="G69" s="3">
        <f t="shared" si="11"/>
        <v>8</v>
      </c>
      <c r="H69" s="3" t="str">
        <f t="shared" si="12"/>
        <v>20141210</v>
      </c>
      <c r="I69" s="3" t="str">
        <f t="shared" si="13"/>
        <v>201412108</v>
      </c>
      <c r="J69">
        <v>156</v>
      </c>
      <c r="K69">
        <v>93.6</v>
      </c>
      <c r="L69" t="str">
        <f>VLOOKUP(C69,List!$A$2:$C$2089,3,)</f>
        <v>Warren Street</v>
      </c>
      <c r="M69" t="str">
        <f>VLOOKUP(C69,List!$A$2:$C$2089,2,)</f>
        <v>Victoria</v>
      </c>
      <c r="N69" t="str">
        <f t="shared" si="14"/>
        <v>Warren Street|Victoria</v>
      </c>
      <c r="O69">
        <f>VLOOKUP(N69,Depth!$A$2:$F$427,3,)</f>
        <v>27</v>
      </c>
      <c r="P69">
        <f>VLOOKUP(N69,Depth!$A$2:$F$427,5,)</f>
        <v>96.08</v>
      </c>
      <c r="Q69">
        <f>VLOOKUP(N69,Depth!$A$2:$F$427,6,)</f>
        <v>30.92</v>
      </c>
      <c r="R69">
        <f>VLOOKUP(L69,longitude_latitude!C:J,7,)</f>
        <v>-0.13673581100000001</v>
      </c>
      <c r="S69">
        <f>VLOOKUP(L69,longitude_latitude!C:J,8,)</f>
        <v>51.524018869999999</v>
      </c>
      <c r="T69">
        <f t="shared" si="15"/>
        <v>-7.045178506168754</v>
      </c>
      <c r="U69">
        <f>VLOOKUP(M69,LINE!$A$2:$B$13,2,)</f>
        <v>11</v>
      </c>
      <c r="V69">
        <f>VLOOKUP(L69,Entry_exit!B:P,4,)</f>
        <v>35076</v>
      </c>
      <c r="W69">
        <f>2020 - VLOOKUP(L69, age!$A:$D,4,)</f>
        <v>113</v>
      </c>
      <c r="X69">
        <f>VLOOKUP(H69,'air-quality-london-time-of-day'!E:G,3,FALSE)</f>
        <v>13.3</v>
      </c>
      <c r="Y69">
        <f>VLOOKUP(I69,Weather!F:K,2,)</f>
        <v>5.0250000000000004</v>
      </c>
      <c r="Z69">
        <f>VLOOKUP(I69,Weather!F:K,3,)</f>
        <v>0</v>
      </c>
      <c r="AA69">
        <f>VLOOKUP(I69,Weather!F:K,4,)</f>
        <v>0.75</v>
      </c>
      <c r="AB69">
        <f>VLOOKUP(I69,Weather!F:K,5,)</f>
        <v>1019</v>
      </c>
      <c r="AC69">
        <f>VLOOKUP(I69,Weather!F:K,6,)</f>
        <v>2</v>
      </c>
    </row>
    <row r="70" spans="1:29" x14ac:dyDescent="0.25">
      <c r="A70" t="s">
        <v>7</v>
      </c>
      <c r="B70" t="s">
        <v>5</v>
      </c>
      <c r="C70" s="1">
        <v>41981.427083333336</v>
      </c>
      <c r="D70" s="3">
        <f t="shared" si="8"/>
        <v>2014</v>
      </c>
      <c r="E70" s="3">
        <f t="shared" si="9"/>
        <v>12</v>
      </c>
      <c r="F70" s="3">
        <f t="shared" si="10"/>
        <v>10</v>
      </c>
      <c r="G70" s="3">
        <f t="shared" si="11"/>
        <v>8</v>
      </c>
      <c r="H70" s="3" t="str">
        <f t="shared" si="12"/>
        <v>20141210</v>
      </c>
      <c r="I70" s="3" t="str">
        <f t="shared" si="13"/>
        <v>201412108</v>
      </c>
      <c r="J70">
        <v>118</v>
      </c>
      <c r="K70">
        <v>70.8</v>
      </c>
      <c r="L70" t="str">
        <f>VLOOKUP(C70,List!$A$2:$C$2089,3,)</f>
        <v>Warren Street</v>
      </c>
      <c r="M70" t="str">
        <f>VLOOKUP(C70,List!$A$2:$C$2089,2,)</f>
        <v>Victoria</v>
      </c>
      <c r="N70" t="str">
        <f t="shared" si="14"/>
        <v>Warren Street|Victoria</v>
      </c>
      <c r="O70">
        <f>VLOOKUP(N70,Depth!$A$2:$F$427,3,)</f>
        <v>27</v>
      </c>
      <c r="P70">
        <f>VLOOKUP(N70,Depth!$A$2:$F$427,5,)</f>
        <v>96.08</v>
      </c>
      <c r="Q70">
        <f>VLOOKUP(N70,Depth!$A$2:$F$427,6,)</f>
        <v>30.92</v>
      </c>
      <c r="R70">
        <f>VLOOKUP(L70,longitude_latitude!C:J,7,)</f>
        <v>-0.13673581100000001</v>
      </c>
      <c r="S70">
        <f>VLOOKUP(L70,longitude_latitude!C:J,8,)</f>
        <v>51.524018869999999</v>
      </c>
      <c r="T70">
        <f t="shared" si="15"/>
        <v>-7.045178506168754</v>
      </c>
      <c r="U70">
        <f>VLOOKUP(M70,LINE!$A$2:$B$13,2,)</f>
        <v>11</v>
      </c>
      <c r="V70">
        <f>VLOOKUP(L70,Entry_exit!B:P,4,)</f>
        <v>35076</v>
      </c>
      <c r="W70">
        <f>2020 - VLOOKUP(L70, age!$A:$D,4,)</f>
        <v>113</v>
      </c>
      <c r="X70">
        <f>VLOOKUP(H70,'air-quality-london-time-of-day'!E:G,3,FALSE)</f>
        <v>13.3</v>
      </c>
      <c r="Y70">
        <f>VLOOKUP(I70,Weather!F:K,2,)</f>
        <v>5.0250000000000004</v>
      </c>
      <c r="Z70">
        <f>VLOOKUP(I70,Weather!F:K,3,)</f>
        <v>0</v>
      </c>
      <c r="AA70">
        <f>VLOOKUP(I70,Weather!F:K,4,)</f>
        <v>0.75</v>
      </c>
      <c r="AB70">
        <f>VLOOKUP(I70,Weather!F:K,5,)</f>
        <v>1019</v>
      </c>
      <c r="AC70">
        <f>VLOOKUP(I70,Weather!F:K,6,)</f>
        <v>2</v>
      </c>
    </row>
    <row r="71" spans="1:29" x14ac:dyDescent="0.25">
      <c r="A71" t="s">
        <v>7</v>
      </c>
      <c r="B71" t="s">
        <v>5</v>
      </c>
      <c r="C71" s="1">
        <v>41981.427777777775</v>
      </c>
      <c r="D71" s="3">
        <f t="shared" si="8"/>
        <v>2014</v>
      </c>
      <c r="E71" s="3">
        <f t="shared" si="9"/>
        <v>12</v>
      </c>
      <c r="F71" s="3">
        <f t="shared" si="10"/>
        <v>10</v>
      </c>
      <c r="G71" s="3">
        <f t="shared" si="11"/>
        <v>8</v>
      </c>
      <c r="H71" s="3" t="str">
        <f t="shared" si="12"/>
        <v>20141210</v>
      </c>
      <c r="I71" s="3" t="str">
        <f t="shared" si="13"/>
        <v>201412108</v>
      </c>
      <c r="J71">
        <v>187</v>
      </c>
      <c r="K71">
        <v>112.2</v>
      </c>
      <c r="L71" t="str">
        <f>VLOOKUP(C71,List!$A$2:$C$2089,3,)</f>
        <v>Oxford Circus</v>
      </c>
      <c r="M71" t="str">
        <f>VLOOKUP(C71,List!$A$2:$C$2089,2,)</f>
        <v>Victoria</v>
      </c>
      <c r="N71" t="str">
        <f t="shared" si="14"/>
        <v>Oxford Circus|Victoria</v>
      </c>
      <c r="O71">
        <f>VLOOKUP(N71,Depth!$A$2:$F$427,3,)</f>
        <v>27</v>
      </c>
      <c r="P71">
        <f>VLOOKUP(N71,Depth!$A$2:$F$427,5,)</f>
        <v>104.14</v>
      </c>
      <c r="Q71">
        <f>VLOOKUP(N71,Depth!$A$2:$F$427,6,)</f>
        <v>22.86</v>
      </c>
      <c r="R71">
        <f>VLOOKUP(L71,longitude_latitude!C:J,7,)</f>
        <v>-0.14002524599999999</v>
      </c>
      <c r="S71">
        <f>VLOOKUP(L71,longitude_latitude!C:J,8,)</f>
        <v>51.51481046</v>
      </c>
      <c r="T71">
        <f t="shared" si="15"/>
        <v>-7.2133740073048731</v>
      </c>
      <c r="U71">
        <f>VLOOKUP(M71,LINE!$A$2:$B$13,2,)</f>
        <v>11</v>
      </c>
      <c r="V71">
        <f>VLOOKUP(L71,Entry_exit!B:P,4,)</f>
        <v>133573</v>
      </c>
      <c r="W71">
        <f>2020 - VLOOKUP(L71, age!$A:$D,4,)</f>
        <v>114</v>
      </c>
      <c r="X71">
        <f>VLOOKUP(H71,'air-quality-london-time-of-day'!E:G,3,FALSE)</f>
        <v>13.3</v>
      </c>
      <c r="Y71">
        <f>VLOOKUP(I71,Weather!F:K,2,)</f>
        <v>5.0250000000000004</v>
      </c>
      <c r="Z71">
        <f>VLOOKUP(I71,Weather!F:K,3,)</f>
        <v>0</v>
      </c>
      <c r="AA71">
        <f>VLOOKUP(I71,Weather!F:K,4,)</f>
        <v>0.75</v>
      </c>
      <c r="AB71">
        <f>VLOOKUP(I71,Weather!F:K,5,)</f>
        <v>1019</v>
      </c>
      <c r="AC71">
        <f>VLOOKUP(I71,Weather!F:K,6,)</f>
        <v>2</v>
      </c>
    </row>
    <row r="72" spans="1:29" x14ac:dyDescent="0.25">
      <c r="A72" t="s">
        <v>7</v>
      </c>
      <c r="B72" t="s">
        <v>5</v>
      </c>
      <c r="C72" s="1">
        <v>41981.428472222222</v>
      </c>
      <c r="D72" s="3">
        <f t="shared" si="8"/>
        <v>2014</v>
      </c>
      <c r="E72" s="3">
        <f t="shared" si="9"/>
        <v>12</v>
      </c>
      <c r="F72" s="3">
        <f t="shared" si="10"/>
        <v>10</v>
      </c>
      <c r="G72" s="3">
        <f t="shared" si="11"/>
        <v>8</v>
      </c>
      <c r="H72" s="3" t="str">
        <f t="shared" si="12"/>
        <v>20141210</v>
      </c>
      <c r="I72" s="3" t="str">
        <f t="shared" si="13"/>
        <v>201412108</v>
      </c>
      <c r="J72">
        <v>167</v>
      </c>
      <c r="K72">
        <v>100.2</v>
      </c>
      <c r="L72" t="str">
        <f>VLOOKUP(C72,List!$A$2:$C$2089,3,)</f>
        <v>Oxford Circus</v>
      </c>
      <c r="M72" t="str">
        <f>VLOOKUP(C72,List!$A$2:$C$2089,2,)</f>
        <v>Victoria</v>
      </c>
      <c r="N72" t="str">
        <f t="shared" si="14"/>
        <v>Oxford Circus|Victoria</v>
      </c>
      <c r="O72">
        <f>VLOOKUP(N72,Depth!$A$2:$F$427,3,)</f>
        <v>27</v>
      </c>
      <c r="P72">
        <f>VLOOKUP(N72,Depth!$A$2:$F$427,5,)</f>
        <v>104.14</v>
      </c>
      <c r="Q72">
        <f>VLOOKUP(N72,Depth!$A$2:$F$427,6,)</f>
        <v>22.86</v>
      </c>
      <c r="R72">
        <f>VLOOKUP(L72,longitude_latitude!C:J,7,)</f>
        <v>-0.14002524599999999</v>
      </c>
      <c r="S72">
        <f>VLOOKUP(L72,longitude_latitude!C:J,8,)</f>
        <v>51.51481046</v>
      </c>
      <c r="T72">
        <f t="shared" si="15"/>
        <v>-7.2133740073048731</v>
      </c>
      <c r="U72">
        <f>VLOOKUP(M72,LINE!$A$2:$B$13,2,)</f>
        <v>11</v>
      </c>
      <c r="V72">
        <f>VLOOKUP(L72,Entry_exit!B:P,4,)</f>
        <v>133573</v>
      </c>
      <c r="W72">
        <f>2020 - VLOOKUP(L72, age!$A:$D,4,)</f>
        <v>114</v>
      </c>
      <c r="X72">
        <f>VLOOKUP(H72,'air-quality-london-time-of-day'!E:G,3,FALSE)</f>
        <v>13.3</v>
      </c>
      <c r="Y72">
        <f>VLOOKUP(I72,Weather!F:K,2,)</f>
        <v>5.0250000000000004</v>
      </c>
      <c r="Z72">
        <f>VLOOKUP(I72,Weather!F:K,3,)</f>
        <v>0</v>
      </c>
      <c r="AA72">
        <f>VLOOKUP(I72,Weather!F:K,4,)</f>
        <v>0.75</v>
      </c>
      <c r="AB72">
        <f>VLOOKUP(I72,Weather!F:K,5,)</f>
        <v>1019</v>
      </c>
      <c r="AC72">
        <f>VLOOKUP(I72,Weather!F:K,6,)</f>
        <v>2</v>
      </c>
    </row>
    <row r="73" spans="1:29" x14ac:dyDescent="0.25">
      <c r="A73" t="s">
        <v>7</v>
      </c>
      <c r="B73" t="s">
        <v>5</v>
      </c>
      <c r="C73" s="1">
        <v>41981.429166666669</v>
      </c>
      <c r="D73" s="3">
        <f t="shared" si="8"/>
        <v>2014</v>
      </c>
      <c r="E73" s="3">
        <f t="shared" si="9"/>
        <v>12</v>
      </c>
      <c r="F73" s="3">
        <f t="shared" si="10"/>
        <v>10</v>
      </c>
      <c r="G73" s="3">
        <f t="shared" si="11"/>
        <v>8</v>
      </c>
      <c r="H73" s="3" t="str">
        <f t="shared" si="12"/>
        <v>20141210</v>
      </c>
      <c r="I73" s="3" t="str">
        <f t="shared" si="13"/>
        <v>201412108</v>
      </c>
      <c r="J73">
        <v>137</v>
      </c>
      <c r="K73">
        <v>82.2</v>
      </c>
      <c r="L73" t="str">
        <f>VLOOKUP(C73,List!$A$2:$C$2089,3,)</f>
        <v>Green Park</v>
      </c>
      <c r="M73" t="str">
        <f>VLOOKUP(C73,List!$A$2:$C$2089,2,)</f>
        <v>Victoria</v>
      </c>
      <c r="N73" t="str">
        <f t="shared" si="14"/>
        <v>Green Park|Victoria</v>
      </c>
      <c r="O73">
        <f>VLOOKUP(N73,Depth!$A$2:$F$427,3,)</f>
        <v>18</v>
      </c>
      <c r="P73">
        <f>VLOOKUP(N73,Depth!$A$2:$F$427,5,)</f>
        <v>94.92</v>
      </c>
      <c r="Q73">
        <f>VLOOKUP(N73,Depth!$A$2:$F$427,6,)</f>
        <v>23.08</v>
      </c>
      <c r="R73">
        <f>VLOOKUP(L73,longitude_latitude!C:J,7,)</f>
        <v>-0.140937126</v>
      </c>
      <c r="S73">
        <f>VLOOKUP(L73,longitude_latitude!C:J,8,)</f>
        <v>51.506357469999998</v>
      </c>
      <c r="T73">
        <f t="shared" si="15"/>
        <v>-7.2591579925504304</v>
      </c>
      <c r="U73">
        <f>VLOOKUP(M73,LINE!$A$2:$B$13,2,)</f>
        <v>11</v>
      </c>
      <c r="V73">
        <f>VLOOKUP(L73,Entry_exit!B:P,4,)</f>
        <v>59805</v>
      </c>
      <c r="W73">
        <f>2020 - VLOOKUP(L73, age!$A:$D,4,)</f>
        <v>114</v>
      </c>
      <c r="X73">
        <f>VLOOKUP(H73,'air-quality-london-time-of-day'!E:G,3,FALSE)</f>
        <v>13.3</v>
      </c>
      <c r="Y73">
        <f>VLOOKUP(I73,Weather!F:K,2,)</f>
        <v>5.0250000000000004</v>
      </c>
      <c r="Z73">
        <f>VLOOKUP(I73,Weather!F:K,3,)</f>
        <v>0</v>
      </c>
      <c r="AA73">
        <f>VLOOKUP(I73,Weather!F:K,4,)</f>
        <v>0.75</v>
      </c>
      <c r="AB73">
        <f>VLOOKUP(I73,Weather!F:K,5,)</f>
        <v>1019</v>
      </c>
      <c r="AC73">
        <f>VLOOKUP(I73,Weather!F:K,6,)</f>
        <v>2</v>
      </c>
    </row>
    <row r="74" spans="1:29" x14ac:dyDescent="0.25">
      <c r="A74" t="s">
        <v>7</v>
      </c>
      <c r="B74" t="s">
        <v>5</v>
      </c>
      <c r="C74" s="1">
        <v>41981.429861111108</v>
      </c>
      <c r="D74" s="3">
        <f t="shared" si="8"/>
        <v>2014</v>
      </c>
      <c r="E74" s="3">
        <f t="shared" si="9"/>
        <v>12</v>
      </c>
      <c r="F74" s="3">
        <f t="shared" si="10"/>
        <v>10</v>
      </c>
      <c r="G74" s="3">
        <f t="shared" si="11"/>
        <v>8</v>
      </c>
      <c r="H74" s="3" t="str">
        <f t="shared" si="12"/>
        <v>20141210</v>
      </c>
      <c r="I74" s="3" t="str">
        <f t="shared" si="13"/>
        <v>201412108</v>
      </c>
      <c r="J74">
        <v>259</v>
      </c>
      <c r="K74">
        <v>155.4</v>
      </c>
      <c r="L74" t="str">
        <f>VLOOKUP(C74,List!$A$2:$C$2089,3,)</f>
        <v>Green Park</v>
      </c>
      <c r="M74" t="str">
        <f>VLOOKUP(C74,List!$A$2:$C$2089,2,)</f>
        <v>Victoria</v>
      </c>
      <c r="N74" t="str">
        <f t="shared" si="14"/>
        <v>Green Park|Victoria</v>
      </c>
      <c r="O74">
        <f>VLOOKUP(N74,Depth!$A$2:$F$427,3,)</f>
        <v>18</v>
      </c>
      <c r="P74">
        <f>VLOOKUP(N74,Depth!$A$2:$F$427,5,)</f>
        <v>94.92</v>
      </c>
      <c r="Q74">
        <f>VLOOKUP(N74,Depth!$A$2:$F$427,6,)</f>
        <v>23.08</v>
      </c>
      <c r="R74">
        <f>VLOOKUP(L74,longitude_latitude!C:J,7,)</f>
        <v>-0.140937126</v>
      </c>
      <c r="S74">
        <f>VLOOKUP(L74,longitude_latitude!C:J,8,)</f>
        <v>51.506357469999998</v>
      </c>
      <c r="T74">
        <f t="shared" si="15"/>
        <v>-7.2591579925504304</v>
      </c>
      <c r="U74">
        <f>VLOOKUP(M74,LINE!$A$2:$B$13,2,)</f>
        <v>11</v>
      </c>
      <c r="V74">
        <f>VLOOKUP(L74,Entry_exit!B:P,4,)</f>
        <v>59805</v>
      </c>
      <c r="W74">
        <f>2020 - VLOOKUP(L74, age!$A:$D,4,)</f>
        <v>114</v>
      </c>
      <c r="X74">
        <f>VLOOKUP(H74,'air-quality-london-time-of-day'!E:G,3,FALSE)</f>
        <v>13.3</v>
      </c>
      <c r="Y74">
        <f>VLOOKUP(I74,Weather!F:K,2,)</f>
        <v>5.0250000000000004</v>
      </c>
      <c r="Z74">
        <f>VLOOKUP(I74,Weather!F:K,3,)</f>
        <v>0</v>
      </c>
      <c r="AA74">
        <f>VLOOKUP(I74,Weather!F:K,4,)</f>
        <v>0.75</v>
      </c>
      <c r="AB74">
        <f>VLOOKUP(I74,Weather!F:K,5,)</f>
        <v>1019</v>
      </c>
      <c r="AC74">
        <f>VLOOKUP(I74,Weather!F:K,6,)</f>
        <v>2</v>
      </c>
    </row>
    <row r="75" spans="1:29" x14ac:dyDescent="0.25">
      <c r="A75" t="s">
        <v>7</v>
      </c>
      <c r="B75" t="s">
        <v>5</v>
      </c>
      <c r="C75" s="1">
        <v>41981.430555555555</v>
      </c>
      <c r="D75" s="3">
        <f t="shared" si="8"/>
        <v>2014</v>
      </c>
      <c r="E75" s="3">
        <f t="shared" si="9"/>
        <v>12</v>
      </c>
      <c r="F75" s="3">
        <f t="shared" si="10"/>
        <v>10</v>
      </c>
      <c r="G75" s="3">
        <f t="shared" si="11"/>
        <v>8</v>
      </c>
      <c r="H75" s="3" t="str">
        <f t="shared" si="12"/>
        <v>20141210</v>
      </c>
      <c r="I75" s="3" t="str">
        <f t="shared" si="13"/>
        <v>201412108</v>
      </c>
      <c r="J75">
        <v>193</v>
      </c>
      <c r="K75">
        <v>115.8</v>
      </c>
      <c r="L75" t="str">
        <f>VLOOKUP(C75,List!$A$2:$C$2089,3,)</f>
        <v>Victoria</v>
      </c>
      <c r="M75" t="str">
        <f>VLOOKUP(C75,List!$A$2:$C$2089,2,)</f>
        <v>Victoria</v>
      </c>
      <c r="N75" t="str">
        <f t="shared" si="14"/>
        <v>Victoria|Victoria</v>
      </c>
      <c r="O75">
        <f>VLOOKUP(N75,Depth!$A$2:$F$427,3,)</f>
        <v>4.5999999999999996</v>
      </c>
      <c r="P75">
        <f>VLOOKUP(N75,Depth!$A$2:$F$427,5,)</f>
        <v>85.17</v>
      </c>
      <c r="Q75">
        <f>VLOOKUP(N75,Depth!$A$2:$F$427,6,)</f>
        <v>19.43</v>
      </c>
      <c r="R75">
        <f>VLOOKUP(L75,longitude_latitude!C:J,7,)</f>
        <v>-0.14148501699999999</v>
      </c>
      <c r="S75">
        <f>VLOOKUP(L75,longitude_latitude!C:J,8,)</f>
        <v>51.49588954</v>
      </c>
      <c r="T75">
        <f t="shared" si="15"/>
        <v>-7.2858968069970214</v>
      </c>
      <c r="U75">
        <f>VLOOKUP(M75,LINE!$A$2:$B$13,2,)</f>
        <v>11</v>
      </c>
      <c r="V75">
        <f>VLOOKUP(L75,Entry_exit!B:P,4,)</f>
        <v>123265</v>
      </c>
      <c r="W75">
        <f>2020 - VLOOKUP(L75, age!$A:$D,4,)</f>
        <v>160</v>
      </c>
      <c r="X75">
        <f>VLOOKUP(H75,'air-quality-london-time-of-day'!E:G,3,FALSE)</f>
        <v>13.3</v>
      </c>
      <c r="Y75">
        <f>VLOOKUP(I75,Weather!F:K,2,)</f>
        <v>5.0250000000000004</v>
      </c>
      <c r="Z75">
        <f>VLOOKUP(I75,Weather!F:K,3,)</f>
        <v>0</v>
      </c>
      <c r="AA75">
        <f>VLOOKUP(I75,Weather!F:K,4,)</f>
        <v>0.75</v>
      </c>
      <c r="AB75">
        <f>VLOOKUP(I75,Weather!F:K,5,)</f>
        <v>1019</v>
      </c>
      <c r="AC75">
        <f>VLOOKUP(I75,Weather!F:K,6,)</f>
        <v>2</v>
      </c>
    </row>
    <row r="76" spans="1:29" x14ac:dyDescent="0.25">
      <c r="A76" t="s">
        <v>7</v>
      </c>
      <c r="B76" t="s">
        <v>5</v>
      </c>
      <c r="C76" s="1">
        <v>41981.431250000001</v>
      </c>
      <c r="D76" s="3">
        <f t="shared" si="8"/>
        <v>2014</v>
      </c>
      <c r="E76" s="3">
        <f t="shared" si="9"/>
        <v>12</v>
      </c>
      <c r="F76" s="3">
        <f t="shared" si="10"/>
        <v>10</v>
      </c>
      <c r="G76" s="3">
        <f t="shared" si="11"/>
        <v>8</v>
      </c>
      <c r="H76" s="3" t="str">
        <f t="shared" si="12"/>
        <v>20141210</v>
      </c>
      <c r="I76" s="3" t="str">
        <f t="shared" si="13"/>
        <v>201412108</v>
      </c>
      <c r="J76">
        <v>185</v>
      </c>
      <c r="K76">
        <v>111</v>
      </c>
      <c r="L76" t="str">
        <f>VLOOKUP(C76,List!$A$2:$C$2089,3,)</f>
        <v>Victoria</v>
      </c>
      <c r="M76" t="str">
        <f>VLOOKUP(C76,List!$A$2:$C$2089,2,)</f>
        <v>Victoria</v>
      </c>
      <c r="N76" t="str">
        <f t="shared" si="14"/>
        <v>Victoria|Victoria</v>
      </c>
      <c r="O76">
        <f>VLOOKUP(N76,Depth!$A$2:$F$427,3,)</f>
        <v>4.5999999999999996</v>
      </c>
      <c r="P76">
        <f>VLOOKUP(N76,Depth!$A$2:$F$427,5,)</f>
        <v>85.17</v>
      </c>
      <c r="Q76">
        <f>VLOOKUP(N76,Depth!$A$2:$F$427,6,)</f>
        <v>19.43</v>
      </c>
      <c r="R76">
        <f>VLOOKUP(L76,longitude_latitude!C:J,7,)</f>
        <v>-0.14148501699999999</v>
      </c>
      <c r="S76">
        <f>VLOOKUP(L76,longitude_latitude!C:J,8,)</f>
        <v>51.49588954</v>
      </c>
      <c r="T76">
        <f t="shared" si="15"/>
        <v>-7.2858968069970214</v>
      </c>
      <c r="U76">
        <f>VLOOKUP(M76,LINE!$A$2:$B$13,2,)</f>
        <v>11</v>
      </c>
      <c r="V76">
        <f>VLOOKUP(L76,Entry_exit!B:P,4,)</f>
        <v>123265</v>
      </c>
      <c r="W76">
        <f>2020 - VLOOKUP(L76, age!$A:$D,4,)</f>
        <v>160</v>
      </c>
      <c r="X76">
        <f>VLOOKUP(H76,'air-quality-london-time-of-day'!E:G,3,FALSE)</f>
        <v>13.3</v>
      </c>
      <c r="Y76">
        <f>VLOOKUP(I76,Weather!F:K,2,)</f>
        <v>5.0250000000000004</v>
      </c>
      <c r="Z76">
        <f>VLOOKUP(I76,Weather!F:K,3,)</f>
        <v>0</v>
      </c>
      <c r="AA76">
        <f>VLOOKUP(I76,Weather!F:K,4,)</f>
        <v>0.75</v>
      </c>
      <c r="AB76">
        <f>VLOOKUP(I76,Weather!F:K,5,)</f>
        <v>1019</v>
      </c>
      <c r="AC76">
        <f>VLOOKUP(I76,Weather!F:K,6,)</f>
        <v>2</v>
      </c>
    </row>
    <row r="77" spans="1:29" x14ac:dyDescent="0.25">
      <c r="A77" t="s">
        <v>7</v>
      </c>
      <c r="B77" t="s">
        <v>5</v>
      </c>
      <c r="C77" s="1">
        <v>41981.431944444441</v>
      </c>
      <c r="D77" s="3">
        <f t="shared" si="8"/>
        <v>2014</v>
      </c>
      <c r="E77" s="3">
        <f t="shared" si="9"/>
        <v>12</v>
      </c>
      <c r="F77" s="3">
        <f t="shared" si="10"/>
        <v>10</v>
      </c>
      <c r="G77" s="3">
        <f t="shared" si="11"/>
        <v>8</v>
      </c>
      <c r="H77" s="3" t="str">
        <f t="shared" si="12"/>
        <v>20141210</v>
      </c>
      <c r="I77" s="3" t="str">
        <f t="shared" si="13"/>
        <v>201412108</v>
      </c>
      <c r="J77">
        <v>122</v>
      </c>
      <c r="K77">
        <v>73.2</v>
      </c>
      <c r="L77" t="str">
        <f>VLOOKUP(C77,List!$A$2:$C$2089,3,)</f>
        <v>Victoria</v>
      </c>
      <c r="M77" t="str">
        <f>VLOOKUP(C77,List!$A$2:$C$2089,2,)</f>
        <v>Victoria</v>
      </c>
      <c r="N77" t="str">
        <f t="shared" si="14"/>
        <v>Victoria|Victoria</v>
      </c>
      <c r="O77">
        <f>VLOOKUP(N77,Depth!$A$2:$F$427,3,)</f>
        <v>4.5999999999999996</v>
      </c>
      <c r="P77">
        <f>VLOOKUP(N77,Depth!$A$2:$F$427,5,)</f>
        <v>85.17</v>
      </c>
      <c r="Q77">
        <f>VLOOKUP(N77,Depth!$A$2:$F$427,6,)</f>
        <v>19.43</v>
      </c>
      <c r="R77">
        <f>VLOOKUP(L77,longitude_latitude!C:J,7,)</f>
        <v>-0.14148501699999999</v>
      </c>
      <c r="S77">
        <f>VLOOKUP(L77,longitude_latitude!C:J,8,)</f>
        <v>51.49588954</v>
      </c>
      <c r="T77">
        <f t="shared" si="15"/>
        <v>-7.2858968069970214</v>
      </c>
      <c r="U77">
        <f>VLOOKUP(M77,LINE!$A$2:$B$13,2,)</f>
        <v>11</v>
      </c>
      <c r="V77">
        <f>VLOOKUP(L77,Entry_exit!B:P,4,)</f>
        <v>123265</v>
      </c>
      <c r="W77">
        <f>2020 - VLOOKUP(L77, age!$A:$D,4,)</f>
        <v>160</v>
      </c>
      <c r="X77">
        <f>VLOOKUP(H77,'air-quality-london-time-of-day'!E:G,3,FALSE)</f>
        <v>13.3</v>
      </c>
      <c r="Y77">
        <f>VLOOKUP(I77,Weather!F:K,2,)</f>
        <v>5.0250000000000004</v>
      </c>
      <c r="Z77">
        <f>VLOOKUP(I77,Weather!F:K,3,)</f>
        <v>0</v>
      </c>
      <c r="AA77">
        <f>VLOOKUP(I77,Weather!F:K,4,)</f>
        <v>0.75</v>
      </c>
      <c r="AB77">
        <f>VLOOKUP(I77,Weather!F:K,5,)</f>
        <v>1019</v>
      </c>
      <c r="AC77">
        <f>VLOOKUP(I77,Weather!F:K,6,)</f>
        <v>2</v>
      </c>
    </row>
    <row r="78" spans="1:29" x14ac:dyDescent="0.25">
      <c r="A78" t="s">
        <v>7</v>
      </c>
      <c r="B78" t="s">
        <v>5</v>
      </c>
      <c r="C78" s="1">
        <v>41981.432638888888</v>
      </c>
      <c r="D78" s="3">
        <f t="shared" si="8"/>
        <v>2014</v>
      </c>
      <c r="E78" s="3">
        <f t="shared" si="9"/>
        <v>12</v>
      </c>
      <c r="F78" s="3">
        <f t="shared" si="10"/>
        <v>10</v>
      </c>
      <c r="G78" s="3">
        <f t="shared" si="11"/>
        <v>8</v>
      </c>
      <c r="H78" s="3" t="str">
        <f t="shared" si="12"/>
        <v>20141210</v>
      </c>
      <c r="I78" s="3" t="str">
        <f t="shared" si="13"/>
        <v>201412108</v>
      </c>
      <c r="J78">
        <v>136</v>
      </c>
      <c r="K78">
        <v>81.599999999999994</v>
      </c>
      <c r="L78" t="str">
        <f>VLOOKUP(C78,List!$A$2:$C$2089,3,)</f>
        <v>Victoria</v>
      </c>
      <c r="M78" t="str">
        <f>VLOOKUP(C78,List!$A$2:$C$2089,2,)</f>
        <v>Victoria</v>
      </c>
      <c r="N78" t="str">
        <f t="shared" si="14"/>
        <v>Victoria|Victoria</v>
      </c>
      <c r="O78">
        <f>VLOOKUP(N78,Depth!$A$2:$F$427,3,)</f>
        <v>4.5999999999999996</v>
      </c>
      <c r="P78">
        <f>VLOOKUP(N78,Depth!$A$2:$F$427,5,)</f>
        <v>85.17</v>
      </c>
      <c r="Q78">
        <f>VLOOKUP(N78,Depth!$A$2:$F$427,6,)</f>
        <v>19.43</v>
      </c>
      <c r="R78">
        <f>VLOOKUP(L78,longitude_latitude!C:J,7,)</f>
        <v>-0.14148501699999999</v>
      </c>
      <c r="S78">
        <f>VLOOKUP(L78,longitude_latitude!C:J,8,)</f>
        <v>51.49588954</v>
      </c>
      <c r="T78">
        <f t="shared" si="15"/>
        <v>-7.2858968069970214</v>
      </c>
      <c r="U78">
        <f>VLOOKUP(M78,LINE!$A$2:$B$13,2,)</f>
        <v>11</v>
      </c>
      <c r="V78">
        <f>VLOOKUP(L78,Entry_exit!B:P,4,)</f>
        <v>123265</v>
      </c>
      <c r="W78">
        <f>2020 - VLOOKUP(L78, age!$A:$D,4,)</f>
        <v>160</v>
      </c>
      <c r="X78">
        <f>VLOOKUP(H78,'air-quality-london-time-of-day'!E:G,3,FALSE)</f>
        <v>13.3</v>
      </c>
      <c r="Y78">
        <f>VLOOKUP(I78,Weather!F:K,2,)</f>
        <v>5.0250000000000004</v>
      </c>
      <c r="Z78">
        <f>VLOOKUP(I78,Weather!F:K,3,)</f>
        <v>0</v>
      </c>
      <c r="AA78">
        <f>VLOOKUP(I78,Weather!F:K,4,)</f>
        <v>0.75</v>
      </c>
      <c r="AB78">
        <f>VLOOKUP(I78,Weather!F:K,5,)</f>
        <v>1019</v>
      </c>
      <c r="AC78">
        <f>VLOOKUP(I78,Weather!F:K,6,)</f>
        <v>2</v>
      </c>
    </row>
    <row r="79" spans="1:29" x14ac:dyDescent="0.25">
      <c r="A79" t="s">
        <v>7</v>
      </c>
      <c r="B79" t="s">
        <v>5</v>
      </c>
      <c r="C79" s="1">
        <v>41981.433333333334</v>
      </c>
      <c r="D79" s="3">
        <f t="shared" si="8"/>
        <v>2014</v>
      </c>
      <c r="E79" s="3">
        <f t="shared" si="9"/>
        <v>12</v>
      </c>
      <c r="F79" s="3">
        <f t="shared" si="10"/>
        <v>10</v>
      </c>
      <c r="G79" s="3">
        <f t="shared" si="11"/>
        <v>8</v>
      </c>
      <c r="H79" s="3" t="str">
        <f t="shared" si="12"/>
        <v>20141210</v>
      </c>
      <c r="I79" s="3" t="str">
        <f t="shared" si="13"/>
        <v>201412108</v>
      </c>
      <c r="J79">
        <v>125</v>
      </c>
      <c r="K79">
        <v>75</v>
      </c>
      <c r="L79" t="str">
        <f>VLOOKUP(C79,List!$A$2:$C$2089,3,)</f>
        <v>Victoria</v>
      </c>
      <c r="M79" t="str">
        <f>VLOOKUP(C79,List!$A$2:$C$2089,2,)</f>
        <v>Victoria</v>
      </c>
      <c r="N79" t="str">
        <f t="shared" si="14"/>
        <v>Victoria|Victoria</v>
      </c>
      <c r="O79">
        <f>VLOOKUP(N79,Depth!$A$2:$F$427,3,)</f>
        <v>4.5999999999999996</v>
      </c>
      <c r="P79">
        <f>VLOOKUP(N79,Depth!$A$2:$F$427,5,)</f>
        <v>85.17</v>
      </c>
      <c r="Q79">
        <f>VLOOKUP(N79,Depth!$A$2:$F$427,6,)</f>
        <v>19.43</v>
      </c>
      <c r="R79">
        <f>VLOOKUP(L79,longitude_latitude!C:J,7,)</f>
        <v>-0.14148501699999999</v>
      </c>
      <c r="S79">
        <f>VLOOKUP(L79,longitude_latitude!C:J,8,)</f>
        <v>51.49588954</v>
      </c>
      <c r="T79">
        <f t="shared" si="15"/>
        <v>-7.2858968069970214</v>
      </c>
      <c r="U79">
        <f>VLOOKUP(M79,LINE!$A$2:$B$13,2,)</f>
        <v>11</v>
      </c>
      <c r="V79">
        <f>VLOOKUP(L79,Entry_exit!B:P,4,)</f>
        <v>123265</v>
      </c>
      <c r="W79">
        <f>2020 - VLOOKUP(L79, age!$A:$D,4,)</f>
        <v>160</v>
      </c>
      <c r="X79">
        <f>VLOOKUP(H79,'air-quality-london-time-of-day'!E:G,3,FALSE)</f>
        <v>13.3</v>
      </c>
      <c r="Y79">
        <f>VLOOKUP(I79,Weather!F:K,2,)</f>
        <v>5.0250000000000004</v>
      </c>
      <c r="Z79">
        <f>VLOOKUP(I79,Weather!F:K,3,)</f>
        <v>0</v>
      </c>
      <c r="AA79">
        <f>VLOOKUP(I79,Weather!F:K,4,)</f>
        <v>0.75</v>
      </c>
      <c r="AB79">
        <f>VLOOKUP(I79,Weather!F:K,5,)</f>
        <v>1019</v>
      </c>
      <c r="AC79">
        <f>VLOOKUP(I79,Weather!F:K,6,)</f>
        <v>2</v>
      </c>
    </row>
    <row r="80" spans="1:29" x14ac:dyDescent="0.25">
      <c r="A80" t="s">
        <v>7</v>
      </c>
      <c r="B80" t="s">
        <v>5</v>
      </c>
      <c r="C80" s="1">
        <v>41981.434027777781</v>
      </c>
      <c r="D80" s="3">
        <f t="shared" si="8"/>
        <v>2014</v>
      </c>
      <c r="E80" s="3">
        <f t="shared" si="9"/>
        <v>12</v>
      </c>
      <c r="F80" s="3">
        <f t="shared" si="10"/>
        <v>10</v>
      </c>
      <c r="G80" s="3">
        <f t="shared" si="11"/>
        <v>8</v>
      </c>
      <c r="H80" s="3" t="str">
        <f t="shared" si="12"/>
        <v>20141210</v>
      </c>
      <c r="I80" s="3" t="str">
        <f t="shared" si="13"/>
        <v>201412108</v>
      </c>
      <c r="J80">
        <v>155</v>
      </c>
      <c r="K80">
        <v>93</v>
      </c>
      <c r="L80" t="str">
        <f>VLOOKUP(C80,List!$A$2:$C$2089,3,)</f>
        <v>Victoria</v>
      </c>
      <c r="M80" t="str">
        <f>VLOOKUP(C80,List!$A$2:$C$2089,2,)</f>
        <v>Victoria</v>
      </c>
      <c r="N80" t="str">
        <f t="shared" si="14"/>
        <v>Victoria|Victoria</v>
      </c>
      <c r="O80">
        <f>VLOOKUP(N80,Depth!$A$2:$F$427,3,)</f>
        <v>4.5999999999999996</v>
      </c>
      <c r="P80">
        <f>VLOOKUP(N80,Depth!$A$2:$F$427,5,)</f>
        <v>85.17</v>
      </c>
      <c r="Q80">
        <f>VLOOKUP(N80,Depth!$A$2:$F$427,6,)</f>
        <v>19.43</v>
      </c>
      <c r="R80">
        <f>VLOOKUP(L80,longitude_latitude!C:J,7,)</f>
        <v>-0.14148501699999999</v>
      </c>
      <c r="S80">
        <f>VLOOKUP(L80,longitude_latitude!C:J,8,)</f>
        <v>51.49588954</v>
      </c>
      <c r="T80">
        <f t="shared" si="15"/>
        <v>-7.2858968069970214</v>
      </c>
      <c r="U80">
        <f>VLOOKUP(M80,LINE!$A$2:$B$13,2,)</f>
        <v>11</v>
      </c>
      <c r="V80">
        <f>VLOOKUP(L80,Entry_exit!B:P,4,)</f>
        <v>123265</v>
      </c>
      <c r="W80">
        <f>2020 - VLOOKUP(L80, age!$A:$D,4,)</f>
        <v>160</v>
      </c>
      <c r="X80">
        <f>VLOOKUP(H80,'air-quality-london-time-of-day'!E:G,3,FALSE)</f>
        <v>13.3</v>
      </c>
      <c r="Y80">
        <f>VLOOKUP(I80,Weather!F:K,2,)</f>
        <v>5.0250000000000004</v>
      </c>
      <c r="Z80">
        <f>VLOOKUP(I80,Weather!F:K,3,)</f>
        <v>0</v>
      </c>
      <c r="AA80">
        <f>VLOOKUP(I80,Weather!F:K,4,)</f>
        <v>0.75</v>
      </c>
      <c r="AB80">
        <f>VLOOKUP(I80,Weather!F:K,5,)</f>
        <v>1019</v>
      </c>
      <c r="AC80">
        <f>VLOOKUP(I80,Weather!F:K,6,)</f>
        <v>2</v>
      </c>
    </row>
    <row r="81" spans="1:29" x14ac:dyDescent="0.25">
      <c r="A81" t="s">
        <v>7</v>
      </c>
      <c r="B81" t="s">
        <v>5</v>
      </c>
      <c r="C81" s="1">
        <v>41981.43472222222</v>
      </c>
      <c r="D81" s="3">
        <f t="shared" si="8"/>
        <v>2014</v>
      </c>
      <c r="E81" s="3">
        <f t="shared" si="9"/>
        <v>12</v>
      </c>
      <c r="F81" s="3">
        <f t="shared" si="10"/>
        <v>10</v>
      </c>
      <c r="G81" s="3">
        <f t="shared" si="11"/>
        <v>8</v>
      </c>
      <c r="H81" s="3" t="str">
        <f t="shared" si="12"/>
        <v>20141210</v>
      </c>
      <c r="I81" s="3" t="str">
        <f t="shared" si="13"/>
        <v>201412108</v>
      </c>
      <c r="J81">
        <v>136</v>
      </c>
      <c r="K81">
        <v>81.599999999999994</v>
      </c>
      <c r="L81" t="str">
        <f>VLOOKUP(C81,List!$A$2:$C$2089,3,)</f>
        <v>Victoria</v>
      </c>
      <c r="M81" t="str">
        <f>VLOOKUP(C81,List!$A$2:$C$2089,2,)</f>
        <v>Victoria</v>
      </c>
      <c r="N81" t="str">
        <f t="shared" si="14"/>
        <v>Victoria|Victoria</v>
      </c>
      <c r="O81">
        <f>VLOOKUP(N81,Depth!$A$2:$F$427,3,)</f>
        <v>4.5999999999999996</v>
      </c>
      <c r="P81">
        <f>VLOOKUP(N81,Depth!$A$2:$F$427,5,)</f>
        <v>85.17</v>
      </c>
      <c r="Q81">
        <f>VLOOKUP(N81,Depth!$A$2:$F$427,6,)</f>
        <v>19.43</v>
      </c>
      <c r="R81">
        <f>VLOOKUP(L81,longitude_latitude!C:J,7,)</f>
        <v>-0.14148501699999999</v>
      </c>
      <c r="S81">
        <f>VLOOKUP(L81,longitude_latitude!C:J,8,)</f>
        <v>51.49588954</v>
      </c>
      <c r="T81">
        <f t="shared" si="15"/>
        <v>-7.2858968069970214</v>
      </c>
      <c r="U81">
        <f>VLOOKUP(M81,LINE!$A$2:$B$13,2,)</f>
        <v>11</v>
      </c>
      <c r="V81">
        <f>VLOOKUP(L81,Entry_exit!B:P,4,)</f>
        <v>123265</v>
      </c>
      <c r="W81">
        <f>2020 - VLOOKUP(L81, age!$A:$D,4,)</f>
        <v>160</v>
      </c>
      <c r="X81">
        <f>VLOOKUP(H81,'air-quality-london-time-of-day'!E:G,3,FALSE)</f>
        <v>13.3</v>
      </c>
      <c r="Y81">
        <f>VLOOKUP(I81,Weather!F:K,2,)</f>
        <v>5.0250000000000004</v>
      </c>
      <c r="Z81">
        <f>VLOOKUP(I81,Weather!F:K,3,)</f>
        <v>0</v>
      </c>
      <c r="AA81">
        <f>VLOOKUP(I81,Weather!F:K,4,)</f>
        <v>0.75</v>
      </c>
      <c r="AB81">
        <f>VLOOKUP(I81,Weather!F:K,5,)</f>
        <v>1019</v>
      </c>
      <c r="AC81">
        <f>VLOOKUP(I81,Weather!F:K,6,)</f>
        <v>2</v>
      </c>
    </row>
    <row r="82" spans="1:29" x14ac:dyDescent="0.25">
      <c r="A82" t="s">
        <v>7</v>
      </c>
      <c r="B82" t="s">
        <v>5</v>
      </c>
      <c r="C82" s="1">
        <v>41981.435416666667</v>
      </c>
      <c r="D82" s="3">
        <f t="shared" si="8"/>
        <v>2014</v>
      </c>
      <c r="E82" s="3">
        <f t="shared" si="9"/>
        <v>12</v>
      </c>
      <c r="F82" s="3">
        <f t="shared" si="10"/>
        <v>10</v>
      </c>
      <c r="G82" s="3">
        <f t="shared" si="11"/>
        <v>8</v>
      </c>
      <c r="H82" s="3" t="str">
        <f t="shared" si="12"/>
        <v>20141210</v>
      </c>
      <c r="I82" s="3" t="str">
        <f t="shared" si="13"/>
        <v>201412108</v>
      </c>
      <c r="J82">
        <v>195</v>
      </c>
      <c r="K82">
        <v>117</v>
      </c>
      <c r="L82" t="str">
        <f>VLOOKUP(C82,List!$A$2:$C$2089,3,)</f>
        <v>Victoria</v>
      </c>
      <c r="M82" t="str">
        <f>VLOOKUP(C82,List!$A$2:$C$2089,2,)</f>
        <v>Victoria</v>
      </c>
      <c r="N82" t="str">
        <f t="shared" si="14"/>
        <v>Victoria|Victoria</v>
      </c>
      <c r="O82">
        <f>VLOOKUP(N82,Depth!$A$2:$F$427,3,)</f>
        <v>4.5999999999999996</v>
      </c>
      <c r="P82">
        <f>VLOOKUP(N82,Depth!$A$2:$F$427,5,)</f>
        <v>85.17</v>
      </c>
      <c r="Q82">
        <f>VLOOKUP(N82,Depth!$A$2:$F$427,6,)</f>
        <v>19.43</v>
      </c>
      <c r="R82">
        <f>VLOOKUP(L82,longitude_latitude!C:J,7,)</f>
        <v>-0.14148501699999999</v>
      </c>
      <c r="S82">
        <f>VLOOKUP(L82,longitude_latitude!C:J,8,)</f>
        <v>51.49588954</v>
      </c>
      <c r="T82">
        <f t="shared" si="15"/>
        <v>-7.2858968069970214</v>
      </c>
      <c r="U82">
        <f>VLOOKUP(M82,LINE!$A$2:$B$13,2,)</f>
        <v>11</v>
      </c>
      <c r="V82">
        <f>VLOOKUP(L82,Entry_exit!B:P,4,)</f>
        <v>123265</v>
      </c>
      <c r="W82">
        <f>2020 - VLOOKUP(L82, age!$A:$D,4,)</f>
        <v>160</v>
      </c>
      <c r="X82">
        <f>VLOOKUP(H82,'air-quality-london-time-of-day'!E:G,3,FALSE)</f>
        <v>13.3</v>
      </c>
      <c r="Y82">
        <f>VLOOKUP(I82,Weather!F:K,2,)</f>
        <v>5.0250000000000004</v>
      </c>
      <c r="Z82">
        <f>VLOOKUP(I82,Weather!F:K,3,)</f>
        <v>0</v>
      </c>
      <c r="AA82">
        <f>VLOOKUP(I82,Weather!F:K,4,)</f>
        <v>0.75</v>
      </c>
      <c r="AB82">
        <f>VLOOKUP(I82,Weather!F:K,5,)</f>
        <v>1019</v>
      </c>
      <c r="AC82">
        <f>VLOOKUP(I82,Weather!F:K,6,)</f>
        <v>2</v>
      </c>
    </row>
    <row r="83" spans="1:29" x14ac:dyDescent="0.25">
      <c r="A83" t="s">
        <v>7</v>
      </c>
      <c r="B83" t="s">
        <v>5</v>
      </c>
      <c r="C83" s="1">
        <v>41981.436111111114</v>
      </c>
      <c r="D83" s="3">
        <f t="shared" si="8"/>
        <v>2014</v>
      </c>
      <c r="E83" s="3">
        <f t="shared" si="9"/>
        <v>12</v>
      </c>
      <c r="F83" s="3">
        <f t="shared" si="10"/>
        <v>10</v>
      </c>
      <c r="G83" s="3">
        <f t="shared" si="11"/>
        <v>8</v>
      </c>
      <c r="H83" s="3" t="str">
        <f t="shared" si="12"/>
        <v>20141210</v>
      </c>
      <c r="I83" s="3" t="str">
        <f t="shared" si="13"/>
        <v>201412108</v>
      </c>
      <c r="J83">
        <v>139</v>
      </c>
      <c r="K83">
        <v>83.4</v>
      </c>
      <c r="L83" t="str">
        <f>VLOOKUP(C83,List!$A$2:$C$2089,3,)</f>
        <v>Pimlico</v>
      </c>
      <c r="M83" t="str">
        <f>VLOOKUP(C83,List!$A$2:$C$2089,2,)</f>
        <v>Victoria</v>
      </c>
      <c r="N83" t="str">
        <f t="shared" si="14"/>
        <v>Pimlico|Victoria</v>
      </c>
      <c r="O83">
        <f>VLOOKUP(N83,Depth!$A$2:$F$427,3,)</f>
        <v>5</v>
      </c>
      <c r="P83">
        <f>VLOOKUP(N83,Depth!$A$2:$F$427,5,)</f>
        <v>83.91</v>
      </c>
      <c r="Q83">
        <f>VLOOKUP(N83,Depth!$A$2:$F$427,6,)</f>
        <v>21.09</v>
      </c>
      <c r="R83">
        <f>VLOOKUP(L83,longitude_latitude!C:J,7,)</f>
        <v>-0.13210367200000001</v>
      </c>
      <c r="S83">
        <f>VLOOKUP(L83,longitude_latitude!C:J,8,)</f>
        <v>51.48856954</v>
      </c>
      <c r="T83">
        <f t="shared" si="15"/>
        <v>-6.8018291022613511</v>
      </c>
      <c r="U83">
        <f>VLOOKUP(M83,LINE!$A$2:$B$13,2,)</f>
        <v>11</v>
      </c>
      <c r="V83">
        <f>VLOOKUP(L83,Entry_exit!B:P,4,)</f>
        <v>18980</v>
      </c>
      <c r="W83">
        <f>2020 - VLOOKUP(L83, age!$A:$D,4,)</f>
        <v>48</v>
      </c>
      <c r="X83">
        <f>VLOOKUP(H83,'air-quality-london-time-of-day'!E:G,3,FALSE)</f>
        <v>13.3</v>
      </c>
      <c r="Y83">
        <f>VLOOKUP(I83,Weather!F:K,2,)</f>
        <v>5.0250000000000004</v>
      </c>
      <c r="Z83">
        <f>VLOOKUP(I83,Weather!F:K,3,)</f>
        <v>0</v>
      </c>
      <c r="AA83">
        <f>VLOOKUP(I83,Weather!F:K,4,)</f>
        <v>0.75</v>
      </c>
      <c r="AB83">
        <f>VLOOKUP(I83,Weather!F:K,5,)</f>
        <v>1019</v>
      </c>
      <c r="AC83">
        <f>VLOOKUP(I83,Weather!F:K,6,)</f>
        <v>2</v>
      </c>
    </row>
    <row r="84" spans="1:29" x14ac:dyDescent="0.25">
      <c r="A84" t="s">
        <v>7</v>
      </c>
      <c r="B84" t="s">
        <v>5</v>
      </c>
      <c r="C84" s="1">
        <v>41981.436805555553</v>
      </c>
      <c r="D84" s="3">
        <f t="shared" si="8"/>
        <v>2014</v>
      </c>
      <c r="E84" s="3">
        <f t="shared" si="9"/>
        <v>12</v>
      </c>
      <c r="F84" s="3">
        <f t="shared" si="10"/>
        <v>10</v>
      </c>
      <c r="G84" s="3">
        <f t="shared" si="11"/>
        <v>8</v>
      </c>
      <c r="H84" s="3" t="str">
        <f t="shared" si="12"/>
        <v>20141210</v>
      </c>
      <c r="I84" s="3" t="str">
        <f t="shared" si="13"/>
        <v>201412108</v>
      </c>
      <c r="J84">
        <v>148</v>
      </c>
      <c r="K84">
        <v>88.8</v>
      </c>
      <c r="L84" t="str">
        <f>VLOOKUP(C84,List!$A$2:$C$2089,3,)</f>
        <v>Vauxhall</v>
      </c>
      <c r="M84" t="str">
        <f>VLOOKUP(C84,List!$A$2:$C$2089,2,)</f>
        <v>Victoria</v>
      </c>
      <c r="N84" t="str">
        <f t="shared" si="14"/>
        <v>Vauxhall|Victoria</v>
      </c>
      <c r="O84">
        <f>VLOOKUP(N84,Depth!$A$2:$F$427,3,)</f>
        <v>4</v>
      </c>
      <c r="P84">
        <f>VLOOKUP(N84,Depth!$A$2:$F$427,5,)</f>
        <v>86.28</v>
      </c>
      <c r="Q84">
        <f>VLOOKUP(N84,Depth!$A$2:$F$427,6,)</f>
        <v>17.72</v>
      </c>
      <c r="R84">
        <f>VLOOKUP(L84,longitude_latitude!C:J,7,)</f>
        <v>-0.122646146</v>
      </c>
      <c r="S84">
        <f>VLOOKUP(L84,longitude_latitude!C:J,8,)</f>
        <v>51.485184459999999</v>
      </c>
      <c r="T84">
        <f t="shared" si="15"/>
        <v>-6.3144594501180906</v>
      </c>
      <c r="U84">
        <f>VLOOKUP(M84,LINE!$A$2:$B$13,2,)</f>
        <v>11</v>
      </c>
      <c r="V84">
        <f>VLOOKUP(L84,Entry_exit!B:P,4,)</f>
        <v>43911</v>
      </c>
      <c r="W84">
        <f>2020 - VLOOKUP(L84, age!$A:$D,4,)</f>
        <v>172</v>
      </c>
      <c r="X84">
        <f>VLOOKUP(H84,'air-quality-london-time-of-day'!E:G,3,FALSE)</f>
        <v>13.3</v>
      </c>
      <c r="Y84">
        <f>VLOOKUP(I84,Weather!F:K,2,)</f>
        <v>5.0250000000000004</v>
      </c>
      <c r="Z84">
        <f>VLOOKUP(I84,Weather!F:K,3,)</f>
        <v>0</v>
      </c>
      <c r="AA84">
        <f>VLOOKUP(I84,Weather!F:K,4,)</f>
        <v>0.75</v>
      </c>
      <c r="AB84">
        <f>VLOOKUP(I84,Weather!F:K,5,)</f>
        <v>1019</v>
      </c>
      <c r="AC84">
        <f>VLOOKUP(I84,Weather!F:K,6,)</f>
        <v>2</v>
      </c>
    </row>
    <row r="85" spans="1:29" x14ac:dyDescent="0.25">
      <c r="A85" t="s">
        <v>7</v>
      </c>
      <c r="B85" t="s">
        <v>5</v>
      </c>
      <c r="C85" s="1">
        <v>41981.4375</v>
      </c>
      <c r="D85" s="3">
        <f t="shared" si="8"/>
        <v>2014</v>
      </c>
      <c r="E85" s="3">
        <f t="shared" si="9"/>
        <v>12</v>
      </c>
      <c r="F85" s="3">
        <f t="shared" si="10"/>
        <v>10</v>
      </c>
      <c r="G85" s="3">
        <f t="shared" si="11"/>
        <v>8</v>
      </c>
      <c r="H85" s="3" t="str">
        <f t="shared" si="12"/>
        <v>20141210</v>
      </c>
      <c r="I85" s="3" t="str">
        <f t="shared" si="13"/>
        <v>201412108</v>
      </c>
      <c r="J85">
        <v>213</v>
      </c>
      <c r="K85">
        <v>127.8</v>
      </c>
      <c r="L85" t="str">
        <f>VLOOKUP(C85,List!$A$2:$C$2089,3,)</f>
        <v>Vauxhall</v>
      </c>
      <c r="M85" t="str">
        <f>VLOOKUP(C85,List!$A$2:$C$2089,2,)</f>
        <v>Victoria</v>
      </c>
      <c r="N85" t="str">
        <f t="shared" si="14"/>
        <v>Vauxhall|Victoria</v>
      </c>
      <c r="O85">
        <f>VLOOKUP(N85,Depth!$A$2:$F$427,3,)</f>
        <v>4</v>
      </c>
      <c r="P85">
        <f>VLOOKUP(N85,Depth!$A$2:$F$427,5,)</f>
        <v>86.28</v>
      </c>
      <c r="Q85">
        <f>VLOOKUP(N85,Depth!$A$2:$F$427,6,)</f>
        <v>17.72</v>
      </c>
      <c r="R85">
        <f>VLOOKUP(L85,longitude_latitude!C:J,7,)</f>
        <v>-0.122646146</v>
      </c>
      <c r="S85">
        <f>VLOOKUP(L85,longitude_latitude!C:J,8,)</f>
        <v>51.485184459999999</v>
      </c>
      <c r="T85">
        <f t="shared" si="15"/>
        <v>-6.3144594501180906</v>
      </c>
      <c r="U85">
        <f>VLOOKUP(M85,LINE!$A$2:$B$13,2,)</f>
        <v>11</v>
      </c>
      <c r="V85">
        <f>VLOOKUP(L85,Entry_exit!B:P,4,)</f>
        <v>43911</v>
      </c>
      <c r="W85">
        <f>2020 - VLOOKUP(L85, age!$A:$D,4,)</f>
        <v>172</v>
      </c>
      <c r="X85">
        <f>VLOOKUP(H85,'air-quality-london-time-of-day'!E:G,3,FALSE)</f>
        <v>13.3</v>
      </c>
      <c r="Y85">
        <f>VLOOKUP(I85,Weather!F:K,2,)</f>
        <v>5.0250000000000004</v>
      </c>
      <c r="Z85">
        <f>VLOOKUP(I85,Weather!F:K,3,)</f>
        <v>0</v>
      </c>
      <c r="AA85">
        <f>VLOOKUP(I85,Weather!F:K,4,)</f>
        <v>0.75</v>
      </c>
      <c r="AB85">
        <f>VLOOKUP(I85,Weather!F:K,5,)</f>
        <v>1019</v>
      </c>
      <c r="AC85">
        <f>VLOOKUP(I85,Weather!F:K,6,)</f>
        <v>2</v>
      </c>
    </row>
    <row r="86" spans="1:29" x14ac:dyDescent="0.25">
      <c r="A86" t="s">
        <v>7</v>
      </c>
      <c r="B86" t="s">
        <v>5</v>
      </c>
      <c r="C86" s="1">
        <v>41981.438194444447</v>
      </c>
      <c r="D86" s="3">
        <f t="shared" si="8"/>
        <v>2014</v>
      </c>
      <c r="E86" s="3">
        <f t="shared" si="9"/>
        <v>12</v>
      </c>
      <c r="F86" s="3">
        <f t="shared" si="10"/>
        <v>10</v>
      </c>
      <c r="G86" s="3">
        <f t="shared" si="11"/>
        <v>8</v>
      </c>
      <c r="H86" s="3" t="str">
        <f t="shared" si="12"/>
        <v>20141210</v>
      </c>
      <c r="I86" s="3" t="str">
        <f t="shared" si="13"/>
        <v>201412108</v>
      </c>
      <c r="J86">
        <v>223</v>
      </c>
      <c r="K86">
        <v>133.80000000000001</v>
      </c>
      <c r="L86" t="str">
        <f>VLOOKUP(C86,List!$A$2:$C$2089,3,)</f>
        <v>Vauxhall</v>
      </c>
      <c r="M86" t="str">
        <f>VLOOKUP(C86,List!$A$2:$C$2089,2,)</f>
        <v>Victoria</v>
      </c>
      <c r="N86" t="str">
        <f t="shared" si="14"/>
        <v>Vauxhall|Victoria</v>
      </c>
      <c r="O86">
        <f>VLOOKUP(N86,Depth!$A$2:$F$427,3,)</f>
        <v>4</v>
      </c>
      <c r="P86">
        <f>VLOOKUP(N86,Depth!$A$2:$F$427,5,)</f>
        <v>86.28</v>
      </c>
      <c r="Q86">
        <f>VLOOKUP(N86,Depth!$A$2:$F$427,6,)</f>
        <v>17.72</v>
      </c>
      <c r="R86">
        <f>VLOOKUP(L86,longitude_latitude!C:J,7,)</f>
        <v>-0.122646146</v>
      </c>
      <c r="S86">
        <f>VLOOKUP(L86,longitude_latitude!C:J,8,)</f>
        <v>51.485184459999999</v>
      </c>
      <c r="T86">
        <f t="shared" si="15"/>
        <v>-6.3144594501180906</v>
      </c>
      <c r="U86">
        <f>VLOOKUP(M86,LINE!$A$2:$B$13,2,)</f>
        <v>11</v>
      </c>
      <c r="V86">
        <f>VLOOKUP(L86,Entry_exit!B:P,4,)</f>
        <v>43911</v>
      </c>
      <c r="W86">
        <f>2020 - VLOOKUP(L86, age!$A:$D,4,)</f>
        <v>172</v>
      </c>
      <c r="X86">
        <f>VLOOKUP(H86,'air-quality-london-time-of-day'!E:G,3,FALSE)</f>
        <v>13.3</v>
      </c>
      <c r="Y86">
        <f>VLOOKUP(I86,Weather!F:K,2,)</f>
        <v>5.0250000000000004</v>
      </c>
      <c r="Z86">
        <f>VLOOKUP(I86,Weather!F:K,3,)</f>
        <v>0</v>
      </c>
      <c r="AA86">
        <f>VLOOKUP(I86,Weather!F:K,4,)</f>
        <v>0.75</v>
      </c>
      <c r="AB86">
        <f>VLOOKUP(I86,Weather!F:K,5,)</f>
        <v>1019</v>
      </c>
      <c r="AC86">
        <f>VLOOKUP(I86,Weather!F:K,6,)</f>
        <v>2</v>
      </c>
    </row>
    <row r="87" spans="1:29" x14ac:dyDescent="0.25">
      <c r="A87" t="s">
        <v>7</v>
      </c>
      <c r="B87" t="s">
        <v>5</v>
      </c>
      <c r="C87" s="1">
        <v>41981.438888888886</v>
      </c>
      <c r="D87" s="3">
        <f t="shared" si="8"/>
        <v>2014</v>
      </c>
      <c r="E87" s="3">
        <f t="shared" si="9"/>
        <v>12</v>
      </c>
      <c r="F87" s="3">
        <f t="shared" si="10"/>
        <v>10</v>
      </c>
      <c r="G87" s="3">
        <f t="shared" si="11"/>
        <v>8</v>
      </c>
      <c r="H87" s="3" t="str">
        <f t="shared" si="12"/>
        <v>20141210</v>
      </c>
      <c r="I87" s="3" t="str">
        <f t="shared" si="13"/>
        <v>201412108</v>
      </c>
      <c r="J87">
        <v>244</v>
      </c>
      <c r="K87">
        <v>146.4</v>
      </c>
      <c r="L87" t="str">
        <f>VLOOKUP(C87,List!$A$2:$C$2089,3,)</f>
        <v>Vauxhall</v>
      </c>
      <c r="M87" t="str">
        <f>VLOOKUP(C87,List!$A$2:$C$2089,2,)</f>
        <v>Victoria</v>
      </c>
      <c r="N87" t="str">
        <f t="shared" si="14"/>
        <v>Vauxhall|Victoria</v>
      </c>
      <c r="O87">
        <f>VLOOKUP(N87,Depth!$A$2:$F$427,3,)</f>
        <v>4</v>
      </c>
      <c r="P87">
        <f>VLOOKUP(N87,Depth!$A$2:$F$427,5,)</f>
        <v>86.28</v>
      </c>
      <c r="Q87">
        <f>VLOOKUP(N87,Depth!$A$2:$F$427,6,)</f>
        <v>17.72</v>
      </c>
      <c r="R87">
        <f>VLOOKUP(L87,longitude_latitude!C:J,7,)</f>
        <v>-0.122646146</v>
      </c>
      <c r="S87">
        <f>VLOOKUP(L87,longitude_latitude!C:J,8,)</f>
        <v>51.485184459999999</v>
      </c>
      <c r="T87">
        <f t="shared" si="15"/>
        <v>-6.3144594501180906</v>
      </c>
      <c r="U87">
        <f>VLOOKUP(M87,LINE!$A$2:$B$13,2,)</f>
        <v>11</v>
      </c>
      <c r="V87">
        <f>VLOOKUP(L87,Entry_exit!B:P,4,)</f>
        <v>43911</v>
      </c>
      <c r="W87">
        <f>2020 - VLOOKUP(L87, age!$A:$D,4,)</f>
        <v>172</v>
      </c>
      <c r="X87">
        <f>VLOOKUP(H87,'air-quality-london-time-of-day'!E:G,3,FALSE)</f>
        <v>13.3</v>
      </c>
      <c r="Y87">
        <f>VLOOKUP(I87,Weather!F:K,2,)</f>
        <v>5.0250000000000004</v>
      </c>
      <c r="Z87">
        <f>VLOOKUP(I87,Weather!F:K,3,)</f>
        <v>0</v>
      </c>
      <c r="AA87">
        <f>VLOOKUP(I87,Weather!F:K,4,)</f>
        <v>0.75</v>
      </c>
      <c r="AB87">
        <f>VLOOKUP(I87,Weather!F:K,5,)</f>
        <v>1019</v>
      </c>
      <c r="AC87">
        <f>VLOOKUP(I87,Weather!F:K,6,)</f>
        <v>2</v>
      </c>
    </row>
    <row r="88" spans="1:29" x14ac:dyDescent="0.25">
      <c r="A88" t="s">
        <v>7</v>
      </c>
      <c r="B88" t="s">
        <v>5</v>
      </c>
      <c r="C88" s="1">
        <v>41981.439583333333</v>
      </c>
      <c r="D88" s="3">
        <f t="shared" si="8"/>
        <v>2014</v>
      </c>
      <c r="E88" s="3">
        <f t="shared" si="9"/>
        <v>12</v>
      </c>
      <c r="F88" s="3">
        <f t="shared" si="10"/>
        <v>10</v>
      </c>
      <c r="G88" s="3">
        <f t="shared" si="11"/>
        <v>8</v>
      </c>
      <c r="H88" s="3" t="str">
        <f t="shared" si="12"/>
        <v>20141210</v>
      </c>
      <c r="I88" s="3" t="str">
        <f t="shared" si="13"/>
        <v>201412108</v>
      </c>
      <c r="J88">
        <v>304</v>
      </c>
      <c r="K88">
        <v>182.4</v>
      </c>
      <c r="L88" t="str">
        <f>VLOOKUP(C88,List!$A$2:$C$2089,3,)</f>
        <v>Stockwell</v>
      </c>
      <c r="M88" t="str">
        <f>VLOOKUP(C88,List!$A$2:$C$2089,2,)</f>
        <v>Victoria</v>
      </c>
      <c r="N88" t="str">
        <f t="shared" si="14"/>
        <v>Stockwell|Victoria</v>
      </c>
      <c r="O88">
        <f>VLOOKUP(N88,Depth!$A$2:$F$427,3,)</f>
        <v>6</v>
      </c>
      <c r="P88">
        <f>VLOOKUP(N88,Depth!$A$2:$F$427,5,)</f>
        <v>92.29</v>
      </c>
      <c r="Q88">
        <f>VLOOKUP(N88,Depth!$A$2:$F$427,6,)</f>
        <v>13.71</v>
      </c>
      <c r="R88">
        <f>VLOOKUP(L88,longitude_latitude!C:J,7,)</f>
        <v>-0.121436641</v>
      </c>
      <c r="S88">
        <f>VLOOKUP(L88,longitude_latitude!C:J,8,)</f>
        <v>51.471313860000002</v>
      </c>
      <c r="T88">
        <f t="shared" si="15"/>
        <v>-6.2505034630151446</v>
      </c>
      <c r="U88">
        <f>VLOOKUP(M88,LINE!$A$2:$B$13,2,)</f>
        <v>11</v>
      </c>
      <c r="V88">
        <f>VLOOKUP(L88,Entry_exit!B:P,4,)</f>
        <v>19564</v>
      </c>
      <c r="W88">
        <f>2020 - VLOOKUP(L88, age!$A:$D,4,)</f>
        <v>130</v>
      </c>
      <c r="X88">
        <f>VLOOKUP(H88,'air-quality-london-time-of-day'!E:G,3,FALSE)</f>
        <v>13.3</v>
      </c>
      <c r="Y88">
        <f>VLOOKUP(I88,Weather!F:K,2,)</f>
        <v>5.0250000000000004</v>
      </c>
      <c r="Z88">
        <f>VLOOKUP(I88,Weather!F:K,3,)</f>
        <v>0</v>
      </c>
      <c r="AA88">
        <f>VLOOKUP(I88,Weather!F:K,4,)</f>
        <v>0.75</v>
      </c>
      <c r="AB88">
        <f>VLOOKUP(I88,Weather!F:K,5,)</f>
        <v>1019</v>
      </c>
      <c r="AC88">
        <f>VLOOKUP(I88,Weather!F:K,6,)</f>
        <v>2</v>
      </c>
    </row>
    <row r="89" spans="1:29" x14ac:dyDescent="0.25">
      <c r="A89" t="s">
        <v>7</v>
      </c>
      <c r="B89" t="s">
        <v>5</v>
      </c>
      <c r="C89" s="1">
        <v>41981.44027777778</v>
      </c>
      <c r="D89" s="3">
        <f t="shared" si="8"/>
        <v>2014</v>
      </c>
      <c r="E89" s="3">
        <f t="shared" si="9"/>
        <v>12</v>
      </c>
      <c r="F89" s="3">
        <f t="shared" si="10"/>
        <v>10</v>
      </c>
      <c r="G89" s="3">
        <f t="shared" si="11"/>
        <v>8</v>
      </c>
      <c r="H89" s="3" t="str">
        <f t="shared" si="12"/>
        <v>20141210</v>
      </c>
      <c r="I89" s="3" t="str">
        <f t="shared" si="13"/>
        <v>201412108</v>
      </c>
      <c r="J89">
        <v>345</v>
      </c>
      <c r="K89">
        <v>207</v>
      </c>
      <c r="L89" t="str">
        <f>VLOOKUP(C89,List!$A$2:$C$2089,3,)</f>
        <v>Stockwell</v>
      </c>
      <c r="M89" t="str">
        <f>VLOOKUP(C89,List!$A$2:$C$2089,2,)</f>
        <v>Victoria</v>
      </c>
      <c r="N89" t="str">
        <f t="shared" si="14"/>
        <v>Stockwell|Victoria</v>
      </c>
      <c r="O89">
        <f>VLOOKUP(N89,Depth!$A$2:$F$427,3,)</f>
        <v>6</v>
      </c>
      <c r="P89">
        <f>VLOOKUP(N89,Depth!$A$2:$F$427,5,)</f>
        <v>92.29</v>
      </c>
      <c r="Q89">
        <f>VLOOKUP(N89,Depth!$A$2:$F$427,6,)</f>
        <v>13.71</v>
      </c>
      <c r="R89">
        <f>VLOOKUP(L89,longitude_latitude!C:J,7,)</f>
        <v>-0.121436641</v>
      </c>
      <c r="S89">
        <f>VLOOKUP(L89,longitude_latitude!C:J,8,)</f>
        <v>51.471313860000002</v>
      </c>
      <c r="T89">
        <f t="shared" si="15"/>
        <v>-6.2505034630151446</v>
      </c>
      <c r="U89">
        <f>VLOOKUP(M89,LINE!$A$2:$B$13,2,)</f>
        <v>11</v>
      </c>
      <c r="V89">
        <f>VLOOKUP(L89,Entry_exit!B:P,4,)</f>
        <v>19564</v>
      </c>
      <c r="W89">
        <f>2020 - VLOOKUP(L89, age!$A:$D,4,)</f>
        <v>130</v>
      </c>
      <c r="X89">
        <f>VLOOKUP(H89,'air-quality-london-time-of-day'!E:G,3,FALSE)</f>
        <v>13.3</v>
      </c>
      <c r="Y89">
        <f>VLOOKUP(I89,Weather!F:K,2,)</f>
        <v>5.0250000000000004</v>
      </c>
      <c r="Z89">
        <f>VLOOKUP(I89,Weather!F:K,3,)</f>
        <v>0</v>
      </c>
      <c r="AA89">
        <f>VLOOKUP(I89,Weather!F:K,4,)</f>
        <v>0.75</v>
      </c>
      <c r="AB89">
        <f>VLOOKUP(I89,Weather!F:K,5,)</f>
        <v>1019</v>
      </c>
      <c r="AC89">
        <f>VLOOKUP(I89,Weather!F:K,6,)</f>
        <v>2</v>
      </c>
    </row>
    <row r="90" spans="1:29" x14ac:dyDescent="0.25">
      <c r="A90" t="s">
        <v>7</v>
      </c>
      <c r="B90" t="s">
        <v>5</v>
      </c>
      <c r="C90" s="1">
        <v>41981.440972222219</v>
      </c>
      <c r="D90" s="3">
        <f t="shared" si="8"/>
        <v>2014</v>
      </c>
      <c r="E90" s="3">
        <f t="shared" si="9"/>
        <v>12</v>
      </c>
      <c r="F90" s="3">
        <f t="shared" si="10"/>
        <v>10</v>
      </c>
      <c r="G90" s="3">
        <f t="shared" si="11"/>
        <v>8</v>
      </c>
      <c r="H90" s="3" t="str">
        <f t="shared" si="12"/>
        <v>20141210</v>
      </c>
      <c r="I90" s="3" t="str">
        <f t="shared" si="13"/>
        <v>201412108</v>
      </c>
      <c r="J90">
        <v>332</v>
      </c>
      <c r="K90">
        <v>199.2</v>
      </c>
      <c r="L90" t="str">
        <f>VLOOKUP(C90,List!$A$2:$C$2089,3,)</f>
        <v>Stockwell</v>
      </c>
      <c r="M90" t="str">
        <f>VLOOKUP(C90,List!$A$2:$C$2089,2,)</f>
        <v>Victoria</v>
      </c>
      <c r="N90" t="str">
        <f t="shared" si="14"/>
        <v>Stockwell|Victoria</v>
      </c>
      <c r="O90">
        <f>VLOOKUP(N90,Depth!$A$2:$F$427,3,)</f>
        <v>6</v>
      </c>
      <c r="P90">
        <f>VLOOKUP(N90,Depth!$A$2:$F$427,5,)</f>
        <v>92.29</v>
      </c>
      <c r="Q90">
        <f>VLOOKUP(N90,Depth!$A$2:$F$427,6,)</f>
        <v>13.71</v>
      </c>
      <c r="R90">
        <f>VLOOKUP(L90,longitude_latitude!C:J,7,)</f>
        <v>-0.121436641</v>
      </c>
      <c r="S90">
        <f>VLOOKUP(L90,longitude_latitude!C:J,8,)</f>
        <v>51.471313860000002</v>
      </c>
      <c r="T90">
        <f t="shared" si="15"/>
        <v>-6.2505034630151446</v>
      </c>
      <c r="U90">
        <f>VLOOKUP(M90,LINE!$A$2:$B$13,2,)</f>
        <v>11</v>
      </c>
      <c r="V90">
        <f>VLOOKUP(L90,Entry_exit!B:P,4,)</f>
        <v>19564</v>
      </c>
      <c r="W90">
        <f>2020 - VLOOKUP(L90, age!$A:$D,4,)</f>
        <v>130</v>
      </c>
      <c r="X90">
        <f>VLOOKUP(H90,'air-quality-london-time-of-day'!E:G,3,FALSE)</f>
        <v>13.3</v>
      </c>
      <c r="Y90">
        <f>VLOOKUP(I90,Weather!F:K,2,)</f>
        <v>5.0250000000000004</v>
      </c>
      <c r="Z90">
        <f>VLOOKUP(I90,Weather!F:K,3,)</f>
        <v>0</v>
      </c>
      <c r="AA90">
        <f>VLOOKUP(I90,Weather!F:K,4,)</f>
        <v>0.75</v>
      </c>
      <c r="AB90">
        <f>VLOOKUP(I90,Weather!F:K,5,)</f>
        <v>1019</v>
      </c>
      <c r="AC90">
        <f>VLOOKUP(I90,Weather!F:K,6,)</f>
        <v>2</v>
      </c>
    </row>
    <row r="91" spans="1:29" x14ac:dyDescent="0.25">
      <c r="A91" t="s">
        <v>7</v>
      </c>
      <c r="B91" t="s">
        <v>5</v>
      </c>
      <c r="C91" s="1">
        <v>41981.441666666666</v>
      </c>
      <c r="D91" s="3">
        <f t="shared" si="8"/>
        <v>2014</v>
      </c>
      <c r="E91" s="3">
        <f t="shared" si="9"/>
        <v>12</v>
      </c>
      <c r="F91" s="3">
        <f t="shared" si="10"/>
        <v>10</v>
      </c>
      <c r="G91" s="3">
        <f t="shared" si="11"/>
        <v>8</v>
      </c>
      <c r="H91" s="3" t="str">
        <f t="shared" si="12"/>
        <v>20141210</v>
      </c>
      <c r="I91" s="3" t="str">
        <f t="shared" si="13"/>
        <v>201412108</v>
      </c>
      <c r="J91">
        <v>398</v>
      </c>
      <c r="K91">
        <v>238.8</v>
      </c>
      <c r="L91" t="str">
        <f>VLOOKUP(C91,List!$A$2:$C$2089,3,)</f>
        <v>Stockwell</v>
      </c>
      <c r="M91" t="str">
        <f>VLOOKUP(C91,List!$A$2:$C$2089,2,)</f>
        <v>Victoria</v>
      </c>
      <c r="N91" t="str">
        <f t="shared" si="14"/>
        <v>Stockwell|Victoria</v>
      </c>
      <c r="O91">
        <f>VLOOKUP(N91,Depth!$A$2:$F$427,3,)</f>
        <v>6</v>
      </c>
      <c r="P91">
        <f>VLOOKUP(N91,Depth!$A$2:$F$427,5,)</f>
        <v>92.29</v>
      </c>
      <c r="Q91">
        <f>VLOOKUP(N91,Depth!$A$2:$F$427,6,)</f>
        <v>13.71</v>
      </c>
      <c r="R91">
        <f>VLOOKUP(L91,longitude_latitude!C:J,7,)</f>
        <v>-0.121436641</v>
      </c>
      <c r="S91">
        <f>VLOOKUP(L91,longitude_latitude!C:J,8,)</f>
        <v>51.471313860000002</v>
      </c>
      <c r="T91">
        <f t="shared" si="15"/>
        <v>-6.2505034630151446</v>
      </c>
      <c r="U91">
        <f>VLOOKUP(M91,LINE!$A$2:$B$13,2,)</f>
        <v>11</v>
      </c>
      <c r="V91">
        <f>VLOOKUP(L91,Entry_exit!B:P,4,)</f>
        <v>19564</v>
      </c>
      <c r="W91">
        <f>2020 - VLOOKUP(L91, age!$A:$D,4,)</f>
        <v>130</v>
      </c>
      <c r="X91">
        <f>VLOOKUP(H91,'air-quality-london-time-of-day'!E:G,3,FALSE)</f>
        <v>13.3</v>
      </c>
      <c r="Y91">
        <f>VLOOKUP(I91,Weather!F:K,2,)</f>
        <v>5.0250000000000004</v>
      </c>
      <c r="Z91">
        <f>VLOOKUP(I91,Weather!F:K,3,)</f>
        <v>0</v>
      </c>
      <c r="AA91">
        <f>VLOOKUP(I91,Weather!F:K,4,)</f>
        <v>0.75</v>
      </c>
      <c r="AB91">
        <f>VLOOKUP(I91,Weather!F:K,5,)</f>
        <v>1019</v>
      </c>
      <c r="AC91">
        <f>VLOOKUP(I91,Weather!F:K,6,)</f>
        <v>2</v>
      </c>
    </row>
    <row r="92" spans="1:29" x14ac:dyDescent="0.25">
      <c r="A92" t="s">
        <v>7</v>
      </c>
      <c r="B92" t="s">
        <v>5</v>
      </c>
      <c r="C92" s="1">
        <v>41981.442361111112</v>
      </c>
      <c r="D92" s="3">
        <f t="shared" si="8"/>
        <v>2014</v>
      </c>
      <c r="E92" s="3">
        <f t="shared" si="9"/>
        <v>12</v>
      </c>
      <c r="F92" s="3">
        <f t="shared" si="10"/>
        <v>10</v>
      </c>
      <c r="G92" s="3">
        <f t="shared" si="11"/>
        <v>8</v>
      </c>
      <c r="H92" s="3" t="str">
        <f t="shared" si="12"/>
        <v>20141210</v>
      </c>
      <c r="I92" s="3" t="str">
        <f t="shared" si="13"/>
        <v>201412108</v>
      </c>
      <c r="J92">
        <v>501</v>
      </c>
      <c r="K92">
        <v>300.60000000000002</v>
      </c>
      <c r="L92" t="str">
        <f>VLOOKUP(C92,List!$A$2:$C$2089,3,)</f>
        <v>Stockwell</v>
      </c>
      <c r="M92" t="str">
        <f>VLOOKUP(C92,List!$A$2:$C$2089,2,)</f>
        <v>Victoria</v>
      </c>
      <c r="N92" t="str">
        <f t="shared" si="14"/>
        <v>Stockwell|Victoria</v>
      </c>
      <c r="O92">
        <f>VLOOKUP(N92,Depth!$A$2:$F$427,3,)</f>
        <v>6</v>
      </c>
      <c r="P92">
        <f>VLOOKUP(N92,Depth!$A$2:$F$427,5,)</f>
        <v>92.29</v>
      </c>
      <c r="Q92">
        <f>VLOOKUP(N92,Depth!$A$2:$F$427,6,)</f>
        <v>13.71</v>
      </c>
      <c r="R92">
        <f>VLOOKUP(L92,longitude_latitude!C:J,7,)</f>
        <v>-0.121436641</v>
      </c>
      <c r="S92">
        <f>VLOOKUP(L92,longitude_latitude!C:J,8,)</f>
        <v>51.471313860000002</v>
      </c>
      <c r="T92">
        <f t="shared" si="15"/>
        <v>-6.2505034630151446</v>
      </c>
      <c r="U92">
        <f>VLOOKUP(M92,LINE!$A$2:$B$13,2,)</f>
        <v>11</v>
      </c>
      <c r="V92">
        <f>VLOOKUP(L92,Entry_exit!B:P,4,)</f>
        <v>19564</v>
      </c>
      <c r="W92">
        <f>2020 - VLOOKUP(L92, age!$A:$D,4,)</f>
        <v>130</v>
      </c>
      <c r="X92">
        <f>VLOOKUP(H92,'air-quality-london-time-of-day'!E:G,3,FALSE)</f>
        <v>13.3</v>
      </c>
      <c r="Y92">
        <f>VLOOKUP(I92,Weather!F:K,2,)</f>
        <v>5.0250000000000004</v>
      </c>
      <c r="Z92">
        <f>VLOOKUP(I92,Weather!F:K,3,)</f>
        <v>0</v>
      </c>
      <c r="AA92">
        <f>VLOOKUP(I92,Weather!F:K,4,)</f>
        <v>0.75</v>
      </c>
      <c r="AB92">
        <f>VLOOKUP(I92,Weather!F:K,5,)</f>
        <v>1019</v>
      </c>
      <c r="AC92">
        <f>VLOOKUP(I92,Weather!F:K,6,)</f>
        <v>2</v>
      </c>
    </row>
    <row r="93" spans="1:29" x14ac:dyDescent="0.25">
      <c r="A93" t="s">
        <v>7</v>
      </c>
      <c r="B93" t="s">
        <v>5</v>
      </c>
      <c r="C93" s="1">
        <v>41981.443055555559</v>
      </c>
      <c r="D93" s="3">
        <f t="shared" si="8"/>
        <v>2014</v>
      </c>
      <c r="E93" s="3">
        <f t="shared" si="9"/>
        <v>12</v>
      </c>
      <c r="F93" s="3">
        <f t="shared" si="10"/>
        <v>10</v>
      </c>
      <c r="G93" s="3">
        <f t="shared" si="11"/>
        <v>8</v>
      </c>
      <c r="H93" s="3" t="str">
        <f t="shared" si="12"/>
        <v>20141210</v>
      </c>
      <c r="I93" s="3" t="str">
        <f t="shared" si="13"/>
        <v>201412108</v>
      </c>
      <c r="J93">
        <v>477</v>
      </c>
      <c r="K93">
        <v>286.2</v>
      </c>
      <c r="L93" t="str">
        <f>VLOOKUP(C93,List!$A$2:$C$2089,3,)</f>
        <v>Stockwell</v>
      </c>
      <c r="M93" t="str">
        <f>VLOOKUP(C93,List!$A$2:$C$2089,2,)</f>
        <v>Victoria</v>
      </c>
      <c r="N93" t="str">
        <f t="shared" si="14"/>
        <v>Stockwell|Victoria</v>
      </c>
      <c r="O93">
        <f>VLOOKUP(N93,Depth!$A$2:$F$427,3,)</f>
        <v>6</v>
      </c>
      <c r="P93">
        <f>VLOOKUP(N93,Depth!$A$2:$F$427,5,)</f>
        <v>92.29</v>
      </c>
      <c r="Q93">
        <f>VLOOKUP(N93,Depth!$A$2:$F$427,6,)</f>
        <v>13.71</v>
      </c>
      <c r="R93">
        <f>VLOOKUP(L93,longitude_latitude!C:J,7,)</f>
        <v>-0.121436641</v>
      </c>
      <c r="S93">
        <f>VLOOKUP(L93,longitude_latitude!C:J,8,)</f>
        <v>51.471313860000002</v>
      </c>
      <c r="T93">
        <f t="shared" si="15"/>
        <v>-6.2505034630151446</v>
      </c>
      <c r="U93">
        <f>VLOOKUP(M93,LINE!$A$2:$B$13,2,)</f>
        <v>11</v>
      </c>
      <c r="V93">
        <f>VLOOKUP(L93,Entry_exit!B:P,4,)</f>
        <v>19564</v>
      </c>
      <c r="W93">
        <f>2020 - VLOOKUP(L93, age!$A:$D,4,)</f>
        <v>130</v>
      </c>
      <c r="X93">
        <f>VLOOKUP(H93,'air-quality-london-time-of-day'!E:G,3,FALSE)</f>
        <v>13.3</v>
      </c>
      <c r="Y93">
        <f>VLOOKUP(I93,Weather!F:K,2,)</f>
        <v>5.0250000000000004</v>
      </c>
      <c r="Z93">
        <f>VLOOKUP(I93,Weather!F:K,3,)</f>
        <v>0</v>
      </c>
      <c r="AA93">
        <f>VLOOKUP(I93,Weather!F:K,4,)</f>
        <v>0.75</v>
      </c>
      <c r="AB93">
        <f>VLOOKUP(I93,Weather!F:K,5,)</f>
        <v>1019</v>
      </c>
      <c r="AC93">
        <f>VLOOKUP(I93,Weather!F:K,6,)</f>
        <v>2</v>
      </c>
    </row>
    <row r="94" spans="1:29" x14ac:dyDescent="0.25">
      <c r="A94" t="s">
        <v>7</v>
      </c>
      <c r="B94" t="s">
        <v>5</v>
      </c>
      <c r="C94" s="1">
        <v>41981.443749999999</v>
      </c>
      <c r="D94" s="3">
        <f t="shared" si="8"/>
        <v>2014</v>
      </c>
      <c r="E94" s="3">
        <f t="shared" si="9"/>
        <v>12</v>
      </c>
      <c r="F94" s="3">
        <f t="shared" si="10"/>
        <v>10</v>
      </c>
      <c r="G94" s="3">
        <f t="shared" si="11"/>
        <v>8</v>
      </c>
      <c r="H94" s="3" t="str">
        <f t="shared" si="12"/>
        <v>20141210</v>
      </c>
      <c r="I94" s="3" t="str">
        <f t="shared" si="13"/>
        <v>201412108</v>
      </c>
      <c r="J94">
        <v>338</v>
      </c>
      <c r="K94">
        <v>202.8</v>
      </c>
      <c r="L94" t="str">
        <f>VLOOKUP(C94,List!$A$2:$C$2089,3,)</f>
        <v>Brixton</v>
      </c>
      <c r="M94" t="str">
        <f>VLOOKUP(C94,List!$A$2:$C$2089,2,)</f>
        <v>Victoria</v>
      </c>
      <c r="N94" t="str">
        <f t="shared" si="14"/>
        <v>Brixton|Victoria</v>
      </c>
      <c r="O94">
        <f>VLOOKUP(N94,Depth!$A$2:$F$427,3,)</f>
        <v>14</v>
      </c>
      <c r="P94">
        <f>VLOOKUP(N94,Depth!$A$2:$F$427,5,)</f>
        <v>94.79</v>
      </c>
      <c r="Q94">
        <f>VLOOKUP(N94,Depth!$A$2:$F$427,6,)</f>
        <v>19.21</v>
      </c>
      <c r="R94">
        <f>VLOOKUP(L94,longitude_latitude!C:J,7,)</f>
        <v>-0.113288835</v>
      </c>
      <c r="S94">
        <f>VLOOKUP(L94,longitude_latitude!C:J,8,)</f>
        <v>51.462151310000003</v>
      </c>
      <c r="T94">
        <f t="shared" si="15"/>
        <v>-5.8300871685036242</v>
      </c>
      <c r="U94">
        <f>VLOOKUP(M94,LINE!$A$2:$B$13,2,)</f>
        <v>11</v>
      </c>
      <c r="V94">
        <f>VLOOKUP(L94,Entry_exit!B:P,4,)</f>
        <v>48279</v>
      </c>
      <c r="W94">
        <f>2020 - VLOOKUP(L94, age!$A:$D,4,)</f>
        <v>49</v>
      </c>
      <c r="X94">
        <f>VLOOKUP(H94,'air-quality-london-time-of-day'!E:G,3,FALSE)</f>
        <v>13.3</v>
      </c>
      <c r="Y94">
        <f>VLOOKUP(I94,Weather!F:K,2,)</f>
        <v>5.0250000000000004</v>
      </c>
      <c r="Z94">
        <f>VLOOKUP(I94,Weather!F:K,3,)</f>
        <v>0</v>
      </c>
      <c r="AA94">
        <f>VLOOKUP(I94,Weather!F:K,4,)</f>
        <v>0.75</v>
      </c>
      <c r="AB94">
        <f>VLOOKUP(I94,Weather!F:K,5,)</f>
        <v>1019</v>
      </c>
      <c r="AC94">
        <f>VLOOKUP(I94,Weather!F:K,6,)</f>
        <v>2</v>
      </c>
    </row>
    <row r="95" spans="1:29" x14ac:dyDescent="0.25">
      <c r="A95" t="s">
        <v>7</v>
      </c>
      <c r="B95" t="s">
        <v>5</v>
      </c>
      <c r="C95" s="1">
        <v>41981.444444444445</v>
      </c>
      <c r="D95" s="3">
        <f t="shared" si="8"/>
        <v>2014</v>
      </c>
      <c r="E95" s="3">
        <f t="shared" si="9"/>
        <v>12</v>
      </c>
      <c r="F95" s="3">
        <f t="shared" si="10"/>
        <v>10</v>
      </c>
      <c r="G95" s="3">
        <f t="shared" si="11"/>
        <v>8</v>
      </c>
      <c r="H95" s="3" t="str">
        <f t="shared" si="12"/>
        <v>20141210</v>
      </c>
      <c r="I95" s="3" t="str">
        <f t="shared" si="13"/>
        <v>201412108</v>
      </c>
      <c r="J95">
        <v>52</v>
      </c>
      <c r="K95">
        <v>31.2</v>
      </c>
      <c r="L95" t="str">
        <f>VLOOKUP(C95,List!$A$2:$C$2089,3,)</f>
        <v>Brixton</v>
      </c>
      <c r="M95" t="str">
        <f>VLOOKUP(C95,List!$A$2:$C$2089,2,)</f>
        <v>Victoria</v>
      </c>
      <c r="N95" t="str">
        <f t="shared" si="14"/>
        <v>Brixton|Victoria</v>
      </c>
      <c r="O95">
        <f>VLOOKUP(N95,Depth!$A$2:$F$427,3,)</f>
        <v>14</v>
      </c>
      <c r="P95">
        <f>VLOOKUP(N95,Depth!$A$2:$F$427,5,)</f>
        <v>94.79</v>
      </c>
      <c r="Q95">
        <f>VLOOKUP(N95,Depth!$A$2:$F$427,6,)</f>
        <v>19.21</v>
      </c>
      <c r="R95">
        <f>VLOOKUP(L95,longitude_latitude!C:J,7,)</f>
        <v>-0.113288835</v>
      </c>
      <c r="S95">
        <f>VLOOKUP(L95,longitude_latitude!C:J,8,)</f>
        <v>51.462151310000003</v>
      </c>
      <c r="T95">
        <f t="shared" si="15"/>
        <v>-5.8300871685036242</v>
      </c>
      <c r="U95">
        <f>VLOOKUP(M95,LINE!$A$2:$B$13,2,)</f>
        <v>11</v>
      </c>
      <c r="V95">
        <f>VLOOKUP(L95,Entry_exit!B:P,4,)</f>
        <v>48279</v>
      </c>
      <c r="W95">
        <f>2020 - VLOOKUP(L95, age!$A:$D,4,)</f>
        <v>49</v>
      </c>
      <c r="X95">
        <f>VLOOKUP(H95,'air-quality-london-time-of-day'!E:G,3,FALSE)</f>
        <v>13.3</v>
      </c>
      <c r="Y95">
        <f>VLOOKUP(I95,Weather!F:K,2,)</f>
        <v>5.0250000000000004</v>
      </c>
      <c r="Z95">
        <f>VLOOKUP(I95,Weather!F:K,3,)</f>
        <v>0</v>
      </c>
      <c r="AA95">
        <f>VLOOKUP(I95,Weather!F:K,4,)</f>
        <v>0.75</v>
      </c>
      <c r="AB95">
        <f>VLOOKUP(I95,Weather!F:K,5,)</f>
        <v>1019</v>
      </c>
      <c r="AC95">
        <f>VLOOKUP(I95,Weather!F:K,6,)</f>
        <v>2</v>
      </c>
    </row>
    <row r="96" spans="1:29" x14ac:dyDescent="0.25">
      <c r="A96" t="s">
        <v>7</v>
      </c>
      <c r="B96" t="s">
        <v>5</v>
      </c>
      <c r="C96" s="1">
        <v>41983.452777777777</v>
      </c>
      <c r="D96" s="3">
        <f t="shared" si="8"/>
        <v>2014</v>
      </c>
      <c r="E96" s="3">
        <f t="shared" si="9"/>
        <v>12</v>
      </c>
      <c r="F96" s="3">
        <f t="shared" si="10"/>
        <v>10</v>
      </c>
      <c r="G96" s="3">
        <f t="shared" si="11"/>
        <v>10</v>
      </c>
      <c r="H96" s="3" t="str">
        <f t="shared" si="12"/>
        <v>20141210</v>
      </c>
      <c r="I96" s="3" t="str">
        <f t="shared" si="13"/>
        <v>2014121010</v>
      </c>
      <c r="J96">
        <v>4</v>
      </c>
      <c r="K96">
        <v>2.4</v>
      </c>
      <c r="L96" t="str">
        <f>VLOOKUP(C96,List!$A$2:$C$2089,3,)</f>
        <v>Edgware Road</v>
      </c>
      <c r="M96" t="str">
        <f>VLOOKUP(C96,List!$A$2:$C$2089,2,)</f>
        <v>Circle</v>
      </c>
      <c r="N96" t="str">
        <f t="shared" si="14"/>
        <v>Edgware Road|Circle</v>
      </c>
      <c r="O96">
        <f>VLOOKUP(N96,Depth!$A$2:$F$427,3,)</f>
        <v>0</v>
      </c>
      <c r="P96">
        <f>VLOOKUP(N96,Depth!$A$2:$F$427,5,)</f>
        <v>124.8</v>
      </c>
      <c r="Q96">
        <f>VLOOKUP(N96,Depth!$A$2:$F$427,6,)</f>
        <v>5.2</v>
      </c>
      <c r="R96">
        <f>VLOOKUP(L96,longitude_latitude!C:J,7,)</f>
        <v>-0.16617074200000001</v>
      </c>
      <c r="S96">
        <f>VLOOKUP(L96,longitude_latitude!C:J,8,)</f>
        <v>51.51936413</v>
      </c>
      <c r="T96">
        <f t="shared" si="15"/>
        <v>-8.5610109648502846</v>
      </c>
      <c r="U96">
        <f>VLOOKUP(M96,LINE!$A$2:$B$13,2,)</f>
        <v>4</v>
      </c>
      <c r="V96">
        <f>VLOOKUP(L96,Entry_exit!B:P,4,)</f>
        <v>7098</v>
      </c>
      <c r="W96">
        <f>2020 - VLOOKUP(L96, age!$A:$D,4,)</f>
        <v>113</v>
      </c>
      <c r="X96">
        <f>VLOOKUP(H96,'air-quality-london-time-of-day'!E:G,3,FALSE)</f>
        <v>13.3</v>
      </c>
      <c r="Y96">
        <f>VLOOKUP(I96,Weather!F:K,2,)</f>
        <v>8</v>
      </c>
      <c r="Z96">
        <f>VLOOKUP(I96,Weather!F:K,3,)</f>
        <v>0.15</v>
      </c>
      <c r="AA96">
        <f>VLOOKUP(I96,Weather!F:K,4,)</f>
        <v>0.6</v>
      </c>
      <c r="AB96">
        <f>VLOOKUP(I96,Weather!F:K,5,)</f>
        <v>1017</v>
      </c>
      <c r="AC96">
        <f>VLOOKUP(I96,Weather!F:K,6,)</f>
        <v>4</v>
      </c>
    </row>
    <row r="97" spans="1:29" x14ac:dyDescent="0.25">
      <c r="A97" t="s">
        <v>7</v>
      </c>
      <c r="B97" t="s">
        <v>5</v>
      </c>
      <c r="C97" s="1">
        <v>41983.453472222223</v>
      </c>
      <c r="D97" s="3">
        <f t="shared" si="8"/>
        <v>2014</v>
      </c>
      <c r="E97" s="3">
        <f t="shared" si="9"/>
        <v>12</v>
      </c>
      <c r="F97" s="3">
        <f t="shared" si="10"/>
        <v>10</v>
      </c>
      <c r="G97" s="3">
        <f t="shared" si="11"/>
        <v>10</v>
      </c>
      <c r="H97" s="3" t="str">
        <f t="shared" si="12"/>
        <v>20141210</v>
      </c>
      <c r="I97" s="3" t="str">
        <f t="shared" si="13"/>
        <v>2014121010</v>
      </c>
      <c r="J97">
        <v>8</v>
      </c>
      <c r="K97">
        <v>4.8</v>
      </c>
      <c r="L97" t="str">
        <f>VLOOKUP(C97,List!$A$2:$C$2089,3,)</f>
        <v>Paddington</v>
      </c>
      <c r="M97" t="str">
        <f>VLOOKUP(C97,List!$A$2:$C$2089,2,)</f>
        <v>Circle</v>
      </c>
      <c r="N97" t="str">
        <f t="shared" si="14"/>
        <v>Paddington|Circle</v>
      </c>
      <c r="O97">
        <f>VLOOKUP(N97,Depth!$A$2:$F$427,3,)</f>
        <v>25</v>
      </c>
      <c r="P97">
        <f>VLOOKUP(N97,Depth!$A$2:$F$427,5,)</f>
        <v>122.4</v>
      </c>
      <c r="Q97">
        <f>VLOOKUP(N97,Depth!$A$2:$F$427,6,)</f>
        <v>2.6</v>
      </c>
      <c r="R97">
        <f>VLOOKUP(L97,longitude_latitude!C:J,7,)</f>
        <v>-0.17378948499999999</v>
      </c>
      <c r="S97">
        <f>VLOOKUP(L97,longitude_latitude!C:J,8,)</f>
        <v>51.514994909999999</v>
      </c>
      <c r="T97">
        <f t="shared" si="15"/>
        <v>-8.9527644351865217</v>
      </c>
      <c r="U97">
        <f>VLOOKUP(M97,LINE!$A$2:$B$13,2,)</f>
        <v>4</v>
      </c>
      <c r="V97">
        <f>VLOOKUP(L97,Entry_exit!B:P,4,)</f>
        <v>79872</v>
      </c>
      <c r="W97">
        <f>2020 - VLOOKUP(L97, age!$A:$D,4,)</f>
        <v>107</v>
      </c>
      <c r="X97">
        <f>VLOOKUP(H97,'air-quality-london-time-of-day'!E:G,3,FALSE)</f>
        <v>13.3</v>
      </c>
      <c r="Y97">
        <f>VLOOKUP(I97,Weather!F:K,2,)</f>
        <v>8</v>
      </c>
      <c r="Z97">
        <f>VLOOKUP(I97,Weather!F:K,3,)</f>
        <v>0.15</v>
      </c>
      <c r="AA97">
        <f>VLOOKUP(I97,Weather!F:K,4,)</f>
        <v>0.6</v>
      </c>
      <c r="AB97">
        <f>VLOOKUP(I97,Weather!F:K,5,)</f>
        <v>1017</v>
      </c>
      <c r="AC97">
        <f>VLOOKUP(I97,Weather!F:K,6,)</f>
        <v>4</v>
      </c>
    </row>
    <row r="98" spans="1:29" x14ac:dyDescent="0.25">
      <c r="A98" t="s">
        <v>7</v>
      </c>
      <c r="B98" t="s">
        <v>5</v>
      </c>
      <c r="C98" s="1">
        <v>41983.45416666667</v>
      </c>
      <c r="D98" s="3">
        <f t="shared" si="8"/>
        <v>2014</v>
      </c>
      <c r="E98" s="3">
        <f t="shared" si="9"/>
        <v>12</v>
      </c>
      <c r="F98" s="3">
        <f t="shared" si="10"/>
        <v>10</v>
      </c>
      <c r="G98" s="3">
        <f t="shared" si="11"/>
        <v>10</v>
      </c>
      <c r="H98" s="3" t="str">
        <f t="shared" si="12"/>
        <v>20141210</v>
      </c>
      <c r="I98" s="3" t="str">
        <f t="shared" si="13"/>
        <v>2014121010</v>
      </c>
      <c r="J98">
        <v>5</v>
      </c>
      <c r="K98">
        <v>3</v>
      </c>
      <c r="L98" t="str">
        <f>VLOOKUP(C98,List!$A$2:$C$2089,3,)</f>
        <v>Paddington</v>
      </c>
      <c r="M98" t="str">
        <f>VLOOKUP(C98,List!$A$2:$C$2089,2,)</f>
        <v>Circle</v>
      </c>
      <c r="N98" t="str">
        <f t="shared" si="14"/>
        <v>Paddington|Circle</v>
      </c>
      <c r="O98">
        <f>VLOOKUP(N98,Depth!$A$2:$F$427,3,)</f>
        <v>25</v>
      </c>
      <c r="P98">
        <f>VLOOKUP(N98,Depth!$A$2:$F$427,5,)</f>
        <v>122.4</v>
      </c>
      <c r="Q98">
        <f>VLOOKUP(N98,Depth!$A$2:$F$427,6,)</f>
        <v>2.6</v>
      </c>
      <c r="R98">
        <f>VLOOKUP(L98,longitude_latitude!C:J,7,)</f>
        <v>-0.17378948499999999</v>
      </c>
      <c r="S98">
        <f>VLOOKUP(L98,longitude_latitude!C:J,8,)</f>
        <v>51.514994909999999</v>
      </c>
      <c r="T98">
        <f t="shared" si="15"/>
        <v>-8.9527644351865217</v>
      </c>
      <c r="U98">
        <f>VLOOKUP(M98,LINE!$A$2:$B$13,2,)</f>
        <v>4</v>
      </c>
      <c r="V98">
        <f>VLOOKUP(L98,Entry_exit!B:P,4,)</f>
        <v>79872</v>
      </c>
      <c r="W98">
        <f>2020 - VLOOKUP(L98, age!$A:$D,4,)</f>
        <v>107</v>
      </c>
      <c r="X98">
        <f>VLOOKUP(H98,'air-quality-london-time-of-day'!E:G,3,FALSE)</f>
        <v>13.3</v>
      </c>
      <c r="Y98">
        <f>VLOOKUP(I98,Weather!F:K,2,)</f>
        <v>8</v>
      </c>
      <c r="Z98">
        <f>VLOOKUP(I98,Weather!F:K,3,)</f>
        <v>0.15</v>
      </c>
      <c r="AA98">
        <f>VLOOKUP(I98,Weather!F:K,4,)</f>
        <v>0.6</v>
      </c>
      <c r="AB98">
        <f>VLOOKUP(I98,Weather!F:K,5,)</f>
        <v>1017</v>
      </c>
      <c r="AC98">
        <f>VLOOKUP(I98,Weather!F:K,6,)</f>
        <v>4</v>
      </c>
    </row>
    <row r="99" spans="1:29" x14ac:dyDescent="0.25">
      <c r="A99" t="s">
        <v>7</v>
      </c>
      <c r="B99" t="s">
        <v>5</v>
      </c>
      <c r="C99" s="1">
        <v>41983.454861111109</v>
      </c>
      <c r="D99" s="3">
        <f t="shared" si="8"/>
        <v>2014</v>
      </c>
      <c r="E99" s="3">
        <f t="shared" si="9"/>
        <v>12</v>
      </c>
      <c r="F99" s="3">
        <f t="shared" si="10"/>
        <v>10</v>
      </c>
      <c r="G99" s="3">
        <f t="shared" si="11"/>
        <v>10</v>
      </c>
      <c r="H99" s="3" t="str">
        <f t="shared" si="12"/>
        <v>20141210</v>
      </c>
      <c r="I99" s="3" t="str">
        <f t="shared" si="13"/>
        <v>2014121010</v>
      </c>
      <c r="J99">
        <v>3</v>
      </c>
      <c r="K99">
        <v>1.8</v>
      </c>
      <c r="L99" t="str">
        <f>VLOOKUP(C99,List!$A$2:$C$2089,3,)</f>
        <v>Bayswater</v>
      </c>
      <c r="M99" t="str">
        <f>VLOOKUP(C99,List!$A$2:$C$2089,2,)</f>
        <v>Circle</v>
      </c>
      <c r="N99" t="str">
        <f t="shared" si="14"/>
        <v>Bayswater|Circle</v>
      </c>
      <c r="O99">
        <f>VLOOKUP(N99,Depth!$A$2:$F$427,3,)</f>
        <v>25</v>
      </c>
      <c r="P99">
        <f>VLOOKUP(N99,Depth!$A$2:$F$427,5,)</f>
        <v>117.96</v>
      </c>
      <c r="Q99">
        <f>VLOOKUP(N99,Depth!$A$2:$F$427,6,)</f>
        <v>7.04</v>
      </c>
      <c r="R99">
        <f>VLOOKUP(L99,longitude_latitude!C:J,7,)</f>
        <v>-0.18632270100000001</v>
      </c>
      <c r="S99">
        <f>VLOOKUP(L99,longitude_latitude!C:J,8,)</f>
        <v>51.511815069999997</v>
      </c>
      <c r="T99">
        <f t="shared" si="15"/>
        <v>-9.5978205172549043</v>
      </c>
      <c r="U99">
        <f>VLOOKUP(M99,LINE!$A$2:$B$13,2,)</f>
        <v>4</v>
      </c>
      <c r="V99">
        <f>VLOOKUP(L99,Entry_exit!B:P,4,)</f>
        <v>7476</v>
      </c>
      <c r="W99">
        <f>2020 - VLOOKUP(L99, age!$A:$D,4,)</f>
        <v>152</v>
      </c>
      <c r="X99">
        <f>VLOOKUP(H99,'air-quality-london-time-of-day'!E:G,3,FALSE)</f>
        <v>13.3</v>
      </c>
      <c r="Y99">
        <f>VLOOKUP(I99,Weather!F:K,2,)</f>
        <v>8</v>
      </c>
      <c r="Z99">
        <f>VLOOKUP(I99,Weather!F:K,3,)</f>
        <v>0.15</v>
      </c>
      <c r="AA99">
        <f>VLOOKUP(I99,Weather!F:K,4,)</f>
        <v>0.6</v>
      </c>
      <c r="AB99">
        <f>VLOOKUP(I99,Weather!F:K,5,)</f>
        <v>1017</v>
      </c>
      <c r="AC99">
        <f>VLOOKUP(I99,Weather!F:K,6,)</f>
        <v>4</v>
      </c>
    </row>
    <row r="100" spans="1:29" x14ac:dyDescent="0.25">
      <c r="A100" t="s">
        <v>7</v>
      </c>
      <c r="B100" t="s">
        <v>5</v>
      </c>
      <c r="C100" s="1">
        <v>41983.455555555556</v>
      </c>
      <c r="D100" s="3">
        <f t="shared" si="8"/>
        <v>2014</v>
      </c>
      <c r="E100" s="3">
        <f t="shared" si="9"/>
        <v>12</v>
      </c>
      <c r="F100" s="3">
        <f t="shared" si="10"/>
        <v>10</v>
      </c>
      <c r="G100" s="3">
        <f t="shared" si="11"/>
        <v>10</v>
      </c>
      <c r="H100" s="3" t="str">
        <f t="shared" si="12"/>
        <v>20141210</v>
      </c>
      <c r="I100" s="3" t="str">
        <f t="shared" si="13"/>
        <v>2014121010</v>
      </c>
      <c r="J100">
        <v>5</v>
      </c>
      <c r="K100">
        <v>3</v>
      </c>
      <c r="L100" t="str">
        <f>VLOOKUP(C100,List!$A$2:$C$2089,3,)</f>
        <v>Bayswater</v>
      </c>
      <c r="M100" t="str">
        <f>VLOOKUP(C100,List!$A$2:$C$2089,2,)</f>
        <v>Circle</v>
      </c>
      <c r="N100" t="str">
        <f t="shared" si="14"/>
        <v>Bayswater|Circle</v>
      </c>
      <c r="O100">
        <f>VLOOKUP(N100,Depth!$A$2:$F$427,3,)</f>
        <v>25</v>
      </c>
      <c r="P100">
        <f>VLOOKUP(N100,Depth!$A$2:$F$427,5,)</f>
        <v>117.96</v>
      </c>
      <c r="Q100">
        <f>VLOOKUP(N100,Depth!$A$2:$F$427,6,)</f>
        <v>7.04</v>
      </c>
      <c r="R100">
        <f>VLOOKUP(L100,longitude_latitude!C:J,7,)</f>
        <v>-0.18632270100000001</v>
      </c>
      <c r="S100">
        <f>VLOOKUP(L100,longitude_latitude!C:J,8,)</f>
        <v>51.511815069999997</v>
      </c>
      <c r="T100">
        <f t="shared" si="15"/>
        <v>-9.5978205172549043</v>
      </c>
      <c r="U100">
        <f>VLOOKUP(M100,LINE!$A$2:$B$13,2,)</f>
        <v>4</v>
      </c>
      <c r="V100">
        <f>VLOOKUP(L100,Entry_exit!B:P,4,)</f>
        <v>7476</v>
      </c>
      <c r="W100">
        <f>2020 - VLOOKUP(L100, age!$A:$D,4,)</f>
        <v>152</v>
      </c>
      <c r="X100">
        <f>VLOOKUP(H100,'air-quality-london-time-of-day'!E:G,3,FALSE)</f>
        <v>13.3</v>
      </c>
      <c r="Y100">
        <f>VLOOKUP(I100,Weather!F:K,2,)</f>
        <v>8</v>
      </c>
      <c r="Z100">
        <f>VLOOKUP(I100,Weather!F:K,3,)</f>
        <v>0.15</v>
      </c>
      <c r="AA100">
        <f>VLOOKUP(I100,Weather!F:K,4,)</f>
        <v>0.6</v>
      </c>
      <c r="AB100">
        <f>VLOOKUP(I100,Weather!F:K,5,)</f>
        <v>1017</v>
      </c>
      <c r="AC100">
        <f>VLOOKUP(I100,Weather!F:K,6,)</f>
        <v>4</v>
      </c>
    </row>
    <row r="101" spans="1:29" x14ac:dyDescent="0.25">
      <c r="A101" t="s">
        <v>7</v>
      </c>
      <c r="B101" t="s">
        <v>5</v>
      </c>
      <c r="C101" s="1">
        <v>41983.456250000003</v>
      </c>
      <c r="D101" s="3">
        <f t="shared" si="8"/>
        <v>2014</v>
      </c>
      <c r="E101" s="3">
        <f t="shared" si="9"/>
        <v>12</v>
      </c>
      <c r="F101" s="3">
        <f t="shared" si="10"/>
        <v>10</v>
      </c>
      <c r="G101" s="3">
        <f t="shared" si="11"/>
        <v>10</v>
      </c>
      <c r="H101" s="3" t="str">
        <f t="shared" si="12"/>
        <v>20141210</v>
      </c>
      <c r="I101" s="3" t="str">
        <f t="shared" si="13"/>
        <v>2014121010</v>
      </c>
      <c r="J101">
        <v>4</v>
      </c>
      <c r="K101">
        <v>2.4</v>
      </c>
      <c r="L101" t="str">
        <f>VLOOKUP(C101,List!$A$2:$C$2089,3,)</f>
        <v>Notting Hill Gate</v>
      </c>
      <c r="M101" t="str">
        <f>VLOOKUP(C101,List!$A$2:$C$2089,2,)</f>
        <v>Circle</v>
      </c>
      <c r="N101" t="str">
        <f t="shared" si="14"/>
        <v>Notting Hill Gate|Circle</v>
      </c>
      <c r="O101">
        <f>VLOOKUP(N101,Depth!$A$2:$F$427,3,)</f>
        <v>28</v>
      </c>
      <c r="P101">
        <f>VLOOKUP(N101,Depth!$A$2:$F$427,5,)</f>
        <v>119.4</v>
      </c>
      <c r="Q101">
        <f>VLOOKUP(N101,Depth!$A$2:$F$427,6,)</f>
        <v>8.6</v>
      </c>
      <c r="R101">
        <f>VLOOKUP(L101,longitude_latitude!C:J,7,)</f>
        <v>-0.194491212</v>
      </c>
      <c r="S101">
        <f>VLOOKUP(L101,longitude_latitude!C:J,8,)</f>
        <v>51.508646900000002</v>
      </c>
      <c r="T101">
        <f t="shared" si="15"/>
        <v>-10.017979164061042</v>
      </c>
      <c r="U101">
        <f>VLOOKUP(M101,LINE!$A$2:$B$13,2,)</f>
        <v>4</v>
      </c>
      <c r="V101">
        <f>VLOOKUP(L101,Entry_exit!B:P,4,)</f>
        <v>23840</v>
      </c>
      <c r="W101">
        <f>2020 - VLOOKUP(L101, age!$A:$D,4,)</f>
        <v>120</v>
      </c>
      <c r="X101">
        <f>VLOOKUP(H101,'air-quality-london-time-of-day'!E:G,3,FALSE)</f>
        <v>13.3</v>
      </c>
      <c r="Y101">
        <f>VLOOKUP(I101,Weather!F:K,2,)</f>
        <v>8</v>
      </c>
      <c r="Z101">
        <f>VLOOKUP(I101,Weather!F:K,3,)</f>
        <v>0.15</v>
      </c>
      <c r="AA101">
        <f>VLOOKUP(I101,Weather!F:K,4,)</f>
        <v>0.6</v>
      </c>
      <c r="AB101">
        <f>VLOOKUP(I101,Weather!F:K,5,)</f>
        <v>1017</v>
      </c>
      <c r="AC101">
        <f>VLOOKUP(I101,Weather!F:K,6,)</f>
        <v>4</v>
      </c>
    </row>
    <row r="102" spans="1:29" x14ac:dyDescent="0.25">
      <c r="A102" t="s">
        <v>7</v>
      </c>
      <c r="B102" t="s">
        <v>5</v>
      </c>
      <c r="C102" s="1">
        <v>41983.456944444442</v>
      </c>
      <c r="D102" s="3">
        <f t="shared" si="8"/>
        <v>2014</v>
      </c>
      <c r="E102" s="3">
        <f t="shared" si="9"/>
        <v>12</v>
      </c>
      <c r="F102" s="3">
        <f t="shared" si="10"/>
        <v>10</v>
      </c>
      <c r="G102" s="3">
        <f t="shared" si="11"/>
        <v>10</v>
      </c>
      <c r="H102" s="3" t="str">
        <f t="shared" si="12"/>
        <v>20141210</v>
      </c>
      <c r="I102" s="3" t="str">
        <f t="shared" si="13"/>
        <v>2014121010</v>
      </c>
      <c r="J102">
        <v>4</v>
      </c>
      <c r="K102">
        <v>2.4</v>
      </c>
      <c r="L102" t="str">
        <f>VLOOKUP(C102,List!$A$2:$C$2089,3,)</f>
        <v>Notting Hill Gate</v>
      </c>
      <c r="M102" t="str">
        <f>VLOOKUP(C102,List!$A$2:$C$2089,2,)</f>
        <v>Circle</v>
      </c>
      <c r="N102" t="str">
        <f t="shared" si="14"/>
        <v>Notting Hill Gate|Circle</v>
      </c>
      <c r="O102">
        <f>VLOOKUP(N102,Depth!$A$2:$F$427,3,)</f>
        <v>28</v>
      </c>
      <c r="P102">
        <f>VLOOKUP(N102,Depth!$A$2:$F$427,5,)</f>
        <v>119.4</v>
      </c>
      <c r="Q102">
        <f>VLOOKUP(N102,Depth!$A$2:$F$427,6,)</f>
        <v>8.6</v>
      </c>
      <c r="R102">
        <f>VLOOKUP(L102,longitude_latitude!C:J,7,)</f>
        <v>-0.194491212</v>
      </c>
      <c r="S102">
        <f>VLOOKUP(L102,longitude_latitude!C:J,8,)</f>
        <v>51.508646900000002</v>
      </c>
      <c r="T102">
        <f t="shared" si="15"/>
        <v>-10.017979164061042</v>
      </c>
      <c r="U102">
        <f>VLOOKUP(M102,LINE!$A$2:$B$13,2,)</f>
        <v>4</v>
      </c>
      <c r="V102">
        <f>VLOOKUP(L102,Entry_exit!B:P,4,)</f>
        <v>23840</v>
      </c>
      <c r="W102">
        <f>2020 - VLOOKUP(L102, age!$A:$D,4,)</f>
        <v>120</v>
      </c>
      <c r="X102">
        <f>VLOOKUP(H102,'air-quality-london-time-of-day'!E:G,3,FALSE)</f>
        <v>13.3</v>
      </c>
      <c r="Y102">
        <f>VLOOKUP(I102,Weather!F:K,2,)</f>
        <v>8</v>
      </c>
      <c r="Z102">
        <f>VLOOKUP(I102,Weather!F:K,3,)</f>
        <v>0.15</v>
      </c>
      <c r="AA102">
        <f>VLOOKUP(I102,Weather!F:K,4,)</f>
        <v>0.6</v>
      </c>
      <c r="AB102">
        <f>VLOOKUP(I102,Weather!F:K,5,)</f>
        <v>1017</v>
      </c>
      <c r="AC102">
        <f>VLOOKUP(I102,Weather!F:K,6,)</f>
        <v>4</v>
      </c>
    </row>
    <row r="103" spans="1:29" x14ac:dyDescent="0.25">
      <c r="A103" t="s">
        <v>7</v>
      </c>
      <c r="B103" t="s">
        <v>5</v>
      </c>
      <c r="C103" s="1">
        <v>41983.457638888889</v>
      </c>
      <c r="D103" s="3">
        <f t="shared" si="8"/>
        <v>2014</v>
      </c>
      <c r="E103" s="3">
        <f t="shared" si="9"/>
        <v>12</v>
      </c>
      <c r="F103" s="3">
        <f t="shared" si="10"/>
        <v>10</v>
      </c>
      <c r="G103" s="3">
        <f t="shared" si="11"/>
        <v>10</v>
      </c>
      <c r="H103" s="3" t="str">
        <f t="shared" si="12"/>
        <v>20141210</v>
      </c>
      <c r="I103" s="3" t="str">
        <f t="shared" si="13"/>
        <v>2014121010</v>
      </c>
      <c r="J103">
        <v>4</v>
      </c>
      <c r="K103">
        <v>2.4</v>
      </c>
      <c r="L103" t="str">
        <f>VLOOKUP(C103,List!$A$2:$C$2089,3,)</f>
        <v>High Street Kensington</v>
      </c>
      <c r="M103" t="str">
        <f>VLOOKUP(C103,List!$A$2:$C$2089,2,)</f>
        <v>Circle</v>
      </c>
      <c r="N103" t="str">
        <f t="shared" si="14"/>
        <v>High Street Kensington|Circle</v>
      </c>
      <c r="O103">
        <f>VLOOKUP(N103,Depth!$A$2:$F$427,3,)</f>
        <v>13</v>
      </c>
      <c r="P103">
        <f>VLOOKUP(N103,Depth!$A$2:$F$427,5,)</f>
        <v>107.3</v>
      </c>
      <c r="Q103">
        <f>VLOOKUP(N103,Depth!$A$2:$F$427,6,)</f>
        <v>5.7</v>
      </c>
      <c r="R103">
        <f>VLOOKUP(L103,longitude_latitude!C:J,7,)</f>
        <v>-0.19060724800000001</v>
      </c>
      <c r="S103">
        <f>VLOOKUP(L103,longitude_latitude!C:J,8,)</f>
        <v>51.499934920000001</v>
      </c>
      <c r="T103">
        <f t="shared" si="15"/>
        <v>-9.8162608672803007</v>
      </c>
      <c r="U103">
        <f>VLOOKUP(M103,LINE!$A$2:$B$13,2,)</f>
        <v>4</v>
      </c>
      <c r="V103">
        <f>VLOOKUP(L103,Entry_exit!B:P,4,)</f>
        <v>20934</v>
      </c>
      <c r="W103">
        <f>2020 - VLOOKUP(L103, age!$A:$D,4,)</f>
        <v>152</v>
      </c>
      <c r="X103">
        <f>VLOOKUP(H103,'air-quality-london-time-of-day'!E:G,3,FALSE)</f>
        <v>13.3</v>
      </c>
      <c r="Y103">
        <f>VLOOKUP(I103,Weather!F:K,2,)</f>
        <v>8</v>
      </c>
      <c r="Z103">
        <f>VLOOKUP(I103,Weather!F:K,3,)</f>
        <v>0.15</v>
      </c>
      <c r="AA103">
        <f>VLOOKUP(I103,Weather!F:K,4,)</f>
        <v>0.6</v>
      </c>
      <c r="AB103">
        <f>VLOOKUP(I103,Weather!F:K,5,)</f>
        <v>1017</v>
      </c>
      <c r="AC103">
        <f>VLOOKUP(I103,Weather!F:K,6,)</f>
        <v>4</v>
      </c>
    </row>
    <row r="104" spans="1:29" x14ac:dyDescent="0.25">
      <c r="A104" t="s">
        <v>7</v>
      </c>
      <c r="B104" t="s">
        <v>5</v>
      </c>
      <c r="C104" s="1">
        <v>41983.458333333336</v>
      </c>
      <c r="D104" s="3">
        <f t="shared" si="8"/>
        <v>2014</v>
      </c>
      <c r="E104" s="3">
        <f t="shared" si="9"/>
        <v>12</v>
      </c>
      <c r="F104" s="3">
        <f t="shared" si="10"/>
        <v>11</v>
      </c>
      <c r="G104" s="3">
        <f t="shared" si="11"/>
        <v>10</v>
      </c>
      <c r="H104" s="3" t="str">
        <f t="shared" si="12"/>
        <v>20141211</v>
      </c>
      <c r="I104" s="3" t="str">
        <f t="shared" si="13"/>
        <v>2014121110</v>
      </c>
      <c r="J104">
        <v>3</v>
      </c>
      <c r="K104">
        <v>1.8</v>
      </c>
      <c r="L104" t="str">
        <f>VLOOKUP(C104,List!$A$2:$C$2089,3,)</f>
        <v>High Street Kensington</v>
      </c>
      <c r="M104" t="str">
        <f>VLOOKUP(C104,List!$A$2:$C$2089,2,)</f>
        <v>Circle</v>
      </c>
      <c r="N104" t="str">
        <f t="shared" si="14"/>
        <v>High Street Kensington|Circle</v>
      </c>
      <c r="O104">
        <f>VLOOKUP(N104,Depth!$A$2:$F$427,3,)</f>
        <v>13</v>
      </c>
      <c r="P104">
        <f>VLOOKUP(N104,Depth!$A$2:$F$427,5,)</f>
        <v>107.3</v>
      </c>
      <c r="Q104">
        <f>VLOOKUP(N104,Depth!$A$2:$F$427,6,)</f>
        <v>5.7</v>
      </c>
      <c r="R104">
        <f>VLOOKUP(L104,longitude_latitude!C:J,7,)</f>
        <v>-0.19060724800000001</v>
      </c>
      <c r="S104">
        <f>VLOOKUP(L104,longitude_latitude!C:J,8,)</f>
        <v>51.499934920000001</v>
      </c>
      <c r="T104">
        <f t="shared" si="15"/>
        <v>-9.8162608672803007</v>
      </c>
      <c r="U104">
        <f>VLOOKUP(M104,LINE!$A$2:$B$13,2,)</f>
        <v>4</v>
      </c>
      <c r="V104">
        <f>VLOOKUP(L104,Entry_exit!B:P,4,)</f>
        <v>20934</v>
      </c>
      <c r="W104">
        <f>2020 - VLOOKUP(L104, age!$A:$D,4,)</f>
        <v>152</v>
      </c>
      <c r="X104">
        <f>VLOOKUP(H104,'air-quality-london-time-of-day'!E:G,3,FALSE)</f>
        <v>13.4</v>
      </c>
      <c r="Y104">
        <f>VLOOKUP(I104,Weather!F:K,2,)</f>
        <v>8.1230769230769226</v>
      </c>
      <c r="Z104">
        <f>VLOOKUP(I104,Weather!F:K,3,)</f>
        <v>0.15</v>
      </c>
      <c r="AA104">
        <f>VLOOKUP(I104,Weather!F:K,4,)</f>
        <v>0.6</v>
      </c>
      <c r="AB104">
        <f>VLOOKUP(I104,Weather!F:K,5,)</f>
        <v>1017</v>
      </c>
      <c r="AC104">
        <f>VLOOKUP(I104,Weather!F:K,6,)</f>
        <v>4</v>
      </c>
    </row>
    <row r="105" spans="1:29" x14ac:dyDescent="0.25">
      <c r="A105" t="s">
        <v>7</v>
      </c>
      <c r="B105" t="s">
        <v>5</v>
      </c>
      <c r="C105" s="1">
        <v>41983.459027777775</v>
      </c>
      <c r="D105" s="3">
        <f t="shared" si="8"/>
        <v>2014</v>
      </c>
      <c r="E105" s="3">
        <f t="shared" si="9"/>
        <v>12</v>
      </c>
      <c r="F105" s="3">
        <f t="shared" si="10"/>
        <v>11</v>
      </c>
      <c r="G105" s="3">
        <f t="shared" si="11"/>
        <v>10</v>
      </c>
      <c r="H105" s="3" t="str">
        <f t="shared" si="12"/>
        <v>20141211</v>
      </c>
      <c r="I105" s="3" t="str">
        <f t="shared" si="13"/>
        <v>2014121110</v>
      </c>
      <c r="J105">
        <v>3</v>
      </c>
      <c r="K105">
        <v>1.8</v>
      </c>
      <c r="L105" t="str">
        <f>VLOOKUP(C105,List!$A$2:$C$2089,3,)</f>
        <v>Gloucester Road</v>
      </c>
      <c r="M105" t="str">
        <f>VLOOKUP(C105,List!$A$2:$C$2089,2,)</f>
        <v>Circle</v>
      </c>
      <c r="N105" t="str">
        <f t="shared" si="14"/>
        <v>Gloucester Road|Circle</v>
      </c>
      <c r="O105">
        <f>VLOOKUP(N105,Depth!$A$2:$F$427,3,)</f>
        <v>7</v>
      </c>
      <c r="P105">
        <f>VLOOKUP(N105,Depth!$A$2:$F$427,5,)</f>
        <v>99.95</v>
      </c>
      <c r="Q105">
        <f>VLOOKUP(N105,Depth!$A$2:$F$427,6,)</f>
        <v>7.05</v>
      </c>
      <c r="R105">
        <f>VLOOKUP(L105,longitude_latitude!C:J,7,)</f>
        <v>-0.18213512100000001</v>
      </c>
      <c r="S105">
        <f>VLOOKUP(L105,longitude_latitude!C:J,8,)</f>
        <v>51.493977630000003</v>
      </c>
      <c r="T105">
        <f t="shared" si="15"/>
        <v>-9.3788618464113451</v>
      </c>
      <c r="U105">
        <f>VLOOKUP(M105,LINE!$A$2:$B$13,2,)</f>
        <v>4</v>
      </c>
      <c r="V105">
        <f>VLOOKUP(L105,Entry_exit!B:P,4,)</f>
        <v>22330</v>
      </c>
      <c r="W105">
        <f>2020 - VLOOKUP(L105, age!$A:$D,4,)</f>
        <v>152</v>
      </c>
      <c r="X105">
        <f>VLOOKUP(H105,'air-quality-london-time-of-day'!E:G,3,FALSE)</f>
        <v>13.4</v>
      </c>
      <c r="Y105">
        <f>VLOOKUP(I105,Weather!F:K,2,)</f>
        <v>8.1230769230769226</v>
      </c>
      <c r="Z105">
        <f>VLOOKUP(I105,Weather!F:K,3,)</f>
        <v>0.15</v>
      </c>
      <c r="AA105">
        <f>VLOOKUP(I105,Weather!F:K,4,)</f>
        <v>0.6</v>
      </c>
      <c r="AB105">
        <f>VLOOKUP(I105,Weather!F:K,5,)</f>
        <v>1017</v>
      </c>
      <c r="AC105">
        <f>VLOOKUP(I105,Weather!F:K,6,)</f>
        <v>4</v>
      </c>
    </row>
    <row r="106" spans="1:29" x14ac:dyDescent="0.25">
      <c r="A106" t="s">
        <v>7</v>
      </c>
      <c r="B106" t="s">
        <v>5</v>
      </c>
      <c r="C106" s="1">
        <v>41983.459722222222</v>
      </c>
      <c r="D106" s="3">
        <f t="shared" si="8"/>
        <v>2014</v>
      </c>
      <c r="E106" s="3">
        <f t="shared" si="9"/>
        <v>12</v>
      </c>
      <c r="F106" s="3">
        <f t="shared" si="10"/>
        <v>11</v>
      </c>
      <c r="G106" s="3">
        <f t="shared" si="11"/>
        <v>10</v>
      </c>
      <c r="H106" s="3" t="str">
        <f t="shared" si="12"/>
        <v>20141211</v>
      </c>
      <c r="I106" s="3" t="str">
        <f t="shared" si="13"/>
        <v>2014121110</v>
      </c>
      <c r="J106">
        <v>6</v>
      </c>
      <c r="K106">
        <v>3.6</v>
      </c>
      <c r="L106" t="str">
        <f>VLOOKUP(C106,List!$A$2:$C$2089,3,)</f>
        <v>Gloucester Road</v>
      </c>
      <c r="M106" t="str">
        <f>VLOOKUP(C106,List!$A$2:$C$2089,2,)</f>
        <v>Circle</v>
      </c>
      <c r="N106" t="str">
        <f t="shared" si="14"/>
        <v>Gloucester Road|Circle</v>
      </c>
      <c r="O106">
        <f>VLOOKUP(N106,Depth!$A$2:$F$427,3,)</f>
        <v>7</v>
      </c>
      <c r="P106">
        <f>VLOOKUP(N106,Depth!$A$2:$F$427,5,)</f>
        <v>99.95</v>
      </c>
      <c r="Q106">
        <f>VLOOKUP(N106,Depth!$A$2:$F$427,6,)</f>
        <v>7.05</v>
      </c>
      <c r="R106">
        <f>VLOOKUP(L106,longitude_latitude!C:J,7,)</f>
        <v>-0.18213512100000001</v>
      </c>
      <c r="S106">
        <f>VLOOKUP(L106,longitude_latitude!C:J,8,)</f>
        <v>51.493977630000003</v>
      </c>
      <c r="T106">
        <f t="shared" si="15"/>
        <v>-9.3788618464113451</v>
      </c>
      <c r="U106">
        <f>VLOOKUP(M106,LINE!$A$2:$B$13,2,)</f>
        <v>4</v>
      </c>
      <c r="V106">
        <f>VLOOKUP(L106,Entry_exit!B:P,4,)</f>
        <v>22330</v>
      </c>
      <c r="W106">
        <f>2020 - VLOOKUP(L106, age!$A:$D,4,)</f>
        <v>152</v>
      </c>
      <c r="X106">
        <f>VLOOKUP(H106,'air-quality-london-time-of-day'!E:G,3,FALSE)</f>
        <v>13.4</v>
      </c>
      <c r="Y106">
        <f>VLOOKUP(I106,Weather!F:K,2,)</f>
        <v>8.1230769230769226</v>
      </c>
      <c r="Z106">
        <f>VLOOKUP(I106,Weather!F:K,3,)</f>
        <v>0.15</v>
      </c>
      <c r="AA106">
        <f>VLOOKUP(I106,Weather!F:K,4,)</f>
        <v>0.6</v>
      </c>
      <c r="AB106">
        <f>VLOOKUP(I106,Weather!F:K,5,)</f>
        <v>1017</v>
      </c>
      <c r="AC106">
        <f>VLOOKUP(I106,Weather!F:K,6,)</f>
        <v>4</v>
      </c>
    </row>
    <row r="107" spans="1:29" x14ac:dyDescent="0.25">
      <c r="A107" t="s">
        <v>7</v>
      </c>
      <c r="B107" t="s">
        <v>5</v>
      </c>
      <c r="C107" s="1">
        <v>41983.460416666669</v>
      </c>
      <c r="D107" s="3">
        <f t="shared" si="8"/>
        <v>2014</v>
      </c>
      <c r="E107" s="3">
        <f t="shared" si="9"/>
        <v>12</v>
      </c>
      <c r="F107" s="3">
        <f t="shared" si="10"/>
        <v>11</v>
      </c>
      <c r="G107" s="3">
        <f t="shared" si="11"/>
        <v>10</v>
      </c>
      <c r="H107" s="3" t="str">
        <f t="shared" si="12"/>
        <v>20141211</v>
      </c>
      <c r="I107" s="3" t="str">
        <f t="shared" si="13"/>
        <v>2014121110</v>
      </c>
      <c r="J107">
        <v>8</v>
      </c>
      <c r="K107">
        <v>4.8</v>
      </c>
      <c r="L107" t="str">
        <f>VLOOKUP(C107,List!$A$2:$C$2089,3,)</f>
        <v>South Kensington</v>
      </c>
      <c r="M107" t="str">
        <f>VLOOKUP(C107,List!$A$2:$C$2089,2,)</f>
        <v>Circle</v>
      </c>
      <c r="N107" t="str">
        <f t="shared" si="14"/>
        <v>South Kensington|Circle</v>
      </c>
      <c r="O107">
        <f>VLOOKUP(N107,Depth!$A$2:$F$427,3,)</f>
        <v>0</v>
      </c>
      <c r="P107">
        <f>VLOOKUP(N107,Depth!$A$2:$F$427,5,)</f>
        <v>99.974999999999994</v>
      </c>
      <c r="Q107">
        <f>VLOOKUP(N107,Depth!$A$2:$F$427,6,)</f>
        <v>7.0250000000000004</v>
      </c>
      <c r="R107">
        <f>VLOOKUP(L107,longitude_latitude!C:J,7,)</f>
        <v>-0.17156429100000001</v>
      </c>
      <c r="S107">
        <f>VLOOKUP(L107,longitude_latitude!C:J,8,)</f>
        <v>51.493577360000003</v>
      </c>
      <c r="T107">
        <f t="shared" si="15"/>
        <v>-8.8344590908220528</v>
      </c>
      <c r="U107">
        <f>VLOOKUP(M107,LINE!$A$2:$B$13,2,)</f>
        <v>4</v>
      </c>
      <c r="V107">
        <f>VLOOKUP(L107,Entry_exit!B:P,4,)</f>
        <v>50469</v>
      </c>
      <c r="W107">
        <f>2020 - VLOOKUP(L107, age!$A:$D,4,)</f>
        <v>152</v>
      </c>
      <c r="X107">
        <f>VLOOKUP(H107,'air-quality-london-time-of-day'!E:G,3,FALSE)</f>
        <v>13.4</v>
      </c>
      <c r="Y107">
        <f>VLOOKUP(I107,Weather!F:K,2,)</f>
        <v>8.1230769230769226</v>
      </c>
      <c r="Z107">
        <f>VLOOKUP(I107,Weather!F:K,3,)</f>
        <v>0.15</v>
      </c>
      <c r="AA107">
        <f>VLOOKUP(I107,Weather!F:K,4,)</f>
        <v>0.6</v>
      </c>
      <c r="AB107">
        <f>VLOOKUP(I107,Weather!F:K,5,)</f>
        <v>1017</v>
      </c>
      <c r="AC107">
        <f>VLOOKUP(I107,Weather!F:K,6,)</f>
        <v>4</v>
      </c>
    </row>
    <row r="108" spans="1:29" x14ac:dyDescent="0.25">
      <c r="A108" t="s">
        <v>7</v>
      </c>
      <c r="B108" t="s">
        <v>5</v>
      </c>
      <c r="C108" s="1">
        <v>41983.461111111108</v>
      </c>
      <c r="D108" s="3">
        <f t="shared" si="8"/>
        <v>2014</v>
      </c>
      <c r="E108" s="3">
        <f t="shared" si="9"/>
        <v>12</v>
      </c>
      <c r="F108" s="3">
        <f t="shared" si="10"/>
        <v>11</v>
      </c>
      <c r="G108" s="3">
        <f t="shared" si="11"/>
        <v>10</v>
      </c>
      <c r="H108" s="3" t="str">
        <f t="shared" si="12"/>
        <v>20141211</v>
      </c>
      <c r="I108" s="3" t="str">
        <f t="shared" si="13"/>
        <v>2014121110</v>
      </c>
      <c r="J108">
        <v>7</v>
      </c>
      <c r="K108">
        <v>4.2</v>
      </c>
      <c r="L108" t="str">
        <f>VLOOKUP(C108,List!$A$2:$C$2089,3,)</f>
        <v>South Kensington</v>
      </c>
      <c r="M108" t="str">
        <f>VLOOKUP(C108,List!$A$2:$C$2089,2,)</f>
        <v>Circle</v>
      </c>
      <c r="N108" t="str">
        <f t="shared" si="14"/>
        <v>South Kensington|Circle</v>
      </c>
      <c r="O108">
        <f>VLOOKUP(N108,Depth!$A$2:$F$427,3,)</f>
        <v>0</v>
      </c>
      <c r="P108">
        <f>VLOOKUP(N108,Depth!$A$2:$F$427,5,)</f>
        <v>99.974999999999994</v>
      </c>
      <c r="Q108">
        <f>VLOOKUP(N108,Depth!$A$2:$F$427,6,)</f>
        <v>7.0250000000000004</v>
      </c>
      <c r="R108">
        <f>VLOOKUP(L108,longitude_latitude!C:J,7,)</f>
        <v>-0.17156429100000001</v>
      </c>
      <c r="S108">
        <f>VLOOKUP(L108,longitude_latitude!C:J,8,)</f>
        <v>51.493577360000003</v>
      </c>
      <c r="T108">
        <f t="shared" si="15"/>
        <v>-8.8344590908220528</v>
      </c>
      <c r="U108">
        <f>VLOOKUP(M108,LINE!$A$2:$B$13,2,)</f>
        <v>4</v>
      </c>
      <c r="V108">
        <f>VLOOKUP(L108,Entry_exit!B:P,4,)</f>
        <v>50469</v>
      </c>
      <c r="W108">
        <f>2020 - VLOOKUP(L108, age!$A:$D,4,)</f>
        <v>152</v>
      </c>
      <c r="X108">
        <f>VLOOKUP(H108,'air-quality-london-time-of-day'!E:G,3,FALSE)</f>
        <v>13.4</v>
      </c>
      <c r="Y108">
        <f>VLOOKUP(I108,Weather!F:K,2,)</f>
        <v>8.1230769230769226</v>
      </c>
      <c r="Z108">
        <f>VLOOKUP(I108,Weather!F:K,3,)</f>
        <v>0.15</v>
      </c>
      <c r="AA108">
        <f>VLOOKUP(I108,Weather!F:K,4,)</f>
        <v>0.6</v>
      </c>
      <c r="AB108">
        <f>VLOOKUP(I108,Weather!F:K,5,)</f>
        <v>1017</v>
      </c>
      <c r="AC108">
        <f>VLOOKUP(I108,Weather!F:K,6,)</f>
        <v>4</v>
      </c>
    </row>
    <row r="109" spans="1:29" x14ac:dyDescent="0.25">
      <c r="A109" t="s">
        <v>7</v>
      </c>
      <c r="B109" t="s">
        <v>5</v>
      </c>
      <c r="C109" s="1">
        <v>41983.461805555555</v>
      </c>
      <c r="D109" s="3">
        <f t="shared" si="8"/>
        <v>2014</v>
      </c>
      <c r="E109" s="3">
        <f t="shared" si="9"/>
        <v>12</v>
      </c>
      <c r="F109" s="3">
        <f t="shared" si="10"/>
        <v>11</v>
      </c>
      <c r="G109" s="3">
        <f t="shared" si="11"/>
        <v>10</v>
      </c>
      <c r="H109" s="3" t="str">
        <f t="shared" si="12"/>
        <v>20141211</v>
      </c>
      <c r="I109" s="3" t="str">
        <f t="shared" si="13"/>
        <v>2014121110</v>
      </c>
      <c r="J109">
        <v>4</v>
      </c>
      <c r="K109">
        <v>2.4</v>
      </c>
      <c r="L109" t="str">
        <f>VLOOKUP(C109,List!$A$2:$C$2089,3,)</f>
        <v>Sloane Square</v>
      </c>
      <c r="M109" t="str">
        <f>VLOOKUP(C109,List!$A$2:$C$2089,2,)</f>
        <v>Circle</v>
      </c>
      <c r="N109" t="str">
        <f t="shared" si="14"/>
        <v>Sloane Square|Circle</v>
      </c>
      <c r="O109">
        <f>VLOOKUP(N109,Depth!$A$2:$F$427,3,)</f>
        <v>6</v>
      </c>
      <c r="P109">
        <f>VLOOKUP(N109,Depth!$A$2:$F$427,5,)</f>
        <v>97.6</v>
      </c>
      <c r="Q109">
        <f>VLOOKUP(N109,Depth!$A$2:$F$427,6,)</f>
        <v>8.4</v>
      </c>
      <c r="R109">
        <f>VLOOKUP(L109,longitude_latitude!C:J,7,)</f>
        <v>-0.15473274000000001</v>
      </c>
      <c r="S109">
        <f>VLOOKUP(L109,longitude_latitude!C:J,8,)</f>
        <v>51.491825239999997</v>
      </c>
      <c r="T109">
        <f t="shared" si="15"/>
        <v>-7.9674712069863576</v>
      </c>
      <c r="U109">
        <f>VLOOKUP(M109,LINE!$A$2:$B$13,2,)</f>
        <v>4</v>
      </c>
      <c r="V109">
        <f>VLOOKUP(L109,Entry_exit!B:P,4,)</f>
        <v>27121</v>
      </c>
      <c r="W109">
        <f>2020 - VLOOKUP(L109, age!$A:$D,4,)</f>
        <v>152</v>
      </c>
      <c r="X109">
        <f>VLOOKUP(H109,'air-quality-london-time-of-day'!E:G,3,FALSE)</f>
        <v>13.4</v>
      </c>
      <c r="Y109">
        <f>VLOOKUP(I109,Weather!F:K,2,)</f>
        <v>8.1230769230769226</v>
      </c>
      <c r="Z109">
        <f>VLOOKUP(I109,Weather!F:K,3,)</f>
        <v>0.15</v>
      </c>
      <c r="AA109">
        <f>VLOOKUP(I109,Weather!F:K,4,)</f>
        <v>0.6</v>
      </c>
      <c r="AB109">
        <f>VLOOKUP(I109,Weather!F:K,5,)</f>
        <v>1017</v>
      </c>
      <c r="AC109">
        <f>VLOOKUP(I109,Weather!F:K,6,)</f>
        <v>4</v>
      </c>
    </row>
    <row r="110" spans="1:29" x14ac:dyDescent="0.25">
      <c r="A110" t="s">
        <v>7</v>
      </c>
      <c r="B110" t="s">
        <v>5</v>
      </c>
      <c r="C110" s="1">
        <v>41983.462500000001</v>
      </c>
      <c r="D110" s="3">
        <f t="shared" si="8"/>
        <v>2014</v>
      </c>
      <c r="E110" s="3">
        <f t="shared" si="9"/>
        <v>12</v>
      </c>
      <c r="F110" s="3">
        <f t="shared" si="10"/>
        <v>11</v>
      </c>
      <c r="G110" s="3">
        <f t="shared" si="11"/>
        <v>10</v>
      </c>
      <c r="H110" s="3" t="str">
        <f t="shared" si="12"/>
        <v>20141211</v>
      </c>
      <c r="I110" s="3" t="str">
        <f t="shared" si="13"/>
        <v>2014121110</v>
      </c>
      <c r="J110">
        <v>8</v>
      </c>
      <c r="K110">
        <v>4.8</v>
      </c>
      <c r="L110" t="str">
        <f>VLOOKUP(C110,List!$A$2:$C$2089,3,)</f>
        <v>Sloane Square</v>
      </c>
      <c r="M110" t="str">
        <f>VLOOKUP(C110,List!$A$2:$C$2089,2,)</f>
        <v>Circle</v>
      </c>
      <c r="N110" t="str">
        <f t="shared" si="14"/>
        <v>Sloane Square|Circle</v>
      </c>
      <c r="O110">
        <f>VLOOKUP(N110,Depth!$A$2:$F$427,3,)</f>
        <v>6</v>
      </c>
      <c r="P110">
        <f>VLOOKUP(N110,Depth!$A$2:$F$427,5,)</f>
        <v>97.6</v>
      </c>
      <c r="Q110">
        <f>VLOOKUP(N110,Depth!$A$2:$F$427,6,)</f>
        <v>8.4</v>
      </c>
      <c r="R110">
        <f>VLOOKUP(L110,longitude_latitude!C:J,7,)</f>
        <v>-0.15473274000000001</v>
      </c>
      <c r="S110">
        <f>VLOOKUP(L110,longitude_latitude!C:J,8,)</f>
        <v>51.491825239999997</v>
      </c>
      <c r="T110">
        <f t="shared" si="15"/>
        <v>-7.9674712069863576</v>
      </c>
      <c r="U110">
        <f>VLOOKUP(M110,LINE!$A$2:$B$13,2,)</f>
        <v>4</v>
      </c>
      <c r="V110">
        <f>VLOOKUP(L110,Entry_exit!B:P,4,)</f>
        <v>27121</v>
      </c>
      <c r="W110">
        <f>2020 - VLOOKUP(L110, age!$A:$D,4,)</f>
        <v>152</v>
      </c>
      <c r="X110">
        <f>VLOOKUP(H110,'air-quality-london-time-of-day'!E:G,3,FALSE)</f>
        <v>13.4</v>
      </c>
      <c r="Y110">
        <f>VLOOKUP(I110,Weather!F:K,2,)</f>
        <v>8.1230769230769226</v>
      </c>
      <c r="Z110">
        <f>VLOOKUP(I110,Weather!F:K,3,)</f>
        <v>0.15</v>
      </c>
      <c r="AA110">
        <f>VLOOKUP(I110,Weather!F:K,4,)</f>
        <v>0.6</v>
      </c>
      <c r="AB110">
        <f>VLOOKUP(I110,Weather!F:K,5,)</f>
        <v>1017</v>
      </c>
      <c r="AC110">
        <f>VLOOKUP(I110,Weather!F:K,6,)</f>
        <v>4</v>
      </c>
    </row>
    <row r="111" spans="1:29" x14ac:dyDescent="0.25">
      <c r="A111" t="s">
        <v>7</v>
      </c>
      <c r="B111" t="s">
        <v>5</v>
      </c>
      <c r="C111" s="1">
        <v>41983.463194444441</v>
      </c>
      <c r="D111" s="3">
        <f t="shared" si="8"/>
        <v>2014</v>
      </c>
      <c r="E111" s="3">
        <f t="shared" si="9"/>
        <v>12</v>
      </c>
      <c r="F111" s="3">
        <f t="shared" si="10"/>
        <v>11</v>
      </c>
      <c r="G111" s="3">
        <f t="shared" si="11"/>
        <v>10</v>
      </c>
      <c r="H111" s="3" t="str">
        <f t="shared" si="12"/>
        <v>20141211</v>
      </c>
      <c r="I111" s="3" t="str">
        <f t="shared" si="13"/>
        <v>2014121110</v>
      </c>
      <c r="J111">
        <v>6</v>
      </c>
      <c r="K111">
        <v>3.6</v>
      </c>
      <c r="L111" t="str">
        <f>VLOOKUP(C111,List!$A$2:$C$2089,3,)</f>
        <v>Victoria</v>
      </c>
      <c r="M111" t="str">
        <f>VLOOKUP(C111,List!$A$2:$C$2089,2,)</f>
        <v>Circle</v>
      </c>
      <c r="N111" t="str">
        <f t="shared" si="14"/>
        <v>Victoria|Circle</v>
      </c>
      <c r="O111">
        <f>VLOOKUP(N111,Depth!$A$2:$F$427,3,)</f>
        <v>4.5999999999999996</v>
      </c>
      <c r="P111">
        <f>VLOOKUP(N111,Depth!$A$2:$F$427,5,)</f>
        <v>97</v>
      </c>
      <c r="Q111">
        <f>VLOOKUP(N111,Depth!$A$2:$F$427,6,)</f>
        <v>7.6</v>
      </c>
      <c r="R111">
        <f>VLOOKUP(L111,longitude_latitude!C:J,7,)</f>
        <v>-0.14148501699999999</v>
      </c>
      <c r="S111">
        <f>VLOOKUP(L111,longitude_latitude!C:J,8,)</f>
        <v>51.49588954</v>
      </c>
      <c r="T111">
        <f t="shared" si="15"/>
        <v>-7.2858968069970214</v>
      </c>
      <c r="U111">
        <f>VLOOKUP(M111,LINE!$A$2:$B$13,2,)</f>
        <v>4</v>
      </c>
      <c r="V111">
        <f>VLOOKUP(L111,Entry_exit!B:P,4,)</f>
        <v>123265</v>
      </c>
      <c r="W111">
        <f>2020 - VLOOKUP(L111, age!$A:$D,4,)</f>
        <v>160</v>
      </c>
      <c r="X111">
        <f>VLOOKUP(H111,'air-quality-london-time-of-day'!E:G,3,FALSE)</f>
        <v>13.4</v>
      </c>
      <c r="Y111">
        <f>VLOOKUP(I111,Weather!F:K,2,)</f>
        <v>8.1230769230769226</v>
      </c>
      <c r="Z111">
        <f>VLOOKUP(I111,Weather!F:K,3,)</f>
        <v>0.15</v>
      </c>
      <c r="AA111">
        <f>VLOOKUP(I111,Weather!F:K,4,)</f>
        <v>0.6</v>
      </c>
      <c r="AB111">
        <f>VLOOKUP(I111,Weather!F:K,5,)</f>
        <v>1017</v>
      </c>
      <c r="AC111">
        <f>VLOOKUP(I111,Weather!F:K,6,)</f>
        <v>4</v>
      </c>
    </row>
    <row r="112" spans="1:29" x14ac:dyDescent="0.25">
      <c r="A112" t="s">
        <v>7</v>
      </c>
      <c r="B112" t="s">
        <v>5</v>
      </c>
      <c r="C112" s="1">
        <v>41983.463888888888</v>
      </c>
      <c r="D112" s="3">
        <f t="shared" si="8"/>
        <v>2014</v>
      </c>
      <c r="E112" s="3">
        <f t="shared" si="9"/>
        <v>12</v>
      </c>
      <c r="F112" s="3">
        <f t="shared" si="10"/>
        <v>11</v>
      </c>
      <c r="G112" s="3">
        <f t="shared" si="11"/>
        <v>10</v>
      </c>
      <c r="H112" s="3" t="str">
        <f t="shared" si="12"/>
        <v>20141211</v>
      </c>
      <c r="I112" s="3" t="str">
        <f t="shared" si="13"/>
        <v>2014121110</v>
      </c>
      <c r="J112">
        <v>19</v>
      </c>
      <c r="K112">
        <v>11.4</v>
      </c>
      <c r="L112" t="str">
        <f>VLOOKUP(C112,List!$A$2:$C$2089,3,)</f>
        <v>Victoria</v>
      </c>
      <c r="M112" t="str">
        <f>VLOOKUP(C112,List!$A$2:$C$2089,2,)</f>
        <v>Circle</v>
      </c>
      <c r="N112" t="str">
        <f t="shared" si="14"/>
        <v>Victoria|Circle</v>
      </c>
      <c r="O112">
        <f>VLOOKUP(N112,Depth!$A$2:$F$427,3,)</f>
        <v>4.5999999999999996</v>
      </c>
      <c r="P112">
        <f>VLOOKUP(N112,Depth!$A$2:$F$427,5,)</f>
        <v>97</v>
      </c>
      <c r="Q112">
        <f>VLOOKUP(N112,Depth!$A$2:$F$427,6,)</f>
        <v>7.6</v>
      </c>
      <c r="R112">
        <f>VLOOKUP(L112,longitude_latitude!C:J,7,)</f>
        <v>-0.14148501699999999</v>
      </c>
      <c r="S112">
        <f>VLOOKUP(L112,longitude_latitude!C:J,8,)</f>
        <v>51.49588954</v>
      </c>
      <c r="T112">
        <f t="shared" si="15"/>
        <v>-7.2858968069970214</v>
      </c>
      <c r="U112">
        <f>VLOOKUP(M112,LINE!$A$2:$B$13,2,)</f>
        <v>4</v>
      </c>
      <c r="V112">
        <f>VLOOKUP(L112,Entry_exit!B:P,4,)</f>
        <v>123265</v>
      </c>
      <c r="W112">
        <f>2020 - VLOOKUP(L112, age!$A:$D,4,)</f>
        <v>160</v>
      </c>
      <c r="X112">
        <f>VLOOKUP(H112,'air-quality-london-time-of-day'!E:G,3,FALSE)</f>
        <v>13.4</v>
      </c>
      <c r="Y112">
        <f>VLOOKUP(I112,Weather!F:K,2,)</f>
        <v>8.1230769230769226</v>
      </c>
      <c r="Z112">
        <f>VLOOKUP(I112,Weather!F:K,3,)</f>
        <v>0.15</v>
      </c>
      <c r="AA112">
        <f>VLOOKUP(I112,Weather!F:K,4,)</f>
        <v>0.6</v>
      </c>
      <c r="AB112">
        <f>VLOOKUP(I112,Weather!F:K,5,)</f>
        <v>1017</v>
      </c>
      <c r="AC112">
        <f>VLOOKUP(I112,Weather!F:K,6,)</f>
        <v>4</v>
      </c>
    </row>
    <row r="113" spans="1:29" x14ac:dyDescent="0.25">
      <c r="A113" t="s">
        <v>7</v>
      </c>
      <c r="B113" t="s">
        <v>5</v>
      </c>
      <c r="C113" s="1">
        <v>41983.464583333334</v>
      </c>
      <c r="D113" s="3">
        <f t="shared" si="8"/>
        <v>2014</v>
      </c>
      <c r="E113" s="3">
        <f t="shared" si="9"/>
        <v>12</v>
      </c>
      <c r="F113" s="3">
        <f t="shared" si="10"/>
        <v>11</v>
      </c>
      <c r="G113" s="3">
        <f t="shared" si="11"/>
        <v>10</v>
      </c>
      <c r="H113" s="3" t="str">
        <f t="shared" si="12"/>
        <v>20141211</v>
      </c>
      <c r="I113" s="3" t="str">
        <f t="shared" si="13"/>
        <v>2014121110</v>
      </c>
      <c r="J113">
        <v>28</v>
      </c>
      <c r="K113">
        <v>16.8</v>
      </c>
      <c r="L113" t="str">
        <f>VLOOKUP(C113,List!$A$2:$C$2089,3,)</f>
        <v>St. James's Park</v>
      </c>
      <c r="M113" t="str">
        <f>VLOOKUP(C113,List!$A$2:$C$2089,2,)</f>
        <v>Circle</v>
      </c>
      <c r="N113" t="str">
        <f t="shared" si="14"/>
        <v>St. James's Park|Circle</v>
      </c>
      <c r="O113">
        <f>VLOOKUP(N113,Depth!$A$2:$F$427,3,)</f>
        <v>4</v>
      </c>
      <c r="P113">
        <f>VLOOKUP(N113,Depth!$A$2:$F$427,5,)</f>
        <v>98.2</v>
      </c>
      <c r="Q113">
        <f>VLOOKUP(N113,Depth!$A$2:$F$427,6,)</f>
        <v>5.8</v>
      </c>
      <c r="R113">
        <f>VLOOKUP(L113,longitude_latitude!C:J,7,)</f>
        <v>-0.13202154299999999</v>
      </c>
      <c r="S113">
        <f>VLOOKUP(L113,longitude_latitude!C:J,8,)</f>
        <v>51.499050060000002</v>
      </c>
      <c r="T113">
        <f t="shared" si="15"/>
        <v>-6.7989840519554425</v>
      </c>
      <c r="U113">
        <f>VLOOKUP(M113,LINE!$A$2:$B$13,2,)</f>
        <v>4</v>
      </c>
      <c r="V113">
        <f>VLOOKUP(L113,Entry_exit!B:P,4,)</f>
        <v>29357</v>
      </c>
      <c r="W113">
        <f>2020 - VLOOKUP(L113, age!$A:$D,4,)</f>
        <v>152</v>
      </c>
      <c r="X113">
        <f>VLOOKUP(H113,'air-quality-london-time-of-day'!E:G,3,FALSE)</f>
        <v>13.4</v>
      </c>
      <c r="Y113">
        <f>VLOOKUP(I113,Weather!F:K,2,)</f>
        <v>8.1230769230769226</v>
      </c>
      <c r="Z113">
        <f>VLOOKUP(I113,Weather!F:K,3,)</f>
        <v>0.15</v>
      </c>
      <c r="AA113">
        <f>VLOOKUP(I113,Weather!F:K,4,)</f>
        <v>0.6</v>
      </c>
      <c r="AB113">
        <f>VLOOKUP(I113,Weather!F:K,5,)</f>
        <v>1017</v>
      </c>
      <c r="AC113">
        <f>VLOOKUP(I113,Weather!F:K,6,)</f>
        <v>4</v>
      </c>
    </row>
    <row r="114" spans="1:29" x14ac:dyDescent="0.25">
      <c r="A114" t="s">
        <v>7</v>
      </c>
      <c r="B114" t="s">
        <v>5</v>
      </c>
      <c r="C114" s="1">
        <v>41983.465277777781</v>
      </c>
      <c r="D114" s="3">
        <f t="shared" si="8"/>
        <v>2014</v>
      </c>
      <c r="E114" s="3">
        <f t="shared" si="9"/>
        <v>12</v>
      </c>
      <c r="F114" s="3">
        <f t="shared" si="10"/>
        <v>11</v>
      </c>
      <c r="G114" s="3">
        <f t="shared" si="11"/>
        <v>10</v>
      </c>
      <c r="H114" s="3" t="str">
        <f t="shared" si="12"/>
        <v>20141211</v>
      </c>
      <c r="I114" s="3" t="str">
        <f t="shared" si="13"/>
        <v>2014121110</v>
      </c>
      <c r="J114">
        <v>47</v>
      </c>
      <c r="K114">
        <v>28.2</v>
      </c>
      <c r="L114" t="str">
        <f>VLOOKUP(C114,List!$A$2:$C$2089,3,)</f>
        <v>St. James's Park</v>
      </c>
      <c r="M114" t="str">
        <f>VLOOKUP(C114,List!$A$2:$C$2089,2,)</f>
        <v>Circle</v>
      </c>
      <c r="N114" t="str">
        <f t="shared" si="14"/>
        <v>St. James's Park|Circle</v>
      </c>
      <c r="O114">
        <f>VLOOKUP(N114,Depth!$A$2:$F$427,3,)</f>
        <v>4</v>
      </c>
      <c r="P114">
        <f>VLOOKUP(N114,Depth!$A$2:$F$427,5,)</f>
        <v>98.2</v>
      </c>
      <c r="Q114">
        <f>VLOOKUP(N114,Depth!$A$2:$F$427,6,)</f>
        <v>5.8</v>
      </c>
      <c r="R114">
        <f>VLOOKUP(L114,longitude_latitude!C:J,7,)</f>
        <v>-0.13202154299999999</v>
      </c>
      <c r="S114">
        <f>VLOOKUP(L114,longitude_latitude!C:J,8,)</f>
        <v>51.499050060000002</v>
      </c>
      <c r="T114">
        <f t="shared" si="15"/>
        <v>-6.7989840519554425</v>
      </c>
      <c r="U114">
        <f>VLOOKUP(M114,LINE!$A$2:$B$13,2,)</f>
        <v>4</v>
      </c>
      <c r="V114">
        <f>VLOOKUP(L114,Entry_exit!B:P,4,)</f>
        <v>29357</v>
      </c>
      <c r="W114">
        <f>2020 - VLOOKUP(L114, age!$A:$D,4,)</f>
        <v>152</v>
      </c>
      <c r="X114">
        <f>VLOOKUP(H114,'air-quality-london-time-of-day'!E:G,3,FALSE)</f>
        <v>13.4</v>
      </c>
      <c r="Y114">
        <f>VLOOKUP(I114,Weather!F:K,2,)</f>
        <v>8.1230769230769226</v>
      </c>
      <c r="Z114">
        <f>VLOOKUP(I114,Weather!F:K,3,)</f>
        <v>0.15</v>
      </c>
      <c r="AA114">
        <f>VLOOKUP(I114,Weather!F:K,4,)</f>
        <v>0.6</v>
      </c>
      <c r="AB114">
        <f>VLOOKUP(I114,Weather!F:K,5,)</f>
        <v>1017</v>
      </c>
      <c r="AC114">
        <f>VLOOKUP(I114,Weather!F:K,6,)</f>
        <v>4</v>
      </c>
    </row>
    <row r="115" spans="1:29" x14ac:dyDescent="0.25">
      <c r="A115" t="s">
        <v>7</v>
      </c>
      <c r="B115" t="s">
        <v>5</v>
      </c>
      <c r="C115" s="1">
        <v>41983.46597222222</v>
      </c>
      <c r="D115" s="3">
        <f t="shared" si="8"/>
        <v>2014</v>
      </c>
      <c r="E115" s="3">
        <f t="shared" si="9"/>
        <v>12</v>
      </c>
      <c r="F115" s="3">
        <f t="shared" si="10"/>
        <v>11</v>
      </c>
      <c r="G115" s="3">
        <f t="shared" si="11"/>
        <v>10</v>
      </c>
      <c r="H115" s="3" t="str">
        <f t="shared" si="12"/>
        <v>20141211</v>
      </c>
      <c r="I115" s="3" t="str">
        <f t="shared" si="13"/>
        <v>2014121110</v>
      </c>
      <c r="J115">
        <v>69</v>
      </c>
      <c r="K115">
        <v>41.4</v>
      </c>
      <c r="L115" t="str">
        <f>VLOOKUP(C115,List!$A$2:$C$2089,3,)</f>
        <v>St. James's Park</v>
      </c>
      <c r="M115" t="str">
        <f>VLOOKUP(C115,List!$A$2:$C$2089,2,)</f>
        <v>Circle</v>
      </c>
      <c r="N115" t="str">
        <f t="shared" si="14"/>
        <v>St. James's Park|Circle</v>
      </c>
      <c r="O115">
        <f>VLOOKUP(N115,Depth!$A$2:$F$427,3,)</f>
        <v>4</v>
      </c>
      <c r="P115">
        <f>VLOOKUP(N115,Depth!$A$2:$F$427,5,)</f>
        <v>98.2</v>
      </c>
      <c r="Q115">
        <f>VLOOKUP(N115,Depth!$A$2:$F$427,6,)</f>
        <v>5.8</v>
      </c>
      <c r="R115">
        <f>VLOOKUP(L115,longitude_latitude!C:J,7,)</f>
        <v>-0.13202154299999999</v>
      </c>
      <c r="S115">
        <f>VLOOKUP(L115,longitude_latitude!C:J,8,)</f>
        <v>51.499050060000002</v>
      </c>
      <c r="T115">
        <f t="shared" si="15"/>
        <v>-6.7989840519554425</v>
      </c>
      <c r="U115">
        <f>VLOOKUP(M115,LINE!$A$2:$B$13,2,)</f>
        <v>4</v>
      </c>
      <c r="V115">
        <f>VLOOKUP(L115,Entry_exit!B:P,4,)</f>
        <v>29357</v>
      </c>
      <c r="W115">
        <f>2020 - VLOOKUP(L115, age!$A:$D,4,)</f>
        <v>152</v>
      </c>
      <c r="X115">
        <f>VLOOKUP(H115,'air-quality-london-time-of-day'!E:G,3,FALSE)</f>
        <v>13.4</v>
      </c>
      <c r="Y115">
        <f>VLOOKUP(I115,Weather!F:K,2,)</f>
        <v>8.1230769230769226</v>
      </c>
      <c r="Z115">
        <f>VLOOKUP(I115,Weather!F:K,3,)</f>
        <v>0.15</v>
      </c>
      <c r="AA115">
        <f>VLOOKUP(I115,Weather!F:K,4,)</f>
        <v>0.6</v>
      </c>
      <c r="AB115">
        <f>VLOOKUP(I115,Weather!F:K,5,)</f>
        <v>1017</v>
      </c>
      <c r="AC115">
        <f>VLOOKUP(I115,Weather!F:K,6,)</f>
        <v>4</v>
      </c>
    </row>
    <row r="116" spans="1:29" x14ac:dyDescent="0.25">
      <c r="A116" t="s">
        <v>7</v>
      </c>
      <c r="B116" t="s">
        <v>5</v>
      </c>
      <c r="C116" s="1">
        <v>41983.466666666667</v>
      </c>
      <c r="D116" s="3">
        <f t="shared" si="8"/>
        <v>2014</v>
      </c>
      <c r="E116" s="3">
        <f t="shared" si="9"/>
        <v>12</v>
      </c>
      <c r="F116" s="3">
        <f t="shared" si="10"/>
        <v>11</v>
      </c>
      <c r="G116" s="3">
        <f t="shared" si="11"/>
        <v>10</v>
      </c>
      <c r="H116" s="3" t="str">
        <f t="shared" si="12"/>
        <v>20141211</v>
      </c>
      <c r="I116" s="3" t="str">
        <f t="shared" si="13"/>
        <v>2014121110</v>
      </c>
      <c r="J116">
        <v>77</v>
      </c>
      <c r="K116">
        <v>46.2</v>
      </c>
      <c r="L116" t="str">
        <f>VLOOKUP(C116,List!$A$2:$C$2089,3,)</f>
        <v>Westminster</v>
      </c>
      <c r="M116" t="str">
        <f>VLOOKUP(C116,List!$A$2:$C$2089,2,)</f>
        <v>Circle</v>
      </c>
      <c r="N116" t="str">
        <f t="shared" si="14"/>
        <v>Westminster|Circle</v>
      </c>
      <c r="O116">
        <f>VLOOKUP(N116,Depth!$A$2:$F$427,3,)</f>
        <v>6</v>
      </c>
      <c r="P116">
        <f>VLOOKUP(N116,Depth!$A$2:$F$427,5,)</f>
        <v>99</v>
      </c>
      <c r="Q116">
        <f>VLOOKUP(N116,Depth!$A$2:$F$427,6,)</f>
        <v>7</v>
      </c>
      <c r="R116">
        <f>VLOOKUP(L116,longitude_latitude!C:J,7,)</f>
        <v>-0.124052209</v>
      </c>
      <c r="S116">
        <f>VLOOKUP(L116,longitude_latitude!C:J,8,)</f>
        <v>51.500453110000002</v>
      </c>
      <c r="T116">
        <f t="shared" si="15"/>
        <v>-6.3887449727964203</v>
      </c>
      <c r="U116">
        <f>VLOOKUP(M116,LINE!$A$2:$B$13,2,)</f>
        <v>4</v>
      </c>
      <c r="V116">
        <f>VLOOKUP(L116,Entry_exit!B:P,4,)</f>
        <v>37844</v>
      </c>
      <c r="W116">
        <f>2020 - VLOOKUP(L116, age!$A:$D,4,)</f>
        <v>152</v>
      </c>
      <c r="X116">
        <f>VLOOKUP(H116,'air-quality-london-time-of-day'!E:G,3,FALSE)</f>
        <v>13.4</v>
      </c>
      <c r="Y116">
        <f>VLOOKUP(I116,Weather!F:K,2,)</f>
        <v>8.1230769230769226</v>
      </c>
      <c r="Z116">
        <f>VLOOKUP(I116,Weather!F:K,3,)</f>
        <v>0.15</v>
      </c>
      <c r="AA116">
        <f>VLOOKUP(I116,Weather!F:K,4,)</f>
        <v>0.6</v>
      </c>
      <c r="AB116">
        <f>VLOOKUP(I116,Weather!F:K,5,)</f>
        <v>1017</v>
      </c>
      <c r="AC116">
        <f>VLOOKUP(I116,Weather!F:K,6,)</f>
        <v>4</v>
      </c>
    </row>
    <row r="117" spans="1:29" x14ac:dyDescent="0.25">
      <c r="A117" t="s">
        <v>7</v>
      </c>
      <c r="B117" t="s">
        <v>5</v>
      </c>
      <c r="C117" s="1">
        <v>41983.467361111114</v>
      </c>
      <c r="D117" s="3">
        <f t="shared" si="8"/>
        <v>2014</v>
      </c>
      <c r="E117" s="3">
        <f t="shared" si="9"/>
        <v>12</v>
      </c>
      <c r="F117" s="3">
        <f t="shared" si="10"/>
        <v>11</v>
      </c>
      <c r="G117" s="3">
        <f t="shared" si="11"/>
        <v>10</v>
      </c>
      <c r="H117" s="3" t="str">
        <f t="shared" si="12"/>
        <v>20141211</v>
      </c>
      <c r="I117" s="3" t="str">
        <f t="shared" si="13"/>
        <v>2014121110</v>
      </c>
      <c r="J117">
        <v>66</v>
      </c>
      <c r="K117">
        <v>39.6</v>
      </c>
      <c r="L117" t="str">
        <f>VLOOKUP(C117,List!$A$2:$C$2089,3,)</f>
        <v>Westminster</v>
      </c>
      <c r="M117" t="str">
        <f>VLOOKUP(C117,List!$A$2:$C$2089,2,)</f>
        <v>Circle</v>
      </c>
      <c r="N117" t="str">
        <f t="shared" si="14"/>
        <v>Westminster|Circle</v>
      </c>
      <c r="O117">
        <f>VLOOKUP(N117,Depth!$A$2:$F$427,3,)</f>
        <v>6</v>
      </c>
      <c r="P117">
        <f>VLOOKUP(N117,Depth!$A$2:$F$427,5,)</f>
        <v>99</v>
      </c>
      <c r="Q117">
        <f>VLOOKUP(N117,Depth!$A$2:$F$427,6,)</f>
        <v>7</v>
      </c>
      <c r="R117">
        <f>VLOOKUP(L117,longitude_latitude!C:J,7,)</f>
        <v>-0.124052209</v>
      </c>
      <c r="S117">
        <f>VLOOKUP(L117,longitude_latitude!C:J,8,)</f>
        <v>51.500453110000002</v>
      </c>
      <c r="T117">
        <f t="shared" si="15"/>
        <v>-6.3887449727964203</v>
      </c>
      <c r="U117">
        <f>VLOOKUP(M117,LINE!$A$2:$B$13,2,)</f>
        <v>4</v>
      </c>
      <c r="V117">
        <f>VLOOKUP(L117,Entry_exit!B:P,4,)</f>
        <v>37844</v>
      </c>
      <c r="W117">
        <f>2020 - VLOOKUP(L117, age!$A:$D,4,)</f>
        <v>152</v>
      </c>
      <c r="X117">
        <f>VLOOKUP(H117,'air-quality-london-time-of-day'!E:G,3,FALSE)</f>
        <v>13.4</v>
      </c>
      <c r="Y117">
        <f>VLOOKUP(I117,Weather!F:K,2,)</f>
        <v>8.1230769230769226</v>
      </c>
      <c r="Z117">
        <f>VLOOKUP(I117,Weather!F:K,3,)</f>
        <v>0.15</v>
      </c>
      <c r="AA117">
        <f>VLOOKUP(I117,Weather!F:K,4,)</f>
        <v>0.6</v>
      </c>
      <c r="AB117">
        <f>VLOOKUP(I117,Weather!F:K,5,)</f>
        <v>1017</v>
      </c>
      <c r="AC117">
        <f>VLOOKUP(I117,Weather!F:K,6,)</f>
        <v>4</v>
      </c>
    </row>
    <row r="118" spans="1:29" x14ac:dyDescent="0.25">
      <c r="A118" t="s">
        <v>7</v>
      </c>
      <c r="B118" t="s">
        <v>5</v>
      </c>
      <c r="C118" s="1">
        <v>41983.468055555553</v>
      </c>
      <c r="D118" s="3">
        <f t="shared" si="8"/>
        <v>2014</v>
      </c>
      <c r="E118" s="3">
        <f t="shared" si="9"/>
        <v>12</v>
      </c>
      <c r="F118" s="3">
        <f t="shared" si="10"/>
        <v>11</v>
      </c>
      <c r="G118" s="3">
        <f t="shared" si="11"/>
        <v>10</v>
      </c>
      <c r="H118" s="3" t="str">
        <f t="shared" si="12"/>
        <v>20141211</v>
      </c>
      <c r="I118" s="3" t="str">
        <f t="shared" si="13"/>
        <v>2014121110</v>
      </c>
      <c r="J118">
        <v>66</v>
      </c>
      <c r="K118">
        <v>39.6</v>
      </c>
      <c r="L118" t="str">
        <f>VLOOKUP(C118,List!$A$2:$C$2089,3,)</f>
        <v>Embankment</v>
      </c>
      <c r="M118" t="str">
        <f>VLOOKUP(C118,List!$A$2:$C$2089,2,)</f>
        <v>Circle</v>
      </c>
      <c r="N118" t="str">
        <f t="shared" si="14"/>
        <v>Embankment|Circle</v>
      </c>
      <c r="O118">
        <f>VLOOKUP(N118,Depth!$A$2:$F$427,3,)</f>
        <v>5</v>
      </c>
      <c r="P118">
        <f>VLOOKUP(N118,Depth!$A$2:$F$427,5,)</f>
        <v>99.6</v>
      </c>
      <c r="Q118">
        <f>VLOOKUP(N118,Depth!$A$2:$F$427,6,)</f>
        <v>5.4</v>
      </c>
      <c r="R118">
        <f>VLOOKUP(L118,longitude_latitude!C:J,7,)</f>
        <v>-0.120562428</v>
      </c>
      <c r="S118">
        <f>VLOOKUP(L118,longitude_latitude!C:J,8,)</f>
        <v>51.50694137</v>
      </c>
      <c r="T118">
        <f t="shared" si="15"/>
        <v>-6.2098019104208459</v>
      </c>
      <c r="U118">
        <f>VLOOKUP(M118,LINE!$A$2:$B$13,2,)</f>
        <v>4</v>
      </c>
      <c r="V118">
        <f>VLOOKUP(L118,Entry_exit!B:P,4,)</f>
        <v>33187</v>
      </c>
      <c r="W118">
        <f>2020 - VLOOKUP(L118, age!$A:$D,4,)</f>
        <v>114</v>
      </c>
      <c r="X118">
        <f>VLOOKUP(H118,'air-quality-london-time-of-day'!E:G,3,FALSE)</f>
        <v>13.4</v>
      </c>
      <c r="Y118">
        <f>VLOOKUP(I118,Weather!F:K,2,)</f>
        <v>8.1230769230769226</v>
      </c>
      <c r="Z118">
        <f>VLOOKUP(I118,Weather!F:K,3,)</f>
        <v>0.15</v>
      </c>
      <c r="AA118">
        <f>VLOOKUP(I118,Weather!F:K,4,)</f>
        <v>0.6</v>
      </c>
      <c r="AB118">
        <f>VLOOKUP(I118,Weather!F:K,5,)</f>
        <v>1017</v>
      </c>
      <c r="AC118">
        <f>VLOOKUP(I118,Weather!F:K,6,)</f>
        <v>4</v>
      </c>
    </row>
    <row r="119" spans="1:29" x14ac:dyDescent="0.25">
      <c r="A119" t="s">
        <v>7</v>
      </c>
      <c r="B119" t="s">
        <v>5</v>
      </c>
      <c r="C119" s="1">
        <v>41983.46875</v>
      </c>
      <c r="D119" s="3">
        <f t="shared" si="8"/>
        <v>2014</v>
      </c>
      <c r="E119" s="3">
        <f t="shared" si="9"/>
        <v>12</v>
      </c>
      <c r="F119" s="3">
        <f t="shared" si="10"/>
        <v>11</v>
      </c>
      <c r="G119" s="3">
        <f t="shared" si="11"/>
        <v>10</v>
      </c>
      <c r="H119" s="3" t="str">
        <f t="shared" si="12"/>
        <v>20141211</v>
      </c>
      <c r="I119" s="3" t="str">
        <f t="shared" si="13"/>
        <v>2014121110</v>
      </c>
      <c r="J119">
        <v>46</v>
      </c>
      <c r="K119">
        <v>27.6</v>
      </c>
      <c r="L119" t="str">
        <f>VLOOKUP(C119,List!$A$2:$C$2089,3,)</f>
        <v>Embankment</v>
      </c>
      <c r="M119" t="str">
        <f>VLOOKUP(C119,List!$A$2:$C$2089,2,)</f>
        <v>Circle</v>
      </c>
      <c r="N119" t="str">
        <f t="shared" si="14"/>
        <v>Embankment|Circle</v>
      </c>
      <c r="O119">
        <f>VLOOKUP(N119,Depth!$A$2:$F$427,3,)</f>
        <v>5</v>
      </c>
      <c r="P119">
        <f>VLOOKUP(N119,Depth!$A$2:$F$427,5,)</f>
        <v>99.6</v>
      </c>
      <c r="Q119">
        <f>VLOOKUP(N119,Depth!$A$2:$F$427,6,)</f>
        <v>5.4</v>
      </c>
      <c r="R119">
        <f>VLOOKUP(L119,longitude_latitude!C:J,7,)</f>
        <v>-0.120562428</v>
      </c>
      <c r="S119">
        <f>VLOOKUP(L119,longitude_latitude!C:J,8,)</f>
        <v>51.50694137</v>
      </c>
      <c r="T119">
        <f t="shared" si="15"/>
        <v>-6.2098019104208459</v>
      </c>
      <c r="U119">
        <f>VLOOKUP(M119,LINE!$A$2:$B$13,2,)</f>
        <v>4</v>
      </c>
      <c r="V119">
        <f>VLOOKUP(L119,Entry_exit!B:P,4,)</f>
        <v>33187</v>
      </c>
      <c r="W119">
        <f>2020 - VLOOKUP(L119, age!$A:$D,4,)</f>
        <v>114</v>
      </c>
      <c r="X119">
        <f>VLOOKUP(H119,'air-quality-london-time-of-day'!E:G,3,FALSE)</f>
        <v>13.4</v>
      </c>
      <c r="Y119">
        <f>VLOOKUP(I119,Weather!F:K,2,)</f>
        <v>8.1230769230769226</v>
      </c>
      <c r="Z119">
        <f>VLOOKUP(I119,Weather!F:K,3,)</f>
        <v>0.15</v>
      </c>
      <c r="AA119">
        <f>VLOOKUP(I119,Weather!F:K,4,)</f>
        <v>0.6</v>
      </c>
      <c r="AB119">
        <f>VLOOKUP(I119,Weather!F:K,5,)</f>
        <v>1017</v>
      </c>
      <c r="AC119">
        <f>VLOOKUP(I119,Weather!F:K,6,)</f>
        <v>4</v>
      </c>
    </row>
    <row r="120" spans="1:29" x14ac:dyDescent="0.25">
      <c r="A120" t="s">
        <v>7</v>
      </c>
      <c r="B120" t="s">
        <v>5</v>
      </c>
      <c r="C120" s="1">
        <v>41983.469444444447</v>
      </c>
      <c r="D120" s="3">
        <f t="shared" si="8"/>
        <v>2014</v>
      </c>
      <c r="E120" s="3">
        <f t="shared" si="9"/>
        <v>12</v>
      </c>
      <c r="F120" s="3">
        <f t="shared" si="10"/>
        <v>11</v>
      </c>
      <c r="G120" s="3">
        <f t="shared" si="11"/>
        <v>10</v>
      </c>
      <c r="H120" s="3" t="str">
        <f t="shared" si="12"/>
        <v>20141211</v>
      </c>
      <c r="I120" s="3" t="str">
        <f t="shared" si="13"/>
        <v>2014121110</v>
      </c>
      <c r="J120">
        <v>29</v>
      </c>
      <c r="K120">
        <v>17.399999999999999</v>
      </c>
      <c r="L120" t="str">
        <f>VLOOKUP(C120,List!$A$2:$C$2089,3,)</f>
        <v>Temple</v>
      </c>
      <c r="M120" t="str">
        <f>VLOOKUP(C120,List!$A$2:$C$2089,2,)</f>
        <v>Circle</v>
      </c>
      <c r="N120" t="str">
        <f t="shared" si="14"/>
        <v>Temple|Circle</v>
      </c>
      <c r="O120">
        <f>VLOOKUP(N120,Depth!$A$2:$F$427,3,)</f>
        <v>5</v>
      </c>
      <c r="P120">
        <f>VLOOKUP(N120,Depth!$A$2:$F$427,5,)</f>
        <v>99.2</v>
      </c>
      <c r="Q120">
        <f>VLOOKUP(N120,Depth!$A$2:$F$427,6,)</f>
        <v>5.8</v>
      </c>
      <c r="R120">
        <f>VLOOKUP(L120,longitude_latitude!C:J,7,)</f>
        <v>-0.112643564</v>
      </c>
      <c r="S120">
        <f>VLOOKUP(L120,longitude_latitude!C:J,8,)</f>
        <v>51.510474199999997</v>
      </c>
      <c r="T120">
        <f t="shared" si="15"/>
        <v>-5.802323397218049</v>
      </c>
      <c r="U120">
        <f>VLOOKUP(M120,LINE!$A$2:$B$13,2,)</f>
        <v>4</v>
      </c>
      <c r="V120">
        <f>VLOOKUP(L120,Entry_exit!B:P,4,)</f>
        <v>14693</v>
      </c>
      <c r="W120">
        <f>2020 - VLOOKUP(L120, age!$A:$D,4,)</f>
        <v>150</v>
      </c>
      <c r="X120">
        <f>VLOOKUP(H120,'air-quality-london-time-of-day'!E:G,3,FALSE)</f>
        <v>13.4</v>
      </c>
      <c r="Y120">
        <f>VLOOKUP(I120,Weather!F:K,2,)</f>
        <v>8.1230769230769226</v>
      </c>
      <c r="Z120">
        <f>VLOOKUP(I120,Weather!F:K,3,)</f>
        <v>0.15</v>
      </c>
      <c r="AA120">
        <f>VLOOKUP(I120,Weather!F:K,4,)</f>
        <v>0.6</v>
      </c>
      <c r="AB120">
        <f>VLOOKUP(I120,Weather!F:K,5,)</f>
        <v>1017</v>
      </c>
      <c r="AC120">
        <f>VLOOKUP(I120,Weather!F:K,6,)</f>
        <v>4</v>
      </c>
    </row>
    <row r="121" spans="1:29" x14ac:dyDescent="0.25">
      <c r="A121" t="s">
        <v>7</v>
      </c>
      <c r="B121" t="s">
        <v>5</v>
      </c>
      <c r="C121" s="1">
        <v>41983.470138888886</v>
      </c>
      <c r="D121" s="3">
        <f t="shared" si="8"/>
        <v>2014</v>
      </c>
      <c r="E121" s="3">
        <f t="shared" si="9"/>
        <v>12</v>
      </c>
      <c r="F121" s="3">
        <f t="shared" si="10"/>
        <v>11</v>
      </c>
      <c r="G121" s="3">
        <f t="shared" si="11"/>
        <v>10</v>
      </c>
      <c r="H121" s="3" t="str">
        <f t="shared" si="12"/>
        <v>20141211</v>
      </c>
      <c r="I121" s="3" t="str">
        <f t="shared" si="13"/>
        <v>2014121110</v>
      </c>
      <c r="J121">
        <v>51</v>
      </c>
      <c r="K121">
        <v>30.6</v>
      </c>
      <c r="L121" t="str">
        <f>VLOOKUP(C121,List!$A$2:$C$2089,3,)</f>
        <v>Temple</v>
      </c>
      <c r="M121" t="str">
        <f>VLOOKUP(C121,List!$A$2:$C$2089,2,)</f>
        <v>Circle</v>
      </c>
      <c r="N121" t="str">
        <f t="shared" si="14"/>
        <v>Temple|Circle</v>
      </c>
      <c r="O121">
        <f>VLOOKUP(N121,Depth!$A$2:$F$427,3,)</f>
        <v>5</v>
      </c>
      <c r="P121">
        <f>VLOOKUP(N121,Depth!$A$2:$F$427,5,)</f>
        <v>99.2</v>
      </c>
      <c r="Q121">
        <f>VLOOKUP(N121,Depth!$A$2:$F$427,6,)</f>
        <v>5.8</v>
      </c>
      <c r="R121">
        <f>VLOOKUP(L121,longitude_latitude!C:J,7,)</f>
        <v>-0.112643564</v>
      </c>
      <c r="S121">
        <f>VLOOKUP(L121,longitude_latitude!C:J,8,)</f>
        <v>51.510474199999997</v>
      </c>
      <c r="T121">
        <f t="shared" si="15"/>
        <v>-5.802323397218049</v>
      </c>
      <c r="U121">
        <f>VLOOKUP(M121,LINE!$A$2:$B$13,2,)</f>
        <v>4</v>
      </c>
      <c r="V121">
        <f>VLOOKUP(L121,Entry_exit!B:P,4,)</f>
        <v>14693</v>
      </c>
      <c r="W121">
        <f>2020 - VLOOKUP(L121, age!$A:$D,4,)</f>
        <v>150</v>
      </c>
      <c r="X121">
        <f>VLOOKUP(H121,'air-quality-london-time-of-day'!E:G,3,FALSE)</f>
        <v>13.4</v>
      </c>
      <c r="Y121">
        <f>VLOOKUP(I121,Weather!F:K,2,)</f>
        <v>8.1230769230769226</v>
      </c>
      <c r="Z121">
        <f>VLOOKUP(I121,Weather!F:K,3,)</f>
        <v>0.15</v>
      </c>
      <c r="AA121">
        <f>VLOOKUP(I121,Weather!F:K,4,)</f>
        <v>0.6</v>
      </c>
      <c r="AB121">
        <f>VLOOKUP(I121,Weather!F:K,5,)</f>
        <v>1017</v>
      </c>
      <c r="AC121">
        <f>VLOOKUP(I121,Weather!F:K,6,)</f>
        <v>4</v>
      </c>
    </row>
    <row r="122" spans="1:29" x14ac:dyDescent="0.25">
      <c r="A122" t="s">
        <v>7</v>
      </c>
      <c r="B122" t="s">
        <v>5</v>
      </c>
      <c r="C122" s="1">
        <v>41983.470833333333</v>
      </c>
      <c r="D122" s="3">
        <f t="shared" si="8"/>
        <v>2014</v>
      </c>
      <c r="E122" s="3">
        <f t="shared" si="9"/>
        <v>12</v>
      </c>
      <c r="F122" s="3">
        <f t="shared" si="10"/>
        <v>11</v>
      </c>
      <c r="G122" s="3">
        <f t="shared" si="11"/>
        <v>10</v>
      </c>
      <c r="H122" s="3" t="str">
        <f t="shared" si="12"/>
        <v>20141211</v>
      </c>
      <c r="I122" s="3" t="str">
        <f t="shared" si="13"/>
        <v>2014121110</v>
      </c>
      <c r="J122">
        <v>40</v>
      </c>
      <c r="K122">
        <v>24</v>
      </c>
      <c r="L122" t="str">
        <f>VLOOKUP(C122,List!$A$2:$C$2089,3,)</f>
        <v>Blackfriars</v>
      </c>
      <c r="M122" t="str">
        <f>VLOOKUP(C122,List!$A$2:$C$2089,2,)</f>
        <v>Circle</v>
      </c>
      <c r="N122" t="str">
        <f t="shared" si="14"/>
        <v>Blackfriars|Circle</v>
      </c>
      <c r="O122">
        <f>VLOOKUP(N122,Depth!$A$2:$F$427,3,)</f>
        <v>8</v>
      </c>
      <c r="P122">
        <f>VLOOKUP(N122,Depth!$A$2:$F$427,5,)</f>
        <v>100.7</v>
      </c>
      <c r="Q122">
        <f>VLOOKUP(N122,Depth!$A$2:$F$427,6,)</f>
        <v>7.3</v>
      </c>
      <c r="R122">
        <f>VLOOKUP(L122,longitude_latitude!C:J,7,)</f>
        <v>-0.10202025100000001</v>
      </c>
      <c r="S122">
        <f>VLOOKUP(L122,longitude_latitude!C:J,8,)</f>
        <v>51.511114470000003</v>
      </c>
      <c r="T122">
        <f t="shared" si="15"/>
        <v>-5.2551768275191328</v>
      </c>
      <c r="U122">
        <f>VLOOKUP(M122,LINE!$A$2:$B$13,2,)</f>
        <v>4</v>
      </c>
      <c r="V122">
        <f>VLOOKUP(L122,Entry_exit!B:P,4,)</f>
        <v>24574</v>
      </c>
      <c r="W122">
        <f>2020 - VLOOKUP(L122, age!$A:$D,4,)</f>
        <v>150</v>
      </c>
      <c r="X122">
        <f>VLOOKUP(H122,'air-quality-london-time-of-day'!E:G,3,FALSE)</f>
        <v>13.4</v>
      </c>
      <c r="Y122">
        <f>VLOOKUP(I122,Weather!F:K,2,)</f>
        <v>8.1230769230769226</v>
      </c>
      <c r="Z122">
        <f>VLOOKUP(I122,Weather!F:K,3,)</f>
        <v>0.15</v>
      </c>
      <c r="AA122">
        <f>VLOOKUP(I122,Weather!F:K,4,)</f>
        <v>0.6</v>
      </c>
      <c r="AB122">
        <f>VLOOKUP(I122,Weather!F:K,5,)</f>
        <v>1017</v>
      </c>
      <c r="AC122">
        <f>VLOOKUP(I122,Weather!F:K,6,)</f>
        <v>4</v>
      </c>
    </row>
    <row r="123" spans="1:29" x14ac:dyDescent="0.25">
      <c r="A123" t="s">
        <v>7</v>
      </c>
      <c r="B123" t="s">
        <v>5</v>
      </c>
      <c r="C123" s="1">
        <v>41983.47152777778</v>
      </c>
      <c r="D123" s="3">
        <f t="shared" si="8"/>
        <v>2014</v>
      </c>
      <c r="E123" s="3">
        <f t="shared" si="9"/>
        <v>12</v>
      </c>
      <c r="F123" s="3">
        <f t="shared" si="10"/>
        <v>11</v>
      </c>
      <c r="G123" s="3">
        <f t="shared" si="11"/>
        <v>10</v>
      </c>
      <c r="H123" s="3" t="str">
        <f t="shared" si="12"/>
        <v>20141211</v>
      </c>
      <c r="I123" s="3" t="str">
        <f t="shared" si="13"/>
        <v>2014121110</v>
      </c>
      <c r="J123">
        <v>27</v>
      </c>
      <c r="K123">
        <v>16.2</v>
      </c>
      <c r="L123" t="str">
        <f>VLOOKUP(C123,List!$A$2:$C$2089,3,)</f>
        <v>Blackfriars</v>
      </c>
      <c r="M123" t="str">
        <f>VLOOKUP(C123,List!$A$2:$C$2089,2,)</f>
        <v>Circle</v>
      </c>
      <c r="N123" t="str">
        <f t="shared" si="14"/>
        <v>Blackfriars|Circle</v>
      </c>
      <c r="O123">
        <f>VLOOKUP(N123,Depth!$A$2:$F$427,3,)</f>
        <v>8</v>
      </c>
      <c r="P123">
        <f>VLOOKUP(N123,Depth!$A$2:$F$427,5,)</f>
        <v>100.7</v>
      </c>
      <c r="Q123">
        <f>VLOOKUP(N123,Depth!$A$2:$F$427,6,)</f>
        <v>7.3</v>
      </c>
      <c r="R123">
        <f>VLOOKUP(L123,longitude_latitude!C:J,7,)</f>
        <v>-0.10202025100000001</v>
      </c>
      <c r="S123">
        <f>VLOOKUP(L123,longitude_latitude!C:J,8,)</f>
        <v>51.511114470000003</v>
      </c>
      <c r="T123">
        <f t="shared" si="15"/>
        <v>-5.2551768275191328</v>
      </c>
      <c r="U123">
        <f>VLOOKUP(M123,LINE!$A$2:$B$13,2,)</f>
        <v>4</v>
      </c>
      <c r="V123">
        <f>VLOOKUP(L123,Entry_exit!B:P,4,)</f>
        <v>24574</v>
      </c>
      <c r="W123">
        <f>2020 - VLOOKUP(L123, age!$A:$D,4,)</f>
        <v>150</v>
      </c>
      <c r="X123">
        <f>VLOOKUP(H123,'air-quality-london-time-of-day'!E:G,3,FALSE)</f>
        <v>13.4</v>
      </c>
      <c r="Y123">
        <f>VLOOKUP(I123,Weather!F:K,2,)</f>
        <v>8.1230769230769226</v>
      </c>
      <c r="Z123">
        <f>VLOOKUP(I123,Weather!F:K,3,)</f>
        <v>0.15</v>
      </c>
      <c r="AA123">
        <f>VLOOKUP(I123,Weather!F:K,4,)</f>
        <v>0.6</v>
      </c>
      <c r="AB123">
        <f>VLOOKUP(I123,Weather!F:K,5,)</f>
        <v>1017</v>
      </c>
      <c r="AC123">
        <f>VLOOKUP(I123,Weather!F:K,6,)</f>
        <v>4</v>
      </c>
    </row>
    <row r="124" spans="1:29" x14ac:dyDescent="0.25">
      <c r="A124" t="s">
        <v>7</v>
      </c>
      <c r="B124" t="s">
        <v>5</v>
      </c>
      <c r="C124" s="1">
        <v>41983.472222222219</v>
      </c>
      <c r="D124" s="3">
        <f t="shared" si="8"/>
        <v>2014</v>
      </c>
      <c r="E124" s="3">
        <f t="shared" si="9"/>
        <v>12</v>
      </c>
      <c r="F124" s="3">
        <f t="shared" si="10"/>
        <v>11</v>
      </c>
      <c r="G124" s="3">
        <f t="shared" si="11"/>
        <v>10</v>
      </c>
      <c r="H124" s="3" t="str">
        <f t="shared" si="12"/>
        <v>20141211</v>
      </c>
      <c r="I124" s="3" t="str">
        <f t="shared" si="13"/>
        <v>2014121110</v>
      </c>
      <c r="J124">
        <v>19</v>
      </c>
      <c r="K124">
        <v>11.4</v>
      </c>
      <c r="L124" t="str">
        <f>VLOOKUP(C124,List!$A$2:$C$2089,3,)</f>
        <v>Mansion House</v>
      </c>
      <c r="M124" t="str">
        <f>VLOOKUP(C124,List!$A$2:$C$2089,2,)</f>
        <v>Circle</v>
      </c>
      <c r="N124" t="str">
        <f t="shared" si="14"/>
        <v>Mansion House|Circle</v>
      </c>
      <c r="O124">
        <f>VLOOKUP(N124,Depth!$A$2:$F$427,3,)</f>
        <v>14</v>
      </c>
      <c r="P124">
        <f>VLOOKUP(N124,Depth!$A$2:$F$427,5,)</f>
        <v>105</v>
      </c>
      <c r="Q124">
        <f>VLOOKUP(N124,Depth!$A$2:$F$427,6,)</f>
        <v>9</v>
      </c>
      <c r="R124">
        <f>VLOOKUP(L124,longitude_latitude!C:J,7,)</f>
        <v>-9.2495312999999996E-2</v>
      </c>
      <c r="S124">
        <f>VLOOKUP(L124,longitude_latitude!C:J,8,)</f>
        <v>51.511305970000002</v>
      </c>
      <c r="T124">
        <f t="shared" si="15"/>
        <v>-4.7645543687339185</v>
      </c>
      <c r="U124">
        <f>VLOOKUP(M124,LINE!$A$2:$B$13,2,)</f>
        <v>4</v>
      </c>
      <c r="V124">
        <f>VLOOKUP(L124,Entry_exit!B:P,4,)</f>
        <v>11018</v>
      </c>
      <c r="W124">
        <f>2020 - VLOOKUP(L124, age!$A:$D,4,)</f>
        <v>149</v>
      </c>
      <c r="X124">
        <f>VLOOKUP(H124,'air-quality-london-time-of-day'!E:G,3,FALSE)</f>
        <v>13.4</v>
      </c>
      <c r="Y124">
        <f>VLOOKUP(I124,Weather!F:K,2,)</f>
        <v>8.1230769230769226</v>
      </c>
      <c r="Z124">
        <f>VLOOKUP(I124,Weather!F:K,3,)</f>
        <v>0.15</v>
      </c>
      <c r="AA124">
        <f>VLOOKUP(I124,Weather!F:K,4,)</f>
        <v>0.6</v>
      </c>
      <c r="AB124">
        <f>VLOOKUP(I124,Weather!F:K,5,)</f>
        <v>1017</v>
      </c>
      <c r="AC124">
        <f>VLOOKUP(I124,Weather!F:K,6,)</f>
        <v>4</v>
      </c>
    </row>
    <row r="125" spans="1:29" x14ac:dyDescent="0.25">
      <c r="A125" t="s">
        <v>7</v>
      </c>
      <c r="B125" t="s">
        <v>5</v>
      </c>
      <c r="C125" s="1">
        <v>41983.472916666666</v>
      </c>
      <c r="D125" s="3">
        <f t="shared" si="8"/>
        <v>2014</v>
      </c>
      <c r="E125" s="3">
        <f t="shared" si="9"/>
        <v>12</v>
      </c>
      <c r="F125" s="3">
        <f t="shared" si="10"/>
        <v>11</v>
      </c>
      <c r="G125" s="3">
        <f t="shared" si="11"/>
        <v>10</v>
      </c>
      <c r="H125" s="3" t="str">
        <f t="shared" si="12"/>
        <v>20141211</v>
      </c>
      <c r="I125" s="3" t="str">
        <f t="shared" si="13"/>
        <v>2014121110</v>
      </c>
      <c r="J125">
        <v>37</v>
      </c>
      <c r="K125">
        <v>22.2</v>
      </c>
      <c r="L125" t="str">
        <f>VLOOKUP(C125,List!$A$2:$C$2089,3,)</f>
        <v>Mansion House</v>
      </c>
      <c r="M125" t="str">
        <f>VLOOKUP(C125,List!$A$2:$C$2089,2,)</f>
        <v>Circle</v>
      </c>
      <c r="N125" t="str">
        <f t="shared" si="14"/>
        <v>Mansion House|Circle</v>
      </c>
      <c r="O125">
        <f>VLOOKUP(N125,Depth!$A$2:$F$427,3,)</f>
        <v>14</v>
      </c>
      <c r="P125">
        <f>VLOOKUP(N125,Depth!$A$2:$F$427,5,)</f>
        <v>105</v>
      </c>
      <c r="Q125">
        <f>VLOOKUP(N125,Depth!$A$2:$F$427,6,)</f>
        <v>9</v>
      </c>
      <c r="R125">
        <f>VLOOKUP(L125,longitude_latitude!C:J,7,)</f>
        <v>-9.2495312999999996E-2</v>
      </c>
      <c r="S125">
        <f>VLOOKUP(L125,longitude_latitude!C:J,8,)</f>
        <v>51.511305970000002</v>
      </c>
      <c r="T125">
        <f t="shared" si="15"/>
        <v>-4.7645543687339185</v>
      </c>
      <c r="U125">
        <f>VLOOKUP(M125,LINE!$A$2:$B$13,2,)</f>
        <v>4</v>
      </c>
      <c r="V125">
        <f>VLOOKUP(L125,Entry_exit!B:P,4,)</f>
        <v>11018</v>
      </c>
      <c r="W125">
        <f>2020 - VLOOKUP(L125, age!$A:$D,4,)</f>
        <v>149</v>
      </c>
      <c r="X125">
        <f>VLOOKUP(H125,'air-quality-london-time-of-day'!E:G,3,FALSE)</f>
        <v>13.4</v>
      </c>
      <c r="Y125">
        <f>VLOOKUP(I125,Weather!F:K,2,)</f>
        <v>8.1230769230769226</v>
      </c>
      <c r="Z125">
        <f>VLOOKUP(I125,Weather!F:K,3,)</f>
        <v>0.15</v>
      </c>
      <c r="AA125">
        <f>VLOOKUP(I125,Weather!F:K,4,)</f>
        <v>0.6</v>
      </c>
      <c r="AB125">
        <f>VLOOKUP(I125,Weather!F:K,5,)</f>
        <v>1017</v>
      </c>
      <c r="AC125">
        <f>VLOOKUP(I125,Weather!F:K,6,)</f>
        <v>4</v>
      </c>
    </row>
    <row r="126" spans="1:29" x14ac:dyDescent="0.25">
      <c r="A126" t="s">
        <v>7</v>
      </c>
      <c r="B126" t="s">
        <v>5</v>
      </c>
      <c r="C126" s="1">
        <v>41983.473611111112</v>
      </c>
      <c r="D126" s="3">
        <f t="shared" si="8"/>
        <v>2014</v>
      </c>
      <c r="E126" s="3">
        <f t="shared" si="9"/>
        <v>12</v>
      </c>
      <c r="F126" s="3">
        <f t="shared" si="10"/>
        <v>11</v>
      </c>
      <c r="G126" s="3">
        <f t="shared" si="11"/>
        <v>10</v>
      </c>
      <c r="H126" s="3" t="str">
        <f t="shared" si="12"/>
        <v>20141211</v>
      </c>
      <c r="I126" s="3" t="str">
        <f t="shared" si="13"/>
        <v>2014121110</v>
      </c>
      <c r="J126">
        <v>45</v>
      </c>
      <c r="K126">
        <v>27</v>
      </c>
      <c r="L126" t="str">
        <f>VLOOKUP(C126,List!$A$2:$C$2089,3,)</f>
        <v>Cannon Street</v>
      </c>
      <c r="M126" t="str">
        <f>VLOOKUP(C126,List!$A$2:$C$2089,2,)</f>
        <v>Circle</v>
      </c>
      <c r="N126" t="str">
        <f t="shared" si="14"/>
        <v>Cannon Street|Circle</v>
      </c>
      <c r="O126">
        <f>VLOOKUP(N126,Depth!$A$2:$F$427,3,)</f>
        <v>11</v>
      </c>
      <c r="P126">
        <f>VLOOKUP(N126,Depth!$A$2:$F$427,5,)</f>
        <v>104.4</v>
      </c>
      <c r="Q126">
        <f>VLOOKUP(N126,Depth!$A$2:$F$427,6,)</f>
        <v>6.6</v>
      </c>
      <c r="R126">
        <f>VLOOKUP(L126,longitude_latitude!C:J,7,)</f>
        <v>-8.8801035E-2</v>
      </c>
      <c r="S126">
        <f>VLOOKUP(L126,longitude_latitude!C:J,8,)</f>
        <v>51.510962540000001</v>
      </c>
      <c r="T126">
        <f t="shared" si="15"/>
        <v>-4.5742267873982287</v>
      </c>
      <c r="U126">
        <f>VLOOKUP(M126,LINE!$A$2:$B$13,2,)</f>
        <v>4</v>
      </c>
      <c r="V126">
        <f>VLOOKUP(L126,Entry_exit!B:P,4,)</f>
        <v>13998</v>
      </c>
      <c r="W126">
        <f>2020 - VLOOKUP(L126, age!$A:$D,4,)</f>
        <v>136</v>
      </c>
      <c r="X126">
        <f>VLOOKUP(H126,'air-quality-london-time-of-day'!E:G,3,FALSE)</f>
        <v>13.4</v>
      </c>
      <c r="Y126">
        <f>VLOOKUP(I126,Weather!F:K,2,)</f>
        <v>8.1230769230769226</v>
      </c>
      <c r="Z126">
        <f>VLOOKUP(I126,Weather!F:K,3,)</f>
        <v>0.15</v>
      </c>
      <c r="AA126">
        <f>VLOOKUP(I126,Weather!F:K,4,)</f>
        <v>0.6</v>
      </c>
      <c r="AB126">
        <f>VLOOKUP(I126,Weather!F:K,5,)</f>
        <v>1017</v>
      </c>
      <c r="AC126">
        <f>VLOOKUP(I126,Weather!F:K,6,)</f>
        <v>4</v>
      </c>
    </row>
    <row r="127" spans="1:29" x14ac:dyDescent="0.25">
      <c r="A127" t="s">
        <v>7</v>
      </c>
      <c r="B127" t="s">
        <v>5</v>
      </c>
      <c r="C127" s="1">
        <v>41983.474305555559</v>
      </c>
      <c r="D127" s="3">
        <f t="shared" si="8"/>
        <v>2014</v>
      </c>
      <c r="E127" s="3">
        <f t="shared" si="9"/>
        <v>12</v>
      </c>
      <c r="F127" s="3">
        <f t="shared" si="10"/>
        <v>11</v>
      </c>
      <c r="G127" s="3">
        <f t="shared" si="11"/>
        <v>10</v>
      </c>
      <c r="H127" s="3" t="str">
        <f t="shared" si="12"/>
        <v>20141211</v>
      </c>
      <c r="I127" s="3" t="str">
        <f t="shared" si="13"/>
        <v>2014121110</v>
      </c>
      <c r="J127">
        <v>39</v>
      </c>
      <c r="K127">
        <v>23.4</v>
      </c>
      <c r="L127" t="str">
        <f>VLOOKUP(C127,List!$A$2:$C$2089,3,)</f>
        <v>Cannon Street</v>
      </c>
      <c r="M127" t="str">
        <f>VLOOKUP(C127,List!$A$2:$C$2089,2,)</f>
        <v>Circle</v>
      </c>
      <c r="N127" t="str">
        <f t="shared" si="14"/>
        <v>Cannon Street|Circle</v>
      </c>
      <c r="O127">
        <f>VLOOKUP(N127,Depth!$A$2:$F$427,3,)</f>
        <v>11</v>
      </c>
      <c r="P127">
        <f>VLOOKUP(N127,Depth!$A$2:$F$427,5,)</f>
        <v>104.4</v>
      </c>
      <c r="Q127">
        <f>VLOOKUP(N127,Depth!$A$2:$F$427,6,)</f>
        <v>6.6</v>
      </c>
      <c r="R127">
        <f>VLOOKUP(L127,longitude_latitude!C:J,7,)</f>
        <v>-8.8801035E-2</v>
      </c>
      <c r="S127">
        <f>VLOOKUP(L127,longitude_latitude!C:J,8,)</f>
        <v>51.510962540000001</v>
      </c>
      <c r="T127">
        <f t="shared" si="15"/>
        <v>-4.5742267873982287</v>
      </c>
      <c r="U127">
        <f>VLOOKUP(M127,LINE!$A$2:$B$13,2,)</f>
        <v>4</v>
      </c>
      <c r="V127">
        <f>VLOOKUP(L127,Entry_exit!B:P,4,)</f>
        <v>13998</v>
      </c>
      <c r="W127">
        <f>2020 - VLOOKUP(L127, age!$A:$D,4,)</f>
        <v>136</v>
      </c>
      <c r="X127">
        <f>VLOOKUP(H127,'air-quality-london-time-of-day'!E:G,3,FALSE)</f>
        <v>13.4</v>
      </c>
      <c r="Y127">
        <f>VLOOKUP(I127,Weather!F:K,2,)</f>
        <v>8.1230769230769226</v>
      </c>
      <c r="Z127">
        <f>VLOOKUP(I127,Weather!F:K,3,)</f>
        <v>0.15</v>
      </c>
      <c r="AA127">
        <f>VLOOKUP(I127,Weather!F:K,4,)</f>
        <v>0.6</v>
      </c>
      <c r="AB127">
        <f>VLOOKUP(I127,Weather!F:K,5,)</f>
        <v>1017</v>
      </c>
      <c r="AC127">
        <f>VLOOKUP(I127,Weather!F:K,6,)</f>
        <v>4</v>
      </c>
    </row>
    <row r="128" spans="1:29" x14ac:dyDescent="0.25">
      <c r="A128" t="s">
        <v>7</v>
      </c>
      <c r="B128" t="s">
        <v>5</v>
      </c>
      <c r="C128" s="1">
        <v>41983.476388888892</v>
      </c>
      <c r="D128" s="3">
        <f t="shared" si="8"/>
        <v>2014</v>
      </c>
      <c r="E128" s="3">
        <f t="shared" si="9"/>
        <v>12</v>
      </c>
      <c r="F128" s="3">
        <f t="shared" si="10"/>
        <v>11</v>
      </c>
      <c r="G128" s="3">
        <f t="shared" si="11"/>
        <v>10</v>
      </c>
      <c r="H128" s="3" t="str">
        <f t="shared" si="12"/>
        <v>20141211</v>
      </c>
      <c r="I128" s="3" t="str">
        <f t="shared" si="13"/>
        <v>2014121110</v>
      </c>
      <c r="J128">
        <v>77</v>
      </c>
      <c r="K128">
        <v>46.2</v>
      </c>
      <c r="L128" t="str">
        <f>VLOOKUP(C128,List!$A$2:$C$2089,3,)</f>
        <v>Tower Hill</v>
      </c>
      <c r="M128" t="str">
        <f>VLOOKUP(C128,List!$A$2:$C$2089,2,)</f>
        <v>Circle</v>
      </c>
      <c r="N128" t="str">
        <f t="shared" si="14"/>
        <v>Tower Hill|Circle</v>
      </c>
      <c r="O128">
        <f>VLOOKUP(N128,Depth!$A$2:$F$427,3,)</f>
        <v>14</v>
      </c>
      <c r="P128">
        <f>VLOOKUP(N128,Depth!$A$2:$F$427,5,)</f>
        <v>106.95</v>
      </c>
      <c r="Q128">
        <f>VLOOKUP(N128,Depth!$A$2:$F$427,6,)</f>
        <v>7.05</v>
      </c>
      <c r="R128">
        <f>VLOOKUP(L128,longitude_latitude!C:J,7,)</f>
        <v>-7.4913868999999994E-2</v>
      </c>
      <c r="S128">
        <f>VLOOKUP(L128,longitude_latitude!C:J,8,)</f>
        <v>51.50943419</v>
      </c>
      <c r="T128">
        <f t="shared" si="15"/>
        <v>-3.8587710051737809</v>
      </c>
      <c r="U128">
        <f>VLOOKUP(M128,LINE!$A$2:$B$13,2,)</f>
        <v>4</v>
      </c>
      <c r="V128">
        <f>VLOOKUP(L128,Entry_exit!B:P,4,)</f>
        <v>32210</v>
      </c>
      <c r="W128">
        <f>2020 - VLOOKUP(L128, age!$A:$D,4,)</f>
        <v>138</v>
      </c>
      <c r="X128">
        <f>VLOOKUP(H128,'air-quality-london-time-of-day'!E:G,3,FALSE)</f>
        <v>13.4</v>
      </c>
      <c r="Y128">
        <f>VLOOKUP(I128,Weather!F:K,2,)</f>
        <v>8.1230769230769226</v>
      </c>
      <c r="Z128">
        <f>VLOOKUP(I128,Weather!F:K,3,)</f>
        <v>0.15</v>
      </c>
      <c r="AA128">
        <f>VLOOKUP(I128,Weather!F:K,4,)</f>
        <v>0.6</v>
      </c>
      <c r="AB128">
        <f>VLOOKUP(I128,Weather!F:K,5,)</f>
        <v>1017</v>
      </c>
      <c r="AC128">
        <f>VLOOKUP(I128,Weather!F:K,6,)</f>
        <v>4</v>
      </c>
    </row>
    <row r="129" spans="1:29" x14ac:dyDescent="0.25">
      <c r="A129" t="s">
        <v>7</v>
      </c>
      <c r="B129" t="s">
        <v>5</v>
      </c>
      <c r="C129" s="1">
        <v>41983.477083333331</v>
      </c>
      <c r="D129" s="3">
        <f t="shared" ref="D129:D192" si="16">YEAR(C129)</f>
        <v>2014</v>
      </c>
      <c r="E129" s="3">
        <f t="shared" si="9"/>
        <v>12</v>
      </c>
      <c r="F129" s="3">
        <f t="shared" si="10"/>
        <v>11</v>
      </c>
      <c r="G129" s="3">
        <f t="shared" si="11"/>
        <v>10</v>
      </c>
      <c r="H129" s="3" t="str">
        <f t="shared" si="12"/>
        <v>20141211</v>
      </c>
      <c r="I129" s="3" t="str">
        <f t="shared" si="13"/>
        <v>2014121110</v>
      </c>
      <c r="J129">
        <v>49</v>
      </c>
      <c r="K129">
        <v>29.4</v>
      </c>
      <c r="L129" t="str">
        <f>VLOOKUP(C129,List!$A$2:$C$2089,3,)</f>
        <v>Aldgate</v>
      </c>
      <c r="M129" t="str">
        <f>VLOOKUP(C129,List!$A$2:$C$2089,2,)</f>
        <v>Circle</v>
      </c>
      <c r="N129" t="str">
        <f t="shared" ref="N129:N192" si="17">L129&amp;"|"&amp;M129</f>
        <v>Aldgate|Circle</v>
      </c>
      <c r="O129">
        <f>VLOOKUP(N129,Depth!$A$2:$F$427,3,)</f>
        <v>16</v>
      </c>
      <c r="P129">
        <f>VLOOKUP(N129,Depth!$A$2:$F$427,5,)</f>
        <v>108.8</v>
      </c>
      <c r="Q129">
        <f>VLOOKUP(N129,Depth!$A$2:$F$427,6,)</f>
        <v>7.2</v>
      </c>
      <c r="R129">
        <f>VLOOKUP(L129,longitude_latitude!C:J,7,)</f>
        <v>-7.4236300000000005E-2</v>
      </c>
      <c r="S129">
        <f>VLOOKUP(L129,longitude_latitude!C:J,8,)</f>
        <v>51.513982030000001</v>
      </c>
      <c r="T129">
        <f t="shared" ref="T129:T192" si="18">R129*S129</f>
        <v>-3.8242074241736894</v>
      </c>
      <c r="U129">
        <f>VLOOKUP(M129,LINE!$A$2:$B$13,2,)</f>
        <v>4</v>
      </c>
      <c r="V129">
        <f>VLOOKUP(L129,Entry_exit!B:P,4,)</f>
        <v>13645</v>
      </c>
      <c r="W129">
        <f>2020 - VLOOKUP(L129, age!$A:$D,4,)</f>
        <v>144</v>
      </c>
      <c r="X129">
        <f>VLOOKUP(H129,'air-quality-london-time-of-day'!E:G,3,FALSE)</f>
        <v>13.4</v>
      </c>
      <c r="Y129">
        <f>VLOOKUP(I129,Weather!F:K,2,)</f>
        <v>8.1230769230769226</v>
      </c>
      <c r="Z129">
        <f>VLOOKUP(I129,Weather!F:K,3,)</f>
        <v>0.15</v>
      </c>
      <c r="AA129">
        <f>VLOOKUP(I129,Weather!F:K,4,)</f>
        <v>0.6</v>
      </c>
      <c r="AB129">
        <f>VLOOKUP(I129,Weather!F:K,5,)</f>
        <v>1017</v>
      </c>
      <c r="AC129">
        <f>VLOOKUP(I129,Weather!F:K,6,)</f>
        <v>4</v>
      </c>
    </row>
    <row r="130" spans="1:29" x14ac:dyDescent="0.25">
      <c r="A130" t="s">
        <v>7</v>
      </c>
      <c r="B130" t="s">
        <v>5</v>
      </c>
      <c r="C130" s="1">
        <v>41983.477777777778</v>
      </c>
      <c r="D130" s="3">
        <f t="shared" si="16"/>
        <v>2014</v>
      </c>
      <c r="E130" s="3">
        <f t="shared" si="9"/>
        <v>12</v>
      </c>
      <c r="F130" s="3">
        <f t="shared" si="10"/>
        <v>11</v>
      </c>
      <c r="G130" s="3">
        <f t="shared" si="11"/>
        <v>10</v>
      </c>
      <c r="H130" s="3" t="str">
        <f t="shared" si="12"/>
        <v>20141211</v>
      </c>
      <c r="I130" s="3" t="str">
        <f t="shared" si="13"/>
        <v>2014121110</v>
      </c>
      <c r="J130">
        <v>52</v>
      </c>
      <c r="K130">
        <v>31.2</v>
      </c>
      <c r="L130" t="str">
        <f>VLOOKUP(C130,List!$A$2:$C$2089,3,)</f>
        <v>Aldgate</v>
      </c>
      <c r="M130" t="str">
        <f>VLOOKUP(C130,List!$A$2:$C$2089,2,)</f>
        <v>Circle</v>
      </c>
      <c r="N130" t="str">
        <f t="shared" si="17"/>
        <v>Aldgate|Circle</v>
      </c>
      <c r="O130">
        <f>VLOOKUP(N130,Depth!$A$2:$F$427,3,)</f>
        <v>16</v>
      </c>
      <c r="P130">
        <f>VLOOKUP(N130,Depth!$A$2:$F$427,5,)</f>
        <v>108.8</v>
      </c>
      <c r="Q130">
        <f>VLOOKUP(N130,Depth!$A$2:$F$427,6,)</f>
        <v>7.2</v>
      </c>
      <c r="R130">
        <f>VLOOKUP(L130,longitude_latitude!C:J,7,)</f>
        <v>-7.4236300000000005E-2</v>
      </c>
      <c r="S130">
        <f>VLOOKUP(L130,longitude_latitude!C:J,8,)</f>
        <v>51.513982030000001</v>
      </c>
      <c r="T130">
        <f t="shared" si="18"/>
        <v>-3.8242074241736894</v>
      </c>
      <c r="U130">
        <f>VLOOKUP(M130,LINE!$A$2:$B$13,2,)</f>
        <v>4</v>
      </c>
      <c r="V130">
        <f>VLOOKUP(L130,Entry_exit!B:P,4,)</f>
        <v>13645</v>
      </c>
      <c r="W130">
        <f>2020 - VLOOKUP(L130, age!$A:$D,4,)</f>
        <v>144</v>
      </c>
      <c r="X130">
        <f>VLOOKUP(H130,'air-quality-london-time-of-day'!E:G,3,FALSE)</f>
        <v>13.4</v>
      </c>
      <c r="Y130">
        <f>VLOOKUP(I130,Weather!F:K,2,)</f>
        <v>8.1230769230769226</v>
      </c>
      <c r="Z130">
        <f>VLOOKUP(I130,Weather!F:K,3,)</f>
        <v>0.15</v>
      </c>
      <c r="AA130">
        <f>VLOOKUP(I130,Weather!F:K,4,)</f>
        <v>0.6</v>
      </c>
      <c r="AB130">
        <f>VLOOKUP(I130,Weather!F:K,5,)</f>
        <v>1017</v>
      </c>
      <c r="AC130">
        <f>VLOOKUP(I130,Weather!F:K,6,)</f>
        <v>4</v>
      </c>
    </row>
    <row r="131" spans="1:29" x14ac:dyDescent="0.25">
      <c r="A131" t="s">
        <v>7</v>
      </c>
      <c r="B131" t="s">
        <v>5</v>
      </c>
      <c r="C131" s="1">
        <v>41983.478472222225</v>
      </c>
      <c r="D131" s="3">
        <f t="shared" si="16"/>
        <v>2014</v>
      </c>
      <c r="E131" s="3">
        <f t="shared" ref="E131:E194" si="19">MONTH(C131)</f>
        <v>12</v>
      </c>
      <c r="F131" s="3">
        <f t="shared" ref="F131:F194" si="20">HOUR(C131)</f>
        <v>11</v>
      </c>
      <c r="G131" s="3">
        <f t="shared" ref="G131:G194" si="21">DAY(C131)</f>
        <v>10</v>
      </c>
      <c r="H131" s="3" t="str">
        <f t="shared" ref="H131:H194" si="22">D131&amp;E131&amp;F131</f>
        <v>20141211</v>
      </c>
      <c r="I131" s="3" t="str">
        <f t="shared" ref="I131:I194" si="23">D131&amp;E131&amp;F131&amp;G131</f>
        <v>2014121110</v>
      </c>
      <c r="J131">
        <v>38</v>
      </c>
      <c r="K131">
        <v>22.8</v>
      </c>
      <c r="L131" t="str">
        <f>VLOOKUP(C131,List!$A$2:$C$2089,3,)</f>
        <v>Aldgate</v>
      </c>
      <c r="M131" t="str">
        <f>VLOOKUP(C131,List!$A$2:$C$2089,2,)</f>
        <v>Circle</v>
      </c>
      <c r="N131" t="str">
        <f t="shared" si="17"/>
        <v>Aldgate|Circle</v>
      </c>
      <c r="O131">
        <f>VLOOKUP(N131,Depth!$A$2:$F$427,3,)</f>
        <v>16</v>
      </c>
      <c r="P131">
        <f>VLOOKUP(N131,Depth!$A$2:$F$427,5,)</f>
        <v>108.8</v>
      </c>
      <c r="Q131">
        <f>VLOOKUP(N131,Depth!$A$2:$F$427,6,)</f>
        <v>7.2</v>
      </c>
      <c r="R131">
        <f>VLOOKUP(L131,longitude_latitude!C:J,7,)</f>
        <v>-7.4236300000000005E-2</v>
      </c>
      <c r="S131">
        <f>VLOOKUP(L131,longitude_latitude!C:J,8,)</f>
        <v>51.513982030000001</v>
      </c>
      <c r="T131">
        <f t="shared" si="18"/>
        <v>-3.8242074241736894</v>
      </c>
      <c r="U131">
        <f>VLOOKUP(M131,LINE!$A$2:$B$13,2,)</f>
        <v>4</v>
      </c>
      <c r="V131">
        <f>VLOOKUP(L131,Entry_exit!B:P,4,)</f>
        <v>13645</v>
      </c>
      <c r="W131">
        <f>2020 - VLOOKUP(L131, age!$A:$D,4,)</f>
        <v>144</v>
      </c>
      <c r="X131">
        <f>VLOOKUP(H131,'air-quality-london-time-of-day'!E:G,3,FALSE)</f>
        <v>13.4</v>
      </c>
      <c r="Y131">
        <f>VLOOKUP(I131,Weather!F:K,2,)</f>
        <v>8.1230769230769226</v>
      </c>
      <c r="Z131">
        <f>VLOOKUP(I131,Weather!F:K,3,)</f>
        <v>0.15</v>
      </c>
      <c r="AA131">
        <f>VLOOKUP(I131,Weather!F:K,4,)</f>
        <v>0.6</v>
      </c>
      <c r="AB131">
        <f>VLOOKUP(I131,Weather!F:K,5,)</f>
        <v>1017</v>
      </c>
      <c r="AC131">
        <f>VLOOKUP(I131,Weather!F:K,6,)</f>
        <v>4</v>
      </c>
    </row>
    <row r="132" spans="1:29" x14ac:dyDescent="0.25">
      <c r="A132" t="s">
        <v>7</v>
      </c>
      <c r="B132" t="s">
        <v>5</v>
      </c>
      <c r="C132" s="1">
        <v>41983.479166666664</v>
      </c>
      <c r="D132" s="3">
        <f t="shared" si="16"/>
        <v>2014</v>
      </c>
      <c r="E132" s="3">
        <f t="shared" si="19"/>
        <v>12</v>
      </c>
      <c r="F132" s="3">
        <f t="shared" si="20"/>
        <v>11</v>
      </c>
      <c r="G132" s="3">
        <f t="shared" si="21"/>
        <v>10</v>
      </c>
      <c r="H132" s="3" t="str">
        <f t="shared" si="22"/>
        <v>20141211</v>
      </c>
      <c r="I132" s="3" t="str">
        <f t="shared" si="23"/>
        <v>2014121110</v>
      </c>
      <c r="J132">
        <v>28</v>
      </c>
      <c r="K132">
        <v>16.8</v>
      </c>
      <c r="L132" t="str">
        <f>VLOOKUP(C132,List!$A$2:$C$2089,3,)</f>
        <v>Liverpool Street</v>
      </c>
      <c r="M132" t="str">
        <f>VLOOKUP(C132,List!$A$2:$C$2089,2,)</f>
        <v>Circle</v>
      </c>
      <c r="N132" t="str">
        <f t="shared" si="17"/>
        <v>Liverpool Street|Circle</v>
      </c>
      <c r="O132">
        <f>VLOOKUP(N132,Depth!$A$2:$F$427,3,)</f>
        <v>14</v>
      </c>
      <c r="P132">
        <f>VLOOKUP(N132,Depth!$A$2:$F$427,5,)</f>
        <v>107.4</v>
      </c>
      <c r="Q132">
        <f>VLOOKUP(N132,Depth!$A$2:$F$427,6,)</f>
        <v>6.6</v>
      </c>
      <c r="R132">
        <f>VLOOKUP(L132,longitude_latitude!C:J,7,)</f>
        <v>-8.1601362999999996E-2</v>
      </c>
      <c r="S132">
        <f>VLOOKUP(L132,longitude_latitude!C:J,8,)</f>
        <v>51.516842400000002</v>
      </c>
      <c r="T132">
        <f t="shared" si="18"/>
        <v>-4.2038445572961916</v>
      </c>
      <c r="U132">
        <f>VLOOKUP(M132,LINE!$A$2:$B$13,2,)</f>
        <v>4</v>
      </c>
      <c r="V132">
        <f>VLOOKUP(L132,Entry_exit!B:P,4,)</f>
        <v>115738</v>
      </c>
      <c r="W132">
        <f>2020 - VLOOKUP(L132, age!$A:$D,4,)</f>
        <v>108</v>
      </c>
      <c r="X132">
        <f>VLOOKUP(H132,'air-quality-london-time-of-day'!E:G,3,FALSE)</f>
        <v>13.4</v>
      </c>
      <c r="Y132">
        <f>VLOOKUP(I132,Weather!F:K,2,)</f>
        <v>8.1230769230769226</v>
      </c>
      <c r="Z132">
        <f>VLOOKUP(I132,Weather!F:K,3,)</f>
        <v>0.15</v>
      </c>
      <c r="AA132">
        <f>VLOOKUP(I132,Weather!F:K,4,)</f>
        <v>0.6</v>
      </c>
      <c r="AB132">
        <f>VLOOKUP(I132,Weather!F:K,5,)</f>
        <v>1017</v>
      </c>
      <c r="AC132">
        <f>VLOOKUP(I132,Weather!F:K,6,)</f>
        <v>4</v>
      </c>
    </row>
    <row r="133" spans="1:29" x14ac:dyDescent="0.25">
      <c r="A133" t="s">
        <v>7</v>
      </c>
      <c r="B133" t="s">
        <v>5</v>
      </c>
      <c r="C133" s="1">
        <v>41983.479861111111</v>
      </c>
      <c r="D133" s="3">
        <f t="shared" si="16"/>
        <v>2014</v>
      </c>
      <c r="E133" s="3">
        <f t="shared" si="19"/>
        <v>12</v>
      </c>
      <c r="F133" s="3">
        <f t="shared" si="20"/>
        <v>11</v>
      </c>
      <c r="G133" s="3">
        <f t="shared" si="21"/>
        <v>10</v>
      </c>
      <c r="H133" s="3" t="str">
        <f t="shared" si="22"/>
        <v>20141211</v>
      </c>
      <c r="I133" s="3" t="str">
        <f t="shared" si="23"/>
        <v>2014121110</v>
      </c>
      <c r="J133">
        <v>24</v>
      </c>
      <c r="K133">
        <v>14.4</v>
      </c>
      <c r="L133" t="str">
        <f>VLOOKUP(C133,List!$A$2:$C$2089,3,)</f>
        <v>Liverpool Street</v>
      </c>
      <c r="M133" t="str">
        <f>VLOOKUP(C133,List!$A$2:$C$2089,2,)</f>
        <v>Circle</v>
      </c>
      <c r="N133" t="str">
        <f t="shared" si="17"/>
        <v>Liverpool Street|Circle</v>
      </c>
      <c r="O133">
        <f>VLOOKUP(N133,Depth!$A$2:$F$427,3,)</f>
        <v>14</v>
      </c>
      <c r="P133">
        <f>VLOOKUP(N133,Depth!$A$2:$F$427,5,)</f>
        <v>107.4</v>
      </c>
      <c r="Q133">
        <f>VLOOKUP(N133,Depth!$A$2:$F$427,6,)</f>
        <v>6.6</v>
      </c>
      <c r="R133">
        <f>VLOOKUP(L133,longitude_latitude!C:J,7,)</f>
        <v>-8.1601362999999996E-2</v>
      </c>
      <c r="S133">
        <f>VLOOKUP(L133,longitude_latitude!C:J,8,)</f>
        <v>51.516842400000002</v>
      </c>
      <c r="T133">
        <f t="shared" si="18"/>
        <v>-4.2038445572961916</v>
      </c>
      <c r="U133">
        <f>VLOOKUP(M133,LINE!$A$2:$B$13,2,)</f>
        <v>4</v>
      </c>
      <c r="V133">
        <f>VLOOKUP(L133,Entry_exit!B:P,4,)</f>
        <v>115738</v>
      </c>
      <c r="W133">
        <f>2020 - VLOOKUP(L133, age!$A:$D,4,)</f>
        <v>108</v>
      </c>
      <c r="X133">
        <f>VLOOKUP(H133,'air-quality-london-time-of-day'!E:G,3,FALSE)</f>
        <v>13.4</v>
      </c>
      <c r="Y133">
        <f>VLOOKUP(I133,Weather!F:K,2,)</f>
        <v>8.1230769230769226</v>
      </c>
      <c r="Z133">
        <f>VLOOKUP(I133,Weather!F:K,3,)</f>
        <v>0.15</v>
      </c>
      <c r="AA133">
        <f>VLOOKUP(I133,Weather!F:K,4,)</f>
        <v>0.6</v>
      </c>
      <c r="AB133">
        <f>VLOOKUP(I133,Weather!F:K,5,)</f>
        <v>1017</v>
      </c>
      <c r="AC133">
        <f>VLOOKUP(I133,Weather!F:K,6,)</f>
        <v>4</v>
      </c>
    </row>
    <row r="134" spans="1:29" x14ac:dyDescent="0.25">
      <c r="A134" t="s">
        <v>7</v>
      </c>
      <c r="B134" t="s">
        <v>5</v>
      </c>
      <c r="C134" s="1">
        <v>41983.480555555558</v>
      </c>
      <c r="D134" s="3">
        <f t="shared" si="16"/>
        <v>2014</v>
      </c>
      <c r="E134" s="3">
        <f t="shared" si="19"/>
        <v>12</v>
      </c>
      <c r="F134" s="3">
        <f t="shared" si="20"/>
        <v>11</v>
      </c>
      <c r="G134" s="3">
        <f t="shared" si="21"/>
        <v>10</v>
      </c>
      <c r="H134" s="3" t="str">
        <f t="shared" si="22"/>
        <v>20141211</v>
      </c>
      <c r="I134" s="3" t="str">
        <f t="shared" si="23"/>
        <v>2014121110</v>
      </c>
      <c r="J134">
        <v>20</v>
      </c>
      <c r="K134">
        <v>12</v>
      </c>
      <c r="L134" t="str">
        <f>VLOOKUP(C134,List!$A$2:$C$2089,3,)</f>
        <v>Liverpool Street</v>
      </c>
      <c r="M134" t="str">
        <f>VLOOKUP(C134,List!$A$2:$C$2089,2,)</f>
        <v>Circle</v>
      </c>
      <c r="N134" t="str">
        <f t="shared" si="17"/>
        <v>Liverpool Street|Circle</v>
      </c>
      <c r="O134">
        <f>VLOOKUP(N134,Depth!$A$2:$F$427,3,)</f>
        <v>14</v>
      </c>
      <c r="P134">
        <f>VLOOKUP(N134,Depth!$A$2:$F$427,5,)</f>
        <v>107.4</v>
      </c>
      <c r="Q134">
        <f>VLOOKUP(N134,Depth!$A$2:$F$427,6,)</f>
        <v>6.6</v>
      </c>
      <c r="R134">
        <f>VLOOKUP(L134,longitude_latitude!C:J,7,)</f>
        <v>-8.1601362999999996E-2</v>
      </c>
      <c r="S134">
        <f>VLOOKUP(L134,longitude_latitude!C:J,8,)</f>
        <v>51.516842400000002</v>
      </c>
      <c r="T134">
        <f t="shared" si="18"/>
        <v>-4.2038445572961916</v>
      </c>
      <c r="U134">
        <f>VLOOKUP(M134,LINE!$A$2:$B$13,2,)</f>
        <v>4</v>
      </c>
      <c r="V134">
        <f>VLOOKUP(L134,Entry_exit!B:P,4,)</f>
        <v>115738</v>
      </c>
      <c r="W134">
        <f>2020 - VLOOKUP(L134, age!$A:$D,4,)</f>
        <v>108</v>
      </c>
      <c r="X134">
        <f>VLOOKUP(H134,'air-quality-london-time-of-day'!E:G,3,FALSE)</f>
        <v>13.4</v>
      </c>
      <c r="Y134">
        <f>VLOOKUP(I134,Weather!F:K,2,)</f>
        <v>8.1230769230769226</v>
      </c>
      <c r="Z134">
        <f>VLOOKUP(I134,Weather!F:K,3,)</f>
        <v>0.15</v>
      </c>
      <c r="AA134">
        <f>VLOOKUP(I134,Weather!F:K,4,)</f>
        <v>0.6</v>
      </c>
      <c r="AB134">
        <f>VLOOKUP(I134,Weather!F:K,5,)</f>
        <v>1017</v>
      </c>
      <c r="AC134">
        <f>VLOOKUP(I134,Weather!F:K,6,)</f>
        <v>4</v>
      </c>
    </row>
    <row r="135" spans="1:29" x14ac:dyDescent="0.25">
      <c r="A135" t="s">
        <v>7</v>
      </c>
      <c r="B135" t="s">
        <v>5</v>
      </c>
      <c r="C135" s="1">
        <v>41983.481249999997</v>
      </c>
      <c r="D135" s="3">
        <f t="shared" si="16"/>
        <v>2014</v>
      </c>
      <c r="E135" s="3">
        <f t="shared" si="19"/>
        <v>12</v>
      </c>
      <c r="F135" s="3">
        <f t="shared" si="20"/>
        <v>11</v>
      </c>
      <c r="G135" s="3">
        <f t="shared" si="21"/>
        <v>10</v>
      </c>
      <c r="H135" s="3" t="str">
        <f t="shared" si="22"/>
        <v>20141211</v>
      </c>
      <c r="I135" s="3" t="str">
        <f t="shared" si="23"/>
        <v>2014121110</v>
      </c>
      <c r="J135">
        <v>19</v>
      </c>
      <c r="K135">
        <v>11.4</v>
      </c>
      <c r="L135" t="str">
        <f>VLOOKUP(C135,List!$A$2:$C$2089,3,)</f>
        <v>Moorgate</v>
      </c>
      <c r="M135" t="str">
        <f>VLOOKUP(C135,List!$A$2:$C$2089,2,)</f>
        <v>Circle</v>
      </c>
      <c r="N135" t="str">
        <f t="shared" si="17"/>
        <v>Moorgate|Circle</v>
      </c>
      <c r="O135">
        <f>VLOOKUP(N135,Depth!$A$2:$F$427,3,)</f>
        <v>14</v>
      </c>
      <c r="P135">
        <f>VLOOKUP(N135,Depth!$A$2:$F$427,5,)</f>
        <v>108.5</v>
      </c>
      <c r="Q135">
        <f>VLOOKUP(N135,Depth!$A$2:$F$427,6,)</f>
        <v>5.5</v>
      </c>
      <c r="R135">
        <f>VLOOKUP(L135,longitude_latitude!C:J,7,)</f>
        <v>-8.7700240999999998E-2</v>
      </c>
      <c r="S135">
        <f>VLOOKUP(L135,longitude_latitude!C:J,8,)</f>
        <v>51.517853299999999</v>
      </c>
      <c r="T135">
        <f t="shared" si="18"/>
        <v>-4.5181281502126449</v>
      </c>
      <c r="U135">
        <f>VLOOKUP(M135,LINE!$A$2:$B$13,2,)</f>
        <v>4</v>
      </c>
      <c r="V135">
        <f>VLOOKUP(L135,Entry_exit!B:P,4,)</f>
        <v>46906</v>
      </c>
      <c r="W135">
        <f>2020 - VLOOKUP(L135, age!$A:$D,4,)</f>
        <v>155</v>
      </c>
      <c r="X135">
        <f>VLOOKUP(H135,'air-quality-london-time-of-day'!E:G,3,FALSE)</f>
        <v>13.4</v>
      </c>
      <c r="Y135">
        <f>VLOOKUP(I135,Weather!F:K,2,)</f>
        <v>8.1230769230769226</v>
      </c>
      <c r="Z135">
        <f>VLOOKUP(I135,Weather!F:K,3,)</f>
        <v>0.15</v>
      </c>
      <c r="AA135">
        <f>VLOOKUP(I135,Weather!F:K,4,)</f>
        <v>0.6</v>
      </c>
      <c r="AB135">
        <f>VLOOKUP(I135,Weather!F:K,5,)</f>
        <v>1017</v>
      </c>
      <c r="AC135">
        <f>VLOOKUP(I135,Weather!F:K,6,)</f>
        <v>4</v>
      </c>
    </row>
    <row r="136" spans="1:29" x14ac:dyDescent="0.25">
      <c r="A136" t="s">
        <v>7</v>
      </c>
      <c r="B136" t="s">
        <v>5</v>
      </c>
      <c r="C136" s="1">
        <v>41983.481944444444</v>
      </c>
      <c r="D136" s="3">
        <f t="shared" si="16"/>
        <v>2014</v>
      </c>
      <c r="E136" s="3">
        <f t="shared" si="19"/>
        <v>12</v>
      </c>
      <c r="F136" s="3">
        <f t="shared" si="20"/>
        <v>11</v>
      </c>
      <c r="G136" s="3">
        <f t="shared" si="21"/>
        <v>10</v>
      </c>
      <c r="H136" s="3" t="str">
        <f t="shared" si="22"/>
        <v>20141211</v>
      </c>
      <c r="I136" s="3" t="str">
        <f t="shared" si="23"/>
        <v>2014121110</v>
      </c>
      <c r="J136">
        <v>34</v>
      </c>
      <c r="K136">
        <v>20.399999999999999</v>
      </c>
      <c r="L136" t="str">
        <f>VLOOKUP(C136,List!$A$2:$C$2089,3,)</f>
        <v>Moorgate</v>
      </c>
      <c r="M136" t="str">
        <f>VLOOKUP(C136,List!$A$2:$C$2089,2,)</f>
        <v>Circle</v>
      </c>
      <c r="N136" t="str">
        <f t="shared" si="17"/>
        <v>Moorgate|Circle</v>
      </c>
      <c r="O136">
        <f>VLOOKUP(N136,Depth!$A$2:$F$427,3,)</f>
        <v>14</v>
      </c>
      <c r="P136">
        <f>VLOOKUP(N136,Depth!$A$2:$F$427,5,)</f>
        <v>108.5</v>
      </c>
      <c r="Q136">
        <f>VLOOKUP(N136,Depth!$A$2:$F$427,6,)</f>
        <v>5.5</v>
      </c>
      <c r="R136">
        <f>VLOOKUP(L136,longitude_latitude!C:J,7,)</f>
        <v>-8.7700240999999998E-2</v>
      </c>
      <c r="S136">
        <f>VLOOKUP(L136,longitude_latitude!C:J,8,)</f>
        <v>51.517853299999999</v>
      </c>
      <c r="T136">
        <f t="shared" si="18"/>
        <v>-4.5181281502126449</v>
      </c>
      <c r="U136">
        <f>VLOOKUP(M136,LINE!$A$2:$B$13,2,)</f>
        <v>4</v>
      </c>
      <c r="V136">
        <f>VLOOKUP(L136,Entry_exit!B:P,4,)</f>
        <v>46906</v>
      </c>
      <c r="W136">
        <f>2020 - VLOOKUP(L136, age!$A:$D,4,)</f>
        <v>155</v>
      </c>
      <c r="X136">
        <f>VLOOKUP(H136,'air-quality-london-time-of-day'!E:G,3,FALSE)</f>
        <v>13.4</v>
      </c>
      <c r="Y136">
        <f>VLOOKUP(I136,Weather!F:K,2,)</f>
        <v>8.1230769230769226</v>
      </c>
      <c r="Z136">
        <f>VLOOKUP(I136,Weather!F:K,3,)</f>
        <v>0.15</v>
      </c>
      <c r="AA136">
        <f>VLOOKUP(I136,Weather!F:K,4,)</f>
        <v>0.6</v>
      </c>
      <c r="AB136">
        <f>VLOOKUP(I136,Weather!F:K,5,)</f>
        <v>1017</v>
      </c>
      <c r="AC136">
        <f>VLOOKUP(I136,Weather!F:K,6,)</f>
        <v>4</v>
      </c>
    </row>
    <row r="137" spans="1:29" x14ac:dyDescent="0.25">
      <c r="A137" t="s">
        <v>7</v>
      </c>
      <c r="B137" t="s">
        <v>5</v>
      </c>
      <c r="C137" s="1">
        <v>41983.482638888891</v>
      </c>
      <c r="D137" s="3">
        <f t="shared" si="16"/>
        <v>2014</v>
      </c>
      <c r="E137" s="3">
        <f t="shared" si="19"/>
        <v>12</v>
      </c>
      <c r="F137" s="3">
        <f t="shared" si="20"/>
        <v>11</v>
      </c>
      <c r="G137" s="3">
        <f t="shared" si="21"/>
        <v>10</v>
      </c>
      <c r="H137" s="3" t="str">
        <f t="shared" si="22"/>
        <v>20141211</v>
      </c>
      <c r="I137" s="3" t="str">
        <f t="shared" si="23"/>
        <v>2014121110</v>
      </c>
      <c r="J137">
        <v>20</v>
      </c>
      <c r="K137">
        <v>12</v>
      </c>
      <c r="L137" t="str">
        <f>VLOOKUP(C137,List!$A$2:$C$2089,3,)</f>
        <v>Moorgate</v>
      </c>
      <c r="M137" t="str">
        <f>VLOOKUP(C137,List!$A$2:$C$2089,2,)</f>
        <v>Circle</v>
      </c>
      <c r="N137" t="str">
        <f t="shared" si="17"/>
        <v>Moorgate|Circle</v>
      </c>
      <c r="O137">
        <f>VLOOKUP(N137,Depth!$A$2:$F$427,3,)</f>
        <v>14</v>
      </c>
      <c r="P137">
        <f>VLOOKUP(N137,Depth!$A$2:$F$427,5,)</f>
        <v>108.5</v>
      </c>
      <c r="Q137">
        <f>VLOOKUP(N137,Depth!$A$2:$F$427,6,)</f>
        <v>5.5</v>
      </c>
      <c r="R137">
        <f>VLOOKUP(L137,longitude_latitude!C:J,7,)</f>
        <v>-8.7700240999999998E-2</v>
      </c>
      <c r="S137">
        <f>VLOOKUP(L137,longitude_latitude!C:J,8,)</f>
        <v>51.517853299999999</v>
      </c>
      <c r="T137">
        <f t="shared" si="18"/>
        <v>-4.5181281502126449</v>
      </c>
      <c r="U137">
        <f>VLOOKUP(M137,LINE!$A$2:$B$13,2,)</f>
        <v>4</v>
      </c>
      <c r="V137">
        <f>VLOOKUP(L137,Entry_exit!B:P,4,)</f>
        <v>46906</v>
      </c>
      <c r="W137">
        <f>2020 - VLOOKUP(L137, age!$A:$D,4,)</f>
        <v>155</v>
      </c>
      <c r="X137">
        <f>VLOOKUP(H137,'air-quality-london-time-of-day'!E:G,3,FALSE)</f>
        <v>13.4</v>
      </c>
      <c r="Y137">
        <f>VLOOKUP(I137,Weather!F:K,2,)</f>
        <v>8.1230769230769226</v>
      </c>
      <c r="Z137">
        <f>VLOOKUP(I137,Weather!F:K,3,)</f>
        <v>0.15</v>
      </c>
      <c r="AA137">
        <f>VLOOKUP(I137,Weather!F:K,4,)</f>
        <v>0.6</v>
      </c>
      <c r="AB137">
        <f>VLOOKUP(I137,Weather!F:K,5,)</f>
        <v>1017</v>
      </c>
      <c r="AC137">
        <f>VLOOKUP(I137,Weather!F:K,6,)</f>
        <v>4</v>
      </c>
    </row>
    <row r="138" spans="1:29" x14ac:dyDescent="0.25">
      <c r="A138" t="s">
        <v>7</v>
      </c>
      <c r="B138" t="s">
        <v>5</v>
      </c>
      <c r="C138" s="1">
        <v>41983.48333333333</v>
      </c>
      <c r="D138" s="3">
        <f t="shared" si="16"/>
        <v>2014</v>
      </c>
      <c r="E138" s="3">
        <f t="shared" si="19"/>
        <v>12</v>
      </c>
      <c r="F138" s="3">
        <f t="shared" si="20"/>
        <v>11</v>
      </c>
      <c r="G138" s="3">
        <f t="shared" si="21"/>
        <v>10</v>
      </c>
      <c r="H138" s="3" t="str">
        <f t="shared" si="22"/>
        <v>20141211</v>
      </c>
      <c r="I138" s="3" t="str">
        <f t="shared" si="23"/>
        <v>2014121110</v>
      </c>
      <c r="J138">
        <v>14</v>
      </c>
      <c r="K138">
        <v>8.4</v>
      </c>
      <c r="L138" t="str">
        <f>VLOOKUP(C138,List!$A$2:$C$2089,3,)</f>
        <v>Barbican</v>
      </c>
      <c r="M138" t="str">
        <f>VLOOKUP(C138,List!$A$2:$C$2089,2,)</f>
        <v>Circle</v>
      </c>
      <c r="N138" t="str">
        <f t="shared" si="17"/>
        <v>Barbican|Circle</v>
      </c>
      <c r="O138">
        <f>VLOOKUP(N138,Depth!$A$2:$F$427,3,)</f>
        <v>18</v>
      </c>
      <c r="P138">
        <f>VLOOKUP(N138,Depth!$A$2:$F$427,5,)</f>
        <v>109.4</v>
      </c>
      <c r="Q138">
        <f>VLOOKUP(N138,Depth!$A$2:$F$427,6,)</f>
        <v>8.6</v>
      </c>
      <c r="R138">
        <f>VLOOKUP(L138,longitude_latitude!C:J,7,)</f>
        <v>-9.7189673000000004E-2</v>
      </c>
      <c r="S138">
        <f>VLOOKUP(L138,longitude_latitude!C:J,8,)</f>
        <v>51.519699209999999</v>
      </c>
      <c r="T138">
        <f t="shared" si="18"/>
        <v>-5.0071827192782585</v>
      </c>
      <c r="U138">
        <f>VLOOKUP(M138,LINE!$A$2:$B$13,2,)</f>
        <v>4</v>
      </c>
      <c r="V138">
        <f>VLOOKUP(L138,Entry_exit!B:P,4,)</f>
        <v>19757</v>
      </c>
      <c r="W138">
        <f>2020 - VLOOKUP(L138, age!$A:$D,4,)</f>
        <v>155</v>
      </c>
      <c r="X138">
        <f>VLOOKUP(H138,'air-quality-london-time-of-day'!E:G,3,FALSE)</f>
        <v>13.4</v>
      </c>
      <c r="Y138">
        <f>VLOOKUP(I138,Weather!F:K,2,)</f>
        <v>8.1230769230769226</v>
      </c>
      <c r="Z138">
        <f>VLOOKUP(I138,Weather!F:K,3,)</f>
        <v>0.15</v>
      </c>
      <c r="AA138">
        <f>VLOOKUP(I138,Weather!F:K,4,)</f>
        <v>0.6</v>
      </c>
      <c r="AB138">
        <f>VLOOKUP(I138,Weather!F:K,5,)</f>
        <v>1017</v>
      </c>
      <c r="AC138">
        <f>VLOOKUP(I138,Weather!F:K,6,)</f>
        <v>4</v>
      </c>
    </row>
    <row r="139" spans="1:29" x14ac:dyDescent="0.25">
      <c r="A139" t="s">
        <v>7</v>
      </c>
      <c r="B139" t="s">
        <v>5</v>
      </c>
      <c r="C139" s="1">
        <v>41983.484027777777</v>
      </c>
      <c r="D139" s="3">
        <f t="shared" si="16"/>
        <v>2014</v>
      </c>
      <c r="E139" s="3">
        <f t="shared" si="19"/>
        <v>12</v>
      </c>
      <c r="F139" s="3">
        <f t="shared" si="20"/>
        <v>11</v>
      </c>
      <c r="G139" s="3">
        <f t="shared" si="21"/>
        <v>10</v>
      </c>
      <c r="H139" s="3" t="str">
        <f t="shared" si="22"/>
        <v>20141211</v>
      </c>
      <c r="I139" s="3" t="str">
        <f t="shared" si="23"/>
        <v>2014121110</v>
      </c>
      <c r="J139">
        <v>13</v>
      </c>
      <c r="K139">
        <v>7.8</v>
      </c>
      <c r="L139" t="str">
        <f>VLOOKUP(C139,List!$A$2:$C$2089,3,)</f>
        <v>Farringdon</v>
      </c>
      <c r="M139" t="str">
        <f>VLOOKUP(C139,List!$A$2:$C$2089,2,)</f>
        <v>Circle</v>
      </c>
      <c r="N139" t="str">
        <f t="shared" si="17"/>
        <v>Farringdon|Circle</v>
      </c>
      <c r="O139">
        <f>VLOOKUP(N139,Depth!$A$2:$F$427,3,)</f>
        <v>11</v>
      </c>
      <c r="P139">
        <f>VLOOKUP(N139,Depth!$A$2:$F$427,5,)</f>
        <v>106.5</v>
      </c>
      <c r="Q139">
        <f>VLOOKUP(N139,Depth!$A$2:$F$427,6,)</f>
        <v>4.5</v>
      </c>
      <c r="R139">
        <f>VLOOKUP(L139,longitude_latitude!C:J,7,)</f>
        <v>-0.103582415</v>
      </c>
      <c r="S139">
        <f>VLOOKUP(L139,longitude_latitude!C:J,8,)</f>
        <v>51.519961019999997</v>
      </c>
      <c r="T139">
        <f t="shared" si="18"/>
        <v>-5.3365619831574627</v>
      </c>
      <c r="U139">
        <f>VLOOKUP(M139,LINE!$A$2:$B$13,2,)</f>
        <v>4</v>
      </c>
      <c r="V139">
        <f>VLOOKUP(L139,Entry_exit!B:P,4,)</f>
        <v>43640</v>
      </c>
      <c r="W139">
        <f>2020 - VLOOKUP(L139, age!$A:$D,4,)</f>
        <v>157</v>
      </c>
      <c r="X139">
        <f>VLOOKUP(H139,'air-quality-london-time-of-day'!E:G,3,FALSE)</f>
        <v>13.4</v>
      </c>
      <c r="Y139">
        <f>VLOOKUP(I139,Weather!F:K,2,)</f>
        <v>8.1230769230769226</v>
      </c>
      <c r="Z139">
        <f>VLOOKUP(I139,Weather!F:K,3,)</f>
        <v>0.15</v>
      </c>
      <c r="AA139">
        <f>VLOOKUP(I139,Weather!F:K,4,)</f>
        <v>0.6</v>
      </c>
      <c r="AB139">
        <f>VLOOKUP(I139,Weather!F:K,5,)</f>
        <v>1017</v>
      </c>
      <c r="AC139">
        <f>VLOOKUP(I139,Weather!F:K,6,)</f>
        <v>4</v>
      </c>
    </row>
    <row r="140" spans="1:29" x14ac:dyDescent="0.25">
      <c r="A140" t="s">
        <v>7</v>
      </c>
      <c r="B140" t="s">
        <v>5</v>
      </c>
      <c r="C140" s="1">
        <v>41983.484722222223</v>
      </c>
      <c r="D140" s="3">
        <f t="shared" si="16"/>
        <v>2014</v>
      </c>
      <c r="E140" s="3">
        <f t="shared" si="19"/>
        <v>12</v>
      </c>
      <c r="F140" s="3">
        <f t="shared" si="20"/>
        <v>11</v>
      </c>
      <c r="G140" s="3">
        <f t="shared" si="21"/>
        <v>10</v>
      </c>
      <c r="H140" s="3" t="str">
        <f t="shared" si="22"/>
        <v>20141211</v>
      </c>
      <c r="I140" s="3" t="str">
        <f t="shared" si="23"/>
        <v>2014121110</v>
      </c>
      <c r="J140">
        <v>10</v>
      </c>
      <c r="K140">
        <v>6</v>
      </c>
      <c r="L140" t="str">
        <f>VLOOKUP(C140,List!$A$2:$C$2089,3,)</f>
        <v>Farringdon</v>
      </c>
      <c r="M140" t="str">
        <f>VLOOKUP(C140,List!$A$2:$C$2089,2,)</f>
        <v>Circle</v>
      </c>
      <c r="N140" t="str">
        <f t="shared" si="17"/>
        <v>Farringdon|Circle</v>
      </c>
      <c r="O140">
        <f>VLOOKUP(N140,Depth!$A$2:$F$427,3,)</f>
        <v>11</v>
      </c>
      <c r="P140">
        <f>VLOOKUP(N140,Depth!$A$2:$F$427,5,)</f>
        <v>106.5</v>
      </c>
      <c r="Q140">
        <f>VLOOKUP(N140,Depth!$A$2:$F$427,6,)</f>
        <v>4.5</v>
      </c>
      <c r="R140">
        <f>VLOOKUP(L140,longitude_latitude!C:J,7,)</f>
        <v>-0.103582415</v>
      </c>
      <c r="S140">
        <f>VLOOKUP(L140,longitude_latitude!C:J,8,)</f>
        <v>51.519961019999997</v>
      </c>
      <c r="T140">
        <f t="shared" si="18"/>
        <v>-5.3365619831574627</v>
      </c>
      <c r="U140">
        <f>VLOOKUP(M140,LINE!$A$2:$B$13,2,)</f>
        <v>4</v>
      </c>
      <c r="V140">
        <f>VLOOKUP(L140,Entry_exit!B:P,4,)</f>
        <v>43640</v>
      </c>
      <c r="W140">
        <f>2020 - VLOOKUP(L140, age!$A:$D,4,)</f>
        <v>157</v>
      </c>
      <c r="X140">
        <f>VLOOKUP(H140,'air-quality-london-time-of-day'!E:G,3,FALSE)</f>
        <v>13.4</v>
      </c>
      <c r="Y140">
        <f>VLOOKUP(I140,Weather!F:K,2,)</f>
        <v>8.1230769230769226</v>
      </c>
      <c r="Z140">
        <f>VLOOKUP(I140,Weather!F:K,3,)</f>
        <v>0.15</v>
      </c>
      <c r="AA140">
        <f>VLOOKUP(I140,Weather!F:K,4,)</f>
        <v>0.6</v>
      </c>
      <c r="AB140">
        <f>VLOOKUP(I140,Weather!F:K,5,)</f>
        <v>1017</v>
      </c>
      <c r="AC140">
        <f>VLOOKUP(I140,Weather!F:K,6,)</f>
        <v>4</v>
      </c>
    </row>
    <row r="141" spans="1:29" x14ac:dyDescent="0.25">
      <c r="A141" t="s">
        <v>7</v>
      </c>
      <c r="B141" t="s">
        <v>5</v>
      </c>
      <c r="C141" s="1">
        <v>41983.48541666667</v>
      </c>
      <c r="D141" s="3">
        <f t="shared" si="16"/>
        <v>2014</v>
      </c>
      <c r="E141" s="3">
        <f t="shared" si="19"/>
        <v>12</v>
      </c>
      <c r="F141" s="3">
        <f t="shared" si="20"/>
        <v>11</v>
      </c>
      <c r="G141" s="3">
        <f t="shared" si="21"/>
        <v>10</v>
      </c>
      <c r="H141" s="3" t="str">
        <f t="shared" si="22"/>
        <v>20141211</v>
      </c>
      <c r="I141" s="3" t="str">
        <f t="shared" si="23"/>
        <v>2014121110</v>
      </c>
      <c r="J141">
        <v>11</v>
      </c>
      <c r="K141">
        <v>6.6</v>
      </c>
      <c r="L141" t="str">
        <f>VLOOKUP(C141,List!$A$2:$C$2089,3,)</f>
        <v>Farringdon</v>
      </c>
      <c r="M141" t="str">
        <f>VLOOKUP(C141,List!$A$2:$C$2089,2,)</f>
        <v>Circle</v>
      </c>
      <c r="N141" t="str">
        <f t="shared" si="17"/>
        <v>Farringdon|Circle</v>
      </c>
      <c r="O141">
        <f>VLOOKUP(N141,Depth!$A$2:$F$427,3,)</f>
        <v>11</v>
      </c>
      <c r="P141">
        <f>VLOOKUP(N141,Depth!$A$2:$F$427,5,)</f>
        <v>106.5</v>
      </c>
      <c r="Q141">
        <f>VLOOKUP(N141,Depth!$A$2:$F$427,6,)</f>
        <v>4.5</v>
      </c>
      <c r="R141">
        <f>VLOOKUP(L141,longitude_latitude!C:J,7,)</f>
        <v>-0.103582415</v>
      </c>
      <c r="S141">
        <f>VLOOKUP(L141,longitude_latitude!C:J,8,)</f>
        <v>51.519961019999997</v>
      </c>
      <c r="T141">
        <f t="shared" si="18"/>
        <v>-5.3365619831574627</v>
      </c>
      <c r="U141">
        <f>VLOOKUP(M141,LINE!$A$2:$B$13,2,)</f>
        <v>4</v>
      </c>
      <c r="V141">
        <f>VLOOKUP(L141,Entry_exit!B:P,4,)</f>
        <v>43640</v>
      </c>
      <c r="W141">
        <f>2020 - VLOOKUP(L141, age!$A:$D,4,)</f>
        <v>157</v>
      </c>
      <c r="X141">
        <f>VLOOKUP(H141,'air-quality-london-time-of-day'!E:G,3,FALSE)</f>
        <v>13.4</v>
      </c>
      <c r="Y141">
        <f>VLOOKUP(I141,Weather!F:K,2,)</f>
        <v>8.1230769230769226</v>
      </c>
      <c r="Z141">
        <f>VLOOKUP(I141,Weather!F:K,3,)</f>
        <v>0.15</v>
      </c>
      <c r="AA141">
        <f>VLOOKUP(I141,Weather!F:K,4,)</f>
        <v>0.6</v>
      </c>
      <c r="AB141">
        <f>VLOOKUP(I141,Weather!F:K,5,)</f>
        <v>1017</v>
      </c>
      <c r="AC141">
        <f>VLOOKUP(I141,Weather!F:K,6,)</f>
        <v>4</v>
      </c>
    </row>
    <row r="142" spans="1:29" x14ac:dyDescent="0.25">
      <c r="A142" t="s">
        <v>7</v>
      </c>
      <c r="B142" t="s">
        <v>5</v>
      </c>
      <c r="C142" s="1">
        <v>41983.486111111109</v>
      </c>
      <c r="D142" s="3">
        <f t="shared" si="16"/>
        <v>2014</v>
      </c>
      <c r="E142" s="3">
        <f t="shared" si="19"/>
        <v>12</v>
      </c>
      <c r="F142" s="3">
        <f t="shared" si="20"/>
        <v>11</v>
      </c>
      <c r="G142" s="3">
        <f t="shared" si="21"/>
        <v>10</v>
      </c>
      <c r="H142" s="3" t="str">
        <f t="shared" si="22"/>
        <v>20141211</v>
      </c>
      <c r="I142" s="3" t="str">
        <f t="shared" si="23"/>
        <v>2014121110</v>
      </c>
      <c r="J142">
        <v>16</v>
      </c>
      <c r="K142">
        <v>9.6</v>
      </c>
      <c r="L142" t="str">
        <f>VLOOKUP(C142,List!$A$2:$C$2089,3,)</f>
        <v>King's Cross St. Pancras</v>
      </c>
      <c r="M142" t="str">
        <f>VLOOKUP(C142,List!$A$2:$C$2089,2,)</f>
        <v>Circle</v>
      </c>
      <c r="N142" t="str">
        <f t="shared" si="17"/>
        <v>King's Cross St. Pancras|Circle</v>
      </c>
      <c r="O142">
        <f>VLOOKUP(N142,Depth!$A$2:$F$427,3,)</f>
        <v>17</v>
      </c>
      <c r="P142">
        <f>VLOOKUP(N142,Depth!$A$2:$F$427,5,)</f>
        <v>109.1</v>
      </c>
      <c r="Q142">
        <f>VLOOKUP(N142,Depth!$A$2:$F$427,6,)</f>
        <v>7.9</v>
      </c>
      <c r="R142">
        <f>VLOOKUP(L142,longitude_latitude!C:J,7,)</f>
        <v>-0.123168404</v>
      </c>
      <c r="S142">
        <f>VLOOKUP(L142,longitude_latitude!C:J,8,)</f>
        <v>51.529277280000002</v>
      </c>
      <c r="T142">
        <f t="shared" si="18"/>
        <v>-6.3467788418510613</v>
      </c>
      <c r="U142">
        <f>VLOOKUP(M142,LINE!$A$2:$B$13,2,)</f>
        <v>4</v>
      </c>
      <c r="V142">
        <f>VLOOKUP(L142,Entry_exit!B:P,4,)</f>
        <v>138159</v>
      </c>
      <c r="W142">
        <f>2020 - VLOOKUP(L142, age!$A:$D,4,)</f>
        <v>158</v>
      </c>
      <c r="X142">
        <f>VLOOKUP(H142,'air-quality-london-time-of-day'!E:G,3,FALSE)</f>
        <v>13.4</v>
      </c>
      <c r="Y142">
        <f>VLOOKUP(I142,Weather!F:K,2,)</f>
        <v>8.1230769230769226</v>
      </c>
      <c r="Z142">
        <f>VLOOKUP(I142,Weather!F:K,3,)</f>
        <v>0.15</v>
      </c>
      <c r="AA142">
        <f>VLOOKUP(I142,Weather!F:K,4,)</f>
        <v>0.6</v>
      </c>
      <c r="AB142">
        <f>VLOOKUP(I142,Weather!F:K,5,)</f>
        <v>1017</v>
      </c>
      <c r="AC142">
        <f>VLOOKUP(I142,Weather!F:K,6,)</f>
        <v>4</v>
      </c>
    </row>
    <row r="143" spans="1:29" x14ac:dyDescent="0.25">
      <c r="A143" t="s">
        <v>7</v>
      </c>
      <c r="B143" t="s">
        <v>5</v>
      </c>
      <c r="C143" s="1">
        <v>41983.486805555556</v>
      </c>
      <c r="D143" s="3">
        <f t="shared" si="16"/>
        <v>2014</v>
      </c>
      <c r="E143" s="3">
        <f t="shared" si="19"/>
        <v>12</v>
      </c>
      <c r="F143" s="3">
        <f t="shared" si="20"/>
        <v>11</v>
      </c>
      <c r="G143" s="3">
        <f t="shared" si="21"/>
        <v>10</v>
      </c>
      <c r="H143" s="3" t="str">
        <f t="shared" si="22"/>
        <v>20141211</v>
      </c>
      <c r="I143" s="3" t="str">
        <f t="shared" si="23"/>
        <v>2014121110</v>
      </c>
      <c r="J143">
        <v>18</v>
      </c>
      <c r="K143">
        <v>10.8</v>
      </c>
      <c r="L143" t="str">
        <f>VLOOKUP(C143,List!$A$2:$C$2089,3,)</f>
        <v>King's Cross St. Pancras</v>
      </c>
      <c r="M143" t="str">
        <f>VLOOKUP(C143,List!$A$2:$C$2089,2,)</f>
        <v>Circle</v>
      </c>
      <c r="N143" t="str">
        <f t="shared" si="17"/>
        <v>King's Cross St. Pancras|Circle</v>
      </c>
      <c r="O143">
        <f>VLOOKUP(N143,Depth!$A$2:$F$427,3,)</f>
        <v>17</v>
      </c>
      <c r="P143">
        <f>VLOOKUP(N143,Depth!$A$2:$F$427,5,)</f>
        <v>109.1</v>
      </c>
      <c r="Q143">
        <f>VLOOKUP(N143,Depth!$A$2:$F$427,6,)</f>
        <v>7.9</v>
      </c>
      <c r="R143">
        <f>VLOOKUP(L143,longitude_latitude!C:J,7,)</f>
        <v>-0.123168404</v>
      </c>
      <c r="S143">
        <f>VLOOKUP(L143,longitude_latitude!C:J,8,)</f>
        <v>51.529277280000002</v>
      </c>
      <c r="T143">
        <f t="shared" si="18"/>
        <v>-6.3467788418510613</v>
      </c>
      <c r="U143">
        <f>VLOOKUP(M143,LINE!$A$2:$B$13,2,)</f>
        <v>4</v>
      </c>
      <c r="V143">
        <f>VLOOKUP(L143,Entry_exit!B:P,4,)</f>
        <v>138159</v>
      </c>
      <c r="W143">
        <f>2020 - VLOOKUP(L143, age!$A:$D,4,)</f>
        <v>158</v>
      </c>
      <c r="X143">
        <f>VLOOKUP(H143,'air-quality-london-time-of-day'!E:G,3,FALSE)</f>
        <v>13.4</v>
      </c>
      <c r="Y143">
        <f>VLOOKUP(I143,Weather!F:K,2,)</f>
        <v>8.1230769230769226</v>
      </c>
      <c r="Z143">
        <f>VLOOKUP(I143,Weather!F:K,3,)</f>
        <v>0.15</v>
      </c>
      <c r="AA143">
        <f>VLOOKUP(I143,Weather!F:K,4,)</f>
        <v>0.6</v>
      </c>
      <c r="AB143">
        <f>VLOOKUP(I143,Weather!F:K,5,)</f>
        <v>1017</v>
      </c>
      <c r="AC143">
        <f>VLOOKUP(I143,Weather!F:K,6,)</f>
        <v>4</v>
      </c>
    </row>
    <row r="144" spans="1:29" x14ac:dyDescent="0.25">
      <c r="A144" t="s">
        <v>7</v>
      </c>
      <c r="B144" t="s">
        <v>5</v>
      </c>
      <c r="C144" s="1">
        <v>41983.487500000003</v>
      </c>
      <c r="D144" s="3">
        <f t="shared" si="16"/>
        <v>2014</v>
      </c>
      <c r="E144" s="3">
        <f t="shared" si="19"/>
        <v>12</v>
      </c>
      <c r="F144" s="3">
        <f t="shared" si="20"/>
        <v>11</v>
      </c>
      <c r="G144" s="3">
        <f t="shared" si="21"/>
        <v>10</v>
      </c>
      <c r="H144" s="3" t="str">
        <f t="shared" si="22"/>
        <v>20141211</v>
      </c>
      <c r="I144" s="3" t="str">
        <f t="shared" si="23"/>
        <v>2014121110</v>
      </c>
      <c r="J144">
        <v>29</v>
      </c>
      <c r="K144">
        <v>17.399999999999999</v>
      </c>
      <c r="L144" t="str">
        <f>VLOOKUP(C144,List!$A$2:$C$2089,3,)</f>
        <v>Euston Square</v>
      </c>
      <c r="M144" t="str">
        <f>VLOOKUP(C144,List!$A$2:$C$2089,2,)</f>
        <v>Circle</v>
      </c>
      <c r="N144" t="str">
        <f t="shared" si="17"/>
        <v>Euston Square|Circle</v>
      </c>
      <c r="O144">
        <f>VLOOKUP(N144,Depth!$A$2:$F$427,3,)</f>
        <v>25</v>
      </c>
      <c r="P144">
        <f>VLOOKUP(N144,Depth!$A$2:$F$427,5,)</f>
        <v>118.1</v>
      </c>
      <c r="Q144">
        <f>VLOOKUP(N144,Depth!$A$2:$F$427,6,)</f>
        <v>6.9</v>
      </c>
      <c r="R144">
        <f>VLOOKUP(L144,longitude_latitude!C:J,7,)</f>
        <v>-0.134270582</v>
      </c>
      <c r="S144">
        <f>VLOOKUP(L144,longitude_latitude!C:J,8,)</f>
        <v>51.525124990000002</v>
      </c>
      <c r="T144">
        <f t="shared" si="18"/>
        <v>-6.9183085200300445</v>
      </c>
      <c r="U144">
        <f>VLOOKUP(M144,LINE!$A$2:$B$13,2,)</f>
        <v>4</v>
      </c>
      <c r="V144">
        <f>VLOOKUP(L144,Entry_exit!B:P,4,)</f>
        <v>25477</v>
      </c>
      <c r="W144">
        <f>2020 - VLOOKUP(L144, age!$A:$D,4,)</f>
        <v>157</v>
      </c>
      <c r="X144">
        <f>VLOOKUP(H144,'air-quality-london-time-of-day'!E:G,3,FALSE)</f>
        <v>13.4</v>
      </c>
      <c r="Y144">
        <f>VLOOKUP(I144,Weather!F:K,2,)</f>
        <v>8.1230769230769226</v>
      </c>
      <c r="Z144">
        <f>VLOOKUP(I144,Weather!F:K,3,)</f>
        <v>0.15</v>
      </c>
      <c r="AA144">
        <f>VLOOKUP(I144,Weather!F:K,4,)</f>
        <v>0.6</v>
      </c>
      <c r="AB144">
        <f>VLOOKUP(I144,Weather!F:K,5,)</f>
        <v>1017</v>
      </c>
      <c r="AC144">
        <f>VLOOKUP(I144,Weather!F:K,6,)</f>
        <v>4</v>
      </c>
    </row>
    <row r="145" spans="1:29" x14ac:dyDescent="0.25">
      <c r="A145" t="s">
        <v>7</v>
      </c>
      <c r="B145" t="s">
        <v>5</v>
      </c>
      <c r="C145" s="1">
        <v>41983.488194444442</v>
      </c>
      <c r="D145" s="3">
        <f t="shared" si="16"/>
        <v>2014</v>
      </c>
      <c r="E145" s="3">
        <f t="shared" si="19"/>
        <v>12</v>
      </c>
      <c r="F145" s="3">
        <f t="shared" si="20"/>
        <v>11</v>
      </c>
      <c r="G145" s="3">
        <f t="shared" si="21"/>
        <v>10</v>
      </c>
      <c r="H145" s="3" t="str">
        <f t="shared" si="22"/>
        <v>20141211</v>
      </c>
      <c r="I145" s="3" t="str">
        <f t="shared" si="23"/>
        <v>2014121110</v>
      </c>
      <c r="J145">
        <v>93</v>
      </c>
      <c r="K145">
        <v>55.8</v>
      </c>
      <c r="L145" t="str">
        <f>VLOOKUP(C145,List!$A$2:$C$2089,3,)</f>
        <v>Euston Square</v>
      </c>
      <c r="M145" t="str">
        <f>VLOOKUP(C145,List!$A$2:$C$2089,2,)</f>
        <v>Circle</v>
      </c>
      <c r="N145" t="str">
        <f t="shared" si="17"/>
        <v>Euston Square|Circle</v>
      </c>
      <c r="O145">
        <f>VLOOKUP(N145,Depth!$A$2:$F$427,3,)</f>
        <v>25</v>
      </c>
      <c r="P145">
        <f>VLOOKUP(N145,Depth!$A$2:$F$427,5,)</f>
        <v>118.1</v>
      </c>
      <c r="Q145">
        <f>VLOOKUP(N145,Depth!$A$2:$F$427,6,)</f>
        <v>6.9</v>
      </c>
      <c r="R145">
        <f>VLOOKUP(L145,longitude_latitude!C:J,7,)</f>
        <v>-0.134270582</v>
      </c>
      <c r="S145">
        <f>VLOOKUP(L145,longitude_latitude!C:J,8,)</f>
        <v>51.525124990000002</v>
      </c>
      <c r="T145">
        <f t="shared" si="18"/>
        <v>-6.9183085200300445</v>
      </c>
      <c r="U145">
        <f>VLOOKUP(M145,LINE!$A$2:$B$13,2,)</f>
        <v>4</v>
      </c>
      <c r="V145">
        <f>VLOOKUP(L145,Entry_exit!B:P,4,)</f>
        <v>25477</v>
      </c>
      <c r="W145">
        <f>2020 - VLOOKUP(L145, age!$A:$D,4,)</f>
        <v>157</v>
      </c>
      <c r="X145">
        <f>VLOOKUP(H145,'air-quality-london-time-of-day'!E:G,3,FALSE)</f>
        <v>13.4</v>
      </c>
      <c r="Y145">
        <f>VLOOKUP(I145,Weather!F:K,2,)</f>
        <v>8.1230769230769226</v>
      </c>
      <c r="Z145">
        <f>VLOOKUP(I145,Weather!F:K,3,)</f>
        <v>0.15</v>
      </c>
      <c r="AA145">
        <f>VLOOKUP(I145,Weather!F:K,4,)</f>
        <v>0.6</v>
      </c>
      <c r="AB145">
        <f>VLOOKUP(I145,Weather!F:K,5,)</f>
        <v>1017</v>
      </c>
      <c r="AC145">
        <f>VLOOKUP(I145,Weather!F:K,6,)</f>
        <v>4</v>
      </c>
    </row>
    <row r="146" spans="1:29" x14ac:dyDescent="0.25">
      <c r="A146" t="s">
        <v>7</v>
      </c>
      <c r="B146" t="s">
        <v>5</v>
      </c>
      <c r="C146" s="1">
        <v>41983.488888888889</v>
      </c>
      <c r="D146" s="3">
        <f t="shared" si="16"/>
        <v>2014</v>
      </c>
      <c r="E146" s="3">
        <f t="shared" si="19"/>
        <v>12</v>
      </c>
      <c r="F146" s="3">
        <f t="shared" si="20"/>
        <v>11</v>
      </c>
      <c r="G146" s="3">
        <f t="shared" si="21"/>
        <v>10</v>
      </c>
      <c r="H146" s="3" t="str">
        <f t="shared" si="22"/>
        <v>20141211</v>
      </c>
      <c r="I146" s="3" t="str">
        <f t="shared" si="23"/>
        <v>2014121110</v>
      </c>
      <c r="J146">
        <v>99</v>
      </c>
      <c r="K146">
        <v>59.4</v>
      </c>
      <c r="L146" t="str">
        <f>VLOOKUP(C146,List!$A$2:$C$2089,3,)</f>
        <v>Great Portland Street</v>
      </c>
      <c r="M146" t="str">
        <f>VLOOKUP(C146,List!$A$2:$C$2089,2,)</f>
        <v>Circle</v>
      </c>
      <c r="N146" t="str">
        <f t="shared" si="17"/>
        <v>Great Portland Street|Circle</v>
      </c>
      <c r="O146">
        <f>VLOOKUP(N146,Depth!$A$2:$F$427,3,)</f>
        <v>0</v>
      </c>
      <c r="P146">
        <f>VLOOKUP(N146,Depth!$A$2:$F$427,5,)</f>
        <v>121.4</v>
      </c>
      <c r="Q146">
        <f>VLOOKUP(N146,Depth!$A$2:$F$427,6,)</f>
        <v>7.6</v>
      </c>
      <c r="R146">
        <f>VLOOKUP(L146,longitude_latitude!C:J,7,)</f>
        <v>-0.14268571099999999</v>
      </c>
      <c r="S146">
        <f>VLOOKUP(L146,longitude_latitude!C:J,8,)</f>
        <v>51.523338219999999</v>
      </c>
      <c r="T146">
        <f t="shared" si="18"/>
        <v>-7.3516441470141736</v>
      </c>
      <c r="U146">
        <f>VLOOKUP(M146,LINE!$A$2:$B$13,2,)</f>
        <v>4</v>
      </c>
      <c r="V146">
        <f>VLOOKUP(L146,Entry_exit!B:P,4,)</f>
        <v>15167</v>
      </c>
      <c r="W146">
        <f>2020 - VLOOKUP(L146, age!$A:$D,4,)</f>
        <v>157</v>
      </c>
      <c r="X146">
        <f>VLOOKUP(H146,'air-quality-london-time-of-day'!E:G,3,FALSE)</f>
        <v>13.4</v>
      </c>
      <c r="Y146">
        <f>VLOOKUP(I146,Weather!F:K,2,)</f>
        <v>8.1230769230769226</v>
      </c>
      <c r="Z146">
        <f>VLOOKUP(I146,Weather!F:K,3,)</f>
        <v>0.15</v>
      </c>
      <c r="AA146">
        <f>VLOOKUP(I146,Weather!F:K,4,)</f>
        <v>0.6</v>
      </c>
      <c r="AB146">
        <f>VLOOKUP(I146,Weather!F:K,5,)</f>
        <v>1017</v>
      </c>
      <c r="AC146">
        <f>VLOOKUP(I146,Weather!F:K,6,)</f>
        <v>4</v>
      </c>
    </row>
    <row r="147" spans="1:29" x14ac:dyDescent="0.25">
      <c r="A147" t="s">
        <v>7</v>
      </c>
      <c r="B147" t="s">
        <v>5</v>
      </c>
      <c r="C147" s="1">
        <v>41983.489583333336</v>
      </c>
      <c r="D147" s="3">
        <f t="shared" si="16"/>
        <v>2014</v>
      </c>
      <c r="E147" s="3">
        <f t="shared" si="19"/>
        <v>12</v>
      </c>
      <c r="F147" s="3">
        <f t="shared" si="20"/>
        <v>11</v>
      </c>
      <c r="G147" s="3">
        <f t="shared" si="21"/>
        <v>10</v>
      </c>
      <c r="H147" s="3" t="str">
        <f t="shared" si="22"/>
        <v>20141211</v>
      </c>
      <c r="I147" s="3" t="str">
        <f t="shared" si="23"/>
        <v>2014121110</v>
      </c>
      <c r="J147">
        <v>75</v>
      </c>
      <c r="K147">
        <v>45</v>
      </c>
      <c r="L147" t="str">
        <f>VLOOKUP(C147,List!$A$2:$C$2089,3,)</f>
        <v>Great Portland Street</v>
      </c>
      <c r="M147" t="str">
        <f>VLOOKUP(C147,List!$A$2:$C$2089,2,)</f>
        <v>Circle</v>
      </c>
      <c r="N147" t="str">
        <f t="shared" si="17"/>
        <v>Great Portland Street|Circle</v>
      </c>
      <c r="O147">
        <f>VLOOKUP(N147,Depth!$A$2:$F$427,3,)</f>
        <v>0</v>
      </c>
      <c r="P147">
        <f>VLOOKUP(N147,Depth!$A$2:$F$427,5,)</f>
        <v>121.4</v>
      </c>
      <c r="Q147">
        <f>VLOOKUP(N147,Depth!$A$2:$F$427,6,)</f>
        <v>7.6</v>
      </c>
      <c r="R147">
        <f>VLOOKUP(L147,longitude_latitude!C:J,7,)</f>
        <v>-0.14268571099999999</v>
      </c>
      <c r="S147">
        <f>VLOOKUP(L147,longitude_latitude!C:J,8,)</f>
        <v>51.523338219999999</v>
      </c>
      <c r="T147">
        <f t="shared" si="18"/>
        <v>-7.3516441470141736</v>
      </c>
      <c r="U147">
        <f>VLOOKUP(M147,LINE!$A$2:$B$13,2,)</f>
        <v>4</v>
      </c>
      <c r="V147">
        <f>VLOOKUP(L147,Entry_exit!B:P,4,)</f>
        <v>15167</v>
      </c>
      <c r="W147">
        <f>2020 - VLOOKUP(L147, age!$A:$D,4,)</f>
        <v>157</v>
      </c>
      <c r="X147">
        <f>VLOOKUP(H147,'air-quality-london-time-of-day'!E:G,3,FALSE)</f>
        <v>13.4</v>
      </c>
      <c r="Y147">
        <f>VLOOKUP(I147,Weather!F:K,2,)</f>
        <v>8.1230769230769226</v>
      </c>
      <c r="Z147">
        <f>VLOOKUP(I147,Weather!F:K,3,)</f>
        <v>0.15</v>
      </c>
      <c r="AA147">
        <f>VLOOKUP(I147,Weather!F:K,4,)</f>
        <v>0.6</v>
      </c>
      <c r="AB147">
        <f>VLOOKUP(I147,Weather!F:K,5,)</f>
        <v>1017</v>
      </c>
      <c r="AC147">
        <f>VLOOKUP(I147,Weather!F:K,6,)</f>
        <v>4</v>
      </c>
    </row>
    <row r="148" spans="1:29" x14ac:dyDescent="0.25">
      <c r="A148" t="s">
        <v>7</v>
      </c>
      <c r="B148" t="s">
        <v>5</v>
      </c>
      <c r="C148" s="1">
        <v>41983.490277777775</v>
      </c>
      <c r="D148" s="3">
        <f t="shared" si="16"/>
        <v>2014</v>
      </c>
      <c r="E148" s="3">
        <f t="shared" si="19"/>
        <v>12</v>
      </c>
      <c r="F148" s="3">
        <f t="shared" si="20"/>
        <v>11</v>
      </c>
      <c r="G148" s="3">
        <f t="shared" si="21"/>
        <v>10</v>
      </c>
      <c r="H148" s="3" t="str">
        <f t="shared" si="22"/>
        <v>20141211</v>
      </c>
      <c r="I148" s="3" t="str">
        <f t="shared" si="23"/>
        <v>2014121110</v>
      </c>
      <c r="J148">
        <v>69</v>
      </c>
      <c r="K148">
        <v>41.4</v>
      </c>
      <c r="L148" t="str">
        <f>VLOOKUP(C148,List!$A$2:$C$2089,3,)</f>
        <v>Baker Street</v>
      </c>
      <c r="M148" t="str">
        <f>VLOOKUP(C148,List!$A$2:$C$2089,2,)</f>
        <v>Circle</v>
      </c>
      <c r="N148" t="str">
        <f t="shared" si="17"/>
        <v>Baker Street|Circle</v>
      </c>
      <c r="O148">
        <f>VLOOKUP(N148,Depth!$A$2:$F$427,3,)</f>
        <v>27</v>
      </c>
      <c r="P148">
        <f>VLOOKUP(N148,Depth!$A$2:$F$427,5,)</f>
        <v>120.5</v>
      </c>
      <c r="Q148">
        <f>VLOOKUP(N148,Depth!$A$2:$F$427,6,)</f>
        <v>6.5</v>
      </c>
      <c r="R148">
        <f>VLOOKUP(L148,longitude_latitude!C:J,7,)</f>
        <v>-0.155454387</v>
      </c>
      <c r="S148">
        <f>VLOOKUP(L148,longitude_latitude!C:J,8,)</f>
        <v>51.522493869999998</v>
      </c>
      <c r="T148">
        <f t="shared" si="18"/>
        <v>-8.0093977012721069</v>
      </c>
      <c r="U148">
        <f>VLOOKUP(M148,LINE!$A$2:$B$13,2,)</f>
        <v>4</v>
      </c>
      <c r="V148">
        <f>VLOOKUP(L148,Entry_exit!B:P,4,)</f>
        <v>47234</v>
      </c>
      <c r="W148">
        <f>2020 - VLOOKUP(L148, age!$A:$D,4,)</f>
        <v>114</v>
      </c>
      <c r="X148">
        <f>VLOOKUP(H148,'air-quality-london-time-of-day'!E:G,3,FALSE)</f>
        <v>13.4</v>
      </c>
      <c r="Y148">
        <f>VLOOKUP(I148,Weather!F:K,2,)</f>
        <v>8.1230769230769226</v>
      </c>
      <c r="Z148">
        <f>VLOOKUP(I148,Weather!F:K,3,)</f>
        <v>0.15</v>
      </c>
      <c r="AA148">
        <f>VLOOKUP(I148,Weather!F:K,4,)</f>
        <v>0.6</v>
      </c>
      <c r="AB148">
        <f>VLOOKUP(I148,Weather!F:K,5,)</f>
        <v>1017</v>
      </c>
      <c r="AC148">
        <f>VLOOKUP(I148,Weather!F:K,6,)</f>
        <v>4</v>
      </c>
    </row>
    <row r="149" spans="1:29" x14ac:dyDescent="0.25">
      <c r="A149" t="s">
        <v>7</v>
      </c>
      <c r="B149" t="s">
        <v>5</v>
      </c>
      <c r="C149" s="1">
        <v>41983.490972222222</v>
      </c>
      <c r="D149" s="3">
        <f t="shared" si="16"/>
        <v>2014</v>
      </c>
      <c r="E149" s="3">
        <f t="shared" si="19"/>
        <v>12</v>
      </c>
      <c r="F149" s="3">
        <f t="shared" si="20"/>
        <v>11</v>
      </c>
      <c r="G149" s="3">
        <f t="shared" si="21"/>
        <v>10</v>
      </c>
      <c r="H149" s="3" t="str">
        <f t="shared" si="22"/>
        <v>20141211</v>
      </c>
      <c r="I149" s="3" t="str">
        <f t="shared" si="23"/>
        <v>2014121110</v>
      </c>
      <c r="J149">
        <v>50</v>
      </c>
      <c r="K149">
        <v>30</v>
      </c>
      <c r="L149" t="str">
        <f>VLOOKUP(C149,List!$A$2:$C$2089,3,)</f>
        <v>Baker Street</v>
      </c>
      <c r="M149" t="str">
        <f>VLOOKUP(C149,List!$A$2:$C$2089,2,)</f>
        <v>Circle</v>
      </c>
      <c r="N149" t="str">
        <f t="shared" si="17"/>
        <v>Baker Street|Circle</v>
      </c>
      <c r="O149">
        <f>VLOOKUP(N149,Depth!$A$2:$F$427,3,)</f>
        <v>27</v>
      </c>
      <c r="P149">
        <f>VLOOKUP(N149,Depth!$A$2:$F$427,5,)</f>
        <v>120.5</v>
      </c>
      <c r="Q149">
        <f>VLOOKUP(N149,Depth!$A$2:$F$427,6,)</f>
        <v>6.5</v>
      </c>
      <c r="R149">
        <f>VLOOKUP(L149,longitude_latitude!C:J,7,)</f>
        <v>-0.155454387</v>
      </c>
      <c r="S149">
        <f>VLOOKUP(L149,longitude_latitude!C:J,8,)</f>
        <v>51.522493869999998</v>
      </c>
      <c r="T149">
        <f t="shared" si="18"/>
        <v>-8.0093977012721069</v>
      </c>
      <c r="U149">
        <f>VLOOKUP(M149,LINE!$A$2:$B$13,2,)</f>
        <v>4</v>
      </c>
      <c r="V149">
        <f>VLOOKUP(L149,Entry_exit!B:P,4,)</f>
        <v>47234</v>
      </c>
      <c r="W149">
        <f>2020 - VLOOKUP(L149, age!$A:$D,4,)</f>
        <v>114</v>
      </c>
      <c r="X149">
        <f>VLOOKUP(H149,'air-quality-london-time-of-day'!E:G,3,FALSE)</f>
        <v>13.4</v>
      </c>
      <c r="Y149">
        <f>VLOOKUP(I149,Weather!F:K,2,)</f>
        <v>8.1230769230769226</v>
      </c>
      <c r="Z149">
        <f>VLOOKUP(I149,Weather!F:K,3,)</f>
        <v>0.15</v>
      </c>
      <c r="AA149">
        <f>VLOOKUP(I149,Weather!F:K,4,)</f>
        <v>0.6</v>
      </c>
      <c r="AB149">
        <f>VLOOKUP(I149,Weather!F:K,5,)</f>
        <v>1017</v>
      </c>
      <c r="AC149">
        <f>VLOOKUP(I149,Weather!F:K,6,)</f>
        <v>4</v>
      </c>
    </row>
    <row r="150" spans="1:29" x14ac:dyDescent="0.25">
      <c r="A150" t="s">
        <v>7</v>
      </c>
      <c r="B150" t="s">
        <v>5</v>
      </c>
      <c r="C150" s="1">
        <v>41983.491666666669</v>
      </c>
      <c r="D150" s="3">
        <f t="shared" si="16"/>
        <v>2014</v>
      </c>
      <c r="E150" s="3">
        <f t="shared" si="19"/>
        <v>12</v>
      </c>
      <c r="F150" s="3">
        <f t="shared" si="20"/>
        <v>11</v>
      </c>
      <c r="G150" s="3">
        <f t="shared" si="21"/>
        <v>10</v>
      </c>
      <c r="H150" s="3" t="str">
        <f t="shared" si="22"/>
        <v>20141211</v>
      </c>
      <c r="I150" s="3" t="str">
        <f t="shared" si="23"/>
        <v>2014121110</v>
      </c>
      <c r="J150">
        <v>36</v>
      </c>
      <c r="K150">
        <v>21.6</v>
      </c>
      <c r="L150" t="str">
        <f>VLOOKUP(C150,List!$A$2:$C$2089,3,)</f>
        <v>Edgware Road</v>
      </c>
      <c r="M150" t="str">
        <f>VLOOKUP(C150,List!$A$2:$C$2089,2,)</f>
        <v>Circle</v>
      </c>
      <c r="N150" t="str">
        <f t="shared" si="17"/>
        <v>Edgware Road|Circle</v>
      </c>
      <c r="O150">
        <f>VLOOKUP(N150,Depth!$A$2:$F$427,3,)</f>
        <v>0</v>
      </c>
      <c r="P150">
        <f>VLOOKUP(N150,Depth!$A$2:$F$427,5,)</f>
        <v>124.8</v>
      </c>
      <c r="Q150">
        <f>VLOOKUP(N150,Depth!$A$2:$F$427,6,)</f>
        <v>5.2</v>
      </c>
      <c r="R150">
        <f>VLOOKUP(L150,longitude_latitude!C:J,7,)</f>
        <v>-0.16617074200000001</v>
      </c>
      <c r="S150">
        <f>VLOOKUP(L150,longitude_latitude!C:J,8,)</f>
        <v>51.51936413</v>
      </c>
      <c r="T150">
        <f t="shared" si="18"/>
        <v>-8.5610109648502846</v>
      </c>
      <c r="U150">
        <f>VLOOKUP(M150,LINE!$A$2:$B$13,2,)</f>
        <v>4</v>
      </c>
      <c r="V150">
        <f>VLOOKUP(L150,Entry_exit!B:P,4,)</f>
        <v>7098</v>
      </c>
      <c r="W150">
        <f>2020 - VLOOKUP(L150, age!$A:$D,4,)</f>
        <v>113</v>
      </c>
      <c r="X150">
        <f>VLOOKUP(H150,'air-quality-london-time-of-day'!E:G,3,FALSE)</f>
        <v>13.4</v>
      </c>
      <c r="Y150">
        <f>VLOOKUP(I150,Weather!F:K,2,)</f>
        <v>8.1230769230769226</v>
      </c>
      <c r="Z150">
        <f>VLOOKUP(I150,Weather!F:K,3,)</f>
        <v>0.15</v>
      </c>
      <c r="AA150">
        <f>VLOOKUP(I150,Weather!F:K,4,)</f>
        <v>0.6</v>
      </c>
      <c r="AB150">
        <f>VLOOKUP(I150,Weather!F:K,5,)</f>
        <v>1017</v>
      </c>
      <c r="AC150">
        <f>VLOOKUP(I150,Weather!F:K,6,)</f>
        <v>4</v>
      </c>
    </row>
    <row r="151" spans="1:29" x14ac:dyDescent="0.25">
      <c r="A151" t="s">
        <v>7</v>
      </c>
      <c r="B151" t="s">
        <v>5</v>
      </c>
      <c r="C151" s="1">
        <v>41983.492361111108</v>
      </c>
      <c r="D151" s="3">
        <f t="shared" si="16"/>
        <v>2014</v>
      </c>
      <c r="E151" s="3">
        <f t="shared" si="19"/>
        <v>12</v>
      </c>
      <c r="F151" s="3">
        <f t="shared" si="20"/>
        <v>11</v>
      </c>
      <c r="G151" s="3">
        <f t="shared" si="21"/>
        <v>10</v>
      </c>
      <c r="H151" s="3" t="str">
        <f t="shared" si="22"/>
        <v>20141211</v>
      </c>
      <c r="I151" s="3" t="str">
        <f t="shared" si="23"/>
        <v>2014121110</v>
      </c>
      <c r="J151">
        <v>17</v>
      </c>
      <c r="K151">
        <v>10.199999999999999</v>
      </c>
      <c r="L151" t="str">
        <f>VLOOKUP(C151,List!$A$2:$C$2089,3,)</f>
        <v>Edgware Road</v>
      </c>
      <c r="M151" t="str">
        <f>VLOOKUP(C151,List!$A$2:$C$2089,2,)</f>
        <v>Circle</v>
      </c>
      <c r="N151" t="str">
        <f t="shared" si="17"/>
        <v>Edgware Road|Circle</v>
      </c>
      <c r="O151">
        <f>VLOOKUP(N151,Depth!$A$2:$F$427,3,)</f>
        <v>0</v>
      </c>
      <c r="P151">
        <f>VLOOKUP(N151,Depth!$A$2:$F$427,5,)</f>
        <v>124.8</v>
      </c>
      <c r="Q151">
        <f>VLOOKUP(N151,Depth!$A$2:$F$427,6,)</f>
        <v>5.2</v>
      </c>
      <c r="R151">
        <f>VLOOKUP(L151,longitude_latitude!C:J,7,)</f>
        <v>-0.16617074200000001</v>
      </c>
      <c r="S151">
        <f>VLOOKUP(L151,longitude_latitude!C:J,8,)</f>
        <v>51.51936413</v>
      </c>
      <c r="T151">
        <f t="shared" si="18"/>
        <v>-8.5610109648502846</v>
      </c>
      <c r="U151">
        <f>VLOOKUP(M151,LINE!$A$2:$B$13,2,)</f>
        <v>4</v>
      </c>
      <c r="V151">
        <f>VLOOKUP(L151,Entry_exit!B:P,4,)</f>
        <v>7098</v>
      </c>
      <c r="W151">
        <f>2020 - VLOOKUP(L151, age!$A:$D,4,)</f>
        <v>113</v>
      </c>
      <c r="X151">
        <f>VLOOKUP(H151,'air-quality-london-time-of-day'!E:G,3,FALSE)</f>
        <v>13.4</v>
      </c>
      <c r="Y151">
        <f>VLOOKUP(I151,Weather!F:K,2,)</f>
        <v>8.1230769230769226</v>
      </c>
      <c r="Z151">
        <f>VLOOKUP(I151,Weather!F:K,3,)</f>
        <v>0.15</v>
      </c>
      <c r="AA151">
        <f>VLOOKUP(I151,Weather!F:K,4,)</f>
        <v>0.6</v>
      </c>
      <c r="AB151">
        <f>VLOOKUP(I151,Weather!F:K,5,)</f>
        <v>1017</v>
      </c>
      <c r="AC151">
        <f>VLOOKUP(I151,Weather!F:K,6,)</f>
        <v>4</v>
      </c>
    </row>
    <row r="152" spans="1:29" x14ac:dyDescent="0.25">
      <c r="A152" t="s">
        <v>7</v>
      </c>
      <c r="B152" t="s">
        <v>5</v>
      </c>
      <c r="C152" s="1">
        <v>41983.493055555555</v>
      </c>
      <c r="D152" s="3">
        <f t="shared" si="16"/>
        <v>2014</v>
      </c>
      <c r="E152" s="3">
        <f t="shared" si="19"/>
        <v>12</v>
      </c>
      <c r="F152" s="3">
        <f t="shared" si="20"/>
        <v>11</v>
      </c>
      <c r="G152" s="3">
        <f t="shared" si="21"/>
        <v>10</v>
      </c>
      <c r="H152" s="3" t="str">
        <f t="shared" si="22"/>
        <v>20141211</v>
      </c>
      <c r="I152" s="3" t="str">
        <f t="shared" si="23"/>
        <v>2014121110</v>
      </c>
      <c r="J152">
        <v>16</v>
      </c>
      <c r="K152">
        <v>9.6</v>
      </c>
      <c r="L152" t="str">
        <f>VLOOKUP(C152,List!$A$2:$C$2089,3,)</f>
        <v>Edgware Road</v>
      </c>
      <c r="M152" t="str">
        <f>VLOOKUP(C152,List!$A$2:$C$2089,2,)</f>
        <v>Circle</v>
      </c>
      <c r="N152" t="str">
        <f t="shared" si="17"/>
        <v>Edgware Road|Circle</v>
      </c>
      <c r="O152">
        <f>VLOOKUP(N152,Depth!$A$2:$F$427,3,)</f>
        <v>0</v>
      </c>
      <c r="P152">
        <f>VLOOKUP(N152,Depth!$A$2:$F$427,5,)</f>
        <v>124.8</v>
      </c>
      <c r="Q152">
        <f>VLOOKUP(N152,Depth!$A$2:$F$427,6,)</f>
        <v>5.2</v>
      </c>
      <c r="R152">
        <f>VLOOKUP(L152,longitude_latitude!C:J,7,)</f>
        <v>-0.16617074200000001</v>
      </c>
      <c r="S152">
        <f>VLOOKUP(L152,longitude_latitude!C:J,8,)</f>
        <v>51.51936413</v>
      </c>
      <c r="T152">
        <f t="shared" si="18"/>
        <v>-8.5610109648502846</v>
      </c>
      <c r="U152">
        <f>VLOOKUP(M152,LINE!$A$2:$B$13,2,)</f>
        <v>4</v>
      </c>
      <c r="V152">
        <f>VLOOKUP(L152,Entry_exit!B:P,4,)</f>
        <v>7098</v>
      </c>
      <c r="W152">
        <f>2020 - VLOOKUP(L152, age!$A:$D,4,)</f>
        <v>113</v>
      </c>
      <c r="X152">
        <f>VLOOKUP(H152,'air-quality-london-time-of-day'!E:G,3,FALSE)</f>
        <v>13.4</v>
      </c>
      <c r="Y152">
        <f>VLOOKUP(I152,Weather!F:K,2,)</f>
        <v>8.1230769230769226</v>
      </c>
      <c r="Z152">
        <f>VLOOKUP(I152,Weather!F:K,3,)</f>
        <v>0.15</v>
      </c>
      <c r="AA152">
        <f>VLOOKUP(I152,Weather!F:K,4,)</f>
        <v>0.6</v>
      </c>
      <c r="AB152">
        <f>VLOOKUP(I152,Weather!F:K,5,)</f>
        <v>1017</v>
      </c>
      <c r="AC152">
        <f>VLOOKUP(I152,Weather!F:K,6,)</f>
        <v>4</v>
      </c>
    </row>
    <row r="153" spans="1:29" x14ac:dyDescent="0.25">
      <c r="A153" t="s">
        <v>7</v>
      </c>
      <c r="B153" t="s">
        <v>5</v>
      </c>
      <c r="C153" s="1">
        <v>41983.493750000001</v>
      </c>
      <c r="D153" s="3">
        <f t="shared" si="16"/>
        <v>2014</v>
      </c>
      <c r="E153" s="3">
        <f t="shared" si="19"/>
        <v>12</v>
      </c>
      <c r="F153" s="3">
        <f t="shared" si="20"/>
        <v>11</v>
      </c>
      <c r="G153" s="3">
        <f t="shared" si="21"/>
        <v>10</v>
      </c>
      <c r="H153" s="3" t="str">
        <f t="shared" si="22"/>
        <v>20141211</v>
      </c>
      <c r="I153" s="3" t="str">
        <f t="shared" si="23"/>
        <v>2014121110</v>
      </c>
      <c r="J153">
        <v>15</v>
      </c>
      <c r="K153">
        <v>9</v>
      </c>
      <c r="L153" t="str">
        <f>VLOOKUP(C153,List!$A$2:$C$2089,3,)</f>
        <v>Edgware Road</v>
      </c>
      <c r="M153" t="str">
        <f>VLOOKUP(C153,List!$A$2:$C$2089,2,)</f>
        <v>Circle</v>
      </c>
      <c r="N153" t="str">
        <f t="shared" si="17"/>
        <v>Edgware Road|Circle</v>
      </c>
      <c r="O153">
        <f>VLOOKUP(N153,Depth!$A$2:$F$427,3,)</f>
        <v>0</v>
      </c>
      <c r="P153">
        <f>VLOOKUP(N153,Depth!$A$2:$F$427,5,)</f>
        <v>124.8</v>
      </c>
      <c r="Q153">
        <f>VLOOKUP(N153,Depth!$A$2:$F$427,6,)</f>
        <v>5.2</v>
      </c>
      <c r="R153">
        <f>VLOOKUP(L153,longitude_latitude!C:J,7,)</f>
        <v>-0.16617074200000001</v>
      </c>
      <c r="S153">
        <f>VLOOKUP(L153,longitude_latitude!C:J,8,)</f>
        <v>51.51936413</v>
      </c>
      <c r="T153">
        <f t="shared" si="18"/>
        <v>-8.5610109648502846</v>
      </c>
      <c r="U153">
        <f>VLOOKUP(M153,LINE!$A$2:$B$13,2,)</f>
        <v>4</v>
      </c>
      <c r="V153">
        <f>VLOOKUP(L153,Entry_exit!B:P,4,)</f>
        <v>7098</v>
      </c>
      <c r="W153">
        <f>2020 - VLOOKUP(L153, age!$A:$D,4,)</f>
        <v>113</v>
      </c>
      <c r="X153">
        <f>VLOOKUP(H153,'air-quality-london-time-of-day'!E:G,3,FALSE)</f>
        <v>13.4</v>
      </c>
      <c r="Y153">
        <f>VLOOKUP(I153,Weather!F:K,2,)</f>
        <v>8.1230769230769226</v>
      </c>
      <c r="Z153">
        <f>VLOOKUP(I153,Weather!F:K,3,)</f>
        <v>0.15</v>
      </c>
      <c r="AA153">
        <f>VLOOKUP(I153,Weather!F:K,4,)</f>
        <v>0.6</v>
      </c>
      <c r="AB153">
        <f>VLOOKUP(I153,Weather!F:K,5,)</f>
        <v>1017</v>
      </c>
      <c r="AC153">
        <f>VLOOKUP(I153,Weather!F:K,6,)</f>
        <v>4</v>
      </c>
    </row>
    <row r="154" spans="1:29" x14ac:dyDescent="0.25">
      <c r="A154" t="s">
        <v>7</v>
      </c>
      <c r="B154" t="s">
        <v>5</v>
      </c>
      <c r="C154" s="1">
        <v>41983.494444444441</v>
      </c>
      <c r="D154" s="3">
        <f t="shared" si="16"/>
        <v>2014</v>
      </c>
      <c r="E154" s="3">
        <f t="shared" si="19"/>
        <v>12</v>
      </c>
      <c r="F154" s="3">
        <f t="shared" si="20"/>
        <v>11</v>
      </c>
      <c r="G154" s="3">
        <f t="shared" si="21"/>
        <v>10</v>
      </c>
      <c r="H154" s="3" t="str">
        <f t="shared" si="22"/>
        <v>20141211</v>
      </c>
      <c r="I154" s="3" t="str">
        <f t="shared" si="23"/>
        <v>2014121110</v>
      </c>
      <c r="J154">
        <v>17</v>
      </c>
      <c r="K154">
        <v>10.199999999999999</v>
      </c>
      <c r="L154" t="str">
        <f>VLOOKUP(C154,List!$A$2:$C$2089,3,)</f>
        <v>Paddington</v>
      </c>
      <c r="M154" t="str">
        <f>VLOOKUP(C154,List!$A$2:$C$2089,2,)</f>
        <v>Circle</v>
      </c>
      <c r="N154" t="str">
        <f t="shared" si="17"/>
        <v>Paddington|Circle</v>
      </c>
      <c r="O154">
        <f>VLOOKUP(N154,Depth!$A$2:$F$427,3,)</f>
        <v>25</v>
      </c>
      <c r="P154">
        <f>VLOOKUP(N154,Depth!$A$2:$F$427,5,)</f>
        <v>122.4</v>
      </c>
      <c r="Q154">
        <f>VLOOKUP(N154,Depth!$A$2:$F$427,6,)</f>
        <v>2.6</v>
      </c>
      <c r="R154">
        <f>VLOOKUP(L154,longitude_latitude!C:J,7,)</f>
        <v>-0.17378948499999999</v>
      </c>
      <c r="S154">
        <f>VLOOKUP(L154,longitude_latitude!C:J,8,)</f>
        <v>51.514994909999999</v>
      </c>
      <c r="T154">
        <f t="shared" si="18"/>
        <v>-8.9527644351865217</v>
      </c>
      <c r="U154">
        <f>VLOOKUP(M154,LINE!$A$2:$B$13,2,)</f>
        <v>4</v>
      </c>
      <c r="V154">
        <f>VLOOKUP(L154,Entry_exit!B:P,4,)</f>
        <v>79872</v>
      </c>
      <c r="W154">
        <f>2020 - VLOOKUP(L154, age!$A:$D,4,)</f>
        <v>107</v>
      </c>
      <c r="X154">
        <f>VLOOKUP(H154,'air-quality-london-time-of-day'!E:G,3,FALSE)</f>
        <v>13.4</v>
      </c>
      <c r="Y154">
        <f>VLOOKUP(I154,Weather!F:K,2,)</f>
        <v>8.1230769230769226</v>
      </c>
      <c r="Z154">
        <f>VLOOKUP(I154,Weather!F:K,3,)</f>
        <v>0.15</v>
      </c>
      <c r="AA154">
        <f>VLOOKUP(I154,Weather!F:K,4,)</f>
        <v>0.6</v>
      </c>
      <c r="AB154">
        <f>VLOOKUP(I154,Weather!F:K,5,)</f>
        <v>1017</v>
      </c>
      <c r="AC154">
        <f>VLOOKUP(I154,Weather!F:K,6,)</f>
        <v>4</v>
      </c>
    </row>
    <row r="155" spans="1:29" x14ac:dyDescent="0.25">
      <c r="A155" t="s">
        <v>7</v>
      </c>
      <c r="B155" t="s">
        <v>5</v>
      </c>
      <c r="C155" s="1">
        <v>41983.495138888888</v>
      </c>
      <c r="D155" s="3">
        <f t="shared" si="16"/>
        <v>2014</v>
      </c>
      <c r="E155" s="3">
        <f t="shared" si="19"/>
        <v>12</v>
      </c>
      <c r="F155" s="3">
        <f t="shared" si="20"/>
        <v>11</v>
      </c>
      <c r="G155" s="3">
        <f t="shared" si="21"/>
        <v>10</v>
      </c>
      <c r="H155" s="3" t="str">
        <f t="shared" si="22"/>
        <v>20141211</v>
      </c>
      <c r="I155" s="3" t="str">
        <f t="shared" si="23"/>
        <v>2014121110</v>
      </c>
      <c r="J155">
        <v>11</v>
      </c>
      <c r="K155">
        <v>6.6</v>
      </c>
      <c r="L155" t="str">
        <f>VLOOKUP(C155,List!$A$2:$C$2089,3,)</f>
        <v>Royal Oak</v>
      </c>
      <c r="M155" t="str">
        <f>VLOOKUP(C155,List!$A$2:$C$2089,2,)</f>
        <v>Circle</v>
      </c>
      <c r="N155" t="str">
        <f t="shared" si="17"/>
        <v>Royal Oak|Circle</v>
      </c>
      <c r="O155">
        <f>VLOOKUP(N155,Depth!$A$2:$F$427,3,)</f>
        <v>27</v>
      </c>
      <c r="P155">
        <f>VLOOKUP(N155,Depth!$A$2:$F$427,5,)</f>
        <v>121</v>
      </c>
      <c r="Q155">
        <f>VLOOKUP(N155,Depth!$A$2:$F$427,6,)</f>
        <v>6</v>
      </c>
      <c r="R155">
        <f>VLOOKUP(L155,longitude_latitude!C:J,7,)</f>
        <v>-0.18618616199999999</v>
      </c>
      <c r="S155">
        <f>VLOOKUP(L155,longitude_latitude!C:J,8,)</f>
        <v>51.518540029999997</v>
      </c>
      <c r="T155">
        <f t="shared" si="18"/>
        <v>-9.5920392400290631</v>
      </c>
      <c r="U155">
        <f>VLOOKUP(M155,LINE!$A$2:$B$13,2,)</f>
        <v>4</v>
      </c>
      <c r="V155">
        <f>VLOOKUP(L155,Entry_exit!B:P,4,)</f>
        <v>4205</v>
      </c>
      <c r="W155">
        <f>2020 - VLOOKUP(L155, age!$A:$D,4,)</f>
        <v>149</v>
      </c>
      <c r="X155">
        <f>VLOOKUP(H155,'air-quality-london-time-of-day'!E:G,3,FALSE)</f>
        <v>13.4</v>
      </c>
      <c r="Y155">
        <f>VLOOKUP(I155,Weather!F:K,2,)</f>
        <v>8.1230769230769226</v>
      </c>
      <c r="Z155">
        <f>VLOOKUP(I155,Weather!F:K,3,)</f>
        <v>0.15</v>
      </c>
      <c r="AA155">
        <f>VLOOKUP(I155,Weather!F:K,4,)</f>
        <v>0.6</v>
      </c>
      <c r="AB155">
        <f>VLOOKUP(I155,Weather!F:K,5,)</f>
        <v>1017</v>
      </c>
      <c r="AC155">
        <f>VLOOKUP(I155,Weather!F:K,6,)</f>
        <v>4</v>
      </c>
    </row>
    <row r="156" spans="1:29" x14ac:dyDescent="0.25">
      <c r="A156" t="s">
        <v>7</v>
      </c>
      <c r="B156" t="s">
        <v>5</v>
      </c>
      <c r="C156" s="1">
        <v>41983.495833333334</v>
      </c>
      <c r="D156" s="3">
        <f t="shared" si="16"/>
        <v>2014</v>
      </c>
      <c r="E156" s="3">
        <f t="shared" si="19"/>
        <v>12</v>
      </c>
      <c r="F156" s="3">
        <f t="shared" si="20"/>
        <v>11</v>
      </c>
      <c r="G156" s="3">
        <f t="shared" si="21"/>
        <v>10</v>
      </c>
      <c r="H156" s="3" t="str">
        <f t="shared" si="22"/>
        <v>20141211</v>
      </c>
      <c r="I156" s="3" t="str">
        <f t="shared" si="23"/>
        <v>2014121110</v>
      </c>
      <c r="J156">
        <v>8</v>
      </c>
      <c r="K156">
        <v>4.8</v>
      </c>
      <c r="L156" t="str">
        <f>VLOOKUP(C156,List!$A$2:$C$2089,3,)</f>
        <v>Royal Oak</v>
      </c>
      <c r="M156" t="str">
        <f>VLOOKUP(C156,List!$A$2:$C$2089,2,)</f>
        <v>Circle</v>
      </c>
      <c r="N156" t="str">
        <f t="shared" si="17"/>
        <v>Royal Oak|Circle</v>
      </c>
      <c r="O156">
        <f>VLOOKUP(N156,Depth!$A$2:$F$427,3,)</f>
        <v>27</v>
      </c>
      <c r="P156">
        <f>VLOOKUP(N156,Depth!$A$2:$F$427,5,)</f>
        <v>121</v>
      </c>
      <c r="Q156">
        <f>VLOOKUP(N156,Depth!$A$2:$F$427,6,)</f>
        <v>6</v>
      </c>
      <c r="R156">
        <f>VLOOKUP(L156,longitude_latitude!C:J,7,)</f>
        <v>-0.18618616199999999</v>
      </c>
      <c r="S156">
        <f>VLOOKUP(L156,longitude_latitude!C:J,8,)</f>
        <v>51.518540029999997</v>
      </c>
      <c r="T156">
        <f t="shared" si="18"/>
        <v>-9.5920392400290631</v>
      </c>
      <c r="U156">
        <f>VLOOKUP(M156,LINE!$A$2:$B$13,2,)</f>
        <v>4</v>
      </c>
      <c r="V156">
        <f>VLOOKUP(L156,Entry_exit!B:P,4,)</f>
        <v>4205</v>
      </c>
      <c r="W156">
        <f>2020 - VLOOKUP(L156, age!$A:$D,4,)</f>
        <v>149</v>
      </c>
      <c r="X156">
        <f>VLOOKUP(H156,'air-quality-london-time-of-day'!E:G,3,FALSE)</f>
        <v>13.4</v>
      </c>
      <c r="Y156">
        <f>VLOOKUP(I156,Weather!F:K,2,)</f>
        <v>8.1230769230769226</v>
      </c>
      <c r="Z156">
        <f>VLOOKUP(I156,Weather!F:K,3,)</f>
        <v>0.15</v>
      </c>
      <c r="AA156">
        <f>VLOOKUP(I156,Weather!F:K,4,)</f>
        <v>0.6</v>
      </c>
      <c r="AB156">
        <f>VLOOKUP(I156,Weather!F:K,5,)</f>
        <v>1017</v>
      </c>
      <c r="AC156">
        <f>VLOOKUP(I156,Weather!F:K,6,)</f>
        <v>4</v>
      </c>
    </row>
    <row r="157" spans="1:29" x14ac:dyDescent="0.25">
      <c r="A157" t="s">
        <v>7</v>
      </c>
      <c r="B157" t="s">
        <v>5</v>
      </c>
      <c r="C157" s="1">
        <v>41983.496527777781</v>
      </c>
      <c r="D157" s="3">
        <f t="shared" si="16"/>
        <v>2014</v>
      </c>
      <c r="E157" s="3">
        <f t="shared" si="19"/>
        <v>12</v>
      </c>
      <c r="F157" s="3">
        <f t="shared" si="20"/>
        <v>11</v>
      </c>
      <c r="G157" s="3">
        <f t="shared" si="21"/>
        <v>10</v>
      </c>
      <c r="H157" s="3" t="str">
        <f t="shared" si="22"/>
        <v>20141211</v>
      </c>
      <c r="I157" s="3" t="str">
        <f t="shared" si="23"/>
        <v>2014121110</v>
      </c>
      <c r="J157">
        <v>9</v>
      </c>
      <c r="K157">
        <v>5.4</v>
      </c>
      <c r="L157" t="str">
        <f>VLOOKUP(C157,List!$A$2:$C$2089,3,)</f>
        <v>Royal Oak</v>
      </c>
      <c r="M157" t="str">
        <f>VLOOKUP(C157,List!$A$2:$C$2089,2,)</f>
        <v>Circle</v>
      </c>
      <c r="N157" t="str">
        <f t="shared" si="17"/>
        <v>Royal Oak|Circle</v>
      </c>
      <c r="O157">
        <f>VLOOKUP(N157,Depth!$A$2:$F$427,3,)</f>
        <v>27</v>
      </c>
      <c r="P157">
        <f>VLOOKUP(N157,Depth!$A$2:$F$427,5,)</f>
        <v>121</v>
      </c>
      <c r="Q157">
        <f>VLOOKUP(N157,Depth!$A$2:$F$427,6,)</f>
        <v>6</v>
      </c>
      <c r="R157">
        <f>VLOOKUP(L157,longitude_latitude!C:J,7,)</f>
        <v>-0.18618616199999999</v>
      </c>
      <c r="S157">
        <f>VLOOKUP(L157,longitude_latitude!C:J,8,)</f>
        <v>51.518540029999997</v>
      </c>
      <c r="T157">
        <f t="shared" si="18"/>
        <v>-9.5920392400290631</v>
      </c>
      <c r="U157">
        <f>VLOOKUP(M157,LINE!$A$2:$B$13,2,)</f>
        <v>4</v>
      </c>
      <c r="V157">
        <f>VLOOKUP(L157,Entry_exit!B:P,4,)</f>
        <v>4205</v>
      </c>
      <c r="W157">
        <f>2020 - VLOOKUP(L157, age!$A:$D,4,)</f>
        <v>149</v>
      </c>
      <c r="X157">
        <f>VLOOKUP(H157,'air-quality-london-time-of-day'!E:G,3,FALSE)</f>
        <v>13.4</v>
      </c>
      <c r="Y157">
        <f>VLOOKUP(I157,Weather!F:K,2,)</f>
        <v>8.1230769230769226</v>
      </c>
      <c r="Z157">
        <f>VLOOKUP(I157,Weather!F:K,3,)</f>
        <v>0.15</v>
      </c>
      <c r="AA157">
        <f>VLOOKUP(I157,Weather!F:K,4,)</f>
        <v>0.6</v>
      </c>
      <c r="AB157">
        <f>VLOOKUP(I157,Weather!F:K,5,)</f>
        <v>1017</v>
      </c>
      <c r="AC157">
        <f>VLOOKUP(I157,Weather!F:K,6,)</f>
        <v>4</v>
      </c>
    </row>
    <row r="158" spans="1:29" x14ac:dyDescent="0.25">
      <c r="A158" t="s">
        <v>7</v>
      </c>
      <c r="B158" t="s">
        <v>5</v>
      </c>
      <c r="C158" s="1">
        <v>41983.49722222222</v>
      </c>
      <c r="D158" s="3">
        <f t="shared" si="16"/>
        <v>2014</v>
      </c>
      <c r="E158" s="3">
        <f t="shared" si="19"/>
        <v>12</v>
      </c>
      <c r="F158" s="3">
        <f t="shared" si="20"/>
        <v>11</v>
      </c>
      <c r="G158" s="3">
        <f t="shared" si="21"/>
        <v>10</v>
      </c>
      <c r="H158" s="3" t="str">
        <f t="shared" si="22"/>
        <v>20141211</v>
      </c>
      <c r="I158" s="3" t="str">
        <f t="shared" si="23"/>
        <v>2014121110</v>
      </c>
      <c r="J158">
        <v>5</v>
      </c>
      <c r="K158">
        <v>3</v>
      </c>
      <c r="L158" t="str">
        <f>VLOOKUP(C158,List!$A$2:$C$2089,3,)</f>
        <v>Westbourne Park</v>
      </c>
      <c r="M158" t="str">
        <f>VLOOKUP(C158,List!$A$2:$C$2089,2,)</f>
        <v>Circle</v>
      </c>
      <c r="N158" t="str">
        <f t="shared" si="17"/>
        <v>Westbourne Park|Circle</v>
      </c>
      <c r="O158">
        <f>VLOOKUP(N158,Depth!$A$2:$F$427,3,)</f>
        <v>28</v>
      </c>
      <c r="P158">
        <f>VLOOKUP(N158,Depth!$A$2:$F$427,5,)</f>
        <v>122.5</v>
      </c>
      <c r="Q158">
        <f>VLOOKUP(N158,Depth!$A$2:$F$427,6,)</f>
        <v>5.5</v>
      </c>
      <c r="R158">
        <f>VLOOKUP(L158,longitude_latitude!C:J,7,)</f>
        <v>-0.19955426700000001</v>
      </c>
      <c r="S158">
        <f>VLOOKUP(L158,longitude_latitude!C:J,8,)</f>
        <v>51.520412389999997</v>
      </c>
      <c r="T158">
        <f t="shared" si="18"/>
        <v>-10.281118130024169</v>
      </c>
      <c r="U158">
        <f>VLOOKUP(M158,LINE!$A$2:$B$13,2,)</f>
        <v>4</v>
      </c>
      <c r="V158">
        <f>VLOOKUP(L158,Entry_exit!B:P,4,)</f>
        <v>6864</v>
      </c>
      <c r="W158">
        <f>2020 - VLOOKUP(L158, age!$A:$D,4,)</f>
        <v>154</v>
      </c>
      <c r="X158">
        <f>VLOOKUP(H158,'air-quality-london-time-of-day'!E:G,3,FALSE)</f>
        <v>13.4</v>
      </c>
      <c r="Y158">
        <f>VLOOKUP(I158,Weather!F:K,2,)</f>
        <v>8.1230769230769226</v>
      </c>
      <c r="Z158">
        <f>VLOOKUP(I158,Weather!F:K,3,)</f>
        <v>0.15</v>
      </c>
      <c r="AA158">
        <f>VLOOKUP(I158,Weather!F:K,4,)</f>
        <v>0.6</v>
      </c>
      <c r="AB158">
        <f>VLOOKUP(I158,Weather!F:K,5,)</f>
        <v>1017</v>
      </c>
      <c r="AC158">
        <f>VLOOKUP(I158,Weather!F:K,6,)</f>
        <v>4</v>
      </c>
    </row>
    <row r="159" spans="1:29" x14ac:dyDescent="0.25">
      <c r="A159" t="s">
        <v>7</v>
      </c>
      <c r="B159" t="s">
        <v>5</v>
      </c>
      <c r="C159" s="1">
        <v>41983.497916666667</v>
      </c>
      <c r="D159" s="3">
        <f t="shared" si="16"/>
        <v>2014</v>
      </c>
      <c r="E159" s="3">
        <f t="shared" si="19"/>
        <v>12</v>
      </c>
      <c r="F159" s="3">
        <f t="shared" si="20"/>
        <v>11</v>
      </c>
      <c r="G159" s="3">
        <f t="shared" si="21"/>
        <v>10</v>
      </c>
      <c r="H159" s="3" t="str">
        <f t="shared" si="22"/>
        <v>20141211</v>
      </c>
      <c r="I159" s="3" t="str">
        <f t="shared" si="23"/>
        <v>2014121110</v>
      </c>
      <c r="J159">
        <v>4</v>
      </c>
      <c r="K159">
        <v>2.4</v>
      </c>
      <c r="L159" t="str">
        <f>VLOOKUP(C159,List!$A$2:$C$2089,3,)</f>
        <v>Ladbroke Grove</v>
      </c>
      <c r="M159" t="str">
        <f>VLOOKUP(C159,List!$A$2:$C$2089,2,)</f>
        <v>Circle</v>
      </c>
      <c r="N159" t="str">
        <f t="shared" si="17"/>
        <v>Ladbroke Grove|Circle</v>
      </c>
      <c r="O159">
        <f>VLOOKUP(N159,Depth!$A$2:$F$427,3,)</f>
        <v>14</v>
      </c>
      <c r="P159">
        <f>VLOOKUP(N159,Depth!$A$2:$F$427,5,)</f>
        <v>119.4</v>
      </c>
      <c r="Q159">
        <f>VLOOKUP(N159,Depth!$A$2:$F$427,6,)</f>
        <v>-5.4</v>
      </c>
      <c r="R159">
        <f>VLOOKUP(L159,longitude_latitude!C:J,7,)</f>
        <v>-0.209304449</v>
      </c>
      <c r="S159">
        <f>VLOOKUP(L159,longitude_latitude!C:J,8,)</f>
        <v>51.516812610000002</v>
      </c>
      <c r="T159">
        <f t="shared" si="18"/>
        <v>-10.782698077572302</v>
      </c>
      <c r="U159">
        <f>VLOOKUP(M159,LINE!$A$2:$B$13,2,)</f>
        <v>4</v>
      </c>
      <c r="V159">
        <f>VLOOKUP(L159,Entry_exit!B:P,4,)</f>
        <v>9301</v>
      </c>
      <c r="W159">
        <f>2020 - VLOOKUP(L159, age!$A:$D,4,)</f>
        <v>156</v>
      </c>
      <c r="X159">
        <f>VLOOKUP(H159,'air-quality-london-time-of-day'!E:G,3,FALSE)</f>
        <v>13.4</v>
      </c>
      <c r="Y159">
        <f>VLOOKUP(I159,Weather!F:K,2,)</f>
        <v>8.1230769230769226</v>
      </c>
      <c r="Z159">
        <f>VLOOKUP(I159,Weather!F:K,3,)</f>
        <v>0.15</v>
      </c>
      <c r="AA159">
        <f>VLOOKUP(I159,Weather!F:K,4,)</f>
        <v>0.6</v>
      </c>
      <c r="AB159">
        <f>VLOOKUP(I159,Weather!F:K,5,)</f>
        <v>1017</v>
      </c>
      <c r="AC159">
        <f>VLOOKUP(I159,Weather!F:K,6,)</f>
        <v>4</v>
      </c>
    </row>
    <row r="160" spans="1:29" x14ac:dyDescent="0.25">
      <c r="A160" t="s">
        <v>7</v>
      </c>
      <c r="B160" t="s">
        <v>5</v>
      </c>
      <c r="C160" s="1">
        <v>41983.498611111114</v>
      </c>
      <c r="D160" s="3">
        <f t="shared" si="16"/>
        <v>2014</v>
      </c>
      <c r="E160" s="3">
        <f t="shared" si="19"/>
        <v>12</v>
      </c>
      <c r="F160" s="3">
        <f t="shared" si="20"/>
        <v>11</v>
      </c>
      <c r="G160" s="3">
        <f t="shared" si="21"/>
        <v>10</v>
      </c>
      <c r="H160" s="3" t="str">
        <f t="shared" si="22"/>
        <v>20141211</v>
      </c>
      <c r="I160" s="3" t="str">
        <f t="shared" si="23"/>
        <v>2014121110</v>
      </c>
      <c r="J160">
        <v>5</v>
      </c>
      <c r="K160">
        <v>3</v>
      </c>
      <c r="L160" t="str">
        <f>VLOOKUP(C160,List!$A$2:$C$2089,3,)</f>
        <v>Ladbroke Grove</v>
      </c>
      <c r="M160" t="str">
        <f>VLOOKUP(C160,List!$A$2:$C$2089,2,)</f>
        <v>Circle</v>
      </c>
      <c r="N160" t="str">
        <f t="shared" si="17"/>
        <v>Ladbroke Grove|Circle</v>
      </c>
      <c r="O160">
        <f>VLOOKUP(N160,Depth!$A$2:$F$427,3,)</f>
        <v>14</v>
      </c>
      <c r="P160">
        <f>VLOOKUP(N160,Depth!$A$2:$F$427,5,)</f>
        <v>119.4</v>
      </c>
      <c r="Q160">
        <f>VLOOKUP(N160,Depth!$A$2:$F$427,6,)</f>
        <v>-5.4</v>
      </c>
      <c r="R160">
        <f>VLOOKUP(L160,longitude_latitude!C:J,7,)</f>
        <v>-0.209304449</v>
      </c>
      <c r="S160">
        <f>VLOOKUP(L160,longitude_latitude!C:J,8,)</f>
        <v>51.516812610000002</v>
      </c>
      <c r="T160">
        <f t="shared" si="18"/>
        <v>-10.782698077572302</v>
      </c>
      <c r="U160">
        <f>VLOOKUP(M160,LINE!$A$2:$B$13,2,)</f>
        <v>4</v>
      </c>
      <c r="V160">
        <f>VLOOKUP(L160,Entry_exit!B:P,4,)</f>
        <v>9301</v>
      </c>
      <c r="W160">
        <f>2020 - VLOOKUP(L160, age!$A:$D,4,)</f>
        <v>156</v>
      </c>
      <c r="X160">
        <f>VLOOKUP(H160,'air-quality-london-time-of-day'!E:G,3,FALSE)</f>
        <v>13.4</v>
      </c>
      <c r="Y160">
        <f>VLOOKUP(I160,Weather!F:K,2,)</f>
        <v>8.1230769230769226</v>
      </c>
      <c r="Z160">
        <f>VLOOKUP(I160,Weather!F:K,3,)</f>
        <v>0.15</v>
      </c>
      <c r="AA160">
        <f>VLOOKUP(I160,Weather!F:K,4,)</f>
        <v>0.6</v>
      </c>
      <c r="AB160">
        <f>VLOOKUP(I160,Weather!F:K,5,)</f>
        <v>1017</v>
      </c>
      <c r="AC160">
        <f>VLOOKUP(I160,Weather!F:K,6,)</f>
        <v>4</v>
      </c>
    </row>
    <row r="161" spans="1:29" x14ac:dyDescent="0.25">
      <c r="A161" t="s">
        <v>7</v>
      </c>
      <c r="B161" t="s">
        <v>5</v>
      </c>
      <c r="C161" s="1">
        <v>41983.499305555553</v>
      </c>
      <c r="D161" s="3">
        <f t="shared" si="16"/>
        <v>2014</v>
      </c>
      <c r="E161" s="3">
        <f t="shared" si="19"/>
        <v>12</v>
      </c>
      <c r="F161" s="3">
        <f t="shared" si="20"/>
        <v>11</v>
      </c>
      <c r="G161" s="3">
        <f t="shared" si="21"/>
        <v>10</v>
      </c>
      <c r="H161" s="3" t="str">
        <f t="shared" si="22"/>
        <v>20141211</v>
      </c>
      <c r="I161" s="3" t="str">
        <f t="shared" si="23"/>
        <v>2014121110</v>
      </c>
      <c r="J161">
        <v>4</v>
      </c>
      <c r="K161">
        <v>2.4</v>
      </c>
      <c r="L161" t="str">
        <f>VLOOKUP(C161,List!$A$2:$C$2089,3,)</f>
        <v>Latimer Road</v>
      </c>
      <c r="M161" t="str">
        <f>VLOOKUP(C161,List!$A$2:$C$2089,2,)</f>
        <v>Circle</v>
      </c>
      <c r="N161" t="str">
        <f t="shared" si="17"/>
        <v>Latimer Road|Circle</v>
      </c>
      <c r="O161">
        <f>VLOOKUP(N161,Depth!$A$2:$F$427,3,)</f>
        <v>8</v>
      </c>
      <c r="P161">
        <f>VLOOKUP(N161,Depth!$A$2:$F$427,5,)</f>
        <v>114</v>
      </c>
      <c r="Q161">
        <f>VLOOKUP(N161,Depth!$A$2:$F$427,6,)</f>
        <v>-6</v>
      </c>
      <c r="R161">
        <f>VLOOKUP(L161,longitude_latitude!C:J,7,)</f>
        <v>-0.216257476</v>
      </c>
      <c r="S161">
        <f>VLOOKUP(L161,longitude_latitude!C:J,8,)</f>
        <v>51.51295039</v>
      </c>
      <c r="T161">
        <f t="shared" si="18"/>
        <v>-11.140060632654617</v>
      </c>
      <c r="U161">
        <f>VLOOKUP(M161,LINE!$A$2:$B$13,2,)</f>
        <v>4</v>
      </c>
      <c r="V161">
        <f>VLOOKUP(L161,Entry_exit!B:P,4,)</f>
        <v>4448</v>
      </c>
      <c r="W161">
        <f>2020 - VLOOKUP(L161, age!$A:$D,4,)</f>
        <v>152</v>
      </c>
      <c r="X161">
        <f>VLOOKUP(H161,'air-quality-london-time-of-day'!E:G,3,FALSE)</f>
        <v>13.4</v>
      </c>
      <c r="Y161">
        <f>VLOOKUP(I161,Weather!F:K,2,)</f>
        <v>8.1230769230769226</v>
      </c>
      <c r="Z161">
        <f>VLOOKUP(I161,Weather!F:K,3,)</f>
        <v>0.15</v>
      </c>
      <c r="AA161">
        <f>VLOOKUP(I161,Weather!F:K,4,)</f>
        <v>0.6</v>
      </c>
      <c r="AB161">
        <f>VLOOKUP(I161,Weather!F:K,5,)</f>
        <v>1017</v>
      </c>
      <c r="AC161">
        <f>VLOOKUP(I161,Weather!F:K,6,)</f>
        <v>4</v>
      </c>
    </row>
    <row r="162" spans="1:29" x14ac:dyDescent="0.25">
      <c r="A162" t="s">
        <v>7</v>
      </c>
      <c r="B162" t="s">
        <v>5</v>
      </c>
      <c r="C162" s="1">
        <v>41983.5</v>
      </c>
      <c r="D162" s="3">
        <f t="shared" si="16"/>
        <v>2014</v>
      </c>
      <c r="E162" s="3">
        <f t="shared" si="19"/>
        <v>12</v>
      </c>
      <c r="F162" s="3">
        <f t="shared" si="20"/>
        <v>12</v>
      </c>
      <c r="G162" s="3">
        <f t="shared" si="21"/>
        <v>10</v>
      </c>
      <c r="H162" s="3" t="str">
        <f t="shared" si="22"/>
        <v>20141212</v>
      </c>
      <c r="I162" s="3" t="str">
        <f t="shared" si="23"/>
        <v>2014121210</v>
      </c>
      <c r="J162">
        <v>4</v>
      </c>
      <c r="K162">
        <v>2.4</v>
      </c>
      <c r="L162" t="str">
        <f>VLOOKUP(C162,List!$A$2:$C$2089,3,)</f>
        <v>Wood Lane</v>
      </c>
      <c r="M162" t="str">
        <f>VLOOKUP(C162,List!$A$2:$C$2089,2,)</f>
        <v>Circle</v>
      </c>
      <c r="N162" t="str">
        <f t="shared" si="17"/>
        <v>Wood Lane|Circle</v>
      </c>
      <c r="O162">
        <f>VLOOKUP(N162,Depth!$A$2:$F$427,3,)</f>
        <v>6.7</v>
      </c>
      <c r="P162">
        <f>VLOOKUP(N162,Depth!$A$2:$F$427,5,)</f>
        <v>113.1</v>
      </c>
      <c r="Q162">
        <f>VLOOKUP(N162,Depth!$A$2:$F$427,6,)</f>
        <v>-6.4</v>
      </c>
      <c r="R162">
        <f>VLOOKUP(L162,longitude_latitude!C:J,7,)</f>
        <v>-0.22199416199999999</v>
      </c>
      <c r="S162">
        <f>VLOOKUP(L162,longitude_latitude!C:J,8,)</f>
        <v>51.509632080000003</v>
      </c>
      <c r="T162">
        <f t="shared" si="18"/>
        <v>-11.434837608527918</v>
      </c>
      <c r="U162">
        <f>VLOOKUP(M162,LINE!$A$2:$B$13,2,)</f>
        <v>4</v>
      </c>
      <c r="V162">
        <f>VLOOKUP(L162,Entry_exit!B:P,4,)</f>
        <v>5457</v>
      </c>
      <c r="W162">
        <f>2020 - VLOOKUP(L162, age!$A:$D,4,)</f>
        <v>112</v>
      </c>
      <c r="X162">
        <f>VLOOKUP(H162,'air-quality-london-time-of-day'!E:G,3,FALSE)</f>
        <v>12.8</v>
      </c>
      <c r="Y162">
        <f>VLOOKUP(I162,Weather!F:K,2,)</f>
        <v>9</v>
      </c>
      <c r="Z162">
        <f>VLOOKUP(I162,Weather!F:K,3,)</f>
        <v>0.15</v>
      </c>
      <c r="AA162">
        <f>VLOOKUP(I162,Weather!F:K,4,)</f>
        <v>0.6</v>
      </c>
      <c r="AB162">
        <f>VLOOKUP(I162,Weather!F:K,5,)</f>
        <v>1017</v>
      </c>
      <c r="AC162">
        <f>VLOOKUP(I162,Weather!F:K,6,)</f>
        <v>4</v>
      </c>
    </row>
    <row r="163" spans="1:29" x14ac:dyDescent="0.25">
      <c r="A163" t="s">
        <v>7</v>
      </c>
      <c r="B163" t="s">
        <v>5</v>
      </c>
      <c r="C163" s="1">
        <v>41983.500694444447</v>
      </c>
      <c r="D163" s="3">
        <f t="shared" si="16"/>
        <v>2014</v>
      </c>
      <c r="E163" s="3">
        <f t="shared" si="19"/>
        <v>12</v>
      </c>
      <c r="F163" s="3">
        <f t="shared" si="20"/>
        <v>12</v>
      </c>
      <c r="G163" s="3">
        <f t="shared" si="21"/>
        <v>10</v>
      </c>
      <c r="H163" s="3" t="str">
        <f t="shared" si="22"/>
        <v>20141212</v>
      </c>
      <c r="I163" s="3" t="str">
        <f t="shared" si="23"/>
        <v>2014121210</v>
      </c>
      <c r="J163">
        <v>4</v>
      </c>
      <c r="K163">
        <v>2.4</v>
      </c>
      <c r="L163" t="str">
        <f>VLOOKUP(C163,List!$A$2:$C$2089,3,)</f>
        <v>Wood Lane</v>
      </c>
      <c r="M163" t="str">
        <f>VLOOKUP(C163,List!$A$2:$C$2089,2,)</f>
        <v>Circle</v>
      </c>
      <c r="N163" t="str">
        <f t="shared" si="17"/>
        <v>Wood Lane|Circle</v>
      </c>
      <c r="O163">
        <f>VLOOKUP(N163,Depth!$A$2:$F$427,3,)</f>
        <v>6.7</v>
      </c>
      <c r="P163">
        <f>VLOOKUP(N163,Depth!$A$2:$F$427,5,)</f>
        <v>113.1</v>
      </c>
      <c r="Q163">
        <f>VLOOKUP(N163,Depth!$A$2:$F$427,6,)</f>
        <v>-6.4</v>
      </c>
      <c r="R163">
        <f>VLOOKUP(L163,longitude_latitude!C:J,7,)</f>
        <v>-0.22199416199999999</v>
      </c>
      <c r="S163">
        <f>VLOOKUP(L163,longitude_latitude!C:J,8,)</f>
        <v>51.509632080000003</v>
      </c>
      <c r="T163">
        <f t="shared" si="18"/>
        <v>-11.434837608527918</v>
      </c>
      <c r="U163">
        <f>VLOOKUP(M163,LINE!$A$2:$B$13,2,)</f>
        <v>4</v>
      </c>
      <c r="V163">
        <f>VLOOKUP(L163,Entry_exit!B:P,4,)</f>
        <v>5457</v>
      </c>
      <c r="W163">
        <f>2020 - VLOOKUP(L163, age!$A:$D,4,)</f>
        <v>112</v>
      </c>
      <c r="X163">
        <f>VLOOKUP(H163,'air-quality-london-time-of-day'!E:G,3,FALSE)</f>
        <v>12.8</v>
      </c>
      <c r="Y163">
        <f>VLOOKUP(I163,Weather!F:K,2,)</f>
        <v>9</v>
      </c>
      <c r="Z163">
        <f>VLOOKUP(I163,Weather!F:K,3,)</f>
        <v>0.15</v>
      </c>
      <c r="AA163">
        <f>VLOOKUP(I163,Weather!F:K,4,)</f>
        <v>0.6</v>
      </c>
      <c r="AB163">
        <f>VLOOKUP(I163,Weather!F:K,5,)</f>
        <v>1017</v>
      </c>
      <c r="AC163">
        <f>VLOOKUP(I163,Weather!F:K,6,)</f>
        <v>4</v>
      </c>
    </row>
    <row r="164" spans="1:29" x14ac:dyDescent="0.25">
      <c r="A164" t="s">
        <v>7</v>
      </c>
      <c r="B164" t="s">
        <v>5</v>
      </c>
      <c r="C164" s="1">
        <v>41983.501388888886</v>
      </c>
      <c r="D164" s="3">
        <f t="shared" si="16"/>
        <v>2014</v>
      </c>
      <c r="E164" s="3">
        <f t="shared" si="19"/>
        <v>12</v>
      </c>
      <c r="F164" s="3">
        <f t="shared" si="20"/>
        <v>12</v>
      </c>
      <c r="G164" s="3">
        <f t="shared" si="21"/>
        <v>10</v>
      </c>
      <c r="H164" s="3" t="str">
        <f t="shared" si="22"/>
        <v>20141212</v>
      </c>
      <c r="I164" s="3" t="str">
        <f t="shared" si="23"/>
        <v>2014121210</v>
      </c>
      <c r="J164">
        <v>3</v>
      </c>
      <c r="K164">
        <v>1.8</v>
      </c>
      <c r="L164" t="str">
        <f>VLOOKUP(C164,List!$A$2:$C$2089,3,)</f>
        <v>Shepherd's Bush Market</v>
      </c>
      <c r="M164" t="str">
        <f>VLOOKUP(C164,List!$A$2:$C$2089,2,)</f>
        <v>Circle</v>
      </c>
      <c r="N164" t="str">
        <f t="shared" si="17"/>
        <v>Shepherd's Bush Market|Circle</v>
      </c>
      <c r="O164">
        <f>VLOOKUP(N164,Depth!$A$2:$F$427,3,)</f>
        <v>6</v>
      </c>
      <c r="P164">
        <f>VLOOKUP(N164,Depth!$A$2:$F$427,5,)</f>
        <v>111.9</v>
      </c>
      <c r="Q164">
        <f>VLOOKUP(N164,Depth!$A$2:$F$427,6,)</f>
        <v>-5.9</v>
      </c>
      <c r="R164">
        <f>VLOOKUP(L164,longitude_latitude!C:J,7,)</f>
        <v>-0.22470072499999999</v>
      </c>
      <c r="S164">
        <f>VLOOKUP(L164,longitude_latitude!C:J,8,)</f>
        <v>51.505581550000002</v>
      </c>
      <c r="T164">
        <f t="shared" si="18"/>
        <v>-11.573341515831624</v>
      </c>
      <c r="U164">
        <f>VLOOKUP(M164,LINE!$A$2:$B$13,2,)</f>
        <v>4</v>
      </c>
      <c r="V164">
        <f>VLOOKUP(L164,Entry_exit!B:P,4,)</f>
        <v>5720</v>
      </c>
      <c r="W164">
        <f>2020 - VLOOKUP(L164, age!$A:$D,4,)</f>
        <v>156</v>
      </c>
      <c r="X164">
        <f>VLOOKUP(H164,'air-quality-london-time-of-day'!E:G,3,FALSE)</f>
        <v>12.8</v>
      </c>
      <c r="Y164">
        <f>VLOOKUP(I164,Weather!F:K,2,)</f>
        <v>9</v>
      </c>
      <c r="Z164">
        <f>VLOOKUP(I164,Weather!F:K,3,)</f>
        <v>0.15</v>
      </c>
      <c r="AA164">
        <f>VLOOKUP(I164,Weather!F:K,4,)</f>
        <v>0.6</v>
      </c>
      <c r="AB164">
        <f>VLOOKUP(I164,Weather!F:K,5,)</f>
        <v>1017</v>
      </c>
      <c r="AC164">
        <f>VLOOKUP(I164,Weather!F:K,6,)</f>
        <v>4</v>
      </c>
    </row>
    <row r="165" spans="1:29" x14ac:dyDescent="0.25">
      <c r="A165" t="s">
        <v>7</v>
      </c>
      <c r="B165" t="s">
        <v>5</v>
      </c>
      <c r="C165" s="1">
        <v>41983.502083333333</v>
      </c>
      <c r="D165" s="3">
        <f t="shared" si="16"/>
        <v>2014</v>
      </c>
      <c r="E165" s="3">
        <f t="shared" si="19"/>
        <v>12</v>
      </c>
      <c r="F165" s="3">
        <f t="shared" si="20"/>
        <v>12</v>
      </c>
      <c r="G165" s="3">
        <f t="shared" si="21"/>
        <v>10</v>
      </c>
      <c r="H165" s="3" t="str">
        <f t="shared" si="22"/>
        <v>20141212</v>
      </c>
      <c r="I165" s="3" t="str">
        <f t="shared" si="23"/>
        <v>2014121210</v>
      </c>
      <c r="J165">
        <v>3</v>
      </c>
      <c r="K165">
        <v>1.8</v>
      </c>
      <c r="L165" t="str">
        <f>VLOOKUP(C165,List!$A$2:$C$2089,3,)</f>
        <v>Goldhawk Road</v>
      </c>
      <c r="M165" t="str">
        <f>VLOOKUP(C165,List!$A$2:$C$2089,2,)</f>
        <v>Circle</v>
      </c>
      <c r="N165" t="str">
        <f t="shared" si="17"/>
        <v>Goldhawk Road|Circle</v>
      </c>
      <c r="O165">
        <f>VLOOKUP(N165,Depth!$A$2:$F$427,3,)</f>
        <v>5</v>
      </c>
      <c r="P165">
        <f>VLOOKUP(N165,Depth!$A$2:$F$427,5,)</f>
        <v>111</v>
      </c>
      <c r="Q165">
        <f>VLOOKUP(N165,Depth!$A$2:$F$427,6,)</f>
        <v>-6</v>
      </c>
      <c r="R165">
        <f>VLOOKUP(L165,longitude_latitude!C:J,7,)</f>
        <v>-0.22504987300000001</v>
      </c>
      <c r="S165">
        <f>VLOOKUP(L165,longitude_latitude!C:J,8,)</f>
        <v>51.501482340000003</v>
      </c>
      <c r="T165">
        <f t="shared" si="18"/>
        <v>-11.590402059928744</v>
      </c>
      <c r="U165">
        <f>VLOOKUP(M165,LINE!$A$2:$B$13,2,)</f>
        <v>4</v>
      </c>
      <c r="V165">
        <f>VLOOKUP(L165,Entry_exit!B:P,4,)</f>
        <v>3469</v>
      </c>
      <c r="W165">
        <f>2020 - VLOOKUP(L165, age!$A:$D,4,)</f>
        <v>106</v>
      </c>
      <c r="X165">
        <f>VLOOKUP(H165,'air-quality-london-time-of-day'!E:G,3,FALSE)</f>
        <v>12.8</v>
      </c>
      <c r="Y165">
        <f>VLOOKUP(I165,Weather!F:K,2,)</f>
        <v>9</v>
      </c>
      <c r="Z165">
        <f>VLOOKUP(I165,Weather!F:K,3,)</f>
        <v>0.15</v>
      </c>
      <c r="AA165">
        <f>VLOOKUP(I165,Weather!F:K,4,)</f>
        <v>0.6</v>
      </c>
      <c r="AB165">
        <f>VLOOKUP(I165,Weather!F:K,5,)</f>
        <v>1017</v>
      </c>
      <c r="AC165">
        <f>VLOOKUP(I165,Weather!F:K,6,)</f>
        <v>4</v>
      </c>
    </row>
    <row r="166" spans="1:29" x14ac:dyDescent="0.25">
      <c r="A166" t="s">
        <v>7</v>
      </c>
      <c r="B166" t="s">
        <v>5</v>
      </c>
      <c r="C166" s="1">
        <v>41983.50277777778</v>
      </c>
      <c r="D166" s="3">
        <f t="shared" si="16"/>
        <v>2014</v>
      </c>
      <c r="E166" s="3">
        <f t="shared" si="19"/>
        <v>12</v>
      </c>
      <c r="F166" s="3">
        <f t="shared" si="20"/>
        <v>12</v>
      </c>
      <c r="G166" s="3">
        <f t="shared" si="21"/>
        <v>10</v>
      </c>
      <c r="H166" s="3" t="str">
        <f t="shared" si="22"/>
        <v>20141212</v>
      </c>
      <c r="I166" s="3" t="str">
        <f t="shared" si="23"/>
        <v>2014121210</v>
      </c>
      <c r="J166">
        <v>7</v>
      </c>
      <c r="K166">
        <v>4.2</v>
      </c>
      <c r="L166" t="str">
        <f>VLOOKUP(C166,List!$A$2:$C$2089,3,)</f>
        <v>Goldhawk Road</v>
      </c>
      <c r="M166" t="str">
        <f>VLOOKUP(C166,List!$A$2:$C$2089,2,)</f>
        <v>Circle</v>
      </c>
      <c r="N166" t="str">
        <f t="shared" si="17"/>
        <v>Goldhawk Road|Circle</v>
      </c>
      <c r="O166">
        <f>VLOOKUP(N166,Depth!$A$2:$F$427,3,)</f>
        <v>5</v>
      </c>
      <c r="P166">
        <f>VLOOKUP(N166,Depth!$A$2:$F$427,5,)</f>
        <v>111</v>
      </c>
      <c r="Q166">
        <f>VLOOKUP(N166,Depth!$A$2:$F$427,6,)</f>
        <v>-6</v>
      </c>
      <c r="R166">
        <f>VLOOKUP(L166,longitude_latitude!C:J,7,)</f>
        <v>-0.22504987300000001</v>
      </c>
      <c r="S166">
        <f>VLOOKUP(L166,longitude_latitude!C:J,8,)</f>
        <v>51.501482340000003</v>
      </c>
      <c r="T166">
        <f t="shared" si="18"/>
        <v>-11.590402059928744</v>
      </c>
      <c r="U166">
        <f>VLOOKUP(M166,LINE!$A$2:$B$13,2,)</f>
        <v>4</v>
      </c>
      <c r="V166">
        <f>VLOOKUP(L166,Entry_exit!B:P,4,)</f>
        <v>3469</v>
      </c>
      <c r="W166">
        <f>2020 - VLOOKUP(L166, age!$A:$D,4,)</f>
        <v>106</v>
      </c>
      <c r="X166">
        <f>VLOOKUP(H166,'air-quality-london-time-of-day'!E:G,3,FALSE)</f>
        <v>12.8</v>
      </c>
      <c r="Y166">
        <f>VLOOKUP(I166,Weather!F:K,2,)</f>
        <v>9</v>
      </c>
      <c r="Z166">
        <f>VLOOKUP(I166,Weather!F:K,3,)</f>
        <v>0.15</v>
      </c>
      <c r="AA166">
        <f>VLOOKUP(I166,Weather!F:K,4,)</f>
        <v>0.6</v>
      </c>
      <c r="AB166">
        <f>VLOOKUP(I166,Weather!F:K,5,)</f>
        <v>1017</v>
      </c>
      <c r="AC166">
        <f>VLOOKUP(I166,Weather!F:K,6,)</f>
        <v>4</v>
      </c>
    </row>
    <row r="167" spans="1:29" x14ac:dyDescent="0.25">
      <c r="A167" t="s">
        <v>7</v>
      </c>
      <c r="B167" t="s">
        <v>5</v>
      </c>
      <c r="C167" s="1">
        <v>41983.503472222219</v>
      </c>
      <c r="D167" s="3">
        <f t="shared" si="16"/>
        <v>2014</v>
      </c>
      <c r="E167" s="3">
        <f t="shared" si="19"/>
        <v>12</v>
      </c>
      <c r="F167" s="3">
        <f t="shared" si="20"/>
        <v>12</v>
      </c>
      <c r="G167" s="3">
        <f t="shared" si="21"/>
        <v>10</v>
      </c>
      <c r="H167" s="3" t="str">
        <f t="shared" si="22"/>
        <v>20141212</v>
      </c>
      <c r="I167" s="3" t="str">
        <f t="shared" si="23"/>
        <v>2014121210</v>
      </c>
      <c r="J167">
        <v>13</v>
      </c>
      <c r="K167">
        <v>7.8</v>
      </c>
      <c r="L167" t="str">
        <f>VLOOKUP(C167,List!$A$2:$C$2089,3,)</f>
        <v>Hammersmith</v>
      </c>
      <c r="M167" t="str">
        <f>VLOOKUP(C167,List!$A$2:$C$2089,2,)</f>
        <v>Circle</v>
      </c>
      <c r="N167" t="str">
        <f t="shared" si="17"/>
        <v>Hammersmith|Circle</v>
      </c>
      <c r="O167">
        <f>VLOOKUP(N167,Depth!$A$2:$F$427,3,)</f>
        <v>5</v>
      </c>
      <c r="P167">
        <f>VLOOKUP(N167,Depth!$A$2:$F$427,5,)</f>
        <v>104.4</v>
      </c>
      <c r="Q167">
        <f>VLOOKUP(N167,Depth!$A$2:$F$427,6,)</f>
        <v>0.6</v>
      </c>
      <c r="R167">
        <f>VLOOKUP(L167,longitude_latitude!C:J,7,)</f>
        <v>-0.22333450699999999</v>
      </c>
      <c r="S167">
        <f>VLOOKUP(L167,longitude_latitude!C:J,8,)</f>
        <v>51.493273559999999</v>
      </c>
      <c r="T167">
        <f t="shared" si="18"/>
        <v>-11.500224864338733</v>
      </c>
      <c r="U167">
        <f>VLOOKUP(M167,LINE!$A$2:$B$13,2,)</f>
        <v>4</v>
      </c>
      <c r="V167">
        <f>VLOOKUP(L167,Entry_exit!B:P,4,)</f>
        <v>46414</v>
      </c>
      <c r="W167">
        <f>2020 - VLOOKUP(L167, age!$A:$D,4,)</f>
        <v>156</v>
      </c>
      <c r="X167">
        <f>VLOOKUP(H167,'air-quality-london-time-of-day'!E:G,3,FALSE)</f>
        <v>12.8</v>
      </c>
      <c r="Y167">
        <f>VLOOKUP(I167,Weather!F:K,2,)</f>
        <v>9</v>
      </c>
      <c r="Z167">
        <f>VLOOKUP(I167,Weather!F:K,3,)</f>
        <v>0.15</v>
      </c>
      <c r="AA167">
        <f>VLOOKUP(I167,Weather!F:K,4,)</f>
        <v>0.6</v>
      </c>
      <c r="AB167">
        <f>VLOOKUP(I167,Weather!F:K,5,)</f>
        <v>1017</v>
      </c>
      <c r="AC167">
        <f>VLOOKUP(I167,Weather!F:K,6,)</f>
        <v>4</v>
      </c>
    </row>
    <row r="168" spans="1:29" x14ac:dyDescent="0.25">
      <c r="A168" t="s">
        <v>7</v>
      </c>
      <c r="B168" t="s">
        <v>5</v>
      </c>
      <c r="C168" s="1">
        <v>41983.504166666666</v>
      </c>
      <c r="D168" s="3">
        <f t="shared" si="16"/>
        <v>2014</v>
      </c>
      <c r="E168" s="3">
        <f t="shared" si="19"/>
        <v>12</v>
      </c>
      <c r="F168" s="3">
        <f t="shared" si="20"/>
        <v>12</v>
      </c>
      <c r="G168" s="3">
        <f t="shared" si="21"/>
        <v>10</v>
      </c>
      <c r="H168" s="3" t="str">
        <f t="shared" si="22"/>
        <v>20141212</v>
      </c>
      <c r="I168" s="3" t="str">
        <f t="shared" si="23"/>
        <v>2014121210</v>
      </c>
      <c r="J168">
        <v>5</v>
      </c>
      <c r="K168">
        <v>3</v>
      </c>
      <c r="L168" t="str">
        <f>VLOOKUP(C168,List!$A$2:$C$2089,3,)</f>
        <v>Hammersmith</v>
      </c>
      <c r="M168" t="str">
        <f>VLOOKUP(C168,List!$A$2:$C$2089,2,)</f>
        <v>Circle</v>
      </c>
      <c r="N168" t="str">
        <f t="shared" si="17"/>
        <v>Hammersmith|Circle</v>
      </c>
      <c r="O168">
        <f>VLOOKUP(N168,Depth!$A$2:$F$427,3,)</f>
        <v>5</v>
      </c>
      <c r="P168">
        <f>VLOOKUP(N168,Depth!$A$2:$F$427,5,)</f>
        <v>104.4</v>
      </c>
      <c r="Q168">
        <f>VLOOKUP(N168,Depth!$A$2:$F$427,6,)</f>
        <v>0.6</v>
      </c>
      <c r="R168">
        <f>VLOOKUP(L168,longitude_latitude!C:J,7,)</f>
        <v>-0.22333450699999999</v>
      </c>
      <c r="S168">
        <f>VLOOKUP(L168,longitude_latitude!C:J,8,)</f>
        <v>51.493273559999999</v>
      </c>
      <c r="T168">
        <f t="shared" si="18"/>
        <v>-11.500224864338733</v>
      </c>
      <c r="U168">
        <f>VLOOKUP(M168,LINE!$A$2:$B$13,2,)</f>
        <v>4</v>
      </c>
      <c r="V168">
        <f>VLOOKUP(L168,Entry_exit!B:P,4,)</f>
        <v>46414</v>
      </c>
      <c r="W168">
        <f>2020 - VLOOKUP(L168, age!$A:$D,4,)</f>
        <v>156</v>
      </c>
      <c r="X168">
        <f>VLOOKUP(H168,'air-quality-london-time-of-day'!E:G,3,FALSE)</f>
        <v>12.8</v>
      </c>
      <c r="Y168">
        <f>VLOOKUP(I168,Weather!F:K,2,)</f>
        <v>9</v>
      </c>
      <c r="Z168">
        <f>VLOOKUP(I168,Weather!F:K,3,)</f>
        <v>0.15</v>
      </c>
      <c r="AA168">
        <f>VLOOKUP(I168,Weather!F:K,4,)</f>
        <v>0.6</v>
      </c>
      <c r="AB168">
        <f>VLOOKUP(I168,Weather!F:K,5,)</f>
        <v>1017</v>
      </c>
      <c r="AC168">
        <f>VLOOKUP(I168,Weather!F:K,6,)</f>
        <v>4</v>
      </c>
    </row>
    <row r="169" spans="1:29" x14ac:dyDescent="0.25">
      <c r="A169" t="s">
        <v>7</v>
      </c>
      <c r="B169" t="s">
        <v>5</v>
      </c>
      <c r="C169" s="1">
        <v>41983.504861111112</v>
      </c>
      <c r="D169" s="3">
        <f t="shared" si="16"/>
        <v>2014</v>
      </c>
      <c r="E169" s="3">
        <f t="shared" si="19"/>
        <v>12</v>
      </c>
      <c r="F169" s="3">
        <f t="shared" si="20"/>
        <v>12</v>
      </c>
      <c r="G169" s="3">
        <f t="shared" si="21"/>
        <v>10</v>
      </c>
      <c r="H169" s="3" t="str">
        <f t="shared" si="22"/>
        <v>20141212</v>
      </c>
      <c r="I169" s="3" t="str">
        <f t="shared" si="23"/>
        <v>2014121210</v>
      </c>
      <c r="J169">
        <v>13</v>
      </c>
      <c r="K169">
        <v>7.8</v>
      </c>
      <c r="L169" t="str">
        <f>VLOOKUP(C169,List!$A$2:$C$2089,3,)</f>
        <v>Hammersmith</v>
      </c>
      <c r="M169" t="str">
        <f>VLOOKUP(C169,List!$A$2:$C$2089,2,)</f>
        <v>Circle</v>
      </c>
      <c r="N169" t="str">
        <f t="shared" si="17"/>
        <v>Hammersmith|Circle</v>
      </c>
      <c r="O169">
        <f>VLOOKUP(N169,Depth!$A$2:$F$427,3,)</f>
        <v>5</v>
      </c>
      <c r="P169">
        <f>VLOOKUP(N169,Depth!$A$2:$F$427,5,)</f>
        <v>104.4</v>
      </c>
      <c r="Q169">
        <f>VLOOKUP(N169,Depth!$A$2:$F$427,6,)</f>
        <v>0.6</v>
      </c>
      <c r="R169">
        <f>VLOOKUP(L169,longitude_latitude!C:J,7,)</f>
        <v>-0.22333450699999999</v>
      </c>
      <c r="S169">
        <f>VLOOKUP(L169,longitude_latitude!C:J,8,)</f>
        <v>51.493273559999999</v>
      </c>
      <c r="T169">
        <f t="shared" si="18"/>
        <v>-11.500224864338733</v>
      </c>
      <c r="U169">
        <f>VLOOKUP(M169,LINE!$A$2:$B$13,2,)</f>
        <v>4</v>
      </c>
      <c r="V169">
        <f>VLOOKUP(L169,Entry_exit!B:P,4,)</f>
        <v>46414</v>
      </c>
      <c r="W169">
        <f>2020 - VLOOKUP(L169, age!$A:$D,4,)</f>
        <v>156</v>
      </c>
      <c r="X169">
        <f>VLOOKUP(H169,'air-quality-london-time-of-day'!E:G,3,FALSE)</f>
        <v>12.8</v>
      </c>
      <c r="Y169">
        <f>VLOOKUP(I169,Weather!F:K,2,)</f>
        <v>9</v>
      </c>
      <c r="Z169">
        <f>VLOOKUP(I169,Weather!F:K,3,)</f>
        <v>0.15</v>
      </c>
      <c r="AA169">
        <f>VLOOKUP(I169,Weather!F:K,4,)</f>
        <v>0.6</v>
      </c>
      <c r="AB169">
        <f>VLOOKUP(I169,Weather!F:K,5,)</f>
        <v>1017</v>
      </c>
      <c r="AC169">
        <f>VLOOKUP(I169,Weather!F:K,6,)</f>
        <v>4</v>
      </c>
    </row>
    <row r="170" spans="1:29" x14ac:dyDescent="0.25">
      <c r="A170" t="s">
        <v>7</v>
      </c>
      <c r="B170" t="s">
        <v>5</v>
      </c>
      <c r="C170" s="1">
        <v>41983.505555555559</v>
      </c>
      <c r="D170" s="3">
        <f t="shared" si="16"/>
        <v>2014</v>
      </c>
      <c r="E170" s="3">
        <f t="shared" si="19"/>
        <v>12</v>
      </c>
      <c r="F170" s="3">
        <f t="shared" si="20"/>
        <v>12</v>
      </c>
      <c r="G170" s="3">
        <f t="shared" si="21"/>
        <v>10</v>
      </c>
      <c r="H170" s="3" t="str">
        <f t="shared" si="22"/>
        <v>20141212</v>
      </c>
      <c r="I170" s="3" t="str">
        <f t="shared" si="23"/>
        <v>2014121210</v>
      </c>
      <c r="J170">
        <v>4</v>
      </c>
      <c r="K170">
        <v>2.4</v>
      </c>
      <c r="L170" t="str">
        <f>VLOOKUP(C170,List!$A$2:$C$2089,3,)</f>
        <v>Hammersmith</v>
      </c>
      <c r="M170" t="str">
        <f>VLOOKUP(C170,List!$A$2:$C$2089,2,)</f>
        <v>Circle</v>
      </c>
      <c r="N170" t="str">
        <f t="shared" si="17"/>
        <v>Hammersmith|Circle</v>
      </c>
      <c r="O170">
        <f>VLOOKUP(N170,Depth!$A$2:$F$427,3,)</f>
        <v>5</v>
      </c>
      <c r="P170">
        <f>VLOOKUP(N170,Depth!$A$2:$F$427,5,)</f>
        <v>104.4</v>
      </c>
      <c r="Q170">
        <f>VLOOKUP(N170,Depth!$A$2:$F$427,6,)</f>
        <v>0.6</v>
      </c>
      <c r="R170">
        <f>VLOOKUP(L170,longitude_latitude!C:J,7,)</f>
        <v>-0.22333450699999999</v>
      </c>
      <c r="S170">
        <f>VLOOKUP(L170,longitude_latitude!C:J,8,)</f>
        <v>51.493273559999999</v>
      </c>
      <c r="T170">
        <f t="shared" si="18"/>
        <v>-11.500224864338733</v>
      </c>
      <c r="U170">
        <f>VLOOKUP(M170,LINE!$A$2:$B$13,2,)</f>
        <v>4</v>
      </c>
      <c r="V170">
        <f>VLOOKUP(L170,Entry_exit!B:P,4,)</f>
        <v>46414</v>
      </c>
      <c r="W170">
        <f>2020 - VLOOKUP(L170, age!$A:$D,4,)</f>
        <v>156</v>
      </c>
      <c r="X170">
        <f>VLOOKUP(H170,'air-quality-london-time-of-day'!E:G,3,FALSE)</f>
        <v>12.8</v>
      </c>
      <c r="Y170">
        <f>VLOOKUP(I170,Weather!F:K,2,)</f>
        <v>9</v>
      </c>
      <c r="Z170">
        <f>VLOOKUP(I170,Weather!F:K,3,)</f>
        <v>0.15</v>
      </c>
      <c r="AA170">
        <f>VLOOKUP(I170,Weather!F:K,4,)</f>
        <v>0.6</v>
      </c>
      <c r="AB170">
        <f>VLOOKUP(I170,Weather!F:K,5,)</f>
        <v>1017</v>
      </c>
      <c r="AC170">
        <f>VLOOKUP(I170,Weather!F:K,6,)</f>
        <v>4</v>
      </c>
    </row>
    <row r="171" spans="1:29" x14ac:dyDescent="0.25">
      <c r="A171" t="s">
        <v>7</v>
      </c>
      <c r="B171" t="s">
        <v>5</v>
      </c>
      <c r="C171" s="1">
        <v>41983.506249999999</v>
      </c>
      <c r="D171" s="3">
        <f t="shared" si="16"/>
        <v>2014</v>
      </c>
      <c r="E171" s="3">
        <f t="shared" si="19"/>
        <v>12</v>
      </c>
      <c r="F171" s="3">
        <f t="shared" si="20"/>
        <v>12</v>
      </c>
      <c r="G171" s="3">
        <f t="shared" si="21"/>
        <v>10</v>
      </c>
      <c r="H171" s="3" t="str">
        <f t="shared" si="22"/>
        <v>20141212</v>
      </c>
      <c r="I171" s="3" t="str">
        <f t="shared" si="23"/>
        <v>2014121210</v>
      </c>
      <c r="J171">
        <v>3</v>
      </c>
      <c r="K171">
        <v>1.8</v>
      </c>
      <c r="L171" t="str">
        <f>VLOOKUP(C171,List!$A$2:$C$2089,3,)</f>
        <v>Hammersmith</v>
      </c>
      <c r="M171" t="str">
        <f>VLOOKUP(C171,List!$A$2:$C$2089,2,)</f>
        <v>Circle</v>
      </c>
      <c r="N171" t="str">
        <f t="shared" si="17"/>
        <v>Hammersmith|Circle</v>
      </c>
      <c r="O171">
        <f>VLOOKUP(N171,Depth!$A$2:$F$427,3,)</f>
        <v>5</v>
      </c>
      <c r="P171">
        <f>VLOOKUP(N171,Depth!$A$2:$F$427,5,)</f>
        <v>104.4</v>
      </c>
      <c r="Q171">
        <f>VLOOKUP(N171,Depth!$A$2:$F$427,6,)</f>
        <v>0.6</v>
      </c>
      <c r="R171">
        <f>VLOOKUP(L171,longitude_latitude!C:J,7,)</f>
        <v>-0.22333450699999999</v>
      </c>
      <c r="S171">
        <f>VLOOKUP(L171,longitude_latitude!C:J,8,)</f>
        <v>51.493273559999999</v>
      </c>
      <c r="T171">
        <f t="shared" si="18"/>
        <v>-11.500224864338733</v>
      </c>
      <c r="U171">
        <f>VLOOKUP(M171,LINE!$A$2:$B$13,2,)</f>
        <v>4</v>
      </c>
      <c r="V171">
        <f>VLOOKUP(L171,Entry_exit!B:P,4,)</f>
        <v>46414</v>
      </c>
      <c r="W171">
        <f>2020 - VLOOKUP(L171, age!$A:$D,4,)</f>
        <v>156</v>
      </c>
      <c r="X171">
        <f>VLOOKUP(H171,'air-quality-london-time-of-day'!E:G,3,FALSE)</f>
        <v>12.8</v>
      </c>
      <c r="Y171">
        <f>VLOOKUP(I171,Weather!F:K,2,)</f>
        <v>9</v>
      </c>
      <c r="Z171">
        <f>VLOOKUP(I171,Weather!F:K,3,)</f>
        <v>0.15</v>
      </c>
      <c r="AA171">
        <f>VLOOKUP(I171,Weather!F:K,4,)</f>
        <v>0.6</v>
      </c>
      <c r="AB171">
        <f>VLOOKUP(I171,Weather!F:K,5,)</f>
        <v>1017</v>
      </c>
      <c r="AC171">
        <f>VLOOKUP(I171,Weather!F:K,6,)</f>
        <v>4</v>
      </c>
    </row>
    <row r="172" spans="1:29" x14ac:dyDescent="0.25">
      <c r="A172" t="s">
        <v>7</v>
      </c>
      <c r="B172" t="s">
        <v>5</v>
      </c>
      <c r="C172" s="1">
        <v>41983.506944444445</v>
      </c>
      <c r="D172" s="3">
        <f t="shared" si="16"/>
        <v>2014</v>
      </c>
      <c r="E172" s="3">
        <f t="shared" si="19"/>
        <v>12</v>
      </c>
      <c r="F172" s="3">
        <f t="shared" si="20"/>
        <v>12</v>
      </c>
      <c r="G172" s="3">
        <f t="shared" si="21"/>
        <v>10</v>
      </c>
      <c r="H172" s="3" t="str">
        <f t="shared" si="22"/>
        <v>20141212</v>
      </c>
      <c r="I172" s="3" t="str">
        <f t="shared" si="23"/>
        <v>2014121210</v>
      </c>
      <c r="J172">
        <v>3</v>
      </c>
      <c r="K172">
        <v>1.8</v>
      </c>
      <c r="L172" t="str">
        <f>VLOOKUP(C172,List!$A$2:$C$2089,3,)</f>
        <v>Hammersmith</v>
      </c>
      <c r="M172" t="str">
        <f>VLOOKUP(C172,List!$A$2:$C$2089,2,)</f>
        <v>Circle</v>
      </c>
      <c r="N172" t="str">
        <f t="shared" si="17"/>
        <v>Hammersmith|Circle</v>
      </c>
      <c r="O172">
        <f>VLOOKUP(N172,Depth!$A$2:$F$427,3,)</f>
        <v>5</v>
      </c>
      <c r="P172">
        <f>VLOOKUP(N172,Depth!$A$2:$F$427,5,)</f>
        <v>104.4</v>
      </c>
      <c r="Q172">
        <f>VLOOKUP(N172,Depth!$A$2:$F$427,6,)</f>
        <v>0.6</v>
      </c>
      <c r="R172">
        <f>VLOOKUP(L172,longitude_latitude!C:J,7,)</f>
        <v>-0.22333450699999999</v>
      </c>
      <c r="S172">
        <f>VLOOKUP(L172,longitude_latitude!C:J,8,)</f>
        <v>51.493273559999999</v>
      </c>
      <c r="T172">
        <f t="shared" si="18"/>
        <v>-11.500224864338733</v>
      </c>
      <c r="U172">
        <f>VLOOKUP(M172,LINE!$A$2:$B$13,2,)</f>
        <v>4</v>
      </c>
      <c r="V172">
        <f>VLOOKUP(L172,Entry_exit!B:P,4,)</f>
        <v>46414</v>
      </c>
      <c r="W172">
        <f>2020 - VLOOKUP(L172, age!$A:$D,4,)</f>
        <v>156</v>
      </c>
      <c r="X172">
        <f>VLOOKUP(H172,'air-quality-london-time-of-day'!E:G,3,FALSE)</f>
        <v>12.8</v>
      </c>
      <c r="Y172">
        <f>VLOOKUP(I172,Weather!F:K,2,)</f>
        <v>9</v>
      </c>
      <c r="Z172">
        <f>VLOOKUP(I172,Weather!F:K,3,)</f>
        <v>0.15</v>
      </c>
      <c r="AA172">
        <f>VLOOKUP(I172,Weather!F:K,4,)</f>
        <v>0.6</v>
      </c>
      <c r="AB172">
        <f>VLOOKUP(I172,Weather!F:K,5,)</f>
        <v>1017</v>
      </c>
      <c r="AC172">
        <f>VLOOKUP(I172,Weather!F:K,6,)</f>
        <v>4</v>
      </c>
    </row>
    <row r="173" spans="1:29" x14ac:dyDescent="0.25">
      <c r="A173" t="s">
        <v>7</v>
      </c>
      <c r="B173" t="s">
        <v>5</v>
      </c>
      <c r="C173" s="1">
        <v>41983.507638888892</v>
      </c>
      <c r="D173" s="3">
        <f t="shared" si="16"/>
        <v>2014</v>
      </c>
      <c r="E173" s="3">
        <f t="shared" si="19"/>
        <v>12</v>
      </c>
      <c r="F173" s="3">
        <f t="shared" si="20"/>
        <v>12</v>
      </c>
      <c r="G173" s="3">
        <f t="shared" si="21"/>
        <v>10</v>
      </c>
      <c r="H173" s="3" t="str">
        <f t="shared" si="22"/>
        <v>20141212</v>
      </c>
      <c r="I173" s="3" t="str">
        <f t="shared" si="23"/>
        <v>2014121210</v>
      </c>
      <c r="J173">
        <v>3</v>
      </c>
      <c r="K173">
        <v>1.8</v>
      </c>
      <c r="L173" t="str">
        <f>VLOOKUP(C173,List!$A$2:$C$2089,3,)</f>
        <v>Hammersmith</v>
      </c>
      <c r="M173" t="str">
        <f>VLOOKUP(C173,List!$A$2:$C$2089,2,)</f>
        <v>Circle</v>
      </c>
      <c r="N173" t="str">
        <f t="shared" si="17"/>
        <v>Hammersmith|Circle</v>
      </c>
      <c r="O173">
        <f>VLOOKUP(N173,Depth!$A$2:$F$427,3,)</f>
        <v>5</v>
      </c>
      <c r="P173">
        <f>VLOOKUP(N173,Depth!$A$2:$F$427,5,)</f>
        <v>104.4</v>
      </c>
      <c r="Q173">
        <f>VLOOKUP(N173,Depth!$A$2:$F$427,6,)</f>
        <v>0.6</v>
      </c>
      <c r="R173">
        <f>VLOOKUP(L173,longitude_latitude!C:J,7,)</f>
        <v>-0.22333450699999999</v>
      </c>
      <c r="S173">
        <f>VLOOKUP(L173,longitude_latitude!C:J,8,)</f>
        <v>51.493273559999999</v>
      </c>
      <c r="T173">
        <f t="shared" si="18"/>
        <v>-11.500224864338733</v>
      </c>
      <c r="U173">
        <f>VLOOKUP(M173,LINE!$A$2:$B$13,2,)</f>
        <v>4</v>
      </c>
      <c r="V173">
        <f>VLOOKUP(L173,Entry_exit!B:P,4,)</f>
        <v>46414</v>
      </c>
      <c r="W173">
        <f>2020 - VLOOKUP(L173, age!$A:$D,4,)</f>
        <v>156</v>
      </c>
      <c r="X173">
        <f>VLOOKUP(H173,'air-quality-london-time-of-day'!E:G,3,FALSE)</f>
        <v>12.8</v>
      </c>
      <c r="Y173">
        <f>VLOOKUP(I173,Weather!F:K,2,)</f>
        <v>9</v>
      </c>
      <c r="Z173">
        <f>VLOOKUP(I173,Weather!F:K,3,)</f>
        <v>0.15</v>
      </c>
      <c r="AA173">
        <f>VLOOKUP(I173,Weather!F:K,4,)</f>
        <v>0.6</v>
      </c>
      <c r="AB173">
        <f>VLOOKUP(I173,Weather!F:K,5,)</f>
        <v>1017</v>
      </c>
      <c r="AC173">
        <f>VLOOKUP(I173,Weather!F:K,6,)</f>
        <v>4</v>
      </c>
    </row>
    <row r="174" spans="1:29" x14ac:dyDescent="0.25">
      <c r="A174" t="s">
        <v>7</v>
      </c>
      <c r="B174" t="s">
        <v>5</v>
      </c>
      <c r="C174" s="1">
        <v>41983.508333333331</v>
      </c>
      <c r="D174" s="3">
        <f t="shared" si="16"/>
        <v>2014</v>
      </c>
      <c r="E174" s="3">
        <f t="shared" si="19"/>
        <v>12</v>
      </c>
      <c r="F174" s="3">
        <f t="shared" si="20"/>
        <v>12</v>
      </c>
      <c r="G174" s="3">
        <f t="shared" si="21"/>
        <v>10</v>
      </c>
      <c r="H174" s="3" t="str">
        <f t="shared" si="22"/>
        <v>20141212</v>
      </c>
      <c r="I174" s="3" t="str">
        <f t="shared" si="23"/>
        <v>2014121210</v>
      </c>
      <c r="J174">
        <v>4</v>
      </c>
      <c r="K174">
        <v>2.4</v>
      </c>
      <c r="L174" t="str">
        <f>VLOOKUP(C174,List!$A$2:$C$2089,3,)</f>
        <v>Hammersmith</v>
      </c>
      <c r="M174" t="str">
        <f>VLOOKUP(C174,List!$A$2:$C$2089,2,)</f>
        <v>Circle</v>
      </c>
      <c r="N174" t="str">
        <f t="shared" si="17"/>
        <v>Hammersmith|Circle</v>
      </c>
      <c r="O174">
        <f>VLOOKUP(N174,Depth!$A$2:$F$427,3,)</f>
        <v>5</v>
      </c>
      <c r="P174">
        <f>VLOOKUP(N174,Depth!$A$2:$F$427,5,)</f>
        <v>104.4</v>
      </c>
      <c r="Q174">
        <f>VLOOKUP(N174,Depth!$A$2:$F$427,6,)</f>
        <v>0.6</v>
      </c>
      <c r="R174">
        <f>VLOOKUP(L174,longitude_latitude!C:J,7,)</f>
        <v>-0.22333450699999999</v>
      </c>
      <c r="S174">
        <f>VLOOKUP(L174,longitude_latitude!C:J,8,)</f>
        <v>51.493273559999999</v>
      </c>
      <c r="T174">
        <f t="shared" si="18"/>
        <v>-11.500224864338733</v>
      </c>
      <c r="U174">
        <f>VLOOKUP(M174,LINE!$A$2:$B$13,2,)</f>
        <v>4</v>
      </c>
      <c r="V174">
        <f>VLOOKUP(L174,Entry_exit!B:P,4,)</f>
        <v>46414</v>
      </c>
      <c r="W174">
        <f>2020 - VLOOKUP(L174, age!$A:$D,4,)</f>
        <v>156</v>
      </c>
      <c r="X174">
        <f>VLOOKUP(H174,'air-quality-london-time-of-day'!E:G,3,FALSE)</f>
        <v>12.8</v>
      </c>
      <c r="Y174">
        <f>VLOOKUP(I174,Weather!F:K,2,)</f>
        <v>9</v>
      </c>
      <c r="Z174">
        <f>VLOOKUP(I174,Weather!F:K,3,)</f>
        <v>0.15</v>
      </c>
      <c r="AA174">
        <f>VLOOKUP(I174,Weather!F:K,4,)</f>
        <v>0.6</v>
      </c>
      <c r="AB174">
        <f>VLOOKUP(I174,Weather!F:K,5,)</f>
        <v>1017</v>
      </c>
      <c r="AC174">
        <f>VLOOKUP(I174,Weather!F:K,6,)</f>
        <v>4</v>
      </c>
    </row>
    <row r="175" spans="1:29" x14ac:dyDescent="0.25">
      <c r="A175" t="s">
        <v>7</v>
      </c>
      <c r="B175" t="s">
        <v>5</v>
      </c>
      <c r="C175" s="1">
        <v>41983.509027777778</v>
      </c>
      <c r="D175" s="3">
        <f t="shared" si="16"/>
        <v>2014</v>
      </c>
      <c r="E175" s="3">
        <f t="shared" si="19"/>
        <v>12</v>
      </c>
      <c r="F175" s="3">
        <f t="shared" si="20"/>
        <v>12</v>
      </c>
      <c r="G175" s="3">
        <f t="shared" si="21"/>
        <v>10</v>
      </c>
      <c r="H175" s="3" t="str">
        <f t="shared" si="22"/>
        <v>20141212</v>
      </c>
      <c r="I175" s="3" t="str">
        <f t="shared" si="23"/>
        <v>2014121210</v>
      </c>
      <c r="J175">
        <v>7</v>
      </c>
      <c r="K175">
        <v>4.2</v>
      </c>
      <c r="L175" t="str">
        <f>VLOOKUP(C175,List!$A$2:$C$2089,3,)</f>
        <v>Hammersmith</v>
      </c>
      <c r="M175" t="str">
        <f>VLOOKUP(C175,List!$A$2:$C$2089,2,)</f>
        <v>Circle</v>
      </c>
      <c r="N175" t="str">
        <f t="shared" si="17"/>
        <v>Hammersmith|Circle</v>
      </c>
      <c r="O175">
        <f>VLOOKUP(N175,Depth!$A$2:$F$427,3,)</f>
        <v>5</v>
      </c>
      <c r="P175">
        <f>VLOOKUP(N175,Depth!$A$2:$F$427,5,)</f>
        <v>104.4</v>
      </c>
      <c r="Q175">
        <f>VLOOKUP(N175,Depth!$A$2:$F$427,6,)</f>
        <v>0.6</v>
      </c>
      <c r="R175">
        <f>VLOOKUP(L175,longitude_latitude!C:J,7,)</f>
        <v>-0.22333450699999999</v>
      </c>
      <c r="S175">
        <f>VLOOKUP(L175,longitude_latitude!C:J,8,)</f>
        <v>51.493273559999999</v>
      </c>
      <c r="T175">
        <f t="shared" si="18"/>
        <v>-11.500224864338733</v>
      </c>
      <c r="U175">
        <f>VLOOKUP(M175,LINE!$A$2:$B$13,2,)</f>
        <v>4</v>
      </c>
      <c r="V175">
        <f>VLOOKUP(L175,Entry_exit!B:P,4,)</f>
        <v>46414</v>
      </c>
      <c r="W175">
        <f>2020 - VLOOKUP(L175, age!$A:$D,4,)</f>
        <v>156</v>
      </c>
      <c r="X175">
        <f>VLOOKUP(H175,'air-quality-london-time-of-day'!E:G,3,FALSE)</f>
        <v>12.8</v>
      </c>
      <c r="Y175">
        <f>VLOOKUP(I175,Weather!F:K,2,)</f>
        <v>9</v>
      </c>
      <c r="Z175">
        <f>VLOOKUP(I175,Weather!F:K,3,)</f>
        <v>0.15</v>
      </c>
      <c r="AA175">
        <f>VLOOKUP(I175,Weather!F:K,4,)</f>
        <v>0.6</v>
      </c>
      <c r="AB175">
        <f>VLOOKUP(I175,Weather!F:K,5,)</f>
        <v>1017</v>
      </c>
      <c r="AC175">
        <f>VLOOKUP(I175,Weather!F:K,6,)</f>
        <v>4</v>
      </c>
    </row>
    <row r="176" spans="1:29" x14ac:dyDescent="0.25">
      <c r="A176" t="s">
        <v>7</v>
      </c>
      <c r="B176" t="s">
        <v>5</v>
      </c>
      <c r="C176" s="1">
        <v>41983.509722222225</v>
      </c>
      <c r="D176" s="3">
        <f t="shared" si="16"/>
        <v>2014</v>
      </c>
      <c r="E176" s="3">
        <f t="shared" si="19"/>
        <v>12</v>
      </c>
      <c r="F176" s="3">
        <f t="shared" si="20"/>
        <v>12</v>
      </c>
      <c r="G176" s="3">
        <f t="shared" si="21"/>
        <v>10</v>
      </c>
      <c r="H176" s="3" t="str">
        <f t="shared" si="22"/>
        <v>20141212</v>
      </c>
      <c r="I176" s="3" t="str">
        <f t="shared" si="23"/>
        <v>2014121210</v>
      </c>
      <c r="J176">
        <v>4</v>
      </c>
      <c r="K176">
        <v>2.4</v>
      </c>
      <c r="L176" t="str">
        <f>VLOOKUP(C176,List!$A$2:$C$2089,3,)</f>
        <v>Goldhawk Road</v>
      </c>
      <c r="M176" t="str">
        <f>VLOOKUP(C176,List!$A$2:$C$2089,2,)</f>
        <v>Circle</v>
      </c>
      <c r="N176" t="str">
        <f t="shared" si="17"/>
        <v>Goldhawk Road|Circle</v>
      </c>
      <c r="O176">
        <f>VLOOKUP(N176,Depth!$A$2:$F$427,3,)</f>
        <v>5</v>
      </c>
      <c r="P176">
        <f>VLOOKUP(N176,Depth!$A$2:$F$427,5,)</f>
        <v>111</v>
      </c>
      <c r="Q176">
        <f>VLOOKUP(N176,Depth!$A$2:$F$427,6,)</f>
        <v>-6</v>
      </c>
      <c r="R176">
        <f>VLOOKUP(L176,longitude_latitude!C:J,7,)</f>
        <v>-0.22504987300000001</v>
      </c>
      <c r="S176">
        <f>VLOOKUP(L176,longitude_latitude!C:J,8,)</f>
        <v>51.501482340000003</v>
      </c>
      <c r="T176">
        <f t="shared" si="18"/>
        <v>-11.590402059928744</v>
      </c>
      <c r="U176">
        <f>VLOOKUP(M176,LINE!$A$2:$B$13,2,)</f>
        <v>4</v>
      </c>
      <c r="V176">
        <f>VLOOKUP(L176,Entry_exit!B:P,4,)</f>
        <v>3469</v>
      </c>
      <c r="W176">
        <f>2020 - VLOOKUP(L176, age!$A:$D,4,)</f>
        <v>106</v>
      </c>
      <c r="X176">
        <f>VLOOKUP(H176,'air-quality-london-time-of-day'!E:G,3,FALSE)</f>
        <v>12.8</v>
      </c>
      <c r="Y176">
        <f>VLOOKUP(I176,Weather!F:K,2,)</f>
        <v>9</v>
      </c>
      <c r="Z176">
        <f>VLOOKUP(I176,Weather!F:K,3,)</f>
        <v>0.15</v>
      </c>
      <c r="AA176">
        <f>VLOOKUP(I176,Weather!F:K,4,)</f>
        <v>0.6</v>
      </c>
      <c r="AB176">
        <f>VLOOKUP(I176,Weather!F:K,5,)</f>
        <v>1017</v>
      </c>
      <c r="AC176">
        <f>VLOOKUP(I176,Weather!F:K,6,)</f>
        <v>4</v>
      </c>
    </row>
    <row r="177" spans="1:29" x14ac:dyDescent="0.25">
      <c r="A177" t="s">
        <v>7</v>
      </c>
      <c r="B177" t="s">
        <v>5</v>
      </c>
      <c r="C177" s="1">
        <v>41983.510416666664</v>
      </c>
      <c r="D177" s="3">
        <f t="shared" si="16"/>
        <v>2014</v>
      </c>
      <c r="E177" s="3">
        <f t="shared" si="19"/>
        <v>12</v>
      </c>
      <c r="F177" s="3">
        <f t="shared" si="20"/>
        <v>12</v>
      </c>
      <c r="G177" s="3">
        <f t="shared" si="21"/>
        <v>10</v>
      </c>
      <c r="H177" s="3" t="str">
        <f t="shared" si="22"/>
        <v>20141212</v>
      </c>
      <c r="I177" s="3" t="str">
        <f t="shared" si="23"/>
        <v>2014121210</v>
      </c>
      <c r="J177">
        <v>8</v>
      </c>
      <c r="K177">
        <v>4.8</v>
      </c>
      <c r="L177" t="str">
        <f>VLOOKUP(C177,List!$A$2:$C$2089,3,)</f>
        <v>Shepherd's Bush Market</v>
      </c>
      <c r="M177" t="str">
        <f>VLOOKUP(C177,List!$A$2:$C$2089,2,)</f>
        <v>Circle</v>
      </c>
      <c r="N177" t="str">
        <f t="shared" si="17"/>
        <v>Shepherd's Bush Market|Circle</v>
      </c>
      <c r="O177">
        <f>VLOOKUP(N177,Depth!$A$2:$F$427,3,)</f>
        <v>6</v>
      </c>
      <c r="P177">
        <f>VLOOKUP(N177,Depth!$A$2:$F$427,5,)</f>
        <v>111.9</v>
      </c>
      <c r="Q177">
        <f>VLOOKUP(N177,Depth!$A$2:$F$427,6,)</f>
        <v>-5.9</v>
      </c>
      <c r="R177">
        <f>VLOOKUP(L177,longitude_latitude!C:J,7,)</f>
        <v>-0.22470072499999999</v>
      </c>
      <c r="S177">
        <f>VLOOKUP(L177,longitude_latitude!C:J,8,)</f>
        <v>51.505581550000002</v>
      </c>
      <c r="T177">
        <f t="shared" si="18"/>
        <v>-11.573341515831624</v>
      </c>
      <c r="U177">
        <f>VLOOKUP(M177,LINE!$A$2:$B$13,2,)</f>
        <v>4</v>
      </c>
      <c r="V177">
        <f>VLOOKUP(L177,Entry_exit!B:P,4,)</f>
        <v>5720</v>
      </c>
      <c r="W177">
        <f>2020 - VLOOKUP(L177, age!$A:$D,4,)</f>
        <v>156</v>
      </c>
      <c r="X177">
        <f>VLOOKUP(H177,'air-quality-london-time-of-day'!E:G,3,FALSE)</f>
        <v>12.8</v>
      </c>
      <c r="Y177">
        <f>VLOOKUP(I177,Weather!F:K,2,)</f>
        <v>9</v>
      </c>
      <c r="Z177">
        <f>VLOOKUP(I177,Weather!F:K,3,)</f>
        <v>0.15</v>
      </c>
      <c r="AA177">
        <f>VLOOKUP(I177,Weather!F:K,4,)</f>
        <v>0.6</v>
      </c>
      <c r="AB177">
        <f>VLOOKUP(I177,Weather!F:K,5,)</f>
        <v>1017</v>
      </c>
      <c r="AC177">
        <f>VLOOKUP(I177,Weather!F:K,6,)</f>
        <v>4</v>
      </c>
    </row>
    <row r="178" spans="1:29" x14ac:dyDescent="0.25">
      <c r="A178" t="s">
        <v>7</v>
      </c>
      <c r="B178" t="s">
        <v>5</v>
      </c>
      <c r="C178" s="1">
        <v>41983.511111111111</v>
      </c>
      <c r="D178" s="3">
        <f t="shared" si="16"/>
        <v>2014</v>
      </c>
      <c r="E178" s="3">
        <f t="shared" si="19"/>
        <v>12</v>
      </c>
      <c r="F178" s="3">
        <f t="shared" si="20"/>
        <v>12</v>
      </c>
      <c r="G178" s="3">
        <f t="shared" si="21"/>
        <v>10</v>
      </c>
      <c r="H178" s="3" t="str">
        <f t="shared" si="22"/>
        <v>20141212</v>
      </c>
      <c r="I178" s="3" t="str">
        <f t="shared" si="23"/>
        <v>2014121210</v>
      </c>
      <c r="J178">
        <v>6</v>
      </c>
      <c r="K178">
        <v>3.6</v>
      </c>
      <c r="L178" t="str">
        <f>VLOOKUP(C178,List!$A$2:$C$2089,3,)</f>
        <v>Wood Lane</v>
      </c>
      <c r="M178" t="str">
        <f>VLOOKUP(C178,List!$A$2:$C$2089,2,)</f>
        <v>Circle</v>
      </c>
      <c r="N178" t="str">
        <f t="shared" si="17"/>
        <v>Wood Lane|Circle</v>
      </c>
      <c r="O178">
        <f>VLOOKUP(N178,Depth!$A$2:$F$427,3,)</f>
        <v>6.7</v>
      </c>
      <c r="P178">
        <f>VLOOKUP(N178,Depth!$A$2:$F$427,5,)</f>
        <v>113.1</v>
      </c>
      <c r="Q178">
        <f>VLOOKUP(N178,Depth!$A$2:$F$427,6,)</f>
        <v>-6.4</v>
      </c>
      <c r="R178">
        <f>VLOOKUP(L178,longitude_latitude!C:J,7,)</f>
        <v>-0.22199416199999999</v>
      </c>
      <c r="S178">
        <f>VLOOKUP(L178,longitude_latitude!C:J,8,)</f>
        <v>51.509632080000003</v>
      </c>
      <c r="T178">
        <f t="shared" si="18"/>
        <v>-11.434837608527918</v>
      </c>
      <c r="U178">
        <f>VLOOKUP(M178,LINE!$A$2:$B$13,2,)</f>
        <v>4</v>
      </c>
      <c r="V178">
        <f>VLOOKUP(L178,Entry_exit!B:P,4,)</f>
        <v>5457</v>
      </c>
      <c r="W178">
        <f>2020 - VLOOKUP(L178, age!$A:$D,4,)</f>
        <v>112</v>
      </c>
      <c r="X178">
        <f>VLOOKUP(H178,'air-quality-london-time-of-day'!E:G,3,FALSE)</f>
        <v>12.8</v>
      </c>
      <c r="Y178">
        <f>VLOOKUP(I178,Weather!F:K,2,)</f>
        <v>9</v>
      </c>
      <c r="Z178">
        <f>VLOOKUP(I178,Weather!F:K,3,)</f>
        <v>0.15</v>
      </c>
      <c r="AA178">
        <f>VLOOKUP(I178,Weather!F:K,4,)</f>
        <v>0.6</v>
      </c>
      <c r="AB178">
        <f>VLOOKUP(I178,Weather!F:K,5,)</f>
        <v>1017</v>
      </c>
      <c r="AC178">
        <f>VLOOKUP(I178,Weather!F:K,6,)</f>
        <v>4</v>
      </c>
    </row>
    <row r="179" spans="1:29" x14ac:dyDescent="0.25">
      <c r="A179" t="s">
        <v>7</v>
      </c>
      <c r="B179" t="s">
        <v>5</v>
      </c>
      <c r="C179" s="1">
        <v>41983.511805555558</v>
      </c>
      <c r="D179" s="3">
        <f t="shared" si="16"/>
        <v>2014</v>
      </c>
      <c r="E179" s="3">
        <f t="shared" si="19"/>
        <v>12</v>
      </c>
      <c r="F179" s="3">
        <f t="shared" si="20"/>
        <v>12</v>
      </c>
      <c r="G179" s="3">
        <f t="shared" si="21"/>
        <v>10</v>
      </c>
      <c r="H179" s="3" t="str">
        <f t="shared" si="22"/>
        <v>20141212</v>
      </c>
      <c r="I179" s="3" t="str">
        <f t="shared" si="23"/>
        <v>2014121210</v>
      </c>
      <c r="J179">
        <v>4</v>
      </c>
      <c r="K179">
        <v>2.4</v>
      </c>
      <c r="L179" t="str">
        <f>VLOOKUP(C179,List!$A$2:$C$2089,3,)</f>
        <v>Wood Lane</v>
      </c>
      <c r="M179" t="str">
        <f>VLOOKUP(C179,List!$A$2:$C$2089,2,)</f>
        <v>Circle</v>
      </c>
      <c r="N179" t="str">
        <f t="shared" si="17"/>
        <v>Wood Lane|Circle</v>
      </c>
      <c r="O179">
        <f>VLOOKUP(N179,Depth!$A$2:$F$427,3,)</f>
        <v>6.7</v>
      </c>
      <c r="P179">
        <f>VLOOKUP(N179,Depth!$A$2:$F$427,5,)</f>
        <v>113.1</v>
      </c>
      <c r="Q179">
        <f>VLOOKUP(N179,Depth!$A$2:$F$427,6,)</f>
        <v>-6.4</v>
      </c>
      <c r="R179">
        <f>VLOOKUP(L179,longitude_latitude!C:J,7,)</f>
        <v>-0.22199416199999999</v>
      </c>
      <c r="S179">
        <f>VLOOKUP(L179,longitude_latitude!C:J,8,)</f>
        <v>51.509632080000003</v>
      </c>
      <c r="T179">
        <f t="shared" si="18"/>
        <v>-11.434837608527918</v>
      </c>
      <c r="U179">
        <f>VLOOKUP(M179,LINE!$A$2:$B$13,2,)</f>
        <v>4</v>
      </c>
      <c r="V179">
        <f>VLOOKUP(L179,Entry_exit!B:P,4,)</f>
        <v>5457</v>
      </c>
      <c r="W179">
        <f>2020 - VLOOKUP(L179, age!$A:$D,4,)</f>
        <v>112</v>
      </c>
      <c r="X179">
        <f>VLOOKUP(H179,'air-quality-london-time-of-day'!E:G,3,FALSE)</f>
        <v>12.8</v>
      </c>
      <c r="Y179">
        <f>VLOOKUP(I179,Weather!F:K,2,)</f>
        <v>9</v>
      </c>
      <c r="Z179">
        <f>VLOOKUP(I179,Weather!F:K,3,)</f>
        <v>0.15</v>
      </c>
      <c r="AA179">
        <f>VLOOKUP(I179,Weather!F:K,4,)</f>
        <v>0.6</v>
      </c>
      <c r="AB179">
        <f>VLOOKUP(I179,Weather!F:K,5,)</f>
        <v>1017</v>
      </c>
      <c r="AC179">
        <f>VLOOKUP(I179,Weather!F:K,6,)</f>
        <v>4</v>
      </c>
    </row>
    <row r="180" spans="1:29" x14ac:dyDescent="0.25">
      <c r="A180" t="s">
        <v>7</v>
      </c>
      <c r="B180" t="s">
        <v>5</v>
      </c>
      <c r="C180" s="1">
        <v>41983.512499999997</v>
      </c>
      <c r="D180" s="3">
        <f t="shared" si="16"/>
        <v>2014</v>
      </c>
      <c r="E180" s="3">
        <f t="shared" si="19"/>
        <v>12</v>
      </c>
      <c r="F180" s="3">
        <f t="shared" si="20"/>
        <v>12</v>
      </c>
      <c r="G180" s="3">
        <f t="shared" si="21"/>
        <v>10</v>
      </c>
      <c r="H180" s="3" t="str">
        <f t="shared" si="22"/>
        <v>20141212</v>
      </c>
      <c r="I180" s="3" t="str">
        <f t="shared" si="23"/>
        <v>2014121210</v>
      </c>
      <c r="J180">
        <v>6</v>
      </c>
      <c r="K180">
        <v>3.6</v>
      </c>
      <c r="L180" t="str">
        <f>VLOOKUP(C180,List!$A$2:$C$2089,3,)</f>
        <v>Latimer Road</v>
      </c>
      <c r="M180" t="str">
        <f>VLOOKUP(C180,List!$A$2:$C$2089,2,)</f>
        <v>Circle</v>
      </c>
      <c r="N180" t="str">
        <f t="shared" si="17"/>
        <v>Latimer Road|Circle</v>
      </c>
      <c r="O180">
        <f>VLOOKUP(N180,Depth!$A$2:$F$427,3,)</f>
        <v>8</v>
      </c>
      <c r="P180">
        <f>VLOOKUP(N180,Depth!$A$2:$F$427,5,)</f>
        <v>114</v>
      </c>
      <c r="Q180">
        <f>VLOOKUP(N180,Depth!$A$2:$F$427,6,)</f>
        <v>-6</v>
      </c>
      <c r="R180">
        <f>VLOOKUP(L180,longitude_latitude!C:J,7,)</f>
        <v>-0.216257476</v>
      </c>
      <c r="S180">
        <f>VLOOKUP(L180,longitude_latitude!C:J,8,)</f>
        <v>51.51295039</v>
      </c>
      <c r="T180">
        <f t="shared" si="18"/>
        <v>-11.140060632654617</v>
      </c>
      <c r="U180">
        <f>VLOOKUP(M180,LINE!$A$2:$B$13,2,)</f>
        <v>4</v>
      </c>
      <c r="V180">
        <f>VLOOKUP(L180,Entry_exit!B:P,4,)</f>
        <v>4448</v>
      </c>
      <c r="W180">
        <f>2020 - VLOOKUP(L180, age!$A:$D,4,)</f>
        <v>152</v>
      </c>
      <c r="X180">
        <f>VLOOKUP(H180,'air-quality-london-time-of-day'!E:G,3,FALSE)</f>
        <v>12.8</v>
      </c>
      <c r="Y180">
        <f>VLOOKUP(I180,Weather!F:K,2,)</f>
        <v>9</v>
      </c>
      <c r="Z180">
        <f>VLOOKUP(I180,Weather!F:K,3,)</f>
        <v>0.15</v>
      </c>
      <c r="AA180">
        <f>VLOOKUP(I180,Weather!F:K,4,)</f>
        <v>0.6</v>
      </c>
      <c r="AB180">
        <f>VLOOKUP(I180,Weather!F:K,5,)</f>
        <v>1017</v>
      </c>
      <c r="AC180">
        <f>VLOOKUP(I180,Weather!F:K,6,)</f>
        <v>4</v>
      </c>
    </row>
    <row r="181" spans="1:29" x14ac:dyDescent="0.25">
      <c r="A181" t="s">
        <v>7</v>
      </c>
      <c r="B181" t="s">
        <v>5</v>
      </c>
      <c r="C181" s="1">
        <v>41983.513194444444</v>
      </c>
      <c r="D181" s="3">
        <f t="shared" si="16"/>
        <v>2014</v>
      </c>
      <c r="E181" s="3">
        <f t="shared" si="19"/>
        <v>12</v>
      </c>
      <c r="F181" s="3">
        <f t="shared" si="20"/>
        <v>12</v>
      </c>
      <c r="G181" s="3">
        <f t="shared" si="21"/>
        <v>10</v>
      </c>
      <c r="H181" s="3" t="str">
        <f t="shared" si="22"/>
        <v>20141212</v>
      </c>
      <c r="I181" s="3" t="str">
        <f t="shared" si="23"/>
        <v>2014121210</v>
      </c>
      <c r="J181">
        <v>5</v>
      </c>
      <c r="K181">
        <v>3</v>
      </c>
      <c r="L181" t="str">
        <f>VLOOKUP(C181,List!$A$2:$C$2089,3,)</f>
        <v>Latimer Road</v>
      </c>
      <c r="M181" t="str">
        <f>VLOOKUP(C181,List!$A$2:$C$2089,2,)</f>
        <v>Circle</v>
      </c>
      <c r="N181" t="str">
        <f t="shared" si="17"/>
        <v>Latimer Road|Circle</v>
      </c>
      <c r="O181">
        <f>VLOOKUP(N181,Depth!$A$2:$F$427,3,)</f>
        <v>8</v>
      </c>
      <c r="P181">
        <f>VLOOKUP(N181,Depth!$A$2:$F$427,5,)</f>
        <v>114</v>
      </c>
      <c r="Q181">
        <f>VLOOKUP(N181,Depth!$A$2:$F$427,6,)</f>
        <v>-6</v>
      </c>
      <c r="R181">
        <f>VLOOKUP(L181,longitude_latitude!C:J,7,)</f>
        <v>-0.216257476</v>
      </c>
      <c r="S181">
        <f>VLOOKUP(L181,longitude_latitude!C:J,8,)</f>
        <v>51.51295039</v>
      </c>
      <c r="T181">
        <f t="shared" si="18"/>
        <v>-11.140060632654617</v>
      </c>
      <c r="U181">
        <f>VLOOKUP(M181,LINE!$A$2:$B$13,2,)</f>
        <v>4</v>
      </c>
      <c r="V181">
        <f>VLOOKUP(L181,Entry_exit!B:P,4,)</f>
        <v>4448</v>
      </c>
      <c r="W181">
        <f>2020 - VLOOKUP(L181, age!$A:$D,4,)</f>
        <v>152</v>
      </c>
      <c r="X181">
        <f>VLOOKUP(H181,'air-quality-london-time-of-day'!E:G,3,FALSE)</f>
        <v>12.8</v>
      </c>
      <c r="Y181">
        <f>VLOOKUP(I181,Weather!F:K,2,)</f>
        <v>9</v>
      </c>
      <c r="Z181">
        <f>VLOOKUP(I181,Weather!F:K,3,)</f>
        <v>0.15</v>
      </c>
      <c r="AA181">
        <f>VLOOKUP(I181,Weather!F:K,4,)</f>
        <v>0.6</v>
      </c>
      <c r="AB181">
        <f>VLOOKUP(I181,Weather!F:K,5,)</f>
        <v>1017</v>
      </c>
      <c r="AC181">
        <f>VLOOKUP(I181,Weather!F:K,6,)</f>
        <v>4</v>
      </c>
    </row>
    <row r="182" spans="1:29" x14ac:dyDescent="0.25">
      <c r="A182" t="s">
        <v>7</v>
      </c>
      <c r="B182" t="s">
        <v>5</v>
      </c>
      <c r="C182" s="1">
        <v>41983.513888888891</v>
      </c>
      <c r="D182" s="3">
        <f t="shared" si="16"/>
        <v>2014</v>
      </c>
      <c r="E182" s="3">
        <f t="shared" si="19"/>
        <v>12</v>
      </c>
      <c r="F182" s="3">
        <f t="shared" si="20"/>
        <v>12</v>
      </c>
      <c r="G182" s="3">
        <f t="shared" si="21"/>
        <v>10</v>
      </c>
      <c r="H182" s="3" t="str">
        <f t="shared" si="22"/>
        <v>20141212</v>
      </c>
      <c r="I182" s="3" t="str">
        <f t="shared" si="23"/>
        <v>2014121210</v>
      </c>
      <c r="J182">
        <v>3</v>
      </c>
      <c r="K182">
        <v>1.8</v>
      </c>
      <c r="L182" t="str">
        <f>VLOOKUP(C182,List!$A$2:$C$2089,3,)</f>
        <v>Ladbroke Grove</v>
      </c>
      <c r="M182" t="str">
        <f>VLOOKUP(C182,List!$A$2:$C$2089,2,)</f>
        <v>Circle</v>
      </c>
      <c r="N182" t="str">
        <f t="shared" si="17"/>
        <v>Ladbroke Grove|Circle</v>
      </c>
      <c r="O182">
        <f>VLOOKUP(N182,Depth!$A$2:$F$427,3,)</f>
        <v>14</v>
      </c>
      <c r="P182">
        <f>VLOOKUP(N182,Depth!$A$2:$F$427,5,)</f>
        <v>119.4</v>
      </c>
      <c r="Q182">
        <f>VLOOKUP(N182,Depth!$A$2:$F$427,6,)</f>
        <v>-5.4</v>
      </c>
      <c r="R182">
        <f>VLOOKUP(L182,longitude_latitude!C:J,7,)</f>
        <v>-0.209304449</v>
      </c>
      <c r="S182">
        <f>VLOOKUP(L182,longitude_latitude!C:J,8,)</f>
        <v>51.516812610000002</v>
      </c>
      <c r="T182">
        <f t="shared" si="18"/>
        <v>-10.782698077572302</v>
      </c>
      <c r="U182">
        <f>VLOOKUP(M182,LINE!$A$2:$B$13,2,)</f>
        <v>4</v>
      </c>
      <c r="V182">
        <f>VLOOKUP(L182,Entry_exit!B:P,4,)</f>
        <v>9301</v>
      </c>
      <c r="W182">
        <f>2020 - VLOOKUP(L182, age!$A:$D,4,)</f>
        <v>156</v>
      </c>
      <c r="X182">
        <f>VLOOKUP(H182,'air-quality-london-time-of-day'!E:G,3,FALSE)</f>
        <v>12.8</v>
      </c>
      <c r="Y182">
        <f>VLOOKUP(I182,Weather!F:K,2,)</f>
        <v>9</v>
      </c>
      <c r="Z182">
        <f>VLOOKUP(I182,Weather!F:K,3,)</f>
        <v>0.15</v>
      </c>
      <c r="AA182">
        <f>VLOOKUP(I182,Weather!F:K,4,)</f>
        <v>0.6</v>
      </c>
      <c r="AB182">
        <f>VLOOKUP(I182,Weather!F:K,5,)</f>
        <v>1017</v>
      </c>
      <c r="AC182">
        <f>VLOOKUP(I182,Weather!F:K,6,)</f>
        <v>4</v>
      </c>
    </row>
    <row r="183" spans="1:29" x14ac:dyDescent="0.25">
      <c r="A183" t="s">
        <v>7</v>
      </c>
      <c r="B183" t="s">
        <v>5</v>
      </c>
      <c r="C183" s="1">
        <v>41983.51458333333</v>
      </c>
      <c r="D183" s="3">
        <f t="shared" si="16"/>
        <v>2014</v>
      </c>
      <c r="E183" s="3">
        <f t="shared" si="19"/>
        <v>12</v>
      </c>
      <c r="F183" s="3">
        <f t="shared" si="20"/>
        <v>12</v>
      </c>
      <c r="G183" s="3">
        <f t="shared" si="21"/>
        <v>10</v>
      </c>
      <c r="H183" s="3" t="str">
        <f t="shared" si="22"/>
        <v>20141212</v>
      </c>
      <c r="I183" s="3" t="str">
        <f t="shared" si="23"/>
        <v>2014121210</v>
      </c>
      <c r="J183">
        <v>7</v>
      </c>
      <c r="K183">
        <v>4.2</v>
      </c>
      <c r="L183" t="str">
        <f>VLOOKUP(C183,List!$A$2:$C$2089,3,)</f>
        <v>Westbourne Park</v>
      </c>
      <c r="M183" t="str">
        <f>VLOOKUP(C183,List!$A$2:$C$2089,2,)</f>
        <v>Circle</v>
      </c>
      <c r="N183" t="str">
        <f t="shared" si="17"/>
        <v>Westbourne Park|Circle</v>
      </c>
      <c r="O183">
        <f>VLOOKUP(N183,Depth!$A$2:$F$427,3,)</f>
        <v>28</v>
      </c>
      <c r="P183">
        <f>VLOOKUP(N183,Depth!$A$2:$F$427,5,)</f>
        <v>122.5</v>
      </c>
      <c r="Q183">
        <f>VLOOKUP(N183,Depth!$A$2:$F$427,6,)</f>
        <v>5.5</v>
      </c>
      <c r="R183">
        <f>VLOOKUP(L183,longitude_latitude!C:J,7,)</f>
        <v>-0.19955426700000001</v>
      </c>
      <c r="S183">
        <f>VLOOKUP(L183,longitude_latitude!C:J,8,)</f>
        <v>51.520412389999997</v>
      </c>
      <c r="T183">
        <f t="shared" si="18"/>
        <v>-10.281118130024169</v>
      </c>
      <c r="U183">
        <f>VLOOKUP(M183,LINE!$A$2:$B$13,2,)</f>
        <v>4</v>
      </c>
      <c r="V183">
        <f>VLOOKUP(L183,Entry_exit!B:P,4,)</f>
        <v>6864</v>
      </c>
      <c r="W183">
        <f>2020 - VLOOKUP(L183, age!$A:$D,4,)</f>
        <v>154</v>
      </c>
      <c r="X183">
        <f>VLOOKUP(H183,'air-quality-london-time-of-day'!E:G,3,FALSE)</f>
        <v>12.8</v>
      </c>
      <c r="Y183">
        <f>VLOOKUP(I183,Weather!F:K,2,)</f>
        <v>9</v>
      </c>
      <c r="Z183">
        <f>VLOOKUP(I183,Weather!F:K,3,)</f>
        <v>0.15</v>
      </c>
      <c r="AA183">
        <f>VLOOKUP(I183,Weather!F:K,4,)</f>
        <v>0.6</v>
      </c>
      <c r="AB183">
        <f>VLOOKUP(I183,Weather!F:K,5,)</f>
        <v>1017</v>
      </c>
      <c r="AC183">
        <f>VLOOKUP(I183,Weather!F:K,6,)</f>
        <v>4</v>
      </c>
    </row>
    <row r="184" spans="1:29" x14ac:dyDescent="0.25">
      <c r="A184" t="s">
        <v>7</v>
      </c>
      <c r="B184" t="s">
        <v>5</v>
      </c>
      <c r="C184" s="1">
        <v>41983.515277777777</v>
      </c>
      <c r="D184" s="3">
        <f t="shared" si="16"/>
        <v>2014</v>
      </c>
      <c r="E184" s="3">
        <f t="shared" si="19"/>
        <v>12</v>
      </c>
      <c r="F184" s="3">
        <f t="shared" si="20"/>
        <v>12</v>
      </c>
      <c r="G184" s="3">
        <f t="shared" si="21"/>
        <v>10</v>
      </c>
      <c r="H184" s="3" t="str">
        <f t="shared" si="22"/>
        <v>20141212</v>
      </c>
      <c r="I184" s="3" t="str">
        <f t="shared" si="23"/>
        <v>2014121210</v>
      </c>
      <c r="J184">
        <v>8</v>
      </c>
      <c r="K184">
        <v>4.8</v>
      </c>
      <c r="L184" t="str">
        <f>VLOOKUP(C184,List!$A$2:$C$2089,3,)</f>
        <v>Westbourne Park</v>
      </c>
      <c r="M184" t="str">
        <f>VLOOKUP(C184,List!$A$2:$C$2089,2,)</f>
        <v>Circle</v>
      </c>
      <c r="N184" t="str">
        <f t="shared" si="17"/>
        <v>Westbourne Park|Circle</v>
      </c>
      <c r="O184">
        <f>VLOOKUP(N184,Depth!$A$2:$F$427,3,)</f>
        <v>28</v>
      </c>
      <c r="P184">
        <f>VLOOKUP(N184,Depth!$A$2:$F$427,5,)</f>
        <v>122.5</v>
      </c>
      <c r="Q184">
        <f>VLOOKUP(N184,Depth!$A$2:$F$427,6,)</f>
        <v>5.5</v>
      </c>
      <c r="R184">
        <f>VLOOKUP(L184,longitude_latitude!C:J,7,)</f>
        <v>-0.19955426700000001</v>
      </c>
      <c r="S184">
        <f>VLOOKUP(L184,longitude_latitude!C:J,8,)</f>
        <v>51.520412389999997</v>
      </c>
      <c r="T184">
        <f t="shared" si="18"/>
        <v>-10.281118130024169</v>
      </c>
      <c r="U184">
        <f>VLOOKUP(M184,LINE!$A$2:$B$13,2,)</f>
        <v>4</v>
      </c>
      <c r="V184">
        <f>VLOOKUP(L184,Entry_exit!B:P,4,)</f>
        <v>6864</v>
      </c>
      <c r="W184">
        <f>2020 - VLOOKUP(L184, age!$A:$D,4,)</f>
        <v>154</v>
      </c>
      <c r="X184">
        <f>VLOOKUP(H184,'air-quality-london-time-of-day'!E:G,3,FALSE)</f>
        <v>12.8</v>
      </c>
      <c r="Y184">
        <f>VLOOKUP(I184,Weather!F:K,2,)</f>
        <v>9</v>
      </c>
      <c r="Z184">
        <f>VLOOKUP(I184,Weather!F:K,3,)</f>
        <v>0.15</v>
      </c>
      <c r="AA184">
        <f>VLOOKUP(I184,Weather!F:K,4,)</f>
        <v>0.6</v>
      </c>
      <c r="AB184">
        <f>VLOOKUP(I184,Weather!F:K,5,)</f>
        <v>1017</v>
      </c>
      <c r="AC184">
        <f>VLOOKUP(I184,Weather!F:K,6,)</f>
        <v>4</v>
      </c>
    </row>
    <row r="185" spans="1:29" x14ac:dyDescent="0.25">
      <c r="A185" t="s">
        <v>7</v>
      </c>
      <c r="B185" t="s">
        <v>5</v>
      </c>
      <c r="C185" s="1">
        <v>41983.515972222223</v>
      </c>
      <c r="D185" s="3">
        <f t="shared" si="16"/>
        <v>2014</v>
      </c>
      <c r="E185" s="3">
        <f t="shared" si="19"/>
        <v>12</v>
      </c>
      <c r="F185" s="3">
        <f t="shared" si="20"/>
        <v>12</v>
      </c>
      <c r="G185" s="3">
        <f t="shared" si="21"/>
        <v>10</v>
      </c>
      <c r="H185" s="3" t="str">
        <f t="shared" si="22"/>
        <v>20141212</v>
      </c>
      <c r="I185" s="3" t="str">
        <f t="shared" si="23"/>
        <v>2014121210</v>
      </c>
      <c r="J185">
        <v>12</v>
      </c>
      <c r="K185">
        <v>7.2</v>
      </c>
      <c r="L185" t="str">
        <f>VLOOKUP(C185,List!$A$2:$C$2089,3,)</f>
        <v>Westbourne Park</v>
      </c>
      <c r="M185" t="str">
        <f>VLOOKUP(C185,List!$A$2:$C$2089,2,)</f>
        <v>Circle</v>
      </c>
      <c r="N185" t="str">
        <f t="shared" si="17"/>
        <v>Westbourne Park|Circle</v>
      </c>
      <c r="O185">
        <f>VLOOKUP(N185,Depth!$A$2:$F$427,3,)</f>
        <v>28</v>
      </c>
      <c r="P185">
        <f>VLOOKUP(N185,Depth!$A$2:$F$427,5,)</f>
        <v>122.5</v>
      </c>
      <c r="Q185">
        <f>VLOOKUP(N185,Depth!$A$2:$F$427,6,)</f>
        <v>5.5</v>
      </c>
      <c r="R185">
        <f>VLOOKUP(L185,longitude_latitude!C:J,7,)</f>
        <v>-0.19955426700000001</v>
      </c>
      <c r="S185">
        <f>VLOOKUP(L185,longitude_latitude!C:J,8,)</f>
        <v>51.520412389999997</v>
      </c>
      <c r="T185">
        <f t="shared" si="18"/>
        <v>-10.281118130024169</v>
      </c>
      <c r="U185">
        <f>VLOOKUP(M185,LINE!$A$2:$B$13,2,)</f>
        <v>4</v>
      </c>
      <c r="V185">
        <f>VLOOKUP(L185,Entry_exit!B:P,4,)</f>
        <v>6864</v>
      </c>
      <c r="W185">
        <f>2020 - VLOOKUP(L185, age!$A:$D,4,)</f>
        <v>154</v>
      </c>
      <c r="X185">
        <f>VLOOKUP(H185,'air-quality-london-time-of-day'!E:G,3,FALSE)</f>
        <v>12.8</v>
      </c>
      <c r="Y185">
        <f>VLOOKUP(I185,Weather!F:K,2,)</f>
        <v>9</v>
      </c>
      <c r="Z185">
        <f>VLOOKUP(I185,Weather!F:K,3,)</f>
        <v>0.15</v>
      </c>
      <c r="AA185">
        <f>VLOOKUP(I185,Weather!F:K,4,)</f>
        <v>0.6</v>
      </c>
      <c r="AB185">
        <f>VLOOKUP(I185,Weather!F:K,5,)</f>
        <v>1017</v>
      </c>
      <c r="AC185">
        <f>VLOOKUP(I185,Weather!F:K,6,)</f>
        <v>4</v>
      </c>
    </row>
    <row r="186" spans="1:29" x14ac:dyDescent="0.25">
      <c r="A186" t="s">
        <v>7</v>
      </c>
      <c r="B186" t="s">
        <v>5</v>
      </c>
      <c r="C186" s="1">
        <v>41983.51666666667</v>
      </c>
      <c r="D186" s="3">
        <f t="shared" si="16"/>
        <v>2014</v>
      </c>
      <c r="E186" s="3">
        <f t="shared" si="19"/>
        <v>12</v>
      </c>
      <c r="F186" s="3">
        <f t="shared" si="20"/>
        <v>12</v>
      </c>
      <c r="G186" s="3">
        <f t="shared" si="21"/>
        <v>10</v>
      </c>
      <c r="H186" s="3" t="str">
        <f t="shared" si="22"/>
        <v>20141212</v>
      </c>
      <c r="I186" s="3" t="str">
        <f t="shared" si="23"/>
        <v>2014121210</v>
      </c>
      <c r="J186">
        <v>8</v>
      </c>
      <c r="K186">
        <v>4.8</v>
      </c>
      <c r="L186" t="str">
        <f>VLOOKUP(C186,List!$A$2:$C$2089,3,)</f>
        <v>Royal Oak</v>
      </c>
      <c r="M186" t="str">
        <f>VLOOKUP(C186,List!$A$2:$C$2089,2,)</f>
        <v>Circle</v>
      </c>
      <c r="N186" t="str">
        <f t="shared" si="17"/>
        <v>Royal Oak|Circle</v>
      </c>
      <c r="O186">
        <f>VLOOKUP(N186,Depth!$A$2:$F$427,3,)</f>
        <v>27</v>
      </c>
      <c r="P186">
        <f>VLOOKUP(N186,Depth!$A$2:$F$427,5,)</f>
        <v>121</v>
      </c>
      <c r="Q186">
        <f>VLOOKUP(N186,Depth!$A$2:$F$427,6,)</f>
        <v>6</v>
      </c>
      <c r="R186">
        <f>VLOOKUP(L186,longitude_latitude!C:J,7,)</f>
        <v>-0.18618616199999999</v>
      </c>
      <c r="S186">
        <f>VLOOKUP(L186,longitude_latitude!C:J,8,)</f>
        <v>51.518540029999997</v>
      </c>
      <c r="T186">
        <f t="shared" si="18"/>
        <v>-9.5920392400290631</v>
      </c>
      <c r="U186">
        <f>VLOOKUP(M186,LINE!$A$2:$B$13,2,)</f>
        <v>4</v>
      </c>
      <c r="V186">
        <f>VLOOKUP(L186,Entry_exit!B:P,4,)</f>
        <v>4205</v>
      </c>
      <c r="W186">
        <f>2020 - VLOOKUP(L186, age!$A:$D,4,)</f>
        <v>149</v>
      </c>
      <c r="X186">
        <f>VLOOKUP(H186,'air-quality-london-time-of-day'!E:G,3,FALSE)</f>
        <v>12.8</v>
      </c>
      <c r="Y186">
        <f>VLOOKUP(I186,Weather!F:K,2,)</f>
        <v>9</v>
      </c>
      <c r="Z186">
        <f>VLOOKUP(I186,Weather!F:K,3,)</f>
        <v>0.15</v>
      </c>
      <c r="AA186">
        <f>VLOOKUP(I186,Weather!F:K,4,)</f>
        <v>0.6</v>
      </c>
      <c r="AB186">
        <f>VLOOKUP(I186,Weather!F:K,5,)</f>
        <v>1017</v>
      </c>
      <c r="AC186">
        <f>VLOOKUP(I186,Weather!F:K,6,)</f>
        <v>4</v>
      </c>
    </row>
    <row r="187" spans="1:29" x14ac:dyDescent="0.25">
      <c r="A187" t="s">
        <v>7</v>
      </c>
      <c r="B187" t="s">
        <v>5</v>
      </c>
      <c r="C187" s="1">
        <v>41983.517361111109</v>
      </c>
      <c r="D187" s="3">
        <f t="shared" si="16"/>
        <v>2014</v>
      </c>
      <c r="E187" s="3">
        <f t="shared" si="19"/>
        <v>12</v>
      </c>
      <c r="F187" s="3">
        <f t="shared" si="20"/>
        <v>12</v>
      </c>
      <c r="G187" s="3">
        <f t="shared" si="21"/>
        <v>10</v>
      </c>
      <c r="H187" s="3" t="str">
        <f t="shared" si="22"/>
        <v>20141212</v>
      </c>
      <c r="I187" s="3" t="str">
        <f t="shared" si="23"/>
        <v>2014121210</v>
      </c>
      <c r="J187">
        <v>10</v>
      </c>
      <c r="K187">
        <v>6</v>
      </c>
      <c r="L187" t="str">
        <f>VLOOKUP(C187,List!$A$2:$C$2089,3,)</f>
        <v>Royal Oak</v>
      </c>
      <c r="M187" t="str">
        <f>VLOOKUP(C187,List!$A$2:$C$2089,2,)</f>
        <v>Circle</v>
      </c>
      <c r="N187" t="str">
        <f t="shared" si="17"/>
        <v>Royal Oak|Circle</v>
      </c>
      <c r="O187">
        <f>VLOOKUP(N187,Depth!$A$2:$F$427,3,)</f>
        <v>27</v>
      </c>
      <c r="P187">
        <f>VLOOKUP(N187,Depth!$A$2:$F$427,5,)</f>
        <v>121</v>
      </c>
      <c r="Q187">
        <f>VLOOKUP(N187,Depth!$A$2:$F$427,6,)</f>
        <v>6</v>
      </c>
      <c r="R187">
        <f>VLOOKUP(L187,longitude_latitude!C:J,7,)</f>
        <v>-0.18618616199999999</v>
      </c>
      <c r="S187">
        <f>VLOOKUP(L187,longitude_latitude!C:J,8,)</f>
        <v>51.518540029999997</v>
      </c>
      <c r="T187">
        <f t="shared" si="18"/>
        <v>-9.5920392400290631</v>
      </c>
      <c r="U187">
        <f>VLOOKUP(M187,LINE!$A$2:$B$13,2,)</f>
        <v>4</v>
      </c>
      <c r="V187">
        <f>VLOOKUP(L187,Entry_exit!B:P,4,)</f>
        <v>4205</v>
      </c>
      <c r="W187">
        <f>2020 - VLOOKUP(L187, age!$A:$D,4,)</f>
        <v>149</v>
      </c>
      <c r="X187">
        <f>VLOOKUP(H187,'air-quality-london-time-of-day'!E:G,3,FALSE)</f>
        <v>12.8</v>
      </c>
      <c r="Y187">
        <f>VLOOKUP(I187,Weather!F:K,2,)</f>
        <v>9</v>
      </c>
      <c r="Z187">
        <f>VLOOKUP(I187,Weather!F:K,3,)</f>
        <v>0.15</v>
      </c>
      <c r="AA187">
        <f>VLOOKUP(I187,Weather!F:K,4,)</f>
        <v>0.6</v>
      </c>
      <c r="AB187">
        <f>VLOOKUP(I187,Weather!F:K,5,)</f>
        <v>1017</v>
      </c>
      <c r="AC187">
        <f>VLOOKUP(I187,Weather!F:K,6,)</f>
        <v>4</v>
      </c>
    </row>
    <row r="188" spans="1:29" x14ac:dyDescent="0.25">
      <c r="A188" t="s">
        <v>7</v>
      </c>
      <c r="B188" t="s">
        <v>5</v>
      </c>
      <c r="C188" s="1">
        <v>41983.518055555556</v>
      </c>
      <c r="D188" s="3">
        <f t="shared" si="16"/>
        <v>2014</v>
      </c>
      <c r="E188" s="3">
        <f t="shared" si="19"/>
        <v>12</v>
      </c>
      <c r="F188" s="3">
        <f t="shared" si="20"/>
        <v>12</v>
      </c>
      <c r="G188" s="3">
        <f t="shared" si="21"/>
        <v>10</v>
      </c>
      <c r="H188" s="3" t="str">
        <f t="shared" si="22"/>
        <v>20141212</v>
      </c>
      <c r="I188" s="3" t="str">
        <f t="shared" si="23"/>
        <v>2014121210</v>
      </c>
      <c r="J188">
        <v>8</v>
      </c>
      <c r="K188">
        <v>4.8</v>
      </c>
      <c r="L188" t="str">
        <f>VLOOKUP(C188,List!$A$2:$C$2089,3,)</f>
        <v>Royal Oak</v>
      </c>
      <c r="M188" t="str">
        <f>VLOOKUP(C188,List!$A$2:$C$2089,2,)</f>
        <v>Circle</v>
      </c>
      <c r="N188" t="str">
        <f t="shared" si="17"/>
        <v>Royal Oak|Circle</v>
      </c>
      <c r="O188">
        <f>VLOOKUP(N188,Depth!$A$2:$F$427,3,)</f>
        <v>27</v>
      </c>
      <c r="P188">
        <f>VLOOKUP(N188,Depth!$A$2:$F$427,5,)</f>
        <v>121</v>
      </c>
      <c r="Q188">
        <f>VLOOKUP(N188,Depth!$A$2:$F$427,6,)</f>
        <v>6</v>
      </c>
      <c r="R188">
        <f>VLOOKUP(L188,longitude_latitude!C:J,7,)</f>
        <v>-0.18618616199999999</v>
      </c>
      <c r="S188">
        <f>VLOOKUP(L188,longitude_latitude!C:J,8,)</f>
        <v>51.518540029999997</v>
      </c>
      <c r="T188">
        <f t="shared" si="18"/>
        <v>-9.5920392400290631</v>
      </c>
      <c r="U188">
        <f>VLOOKUP(M188,LINE!$A$2:$B$13,2,)</f>
        <v>4</v>
      </c>
      <c r="V188">
        <f>VLOOKUP(L188,Entry_exit!B:P,4,)</f>
        <v>4205</v>
      </c>
      <c r="W188">
        <f>2020 - VLOOKUP(L188, age!$A:$D,4,)</f>
        <v>149</v>
      </c>
      <c r="X188">
        <f>VLOOKUP(H188,'air-quality-london-time-of-day'!E:G,3,FALSE)</f>
        <v>12.8</v>
      </c>
      <c r="Y188">
        <f>VLOOKUP(I188,Weather!F:K,2,)</f>
        <v>9</v>
      </c>
      <c r="Z188">
        <f>VLOOKUP(I188,Weather!F:K,3,)</f>
        <v>0.15</v>
      </c>
      <c r="AA188">
        <f>VLOOKUP(I188,Weather!F:K,4,)</f>
        <v>0.6</v>
      </c>
      <c r="AB188">
        <f>VLOOKUP(I188,Weather!F:K,5,)</f>
        <v>1017</v>
      </c>
      <c r="AC188">
        <f>VLOOKUP(I188,Weather!F:K,6,)</f>
        <v>4</v>
      </c>
    </row>
    <row r="189" spans="1:29" x14ac:dyDescent="0.25">
      <c r="A189" t="s">
        <v>7</v>
      </c>
      <c r="B189" t="s">
        <v>5</v>
      </c>
      <c r="C189" s="1">
        <v>41983.518750000003</v>
      </c>
      <c r="D189" s="3">
        <f t="shared" si="16"/>
        <v>2014</v>
      </c>
      <c r="E189" s="3">
        <f t="shared" si="19"/>
        <v>12</v>
      </c>
      <c r="F189" s="3">
        <f t="shared" si="20"/>
        <v>12</v>
      </c>
      <c r="G189" s="3">
        <f t="shared" si="21"/>
        <v>10</v>
      </c>
      <c r="H189" s="3" t="str">
        <f t="shared" si="22"/>
        <v>20141212</v>
      </c>
      <c r="I189" s="3" t="str">
        <f t="shared" si="23"/>
        <v>2014121210</v>
      </c>
      <c r="J189">
        <v>11</v>
      </c>
      <c r="K189">
        <v>6.6</v>
      </c>
      <c r="L189" t="str">
        <f>VLOOKUP(C189,List!$A$2:$C$2089,3,)</f>
        <v>Paddington</v>
      </c>
      <c r="M189" t="str">
        <f>VLOOKUP(C189,List!$A$2:$C$2089,2,)</f>
        <v>Circle</v>
      </c>
      <c r="N189" t="str">
        <f t="shared" si="17"/>
        <v>Paddington|Circle</v>
      </c>
      <c r="O189">
        <f>VLOOKUP(N189,Depth!$A$2:$F$427,3,)</f>
        <v>25</v>
      </c>
      <c r="P189">
        <f>VLOOKUP(N189,Depth!$A$2:$F$427,5,)</f>
        <v>122.4</v>
      </c>
      <c r="Q189">
        <f>VLOOKUP(N189,Depth!$A$2:$F$427,6,)</f>
        <v>2.6</v>
      </c>
      <c r="R189">
        <f>VLOOKUP(L189,longitude_latitude!C:J,7,)</f>
        <v>-0.17378948499999999</v>
      </c>
      <c r="S189">
        <f>VLOOKUP(L189,longitude_latitude!C:J,8,)</f>
        <v>51.514994909999999</v>
      </c>
      <c r="T189">
        <f t="shared" si="18"/>
        <v>-8.9527644351865217</v>
      </c>
      <c r="U189">
        <f>VLOOKUP(M189,LINE!$A$2:$B$13,2,)</f>
        <v>4</v>
      </c>
      <c r="V189">
        <f>VLOOKUP(L189,Entry_exit!B:P,4,)</f>
        <v>79872</v>
      </c>
      <c r="W189">
        <f>2020 - VLOOKUP(L189, age!$A:$D,4,)</f>
        <v>107</v>
      </c>
      <c r="X189">
        <f>VLOOKUP(H189,'air-quality-london-time-of-day'!E:G,3,FALSE)</f>
        <v>12.8</v>
      </c>
      <c r="Y189">
        <f>VLOOKUP(I189,Weather!F:K,2,)</f>
        <v>9</v>
      </c>
      <c r="Z189">
        <f>VLOOKUP(I189,Weather!F:K,3,)</f>
        <v>0.15</v>
      </c>
      <c r="AA189">
        <f>VLOOKUP(I189,Weather!F:K,4,)</f>
        <v>0.6</v>
      </c>
      <c r="AB189">
        <f>VLOOKUP(I189,Weather!F:K,5,)</f>
        <v>1017</v>
      </c>
      <c r="AC189">
        <f>VLOOKUP(I189,Weather!F:K,6,)</f>
        <v>4</v>
      </c>
    </row>
    <row r="190" spans="1:29" x14ac:dyDescent="0.25">
      <c r="A190" t="s">
        <v>7</v>
      </c>
      <c r="B190" t="s">
        <v>5</v>
      </c>
      <c r="C190" s="1">
        <v>41983.519444444442</v>
      </c>
      <c r="D190" s="3">
        <f t="shared" si="16"/>
        <v>2014</v>
      </c>
      <c r="E190" s="3">
        <f t="shared" si="19"/>
        <v>12</v>
      </c>
      <c r="F190" s="3">
        <f t="shared" si="20"/>
        <v>12</v>
      </c>
      <c r="G190" s="3">
        <f t="shared" si="21"/>
        <v>10</v>
      </c>
      <c r="H190" s="3" t="str">
        <f t="shared" si="22"/>
        <v>20141212</v>
      </c>
      <c r="I190" s="3" t="str">
        <f t="shared" si="23"/>
        <v>2014121210</v>
      </c>
      <c r="J190">
        <v>15</v>
      </c>
      <c r="K190">
        <v>9</v>
      </c>
      <c r="L190" t="str">
        <f>VLOOKUP(C190,List!$A$2:$C$2089,3,)</f>
        <v>Paddington</v>
      </c>
      <c r="M190" t="str">
        <f>VLOOKUP(C190,List!$A$2:$C$2089,2,)</f>
        <v>Circle</v>
      </c>
      <c r="N190" t="str">
        <f t="shared" si="17"/>
        <v>Paddington|Circle</v>
      </c>
      <c r="O190">
        <f>VLOOKUP(N190,Depth!$A$2:$F$427,3,)</f>
        <v>25</v>
      </c>
      <c r="P190">
        <f>VLOOKUP(N190,Depth!$A$2:$F$427,5,)</f>
        <v>122.4</v>
      </c>
      <c r="Q190">
        <f>VLOOKUP(N190,Depth!$A$2:$F$427,6,)</f>
        <v>2.6</v>
      </c>
      <c r="R190">
        <f>VLOOKUP(L190,longitude_latitude!C:J,7,)</f>
        <v>-0.17378948499999999</v>
      </c>
      <c r="S190">
        <f>VLOOKUP(L190,longitude_latitude!C:J,8,)</f>
        <v>51.514994909999999</v>
      </c>
      <c r="T190">
        <f t="shared" si="18"/>
        <v>-8.9527644351865217</v>
      </c>
      <c r="U190">
        <f>VLOOKUP(M190,LINE!$A$2:$B$13,2,)</f>
        <v>4</v>
      </c>
      <c r="V190">
        <f>VLOOKUP(L190,Entry_exit!B:P,4,)</f>
        <v>79872</v>
      </c>
      <c r="W190">
        <f>2020 - VLOOKUP(L190, age!$A:$D,4,)</f>
        <v>107</v>
      </c>
      <c r="X190">
        <f>VLOOKUP(H190,'air-quality-london-time-of-day'!E:G,3,FALSE)</f>
        <v>12.8</v>
      </c>
      <c r="Y190">
        <f>VLOOKUP(I190,Weather!F:K,2,)</f>
        <v>9</v>
      </c>
      <c r="Z190">
        <f>VLOOKUP(I190,Weather!F:K,3,)</f>
        <v>0.15</v>
      </c>
      <c r="AA190">
        <f>VLOOKUP(I190,Weather!F:K,4,)</f>
        <v>0.6</v>
      </c>
      <c r="AB190">
        <f>VLOOKUP(I190,Weather!F:K,5,)</f>
        <v>1017</v>
      </c>
      <c r="AC190">
        <f>VLOOKUP(I190,Weather!F:K,6,)</f>
        <v>4</v>
      </c>
    </row>
    <row r="191" spans="1:29" x14ac:dyDescent="0.25">
      <c r="A191" t="s">
        <v>7</v>
      </c>
      <c r="B191" t="s">
        <v>5</v>
      </c>
      <c r="C191" s="1">
        <v>41983.520138888889</v>
      </c>
      <c r="D191" s="3">
        <f t="shared" si="16"/>
        <v>2014</v>
      </c>
      <c r="E191" s="3">
        <f t="shared" si="19"/>
        <v>12</v>
      </c>
      <c r="F191" s="3">
        <f t="shared" si="20"/>
        <v>12</v>
      </c>
      <c r="G191" s="3">
        <f t="shared" si="21"/>
        <v>10</v>
      </c>
      <c r="H191" s="3" t="str">
        <f t="shared" si="22"/>
        <v>20141212</v>
      </c>
      <c r="I191" s="3" t="str">
        <f t="shared" si="23"/>
        <v>2014121210</v>
      </c>
      <c r="J191">
        <v>18</v>
      </c>
      <c r="K191">
        <v>10.8</v>
      </c>
      <c r="L191" t="str">
        <f>VLOOKUP(C191,List!$A$2:$C$2089,3,)</f>
        <v>Edgware Road</v>
      </c>
      <c r="M191" t="str">
        <f>VLOOKUP(C191,List!$A$2:$C$2089,2,)</f>
        <v>Circle</v>
      </c>
      <c r="N191" t="str">
        <f t="shared" si="17"/>
        <v>Edgware Road|Circle</v>
      </c>
      <c r="O191">
        <f>VLOOKUP(N191,Depth!$A$2:$F$427,3,)</f>
        <v>0</v>
      </c>
      <c r="P191">
        <f>VLOOKUP(N191,Depth!$A$2:$F$427,5,)</f>
        <v>124.8</v>
      </c>
      <c r="Q191">
        <f>VLOOKUP(N191,Depth!$A$2:$F$427,6,)</f>
        <v>5.2</v>
      </c>
      <c r="R191">
        <f>VLOOKUP(L191,longitude_latitude!C:J,7,)</f>
        <v>-0.16617074200000001</v>
      </c>
      <c r="S191">
        <f>VLOOKUP(L191,longitude_latitude!C:J,8,)</f>
        <v>51.51936413</v>
      </c>
      <c r="T191">
        <f t="shared" si="18"/>
        <v>-8.5610109648502846</v>
      </c>
      <c r="U191">
        <f>VLOOKUP(M191,LINE!$A$2:$B$13,2,)</f>
        <v>4</v>
      </c>
      <c r="V191">
        <f>VLOOKUP(L191,Entry_exit!B:P,4,)</f>
        <v>7098</v>
      </c>
      <c r="W191">
        <f>2020 - VLOOKUP(L191, age!$A:$D,4,)</f>
        <v>113</v>
      </c>
      <c r="X191">
        <f>VLOOKUP(H191,'air-quality-london-time-of-day'!E:G,3,FALSE)</f>
        <v>12.8</v>
      </c>
      <c r="Y191">
        <f>VLOOKUP(I191,Weather!F:K,2,)</f>
        <v>9</v>
      </c>
      <c r="Z191">
        <f>VLOOKUP(I191,Weather!F:K,3,)</f>
        <v>0.15</v>
      </c>
      <c r="AA191">
        <f>VLOOKUP(I191,Weather!F:K,4,)</f>
        <v>0.6</v>
      </c>
      <c r="AB191">
        <f>VLOOKUP(I191,Weather!F:K,5,)</f>
        <v>1017</v>
      </c>
      <c r="AC191">
        <f>VLOOKUP(I191,Weather!F:K,6,)</f>
        <v>4</v>
      </c>
    </row>
    <row r="192" spans="1:29" x14ac:dyDescent="0.25">
      <c r="A192" t="s">
        <v>7</v>
      </c>
      <c r="B192" t="s">
        <v>5</v>
      </c>
      <c r="C192" s="1">
        <v>41983.520833333336</v>
      </c>
      <c r="D192" s="3">
        <f t="shared" si="16"/>
        <v>2014</v>
      </c>
      <c r="E192" s="3">
        <f t="shared" si="19"/>
        <v>12</v>
      </c>
      <c r="F192" s="3">
        <f t="shared" si="20"/>
        <v>12</v>
      </c>
      <c r="G192" s="3">
        <f t="shared" si="21"/>
        <v>10</v>
      </c>
      <c r="H192" s="3" t="str">
        <f t="shared" si="22"/>
        <v>20141212</v>
      </c>
      <c r="I192" s="3" t="str">
        <f t="shared" si="23"/>
        <v>2014121210</v>
      </c>
      <c r="J192">
        <v>15</v>
      </c>
      <c r="K192">
        <v>9</v>
      </c>
      <c r="L192" t="str">
        <f>VLOOKUP(C192,List!$A$2:$C$2089,3,)</f>
        <v>Edgware Road</v>
      </c>
      <c r="M192" t="str">
        <f>VLOOKUP(C192,List!$A$2:$C$2089,2,)</f>
        <v>Circle</v>
      </c>
      <c r="N192" t="str">
        <f t="shared" si="17"/>
        <v>Edgware Road|Circle</v>
      </c>
      <c r="O192">
        <f>VLOOKUP(N192,Depth!$A$2:$F$427,3,)</f>
        <v>0</v>
      </c>
      <c r="P192">
        <f>VLOOKUP(N192,Depth!$A$2:$F$427,5,)</f>
        <v>124.8</v>
      </c>
      <c r="Q192">
        <f>VLOOKUP(N192,Depth!$A$2:$F$427,6,)</f>
        <v>5.2</v>
      </c>
      <c r="R192">
        <f>VLOOKUP(L192,longitude_latitude!C:J,7,)</f>
        <v>-0.16617074200000001</v>
      </c>
      <c r="S192">
        <f>VLOOKUP(L192,longitude_latitude!C:J,8,)</f>
        <v>51.51936413</v>
      </c>
      <c r="T192">
        <f t="shared" si="18"/>
        <v>-8.5610109648502846</v>
      </c>
      <c r="U192">
        <f>VLOOKUP(M192,LINE!$A$2:$B$13,2,)</f>
        <v>4</v>
      </c>
      <c r="V192">
        <f>VLOOKUP(L192,Entry_exit!B:P,4,)</f>
        <v>7098</v>
      </c>
      <c r="W192">
        <f>2020 - VLOOKUP(L192, age!$A:$D,4,)</f>
        <v>113</v>
      </c>
      <c r="X192">
        <f>VLOOKUP(H192,'air-quality-london-time-of-day'!E:G,3,FALSE)</f>
        <v>12.8</v>
      </c>
      <c r="Y192">
        <f>VLOOKUP(I192,Weather!F:K,2,)</f>
        <v>9</v>
      </c>
      <c r="Z192">
        <f>VLOOKUP(I192,Weather!F:K,3,)</f>
        <v>0.15</v>
      </c>
      <c r="AA192">
        <f>VLOOKUP(I192,Weather!F:K,4,)</f>
        <v>0.6</v>
      </c>
      <c r="AB192">
        <f>VLOOKUP(I192,Weather!F:K,5,)</f>
        <v>1017</v>
      </c>
      <c r="AC192">
        <f>VLOOKUP(I192,Weather!F:K,6,)</f>
        <v>4</v>
      </c>
    </row>
    <row r="193" spans="1:29" x14ac:dyDescent="0.25">
      <c r="A193" t="s">
        <v>7</v>
      </c>
      <c r="B193" t="s">
        <v>5</v>
      </c>
      <c r="C193" s="1">
        <v>41983.521527777775</v>
      </c>
      <c r="D193" s="3">
        <f t="shared" ref="D193:D255" si="24">YEAR(C193)</f>
        <v>2014</v>
      </c>
      <c r="E193" s="3">
        <f t="shared" si="19"/>
        <v>12</v>
      </c>
      <c r="F193" s="3">
        <f t="shared" si="20"/>
        <v>12</v>
      </c>
      <c r="G193" s="3">
        <f t="shared" si="21"/>
        <v>10</v>
      </c>
      <c r="H193" s="3" t="str">
        <f t="shared" si="22"/>
        <v>20141212</v>
      </c>
      <c r="I193" s="3" t="str">
        <f t="shared" si="23"/>
        <v>2014121210</v>
      </c>
      <c r="J193">
        <v>13</v>
      </c>
      <c r="K193">
        <v>7.8</v>
      </c>
      <c r="L193" t="str">
        <f>VLOOKUP(C193,List!$A$2:$C$2089,3,)</f>
        <v>Baker Street</v>
      </c>
      <c r="M193" t="str">
        <f>VLOOKUP(C193,List!$A$2:$C$2089,2,)</f>
        <v>Circle</v>
      </c>
      <c r="N193" t="str">
        <f t="shared" ref="N193:N255" si="25">L193&amp;"|"&amp;M193</f>
        <v>Baker Street|Circle</v>
      </c>
      <c r="O193">
        <f>VLOOKUP(N193,Depth!$A$2:$F$427,3,)</f>
        <v>27</v>
      </c>
      <c r="P193">
        <f>VLOOKUP(N193,Depth!$A$2:$F$427,5,)</f>
        <v>120.5</v>
      </c>
      <c r="Q193">
        <f>VLOOKUP(N193,Depth!$A$2:$F$427,6,)</f>
        <v>6.5</v>
      </c>
      <c r="R193">
        <f>VLOOKUP(L193,longitude_latitude!C:J,7,)</f>
        <v>-0.155454387</v>
      </c>
      <c r="S193">
        <f>VLOOKUP(L193,longitude_latitude!C:J,8,)</f>
        <v>51.522493869999998</v>
      </c>
      <c r="T193">
        <f t="shared" ref="T193:T255" si="26">R193*S193</f>
        <v>-8.0093977012721069</v>
      </c>
      <c r="U193">
        <f>VLOOKUP(M193,LINE!$A$2:$B$13,2,)</f>
        <v>4</v>
      </c>
      <c r="V193">
        <f>VLOOKUP(L193,Entry_exit!B:P,4,)</f>
        <v>47234</v>
      </c>
      <c r="W193">
        <f>2020 - VLOOKUP(L193, age!$A:$D,4,)</f>
        <v>114</v>
      </c>
      <c r="X193">
        <f>VLOOKUP(H193,'air-quality-london-time-of-day'!E:G,3,FALSE)</f>
        <v>12.8</v>
      </c>
      <c r="Y193">
        <f>VLOOKUP(I193,Weather!F:K,2,)</f>
        <v>9</v>
      </c>
      <c r="Z193">
        <f>VLOOKUP(I193,Weather!F:K,3,)</f>
        <v>0.15</v>
      </c>
      <c r="AA193">
        <f>VLOOKUP(I193,Weather!F:K,4,)</f>
        <v>0.6</v>
      </c>
      <c r="AB193">
        <f>VLOOKUP(I193,Weather!F:K,5,)</f>
        <v>1017</v>
      </c>
      <c r="AC193">
        <f>VLOOKUP(I193,Weather!F:K,6,)</f>
        <v>4</v>
      </c>
    </row>
    <row r="194" spans="1:29" x14ac:dyDescent="0.25">
      <c r="A194" t="s">
        <v>7</v>
      </c>
      <c r="B194" t="s">
        <v>5</v>
      </c>
      <c r="C194" s="1">
        <v>41983.522222222222</v>
      </c>
      <c r="D194" s="3">
        <f t="shared" si="24"/>
        <v>2014</v>
      </c>
      <c r="E194" s="3">
        <f t="shared" si="19"/>
        <v>12</v>
      </c>
      <c r="F194" s="3">
        <f t="shared" si="20"/>
        <v>12</v>
      </c>
      <c r="G194" s="3">
        <f t="shared" si="21"/>
        <v>10</v>
      </c>
      <c r="H194" s="3" t="str">
        <f t="shared" si="22"/>
        <v>20141212</v>
      </c>
      <c r="I194" s="3" t="str">
        <f t="shared" si="23"/>
        <v>2014121210</v>
      </c>
      <c r="J194">
        <v>39</v>
      </c>
      <c r="K194">
        <v>23.4</v>
      </c>
      <c r="L194" t="str">
        <f>VLOOKUP(C194,List!$A$2:$C$2089,3,)</f>
        <v>Baker Street</v>
      </c>
      <c r="M194" t="str">
        <f>VLOOKUP(C194,List!$A$2:$C$2089,2,)</f>
        <v>Circle</v>
      </c>
      <c r="N194" t="str">
        <f t="shared" si="25"/>
        <v>Baker Street|Circle</v>
      </c>
      <c r="O194">
        <f>VLOOKUP(N194,Depth!$A$2:$F$427,3,)</f>
        <v>27</v>
      </c>
      <c r="P194">
        <f>VLOOKUP(N194,Depth!$A$2:$F$427,5,)</f>
        <v>120.5</v>
      </c>
      <c r="Q194">
        <f>VLOOKUP(N194,Depth!$A$2:$F$427,6,)</f>
        <v>6.5</v>
      </c>
      <c r="R194">
        <f>VLOOKUP(L194,longitude_latitude!C:J,7,)</f>
        <v>-0.155454387</v>
      </c>
      <c r="S194">
        <f>VLOOKUP(L194,longitude_latitude!C:J,8,)</f>
        <v>51.522493869999998</v>
      </c>
      <c r="T194">
        <f t="shared" si="26"/>
        <v>-8.0093977012721069</v>
      </c>
      <c r="U194">
        <f>VLOOKUP(M194,LINE!$A$2:$B$13,2,)</f>
        <v>4</v>
      </c>
      <c r="V194">
        <f>VLOOKUP(L194,Entry_exit!B:P,4,)</f>
        <v>47234</v>
      </c>
      <c r="W194">
        <f>2020 - VLOOKUP(L194, age!$A:$D,4,)</f>
        <v>114</v>
      </c>
      <c r="X194">
        <f>VLOOKUP(H194,'air-quality-london-time-of-day'!E:G,3,FALSE)</f>
        <v>12.8</v>
      </c>
      <c r="Y194">
        <f>VLOOKUP(I194,Weather!F:K,2,)</f>
        <v>9</v>
      </c>
      <c r="Z194">
        <f>VLOOKUP(I194,Weather!F:K,3,)</f>
        <v>0.15</v>
      </c>
      <c r="AA194">
        <f>VLOOKUP(I194,Weather!F:K,4,)</f>
        <v>0.6</v>
      </c>
      <c r="AB194">
        <f>VLOOKUP(I194,Weather!F:K,5,)</f>
        <v>1017</v>
      </c>
      <c r="AC194">
        <f>VLOOKUP(I194,Weather!F:K,6,)</f>
        <v>4</v>
      </c>
    </row>
    <row r="195" spans="1:29" x14ac:dyDescent="0.25">
      <c r="A195" t="s">
        <v>7</v>
      </c>
      <c r="B195" t="s">
        <v>5</v>
      </c>
      <c r="C195" s="1">
        <v>41983.522916666669</v>
      </c>
      <c r="D195" s="3">
        <f t="shared" si="24"/>
        <v>2014</v>
      </c>
      <c r="E195" s="3">
        <f t="shared" ref="E195:E258" si="27">MONTH(C195)</f>
        <v>12</v>
      </c>
      <c r="F195" s="3">
        <f t="shared" ref="F195:F258" si="28">HOUR(C195)</f>
        <v>12</v>
      </c>
      <c r="G195" s="3">
        <f t="shared" ref="G195:G258" si="29">DAY(C195)</f>
        <v>10</v>
      </c>
      <c r="H195" s="3" t="str">
        <f t="shared" ref="H195:H258" si="30">D195&amp;E195&amp;F195</f>
        <v>20141212</v>
      </c>
      <c r="I195" s="3" t="str">
        <f t="shared" ref="I195:I258" si="31">D195&amp;E195&amp;F195&amp;G195</f>
        <v>2014121210</v>
      </c>
      <c r="J195">
        <v>36</v>
      </c>
      <c r="K195">
        <v>21.6</v>
      </c>
      <c r="L195" t="str">
        <f>VLOOKUP(C195,List!$A$2:$C$2089,3,)</f>
        <v>Great Portland Street</v>
      </c>
      <c r="M195" t="str">
        <f>VLOOKUP(C195,List!$A$2:$C$2089,2,)</f>
        <v>Circle</v>
      </c>
      <c r="N195" t="str">
        <f t="shared" si="25"/>
        <v>Great Portland Street|Circle</v>
      </c>
      <c r="O195">
        <f>VLOOKUP(N195,Depth!$A$2:$F$427,3,)</f>
        <v>0</v>
      </c>
      <c r="P195">
        <f>VLOOKUP(N195,Depth!$A$2:$F$427,5,)</f>
        <v>121.4</v>
      </c>
      <c r="Q195">
        <f>VLOOKUP(N195,Depth!$A$2:$F$427,6,)</f>
        <v>7.6</v>
      </c>
      <c r="R195">
        <f>VLOOKUP(L195,longitude_latitude!C:J,7,)</f>
        <v>-0.14268571099999999</v>
      </c>
      <c r="S195">
        <f>VLOOKUP(L195,longitude_latitude!C:J,8,)</f>
        <v>51.523338219999999</v>
      </c>
      <c r="T195">
        <f t="shared" si="26"/>
        <v>-7.3516441470141736</v>
      </c>
      <c r="U195">
        <f>VLOOKUP(M195,LINE!$A$2:$B$13,2,)</f>
        <v>4</v>
      </c>
      <c r="V195">
        <f>VLOOKUP(L195,Entry_exit!B:P,4,)</f>
        <v>15167</v>
      </c>
      <c r="W195">
        <f>2020 - VLOOKUP(L195, age!$A:$D,4,)</f>
        <v>157</v>
      </c>
      <c r="X195">
        <f>VLOOKUP(H195,'air-quality-london-time-of-day'!E:G,3,FALSE)</f>
        <v>12.8</v>
      </c>
      <c r="Y195">
        <f>VLOOKUP(I195,Weather!F:K,2,)</f>
        <v>9</v>
      </c>
      <c r="Z195">
        <f>VLOOKUP(I195,Weather!F:K,3,)</f>
        <v>0.15</v>
      </c>
      <c r="AA195">
        <f>VLOOKUP(I195,Weather!F:K,4,)</f>
        <v>0.6</v>
      </c>
      <c r="AB195">
        <f>VLOOKUP(I195,Weather!F:K,5,)</f>
        <v>1017</v>
      </c>
      <c r="AC195">
        <f>VLOOKUP(I195,Weather!F:K,6,)</f>
        <v>4</v>
      </c>
    </row>
    <row r="196" spans="1:29" x14ac:dyDescent="0.25">
      <c r="A196" t="s">
        <v>7</v>
      </c>
      <c r="B196" t="s">
        <v>5</v>
      </c>
      <c r="C196" s="1">
        <v>41983.523611111108</v>
      </c>
      <c r="D196" s="3">
        <f t="shared" si="24"/>
        <v>2014</v>
      </c>
      <c r="E196" s="3">
        <f t="shared" si="27"/>
        <v>12</v>
      </c>
      <c r="F196" s="3">
        <f t="shared" si="28"/>
        <v>12</v>
      </c>
      <c r="G196" s="3">
        <f t="shared" si="29"/>
        <v>10</v>
      </c>
      <c r="H196" s="3" t="str">
        <f t="shared" si="30"/>
        <v>20141212</v>
      </c>
      <c r="I196" s="3" t="str">
        <f t="shared" si="31"/>
        <v>2014121210</v>
      </c>
      <c r="J196">
        <v>51</v>
      </c>
      <c r="K196">
        <v>30.6</v>
      </c>
      <c r="L196" t="str">
        <f>VLOOKUP(C196,List!$A$2:$C$2089,3,)</f>
        <v>Great Portland Street</v>
      </c>
      <c r="M196" t="str">
        <f>VLOOKUP(C196,List!$A$2:$C$2089,2,)</f>
        <v>Circle</v>
      </c>
      <c r="N196" t="str">
        <f t="shared" si="25"/>
        <v>Great Portland Street|Circle</v>
      </c>
      <c r="O196">
        <f>VLOOKUP(N196,Depth!$A$2:$F$427,3,)</f>
        <v>0</v>
      </c>
      <c r="P196">
        <f>VLOOKUP(N196,Depth!$A$2:$F$427,5,)</f>
        <v>121.4</v>
      </c>
      <c r="Q196">
        <f>VLOOKUP(N196,Depth!$A$2:$F$427,6,)</f>
        <v>7.6</v>
      </c>
      <c r="R196">
        <f>VLOOKUP(L196,longitude_latitude!C:J,7,)</f>
        <v>-0.14268571099999999</v>
      </c>
      <c r="S196">
        <f>VLOOKUP(L196,longitude_latitude!C:J,8,)</f>
        <v>51.523338219999999</v>
      </c>
      <c r="T196">
        <f t="shared" si="26"/>
        <v>-7.3516441470141736</v>
      </c>
      <c r="U196">
        <f>VLOOKUP(M196,LINE!$A$2:$B$13,2,)</f>
        <v>4</v>
      </c>
      <c r="V196">
        <f>VLOOKUP(L196,Entry_exit!B:P,4,)</f>
        <v>15167</v>
      </c>
      <c r="W196">
        <f>2020 - VLOOKUP(L196, age!$A:$D,4,)</f>
        <v>157</v>
      </c>
      <c r="X196">
        <f>VLOOKUP(H196,'air-quality-london-time-of-day'!E:G,3,FALSE)</f>
        <v>12.8</v>
      </c>
      <c r="Y196">
        <f>VLOOKUP(I196,Weather!F:K,2,)</f>
        <v>9</v>
      </c>
      <c r="Z196">
        <f>VLOOKUP(I196,Weather!F:K,3,)</f>
        <v>0.15</v>
      </c>
      <c r="AA196">
        <f>VLOOKUP(I196,Weather!F:K,4,)</f>
        <v>0.6</v>
      </c>
      <c r="AB196">
        <f>VLOOKUP(I196,Weather!F:K,5,)</f>
        <v>1017</v>
      </c>
      <c r="AC196">
        <f>VLOOKUP(I196,Weather!F:K,6,)</f>
        <v>4</v>
      </c>
    </row>
    <row r="197" spans="1:29" x14ac:dyDescent="0.25">
      <c r="A197" t="s">
        <v>7</v>
      </c>
      <c r="B197" t="s">
        <v>5</v>
      </c>
      <c r="C197" s="1">
        <v>41983.524305555555</v>
      </c>
      <c r="D197" s="3">
        <f t="shared" si="24"/>
        <v>2014</v>
      </c>
      <c r="E197" s="3">
        <f t="shared" si="27"/>
        <v>12</v>
      </c>
      <c r="F197" s="3">
        <f t="shared" si="28"/>
        <v>12</v>
      </c>
      <c r="G197" s="3">
        <f t="shared" si="29"/>
        <v>10</v>
      </c>
      <c r="H197" s="3" t="str">
        <f t="shared" si="30"/>
        <v>20141212</v>
      </c>
      <c r="I197" s="3" t="str">
        <f t="shared" si="31"/>
        <v>2014121210</v>
      </c>
      <c r="J197">
        <v>53</v>
      </c>
      <c r="K197">
        <v>31.8</v>
      </c>
      <c r="L197" t="str">
        <f>VLOOKUP(C197,List!$A$2:$C$2089,3,)</f>
        <v>Euston Square</v>
      </c>
      <c r="M197" t="str">
        <f>VLOOKUP(C197,List!$A$2:$C$2089,2,)</f>
        <v>Circle</v>
      </c>
      <c r="N197" t="str">
        <f t="shared" si="25"/>
        <v>Euston Square|Circle</v>
      </c>
      <c r="O197">
        <f>VLOOKUP(N197,Depth!$A$2:$F$427,3,)</f>
        <v>25</v>
      </c>
      <c r="P197">
        <f>VLOOKUP(N197,Depth!$A$2:$F$427,5,)</f>
        <v>118.1</v>
      </c>
      <c r="Q197">
        <f>VLOOKUP(N197,Depth!$A$2:$F$427,6,)</f>
        <v>6.9</v>
      </c>
      <c r="R197">
        <f>VLOOKUP(L197,longitude_latitude!C:J,7,)</f>
        <v>-0.134270582</v>
      </c>
      <c r="S197">
        <f>VLOOKUP(L197,longitude_latitude!C:J,8,)</f>
        <v>51.525124990000002</v>
      </c>
      <c r="T197">
        <f t="shared" si="26"/>
        <v>-6.9183085200300445</v>
      </c>
      <c r="U197">
        <f>VLOOKUP(M197,LINE!$A$2:$B$13,2,)</f>
        <v>4</v>
      </c>
      <c r="V197">
        <f>VLOOKUP(L197,Entry_exit!B:P,4,)</f>
        <v>25477</v>
      </c>
      <c r="W197">
        <f>2020 - VLOOKUP(L197, age!$A:$D,4,)</f>
        <v>157</v>
      </c>
      <c r="X197">
        <f>VLOOKUP(H197,'air-quality-london-time-of-day'!E:G,3,FALSE)</f>
        <v>12.8</v>
      </c>
      <c r="Y197">
        <f>VLOOKUP(I197,Weather!F:K,2,)</f>
        <v>9</v>
      </c>
      <c r="Z197">
        <f>VLOOKUP(I197,Weather!F:K,3,)</f>
        <v>0.15</v>
      </c>
      <c r="AA197">
        <f>VLOOKUP(I197,Weather!F:K,4,)</f>
        <v>0.6</v>
      </c>
      <c r="AB197">
        <f>VLOOKUP(I197,Weather!F:K,5,)</f>
        <v>1017</v>
      </c>
      <c r="AC197">
        <f>VLOOKUP(I197,Weather!F:K,6,)</f>
        <v>4</v>
      </c>
    </row>
    <row r="198" spans="1:29" x14ac:dyDescent="0.25">
      <c r="A198" t="s">
        <v>7</v>
      </c>
      <c r="B198" t="s">
        <v>5</v>
      </c>
      <c r="C198" s="1">
        <v>41983.525000000001</v>
      </c>
      <c r="D198" s="3">
        <f t="shared" si="24"/>
        <v>2014</v>
      </c>
      <c r="E198" s="3">
        <f t="shared" si="27"/>
        <v>12</v>
      </c>
      <c r="F198" s="3">
        <f t="shared" si="28"/>
        <v>12</v>
      </c>
      <c r="G198" s="3">
        <f t="shared" si="29"/>
        <v>10</v>
      </c>
      <c r="H198" s="3" t="str">
        <f t="shared" si="30"/>
        <v>20141212</v>
      </c>
      <c r="I198" s="3" t="str">
        <f t="shared" si="31"/>
        <v>2014121210</v>
      </c>
      <c r="J198">
        <v>74</v>
      </c>
      <c r="K198">
        <v>44.4</v>
      </c>
      <c r="L198" t="str">
        <f>VLOOKUP(C198,List!$A$2:$C$2089,3,)</f>
        <v>Euston Square</v>
      </c>
      <c r="M198" t="str">
        <f>VLOOKUP(C198,List!$A$2:$C$2089,2,)</f>
        <v>Circle</v>
      </c>
      <c r="N198" t="str">
        <f t="shared" si="25"/>
        <v>Euston Square|Circle</v>
      </c>
      <c r="O198">
        <f>VLOOKUP(N198,Depth!$A$2:$F$427,3,)</f>
        <v>25</v>
      </c>
      <c r="P198">
        <f>VLOOKUP(N198,Depth!$A$2:$F$427,5,)</f>
        <v>118.1</v>
      </c>
      <c r="Q198">
        <f>VLOOKUP(N198,Depth!$A$2:$F$427,6,)</f>
        <v>6.9</v>
      </c>
      <c r="R198">
        <f>VLOOKUP(L198,longitude_latitude!C:J,7,)</f>
        <v>-0.134270582</v>
      </c>
      <c r="S198">
        <f>VLOOKUP(L198,longitude_latitude!C:J,8,)</f>
        <v>51.525124990000002</v>
      </c>
      <c r="T198">
        <f t="shared" si="26"/>
        <v>-6.9183085200300445</v>
      </c>
      <c r="U198">
        <f>VLOOKUP(M198,LINE!$A$2:$B$13,2,)</f>
        <v>4</v>
      </c>
      <c r="V198">
        <f>VLOOKUP(L198,Entry_exit!B:P,4,)</f>
        <v>25477</v>
      </c>
      <c r="W198">
        <f>2020 - VLOOKUP(L198, age!$A:$D,4,)</f>
        <v>157</v>
      </c>
      <c r="X198">
        <f>VLOOKUP(H198,'air-quality-london-time-of-day'!E:G,3,FALSE)</f>
        <v>12.8</v>
      </c>
      <c r="Y198">
        <f>VLOOKUP(I198,Weather!F:K,2,)</f>
        <v>9</v>
      </c>
      <c r="Z198">
        <f>VLOOKUP(I198,Weather!F:K,3,)</f>
        <v>0.15</v>
      </c>
      <c r="AA198">
        <f>VLOOKUP(I198,Weather!F:K,4,)</f>
        <v>0.6</v>
      </c>
      <c r="AB198">
        <f>VLOOKUP(I198,Weather!F:K,5,)</f>
        <v>1017</v>
      </c>
      <c r="AC198">
        <f>VLOOKUP(I198,Weather!F:K,6,)</f>
        <v>4</v>
      </c>
    </row>
    <row r="199" spans="1:29" x14ac:dyDescent="0.25">
      <c r="A199" t="s">
        <v>7</v>
      </c>
      <c r="B199" t="s">
        <v>5</v>
      </c>
      <c r="C199" s="1">
        <v>41983.525694444441</v>
      </c>
      <c r="D199" s="3">
        <f t="shared" si="24"/>
        <v>2014</v>
      </c>
      <c r="E199" s="3">
        <f t="shared" si="27"/>
        <v>12</v>
      </c>
      <c r="F199" s="3">
        <f t="shared" si="28"/>
        <v>12</v>
      </c>
      <c r="G199" s="3">
        <f t="shared" si="29"/>
        <v>10</v>
      </c>
      <c r="H199" s="3" t="str">
        <f t="shared" si="30"/>
        <v>20141212</v>
      </c>
      <c r="I199" s="3" t="str">
        <f t="shared" si="31"/>
        <v>2014121210</v>
      </c>
      <c r="J199">
        <v>80</v>
      </c>
      <c r="K199">
        <v>48</v>
      </c>
      <c r="L199" t="str">
        <f>VLOOKUP(C199,List!$A$2:$C$2089,3,)</f>
        <v>King's Cross St. Pancras</v>
      </c>
      <c r="M199" t="str">
        <f>VLOOKUP(C199,List!$A$2:$C$2089,2,)</f>
        <v>Circle</v>
      </c>
      <c r="N199" t="str">
        <f t="shared" si="25"/>
        <v>King's Cross St. Pancras|Circle</v>
      </c>
      <c r="O199">
        <f>VLOOKUP(N199,Depth!$A$2:$F$427,3,)</f>
        <v>17</v>
      </c>
      <c r="P199">
        <f>VLOOKUP(N199,Depth!$A$2:$F$427,5,)</f>
        <v>109.1</v>
      </c>
      <c r="Q199">
        <f>VLOOKUP(N199,Depth!$A$2:$F$427,6,)</f>
        <v>7.9</v>
      </c>
      <c r="R199">
        <f>VLOOKUP(L199,longitude_latitude!C:J,7,)</f>
        <v>-0.123168404</v>
      </c>
      <c r="S199">
        <f>VLOOKUP(L199,longitude_latitude!C:J,8,)</f>
        <v>51.529277280000002</v>
      </c>
      <c r="T199">
        <f t="shared" si="26"/>
        <v>-6.3467788418510613</v>
      </c>
      <c r="U199">
        <f>VLOOKUP(M199,LINE!$A$2:$B$13,2,)</f>
        <v>4</v>
      </c>
      <c r="V199">
        <f>VLOOKUP(L199,Entry_exit!B:P,4,)</f>
        <v>138159</v>
      </c>
      <c r="W199">
        <f>2020 - VLOOKUP(L199, age!$A:$D,4,)</f>
        <v>158</v>
      </c>
      <c r="X199">
        <f>VLOOKUP(H199,'air-quality-london-time-of-day'!E:G,3,FALSE)</f>
        <v>12.8</v>
      </c>
      <c r="Y199">
        <f>VLOOKUP(I199,Weather!F:K,2,)</f>
        <v>9</v>
      </c>
      <c r="Z199">
        <f>VLOOKUP(I199,Weather!F:K,3,)</f>
        <v>0.15</v>
      </c>
      <c r="AA199">
        <f>VLOOKUP(I199,Weather!F:K,4,)</f>
        <v>0.6</v>
      </c>
      <c r="AB199">
        <f>VLOOKUP(I199,Weather!F:K,5,)</f>
        <v>1017</v>
      </c>
      <c r="AC199">
        <f>VLOOKUP(I199,Weather!F:K,6,)</f>
        <v>4</v>
      </c>
    </row>
    <row r="200" spans="1:29" x14ac:dyDescent="0.25">
      <c r="A200" t="s">
        <v>7</v>
      </c>
      <c r="B200" t="s">
        <v>5</v>
      </c>
      <c r="C200" s="1">
        <v>41983.526388888888</v>
      </c>
      <c r="D200" s="3">
        <f t="shared" si="24"/>
        <v>2014</v>
      </c>
      <c r="E200" s="3">
        <f t="shared" si="27"/>
        <v>12</v>
      </c>
      <c r="F200" s="3">
        <f t="shared" si="28"/>
        <v>12</v>
      </c>
      <c r="G200" s="3">
        <f t="shared" si="29"/>
        <v>10</v>
      </c>
      <c r="H200" s="3" t="str">
        <f t="shared" si="30"/>
        <v>20141212</v>
      </c>
      <c r="I200" s="3" t="str">
        <f t="shared" si="31"/>
        <v>2014121210</v>
      </c>
      <c r="J200">
        <v>96</v>
      </c>
      <c r="K200">
        <v>57.6</v>
      </c>
      <c r="L200" t="str">
        <f>VLOOKUP(C200,List!$A$2:$C$2089,3,)</f>
        <v>King's Cross St. Pancras</v>
      </c>
      <c r="M200" t="str">
        <f>VLOOKUP(C200,List!$A$2:$C$2089,2,)</f>
        <v>Circle</v>
      </c>
      <c r="N200" t="str">
        <f t="shared" si="25"/>
        <v>King's Cross St. Pancras|Circle</v>
      </c>
      <c r="O200">
        <f>VLOOKUP(N200,Depth!$A$2:$F$427,3,)</f>
        <v>17</v>
      </c>
      <c r="P200">
        <f>VLOOKUP(N200,Depth!$A$2:$F$427,5,)</f>
        <v>109.1</v>
      </c>
      <c r="Q200">
        <f>VLOOKUP(N200,Depth!$A$2:$F$427,6,)</f>
        <v>7.9</v>
      </c>
      <c r="R200">
        <f>VLOOKUP(L200,longitude_latitude!C:J,7,)</f>
        <v>-0.123168404</v>
      </c>
      <c r="S200">
        <f>VLOOKUP(L200,longitude_latitude!C:J,8,)</f>
        <v>51.529277280000002</v>
      </c>
      <c r="T200">
        <f t="shared" si="26"/>
        <v>-6.3467788418510613</v>
      </c>
      <c r="U200">
        <f>VLOOKUP(M200,LINE!$A$2:$B$13,2,)</f>
        <v>4</v>
      </c>
      <c r="V200">
        <f>VLOOKUP(L200,Entry_exit!B:P,4,)</f>
        <v>138159</v>
      </c>
      <c r="W200">
        <f>2020 - VLOOKUP(L200, age!$A:$D,4,)</f>
        <v>158</v>
      </c>
      <c r="X200">
        <f>VLOOKUP(H200,'air-quality-london-time-of-day'!E:G,3,FALSE)</f>
        <v>12.8</v>
      </c>
      <c r="Y200">
        <f>VLOOKUP(I200,Weather!F:K,2,)</f>
        <v>9</v>
      </c>
      <c r="Z200">
        <f>VLOOKUP(I200,Weather!F:K,3,)</f>
        <v>0.15</v>
      </c>
      <c r="AA200">
        <f>VLOOKUP(I200,Weather!F:K,4,)</f>
        <v>0.6</v>
      </c>
      <c r="AB200">
        <f>VLOOKUP(I200,Weather!F:K,5,)</f>
        <v>1017</v>
      </c>
      <c r="AC200">
        <f>VLOOKUP(I200,Weather!F:K,6,)</f>
        <v>4</v>
      </c>
    </row>
    <row r="201" spans="1:29" x14ac:dyDescent="0.25">
      <c r="A201" t="s">
        <v>7</v>
      </c>
      <c r="B201" t="s">
        <v>5</v>
      </c>
      <c r="C201" s="1">
        <v>41983.527083333334</v>
      </c>
      <c r="D201" s="3">
        <f t="shared" si="24"/>
        <v>2014</v>
      </c>
      <c r="E201" s="3">
        <f t="shared" si="27"/>
        <v>12</v>
      </c>
      <c r="F201" s="3">
        <f t="shared" si="28"/>
        <v>12</v>
      </c>
      <c r="G201" s="3">
        <f t="shared" si="29"/>
        <v>10</v>
      </c>
      <c r="H201" s="3" t="str">
        <f t="shared" si="30"/>
        <v>20141212</v>
      </c>
      <c r="I201" s="3" t="str">
        <f t="shared" si="31"/>
        <v>2014121210</v>
      </c>
      <c r="J201">
        <v>76</v>
      </c>
      <c r="K201">
        <v>45.6</v>
      </c>
      <c r="L201" t="str">
        <f>VLOOKUP(C201,List!$A$2:$C$2089,3,)</f>
        <v>King's Cross St. Pancras</v>
      </c>
      <c r="M201" t="str">
        <f>VLOOKUP(C201,List!$A$2:$C$2089,2,)</f>
        <v>Circle</v>
      </c>
      <c r="N201" t="str">
        <f t="shared" si="25"/>
        <v>King's Cross St. Pancras|Circle</v>
      </c>
      <c r="O201">
        <f>VLOOKUP(N201,Depth!$A$2:$F$427,3,)</f>
        <v>17</v>
      </c>
      <c r="P201">
        <f>VLOOKUP(N201,Depth!$A$2:$F$427,5,)</f>
        <v>109.1</v>
      </c>
      <c r="Q201">
        <f>VLOOKUP(N201,Depth!$A$2:$F$427,6,)</f>
        <v>7.9</v>
      </c>
      <c r="R201">
        <f>VLOOKUP(L201,longitude_latitude!C:J,7,)</f>
        <v>-0.123168404</v>
      </c>
      <c r="S201">
        <f>VLOOKUP(L201,longitude_latitude!C:J,8,)</f>
        <v>51.529277280000002</v>
      </c>
      <c r="T201">
        <f t="shared" si="26"/>
        <v>-6.3467788418510613</v>
      </c>
      <c r="U201">
        <f>VLOOKUP(M201,LINE!$A$2:$B$13,2,)</f>
        <v>4</v>
      </c>
      <c r="V201">
        <f>VLOOKUP(L201,Entry_exit!B:P,4,)</f>
        <v>138159</v>
      </c>
      <c r="W201">
        <f>2020 - VLOOKUP(L201, age!$A:$D,4,)</f>
        <v>158</v>
      </c>
      <c r="X201">
        <f>VLOOKUP(H201,'air-quality-london-time-of-day'!E:G,3,FALSE)</f>
        <v>12.8</v>
      </c>
      <c r="Y201">
        <f>VLOOKUP(I201,Weather!F:K,2,)</f>
        <v>9</v>
      </c>
      <c r="Z201">
        <f>VLOOKUP(I201,Weather!F:K,3,)</f>
        <v>0.15</v>
      </c>
      <c r="AA201">
        <f>VLOOKUP(I201,Weather!F:K,4,)</f>
        <v>0.6</v>
      </c>
      <c r="AB201">
        <f>VLOOKUP(I201,Weather!F:K,5,)</f>
        <v>1017</v>
      </c>
      <c r="AC201">
        <f>VLOOKUP(I201,Weather!F:K,6,)</f>
        <v>4</v>
      </c>
    </row>
    <row r="202" spans="1:29" x14ac:dyDescent="0.25">
      <c r="A202" t="s">
        <v>7</v>
      </c>
      <c r="B202" t="s">
        <v>5</v>
      </c>
      <c r="C202" s="1">
        <v>41983.527777777781</v>
      </c>
      <c r="D202" s="3">
        <f t="shared" si="24"/>
        <v>2014</v>
      </c>
      <c r="E202" s="3">
        <f t="shared" si="27"/>
        <v>12</v>
      </c>
      <c r="F202" s="3">
        <f t="shared" si="28"/>
        <v>12</v>
      </c>
      <c r="G202" s="3">
        <f t="shared" si="29"/>
        <v>10</v>
      </c>
      <c r="H202" s="3" t="str">
        <f t="shared" si="30"/>
        <v>20141212</v>
      </c>
      <c r="I202" s="3" t="str">
        <f t="shared" si="31"/>
        <v>2014121210</v>
      </c>
      <c r="J202">
        <v>64</v>
      </c>
      <c r="K202">
        <v>38.4</v>
      </c>
      <c r="L202" t="str">
        <f>VLOOKUP(C202,List!$A$2:$C$2089,3,)</f>
        <v>Farringdon</v>
      </c>
      <c r="M202" t="str">
        <f>VLOOKUP(C202,List!$A$2:$C$2089,2,)</f>
        <v>Circle</v>
      </c>
      <c r="N202" t="str">
        <f t="shared" si="25"/>
        <v>Farringdon|Circle</v>
      </c>
      <c r="O202">
        <f>VLOOKUP(N202,Depth!$A$2:$F$427,3,)</f>
        <v>11</v>
      </c>
      <c r="P202">
        <f>VLOOKUP(N202,Depth!$A$2:$F$427,5,)</f>
        <v>106.5</v>
      </c>
      <c r="Q202">
        <f>VLOOKUP(N202,Depth!$A$2:$F$427,6,)</f>
        <v>4.5</v>
      </c>
      <c r="R202">
        <f>VLOOKUP(L202,longitude_latitude!C:J,7,)</f>
        <v>-0.103582415</v>
      </c>
      <c r="S202">
        <f>VLOOKUP(L202,longitude_latitude!C:J,8,)</f>
        <v>51.519961019999997</v>
      </c>
      <c r="T202">
        <f t="shared" si="26"/>
        <v>-5.3365619831574627</v>
      </c>
      <c r="U202">
        <f>VLOOKUP(M202,LINE!$A$2:$B$13,2,)</f>
        <v>4</v>
      </c>
      <c r="V202">
        <f>VLOOKUP(L202,Entry_exit!B:P,4,)</f>
        <v>43640</v>
      </c>
      <c r="W202">
        <f>2020 - VLOOKUP(L202, age!$A:$D,4,)</f>
        <v>157</v>
      </c>
      <c r="X202">
        <f>VLOOKUP(H202,'air-quality-london-time-of-day'!E:G,3,FALSE)</f>
        <v>12.8</v>
      </c>
      <c r="Y202">
        <f>VLOOKUP(I202,Weather!F:K,2,)</f>
        <v>9</v>
      </c>
      <c r="Z202">
        <f>VLOOKUP(I202,Weather!F:K,3,)</f>
        <v>0.15</v>
      </c>
      <c r="AA202">
        <f>VLOOKUP(I202,Weather!F:K,4,)</f>
        <v>0.6</v>
      </c>
      <c r="AB202">
        <f>VLOOKUP(I202,Weather!F:K,5,)</f>
        <v>1017</v>
      </c>
      <c r="AC202">
        <f>VLOOKUP(I202,Weather!F:K,6,)</f>
        <v>4</v>
      </c>
    </row>
    <row r="203" spans="1:29" x14ac:dyDescent="0.25">
      <c r="A203" t="s">
        <v>7</v>
      </c>
      <c r="B203" t="s">
        <v>5</v>
      </c>
      <c r="C203" s="1">
        <v>41983.52847222222</v>
      </c>
      <c r="D203" s="3">
        <f t="shared" si="24"/>
        <v>2014</v>
      </c>
      <c r="E203" s="3">
        <f t="shared" si="27"/>
        <v>12</v>
      </c>
      <c r="F203" s="3">
        <f t="shared" si="28"/>
        <v>12</v>
      </c>
      <c r="G203" s="3">
        <f t="shared" si="29"/>
        <v>10</v>
      </c>
      <c r="H203" s="3" t="str">
        <f t="shared" si="30"/>
        <v>20141212</v>
      </c>
      <c r="I203" s="3" t="str">
        <f t="shared" si="31"/>
        <v>2014121210</v>
      </c>
      <c r="J203">
        <v>40</v>
      </c>
      <c r="K203">
        <v>24</v>
      </c>
      <c r="L203" t="str">
        <f>VLOOKUP(C203,List!$A$2:$C$2089,3,)</f>
        <v>Farringdon</v>
      </c>
      <c r="M203" t="str">
        <f>VLOOKUP(C203,List!$A$2:$C$2089,2,)</f>
        <v>Circle</v>
      </c>
      <c r="N203" t="str">
        <f t="shared" si="25"/>
        <v>Farringdon|Circle</v>
      </c>
      <c r="O203">
        <f>VLOOKUP(N203,Depth!$A$2:$F$427,3,)</f>
        <v>11</v>
      </c>
      <c r="P203">
        <f>VLOOKUP(N203,Depth!$A$2:$F$427,5,)</f>
        <v>106.5</v>
      </c>
      <c r="Q203">
        <f>VLOOKUP(N203,Depth!$A$2:$F$427,6,)</f>
        <v>4.5</v>
      </c>
      <c r="R203">
        <f>VLOOKUP(L203,longitude_latitude!C:J,7,)</f>
        <v>-0.103582415</v>
      </c>
      <c r="S203">
        <f>VLOOKUP(L203,longitude_latitude!C:J,8,)</f>
        <v>51.519961019999997</v>
      </c>
      <c r="T203">
        <f t="shared" si="26"/>
        <v>-5.3365619831574627</v>
      </c>
      <c r="U203">
        <f>VLOOKUP(M203,LINE!$A$2:$B$13,2,)</f>
        <v>4</v>
      </c>
      <c r="V203">
        <f>VLOOKUP(L203,Entry_exit!B:P,4,)</f>
        <v>43640</v>
      </c>
      <c r="W203">
        <f>2020 - VLOOKUP(L203, age!$A:$D,4,)</f>
        <v>157</v>
      </c>
      <c r="X203">
        <f>VLOOKUP(H203,'air-quality-london-time-of-day'!E:G,3,FALSE)</f>
        <v>12.8</v>
      </c>
      <c r="Y203">
        <f>VLOOKUP(I203,Weather!F:K,2,)</f>
        <v>9</v>
      </c>
      <c r="Z203">
        <f>VLOOKUP(I203,Weather!F:K,3,)</f>
        <v>0.15</v>
      </c>
      <c r="AA203">
        <f>VLOOKUP(I203,Weather!F:K,4,)</f>
        <v>0.6</v>
      </c>
      <c r="AB203">
        <f>VLOOKUP(I203,Weather!F:K,5,)</f>
        <v>1017</v>
      </c>
      <c r="AC203">
        <f>VLOOKUP(I203,Weather!F:K,6,)</f>
        <v>4</v>
      </c>
    </row>
    <row r="204" spans="1:29" x14ac:dyDescent="0.25">
      <c r="A204" t="s">
        <v>7</v>
      </c>
      <c r="B204" t="s">
        <v>5</v>
      </c>
      <c r="C204" s="1">
        <v>41983.529166666667</v>
      </c>
      <c r="D204" s="3">
        <f t="shared" si="24"/>
        <v>2014</v>
      </c>
      <c r="E204" s="3">
        <f t="shared" si="27"/>
        <v>12</v>
      </c>
      <c r="F204" s="3">
        <f t="shared" si="28"/>
        <v>12</v>
      </c>
      <c r="G204" s="3">
        <f t="shared" si="29"/>
        <v>10</v>
      </c>
      <c r="H204" s="3" t="str">
        <f t="shared" si="30"/>
        <v>20141212</v>
      </c>
      <c r="I204" s="3" t="str">
        <f t="shared" si="31"/>
        <v>2014121210</v>
      </c>
      <c r="J204">
        <v>34</v>
      </c>
      <c r="K204">
        <v>20.399999999999999</v>
      </c>
      <c r="L204" t="str">
        <f>VLOOKUP(C204,List!$A$2:$C$2089,3,)</f>
        <v>Barbican</v>
      </c>
      <c r="M204" t="str">
        <f>VLOOKUP(C204,List!$A$2:$C$2089,2,)</f>
        <v>Circle</v>
      </c>
      <c r="N204" t="str">
        <f t="shared" si="25"/>
        <v>Barbican|Circle</v>
      </c>
      <c r="O204">
        <f>VLOOKUP(N204,Depth!$A$2:$F$427,3,)</f>
        <v>18</v>
      </c>
      <c r="P204">
        <f>VLOOKUP(N204,Depth!$A$2:$F$427,5,)</f>
        <v>109.4</v>
      </c>
      <c r="Q204">
        <f>VLOOKUP(N204,Depth!$A$2:$F$427,6,)</f>
        <v>8.6</v>
      </c>
      <c r="R204">
        <f>VLOOKUP(L204,longitude_latitude!C:J,7,)</f>
        <v>-9.7189673000000004E-2</v>
      </c>
      <c r="S204">
        <f>VLOOKUP(L204,longitude_latitude!C:J,8,)</f>
        <v>51.519699209999999</v>
      </c>
      <c r="T204">
        <f t="shared" si="26"/>
        <v>-5.0071827192782585</v>
      </c>
      <c r="U204">
        <f>VLOOKUP(M204,LINE!$A$2:$B$13,2,)</f>
        <v>4</v>
      </c>
      <c r="V204">
        <f>VLOOKUP(L204,Entry_exit!B:P,4,)</f>
        <v>19757</v>
      </c>
      <c r="W204">
        <f>2020 - VLOOKUP(L204, age!$A:$D,4,)</f>
        <v>155</v>
      </c>
      <c r="X204">
        <f>VLOOKUP(H204,'air-quality-london-time-of-day'!E:G,3,FALSE)</f>
        <v>12.8</v>
      </c>
      <c r="Y204">
        <f>VLOOKUP(I204,Weather!F:K,2,)</f>
        <v>9</v>
      </c>
      <c r="Z204">
        <f>VLOOKUP(I204,Weather!F:K,3,)</f>
        <v>0.15</v>
      </c>
      <c r="AA204">
        <f>VLOOKUP(I204,Weather!F:K,4,)</f>
        <v>0.6</v>
      </c>
      <c r="AB204">
        <f>VLOOKUP(I204,Weather!F:K,5,)</f>
        <v>1017</v>
      </c>
      <c r="AC204">
        <f>VLOOKUP(I204,Weather!F:K,6,)</f>
        <v>4</v>
      </c>
    </row>
    <row r="205" spans="1:29" x14ac:dyDescent="0.25">
      <c r="A205" t="s">
        <v>7</v>
      </c>
      <c r="B205" t="s">
        <v>5</v>
      </c>
      <c r="C205" s="1">
        <v>41983.529861111114</v>
      </c>
      <c r="D205" s="3">
        <f t="shared" si="24"/>
        <v>2014</v>
      </c>
      <c r="E205" s="3">
        <f t="shared" si="27"/>
        <v>12</v>
      </c>
      <c r="F205" s="3">
        <f t="shared" si="28"/>
        <v>12</v>
      </c>
      <c r="G205" s="3">
        <f t="shared" si="29"/>
        <v>10</v>
      </c>
      <c r="H205" s="3" t="str">
        <f t="shared" si="30"/>
        <v>20141212</v>
      </c>
      <c r="I205" s="3" t="str">
        <f t="shared" si="31"/>
        <v>2014121210</v>
      </c>
      <c r="J205">
        <v>26</v>
      </c>
      <c r="K205">
        <v>15.6</v>
      </c>
      <c r="L205" t="str">
        <f>VLOOKUP(C205,List!$A$2:$C$2089,3,)</f>
        <v>Barbican</v>
      </c>
      <c r="M205" t="str">
        <f>VLOOKUP(C205,List!$A$2:$C$2089,2,)</f>
        <v>Circle</v>
      </c>
      <c r="N205" t="str">
        <f t="shared" si="25"/>
        <v>Barbican|Circle</v>
      </c>
      <c r="O205">
        <f>VLOOKUP(N205,Depth!$A$2:$F$427,3,)</f>
        <v>18</v>
      </c>
      <c r="P205">
        <f>VLOOKUP(N205,Depth!$A$2:$F$427,5,)</f>
        <v>109.4</v>
      </c>
      <c r="Q205">
        <f>VLOOKUP(N205,Depth!$A$2:$F$427,6,)</f>
        <v>8.6</v>
      </c>
      <c r="R205">
        <f>VLOOKUP(L205,longitude_latitude!C:J,7,)</f>
        <v>-9.7189673000000004E-2</v>
      </c>
      <c r="S205">
        <f>VLOOKUP(L205,longitude_latitude!C:J,8,)</f>
        <v>51.519699209999999</v>
      </c>
      <c r="T205">
        <f t="shared" si="26"/>
        <v>-5.0071827192782585</v>
      </c>
      <c r="U205">
        <f>VLOOKUP(M205,LINE!$A$2:$B$13,2,)</f>
        <v>4</v>
      </c>
      <c r="V205">
        <f>VLOOKUP(L205,Entry_exit!B:P,4,)</f>
        <v>19757</v>
      </c>
      <c r="W205">
        <f>2020 - VLOOKUP(L205, age!$A:$D,4,)</f>
        <v>155</v>
      </c>
      <c r="X205">
        <f>VLOOKUP(H205,'air-quality-london-time-of-day'!E:G,3,FALSE)</f>
        <v>12.8</v>
      </c>
      <c r="Y205">
        <f>VLOOKUP(I205,Weather!F:K,2,)</f>
        <v>9</v>
      </c>
      <c r="Z205">
        <f>VLOOKUP(I205,Weather!F:K,3,)</f>
        <v>0.15</v>
      </c>
      <c r="AA205">
        <f>VLOOKUP(I205,Weather!F:K,4,)</f>
        <v>0.6</v>
      </c>
      <c r="AB205">
        <f>VLOOKUP(I205,Weather!F:K,5,)</f>
        <v>1017</v>
      </c>
      <c r="AC205">
        <f>VLOOKUP(I205,Weather!F:K,6,)</f>
        <v>4</v>
      </c>
    </row>
    <row r="206" spans="1:29" x14ac:dyDescent="0.25">
      <c r="A206" t="s">
        <v>7</v>
      </c>
      <c r="B206" t="s">
        <v>5</v>
      </c>
      <c r="C206" s="1">
        <v>41983.530555555553</v>
      </c>
      <c r="D206" s="3">
        <f t="shared" si="24"/>
        <v>2014</v>
      </c>
      <c r="E206" s="3">
        <f t="shared" si="27"/>
        <v>12</v>
      </c>
      <c r="F206" s="3">
        <f t="shared" si="28"/>
        <v>12</v>
      </c>
      <c r="G206" s="3">
        <f t="shared" si="29"/>
        <v>10</v>
      </c>
      <c r="H206" s="3" t="str">
        <f t="shared" si="30"/>
        <v>20141212</v>
      </c>
      <c r="I206" s="3" t="str">
        <f t="shared" si="31"/>
        <v>2014121210</v>
      </c>
      <c r="J206">
        <v>18</v>
      </c>
      <c r="K206">
        <v>10.8</v>
      </c>
      <c r="L206" t="str">
        <f>VLOOKUP(C206,List!$A$2:$C$2089,3,)</f>
        <v>Moorgate</v>
      </c>
      <c r="M206" t="str">
        <f>VLOOKUP(C206,List!$A$2:$C$2089,2,)</f>
        <v>Circle</v>
      </c>
      <c r="N206" t="str">
        <f t="shared" si="25"/>
        <v>Moorgate|Circle</v>
      </c>
      <c r="O206">
        <f>VLOOKUP(N206,Depth!$A$2:$F$427,3,)</f>
        <v>14</v>
      </c>
      <c r="P206">
        <f>VLOOKUP(N206,Depth!$A$2:$F$427,5,)</f>
        <v>108.5</v>
      </c>
      <c r="Q206">
        <f>VLOOKUP(N206,Depth!$A$2:$F$427,6,)</f>
        <v>5.5</v>
      </c>
      <c r="R206">
        <f>VLOOKUP(L206,longitude_latitude!C:J,7,)</f>
        <v>-8.7700240999999998E-2</v>
      </c>
      <c r="S206">
        <f>VLOOKUP(L206,longitude_latitude!C:J,8,)</f>
        <v>51.517853299999999</v>
      </c>
      <c r="T206">
        <f t="shared" si="26"/>
        <v>-4.5181281502126449</v>
      </c>
      <c r="U206">
        <f>VLOOKUP(M206,LINE!$A$2:$B$13,2,)</f>
        <v>4</v>
      </c>
      <c r="V206">
        <f>VLOOKUP(L206,Entry_exit!B:P,4,)</f>
        <v>46906</v>
      </c>
      <c r="W206">
        <f>2020 - VLOOKUP(L206, age!$A:$D,4,)</f>
        <v>155</v>
      </c>
      <c r="X206">
        <f>VLOOKUP(H206,'air-quality-london-time-of-day'!E:G,3,FALSE)</f>
        <v>12.8</v>
      </c>
      <c r="Y206">
        <f>VLOOKUP(I206,Weather!F:K,2,)</f>
        <v>9</v>
      </c>
      <c r="Z206">
        <f>VLOOKUP(I206,Weather!F:K,3,)</f>
        <v>0.15</v>
      </c>
      <c r="AA206">
        <f>VLOOKUP(I206,Weather!F:K,4,)</f>
        <v>0.6</v>
      </c>
      <c r="AB206">
        <f>VLOOKUP(I206,Weather!F:K,5,)</f>
        <v>1017</v>
      </c>
      <c r="AC206">
        <f>VLOOKUP(I206,Weather!F:K,6,)</f>
        <v>4</v>
      </c>
    </row>
    <row r="207" spans="1:29" x14ac:dyDescent="0.25">
      <c r="A207" t="s">
        <v>7</v>
      </c>
      <c r="B207" t="s">
        <v>5</v>
      </c>
      <c r="C207" s="1">
        <v>41983.53125</v>
      </c>
      <c r="D207" s="3">
        <f t="shared" si="24"/>
        <v>2014</v>
      </c>
      <c r="E207" s="3">
        <f t="shared" si="27"/>
        <v>12</v>
      </c>
      <c r="F207" s="3">
        <f t="shared" si="28"/>
        <v>12</v>
      </c>
      <c r="G207" s="3">
        <f t="shared" si="29"/>
        <v>10</v>
      </c>
      <c r="H207" s="3" t="str">
        <f t="shared" si="30"/>
        <v>20141212</v>
      </c>
      <c r="I207" s="3" t="str">
        <f t="shared" si="31"/>
        <v>2014121210</v>
      </c>
      <c r="J207">
        <v>26</v>
      </c>
      <c r="K207">
        <v>15.6</v>
      </c>
      <c r="L207" t="str">
        <f>VLOOKUP(C207,List!$A$2:$C$2089,3,)</f>
        <v>Moorgate</v>
      </c>
      <c r="M207" t="str">
        <f>VLOOKUP(C207,List!$A$2:$C$2089,2,)</f>
        <v>Circle</v>
      </c>
      <c r="N207" t="str">
        <f t="shared" si="25"/>
        <v>Moorgate|Circle</v>
      </c>
      <c r="O207">
        <f>VLOOKUP(N207,Depth!$A$2:$F$427,3,)</f>
        <v>14</v>
      </c>
      <c r="P207">
        <f>VLOOKUP(N207,Depth!$A$2:$F$427,5,)</f>
        <v>108.5</v>
      </c>
      <c r="Q207">
        <f>VLOOKUP(N207,Depth!$A$2:$F$427,6,)</f>
        <v>5.5</v>
      </c>
      <c r="R207">
        <f>VLOOKUP(L207,longitude_latitude!C:J,7,)</f>
        <v>-8.7700240999999998E-2</v>
      </c>
      <c r="S207">
        <f>VLOOKUP(L207,longitude_latitude!C:J,8,)</f>
        <v>51.517853299999999</v>
      </c>
      <c r="T207">
        <f t="shared" si="26"/>
        <v>-4.5181281502126449</v>
      </c>
      <c r="U207">
        <f>VLOOKUP(M207,LINE!$A$2:$B$13,2,)</f>
        <v>4</v>
      </c>
      <c r="V207">
        <f>VLOOKUP(L207,Entry_exit!B:P,4,)</f>
        <v>46906</v>
      </c>
      <c r="W207">
        <f>2020 - VLOOKUP(L207, age!$A:$D,4,)</f>
        <v>155</v>
      </c>
      <c r="X207">
        <f>VLOOKUP(H207,'air-quality-london-time-of-day'!E:G,3,FALSE)</f>
        <v>12.8</v>
      </c>
      <c r="Y207">
        <f>VLOOKUP(I207,Weather!F:K,2,)</f>
        <v>9</v>
      </c>
      <c r="Z207">
        <f>VLOOKUP(I207,Weather!F:K,3,)</f>
        <v>0.15</v>
      </c>
      <c r="AA207">
        <f>VLOOKUP(I207,Weather!F:K,4,)</f>
        <v>0.6</v>
      </c>
      <c r="AB207">
        <f>VLOOKUP(I207,Weather!F:K,5,)</f>
        <v>1017</v>
      </c>
      <c r="AC207">
        <f>VLOOKUP(I207,Weather!F:K,6,)</f>
        <v>4</v>
      </c>
    </row>
    <row r="208" spans="1:29" x14ac:dyDescent="0.25">
      <c r="A208" t="s">
        <v>7</v>
      </c>
      <c r="B208" t="s">
        <v>5</v>
      </c>
      <c r="C208" s="1">
        <v>41983.531944444447</v>
      </c>
      <c r="D208" s="3">
        <f t="shared" si="24"/>
        <v>2014</v>
      </c>
      <c r="E208" s="3">
        <f t="shared" si="27"/>
        <v>12</v>
      </c>
      <c r="F208" s="3">
        <f t="shared" si="28"/>
        <v>12</v>
      </c>
      <c r="G208" s="3">
        <f t="shared" si="29"/>
        <v>10</v>
      </c>
      <c r="H208" s="3" t="str">
        <f t="shared" si="30"/>
        <v>20141212</v>
      </c>
      <c r="I208" s="3" t="str">
        <f t="shared" si="31"/>
        <v>2014121210</v>
      </c>
      <c r="J208">
        <v>26</v>
      </c>
      <c r="K208">
        <v>15.6</v>
      </c>
      <c r="L208" t="str">
        <f>VLOOKUP(C208,List!$A$2:$C$2089,3,)</f>
        <v>Liverpool Street</v>
      </c>
      <c r="M208" t="str">
        <f>VLOOKUP(C208,List!$A$2:$C$2089,2,)</f>
        <v>Circle</v>
      </c>
      <c r="N208" t="str">
        <f t="shared" si="25"/>
        <v>Liverpool Street|Circle</v>
      </c>
      <c r="O208">
        <f>VLOOKUP(N208,Depth!$A$2:$F$427,3,)</f>
        <v>14</v>
      </c>
      <c r="P208">
        <f>VLOOKUP(N208,Depth!$A$2:$F$427,5,)</f>
        <v>107.4</v>
      </c>
      <c r="Q208">
        <f>VLOOKUP(N208,Depth!$A$2:$F$427,6,)</f>
        <v>6.6</v>
      </c>
      <c r="R208">
        <f>VLOOKUP(L208,longitude_latitude!C:J,7,)</f>
        <v>-8.1601362999999996E-2</v>
      </c>
      <c r="S208">
        <f>VLOOKUP(L208,longitude_latitude!C:J,8,)</f>
        <v>51.516842400000002</v>
      </c>
      <c r="T208">
        <f t="shared" si="26"/>
        <v>-4.2038445572961916</v>
      </c>
      <c r="U208">
        <f>VLOOKUP(M208,LINE!$A$2:$B$13,2,)</f>
        <v>4</v>
      </c>
      <c r="V208">
        <f>VLOOKUP(L208,Entry_exit!B:P,4,)</f>
        <v>115738</v>
      </c>
      <c r="W208">
        <f>2020 - VLOOKUP(L208, age!$A:$D,4,)</f>
        <v>108</v>
      </c>
      <c r="X208">
        <f>VLOOKUP(H208,'air-quality-london-time-of-day'!E:G,3,FALSE)</f>
        <v>12.8</v>
      </c>
      <c r="Y208">
        <f>VLOOKUP(I208,Weather!F:K,2,)</f>
        <v>9</v>
      </c>
      <c r="Z208">
        <f>VLOOKUP(I208,Weather!F:K,3,)</f>
        <v>0.15</v>
      </c>
      <c r="AA208">
        <f>VLOOKUP(I208,Weather!F:K,4,)</f>
        <v>0.6</v>
      </c>
      <c r="AB208">
        <f>VLOOKUP(I208,Weather!F:K,5,)</f>
        <v>1017</v>
      </c>
      <c r="AC208">
        <f>VLOOKUP(I208,Weather!F:K,6,)</f>
        <v>4</v>
      </c>
    </row>
    <row r="209" spans="1:29" x14ac:dyDescent="0.25">
      <c r="A209" t="s">
        <v>7</v>
      </c>
      <c r="B209" t="s">
        <v>5</v>
      </c>
      <c r="C209" s="1">
        <v>41983.532638888886</v>
      </c>
      <c r="D209" s="3">
        <f t="shared" si="24"/>
        <v>2014</v>
      </c>
      <c r="E209" s="3">
        <f t="shared" si="27"/>
        <v>12</v>
      </c>
      <c r="F209" s="3">
        <f t="shared" si="28"/>
        <v>12</v>
      </c>
      <c r="G209" s="3">
        <f t="shared" si="29"/>
        <v>10</v>
      </c>
      <c r="H209" s="3" t="str">
        <f t="shared" si="30"/>
        <v>20141212</v>
      </c>
      <c r="I209" s="3" t="str">
        <f t="shared" si="31"/>
        <v>2014121210</v>
      </c>
      <c r="J209">
        <v>27</v>
      </c>
      <c r="K209">
        <v>16.2</v>
      </c>
      <c r="L209" t="str">
        <f>VLOOKUP(C209,List!$A$2:$C$2089,3,)</f>
        <v>Liverpool Street</v>
      </c>
      <c r="M209" t="str">
        <f>VLOOKUP(C209,List!$A$2:$C$2089,2,)</f>
        <v>Circle</v>
      </c>
      <c r="N209" t="str">
        <f t="shared" si="25"/>
        <v>Liverpool Street|Circle</v>
      </c>
      <c r="O209">
        <f>VLOOKUP(N209,Depth!$A$2:$F$427,3,)</f>
        <v>14</v>
      </c>
      <c r="P209">
        <f>VLOOKUP(N209,Depth!$A$2:$F$427,5,)</f>
        <v>107.4</v>
      </c>
      <c r="Q209">
        <f>VLOOKUP(N209,Depth!$A$2:$F$427,6,)</f>
        <v>6.6</v>
      </c>
      <c r="R209">
        <f>VLOOKUP(L209,longitude_latitude!C:J,7,)</f>
        <v>-8.1601362999999996E-2</v>
      </c>
      <c r="S209">
        <f>VLOOKUP(L209,longitude_latitude!C:J,8,)</f>
        <v>51.516842400000002</v>
      </c>
      <c r="T209">
        <f t="shared" si="26"/>
        <v>-4.2038445572961916</v>
      </c>
      <c r="U209">
        <f>VLOOKUP(M209,LINE!$A$2:$B$13,2,)</f>
        <v>4</v>
      </c>
      <c r="V209">
        <f>VLOOKUP(L209,Entry_exit!B:P,4,)</f>
        <v>115738</v>
      </c>
      <c r="W209">
        <f>2020 - VLOOKUP(L209, age!$A:$D,4,)</f>
        <v>108</v>
      </c>
      <c r="X209">
        <f>VLOOKUP(H209,'air-quality-london-time-of-day'!E:G,3,FALSE)</f>
        <v>12.8</v>
      </c>
      <c r="Y209">
        <f>VLOOKUP(I209,Weather!F:K,2,)</f>
        <v>9</v>
      </c>
      <c r="Z209">
        <f>VLOOKUP(I209,Weather!F:K,3,)</f>
        <v>0.15</v>
      </c>
      <c r="AA209">
        <f>VLOOKUP(I209,Weather!F:K,4,)</f>
        <v>0.6</v>
      </c>
      <c r="AB209">
        <f>VLOOKUP(I209,Weather!F:K,5,)</f>
        <v>1017</v>
      </c>
      <c r="AC209">
        <f>VLOOKUP(I209,Weather!F:K,6,)</f>
        <v>4</v>
      </c>
    </row>
    <row r="210" spans="1:29" x14ac:dyDescent="0.25">
      <c r="A210" t="s">
        <v>7</v>
      </c>
      <c r="B210" t="s">
        <v>5</v>
      </c>
      <c r="C210" s="1">
        <v>41983.533333333333</v>
      </c>
      <c r="D210" s="3">
        <f t="shared" si="24"/>
        <v>2014</v>
      </c>
      <c r="E210" s="3">
        <f t="shared" si="27"/>
        <v>12</v>
      </c>
      <c r="F210" s="3">
        <f t="shared" si="28"/>
        <v>12</v>
      </c>
      <c r="G210" s="3">
        <f t="shared" si="29"/>
        <v>10</v>
      </c>
      <c r="H210" s="3" t="str">
        <f t="shared" si="30"/>
        <v>20141212</v>
      </c>
      <c r="I210" s="3" t="str">
        <f t="shared" si="31"/>
        <v>2014121210</v>
      </c>
      <c r="J210">
        <v>30</v>
      </c>
      <c r="K210">
        <v>18</v>
      </c>
      <c r="L210" t="str">
        <f>VLOOKUP(C210,List!$A$2:$C$2089,3,)</f>
        <v>Aldgate</v>
      </c>
      <c r="M210" t="str">
        <f>VLOOKUP(C210,List!$A$2:$C$2089,2,)</f>
        <v>Circle</v>
      </c>
      <c r="N210" t="str">
        <f t="shared" si="25"/>
        <v>Aldgate|Circle</v>
      </c>
      <c r="O210">
        <f>VLOOKUP(N210,Depth!$A$2:$F$427,3,)</f>
        <v>16</v>
      </c>
      <c r="P210">
        <f>VLOOKUP(N210,Depth!$A$2:$F$427,5,)</f>
        <v>108.8</v>
      </c>
      <c r="Q210">
        <f>VLOOKUP(N210,Depth!$A$2:$F$427,6,)</f>
        <v>7.2</v>
      </c>
      <c r="R210">
        <f>VLOOKUP(L210,longitude_latitude!C:J,7,)</f>
        <v>-7.4236300000000005E-2</v>
      </c>
      <c r="S210">
        <f>VLOOKUP(L210,longitude_latitude!C:J,8,)</f>
        <v>51.513982030000001</v>
      </c>
      <c r="T210">
        <f t="shared" si="26"/>
        <v>-3.8242074241736894</v>
      </c>
      <c r="U210">
        <f>VLOOKUP(M210,LINE!$A$2:$B$13,2,)</f>
        <v>4</v>
      </c>
      <c r="V210">
        <f>VLOOKUP(L210,Entry_exit!B:P,4,)</f>
        <v>13645</v>
      </c>
      <c r="W210">
        <f>2020 - VLOOKUP(L210, age!$A:$D,4,)</f>
        <v>144</v>
      </c>
      <c r="X210">
        <f>VLOOKUP(H210,'air-quality-london-time-of-day'!E:G,3,FALSE)</f>
        <v>12.8</v>
      </c>
      <c r="Y210">
        <f>VLOOKUP(I210,Weather!F:K,2,)</f>
        <v>9</v>
      </c>
      <c r="Z210">
        <f>VLOOKUP(I210,Weather!F:K,3,)</f>
        <v>0.15</v>
      </c>
      <c r="AA210">
        <f>VLOOKUP(I210,Weather!F:K,4,)</f>
        <v>0.6</v>
      </c>
      <c r="AB210">
        <f>VLOOKUP(I210,Weather!F:K,5,)</f>
        <v>1017</v>
      </c>
      <c r="AC210">
        <f>VLOOKUP(I210,Weather!F:K,6,)</f>
        <v>4</v>
      </c>
    </row>
    <row r="211" spans="1:29" x14ac:dyDescent="0.25">
      <c r="A211" t="s">
        <v>7</v>
      </c>
      <c r="B211" t="s">
        <v>5</v>
      </c>
      <c r="C211" s="1">
        <v>41983.53402777778</v>
      </c>
      <c r="D211" s="3">
        <f t="shared" si="24"/>
        <v>2014</v>
      </c>
      <c r="E211" s="3">
        <f t="shared" si="27"/>
        <v>12</v>
      </c>
      <c r="F211" s="3">
        <f t="shared" si="28"/>
        <v>12</v>
      </c>
      <c r="G211" s="3">
        <f t="shared" si="29"/>
        <v>10</v>
      </c>
      <c r="H211" s="3" t="str">
        <f t="shared" si="30"/>
        <v>20141212</v>
      </c>
      <c r="I211" s="3" t="str">
        <f t="shared" si="31"/>
        <v>2014121210</v>
      </c>
      <c r="J211">
        <v>22</v>
      </c>
      <c r="K211">
        <v>13.2</v>
      </c>
      <c r="L211" t="str">
        <f>VLOOKUP(C211,List!$A$2:$C$2089,3,)</f>
        <v>Aldgate</v>
      </c>
      <c r="M211" t="str">
        <f>VLOOKUP(C211,List!$A$2:$C$2089,2,)</f>
        <v>Circle</v>
      </c>
      <c r="N211" t="str">
        <f t="shared" si="25"/>
        <v>Aldgate|Circle</v>
      </c>
      <c r="O211">
        <f>VLOOKUP(N211,Depth!$A$2:$F$427,3,)</f>
        <v>16</v>
      </c>
      <c r="P211">
        <f>VLOOKUP(N211,Depth!$A$2:$F$427,5,)</f>
        <v>108.8</v>
      </c>
      <c r="Q211">
        <f>VLOOKUP(N211,Depth!$A$2:$F$427,6,)</f>
        <v>7.2</v>
      </c>
      <c r="R211">
        <f>VLOOKUP(L211,longitude_latitude!C:J,7,)</f>
        <v>-7.4236300000000005E-2</v>
      </c>
      <c r="S211">
        <f>VLOOKUP(L211,longitude_latitude!C:J,8,)</f>
        <v>51.513982030000001</v>
      </c>
      <c r="T211">
        <f t="shared" si="26"/>
        <v>-3.8242074241736894</v>
      </c>
      <c r="U211">
        <f>VLOOKUP(M211,LINE!$A$2:$B$13,2,)</f>
        <v>4</v>
      </c>
      <c r="V211">
        <f>VLOOKUP(L211,Entry_exit!B:P,4,)</f>
        <v>13645</v>
      </c>
      <c r="W211">
        <f>2020 - VLOOKUP(L211, age!$A:$D,4,)</f>
        <v>144</v>
      </c>
      <c r="X211">
        <f>VLOOKUP(H211,'air-quality-london-time-of-day'!E:G,3,FALSE)</f>
        <v>12.8</v>
      </c>
      <c r="Y211">
        <f>VLOOKUP(I211,Weather!F:K,2,)</f>
        <v>9</v>
      </c>
      <c r="Z211">
        <f>VLOOKUP(I211,Weather!F:K,3,)</f>
        <v>0.15</v>
      </c>
      <c r="AA211">
        <f>VLOOKUP(I211,Weather!F:K,4,)</f>
        <v>0.6</v>
      </c>
      <c r="AB211">
        <f>VLOOKUP(I211,Weather!F:K,5,)</f>
        <v>1017</v>
      </c>
      <c r="AC211">
        <f>VLOOKUP(I211,Weather!F:K,6,)</f>
        <v>4</v>
      </c>
    </row>
    <row r="212" spans="1:29" x14ac:dyDescent="0.25">
      <c r="A212" t="s">
        <v>7</v>
      </c>
      <c r="B212" t="s">
        <v>5</v>
      </c>
      <c r="C212" s="1">
        <v>41983.534722222219</v>
      </c>
      <c r="D212" s="3">
        <f t="shared" si="24"/>
        <v>2014</v>
      </c>
      <c r="E212" s="3">
        <f t="shared" si="27"/>
        <v>12</v>
      </c>
      <c r="F212" s="3">
        <f t="shared" si="28"/>
        <v>12</v>
      </c>
      <c r="G212" s="3">
        <f t="shared" si="29"/>
        <v>10</v>
      </c>
      <c r="H212" s="3" t="str">
        <f t="shared" si="30"/>
        <v>20141212</v>
      </c>
      <c r="I212" s="3" t="str">
        <f t="shared" si="31"/>
        <v>2014121210</v>
      </c>
      <c r="J212">
        <v>22</v>
      </c>
      <c r="K212">
        <v>13.2</v>
      </c>
      <c r="L212" t="str">
        <f>VLOOKUP(C212,List!$A$2:$C$2089,3,)</f>
        <v>Tower Hill</v>
      </c>
      <c r="M212" t="str">
        <f>VLOOKUP(C212,List!$A$2:$C$2089,2,)</f>
        <v>Circle</v>
      </c>
      <c r="N212" t="str">
        <f t="shared" si="25"/>
        <v>Tower Hill|Circle</v>
      </c>
      <c r="O212">
        <f>VLOOKUP(N212,Depth!$A$2:$F$427,3,)</f>
        <v>14</v>
      </c>
      <c r="P212">
        <f>VLOOKUP(N212,Depth!$A$2:$F$427,5,)</f>
        <v>106.95</v>
      </c>
      <c r="Q212">
        <f>VLOOKUP(N212,Depth!$A$2:$F$427,6,)</f>
        <v>7.05</v>
      </c>
      <c r="R212">
        <f>VLOOKUP(L212,longitude_latitude!C:J,7,)</f>
        <v>-7.4913868999999994E-2</v>
      </c>
      <c r="S212">
        <f>VLOOKUP(L212,longitude_latitude!C:J,8,)</f>
        <v>51.50943419</v>
      </c>
      <c r="T212">
        <f t="shared" si="26"/>
        <v>-3.8587710051737809</v>
      </c>
      <c r="U212">
        <f>VLOOKUP(M212,LINE!$A$2:$B$13,2,)</f>
        <v>4</v>
      </c>
      <c r="V212">
        <f>VLOOKUP(L212,Entry_exit!B:P,4,)</f>
        <v>32210</v>
      </c>
      <c r="W212">
        <f>2020 - VLOOKUP(L212, age!$A:$D,4,)</f>
        <v>138</v>
      </c>
      <c r="X212">
        <f>VLOOKUP(H212,'air-quality-london-time-of-day'!E:G,3,FALSE)</f>
        <v>12.8</v>
      </c>
      <c r="Y212">
        <f>VLOOKUP(I212,Weather!F:K,2,)</f>
        <v>9</v>
      </c>
      <c r="Z212">
        <f>VLOOKUP(I212,Weather!F:K,3,)</f>
        <v>0.15</v>
      </c>
      <c r="AA212">
        <f>VLOOKUP(I212,Weather!F:K,4,)</f>
        <v>0.6</v>
      </c>
      <c r="AB212">
        <f>VLOOKUP(I212,Weather!F:K,5,)</f>
        <v>1017</v>
      </c>
      <c r="AC212">
        <f>VLOOKUP(I212,Weather!F:K,6,)</f>
        <v>4</v>
      </c>
    </row>
    <row r="213" spans="1:29" x14ac:dyDescent="0.25">
      <c r="A213" t="s">
        <v>7</v>
      </c>
      <c r="B213" t="s">
        <v>5</v>
      </c>
      <c r="C213" s="1">
        <v>41983.535416666666</v>
      </c>
      <c r="D213" s="3">
        <f t="shared" si="24"/>
        <v>2014</v>
      </c>
      <c r="E213" s="3">
        <f t="shared" si="27"/>
        <v>12</v>
      </c>
      <c r="F213" s="3">
        <f t="shared" si="28"/>
        <v>12</v>
      </c>
      <c r="G213" s="3">
        <f t="shared" si="29"/>
        <v>10</v>
      </c>
      <c r="H213" s="3" t="str">
        <f t="shared" si="30"/>
        <v>20141212</v>
      </c>
      <c r="I213" s="3" t="str">
        <f t="shared" si="31"/>
        <v>2014121210</v>
      </c>
      <c r="J213">
        <v>31</v>
      </c>
      <c r="K213">
        <v>18.600000000000001</v>
      </c>
      <c r="L213" t="str">
        <f>VLOOKUP(C213,List!$A$2:$C$2089,3,)</f>
        <v>Tower Hill</v>
      </c>
      <c r="M213" t="str">
        <f>VLOOKUP(C213,List!$A$2:$C$2089,2,)</f>
        <v>Circle</v>
      </c>
      <c r="N213" t="str">
        <f t="shared" si="25"/>
        <v>Tower Hill|Circle</v>
      </c>
      <c r="O213">
        <f>VLOOKUP(N213,Depth!$A$2:$F$427,3,)</f>
        <v>14</v>
      </c>
      <c r="P213">
        <f>VLOOKUP(N213,Depth!$A$2:$F$427,5,)</f>
        <v>106.95</v>
      </c>
      <c r="Q213">
        <f>VLOOKUP(N213,Depth!$A$2:$F$427,6,)</f>
        <v>7.05</v>
      </c>
      <c r="R213">
        <f>VLOOKUP(L213,longitude_latitude!C:J,7,)</f>
        <v>-7.4913868999999994E-2</v>
      </c>
      <c r="S213">
        <f>VLOOKUP(L213,longitude_latitude!C:J,8,)</f>
        <v>51.50943419</v>
      </c>
      <c r="T213">
        <f t="shared" si="26"/>
        <v>-3.8587710051737809</v>
      </c>
      <c r="U213">
        <f>VLOOKUP(M213,LINE!$A$2:$B$13,2,)</f>
        <v>4</v>
      </c>
      <c r="V213">
        <f>VLOOKUP(L213,Entry_exit!B:P,4,)</f>
        <v>32210</v>
      </c>
      <c r="W213">
        <f>2020 - VLOOKUP(L213, age!$A:$D,4,)</f>
        <v>138</v>
      </c>
      <c r="X213">
        <f>VLOOKUP(H213,'air-quality-london-time-of-day'!E:G,3,FALSE)</f>
        <v>12.8</v>
      </c>
      <c r="Y213">
        <f>VLOOKUP(I213,Weather!F:K,2,)</f>
        <v>9</v>
      </c>
      <c r="Z213">
        <f>VLOOKUP(I213,Weather!F:K,3,)</f>
        <v>0.15</v>
      </c>
      <c r="AA213">
        <f>VLOOKUP(I213,Weather!F:K,4,)</f>
        <v>0.6</v>
      </c>
      <c r="AB213">
        <f>VLOOKUP(I213,Weather!F:K,5,)</f>
        <v>1017</v>
      </c>
      <c r="AC213">
        <f>VLOOKUP(I213,Weather!F:K,6,)</f>
        <v>4</v>
      </c>
    </row>
    <row r="214" spans="1:29" x14ac:dyDescent="0.25">
      <c r="A214" t="s">
        <v>7</v>
      </c>
      <c r="B214" t="s">
        <v>5</v>
      </c>
      <c r="C214" s="1">
        <v>41983.536111111112</v>
      </c>
      <c r="D214" s="3">
        <f t="shared" si="24"/>
        <v>2014</v>
      </c>
      <c r="E214" s="3">
        <f t="shared" si="27"/>
        <v>12</v>
      </c>
      <c r="F214" s="3">
        <f t="shared" si="28"/>
        <v>12</v>
      </c>
      <c r="G214" s="3">
        <f t="shared" si="29"/>
        <v>10</v>
      </c>
      <c r="H214" s="3" t="str">
        <f t="shared" si="30"/>
        <v>20141212</v>
      </c>
      <c r="I214" s="3" t="str">
        <f t="shared" si="31"/>
        <v>2014121210</v>
      </c>
      <c r="J214">
        <v>33</v>
      </c>
      <c r="K214">
        <v>19.8</v>
      </c>
      <c r="L214" t="str">
        <f>VLOOKUP(C214,List!$A$2:$C$2089,3,)</f>
        <v>Tower Hill</v>
      </c>
      <c r="M214" t="str">
        <f>VLOOKUP(C214,List!$A$2:$C$2089,2,)</f>
        <v>Circle</v>
      </c>
      <c r="N214" t="str">
        <f t="shared" si="25"/>
        <v>Tower Hill|Circle</v>
      </c>
      <c r="O214">
        <f>VLOOKUP(N214,Depth!$A$2:$F$427,3,)</f>
        <v>14</v>
      </c>
      <c r="P214">
        <f>VLOOKUP(N214,Depth!$A$2:$F$427,5,)</f>
        <v>106.95</v>
      </c>
      <c r="Q214">
        <f>VLOOKUP(N214,Depth!$A$2:$F$427,6,)</f>
        <v>7.05</v>
      </c>
      <c r="R214">
        <f>VLOOKUP(L214,longitude_latitude!C:J,7,)</f>
        <v>-7.4913868999999994E-2</v>
      </c>
      <c r="S214">
        <f>VLOOKUP(L214,longitude_latitude!C:J,8,)</f>
        <v>51.50943419</v>
      </c>
      <c r="T214">
        <f t="shared" si="26"/>
        <v>-3.8587710051737809</v>
      </c>
      <c r="U214">
        <f>VLOOKUP(M214,LINE!$A$2:$B$13,2,)</f>
        <v>4</v>
      </c>
      <c r="V214">
        <f>VLOOKUP(L214,Entry_exit!B:P,4,)</f>
        <v>32210</v>
      </c>
      <c r="W214">
        <f>2020 - VLOOKUP(L214, age!$A:$D,4,)</f>
        <v>138</v>
      </c>
      <c r="X214">
        <f>VLOOKUP(H214,'air-quality-london-time-of-day'!E:G,3,FALSE)</f>
        <v>12.8</v>
      </c>
      <c r="Y214">
        <f>VLOOKUP(I214,Weather!F:K,2,)</f>
        <v>9</v>
      </c>
      <c r="Z214">
        <f>VLOOKUP(I214,Weather!F:K,3,)</f>
        <v>0.15</v>
      </c>
      <c r="AA214">
        <f>VLOOKUP(I214,Weather!F:K,4,)</f>
        <v>0.6</v>
      </c>
      <c r="AB214">
        <f>VLOOKUP(I214,Weather!F:K,5,)</f>
        <v>1017</v>
      </c>
      <c r="AC214">
        <f>VLOOKUP(I214,Weather!F:K,6,)</f>
        <v>4</v>
      </c>
    </row>
    <row r="215" spans="1:29" x14ac:dyDescent="0.25">
      <c r="A215" t="s">
        <v>7</v>
      </c>
      <c r="B215" t="s">
        <v>5</v>
      </c>
      <c r="C215" s="1">
        <v>41983.536805555559</v>
      </c>
      <c r="D215" s="3">
        <f t="shared" si="24"/>
        <v>2014</v>
      </c>
      <c r="E215" s="3">
        <f t="shared" si="27"/>
        <v>12</v>
      </c>
      <c r="F215" s="3">
        <f t="shared" si="28"/>
        <v>12</v>
      </c>
      <c r="G215" s="3">
        <f t="shared" si="29"/>
        <v>10</v>
      </c>
      <c r="H215" s="3" t="str">
        <f t="shared" si="30"/>
        <v>20141212</v>
      </c>
      <c r="I215" s="3" t="str">
        <f t="shared" si="31"/>
        <v>2014121210</v>
      </c>
      <c r="J215">
        <v>29</v>
      </c>
      <c r="K215">
        <v>17.399999999999999</v>
      </c>
      <c r="L215" t="str">
        <f>VLOOKUP(C215,List!$A$2:$C$2089,3,)</f>
        <v>Tower Hill</v>
      </c>
      <c r="M215" t="str">
        <f>VLOOKUP(C215,List!$A$2:$C$2089,2,)</f>
        <v>Circle</v>
      </c>
      <c r="N215" t="str">
        <f t="shared" si="25"/>
        <v>Tower Hill|Circle</v>
      </c>
      <c r="O215">
        <f>VLOOKUP(N215,Depth!$A$2:$F$427,3,)</f>
        <v>14</v>
      </c>
      <c r="P215">
        <f>VLOOKUP(N215,Depth!$A$2:$F$427,5,)</f>
        <v>106.95</v>
      </c>
      <c r="Q215">
        <f>VLOOKUP(N215,Depth!$A$2:$F$427,6,)</f>
        <v>7.05</v>
      </c>
      <c r="R215">
        <f>VLOOKUP(L215,longitude_latitude!C:J,7,)</f>
        <v>-7.4913868999999994E-2</v>
      </c>
      <c r="S215">
        <f>VLOOKUP(L215,longitude_latitude!C:J,8,)</f>
        <v>51.50943419</v>
      </c>
      <c r="T215">
        <f t="shared" si="26"/>
        <v>-3.8587710051737809</v>
      </c>
      <c r="U215">
        <f>VLOOKUP(M215,LINE!$A$2:$B$13,2,)</f>
        <v>4</v>
      </c>
      <c r="V215">
        <f>VLOOKUP(L215,Entry_exit!B:P,4,)</f>
        <v>32210</v>
      </c>
      <c r="W215">
        <f>2020 - VLOOKUP(L215, age!$A:$D,4,)</f>
        <v>138</v>
      </c>
      <c r="X215">
        <f>VLOOKUP(H215,'air-quality-london-time-of-day'!E:G,3,FALSE)</f>
        <v>12.8</v>
      </c>
      <c r="Y215">
        <f>VLOOKUP(I215,Weather!F:K,2,)</f>
        <v>9</v>
      </c>
      <c r="Z215">
        <f>VLOOKUP(I215,Weather!F:K,3,)</f>
        <v>0.15</v>
      </c>
      <c r="AA215">
        <f>VLOOKUP(I215,Weather!F:K,4,)</f>
        <v>0.6</v>
      </c>
      <c r="AB215">
        <f>VLOOKUP(I215,Weather!F:K,5,)</f>
        <v>1017</v>
      </c>
      <c r="AC215">
        <f>VLOOKUP(I215,Weather!F:K,6,)</f>
        <v>4</v>
      </c>
    </row>
    <row r="216" spans="1:29" x14ac:dyDescent="0.25">
      <c r="A216" t="s">
        <v>7</v>
      </c>
      <c r="B216" t="s">
        <v>5</v>
      </c>
      <c r="C216" s="1">
        <v>41983.538194444445</v>
      </c>
      <c r="D216" s="3">
        <f t="shared" si="24"/>
        <v>2014</v>
      </c>
      <c r="E216" s="3">
        <f t="shared" si="27"/>
        <v>12</v>
      </c>
      <c r="F216" s="3">
        <f t="shared" si="28"/>
        <v>12</v>
      </c>
      <c r="G216" s="3">
        <f t="shared" si="29"/>
        <v>10</v>
      </c>
      <c r="H216" s="3" t="str">
        <f t="shared" si="30"/>
        <v>20141212</v>
      </c>
      <c r="I216" s="3" t="str">
        <f t="shared" si="31"/>
        <v>2014121210</v>
      </c>
      <c r="J216">
        <v>53</v>
      </c>
      <c r="K216">
        <v>31.8</v>
      </c>
      <c r="L216" t="str">
        <f>VLOOKUP(C216,List!$A$2:$C$2089,3,)</f>
        <v>Cannon Street</v>
      </c>
      <c r="M216" t="str">
        <f>VLOOKUP(C216,List!$A$2:$C$2089,2,)</f>
        <v>Circle</v>
      </c>
      <c r="N216" t="str">
        <f t="shared" si="25"/>
        <v>Cannon Street|Circle</v>
      </c>
      <c r="O216">
        <f>VLOOKUP(N216,Depth!$A$2:$F$427,3,)</f>
        <v>11</v>
      </c>
      <c r="P216">
        <f>VLOOKUP(N216,Depth!$A$2:$F$427,5,)</f>
        <v>104.4</v>
      </c>
      <c r="Q216">
        <f>VLOOKUP(N216,Depth!$A$2:$F$427,6,)</f>
        <v>6.6</v>
      </c>
      <c r="R216">
        <f>VLOOKUP(L216,longitude_latitude!C:J,7,)</f>
        <v>-8.8801035E-2</v>
      </c>
      <c r="S216">
        <f>VLOOKUP(L216,longitude_latitude!C:J,8,)</f>
        <v>51.510962540000001</v>
      </c>
      <c r="T216">
        <f t="shared" si="26"/>
        <v>-4.5742267873982287</v>
      </c>
      <c r="U216">
        <f>VLOOKUP(M216,LINE!$A$2:$B$13,2,)</f>
        <v>4</v>
      </c>
      <c r="V216">
        <f>VLOOKUP(L216,Entry_exit!B:P,4,)</f>
        <v>13998</v>
      </c>
      <c r="W216">
        <f>2020 - VLOOKUP(L216, age!$A:$D,4,)</f>
        <v>136</v>
      </c>
      <c r="X216">
        <f>VLOOKUP(H216,'air-quality-london-time-of-day'!E:G,3,FALSE)</f>
        <v>12.8</v>
      </c>
      <c r="Y216">
        <f>VLOOKUP(I216,Weather!F:K,2,)</f>
        <v>9</v>
      </c>
      <c r="Z216">
        <f>VLOOKUP(I216,Weather!F:K,3,)</f>
        <v>0.15</v>
      </c>
      <c r="AA216">
        <f>VLOOKUP(I216,Weather!F:K,4,)</f>
        <v>0.6</v>
      </c>
      <c r="AB216">
        <f>VLOOKUP(I216,Weather!F:K,5,)</f>
        <v>1017</v>
      </c>
      <c r="AC216">
        <f>VLOOKUP(I216,Weather!F:K,6,)</f>
        <v>4</v>
      </c>
    </row>
    <row r="217" spans="1:29" x14ac:dyDescent="0.25">
      <c r="A217" t="s">
        <v>7</v>
      </c>
      <c r="B217" t="s">
        <v>5</v>
      </c>
      <c r="C217" s="1">
        <v>41983.538888888892</v>
      </c>
      <c r="D217" s="3">
        <f t="shared" si="24"/>
        <v>2014</v>
      </c>
      <c r="E217" s="3">
        <f t="shared" si="27"/>
        <v>12</v>
      </c>
      <c r="F217" s="3">
        <f t="shared" si="28"/>
        <v>12</v>
      </c>
      <c r="G217" s="3">
        <f t="shared" si="29"/>
        <v>10</v>
      </c>
      <c r="H217" s="3" t="str">
        <f t="shared" si="30"/>
        <v>20141212</v>
      </c>
      <c r="I217" s="3" t="str">
        <f t="shared" si="31"/>
        <v>2014121210</v>
      </c>
      <c r="J217">
        <v>53</v>
      </c>
      <c r="K217">
        <v>31.8</v>
      </c>
      <c r="L217" t="str">
        <f>VLOOKUP(C217,List!$A$2:$C$2089,3,)</f>
        <v>Cannon Street</v>
      </c>
      <c r="M217" t="str">
        <f>VLOOKUP(C217,List!$A$2:$C$2089,2,)</f>
        <v>Circle</v>
      </c>
      <c r="N217" t="str">
        <f t="shared" si="25"/>
        <v>Cannon Street|Circle</v>
      </c>
      <c r="O217">
        <f>VLOOKUP(N217,Depth!$A$2:$F$427,3,)</f>
        <v>11</v>
      </c>
      <c r="P217">
        <f>VLOOKUP(N217,Depth!$A$2:$F$427,5,)</f>
        <v>104.4</v>
      </c>
      <c r="Q217">
        <f>VLOOKUP(N217,Depth!$A$2:$F$427,6,)</f>
        <v>6.6</v>
      </c>
      <c r="R217">
        <f>VLOOKUP(L217,longitude_latitude!C:J,7,)</f>
        <v>-8.8801035E-2</v>
      </c>
      <c r="S217">
        <f>VLOOKUP(L217,longitude_latitude!C:J,8,)</f>
        <v>51.510962540000001</v>
      </c>
      <c r="T217">
        <f t="shared" si="26"/>
        <v>-4.5742267873982287</v>
      </c>
      <c r="U217">
        <f>VLOOKUP(M217,LINE!$A$2:$B$13,2,)</f>
        <v>4</v>
      </c>
      <c r="V217">
        <f>VLOOKUP(L217,Entry_exit!B:P,4,)</f>
        <v>13998</v>
      </c>
      <c r="W217">
        <f>2020 - VLOOKUP(L217, age!$A:$D,4,)</f>
        <v>136</v>
      </c>
      <c r="X217">
        <f>VLOOKUP(H217,'air-quality-london-time-of-day'!E:G,3,FALSE)</f>
        <v>12.8</v>
      </c>
      <c r="Y217">
        <f>VLOOKUP(I217,Weather!F:K,2,)</f>
        <v>9</v>
      </c>
      <c r="Z217">
        <f>VLOOKUP(I217,Weather!F:K,3,)</f>
        <v>0.15</v>
      </c>
      <c r="AA217">
        <f>VLOOKUP(I217,Weather!F:K,4,)</f>
        <v>0.6</v>
      </c>
      <c r="AB217">
        <f>VLOOKUP(I217,Weather!F:K,5,)</f>
        <v>1017</v>
      </c>
      <c r="AC217">
        <f>VLOOKUP(I217,Weather!F:K,6,)</f>
        <v>4</v>
      </c>
    </row>
    <row r="218" spans="1:29" x14ac:dyDescent="0.25">
      <c r="A218" t="s">
        <v>7</v>
      </c>
      <c r="B218" t="s">
        <v>5</v>
      </c>
      <c r="C218" s="1">
        <v>41983.539583333331</v>
      </c>
      <c r="D218" s="3">
        <f t="shared" si="24"/>
        <v>2014</v>
      </c>
      <c r="E218" s="3">
        <f t="shared" si="27"/>
        <v>12</v>
      </c>
      <c r="F218" s="3">
        <f t="shared" si="28"/>
        <v>12</v>
      </c>
      <c r="G218" s="3">
        <f t="shared" si="29"/>
        <v>10</v>
      </c>
      <c r="H218" s="3" t="str">
        <f t="shared" si="30"/>
        <v>20141212</v>
      </c>
      <c r="I218" s="3" t="str">
        <f t="shared" si="31"/>
        <v>2014121210</v>
      </c>
      <c r="J218">
        <v>41</v>
      </c>
      <c r="K218">
        <v>24.6</v>
      </c>
      <c r="L218" t="str">
        <f>VLOOKUP(C218,List!$A$2:$C$2089,3,)</f>
        <v>Mansion House</v>
      </c>
      <c r="M218" t="str">
        <f>VLOOKUP(C218,List!$A$2:$C$2089,2,)</f>
        <v>Circle</v>
      </c>
      <c r="N218" t="str">
        <f t="shared" si="25"/>
        <v>Mansion House|Circle</v>
      </c>
      <c r="O218">
        <f>VLOOKUP(N218,Depth!$A$2:$F$427,3,)</f>
        <v>14</v>
      </c>
      <c r="P218">
        <f>VLOOKUP(N218,Depth!$A$2:$F$427,5,)</f>
        <v>105</v>
      </c>
      <c r="Q218">
        <f>VLOOKUP(N218,Depth!$A$2:$F$427,6,)</f>
        <v>9</v>
      </c>
      <c r="R218">
        <f>VLOOKUP(L218,longitude_latitude!C:J,7,)</f>
        <v>-9.2495312999999996E-2</v>
      </c>
      <c r="S218">
        <f>VLOOKUP(L218,longitude_latitude!C:J,8,)</f>
        <v>51.511305970000002</v>
      </c>
      <c r="T218">
        <f t="shared" si="26"/>
        <v>-4.7645543687339185</v>
      </c>
      <c r="U218">
        <f>VLOOKUP(M218,LINE!$A$2:$B$13,2,)</f>
        <v>4</v>
      </c>
      <c r="V218">
        <f>VLOOKUP(L218,Entry_exit!B:P,4,)</f>
        <v>11018</v>
      </c>
      <c r="W218">
        <f>2020 - VLOOKUP(L218, age!$A:$D,4,)</f>
        <v>149</v>
      </c>
      <c r="X218">
        <f>VLOOKUP(H218,'air-quality-london-time-of-day'!E:G,3,FALSE)</f>
        <v>12.8</v>
      </c>
      <c r="Y218">
        <f>VLOOKUP(I218,Weather!F:K,2,)</f>
        <v>9</v>
      </c>
      <c r="Z218">
        <f>VLOOKUP(I218,Weather!F:K,3,)</f>
        <v>0.15</v>
      </c>
      <c r="AA218">
        <f>VLOOKUP(I218,Weather!F:K,4,)</f>
        <v>0.6</v>
      </c>
      <c r="AB218">
        <f>VLOOKUP(I218,Weather!F:K,5,)</f>
        <v>1017</v>
      </c>
      <c r="AC218">
        <f>VLOOKUP(I218,Weather!F:K,6,)</f>
        <v>4</v>
      </c>
    </row>
    <row r="219" spans="1:29" x14ac:dyDescent="0.25">
      <c r="A219" t="s">
        <v>7</v>
      </c>
      <c r="B219" t="s">
        <v>5</v>
      </c>
      <c r="C219" s="1">
        <v>41983.540277777778</v>
      </c>
      <c r="D219" s="3">
        <f t="shared" si="24"/>
        <v>2014</v>
      </c>
      <c r="E219" s="3">
        <f t="shared" si="27"/>
        <v>12</v>
      </c>
      <c r="F219" s="3">
        <f t="shared" si="28"/>
        <v>12</v>
      </c>
      <c r="G219" s="3">
        <f t="shared" si="29"/>
        <v>10</v>
      </c>
      <c r="H219" s="3" t="str">
        <f t="shared" si="30"/>
        <v>20141212</v>
      </c>
      <c r="I219" s="3" t="str">
        <f t="shared" si="31"/>
        <v>2014121210</v>
      </c>
      <c r="J219">
        <v>40</v>
      </c>
      <c r="K219">
        <v>24</v>
      </c>
      <c r="L219" t="str">
        <f>VLOOKUP(C219,List!$A$2:$C$2089,3,)</f>
        <v>Mansion House</v>
      </c>
      <c r="M219" t="str">
        <f>VLOOKUP(C219,List!$A$2:$C$2089,2,)</f>
        <v>Circle</v>
      </c>
      <c r="N219" t="str">
        <f t="shared" si="25"/>
        <v>Mansion House|Circle</v>
      </c>
      <c r="O219">
        <f>VLOOKUP(N219,Depth!$A$2:$F$427,3,)</f>
        <v>14</v>
      </c>
      <c r="P219">
        <f>VLOOKUP(N219,Depth!$A$2:$F$427,5,)</f>
        <v>105</v>
      </c>
      <c r="Q219">
        <f>VLOOKUP(N219,Depth!$A$2:$F$427,6,)</f>
        <v>9</v>
      </c>
      <c r="R219">
        <f>VLOOKUP(L219,longitude_latitude!C:J,7,)</f>
        <v>-9.2495312999999996E-2</v>
      </c>
      <c r="S219">
        <f>VLOOKUP(L219,longitude_latitude!C:J,8,)</f>
        <v>51.511305970000002</v>
      </c>
      <c r="T219">
        <f t="shared" si="26"/>
        <v>-4.7645543687339185</v>
      </c>
      <c r="U219">
        <f>VLOOKUP(M219,LINE!$A$2:$B$13,2,)</f>
        <v>4</v>
      </c>
      <c r="V219">
        <f>VLOOKUP(L219,Entry_exit!B:P,4,)</f>
        <v>11018</v>
      </c>
      <c r="W219">
        <f>2020 - VLOOKUP(L219, age!$A:$D,4,)</f>
        <v>149</v>
      </c>
      <c r="X219">
        <f>VLOOKUP(H219,'air-quality-london-time-of-day'!E:G,3,FALSE)</f>
        <v>12.8</v>
      </c>
      <c r="Y219">
        <f>VLOOKUP(I219,Weather!F:K,2,)</f>
        <v>9</v>
      </c>
      <c r="Z219">
        <f>VLOOKUP(I219,Weather!F:K,3,)</f>
        <v>0.15</v>
      </c>
      <c r="AA219">
        <f>VLOOKUP(I219,Weather!F:K,4,)</f>
        <v>0.6</v>
      </c>
      <c r="AB219">
        <f>VLOOKUP(I219,Weather!F:K,5,)</f>
        <v>1017</v>
      </c>
      <c r="AC219">
        <f>VLOOKUP(I219,Weather!F:K,6,)</f>
        <v>4</v>
      </c>
    </row>
    <row r="220" spans="1:29" x14ac:dyDescent="0.25">
      <c r="A220" t="s">
        <v>7</v>
      </c>
      <c r="B220" t="s">
        <v>5</v>
      </c>
      <c r="C220" s="1">
        <v>41983.540972222225</v>
      </c>
      <c r="D220" s="3">
        <f t="shared" si="24"/>
        <v>2014</v>
      </c>
      <c r="E220" s="3">
        <f t="shared" si="27"/>
        <v>12</v>
      </c>
      <c r="F220" s="3">
        <f t="shared" si="28"/>
        <v>12</v>
      </c>
      <c r="G220" s="3">
        <f t="shared" si="29"/>
        <v>10</v>
      </c>
      <c r="H220" s="3" t="str">
        <f t="shared" si="30"/>
        <v>20141212</v>
      </c>
      <c r="I220" s="3" t="str">
        <f t="shared" si="31"/>
        <v>2014121210</v>
      </c>
      <c r="J220">
        <v>33</v>
      </c>
      <c r="K220">
        <v>19.8</v>
      </c>
      <c r="L220" t="str">
        <f>VLOOKUP(C220,List!$A$2:$C$2089,3,)</f>
        <v>Blackfriars</v>
      </c>
      <c r="M220" t="str">
        <f>VLOOKUP(C220,List!$A$2:$C$2089,2,)</f>
        <v>Circle</v>
      </c>
      <c r="N220" t="str">
        <f t="shared" si="25"/>
        <v>Blackfriars|Circle</v>
      </c>
      <c r="O220">
        <f>VLOOKUP(N220,Depth!$A$2:$F$427,3,)</f>
        <v>8</v>
      </c>
      <c r="P220">
        <f>VLOOKUP(N220,Depth!$A$2:$F$427,5,)</f>
        <v>100.7</v>
      </c>
      <c r="Q220">
        <f>VLOOKUP(N220,Depth!$A$2:$F$427,6,)</f>
        <v>7.3</v>
      </c>
      <c r="R220">
        <f>VLOOKUP(L220,longitude_latitude!C:J,7,)</f>
        <v>-0.10202025100000001</v>
      </c>
      <c r="S220">
        <f>VLOOKUP(L220,longitude_latitude!C:J,8,)</f>
        <v>51.511114470000003</v>
      </c>
      <c r="T220">
        <f t="shared" si="26"/>
        <v>-5.2551768275191328</v>
      </c>
      <c r="U220">
        <f>VLOOKUP(M220,LINE!$A$2:$B$13,2,)</f>
        <v>4</v>
      </c>
      <c r="V220">
        <f>VLOOKUP(L220,Entry_exit!B:P,4,)</f>
        <v>24574</v>
      </c>
      <c r="W220">
        <f>2020 - VLOOKUP(L220, age!$A:$D,4,)</f>
        <v>150</v>
      </c>
      <c r="X220">
        <f>VLOOKUP(H220,'air-quality-london-time-of-day'!E:G,3,FALSE)</f>
        <v>12.8</v>
      </c>
      <c r="Y220">
        <f>VLOOKUP(I220,Weather!F:K,2,)</f>
        <v>9</v>
      </c>
      <c r="Z220">
        <f>VLOOKUP(I220,Weather!F:K,3,)</f>
        <v>0.15</v>
      </c>
      <c r="AA220">
        <f>VLOOKUP(I220,Weather!F:K,4,)</f>
        <v>0.6</v>
      </c>
      <c r="AB220">
        <f>VLOOKUP(I220,Weather!F:K,5,)</f>
        <v>1017</v>
      </c>
      <c r="AC220">
        <f>VLOOKUP(I220,Weather!F:K,6,)</f>
        <v>4</v>
      </c>
    </row>
    <row r="221" spans="1:29" x14ac:dyDescent="0.25">
      <c r="A221" t="s">
        <v>7</v>
      </c>
      <c r="B221" t="s">
        <v>5</v>
      </c>
      <c r="C221" s="1">
        <v>41983.541666666664</v>
      </c>
      <c r="D221" s="3">
        <f t="shared" si="24"/>
        <v>2014</v>
      </c>
      <c r="E221" s="3">
        <f t="shared" si="27"/>
        <v>12</v>
      </c>
      <c r="F221" s="3">
        <f t="shared" si="28"/>
        <v>13</v>
      </c>
      <c r="G221" s="3">
        <f t="shared" si="29"/>
        <v>10</v>
      </c>
      <c r="H221" s="3" t="str">
        <f t="shared" si="30"/>
        <v>20141213</v>
      </c>
      <c r="I221" s="3" t="str">
        <f t="shared" si="31"/>
        <v>2014121310</v>
      </c>
      <c r="J221">
        <v>19</v>
      </c>
      <c r="K221">
        <v>11.4</v>
      </c>
      <c r="L221" t="str">
        <f>VLOOKUP(C221,List!$A$2:$C$2089,3,)</f>
        <v>Temple</v>
      </c>
      <c r="M221" t="str">
        <f>VLOOKUP(C221,List!$A$2:$C$2089,2,)</f>
        <v>Circle</v>
      </c>
      <c r="N221" t="str">
        <f t="shared" si="25"/>
        <v>Temple|Circle</v>
      </c>
      <c r="O221">
        <f>VLOOKUP(N221,Depth!$A$2:$F$427,3,)</f>
        <v>5</v>
      </c>
      <c r="P221">
        <f>VLOOKUP(N221,Depth!$A$2:$F$427,5,)</f>
        <v>99.2</v>
      </c>
      <c r="Q221">
        <f>VLOOKUP(N221,Depth!$A$2:$F$427,6,)</f>
        <v>5.8</v>
      </c>
      <c r="R221">
        <f>VLOOKUP(L221,longitude_latitude!C:J,7,)</f>
        <v>-0.112643564</v>
      </c>
      <c r="S221">
        <f>VLOOKUP(L221,longitude_latitude!C:J,8,)</f>
        <v>51.510474199999997</v>
      </c>
      <c r="T221">
        <f t="shared" si="26"/>
        <v>-5.802323397218049</v>
      </c>
      <c r="U221">
        <f>VLOOKUP(M221,LINE!$A$2:$B$13,2,)</f>
        <v>4</v>
      </c>
      <c r="V221">
        <f>VLOOKUP(L221,Entry_exit!B:P,4,)</f>
        <v>14693</v>
      </c>
      <c r="W221">
        <f>2020 - VLOOKUP(L221, age!$A:$D,4,)</f>
        <v>150</v>
      </c>
      <c r="X221">
        <f>VLOOKUP(H221,'air-quality-london-time-of-day'!E:G,3,FALSE)</f>
        <v>12.1</v>
      </c>
      <c r="Y221">
        <f>VLOOKUP(I221,Weather!F:K,2,)</f>
        <v>9</v>
      </c>
      <c r="Z221">
        <f>VLOOKUP(I221,Weather!F:K,3,)</f>
        <v>0.15</v>
      </c>
      <c r="AA221">
        <f>VLOOKUP(I221,Weather!F:K,4,)</f>
        <v>0.6</v>
      </c>
      <c r="AB221">
        <f>VLOOKUP(I221,Weather!F:K,5,)</f>
        <v>1017</v>
      </c>
      <c r="AC221">
        <f>VLOOKUP(I221,Weather!F:K,6,)</f>
        <v>4</v>
      </c>
    </row>
    <row r="222" spans="1:29" x14ac:dyDescent="0.25">
      <c r="A222" t="s">
        <v>7</v>
      </c>
      <c r="B222" t="s">
        <v>5</v>
      </c>
      <c r="C222" s="1">
        <v>41983.542361111111</v>
      </c>
      <c r="D222" s="3">
        <f t="shared" si="24"/>
        <v>2014</v>
      </c>
      <c r="E222" s="3">
        <f t="shared" si="27"/>
        <v>12</v>
      </c>
      <c r="F222" s="3">
        <f t="shared" si="28"/>
        <v>13</v>
      </c>
      <c r="G222" s="3">
        <f t="shared" si="29"/>
        <v>10</v>
      </c>
      <c r="H222" s="3" t="str">
        <f t="shared" si="30"/>
        <v>20141213</v>
      </c>
      <c r="I222" s="3" t="str">
        <f t="shared" si="31"/>
        <v>2014121310</v>
      </c>
      <c r="J222">
        <v>32</v>
      </c>
      <c r="K222">
        <v>19.2</v>
      </c>
      <c r="L222" t="str">
        <f>VLOOKUP(C222,List!$A$2:$C$2089,3,)</f>
        <v>Temple</v>
      </c>
      <c r="M222" t="str">
        <f>VLOOKUP(C222,List!$A$2:$C$2089,2,)</f>
        <v>Circle</v>
      </c>
      <c r="N222" t="str">
        <f t="shared" si="25"/>
        <v>Temple|Circle</v>
      </c>
      <c r="O222">
        <f>VLOOKUP(N222,Depth!$A$2:$F$427,3,)</f>
        <v>5</v>
      </c>
      <c r="P222">
        <f>VLOOKUP(N222,Depth!$A$2:$F$427,5,)</f>
        <v>99.2</v>
      </c>
      <c r="Q222">
        <f>VLOOKUP(N222,Depth!$A$2:$F$427,6,)</f>
        <v>5.8</v>
      </c>
      <c r="R222">
        <f>VLOOKUP(L222,longitude_latitude!C:J,7,)</f>
        <v>-0.112643564</v>
      </c>
      <c r="S222">
        <f>VLOOKUP(L222,longitude_latitude!C:J,8,)</f>
        <v>51.510474199999997</v>
      </c>
      <c r="T222">
        <f t="shared" si="26"/>
        <v>-5.802323397218049</v>
      </c>
      <c r="U222">
        <f>VLOOKUP(M222,LINE!$A$2:$B$13,2,)</f>
        <v>4</v>
      </c>
      <c r="V222">
        <f>VLOOKUP(L222,Entry_exit!B:P,4,)</f>
        <v>14693</v>
      </c>
      <c r="W222">
        <f>2020 - VLOOKUP(L222, age!$A:$D,4,)</f>
        <v>150</v>
      </c>
      <c r="X222">
        <f>VLOOKUP(H222,'air-quality-london-time-of-day'!E:G,3,FALSE)</f>
        <v>12.1</v>
      </c>
      <c r="Y222">
        <f>VLOOKUP(I222,Weather!F:K,2,)</f>
        <v>9</v>
      </c>
      <c r="Z222">
        <f>VLOOKUP(I222,Weather!F:K,3,)</f>
        <v>0.15</v>
      </c>
      <c r="AA222">
        <f>VLOOKUP(I222,Weather!F:K,4,)</f>
        <v>0.6</v>
      </c>
      <c r="AB222">
        <f>VLOOKUP(I222,Weather!F:K,5,)</f>
        <v>1017</v>
      </c>
      <c r="AC222">
        <f>VLOOKUP(I222,Weather!F:K,6,)</f>
        <v>4</v>
      </c>
    </row>
    <row r="223" spans="1:29" x14ac:dyDescent="0.25">
      <c r="A223" t="s">
        <v>7</v>
      </c>
      <c r="B223" t="s">
        <v>5</v>
      </c>
      <c r="C223" s="1">
        <v>41983.543055555558</v>
      </c>
      <c r="D223" s="3">
        <f t="shared" si="24"/>
        <v>2014</v>
      </c>
      <c r="E223" s="3">
        <f t="shared" si="27"/>
        <v>12</v>
      </c>
      <c r="F223" s="3">
        <f t="shared" si="28"/>
        <v>13</v>
      </c>
      <c r="G223" s="3">
        <f t="shared" si="29"/>
        <v>10</v>
      </c>
      <c r="H223" s="3" t="str">
        <f t="shared" si="30"/>
        <v>20141213</v>
      </c>
      <c r="I223" s="3" t="str">
        <f t="shared" si="31"/>
        <v>2014121310</v>
      </c>
      <c r="J223">
        <v>36</v>
      </c>
      <c r="K223">
        <v>21.6</v>
      </c>
      <c r="L223" t="str">
        <f>VLOOKUP(C223,List!$A$2:$C$2089,3,)</f>
        <v>Embankment</v>
      </c>
      <c r="M223" t="str">
        <f>VLOOKUP(C223,List!$A$2:$C$2089,2,)</f>
        <v>Circle</v>
      </c>
      <c r="N223" t="str">
        <f t="shared" si="25"/>
        <v>Embankment|Circle</v>
      </c>
      <c r="O223">
        <f>VLOOKUP(N223,Depth!$A$2:$F$427,3,)</f>
        <v>5</v>
      </c>
      <c r="P223">
        <f>VLOOKUP(N223,Depth!$A$2:$F$427,5,)</f>
        <v>99.6</v>
      </c>
      <c r="Q223">
        <f>VLOOKUP(N223,Depth!$A$2:$F$427,6,)</f>
        <v>5.4</v>
      </c>
      <c r="R223">
        <f>VLOOKUP(L223,longitude_latitude!C:J,7,)</f>
        <v>-0.120562428</v>
      </c>
      <c r="S223">
        <f>VLOOKUP(L223,longitude_latitude!C:J,8,)</f>
        <v>51.50694137</v>
      </c>
      <c r="T223">
        <f t="shared" si="26"/>
        <v>-6.2098019104208459</v>
      </c>
      <c r="U223">
        <f>VLOOKUP(M223,LINE!$A$2:$B$13,2,)</f>
        <v>4</v>
      </c>
      <c r="V223">
        <f>VLOOKUP(L223,Entry_exit!B:P,4,)</f>
        <v>33187</v>
      </c>
      <c r="W223">
        <f>2020 - VLOOKUP(L223, age!$A:$D,4,)</f>
        <v>114</v>
      </c>
      <c r="X223">
        <f>VLOOKUP(H223,'air-quality-london-time-of-day'!E:G,3,FALSE)</f>
        <v>12.1</v>
      </c>
      <c r="Y223">
        <f>VLOOKUP(I223,Weather!F:K,2,)</f>
        <v>9</v>
      </c>
      <c r="Z223">
        <f>VLOOKUP(I223,Weather!F:K,3,)</f>
        <v>0.15</v>
      </c>
      <c r="AA223">
        <f>VLOOKUP(I223,Weather!F:K,4,)</f>
        <v>0.6</v>
      </c>
      <c r="AB223">
        <f>VLOOKUP(I223,Weather!F:K,5,)</f>
        <v>1017</v>
      </c>
      <c r="AC223">
        <f>VLOOKUP(I223,Weather!F:K,6,)</f>
        <v>4</v>
      </c>
    </row>
    <row r="224" spans="1:29" x14ac:dyDescent="0.25">
      <c r="A224" t="s">
        <v>7</v>
      </c>
      <c r="B224" t="s">
        <v>5</v>
      </c>
      <c r="C224" s="1">
        <v>41983.543749999997</v>
      </c>
      <c r="D224" s="3">
        <f t="shared" si="24"/>
        <v>2014</v>
      </c>
      <c r="E224" s="3">
        <f t="shared" si="27"/>
        <v>12</v>
      </c>
      <c r="F224" s="3">
        <f t="shared" si="28"/>
        <v>13</v>
      </c>
      <c r="G224" s="3">
        <f t="shared" si="29"/>
        <v>10</v>
      </c>
      <c r="H224" s="3" t="str">
        <f t="shared" si="30"/>
        <v>20141213</v>
      </c>
      <c r="I224" s="3" t="str">
        <f t="shared" si="31"/>
        <v>2014121310</v>
      </c>
      <c r="J224">
        <v>34</v>
      </c>
      <c r="K224">
        <v>20.399999999999999</v>
      </c>
      <c r="L224" t="str">
        <f>VLOOKUP(C224,List!$A$2:$C$2089,3,)</f>
        <v>Embankment</v>
      </c>
      <c r="M224" t="str">
        <f>VLOOKUP(C224,List!$A$2:$C$2089,2,)</f>
        <v>Circle</v>
      </c>
      <c r="N224" t="str">
        <f t="shared" si="25"/>
        <v>Embankment|Circle</v>
      </c>
      <c r="O224">
        <f>VLOOKUP(N224,Depth!$A$2:$F$427,3,)</f>
        <v>5</v>
      </c>
      <c r="P224">
        <f>VLOOKUP(N224,Depth!$A$2:$F$427,5,)</f>
        <v>99.6</v>
      </c>
      <c r="Q224">
        <f>VLOOKUP(N224,Depth!$A$2:$F$427,6,)</f>
        <v>5.4</v>
      </c>
      <c r="R224">
        <f>VLOOKUP(L224,longitude_latitude!C:J,7,)</f>
        <v>-0.120562428</v>
      </c>
      <c r="S224">
        <f>VLOOKUP(L224,longitude_latitude!C:J,8,)</f>
        <v>51.50694137</v>
      </c>
      <c r="T224">
        <f t="shared" si="26"/>
        <v>-6.2098019104208459</v>
      </c>
      <c r="U224">
        <f>VLOOKUP(M224,LINE!$A$2:$B$13,2,)</f>
        <v>4</v>
      </c>
      <c r="V224">
        <f>VLOOKUP(L224,Entry_exit!B:P,4,)</f>
        <v>33187</v>
      </c>
      <c r="W224">
        <f>2020 - VLOOKUP(L224, age!$A:$D,4,)</f>
        <v>114</v>
      </c>
      <c r="X224">
        <f>VLOOKUP(H224,'air-quality-london-time-of-day'!E:G,3,FALSE)</f>
        <v>12.1</v>
      </c>
      <c r="Y224">
        <f>VLOOKUP(I224,Weather!F:K,2,)</f>
        <v>9</v>
      </c>
      <c r="Z224">
        <f>VLOOKUP(I224,Weather!F:K,3,)</f>
        <v>0.15</v>
      </c>
      <c r="AA224">
        <f>VLOOKUP(I224,Weather!F:K,4,)</f>
        <v>0.6</v>
      </c>
      <c r="AB224">
        <f>VLOOKUP(I224,Weather!F:K,5,)</f>
        <v>1017</v>
      </c>
      <c r="AC224">
        <f>VLOOKUP(I224,Weather!F:K,6,)</f>
        <v>4</v>
      </c>
    </row>
    <row r="225" spans="1:29" x14ac:dyDescent="0.25">
      <c r="A225" t="s">
        <v>7</v>
      </c>
      <c r="B225" t="s">
        <v>5</v>
      </c>
      <c r="C225" s="1">
        <v>41983.544444444444</v>
      </c>
      <c r="D225" s="3">
        <f t="shared" si="24"/>
        <v>2014</v>
      </c>
      <c r="E225" s="3">
        <f t="shared" si="27"/>
        <v>12</v>
      </c>
      <c r="F225" s="3">
        <f t="shared" si="28"/>
        <v>13</v>
      </c>
      <c r="G225" s="3">
        <f t="shared" si="29"/>
        <v>10</v>
      </c>
      <c r="H225" s="3" t="str">
        <f t="shared" si="30"/>
        <v>20141213</v>
      </c>
      <c r="I225" s="3" t="str">
        <f t="shared" si="31"/>
        <v>2014121310</v>
      </c>
      <c r="J225">
        <v>56</v>
      </c>
      <c r="K225">
        <v>33.6</v>
      </c>
      <c r="L225" t="str">
        <f>VLOOKUP(C225,List!$A$2:$C$2089,3,)</f>
        <v>Westminster</v>
      </c>
      <c r="M225" t="str">
        <f>VLOOKUP(C225,List!$A$2:$C$2089,2,)</f>
        <v>Circle</v>
      </c>
      <c r="N225" t="str">
        <f t="shared" si="25"/>
        <v>Westminster|Circle</v>
      </c>
      <c r="O225">
        <f>VLOOKUP(N225,Depth!$A$2:$F$427,3,)</f>
        <v>6</v>
      </c>
      <c r="P225">
        <f>VLOOKUP(N225,Depth!$A$2:$F$427,5,)</f>
        <v>99</v>
      </c>
      <c r="Q225">
        <f>VLOOKUP(N225,Depth!$A$2:$F$427,6,)</f>
        <v>7</v>
      </c>
      <c r="R225">
        <f>VLOOKUP(L225,longitude_latitude!C:J,7,)</f>
        <v>-0.124052209</v>
      </c>
      <c r="S225">
        <f>VLOOKUP(L225,longitude_latitude!C:J,8,)</f>
        <v>51.500453110000002</v>
      </c>
      <c r="T225">
        <f t="shared" si="26"/>
        <v>-6.3887449727964203</v>
      </c>
      <c r="U225">
        <f>VLOOKUP(M225,LINE!$A$2:$B$13,2,)</f>
        <v>4</v>
      </c>
      <c r="V225">
        <f>VLOOKUP(L225,Entry_exit!B:P,4,)</f>
        <v>37844</v>
      </c>
      <c r="W225">
        <f>2020 - VLOOKUP(L225, age!$A:$D,4,)</f>
        <v>152</v>
      </c>
      <c r="X225">
        <f>VLOOKUP(H225,'air-quality-london-time-of-day'!E:G,3,FALSE)</f>
        <v>12.1</v>
      </c>
      <c r="Y225">
        <f>VLOOKUP(I225,Weather!F:K,2,)</f>
        <v>9</v>
      </c>
      <c r="Z225">
        <f>VLOOKUP(I225,Weather!F:K,3,)</f>
        <v>0.15</v>
      </c>
      <c r="AA225">
        <f>VLOOKUP(I225,Weather!F:K,4,)</f>
        <v>0.6</v>
      </c>
      <c r="AB225">
        <f>VLOOKUP(I225,Weather!F:K,5,)</f>
        <v>1017</v>
      </c>
      <c r="AC225">
        <f>VLOOKUP(I225,Weather!F:K,6,)</f>
        <v>4</v>
      </c>
    </row>
    <row r="226" spans="1:29" x14ac:dyDescent="0.25">
      <c r="A226" t="s">
        <v>7</v>
      </c>
      <c r="B226" t="s">
        <v>5</v>
      </c>
      <c r="C226" s="1">
        <v>41983.545138888891</v>
      </c>
      <c r="D226" s="3">
        <f t="shared" si="24"/>
        <v>2014</v>
      </c>
      <c r="E226" s="3">
        <f t="shared" si="27"/>
        <v>12</v>
      </c>
      <c r="F226" s="3">
        <f t="shared" si="28"/>
        <v>13</v>
      </c>
      <c r="G226" s="3">
        <f t="shared" si="29"/>
        <v>10</v>
      </c>
      <c r="H226" s="3" t="str">
        <f t="shared" si="30"/>
        <v>20141213</v>
      </c>
      <c r="I226" s="3" t="str">
        <f t="shared" si="31"/>
        <v>2014121310</v>
      </c>
      <c r="J226">
        <v>51</v>
      </c>
      <c r="K226">
        <v>30.6</v>
      </c>
      <c r="L226" t="str">
        <f>VLOOKUP(C226,List!$A$2:$C$2089,3,)</f>
        <v>Westminster</v>
      </c>
      <c r="M226" t="str">
        <f>VLOOKUP(C226,List!$A$2:$C$2089,2,)</f>
        <v>Circle</v>
      </c>
      <c r="N226" t="str">
        <f t="shared" si="25"/>
        <v>Westminster|Circle</v>
      </c>
      <c r="O226">
        <f>VLOOKUP(N226,Depth!$A$2:$F$427,3,)</f>
        <v>6</v>
      </c>
      <c r="P226">
        <f>VLOOKUP(N226,Depth!$A$2:$F$427,5,)</f>
        <v>99</v>
      </c>
      <c r="Q226">
        <f>VLOOKUP(N226,Depth!$A$2:$F$427,6,)</f>
        <v>7</v>
      </c>
      <c r="R226">
        <f>VLOOKUP(L226,longitude_latitude!C:J,7,)</f>
        <v>-0.124052209</v>
      </c>
      <c r="S226">
        <f>VLOOKUP(L226,longitude_latitude!C:J,8,)</f>
        <v>51.500453110000002</v>
      </c>
      <c r="T226">
        <f t="shared" si="26"/>
        <v>-6.3887449727964203</v>
      </c>
      <c r="U226">
        <f>VLOOKUP(M226,LINE!$A$2:$B$13,2,)</f>
        <v>4</v>
      </c>
      <c r="V226">
        <f>VLOOKUP(L226,Entry_exit!B:P,4,)</f>
        <v>37844</v>
      </c>
      <c r="W226">
        <f>2020 - VLOOKUP(L226, age!$A:$D,4,)</f>
        <v>152</v>
      </c>
      <c r="X226">
        <f>VLOOKUP(H226,'air-quality-london-time-of-day'!E:G,3,FALSE)</f>
        <v>12.1</v>
      </c>
      <c r="Y226">
        <f>VLOOKUP(I226,Weather!F:K,2,)</f>
        <v>9</v>
      </c>
      <c r="Z226">
        <f>VLOOKUP(I226,Weather!F:K,3,)</f>
        <v>0.15</v>
      </c>
      <c r="AA226">
        <f>VLOOKUP(I226,Weather!F:K,4,)</f>
        <v>0.6</v>
      </c>
      <c r="AB226">
        <f>VLOOKUP(I226,Weather!F:K,5,)</f>
        <v>1017</v>
      </c>
      <c r="AC226">
        <f>VLOOKUP(I226,Weather!F:K,6,)</f>
        <v>4</v>
      </c>
    </row>
    <row r="227" spans="1:29" x14ac:dyDescent="0.25">
      <c r="A227" t="s">
        <v>7</v>
      </c>
      <c r="B227" t="s">
        <v>5</v>
      </c>
      <c r="C227" s="1">
        <v>41983.54583333333</v>
      </c>
      <c r="D227" s="3">
        <f t="shared" si="24"/>
        <v>2014</v>
      </c>
      <c r="E227" s="3">
        <f t="shared" si="27"/>
        <v>12</v>
      </c>
      <c r="F227" s="3">
        <f t="shared" si="28"/>
        <v>13</v>
      </c>
      <c r="G227" s="3">
        <f t="shared" si="29"/>
        <v>10</v>
      </c>
      <c r="H227" s="3" t="str">
        <f t="shared" si="30"/>
        <v>20141213</v>
      </c>
      <c r="I227" s="3" t="str">
        <f t="shared" si="31"/>
        <v>2014121310</v>
      </c>
      <c r="J227">
        <v>66</v>
      </c>
      <c r="K227">
        <v>39.6</v>
      </c>
      <c r="L227" t="str">
        <f>VLOOKUP(C227,List!$A$2:$C$2089,3,)</f>
        <v>St. James's Park</v>
      </c>
      <c r="M227" t="str">
        <f>VLOOKUP(C227,List!$A$2:$C$2089,2,)</f>
        <v>Circle</v>
      </c>
      <c r="N227" t="str">
        <f t="shared" si="25"/>
        <v>St. James's Park|Circle</v>
      </c>
      <c r="O227">
        <f>VLOOKUP(N227,Depth!$A$2:$F$427,3,)</f>
        <v>4</v>
      </c>
      <c r="P227">
        <f>VLOOKUP(N227,Depth!$A$2:$F$427,5,)</f>
        <v>98.2</v>
      </c>
      <c r="Q227">
        <f>VLOOKUP(N227,Depth!$A$2:$F$427,6,)</f>
        <v>5.8</v>
      </c>
      <c r="R227">
        <f>VLOOKUP(L227,longitude_latitude!C:J,7,)</f>
        <v>-0.13202154299999999</v>
      </c>
      <c r="S227">
        <f>VLOOKUP(L227,longitude_latitude!C:J,8,)</f>
        <v>51.499050060000002</v>
      </c>
      <c r="T227">
        <f t="shared" si="26"/>
        <v>-6.7989840519554425</v>
      </c>
      <c r="U227">
        <f>VLOOKUP(M227,LINE!$A$2:$B$13,2,)</f>
        <v>4</v>
      </c>
      <c r="V227">
        <f>VLOOKUP(L227,Entry_exit!B:P,4,)</f>
        <v>29357</v>
      </c>
      <c r="W227">
        <f>2020 - VLOOKUP(L227, age!$A:$D,4,)</f>
        <v>152</v>
      </c>
      <c r="X227">
        <f>VLOOKUP(H227,'air-quality-london-time-of-day'!E:G,3,FALSE)</f>
        <v>12.1</v>
      </c>
      <c r="Y227">
        <f>VLOOKUP(I227,Weather!F:K,2,)</f>
        <v>9</v>
      </c>
      <c r="Z227">
        <f>VLOOKUP(I227,Weather!F:K,3,)</f>
        <v>0.15</v>
      </c>
      <c r="AA227">
        <f>VLOOKUP(I227,Weather!F:K,4,)</f>
        <v>0.6</v>
      </c>
      <c r="AB227">
        <f>VLOOKUP(I227,Weather!F:K,5,)</f>
        <v>1017</v>
      </c>
      <c r="AC227">
        <f>VLOOKUP(I227,Weather!F:K,6,)</f>
        <v>4</v>
      </c>
    </row>
    <row r="228" spans="1:29" x14ac:dyDescent="0.25">
      <c r="A228" t="s">
        <v>7</v>
      </c>
      <c r="B228" t="s">
        <v>5</v>
      </c>
      <c r="C228" s="1">
        <v>41983.546527777777</v>
      </c>
      <c r="D228" s="3">
        <f t="shared" si="24"/>
        <v>2014</v>
      </c>
      <c r="E228" s="3">
        <f t="shared" si="27"/>
        <v>12</v>
      </c>
      <c r="F228" s="3">
        <f t="shared" si="28"/>
        <v>13</v>
      </c>
      <c r="G228" s="3">
        <f t="shared" si="29"/>
        <v>10</v>
      </c>
      <c r="H228" s="3" t="str">
        <f t="shared" si="30"/>
        <v>20141213</v>
      </c>
      <c r="I228" s="3" t="str">
        <f t="shared" si="31"/>
        <v>2014121310</v>
      </c>
      <c r="J228">
        <v>83</v>
      </c>
      <c r="K228">
        <v>49.8</v>
      </c>
      <c r="L228" t="str">
        <f>VLOOKUP(C228,List!$A$2:$C$2089,3,)</f>
        <v>St. James's Park</v>
      </c>
      <c r="M228" t="str">
        <f>VLOOKUP(C228,List!$A$2:$C$2089,2,)</f>
        <v>Circle</v>
      </c>
      <c r="N228" t="str">
        <f t="shared" si="25"/>
        <v>St. James's Park|Circle</v>
      </c>
      <c r="O228">
        <f>VLOOKUP(N228,Depth!$A$2:$F$427,3,)</f>
        <v>4</v>
      </c>
      <c r="P228">
        <f>VLOOKUP(N228,Depth!$A$2:$F$427,5,)</f>
        <v>98.2</v>
      </c>
      <c r="Q228">
        <f>VLOOKUP(N228,Depth!$A$2:$F$427,6,)</f>
        <v>5.8</v>
      </c>
      <c r="R228">
        <f>VLOOKUP(L228,longitude_latitude!C:J,7,)</f>
        <v>-0.13202154299999999</v>
      </c>
      <c r="S228">
        <f>VLOOKUP(L228,longitude_latitude!C:J,8,)</f>
        <v>51.499050060000002</v>
      </c>
      <c r="T228">
        <f t="shared" si="26"/>
        <v>-6.7989840519554425</v>
      </c>
      <c r="U228">
        <f>VLOOKUP(M228,LINE!$A$2:$B$13,2,)</f>
        <v>4</v>
      </c>
      <c r="V228">
        <f>VLOOKUP(L228,Entry_exit!B:P,4,)</f>
        <v>29357</v>
      </c>
      <c r="W228">
        <f>2020 - VLOOKUP(L228, age!$A:$D,4,)</f>
        <v>152</v>
      </c>
      <c r="X228">
        <f>VLOOKUP(H228,'air-quality-london-time-of-day'!E:G,3,FALSE)</f>
        <v>12.1</v>
      </c>
      <c r="Y228">
        <f>VLOOKUP(I228,Weather!F:K,2,)</f>
        <v>9</v>
      </c>
      <c r="Z228">
        <f>VLOOKUP(I228,Weather!F:K,3,)</f>
        <v>0.15</v>
      </c>
      <c r="AA228">
        <f>VLOOKUP(I228,Weather!F:K,4,)</f>
        <v>0.6</v>
      </c>
      <c r="AB228">
        <f>VLOOKUP(I228,Weather!F:K,5,)</f>
        <v>1017</v>
      </c>
      <c r="AC228">
        <f>VLOOKUP(I228,Weather!F:K,6,)</f>
        <v>4</v>
      </c>
    </row>
    <row r="229" spans="1:29" x14ac:dyDescent="0.25">
      <c r="A229" t="s">
        <v>7</v>
      </c>
      <c r="B229" t="s">
        <v>5</v>
      </c>
      <c r="C229" s="1">
        <v>41983.547222222223</v>
      </c>
      <c r="D229" s="3">
        <f t="shared" si="24"/>
        <v>2014</v>
      </c>
      <c r="E229" s="3">
        <f t="shared" si="27"/>
        <v>12</v>
      </c>
      <c r="F229" s="3">
        <f t="shared" si="28"/>
        <v>13</v>
      </c>
      <c r="G229" s="3">
        <f t="shared" si="29"/>
        <v>10</v>
      </c>
      <c r="H229" s="3" t="str">
        <f t="shared" si="30"/>
        <v>20141213</v>
      </c>
      <c r="I229" s="3" t="str">
        <f t="shared" si="31"/>
        <v>2014121310</v>
      </c>
      <c r="J229">
        <v>62</v>
      </c>
      <c r="K229">
        <v>37.200000000000003</v>
      </c>
      <c r="L229" t="str">
        <f>VLOOKUP(C229,List!$A$2:$C$2089,3,)</f>
        <v>Victoria</v>
      </c>
      <c r="M229" t="str">
        <f>VLOOKUP(C229,List!$A$2:$C$2089,2,)</f>
        <v>Circle</v>
      </c>
      <c r="N229" t="str">
        <f t="shared" si="25"/>
        <v>Victoria|Circle</v>
      </c>
      <c r="O229">
        <f>VLOOKUP(N229,Depth!$A$2:$F$427,3,)</f>
        <v>4.5999999999999996</v>
      </c>
      <c r="P229">
        <f>VLOOKUP(N229,Depth!$A$2:$F$427,5,)</f>
        <v>97</v>
      </c>
      <c r="Q229">
        <f>VLOOKUP(N229,Depth!$A$2:$F$427,6,)</f>
        <v>7.6</v>
      </c>
      <c r="R229">
        <f>VLOOKUP(L229,longitude_latitude!C:J,7,)</f>
        <v>-0.14148501699999999</v>
      </c>
      <c r="S229">
        <f>VLOOKUP(L229,longitude_latitude!C:J,8,)</f>
        <v>51.49588954</v>
      </c>
      <c r="T229">
        <f t="shared" si="26"/>
        <v>-7.2858968069970214</v>
      </c>
      <c r="U229">
        <f>VLOOKUP(M229,LINE!$A$2:$B$13,2,)</f>
        <v>4</v>
      </c>
      <c r="V229">
        <f>VLOOKUP(L229,Entry_exit!B:P,4,)</f>
        <v>123265</v>
      </c>
      <c r="W229">
        <f>2020 - VLOOKUP(L229, age!$A:$D,4,)</f>
        <v>160</v>
      </c>
      <c r="X229">
        <f>VLOOKUP(H229,'air-quality-london-time-of-day'!E:G,3,FALSE)</f>
        <v>12.1</v>
      </c>
      <c r="Y229">
        <f>VLOOKUP(I229,Weather!F:K,2,)</f>
        <v>9</v>
      </c>
      <c r="Z229">
        <f>VLOOKUP(I229,Weather!F:K,3,)</f>
        <v>0.15</v>
      </c>
      <c r="AA229">
        <f>VLOOKUP(I229,Weather!F:K,4,)</f>
        <v>0.6</v>
      </c>
      <c r="AB229">
        <f>VLOOKUP(I229,Weather!F:K,5,)</f>
        <v>1017</v>
      </c>
      <c r="AC229">
        <f>VLOOKUP(I229,Weather!F:K,6,)</f>
        <v>4</v>
      </c>
    </row>
    <row r="230" spans="1:29" x14ac:dyDescent="0.25">
      <c r="A230" t="s">
        <v>7</v>
      </c>
      <c r="B230" t="s">
        <v>5</v>
      </c>
      <c r="C230" s="1">
        <v>41983.54791666667</v>
      </c>
      <c r="D230" s="3">
        <f t="shared" si="24"/>
        <v>2014</v>
      </c>
      <c r="E230" s="3">
        <f t="shared" si="27"/>
        <v>12</v>
      </c>
      <c r="F230" s="3">
        <f t="shared" si="28"/>
        <v>13</v>
      </c>
      <c r="G230" s="3">
        <f t="shared" si="29"/>
        <v>10</v>
      </c>
      <c r="H230" s="3" t="str">
        <f t="shared" si="30"/>
        <v>20141213</v>
      </c>
      <c r="I230" s="3" t="str">
        <f t="shared" si="31"/>
        <v>2014121310</v>
      </c>
      <c r="J230">
        <v>58</v>
      </c>
      <c r="K230">
        <v>34.799999999999997</v>
      </c>
      <c r="L230" t="str">
        <f>VLOOKUP(C230,List!$A$2:$C$2089,3,)</f>
        <v>Victoria</v>
      </c>
      <c r="M230" t="str">
        <f>VLOOKUP(C230,List!$A$2:$C$2089,2,)</f>
        <v>Circle</v>
      </c>
      <c r="N230" t="str">
        <f t="shared" si="25"/>
        <v>Victoria|Circle</v>
      </c>
      <c r="O230">
        <f>VLOOKUP(N230,Depth!$A$2:$F$427,3,)</f>
        <v>4.5999999999999996</v>
      </c>
      <c r="P230">
        <f>VLOOKUP(N230,Depth!$A$2:$F$427,5,)</f>
        <v>97</v>
      </c>
      <c r="Q230">
        <f>VLOOKUP(N230,Depth!$A$2:$F$427,6,)</f>
        <v>7.6</v>
      </c>
      <c r="R230">
        <f>VLOOKUP(L230,longitude_latitude!C:J,7,)</f>
        <v>-0.14148501699999999</v>
      </c>
      <c r="S230">
        <f>VLOOKUP(L230,longitude_latitude!C:J,8,)</f>
        <v>51.49588954</v>
      </c>
      <c r="T230">
        <f t="shared" si="26"/>
        <v>-7.2858968069970214</v>
      </c>
      <c r="U230">
        <f>VLOOKUP(M230,LINE!$A$2:$B$13,2,)</f>
        <v>4</v>
      </c>
      <c r="V230">
        <f>VLOOKUP(L230,Entry_exit!B:P,4,)</f>
        <v>123265</v>
      </c>
      <c r="W230">
        <f>2020 - VLOOKUP(L230, age!$A:$D,4,)</f>
        <v>160</v>
      </c>
      <c r="X230">
        <f>VLOOKUP(H230,'air-quality-london-time-of-day'!E:G,3,FALSE)</f>
        <v>12.1</v>
      </c>
      <c r="Y230">
        <f>VLOOKUP(I230,Weather!F:K,2,)</f>
        <v>9</v>
      </c>
      <c r="Z230">
        <f>VLOOKUP(I230,Weather!F:K,3,)</f>
        <v>0.15</v>
      </c>
      <c r="AA230">
        <f>VLOOKUP(I230,Weather!F:K,4,)</f>
        <v>0.6</v>
      </c>
      <c r="AB230">
        <f>VLOOKUP(I230,Weather!F:K,5,)</f>
        <v>1017</v>
      </c>
      <c r="AC230">
        <f>VLOOKUP(I230,Weather!F:K,6,)</f>
        <v>4</v>
      </c>
    </row>
    <row r="231" spans="1:29" x14ac:dyDescent="0.25">
      <c r="A231" t="s">
        <v>7</v>
      </c>
      <c r="B231" t="s">
        <v>5</v>
      </c>
      <c r="C231" s="1">
        <v>41983.548611111109</v>
      </c>
      <c r="D231" s="3">
        <f t="shared" si="24"/>
        <v>2014</v>
      </c>
      <c r="E231" s="3">
        <f t="shared" si="27"/>
        <v>12</v>
      </c>
      <c r="F231" s="3">
        <f t="shared" si="28"/>
        <v>13</v>
      </c>
      <c r="G231" s="3">
        <f t="shared" si="29"/>
        <v>10</v>
      </c>
      <c r="H231" s="3" t="str">
        <f t="shared" si="30"/>
        <v>20141213</v>
      </c>
      <c r="I231" s="3" t="str">
        <f t="shared" si="31"/>
        <v>2014121310</v>
      </c>
      <c r="J231">
        <v>53</v>
      </c>
      <c r="K231">
        <v>31.8</v>
      </c>
      <c r="L231" t="str">
        <f>VLOOKUP(C231,List!$A$2:$C$2089,3,)</f>
        <v>Sloane Square</v>
      </c>
      <c r="M231" t="str">
        <f>VLOOKUP(C231,List!$A$2:$C$2089,2,)</f>
        <v>Circle</v>
      </c>
      <c r="N231" t="str">
        <f t="shared" si="25"/>
        <v>Sloane Square|Circle</v>
      </c>
      <c r="O231">
        <f>VLOOKUP(N231,Depth!$A$2:$F$427,3,)</f>
        <v>6</v>
      </c>
      <c r="P231">
        <f>VLOOKUP(N231,Depth!$A$2:$F$427,5,)</f>
        <v>97.6</v>
      </c>
      <c r="Q231">
        <f>VLOOKUP(N231,Depth!$A$2:$F$427,6,)</f>
        <v>8.4</v>
      </c>
      <c r="R231">
        <f>VLOOKUP(L231,longitude_latitude!C:J,7,)</f>
        <v>-0.15473274000000001</v>
      </c>
      <c r="S231">
        <f>VLOOKUP(L231,longitude_latitude!C:J,8,)</f>
        <v>51.491825239999997</v>
      </c>
      <c r="T231">
        <f t="shared" si="26"/>
        <v>-7.9674712069863576</v>
      </c>
      <c r="U231">
        <f>VLOOKUP(M231,LINE!$A$2:$B$13,2,)</f>
        <v>4</v>
      </c>
      <c r="V231">
        <f>VLOOKUP(L231,Entry_exit!B:P,4,)</f>
        <v>27121</v>
      </c>
      <c r="W231">
        <f>2020 - VLOOKUP(L231, age!$A:$D,4,)</f>
        <v>152</v>
      </c>
      <c r="X231">
        <f>VLOOKUP(H231,'air-quality-london-time-of-day'!E:G,3,FALSE)</f>
        <v>12.1</v>
      </c>
      <c r="Y231">
        <f>VLOOKUP(I231,Weather!F:K,2,)</f>
        <v>9</v>
      </c>
      <c r="Z231">
        <f>VLOOKUP(I231,Weather!F:K,3,)</f>
        <v>0.15</v>
      </c>
      <c r="AA231">
        <f>VLOOKUP(I231,Weather!F:K,4,)</f>
        <v>0.6</v>
      </c>
      <c r="AB231">
        <f>VLOOKUP(I231,Weather!F:K,5,)</f>
        <v>1017</v>
      </c>
      <c r="AC231">
        <f>VLOOKUP(I231,Weather!F:K,6,)</f>
        <v>4</v>
      </c>
    </row>
    <row r="232" spans="1:29" x14ac:dyDescent="0.25">
      <c r="A232" t="s">
        <v>7</v>
      </c>
      <c r="B232" t="s">
        <v>5</v>
      </c>
      <c r="C232" s="1">
        <v>41983.549305555556</v>
      </c>
      <c r="D232" s="3">
        <f t="shared" si="24"/>
        <v>2014</v>
      </c>
      <c r="E232" s="3">
        <f t="shared" si="27"/>
        <v>12</v>
      </c>
      <c r="F232" s="3">
        <f t="shared" si="28"/>
        <v>13</v>
      </c>
      <c r="G232" s="3">
        <f t="shared" si="29"/>
        <v>10</v>
      </c>
      <c r="H232" s="3" t="str">
        <f t="shared" si="30"/>
        <v>20141213</v>
      </c>
      <c r="I232" s="3" t="str">
        <f t="shared" si="31"/>
        <v>2014121310</v>
      </c>
      <c r="J232">
        <v>45</v>
      </c>
      <c r="K232">
        <v>27</v>
      </c>
      <c r="L232" t="str">
        <f>VLOOKUP(C232,List!$A$2:$C$2089,3,)</f>
        <v>Sloane Square</v>
      </c>
      <c r="M232" t="str">
        <f>VLOOKUP(C232,List!$A$2:$C$2089,2,)</f>
        <v>Circle</v>
      </c>
      <c r="N232" t="str">
        <f t="shared" si="25"/>
        <v>Sloane Square|Circle</v>
      </c>
      <c r="O232">
        <f>VLOOKUP(N232,Depth!$A$2:$F$427,3,)</f>
        <v>6</v>
      </c>
      <c r="P232">
        <f>VLOOKUP(N232,Depth!$A$2:$F$427,5,)</f>
        <v>97.6</v>
      </c>
      <c r="Q232">
        <f>VLOOKUP(N232,Depth!$A$2:$F$427,6,)</f>
        <v>8.4</v>
      </c>
      <c r="R232">
        <f>VLOOKUP(L232,longitude_latitude!C:J,7,)</f>
        <v>-0.15473274000000001</v>
      </c>
      <c r="S232">
        <f>VLOOKUP(L232,longitude_latitude!C:J,8,)</f>
        <v>51.491825239999997</v>
      </c>
      <c r="T232">
        <f t="shared" si="26"/>
        <v>-7.9674712069863576</v>
      </c>
      <c r="U232">
        <f>VLOOKUP(M232,LINE!$A$2:$B$13,2,)</f>
        <v>4</v>
      </c>
      <c r="V232">
        <f>VLOOKUP(L232,Entry_exit!B:P,4,)</f>
        <v>27121</v>
      </c>
      <c r="W232">
        <f>2020 - VLOOKUP(L232, age!$A:$D,4,)</f>
        <v>152</v>
      </c>
      <c r="X232">
        <f>VLOOKUP(H232,'air-quality-london-time-of-day'!E:G,3,FALSE)</f>
        <v>12.1</v>
      </c>
      <c r="Y232">
        <f>VLOOKUP(I232,Weather!F:K,2,)</f>
        <v>9</v>
      </c>
      <c r="Z232">
        <f>VLOOKUP(I232,Weather!F:K,3,)</f>
        <v>0.15</v>
      </c>
      <c r="AA232">
        <f>VLOOKUP(I232,Weather!F:K,4,)</f>
        <v>0.6</v>
      </c>
      <c r="AB232">
        <f>VLOOKUP(I232,Weather!F:K,5,)</f>
        <v>1017</v>
      </c>
      <c r="AC232">
        <f>VLOOKUP(I232,Weather!F:K,6,)</f>
        <v>4</v>
      </c>
    </row>
    <row r="233" spans="1:29" x14ac:dyDescent="0.25">
      <c r="A233" t="s">
        <v>7</v>
      </c>
      <c r="B233" t="s">
        <v>5</v>
      </c>
      <c r="C233" s="1">
        <v>41983.55</v>
      </c>
      <c r="D233" s="3">
        <f t="shared" si="24"/>
        <v>2014</v>
      </c>
      <c r="E233" s="3">
        <f t="shared" si="27"/>
        <v>12</v>
      </c>
      <c r="F233" s="3">
        <f t="shared" si="28"/>
        <v>13</v>
      </c>
      <c r="G233" s="3">
        <f t="shared" si="29"/>
        <v>10</v>
      </c>
      <c r="H233" s="3" t="str">
        <f t="shared" si="30"/>
        <v>20141213</v>
      </c>
      <c r="I233" s="3" t="str">
        <f t="shared" si="31"/>
        <v>2014121310</v>
      </c>
      <c r="J233">
        <v>41</v>
      </c>
      <c r="K233">
        <v>24.6</v>
      </c>
      <c r="L233" t="str">
        <f>VLOOKUP(C233,List!$A$2:$C$2089,3,)</f>
        <v>Sloane Square</v>
      </c>
      <c r="M233" t="str">
        <f>VLOOKUP(C233,List!$A$2:$C$2089,2,)</f>
        <v>Circle</v>
      </c>
      <c r="N233" t="str">
        <f t="shared" si="25"/>
        <v>Sloane Square|Circle</v>
      </c>
      <c r="O233">
        <f>VLOOKUP(N233,Depth!$A$2:$F$427,3,)</f>
        <v>6</v>
      </c>
      <c r="P233">
        <f>VLOOKUP(N233,Depth!$A$2:$F$427,5,)</f>
        <v>97.6</v>
      </c>
      <c r="Q233">
        <f>VLOOKUP(N233,Depth!$A$2:$F$427,6,)</f>
        <v>8.4</v>
      </c>
      <c r="R233">
        <f>VLOOKUP(L233,longitude_latitude!C:J,7,)</f>
        <v>-0.15473274000000001</v>
      </c>
      <c r="S233">
        <f>VLOOKUP(L233,longitude_latitude!C:J,8,)</f>
        <v>51.491825239999997</v>
      </c>
      <c r="T233">
        <f t="shared" si="26"/>
        <v>-7.9674712069863576</v>
      </c>
      <c r="U233">
        <f>VLOOKUP(M233,LINE!$A$2:$B$13,2,)</f>
        <v>4</v>
      </c>
      <c r="V233">
        <f>VLOOKUP(L233,Entry_exit!B:P,4,)</f>
        <v>27121</v>
      </c>
      <c r="W233">
        <f>2020 - VLOOKUP(L233, age!$A:$D,4,)</f>
        <v>152</v>
      </c>
      <c r="X233">
        <f>VLOOKUP(H233,'air-quality-london-time-of-day'!E:G,3,FALSE)</f>
        <v>12.1</v>
      </c>
      <c r="Y233">
        <f>VLOOKUP(I233,Weather!F:K,2,)</f>
        <v>9</v>
      </c>
      <c r="Z233">
        <f>VLOOKUP(I233,Weather!F:K,3,)</f>
        <v>0.15</v>
      </c>
      <c r="AA233">
        <f>VLOOKUP(I233,Weather!F:K,4,)</f>
        <v>0.6</v>
      </c>
      <c r="AB233">
        <f>VLOOKUP(I233,Weather!F:K,5,)</f>
        <v>1017</v>
      </c>
      <c r="AC233">
        <f>VLOOKUP(I233,Weather!F:K,6,)</f>
        <v>4</v>
      </c>
    </row>
    <row r="234" spans="1:29" x14ac:dyDescent="0.25">
      <c r="A234" t="s">
        <v>7</v>
      </c>
      <c r="B234" t="s">
        <v>5</v>
      </c>
      <c r="C234" s="1">
        <v>41983.550694444442</v>
      </c>
      <c r="D234" s="3">
        <f t="shared" si="24"/>
        <v>2014</v>
      </c>
      <c r="E234" s="3">
        <f t="shared" si="27"/>
        <v>12</v>
      </c>
      <c r="F234" s="3">
        <f t="shared" si="28"/>
        <v>13</v>
      </c>
      <c r="G234" s="3">
        <f t="shared" si="29"/>
        <v>10</v>
      </c>
      <c r="H234" s="3" t="str">
        <f t="shared" si="30"/>
        <v>20141213</v>
      </c>
      <c r="I234" s="3" t="str">
        <f t="shared" si="31"/>
        <v>2014121310</v>
      </c>
      <c r="J234">
        <v>36</v>
      </c>
      <c r="K234">
        <v>21.6</v>
      </c>
      <c r="L234" t="str">
        <f>VLOOKUP(C234,List!$A$2:$C$2089,3,)</f>
        <v>South Kensington</v>
      </c>
      <c r="M234" t="str">
        <f>VLOOKUP(C234,List!$A$2:$C$2089,2,)</f>
        <v>Circle</v>
      </c>
      <c r="N234" t="str">
        <f t="shared" si="25"/>
        <v>South Kensington|Circle</v>
      </c>
      <c r="O234">
        <f>VLOOKUP(N234,Depth!$A$2:$F$427,3,)</f>
        <v>0</v>
      </c>
      <c r="P234">
        <f>VLOOKUP(N234,Depth!$A$2:$F$427,5,)</f>
        <v>99.974999999999994</v>
      </c>
      <c r="Q234">
        <f>VLOOKUP(N234,Depth!$A$2:$F$427,6,)</f>
        <v>7.0250000000000004</v>
      </c>
      <c r="R234">
        <f>VLOOKUP(L234,longitude_latitude!C:J,7,)</f>
        <v>-0.17156429100000001</v>
      </c>
      <c r="S234">
        <f>VLOOKUP(L234,longitude_latitude!C:J,8,)</f>
        <v>51.493577360000003</v>
      </c>
      <c r="T234">
        <f t="shared" si="26"/>
        <v>-8.8344590908220528</v>
      </c>
      <c r="U234">
        <f>VLOOKUP(M234,LINE!$A$2:$B$13,2,)</f>
        <v>4</v>
      </c>
      <c r="V234">
        <f>VLOOKUP(L234,Entry_exit!B:P,4,)</f>
        <v>50469</v>
      </c>
      <c r="W234">
        <f>2020 - VLOOKUP(L234, age!$A:$D,4,)</f>
        <v>152</v>
      </c>
      <c r="X234">
        <f>VLOOKUP(H234,'air-quality-london-time-of-day'!E:G,3,FALSE)</f>
        <v>12.1</v>
      </c>
      <c r="Y234">
        <f>VLOOKUP(I234,Weather!F:K,2,)</f>
        <v>9</v>
      </c>
      <c r="Z234">
        <f>VLOOKUP(I234,Weather!F:K,3,)</f>
        <v>0.15</v>
      </c>
      <c r="AA234">
        <f>VLOOKUP(I234,Weather!F:K,4,)</f>
        <v>0.6</v>
      </c>
      <c r="AB234">
        <f>VLOOKUP(I234,Weather!F:K,5,)</f>
        <v>1017</v>
      </c>
      <c r="AC234">
        <f>VLOOKUP(I234,Weather!F:K,6,)</f>
        <v>4</v>
      </c>
    </row>
    <row r="235" spans="1:29" x14ac:dyDescent="0.25">
      <c r="A235" t="s">
        <v>7</v>
      </c>
      <c r="B235" t="s">
        <v>5</v>
      </c>
      <c r="C235" s="1">
        <v>41983.551388888889</v>
      </c>
      <c r="D235" s="3">
        <f t="shared" si="24"/>
        <v>2014</v>
      </c>
      <c r="E235" s="3">
        <f t="shared" si="27"/>
        <v>12</v>
      </c>
      <c r="F235" s="3">
        <f t="shared" si="28"/>
        <v>13</v>
      </c>
      <c r="G235" s="3">
        <f t="shared" si="29"/>
        <v>10</v>
      </c>
      <c r="H235" s="3" t="str">
        <f t="shared" si="30"/>
        <v>20141213</v>
      </c>
      <c r="I235" s="3" t="str">
        <f t="shared" si="31"/>
        <v>2014121310</v>
      </c>
      <c r="J235">
        <v>24</v>
      </c>
      <c r="K235">
        <v>14.4</v>
      </c>
      <c r="L235" t="str">
        <f>VLOOKUP(C235,List!$A$2:$C$2089,3,)</f>
        <v>South Kensington</v>
      </c>
      <c r="M235" t="str">
        <f>VLOOKUP(C235,List!$A$2:$C$2089,2,)</f>
        <v>Circle</v>
      </c>
      <c r="N235" t="str">
        <f t="shared" si="25"/>
        <v>South Kensington|Circle</v>
      </c>
      <c r="O235">
        <f>VLOOKUP(N235,Depth!$A$2:$F$427,3,)</f>
        <v>0</v>
      </c>
      <c r="P235">
        <f>VLOOKUP(N235,Depth!$A$2:$F$427,5,)</f>
        <v>99.974999999999994</v>
      </c>
      <c r="Q235">
        <f>VLOOKUP(N235,Depth!$A$2:$F$427,6,)</f>
        <v>7.0250000000000004</v>
      </c>
      <c r="R235">
        <f>VLOOKUP(L235,longitude_latitude!C:J,7,)</f>
        <v>-0.17156429100000001</v>
      </c>
      <c r="S235">
        <f>VLOOKUP(L235,longitude_latitude!C:J,8,)</f>
        <v>51.493577360000003</v>
      </c>
      <c r="T235">
        <f t="shared" si="26"/>
        <v>-8.8344590908220528</v>
      </c>
      <c r="U235">
        <f>VLOOKUP(M235,LINE!$A$2:$B$13,2,)</f>
        <v>4</v>
      </c>
      <c r="V235">
        <f>VLOOKUP(L235,Entry_exit!B:P,4,)</f>
        <v>50469</v>
      </c>
      <c r="W235">
        <f>2020 - VLOOKUP(L235, age!$A:$D,4,)</f>
        <v>152</v>
      </c>
      <c r="X235">
        <f>VLOOKUP(H235,'air-quality-london-time-of-day'!E:G,3,FALSE)</f>
        <v>12.1</v>
      </c>
      <c r="Y235">
        <f>VLOOKUP(I235,Weather!F:K,2,)</f>
        <v>9</v>
      </c>
      <c r="Z235">
        <f>VLOOKUP(I235,Weather!F:K,3,)</f>
        <v>0.15</v>
      </c>
      <c r="AA235">
        <f>VLOOKUP(I235,Weather!F:K,4,)</f>
        <v>0.6</v>
      </c>
      <c r="AB235">
        <f>VLOOKUP(I235,Weather!F:K,5,)</f>
        <v>1017</v>
      </c>
      <c r="AC235">
        <f>VLOOKUP(I235,Weather!F:K,6,)</f>
        <v>4</v>
      </c>
    </row>
    <row r="236" spans="1:29" x14ac:dyDescent="0.25">
      <c r="A236" t="s">
        <v>7</v>
      </c>
      <c r="B236" t="s">
        <v>5</v>
      </c>
      <c r="C236" s="1">
        <v>41983.552083333336</v>
      </c>
      <c r="D236" s="3">
        <f t="shared" si="24"/>
        <v>2014</v>
      </c>
      <c r="E236" s="3">
        <f t="shared" si="27"/>
        <v>12</v>
      </c>
      <c r="F236" s="3">
        <f t="shared" si="28"/>
        <v>13</v>
      </c>
      <c r="G236" s="3">
        <f t="shared" si="29"/>
        <v>10</v>
      </c>
      <c r="H236" s="3" t="str">
        <f t="shared" si="30"/>
        <v>20141213</v>
      </c>
      <c r="I236" s="3" t="str">
        <f t="shared" si="31"/>
        <v>2014121310</v>
      </c>
      <c r="J236">
        <v>21</v>
      </c>
      <c r="K236">
        <v>12.6</v>
      </c>
      <c r="L236" t="str">
        <f>VLOOKUP(C236,List!$A$2:$C$2089,3,)</f>
        <v>Gloucester Road</v>
      </c>
      <c r="M236" t="str">
        <f>VLOOKUP(C236,List!$A$2:$C$2089,2,)</f>
        <v>Circle</v>
      </c>
      <c r="N236" t="str">
        <f t="shared" si="25"/>
        <v>Gloucester Road|Circle</v>
      </c>
      <c r="O236">
        <f>VLOOKUP(N236,Depth!$A$2:$F$427,3,)</f>
        <v>7</v>
      </c>
      <c r="P236">
        <f>VLOOKUP(N236,Depth!$A$2:$F$427,5,)</f>
        <v>99.95</v>
      </c>
      <c r="Q236">
        <f>VLOOKUP(N236,Depth!$A$2:$F$427,6,)</f>
        <v>7.05</v>
      </c>
      <c r="R236">
        <f>VLOOKUP(L236,longitude_latitude!C:J,7,)</f>
        <v>-0.18213512100000001</v>
      </c>
      <c r="S236">
        <f>VLOOKUP(L236,longitude_latitude!C:J,8,)</f>
        <v>51.493977630000003</v>
      </c>
      <c r="T236">
        <f t="shared" si="26"/>
        <v>-9.3788618464113451</v>
      </c>
      <c r="U236">
        <f>VLOOKUP(M236,LINE!$A$2:$B$13,2,)</f>
        <v>4</v>
      </c>
      <c r="V236">
        <f>VLOOKUP(L236,Entry_exit!B:P,4,)</f>
        <v>22330</v>
      </c>
      <c r="W236">
        <f>2020 - VLOOKUP(L236, age!$A:$D,4,)</f>
        <v>152</v>
      </c>
      <c r="X236">
        <f>VLOOKUP(H236,'air-quality-london-time-of-day'!E:G,3,FALSE)</f>
        <v>12.1</v>
      </c>
      <c r="Y236">
        <f>VLOOKUP(I236,Weather!F:K,2,)</f>
        <v>9</v>
      </c>
      <c r="Z236">
        <f>VLOOKUP(I236,Weather!F:K,3,)</f>
        <v>0.15</v>
      </c>
      <c r="AA236">
        <f>VLOOKUP(I236,Weather!F:K,4,)</f>
        <v>0.6</v>
      </c>
      <c r="AB236">
        <f>VLOOKUP(I236,Weather!F:K,5,)</f>
        <v>1017</v>
      </c>
      <c r="AC236">
        <f>VLOOKUP(I236,Weather!F:K,6,)</f>
        <v>4</v>
      </c>
    </row>
    <row r="237" spans="1:29" x14ac:dyDescent="0.25">
      <c r="A237" t="s">
        <v>7</v>
      </c>
      <c r="B237" t="s">
        <v>5</v>
      </c>
      <c r="C237" s="1">
        <v>41983.552777777775</v>
      </c>
      <c r="D237" s="3">
        <f t="shared" si="24"/>
        <v>2014</v>
      </c>
      <c r="E237" s="3">
        <f t="shared" si="27"/>
        <v>12</v>
      </c>
      <c r="F237" s="3">
        <f t="shared" si="28"/>
        <v>13</v>
      </c>
      <c r="G237" s="3">
        <f t="shared" si="29"/>
        <v>10</v>
      </c>
      <c r="H237" s="3" t="str">
        <f t="shared" si="30"/>
        <v>20141213</v>
      </c>
      <c r="I237" s="3" t="str">
        <f t="shared" si="31"/>
        <v>2014121310</v>
      </c>
      <c r="J237">
        <v>16</v>
      </c>
      <c r="K237">
        <v>9.6</v>
      </c>
      <c r="L237" t="str">
        <f>VLOOKUP(C237,List!$A$2:$C$2089,3,)</f>
        <v>Gloucester Road</v>
      </c>
      <c r="M237" t="str">
        <f>VLOOKUP(C237,List!$A$2:$C$2089,2,)</f>
        <v>Circle</v>
      </c>
      <c r="N237" t="str">
        <f t="shared" si="25"/>
        <v>Gloucester Road|Circle</v>
      </c>
      <c r="O237">
        <f>VLOOKUP(N237,Depth!$A$2:$F$427,3,)</f>
        <v>7</v>
      </c>
      <c r="P237">
        <f>VLOOKUP(N237,Depth!$A$2:$F$427,5,)</f>
        <v>99.95</v>
      </c>
      <c r="Q237">
        <f>VLOOKUP(N237,Depth!$A$2:$F$427,6,)</f>
        <v>7.05</v>
      </c>
      <c r="R237">
        <f>VLOOKUP(L237,longitude_latitude!C:J,7,)</f>
        <v>-0.18213512100000001</v>
      </c>
      <c r="S237">
        <f>VLOOKUP(L237,longitude_latitude!C:J,8,)</f>
        <v>51.493977630000003</v>
      </c>
      <c r="T237">
        <f t="shared" si="26"/>
        <v>-9.3788618464113451</v>
      </c>
      <c r="U237">
        <f>VLOOKUP(M237,LINE!$A$2:$B$13,2,)</f>
        <v>4</v>
      </c>
      <c r="V237">
        <f>VLOOKUP(L237,Entry_exit!B:P,4,)</f>
        <v>22330</v>
      </c>
      <c r="W237">
        <f>2020 - VLOOKUP(L237, age!$A:$D,4,)</f>
        <v>152</v>
      </c>
      <c r="X237">
        <f>VLOOKUP(H237,'air-quality-london-time-of-day'!E:G,3,FALSE)</f>
        <v>12.1</v>
      </c>
      <c r="Y237">
        <f>VLOOKUP(I237,Weather!F:K,2,)</f>
        <v>9</v>
      </c>
      <c r="Z237">
        <f>VLOOKUP(I237,Weather!F:K,3,)</f>
        <v>0.15</v>
      </c>
      <c r="AA237">
        <f>VLOOKUP(I237,Weather!F:K,4,)</f>
        <v>0.6</v>
      </c>
      <c r="AB237">
        <f>VLOOKUP(I237,Weather!F:K,5,)</f>
        <v>1017</v>
      </c>
      <c r="AC237">
        <f>VLOOKUP(I237,Weather!F:K,6,)</f>
        <v>4</v>
      </c>
    </row>
    <row r="238" spans="1:29" x14ac:dyDescent="0.25">
      <c r="A238" t="s">
        <v>7</v>
      </c>
      <c r="B238" t="s">
        <v>5</v>
      </c>
      <c r="C238" s="1">
        <v>41983.553472222222</v>
      </c>
      <c r="D238" s="3">
        <f t="shared" si="24"/>
        <v>2014</v>
      </c>
      <c r="E238" s="3">
        <f t="shared" si="27"/>
        <v>12</v>
      </c>
      <c r="F238" s="3">
        <f t="shared" si="28"/>
        <v>13</v>
      </c>
      <c r="G238" s="3">
        <f t="shared" si="29"/>
        <v>10</v>
      </c>
      <c r="H238" s="3" t="str">
        <f t="shared" si="30"/>
        <v>20141213</v>
      </c>
      <c r="I238" s="3" t="str">
        <f t="shared" si="31"/>
        <v>2014121310</v>
      </c>
      <c r="J238">
        <v>13</v>
      </c>
      <c r="K238">
        <v>7.8</v>
      </c>
      <c r="L238" t="str">
        <f>VLOOKUP(C238,List!$A$2:$C$2089,3,)</f>
        <v>Gloucester Road</v>
      </c>
      <c r="M238" t="str">
        <f>VLOOKUP(C238,List!$A$2:$C$2089,2,)</f>
        <v>Circle</v>
      </c>
      <c r="N238" t="str">
        <f t="shared" si="25"/>
        <v>Gloucester Road|Circle</v>
      </c>
      <c r="O238">
        <f>VLOOKUP(N238,Depth!$A$2:$F$427,3,)</f>
        <v>7</v>
      </c>
      <c r="P238">
        <f>VLOOKUP(N238,Depth!$A$2:$F$427,5,)</f>
        <v>99.95</v>
      </c>
      <c r="Q238">
        <f>VLOOKUP(N238,Depth!$A$2:$F$427,6,)</f>
        <v>7.05</v>
      </c>
      <c r="R238">
        <f>VLOOKUP(L238,longitude_latitude!C:J,7,)</f>
        <v>-0.18213512100000001</v>
      </c>
      <c r="S238">
        <f>VLOOKUP(L238,longitude_latitude!C:J,8,)</f>
        <v>51.493977630000003</v>
      </c>
      <c r="T238">
        <f t="shared" si="26"/>
        <v>-9.3788618464113451</v>
      </c>
      <c r="U238">
        <f>VLOOKUP(M238,LINE!$A$2:$B$13,2,)</f>
        <v>4</v>
      </c>
      <c r="V238">
        <f>VLOOKUP(L238,Entry_exit!B:P,4,)</f>
        <v>22330</v>
      </c>
      <c r="W238">
        <f>2020 - VLOOKUP(L238, age!$A:$D,4,)</f>
        <v>152</v>
      </c>
      <c r="X238">
        <f>VLOOKUP(H238,'air-quality-london-time-of-day'!E:G,3,FALSE)</f>
        <v>12.1</v>
      </c>
      <c r="Y238">
        <f>VLOOKUP(I238,Weather!F:K,2,)</f>
        <v>9</v>
      </c>
      <c r="Z238">
        <f>VLOOKUP(I238,Weather!F:K,3,)</f>
        <v>0.15</v>
      </c>
      <c r="AA238">
        <f>VLOOKUP(I238,Weather!F:K,4,)</f>
        <v>0.6</v>
      </c>
      <c r="AB238">
        <f>VLOOKUP(I238,Weather!F:K,5,)</f>
        <v>1017</v>
      </c>
      <c r="AC238">
        <f>VLOOKUP(I238,Weather!F:K,6,)</f>
        <v>4</v>
      </c>
    </row>
    <row r="239" spans="1:29" x14ac:dyDescent="0.25">
      <c r="A239" t="s">
        <v>7</v>
      </c>
      <c r="B239" t="s">
        <v>5</v>
      </c>
      <c r="C239" s="1">
        <v>41983.554166666669</v>
      </c>
      <c r="D239" s="3">
        <f t="shared" si="24"/>
        <v>2014</v>
      </c>
      <c r="E239" s="3">
        <f t="shared" si="27"/>
        <v>12</v>
      </c>
      <c r="F239" s="3">
        <f t="shared" si="28"/>
        <v>13</v>
      </c>
      <c r="G239" s="3">
        <f t="shared" si="29"/>
        <v>10</v>
      </c>
      <c r="H239" s="3" t="str">
        <f t="shared" si="30"/>
        <v>20141213</v>
      </c>
      <c r="I239" s="3" t="str">
        <f t="shared" si="31"/>
        <v>2014121310</v>
      </c>
      <c r="J239">
        <v>14</v>
      </c>
      <c r="K239">
        <v>8.4</v>
      </c>
      <c r="L239" t="str">
        <f>VLOOKUP(C239,List!$A$2:$C$2089,3,)</f>
        <v>High Street Kensington</v>
      </c>
      <c r="M239" t="str">
        <f>VLOOKUP(C239,List!$A$2:$C$2089,2,)</f>
        <v>Circle</v>
      </c>
      <c r="N239" t="str">
        <f t="shared" si="25"/>
        <v>High Street Kensington|Circle</v>
      </c>
      <c r="O239">
        <f>VLOOKUP(N239,Depth!$A$2:$F$427,3,)</f>
        <v>13</v>
      </c>
      <c r="P239">
        <f>VLOOKUP(N239,Depth!$A$2:$F$427,5,)</f>
        <v>107.3</v>
      </c>
      <c r="Q239">
        <f>VLOOKUP(N239,Depth!$A$2:$F$427,6,)</f>
        <v>5.7</v>
      </c>
      <c r="R239">
        <f>VLOOKUP(L239,longitude_latitude!C:J,7,)</f>
        <v>-0.19060724800000001</v>
      </c>
      <c r="S239">
        <f>VLOOKUP(L239,longitude_latitude!C:J,8,)</f>
        <v>51.499934920000001</v>
      </c>
      <c r="T239">
        <f t="shared" si="26"/>
        <v>-9.8162608672803007</v>
      </c>
      <c r="U239">
        <f>VLOOKUP(M239,LINE!$A$2:$B$13,2,)</f>
        <v>4</v>
      </c>
      <c r="V239">
        <f>VLOOKUP(L239,Entry_exit!B:P,4,)</f>
        <v>20934</v>
      </c>
      <c r="W239">
        <f>2020 - VLOOKUP(L239, age!$A:$D,4,)</f>
        <v>152</v>
      </c>
      <c r="X239">
        <f>VLOOKUP(H239,'air-quality-london-time-of-day'!E:G,3,FALSE)</f>
        <v>12.1</v>
      </c>
      <c r="Y239">
        <f>VLOOKUP(I239,Weather!F:K,2,)</f>
        <v>9</v>
      </c>
      <c r="Z239">
        <f>VLOOKUP(I239,Weather!F:K,3,)</f>
        <v>0.15</v>
      </c>
      <c r="AA239">
        <f>VLOOKUP(I239,Weather!F:K,4,)</f>
        <v>0.6</v>
      </c>
      <c r="AB239">
        <f>VLOOKUP(I239,Weather!F:K,5,)</f>
        <v>1017</v>
      </c>
      <c r="AC239">
        <f>VLOOKUP(I239,Weather!F:K,6,)</f>
        <v>4</v>
      </c>
    </row>
    <row r="240" spans="1:29" x14ac:dyDescent="0.25">
      <c r="A240" t="s">
        <v>7</v>
      </c>
      <c r="B240" t="s">
        <v>5</v>
      </c>
      <c r="C240" s="1">
        <v>41983.554861111108</v>
      </c>
      <c r="D240" s="3">
        <f t="shared" si="24"/>
        <v>2014</v>
      </c>
      <c r="E240" s="3">
        <f t="shared" si="27"/>
        <v>12</v>
      </c>
      <c r="F240" s="3">
        <f t="shared" si="28"/>
        <v>13</v>
      </c>
      <c r="G240" s="3">
        <f t="shared" si="29"/>
        <v>10</v>
      </c>
      <c r="H240" s="3" t="str">
        <f t="shared" si="30"/>
        <v>20141213</v>
      </c>
      <c r="I240" s="3" t="str">
        <f t="shared" si="31"/>
        <v>2014121310</v>
      </c>
      <c r="J240">
        <v>12</v>
      </c>
      <c r="K240">
        <v>7.2</v>
      </c>
      <c r="L240" t="str">
        <f>VLOOKUP(C240,List!$A$2:$C$2089,3,)</f>
        <v>High Street Kensington</v>
      </c>
      <c r="M240" t="str">
        <f>VLOOKUP(C240,List!$A$2:$C$2089,2,)</f>
        <v>Circle</v>
      </c>
      <c r="N240" t="str">
        <f t="shared" si="25"/>
        <v>High Street Kensington|Circle</v>
      </c>
      <c r="O240">
        <f>VLOOKUP(N240,Depth!$A$2:$F$427,3,)</f>
        <v>13</v>
      </c>
      <c r="P240">
        <f>VLOOKUP(N240,Depth!$A$2:$F$427,5,)</f>
        <v>107.3</v>
      </c>
      <c r="Q240">
        <f>VLOOKUP(N240,Depth!$A$2:$F$427,6,)</f>
        <v>5.7</v>
      </c>
      <c r="R240">
        <f>VLOOKUP(L240,longitude_latitude!C:J,7,)</f>
        <v>-0.19060724800000001</v>
      </c>
      <c r="S240">
        <f>VLOOKUP(L240,longitude_latitude!C:J,8,)</f>
        <v>51.499934920000001</v>
      </c>
      <c r="T240">
        <f t="shared" si="26"/>
        <v>-9.8162608672803007</v>
      </c>
      <c r="U240">
        <f>VLOOKUP(M240,LINE!$A$2:$B$13,2,)</f>
        <v>4</v>
      </c>
      <c r="V240">
        <f>VLOOKUP(L240,Entry_exit!B:P,4,)</f>
        <v>20934</v>
      </c>
      <c r="W240">
        <f>2020 - VLOOKUP(L240, age!$A:$D,4,)</f>
        <v>152</v>
      </c>
      <c r="X240">
        <f>VLOOKUP(H240,'air-quality-london-time-of-day'!E:G,3,FALSE)</f>
        <v>12.1</v>
      </c>
      <c r="Y240">
        <f>VLOOKUP(I240,Weather!F:K,2,)</f>
        <v>9</v>
      </c>
      <c r="Z240">
        <f>VLOOKUP(I240,Weather!F:K,3,)</f>
        <v>0.15</v>
      </c>
      <c r="AA240">
        <f>VLOOKUP(I240,Weather!F:K,4,)</f>
        <v>0.6</v>
      </c>
      <c r="AB240">
        <f>VLOOKUP(I240,Weather!F:K,5,)</f>
        <v>1017</v>
      </c>
      <c r="AC240">
        <f>VLOOKUP(I240,Weather!F:K,6,)</f>
        <v>4</v>
      </c>
    </row>
    <row r="241" spans="1:29" x14ac:dyDescent="0.25">
      <c r="A241" t="s">
        <v>7</v>
      </c>
      <c r="B241" t="s">
        <v>5</v>
      </c>
      <c r="C241" s="1">
        <v>41983.555555555555</v>
      </c>
      <c r="D241" s="3">
        <f t="shared" si="24"/>
        <v>2014</v>
      </c>
      <c r="E241" s="3">
        <f t="shared" si="27"/>
        <v>12</v>
      </c>
      <c r="F241" s="3">
        <f t="shared" si="28"/>
        <v>13</v>
      </c>
      <c r="G241" s="3">
        <f t="shared" si="29"/>
        <v>10</v>
      </c>
      <c r="H241" s="3" t="str">
        <f t="shared" si="30"/>
        <v>20141213</v>
      </c>
      <c r="I241" s="3" t="str">
        <f t="shared" si="31"/>
        <v>2014121310</v>
      </c>
      <c r="J241">
        <v>8</v>
      </c>
      <c r="K241">
        <v>4.8</v>
      </c>
      <c r="L241" t="str">
        <f>VLOOKUP(C241,List!$A$2:$C$2089,3,)</f>
        <v>Notting Hill Gate</v>
      </c>
      <c r="M241" t="str">
        <f>VLOOKUP(C241,List!$A$2:$C$2089,2,)</f>
        <v>Circle</v>
      </c>
      <c r="N241" t="str">
        <f t="shared" si="25"/>
        <v>Notting Hill Gate|Circle</v>
      </c>
      <c r="O241">
        <f>VLOOKUP(N241,Depth!$A$2:$F$427,3,)</f>
        <v>28</v>
      </c>
      <c r="P241">
        <f>VLOOKUP(N241,Depth!$A$2:$F$427,5,)</f>
        <v>119.4</v>
      </c>
      <c r="Q241">
        <f>VLOOKUP(N241,Depth!$A$2:$F$427,6,)</f>
        <v>8.6</v>
      </c>
      <c r="R241">
        <f>VLOOKUP(L241,longitude_latitude!C:J,7,)</f>
        <v>-0.194491212</v>
      </c>
      <c r="S241">
        <f>VLOOKUP(L241,longitude_latitude!C:J,8,)</f>
        <v>51.508646900000002</v>
      </c>
      <c r="T241">
        <f t="shared" si="26"/>
        <v>-10.017979164061042</v>
      </c>
      <c r="U241">
        <f>VLOOKUP(M241,LINE!$A$2:$B$13,2,)</f>
        <v>4</v>
      </c>
      <c r="V241">
        <f>VLOOKUP(L241,Entry_exit!B:P,4,)</f>
        <v>23840</v>
      </c>
      <c r="W241">
        <f>2020 - VLOOKUP(L241, age!$A:$D,4,)</f>
        <v>120</v>
      </c>
      <c r="X241">
        <f>VLOOKUP(H241,'air-quality-london-time-of-day'!E:G,3,FALSE)</f>
        <v>12.1</v>
      </c>
      <c r="Y241">
        <f>VLOOKUP(I241,Weather!F:K,2,)</f>
        <v>9</v>
      </c>
      <c r="Z241">
        <f>VLOOKUP(I241,Weather!F:K,3,)</f>
        <v>0.15</v>
      </c>
      <c r="AA241">
        <f>VLOOKUP(I241,Weather!F:K,4,)</f>
        <v>0.6</v>
      </c>
      <c r="AB241">
        <f>VLOOKUP(I241,Weather!F:K,5,)</f>
        <v>1017</v>
      </c>
      <c r="AC241">
        <f>VLOOKUP(I241,Weather!F:K,6,)</f>
        <v>4</v>
      </c>
    </row>
    <row r="242" spans="1:29" x14ac:dyDescent="0.25">
      <c r="A242" t="s">
        <v>7</v>
      </c>
      <c r="B242" t="s">
        <v>5</v>
      </c>
      <c r="C242" s="1">
        <v>41983.556250000001</v>
      </c>
      <c r="D242" s="3">
        <f t="shared" si="24"/>
        <v>2014</v>
      </c>
      <c r="E242" s="3">
        <f t="shared" si="27"/>
        <v>12</v>
      </c>
      <c r="F242" s="3">
        <f t="shared" si="28"/>
        <v>13</v>
      </c>
      <c r="G242" s="3">
        <f t="shared" si="29"/>
        <v>10</v>
      </c>
      <c r="H242" s="3" t="str">
        <f t="shared" si="30"/>
        <v>20141213</v>
      </c>
      <c r="I242" s="3" t="str">
        <f t="shared" si="31"/>
        <v>2014121310</v>
      </c>
      <c r="J242">
        <v>13</v>
      </c>
      <c r="K242">
        <v>7.8</v>
      </c>
      <c r="L242" t="str">
        <f>VLOOKUP(C242,List!$A$2:$C$2089,3,)</f>
        <v>Notting Hill Gate</v>
      </c>
      <c r="M242" t="str">
        <f>VLOOKUP(C242,List!$A$2:$C$2089,2,)</f>
        <v>Circle</v>
      </c>
      <c r="N242" t="str">
        <f t="shared" si="25"/>
        <v>Notting Hill Gate|Circle</v>
      </c>
      <c r="O242">
        <f>VLOOKUP(N242,Depth!$A$2:$F$427,3,)</f>
        <v>28</v>
      </c>
      <c r="P242">
        <f>VLOOKUP(N242,Depth!$A$2:$F$427,5,)</f>
        <v>119.4</v>
      </c>
      <c r="Q242">
        <f>VLOOKUP(N242,Depth!$A$2:$F$427,6,)</f>
        <v>8.6</v>
      </c>
      <c r="R242">
        <f>VLOOKUP(L242,longitude_latitude!C:J,7,)</f>
        <v>-0.194491212</v>
      </c>
      <c r="S242">
        <f>VLOOKUP(L242,longitude_latitude!C:J,8,)</f>
        <v>51.508646900000002</v>
      </c>
      <c r="T242">
        <f t="shared" si="26"/>
        <v>-10.017979164061042</v>
      </c>
      <c r="U242">
        <f>VLOOKUP(M242,LINE!$A$2:$B$13,2,)</f>
        <v>4</v>
      </c>
      <c r="V242">
        <f>VLOOKUP(L242,Entry_exit!B:P,4,)</f>
        <v>23840</v>
      </c>
      <c r="W242">
        <f>2020 - VLOOKUP(L242, age!$A:$D,4,)</f>
        <v>120</v>
      </c>
      <c r="X242">
        <f>VLOOKUP(H242,'air-quality-london-time-of-day'!E:G,3,FALSE)</f>
        <v>12.1</v>
      </c>
      <c r="Y242">
        <f>VLOOKUP(I242,Weather!F:K,2,)</f>
        <v>9</v>
      </c>
      <c r="Z242">
        <f>VLOOKUP(I242,Weather!F:K,3,)</f>
        <v>0.15</v>
      </c>
      <c r="AA242">
        <f>VLOOKUP(I242,Weather!F:K,4,)</f>
        <v>0.6</v>
      </c>
      <c r="AB242">
        <f>VLOOKUP(I242,Weather!F:K,5,)</f>
        <v>1017</v>
      </c>
      <c r="AC242">
        <f>VLOOKUP(I242,Weather!F:K,6,)</f>
        <v>4</v>
      </c>
    </row>
    <row r="243" spans="1:29" x14ac:dyDescent="0.25">
      <c r="A243" t="s">
        <v>7</v>
      </c>
      <c r="B243" t="s">
        <v>5</v>
      </c>
      <c r="C243" s="1">
        <v>41983.556944444441</v>
      </c>
      <c r="D243" s="3">
        <f t="shared" si="24"/>
        <v>2014</v>
      </c>
      <c r="E243" s="3">
        <f t="shared" si="27"/>
        <v>12</v>
      </c>
      <c r="F243" s="3">
        <f t="shared" si="28"/>
        <v>13</v>
      </c>
      <c r="G243" s="3">
        <f t="shared" si="29"/>
        <v>10</v>
      </c>
      <c r="H243" s="3" t="str">
        <f t="shared" si="30"/>
        <v>20141213</v>
      </c>
      <c r="I243" s="3" t="str">
        <f t="shared" si="31"/>
        <v>2014121310</v>
      </c>
      <c r="J243">
        <v>10</v>
      </c>
      <c r="K243">
        <v>6</v>
      </c>
      <c r="L243" t="str">
        <f>VLOOKUP(C243,List!$A$2:$C$2089,3,)</f>
        <v>Bayswater</v>
      </c>
      <c r="M243" t="str">
        <f>VLOOKUP(C243,List!$A$2:$C$2089,2,)</f>
        <v>Circle</v>
      </c>
      <c r="N243" t="str">
        <f t="shared" si="25"/>
        <v>Bayswater|Circle</v>
      </c>
      <c r="O243">
        <f>VLOOKUP(N243,Depth!$A$2:$F$427,3,)</f>
        <v>25</v>
      </c>
      <c r="P243">
        <f>VLOOKUP(N243,Depth!$A$2:$F$427,5,)</f>
        <v>117.96</v>
      </c>
      <c r="Q243">
        <f>VLOOKUP(N243,Depth!$A$2:$F$427,6,)</f>
        <v>7.04</v>
      </c>
      <c r="R243">
        <f>VLOOKUP(L243,longitude_latitude!C:J,7,)</f>
        <v>-0.18632270100000001</v>
      </c>
      <c r="S243">
        <f>VLOOKUP(L243,longitude_latitude!C:J,8,)</f>
        <v>51.511815069999997</v>
      </c>
      <c r="T243">
        <f t="shared" si="26"/>
        <v>-9.5978205172549043</v>
      </c>
      <c r="U243">
        <f>VLOOKUP(M243,LINE!$A$2:$B$13,2,)</f>
        <v>4</v>
      </c>
      <c r="V243">
        <f>VLOOKUP(L243,Entry_exit!B:P,4,)</f>
        <v>7476</v>
      </c>
      <c r="W243">
        <f>2020 - VLOOKUP(L243, age!$A:$D,4,)</f>
        <v>152</v>
      </c>
      <c r="X243">
        <f>VLOOKUP(H243,'air-quality-london-time-of-day'!E:G,3,FALSE)</f>
        <v>12.1</v>
      </c>
      <c r="Y243">
        <f>VLOOKUP(I243,Weather!F:K,2,)</f>
        <v>9</v>
      </c>
      <c r="Z243">
        <f>VLOOKUP(I243,Weather!F:K,3,)</f>
        <v>0.15</v>
      </c>
      <c r="AA243">
        <f>VLOOKUP(I243,Weather!F:K,4,)</f>
        <v>0.6</v>
      </c>
      <c r="AB243">
        <f>VLOOKUP(I243,Weather!F:K,5,)</f>
        <v>1017</v>
      </c>
      <c r="AC243">
        <f>VLOOKUP(I243,Weather!F:K,6,)</f>
        <v>4</v>
      </c>
    </row>
    <row r="244" spans="1:29" x14ac:dyDescent="0.25">
      <c r="A244" t="s">
        <v>7</v>
      </c>
      <c r="B244" t="s">
        <v>5</v>
      </c>
      <c r="C244" s="1">
        <v>41983.557638888888</v>
      </c>
      <c r="D244" s="3">
        <f t="shared" si="24"/>
        <v>2014</v>
      </c>
      <c r="E244" s="3">
        <f t="shared" si="27"/>
        <v>12</v>
      </c>
      <c r="F244" s="3">
        <f t="shared" si="28"/>
        <v>13</v>
      </c>
      <c r="G244" s="3">
        <f t="shared" si="29"/>
        <v>10</v>
      </c>
      <c r="H244" s="3" t="str">
        <f t="shared" si="30"/>
        <v>20141213</v>
      </c>
      <c r="I244" s="3" t="str">
        <f t="shared" si="31"/>
        <v>2014121310</v>
      </c>
      <c r="J244">
        <v>16</v>
      </c>
      <c r="K244">
        <v>9.6</v>
      </c>
      <c r="L244" t="str">
        <f>VLOOKUP(C244,List!$A$2:$C$2089,3,)</f>
        <v>Bayswater</v>
      </c>
      <c r="M244" t="str">
        <f>VLOOKUP(C244,List!$A$2:$C$2089,2,)</f>
        <v>Circle</v>
      </c>
      <c r="N244" t="str">
        <f t="shared" si="25"/>
        <v>Bayswater|Circle</v>
      </c>
      <c r="O244">
        <f>VLOOKUP(N244,Depth!$A$2:$F$427,3,)</f>
        <v>25</v>
      </c>
      <c r="P244">
        <f>VLOOKUP(N244,Depth!$A$2:$F$427,5,)</f>
        <v>117.96</v>
      </c>
      <c r="Q244">
        <f>VLOOKUP(N244,Depth!$A$2:$F$427,6,)</f>
        <v>7.04</v>
      </c>
      <c r="R244">
        <f>VLOOKUP(L244,longitude_latitude!C:J,7,)</f>
        <v>-0.18632270100000001</v>
      </c>
      <c r="S244">
        <f>VLOOKUP(L244,longitude_latitude!C:J,8,)</f>
        <v>51.511815069999997</v>
      </c>
      <c r="T244">
        <f t="shared" si="26"/>
        <v>-9.5978205172549043</v>
      </c>
      <c r="U244">
        <f>VLOOKUP(M244,LINE!$A$2:$B$13,2,)</f>
        <v>4</v>
      </c>
      <c r="V244">
        <f>VLOOKUP(L244,Entry_exit!B:P,4,)</f>
        <v>7476</v>
      </c>
      <c r="W244">
        <f>2020 - VLOOKUP(L244, age!$A:$D,4,)</f>
        <v>152</v>
      </c>
      <c r="X244">
        <f>VLOOKUP(H244,'air-quality-london-time-of-day'!E:G,3,FALSE)</f>
        <v>12.1</v>
      </c>
      <c r="Y244">
        <f>VLOOKUP(I244,Weather!F:K,2,)</f>
        <v>9</v>
      </c>
      <c r="Z244">
        <f>VLOOKUP(I244,Weather!F:K,3,)</f>
        <v>0.15</v>
      </c>
      <c r="AA244">
        <f>VLOOKUP(I244,Weather!F:K,4,)</f>
        <v>0.6</v>
      </c>
      <c r="AB244">
        <f>VLOOKUP(I244,Weather!F:K,5,)</f>
        <v>1017</v>
      </c>
      <c r="AC244">
        <f>VLOOKUP(I244,Weather!F:K,6,)</f>
        <v>4</v>
      </c>
    </row>
    <row r="245" spans="1:29" x14ac:dyDescent="0.25">
      <c r="A245" t="s">
        <v>7</v>
      </c>
      <c r="B245" t="s">
        <v>5</v>
      </c>
      <c r="C245" s="1">
        <v>41983.558333333334</v>
      </c>
      <c r="D245" s="3">
        <f t="shared" si="24"/>
        <v>2014</v>
      </c>
      <c r="E245" s="3">
        <f t="shared" si="27"/>
        <v>12</v>
      </c>
      <c r="F245" s="3">
        <f t="shared" si="28"/>
        <v>13</v>
      </c>
      <c r="G245" s="3">
        <f t="shared" si="29"/>
        <v>10</v>
      </c>
      <c r="H245" s="3" t="str">
        <f t="shared" si="30"/>
        <v>20141213</v>
      </c>
      <c r="I245" s="3" t="str">
        <f t="shared" si="31"/>
        <v>2014121310</v>
      </c>
      <c r="J245">
        <v>22</v>
      </c>
      <c r="K245">
        <v>13.2</v>
      </c>
      <c r="L245" t="str">
        <f>VLOOKUP(C245,List!$A$2:$C$2089,3,)</f>
        <v>Paddington</v>
      </c>
      <c r="M245" t="str">
        <f>VLOOKUP(C245,List!$A$2:$C$2089,2,)</f>
        <v>Circle</v>
      </c>
      <c r="N245" t="str">
        <f t="shared" si="25"/>
        <v>Paddington|Circle</v>
      </c>
      <c r="O245">
        <f>VLOOKUP(N245,Depth!$A$2:$F$427,3,)</f>
        <v>25</v>
      </c>
      <c r="P245">
        <f>VLOOKUP(N245,Depth!$A$2:$F$427,5,)</f>
        <v>122.4</v>
      </c>
      <c r="Q245">
        <f>VLOOKUP(N245,Depth!$A$2:$F$427,6,)</f>
        <v>2.6</v>
      </c>
      <c r="R245">
        <f>VLOOKUP(L245,longitude_latitude!C:J,7,)</f>
        <v>-0.17378948499999999</v>
      </c>
      <c r="S245">
        <f>VLOOKUP(L245,longitude_latitude!C:J,8,)</f>
        <v>51.514994909999999</v>
      </c>
      <c r="T245">
        <f t="shared" si="26"/>
        <v>-8.9527644351865217</v>
      </c>
      <c r="U245">
        <f>VLOOKUP(M245,LINE!$A$2:$B$13,2,)</f>
        <v>4</v>
      </c>
      <c r="V245">
        <f>VLOOKUP(L245,Entry_exit!B:P,4,)</f>
        <v>79872</v>
      </c>
      <c r="W245">
        <f>2020 - VLOOKUP(L245, age!$A:$D,4,)</f>
        <v>107</v>
      </c>
      <c r="X245">
        <f>VLOOKUP(H245,'air-quality-london-time-of-day'!E:G,3,FALSE)</f>
        <v>12.1</v>
      </c>
      <c r="Y245">
        <f>VLOOKUP(I245,Weather!F:K,2,)</f>
        <v>9</v>
      </c>
      <c r="Z245">
        <f>VLOOKUP(I245,Weather!F:K,3,)</f>
        <v>0.15</v>
      </c>
      <c r="AA245">
        <f>VLOOKUP(I245,Weather!F:K,4,)</f>
        <v>0.6</v>
      </c>
      <c r="AB245">
        <f>VLOOKUP(I245,Weather!F:K,5,)</f>
        <v>1017</v>
      </c>
      <c r="AC245">
        <f>VLOOKUP(I245,Weather!F:K,6,)</f>
        <v>4</v>
      </c>
    </row>
    <row r="246" spans="1:29" x14ac:dyDescent="0.25">
      <c r="A246" t="s">
        <v>7</v>
      </c>
      <c r="B246" t="s">
        <v>5</v>
      </c>
      <c r="C246" s="1">
        <v>41983.559027777781</v>
      </c>
      <c r="D246" s="3">
        <f t="shared" si="24"/>
        <v>2014</v>
      </c>
      <c r="E246" s="3">
        <f t="shared" si="27"/>
        <v>12</v>
      </c>
      <c r="F246" s="3">
        <f t="shared" si="28"/>
        <v>13</v>
      </c>
      <c r="G246" s="3">
        <f t="shared" si="29"/>
        <v>10</v>
      </c>
      <c r="H246" s="3" t="str">
        <f t="shared" si="30"/>
        <v>20141213</v>
      </c>
      <c r="I246" s="3" t="str">
        <f t="shared" si="31"/>
        <v>2014121310</v>
      </c>
      <c r="J246">
        <v>15</v>
      </c>
      <c r="K246">
        <v>9</v>
      </c>
      <c r="L246" t="str">
        <f>VLOOKUP(C246,List!$A$2:$C$2089,3,)</f>
        <v>Paddington</v>
      </c>
      <c r="M246" t="str">
        <f>VLOOKUP(C246,List!$A$2:$C$2089,2,)</f>
        <v>Circle</v>
      </c>
      <c r="N246" t="str">
        <f t="shared" si="25"/>
        <v>Paddington|Circle</v>
      </c>
      <c r="O246">
        <f>VLOOKUP(N246,Depth!$A$2:$F$427,3,)</f>
        <v>25</v>
      </c>
      <c r="P246">
        <f>VLOOKUP(N246,Depth!$A$2:$F$427,5,)</f>
        <v>122.4</v>
      </c>
      <c r="Q246">
        <f>VLOOKUP(N246,Depth!$A$2:$F$427,6,)</f>
        <v>2.6</v>
      </c>
      <c r="R246">
        <f>VLOOKUP(L246,longitude_latitude!C:J,7,)</f>
        <v>-0.17378948499999999</v>
      </c>
      <c r="S246">
        <f>VLOOKUP(L246,longitude_latitude!C:J,8,)</f>
        <v>51.514994909999999</v>
      </c>
      <c r="T246">
        <f t="shared" si="26"/>
        <v>-8.9527644351865217</v>
      </c>
      <c r="U246">
        <f>VLOOKUP(M246,LINE!$A$2:$B$13,2,)</f>
        <v>4</v>
      </c>
      <c r="V246">
        <f>VLOOKUP(L246,Entry_exit!B:P,4,)</f>
        <v>79872</v>
      </c>
      <c r="W246">
        <f>2020 - VLOOKUP(L246, age!$A:$D,4,)</f>
        <v>107</v>
      </c>
      <c r="X246">
        <f>VLOOKUP(H246,'air-quality-london-time-of-day'!E:G,3,FALSE)</f>
        <v>12.1</v>
      </c>
      <c r="Y246">
        <f>VLOOKUP(I246,Weather!F:K,2,)</f>
        <v>9</v>
      </c>
      <c r="Z246">
        <f>VLOOKUP(I246,Weather!F:K,3,)</f>
        <v>0.15</v>
      </c>
      <c r="AA246">
        <f>VLOOKUP(I246,Weather!F:K,4,)</f>
        <v>0.6</v>
      </c>
      <c r="AB246">
        <f>VLOOKUP(I246,Weather!F:K,5,)</f>
        <v>1017</v>
      </c>
      <c r="AC246">
        <f>VLOOKUP(I246,Weather!F:K,6,)</f>
        <v>4</v>
      </c>
    </row>
    <row r="247" spans="1:29" x14ac:dyDescent="0.25">
      <c r="A247" t="s">
        <v>7</v>
      </c>
      <c r="B247" t="s">
        <v>5</v>
      </c>
      <c r="C247" s="1">
        <v>41983.55972222222</v>
      </c>
      <c r="D247" s="3">
        <f t="shared" si="24"/>
        <v>2014</v>
      </c>
      <c r="E247" s="3">
        <f t="shared" si="27"/>
        <v>12</v>
      </c>
      <c r="F247" s="3">
        <f t="shared" si="28"/>
        <v>13</v>
      </c>
      <c r="G247" s="3">
        <f t="shared" si="29"/>
        <v>10</v>
      </c>
      <c r="H247" s="3" t="str">
        <f t="shared" si="30"/>
        <v>20141213</v>
      </c>
      <c r="I247" s="3" t="str">
        <f t="shared" si="31"/>
        <v>2014121310</v>
      </c>
      <c r="J247">
        <v>13</v>
      </c>
      <c r="K247">
        <v>7.8</v>
      </c>
      <c r="L247" t="str">
        <f>VLOOKUP(C247,List!$A$2:$C$2089,3,)</f>
        <v>Paddington</v>
      </c>
      <c r="M247" t="str">
        <f>VLOOKUP(C247,List!$A$2:$C$2089,2,)</f>
        <v>Circle</v>
      </c>
      <c r="N247" t="str">
        <f t="shared" si="25"/>
        <v>Paddington|Circle</v>
      </c>
      <c r="O247">
        <f>VLOOKUP(N247,Depth!$A$2:$F$427,3,)</f>
        <v>25</v>
      </c>
      <c r="P247">
        <f>VLOOKUP(N247,Depth!$A$2:$F$427,5,)</f>
        <v>122.4</v>
      </c>
      <c r="Q247">
        <f>VLOOKUP(N247,Depth!$A$2:$F$427,6,)</f>
        <v>2.6</v>
      </c>
      <c r="R247">
        <f>VLOOKUP(L247,longitude_latitude!C:J,7,)</f>
        <v>-0.17378948499999999</v>
      </c>
      <c r="S247">
        <f>VLOOKUP(L247,longitude_latitude!C:J,8,)</f>
        <v>51.514994909999999</v>
      </c>
      <c r="T247">
        <f t="shared" si="26"/>
        <v>-8.9527644351865217</v>
      </c>
      <c r="U247">
        <f>VLOOKUP(M247,LINE!$A$2:$B$13,2,)</f>
        <v>4</v>
      </c>
      <c r="V247">
        <f>VLOOKUP(L247,Entry_exit!B:P,4,)</f>
        <v>79872</v>
      </c>
      <c r="W247">
        <f>2020 - VLOOKUP(L247, age!$A:$D,4,)</f>
        <v>107</v>
      </c>
      <c r="X247">
        <f>VLOOKUP(H247,'air-quality-london-time-of-day'!E:G,3,FALSE)</f>
        <v>12.1</v>
      </c>
      <c r="Y247">
        <f>VLOOKUP(I247,Weather!F:K,2,)</f>
        <v>9</v>
      </c>
      <c r="Z247">
        <f>VLOOKUP(I247,Weather!F:K,3,)</f>
        <v>0.15</v>
      </c>
      <c r="AA247">
        <f>VLOOKUP(I247,Weather!F:K,4,)</f>
        <v>0.6</v>
      </c>
      <c r="AB247">
        <f>VLOOKUP(I247,Weather!F:K,5,)</f>
        <v>1017</v>
      </c>
      <c r="AC247">
        <f>VLOOKUP(I247,Weather!F:K,6,)</f>
        <v>4</v>
      </c>
    </row>
    <row r="248" spans="1:29" x14ac:dyDescent="0.25">
      <c r="A248" t="s">
        <v>7</v>
      </c>
      <c r="B248" t="s">
        <v>5</v>
      </c>
      <c r="C248" s="1">
        <v>41983.560416666667</v>
      </c>
      <c r="D248" s="3">
        <f t="shared" si="24"/>
        <v>2014</v>
      </c>
      <c r="E248" s="3">
        <f t="shared" si="27"/>
        <v>12</v>
      </c>
      <c r="F248" s="3">
        <f t="shared" si="28"/>
        <v>13</v>
      </c>
      <c r="G248" s="3">
        <f t="shared" si="29"/>
        <v>10</v>
      </c>
      <c r="H248" s="3" t="str">
        <f t="shared" si="30"/>
        <v>20141213</v>
      </c>
      <c r="I248" s="3" t="str">
        <f t="shared" si="31"/>
        <v>2014121310</v>
      </c>
      <c r="J248">
        <v>20</v>
      </c>
      <c r="K248">
        <v>12</v>
      </c>
      <c r="L248" t="str">
        <f>VLOOKUP(C248,List!$A$2:$C$2089,3,)</f>
        <v>Edgware Road</v>
      </c>
      <c r="M248" t="str">
        <f>VLOOKUP(C248,List!$A$2:$C$2089,2,)</f>
        <v>Circle</v>
      </c>
      <c r="N248" t="str">
        <f t="shared" si="25"/>
        <v>Edgware Road|Circle</v>
      </c>
      <c r="O248">
        <f>VLOOKUP(N248,Depth!$A$2:$F$427,3,)</f>
        <v>0</v>
      </c>
      <c r="P248">
        <f>VLOOKUP(N248,Depth!$A$2:$F$427,5,)</f>
        <v>124.8</v>
      </c>
      <c r="Q248">
        <f>VLOOKUP(N248,Depth!$A$2:$F$427,6,)</f>
        <v>5.2</v>
      </c>
      <c r="R248">
        <f>VLOOKUP(L248,longitude_latitude!C:J,7,)</f>
        <v>-0.16617074200000001</v>
      </c>
      <c r="S248">
        <f>VLOOKUP(L248,longitude_latitude!C:J,8,)</f>
        <v>51.51936413</v>
      </c>
      <c r="T248">
        <f t="shared" si="26"/>
        <v>-8.5610109648502846</v>
      </c>
      <c r="U248">
        <f>VLOOKUP(M248,LINE!$A$2:$B$13,2,)</f>
        <v>4</v>
      </c>
      <c r="V248">
        <f>VLOOKUP(L248,Entry_exit!B:P,4,)</f>
        <v>7098</v>
      </c>
      <c r="W248">
        <f>2020 - VLOOKUP(L248, age!$A:$D,4,)</f>
        <v>113</v>
      </c>
      <c r="X248">
        <f>VLOOKUP(H248,'air-quality-london-time-of-day'!E:G,3,FALSE)</f>
        <v>12.1</v>
      </c>
      <c r="Y248">
        <f>VLOOKUP(I248,Weather!F:K,2,)</f>
        <v>9</v>
      </c>
      <c r="Z248">
        <f>VLOOKUP(I248,Weather!F:K,3,)</f>
        <v>0.15</v>
      </c>
      <c r="AA248">
        <f>VLOOKUP(I248,Weather!F:K,4,)</f>
        <v>0.6</v>
      </c>
      <c r="AB248">
        <f>VLOOKUP(I248,Weather!F:K,5,)</f>
        <v>1017</v>
      </c>
      <c r="AC248">
        <f>VLOOKUP(I248,Weather!F:K,6,)</f>
        <v>4</v>
      </c>
    </row>
    <row r="249" spans="1:29" x14ac:dyDescent="0.25">
      <c r="A249" t="s">
        <v>7</v>
      </c>
      <c r="B249" t="s">
        <v>5</v>
      </c>
      <c r="C249" s="1">
        <v>41983.561111111114</v>
      </c>
      <c r="D249" s="3">
        <f t="shared" si="24"/>
        <v>2014</v>
      </c>
      <c r="E249" s="3">
        <f t="shared" si="27"/>
        <v>12</v>
      </c>
      <c r="F249" s="3">
        <f t="shared" si="28"/>
        <v>13</v>
      </c>
      <c r="G249" s="3">
        <f t="shared" si="29"/>
        <v>10</v>
      </c>
      <c r="H249" s="3" t="str">
        <f t="shared" si="30"/>
        <v>20141213</v>
      </c>
      <c r="I249" s="3" t="str">
        <f t="shared" si="31"/>
        <v>2014121310</v>
      </c>
      <c r="J249">
        <v>13</v>
      </c>
      <c r="K249">
        <v>7.8</v>
      </c>
      <c r="L249" t="str">
        <f>VLOOKUP(C249,List!$A$2:$C$2089,3,)</f>
        <v>Edgware Road</v>
      </c>
      <c r="M249" t="str">
        <f>VLOOKUP(C249,List!$A$2:$C$2089,2,)</f>
        <v>Circle</v>
      </c>
      <c r="N249" t="str">
        <f t="shared" si="25"/>
        <v>Edgware Road|Circle</v>
      </c>
      <c r="O249">
        <f>VLOOKUP(N249,Depth!$A$2:$F$427,3,)</f>
        <v>0</v>
      </c>
      <c r="P249">
        <f>VLOOKUP(N249,Depth!$A$2:$F$427,5,)</f>
        <v>124.8</v>
      </c>
      <c r="Q249">
        <f>VLOOKUP(N249,Depth!$A$2:$F$427,6,)</f>
        <v>5.2</v>
      </c>
      <c r="R249">
        <f>VLOOKUP(L249,longitude_latitude!C:J,7,)</f>
        <v>-0.16617074200000001</v>
      </c>
      <c r="S249">
        <f>VLOOKUP(L249,longitude_latitude!C:J,8,)</f>
        <v>51.51936413</v>
      </c>
      <c r="T249">
        <f t="shared" si="26"/>
        <v>-8.5610109648502846</v>
      </c>
      <c r="U249">
        <f>VLOOKUP(M249,LINE!$A$2:$B$13,2,)</f>
        <v>4</v>
      </c>
      <c r="V249">
        <f>VLOOKUP(L249,Entry_exit!B:P,4,)</f>
        <v>7098</v>
      </c>
      <c r="W249">
        <f>2020 - VLOOKUP(L249, age!$A:$D,4,)</f>
        <v>113</v>
      </c>
      <c r="X249">
        <f>VLOOKUP(H249,'air-quality-london-time-of-day'!E:G,3,FALSE)</f>
        <v>12.1</v>
      </c>
      <c r="Y249">
        <f>VLOOKUP(I249,Weather!F:K,2,)</f>
        <v>9</v>
      </c>
      <c r="Z249">
        <f>VLOOKUP(I249,Weather!F:K,3,)</f>
        <v>0.15</v>
      </c>
      <c r="AA249">
        <f>VLOOKUP(I249,Weather!F:K,4,)</f>
        <v>0.6</v>
      </c>
      <c r="AB249">
        <f>VLOOKUP(I249,Weather!F:K,5,)</f>
        <v>1017</v>
      </c>
      <c r="AC249">
        <f>VLOOKUP(I249,Weather!F:K,6,)</f>
        <v>4</v>
      </c>
    </row>
    <row r="250" spans="1:29" x14ac:dyDescent="0.25">
      <c r="A250" t="s">
        <v>7</v>
      </c>
      <c r="B250" t="s">
        <v>5</v>
      </c>
      <c r="C250" s="1">
        <v>41983.561805555553</v>
      </c>
      <c r="D250" s="3">
        <f t="shared" si="24"/>
        <v>2014</v>
      </c>
      <c r="E250" s="3">
        <f t="shared" si="27"/>
        <v>12</v>
      </c>
      <c r="F250" s="3">
        <f t="shared" si="28"/>
        <v>13</v>
      </c>
      <c r="G250" s="3">
        <f t="shared" si="29"/>
        <v>10</v>
      </c>
      <c r="H250" s="3" t="str">
        <f t="shared" si="30"/>
        <v>20141213</v>
      </c>
      <c r="I250" s="3" t="str">
        <f t="shared" si="31"/>
        <v>2014121310</v>
      </c>
      <c r="J250">
        <v>13</v>
      </c>
      <c r="K250">
        <v>7.8</v>
      </c>
      <c r="L250" t="str">
        <f>VLOOKUP(C250,List!$A$2:$C$2089,3,)</f>
        <v>Edgware Road</v>
      </c>
      <c r="M250" t="str">
        <f>VLOOKUP(C250,List!$A$2:$C$2089,2,)</f>
        <v>Circle</v>
      </c>
      <c r="N250" t="str">
        <f t="shared" si="25"/>
        <v>Edgware Road|Circle</v>
      </c>
      <c r="O250">
        <f>VLOOKUP(N250,Depth!$A$2:$F$427,3,)</f>
        <v>0</v>
      </c>
      <c r="P250">
        <f>VLOOKUP(N250,Depth!$A$2:$F$427,5,)</f>
        <v>124.8</v>
      </c>
      <c r="Q250">
        <f>VLOOKUP(N250,Depth!$A$2:$F$427,6,)</f>
        <v>5.2</v>
      </c>
      <c r="R250">
        <f>VLOOKUP(L250,longitude_latitude!C:J,7,)</f>
        <v>-0.16617074200000001</v>
      </c>
      <c r="S250">
        <f>VLOOKUP(L250,longitude_latitude!C:J,8,)</f>
        <v>51.51936413</v>
      </c>
      <c r="T250">
        <f t="shared" si="26"/>
        <v>-8.5610109648502846</v>
      </c>
      <c r="U250">
        <f>VLOOKUP(M250,LINE!$A$2:$B$13,2,)</f>
        <v>4</v>
      </c>
      <c r="V250">
        <f>VLOOKUP(L250,Entry_exit!B:P,4,)</f>
        <v>7098</v>
      </c>
      <c r="W250">
        <f>2020 - VLOOKUP(L250, age!$A:$D,4,)</f>
        <v>113</v>
      </c>
      <c r="X250">
        <f>VLOOKUP(H250,'air-quality-london-time-of-day'!E:G,3,FALSE)</f>
        <v>12.1</v>
      </c>
      <c r="Y250">
        <f>VLOOKUP(I250,Weather!F:K,2,)</f>
        <v>9</v>
      </c>
      <c r="Z250">
        <f>VLOOKUP(I250,Weather!F:K,3,)</f>
        <v>0.15</v>
      </c>
      <c r="AA250">
        <f>VLOOKUP(I250,Weather!F:K,4,)</f>
        <v>0.6</v>
      </c>
      <c r="AB250">
        <f>VLOOKUP(I250,Weather!F:K,5,)</f>
        <v>1017</v>
      </c>
      <c r="AC250">
        <f>VLOOKUP(I250,Weather!F:K,6,)</f>
        <v>4</v>
      </c>
    </row>
    <row r="251" spans="1:29" x14ac:dyDescent="0.25">
      <c r="A251" t="s">
        <v>7</v>
      </c>
      <c r="B251" t="s">
        <v>5</v>
      </c>
      <c r="C251" s="1">
        <v>41983.5625</v>
      </c>
      <c r="D251" s="3">
        <f t="shared" si="24"/>
        <v>2014</v>
      </c>
      <c r="E251" s="3">
        <f t="shared" si="27"/>
        <v>12</v>
      </c>
      <c r="F251" s="3">
        <f t="shared" si="28"/>
        <v>13</v>
      </c>
      <c r="G251" s="3">
        <f t="shared" si="29"/>
        <v>10</v>
      </c>
      <c r="H251" s="3" t="str">
        <f t="shared" si="30"/>
        <v>20141213</v>
      </c>
      <c r="I251" s="3" t="str">
        <f t="shared" si="31"/>
        <v>2014121310</v>
      </c>
      <c r="J251">
        <v>12</v>
      </c>
      <c r="K251">
        <v>7.2</v>
      </c>
      <c r="L251" t="str">
        <f>VLOOKUP(C251,List!$A$2:$C$2089,3,)</f>
        <v>Edgware Road</v>
      </c>
      <c r="M251" t="str">
        <f>VLOOKUP(C251,List!$A$2:$C$2089,2,)</f>
        <v>Circle</v>
      </c>
      <c r="N251" t="str">
        <f t="shared" si="25"/>
        <v>Edgware Road|Circle</v>
      </c>
      <c r="O251">
        <f>VLOOKUP(N251,Depth!$A$2:$F$427,3,)</f>
        <v>0</v>
      </c>
      <c r="P251">
        <f>VLOOKUP(N251,Depth!$A$2:$F$427,5,)</f>
        <v>124.8</v>
      </c>
      <c r="Q251">
        <f>VLOOKUP(N251,Depth!$A$2:$F$427,6,)</f>
        <v>5.2</v>
      </c>
      <c r="R251">
        <f>VLOOKUP(L251,longitude_latitude!C:J,7,)</f>
        <v>-0.16617074200000001</v>
      </c>
      <c r="S251">
        <f>VLOOKUP(L251,longitude_latitude!C:J,8,)</f>
        <v>51.51936413</v>
      </c>
      <c r="T251">
        <f t="shared" si="26"/>
        <v>-8.5610109648502846</v>
      </c>
      <c r="U251">
        <f>VLOOKUP(M251,LINE!$A$2:$B$13,2,)</f>
        <v>4</v>
      </c>
      <c r="V251">
        <f>VLOOKUP(L251,Entry_exit!B:P,4,)</f>
        <v>7098</v>
      </c>
      <c r="W251">
        <f>2020 - VLOOKUP(L251, age!$A:$D,4,)</f>
        <v>113</v>
      </c>
      <c r="X251">
        <f>VLOOKUP(H251,'air-quality-london-time-of-day'!E:G,3,FALSE)</f>
        <v>12.1</v>
      </c>
      <c r="Y251">
        <f>VLOOKUP(I251,Weather!F:K,2,)</f>
        <v>9</v>
      </c>
      <c r="Z251">
        <f>VLOOKUP(I251,Weather!F:K,3,)</f>
        <v>0.15</v>
      </c>
      <c r="AA251">
        <f>VLOOKUP(I251,Weather!F:K,4,)</f>
        <v>0.6</v>
      </c>
      <c r="AB251">
        <f>VLOOKUP(I251,Weather!F:K,5,)</f>
        <v>1017</v>
      </c>
      <c r="AC251">
        <f>VLOOKUP(I251,Weather!F:K,6,)</f>
        <v>4</v>
      </c>
    </row>
    <row r="252" spans="1:29" x14ac:dyDescent="0.25">
      <c r="A252" t="s">
        <v>7</v>
      </c>
      <c r="B252" t="s">
        <v>5</v>
      </c>
      <c r="C252" s="1">
        <v>41983.563194444447</v>
      </c>
      <c r="D252" s="3">
        <f t="shared" si="24"/>
        <v>2014</v>
      </c>
      <c r="E252" s="3">
        <f t="shared" si="27"/>
        <v>12</v>
      </c>
      <c r="F252" s="3">
        <f t="shared" si="28"/>
        <v>13</v>
      </c>
      <c r="G252" s="3">
        <f t="shared" si="29"/>
        <v>10</v>
      </c>
      <c r="H252" s="3" t="str">
        <f t="shared" si="30"/>
        <v>20141213</v>
      </c>
      <c r="I252" s="3" t="str">
        <f t="shared" si="31"/>
        <v>2014121310</v>
      </c>
      <c r="J252">
        <v>13</v>
      </c>
      <c r="K252">
        <v>7.8</v>
      </c>
      <c r="L252" t="str">
        <f>VLOOKUP(C252,List!$A$2:$C$2089,3,)</f>
        <v>Edgware Road</v>
      </c>
      <c r="M252" t="str">
        <f>VLOOKUP(C252,List!$A$2:$C$2089,2,)</f>
        <v>Circle</v>
      </c>
      <c r="N252" t="str">
        <f t="shared" si="25"/>
        <v>Edgware Road|Circle</v>
      </c>
      <c r="O252">
        <f>VLOOKUP(N252,Depth!$A$2:$F$427,3,)</f>
        <v>0</v>
      </c>
      <c r="P252">
        <f>VLOOKUP(N252,Depth!$A$2:$F$427,5,)</f>
        <v>124.8</v>
      </c>
      <c r="Q252">
        <f>VLOOKUP(N252,Depth!$A$2:$F$427,6,)</f>
        <v>5.2</v>
      </c>
      <c r="R252">
        <f>VLOOKUP(L252,longitude_latitude!C:J,7,)</f>
        <v>-0.16617074200000001</v>
      </c>
      <c r="S252">
        <f>VLOOKUP(L252,longitude_latitude!C:J,8,)</f>
        <v>51.51936413</v>
      </c>
      <c r="T252">
        <f t="shared" si="26"/>
        <v>-8.5610109648502846</v>
      </c>
      <c r="U252">
        <f>VLOOKUP(M252,LINE!$A$2:$B$13,2,)</f>
        <v>4</v>
      </c>
      <c r="V252">
        <f>VLOOKUP(L252,Entry_exit!B:P,4,)</f>
        <v>7098</v>
      </c>
      <c r="W252">
        <f>2020 - VLOOKUP(L252, age!$A:$D,4,)</f>
        <v>113</v>
      </c>
      <c r="X252">
        <f>VLOOKUP(H252,'air-quality-london-time-of-day'!E:G,3,FALSE)</f>
        <v>12.1</v>
      </c>
      <c r="Y252">
        <f>VLOOKUP(I252,Weather!F:K,2,)</f>
        <v>9</v>
      </c>
      <c r="Z252">
        <f>VLOOKUP(I252,Weather!F:K,3,)</f>
        <v>0.15</v>
      </c>
      <c r="AA252">
        <f>VLOOKUP(I252,Weather!F:K,4,)</f>
        <v>0.6</v>
      </c>
      <c r="AB252">
        <f>VLOOKUP(I252,Weather!F:K,5,)</f>
        <v>1017</v>
      </c>
      <c r="AC252">
        <f>VLOOKUP(I252,Weather!F:K,6,)</f>
        <v>4</v>
      </c>
    </row>
    <row r="253" spans="1:29" x14ac:dyDescent="0.25">
      <c r="A253" t="s">
        <v>7</v>
      </c>
      <c r="B253" t="s">
        <v>5</v>
      </c>
      <c r="C253" s="1">
        <v>41989.339583333334</v>
      </c>
      <c r="D253" s="3">
        <f t="shared" si="24"/>
        <v>2014</v>
      </c>
      <c r="E253" s="3">
        <f t="shared" si="27"/>
        <v>12</v>
      </c>
      <c r="F253" s="3">
        <f t="shared" si="28"/>
        <v>8</v>
      </c>
      <c r="G253" s="3">
        <f t="shared" si="29"/>
        <v>16</v>
      </c>
      <c r="H253" s="3" t="str">
        <f t="shared" si="30"/>
        <v>2014128</v>
      </c>
      <c r="I253" s="3" t="str">
        <f t="shared" si="31"/>
        <v>201412816</v>
      </c>
      <c r="J253">
        <v>29</v>
      </c>
      <c r="K253">
        <v>17.399999999999999</v>
      </c>
      <c r="L253" t="str">
        <f>VLOOKUP(C253,List!$A$2:$C$2089,3,)</f>
        <v>Morden</v>
      </c>
      <c r="M253" t="str">
        <f>VLOOKUP(C253,List!$A$2:$C$2089,2,)</f>
        <v>Northern</v>
      </c>
      <c r="N253" t="str">
        <f t="shared" si="25"/>
        <v>Morden|Northern</v>
      </c>
      <c r="O253">
        <f>VLOOKUP(N253,Depth!$A$2:$F$427,3,)</f>
        <v>18</v>
      </c>
      <c r="P253">
        <f>VLOOKUP(N253,Depth!$A$2:$F$427,5,)</f>
        <v>113.6</v>
      </c>
      <c r="Q253">
        <f>VLOOKUP(N253,Depth!$A$2:$F$427,6,)</f>
        <v>4.4000000000000004</v>
      </c>
      <c r="R253">
        <f>VLOOKUP(L253,longitude_latitude!C:J,7,)</f>
        <v>-0.19316028199999999</v>
      </c>
      <c r="S253">
        <f>VLOOKUP(L253,longitude_latitude!C:J,8,)</f>
        <v>51.40201673</v>
      </c>
      <c r="T253">
        <f t="shared" si="26"/>
        <v>-9.9288280469355179</v>
      </c>
      <c r="U253">
        <f>VLOOKUP(M253,LINE!$A$2:$B$13,2,)</f>
        <v>9</v>
      </c>
      <c r="V253">
        <f>VLOOKUP(L253,Entry_exit!B:P,4,)</f>
        <v>15288</v>
      </c>
      <c r="W253">
        <f>2020 - VLOOKUP(L253, age!$A:$D,4,)</f>
        <v>94</v>
      </c>
      <c r="X253">
        <f>VLOOKUP(H253,'air-quality-london-time-of-day'!E:G,3,FALSE)</f>
        <v>13.3</v>
      </c>
      <c r="Y253">
        <f>VLOOKUP(I253,Weather!F:K,2,)</f>
        <v>4</v>
      </c>
      <c r="Z253">
        <f>VLOOKUP(I253,Weather!F:K,3,)</f>
        <v>0.03</v>
      </c>
      <c r="AA253">
        <f>VLOOKUP(I253,Weather!F:K,4,)</f>
        <v>0.76</v>
      </c>
      <c r="AB253">
        <f>VLOOKUP(I253,Weather!F:K,5,)</f>
        <v>1016</v>
      </c>
      <c r="AC253">
        <f>VLOOKUP(I253,Weather!F:K,6,)</f>
        <v>1</v>
      </c>
    </row>
    <row r="254" spans="1:29" x14ac:dyDescent="0.25">
      <c r="A254" t="s">
        <v>7</v>
      </c>
      <c r="B254" t="s">
        <v>5</v>
      </c>
      <c r="C254" s="1">
        <v>41989.340277777781</v>
      </c>
      <c r="D254" s="3">
        <f t="shared" si="24"/>
        <v>2014</v>
      </c>
      <c r="E254" s="3">
        <f t="shared" si="27"/>
        <v>12</v>
      </c>
      <c r="F254" s="3">
        <f t="shared" si="28"/>
        <v>8</v>
      </c>
      <c r="G254" s="3">
        <f t="shared" si="29"/>
        <v>16</v>
      </c>
      <c r="H254" s="3" t="str">
        <f t="shared" si="30"/>
        <v>2014128</v>
      </c>
      <c r="I254" s="3" t="str">
        <f t="shared" si="31"/>
        <v>201412816</v>
      </c>
      <c r="J254">
        <v>44</v>
      </c>
      <c r="K254">
        <v>26.4</v>
      </c>
      <c r="L254" t="str">
        <f>VLOOKUP(C254,List!$A$2:$C$2089,3,)</f>
        <v>Morden</v>
      </c>
      <c r="M254" t="str">
        <f>VLOOKUP(C254,List!$A$2:$C$2089,2,)</f>
        <v>Northern</v>
      </c>
      <c r="N254" t="str">
        <f t="shared" si="25"/>
        <v>Morden|Northern</v>
      </c>
      <c r="O254">
        <f>VLOOKUP(N254,Depth!$A$2:$F$427,3,)</f>
        <v>18</v>
      </c>
      <c r="P254">
        <f>VLOOKUP(N254,Depth!$A$2:$F$427,5,)</f>
        <v>113.6</v>
      </c>
      <c r="Q254">
        <f>VLOOKUP(N254,Depth!$A$2:$F$427,6,)</f>
        <v>4.4000000000000004</v>
      </c>
      <c r="R254">
        <f>VLOOKUP(L254,longitude_latitude!C:J,7,)</f>
        <v>-0.19316028199999999</v>
      </c>
      <c r="S254">
        <f>VLOOKUP(L254,longitude_latitude!C:J,8,)</f>
        <v>51.40201673</v>
      </c>
      <c r="T254">
        <f t="shared" si="26"/>
        <v>-9.9288280469355179</v>
      </c>
      <c r="U254">
        <f>VLOOKUP(M254,LINE!$A$2:$B$13,2,)</f>
        <v>9</v>
      </c>
      <c r="V254">
        <f>VLOOKUP(L254,Entry_exit!B:P,4,)</f>
        <v>15288</v>
      </c>
      <c r="W254">
        <f>2020 - VLOOKUP(L254, age!$A:$D,4,)</f>
        <v>94</v>
      </c>
      <c r="X254">
        <f>VLOOKUP(H254,'air-quality-london-time-of-day'!E:G,3,FALSE)</f>
        <v>13.3</v>
      </c>
      <c r="Y254">
        <f>VLOOKUP(I254,Weather!F:K,2,)</f>
        <v>4</v>
      </c>
      <c r="Z254">
        <f>VLOOKUP(I254,Weather!F:K,3,)</f>
        <v>0.03</v>
      </c>
      <c r="AA254">
        <f>VLOOKUP(I254,Weather!F:K,4,)</f>
        <v>0.76</v>
      </c>
      <c r="AB254">
        <f>VLOOKUP(I254,Weather!F:K,5,)</f>
        <v>1016</v>
      </c>
      <c r="AC254">
        <f>VLOOKUP(I254,Weather!F:K,6,)</f>
        <v>1</v>
      </c>
    </row>
    <row r="255" spans="1:29" x14ac:dyDescent="0.25">
      <c r="A255" t="s">
        <v>7</v>
      </c>
      <c r="B255" t="s">
        <v>5</v>
      </c>
      <c r="C255" s="1">
        <v>41989.34097222222</v>
      </c>
      <c r="D255" s="3">
        <f t="shared" si="24"/>
        <v>2014</v>
      </c>
      <c r="E255" s="3">
        <f t="shared" si="27"/>
        <v>12</v>
      </c>
      <c r="F255" s="3">
        <f t="shared" si="28"/>
        <v>8</v>
      </c>
      <c r="G255" s="3">
        <f t="shared" si="29"/>
        <v>16</v>
      </c>
      <c r="H255" s="3" t="str">
        <f t="shared" si="30"/>
        <v>2014128</v>
      </c>
      <c r="I255" s="3" t="str">
        <f t="shared" si="31"/>
        <v>201412816</v>
      </c>
      <c r="J255">
        <v>31</v>
      </c>
      <c r="K255">
        <v>18.600000000000001</v>
      </c>
      <c r="L255" t="str">
        <f>VLOOKUP(C255,List!$A$2:$C$2089,3,)</f>
        <v>Morden</v>
      </c>
      <c r="M255" t="str">
        <f>VLOOKUP(C255,List!$A$2:$C$2089,2,)</f>
        <v>Northern</v>
      </c>
      <c r="N255" t="str">
        <f t="shared" si="25"/>
        <v>Morden|Northern</v>
      </c>
      <c r="O255">
        <f>VLOOKUP(N255,Depth!$A$2:$F$427,3,)</f>
        <v>18</v>
      </c>
      <c r="P255">
        <f>VLOOKUP(N255,Depth!$A$2:$F$427,5,)</f>
        <v>113.6</v>
      </c>
      <c r="Q255">
        <f>VLOOKUP(N255,Depth!$A$2:$F$427,6,)</f>
        <v>4.4000000000000004</v>
      </c>
      <c r="R255">
        <f>VLOOKUP(L255,longitude_latitude!C:J,7,)</f>
        <v>-0.19316028199999999</v>
      </c>
      <c r="S255">
        <f>VLOOKUP(L255,longitude_latitude!C:J,8,)</f>
        <v>51.40201673</v>
      </c>
      <c r="T255">
        <f t="shared" si="26"/>
        <v>-9.9288280469355179</v>
      </c>
      <c r="U255">
        <f>VLOOKUP(M255,LINE!$A$2:$B$13,2,)</f>
        <v>9</v>
      </c>
      <c r="V255">
        <f>VLOOKUP(L255,Entry_exit!B:P,4,)</f>
        <v>15288</v>
      </c>
      <c r="W255">
        <f>2020 - VLOOKUP(L255, age!$A:$D,4,)</f>
        <v>94</v>
      </c>
      <c r="X255">
        <f>VLOOKUP(H255,'air-quality-london-time-of-day'!E:G,3,FALSE)</f>
        <v>13.3</v>
      </c>
      <c r="Y255">
        <f>VLOOKUP(I255,Weather!F:K,2,)</f>
        <v>4</v>
      </c>
      <c r="Z255">
        <f>VLOOKUP(I255,Weather!F:K,3,)</f>
        <v>0.03</v>
      </c>
      <c r="AA255">
        <f>VLOOKUP(I255,Weather!F:K,4,)</f>
        <v>0.76</v>
      </c>
      <c r="AB255">
        <f>VLOOKUP(I255,Weather!F:K,5,)</f>
        <v>1016</v>
      </c>
      <c r="AC255">
        <f>VLOOKUP(I255,Weather!F:K,6,)</f>
        <v>1</v>
      </c>
    </row>
    <row r="256" spans="1:29" x14ac:dyDescent="0.25">
      <c r="A256" t="s">
        <v>7</v>
      </c>
      <c r="B256" t="s">
        <v>5</v>
      </c>
      <c r="C256" s="1">
        <v>41989.341666666667</v>
      </c>
      <c r="D256" s="3">
        <f t="shared" ref="D256:D319" si="32">YEAR(C256)</f>
        <v>2014</v>
      </c>
      <c r="E256" s="3">
        <f t="shared" si="27"/>
        <v>12</v>
      </c>
      <c r="F256" s="3">
        <f t="shared" si="28"/>
        <v>8</v>
      </c>
      <c r="G256" s="3">
        <f t="shared" si="29"/>
        <v>16</v>
      </c>
      <c r="H256" s="3" t="str">
        <f t="shared" si="30"/>
        <v>2014128</v>
      </c>
      <c r="I256" s="3" t="str">
        <f t="shared" si="31"/>
        <v>201412816</v>
      </c>
      <c r="J256">
        <v>61</v>
      </c>
      <c r="K256">
        <v>36.6</v>
      </c>
      <c r="L256" t="str">
        <f>VLOOKUP(C256,List!$A$2:$C$2089,3,)</f>
        <v>Morden</v>
      </c>
      <c r="M256" t="str">
        <f>VLOOKUP(C256,List!$A$2:$C$2089,2,)</f>
        <v>Northern</v>
      </c>
      <c r="N256" t="str">
        <f t="shared" ref="N256:N319" si="33">L256&amp;"|"&amp;M256</f>
        <v>Morden|Northern</v>
      </c>
      <c r="O256">
        <f>VLOOKUP(N256,Depth!$A$2:$F$427,3,)</f>
        <v>18</v>
      </c>
      <c r="P256">
        <f>VLOOKUP(N256,Depth!$A$2:$F$427,5,)</f>
        <v>113.6</v>
      </c>
      <c r="Q256">
        <f>VLOOKUP(N256,Depth!$A$2:$F$427,6,)</f>
        <v>4.4000000000000004</v>
      </c>
      <c r="R256">
        <f>VLOOKUP(L256,longitude_latitude!C:J,7,)</f>
        <v>-0.19316028199999999</v>
      </c>
      <c r="S256">
        <f>VLOOKUP(L256,longitude_latitude!C:J,8,)</f>
        <v>51.40201673</v>
      </c>
      <c r="T256">
        <f t="shared" ref="T256:T319" si="34">R256*S256</f>
        <v>-9.9288280469355179</v>
      </c>
      <c r="U256">
        <f>VLOOKUP(M256,LINE!$A$2:$B$13,2,)</f>
        <v>9</v>
      </c>
      <c r="V256">
        <f>VLOOKUP(L256,Entry_exit!B:P,4,)</f>
        <v>15288</v>
      </c>
      <c r="W256">
        <f>2020 - VLOOKUP(L256, age!$A:$D,4,)</f>
        <v>94</v>
      </c>
      <c r="X256">
        <f>VLOOKUP(H256,'air-quality-london-time-of-day'!E:G,3,FALSE)</f>
        <v>13.3</v>
      </c>
      <c r="Y256">
        <f>VLOOKUP(I256,Weather!F:K,2,)</f>
        <v>4</v>
      </c>
      <c r="Z256">
        <f>VLOOKUP(I256,Weather!F:K,3,)</f>
        <v>0.03</v>
      </c>
      <c r="AA256">
        <f>VLOOKUP(I256,Weather!F:K,4,)</f>
        <v>0.76</v>
      </c>
      <c r="AB256">
        <f>VLOOKUP(I256,Weather!F:K,5,)</f>
        <v>1016</v>
      </c>
      <c r="AC256">
        <f>VLOOKUP(I256,Weather!F:K,6,)</f>
        <v>1</v>
      </c>
    </row>
    <row r="257" spans="1:29" x14ac:dyDescent="0.25">
      <c r="A257" t="s">
        <v>7</v>
      </c>
      <c r="B257" t="s">
        <v>5</v>
      </c>
      <c r="C257" s="1">
        <v>41989.342361111114</v>
      </c>
      <c r="D257" s="3">
        <f t="shared" si="32"/>
        <v>2014</v>
      </c>
      <c r="E257" s="3">
        <f t="shared" si="27"/>
        <v>12</v>
      </c>
      <c r="F257" s="3">
        <f t="shared" si="28"/>
        <v>8</v>
      </c>
      <c r="G257" s="3">
        <f t="shared" si="29"/>
        <v>16</v>
      </c>
      <c r="H257" s="3" t="str">
        <f t="shared" si="30"/>
        <v>2014128</v>
      </c>
      <c r="I257" s="3" t="str">
        <f t="shared" si="31"/>
        <v>201412816</v>
      </c>
      <c r="J257">
        <v>111</v>
      </c>
      <c r="K257">
        <v>66.599999999999994</v>
      </c>
      <c r="L257" t="str">
        <f>VLOOKUP(C257,List!$A$2:$C$2089,3,)</f>
        <v>South Wimbledon</v>
      </c>
      <c r="M257" t="str">
        <f>VLOOKUP(C257,List!$A$2:$C$2089,2,)</f>
        <v>Northern</v>
      </c>
      <c r="N257" t="str">
        <f t="shared" si="33"/>
        <v>South Wimbledon|Northern</v>
      </c>
      <c r="O257">
        <f>VLOOKUP(N257,Depth!$A$2:$F$427,3,)</f>
        <v>14</v>
      </c>
      <c r="P257">
        <f>VLOOKUP(N257,Depth!$A$2:$F$427,5,)</f>
        <v>101.32</v>
      </c>
      <c r="Q257">
        <f>VLOOKUP(N257,Depth!$A$2:$F$427,6,)</f>
        <v>12.68</v>
      </c>
      <c r="R257">
        <f>VLOOKUP(L257,longitude_latitude!C:J,7,)</f>
        <v>-0.19171127800000001</v>
      </c>
      <c r="S257">
        <f>VLOOKUP(L257,longitude_latitude!C:J,8,)</f>
        <v>51.414469240000003</v>
      </c>
      <c r="T257">
        <f t="shared" si="34"/>
        <v>-9.8567336056920904</v>
      </c>
      <c r="U257">
        <f>VLOOKUP(M257,LINE!$A$2:$B$13,2,)</f>
        <v>9</v>
      </c>
      <c r="V257">
        <f>VLOOKUP(L257,Entry_exit!B:P,4,)</f>
        <v>7730</v>
      </c>
      <c r="W257">
        <f>2020 - VLOOKUP(L257, age!$A:$D,4,)</f>
        <v>94</v>
      </c>
      <c r="X257">
        <f>VLOOKUP(H257,'air-quality-london-time-of-day'!E:G,3,FALSE)</f>
        <v>13.3</v>
      </c>
      <c r="Y257">
        <f>VLOOKUP(I257,Weather!F:K,2,)</f>
        <v>4</v>
      </c>
      <c r="Z257">
        <f>VLOOKUP(I257,Weather!F:K,3,)</f>
        <v>0.03</v>
      </c>
      <c r="AA257">
        <f>VLOOKUP(I257,Weather!F:K,4,)</f>
        <v>0.76</v>
      </c>
      <c r="AB257">
        <f>VLOOKUP(I257,Weather!F:K,5,)</f>
        <v>1016</v>
      </c>
      <c r="AC257">
        <f>VLOOKUP(I257,Weather!F:K,6,)</f>
        <v>1</v>
      </c>
    </row>
    <row r="258" spans="1:29" x14ac:dyDescent="0.25">
      <c r="A258" t="s">
        <v>7</v>
      </c>
      <c r="B258" t="s">
        <v>5</v>
      </c>
      <c r="C258" s="1">
        <v>41989.343055555553</v>
      </c>
      <c r="D258" s="3">
        <f t="shared" si="32"/>
        <v>2014</v>
      </c>
      <c r="E258" s="3">
        <f t="shared" si="27"/>
        <v>12</v>
      </c>
      <c r="F258" s="3">
        <f t="shared" si="28"/>
        <v>8</v>
      </c>
      <c r="G258" s="3">
        <f t="shared" si="29"/>
        <v>16</v>
      </c>
      <c r="H258" s="3" t="str">
        <f t="shared" si="30"/>
        <v>2014128</v>
      </c>
      <c r="I258" s="3" t="str">
        <f t="shared" si="31"/>
        <v>201412816</v>
      </c>
      <c r="J258">
        <v>138</v>
      </c>
      <c r="K258">
        <v>82.8</v>
      </c>
      <c r="L258" t="str">
        <f>VLOOKUP(C258,List!$A$2:$C$2089,3,)</f>
        <v>Colliers Wood</v>
      </c>
      <c r="M258" t="str">
        <f>VLOOKUP(C258,List!$A$2:$C$2089,2,)</f>
        <v>Northern</v>
      </c>
      <c r="N258" t="str">
        <f t="shared" si="33"/>
        <v>Colliers Wood|Northern</v>
      </c>
      <c r="O258">
        <f>VLOOKUP(N258,Depth!$A$2:$F$427,3,)</f>
        <v>12</v>
      </c>
      <c r="P258">
        <f>VLOOKUP(N258,Depth!$A$2:$F$427,5,)</f>
        <v>98.92</v>
      </c>
      <c r="Q258">
        <f>VLOOKUP(N258,Depth!$A$2:$F$427,6,)</f>
        <v>13.08</v>
      </c>
      <c r="R258">
        <f>VLOOKUP(L258,longitude_latitude!C:J,7,)</f>
        <v>-0.17646089300000001</v>
      </c>
      <c r="S258">
        <f>VLOOKUP(L258,longitude_latitude!C:J,8,)</f>
        <v>51.417639790000003</v>
      </c>
      <c r="T258">
        <f t="shared" si="34"/>
        <v>-9.0732026332957325</v>
      </c>
      <c r="U258">
        <f>VLOOKUP(M258,LINE!$A$2:$B$13,2,)</f>
        <v>9</v>
      </c>
      <c r="V258">
        <f>VLOOKUP(L258,Entry_exit!B:P,4,)</f>
        <v>10356</v>
      </c>
      <c r="W258">
        <f>2020 - VLOOKUP(L258, age!$A:$D,4,)</f>
        <v>94</v>
      </c>
      <c r="X258">
        <f>VLOOKUP(H258,'air-quality-london-time-of-day'!E:G,3,FALSE)</f>
        <v>13.3</v>
      </c>
      <c r="Y258">
        <f>VLOOKUP(I258,Weather!F:K,2,)</f>
        <v>4</v>
      </c>
      <c r="Z258">
        <f>VLOOKUP(I258,Weather!F:K,3,)</f>
        <v>0.03</v>
      </c>
      <c r="AA258">
        <f>VLOOKUP(I258,Weather!F:K,4,)</f>
        <v>0.76</v>
      </c>
      <c r="AB258">
        <f>VLOOKUP(I258,Weather!F:K,5,)</f>
        <v>1016</v>
      </c>
      <c r="AC258">
        <f>VLOOKUP(I258,Weather!F:K,6,)</f>
        <v>1</v>
      </c>
    </row>
    <row r="259" spans="1:29" x14ac:dyDescent="0.25">
      <c r="A259" t="s">
        <v>7</v>
      </c>
      <c r="B259" t="s">
        <v>5</v>
      </c>
      <c r="C259" s="1">
        <v>41989.34375</v>
      </c>
      <c r="D259" s="3">
        <f t="shared" si="32"/>
        <v>2014</v>
      </c>
      <c r="E259" s="3">
        <f t="shared" ref="E259:E322" si="35">MONTH(C259)</f>
        <v>12</v>
      </c>
      <c r="F259" s="3">
        <f t="shared" ref="F259:F322" si="36">HOUR(C259)</f>
        <v>8</v>
      </c>
      <c r="G259" s="3">
        <f t="shared" ref="G259:G322" si="37">DAY(C259)</f>
        <v>16</v>
      </c>
      <c r="H259" s="3" t="str">
        <f t="shared" ref="H259:H322" si="38">D259&amp;E259&amp;F259</f>
        <v>2014128</v>
      </c>
      <c r="I259" s="3" t="str">
        <f t="shared" ref="I259:I322" si="39">D259&amp;E259&amp;F259&amp;G259</f>
        <v>201412816</v>
      </c>
      <c r="J259">
        <v>200</v>
      </c>
      <c r="K259">
        <v>120</v>
      </c>
      <c r="L259" t="str">
        <f>VLOOKUP(C259,List!$A$2:$C$2089,3,)</f>
        <v>Colliers Wood</v>
      </c>
      <c r="M259" t="str">
        <f>VLOOKUP(C259,List!$A$2:$C$2089,2,)</f>
        <v>Northern</v>
      </c>
      <c r="N259" t="str">
        <f t="shared" si="33"/>
        <v>Colliers Wood|Northern</v>
      </c>
      <c r="O259">
        <f>VLOOKUP(N259,Depth!$A$2:$F$427,3,)</f>
        <v>12</v>
      </c>
      <c r="P259">
        <f>VLOOKUP(N259,Depth!$A$2:$F$427,5,)</f>
        <v>98.92</v>
      </c>
      <c r="Q259">
        <f>VLOOKUP(N259,Depth!$A$2:$F$427,6,)</f>
        <v>13.08</v>
      </c>
      <c r="R259">
        <f>VLOOKUP(L259,longitude_latitude!C:J,7,)</f>
        <v>-0.17646089300000001</v>
      </c>
      <c r="S259">
        <f>VLOOKUP(L259,longitude_latitude!C:J,8,)</f>
        <v>51.417639790000003</v>
      </c>
      <c r="T259">
        <f t="shared" si="34"/>
        <v>-9.0732026332957325</v>
      </c>
      <c r="U259">
        <f>VLOOKUP(M259,LINE!$A$2:$B$13,2,)</f>
        <v>9</v>
      </c>
      <c r="V259">
        <f>VLOOKUP(L259,Entry_exit!B:P,4,)</f>
        <v>10356</v>
      </c>
      <c r="W259">
        <f>2020 - VLOOKUP(L259, age!$A:$D,4,)</f>
        <v>94</v>
      </c>
      <c r="X259">
        <f>VLOOKUP(H259,'air-quality-london-time-of-day'!E:G,3,FALSE)</f>
        <v>13.3</v>
      </c>
      <c r="Y259">
        <f>VLOOKUP(I259,Weather!F:K,2,)</f>
        <v>4</v>
      </c>
      <c r="Z259">
        <f>VLOOKUP(I259,Weather!F:K,3,)</f>
        <v>0.03</v>
      </c>
      <c r="AA259">
        <f>VLOOKUP(I259,Weather!F:K,4,)</f>
        <v>0.76</v>
      </c>
      <c r="AB259">
        <f>VLOOKUP(I259,Weather!F:K,5,)</f>
        <v>1016</v>
      </c>
      <c r="AC259">
        <f>VLOOKUP(I259,Weather!F:K,6,)</f>
        <v>1</v>
      </c>
    </row>
    <row r="260" spans="1:29" x14ac:dyDescent="0.25">
      <c r="A260" t="s">
        <v>7</v>
      </c>
      <c r="B260" t="s">
        <v>5</v>
      </c>
      <c r="C260" s="1">
        <v>41989.344444444447</v>
      </c>
      <c r="D260" s="3">
        <f t="shared" si="32"/>
        <v>2014</v>
      </c>
      <c r="E260" s="3">
        <f t="shared" si="35"/>
        <v>12</v>
      </c>
      <c r="F260" s="3">
        <f t="shared" si="36"/>
        <v>8</v>
      </c>
      <c r="G260" s="3">
        <f t="shared" si="37"/>
        <v>16</v>
      </c>
      <c r="H260" s="3" t="str">
        <f t="shared" si="38"/>
        <v>2014128</v>
      </c>
      <c r="I260" s="3" t="str">
        <f t="shared" si="39"/>
        <v>201412816</v>
      </c>
      <c r="J260">
        <v>243</v>
      </c>
      <c r="K260">
        <v>145.80000000000001</v>
      </c>
      <c r="L260" t="str">
        <f>VLOOKUP(C260,List!$A$2:$C$2089,3,)</f>
        <v>Tooting Broadway</v>
      </c>
      <c r="M260" t="str">
        <f>VLOOKUP(C260,List!$A$2:$C$2089,2,)</f>
        <v>Northern</v>
      </c>
      <c r="N260" t="str">
        <f t="shared" si="33"/>
        <v>Tooting Broadway|Northern</v>
      </c>
      <c r="O260">
        <f>VLOOKUP(N260,Depth!$A$2:$F$427,3,)</f>
        <v>16</v>
      </c>
      <c r="P260">
        <f>VLOOKUP(N260,Depth!$A$2:$F$427,5,)</f>
        <v>103.22</v>
      </c>
      <c r="Q260">
        <f>VLOOKUP(N260,Depth!$A$2:$F$427,6,)</f>
        <v>12.78</v>
      </c>
      <c r="R260">
        <f>VLOOKUP(L260,longitude_latitude!C:J,7,)</f>
        <v>-0.166791248</v>
      </c>
      <c r="S260">
        <f>VLOOKUP(L260,longitude_latitude!C:J,8,)</f>
        <v>51.427157020000003</v>
      </c>
      <c r="T260">
        <f t="shared" si="34"/>
        <v>-8.5775997004577622</v>
      </c>
      <c r="U260">
        <f>VLOOKUP(M260,LINE!$A$2:$B$13,2,)</f>
        <v>9</v>
      </c>
      <c r="V260">
        <f>VLOOKUP(L260,Entry_exit!B:P,4,)</f>
        <v>24714</v>
      </c>
      <c r="W260">
        <f>2020 - VLOOKUP(L260, age!$A:$D,4,)</f>
        <v>94</v>
      </c>
      <c r="X260">
        <f>VLOOKUP(H260,'air-quality-london-time-of-day'!E:G,3,FALSE)</f>
        <v>13.3</v>
      </c>
      <c r="Y260">
        <f>VLOOKUP(I260,Weather!F:K,2,)</f>
        <v>4</v>
      </c>
      <c r="Z260">
        <f>VLOOKUP(I260,Weather!F:K,3,)</f>
        <v>0.03</v>
      </c>
      <c r="AA260">
        <f>VLOOKUP(I260,Weather!F:K,4,)</f>
        <v>0.76</v>
      </c>
      <c r="AB260">
        <f>VLOOKUP(I260,Weather!F:K,5,)</f>
        <v>1016</v>
      </c>
      <c r="AC260">
        <f>VLOOKUP(I260,Weather!F:K,6,)</f>
        <v>1</v>
      </c>
    </row>
    <row r="261" spans="1:29" x14ac:dyDescent="0.25">
      <c r="A261" t="s">
        <v>7</v>
      </c>
      <c r="B261" t="s">
        <v>5</v>
      </c>
      <c r="C261" s="1">
        <v>41989.345138888886</v>
      </c>
      <c r="D261" s="3">
        <f t="shared" si="32"/>
        <v>2014</v>
      </c>
      <c r="E261" s="3">
        <f t="shared" si="35"/>
        <v>12</v>
      </c>
      <c r="F261" s="3">
        <f t="shared" si="36"/>
        <v>8</v>
      </c>
      <c r="G261" s="3">
        <f t="shared" si="37"/>
        <v>16</v>
      </c>
      <c r="H261" s="3" t="str">
        <f t="shared" si="38"/>
        <v>2014128</v>
      </c>
      <c r="I261" s="3" t="str">
        <f t="shared" si="39"/>
        <v>201412816</v>
      </c>
      <c r="J261">
        <v>243</v>
      </c>
      <c r="K261">
        <v>145.80000000000001</v>
      </c>
      <c r="L261" t="str">
        <f>VLOOKUP(C261,List!$A$2:$C$2089,3,)</f>
        <v>Tooting Broadway</v>
      </c>
      <c r="M261" t="str">
        <f>VLOOKUP(C261,List!$A$2:$C$2089,2,)</f>
        <v>Northern</v>
      </c>
      <c r="N261" t="str">
        <f t="shared" si="33"/>
        <v>Tooting Broadway|Northern</v>
      </c>
      <c r="O261">
        <f>VLOOKUP(N261,Depth!$A$2:$F$427,3,)</f>
        <v>16</v>
      </c>
      <c r="P261">
        <f>VLOOKUP(N261,Depth!$A$2:$F$427,5,)</f>
        <v>103.22</v>
      </c>
      <c r="Q261">
        <f>VLOOKUP(N261,Depth!$A$2:$F$427,6,)</f>
        <v>12.78</v>
      </c>
      <c r="R261">
        <f>VLOOKUP(L261,longitude_latitude!C:J,7,)</f>
        <v>-0.166791248</v>
      </c>
      <c r="S261">
        <f>VLOOKUP(L261,longitude_latitude!C:J,8,)</f>
        <v>51.427157020000003</v>
      </c>
      <c r="T261">
        <f t="shared" si="34"/>
        <v>-8.5775997004577622</v>
      </c>
      <c r="U261">
        <f>VLOOKUP(M261,LINE!$A$2:$B$13,2,)</f>
        <v>9</v>
      </c>
      <c r="V261">
        <f>VLOOKUP(L261,Entry_exit!B:P,4,)</f>
        <v>24714</v>
      </c>
      <c r="W261">
        <f>2020 - VLOOKUP(L261, age!$A:$D,4,)</f>
        <v>94</v>
      </c>
      <c r="X261">
        <f>VLOOKUP(H261,'air-quality-london-time-of-day'!E:G,3,FALSE)</f>
        <v>13.3</v>
      </c>
      <c r="Y261">
        <f>VLOOKUP(I261,Weather!F:K,2,)</f>
        <v>4</v>
      </c>
      <c r="Z261">
        <f>VLOOKUP(I261,Weather!F:K,3,)</f>
        <v>0.03</v>
      </c>
      <c r="AA261">
        <f>VLOOKUP(I261,Weather!F:K,4,)</f>
        <v>0.76</v>
      </c>
      <c r="AB261">
        <f>VLOOKUP(I261,Weather!F:K,5,)</f>
        <v>1016</v>
      </c>
      <c r="AC261">
        <f>VLOOKUP(I261,Weather!F:K,6,)</f>
        <v>1</v>
      </c>
    </row>
    <row r="262" spans="1:29" x14ac:dyDescent="0.25">
      <c r="A262" t="s">
        <v>7</v>
      </c>
      <c r="B262" t="s">
        <v>5</v>
      </c>
      <c r="C262" s="1">
        <v>41989.345833333333</v>
      </c>
      <c r="D262" s="3">
        <f t="shared" si="32"/>
        <v>2014</v>
      </c>
      <c r="E262" s="3">
        <f t="shared" si="35"/>
        <v>12</v>
      </c>
      <c r="F262" s="3">
        <f t="shared" si="36"/>
        <v>8</v>
      </c>
      <c r="G262" s="3">
        <f t="shared" si="37"/>
        <v>16</v>
      </c>
      <c r="H262" s="3" t="str">
        <f t="shared" si="38"/>
        <v>2014128</v>
      </c>
      <c r="I262" s="3" t="str">
        <f t="shared" si="39"/>
        <v>201412816</v>
      </c>
      <c r="J262">
        <v>247</v>
      </c>
      <c r="K262">
        <v>148.19999999999999</v>
      </c>
      <c r="L262" t="str">
        <f>VLOOKUP(C262,List!$A$2:$C$2089,3,)</f>
        <v>Tooting Broadway</v>
      </c>
      <c r="M262" t="str">
        <f>VLOOKUP(C262,List!$A$2:$C$2089,2,)</f>
        <v>Northern</v>
      </c>
      <c r="N262" t="str">
        <f t="shared" si="33"/>
        <v>Tooting Broadway|Northern</v>
      </c>
      <c r="O262">
        <f>VLOOKUP(N262,Depth!$A$2:$F$427,3,)</f>
        <v>16</v>
      </c>
      <c r="P262">
        <f>VLOOKUP(N262,Depth!$A$2:$F$427,5,)</f>
        <v>103.22</v>
      </c>
      <c r="Q262">
        <f>VLOOKUP(N262,Depth!$A$2:$F$427,6,)</f>
        <v>12.78</v>
      </c>
      <c r="R262">
        <f>VLOOKUP(L262,longitude_latitude!C:J,7,)</f>
        <v>-0.166791248</v>
      </c>
      <c r="S262">
        <f>VLOOKUP(L262,longitude_latitude!C:J,8,)</f>
        <v>51.427157020000003</v>
      </c>
      <c r="T262">
        <f t="shared" si="34"/>
        <v>-8.5775997004577622</v>
      </c>
      <c r="U262">
        <f>VLOOKUP(M262,LINE!$A$2:$B$13,2,)</f>
        <v>9</v>
      </c>
      <c r="V262">
        <f>VLOOKUP(L262,Entry_exit!B:P,4,)</f>
        <v>24714</v>
      </c>
      <c r="W262">
        <f>2020 - VLOOKUP(L262, age!$A:$D,4,)</f>
        <v>94</v>
      </c>
      <c r="X262">
        <f>VLOOKUP(H262,'air-quality-london-time-of-day'!E:G,3,FALSE)</f>
        <v>13.3</v>
      </c>
      <c r="Y262">
        <f>VLOOKUP(I262,Weather!F:K,2,)</f>
        <v>4</v>
      </c>
      <c r="Z262">
        <f>VLOOKUP(I262,Weather!F:K,3,)</f>
        <v>0.03</v>
      </c>
      <c r="AA262">
        <f>VLOOKUP(I262,Weather!F:K,4,)</f>
        <v>0.76</v>
      </c>
      <c r="AB262">
        <f>VLOOKUP(I262,Weather!F:K,5,)</f>
        <v>1016</v>
      </c>
      <c r="AC262">
        <f>VLOOKUP(I262,Weather!F:K,6,)</f>
        <v>1</v>
      </c>
    </row>
    <row r="263" spans="1:29" x14ac:dyDescent="0.25">
      <c r="A263" t="s">
        <v>7</v>
      </c>
      <c r="B263" t="s">
        <v>5</v>
      </c>
      <c r="C263" s="1">
        <v>41989.34652777778</v>
      </c>
      <c r="D263" s="3">
        <f t="shared" si="32"/>
        <v>2014</v>
      </c>
      <c r="E263" s="3">
        <f t="shared" si="35"/>
        <v>12</v>
      </c>
      <c r="F263" s="3">
        <f t="shared" si="36"/>
        <v>8</v>
      </c>
      <c r="G263" s="3">
        <f t="shared" si="37"/>
        <v>16</v>
      </c>
      <c r="H263" s="3" t="str">
        <f t="shared" si="38"/>
        <v>2014128</v>
      </c>
      <c r="I263" s="3" t="str">
        <f t="shared" si="39"/>
        <v>201412816</v>
      </c>
      <c r="J263">
        <v>226</v>
      </c>
      <c r="K263">
        <v>135.6</v>
      </c>
      <c r="L263" t="str">
        <f>VLOOKUP(C263,List!$A$2:$C$2089,3,)</f>
        <v>Tooting Bec</v>
      </c>
      <c r="M263" t="str">
        <f>VLOOKUP(C263,List!$A$2:$C$2089,2,)</f>
        <v>Northern</v>
      </c>
      <c r="N263" t="str">
        <f t="shared" si="33"/>
        <v>Tooting Bec|Northern</v>
      </c>
      <c r="O263">
        <f>VLOOKUP(N263,Depth!$A$2:$F$427,3,)</f>
        <v>28</v>
      </c>
      <c r="P263">
        <f>VLOOKUP(N263,Depth!$A$2:$F$427,5,)</f>
        <v>111.62</v>
      </c>
      <c r="Q263">
        <f>VLOOKUP(N263,Depth!$A$2:$F$427,6,)</f>
        <v>16.38</v>
      </c>
      <c r="R263">
        <f>VLOOKUP(L263,longitude_latitude!C:J,7,)</f>
        <v>-0.15763366000000001</v>
      </c>
      <c r="S263">
        <f>VLOOKUP(L263,longitude_latitude!C:J,8,)</f>
        <v>51.435381100000001</v>
      </c>
      <c r="T263">
        <f t="shared" si="34"/>
        <v>-8.1079473762878269</v>
      </c>
      <c r="U263">
        <f>VLOOKUP(M263,LINE!$A$2:$B$13,2,)</f>
        <v>9</v>
      </c>
      <c r="V263">
        <f>VLOOKUP(L263,Entry_exit!B:P,4,)</f>
        <v>12971</v>
      </c>
      <c r="W263">
        <f>2020 - VLOOKUP(L263, age!$A:$D,4,)</f>
        <v>94</v>
      </c>
      <c r="X263">
        <f>VLOOKUP(H263,'air-quality-london-time-of-day'!E:G,3,FALSE)</f>
        <v>13.3</v>
      </c>
      <c r="Y263">
        <f>VLOOKUP(I263,Weather!F:K,2,)</f>
        <v>4</v>
      </c>
      <c r="Z263">
        <f>VLOOKUP(I263,Weather!F:K,3,)</f>
        <v>0.03</v>
      </c>
      <c r="AA263">
        <f>VLOOKUP(I263,Weather!F:K,4,)</f>
        <v>0.76</v>
      </c>
      <c r="AB263">
        <f>VLOOKUP(I263,Weather!F:K,5,)</f>
        <v>1016</v>
      </c>
      <c r="AC263">
        <f>VLOOKUP(I263,Weather!F:K,6,)</f>
        <v>1</v>
      </c>
    </row>
    <row r="264" spans="1:29" x14ac:dyDescent="0.25">
      <c r="A264" t="s">
        <v>7</v>
      </c>
      <c r="B264" t="s">
        <v>5</v>
      </c>
      <c r="C264" s="1">
        <v>41989.347222222219</v>
      </c>
      <c r="D264" s="3">
        <f t="shared" si="32"/>
        <v>2014</v>
      </c>
      <c r="E264" s="3">
        <f t="shared" si="35"/>
        <v>12</v>
      </c>
      <c r="F264" s="3">
        <f t="shared" si="36"/>
        <v>8</v>
      </c>
      <c r="G264" s="3">
        <f t="shared" si="37"/>
        <v>16</v>
      </c>
      <c r="H264" s="3" t="str">
        <f t="shared" si="38"/>
        <v>2014128</v>
      </c>
      <c r="I264" s="3" t="str">
        <f t="shared" si="39"/>
        <v>201412816</v>
      </c>
      <c r="J264">
        <v>209</v>
      </c>
      <c r="K264">
        <v>125.4</v>
      </c>
      <c r="L264" t="str">
        <f>VLOOKUP(C264,List!$A$2:$C$2089,3,)</f>
        <v>Tooting Bec</v>
      </c>
      <c r="M264" t="str">
        <f>VLOOKUP(C264,List!$A$2:$C$2089,2,)</f>
        <v>Northern</v>
      </c>
      <c r="N264" t="str">
        <f t="shared" si="33"/>
        <v>Tooting Bec|Northern</v>
      </c>
      <c r="O264">
        <f>VLOOKUP(N264,Depth!$A$2:$F$427,3,)</f>
        <v>28</v>
      </c>
      <c r="P264">
        <f>VLOOKUP(N264,Depth!$A$2:$F$427,5,)</f>
        <v>111.62</v>
      </c>
      <c r="Q264">
        <f>VLOOKUP(N264,Depth!$A$2:$F$427,6,)</f>
        <v>16.38</v>
      </c>
      <c r="R264">
        <f>VLOOKUP(L264,longitude_latitude!C:J,7,)</f>
        <v>-0.15763366000000001</v>
      </c>
      <c r="S264">
        <f>VLOOKUP(L264,longitude_latitude!C:J,8,)</f>
        <v>51.435381100000001</v>
      </c>
      <c r="T264">
        <f t="shared" si="34"/>
        <v>-8.1079473762878269</v>
      </c>
      <c r="U264">
        <f>VLOOKUP(M264,LINE!$A$2:$B$13,2,)</f>
        <v>9</v>
      </c>
      <c r="V264">
        <f>VLOOKUP(L264,Entry_exit!B:P,4,)</f>
        <v>12971</v>
      </c>
      <c r="W264">
        <f>2020 - VLOOKUP(L264, age!$A:$D,4,)</f>
        <v>94</v>
      </c>
      <c r="X264">
        <f>VLOOKUP(H264,'air-quality-london-time-of-day'!E:G,3,FALSE)</f>
        <v>13.3</v>
      </c>
      <c r="Y264">
        <f>VLOOKUP(I264,Weather!F:K,2,)</f>
        <v>4</v>
      </c>
      <c r="Z264">
        <f>VLOOKUP(I264,Weather!F:K,3,)</f>
        <v>0.03</v>
      </c>
      <c r="AA264">
        <f>VLOOKUP(I264,Weather!F:K,4,)</f>
        <v>0.76</v>
      </c>
      <c r="AB264">
        <f>VLOOKUP(I264,Weather!F:K,5,)</f>
        <v>1016</v>
      </c>
      <c r="AC264">
        <f>VLOOKUP(I264,Weather!F:K,6,)</f>
        <v>1</v>
      </c>
    </row>
    <row r="265" spans="1:29" x14ac:dyDescent="0.25">
      <c r="A265" t="s">
        <v>7</v>
      </c>
      <c r="B265" t="s">
        <v>5</v>
      </c>
      <c r="C265" s="1">
        <v>41989.347916666666</v>
      </c>
      <c r="D265" s="3">
        <f t="shared" si="32"/>
        <v>2014</v>
      </c>
      <c r="E265" s="3">
        <f t="shared" si="35"/>
        <v>12</v>
      </c>
      <c r="F265" s="3">
        <f t="shared" si="36"/>
        <v>8</v>
      </c>
      <c r="G265" s="3">
        <f t="shared" si="37"/>
        <v>16</v>
      </c>
      <c r="H265" s="3" t="str">
        <f t="shared" si="38"/>
        <v>2014128</v>
      </c>
      <c r="I265" s="3" t="str">
        <f t="shared" si="39"/>
        <v>201412816</v>
      </c>
      <c r="J265">
        <v>196</v>
      </c>
      <c r="K265">
        <v>117.6</v>
      </c>
      <c r="L265" t="str">
        <f>VLOOKUP(C265,List!$A$2:$C$2089,3,)</f>
        <v>Balham</v>
      </c>
      <c r="M265" t="str">
        <f>VLOOKUP(C265,List!$A$2:$C$2089,2,)</f>
        <v>Northern</v>
      </c>
      <c r="N265" t="str">
        <f t="shared" si="33"/>
        <v>Balham|Northern</v>
      </c>
      <c r="O265">
        <f>VLOOKUP(N265,Depth!$A$2:$F$427,3,)</f>
        <v>26</v>
      </c>
      <c r="P265">
        <f>VLOOKUP(N265,Depth!$A$2:$F$427,5,)</f>
        <v>112.62</v>
      </c>
      <c r="Q265">
        <f>VLOOKUP(N265,Depth!$A$2:$F$427,6,)</f>
        <v>13.38</v>
      </c>
      <c r="R265">
        <f>VLOOKUP(L265,longitude_latitude!C:J,7,)</f>
        <v>-0.151090206</v>
      </c>
      <c r="S265">
        <f>VLOOKUP(L265,longitude_latitude!C:J,8,)</f>
        <v>51.443109980000003</v>
      </c>
      <c r="T265">
        <f t="shared" si="34"/>
        <v>-7.7725500841588566</v>
      </c>
      <c r="U265">
        <f>VLOOKUP(M265,LINE!$A$2:$B$13,2,)</f>
        <v>9</v>
      </c>
      <c r="V265">
        <f>VLOOKUP(L265,Entry_exit!B:P,4,)</f>
        <v>22536</v>
      </c>
      <c r="W265">
        <f>2020 - VLOOKUP(L265, age!$A:$D,4,)</f>
        <v>94</v>
      </c>
      <c r="X265">
        <f>VLOOKUP(H265,'air-quality-london-time-of-day'!E:G,3,FALSE)</f>
        <v>13.3</v>
      </c>
      <c r="Y265">
        <f>VLOOKUP(I265,Weather!F:K,2,)</f>
        <v>4</v>
      </c>
      <c r="Z265">
        <f>VLOOKUP(I265,Weather!F:K,3,)</f>
        <v>0.03</v>
      </c>
      <c r="AA265">
        <f>VLOOKUP(I265,Weather!F:K,4,)</f>
        <v>0.76</v>
      </c>
      <c r="AB265">
        <f>VLOOKUP(I265,Weather!F:K,5,)</f>
        <v>1016</v>
      </c>
      <c r="AC265">
        <f>VLOOKUP(I265,Weather!F:K,6,)</f>
        <v>1</v>
      </c>
    </row>
    <row r="266" spans="1:29" x14ac:dyDescent="0.25">
      <c r="A266" t="s">
        <v>7</v>
      </c>
      <c r="B266" t="s">
        <v>5</v>
      </c>
      <c r="C266" s="1">
        <v>41989.348611111112</v>
      </c>
      <c r="D266" s="3">
        <f t="shared" si="32"/>
        <v>2014</v>
      </c>
      <c r="E266" s="3">
        <f t="shared" si="35"/>
        <v>12</v>
      </c>
      <c r="F266" s="3">
        <f t="shared" si="36"/>
        <v>8</v>
      </c>
      <c r="G266" s="3">
        <f t="shared" si="37"/>
        <v>16</v>
      </c>
      <c r="H266" s="3" t="str">
        <f t="shared" si="38"/>
        <v>2014128</v>
      </c>
      <c r="I266" s="3" t="str">
        <f t="shared" si="39"/>
        <v>201412816</v>
      </c>
      <c r="J266">
        <v>190</v>
      </c>
      <c r="K266">
        <v>114</v>
      </c>
      <c r="L266" t="str">
        <f>VLOOKUP(C266,List!$A$2:$C$2089,3,)</f>
        <v>Balham</v>
      </c>
      <c r="M266" t="str">
        <f>VLOOKUP(C266,List!$A$2:$C$2089,2,)</f>
        <v>Northern</v>
      </c>
      <c r="N266" t="str">
        <f t="shared" si="33"/>
        <v>Balham|Northern</v>
      </c>
      <c r="O266">
        <f>VLOOKUP(N266,Depth!$A$2:$F$427,3,)</f>
        <v>26</v>
      </c>
      <c r="P266">
        <f>VLOOKUP(N266,Depth!$A$2:$F$427,5,)</f>
        <v>112.62</v>
      </c>
      <c r="Q266">
        <f>VLOOKUP(N266,Depth!$A$2:$F$427,6,)</f>
        <v>13.38</v>
      </c>
      <c r="R266">
        <f>VLOOKUP(L266,longitude_latitude!C:J,7,)</f>
        <v>-0.151090206</v>
      </c>
      <c r="S266">
        <f>VLOOKUP(L266,longitude_latitude!C:J,8,)</f>
        <v>51.443109980000003</v>
      </c>
      <c r="T266">
        <f t="shared" si="34"/>
        <v>-7.7725500841588566</v>
      </c>
      <c r="U266">
        <f>VLOOKUP(M266,LINE!$A$2:$B$13,2,)</f>
        <v>9</v>
      </c>
      <c r="V266">
        <f>VLOOKUP(L266,Entry_exit!B:P,4,)</f>
        <v>22536</v>
      </c>
      <c r="W266">
        <f>2020 - VLOOKUP(L266, age!$A:$D,4,)</f>
        <v>94</v>
      </c>
      <c r="X266">
        <f>VLOOKUP(H266,'air-quality-london-time-of-day'!E:G,3,FALSE)</f>
        <v>13.3</v>
      </c>
      <c r="Y266">
        <f>VLOOKUP(I266,Weather!F:K,2,)</f>
        <v>4</v>
      </c>
      <c r="Z266">
        <f>VLOOKUP(I266,Weather!F:K,3,)</f>
        <v>0.03</v>
      </c>
      <c r="AA266">
        <f>VLOOKUP(I266,Weather!F:K,4,)</f>
        <v>0.76</v>
      </c>
      <c r="AB266">
        <f>VLOOKUP(I266,Weather!F:K,5,)</f>
        <v>1016</v>
      </c>
      <c r="AC266">
        <f>VLOOKUP(I266,Weather!F:K,6,)</f>
        <v>1</v>
      </c>
    </row>
    <row r="267" spans="1:29" x14ac:dyDescent="0.25">
      <c r="A267" t="s">
        <v>7</v>
      </c>
      <c r="B267" t="s">
        <v>5</v>
      </c>
      <c r="C267" s="1">
        <v>41989.349305555559</v>
      </c>
      <c r="D267" s="3">
        <f t="shared" si="32"/>
        <v>2014</v>
      </c>
      <c r="E267" s="3">
        <f t="shared" si="35"/>
        <v>12</v>
      </c>
      <c r="F267" s="3">
        <f t="shared" si="36"/>
        <v>8</v>
      </c>
      <c r="G267" s="3">
        <f t="shared" si="37"/>
        <v>16</v>
      </c>
      <c r="H267" s="3" t="str">
        <f t="shared" si="38"/>
        <v>2014128</v>
      </c>
      <c r="I267" s="3" t="str">
        <f t="shared" si="39"/>
        <v>201412816</v>
      </c>
      <c r="J267">
        <v>160</v>
      </c>
      <c r="K267">
        <v>96</v>
      </c>
      <c r="L267" t="str">
        <f>VLOOKUP(C267,List!$A$2:$C$2089,3,)</f>
        <v>Clapham South</v>
      </c>
      <c r="M267" t="str">
        <f>VLOOKUP(C267,List!$A$2:$C$2089,2,)</f>
        <v>Northern</v>
      </c>
      <c r="N267" t="str">
        <f t="shared" si="33"/>
        <v>Clapham South|Northern</v>
      </c>
      <c r="O267">
        <f>VLOOKUP(N267,Depth!$A$2:$F$427,3,)</f>
        <v>28</v>
      </c>
      <c r="P267">
        <f>VLOOKUP(N267,Depth!$A$2:$F$427,5,)</f>
        <v>110.12</v>
      </c>
      <c r="Q267">
        <f>VLOOKUP(N267,Depth!$A$2:$F$427,6,)</f>
        <v>17.88</v>
      </c>
      <c r="R267">
        <f>VLOOKUP(L267,longitude_latitude!C:J,7,)</f>
        <v>-0.14561037399999999</v>
      </c>
      <c r="S267">
        <f>VLOOKUP(L267,longitude_latitude!C:J,8,)</f>
        <v>51.452720589999998</v>
      </c>
      <c r="T267">
        <f t="shared" si="34"/>
        <v>-7.4920498884273998</v>
      </c>
      <c r="U267">
        <f>VLOOKUP(M267,LINE!$A$2:$B$13,2,)</f>
        <v>9</v>
      </c>
      <c r="V267">
        <f>VLOOKUP(L267,Entry_exit!B:P,4,)</f>
        <v>13651</v>
      </c>
      <c r="W267">
        <f>2020 - VLOOKUP(L267, age!$A:$D,4,)</f>
        <v>94</v>
      </c>
      <c r="X267">
        <f>VLOOKUP(H267,'air-quality-london-time-of-day'!E:G,3,FALSE)</f>
        <v>13.3</v>
      </c>
      <c r="Y267">
        <f>VLOOKUP(I267,Weather!F:K,2,)</f>
        <v>4</v>
      </c>
      <c r="Z267">
        <f>VLOOKUP(I267,Weather!F:K,3,)</f>
        <v>0.03</v>
      </c>
      <c r="AA267">
        <f>VLOOKUP(I267,Weather!F:K,4,)</f>
        <v>0.76</v>
      </c>
      <c r="AB267">
        <f>VLOOKUP(I267,Weather!F:K,5,)</f>
        <v>1016</v>
      </c>
      <c r="AC267">
        <f>VLOOKUP(I267,Weather!F:K,6,)</f>
        <v>1</v>
      </c>
    </row>
    <row r="268" spans="1:29" x14ac:dyDescent="0.25">
      <c r="A268" t="s">
        <v>7</v>
      </c>
      <c r="B268" t="s">
        <v>5</v>
      </c>
      <c r="C268" s="1">
        <v>41989.35</v>
      </c>
      <c r="D268" s="3">
        <f t="shared" si="32"/>
        <v>2014</v>
      </c>
      <c r="E268" s="3">
        <f t="shared" si="35"/>
        <v>12</v>
      </c>
      <c r="F268" s="3">
        <f t="shared" si="36"/>
        <v>8</v>
      </c>
      <c r="G268" s="3">
        <f t="shared" si="37"/>
        <v>16</v>
      </c>
      <c r="H268" s="3" t="str">
        <f t="shared" si="38"/>
        <v>2014128</v>
      </c>
      <c r="I268" s="3" t="str">
        <f t="shared" si="39"/>
        <v>201412816</v>
      </c>
      <c r="J268">
        <v>165</v>
      </c>
      <c r="K268">
        <v>99</v>
      </c>
      <c r="L268" t="str">
        <f>VLOOKUP(C268,List!$A$2:$C$2089,3,)</f>
        <v>Clapham South</v>
      </c>
      <c r="M268" t="str">
        <f>VLOOKUP(C268,List!$A$2:$C$2089,2,)</f>
        <v>Northern</v>
      </c>
      <c r="N268" t="str">
        <f t="shared" si="33"/>
        <v>Clapham South|Northern</v>
      </c>
      <c r="O268">
        <f>VLOOKUP(N268,Depth!$A$2:$F$427,3,)</f>
        <v>28</v>
      </c>
      <c r="P268">
        <f>VLOOKUP(N268,Depth!$A$2:$F$427,5,)</f>
        <v>110.12</v>
      </c>
      <c r="Q268">
        <f>VLOOKUP(N268,Depth!$A$2:$F$427,6,)</f>
        <v>17.88</v>
      </c>
      <c r="R268">
        <f>VLOOKUP(L268,longitude_latitude!C:J,7,)</f>
        <v>-0.14561037399999999</v>
      </c>
      <c r="S268">
        <f>VLOOKUP(L268,longitude_latitude!C:J,8,)</f>
        <v>51.452720589999998</v>
      </c>
      <c r="T268">
        <f t="shared" si="34"/>
        <v>-7.4920498884273998</v>
      </c>
      <c r="U268">
        <f>VLOOKUP(M268,LINE!$A$2:$B$13,2,)</f>
        <v>9</v>
      </c>
      <c r="V268">
        <f>VLOOKUP(L268,Entry_exit!B:P,4,)</f>
        <v>13651</v>
      </c>
      <c r="W268">
        <f>2020 - VLOOKUP(L268, age!$A:$D,4,)</f>
        <v>94</v>
      </c>
      <c r="X268">
        <f>VLOOKUP(H268,'air-quality-london-time-of-day'!E:G,3,FALSE)</f>
        <v>13.3</v>
      </c>
      <c r="Y268">
        <f>VLOOKUP(I268,Weather!F:K,2,)</f>
        <v>4</v>
      </c>
      <c r="Z268">
        <f>VLOOKUP(I268,Weather!F:K,3,)</f>
        <v>0.03</v>
      </c>
      <c r="AA268">
        <f>VLOOKUP(I268,Weather!F:K,4,)</f>
        <v>0.76</v>
      </c>
      <c r="AB268">
        <f>VLOOKUP(I268,Weather!F:K,5,)</f>
        <v>1016</v>
      </c>
      <c r="AC268">
        <f>VLOOKUP(I268,Weather!F:K,6,)</f>
        <v>1</v>
      </c>
    </row>
    <row r="269" spans="1:29" x14ac:dyDescent="0.25">
      <c r="A269" t="s">
        <v>7</v>
      </c>
      <c r="B269" t="s">
        <v>5</v>
      </c>
      <c r="C269" s="1">
        <v>41989.350694444445</v>
      </c>
      <c r="D269" s="3">
        <f t="shared" si="32"/>
        <v>2014</v>
      </c>
      <c r="E269" s="3">
        <f t="shared" si="35"/>
        <v>12</v>
      </c>
      <c r="F269" s="3">
        <f t="shared" si="36"/>
        <v>8</v>
      </c>
      <c r="G269" s="3">
        <f t="shared" si="37"/>
        <v>16</v>
      </c>
      <c r="H269" s="3" t="str">
        <f t="shared" si="38"/>
        <v>2014128</v>
      </c>
      <c r="I269" s="3" t="str">
        <f t="shared" si="39"/>
        <v>201412816</v>
      </c>
      <c r="J269">
        <v>170</v>
      </c>
      <c r="K269">
        <v>102</v>
      </c>
      <c r="L269" t="str">
        <f>VLOOKUP(C269,List!$A$2:$C$2089,3,)</f>
        <v>Clapham South</v>
      </c>
      <c r="M269" t="str">
        <f>VLOOKUP(C269,List!$A$2:$C$2089,2,)</f>
        <v>Northern</v>
      </c>
      <c r="N269" t="str">
        <f t="shared" si="33"/>
        <v>Clapham South|Northern</v>
      </c>
      <c r="O269">
        <f>VLOOKUP(N269,Depth!$A$2:$F$427,3,)</f>
        <v>28</v>
      </c>
      <c r="P269">
        <f>VLOOKUP(N269,Depth!$A$2:$F$427,5,)</f>
        <v>110.12</v>
      </c>
      <c r="Q269">
        <f>VLOOKUP(N269,Depth!$A$2:$F$427,6,)</f>
        <v>17.88</v>
      </c>
      <c r="R269">
        <f>VLOOKUP(L269,longitude_latitude!C:J,7,)</f>
        <v>-0.14561037399999999</v>
      </c>
      <c r="S269">
        <f>VLOOKUP(L269,longitude_latitude!C:J,8,)</f>
        <v>51.452720589999998</v>
      </c>
      <c r="T269">
        <f t="shared" si="34"/>
        <v>-7.4920498884273998</v>
      </c>
      <c r="U269">
        <f>VLOOKUP(M269,LINE!$A$2:$B$13,2,)</f>
        <v>9</v>
      </c>
      <c r="V269">
        <f>VLOOKUP(L269,Entry_exit!B:P,4,)</f>
        <v>13651</v>
      </c>
      <c r="W269">
        <f>2020 - VLOOKUP(L269, age!$A:$D,4,)</f>
        <v>94</v>
      </c>
      <c r="X269">
        <f>VLOOKUP(H269,'air-quality-london-time-of-day'!E:G,3,FALSE)</f>
        <v>13.3</v>
      </c>
      <c r="Y269">
        <f>VLOOKUP(I269,Weather!F:K,2,)</f>
        <v>4</v>
      </c>
      <c r="Z269">
        <f>VLOOKUP(I269,Weather!F:K,3,)</f>
        <v>0.03</v>
      </c>
      <c r="AA269">
        <f>VLOOKUP(I269,Weather!F:K,4,)</f>
        <v>0.76</v>
      </c>
      <c r="AB269">
        <f>VLOOKUP(I269,Weather!F:K,5,)</f>
        <v>1016</v>
      </c>
      <c r="AC269">
        <f>VLOOKUP(I269,Weather!F:K,6,)</f>
        <v>1</v>
      </c>
    </row>
    <row r="270" spans="1:29" x14ac:dyDescent="0.25">
      <c r="A270" t="s">
        <v>7</v>
      </c>
      <c r="B270" t="s">
        <v>5</v>
      </c>
      <c r="C270" s="1">
        <v>41989.351388888892</v>
      </c>
      <c r="D270" s="3">
        <f t="shared" si="32"/>
        <v>2014</v>
      </c>
      <c r="E270" s="3">
        <f t="shared" si="35"/>
        <v>12</v>
      </c>
      <c r="F270" s="3">
        <f t="shared" si="36"/>
        <v>8</v>
      </c>
      <c r="G270" s="3">
        <f t="shared" si="37"/>
        <v>16</v>
      </c>
      <c r="H270" s="3" t="str">
        <f t="shared" si="38"/>
        <v>2014128</v>
      </c>
      <c r="I270" s="3" t="str">
        <f t="shared" si="39"/>
        <v>201412816</v>
      </c>
      <c r="J270">
        <v>154</v>
      </c>
      <c r="K270">
        <v>92.4</v>
      </c>
      <c r="L270" t="str">
        <f>VLOOKUP(C270,List!$A$2:$C$2089,3,)</f>
        <v>Clapham South</v>
      </c>
      <c r="M270" t="str">
        <f>VLOOKUP(C270,List!$A$2:$C$2089,2,)</f>
        <v>Northern</v>
      </c>
      <c r="N270" t="str">
        <f t="shared" si="33"/>
        <v>Clapham South|Northern</v>
      </c>
      <c r="O270">
        <f>VLOOKUP(N270,Depth!$A$2:$F$427,3,)</f>
        <v>28</v>
      </c>
      <c r="P270">
        <f>VLOOKUP(N270,Depth!$A$2:$F$427,5,)</f>
        <v>110.12</v>
      </c>
      <c r="Q270">
        <f>VLOOKUP(N270,Depth!$A$2:$F$427,6,)</f>
        <v>17.88</v>
      </c>
      <c r="R270">
        <f>VLOOKUP(L270,longitude_latitude!C:J,7,)</f>
        <v>-0.14561037399999999</v>
      </c>
      <c r="S270">
        <f>VLOOKUP(L270,longitude_latitude!C:J,8,)</f>
        <v>51.452720589999998</v>
      </c>
      <c r="T270">
        <f t="shared" si="34"/>
        <v>-7.4920498884273998</v>
      </c>
      <c r="U270">
        <f>VLOOKUP(M270,LINE!$A$2:$B$13,2,)</f>
        <v>9</v>
      </c>
      <c r="V270">
        <f>VLOOKUP(L270,Entry_exit!B:P,4,)</f>
        <v>13651</v>
      </c>
      <c r="W270">
        <f>2020 - VLOOKUP(L270, age!$A:$D,4,)</f>
        <v>94</v>
      </c>
      <c r="X270">
        <f>VLOOKUP(H270,'air-quality-london-time-of-day'!E:G,3,FALSE)</f>
        <v>13.3</v>
      </c>
      <c r="Y270">
        <f>VLOOKUP(I270,Weather!F:K,2,)</f>
        <v>4</v>
      </c>
      <c r="Z270">
        <f>VLOOKUP(I270,Weather!F:K,3,)</f>
        <v>0.03</v>
      </c>
      <c r="AA270">
        <f>VLOOKUP(I270,Weather!F:K,4,)</f>
        <v>0.76</v>
      </c>
      <c r="AB270">
        <f>VLOOKUP(I270,Weather!F:K,5,)</f>
        <v>1016</v>
      </c>
      <c r="AC270">
        <f>VLOOKUP(I270,Weather!F:K,6,)</f>
        <v>1</v>
      </c>
    </row>
    <row r="271" spans="1:29" x14ac:dyDescent="0.25">
      <c r="A271" t="s">
        <v>7</v>
      </c>
      <c r="B271" t="s">
        <v>5</v>
      </c>
      <c r="C271" s="1">
        <v>41989.352083333331</v>
      </c>
      <c r="D271" s="3">
        <f t="shared" si="32"/>
        <v>2014</v>
      </c>
      <c r="E271" s="3">
        <f t="shared" si="35"/>
        <v>12</v>
      </c>
      <c r="F271" s="3">
        <f t="shared" si="36"/>
        <v>8</v>
      </c>
      <c r="G271" s="3">
        <f t="shared" si="37"/>
        <v>16</v>
      </c>
      <c r="H271" s="3" t="str">
        <f t="shared" si="38"/>
        <v>2014128</v>
      </c>
      <c r="I271" s="3" t="str">
        <f t="shared" si="39"/>
        <v>201412816</v>
      </c>
      <c r="J271">
        <v>165</v>
      </c>
      <c r="K271">
        <v>99</v>
      </c>
      <c r="L271" t="str">
        <f>VLOOKUP(C271,List!$A$2:$C$2089,3,)</f>
        <v>Clapham South</v>
      </c>
      <c r="M271" t="str">
        <f>VLOOKUP(C271,List!$A$2:$C$2089,2,)</f>
        <v>Northern</v>
      </c>
      <c r="N271" t="str">
        <f t="shared" si="33"/>
        <v>Clapham South|Northern</v>
      </c>
      <c r="O271">
        <f>VLOOKUP(N271,Depth!$A$2:$F$427,3,)</f>
        <v>28</v>
      </c>
      <c r="P271">
        <f>VLOOKUP(N271,Depth!$A$2:$F$427,5,)</f>
        <v>110.12</v>
      </c>
      <c r="Q271">
        <f>VLOOKUP(N271,Depth!$A$2:$F$427,6,)</f>
        <v>17.88</v>
      </c>
      <c r="R271">
        <f>VLOOKUP(L271,longitude_latitude!C:J,7,)</f>
        <v>-0.14561037399999999</v>
      </c>
      <c r="S271">
        <f>VLOOKUP(L271,longitude_latitude!C:J,8,)</f>
        <v>51.452720589999998</v>
      </c>
      <c r="T271">
        <f t="shared" si="34"/>
        <v>-7.4920498884273998</v>
      </c>
      <c r="U271">
        <f>VLOOKUP(M271,LINE!$A$2:$B$13,2,)</f>
        <v>9</v>
      </c>
      <c r="V271">
        <f>VLOOKUP(L271,Entry_exit!B:P,4,)</f>
        <v>13651</v>
      </c>
      <c r="W271">
        <f>2020 - VLOOKUP(L271, age!$A:$D,4,)</f>
        <v>94</v>
      </c>
      <c r="X271">
        <f>VLOOKUP(H271,'air-quality-london-time-of-day'!E:G,3,FALSE)</f>
        <v>13.3</v>
      </c>
      <c r="Y271">
        <f>VLOOKUP(I271,Weather!F:K,2,)</f>
        <v>4</v>
      </c>
      <c r="Z271">
        <f>VLOOKUP(I271,Weather!F:K,3,)</f>
        <v>0.03</v>
      </c>
      <c r="AA271">
        <f>VLOOKUP(I271,Weather!F:K,4,)</f>
        <v>0.76</v>
      </c>
      <c r="AB271">
        <f>VLOOKUP(I271,Weather!F:K,5,)</f>
        <v>1016</v>
      </c>
      <c r="AC271">
        <f>VLOOKUP(I271,Weather!F:K,6,)</f>
        <v>1</v>
      </c>
    </row>
    <row r="272" spans="1:29" x14ac:dyDescent="0.25">
      <c r="A272" t="s">
        <v>7</v>
      </c>
      <c r="B272" t="s">
        <v>5</v>
      </c>
      <c r="C272" s="1">
        <v>41989.352777777778</v>
      </c>
      <c r="D272" s="3">
        <f t="shared" si="32"/>
        <v>2014</v>
      </c>
      <c r="E272" s="3">
        <f t="shared" si="35"/>
        <v>12</v>
      </c>
      <c r="F272" s="3">
        <f t="shared" si="36"/>
        <v>8</v>
      </c>
      <c r="G272" s="3">
        <f t="shared" si="37"/>
        <v>16</v>
      </c>
      <c r="H272" s="3" t="str">
        <f t="shared" si="38"/>
        <v>2014128</v>
      </c>
      <c r="I272" s="3" t="str">
        <f t="shared" si="39"/>
        <v>201412816</v>
      </c>
      <c r="J272">
        <v>171</v>
      </c>
      <c r="K272">
        <v>102.6</v>
      </c>
      <c r="L272" t="str">
        <f>VLOOKUP(C272,List!$A$2:$C$2089,3,)</f>
        <v>Clapham Common</v>
      </c>
      <c r="M272" t="str">
        <f>VLOOKUP(C272,List!$A$2:$C$2089,2,)</f>
        <v>Northern</v>
      </c>
      <c r="N272" t="str">
        <f t="shared" si="33"/>
        <v>Clapham Common|Northern</v>
      </c>
      <c r="O272">
        <f>VLOOKUP(N272,Depth!$A$2:$F$427,3,)</f>
        <v>21</v>
      </c>
      <c r="P272">
        <f>VLOOKUP(N272,Depth!$A$2:$F$427,5,)</f>
        <v>100.8</v>
      </c>
      <c r="Q272">
        <f>VLOOKUP(N272,Depth!$A$2:$F$427,6,)</f>
        <v>20.2</v>
      </c>
      <c r="R272">
        <f>VLOOKUP(L272,longitude_latitude!C:J,7,)</f>
        <v>-0.13558899099999999</v>
      </c>
      <c r="S272">
        <f>VLOOKUP(L272,longitude_latitude!C:J,8,)</f>
        <v>51.461695030000001</v>
      </c>
      <c r="T272">
        <f t="shared" si="34"/>
        <v>-6.9776393042674147</v>
      </c>
      <c r="U272">
        <f>VLOOKUP(M272,LINE!$A$2:$B$13,2,)</f>
        <v>9</v>
      </c>
      <c r="V272">
        <f>VLOOKUP(L272,Entry_exit!B:P,4,)</f>
        <v>14541</v>
      </c>
      <c r="W272">
        <f>2020 - VLOOKUP(L272, age!$A:$D,4,)</f>
        <v>120</v>
      </c>
      <c r="X272">
        <f>VLOOKUP(H272,'air-quality-london-time-of-day'!E:G,3,FALSE)</f>
        <v>13.3</v>
      </c>
      <c r="Y272">
        <f>VLOOKUP(I272,Weather!F:K,2,)</f>
        <v>4</v>
      </c>
      <c r="Z272">
        <f>VLOOKUP(I272,Weather!F:K,3,)</f>
        <v>0.03</v>
      </c>
      <c r="AA272">
        <f>VLOOKUP(I272,Weather!F:K,4,)</f>
        <v>0.76</v>
      </c>
      <c r="AB272">
        <f>VLOOKUP(I272,Weather!F:K,5,)</f>
        <v>1016</v>
      </c>
      <c r="AC272">
        <f>VLOOKUP(I272,Weather!F:K,6,)</f>
        <v>1</v>
      </c>
    </row>
    <row r="273" spans="1:29" x14ac:dyDescent="0.25">
      <c r="A273" t="s">
        <v>7</v>
      </c>
      <c r="B273" t="s">
        <v>5</v>
      </c>
      <c r="C273" s="1">
        <v>41989.353472222225</v>
      </c>
      <c r="D273" s="3">
        <f t="shared" si="32"/>
        <v>2014</v>
      </c>
      <c r="E273" s="3">
        <f t="shared" si="35"/>
        <v>12</v>
      </c>
      <c r="F273" s="3">
        <f t="shared" si="36"/>
        <v>8</v>
      </c>
      <c r="G273" s="3">
        <f t="shared" si="37"/>
        <v>16</v>
      </c>
      <c r="H273" s="3" t="str">
        <f t="shared" si="38"/>
        <v>2014128</v>
      </c>
      <c r="I273" s="3" t="str">
        <f t="shared" si="39"/>
        <v>201412816</v>
      </c>
      <c r="J273">
        <v>181</v>
      </c>
      <c r="K273">
        <v>108.6</v>
      </c>
      <c r="L273" t="str">
        <f>VLOOKUP(C273,List!$A$2:$C$2089,3,)</f>
        <v>Clapham Common</v>
      </c>
      <c r="M273" t="str">
        <f>VLOOKUP(C273,List!$A$2:$C$2089,2,)</f>
        <v>Northern</v>
      </c>
      <c r="N273" t="str">
        <f t="shared" si="33"/>
        <v>Clapham Common|Northern</v>
      </c>
      <c r="O273">
        <f>VLOOKUP(N273,Depth!$A$2:$F$427,3,)</f>
        <v>21</v>
      </c>
      <c r="P273">
        <f>VLOOKUP(N273,Depth!$A$2:$F$427,5,)</f>
        <v>100.8</v>
      </c>
      <c r="Q273">
        <f>VLOOKUP(N273,Depth!$A$2:$F$427,6,)</f>
        <v>20.2</v>
      </c>
      <c r="R273">
        <f>VLOOKUP(L273,longitude_latitude!C:J,7,)</f>
        <v>-0.13558899099999999</v>
      </c>
      <c r="S273">
        <f>VLOOKUP(L273,longitude_latitude!C:J,8,)</f>
        <v>51.461695030000001</v>
      </c>
      <c r="T273">
        <f t="shared" si="34"/>
        <v>-6.9776393042674147</v>
      </c>
      <c r="U273">
        <f>VLOOKUP(M273,LINE!$A$2:$B$13,2,)</f>
        <v>9</v>
      </c>
      <c r="V273">
        <f>VLOOKUP(L273,Entry_exit!B:P,4,)</f>
        <v>14541</v>
      </c>
      <c r="W273">
        <f>2020 - VLOOKUP(L273, age!$A:$D,4,)</f>
        <v>120</v>
      </c>
      <c r="X273">
        <f>VLOOKUP(H273,'air-quality-london-time-of-day'!E:G,3,FALSE)</f>
        <v>13.3</v>
      </c>
      <c r="Y273">
        <f>VLOOKUP(I273,Weather!F:K,2,)</f>
        <v>4</v>
      </c>
      <c r="Z273">
        <f>VLOOKUP(I273,Weather!F:K,3,)</f>
        <v>0.03</v>
      </c>
      <c r="AA273">
        <f>VLOOKUP(I273,Weather!F:K,4,)</f>
        <v>0.76</v>
      </c>
      <c r="AB273">
        <f>VLOOKUP(I273,Weather!F:K,5,)</f>
        <v>1016</v>
      </c>
      <c r="AC273">
        <f>VLOOKUP(I273,Weather!F:K,6,)</f>
        <v>1</v>
      </c>
    </row>
    <row r="274" spans="1:29" x14ac:dyDescent="0.25">
      <c r="A274" t="s">
        <v>7</v>
      </c>
      <c r="B274" t="s">
        <v>5</v>
      </c>
      <c r="C274" s="1">
        <v>41989.354166666664</v>
      </c>
      <c r="D274" s="3">
        <f t="shared" si="32"/>
        <v>2014</v>
      </c>
      <c r="E274" s="3">
        <f t="shared" si="35"/>
        <v>12</v>
      </c>
      <c r="F274" s="3">
        <f t="shared" si="36"/>
        <v>8</v>
      </c>
      <c r="G274" s="3">
        <f t="shared" si="37"/>
        <v>16</v>
      </c>
      <c r="H274" s="3" t="str">
        <f t="shared" si="38"/>
        <v>2014128</v>
      </c>
      <c r="I274" s="3" t="str">
        <f t="shared" si="39"/>
        <v>201412816</v>
      </c>
      <c r="J274">
        <v>205</v>
      </c>
      <c r="K274">
        <v>123</v>
      </c>
      <c r="L274" t="str">
        <f>VLOOKUP(C274,List!$A$2:$C$2089,3,)</f>
        <v>Clapham North</v>
      </c>
      <c r="M274" t="str">
        <f>VLOOKUP(C274,List!$A$2:$C$2089,2,)</f>
        <v>Northern</v>
      </c>
      <c r="N274" t="str">
        <f t="shared" si="33"/>
        <v>Clapham North|Northern</v>
      </c>
      <c r="O274">
        <f>VLOOKUP(N274,Depth!$A$2:$F$427,3,)</f>
        <v>13</v>
      </c>
      <c r="P274">
        <f>VLOOKUP(N274,Depth!$A$2:$F$427,5,)</f>
        <v>98.73</v>
      </c>
      <c r="Q274">
        <f>VLOOKUP(N274,Depth!$A$2:$F$427,6,)</f>
        <v>14.27</v>
      </c>
      <c r="R274">
        <f>VLOOKUP(L274,longitude_latitude!C:J,7,)</f>
        <v>-0.127754372</v>
      </c>
      <c r="S274">
        <f>VLOOKUP(L274,longitude_latitude!C:J,8,)</f>
        <v>51.465214400000001</v>
      </c>
      <c r="T274">
        <f t="shared" si="34"/>
        <v>-6.5749061455173567</v>
      </c>
      <c r="U274">
        <f>VLOOKUP(M274,LINE!$A$2:$B$13,2,)</f>
        <v>9</v>
      </c>
      <c r="V274">
        <f>VLOOKUP(L274,Entry_exit!B:P,4,)</f>
        <v>9494</v>
      </c>
      <c r="W274">
        <f>2020 - VLOOKUP(L274, age!$A:$D,4,)</f>
        <v>120</v>
      </c>
      <c r="X274">
        <f>VLOOKUP(H274,'air-quality-london-time-of-day'!E:G,3,FALSE)</f>
        <v>13.3</v>
      </c>
      <c r="Y274">
        <f>VLOOKUP(I274,Weather!F:K,2,)</f>
        <v>4</v>
      </c>
      <c r="Z274">
        <f>VLOOKUP(I274,Weather!F:K,3,)</f>
        <v>0.03</v>
      </c>
      <c r="AA274">
        <f>VLOOKUP(I274,Weather!F:K,4,)</f>
        <v>0.76</v>
      </c>
      <c r="AB274">
        <f>VLOOKUP(I274,Weather!F:K,5,)</f>
        <v>1016</v>
      </c>
      <c r="AC274">
        <f>VLOOKUP(I274,Weather!F:K,6,)</f>
        <v>1</v>
      </c>
    </row>
    <row r="275" spans="1:29" x14ac:dyDescent="0.25">
      <c r="A275" t="s">
        <v>7</v>
      </c>
      <c r="B275" t="s">
        <v>5</v>
      </c>
      <c r="C275" s="1">
        <v>41989.354861111111</v>
      </c>
      <c r="D275" s="3">
        <f t="shared" si="32"/>
        <v>2014</v>
      </c>
      <c r="E275" s="3">
        <f t="shared" si="35"/>
        <v>12</v>
      </c>
      <c r="F275" s="3">
        <f t="shared" si="36"/>
        <v>8</v>
      </c>
      <c r="G275" s="3">
        <f t="shared" si="37"/>
        <v>16</v>
      </c>
      <c r="H275" s="3" t="str">
        <f t="shared" si="38"/>
        <v>2014128</v>
      </c>
      <c r="I275" s="3" t="str">
        <f t="shared" si="39"/>
        <v>201412816</v>
      </c>
      <c r="J275">
        <v>226</v>
      </c>
      <c r="K275">
        <v>135.6</v>
      </c>
      <c r="L275" t="str">
        <f>VLOOKUP(C275,List!$A$2:$C$2089,3,)</f>
        <v>Clapham North</v>
      </c>
      <c r="M275" t="str">
        <f>VLOOKUP(C275,List!$A$2:$C$2089,2,)</f>
        <v>Northern</v>
      </c>
      <c r="N275" t="str">
        <f t="shared" si="33"/>
        <v>Clapham North|Northern</v>
      </c>
      <c r="O275">
        <f>VLOOKUP(N275,Depth!$A$2:$F$427,3,)</f>
        <v>13</v>
      </c>
      <c r="P275">
        <f>VLOOKUP(N275,Depth!$A$2:$F$427,5,)</f>
        <v>98.73</v>
      </c>
      <c r="Q275">
        <f>VLOOKUP(N275,Depth!$A$2:$F$427,6,)</f>
        <v>14.27</v>
      </c>
      <c r="R275">
        <f>VLOOKUP(L275,longitude_latitude!C:J,7,)</f>
        <v>-0.127754372</v>
      </c>
      <c r="S275">
        <f>VLOOKUP(L275,longitude_latitude!C:J,8,)</f>
        <v>51.465214400000001</v>
      </c>
      <c r="T275">
        <f t="shared" si="34"/>
        <v>-6.5749061455173567</v>
      </c>
      <c r="U275">
        <f>VLOOKUP(M275,LINE!$A$2:$B$13,2,)</f>
        <v>9</v>
      </c>
      <c r="V275">
        <f>VLOOKUP(L275,Entry_exit!B:P,4,)</f>
        <v>9494</v>
      </c>
      <c r="W275">
        <f>2020 - VLOOKUP(L275, age!$A:$D,4,)</f>
        <v>120</v>
      </c>
      <c r="X275">
        <f>VLOOKUP(H275,'air-quality-london-time-of-day'!E:G,3,FALSE)</f>
        <v>13.3</v>
      </c>
      <c r="Y275">
        <f>VLOOKUP(I275,Weather!F:K,2,)</f>
        <v>4</v>
      </c>
      <c r="Z275">
        <f>VLOOKUP(I275,Weather!F:K,3,)</f>
        <v>0.03</v>
      </c>
      <c r="AA275">
        <f>VLOOKUP(I275,Weather!F:K,4,)</f>
        <v>0.76</v>
      </c>
      <c r="AB275">
        <f>VLOOKUP(I275,Weather!F:K,5,)</f>
        <v>1016</v>
      </c>
      <c r="AC275">
        <f>VLOOKUP(I275,Weather!F:K,6,)</f>
        <v>1</v>
      </c>
    </row>
    <row r="276" spans="1:29" x14ac:dyDescent="0.25">
      <c r="A276" t="s">
        <v>7</v>
      </c>
      <c r="B276" t="s">
        <v>5</v>
      </c>
      <c r="C276" s="1">
        <v>41989.355555555558</v>
      </c>
      <c r="D276" s="3">
        <f t="shared" si="32"/>
        <v>2014</v>
      </c>
      <c r="E276" s="3">
        <f t="shared" si="35"/>
        <v>12</v>
      </c>
      <c r="F276" s="3">
        <f t="shared" si="36"/>
        <v>8</v>
      </c>
      <c r="G276" s="3">
        <f t="shared" si="37"/>
        <v>16</v>
      </c>
      <c r="H276" s="3" t="str">
        <f t="shared" si="38"/>
        <v>2014128</v>
      </c>
      <c r="I276" s="3" t="str">
        <f t="shared" si="39"/>
        <v>201412816</v>
      </c>
      <c r="J276">
        <v>212</v>
      </c>
      <c r="K276">
        <v>127.2</v>
      </c>
      <c r="L276" t="str">
        <f>VLOOKUP(C276,List!$A$2:$C$2089,3,)</f>
        <v>Stockwell</v>
      </c>
      <c r="M276" t="str">
        <f>VLOOKUP(C276,List!$A$2:$C$2089,2,)</f>
        <v>Northern</v>
      </c>
      <c r="N276" t="str">
        <f t="shared" si="33"/>
        <v>Stockwell|Northern</v>
      </c>
      <c r="O276">
        <f>VLOOKUP(N276,Depth!$A$2:$F$427,3,)</f>
        <v>6</v>
      </c>
      <c r="P276">
        <f>VLOOKUP(N276,Depth!$A$2:$F$427,5,)</f>
        <v>92.31</v>
      </c>
      <c r="Q276">
        <f>VLOOKUP(N276,Depth!$A$2:$F$427,6,)</f>
        <v>13.69</v>
      </c>
      <c r="R276">
        <f>VLOOKUP(L276,longitude_latitude!C:J,7,)</f>
        <v>-0.121436641</v>
      </c>
      <c r="S276">
        <f>VLOOKUP(L276,longitude_latitude!C:J,8,)</f>
        <v>51.471313860000002</v>
      </c>
      <c r="T276">
        <f t="shared" si="34"/>
        <v>-6.2505034630151446</v>
      </c>
      <c r="U276">
        <f>VLOOKUP(M276,LINE!$A$2:$B$13,2,)</f>
        <v>9</v>
      </c>
      <c r="V276">
        <f>VLOOKUP(L276,Entry_exit!B:P,4,)</f>
        <v>19564</v>
      </c>
      <c r="W276">
        <f>2020 - VLOOKUP(L276, age!$A:$D,4,)</f>
        <v>130</v>
      </c>
      <c r="X276">
        <f>VLOOKUP(H276,'air-quality-london-time-of-day'!E:G,3,FALSE)</f>
        <v>13.3</v>
      </c>
      <c r="Y276">
        <f>VLOOKUP(I276,Weather!F:K,2,)</f>
        <v>4</v>
      </c>
      <c r="Z276">
        <f>VLOOKUP(I276,Weather!F:K,3,)</f>
        <v>0.03</v>
      </c>
      <c r="AA276">
        <f>VLOOKUP(I276,Weather!F:K,4,)</f>
        <v>0.76</v>
      </c>
      <c r="AB276">
        <f>VLOOKUP(I276,Weather!F:K,5,)</f>
        <v>1016</v>
      </c>
      <c r="AC276">
        <f>VLOOKUP(I276,Weather!F:K,6,)</f>
        <v>1</v>
      </c>
    </row>
    <row r="277" spans="1:29" x14ac:dyDescent="0.25">
      <c r="A277" t="s">
        <v>7</v>
      </c>
      <c r="B277" t="s">
        <v>5</v>
      </c>
      <c r="C277" s="1">
        <v>41989.356249999997</v>
      </c>
      <c r="D277" s="3">
        <f t="shared" si="32"/>
        <v>2014</v>
      </c>
      <c r="E277" s="3">
        <f t="shared" si="35"/>
        <v>12</v>
      </c>
      <c r="F277" s="3">
        <f t="shared" si="36"/>
        <v>8</v>
      </c>
      <c r="G277" s="3">
        <f t="shared" si="37"/>
        <v>16</v>
      </c>
      <c r="H277" s="3" t="str">
        <f t="shared" si="38"/>
        <v>2014128</v>
      </c>
      <c r="I277" s="3" t="str">
        <f t="shared" si="39"/>
        <v>201412816</v>
      </c>
      <c r="J277">
        <v>266</v>
      </c>
      <c r="K277">
        <v>159.6</v>
      </c>
      <c r="L277" t="str">
        <f>VLOOKUP(C277,List!$A$2:$C$2089,3,)</f>
        <v>Stockwell</v>
      </c>
      <c r="M277" t="str">
        <f>VLOOKUP(C277,List!$A$2:$C$2089,2,)</f>
        <v>Northern</v>
      </c>
      <c r="N277" t="str">
        <f t="shared" si="33"/>
        <v>Stockwell|Northern</v>
      </c>
      <c r="O277">
        <f>VLOOKUP(N277,Depth!$A$2:$F$427,3,)</f>
        <v>6</v>
      </c>
      <c r="P277">
        <f>VLOOKUP(N277,Depth!$A$2:$F$427,5,)</f>
        <v>92.31</v>
      </c>
      <c r="Q277">
        <f>VLOOKUP(N277,Depth!$A$2:$F$427,6,)</f>
        <v>13.69</v>
      </c>
      <c r="R277">
        <f>VLOOKUP(L277,longitude_latitude!C:J,7,)</f>
        <v>-0.121436641</v>
      </c>
      <c r="S277">
        <f>VLOOKUP(L277,longitude_latitude!C:J,8,)</f>
        <v>51.471313860000002</v>
      </c>
      <c r="T277">
        <f t="shared" si="34"/>
        <v>-6.2505034630151446</v>
      </c>
      <c r="U277">
        <f>VLOOKUP(M277,LINE!$A$2:$B$13,2,)</f>
        <v>9</v>
      </c>
      <c r="V277">
        <f>VLOOKUP(L277,Entry_exit!B:P,4,)</f>
        <v>19564</v>
      </c>
      <c r="W277">
        <f>2020 - VLOOKUP(L277, age!$A:$D,4,)</f>
        <v>130</v>
      </c>
      <c r="X277">
        <f>VLOOKUP(H277,'air-quality-london-time-of-day'!E:G,3,FALSE)</f>
        <v>13.3</v>
      </c>
      <c r="Y277">
        <f>VLOOKUP(I277,Weather!F:K,2,)</f>
        <v>4</v>
      </c>
      <c r="Z277">
        <f>VLOOKUP(I277,Weather!F:K,3,)</f>
        <v>0.03</v>
      </c>
      <c r="AA277">
        <f>VLOOKUP(I277,Weather!F:K,4,)</f>
        <v>0.76</v>
      </c>
      <c r="AB277">
        <f>VLOOKUP(I277,Weather!F:K,5,)</f>
        <v>1016</v>
      </c>
      <c r="AC277">
        <f>VLOOKUP(I277,Weather!F:K,6,)</f>
        <v>1</v>
      </c>
    </row>
    <row r="278" spans="1:29" x14ac:dyDescent="0.25">
      <c r="A278" t="s">
        <v>7</v>
      </c>
      <c r="B278" t="s">
        <v>5</v>
      </c>
      <c r="C278" s="1">
        <v>41989.356944444444</v>
      </c>
      <c r="D278" s="3">
        <f t="shared" si="32"/>
        <v>2014</v>
      </c>
      <c r="E278" s="3">
        <f t="shared" si="35"/>
        <v>12</v>
      </c>
      <c r="F278" s="3">
        <f t="shared" si="36"/>
        <v>8</v>
      </c>
      <c r="G278" s="3">
        <f t="shared" si="37"/>
        <v>16</v>
      </c>
      <c r="H278" s="3" t="str">
        <f t="shared" si="38"/>
        <v>2014128</v>
      </c>
      <c r="I278" s="3" t="str">
        <f t="shared" si="39"/>
        <v>201412816</v>
      </c>
      <c r="J278">
        <v>287</v>
      </c>
      <c r="K278">
        <v>172.2</v>
      </c>
      <c r="L278" t="str">
        <f>VLOOKUP(C278,List!$A$2:$C$2089,3,)</f>
        <v>Oval</v>
      </c>
      <c r="M278" t="str">
        <f>VLOOKUP(C278,List!$A$2:$C$2089,2,)</f>
        <v>Northern</v>
      </c>
      <c r="N278" t="str">
        <f t="shared" si="33"/>
        <v>Oval|Northern</v>
      </c>
      <c r="O278">
        <f>VLOOKUP(N278,Depth!$A$2:$F$427,3,)</f>
        <v>4</v>
      </c>
      <c r="P278">
        <f>VLOOKUP(N278,Depth!$A$2:$F$427,5,)</f>
        <v>88.28</v>
      </c>
      <c r="Q278">
        <f>VLOOKUP(N278,Depth!$A$2:$F$427,6,)</f>
        <v>15.72</v>
      </c>
      <c r="R278">
        <f>VLOOKUP(L278,longitude_latitude!C:J,7,)</f>
        <v>-0.11079908199999999</v>
      </c>
      <c r="S278">
        <f>VLOOKUP(L278,longitude_latitude!C:J,8,)</f>
        <v>51.481323840000002</v>
      </c>
      <c r="T278">
        <f t="shared" si="34"/>
        <v>-5.7040834216167147</v>
      </c>
      <c r="U278">
        <f>VLOOKUP(M278,LINE!$A$2:$B$13,2,)</f>
        <v>9</v>
      </c>
      <c r="V278">
        <f>VLOOKUP(L278,Entry_exit!B:P,4,)</f>
        <v>11232</v>
      </c>
      <c r="W278">
        <f>2020 - VLOOKUP(L278, age!$A:$D,4,)</f>
        <v>130</v>
      </c>
      <c r="X278">
        <f>VLOOKUP(H278,'air-quality-london-time-of-day'!E:G,3,FALSE)</f>
        <v>13.3</v>
      </c>
      <c r="Y278">
        <f>VLOOKUP(I278,Weather!F:K,2,)</f>
        <v>4</v>
      </c>
      <c r="Z278">
        <f>VLOOKUP(I278,Weather!F:K,3,)</f>
        <v>0.03</v>
      </c>
      <c r="AA278">
        <f>VLOOKUP(I278,Weather!F:K,4,)</f>
        <v>0.76</v>
      </c>
      <c r="AB278">
        <f>VLOOKUP(I278,Weather!F:K,5,)</f>
        <v>1016</v>
      </c>
      <c r="AC278">
        <f>VLOOKUP(I278,Weather!F:K,6,)</f>
        <v>1</v>
      </c>
    </row>
    <row r="279" spans="1:29" x14ac:dyDescent="0.25">
      <c r="A279" t="s">
        <v>7</v>
      </c>
      <c r="B279" t="s">
        <v>5</v>
      </c>
      <c r="C279" s="1">
        <v>41989.357638888891</v>
      </c>
      <c r="D279" s="3">
        <f t="shared" si="32"/>
        <v>2014</v>
      </c>
      <c r="E279" s="3">
        <f t="shared" si="35"/>
        <v>12</v>
      </c>
      <c r="F279" s="3">
        <f t="shared" si="36"/>
        <v>8</v>
      </c>
      <c r="G279" s="3">
        <f t="shared" si="37"/>
        <v>16</v>
      </c>
      <c r="H279" s="3" t="str">
        <f t="shared" si="38"/>
        <v>2014128</v>
      </c>
      <c r="I279" s="3" t="str">
        <f t="shared" si="39"/>
        <v>201412816</v>
      </c>
      <c r="J279">
        <v>301</v>
      </c>
      <c r="K279">
        <v>180.6</v>
      </c>
      <c r="L279" t="str">
        <f>VLOOKUP(C279,List!$A$2:$C$2089,3,)</f>
        <v>Oval</v>
      </c>
      <c r="M279" t="str">
        <f>VLOOKUP(C279,List!$A$2:$C$2089,2,)</f>
        <v>Northern</v>
      </c>
      <c r="N279" t="str">
        <f t="shared" si="33"/>
        <v>Oval|Northern</v>
      </c>
      <c r="O279">
        <f>VLOOKUP(N279,Depth!$A$2:$F$427,3,)</f>
        <v>4</v>
      </c>
      <c r="P279">
        <f>VLOOKUP(N279,Depth!$A$2:$F$427,5,)</f>
        <v>88.28</v>
      </c>
      <c r="Q279">
        <f>VLOOKUP(N279,Depth!$A$2:$F$427,6,)</f>
        <v>15.72</v>
      </c>
      <c r="R279">
        <f>VLOOKUP(L279,longitude_latitude!C:J,7,)</f>
        <v>-0.11079908199999999</v>
      </c>
      <c r="S279">
        <f>VLOOKUP(L279,longitude_latitude!C:J,8,)</f>
        <v>51.481323840000002</v>
      </c>
      <c r="T279">
        <f t="shared" si="34"/>
        <v>-5.7040834216167147</v>
      </c>
      <c r="U279">
        <f>VLOOKUP(M279,LINE!$A$2:$B$13,2,)</f>
        <v>9</v>
      </c>
      <c r="V279">
        <f>VLOOKUP(L279,Entry_exit!B:P,4,)</f>
        <v>11232</v>
      </c>
      <c r="W279">
        <f>2020 - VLOOKUP(L279, age!$A:$D,4,)</f>
        <v>130</v>
      </c>
      <c r="X279">
        <f>VLOOKUP(H279,'air-quality-london-time-of-day'!E:G,3,FALSE)</f>
        <v>13.3</v>
      </c>
      <c r="Y279">
        <f>VLOOKUP(I279,Weather!F:K,2,)</f>
        <v>4</v>
      </c>
      <c r="Z279">
        <f>VLOOKUP(I279,Weather!F:K,3,)</f>
        <v>0.03</v>
      </c>
      <c r="AA279">
        <f>VLOOKUP(I279,Weather!F:K,4,)</f>
        <v>0.76</v>
      </c>
      <c r="AB279">
        <f>VLOOKUP(I279,Weather!F:K,5,)</f>
        <v>1016</v>
      </c>
      <c r="AC279">
        <f>VLOOKUP(I279,Weather!F:K,6,)</f>
        <v>1</v>
      </c>
    </row>
    <row r="280" spans="1:29" x14ac:dyDescent="0.25">
      <c r="A280" t="s">
        <v>7</v>
      </c>
      <c r="B280" t="s">
        <v>5</v>
      </c>
      <c r="C280" s="1">
        <v>41989.35833333333</v>
      </c>
      <c r="D280" s="3">
        <f t="shared" si="32"/>
        <v>2014</v>
      </c>
      <c r="E280" s="3">
        <f t="shared" si="35"/>
        <v>12</v>
      </c>
      <c r="F280" s="3">
        <f t="shared" si="36"/>
        <v>8</v>
      </c>
      <c r="G280" s="3">
        <f t="shared" si="37"/>
        <v>16</v>
      </c>
      <c r="H280" s="3" t="str">
        <f t="shared" si="38"/>
        <v>2014128</v>
      </c>
      <c r="I280" s="3" t="str">
        <f t="shared" si="39"/>
        <v>201412816</v>
      </c>
      <c r="J280">
        <v>304</v>
      </c>
      <c r="K280">
        <v>182.4</v>
      </c>
      <c r="L280" t="str">
        <f>VLOOKUP(C280,List!$A$2:$C$2089,3,)</f>
        <v>Kennington</v>
      </c>
      <c r="M280" t="str">
        <f>VLOOKUP(C280,List!$A$2:$C$2089,2,)</f>
        <v>Northern</v>
      </c>
      <c r="N280" t="str">
        <f t="shared" si="33"/>
        <v>Kennington|Northern</v>
      </c>
      <c r="O280">
        <f>VLOOKUP(N280,Depth!$A$2:$F$427,3,)</f>
        <v>3</v>
      </c>
      <c r="P280">
        <f>VLOOKUP(N280,Depth!$A$2:$F$427,5,)</f>
        <v>85.757499999999993</v>
      </c>
      <c r="Q280">
        <f>VLOOKUP(N280,Depth!$A$2:$F$427,6,)</f>
        <v>17.2425</v>
      </c>
      <c r="R280">
        <f>VLOOKUP(L280,longitude_latitude!C:J,7,)</f>
        <v>-0.104357247</v>
      </c>
      <c r="S280">
        <f>VLOOKUP(L280,longitude_latitude!C:J,8,)</f>
        <v>51.487827070000002</v>
      </c>
      <c r="T280">
        <f t="shared" si="34"/>
        <v>-5.3731278870372767</v>
      </c>
      <c r="U280">
        <f>VLOOKUP(M280,LINE!$A$2:$B$13,2,)</f>
        <v>9</v>
      </c>
      <c r="V280">
        <f>VLOOKUP(L280,Entry_exit!B:P,4,)</f>
        <v>8917</v>
      </c>
      <c r="W280">
        <f>2020 - VLOOKUP(L280, age!$A:$D,4,)</f>
        <v>130</v>
      </c>
      <c r="X280">
        <f>VLOOKUP(H280,'air-quality-london-time-of-day'!E:G,3,FALSE)</f>
        <v>13.3</v>
      </c>
      <c r="Y280">
        <f>VLOOKUP(I280,Weather!F:K,2,)</f>
        <v>4</v>
      </c>
      <c r="Z280">
        <f>VLOOKUP(I280,Weather!F:K,3,)</f>
        <v>0.03</v>
      </c>
      <c r="AA280">
        <f>VLOOKUP(I280,Weather!F:K,4,)</f>
        <v>0.76</v>
      </c>
      <c r="AB280">
        <f>VLOOKUP(I280,Weather!F:K,5,)</f>
        <v>1016</v>
      </c>
      <c r="AC280">
        <f>VLOOKUP(I280,Weather!F:K,6,)</f>
        <v>1</v>
      </c>
    </row>
    <row r="281" spans="1:29" x14ac:dyDescent="0.25">
      <c r="A281" t="s">
        <v>7</v>
      </c>
      <c r="B281" t="s">
        <v>5</v>
      </c>
      <c r="C281" s="1">
        <v>41989.359027777777</v>
      </c>
      <c r="D281" s="3">
        <f t="shared" si="32"/>
        <v>2014</v>
      </c>
      <c r="E281" s="3">
        <f t="shared" si="35"/>
        <v>12</v>
      </c>
      <c r="F281" s="3">
        <f t="shared" si="36"/>
        <v>8</v>
      </c>
      <c r="G281" s="3">
        <f t="shared" si="37"/>
        <v>16</v>
      </c>
      <c r="H281" s="3" t="str">
        <f t="shared" si="38"/>
        <v>2014128</v>
      </c>
      <c r="I281" s="3" t="str">
        <f t="shared" si="39"/>
        <v>201412816</v>
      </c>
      <c r="J281">
        <v>257</v>
      </c>
      <c r="K281">
        <v>154.19999999999999</v>
      </c>
      <c r="L281" t="str">
        <f>VLOOKUP(C281,List!$A$2:$C$2089,3,)</f>
        <v>Kennington</v>
      </c>
      <c r="M281" t="str">
        <f>VLOOKUP(C281,List!$A$2:$C$2089,2,)</f>
        <v>Northern</v>
      </c>
      <c r="N281" t="str">
        <f t="shared" si="33"/>
        <v>Kennington|Northern</v>
      </c>
      <c r="O281">
        <f>VLOOKUP(N281,Depth!$A$2:$F$427,3,)</f>
        <v>3</v>
      </c>
      <c r="P281">
        <f>VLOOKUP(N281,Depth!$A$2:$F$427,5,)</f>
        <v>85.757499999999993</v>
      </c>
      <c r="Q281">
        <f>VLOOKUP(N281,Depth!$A$2:$F$427,6,)</f>
        <v>17.2425</v>
      </c>
      <c r="R281">
        <f>VLOOKUP(L281,longitude_latitude!C:J,7,)</f>
        <v>-0.104357247</v>
      </c>
      <c r="S281">
        <f>VLOOKUP(L281,longitude_latitude!C:J,8,)</f>
        <v>51.487827070000002</v>
      </c>
      <c r="T281">
        <f t="shared" si="34"/>
        <v>-5.3731278870372767</v>
      </c>
      <c r="U281">
        <f>VLOOKUP(M281,LINE!$A$2:$B$13,2,)</f>
        <v>9</v>
      </c>
      <c r="V281">
        <f>VLOOKUP(L281,Entry_exit!B:P,4,)</f>
        <v>8917</v>
      </c>
      <c r="W281">
        <f>2020 - VLOOKUP(L281, age!$A:$D,4,)</f>
        <v>130</v>
      </c>
      <c r="X281">
        <f>VLOOKUP(H281,'air-quality-london-time-of-day'!E:G,3,FALSE)</f>
        <v>13.3</v>
      </c>
      <c r="Y281">
        <f>VLOOKUP(I281,Weather!F:K,2,)</f>
        <v>4</v>
      </c>
      <c r="Z281">
        <f>VLOOKUP(I281,Weather!F:K,3,)</f>
        <v>0.03</v>
      </c>
      <c r="AA281">
        <f>VLOOKUP(I281,Weather!F:K,4,)</f>
        <v>0.76</v>
      </c>
      <c r="AB281">
        <f>VLOOKUP(I281,Weather!F:K,5,)</f>
        <v>1016</v>
      </c>
      <c r="AC281">
        <f>VLOOKUP(I281,Weather!F:K,6,)</f>
        <v>1</v>
      </c>
    </row>
    <row r="282" spans="1:29" x14ac:dyDescent="0.25">
      <c r="A282" t="s">
        <v>7</v>
      </c>
      <c r="B282" t="s">
        <v>5</v>
      </c>
      <c r="C282" s="1">
        <v>41989.359722222223</v>
      </c>
      <c r="D282" s="3">
        <f t="shared" si="32"/>
        <v>2014</v>
      </c>
      <c r="E282" s="3">
        <f t="shared" si="35"/>
        <v>12</v>
      </c>
      <c r="F282" s="3">
        <f t="shared" si="36"/>
        <v>8</v>
      </c>
      <c r="G282" s="3">
        <f t="shared" si="37"/>
        <v>16</v>
      </c>
      <c r="H282" s="3" t="str">
        <f t="shared" si="38"/>
        <v>2014128</v>
      </c>
      <c r="I282" s="3" t="str">
        <f t="shared" si="39"/>
        <v>201412816</v>
      </c>
      <c r="J282">
        <v>251</v>
      </c>
      <c r="K282">
        <v>150.6</v>
      </c>
      <c r="L282" t="str">
        <f>VLOOKUP(C282,List!$A$2:$C$2089,3,)</f>
        <v>Kennington</v>
      </c>
      <c r="M282" t="str">
        <f>VLOOKUP(C282,List!$A$2:$C$2089,2,)</f>
        <v>Northern</v>
      </c>
      <c r="N282" t="str">
        <f t="shared" si="33"/>
        <v>Kennington|Northern</v>
      </c>
      <c r="O282">
        <f>VLOOKUP(N282,Depth!$A$2:$F$427,3,)</f>
        <v>3</v>
      </c>
      <c r="P282">
        <f>VLOOKUP(N282,Depth!$A$2:$F$427,5,)</f>
        <v>85.757499999999993</v>
      </c>
      <c r="Q282">
        <f>VLOOKUP(N282,Depth!$A$2:$F$427,6,)</f>
        <v>17.2425</v>
      </c>
      <c r="R282">
        <f>VLOOKUP(L282,longitude_latitude!C:J,7,)</f>
        <v>-0.104357247</v>
      </c>
      <c r="S282">
        <f>VLOOKUP(L282,longitude_latitude!C:J,8,)</f>
        <v>51.487827070000002</v>
      </c>
      <c r="T282">
        <f t="shared" si="34"/>
        <v>-5.3731278870372767</v>
      </c>
      <c r="U282">
        <f>VLOOKUP(M282,LINE!$A$2:$B$13,2,)</f>
        <v>9</v>
      </c>
      <c r="V282">
        <f>VLOOKUP(L282,Entry_exit!B:P,4,)</f>
        <v>8917</v>
      </c>
      <c r="W282">
        <f>2020 - VLOOKUP(L282, age!$A:$D,4,)</f>
        <v>130</v>
      </c>
      <c r="X282">
        <f>VLOOKUP(H282,'air-quality-london-time-of-day'!E:G,3,FALSE)</f>
        <v>13.3</v>
      </c>
      <c r="Y282">
        <f>VLOOKUP(I282,Weather!F:K,2,)</f>
        <v>4</v>
      </c>
      <c r="Z282">
        <f>VLOOKUP(I282,Weather!F:K,3,)</f>
        <v>0.03</v>
      </c>
      <c r="AA282">
        <f>VLOOKUP(I282,Weather!F:K,4,)</f>
        <v>0.76</v>
      </c>
      <c r="AB282">
        <f>VLOOKUP(I282,Weather!F:K,5,)</f>
        <v>1016</v>
      </c>
      <c r="AC282">
        <f>VLOOKUP(I282,Weather!F:K,6,)</f>
        <v>1</v>
      </c>
    </row>
    <row r="283" spans="1:29" x14ac:dyDescent="0.25">
      <c r="A283" t="s">
        <v>7</v>
      </c>
      <c r="B283" t="s">
        <v>5</v>
      </c>
      <c r="C283" s="1">
        <v>41989.36041666667</v>
      </c>
      <c r="D283" s="3">
        <f t="shared" si="32"/>
        <v>2014</v>
      </c>
      <c r="E283" s="3">
        <f t="shared" si="35"/>
        <v>12</v>
      </c>
      <c r="F283" s="3">
        <f t="shared" si="36"/>
        <v>8</v>
      </c>
      <c r="G283" s="3">
        <f t="shared" si="37"/>
        <v>16</v>
      </c>
      <c r="H283" s="3" t="str">
        <f t="shared" si="38"/>
        <v>2014128</v>
      </c>
      <c r="I283" s="3" t="str">
        <f t="shared" si="39"/>
        <v>201412816</v>
      </c>
      <c r="J283">
        <v>257</v>
      </c>
      <c r="K283">
        <v>154.19999999999999</v>
      </c>
      <c r="L283" t="str">
        <f>VLOOKUP(C283,List!$A$2:$C$2089,3,)</f>
        <v>Waterloo</v>
      </c>
      <c r="M283" t="str">
        <f>VLOOKUP(C283,List!$A$2:$C$2089,2,)</f>
        <v>Northern</v>
      </c>
      <c r="N283" t="str">
        <f t="shared" si="33"/>
        <v>Waterloo|Northern</v>
      </c>
      <c r="O283">
        <f>VLOOKUP(N283,Depth!$A$2:$F$427,3,)</f>
        <v>4</v>
      </c>
      <c r="P283">
        <f>VLOOKUP(N283,Depth!$A$2:$F$427,5,)</f>
        <v>82.81</v>
      </c>
      <c r="Q283">
        <f>VLOOKUP(N283,Depth!$A$2:$F$427,6,)</f>
        <v>21.19</v>
      </c>
      <c r="R283">
        <f>VLOOKUP(L283,longitude_latitude!C:J,7,)</f>
        <v>-0.112818812</v>
      </c>
      <c r="S283">
        <f>VLOOKUP(L283,longitude_latitude!C:J,8,)</f>
        <v>51.502914179999998</v>
      </c>
      <c r="T283">
        <f t="shared" si="34"/>
        <v>-5.8104975923255537</v>
      </c>
      <c r="U283">
        <f>VLOOKUP(M283,LINE!$A$2:$B$13,2,)</f>
        <v>9</v>
      </c>
      <c r="V283">
        <f>VLOOKUP(L283,Entry_exit!B:P,4,)</f>
        <v>147259</v>
      </c>
      <c r="W283">
        <f>2020 - VLOOKUP(L283, age!$A:$D,4,)</f>
        <v>114</v>
      </c>
      <c r="X283">
        <f>VLOOKUP(H283,'air-quality-london-time-of-day'!E:G,3,FALSE)</f>
        <v>13.3</v>
      </c>
      <c r="Y283">
        <f>VLOOKUP(I283,Weather!F:K,2,)</f>
        <v>4</v>
      </c>
      <c r="Z283">
        <f>VLOOKUP(I283,Weather!F:K,3,)</f>
        <v>0.03</v>
      </c>
      <c r="AA283">
        <f>VLOOKUP(I283,Weather!F:K,4,)</f>
        <v>0.76</v>
      </c>
      <c r="AB283">
        <f>VLOOKUP(I283,Weather!F:K,5,)</f>
        <v>1016</v>
      </c>
      <c r="AC283">
        <f>VLOOKUP(I283,Weather!F:K,6,)</f>
        <v>1</v>
      </c>
    </row>
    <row r="284" spans="1:29" x14ac:dyDescent="0.25">
      <c r="A284" t="s">
        <v>7</v>
      </c>
      <c r="B284" t="s">
        <v>5</v>
      </c>
      <c r="C284" s="1">
        <v>41989.361111111109</v>
      </c>
      <c r="D284" s="3">
        <f t="shared" si="32"/>
        <v>2014</v>
      </c>
      <c r="E284" s="3">
        <f t="shared" si="35"/>
        <v>12</v>
      </c>
      <c r="F284" s="3">
        <f t="shared" si="36"/>
        <v>8</v>
      </c>
      <c r="G284" s="3">
        <f t="shared" si="37"/>
        <v>16</v>
      </c>
      <c r="H284" s="3" t="str">
        <f t="shared" si="38"/>
        <v>2014128</v>
      </c>
      <c r="I284" s="3" t="str">
        <f t="shared" si="39"/>
        <v>201412816</v>
      </c>
      <c r="J284">
        <v>268</v>
      </c>
      <c r="K284">
        <v>160.80000000000001</v>
      </c>
      <c r="L284" t="str">
        <f>VLOOKUP(C284,List!$A$2:$C$2089,3,)</f>
        <v>Waterloo</v>
      </c>
      <c r="M284" t="str">
        <f>VLOOKUP(C284,List!$A$2:$C$2089,2,)</f>
        <v>Northern</v>
      </c>
      <c r="N284" t="str">
        <f t="shared" si="33"/>
        <v>Waterloo|Northern</v>
      </c>
      <c r="O284">
        <f>VLOOKUP(N284,Depth!$A$2:$F$427,3,)</f>
        <v>4</v>
      </c>
      <c r="P284">
        <f>VLOOKUP(N284,Depth!$A$2:$F$427,5,)</f>
        <v>82.81</v>
      </c>
      <c r="Q284">
        <f>VLOOKUP(N284,Depth!$A$2:$F$427,6,)</f>
        <v>21.19</v>
      </c>
      <c r="R284">
        <f>VLOOKUP(L284,longitude_latitude!C:J,7,)</f>
        <v>-0.112818812</v>
      </c>
      <c r="S284">
        <f>VLOOKUP(L284,longitude_latitude!C:J,8,)</f>
        <v>51.502914179999998</v>
      </c>
      <c r="T284">
        <f t="shared" si="34"/>
        <v>-5.8104975923255537</v>
      </c>
      <c r="U284">
        <f>VLOOKUP(M284,LINE!$A$2:$B$13,2,)</f>
        <v>9</v>
      </c>
      <c r="V284">
        <f>VLOOKUP(L284,Entry_exit!B:P,4,)</f>
        <v>147259</v>
      </c>
      <c r="W284">
        <f>2020 - VLOOKUP(L284, age!$A:$D,4,)</f>
        <v>114</v>
      </c>
      <c r="X284">
        <f>VLOOKUP(H284,'air-quality-london-time-of-day'!E:G,3,FALSE)</f>
        <v>13.3</v>
      </c>
      <c r="Y284">
        <f>VLOOKUP(I284,Weather!F:K,2,)</f>
        <v>4</v>
      </c>
      <c r="Z284">
        <f>VLOOKUP(I284,Weather!F:K,3,)</f>
        <v>0.03</v>
      </c>
      <c r="AA284">
        <f>VLOOKUP(I284,Weather!F:K,4,)</f>
        <v>0.76</v>
      </c>
      <c r="AB284">
        <f>VLOOKUP(I284,Weather!F:K,5,)</f>
        <v>1016</v>
      </c>
      <c r="AC284">
        <f>VLOOKUP(I284,Weather!F:K,6,)</f>
        <v>1</v>
      </c>
    </row>
    <row r="285" spans="1:29" x14ac:dyDescent="0.25">
      <c r="A285" t="s">
        <v>7</v>
      </c>
      <c r="B285" t="s">
        <v>5</v>
      </c>
      <c r="C285" s="1">
        <v>41989.361805555556</v>
      </c>
      <c r="D285" s="3">
        <f t="shared" si="32"/>
        <v>2014</v>
      </c>
      <c r="E285" s="3">
        <f t="shared" si="35"/>
        <v>12</v>
      </c>
      <c r="F285" s="3">
        <f t="shared" si="36"/>
        <v>8</v>
      </c>
      <c r="G285" s="3">
        <f t="shared" si="37"/>
        <v>16</v>
      </c>
      <c r="H285" s="3" t="str">
        <f t="shared" si="38"/>
        <v>2014128</v>
      </c>
      <c r="I285" s="3" t="str">
        <f t="shared" si="39"/>
        <v>201412816</v>
      </c>
      <c r="J285">
        <v>271</v>
      </c>
      <c r="K285">
        <v>162.6</v>
      </c>
      <c r="L285" t="str">
        <f>VLOOKUP(C285,List!$A$2:$C$2089,3,)</f>
        <v>Embankment</v>
      </c>
      <c r="M285" t="str">
        <f>VLOOKUP(C285,List!$A$2:$C$2089,2,)</f>
        <v>Northern</v>
      </c>
      <c r="N285" t="str">
        <f t="shared" si="33"/>
        <v>Embankment|Northern</v>
      </c>
      <c r="O285">
        <f>VLOOKUP(N285,Depth!$A$2:$F$427,3,)</f>
        <v>5</v>
      </c>
      <c r="P285">
        <f>VLOOKUP(N285,Depth!$A$2:$F$427,5,)</f>
        <v>88.685000000000002</v>
      </c>
      <c r="Q285">
        <f>VLOOKUP(N285,Depth!$A$2:$F$427,6,)</f>
        <v>16.315000000000001</v>
      </c>
      <c r="R285">
        <f>VLOOKUP(L285,longitude_latitude!C:J,7,)</f>
        <v>-0.120562428</v>
      </c>
      <c r="S285">
        <f>VLOOKUP(L285,longitude_latitude!C:J,8,)</f>
        <v>51.50694137</v>
      </c>
      <c r="T285">
        <f t="shared" si="34"/>
        <v>-6.2098019104208459</v>
      </c>
      <c r="U285">
        <f>VLOOKUP(M285,LINE!$A$2:$B$13,2,)</f>
        <v>9</v>
      </c>
      <c r="V285">
        <f>VLOOKUP(L285,Entry_exit!B:P,4,)</f>
        <v>33187</v>
      </c>
      <c r="W285">
        <f>2020 - VLOOKUP(L285, age!$A:$D,4,)</f>
        <v>114</v>
      </c>
      <c r="X285">
        <f>VLOOKUP(H285,'air-quality-london-time-of-day'!E:G,3,FALSE)</f>
        <v>13.3</v>
      </c>
      <c r="Y285">
        <f>VLOOKUP(I285,Weather!F:K,2,)</f>
        <v>4</v>
      </c>
      <c r="Z285">
        <f>VLOOKUP(I285,Weather!F:K,3,)</f>
        <v>0.03</v>
      </c>
      <c r="AA285">
        <f>VLOOKUP(I285,Weather!F:K,4,)</f>
        <v>0.76</v>
      </c>
      <c r="AB285">
        <f>VLOOKUP(I285,Weather!F:K,5,)</f>
        <v>1016</v>
      </c>
      <c r="AC285">
        <f>VLOOKUP(I285,Weather!F:K,6,)</f>
        <v>1</v>
      </c>
    </row>
    <row r="286" spans="1:29" x14ac:dyDescent="0.25">
      <c r="A286" t="s">
        <v>7</v>
      </c>
      <c r="B286" t="s">
        <v>5</v>
      </c>
      <c r="C286" s="1">
        <v>41989.362500000003</v>
      </c>
      <c r="D286" s="3">
        <f t="shared" si="32"/>
        <v>2014</v>
      </c>
      <c r="E286" s="3">
        <f t="shared" si="35"/>
        <v>12</v>
      </c>
      <c r="F286" s="3">
        <f t="shared" si="36"/>
        <v>8</v>
      </c>
      <c r="G286" s="3">
        <f t="shared" si="37"/>
        <v>16</v>
      </c>
      <c r="H286" s="3" t="str">
        <f t="shared" si="38"/>
        <v>2014128</v>
      </c>
      <c r="I286" s="3" t="str">
        <f t="shared" si="39"/>
        <v>201412816</v>
      </c>
      <c r="J286">
        <v>266</v>
      </c>
      <c r="K286">
        <v>159.6</v>
      </c>
      <c r="L286" t="str">
        <f>VLOOKUP(C286,List!$A$2:$C$2089,3,)</f>
        <v>Embankment</v>
      </c>
      <c r="M286" t="str">
        <f>VLOOKUP(C286,List!$A$2:$C$2089,2,)</f>
        <v>Northern</v>
      </c>
      <c r="N286" t="str">
        <f t="shared" si="33"/>
        <v>Embankment|Northern</v>
      </c>
      <c r="O286">
        <f>VLOOKUP(N286,Depth!$A$2:$F$427,3,)</f>
        <v>5</v>
      </c>
      <c r="P286">
        <f>VLOOKUP(N286,Depth!$A$2:$F$427,5,)</f>
        <v>88.685000000000002</v>
      </c>
      <c r="Q286">
        <f>VLOOKUP(N286,Depth!$A$2:$F$427,6,)</f>
        <v>16.315000000000001</v>
      </c>
      <c r="R286">
        <f>VLOOKUP(L286,longitude_latitude!C:J,7,)</f>
        <v>-0.120562428</v>
      </c>
      <c r="S286">
        <f>VLOOKUP(L286,longitude_latitude!C:J,8,)</f>
        <v>51.50694137</v>
      </c>
      <c r="T286">
        <f t="shared" si="34"/>
        <v>-6.2098019104208459</v>
      </c>
      <c r="U286">
        <f>VLOOKUP(M286,LINE!$A$2:$B$13,2,)</f>
        <v>9</v>
      </c>
      <c r="V286">
        <f>VLOOKUP(L286,Entry_exit!B:P,4,)</f>
        <v>33187</v>
      </c>
      <c r="W286">
        <f>2020 - VLOOKUP(L286, age!$A:$D,4,)</f>
        <v>114</v>
      </c>
      <c r="X286">
        <f>VLOOKUP(H286,'air-quality-london-time-of-day'!E:G,3,FALSE)</f>
        <v>13.3</v>
      </c>
      <c r="Y286">
        <f>VLOOKUP(I286,Weather!F:K,2,)</f>
        <v>4</v>
      </c>
      <c r="Z286">
        <f>VLOOKUP(I286,Weather!F:K,3,)</f>
        <v>0.03</v>
      </c>
      <c r="AA286">
        <f>VLOOKUP(I286,Weather!F:K,4,)</f>
        <v>0.76</v>
      </c>
      <c r="AB286">
        <f>VLOOKUP(I286,Weather!F:K,5,)</f>
        <v>1016</v>
      </c>
      <c r="AC286">
        <f>VLOOKUP(I286,Weather!F:K,6,)</f>
        <v>1</v>
      </c>
    </row>
    <row r="287" spans="1:29" x14ac:dyDescent="0.25">
      <c r="A287" t="s">
        <v>7</v>
      </c>
      <c r="B287" t="s">
        <v>5</v>
      </c>
      <c r="C287" s="1">
        <v>41989.363194444442</v>
      </c>
      <c r="D287" s="3">
        <f t="shared" si="32"/>
        <v>2014</v>
      </c>
      <c r="E287" s="3">
        <f t="shared" si="35"/>
        <v>12</v>
      </c>
      <c r="F287" s="3">
        <f t="shared" si="36"/>
        <v>8</v>
      </c>
      <c r="G287" s="3">
        <f t="shared" si="37"/>
        <v>16</v>
      </c>
      <c r="H287" s="3" t="str">
        <f t="shared" si="38"/>
        <v>2014128</v>
      </c>
      <c r="I287" s="3" t="str">
        <f t="shared" si="39"/>
        <v>201412816</v>
      </c>
      <c r="J287">
        <v>256</v>
      </c>
      <c r="K287">
        <v>153.6</v>
      </c>
      <c r="L287" t="str">
        <f>VLOOKUP(C287,List!$A$2:$C$2089,3,)</f>
        <v>Charing Cross</v>
      </c>
      <c r="M287" t="str">
        <f>VLOOKUP(C287,List!$A$2:$C$2089,2,)</f>
        <v>Northern</v>
      </c>
      <c r="N287" t="str">
        <f t="shared" si="33"/>
        <v>Charing Cross|Northern</v>
      </c>
      <c r="O287">
        <f>VLOOKUP(N287,Depth!$A$2:$F$427,3,)</f>
        <v>12</v>
      </c>
      <c r="P287">
        <f>VLOOKUP(N287,Depth!$A$2:$F$427,5,)</f>
        <v>91.56</v>
      </c>
      <c r="Q287">
        <f>VLOOKUP(N287,Depth!$A$2:$F$427,6,)</f>
        <v>20.440000000000001</v>
      </c>
      <c r="R287">
        <f>VLOOKUP(L287,longitude_latitude!C:J,7,)</f>
        <v>-0.12577717299999999</v>
      </c>
      <c r="S287">
        <f>VLOOKUP(L287,longitude_latitude!C:J,8,)</f>
        <v>51.506867540000002</v>
      </c>
      <c r="T287">
        <f t="shared" si="34"/>
        <v>-6.4783881892666644</v>
      </c>
      <c r="U287">
        <f>VLOOKUP(M287,LINE!$A$2:$B$13,2,)</f>
        <v>9</v>
      </c>
      <c r="V287">
        <f>VLOOKUP(L287,Entry_exit!B:P,4,)</f>
        <v>34982</v>
      </c>
      <c r="W287">
        <f>2020 - VLOOKUP(L287, age!$A:$D,4,)</f>
        <v>114</v>
      </c>
      <c r="X287">
        <f>VLOOKUP(H287,'air-quality-london-time-of-day'!E:G,3,FALSE)</f>
        <v>13.3</v>
      </c>
      <c r="Y287">
        <f>VLOOKUP(I287,Weather!F:K,2,)</f>
        <v>4</v>
      </c>
      <c r="Z287">
        <f>VLOOKUP(I287,Weather!F:K,3,)</f>
        <v>0.03</v>
      </c>
      <c r="AA287">
        <f>VLOOKUP(I287,Weather!F:K,4,)</f>
        <v>0.76</v>
      </c>
      <c r="AB287">
        <f>VLOOKUP(I287,Weather!F:K,5,)</f>
        <v>1016</v>
      </c>
      <c r="AC287">
        <f>VLOOKUP(I287,Weather!F:K,6,)</f>
        <v>1</v>
      </c>
    </row>
    <row r="288" spans="1:29" x14ac:dyDescent="0.25">
      <c r="A288" t="s">
        <v>7</v>
      </c>
      <c r="B288" t="s">
        <v>5</v>
      </c>
      <c r="C288" s="1">
        <v>41989.363888888889</v>
      </c>
      <c r="D288" s="3">
        <f t="shared" si="32"/>
        <v>2014</v>
      </c>
      <c r="E288" s="3">
        <f t="shared" si="35"/>
        <v>12</v>
      </c>
      <c r="F288" s="3">
        <f t="shared" si="36"/>
        <v>8</v>
      </c>
      <c r="G288" s="3">
        <f t="shared" si="37"/>
        <v>16</v>
      </c>
      <c r="H288" s="3" t="str">
        <f t="shared" si="38"/>
        <v>2014128</v>
      </c>
      <c r="I288" s="3" t="str">
        <f t="shared" si="39"/>
        <v>201412816</v>
      </c>
      <c r="J288">
        <v>245</v>
      </c>
      <c r="K288">
        <v>147</v>
      </c>
      <c r="L288" t="str">
        <f>VLOOKUP(C288,List!$A$2:$C$2089,3,)</f>
        <v>Charing Cross</v>
      </c>
      <c r="M288" t="str">
        <f>VLOOKUP(C288,List!$A$2:$C$2089,2,)</f>
        <v>Northern</v>
      </c>
      <c r="N288" t="str">
        <f t="shared" si="33"/>
        <v>Charing Cross|Northern</v>
      </c>
      <c r="O288">
        <f>VLOOKUP(N288,Depth!$A$2:$F$427,3,)</f>
        <v>12</v>
      </c>
      <c r="P288">
        <f>VLOOKUP(N288,Depth!$A$2:$F$427,5,)</f>
        <v>91.56</v>
      </c>
      <c r="Q288">
        <f>VLOOKUP(N288,Depth!$A$2:$F$427,6,)</f>
        <v>20.440000000000001</v>
      </c>
      <c r="R288">
        <f>VLOOKUP(L288,longitude_latitude!C:J,7,)</f>
        <v>-0.12577717299999999</v>
      </c>
      <c r="S288">
        <f>VLOOKUP(L288,longitude_latitude!C:J,8,)</f>
        <v>51.506867540000002</v>
      </c>
      <c r="T288">
        <f t="shared" si="34"/>
        <v>-6.4783881892666644</v>
      </c>
      <c r="U288">
        <f>VLOOKUP(M288,LINE!$A$2:$B$13,2,)</f>
        <v>9</v>
      </c>
      <c r="V288">
        <f>VLOOKUP(L288,Entry_exit!B:P,4,)</f>
        <v>34982</v>
      </c>
      <c r="W288">
        <f>2020 - VLOOKUP(L288, age!$A:$D,4,)</f>
        <v>114</v>
      </c>
      <c r="X288">
        <f>VLOOKUP(H288,'air-quality-london-time-of-day'!E:G,3,FALSE)</f>
        <v>13.3</v>
      </c>
      <c r="Y288">
        <f>VLOOKUP(I288,Weather!F:K,2,)</f>
        <v>4</v>
      </c>
      <c r="Z288">
        <f>VLOOKUP(I288,Weather!F:K,3,)</f>
        <v>0.03</v>
      </c>
      <c r="AA288">
        <f>VLOOKUP(I288,Weather!F:K,4,)</f>
        <v>0.76</v>
      </c>
      <c r="AB288">
        <f>VLOOKUP(I288,Weather!F:K,5,)</f>
        <v>1016</v>
      </c>
      <c r="AC288">
        <f>VLOOKUP(I288,Weather!F:K,6,)</f>
        <v>1</v>
      </c>
    </row>
    <row r="289" spans="1:29" x14ac:dyDescent="0.25">
      <c r="A289" t="s">
        <v>7</v>
      </c>
      <c r="B289" t="s">
        <v>5</v>
      </c>
      <c r="C289" s="1">
        <v>41989.364583333336</v>
      </c>
      <c r="D289" s="3">
        <f t="shared" si="32"/>
        <v>2014</v>
      </c>
      <c r="E289" s="3">
        <f t="shared" si="35"/>
        <v>12</v>
      </c>
      <c r="F289" s="3">
        <f t="shared" si="36"/>
        <v>8</v>
      </c>
      <c r="G289" s="3">
        <f t="shared" si="37"/>
        <v>16</v>
      </c>
      <c r="H289" s="3" t="str">
        <f t="shared" si="38"/>
        <v>2014128</v>
      </c>
      <c r="I289" s="3" t="str">
        <f t="shared" si="39"/>
        <v>201412816</v>
      </c>
      <c r="J289">
        <v>210</v>
      </c>
      <c r="K289">
        <v>126</v>
      </c>
      <c r="L289" t="str">
        <f>VLOOKUP(C289,List!$A$2:$C$2089,3,)</f>
        <v>Leicester Square</v>
      </c>
      <c r="M289" t="str">
        <f>VLOOKUP(C289,List!$A$2:$C$2089,2,)</f>
        <v>Northern</v>
      </c>
      <c r="N289" t="str">
        <f t="shared" si="33"/>
        <v>Leicester Square|Northern</v>
      </c>
      <c r="O289">
        <f>VLOOKUP(N289,Depth!$A$2:$F$427,3,)</f>
        <v>20</v>
      </c>
      <c r="P289">
        <f>VLOOKUP(N289,Depth!$A$2:$F$427,5,)</f>
        <v>93.5</v>
      </c>
      <c r="Q289">
        <f>VLOOKUP(N289,Depth!$A$2:$F$427,6,)</f>
        <v>26.5</v>
      </c>
      <c r="R289">
        <f>VLOOKUP(L289,longitude_latitude!C:J,7,)</f>
        <v>-0.12672556700000001</v>
      </c>
      <c r="S289">
        <f>VLOOKUP(L289,longitude_latitude!C:J,8,)</f>
        <v>51.510894720000003</v>
      </c>
      <c r="T289">
        <f t="shared" si="34"/>
        <v>-6.5277473400693076</v>
      </c>
      <c r="U289">
        <f>VLOOKUP(M289,LINE!$A$2:$B$13,2,)</f>
        <v>9</v>
      </c>
      <c r="V289">
        <f>VLOOKUP(L289,Entry_exit!B:P,4,)</f>
        <v>58943</v>
      </c>
      <c r="W289">
        <f>2020 - VLOOKUP(L289, age!$A:$D,4,)</f>
        <v>113</v>
      </c>
      <c r="X289">
        <f>VLOOKUP(H289,'air-quality-london-time-of-day'!E:G,3,FALSE)</f>
        <v>13.3</v>
      </c>
      <c r="Y289">
        <f>VLOOKUP(I289,Weather!F:K,2,)</f>
        <v>4</v>
      </c>
      <c r="Z289">
        <f>VLOOKUP(I289,Weather!F:K,3,)</f>
        <v>0.03</v>
      </c>
      <c r="AA289">
        <f>VLOOKUP(I289,Weather!F:K,4,)</f>
        <v>0.76</v>
      </c>
      <c r="AB289">
        <f>VLOOKUP(I289,Weather!F:K,5,)</f>
        <v>1016</v>
      </c>
      <c r="AC289">
        <f>VLOOKUP(I289,Weather!F:K,6,)</f>
        <v>1</v>
      </c>
    </row>
    <row r="290" spans="1:29" x14ac:dyDescent="0.25">
      <c r="A290" t="s">
        <v>7</v>
      </c>
      <c r="B290" t="s">
        <v>5</v>
      </c>
      <c r="C290" s="1">
        <v>41989.365277777775</v>
      </c>
      <c r="D290" s="3">
        <f t="shared" si="32"/>
        <v>2014</v>
      </c>
      <c r="E290" s="3">
        <f t="shared" si="35"/>
        <v>12</v>
      </c>
      <c r="F290" s="3">
        <f t="shared" si="36"/>
        <v>8</v>
      </c>
      <c r="G290" s="3">
        <f t="shared" si="37"/>
        <v>16</v>
      </c>
      <c r="H290" s="3" t="str">
        <f t="shared" si="38"/>
        <v>2014128</v>
      </c>
      <c r="I290" s="3" t="str">
        <f t="shared" si="39"/>
        <v>201412816</v>
      </c>
      <c r="J290">
        <v>182</v>
      </c>
      <c r="K290">
        <v>109.2</v>
      </c>
      <c r="L290" t="str">
        <f>VLOOKUP(C290,List!$A$2:$C$2089,3,)</f>
        <v>Tottenham Court Road</v>
      </c>
      <c r="M290" t="str">
        <f>VLOOKUP(C290,List!$A$2:$C$2089,2,)</f>
        <v>Northern</v>
      </c>
      <c r="N290" t="str">
        <f t="shared" si="33"/>
        <v>Tottenham Court Road|Northern</v>
      </c>
      <c r="O290">
        <f>VLOOKUP(N290,Depth!$A$2:$F$427,3,)</f>
        <v>25</v>
      </c>
      <c r="P290">
        <f>VLOOKUP(N290,Depth!$A$2:$F$427,5,)</f>
        <v>94.27</v>
      </c>
      <c r="Q290">
        <f>VLOOKUP(N290,Depth!$A$2:$F$427,6,)</f>
        <v>30.73</v>
      </c>
      <c r="R290">
        <f>VLOOKUP(L290,longitude_latitude!C:J,7,)</f>
        <v>-0.12889734799999999</v>
      </c>
      <c r="S290">
        <f>VLOOKUP(L290,longitude_latitude!C:J,8,)</f>
        <v>51.515947930000003</v>
      </c>
      <c r="T290">
        <f t="shared" si="34"/>
        <v>-6.6402690678830893</v>
      </c>
      <c r="U290">
        <f>VLOOKUP(M290,LINE!$A$2:$B$13,2,)</f>
        <v>9</v>
      </c>
      <c r="V290">
        <f>VLOOKUP(L290,Entry_exit!B:P,4,)</f>
        <v>26553</v>
      </c>
      <c r="W290">
        <f>2020 - VLOOKUP(L290, age!$A:$D,4,)</f>
        <v>120</v>
      </c>
      <c r="X290">
        <f>VLOOKUP(H290,'air-quality-london-time-of-day'!E:G,3,FALSE)</f>
        <v>13.3</v>
      </c>
      <c r="Y290">
        <f>VLOOKUP(I290,Weather!F:K,2,)</f>
        <v>4</v>
      </c>
      <c r="Z290">
        <f>VLOOKUP(I290,Weather!F:K,3,)</f>
        <v>0.03</v>
      </c>
      <c r="AA290">
        <f>VLOOKUP(I290,Weather!F:K,4,)</f>
        <v>0.76</v>
      </c>
      <c r="AB290">
        <f>VLOOKUP(I290,Weather!F:K,5,)</f>
        <v>1016</v>
      </c>
      <c r="AC290">
        <f>VLOOKUP(I290,Weather!F:K,6,)</f>
        <v>1</v>
      </c>
    </row>
    <row r="291" spans="1:29" x14ac:dyDescent="0.25">
      <c r="A291" t="s">
        <v>7</v>
      </c>
      <c r="B291" t="s">
        <v>5</v>
      </c>
      <c r="C291" s="1">
        <v>41989.365972222222</v>
      </c>
      <c r="D291" s="3">
        <f t="shared" si="32"/>
        <v>2014</v>
      </c>
      <c r="E291" s="3">
        <f t="shared" si="35"/>
        <v>12</v>
      </c>
      <c r="F291" s="3">
        <f t="shared" si="36"/>
        <v>8</v>
      </c>
      <c r="G291" s="3">
        <f t="shared" si="37"/>
        <v>16</v>
      </c>
      <c r="H291" s="3" t="str">
        <f t="shared" si="38"/>
        <v>2014128</v>
      </c>
      <c r="I291" s="3" t="str">
        <f t="shared" si="39"/>
        <v>201412816</v>
      </c>
      <c r="J291">
        <v>203</v>
      </c>
      <c r="K291">
        <v>121.8</v>
      </c>
      <c r="L291" t="str">
        <f>VLOOKUP(C291,List!$A$2:$C$2089,3,)</f>
        <v>Goodge Street</v>
      </c>
      <c r="M291" t="str">
        <f>VLOOKUP(C291,List!$A$2:$C$2089,2,)</f>
        <v>Northern</v>
      </c>
      <c r="N291" t="str">
        <f t="shared" si="33"/>
        <v>Goodge Street|Northern</v>
      </c>
      <c r="O291">
        <f>VLOOKUP(N291,Depth!$A$2:$F$427,3,)</f>
        <v>27</v>
      </c>
      <c r="P291">
        <f>VLOOKUP(N291,Depth!$A$2:$F$427,5,)</f>
        <v>98.08</v>
      </c>
      <c r="Q291">
        <f>VLOOKUP(N291,Depth!$A$2:$F$427,6,)</f>
        <v>28.92</v>
      </c>
      <c r="R291">
        <f>VLOOKUP(L291,longitude_latitude!C:J,7,)</f>
        <v>-0.13273664199999999</v>
      </c>
      <c r="S291">
        <f>VLOOKUP(L291,longitude_latitude!C:J,8,)</f>
        <v>51.520093070000001</v>
      </c>
      <c r="T291">
        <f t="shared" si="34"/>
        <v>-6.8386041496392709</v>
      </c>
      <c r="U291">
        <f>VLOOKUP(M291,LINE!$A$2:$B$13,2,)</f>
        <v>9</v>
      </c>
      <c r="V291">
        <f>VLOOKUP(L291,Entry_exit!B:P,4,)</f>
        <v>15239</v>
      </c>
      <c r="W291">
        <f>2020 - VLOOKUP(L291, age!$A:$D,4,)</f>
        <v>113</v>
      </c>
      <c r="X291">
        <f>VLOOKUP(H291,'air-quality-london-time-of-day'!E:G,3,FALSE)</f>
        <v>13.3</v>
      </c>
      <c r="Y291">
        <f>VLOOKUP(I291,Weather!F:K,2,)</f>
        <v>4</v>
      </c>
      <c r="Z291">
        <f>VLOOKUP(I291,Weather!F:K,3,)</f>
        <v>0.03</v>
      </c>
      <c r="AA291">
        <f>VLOOKUP(I291,Weather!F:K,4,)</f>
        <v>0.76</v>
      </c>
      <c r="AB291">
        <f>VLOOKUP(I291,Weather!F:K,5,)</f>
        <v>1016</v>
      </c>
      <c r="AC291">
        <f>VLOOKUP(I291,Weather!F:K,6,)</f>
        <v>1</v>
      </c>
    </row>
    <row r="292" spans="1:29" x14ac:dyDescent="0.25">
      <c r="A292" t="s">
        <v>7</v>
      </c>
      <c r="B292" t="s">
        <v>5</v>
      </c>
      <c r="C292" s="1">
        <v>41989.366666666669</v>
      </c>
      <c r="D292" s="3">
        <f t="shared" si="32"/>
        <v>2014</v>
      </c>
      <c r="E292" s="3">
        <f t="shared" si="35"/>
        <v>12</v>
      </c>
      <c r="F292" s="3">
        <f t="shared" si="36"/>
        <v>8</v>
      </c>
      <c r="G292" s="3">
        <f t="shared" si="37"/>
        <v>16</v>
      </c>
      <c r="H292" s="3" t="str">
        <f t="shared" si="38"/>
        <v>2014128</v>
      </c>
      <c r="I292" s="3" t="str">
        <f t="shared" si="39"/>
        <v>201412816</v>
      </c>
      <c r="J292">
        <v>191</v>
      </c>
      <c r="K292">
        <v>114.6</v>
      </c>
      <c r="L292" t="str">
        <f>VLOOKUP(C292,List!$A$2:$C$2089,3,)</f>
        <v>Goodge Street</v>
      </c>
      <c r="M292" t="str">
        <f>VLOOKUP(C292,List!$A$2:$C$2089,2,)</f>
        <v>Northern</v>
      </c>
      <c r="N292" t="str">
        <f t="shared" si="33"/>
        <v>Goodge Street|Northern</v>
      </c>
      <c r="O292">
        <f>VLOOKUP(N292,Depth!$A$2:$F$427,3,)</f>
        <v>27</v>
      </c>
      <c r="P292">
        <f>VLOOKUP(N292,Depth!$A$2:$F$427,5,)</f>
        <v>98.08</v>
      </c>
      <c r="Q292">
        <f>VLOOKUP(N292,Depth!$A$2:$F$427,6,)</f>
        <v>28.92</v>
      </c>
      <c r="R292">
        <f>VLOOKUP(L292,longitude_latitude!C:J,7,)</f>
        <v>-0.13273664199999999</v>
      </c>
      <c r="S292">
        <f>VLOOKUP(L292,longitude_latitude!C:J,8,)</f>
        <v>51.520093070000001</v>
      </c>
      <c r="T292">
        <f t="shared" si="34"/>
        <v>-6.8386041496392709</v>
      </c>
      <c r="U292">
        <f>VLOOKUP(M292,LINE!$A$2:$B$13,2,)</f>
        <v>9</v>
      </c>
      <c r="V292">
        <f>VLOOKUP(L292,Entry_exit!B:P,4,)</f>
        <v>15239</v>
      </c>
      <c r="W292">
        <f>2020 - VLOOKUP(L292, age!$A:$D,4,)</f>
        <v>113</v>
      </c>
      <c r="X292">
        <f>VLOOKUP(H292,'air-quality-london-time-of-day'!E:G,3,FALSE)</f>
        <v>13.3</v>
      </c>
      <c r="Y292">
        <f>VLOOKUP(I292,Weather!F:K,2,)</f>
        <v>4</v>
      </c>
      <c r="Z292">
        <f>VLOOKUP(I292,Weather!F:K,3,)</f>
        <v>0.03</v>
      </c>
      <c r="AA292">
        <f>VLOOKUP(I292,Weather!F:K,4,)</f>
        <v>0.76</v>
      </c>
      <c r="AB292">
        <f>VLOOKUP(I292,Weather!F:K,5,)</f>
        <v>1016</v>
      </c>
      <c r="AC292">
        <f>VLOOKUP(I292,Weather!F:K,6,)</f>
        <v>1</v>
      </c>
    </row>
    <row r="293" spans="1:29" x14ac:dyDescent="0.25">
      <c r="A293" t="s">
        <v>7</v>
      </c>
      <c r="B293" t="s">
        <v>5</v>
      </c>
      <c r="C293" s="1">
        <v>41989.367361111108</v>
      </c>
      <c r="D293" s="3">
        <f t="shared" si="32"/>
        <v>2014</v>
      </c>
      <c r="E293" s="3">
        <f t="shared" si="35"/>
        <v>12</v>
      </c>
      <c r="F293" s="3">
        <f t="shared" si="36"/>
        <v>8</v>
      </c>
      <c r="G293" s="3">
        <f t="shared" si="37"/>
        <v>16</v>
      </c>
      <c r="H293" s="3" t="str">
        <f t="shared" si="38"/>
        <v>2014128</v>
      </c>
      <c r="I293" s="3" t="str">
        <f t="shared" si="39"/>
        <v>201412816</v>
      </c>
      <c r="J293">
        <v>190</v>
      </c>
      <c r="K293">
        <v>114</v>
      </c>
      <c r="L293" t="str">
        <f>VLOOKUP(C293,List!$A$2:$C$2089,3,)</f>
        <v>Warren Street</v>
      </c>
      <c r="M293" t="str">
        <f>VLOOKUP(C293,List!$A$2:$C$2089,2,)</f>
        <v>Northern</v>
      </c>
      <c r="N293" t="str">
        <f t="shared" si="33"/>
        <v>Warren Street|Northern</v>
      </c>
      <c r="O293">
        <f>VLOOKUP(N293,Depth!$A$2:$F$427,3,)</f>
        <v>27</v>
      </c>
      <c r="P293">
        <f>VLOOKUP(N293,Depth!$A$2:$F$427,5,)</f>
        <v>101.64</v>
      </c>
      <c r="Q293">
        <f>VLOOKUP(N293,Depth!$A$2:$F$427,6,)</f>
        <v>25.36</v>
      </c>
      <c r="R293">
        <f>VLOOKUP(L293,longitude_latitude!C:J,7,)</f>
        <v>-0.13673581100000001</v>
      </c>
      <c r="S293">
        <f>VLOOKUP(L293,longitude_latitude!C:J,8,)</f>
        <v>51.524018869999999</v>
      </c>
      <c r="T293">
        <f t="shared" si="34"/>
        <v>-7.045178506168754</v>
      </c>
      <c r="U293">
        <f>VLOOKUP(M293,LINE!$A$2:$B$13,2,)</f>
        <v>9</v>
      </c>
      <c r="V293">
        <f>VLOOKUP(L293,Entry_exit!B:P,4,)</f>
        <v>35076</v>
      </c>
      <c r="W293">
        <f>2020 - VLOOKUP(L293, age!$A:$D,4,)</f>
        <v>113</v>
      </c>
      <c r="X293">
        <f>VLOOKUP(H293,'air-quality-london-time-of-day'!E:G,3,FALSE)</f>
        <v>13.3</v>
      </c>
      <c r="Y293">
        <f>VLOOKUP(I293,Weather!F:K,2,)</f>
        <v>4</v>
      </c>
      <c r="Z293">
        <f>VLOOKUP(I293,Weather!F:K,3,)</f>
        <v>0.03</v>
      </c>
      <c r="AA293">
        <f>VLOOKUP(I293,Weather!F:K,4,)</f>
        <v>0.76</v>
      </c>
      <c r="AB293">
        <f>VLOOKUP(I293,Weather!F:K,5,)</f>
        <v>1016</v>
      </c>
      <c r="AC293">
        <f>VLOOKUP(I293,Weather!F:K,6,)</f>
        <v>1</v>
      </c>
    </row>
    <row r="294" spans="1:29" x14ac:dyDescent="0.25">
      <c r="A294" t="s">
        <v>7</v>
      </c>
      <c r="B294" t="s">
        <v>5</v>
      </c>
      <c r="C294" s="1">
        <v>41989.368055555555</v>
      </c>
      <c r="D294" s="3">
        <f t="shared" si="32"/>
        <v>2014</v>
      </c>
      <c r="E294" s="3">
        <f t="shared" si="35"/>
        <v>12</v>
      </c>
      <c r="F294" s="3">
        <f t="shared" si="36"/>
        <v>8</v>
      </c>
      <c r="G294" s="3">
        <f t="shared" si="37"/>
        <v>16</v>
      </c>
      <c r="H294" s="3" t="str">
        <f t="shared" si="38"/>
        <v>2014128</v>
      </c>
      <c r="I294" s="3" t="str">
        <f t="shared" si="39"/>
        <v>201412816</v>
      </c>
      <c r="J294">
        <v>181</v>
      </c>
      <c r="K294">
        <v>108.6</v>
      </c>
      <c r="L294" t="str">
        <f>VLOOKUP(C294,List!$A$2:$C$2089,3,)</f>
        <v>Warren Street</v>
      </c>
      <c r="M294" t="str">
        <f>VLOOKUP(C294,List!$A$2:$C$2089,2,)</f>
        <v>Northern</v>
      </c>
      <c r="N294" t="str">
        <f t="shared" si="33"/>
        <v>Warren Street|Northern</v>
      </c>
      <c r="O294">
        <f>VLOOKUP(N294,Depth!$A$2:$F$427,3,)</f>
        <v>27</v>
      </c>
      <c r="P294">
        <f>VLOOKUP(N294,Depth!$A$2:$F$427,5,)</f>
        <v>101.64</v>
      </c>
      <c r="Q294">
        <f>VLOOKUP(N294,Depth!$A$2:$F$427,6,)</f>
        <v>25.36</v>
      </c>
      <c r="R294">
        <f>VLOOKUP(L294,longitude_latitude!C:J,7,)</f>
        <v>-0.13673581100000001</v>
      </c>
      <c r="S294">
        <f>VLOOKUP(L294,longitude_latitude!C:J,8,)</f>
        <v>51.524018869999999</v>
      </c>
      <c r="T294">
        <f t="shared" si="34"/>
        <v>-7.045178506168754</v>
      </c>
      <c r="U294">
        <f>VLOOKUP(M294,LINE!$A$2:$B$13,2,)</f>
        <v>9</v>
      </c>
      <c r="V294">
        <f>VLOOKUP(L294,Entry_exit!B:P,4,)</f>
        <v>35076</v>
      </c>
      <c r="W294">
        <f>2020 - VLOOKUP(L294, age!$A:$D,4,)</f>
        <v>113</v>
      </c>
      <c r="X294">
        <f>VLOOKUP(H294,'air-quality-london-time-of-day'!E:G,3,FALSE)</f>
        <v>13.3</v>
      </c>
      <c r="Y294">
        <f>VLOOKUP(I294,Weather!F:K,2,)</f>
        <v>4</v>
      </c>
      <c r="Z294">
        <f>VLOOKUP(I294,Weather!F:K,3,)</f>
        <v>0.03</v>
      </c>
      <c r="AA294">
        <f>VLOOKUP(I294,Weather!F:K,4,)</f>
        <v>0.76</v>
      </c>
      <c r="AB294">
        <f>VLOOKUP(I294,Weather!F:K,5,)</f>
        <v>1016</v>
      </c>
      <c r="AC294">
        <f>VLOOKUP(I294,Weather!F:K,6,)</f>
        <v>1</v>
      </c>
    </row>
    <row r="295" spans="1:29" x14ac:dyDescent="0.25">
      <c r="A295" t="s">
        <v>7</v>
      </c>
      <c r="B295" t="s">
        <v>5</v>
      </c>
      <c r="C295" s="1">
        <v>41989.368750000001</v>
      </c>
      <c r="D295" s="3">
        <f t="shared" si="32"/>
        <v>2014</v>
      </c>
      <c r="E295" s="3">
        <f t="shared" si="35"/>
        <v>12</v>
      </c>
      <c r="F295" s="3">
        <f t="shared" si="36"/>
        <v>8</v>
      </c>
      <c r="G295" s="3">
        <f t="shared" si="37"/>
        <v>16</v>
      </c>
      <c r="H295" s="3" t="str">
        <f t="shared" si="38"/>
        <v>2014128</v>
      </c>
      <c r="I295" s="3" t="str">
        <f t="shared" si="39"/>
        <v>201412816</v>
      </c>
      <c r="J295">
        <v>217</v>
      </c>
      <c r="K295">
        <v>130.19999999999999</v>
      </c>
      <c r="L295" t="str">
        <f>VLOOKUP(C295,List!$A$2:$C$2089,3,)</f>
        <v>Euston</v>
      </c>
      <c r="M295" t="str">
        <f>VLOOKUP(C295,List!$A$2:$C$2089,2,)</f>
        <v>Northern</v>
      </c>
      <c r="N295" t="str">
        <f t="shared" si="33"/>
        <v>Euston|Northern</v>
      </c>
      <c r="O295">
        <f>VLOOKUP(N295,Depth!$A$2:$F$427,3,)</f>
        <v>25</v>
      </c>
      <c r="P295">
        <f>VLOOKUP(N295,Depth!$A$2:$F$427,5,)</f>
        <v>97.892499999999998</v>
      </c>
      <c r="Q295">
        <f>VLOOKUP(N295,Depth!$A$2:$F$427,6,)</f>
        <v>27.107500000000002</v>
      </c>
      <c r="R295">
        <f>VLOOKUP(L295,longitude_latitude!C:J,7,)</f>
        <v>-0.13299207099999999</v>
      </c>
      <c r="S295">
        <f>VLOOKUP(L295,longitude_latitude!C:J,8,)</f>
        <v>51.527576680000003</v>
      </c>
      <c r="T295">
        <f t="shared" si="34"/>
        <v>-6.8527591362845044</v>
      </c>
      <c r="U295">
        <f>VLOOKUP(M295,LINE!$A$2:$B$13,2,)</f>
        <v>9</v>
      </c>
      <c r="V295">
        <f>VLOOKUP(L295,Entry_exit!B:P,4,)</f>
        <v>62670</v>
      </c>
      <c r="W295">
        <f>2020 - VLOOKUP(L295, age!$A:$D,4,)</f>
        <v>113</v>
      </c>
      <c r="X295">
        <f>VLOOKUP(H295,'air-quality-london-time-of-day'!E:G,3,FALSE)</f>
        <v>13.3</v>
      </c>
      <c r="Y295">
        <f>VLOOKUP(I295,Weather!F:K,2,)</f>
        <v>4</v>
      </c>
      <c r="Z295">
        <f>VLOOKUP(I295,Weather!F:K,3,)</f>
        <v>0.03</v>
      </c>
      <c r="AA295">
        <f>VLOOKUP(I295,Weather!F:K,4,)</f>
        <v>0.76</v>
      </c>
      <c r="AB295">
        <f>VLOOKUP(I295,Weather!F:K,5,)</f>
        <v>1016</v>
      </c>
      <c r="AC295">
        <f>VLOOKUP(I295,Weather!F:K,6,)</f>
        <v>1</v>
      </c>
    </row>
    <row r="296" spans="1:29" x14ac:dyDescent="0.25">
      <c r="A296" t="s">
        <v>7</v>
      </c>
      <c r="B296" t="s">
        <v>5</v>
      </c>
      <c r="C296" s="1">
        <v>41989.369444444441</v>
      </c>
      <c r="D296" s="3">
        <f t="shared" si="32"/>
        <v>2014</v>
      </c>
      <c r="E296" s="3">
        <f t="shared" si="35"/>
        <v>12</v>
      </c>
      <c r="F296" s="3">
        <f t="shared" si="36"/>
        <v>8</v>
      </c>
      <c r="G296" s="3">
        <f t="shared" si="37"/>
        <v>16</v>
      </c>
      <c r="H296" s="3" t="str">
        <f t="shared" si="38"/>
        <v>2014128</v>
      </c>
      <c r="I296" s="3" t="str">
        <f t="shared" si="39"/>
        <v>201412816</v>
      </c>
      <c r="J296">
        <v>205</v>
      </c>
      <c r="K296">
        <v>123</v>
      </c>
      <c r="L296" t="str">
        <f>VLOOKUP(C296,List!$A$2:$C$2089,3,)</f>
        <v>Mornington Crescent</v>
      </c>
      <c r="M296" t="str">
        <f>VLOOKUP(C296,List!$A$2:$C$2089,2,)</f>
        <v>Northern</v>
      </c>
      <c r="N296" t="str">
        <f t="shared" si="33"/>
        <v>Mornington Crescent|Northern</v>
      </c>
      <c r="O296">
        <f>VLOOKUP(N296,Depth!$A$2:$F$427,3,)</f>
        <v>24</v>
      </c>
      <c r="P296">
        <f>VLOOKUP(N296,Depth!$A$2:$F$427,5,)</f>
        <v>108.71</v>
      </c>
      <c r="Q296">
        <f>VLOOKUP(N296,Depth!$A$2:$F$427,6,)</f>
        <v>15.29</v>
      </c>
      <c r="R296">
        <f>VLOOKUP(L296,longitude_latitude!C:J,7,)</f>
        <v>-0.13714346099999999</v>
      </c>
      <c r="S296">
        <f>VLOOKUP(L296,longitude_latitude!C:J,8,)</f>
        <v>51.53419787</v>
      </c>
      <c r="T296">
        <f t="shared" si="34"/>
        <v>-7.0675782557506279</v>
      </c>
      <c r="U296">
        <f>VLOOKUP(M296,LINE!$A$2:$B$13,2,)</f>
        <v>9</v>
      </c>
      <c r="V296">
        <f>VLOOKUP(L296,Entry_exit!B:P,4,)</f>
        <v>6948</v>
      </c>
      <c r="W296">
        <f>2020 - VLOOKUP(L296, age!$A:$D,4,)</f>
        <v>113</v>
      </c>
      <c r="X296">
        <f>VLOOKUP(H296,'air-quality-london-time-of-day'!E:G,3,FALSE)</f>
        <v>13.3</v>
      </c>
      <c r="Y296">
        <f>VLOOKUP(I296,Weather!F:K,2,)</f>
        <v>4</v>
      </c>
      <c r="Z296">
        <f>VLOOKUP(I296,Weather!F:K,3,)</f>
        <v>0.03</v>
      </c>
      <c r="AA296">
        <f>VLOOKUP(I296,Weather!F:K,4,)</f>
        <v>0.76</v>
      </c>
      <c r="AB296">
        <f>VLOOKUP(I296,Weather!F:K,5,)</f>
        <v>1016</v>
      </c>
      <c r="AC296">
        <f>VLOOKUP(I296,Weather!F:K,6,)</f>
        <v>1</v>
      </c>
    </row>
    <row r="297" spans="1:29" x14ac:dyDescent="0.25">
      <c r="A297" t="s">
        <v>7</v>
      </c>
      <c r="B297" t="s">
        <v>5</v>
      </c>
      <c r="C297" s="1">
        <v>41989.370138888888</v>
      </c>
      <c r="D297" s="3">
        <f t="shared" si="32"/>
        <v>2014</v>
      </c>
      <c r="E297" s="3">
        <f t="shared" si="35"/>
        <v>12</v>
      </c>
      <c r="F297" s="3">
        <f t="shared" si="36"/>
        <v>8</v>
      </c>
      <c r="G297" s="3">
        <f t="shared" si="37"/>
        <v>16</v>
      </c>
      <c r="H297" s="3" t="str">
        <f t="shared" si="38"/>
        <v>2014128</v>
      </c>
      <c r="I297" s="3" t="str">
        <f t="shared" si="39"/>
        <v>201412816</v>
      </c>
      <c r="J297">
        <v>201</v>
      </c>
      <c r="K297">
        <v>120.6</v>
      </c>
      <c r="L297" t="str">
        <f>VLOOKUP(C297,List!$A$2:$C$2089,3,)</f>
        <v>Mornington Crescent</v>
      </c>
      <c r="M297" t="str">
        <f>VLOOKUP(C297,List!$A$2:$C$2089,2,)</f>
        <v>Northern</v>
      </c>
      <c r="N297" t="str">
        <f t="shared" si="33"/>
        <v>Mornington Crescent|Northern</v>
      </c>
      <c r="O297">
        <f>VLOOKUP(N297,Depth!$A$2:$F$427,3,)</f>
        <v>24</v>
      </c>
      <c r="P297">
        <f>VLOOKUP(N297,Depth!$A$2:$F$427,5,)</f>
        <v>108.71</v>
      </c>
      <c r="Q297">
        <f>VLOOKUP(N297,Depth!$A$2:$F$427,6,)</f>
        <v>15.29</v>
      </c>
      <c r="R297">
        <f>VLOOKUP(L297,longitude_latitude!C:J,7,)</f>
        <v>-0.13714346099999999</v>
      </c>
      <c r="S297">
        <f>VLOOKUP(L297,longitude_latitude!C:J,8,)</f>
        <v>51.53419787</v>
      </c>
      <c r="T297">
        <f t="shared" si="34"/>
        <v>-7.0675782557506279</v>
      </c>
      <c r="U297">
        <f>VLOOKUP(M297,LINE!$A$2:$B$13,2,)</f>
        <v>9</v>
      </c>
      <c r="V297">
        <f>VLOOKUP(L297,Entry_exit!B:P,4,)</f>
        <v>6948</v>
      </c>
      <c r="W297">
        <f>2020 - VLOOKUP(L297, age!$A:$D,4,)</f>
        <v>113</v>
      </c>
      <c r="X297">
        <f>VLOOKUP(H297,'air-quality-london-time-of-day'!E:G,3,FALSE)</f>
        <v>13.3</v>
      </c>
      <c r="Y297">
        <f>VLOOKUP(I297,Weather!F:K,2,)</f>
        <v>4</v>
      </c>
      <c r="Z297">
        <f>VLOOKUP(I297,Weather!F:K,3,)</f>
        <v>0.03</v>
      </c>
      <c r="AA297">
        <f>VLOOKUP(I297,Weather!F:K,4,)</f>
        <v>0.76</v>
      </c>
      <c r="AB297">
        <f>VLOOKUP(I297,Weather!F:K,5,)</f>
        <v>1016</v>
      </c>
      <c r="AC297">
        <f>VLOOKUP(I297,Weather!F:K,6,)</f>
        <v>1</v>
      </c>
    </row>
    <row r="298" spans="1:29" x14ac:dyDescent="0.25">
      <c r="A298" t="s">
        <v>7</v>
      </c>
      <c r="B298" t="s">
        <v>5</v>
      </c>
      <c r="C298" s="1">
        <v>41989.370833333334</v>
      </c>
      <c r="D298" s="3">
        <f t="shared" si="32"/>
        <v>2014</v>
      </c>
      <c r="E298" s="3">
        <f t="shared" si="35"/>
        <v>12</v>
      </c>
      <c r="F298" s="3">
        <f t="shared" si="36"/>
        <v>8</v>
      </c>
      <c r="G298" s="3">
        <f t="shared" si="37"/>
        <v>16</v>
      </c>
      <c r="H298" s="3" t="str">
        <f t="shared" si="38"/>
        <v>2014128</v>
      </c>
      <c r="I298" s="3" t="str">
        <f t="shared" si="39"/>
        <v>201412816</v>
      </c>
      <c r="J298">
        <v>214</v>
      </c>
      <c r="K298">
        <v>128.4</v>
      </c>
      <c r="L298" t="str">
        <f>VLOOKUP(C298,List!$A$2:$C$2089,3,)</f>
        <v>Camden Town</v>
      </c>
      <c r="M298" t="str">
        <f>VLOOKUP(C298,List!$A$2:$C$2089,2,)</f>
        <v>Northern</v>
      </c>
      <c r="N298" t="str">
        <f t="shared" si="33"/>
        <v>Camden Town|Northern</v>
      </c>
      <c r="O298">
        <f>VLOOKUP(N298,Depth!$A$2:$F$427,3,)</f>
        <v>27</v>
      </c>
      <c r="P298">
        <f>VLOOKUP(N298,Depth!$A$2:$F$427,5,)</f>
        <v>110.545</v>
      </c>
      <c r="Q298">
        <f>VLOOKUP(N298,Depth!$A$2:$F$427,6,)</f>
        <v>16.454999999999998</v>
      </c>
      <c r="R298">
        <f>VLOOKUP(L298,longitude_latitude!C:J,7,)</f>
        <v>-0.14101688800000001</v>
      </c>
      <c r="S298">
        <f>VLOOKUP(L298,longitude_latitude!C:J,8,)</f>
        <v>51.538724119999998</v>
      </c>
      <c r="T298">
        <f t="shared" si="34"/>
        <v>-7.2678304868929384</v>
      </c>
      <c r="U298">
        <f>VLOOKUP(M298,LINE!$A$2:$B$13,2,)</f>
        <v>9</v>
      </c>
      <c r="V298">
        <f>VLOOKUP(L298,Entry_exit!B:P,4,)</f>
        <v>29308</v>
      </c>
      <c r="W298">
        <f>2020 - VLOOKUP(L298, age!$A:$D,4,)</f>
        <v>113</v>
      </c>
      <c r="X298">
        <f>VLOOKUP(H298,'air-quality-london-time-of-day'!E:G,3,FALSE)</f>
        <v>13.3</v>
      </c>
      <c r="Y298">
        <f>VLOOKUP(I298,Weather!F:K,2,)</f>
        <v>4</v>
      </c>
      <c r="Z298">
        <f>VLOOKUP(I298,Weather!F:K,3,)</f>
        <v>0.03</v>
      </c>
      <c r="AA298">
        <f>VLOOKUP(I298,Weather!F:K,4,)</f>
        <v>0.76</v>
      </c>
      <c r="AB298">
        <f>VLOOKUP(I298,Weather!F:K,5,)</f>
        <v>1016</v>
      </c>
      <c r="AC298">
        <f>VLOOKUP(I298,Weather!F:K,6,)</f>
        <v>1</v>
      </c>
    </row>
    <row r="299" spans="1:29" x14ac:dyDescent="0.25">
      <c r="A299" t="s">
        <v>7</v>
      </c>
      <c r="B299" t="s">
        <v>5</v>
      </c>
      <c r="C299" s="1">
        <v>41989.371527777781</v>
      </c>
      <c r="D299" s="3">
        <f t="shared" si="32"/>
        <v>2014</v>
      </c>
      <c r="E299" s="3">
        <f t="shared" si="35"/>
        <v>12</v>
      </c>
      <c r="F299" s="3">
        <f t="shared" si="36"/>
        <v>8</v>
      </c>
      <c r="G299" s="3">
        <f t="shared" si="37"/>
        <v>16</v>
      </c>
      <c r="H299" s="3" t="str">
        <f t="shared" si="38"/>
        <v>2014128</v>
      </c>
      <c r="I299" s="3" t="str">
        <f t="shared" si="39"/>
        <v>201412816</v>
      </c>
      <c r="J299">
        <v>213</v>
      </c>
      <c r="K299">
        <v>127.8</v>
      </c>
      <c r="L299" t="str">
        <f>VLOOKUP(C299,List!$A$2:$C$2089,3,)</f>
        <v>Camden Town</v>
      </c>
      <c r="M299" t="str">
        <f>VLOOKUP(C299,List!$A$2:$C$2089,2,)</f>
        <v>Northern</v>
      </c>
      <c r="N299" t="str">
        <f t="shared" si="33"/>
        <v>Camden Town|Northern</v>
      </c>
      <c r="O299">
        <f>VLOOKUP(N299,Depth!$A$2:$F$427,3,)</f>
        <v>27</v>
      </c>
      <c r="P299">
        <f>VLOOKUP(N299,Depth!$A$2:$F$427,5,)</f>
        <v>110.545</v>
      </c>
      <c r="Q299">
        <f>VLOOKUP(N299,Depth!$A$2:$F$427,6,)</f>
        <v>16.454999999999998</v>
      </c>
      <c r="R299">
        <f>VLOOKUP(L299,longitude_latitude!C:J,7,)</f>
        <v>-0.14101688800000001</v>
      </c>
      <c r="S299">
        <f>VLOOKUP(L299,longitude_latitude!C:J,8,)</f>
        <v>51.538724119999998</v>
      </c>
      <c r="T299">
        <f t="shared" si="34"/>
        <v>-7.2678304868929384</v>
      </c>
      <c r="U299">
        <f>VLOOKUP(M299,LINE!$A$2:$B$13,2,)</f>
        <v>9</v>
      </c>
      <c r="V299">
        <f>VLOOKUP(L299,Entry_exit!B:P,4,)</f>
        <v>29308</v>
      </c>
      <c r="W299">
        <f>2020 - VLOOKUP(L299, age!$A:$D,4,)</f>
        <v>113</v>
      </c>
      <c r="X299">
        <f>VLOOKUP(H299,'air-quality-london-time-of-day'!E:G,3,FALSE)</f>
        <v>13.3</v>
      </c>
      <c r="Y299">
        <f>VLOOKUP(I299,Weather!F:K,2,)</f>
        <v>4</v>
      </c>
      <c r="Z299">
        <f>VLOOKUP(I299,Weather!F:K,3,)</f>
        <v>0.03</v>
      </c>
      <c r="AA299">
        <f>VLOOKUP(I299,Weather!F:K,4,)</f>
        <v>0.76</v>
      </c>
      <c r="AB299">
        <f>VLOOKUP(I299,Weather!F:K,5,)</f>
        <v>1016</v>
      </c>
      <c r="AC299">
        <f>VLOOKUP(I299,Weather!F:K,6,)</f>
        <v>1</v>
      </c>
    </row>
    <row r="300" spans="1:29" x14ac:dyDescent="0.25">
      <c r="A300" t="s">
        <v>7</v>
      </c>
      <c r="B300" t="s">
        <v>5</v>
      </c>
      <c r="C300" s="1">
        <v>41989.37222222222</v>
      </c>
      <c r="D300" s="3">
        <f t="shared" si="32"/>
        <v>2014</v>
      </c>
      <c r="E300" s="3">
        <f t="shared" si="35"/>
        <v>12</v>
      </c>
      <c r="F300" s="3">
        <f t="shared" si="36"/>
        <v>8</v>
      </c>
      <c r="G300" s="3">
        <f t="shared" si="37"/>
        <v>16</v>
      </c>
      <c r="H300" s="3" t="str">
        <f t="shared" si="38"/>
        <v>2014128</v>
      </c>
      <c r="I300" s="3" t="str">
        <f t="shared" si="39"/>
        <v>201412816</v>
      </c>
      <c r="J300">
        <v>214</v>
      </c>
      <c r="K300">
        <v>128.4</v>
      </c>
      <c r="L300" t="str">
        <f>VLOOKUP(C300,List!$A$2:$C$2089,3,)</f>
        <v>Kentish Town</v>
      </c>
      <c r="M300" t="str">
        <f>VLOOKUP(C300,List!$A$2:$C$2089,2,)</f>
        <v>Northern</v>
      </c>
      <c r="N300" t="str">
        <f t="shared" si="33"/>
        <v>Kentish Town|Northern</v>
      </c>
      <c r="O300">
        <f>VLOOKUP(N300,Depth!$A$2:$F$427,3,)</f>
        <v>37</v>
      </c>
      <c r="P300">
        <f>VLOOKUP(N300,Depth!$A$2:$F$427,5,)</f>
        <v>114.38500000000001</v>
      </c>
      <c r="Q300">
        <f>VLOOKUP(N300,Depth!$A$2:$F$427,6,)</f>
        <v>22.614999999999998</v>
      </c>
      <c r="R300">
        <f>VLOOKUP(L300,longitude_latitude!C:J,7,)</f>
        <v>-0.13914119</v>
      </c>
      <c r="S300">
        <f>VLOOKUP(L300,longitude_latitude!C:J,8,)</f>
        <v>51.549788650000004</v>
      </c>
      <c r="T300">
        <f t="shared" si="34"/>
        <v>-7.1726989370094936</v>
      </c>
      <c r="U300">
        <f>VLOOKUP(M300,LINE!$A$2:$B$13,2,)</f>
        <v>9</v>
      </c>
      <c r="V300">
        <f>VLOOKUP(L300,Entry_exit!B:P,4,)</f>
        <v>17315</v>
      </c>
      <c r="W300">
        <f>2020 - VLOOKUP(L300, age!$A:$D,4,)</f>
        <v>113</v>
      </c>
      <c r="X300">
        <f>VLOOKUP(H300,'air-quality-london-time-of-day'!E:G,3,FALSE)</f>
        <v>13.3</v>
      </c>
      <c r="Y300">
        <f>VLOOKUP(I300,Weather!F:K,2,)</f>
        <v>4</v>
      </c>
      <c r="Z300">
        <f>VLOOKUP(I300,Weather!F:K,3,)</f>
        <v>0.03</v>
      </c>
      <c r="AA300">
        <f>VLOOKUP(I300,Weather!F:K,4,)</f>
        <v>0.76</v>
      </c>
      <c r="AB300">
        <f>VLOOKUP(I300,Weather!F:K,5,)</f>
        <v>1016</v>
      </c>
      <c r="AC300">
        <f>VLOOKUP(I300,Weather!F:K,6,)</f>
        <v>1</v>
      </c>
    </row>
    <row r="301" spans="1:29" x14ac:dyDescent="0.25">
      <c r="A301" t="s">
        <v>7</v>
      </c>
      <c r="B301" t="s">
        <v>5</v>
      </c>
      <c r="C301" s="1">
        <v>41989.372916666667</v>
      </c>
      <c r="D301" s="3">
        <f t="shared" si="32"/>
        <v>2014</v>
      </c>
      <c r="E301" s="3">
        <f t="shared" si="35"/>
        <v>12</v>
      </c>
      <c r="F301" s="3">
        <f t="shared" si="36"/>
        <v>8</v>
      </c>
      <c r="G301" s="3">
        <f t="shared" si="37"/>
        <v>16</v>
      </c>
      <c r="H301" s="3" t="str">
        <f t="shared" si="38"/>
        <v>2014128</v>
      </c>
      <c r="I301" s="3" t="str">
        <f t="shared" si="39"/>
        <v>201412816</v>
      </c>
      <c r="J301">
        <v>223</v>
      </c>
      <c r="K301">
        <v>133.80000000000001</v>
      </c>
      <c r="L301" t="str">
        <f>VLOOKUP(C301,List!$A$2:$C$2089,3,)</f>
        <v>Kentish Town</v>
      </c>
      <c r="M301" t="str">
        <f>VLOOKUP(C301,List!$A$2:$C$2089,2,)</f>
        <v>Northern</v>
      </c>
      <c r="N301" t="str">
        <f t="shared" si="33"/>
        <v>Kentish Town|Northern</v>
      </c>
      <c r="O301">
        <f>VLOOKUP(N301,Depth!$A$2:$F$427,3,)</f>
        <v>37</v>
      </c>
      <c r="P301">
        <f>VLOOKUP(N301,Depth!$A$2:$F$427,5,)</f>
        <v>114.38500000000001</v>
      </c>
      <c r="Q301">
        <f>VLOOKUP(N301,Depth!$A$2:$F$427,6,)</f>
        <v>22.614999999999998</v>
      </c>
      <c r="R301">
        <f>VLOOKUP(L301,longitude_latitude!C:J,7,)</f>
        <v>-0.13914119</v>
      </c>
      <c r="S301">
        <f>VLOOKUP(L301,longitude_latitude!C:J,8,)</f>
        <v>51.549788650000004</v>
      </c>
      <c r="T301">
        <f t="shared" si="34"/>
        <v>-7.1726989370094936</v>
      </c>
      <c r="U301">
        <f>VLOOKUP(M301,LINE!$A$2:$B$13,2,)</f>
        <v>9</v>
      </c>
      <c r="V301">
        <f>VLOOKUP(L301,Entry_exit!B:P,4,)</f>
        <v>17315</v>
      </c>
      <c r="W301">
        <f>2020 - VLOOKUP(L301, age!$A:$D,4,)</f>
        <v>113</v>
      </c>
      <c r="X301">
        <f>VLOOKUP(H301,'air-quality-london-time-of-day'!E:G,3,FALSE)</f>
        <v>13.3</v>
      </c>
      <c r="Y301">
        <f>VLOOKUP(I301,Weather!F:K,2,)</f>
        <v>4</v>
      </c>
      <c r="Z301">
        <f>VLOOKUP(I301,Weather!F:K,3,)</f>
        <v>0.03</v>
      </c>
      <c r="AA301">
        <f>VLOOKUP(I301,Weather!F:K,4,)</f>
        <v>0.76</v>
      </c>
      <c r="AB301">
        <f>VLOOKUP(I301,Weather!F:K,5,)</f>
        <v>1016</v>
      </c>
      <c r="AC301">
        <f>VLOOKUP(I301,Weather!F:K,6,)</f>
        <v>1</v>
      </c>
    </row>
    <row r="302" spans="1:29" x14ac:dyDescent="0.25">
      <c r="A302" t="s">
        <v>7</v>
      </c>
      <c r="B302" t="s">
        <v>5</v>
      </c>
      <c r="C302" s="1">
        <v>41989.373611111114</v>
      </c>
      <c r="D302" s="3">
        <f t="shared" si="32"/>
        <v>2014</v>
      </c>
      <c r="E302" s="3">
        <f t="shared" si="35"/>
        <v>12</v>
      </c>
      <c r="F302" s="3">
        <f t="shared" si="36"/>
        <v>8</v>
      </c>
      <c r="G302" s="3">
        <f t="shared" si="37"/>
        <v>16</v>
      </c>
      <c r="H302" s="3" t="str">
        <f t="shared" si="38"/>
        <v>2014128</v>
      </c>
      <c r="I302" s="3" t="str">
        <f t="shared" si="39"/>
        <v>201412816</v>
      </c>
      <c r="J302">
        <v>213</v>
      </c>
      <c r="K302">
        <v>127.8</v>
      </c>
      <c r="L302" t="str">
        <f>VLOOKUP(C302,List!$A$2:$C$2089,3,)</f>
        <v>Tufnell Park</v>
      </c>
      <c r="M302" t="str">
        <f>VLOOKUP(C302,List!$A$2:$C$2089,2,)</f>
        <v>Northern</v>
      </c>
      <c r="N302" t="str">
        <f t="shared" si="33"/>
        <v>Tufnell Park|Northern</v>
      </c>
      <c r="O302">
        <f>VLOOKUP(N302,Depth!$A$2:$F$427,3,)</f>
        <v>44</v>
      </c>
      <c r="P302">
        <f>VLOOKUP(N302,Depth!$A$2:$F$427,5,)</f>
        <v>123.29</v>
      </c>
      <c r="Q302">
        <f>VLOOKUP(N302,Depth!$A$2:$F$427,6,)</f>
        <v>20.71</v>
      </c>
      <c r="R302">
        <f>VLOOKUP(L302,longitude_latitude!C:J,7,)</f>
        <v>-0.136858377</v>
      </c>
      <c r="S302">
        <f>VLOOKUP(L302,longitude_latitude!C:J,8,)</f>
        <v>51.556339800000003</v>
      </c>
      <c r="T302">
        <f t="shared" si="34"/>
        <v>-7.0559169890885052</v>
      </c>
      <c r="U302">
        <f>VLOOKUP(M302,LINE!$A$2:$B$13,2,)</f>
        <v>9</v>
      </c>
      <c r="V302">
        <f>VLOOKUP(L302,Entry_exit!B:P,4,)</f>
        <v>0</v>
      </c>
      <c r="W302">
        <f>2020 - VLOOKUP(L302, age!$A:$D,4,)</f>
        <v>113</v>
      </c>
      <c r="X302">
        <f>VLOOKUP(H302,'air-quality-london-time-of-day'!E:G,3,FALSE)</f>
        <v>13.3</v>
      </c>
      <c r="Y302">
        <f>VLOOKUP(I302,Weather!F:K,2,)</f>
        <v>4</v>
      </c>
      <c r="Z302">
        <f>VLOOKUP(I302,Weather!F:K,3,)</f>
        <v>0.03</v>
      </c>
      <c r="AA302">
        <f>VLOOKUP(I302,Weather!F:K,4,)</f>
        <v>0.76</v>
      </c>
      <c r="AB302">
        <f>VLOOKUP(I302,Weather!F:K,5,)</f>
        <v>1016</v>
      </c>
      <c r="AC302">
        <f>VLOOKUP(I302,Weather!F:K,6,)</f>
        <v>1</v>
      </c>
    </row>
    <row r="303" spans="1:29" x14ac:dyDescent="0.25">
      <c r="A303" t="s">
        <v>7</v>
      </c>
      <c r="B303" t="s">
        <v>5</v>
      </c>
      <c r="C303" s="1">
        <v>41989.374305555553</v>
      </c>
      <c r="D303" s="3">
        <f t="shared" si="32"/>
        <v>2014</v>
      </c>
      <c r="E303" s="3">
        <f t="shared" si="35"/>
        <v>12</v>
      </c>
      <c r="F303" s="3">
        <f t="shared" si="36"/>
        <v>8</v>
      </c>
      <c r="G303" s="3">
        <f t="shared" si="37"/>
        <v>16</v>
      </c>
      <c r="H303" s="3" t="str">
        <f t="shared" si="38"/>
        <v>2014128</v>
      </c>
      <c r="I303" s="3" t="str">
        <f t="shared" si="39"/>
        <v>201412816</v>
      </c>
      <c r="J303">
        <v>192</v>
      </c>
      <c r="K303">
        <v>115.2</v>
      </c>
      <c r="L303" t="str">
        <f>VLOOKUP(C303,List!$A$2:$C$2089,3,)</f>
        <v>Archway</v>
      </c>
      <c r="M303" t="str">
        <f>VLOOKUP(C303,List!$A$2:$C$2089,2,)</f>
        <v>Northern</v>
      </c>
      <c r="N303" t="str">
        <f t="shared" si="33"/>
        <v>Archway|Northern</v>
      </c>
      <c r="O303">
        <f>VLOOKUP(N303,Depth!$A$2:$F$427,3,)</f>
        <v>56</v>
      </c>
      <c r="P303">
        <f>VLOOKUP(N303,Depth!$A$2:$F$427,5,)</f>
        <v>134.72999999999999</v>
      </c>
      <c r="Q303">
        <f>VLOOKUP(N303,Depth!$A$2:$F$427,6,)</f>
        <v>21.27</v>
      </c>
      <c r="R303">
        <f>VLOOKUP(L303,longitude_latitude!C:J,7,)</f>
        <v>-0.13344404000000001</v>
      </c>
      <c r="S303">
        <f>VLOOKUP(L303,longitude_latitude!C:J,8,)</f>
        <v>51.56403452</v>
      </c>
      <c r="T303">
        <f t="shared" si="34"/>
        <v>-6.8809130850482614</v>
      </c>
      <c r="U303">
        <f>VLOOKUP(M303,LINE!$A$2:$B$13,2,)</f>
        <v>9</v>
      </c>
      <c r="V303">
        <f>VLOOKUP(L303,Entry_exit!B:P,4,)</f>
        <v>16017</v>
      </c>
      <c r="W303">
        <f>2020 - VLOOKUP(L303, age!$A:$D,4,)</f>
        <v>113</v>
      </c>
      <c r="X303">
        <f>VLOOKUP(H303,'air-quality-london-time-of-day'!E:G,3,FALSE)</f>
        <v>13.3</v>
      </c>
      <c r="Y303">
        <f>VLOOKUP(I303,Weather!F:K,2,)</f>
        <v>4</v>
      </c>
      <c r="Z303">
        <f>VLOOKUP(I303,Weather!F:K,3,)</f>
        <v>0.03</v>
      </c>
      <c r="AA303">
        <f>VLOOKUP(I303,Weather!F:K,4,)</f>
        <v>0.76</v>
      </c>
      <c r="AB303">
        <f>VLOOKUP(I303,Weather!F:K,5,)</f>
        <v>1016</v>
      </c>
      <c r="AC303">
        <f>VLOOKUP(I303,Weather!F:K,6,)</f>
        <v>1</v>
      </c>
    </row>
    <row r="304" spans="1:29" x14ac:dyDescent="0.25">
      <c r="A304" t="s">
        <v>7</v>
      </c>
      <c r="B304" t="s">
        <v>5</v>
      </c>
      <c r="C304" s="1">
        <v>41989.375</v>
      </c>
      <c r="D304" s="3">
        <f t="shared" si="32"/>
        <v>2014</v>
      </c>
      <c r="E304" s="3">
        <f t="shared" si="35"/>
        <v>12</v>
      </c>
      <c r="F304" s="3">
        <f t="shared" si="36"/>
        <v>9</v>
      </c>
      <c r="G304" s="3">
        <f t="shared" si="37"/>
        <v>16</v>
      </c>
      <c r="H304" s="3" t="str">
        <f t="shared" si="38"/>
        <v>2014129</v>
      </c>
      <c r="I304" s="3" t="str">
        <f t="shared" si="39"/>
        <v>201412916</v>
      </c>
      <c r="J304">
        <v>132</v>
      </c>
      <c r="K304">
        <v>79.2</v>
      </c>
      <c r="L304" t="str">
        <f>VLOOKUP(C304,List!$A$2:$C$2089,3,)</f>
        <v>Archway</v>
      </c>
      <c r="M304" t="str">
        <f>VLOOKUP(C304,List!$A$2:$C$2089,2,)</f>
        <v>Northern</v>
      </c>
      <c r="N304" t="str">
        <f t="shared" si="33"/>
        <v>Archway|Northern</v>
      </c>
      <c r="O304">
        <f>VLOOKUP(N304,Depth!$A$2:$F$427,3,)</f>
        <v>56</v>
      </c>
      <c r="P304">
        <f>VLOOKUP(N304,Depth!$A$2:$F$427,5,)</f>
        <v>134.72999999999999</v>
      </c>
      <c r="Q304">
        <f>VLOOKUP(N304,Depth!$A$2:$F$427,6,)</f>
        <v>21.27</v>
      </c>
      <c r="R304">
        <f>VLOOKUP(L304,longitude_latitude!C:J,7,)</f>
        <v>-0.13344404000000001</v>
      </c>
      <c r="S304">
        <f>VLOOKUP(L304,longitude_latitude!C:J,8,)</f>
        <v>51.56403452</v>
      </c>
      <c r="T304">
        <f t="shared" si="34"/>
        <v>-6.8809130850482614</v>
      </c>
      <c r="U304">
        <f>VLOOKUP(M304,LINE!$A$2:$B$13,2,)</f>
        <v>9</v>
      </c>
      <c r="V304">
        <f>VLOOKUP(L304,Entry_exit!B:P,4,)</f>
        <v>16017</v>
      </c>
      <c r="W304">
        <f>2020 - VLOOKUP(L304, age!$A:$D,4,)</f>
        <v>113</v>
      </c>
      <c r="X304">
        <f>VLOOKUP(H304,'air-quality-london-time-of-day'!E:G,3,FALSE)</f>
        <v>13.5</v>
      </c>
      <c r="Y304">
        <f>VLOOKUP(I304,Weather!F:K,2,)</f>
        <v>4.6244897959183522</v>
      </c>
      <c r="Z304">
        <f>VLOOKUP(I304,Weather!F:K,3,)</f>
        <v>0.03</v>
      </c>
      <c r="AA304">
        <f>VLOOKUP(I304,Weather!F:K,4,)</f>
        <v>0.76</v>
      </c>
      <c r="AB304">
        <f>VLOOKUP(I304,Weather!F:K,5,)</f>
        <v>1016</v>
      </c>
      <c r="AC304">
        <f>VLOOKUP(I304,Weather!F:K,6,)</f>
        <v>1</v>
      </c>
    </row>
    <row r="305" spans="1:29" x14ac:dyDescent="0.25">
      <c r="A305" t="s">
        <v>7</v>
      </c>
      <c r="B305" t="s">
        <v>5</v>
      </c>
      <c r="C305" s="1">
        <v>41989.375694444447</v>
      </c>
      <c r="D305" s="3">
        <f t="shared" si="32"/>
        <v>2014</v>
      </c>
      <c r="E305" s="3">
        <f t="shared" si="35"/>
        <v>12</v>
      </c>
      <c r="F305" s="3">
        <f t="shared" si="36"/>
        <v>9</v>
      </c>
      <c r="G305" s="3">
        <f t="shared" si="37"/>
        <v>16</v>
      </c>
      <c r="H305" s="3" t="str">
        <f t="shared" si="38"/>
        <v>2014129</v>
      </c>
      <c r="I305" s="3" t="str">
        <f t="shared" si="39"/>
        <v>201412916</v>
      </c>
      <c r="J305">
        <v>161</v>
      </c>
      <c r="K305">
        <v>96.6</v>
      </c>
      <c r="L305" t="str">
        <f>VLOOKUP(C305,List!$A$2:$C$2089,3,)</f>
        <v>Archway</v>
      </c>
      <c r="M305" t="str">
        <f>VLOOKUP(C305,List!$A$2:$C$2089,2,)</f>
        <v>Northern</v>
      </c>
      <c r="N305" t="str">
        <f t="shared" si="33"/>
        <v>Archway|Northern</v>
      </c>
      <c r="O305">
        <f>VLOOKUP(N305,Depth!$A$2:$F$427,3,)</f>
        <v>56</v>
      </c>
      <c r="P305">
        <f>VLOOKUP(N305,Depth!$A$2:$F$427,5,)</f>
        <v>134.72999999999999</v>
      </c>
      <c r="Q305">
        <f>VLOOKUP(N305,Depth!$A$2:$F$427,6,)</f>
        <v>21.27</v>
      </c>
      <c r="R305">
        <f>VLOOKUP(L305,longitude_latitude!C:J,7,)</f>
        <v>-0.13344404000000001</v>
      </c>
      <c r="S305">
        <f>VLOOKUP(L305,longitude_latitude!C:J,8,)</f>
        <v>51.56403452</v>
      </c>
      <c r="T305">
        <f t="shared" si="34"/>
        <v>-6.8809130850482614</v>
      </c>
      <c r="U305">
        <f>VLOOKUP(M305,LINE!$A$2:$B$13,2,)</f>
        <v>9</v>
      </c>
      <c r="V305">
        <f>VLOOKUP(L305,Entry_exit!B:P,4,)</f>
        <v>16017</v>
      </c>
      <c r="W305">
        <f>2020 - VLOOKUP(L305, age!$A:$D,4,)</f>
        <v>113</v>
      </c>
      <c r="X305">
        <f>VLOOKUP(H305,'air-quality-london-time-of-day'!E:G,3,FALSE)</f>
        <v>13.5</v>
      </c>
      <c r="Y305">
        <f>VLOOKUP(I305,Weather!F:K,2,)</f>
        <v>4.6244897959183522</v>
      </c>
      <c r="Z305">
        <f>VLOOKUP(I305,Weather!F:K,3,)</f>
        <v>0.03</v>
      </c>
      <c r="AA305">
        <f>VLOOKUP(I305,Weather!F:K,4,)</f>
        <v>0.76</v>
      </c>
      <c r="AB305">
        <f>VLOOKUP(I305,Weather!F:K,5,)</f>
        <v>1016</v>
      </c>
      <c r="AC305">
        <f>VLOOKUP(I305,Weather!F:K,6,)</f>
        <v>1</v>
      </c>
    </row>
    <row r="306" spans="1:29" x14ac:dyDescent="0.25">
      <c r="A306" t="s">
        <v>7</v>
      </c>
      <c r="B306" t="s">
        <v>5</v>
      </c>
      <c r="C306" s="1">
        <v>41989.376388888886</v>
      </c>
      <c r="D306" s="3">
        <f t="shared" si="32"/>
        <v>2014</v>
      </c>
      <c r="E306" s="3">
        <f t="shared" si="35"/>
        <v>12</v>
      </c>
      <c r="F306" s="3">
        <f t="shared" si="36"/>
        <v>9</v>
      </c>
      <c r="G306" s="3">
        <f t="shared" si="37"/>
        <v>16</v>
      </c>
      <c r="H306" s="3" t="str">
        <f t="shared" si="38"/>
        <v>2014129</v>
      </c>
      <c r="I306" s="3" t="str">
        <f t="shared" si="39"/>
        <v>201412916</v>
      </c>
      <c r="J306">
        <v>180</v>
      </c>
      <c r="K306">
        <v>108</v>
      </c>
      <c r="L306" t="str">
        <f>VLOOKUP(C306,List!$A$2:$C$2089,3,)</f>
        <v>Highgate</v>
      </c>
      <c r="M306" t="str">
        <f>VLOOKUP(C306,List!$A$2:$C$2089,2,)</f>
        <v>Northern</v>
      </c>
      <c r="N306" t="str">
        <f t="shared" si="33"/>
        <v>Highgate|Northern</v>
      </c>
      <c r="O306">
        <f>VLOOKUP(N306,Depth!$A$2:$F$427,3,)</f>
        <v>100</v>
      </c>
      <c r="P306">
        <f>VLOOKUP(N306,Depth!$A$2:$F$427,5,)</f>
        <v>162.66999999999999</v>
      </c>
      <c r="Q306">
        <f>VLOOKUP(N306,Depth!$A$2:$F$427,6,)</f>
        <v>37.33</v>
      </c>
      <c r="R306">
        <f>VLOOKUP(L306,longitude_latitude!C:J,7,)</f>
        <v>-0.14486065200000001</v>
      </c>
      <c r="S306">
        <f>VLOOKUP(L306,longitude_latitude!C:J,8,)</f>
        <v>51.577342000000002</v>
      </c>
      <c r="T306">
        <f t="shared" si="34"/>
        <v>-7.4715273905469841</v>
      </c>
      <c r="U306">
        <f>VLOOKUP(M306,LINE!$A$2:$B$13,2,)</f>
        <v>9</v>
      </c>
      <c r="V306">
        <f>VLOOKUP(L306,Entry_exit!B:P,4,)</f>
        <v>8953</v>
      </c>
      <c r="W306">
        <f>2020 - VLOOKUP(L306, age!$A:$D,4,)</f>
        <v>79</v>
      </c>
      <c r="X306">
        <f>VLOOKUP(H306,'air-quality-london-time-of-day'!E:G,3,FALSE)</f>
        <v>13.5</v>
      </c>
      <c r="Y306">
        <f>VLOOKUP(I306,Weather!F:K,2,)</f>
        <v>4.6244897959183522</v>
      </c>
      <c r="Z306">
        <f>VLOOKUP(I306,Weather!F:K,3,)</f>
        <v>0.03</v>
      </c>
      <c r="AA306">
        <f>VLOOKUP(I306,Weather!F:K,4,)</f>
        <v>0.76</v>
      </c>
      <c r="AB306">
        <f>VLOOKUP(I306,Weather!F:K,5,)</f>
        <v>1016</v>
      </c>
      <c r="AC306">
        <f>VLOOKUP(I306,Weather!F:K,6,)</f>
        <v>1</v>
      </c>
    </row>
    <row r="307" spans="1:29" x14ac:dyDescent="0.25">
      <c r="A307" t="s">
        <v>7</v>
      </c>
      <c r="B307" t="s">
        <v>5</v>
      </c>
      <c r="C307" s="1">
        <v>41989.377083333333</v>
      </c>
      <c r="D307" s="3">
        <f t="shared" si="32"/>
        <v>2014</v>
      </c>
      <c r="E307" s="3">
        <f t="shared" si="35"/>
        <v>12</v>
      </c>
      <c r="F307" s="3">
        <f t="shared" si="36"/>
        <v>9</v>
      </c>
      <c r="G307" s="3">
        <f t="shared" si="37"/>
        <v>16</v>
      </c>
      <c r="H307" s="3" t="str">
        <f t="shared" si="38"/>
        <v>2014129</v>
      </c>
      <c r="I307" s="3" t="str">
        <f t="shared" si="39"/>
        <v>201412916</v>
      </c>
      <c r="J307">
        <v>177</v>
      </c>
      <c r="K307">
        <v>106.2</v>
      </c>
      <c r="L307" t="str">
        <f>VLOOKUP(C307,List!$A$2:$C$2089,3,)</f>
        <v>Highgate</v>
      </c>
      <c r="M307" t="str">
        <f>VLOOKUP(C307,List!$A$2:$C$2089,2,)</f>
        <v>Northern</v>
      </c>
      <c r="N307" t="str">
        <f t="shared" si="33"/>
        <v>Highgate|Northern</v>
      </c>
      <c r="O307">
        <f>VLOOKUP(N307,Depth!$A$2:$F$427,3,)</f>
        <v>100</v>
      </c>
      <c r="P307">
        <f>VLOOKUP(N307,Depth!$A$2:$F$427,5,)</f>
        <v>162.66999999999999</v>
      </c>
      <c r="Q307">
        <f>VLOOKUP(N307,Depth!$A$2:$F$427,6,)</f>
        <v>37.33</v>
      </c>
      <c r="R307">
        <f>VLOOKUP(L307,longitude_latitude!C:J,7,)</f>
        <v>-0.14486065200000001</v>
      </c>
      <c r="S307">
        <f>VLOOKUP(L307,longitude_latitude!C:J,8,)</f>
        <v>51.577342000000002</v>
      </c>
      <c r="T307">
        <f t="shared" si="34"/>
        <v>-7.4715273905469841</v>
      </c>
      <c r="U307">
        <f>VLOOKUP(M307,LINE!$A$2:$B$13,2,)</f>
        <v>9</v>
      </c>
      <c r="V307">
        <f>VLOOKUP(L307,Entry_exit!B:P,4,)</f>
        <v>8953</v>
      </c>
      <c r="W307">
        <f>2020 - VLOOKUP(L307, age!$A:$D,4,)</f>
        <v>79</v>
      </c>
      <c r="X307">
        <f>VLOOKUP(H307,'air-quality-london-time-of-day'!E:G,3,FALSE)</f>
        <v>13.5</v>
      </c>
      <c r="Y307">
        <f>VLOOKUP(I307,Weather!F:K,2,)</f>
        <v>4.6244897959183522</v>
      </c>
      <c r="Z307">
        <f>VLOOKUP(I307,Weather!F:K,3,)</f>
        <v>0.03</v>
      </c>
      <c r="AA307">
        <f>VLOOKUP(I307,Weather!F:K,4,)</f>
        <v>0.76</v>
      </c>
      <c r="AB307">
        <f>VLOOKUP(I307,Weather!F:K,5,)</f>
        <v>1016</v>
      </c>
      <c r="AC307">
        <f>VLOOKUP(I307,Weather!F:K,6,)</f>
        <v>1</v>
      </c>
    </row>
    <row r="308" spans="1:29" x14ac:dyDescent="0.25">
      <c r="A308" t="s">
        <v>7</v>
      </c>
      <c r="B308" t="s">
        <v>5</v>
      </c>
      <c r="C308" s="1">
        <v>41989.37777777778</v>
      </c>
      <c r="D308" s="3">
        <f t="shared" si="32"/>
        <v>2014</v>
      </c>
      <c r="E308" s="3">
        <f t="shared" si="35"/>
        <v>12</v>
      </c>
      <c r="F308" s="3">
        <f t="shared" si="36"/>
        <v>9</v>
      </c>
      <c r="G308" s="3">
        <f t="shared" si="37"/>
        <v>16</v>
      </c>
      <c r="H308" s="3" t="str">
        <f t="shared" si="38"/>
        <v>2014129</v>
      </c>
      <c r="I308" s="3" t="str">
        <f t="shared" si="39"/>
        <v>201412916</v>
      </c>
      <c r="J308">
        <v>102</v>
      </c>
      <c r="K308">
        <v>61.2</v>
      </c>
      <c r="L308" t="str">
        <f>VLOOKUP(C308,List!$A$2:$C$2089,3,)</f>
        <v>East Finchley</v>
      </c>
      <c r="M308" t="str">
        <f>VLOOKUP(C308,List!$A$2:$C$2089,2,)</f>
        <v>Northern</v>
      </c>
      <c r="N308" t="str">
        <f t="shared" si="33"/>
        <v>East Finchley|Northern</v>
      </c>
      <c r="O308">
        <f>VLOOKUP(N308,Depth!$A$2:$F$427,3,)</f>
        <v>83</v>
      </c>
      <c r="P308">
        <f>VLOOKUP(N308,Depth!$A$2:$F$427,5,)</f>
        <v>187.4</v>
      </c>
      <c r="Q308">
        <f>VLOOKUP(N308,Depth!$A$2:$F$427,6,)</f>
        <v>-4.4000000000000004</v>
      </c>
      <c r="R308">
        <f>VLOOKUP(L308,longitude_latitude!C:J,7,)</f>
        <v>-0.163438627</v>
      </c>
      <c r="S308">
        <f>VLOOKUP(L308,longitude_latitude!C:J,8,)</f>
        <v>51.586653439999999</v>
      </c>
      <c r="T308">
        <f t="shared" si="34"/>
        <v>-8.431251809758427</v>
      </c>
      <c r="U308">
        <f>VLOOKUP(M308,LINE!$A$2:$B$13,2,)</f>
        <v>9</v>
      </c>
      <c r="V308">
        <f>VLOOKUP(L308,Entry_exit!B:P,4,)</f>
        <v>12207</v>
      </c>
      <c r="W308">
        <f>2020 - VLOOKUP(L308, age!$A:$D,4,)</f>
        <v>153</v>
      </c>
      <c r="X308">
        <f>VLOOKUP(H308,'air-quality-london-time-of-day'!E:G,3,FALSE)</f>
        <v>13.5</v>
      </c>
      <c r="Y308">
        <f>VLOOKUP(I308,Weather!F:K,2,)</f>
        <v>4.6244897959183522</v>
      </c>
      <c r="Z308">
        <f>VLOOKUP(I308,Weather!F:K,3,)</f>
        <v>0.03</v>
      </c>
      <c r="AA308">
        <f>VLOOKUP(I308,Weather!F:K,4,)</f>
        <v>0.76</v>
      </c>
      <c r="AB308">
        <f>VLOOKUP(I308,Weather!F:K,5,)</f>
        <v>1016</v>
      </c>
      <c r="AC308">
        <f>VLOOKUP(I308,Weather!F:K,6,)</f>
        <v>1</v>
      </c>
    </row>
    <row r="309" spans="1:29" x14ac:dyDescent="0.25">
      <c r="A309" t="s">
        <v>7</v>
      </c>
      <c r="B309" t="s">
        <v>5</v>
      </c>
      <c r="C309" s="1">
        <v>41989.378472222219</v>
      </c>
      <c r="D309" s="3">
        <f t="shared" si="32"/>
        <v>2014</v>
      </c>
      <c r="E309" s="3">
        <f t="shared" si="35"/>
        <v>12</v>
      </c>
      <c r="F309" s="3">
        <f t="shared" si="36"/>
        <v>9</v>
      </c>
      <c r="G309" s="3">
        <f t="shared" si="37"/>
        <v>16</v>
      </c>
      <c r="H309" s="3" t="str">
        <f t="shared" si="38"/>
        <v>2014129</v>
      </c>
      <c r="I309" s="3" t="str">
        <f t="shared" si="39"/>
        <v>201412916</v>
      </c>
      <c r="J309">
        <v>71</v>
      </c>
      <c r="K309">
        <v>42.6</v>
      </c>
      <c r="L309" t="str">
        <f>VLOOKUP(C309,List!$A$2:$C$2089,3,)</f>
        <v>East Finchley</v>
      </c>
      <c r="M309" t="str">
        <f>VLOOKUP(C309,List!$A$2:$C$2089,2,)</f>
        <v>Northern</v>
      </c>
      <c r="N309" t="str">
        <f t="shared" si="33"/>
        <v>East Finchley|Northern</v>
      </c>
      <c r="O309">
        <f>VLOOKUP(N309,Depth!$A$2:$F$427,3,)</f>
        <v>83</v>
      </c>
      <c r="P309">
        <f>VLOOKUP(N309,Depth!$A$2:$F$427,5,)</f>
        <v>187.4</v>
      </c>
      <c r="Q309">
        <f>VLOOKUP(N309,Depth!$A$2:$F$427,6,)</f>
        <v>-4.4000000000000004</v>
      </c>
      <c r="R309">
        <f>VLOOKUP(L309,longitude_latitude!C:J,7,)</f>
        <v>-0.163438627</v>
      </c>
      <c r="S309">
        <f>VLOOKUP(L309,longitude_latitude!C:J,8,)</f>
        <v>51.586653439999999</v>
      </c>
      <c r="T309">
        <f t="shared" si="34"/>
        <v>-8.431251809758427</v>
      </c>
      <c r="U309">
        <f>VLOOKUP(M309,LINE!$A$2:$B$13,2,)</f>
        <v>9</v>
      </c>
      <c r="V309">
        <f>VLOOKUP(L309,Entry_exit!B:P,4,)</f>
        <v>12207</v>
      </c>
      <c r="W309">
        <f>2020 - VLOOKUP(L309, age!$A:$D,4,)</f>
        <v>153</v>
      </c>
      <c r="X309">
        <f>VLOOKUP(H309,'air-quality-london-time-of-day'!E:G,3,FALSE)</f>
        <v>13.5</v>
      </c>
      <c r="Y309">
        <f>VLOOKUP(I309,Weather!F:K,2,)</f>
        <v>4.6244897959183522</v>
      </c>
      <c r="Z309">
        <f>VLOOKUP(I309,Weather!F:K,3,)</f>
        <v>0.03</v>
      </c>
      <c r="AA309">
        <f>VLOOKUP(I309,Weather!F:K,4,)</f>
        <v>0.76</v>
      </c>
      <c r="AB309">
        <f>VLOOKUP(I309,Weather!F:K,5,)</f>
        <v>1016</v>
      </c>
      <c r="AC309">
        <f>VLOOKUP(I309,Weather!F:K,6,)</f>
        <v>1</v>
      </c>
    </row>
    <row r="310" spans="1:29" x14ac:dyDescent="0.25">
      <c r="A310" t="s">
        <v>7</v>
      </c>
      <c r="B310" t="s">
        <v>5</v>
      </c>
      <c r="C310" s="1">
        <v>41989.379166666666</v>
      </c>
      <c r="D310" s="3">
        <f t="shared" si="32"/>
        <v>2014</v>
      </c>
      <c r="E310" s="3">
        <f t="shared" si="35"/>
        <v>12</v>
      </c>
      <c r="F310" s="3">
        <f t="shared" si="36"/>
        <v>9</v>
      </c>
      <c r="G310" s="3">
        <f t="shared" si="37"/>
        <v>16</v>
      </c>
      <c r="H310" s="3" t="str">
        <f t="shared" si="38"/>
        <v>2014129</v>
      </c>
      <c r="I310" s="3" t="str">
        <f t="shared" si="39"/>
        <v>201412916</v>
      </c>
      <c r="J310">
        <v>67</v>
      </c>
      <c r="K310">
        <v>40.200000000000003</v>
      </c>
      <c r="L310" t="str">
        <f>VLOOKUP(C310,List!$A$2:$C$2089,3,)</f>
        <v>East Finchley</v>
      </c>
      <c r="M310" t="str">
        <f>VLOOKUP(C310,List!$A$2:$C$2089,2,)</f>
        <v>Northern</v>
      </c>
      <c r="N310" t="str">
        <f t="shared" si="33"/>
        <v>East Finchley|Northern</v>
      </c>
      <c r="O310">
        <f>VLOOKUP(N310,Depth!$A$2:$F$427,3,)</f>
        <v>83</v>
      </c>
      <c r="P310">
        <f>VLOOKUP(N310,Depth!$A$2:$F$427,5,)</f>
        <v>187.4</v>
      </c>
      <c r="Q310">
        <f>VLOOKUP(N310,Depth!$A$2:$F$427,6,)</f>
        <v>-4.4000000000000004</v>
      </c>
      <c r="R310">
        <f>VLOOKUP(L310,longitude_latitude!C:J,7,)</f>
        <v>-0.163438627</v>
      </c>
      <c r="S310">
        <f>VLOOKUP(L310,longitude_latitude!C:J,8,)</f>
        <v>51.586653439999999</v>
      </c>
      <c r="T310">
        <f t="shared" si="34"/>
        <v>-8.431251809758427</v>
      </c>
      <c r="U310">
        <f>VLOOKUP(M310,LINE!$A$2:$B$13,2,)</f>
        <v>9</v>
      </c>
      <c r="V310">
        <f>VLOOKUP(L310,Entry_exit!B:P,4,)</f>
        <v>12207</v>
      </c>
      <c r="W310">
        <f>2020 - VLOOKUP(L310, age!$A:$D,4,)</f>
        <v>153</v>
      </c>
      <c r="X310">
        <f>VLOOKUP(H310,'air-quality-london-time-of-day'!E:G,3,FALSE)</f>
        <v>13.5</v>
      </c>
      <c r="Y310">
        <f>VLOOKUP(I310,Weather!F:K,2,)</f>
        <v>4.6244897959183522</v>
      </c>
      <c r="Z310">
        <f>VLOOKUP(I310,Weather!F:K,3,)</f>
        <v>0.03</v>
      </c>
      <c r="AA310">
        <f>VLOOKUP(I310,Weather!F:K,4,)</f>
        <v>0.76</v>
      </c>
      <c r="AB310">
        <f>VLOOKUP(I310,Weather!F:K,5,)</f>
        <v>1016</v>
      </c>
      <c r="AC310">
        <f>VLOOKUP(I310,Weather!F:K,6,)</f>
        <v>1</v>
      </c>
    </row>
    <row r="311" spans="1:29" x14ac:dyDescent="0.25">
      <c r="A311" t="s">
        <v>7</v>
      </c>
      <c r="B311" t="s">
        <v>5</v>
      </c>
      <c r="C311" s="1">
        <v>41989.379861111112</v>
      </c>
      <c r="D311" s="3">
        <f t="shared" si="32"/>
        <v>2014</v>
      </c>
      <c r="E311" s="3">
        <f t="shared" si="35"/>
        <v>12</v>
      </c>
      <c r="F311" s="3">
        <f t="shared" si="36"/>
        <v>9</v>
      </c>
      <c r="G311" s="3">
        <f t="shared" si="37"/>
        <v>16</v>
      </c>
      <c r="H311" s="3" t="str">
        <f t="shared" si="38"/>
        <v>2014129</v>
      </c>
      <c r="I311" s="3" t="str">
        <f t="shared" si="39"/>
        <v>201412916</v>
      </c>
      <c r="J311">
        <v>58</v>
      </c>
      <c r="K311">
        <v>34.799999999999997</v>
      </c>
      <c r="L311" t="str">
        <f>VLOOKUP(C311,List!$A$2:$C$2089,3,)</f>
        <v>East Finchley</v>
      </c>
      <c r="M311" t="str">
        <f>VLOOKUP(C311,List!$A$2:$C$2089,2,)</f>
        <v>Northern</v>
      </c>
      <c r="N311" t="str">
        <f t="shared" si="33"/>
        <v>East Finchley|Northern</v>
      </c>
      <c r="O311">
        <f>VLOOKUP(N311,Depth!$A$2:$F$427,3,)</f>
        <v>83</v>
      </c>
      <c r="P311">
        <f>VLOOKUP(N311,Depth!$A$2:$F$427,5,)</f>
        <v>187.4</v>
      </c>
      <c r="Q311">
        <f>VLOOKUP(N311,Depth!$A$2:$F$427,6,)</f>
        <v>-4.4000000000000004</v>
      </c>
      <c r="R311">
        <f>VLOOKUP(L311,longitude_latitude!C:J,7,)</f>
        <v>-0.163438627</v>
      </c>
      <c r="S311">
        <f>VLOOKUP(L311,longitude_latitude!C:J,8,)</f>
        <v>51.586653439999999</v>
      </c>
      <c r="T311">
        <f t="shared" si="34"/>
        <v>-8.431251809758427</v>
      </c>
      <c r="U311">
        <f>VLOOKUP(M311,LINE!$A$2:$B$13,2,)</f>
        <v>9</v>
      </c>
      <c r="V311">
        <f>VLOOKUP(L311,Entry_exit!B:P,4,)</f>
        <v>12207</v>
      </c>
      <c r="W311">
        <f>2020 - VLOOKUP(L311, age!$A:$D,4,)</f>
        <v>153</v>
      </c>
      <c r="X311">
        <f>VLOOKUP(H311,'air-quality-london-time-of-day'!E:G,3,FALSE)</f>
        <v>13.5</v>
      </c>
      <c r="Y311">
        <f>VLOOKUP(I311,Weather!F:K,2,)</f>
        <v>4.6244897959183522</v>
      </c>
      <c r="Z311">
        <f>VLOOKUP(I311,Weather!F:K,3,)</f>
        <v>0.03</v>
      </c>
      <c r="AA311">
        <f>VLOOKUP(I311,Weather!F:K,4,)</f>
        <v>0.76</v>
      </c>
      <c r="AB311">
        <f>VLOOKUP(I311,Weather!F:K,5,)</f>
        <v>1016</v>
      </c>
      <c r="AC311">
        <f>VLOOKUP(I311,Weather!F:K,6,)</f>
        <v>1</v>
      </c>
    </row>
    <row r="312" spans="1:29" x14ac:dyDescent="0.25">
      <c r="A312" t="s">
        <v>7</v>
      </c>
      <c r="B312" t="s">
        <v>5</v>
      </c>
      <c r="C312" s="1">
        <v>41989.380555555559</v>
      </c>
      <c r="D312" s="3">
        <f t="shared" si="32"/>
        <v>2014</v>
      </c>
      <c r="E312" s="3">
        <f t="shared" si="35"/>
        <v>12</v>
      </c>
      <c r="F312" s="3">
        <f t="shared" si="36"/>
        <v>9</v>
      </c>
      <c r="G312" s="3">
        <f t="shared" si="37"/>
        <v>16</v>
      </c>
      <c r="H312" s="3" t="str">
        <f t="shared" si="38"/>
        <v>2014129</v>
      </c>
      <c r="I312" s="3" t="str">
        <f t="shared" si="39"/>
        <v>201412916</v>
      </c>
      <c r="J312">
        <v>57</v>
      </c>
      <c r="K312">
        <v>34.200000000000003</v>
      </c>
      <c r="L312" t="str">
        <f>VLOOKUP(C312,List!$A$2:$C$2089,3,)</f>
        <v>Finchley Central</v>
      </c>
      <c r="M312" t="str">
        <f>VLOOKUP(C312,List!$A$2:$C$2089,2,)</f>
        <v>Northern</v>
      </c>
      <c r="N312" t="str">
        <f t="shared" si="33"/>
        <v>Finchley Central|Northern</v>
      </c>
      <c r="O312">
        <f>VLOOKUP(N312,Depth!$A$2:$F$427,3,)</f>
        <v>87</v>
      </c>
      <c r="P312">
        <f>VLOOKUP(N312,Depth!$A$2:$F$427,5,)</f>
        <v>178.5</v>
      </c>
      <c r="Q312">
        <f>VLOOKUP(N312,Depth!$A$2:$F$427,6,)</f>
        <v>8.5</v>
      </c>
      <c r="R312">
        <f>VLOOKUP(L312,longitude_latitude!C:J,7,)</f>
        <v>-0.19095192499999999</v>
      </c>
      <c r="S312">
        <f>VLOOKUP(L312,longitude_latitude!C:J,8,)</f>
        <v>51.600433209999998</v>
      </c>
      <c r="T312">
        <f t="shared" si="34"/>
        <v>-9.8532020522834287</v>
      </c>
      <c r="U312">
        <f>VLOOKUP(M312,LINE!$A$2:$B$13,2,)</f>
        <v>9</v>
      </c>
      <c r="V312">
        <f>VLOOKUP(L312,Entry_exit!B:P,4,)</f>
        <v>9578</v>
      </c>
      <c r="W312">
        <f>2020 - VLOOKUP(L312, age!$A:$D,4,)</f>
        <v>153</v>
      </c>
      <c r="X312">
        <f>VLOOKUP(H312,'air-quality-london-time-of-day'!E:G,3,FALSE)</f>
        <v>13.5</v>
      </c>
      <c r="Y312">
        <f>VLOOKUP(I312,Weather!F:K,2,)</f>
        <v>4.6244897959183522</v>
      </c>
      <c r="Z312">
        <f>VLOOKUP(I312,Weather!F:K,3,)</f>
        <v>0.03</v>
      </c>
      <c r="AA312">
        <f>VLOOKUP(I312,Weather!F:K,4,)</f>
        <v>0.76</v>
      </c>
      <c r="AB312">
        <f>VLOOKUP(I312,Weather!F:K,5,)</f>
        <v>1016</v>
      </c>
      <c r="AC312">
        <f>VLOOKUP(I312,Weather!F:K,6,)</f>
        <v>1</v>
      </c>
    </row>
    <row r="313" spans="1:29" x14ac:dyDescent="0.25">
      <c r="A313" t="s">
        <v>7</v>
      </c>
      <c r="B313" t="s">
        <v>5</v>
      </c>
      <c r="C313" s="1">
        <v>41989.381249999999</v>
      </c>
      <c r="D313" s="3">
        <f t="shared" si="32"/>
        <v>2014</v>
      </c>
      <c r="E313" s="3">
        <f t="shared" si="35"/>
        <v>12</v>
      </c>
      <c r="F313" s="3">
        <f t="shared" si="36"/>
        <v>9</v>
      </c>
      <c r="G313" s="3">
        <f t="shared" si="37"/>
        <v>16</v>
      </c>
      <c r="H313" s="3" t="str">
        <f t="shared" si="38"/>
        <v>2014129</v>
      </c>
      <c r="I313" s="3" t="str">
        <f t="shared" si="39"/>
        <v>201412916</v>
      </c>
      <c r="J313">
        <v>49</v>
      </c>
      <c r="K313">
        <v>29.4</v>
      </c>
      <c r="L313" t="str">
        <f>VLOOKUP(C313,List!$A$2:$C$2089,3,)</f>
        <v>Finchley Central</v>
      </c>
      <c r="M313" t="str">
        <f>VLOOKUP(C313,List!$A$2:$C$2089,2,)</f>
        <v>Northern</v>
      </c>
      <c r="N313" t="str">
        <f t="shared" si="33"/>
        <v>Finchley Central|Northern</v>
      </c>
      <c r="O313">
        <f>VLOOKUP(N313,Depth!$A$2:$F$427,3,)</f>
        <v>87</v>
      </c>
      <c r="P313">
        <f>VLOOKUP(N313,Depth!$A$2:$F$427,5,)</f>
        <v>178.5</v>
      </c>
      <c r="Q313">
        <f>VLOOKUP(N313,Depth!$A$2:$F$427,6,)</f>
        <v>8.5</v>
      </c>
      <c r="R313">
        <f>VLOOKUP(L313,longitude_latitude!C:J,7,)</f>
        <v>-0.19095192499999999</v>
      </c>
      <c r="S313">
        <f>VLOOKUP(L313,longitude_latitude!C:J,8,)</f>
        <v>51.600433209999998</v>
      </c>
      <c r="T313">
        <f t="shared" si="34"/>
        <v>-9.8532020522834287</v>
      </c>
      <c r="U313">
        <f>VLOOKUP(M313,LINE!$A$2:$B$13,2,)</f>
        <v>9</v>
      </c>
      <c r="V313">
        <f>VLOOKUP(L313,Entry_exit!B:P,4,)</f>
        <v>9578</v>
      </c>
      <c r="W313">
        <f>2020 - VLOOKUP(L313, age!$A:$D,4,)</f>
        <v>153</v>
      </c>
      <c r="X313">
        <f>VLOOKUP(H313,'air-quality-london-time-of-day'!E:G,3,FALSE)</f>
        <v>13.5</v>
      </c>
      <c r="Y313">
        <f>VLOOKUP(I313,Weather!F:K,2,)</f>
        <v>4.6244897959183522</v>
      </c>
      <c r="Z313">
        <f>VLOOKUP(I313,Weather!F:K,3,)</f>
        <v>0.03</v>
      </c>
      <c r="AA313">
        <f>VLOOKUP(I313,Weather!F:K,4,)</f>
        <v>0.76</v>
      </c>
      <c r="AB313">
        <f>VLOOKUP(I313,Weather!F:K,5,)</f>
        <v>1016</v>
      </c>
      <c r="AC313">
        <f>VLOOKUP(I313,Weather!F:K,6,)</f>
        <v>1</v>
      </c>
    </row>
    <row r="314" spans="1:29" x14ac:dyDescent="0.25">
      <c r="A314" t="s">
        <v>7</v>
      </c>
      <c r="B314" t="s">
        <v>5</v>
      </c>
      <c r="C314" s="1">
        <v>41989.381944444445</v>
      </c>
      <c r="D314" s="3">
        <f t="shared" si="32"/>
        <v>2014</v>
      </c>
      <c r="E314" s="3">
        <f t="shared" si="35"/>
        <v>12</v>
      </c>
      <c r="F314" s="3">
        <f t="shared" si="36"/>
        <v>9</v>
      </c>
      <c r="G314" s="3">
        <f t="shared" si="37"/>
        <v>16</v>
      </c>
      <c r="H314" s="3" t="str">
        <f t="shared" si="38"/>
        <v>2014129</v>
      </c>
      <c r="I314" s="3" t="str">
        <f t="shared" si="39"/>
        <v>201412916</v>
      </c>
      <c r="J314">
        <v>50</v>
      </c>
      <c r="K314">
        <v>30</v>
      </c>
      <c r="L314" t="str">
        <f>VLOOKUP(C314,List!$A$2:$C$2089,3,)</f>
        <v>Finchley Central</v>
      </c>
      <c r="M314" t="str">
        <f>VLOOKUP(C314,List!$A$2:$C$2089,2,)</f>
        <v>Northern</v>
      </c>
      <c r="N314" t="str">
        <f t="shared" si="33"/>
        <v>Finchley Central|Northern</v>
      </c>
      <c r="O314">
        <f>VLOOKUP(N314,Depth!$A$2:$F$427,3,)</f>
        <v>87</v>
      </c>
      <c r="P314">
        <f>VLOOKUP(N314,Depth!$A$2:$F$427,5,)</f>
        <v>178.5</v>
      </c>
      <c r="Q314">
        <f>VLOOKUP(N314,Depth!$A$2:$F$427,6,)</f>
        <v>8.5</v>
      </c>
      <c r="R314">
        <f>VLOOKUP(L314,longitude_latitude!C:J,7,)</f>
        <v>-0.19095192499999999</v>
      </c>
      <c r="S314">
        <f>VLOOKUP(L314,longitude_latitude!C:J,8,)</f>
        <v>51.600433209999998</v>
      </c>
      <c r="T314">
        <f t="shared" si="34"/>
        <v>-9.8532020522834287</v>
      </c>
      <c r="U314">
        <f>VLOOKUP(M314,LINE!$A$2:$B$13,2,)</f>
        <v>9</v>
      </c>
      <c r="V314">
        <f>VLOOKUP(L314,Entry_exit!B:P,4,)</f>
        <v>9578</v>
      </c>
      <c r="W314">
        <f>2020 - VLOOKUP(L314, age!$A:$D,4,)</f>
        <v>153</v>
      </c>
      <c r="X314">
        <f>VLOOKUP(H314,'air-quality-london-time-of-day'!E:G,3,FALSE)</f>
        <v>13.5</v>
      </c>
      <c r="Y314">
        <f>VLOOKUP(I314,Weather!F:K,2,)</f>
        <v>4.6244897959183522</v>
      </c>
      <c r="Z314">
        <f>VLOOKUP(I314,Weather!F:K,3,)</f>
        <v>0.03</v>
      </c>
      <c r="AA314">
        <f>VLOOKUP(I314,Weather!F:K,4,)</f>
        <v>0.76</v>
      </c>
      <c r="AB314">
        <f>VLOOKUP(I314,Weather!F:K,5,)</f>
        <v>1016</v>
      </c>
      <c r="AC314">
        <f>VLOOKUP(I314,Weather!F:K,6,)</f>
        <v>1</v>
      </c>
    </row>
    <row r="315" spans="1:29" x14ac:dyDescent="0.25">
      <c r="A315" t="s">
        <v>7</v>
      </c>
      <c r="B315" t="s">
        <v>5</v>
      </c>
      <c r="C315" s="1">
        <v>41989.382638888892</v>
      </c>
      <c r="D315" s="3">
        <f t="shared" si="32"/>
        <v>2014</v>
      </c>
      <c r="E315" s="3">
        <f t="shared" si="35"/>
        <v>12</v>
      </c>
      <c r="F315" s="3">
        <f t="shared" si="36"/>
        <v>9</v>
      </c>
      <c r="G315" s="3">
        <f t="shared" si="37"/>
        <v>16</v>
      </c>
      <c r="H315" s="3" t="str">
        <f t="shared" si="38"/>
        <v>2014129</v>
      </c>
      <c r="I315" s="3" t="str">
        <f t="shared" si="39"/>
        <v>201412916</v>
      </c>
      <c r="J315">
        <v>44</v>
      </c>
      <c r="K315">
        <v>26.4</v>
      </c>
      <c r="L315" t="str">
        <f>VLOOKUP(C315,List!$A$2:$C$2089,3,)</f>
        <v>West Finchley</v>
      </c>
      <c r="M315" t="str">
        <f>VLOOKUP(C315,List!$A$2:$C$2089,2,)</f>
        <v>Northern</v>
      </c>
      <c r="N315" t="str">
        <f t="shared" si="33"/>
        <v>West Finchley|Northern</v>
      </c>
      <c r="O315">
        <f>VLOOKUP(N315,Depth!$A$2:$F$427,3,)</f>
        <v>78</v>
      </c>
      <c r="P315">
        <f>VLOOKUP(N315,Depth!$A$2:$F$427,5,)</f>
        <v>177.3</v>
      </c>
      <c r="Q315">
        <f>VLOOKUP(N315,Depth!$A$2:$F$427,6,)</f>
        <v>0.7</v>
      </c>
      <c r="R315">
        <f>VLOOKUP(L315,longitude_latitude!C:J,7,)</f>
        <v>-0.186738929</v>
      </c>
      <c r="S315">
        <f>VLOOKUP(L315,longitude_latitude!C:J,8,)</f>
        <v>51.608989280000003</v>
      </c>
      <c r="T315">
        <f t="shared" si="34"/>
        <v>-9.6374073849196815</v>
      </c>
      <c r="U315">
        <f>VLOOKUP(M315,LINE!$A$2:$B$13,2,)</f>
        <v>9</v>
      </c>
      <c r="V315">
        <f>VLOOKUP(L315,Entry_exit!B:P,4,)</f>
        <v>2742</v>
      </c>
      <c r="W315">
        <f>2020 - VLOOKUP(L315, age!$A:$D,4,)</f>
        <v>87</v>
      </c>
      <c r="X315">
        <f>VLOOKUP(H315,'air-quality-london-time-of-day'!E:G,3,FALSE)</f>
        <v>13.5</v>
      </c>
      <c r="Y315">
        <f>VLOOKUP(I315,Weather!F:K,2,)</f>
        <v>4.6244897959183522</v>
      </c>
      <c r="Z315">
        <f>VLOOKUP(I315,Weather!F:K,3,)</f>
        <v>0.03</v>
      </c>
      <c r="AA315">
        <f>VLOOKUP(I315,Weather!F:K,4,)</f>
        <v>0.76</v>
      </c>
      <c r="AB315">
        <f>VLOOKUP(I315,Weather!F:K,5,)</f>
        <v>1016</v>
      </c>
      <c r="AC315">
        <f>VLOOKUP(I315,Weather!F:K,6,)</f>
        <v>1</v>
      </c>
    </row>
    <row r="316" spans="1:29" x14ac:dyDescent="0.25">
      <c r="A316" t="s">
        <v>7</v>
      </c>
      <c r="B316" t="s">
        <v>5</v>
      </c>
      <c r="C316" s="1">
        <v>41989.383333333331</v>
      </c>
      <c r="D316" s="3">
        <f t="shared" si="32"/>
        <v>2014</v>
      </c>
      <c r="E316" s="3">
        <f t="shared" si="35"/>
        <v>12</v>
      </c>
      <c r="F316" s="3">
        <f t="shared" si="36"/>
        <v>9</v>
      </c>
      <c r="G316" s="3">
        <f t="shared" si="37"/>
        <v>16</v>
      </c>
      <c r="H316" s="3" t="str">
        <f t="shared" si="38"/>
        <v>2014129</v>
      </c>
      <c r="I316" s="3" t="str">
        <f t="shared" si="39"/>
        <v>201412916</v>
      </c>
      <c r="J316">
        <v>43</v>
      </c>
      <c r="K316">
        <v>25.8</v>
      </c>
      <c r="L316" t="str">
        <f>VLOOKUP(C316,List!$A$2:$C$2089,3,)</f>
        <v>West Finchley</v>
      </c>
      <c r="M316" t="str">
        <f>VLOOKUP(C316,List!$A$2:$C$2089,2,)</f>
        <v>Northern</v>
      </c>
      <c r="N316" t="str">
        <f t="shared" si="33"/>
        <v>West Finchley|Northern</v>
      </c>
      <c r="O316">
        <f>VLOOKUP(N316,Depth!$A$2:$F$427,3,)</f>
        <v>78</v>
      </c>
      <c r="P316">
        <f>VLOOKUP(N316,Depth!$A$2:$F$427,5,)</f>
        <v>177.3</v>
      </c>
      <c r="Q316">
        <f>VLOOKUP(N316,Depth!$A$2:$F$427,6,)</f>
        <v>0.7</v>
      </c>
      <c r="R316">
        <f>VLOOKUP(L316,longitude_latitude!C:J,7,)</f>
        <v>-0.186738929</v>
      </c>
      <c r="S316">
        <f>VLOOKUP(L316,longitude_latitude!C:J,8,)</f>
        <v>51.608989280000003</v>
      </c>
      <c r="T316">
        <f t="shared" si="34"/>
        <v>-9.6374073849196815</v>
      </c>
      <c r="U316">
        <f>VLOOKUP(M316,LINE!$A$2:$B$13,2,)</f>
        <v>9</v>
      </c>
      <c r="V316">
        <f>VLOOKUP(L316,Entry_exit!B:P,4,)</f>
        <v>2742</v>
      </c>
      <c r="W316">
        <f>2020 - VLOOKUP(L316, age!$A:$D,4,)</f>
        <v>87</v>
      </c>
      <c r="X316">
        <f>VLOOKUP(H316,'air-quality-london-time-of-day'!E:G,3,FALSE)</f>
        <v>13.5</v>
      </c>
      <c r="Y316">
        <f>VLOOKUP(I316,Weather!F:K,2,)</f>
        <v>4.6244897959183522</v>
      </c>
      <c r="Z316">
        <f>VLOOKUP(I316,Weather!F:K,3,)</f>
        <v>0.03</v>
      </c>
      <c r="AA316">
        <f>VLOOKUP(I316,Weather!F:K,4,)</f>
        <v>0.76</v>
      </c>
      <c r="AB316">
        <f>VLOOKUP(I316,Weather!F:K,5,)</f>
        <v>1016</v>
      </c>
      <c r="AC316">
        <f>VLOOKUP(I316,Weather!F:K,6,)</f>
        <v>1</v>
      </c>
    </row>
    <row r="317" spans="1:29" x14ac:dyDescent="0.25">
      <c r="A317" t="s">
        <v>7</v>
      </c>
      <c r="B317" t="s">
        <v>5</v>
      </c>
      <c r="C317" s="1">
        <v>41989.384027777778</v>
      </c>
      <c r="D317" s="3">
        <f t="shared" si="32"/>
        <v>2014</v>
      </c>
      <c r="E317" s="3">
        <f t="shared" si="35"/>
        <v>12</v>
      </c>
      <c r="F317" s="3">
        <f t="shared" si="36"/>
        <v>9</v>
      </c>
      <c r="G317" s="3">
        <f t="shared" si="37"/>
        <v>16</v>
      </c>
      <c r="H317" s="3" t="str">
        <f t="shared" si="38"/>
        <v>2014129</v>
      </c>
      <c r="I317" s="3" t="str">
        <f t="shared" si="39"/>
        <v>201412916</v>
      </c>
      <c r="J317">
        <v>39</v>
      </c>
      <c r="K317">
        <v>23.4</v>
      </c>
      <c r="L317" t="str">
        <f>VLOOKUP(C317,List!$A$2:$C$2089,3,)</f>
        <v>Woodside Park</v>
      </c>
      <c r="M317" t="str">
        <f>VLOOKUP(C317,List!$A$2:$C$2089,2,)</f>
        <v>Northern</v>
      </c>
      <c r="N317" t="str">
        <f t="shared" si="33"/>
        <v>Woodside Park|Northern</v>
      </c>
      <c r="O317">
        <f>VLOOKUP(N317,Depth!$A$2:$F$427,3,)</f>
        <v>76</v>
      </c>
      <c r="P317">
        <f>VLOOKUP(N317,Depth!$A$2:$F$427,5,)</f>
        <v>174.3</v>
      </c>
      <c r="Q317">
        <f>VLOOKUP(N317,Depth!$A$2:$F$427,6,)</f>
        <v>1.7</v>
      </c>
      <c r="R317">
        <f>VLOOKUP(L317,longitude_latitude!C:J,7,)</f>
        <v>-0.18390700400000001</v>
      </c>
      <c r="S317">
        <f>VLOOKUP(L317,longitude_latitude!C:J,8,)</f>
        <v>51.617589709999997</v>
      </c>
      <c r="T317">
        <f t="shared" si="34"/>
        <v>-9.4928362772673296</v>
      </c>
      <c r="U317">
        <f>VLOOKUP(M317,LINE!$A$2:$B$13,2,)</f>
        <v>9</v>
      </c>
      <c r="V317">
        <f>VLOOKUP(L317,Entry_exit!B:P,4,)</f>
        <v>4795</v>
      </c>
      <c r="W317">
        <f>2020 - VLOOKUP(L317, age!$A:$D,4,)</f>
        <v>148</v>
      </c>
      <c r="X317">
        <f>VLOOKUP(H317,'air-quality-london-time-of-day'!E:G,3,FALSE)</f>
        <v>13.5</v>
      </c>
      <c r="Y317">
        <f>VLOOKUP(I317,Weather!F:K,2,)</f>
        <v>4.6244897959183522</v>
      </c>
      <c r="Z317">
        <f>VLOOKUP(I317,Weather!F:K,3,)</f>
        <v>0.03</v>
      </c>
      <c r="AA317">
        <f>VLOOKUP(I317,Weather!F:K,4,)</f>
        <v>0.76</v>
      </c>
      <c r="AB317">
        <f>VLOOKUP(I317,Weather!F:K,5,)</f>
        <v>1016</v>
      </c>
      <c r="AC317">
        <f>VLOOKUP(I317,Weather!F:K,6,)</f>
        <v>1</v>
      </c>
    </row>
    <row r="318" spans="1:29" x14ac:dyDescent="0.25">
      <c r="A318" t="s">
        <v>7</v>
      </c>
      <c r="B318" t="s">
        <v>5</v>
      </c>
      <c r="C318" s="1">
        <v>41989.384722222225</v>
      </c>
      <c r="D318" s="3">
        <f t="shared" si="32"/>
        <v>2014</v>
      </c>
      <c r="E318" s="3">
        <f t="shared" si="35"/>
        <v>12</v>
      </c>
      <c r="F318" s="3">
        <f t="shared" si="36"/>
        <v>9</v>
      </c>
      <c r="G318" s="3">
        <f t="shared" si="37"/>
        <v>16</v>
      </c>
      <c r="H318" s="3" t="str">
        <f t="shared" si="38"/>
        <v>2014129</v>
      </c>
      <c r="I318" s="3" t="str">
        <f t="shared" si="39"/>
        <v>201412916</v>
      </c>
      <c r="J318">
        <v>38</v>
      </c>
      <c r="K318">
        <v>22.8</v>
      </c>
      <c r="L318" t="str">
        <f>VLOOKUP(C318,List!$A$2:$C$2089,3,)</f>
        <v>Woodside Park</v>
      </c>
      <c r="M318" t="str">
        <f>VLOOKUP(C318,List!$A$2:$C$2089,2,)</f>
        <v>Northern</v>
      </c>
      <c r="N318" t="str">
        <f t="shared" si="33"/>
        <v>Woodside Park|Northern</v>
      </c>
      <c r="O318">
        <f>VLOOKUP(N318,Depth!$A$2:$F$427,3,)</f>
        <v>76</v>
      </c>
      <c r="P318">
        <f>VLOOKUP(N318,Depth!$A$2:$F$427,5,)</f>
        <v>174.3</v>
      </c>
      <c r="Q318">
        <f>VLOOKUP(N318,Depth!$A$2:$F$427,6,)</f>
        <v>1.7</v>
      </c>
      <c r="R318">
        <f>VLOOKUP(L318,longitude_latitude!C:J,7,)</f>
        <v>-0.18390700400000001</v>
      </c>
      <c r="S318">
        <f>VLOOKUP(L318,longitude_latitude!C:J,8,)</f>
        <v>51.617589709999997</v>
      </c>
      <c r="T318">
        <f t="shared" si="34"/>
        <v>-9.4928362772673296</v>
      </c>
      <c r="U318">
        <f>VLOOKUP(M318,LINE!$A$2:$B$13,2,)</f>
        <v>9</v>
      </c>
      <c r="V318">
        <f>VLOOKUP(L318,Entry_exit!B:P,4,)</f>
        <v>4795</v>
      </c>
      <c r="W318">
        <f>2020 - VLOOKUP(L318, age!$A:$D,4,)</f>
        <v>148</v>
      </c>
      <c r="X318">
        <f>VLOOKUP(H318,'air-quality-london-time-of-day'!E:G,3,FALSE)</f>
        <v>13.5</v>
      </c>
      <c r="Y318">
        <f>VLOOKUP(I318,Weather!F:K,2,)</f>
        <v>4.6244897959183522</v>
      </c>
      <c r="Z318">
        <f>VLOOKUP(I318,Weather!F:K,3,)</f>
        <v>0.03</v>
      </c>
      <c r="AA318">
        <f>VLOOKUP(I318,Weather!F:K,4,)</f>
        <v>0.76</v>
      </c>
      <c r="AB318">
        <f>VLOOKUP(I318,Weather!F:K,5,)</f>
        <v>1016</v>
      </c>
      <c r="AC318">
        <f>VLOOKUP(I318,Weather!F:K,6,)</f>
        <v>1</v>
      </c>
    </row>
    <row r="319" spans="1:29" x14ac:dyDescent="0.25">
      <c r="A319" t="s">
        <v>7</v>
      </c>
      <c r="B319" t="s">
        <v>5</v>
      </c>
      <c r="C319" s="1">
        <v>41989.385416666664</v>
      </c>
      <c r="D319" s="3">
        <f t="shared" si="32"/>
        <v>2014</v>
      </c>
      <c r="E319" s="3">
        <f t="shared" si="35"/>
        <v>12</v>
      </c>
      <c r="F319" s="3">
        <f t="shared" si="36"/>
        <v>9</v>
      </c>
      <c r="G319" s="3">
        <f t="shared" si="37"/>
        <v>16</v>
      </c>
      <c r="H319" s="3" t="str">
        <f t="shared" si="38"/>
        <v>2014129</v>
      </c>
      <c r="I319" s="3" t="str">
        <f t="shared" si="39"/>
        <v>201412916</v>
      </c>
      <c r="J319">
        <v>42</v>
      </c>
      <c r="K319">
        <v>25.2</v>
      </c>
      <c r="L319" t="str">
        <f>VLOOKUP(C319,List!$A$2:$C$2089,3,)</f>
        <v>Totteridge &amp; Whetstone</v>
      </c>
      <c r="M319" t="str">
        <f>VLOOKUP(C319,List!$A$2:$C$2089,2,)</f>
        <v>Northern</v>
      </c>
      <c r="N319" t="str">
        <f t="shared" si="33"/>
        <v>Totteridge &amp; Whetstone|Northern</v>
      </c>
      <c r="O319">
        <f>VLOOKUP(N319,Depth!$A$2:$F$427,3,)</f>
        <v>75</v>
      </c>
      <c r="P319">
        <f>VLOOKUP(N319,Depth!$A$2:$F$427,5,)</f>
        <v>173.8</v>
      </c>
      <c r="Q319">
        <f>VLOOKUP(N319,Depth!$A$2:$F$427,6,)</f>
        <v>1.2</v>
      </c>
      <c r="R319">
        <f>VLOOKUP(L319,longitude_latitude!C:J,7,)</f>
        <v>-0.17759979400000001</v>
      </c>
      <c r="S319">
        <f>VLOOKUP(L319,longitude_latitude!C:J,8,)</f>
        <v>51.630092480000002</v>
      </c>
      <c r="T319">
        <f t="shared" si="34"/>
        <v>-9.1694937886489498</v>
      </c>
      <c r="U319">
        <f>VLOOKUP(M319,LINE!$A$2:$B$13,2,)</f>
        <v>9</v>
      </c>
      <c r="V319">
        <f>VLOOKUP(L319,Entry_exit!B:P,4,)</f>
        <v>3990</v>
      </c>
      <c r="W319">
        <f>2020 - VLOOKUP(L319, age!$A:$D,4,)</f>
        <v>148</v>
      </c>
      <c r="X319">
        <f>VLOOKUP(H319,'air-quality-london-time-of-day'!E:G,3,FALSE)</f>
        <v>13.5</v>
      </c>
      <c r="Y319">
        <f>VLOOKUP(I319,Weather!F:K,2,)</f>
        <v>4.6244897959183522</v>
      </c>
      <c r="Z319">
        <f>VLOOKUP(I319,Weather!F:K,3,)</f>
        <v>0.03</v>
      </c>
      <c r="AA319">
        <f>VLOOKUP(I319,Weather!F:K,4,)</f>
        <v>0.76</v>
      </c>
      <c r="AB319">
        <f>VLOOKUP(I319,Weather!F:K,5,)</f>
        <v>1016</v>
      </c>
      <c r="AC319">
        <f>VLOOKUP(I319,Weather!F:K,6,)</f>
        <v>1</v>
      </c>
    </row>
    <row r="320" spans="1:29" x14ac:dyDescent="0.25">
      <c r="A320" t="s">
        <v>7</v>
      </c>
      <c r="B320" t="s">
        <v>5</v>
      </c>
      <c r="C320" s="1">
        <v>41989.386111111111</v>
      </c>
      <c r="D320" s="3">
        <f t="shared" ref="D320:D383" si="40">YEAR(C320)</f>
        <v>2014</v>
      </c>
      <c r="E320" s="3">
        <f t="shared" si="35"/>
        <v>12</v>
      </c>
      <c r="F320" s="3">
        <f t="shared" si="36"/>
        <v>9</v>
      </c>
      <c r="G320" s="3">
        <f t="shared" si="37"/>
        <v>16</v>
      </c>
      <c r="H320" s="3" t="str">
        <f t="shared" si="38"/>
        <v>2014129</v>
      </c>
      <c r="I320" s="3" t="str">
        <f t="shared" si="39"/>
        <v>201412916</v>
      </c>
      <c r="J320">
        <v>31</v>
      </c>
      <c r="K320">
        <v>18.600000000000001</v>
      </c>
      <c r="L320" t="str">
        <f>VLOOKUP(C320,List!$A$2:$C$2089,3,)</f>
        <v>Totteridge &amp; Whetstone</v>
      </c>
      <c r="M320" t="str">
        <f>VLOOKUP(C320,List!$A$2:$C$2089,2,)</f>
        <v>Northern</v>
      </c>
      <c r="N320" t="str">
        <f t="shared" ref="N320:N383" si="41">L320&amp;"|"&amp;M320</f>
        <v>Totteridge &amp; Whetstone|Northern</v>
      </c>
      <c r="O320">
        <f>VLOOKUP(N320,Depth!$A$2:$F$427,3,)</f>
        <v>75</v>
      </c>
      <c r="P320">
        <f>VLOOKUP(N320,Depth!$A$2:$F$427,5,)</f>
        <v>173.8</v>
      </c>
      <c r="Q320">
        <f>VLOOKUP(N320,Depth!$A$2:$F$427,6,)</f>
        <v>1.2</v>
      </c>
      <c r="R320">
        <f>VLOOKUP(L320,longitude_latitude!C:J,7,)</f>
        <v>-0.17759979400000001</v>
      </c>
      <c r="S320">
        <f>VLOOKUP(L320,longitude_latitude!C:J,8,)</f>
        <v>51.630092480000002</v>
      </c>
      <c r="T320">
        <f t="shared" ref="T320:T383" si="42">R320*S320</f>
        <v>-9.1694937886489498</v>
      </c>
      <c r="U320">
        <f>VLOOKUP(M320,LINE!$A$2:$B$13,2,)</f>
        <v>9</v>
      </c>
      <c r="V320">
        <f>VLOOKUP(L320,Entry_exit!B:P,4,)</f>
        <v>3990</v>
      </c>
      <c r="W320">
        <f>2020 - VLOOKUP(L320, age!$A:$D,4,)</f>
        <v>148</v>
      </c>
      <c r="X320">
        <f>VLOOKUP(H320,'air-quality-london-time-of-day'!E:G,3,FALSE)</f>
        <v>13.5</v>
      </c>
      <c r="Y320">
        <f>VLOOKUP(I320,Weather!F:K,2,)</f>
        <v>4.6244897959183522</v>
      </c>
      <c r="Z320">
        <f>VLOOKUP(I320,Weather!F:K,3,)</f>
        <v>0.03</v>
      </c>
      <c r="AA320">
        <f>VLOOKUP(I320,Weather!F:K,4,)</f>
        <v>0.76</v>
      </c>
      <c r="AB320">
        <f>VLOOKUP(I320,Weather!F:K,5,)</f>
        <v>1016</v>
      </c>
      <c r="AC320">
        <f>VLOOKUP(I320,Weather!F:K,6,)</f>
        <v>1</v>
      </c>
    </row>
    <row r="321" spans="1:29" x14ac:dyDescent="0.25">
      <c r="A321" t="s">
        <v>7</v>
      </c>
      <c r="B321" t="s">
        <v>5</v>
      </c>
      <c r="C321" s="1">
        <v>41989.386805555558</v>
      </c>
      <c r="D321" s="3">
        <f t="shared" si="40"/>
        <v>2014</v>
      </c>
      <c r="E321" s="3">
        <f t="shared" si="35"/>
        <v>12</v>
      </c>
      <c r="F321" s="3">
        <f t="shared" si="36"/>
        <v>9</v>
      </c>
      <c r="G321" s="3">
        <f t="shared" si="37"/>
        <v>16</v>
      </c>
      <c r="H321" s="3" t="str">
        <f t="shared" si="38"/>
        <v>2014129</v>
      </c>
      <c r="I321" s="3" t="str">
        <f t="shared" si="39"/>
        <v>201412916</v>
      </c>
      <c r="J321">
        <v>27</v>
      </c>
      <c r="K321">
        <v>16.2</v>
      </c>
      <c r="L321" t="str">
        <f>VLOOKUP(C321,List!$A$2:$C$2089,3,)</f>
        <v>Totteridge &amp; Whetstone</v>
      </c>
      <c r="M321" t="str">
        <f>VLOOKUP(C321,List!$A$2:$C$2089,2,)</f>
        <v>Northern</v>
      </c>
      <c r="N321" t="str">
        <f t="shared" si="41"/>
        <v>Totteridge &amp; Whetstone|Northern</v>
      </c>
      <c r="O321">
        <f>VLOOKUP(N321,Depth!$A$2:$F$427,3,)</f>
        <v>75</v>
      </c>
      <c r="P321">
        <f>VLOOKUP(N321,Depth!$A$2:$F$427,5,)</f>
        <v>173.8</v>
      </c>
      <c r="Q321">
        <f>VLOOKUP(N321,Depth!$A$2:$F$427,6,)</f>
        <v>1.2</v>
      </c>
      <c r="R321">
        <f>VLOOKUP(L321,longitude_latitude!C:J,7,)</f>
        <v>-0.17759979400000001</v>
      </c>
      <c r="S321">
        <f>VLOOKUP(L321,longitude_latitude!C:J,8,)</f>
        <v>51.630092480000002</v>
      </c>
      <c r="T321">
        <f t="shared" si="42"/>
        <v>-9.1694937886489498</v>
      </c>
      <c r="U321">
        <f>VLOOKUP(M321,LINE!$A$2:$B$13,2,)</f>
        <v>9</v>
      </c>
      <c r="V321">
        <f>VLOOKUP(L321,Entry_exit!B:P,4,)</f>
        <v>3990</v>
      </c>
      <c r="W321">
        <f>2020 - VLOOKUP(L321, age!$A:$D,4,)</f>
        <v>148</v>
      </c>
      <c r="X321">
        <f>VLOOKUP(H321,'air-quality-london-time-of-day'!E:G,3,FALSE)</f>
        <v>13.5</v>
      </c>
      <c r="Y321">
        <f>VLOOKUP(I321,Weather!F:K,2,)</f>
        <v>4.6244897959183522</v>
      </c>
      <c r="Z321">
        <f>VLOOKUP(I321,Weather!F:K,3,)</f>
        <v>0.03</v>
      </c>
      <c r="AA321">
        <f>VLOOKUP(I321,Weather!F:K,4,)</f>
        <v>0.76</v>
      </c>
      <c r="AB321">
        <f>VLOOKUP(I321,Weather!F:K,5,)</f>
        <v>1016</v>
      </c>
      <c r="AC321">
        <f>VLOOKUP(I321,Weather!F:K,6,)</f>
        <v>1</v>
      </c>
    </row>
    <row r="322" spans="1:29" x14ac:dyDescent="0.25">
      <c r="A322" t="s">
        <v>7</v>
      </c>
      <c r="B322" t="s">
        <v>5</v>
      </c>
      <c r="C322" s="1">
        <v>41989.387499999997</v>
      </c>
      <c r="D322" s="3">
        <f t="shared" si="40"/>
        <v>2014</v>
      </c>
      <c r="E322" s="3">
        <f t="shared" si="35"/>
        <v>12</v>
      </c>
      <c r="F322" s="3">
        <f t="shared" si="36"/>
        <v>9</v>
      </c>
      <c r="G322" s="3">
        <f t="shared" si="37"/>
        <v>16</v>
      </c>
      <c r="H322" s="3" t="str">
        <f t="shared" si="38"/>
        <v>2014129</v>
      </c>
      <c r="I322" s="3" t="str">
        <f t="shared" si="39"/>
        <v>201412916</v>
      </c>
      <c r="J322">
        <v>27</v>
      </c>
      <c r="K322">
        <v>16.2</v>
      </c>
      <c r="L322" t="str">
        <f>VLOOKUP(C322,List!$A$2:$C$2089,3,)</f>
        <v>High Barnet</v>
      </c>
      <c r="M322" t="str">
        <f>VLOOKUP(C322,List!$A$2:$C$2089,2,)</f>
        <v>Northern</v>
      </c>
      <c r="N322" t="str">
        <f t="shared" si="41"/>
        <v>High Barnet|Northern</v>
      </c>
      <c r="O322">
        <f>VLOOKUP(N322,Depth!$A$2:$F$427,3,)</f>
        <v>111</v>
      </c>
      <c r="P322">
        <f>VLOOKUP(N322,Depth!$A$2:$F$427,5,)</f>
        <v>198.4</v>
      </c>
      <c r="Q322">
        <f>VLOOKUP(N322,Depth!$A$2:$F$427,6,)</f>
        <v>12.6</v>
      </c>
      <c r="R322">
        <f>VLOOKUP(L322,longitude_latitude!C:J,7,)</f>
        <v>-0.19256146800000001</v>
      </c>
      <c r="S322">
        <f>VLOOKUP(L322,longitude_latitude!C:J,8,)</f>
        <v>51.650029140000001</v>
      </c>
      <c r="T322">
        <f t="shared" si="42"/>
        <v>-9.9458054334411781</v>
      </c>
      <c r="U322">
        <f>VLOOKUP(M322,LINE!$A$2:$B$13,2,)</f>
        <v>9</v>
      </c>
      <c r="V322">
        <f>VLOOKUP(L322,Entry_exit!B:P,4,)</f>
        <v>6116</v>
      </c>
      <c r="W322">
        <f>2020 - VLOOKUP(L322, age!$A:$D,4,)</f>
        <v>148</v>
      </c>
      <c r="X322">
        <f>VLOOKUP(H322,'air-quality-london-time-of-day'!E:G,3,FALSE)</f>
        <v>13.5</v>
      </c>
      <c r="Y322">
        <f>VLOOKUP(I322,Weather!F:K,2,)</f>
        <v>4.6244897959183522</v>
      </c>
      <c r="Z322">
        <f>VLOOKUP(I322,Weather!F:K,3,)</f>
        <v>0.03</v>
      </c>
      <c r="AA322">
        <f>VLOOKUP(I322,Weather!F:K,4,)</f>
        <v>0.76</v>
      </c>
      <c r="AB322">
        <f>VLOOKUP(I322,Weather!F:K,5,)</f>
        <v>1016</v>
      </c>
      <c r="AC322">
        <f>VLOOKUP(I322,Weather!F:K,6,)</f>
        <v>1</v>
      </c>
    </row>
    <row r="323" spans="1:29" x14ac:dyDescent="0.25">
      <c r="A323" t="s">
        <v>7</v>
      </c>
      <c r="B323" t="s">
        <v>5</v>
      </c>
      <c r="C323" s="1">
        <v>41989.388194444444</v>
      </c>
      <c r="D323" s="3">
        <f t="shared" si="40"/>
        <v>2014</v>
      </c>
      <c r="E323" s="3">
        <f t="shared" ref="E323:E386" si="43">MONTH(C323)</f>
        <v>12</v>
      </c>
      <c r="F323" s="3">
        <f t="shared" ref="F323:F386" si="44">HOUR(C323)</f>
        <v>9</v>
      </c>
      <c r="G323" s="3">
        <f t="shared" ref="G323:G386" si="45">DAY(C323)</f>
        <v>16</v>
      </c>
      <c r="H323" s="3" t="str">
        <f t="shared" ref="H323:H386" si="46">D323&amp;E323&amp;F323</f>
        <v>2014129</v>
      </c>
      <c r="I323" s="3" t="str">
        <f t="shared" ref="I323:I386" si="47">D323&amp;E323&amp;F323&amp;G323</f>
        <v>201412916</v>
      </c>
      <c r="J323">
        <v>28</v>
      </c>
      <c r="K323">
        <v>16.8</v>
      </c>
      <c r="L323" t="str">
        <f>VLOOKUP(C323,List!$A$2:$C$2089,3,)</f>
        <v>High Barnet</v>
      </c>
      <c r="M323" t="str">
        <f>VLOOKUP(C323,List!$A$2:$C$2089,2,)</f>
        <v>Northern</v>
      </c>
      <c r="N323" t="str">
        <f t="shared" si="41"/>
        <v>High Barnet|Northern</v>
      </c>
      <c r="O323">
        <f>VLOOKUP(N323,Depth!$A$2:$F$427,3,)</f>
        <v>111</v>
      </c>
      <c r="P323">
        <f>VLOOKUP(N323,Depth!$A$2:$F$427,5,)</f>
        <v>198.4</v>
      </c>
      <c r="Q323">
        <f>VLOOKUP(N323,Depth!$A$2:$F$427,6,)</f>
        <v>12.6</v>
      </c>
      <c r="R323">
        <f>VLOOKUP(L323,longitude_latitude!C:J,7,)</f>
        <v>-0.19256146800000001</v>
      </c>
      <c r="S323">
        <f>VLOOKUP(L323,longitude_latitude!C:J,8,)</f>
        <v>51.650029140000001</v>
      </c>
      <c r="T323">
        <f t="shared" si="42"/>
        <v>-9.9458054334411781</v>
      </c>
      <c r="U323">
        <f>VLOOKUP(M323,LINE!$A$2:$B$13,2,)</f>
        <v>9</v>
      </c>
      <c r="V323">
        <f>VLOOKUP(L323,Entry_exit!B:P,4,)</f>
        <v>6116</v>
      </c>
      <c r="W323">
        <f>2020 - VLOOKUP(L323, age!$A:$D,4,)</f>
        <v>148</v>
      </c>
      <c r="X323">
        <f>VLOOKUP(H323,'air-quality-london-time-of-day'!E:G,3,FALSE)</f>
        <v>13.5</v>
      </c>
      <c r="Y323">
        <f>VLOOKUP(I323,Weather!F:K,2,)</f>
        <v>4.6244897959183522</v>
      </c>
      <c r="Z323">
        <f>VLOOKUP(I323,Weather!F:K,3,)</f>
        <v>0.03</v>
      </c>
      <c r="AA323">
        <f>VLOOKUP(I323,Weather!F:K,4,)</f>
        <v>0.76</v>
      </c>
      <c r="AB323">
        <f>VLOOKUP(I323,Weather!F:K,5,)</f>
        <v>1016</v>
      </c>
      <c r="AC323">
        <f>VLOOKUP(I323,Weather!F:K,6,)</f>
        <v>1</v>
      </c>
    </row>
    <row r="324" spans="1:29" x14ac:dyDescent="0.25">
      <c r="A324" t="s">
        <v>7</v>
      </c>
      <c r="B324" t="s">
        <v>5</v>
      </c>
      <c r="C324" s="1">
        <v>41989.388888888891</v>
      </c>
      <c r="D324" s="3">
        <f t="shared" si="40"/>
        <v>2014</v>
      </c>
      <c r="E324" s="3">
        <f t="shared" si="43"/>
        <v>12</v>
      </c>
      <c r="F324" s="3">
        <f t="shared" si="44"/>
        <v>9</v>
      </c>
      <c r="G324" s="3">
        <f t="shared" si="45"/>
        <v>16</v>
      </c>
      <c r="H324" s="3" t="str">
        <f t="shared" si="46"/>
        <v>2014129</v>
      </c>
      <c r="I324" s="3" t="str">
        <f t="shared" si="47"/>
        <v>201412916</v>
      </c>
      <c r="J324">
        <v>20</v>
      </c>
      <c r="K324">
        <v>12</v>
      </c>
      <c r="L324" t="str">
        <f>VLOOKUP(C324,List!$A$2:$C$2089,3,)</f>
        <v>High Barnet</v>
      </c>
      <c r="M324" t="str">
        <f>VLOOKUP(C324,List!$A$2:$C$2089,2,)</f>
        <v>Northern</v>
      </c>
      <c r="N324" t="str">
        <f t="shared" si="41"/>
        <v>High Barnet|Northern</v>
      </c>
      <c r="O324">
        <f>VLOOKUP(N324,Depth!$A$2:$F$427,3,)</f>
        <v>111</v>
      </c>
      <c r="P324">
        <f>VLOOKUP(N324,Depth!$A$2:$F$427,5,)</f>
        <v>198.4</v>
      </c>
      <c r="Q324">
        <f>VLOOKUP(N324,Depth!$A$2:$F$427,6,)</f>
        <v>12.6</v>
      </c>
      <c r="R324">
        <f>VLOOKUP(L324,longitude_latitude!C:J,7,)</f>
        <v>-0.19256146800000001</v>
      </c>
      <c r="S324">
        <f>VLOOKUP(L324,longitude_latitude!C:J,8,)</f>
        <v>51.650029140000001</v>
      </c>
      <c r="T324">
        <f t="shared" si="42"/>
        <v>-9.9458054334411781</v>
      </c>
      <c r="U324">
        <f>VLOOKUP(M324,LINE!$A$2:$B$13,2,)</f>
        <v>9</v>
      </c>
      <c r="V324">
        <f>VLOOKUP(L324,Entry_exit!B:P,4,)</f>
        <v>6116</v>
      </c>
      <c r="W324">
        <f>2020 - VLOOKUP(L324, age!$A:$D,4,)</f>
        <v>148</v>
      </c>
      <c r="X324">
        <f>VLOOKUP(H324,'air-quality-london-time-of-day'!E:G,3,FALSE)</f>
        <v>13.5</v>
      </c>
      <c r="Y324">
        <f>VLOOKUP(I324,Weather!F:K,2,)</f>
        <v>4.6244897959183522</v>
      </c>
      <c r="Z324">
        <f>VLOOKUP(I324,Weather!F:K,3,)</f>
        <v>0.03</v>
      </c>
      <c r="AA324">
        <f>VLOOKUP(I324,Weather!F:K,4,)</f>
        <v>0.76</v>
      </c>
      <c r="AB324">
        <f>VLOOKUP(I324,Weather!F:K,5,)</f>
        <v>1016</v>
      </c>
      <c r="AC324">
        <f>VLOOKUP(I324,Weather!F:K,6,)</f>
        <v>1</v>
      </c>
    </row>
    <row r="325" spans="1:29" x14ac:dyDescent="0.25">
      <c r="A325" t="s">
        <v>7</v>
      </c>
      <c r="B325" t="s">
        <v>5</v>
      </c>
      <c r="C325" s="1">
        <v>41989.38958333333</v>
      </c>
      <c r="D325" s="3">
        <f t="shared" si="40"/>
        <v>2014</v>
      </c>
      <c r="E325" s="3">
        <f t="shared" si="43"/>
        <v>12</v>
      </c>
      <c r="F325" s="3">
        <f t="shared" si="44"/>
        <v>9</v>
      </c>
      <c r="G325" s="3">
        <f t="shared" si="45"/>
        <v>16</v>
      </c>
      <c r="H325" s="3" t="str">
        <f t="shared" si="46"/>
        <v>2014129</v>
      </c>
      <c r="I325" s="3" t="str">
        <f t="shared" si="47"/>
        <v>201412916</v>
      </c>
      <c r="J325">
        <v>19</v>
      </c>
      <c r="K325">
        <v>11.4</v>
      </c>
      <c r="L325" t="str">
        <f>VLOOKUP(C325,List!$A$2:$C$2089,3,)</f>
        <v>High Barnet</v>
      </c>
      <c r="M325" t="str">
        <f>VLOOKUP(C325,List!$A$2:$C$2089,2,)</f>
        <v>Northern</v>
      </c>
      <c r="N325" t="str">
        <f t="shared" si="41"/>
        <v>High Barnet|Northern</v>
      </c>
      <c r="O325">
        <f>VLOOKUP(N325,Depth!$A$2:$F$427,3,)</f>
        <v>111</v>
      </c>
      <c r="P325">
        <f>VLOOKUP(N325,Depth!$A$2:$F$427,5,)</f>
        <v>198.4</v>
      </c>
      <c r="Q325">
        <f>VLOOKUP(N325,Depth!$A$2:$F$427,6,)</f>
        <v>12.6</v>
      </c>
      <c r="R325">
        <f>VLOOKUP(L325,longitude_latitude!C:J,7,)</f>
        <v>-0.19256146800000001</v>
      </c>
      <c r="S325">
        <f>VLOOKUP(L325,longitude_latitude!C:J,8,)</f>
        <v>51.650029140000001</v>
      </c>
      <c r="T325">
        <f t="shared" si="42"/>
        <v>-9.9458054334411781</v>
      </c>
      <c r="U325">
        <f>VLOOKUP(M325,LINE!$A$2:$B$13,2,)</f>
        <v>9</v>
      </c>
      <c r="V325">
        <f>VLOOKUP(L325,Entry_exit!B:P,4,)</f>
        <v>6116</v>
      </c>
      <c r="W325">
        <f>2020 - VLOOKUP(L325, age!$A:$D,4,)</f>
        <v>148</v>
      </c>
      <c r="X325">
        <f>VLOOKUP(H325,'air-quality-london-time-of-day'!E:G,3,FALSE)</f>
        <v>13.5</v>
      </c>
      <c r="Y325">
        <f>VLOOKUP(I325,Weather!F:K,2,)</f>
        <v>4.6244897959183522</v>
      </c>
      <c r="Z325">
        <f>VLOOKUP(I325,Weather!F:K,3,)</f>
        <v>0.03</v>
      </c>
      <c r="AA325">
        <f>VLOOKUP(I325,Weather!F:K,4,)</f>
        <v>0.76</v>
      </c>
      <c r="AB325">
        <f>VLOOKUP(I325,Weather!F:K,5,)</f>
        <v>1016</v>
      </c>
      <c r="AC325">
        <f>VLOOKUP(I325,Weather!F:K,6,)</f>
        <v>1</v>
      </c>
    </row>
    <row r="326" spans="1:29" x14ac:dyDescent="0.25">
      <c r="A326" t="s">
        <v>7</v>
      </c>
      <c r="B326" t="s">
        <v>5</v>
      </c>
      <c r="C326" s="1">
        <v>41989.390277777777</v>
      </c>
      <c r="D326" s="3">
        <f t="shared" si="40"/>
        <v>2014</v>
      </c>
      <c r="E326" s="3">
        <f t="shared" si="43"/>
        <v>12</v>
      </c>
      <c r="F326" s="3">
        <f t="shared" si="44"/>
        <v>9</v>
      </c>
      <c r="G326" s="3">
        <f t="shared" si="45"/>
        <v>16</v>
      </c>
      <c r="H326" s="3" t="str">
        <f t="shared" si="46"/>
        <v>2014129</v>
      </c>
      <c r="I326" s="3" t="str">
        <f t="shared" si="47"/>
        <v>201412916</v>
      </c>
      <c r="J326">
        <v>24</v>
      </c>
      <c r="K326">
        <v>14.4</v>
      </c>
      <c r="L326" t="str">
        <f>VLOOKUP(C326,List!$A$2:$C$2089,3,)</f>
        <v>High Barnet</v>
      </c>
      <c r="M326" t="str">
        <f>VLOOKUP(C326,List!$A$2:$C$2089,2,)</f>
        <v>Northern</v>
      </c>
      <c r="N326" t="str">
        <f t="shared" si="41"/>
        <v>High Barnet|Northern</v>
      </c>
      <c r="O326">
        <f>VLOOKUP(N326,Depth!$A$2:$F$427,3,)</f>
        <v>111</v>
      </c>
      <c r="P326">
        <f>VLOOKUP(N326,Depth!$A$2:$F$427,5,)</f>
        <v>198.4</v>
      </c>
      <c r="Q326">
        <f>VLOOKUP(N326,Depth!$A$2:$F$427,6,)</f>
        <v>12.6</v>
      </c>
      <c r="R326">
        <f>VLOOKUP(L326,longitude_latitude!C:J,7,)</f>
        <v>-0.19256146800000001</v>
      </c>
      <c r="S326">
        <f>VLOOKUP(L326,longitude_latitude!C:J,8,)</f>
        <v>51.650029140000001</v>
      </c>
      <c r="T326">
        <f t="shared" si="42"/>
        <v>-9.9458054334411781</v>
      </c>
      <c r="U326">
        <f>VLOOKUP(M326,LINE!$A$2:$B$13,2,)</f>
        <v>9</v>
      </c>
      <c r="V326">
        <f>VLOOKUP(L326,Entry_exit!B:P,4,)</f>
        <v>6116</v>
      </c>
      <c r="W326">
        <f>2020 - VLOOKUP(L326, age!$A:$D,4,)</f>
        <v>148</v>
      </c>
      <c r="X326">
        <f>VLOOKUP(H326,'air-quality-london-time-of-day'!E:G,3,FALSE)</f>
        <v>13.5</v>
      </c>
      <c r="Y326">
        <f>VLOOKUP(I326,Weather!F:K,2,)</f>
        <v>4.6244897959183522</v>
      </c>
      <c r="Z326">
        <f>VLOOKUP(I326,Weather!F:K,3,)</f>
        <v>0.03</v>
      </c>
      <c r="AA326">
        <f>VLOOKUP(I326,Weather!F:K,4,)</f>
        <v>0.76</v>
      </c>
      <c r="AB326">
        <f>VLOOKUP(I326,Weather!F:K,5,)</f>
        <v>1016</v>
      </c>
      <c r="AC326">
        <f>VLOOKUP(I326,Weather!F:K,6,)</f>
        <v>1</v>
      </c>
    </row>
    <row r="327" spans="1:29" x14ac:dyDescent="0.25">
      <c r="A327" t="s">
        <v>7</v>
      </c>
      <c r="B327" t="s">
        <v>5</v>
      </c>
      <c r="C327" s="1">
        <v>41989.390972222223</v>
      </c>
      <c r="D327" s="3">
        <f t="shared" si="40"/>
        <v>2014</v>
      </c>
      <c r="E327" s="3">
        <f t="shared" si="43"/>
        <v>12</v>
      </c>
      <c r="F327" s="3">
        <f t="shared" si="44"/>
        <v>9</v>
      </c>
      <c r="G327" s="3">
        <f t="shared" si="45"/>
        <v>16</v>
      </c>
      <c r="H327" s="3" t="str">
        <f t="shared" si="46"/>
        <v>2014129</v>
      </c>
      <c r="I327" s="3" t="str">
        <f t="shared" si="47"/>
        <v>201412916</v>
      </c>
      <c r="J327">
        <v>20</v>
      </c>
      <c r="K327">
        <v>12</v>
      </c>
      <c r="L327" t="str">
        <f>VLOOKUP(C327,List!$A$2:$C$2089,3,)</f>
        <v>High Barnet</v>
      </c>
      <c r="M327" t="str">
        <f>VLOOKUP(C327,List!$A$2:$C$2089,2,)</f>
        <v>Northern</v>
      </c>
      <c r="N327" t="str">
        <f t="shared" si="41"/>
        <v>High Barnet|Northern</v>
      </c>
      <c r="O327">
        <f>VLOOKUP(N327,Depth!$A$2:$F$427,3,)</f>
        <v>111</v>
      </c>
      <c r="P327">
        <f>VLOOKUP(N327,Depth!$A$2:$F$427,5,)</f>
        <v>198.4</v>
      </c>
      <c r="Q327">
        <f>VLOOKUP(N327,Depth!$A$2:$F$427,6,)</f>
        <v>12.6</v>
      </c>
      <c r="R327">
        <f>VLOOKUP(L327,longitude_latitude!C:J,7,)</f>
        <v>-0.19256146800000001</v>
      </c>
      <c r="S327">
        <f>VLOOKUP(L327,longitude_latitude!C:J,8,)</f>
        <v>51.650029140000001</v>
      </c>
      <c r="T327">
        <f t="shared" si="42"/>
        <v>-9.9458054334411781</v>
      </c>
      <c r="U327">
        <f>VLOOKUP(M327,LINE!$A$2:$B$13,2,)</f>
        <v>9</v>
      </c>
      <c r="V327">
        <f>VLOOKUP(L327,Entry_exit!B:P,4,)</f>
        <v>6116</v>
      </c>
      <c r="W327">
        <f>2020 - VLOOKUP(L327, age!$A:$D,4,)</f>
        <v>148</v>
      </c>
      <c r="X327">
        <f>VLOOKUP(H327,'air-quality-london-time-of-day'!E:G,3,FALSE)</f>
        <v>13.5</v>
      </c>
      <c r="Y327">
        <f>VLOOKUP(I327,Weather!F:K,2,)</f>
        <v>4.6244897959183522</v>
      </c>
      <c r="Z327">
        <f>VLOOKUP(I327,Weather!F:K,3,)</f>
        <v>0.03</v>
      </c>
      <c r="AA327">
        <f>VLOOKUP(I327,Weather!F:K,4,)</f>
        <v>0.76</v>
      </c>
      <c r="AB327">
        <f>VLOOKUP(I327,Weather!F:K,5,)</f>
        <v>1016</v>
      </c>
      <c r="AC327">
        <f>VLOOKUP(I327,Weather!F:K,6,)</f>
        <v>1</v>
      </c>
    </row>
    <row r="328" spans="1:29" x14ac:dyDescent="0.25">
      <c r="A328" t="s">
        <v>7</v>
      </c>
      <c r="B328" t="s">
        <v>5</v>
      </c>
      <c r="C328" s="1">
        <v>41989.39166666667</v>
      </c>
      <c r="D328" s="3">
        <f t="shared" si="40"/>
        <v>2014</v>
      </c>
      <c r="E328" s="3">
        <f t="shared" si="43"/>
        <v>12</v>
      </c>
      <c r="F328" s="3">
        <f t="shared" si="44"/>
        <v>9</v>
      </c>
      <c r="G328" s="3">
        <f t="shared" si="45"/>
        <v>16</v>
      </c>
      <c r="H328" s="3" t="str">
        <f t="shared" si="46"/>
        <v>2014129</v>
      </c>
      <c r="I328" s="3" t="str">
        <f t="shared" si="47"/>
        <v>201412916</v>
      </c>
      <c r="J328">
        <v>20</v>
      </c>
      <c r="K328">
        <v>12</v>
      </c>
      <c r="L328" t="str">
        <f>VLOOKUP(C328,List!$A$2:$C$2089,3,)</f>
        <v>High Barnet</v>
      </c>
      <c r="M328" t="str">
        <f>VLOOKUP(C328,List!$A$2:$C$2089,2,)</f>
        <v>Northern</v>
      </c>
      <c r="N328" t="str">
        <f t="shared" si="41"/>
        <v>High Barnet|Northern</v>
      </c>
      <c r="O328">
        <f>VLOOKUP(N328,Depth!$A$2:$F$427,3,)</f>
        <v>111</v>
      </c>
      <c r="P328">
        <f>VLOOKUP(N328,Depth!$A$2:$F$427,5,)</f>
        <v>198.4</v>
      </c>
      <c r="Q328">
        <f>VLOOKUP(N328,Depth!$A$2:$F$427,6,)</f>
        <v>12.6</v>
      </c>
      <c r="R328">
        <f>VLOOKUP(L328,longitude_latitude!C:J,7,)</f>
        <v>-0.19256146800000001</v>
      </c>
      <c r="S328">
        <f>VLOOKUP(L328,longitude_latitude!C:J,8,)</f>
        <v>51.650029140000001</v>
      </c>
      <c r="T328">
        <f t="shared" si="42"/>
        <v>-9.9458054334411781</v>
      </c>
      <c r="U328">
        <f>VLOOKUP(M328,LINE!$A$2:$B$13,2,)</f>
        <v>9</v>
      </c>
      <c r="V328">
        <f>VLOOKUP(L328,Entry_exit!B:P,4,)</f>
        <v>6116</v>
      </c>
      <c r="W328">
        <f>2020 - VLOOKUP(L328, age!$A:$D,4,)</f>
        <v>148</v>
      </c>
      <c r="X328">
        <f>VLOOKUP(H328,'air-quality-london-time-of-day'!E:G,3,FALSE)</f>
        <v>13.5</v>
      </c>
      <c r="Y328">
        <f>VLOOKUP(I328,Weather!F:K,2,)</f>
        <v>4.6244897959183522</v>
      </c>
      <c r="Z328">
        <f>VLOOKUP(I328,Weather!F:K,3,)</f>
        <v>0.03</v>
      </c>
      <c r="AA328">
        <f>VLOOKUP(I328,Weather!F:K,4,)</f>
        <v>0.76</v>
      </c>
      <c r="AB328">
        <f>VLOOKUP(I328,Weather!F:K,5,)</f>
        <v>1016</v>
      </c>
      <c r="AC328">
        <f>VLOOKUP(I328,Weather!F:K,6,)</f>
        <v>1</v>
      </c>
    </row>
    <row r="329" spans="1:29" x14ac:dyDescent="0.25">
      <c r="A329" t="s">
        <v>7</v>
      </c>
      <c r="B329" t="s">
        <v>5</v>
      </c>
      <c r="C329" s="1">
        <v>41989.392361111109</v>
      </c>
      <c r="D329" s="3">
        <f t="shared" si="40"/>
        <v>2014</v>
      </c>
      <c r="E329" s="3">
        <f t="shared" si="43"/>
        <v>12</v>
      </c>
      <c r="F329" s="3">
        <f t="shared" si="44"/>
        <v>9</v>
      </c>
      <c r="G329" s="3">
        <f t="shared" si="45"/>
        <v>16</v>
      </c>
      <c r="H329" s="3" t="str">
        <f t="shared" si="46"/>
        <v>2014129</v>
      </c>
      <c r="I329" s="3" t="str">
        <f t="shared" si="47"/>
        <v>201412916</v>
      </c>
      <c r="J329">
        <v>21</v>
      </c>
      <c r="K329">
        <v>12.6</v>
      </c>
      <c r="L329" t="str">
        <f>VLOOKUP(C329,List!$A$2:$C$2089,3,)</f>
        <v>High Barnet</v>
      </c>
      <c r="M329" t="str">
        <f>VLOOKUP(C329,List!$A$2:$C$2089,2,)</f>
        <v>Northern</v>
      </c>
      <c r="N329" t="str">
        <f t="shared" si="41"/>
        <v>High Barnet|Northern</v>
      </c>
      <c r="O329">
        <f>VLOOKUP(N329,Depth!$A$2:$F$427,3,)</f>
        <v>111</v>
      </c>
      <c r="P329">
        <f>VLOOKUP(N329,Depth!$A$2:$F$427,5,)</f>
        <v>198.4</v>
      </c>
      <c r="Q329">
        <f>VLOOKUP(N329,Depth!$A$2:$F$427,6,)</f>
        <v>12.6</v>
      </c>
      <c r="R329">
        <f>VLOOKUP(L329,longitude_latitude!C:J,7,)</f>
        <v>-0.19256146800000001</v>
      </c>
      <c r="S329">
        <f>VLOOKUP(L329,longitude_latitude!C:J,8,)</f>
        <v>51.650029140000001</v>
      </c>
      <c r="T329">
        <f t="shared" si="42"/>
        <v>-9.9458054334411781</v>
      </c>
      <c r="U329">
        <f>VLOOKUP(M329,LINE!$A$2:$B$13,2,)</f>
        <v>9</v>
      </c>
      <c r="V329">
        <f>VLOOKUP(L329,Entry_exit!B:P,4,)</f>
        <v>6116</v>
      </c>
      <c r="W329">
        <f>2020 - VLOOKUP(L329, age!$A:$D,4,)</f>
        <v>148</v>
      </c>
      <c r="X329">
        <f>VLOOKUP(H329,'air-quality-london-time-of-day'!E:G,3,FALSE)</f>
        <v>13.5</v>
      </c>
      <c r="Y329">
        <f>VLOOKUP(I329,Weather!F:K,2,)</f>
        <v>4.6244897959183522</v>
      </c>
      <c r="Z329">
        <f>VLOOKUP(I329,Weather!F:K,3,)</f>
        <v>0.03</v>
      </c>
      <c r="AA329">
        <f>VLOOKUP(I329,Weather!F:K,4,)</f>
        <v>0.76</v>
      </c>
      <c r="AB329">
        <f>VLOOKUP(I329,Weather!F:K,5,)</f>
        <v>1016</v>
      </c>
      <c r="AC329">
        <f>VLOOKUP(I329,Weather!F:K,6,)</f>
        <v>1</v>
      </c>
    </row>
    <row r="330" spans="1:29" x14ac:dyDescent="0.25">
      <c r="A330" t="s">
        <v>7</v>
      </c>
      <c r="B330" t="s">
        <v>5</v>
      </c>
      <c r="C330" s="1">
        <v>41989.393055555556</v>
      </c>
      <c r="D330" s="3">
        <f t="shared" si="40"/>
        <v>2014</v>
      </c>
      <c r="E330" s="3">
        <f t="shared" si="43"/>
        <v>12</v>
      </c>
      <c r="F330" s="3">
        <f t="shared" si="44"/>
        <v>9</v>
      </c>
      <c r="G330" s="3">
        <f t="shared" si="45"/>
        <v>16</v>
      </c>
      <c r="H330" s="3" t="str">
        <f t="shared" si="46"/>
        <v>2014129</v>
      </c>
      <c r="I330" s="3" t="str">
        <f t="shared" si="47"/>
        <v>201412916</v>
      </c>
      <c r="J330">
        <v>22</v>
      </c>
      <c r="K330">
        <v>13.2</v>
      </c>
      <c r="L330" t="str">
        <f>VLOOKUP(C330,List!$A$2:$C$2089,3,)</f>
        <v>High Barnet</v>
      </c>
      <c r="M330" t="str">
        <f>VLOOKUP(C330,List!$A$2:$C$2089,2,)</f>
        <v>Northern</v>
      </c>
      <c r="N330" t="str">
        <f t="shared" si="41"/>
        <v>High Barnet|Northern</v>
      </c>
      <c r="O330">
        <f>VLOOKUP(N330,Depth!$A$2:$F$427,3,)</f>
        <v>111</v>
      </c>
      <c r="P330">
        <f>VLOOKUP(N330,Depth!$A$2:$F$427,5,)</f>
        <v>198.4</v>
      </c>
      <c r="Q330">
        <f>VLOOKUP(N330,Depth!$A$2:$F$427,6,)</f>
        <v>12.6</v>
      </c>
      <c r="R330">
        <f>VLOOKUP(L330,longitude_latitude!C:J,7,)</f>
        <v>-0.19256146800000001</v>
      </c>
      <c r="S330">
        <f>VLOOKUP(L330,longitude_latitude!C:J,8,)</f>
        <v>51.650029140000001</v>
      </c>
      <c r="T330">
        <f t="shared" si="42"/>
        <v>-9.9458054334411781</v>
      </c>
      <c r="U330">
        <f>VLOOKUP(M330,LINE!$A$2:$B$13,2,)</f>
        <v>9</v>
      </c>
      <c r="V330">
        <f>VLOOKUP(L330,Entry_exit!B:P,4,)</f>
        <v>6116</v>
      </c>
      <c r="W330">
        <f>2020 - VLOOKUP(L330, age!$A:$D,4,)</f>
        <v>148</v>
      </c>
      <c r="X330">
        <f>VLOOKUP(H330,'air-quality-london-time-of-day'!E:G,3,FALSE)</f>
        <v>13.5</v>
      </c>
      <c r="Y330">
        <f>VLOOKUP(I330,Weather!F:K,2,)</f>
        <v>4.6244897959183522</v>
      </c>
      <c r="Z330">
        <f>VLOOKUP(I330,Weather!F:K,3,)</f>
        <v>0.03</v>
      </c>
      <c r="AA330">
        <f>VLOOKUP(I330,Weather!F:K,4,)</f>
        <v>0.76</v>
      </c>
      <c r="AB330">
        <f>VLOOKUP(I330,Weather!F:K,5,)</f>
        <v>1016</v>
      </c>
      <c r="AC330">
        <f>VLOOKUP(I330,Weather!F:K,6,)</f>
        <v>1</v>
      </c>
    </row>
    <row r="331" spans="1:29" x14ac:dyDescent="0.25">
      <c r="A331" t="s">
        <v>7</v>
      </c>
      <c r="B331" t="s">
        <v>5</v>
      </c>
      <c r="C331" s="1">
        <v>41989.393750000003</v>
      </c>
      <c r="D331" s="3">
        <f t="shared" si="40"/>
        <v>2014</v>
      </c>
      <c r="E331" s="3">
        <f t="shared" si="43"/>
        <v>12</v>
      </c>
      <c r="F331" s="3">
        <f t="shared" si="44"/>
        <v>9</v>
      </c>
      <c r="G331" s="3">
        <f t="shared" si="45"/>
        <v>16</v>
      </c>
      <c r="H331" s="3" t="str">
        <f t="shared" si="46"/>
        <v>2014129</v>
      </c>
      <c r="I331" s="3" t="str">
        <f t="shared" si="47"/>
        <v>201412916</v>
      </c>
      <c r="J331">
        <v>20</v>
      </c>
      <c r="K331">
        <v>12</v>
      </c>
      <c r="L331" t="str">
        <f>VLOOKUP(C331,List!$A$2:$C$2089,3,)</f>
        <v>High Barnet</v>
      </c>
      <c r="M331" t="str">
        <f>VLOOKUP(C331,List!$A$2:$C$2089,2,)</f>
        <v>Northern</v>
      </c>
      <c r="N331" t="str">
        <f t="shared" si="41"/>
        <v>High Barnet|Northern</v>
      </c>
      <c r="O331">
        <f>VLOOKUP(N331,Depth!$A$2:$F$427,3,)</f>
        <v>111</v>
      </c>
      <c r="P331">
        <f>VLOOKUP(N331,Depth!$A$2:$F$427,5,)</f>
        <v>198.4</v>
      </c>
      <c r="Q331">
        <f>VLOOKUP(N331,Depth!$A$2:$F$427,6,)</f>
        <v>12.6</v>
      </c>
      <c r="R331">
        <f>VLOOKUP(L331,longitude_latitude!C:J,7,)</f>
        <v>-0.19256146800000001</v>
      </c>
      <c r="S331">
        <f>VLOOKUP(L331,longitude_latitude!C:J,8,)</f>
        <v>51.650029140000001</v>
      </c>
      <c r="T331">
        <f t="shared" si="42"/>
        <v>-9.9458054334411781</v>
      </c>
      <c r="U331">
        <f>VLOOKUP(M331,LINE!$A$2:$B$13,2,)</f>
        <v>9</v>
      </c>
      <c r="V331">
        <f>VLOOKUP(L331,Entry_exit!B:P,4,)</f>
        <v>6116</v>
      </c>
      <c r="W331">
        <f>2020 - VLOOKUP(L331, age!$A:$D,4,)</f>
        <v>148</v>
      </c>
      <c r="X331">
        <f>VLOOKUP(H331,'air-quality-london-time-of-day'!E:G,3,FALSE)</f>
        <v>13.5</v>
      </c>
      <c r="Y331">
        <f>VLOOKUP(I331,Weather!F:K,2,)</f>
        <v>4.6244897959183522</v>
      </c>
      <c r="Z331">
        <f>VLOOKUP(I331,Weather!F:K,3,)</f>
        <v>0.03</v>
      </c>
      <c r="AA331">
        <f>VLOOKUP(I331,Weather!F:K,4,)</f>
        <v>0.76</v>
      </c>
      <c r="AB331">
        <f>VLOOKUP(I331,Weather!F:K,5,)</f>
        <v>1016</v>
      </c>
      <c r="AC331">
        <f>VLOOKUP(I331,Weather!F:K,6,)</f>
        <v>1</v>
      </c>
    </row>
    <row r="332" spans="1:29" x14ac:dyDescent="0.25">
      <c r="A332" t="s">
        <v>7</v>
      </c>
      <c r="B332" t="s">
        <v>5</v>
      </c>
      <c r="C332" s="1">
        <v>41989.394444444442</v>
      </c>
      <c r="D332" s="3">
        <f t="shared" si="40"/>
        <v>2014</v>
      </c>
      <c r="E332" s="3">
        <f t="shared" si="43"/>
        <v>12</v>
      </c>
      <c r="F332" s="3">
        <f t="shared" si="44"/>
        <v>9</v>
      </c>
      <c r="G332" s="3">
        <f t="shared" si="45"/>
        <v>16</v>
      </c>
      <c r="H332" s="3" t="str">
        <f t="shared" si="46"/>
        <v>2014129</v>
      </c>
      <c r="I332" s="3" t="str">
        <f t="shared" si="47"/>
        <v>201412916</v>
      </c>
      <c r="J332">
        <v>19</v>
      </c>
      <c r="K332">
        <v>11.4</v>
      </c>
      <c r="L332" t="str">
        <f>VLOOKUP(C332,List!$A$2:$C$2089,3,)</f>
        <v>High Barnet</v>
      </c>
      <c r="M332" t="str">
        <f>VLOOKUP(C332,List!$A$2:$C$2089,2,)</f>
        <v>Northern</v>
      </c>
      <c r="N332" t="str">
        <f t="shared" si="41"/>
        <v>High Barnet|Northern</v>
      </c>
      <c r="O332">
        <f>VLOOKUP(N332,Depth!$A$2:$F$427,3,)</f>
        <v>111</v>
      </c>
      <c r="P332">
        <f>VLOOKUP(N332,Depth!$A$2:$F$427,5,)</f>
        <v>198.4</v>
      </c>
      <c r="Q332">
        <f>VLOOKUP(N332,Depth!$A$2:$F$427,6,)</f>
        <v>12.6</v>
      </c>
      <c r="R332">
        <f>VLOOKUP(L332,longitude_latitude!C:J,7,)</f>
        <v>-0.19256146800000001</v>
      </c>
      <c r="S332">
        <f>VLOOKUP(L332,longitude_latitude!C:J,8,)</f>
        <v>51.650029140000001</v>
      </c>
      <c r="T332">
        <f t="shared" si="42"/>
        <v>-9.9458054334411781</v>
      </c>
      <c r="U332">
        <f>VLOOKUP(M332,LINE!$A$2:$B$13,2,)</f>
        <v>9</v>
      </c>
      <c r="V332">
        <f>VLOOKUP(L332,Entry_exit!B:P,4,)</f>
        <v>6116</v>
      </c>
      <c r="W332">
        <f>2020 - VLOOKUP(L332, age!$A:$D,4,)</f>
        <v>148</v>
      </c>
      <c r="X332">
        <f>VLOOKUP(H332,'air-quality-london-time-of-day'!E:G,3,FALSE)</f>
        <v>13.5</v>
      </c>
      <c r="Y332">
        <f>VLOOKUP(I332,Weather!F:K,2,)</f>
        <v>4.6244897959183522</v>
      </c>
      <c r="Z332">
        <f>VLOOKUP(I332,Weather!F:K,3,)</f>
        <v>0.03</v>
      </c>
      <c r="AA332">
        <f>VLOOKUP(I332,Weather!F:K,4,)</f>
        <v>0.76</v>
      </c>
      <c r="AB332">
        <f>VLOOKUP(I332,Weather!F:K,5,)</f>
        <v>1016</v>
      </c>
      <c r="AC332">
        <f>VLOOKUP(I332,Weather!F:K,6,)</f>
        <v>1</v>
      </c>
    </row>
    <row r="333" spans="1:29" x14ac:dyDescent="0.25">
      <c r="A333" t="s">
        <v>7</v>
      </c>
      <c r="B333" t="s">
        <v>5</v>
      </c>
      <c r="C333" s="1">
        <v>41989.395138888889</v>
      </c>
      <c r="D333" s="3">
        <f t="shared" si="40"/>
        <v>2014</v>
      </c>
      <c r="E333" s="3">
        <f t="shared" si="43"/>
        <v>12</v>
      </c>
      <c r="F333" s="3">
        <f t="shared" si="44"/>
        <v>9</v>
      </c>
      <c r="G333" s="3">
        <f t="shared" si="45"/>
        <v>16</v>
      </c>
      <c r="H333" s="3" t="str">
        <f t="shared" si="46"/>
        <v>2014129</v>
      </c>
      <c r="I333" s="3" t="str">
        <f t="shared" si="47"/>
        <v>201412916</v>
      </c>
      <c r="J333">
        <v>22</v>
      </c>
      <c r="K333">
        <v>13.2</v>
      </c>
      <c r="L333" t="str">
        <f>VLOOKUP(C333,List!$A$2:$C$2089,3,)</f>
        <v>High Barnet</v>
      </c>
      <c r="M333" t="str">
        <f>VLOOKUP(C333,List!$A$2:$C$2089,2,)</f>
        <v>Northern</v>
      </c>
      <c r="N333" t="str">
        <f t="shared" si="41"/>
        <v>High Barnet|Northern</v>
      </c>
      <c r="O333">
        <f>VLOOKUP(N333,Depth!$A$2:$F$427,3,)</f>
        <v>111</v>
      </c>
      <c r="P333">
        <f>VLOOKUP(N333,Depth!$A$2:$F$427,5,)</f>
        <v>198.4</v>
      </c>
      <c r="Q333">
        <f>VLOOKUP(N333,Depth!$A$2:$F$427,6,)</f>
        <v>12.6</v>
      </c>
      <c r="R333">
        <f>VLOOKUP(L333,longitude_latitude!C:J,7,)</f>
        <v>-0.19256146800000001</v>
      </c>
      <c r="S333">
        <f>VLOOKUP(L333,longitude_latitude!C:J,8,)</f>
        <v>51.650029140000001</v>
      </c>
      <c r="T333">
        <f t="shared" si="42"/>
        <v>-9.9458054334411781</v>
      </c>
      <c r="U333">
        <f>VLOOKUP(M333,LINE!$A$2:$B$13,2,)</f>
        <v>9</v>
      </c>
      <c r="V333">
        <f>VLOOKUP(L333,Entry_exit!B:P,4,)</f>
        <v>6116</v>
      </c>
      <c r="W333">
        <f>2020 - VLOOKUP(L333, age!$A:$D,4,)</f>
        <v>148</v>
      </c>
      <c r="X333">
        <f>VLOOKUP(H333,'air-quality-london-time-of-day'!E:G,3,FALSE)</f>
        <v>13.5</v>
      </c>
      <c r="Y333">
        <f>VLOOKUP(I333,Weather!F:K,2,)</f>
        <v>4.6244897959183522</v>
      </c>
      <c r="Z333">
        <f>VLOOKUP(I333,Weather!F:K,3,)</f>
        <v>0.03</v>
      </c>
      <c r="AA333">
        <f>VLOOKUP(I333,Weather!F:K,4,)</f>
        <v>0.76</v>
      </c>
      <c r="AB333">
        <f>VLOOKUP(I333,Weather!F:K,5,)</f>
        <v>1016</v>
      </c>
      <c r="AC333">
        <f>VLOOKUP(I333,Weather!F:K,6,)</f>
        <v>1</v>
      </c>
    </row>
    <row r="334" spans="1:29" x14ac:dyDescent="0.25">
      <c r="A334" t="s">
        <v>7</v>
      </c>
      <c r="B334" t="s">
        <v>5</v>
      </c>
      <c r="C334" s="1">
        <v>41989.395833333336</v>
      </c>
      <c r="D334" s="3">
        <f t="shared" si="40"/>
        <v>2014</v>
      </c>
      <c r="E334" s="3">
        <f t="shared" si="43"/>
        <v>12</v>
      </c>
      <c r="F334" s="3">
        <f t="shared" si="44"/>
        <v>9</v>
      </c>
      <c r="G334" s="3">
        <f t="shared" si="45"/>
        <v>16</v>
      </c>
      <c r="H334" s="3" t="str">
        <f t="shared" si="46"/>
        <v>2014129</v>
      </c>
      <c r="I334" s="3" t="str">
        <f t="shared" si="47"/>
        <v>201412916</v>
      </c>
      <c r="J334">
        <v>23</v>
      </c>
      <c r="K334">
        <v>13.8</v>
      </c>
      <c r="L334" t="str">
        <f>VLOOKUP(C334,List!$A$2:$C$2089,3,)</f>
        <v>High Barnet</v>
      </c>
      <c r="M334" t="str">
        <f>VLOOKUP(C334,List!$A$2:$C$2089,2,)</f>
        <v>Northern</v>
      </c>
      <c r="N334" t="str">
        <f t="shared" si="41"/>
        <v>High Barnet|Northern</v>
      </c>
      <c r="O334">
        <f>VLOOKUP(N334,Depth!$A$2:$F$427,3,)</f>
        <v>111</v>
      </c>
      <c r="P334">
        <f>VLOOKUP(N334,Depth!$A$2:$F$427,5,)</f>
        <v>198.4</v>
      </c>
      <c r="Q334">
        <f>VLOOKUP(N334,Depth!$A$2:$F$427,6,)</f>
        <v>12.6</v>
      </c>
      <c r="R334">
        <f>VLOOKUP(L334,longitude_latitude!C:J,7,)</f>
        <v>-0.19256146800000001</v>
      </c>
      <c r="S334">
        <f>VLOOKUP(L334,longitude_latitude!C:J,8,)</f>
        <v>51.650029140000001</v>
      </c>
      <c r="T334">
        <f t="shared" si="42"/>
        <v>-9.9458054334411781</v>
      </c>
      <c r="U334">
        <f>VLOOKUP(M334,LINE!$A$2:$B$13,2,)</f>
        <v>9</v>
      </c>
      <c r="V334">
        <f>VLOOKUP(L334,Entry_exit!B:P,4,)</f>
        <v>6116</v>
      </c>
      <c r="W334">
        <f>2020 - VLOOKUP(L334, age!$A:$D,4,)</f>
        <v>148</v>
      </c>
      <c r="X334">
        <f>VLOOKUP(H334,'air-quality-london-time-of-day'!E:G,3,FALSE)</f>
        <v>13.5</v>
      </c>
      <c r="Y334">
        <f>VLOOKUP(I334,Weather!F:K,2,)</f>
        <v>4.6244897959183522</v>
      </c>
      <c r="Z334">
        <f>VLOOKUP(I334,Weather!F:K,3,)</f>
        <v>0.03</v>
      </c>
      <c r="AA334">
        <f>VLOOKUP(I334,Weather!F:K,4,)</f>
        <v>0.76</v>
      </c>
      <c r="AB334">
        <f>VLOOKUP(I334,Weather!F:K,5,)</f>
        <v>1016</v>
      </c>
      <c r="AC334">
        <f>VLOOKUP(I334,Weather!F:K,6,)</f>
        <v>1</v>
      </c>
    </row>
    <row r="335" spans="1:29" x14ac:dyDescent="0.25">
      <c r="A335" t="s">
        <v>7</v>
      </c>
      <c r="B335" t="s">
        <v>5</v>
      </c>
      <c r="C335" s="1">
        <v>41989.396527777775</v>
      </c>
      <c r="D335" s="3">
        <f t="shared" si="40"/>
        <v>2014</v>
      </c>
      <c r="E335" s="3">
        <f t="shared" si="43"/>
        <v>12</v>
      </c>
      <c r="F335" s="3">
        <f t="shared" si="44"/>
        <v>9</v>
      </c>
      <c r="G335" s="3">
        <f t="shared" si="45"/>
        <v>16</v>
      </c>
      <c r="H335" s="3" t="str">
        <f t="shared" si="46"/>
        <v>2014129</v>
      </c>
      <c r="I335" s="3" t="str">
        <f t="shared" si="47"/>
        <v>201412916</v>
      </c>
      <c r="J335">
        <v>29</v>
      </c>
      <c r="K335">
        <v>17.399999999999999</v>
      </c>
      <c r="L335" t="str">
        <f>VLOOKUP(C335,List!$A$2:$C$2089,3,)</f>
        <v>Totteridge &amp; Whetstone</v>
      </c>
      <c r="M335" t="str">
        <f>VLOOKUP(C335,List!$A$2:$C$2089,2,)</f>
        <v>Northern</v>
      </c>
      <c r="N335" t="str">
        <f t="shared" si="41"/>
        <v>Totteridge &amp; Whetstone|Northern</v>
      </c>
      <c r="O335">
        <f>VLOOKUP(N335,Depth!$A$2:$F$427,3,)</f>
        <v>75</v>
      </c>
      <c r="P335">
        <f>VLOOKUP(N335,Depth!$A$2:$F$427,5,)</f>
        <v>173.8</v>
      </c>
      <c r="Q335">
        <f>VLOOKUP(N335,Depth!$A$2:$F$427,6,)</f>
        <v>1.2</v>
      </c>
      <c r="R335">
        <f>VLOOKUP(L335,longitude_latitude!C:J,7,)</f>
        <v>-0.17759979400000001</v>
      </c>
      <c r="S335">
        <f>VLOOKUP(L335,longitude_latitude!C:J,8,)</f>
        <v>51.630092480000002</v>
      </c>
      <c r="T335">
        <f t="shared" si="42"/>
        <v>-9.1694937886489498</v>
      </c>
      <c r="U335">
        <f>VLOOKUP(M335,LINE!$A$2:$B$13,2,)</f>
        <v>9</v>
      </c>
      <c r="V335">
        <f>VLOOKUP(L335,Entry_exit!B:P,4,)</f>
        <v>3990</v>
      </c>
      <c r="W335">
        <f>2020 - VLOOKUP(L335, age!$A:$D,4,)</f>
        <v>148</v>
      </c>
      <c r="X335">
        <f>VLOOKUP(H335,'air-quality-london-time-of-day'!E:G,3,FALSE)</f>
        <v>13.5</v>
      </c>
      <c r="Y335">
        <f>VLOOKUP(I335,Weather!F:K,2,)</f>
        <v>4.6244897959183522</v>
      </c>
      <c r="Z335">
        <f>VLOOKUP(I335,Weather!F:K,3,)</f>
        <v>0.03</v>
      </c>
      <c r="AA335">
        <f>VLOOKUP(I335,Weather!F:K,4,)</f>
        <v>0.76</v>
      </c>
      <c r="AB335">
        <f>VLOOKUP(I335,Weather!F:K,5,)</f>
        <v>1016</v>
      </c>
      <c r="AC335">
        <f>VLOOKUP(I335,Weather!F:K,6,)</f>
        <v>1</v>
      </c>
    </row>
    <row r="336" spans="1:29" x14ac:dyDescent="0.25">
      <c r="A336" t="s">
        <v>7</v>
      </c>
      <c r="B336" t="s">
        <v>5</v>
      </c>
      <c r="C336" s="1">
        <v>41989.397222222222</v>
      </c>
      <c r="D336" s="3">
        <f t="shared" si="40"/>
        <v>2014</v>
      </c>
      <c r="E336" s="3">
        <f t="shared" si="43"/>
        <v>12</v>
      </c>
      <c r="F336" s="3">
        <f t="shared" si="44"/>
        <v>9</v>
      </c>
      <c r="G336" s="3">
        <f t="shared" si="45"/>
        <v>16</v>
      </c>
      <c r="H336" s="3" t="str">
        <f t="shared" si="46"/>
        <v>2014129</v>
      </c>
      <c r="I336" s="3" t="str">
        <f t="shared" si="47"/>
        <v>201412916</v>
      </c>
      <c r="J336">
        <v>35</v>
      </c>
      <c r="K336">
        <v>21</v>
      </c>
      <c r="L336" t="str">
        <f>VLOOKUP(C336,List!$A$2:$C$2089,3,)</f>
        <v>Totteridge &amp; Whetstone</v>
      </c>
      <c r="M336" t="str">
        <f>VLOOKUP(C336,List!$A$2:$C$2089,2,)</f>
        <v>Northern</v>
      </c>
      <c r="N336" t="str">
        <f t="shared" si="41"/>
        <v>Totteridge &amp; Whetstone|Northern</v>
      </c>
      <c r="O336">
        <f>VLOOKUP(N336,Depth!$A$2:$F$427,3,)</f>
        <v>75</v>
      </c>
      <c r="P336">
        <f>VLOOKUP(N336,Depth!$A$2:$F$427,5,)</f>
        <v>173.8</v>
      </c>
      <c r="Q336">
        <f>VLOOKUP(N336,Depth!$A$2:$F$427,6,)</f>
        <v>1.2</v>
      </c>
      <c r="R336">
        <f>VLOOKUP(L336,longitude_latitude!C:J,7,)</f>
        <v>-0.17759979400000001</v>
      </c>
      <c r="S336">
        <f>VLOOKUP(L336,longitude_latitude!C:J,8,)</f>
        <v>51.630092480000002</v>
      </c>
      <c r="T336">
        <f t="shared" si="42"/>
        <v>-9.1694937886489498</v>
      </c>
      <c r="U336">
        <f>VLOOKUP(M336,LINE!$A$2:$B$13,2,)</f>
        <v>9</v>
      </c>
      <c r="V336">
        <f>VLOOKUP(L336,Entry_exit!B:P,4,)</f>
        <v>3990</v>
      </c>
      <c r="W336">
        <f>2020 - VLOOKUP(L336, age!$A:$D,4,)</f>
        <v>148</v>
      </c>
      <c r="X336">
        <f>VLOOKUP(H336,'air-quality-london-time-of-day'!E:G,3,FALSE)</f>
        <v>13.5</v>
      </c>
      <c r="Y336">
        <f>VLOOKUP(I336,Weather!F:K,2,)</f>
        <v>4.6244897959183522</v>
      </c>
      <c r="Z336">
        <f>VLOOKUP(I336,Weather!F:K,3,)</f>
        <v>0.03</v>
      </c>
      <c r="AA336">
        <f>VLOOKUP(I336,Weather!F:K,4,)</f>
        <v>0.76</v>
      </c>
      <c r="AB336">
        <f>VLOOKUP(I336,Weather!F:K,5,)</f>
        <v>1016</v>
      </c>
      <c r="AC336">
        <f>VLOOKUP(I336,Weather!F:K,6,)</f>
        <v>1</v>
      </c>
    </row>
    <row r="337" spans="1:29" x14ac:dyDescent="0.25">
      <c r="A337" t="s">
        <v>7</v>
      </c>
      <c r="B337" t="s">
        <v>5</v>
      </c>
      <c r="C337" s="1">
        <v>41989.397916666669</v>
      </c>
      <c r="D337" s="3">
        <f t="shared" si="40"/>
        <v>2014</v>
      </c>
      <c r="E337" s="3">
        <f t="shared" si="43"/>
        <v>12</v>
      </c>
      <c r="F337" s="3">
        <f t="shared" si="44"/>
        <v>9</v>
      </c>
      <c r="G337" s="3">
        <f t="shared" si="45"/>
        <v>16</v>
      </c>
      <c r="H337" s="3" t="str">
        <f t="shared" si="46"/>
        <v>2014129</v>
      </c>
      <c r="I337" s="3" t="str">
        <f t="shared" si="47"/>
        <v>201412916</v>
      </c>
      <c r="J337">
        <v>33</v>
      </c>
      <c r="K337">
        <v>19.8</v>
      </c>
      <c r="L337" t="str">
        <f>VLOOKUP(C337,List!$A$2:$C$2089,3,)</f>
        <v>Totteridge &amp; Whetstone</v>
      </c>
      <c r="M337" t="str">
        <f>VLOOKUP(C337,List!$A$2:$C$2089,2,)</f>
        <v>Northern</v>
      </c>
      <c r="N337" t="str">
        <f t="shared" si="41"/>
        <v>Totteridge &amp; Whetstone|Northern</v>
      </c>
      <c r="O337">
        <f>VLOOKUP(N337,Depth!$A$2:$F$427,3,)</f>
        <v>75</v>
      </c>
      <c r="P337">
        <f>VLOOKUP(N337,Depth!$A$2:$F$427,5,)</f>
        <v>173.8</v>
      </c>
      <c r="Q337">
        <f>VLOOKUP(N337,Depth!$A$2:$F$427,6,)</f>
        <v>1.2</v>
      </c>
      <c r="R337">
        <f>VLOOKUP(L337,longitude_latitude!C:J,7,)</f>
        <v>-0.17759979400000001</v>
      </c>
      <c r="S337">
        <f>VLOOKUP(L337,longitude_latitude!C:J,8,)</f>
        <v>51.630092480000002</v>
      </c>
      <c r="T337">
        <f t="shared" si="42"/>
        <v>-9.1694937886489498</v>
      </c>
      <c r="U337">
        <f>VLOOKUP(M337,LINE!$A$2:$B$13,2,)</f>
        <v>9</v>
      </c>
      <c r="V337">
        <f>VLOOKUP(L337,Entry_exit!B:P,4,)</f>
        <v>3990</v>
      </c>
      <c r="W337">
        <f>2020 - VLOOKUP(L337, age!$A:$D,4,)</f>
        <v>148</v>
      </c>
      <c r="X337">
        <f>VLOOKUP(H337,'air-quality-london-time-of-day'!E:G,3,FALSE)</f>
        <v>13.5</v>
      </c>
      <c r="Y337">
        <f>VLOOKUP(I337,Weather!F:K,2,)</f>
        <v>4.6244897959183522</v>
      </c>
      <c r="Z337">
        <f>VLOOKUP(I337,Weather!F:K,3,)</f>
        <v>0.03</v>
      </c>
      <c r="AA337">
        <f>VLOOKUP(I337,Weather!F:K,4,)</f>
        <v>0.76</v>
      </c>
      <c r="AB337">
        <f>VLOOKUP(I337,Weather!F:K,5,)</f>
        <v>1016</v>
      </c>
      <c r="AC337">
        <f>VLOOKUP(I337,Weather!F:K,6,)</f>
        <v>1</v>
      </c>
    </row>
    <row r="338" spans="1:29" x14ac:dyDescent="0.25">
      <c r="A338" t="s">
        <v>7</v>
      </c>
      <c r="B338" t="s">
        <v>5</v>
      </c>
      <c r="C338" s="1">
        <v>41989.398611111108</v>
      </c>
      <c r="D338" s="3">
        <f t="shared" si="40"/>
        <v>2014</v>
      </c>
      <c r="E338" s="3">
        <f t="shared" si="43"/>
        <v>12</v>
      </c>
      <c r="F338" s="3">
        <f t="shared" si="44"/>
        <v>9</v>
      </c>
      <c r="G338" s="3">
        <f t="shared" si="45"/>
        <v>16</v>
      </c>
      <c r="H338" s="3" t="str">
        <f t="shared" si="46"/>
        <v>2014129</v>
      </c>
      <c r="I338" s="3" t="str">
        <f t="shared" si="47"/>
        <v>201412916</v>
      </c>
      <c r="J338">
        <v>40</v>
      </c>
      <c r="K338">
        <v>24</v>
      </c>
      <c r="L338" t="str">
        <f>VLOOKUP(C338,List!$A$2:$C$2089,3,)</f>
        <v>Woodside Park</v>
      </c>
      <c r="M338" t="str">
        <f>VLOOKUP(C338,List!$A$2:$C$2089,2,)</f>
        <v>Northern</v>
      </c>
      <c r="N338" t="str">
        <f t="shared" si="41"/>
        <v>Woodside Park|Northern</v>
      </c>
      <c r="O338">
        <f>VLOOKUP(N338,Depth!$A$2:$F$427,3,)</f>
        <v>76</v>
      </c>
      <c r="P338">
        <f>VLOOKUP(N338,Depth!$A$2:$F$427,5,)</f>
        <v>174.3</v>
      </c>
      <c r="Q338">
        <f>VLOOKUP(N338,Depth!$A$2:$F$427,6,)</f>
        <v>1.7</v>
      </c>
      <c r="R338">
        <f>VLOOKUP(L338,longitude_latitude!C:J,7,)</f>
        <v>-0.18390700400000001</v>
      </c>
      <c r="S338">
        <f>VLOOKUP(L338,longitude_latitude!C:J,8,)</f>
        <v>51.617589709999997</v>
      </c>
      <c r="T338">
        <f t="shared" si="42"/>
        <v>-9.4928362772673296</v>
      </c>
      <c r="U338">
        <f>VLOOKUP(M338,LINE!$A$2:$B$13,2,)</f>
        <v>9</v>
      </c>
      <c r="V338">
        <f>VLOOKUP(L338,Entry_exit!B:P,4,)</f>
        <v>4795</v>
      </c>
      <c r="W338">
        <f>2020 - VLOOKUP(L338, age!$A:$D,4,)</f>
        <v>148</v>
      </c>
      <c r="X338">
        <f>VLOOKUP(H338,'air-quality-london-time-of-day'!E:G,3,FALSE)</f>
        <v>13.5</v>
      </c>
      <c r="Y338">
        <f>VLOOKUP(I338,Weather!F:K,2,)</f>
        <v>4.6244897959183522</v>
      </c>
      <c r="Z338">
        <f>VLOOKUP(I338,Weather!F:K,3,)</f>
        <v>0.03</v>
      </c>
      <c r="AA338">
        <f>VLOOKUP(I338,Weather!F:K,4,)</f>
        <v>0.76</v>
      </c>
      <c r="AB338">
        <f>VLOOKUP(I338,Weather!F:K,5,)</f>
        <v>1016</v>
      </c>
      <c r="AC338">
        <f>VLOOKUP(I338,Weather!F:K,6,)</f>
        <v>1</v>
      </c>
    </row>
    <row r="339" spans="1:29" x14ac:dyDescent="0.25">
      <c r="A339" t="s">
        <v>7</v>
      </c>
      <c r="B339" t="s">
        <v>5</v>
      </c>
      <c r="C339" s="1">
        <v>41989.399305555555</v>
      </c>
      <c r="D339" s="3">
        <f t="shared" si="40"/>
        <v>2014</v>
      </c>
      <c r="E339" s="3">
        <f t="shared" si="43"/>
        <v>12</v>
      </c>
      <c r="F339" s="3">
        <f t="shared" si="44"/>
        <v>9</v>
      </c>
      <c r="G339" s="3">
        <f t="shared" si="45"/>
        <v>16</v>
      </c>
      <c r="H339" s="3" t="str">
        <f t="shared" si="46"/>
        <v>2014129</v>
      </c>
      <c r="I339" s="3" t="str">
        <f t="shared" si="47"/>
        <v>201412916</v>
      </c>
      <c r="J339">
        <v>42</v>
      </c>
      <c r="K339">
        <v>25.2</v>
      </c>
      <c r="L339" t="str">
        <f>VLOOKUP(C339,List!$A$2:$C$2089,3,)</f>
        <v>West Finchley</v>
      </c>
      <c r="M339" t="str">
        <f>VLOOKUP(C339,List!$A$2:$C$2089,2,)</f>
        <v>Northern</v>
      </c>
      <c r="N339" t="str">
        <f t="shared" si="41"/>
        <v>West Finchley|Northern</v>
      </c>
      <c r="O339">
        <f>VLOOKUP(N339,Depth!$A$2:$F$427,3,)</f>
        <v>78</v>
      </c>
      <c r="P339">
        <f>VLOOKUP(N339,Depth!$A$2:$F$427,5,)</f>
        <v>177.3</v>
      </c>
      <c r="Q339">
        <f>VLOOKUP(N339,Depth!$A$2:$F$427,6,)</f>
        <v>0.7</v>
      </c>
      <c r="R339">
        <f>VLOOKUP(L339,longitude_latitude!C:J,7,)</f>
        <v>-0.186738929</v>
      </c>
      <c r="S339">
        <f>VLOOKUP(L339,longitude_latitude!C:J,8,)</f>
        <v>51.608989280000003</v>
      </c>
      <c r="T339">
        <f t="shared" si="42"/>
        <v>-9.6374073849196815</v>
      </c>
      <c r="U339">
        <f>VLOOKUP(M339,LINE!$A$2:$B$13,2,)</f>
        <v>9</v>
      </c>
      <c r="V339">
        <f>VLOOKUP(L339,Entry_exit!B:P,4,)</f>
        <v>2742</v>
      </c>
      <c r="W339">
        <f>2020 - VLOOKUP(L339, age!$A:$D,4,)</f>
        <v>87</v>
      </c>
      <c r="X339">
        <f>VLOOKUP(H339,'air-quality-london-time-of-day'!E:G,3,FALSE)</f>
        <v>13.5</v>
      </c>
      <c r="Y339">
        <f>VLOOKUP(I339,Weather!F:K,2,)</f>
        <v>4.6244897959183522</v>
      </c>
      <c r="Z339">
        <f>VLOOKUP(I339,Weather!F:K,3,)</f>
        <v>0.03</v>
      </c>
      <c r="AA339">
        <f>VLOOKUP(I339,Weather!F:K,4,)</f>
        <v>0.76</v>
      </c>
      <c r="AB339">
        <f>VLOOKUP(I339,Weather!F:K,5,)</f>
        <v>1016</v>
      </c>
      <c r="AC339">
        <f>VLOOKUP(I339,Weather!F:K,6,)</f>
        <v>1</v>
      </c>
    </row>
    <row r="340" spans="1:29" x14ac:dyDescent="0.25">
      <c r="A340" t="s">
        <v>7</v>
      </c>
      <c r="B340" t="s">
        <v>5</v>
      </c>
      <c r="C340" s="1">
        <v>41989.4</v>
      </c>
      <c r="D340" s="3">
        <f t="shared" si="40"/>
        <v>2014</v>
      </c>
      <c r="E340" s="3">
        <f t="shared" si="43"/>
        <v>12</v>
      </c>
      <c r="F340" s="3">
        <f t="shared" si="44"/>
        <v>9</v>
      </c>
      <c r="G340" s="3">
        <f t="shared" si="45"/>
        <v>16</v>
      </c>
      <c r="H340" s="3" t="str">
        <f t="shared" si="46"/>
        <v>2014129</v>
      </c>
      <c r="I340" s="3" t="str">
        <f t="shared" si="47"/>
        <v>201412916</v>
      </c>
      <c r="J340">
        <v>41</v>
      </c>
      <c r="K340">
        <v>24.6</v>
      </c>
      <c r="L340" t="str">
        <f>VLOOKUP(C340,List!$A$2:$C$2089,3,)</f>
        <v>West Finchley</v>
      </c>
      <c r="M340" t="str">
        <f>VLOOKUP(C340,List!$A$2:$C$2089,2,)</f>
        <v>Northern</v>
      </c>
      <c r="N340" t="str">
        <f t="shared" si="41"/>
        <v>West Finchley|Northern</v>
      </c>
      <c r="O340">
        <f>VLOOKUP(N340,Depth!$A$2:$F$427,3,)</f>
        <v>78</v>
      </c>
      <c r="P340">
        <f>VLOOKUP(N340,Depth!$A$2:$F$427,5,)</f>
        <v>177.3</v>
      </c>
      <c r="Q340">
        <f>VLOOKUP(N340,Depth!$A$2:$F$427,6,)</f>
        <v>0.7</v>
      </c>
      <c r="R340">
        <f>VLOOKUP(L340,longitude_latitude!C:J,7,)</f>
        <v>-0.186738929</v>
      </c>
      <c r="S340">
        <f>VLOOKUP(L340,longitude_latitude!C:J,8,)</f>
        <v>51.608989280000003</v>
      </c>
      <c r="T340">
        <f t="shared" si="42"/>
        <v>-9.6374073849196815</v>
      </c>
      <c r="U340">
        <f>VLOOKUP(M340,LINE!$A$2:$B$13,2,)</f>
        <v>9</v>
      </c>
      <c r="V340">
        <f>VLOOKUP(L340,Entry_exit!B:P,4,)</f>
        <v>2742</v>
      </c>
      <c r="W340">
        <f>2020 - VLOOKUP(L340, age!$A:$D,4,)</f>
        <v>87</v>
      </c>
      <c r="X340">
        <f>VLOOKUP(H340,'air-quality-london-time-of-day'!E:G,3,FALSE)</f>
        <v>13.5</v>
      </c>
      <c r="Y340">
        <f>VLOOKUP(I340,Weather!F:K,2,)</f>
        <v>4.6244897959183522</v>
      </c>
      <c r="Z340">
        <f>VLOOKUP(I340,Weather!F:K,3,)</f>
        <v>0.03</v>
      </c>
      <c r="AA340">
        <f>VLOOKUP(I340,Weather!F:K,4,)</f>
        <v>0.76</v>
      </c>
      <c r="AB340">
        <f>VLOOKUP(I340,Weather!F:K,5,)</f>
        <v>1016</v>
      </c>
      <c r="AC340">
        <f>VLOOKUP(I340,Weather!F:K,6,)</f>
        <v>1</v>
      </c>
    </row>
    <row r="341" spans="1:29" x14ac:dyDescent="0.25">
      <c r="A341" t="s">
        <v>7</v>
      </c>
      <c r="B341" t="s">
        <v>5</v>
      </c>
      <c r="C341" s="1">
        <v>41989.400694444441</v>
      </c>
      <c r="D341" s="3">
        <f t="shared" si="40"/>
        <v>2014</v>
      </c>
      <c r="E341" s="3">
        <f t="shared" si="43"/>
        <v>12</v>
      </c>
      <c r="F341" s="3">
        <f t="shared" si="44"/>
        <v>9</v>
      </c>
      <c r="G341" s="3">
        <f t="shared" si="45"/>
        <v>16</v>
      </c>
      <c r="H341" s="3" t="str">
        <f t="shared" si="46"/>
        <v>2014129</v>
      </c>
      <c r="I341" s="3" t="str">
        <f t="shared" si="47"/>
        <v>201412916</v>
      </c>
      <c r="J341">
        <v>45</v>
      </c>
      <c r="K341">
        <v>27</v>
      </c>
      <c r="L341" t="str">
        <f>VLOOKUP(C341,List!$A$2:$C$2089,3,)</f>
        <v>Finchley Central</v>
      </c>
      <c r="M341" t="str">
        <f>VLOOKUP(C341,List!$A$2:$C$2089,2,)</f>
        <v>Northern</v>
      </c>
      <c r="N341" t="str">
        <f t="shared" si="41"/>
        <v>Finchley Central|Northern</v>
      </c>
      <c r="O341">
        <f>VLOOKUP(N341,Depth!$A$2:$F$427,3,)</f>
        <v>87</v>
      </c>
      <c r="P341">
        <f>VLOOKUP(N341,Depth!$A$2:$F$427,5,)</f>
        <v>178.5</v>
      </c>
      <c r="Q341">
        <f>VLOOKUP(N341,Depth!$A$2:$F$427,6,)</f>
        <v>8.5</v>
      </c>
      <c r="R341">
        <f>VLOOKUP(L341,longitude_latitude!C:J,7,)</f>
        <v>-0.19095192499999999</v>
      </c>
      <c r="S341">
        <f>VLOOKUP(L341,longitude_latitude!C:J,8,)</f>
        <v>51.600433209999998</v>
      </c>
      <c r="T341">
        <f t="shared" si="42"/>
        <v>-9.8532020522834287</v>
      </c>
      <c r="U341">
        <f>VLOOKUP(M341,LINE!$A$2:$B$13,2,)</f>
        <v>9</v>
      </c>
      <c r="V341">
        <f>VLOOKUP(L341,Entry_exit!B:P,4,)</f>
        <v>9578</v>
      </c>
      <c r="W341">
        <f>2020 - VLOOKUP(L341, age!$A:$D,4,)</f>
        <v>153</v>
      </c>
      <c r="X341">
        <f>VLOOKUP(H341,'air-quality-london-time-of-day'!E:G,3,FALSE)</f>
        <v>13.5</v>
      </c>
      <c r="Y341">
        <f>VLOOKUP(I341,Weather!F:K,2,)</f>
        <v>4.6244897959183522</v>
      </c>
      <c r="Z341">
        <f>VLOOKUP(I341,Weather!F:K,3,)</f>
        <v>0.03</v>
      </c>
      <c r="AA341">
        <f>VLOOKUP(I341,Weather!F:K,4,)</f>
        <v>0.76</v>
      </c>
      <c r="AB341">
        <f>VLOOKUP(I341,Weather!F:K,5,)</f>
        <v>1016</v>
      </c>
      <c r="AC341">
        <f>VLOOKUP(I341,Weather!F:K,6,)</f>
        <v>1</v>
      </c>
    </row>
    <row r="342" spans="1:29" x14ac:dyDescent="0.25">
      <c r="A342" t="s">
        <v>7</v>
      </c>
      <c r="B342" t="s">
        <v>5</v>
      </c>
      <c r="C342" s="1">
        <v>41989.401388888888</v>
      </c>
      <c r="D342" s="3">
        <f t="shared" si="40"/>
        <v>2014</v>
      </c>
      <c r="E342" s="3">
        <f t="shared" si="43"/>
        <v>12</v>
      </c>
      <c r="F342" s="3">
        <f t="shared" si="44"/>
        <v>9</v>
      </c>
      <c r="G342" s="3">
        <f t="shared" si="45"/>
        <v>16</v>
      </c>
      <c r="H342" s="3" t="str">
        <f t="shared" si="46"/>
        <v>2014129</v>
      </c>
      <c r="I342" s="3" t="str">
        <f t="shared" si="47"/>
        <v>201412916</v>
      </c>
      <c r="J342">
        <v>40</v>
      </c>
      <c r="K342">
        <v>24</v>
      </c>
      <c r="L342" t="str">
        <f>VLOOKUP(C342,List!$A$2:$C$2089,3,)</f>
        <v>Finchley Central</v>
      </c>
      <c r="M342" t="str">
        <f>VLOOKUP(C342,List!$A$2:$C$2089,2,)</f>
        <v>Northern</v>
      </c>
      <c r="N342" t="str">
        <f t="shared" si="41"/>
        <v>Finchley Central|Northern</v>
      </c>
      <c r="O342">
        <f>VLOOKUP(N342,Depth!$A$2:$F$427,3,)</f>
        <v>87</v>
      </c>
      <c r="P342">
        <f>VLOOKUP(N342,Depth!$A$2:$F$427,5,)</f>
        <v>178.5</v>
      </c>
      <c r="Q342">
        <f>VLOOKUP(N342,Depth!$A$2:$F$427,6,)</f>
        <v>8.5</v>
      </c>
      <c r="R342">
        <f>VLOOKUP(L342,longitude_latitude!C:J,7,)</f>
        <v>-0.19095192499999999</v>
      </c>
      <c r="S342">
        <f>VLOOKUP(L342,longitude_latitude!C:J,8,)</f>
        <v>51.600433209999998</v>
      </c>
      <c r="T342">
        <f t="shared" si="42"/>
        <v>-9.8532020522834287</v>
      </c>
      <c r="U342">
        <f>VLOOKUP(M342,LINE!$A$2:$B$13,2,)</f>
        <v>9</v>
      </c>
      <c r="V342">
        <f>VLOOKUP(L342,Entry_exit!B:P,4,)</f>
        <v>9578</v>
      </c>
      <c r="W342">
        <f>2020 - VLOOKUP(L342, age!$A:$D,4,)</f>
        <v>153</v>
      </c>
      <c r="X342">
        <f>VLOOKUP(H342,'air-quality-london-time-of-day'!E:G,3,FALSE)</f>
        <v>13.5</v>
      </c>
      <c r="Y342">
        <f>VLOOKUP(I342,Weather!F:K,2,)</f>
        <v>4.6244897959183522</v>
      </c>
      <c r="Z342">
        <f>VLOOKUP(I342,Weather!F:K,3,)</f>
        <v>0.03</v>
      </c>
      <c r="AA342">
        <f>VLOOKUP(I342,Weather!F:K,4,)</f>
        <v>0.76</v>
      </c>
      <c r="AB342">
        <f>VLOOKUP(I342,Weather!F:K,5,)</f>
        <v>1016</v>
      </c>
      <c r="AC342">
        <f>VLOOKUP(I342,Weather!F:K,6,)</f>
        <v>1</v>
      </c>
    </row>
    <row r="343" spans="1:29" x14ac:dyDescent="0.25">
      <c r="A343" t="s">
        <v>7</v>
      </c>
      <c r="B343" t="s">
        <v>5</v>
      </c>
      <c r="C343" s="1">
        <v>41989.402083333334</v>
      </c>
      <c r="D343" s="3">
        <f t="shared" si="40"/>
        <v>2014</v>
      </c>
      <c r="E343" s="3">
        <f t="shared" si="43"/>
        <v>12</v>
      </c>
      <c r="F343" s="3">
        <f t="shared" si="44"/>
        <v>9</v>
      </c>
      <c r="G343" s="3">
        <f t="shared" si="45"/>
        <v>16</v>
      </c>
      <c r="H343" s="3" t="str">
        <f t="shared" si="46"/>
        <v>2014129</v>
      </c>
      <c r="I343" s="3" t="str">
        <f t="shared" si="47"/>
        <v>201412916</v>
      </c>
      <c r="J343">
        <v>37</v>
      </c>
      <c r="K343">
        <v>22.2</v>
      </c>
      <c r="L343" t="str">
        <f>VLOOKUP(C343,List!$A$2:$C$2089,3,)</f>
        <v>Finchley Central</v>
      </c>
      <c r="M343" t="str">
        <f>VLOOKUP(C343,List!$A$2:$C$2089,2,)</f>
        <v>Northern</v>
      </c>
      <c r="N343" t="str">
        <f t="shared" si="41"/>
        <v>Finchley Central|Northern</v>
      </c>
      <c r="O343">
        <f>VLOOKUP(N343,Depth!$A$2:$F$427,3,)</f>
        <v>87</v>
      </c>
      <c r="P343">
        <f>VLOOKUP(N343,Depth!$A$2:$F$427,5,)</f>
        <v>178.5</v>
      </c>
      <c r="Q343">
        <f>VLOOKUP(N343,Depth!$A$2:$F$427,6,)</f>
        <v>8.5</v>
      </c>
      <c r="R343">
        <f>VLOOKUP(L343,longitude_latitude!C:J,7,)</f>
        <v>-0.19095192499999999</v>
      </c>
      <c r="S343">
        <f>VLOOKUP(L343,longitude_latitude!C:J,8,)</f>
        <v>51.600433209999998</v>
      </c>
      <c r="T343">
        <f t="shared" si="42"/>
        <v>-9.8532020522834287</v>
      </c>
      <c r="U343">
        <f>VLOOKUP(M343,LINE!$A$2:$B$13,2,)</f>
        <v>9</v>
      </c>
      <c r="V343">
        <f>VLOOKUP(L343,Entry_exit!B:P,4,)</f>
        <v>9578</v>
      </c>
      <c r="W343">
        <f>2020 - VLOOKUP(L343, age!$A:$D,4,)</f>
        <v>153</v>
      </c>
      <c r="X343">
        <f>VLOOKUP(H343,'air-quality-london-time-of-day'!E:G,3,FALSE)</f>
        <v>13.5</v>
      </c>
      <c r="Y343">
        <f>VLOOKUP(I343,Weather!F:K,2,)</f>
        <v>4.6244897959183522</v>
      </c>
      <c r="Z343">
        <f>VLOOKUP(I343,Weather!F:K,3,)</f>
        <v>0.03</v>
      </c>
      <c r="AA343">
        <f>VLOOKUP(I343,Weather!F:K,4,)</f>
        <v>0.76</v>
      </c>
      <c r="AB343">
        <f>VLOOKUP(I343,Weather!F:K,5,)</f>
        <v>1016</v>
      </c>
      <c r="AC343">
        <f>VLOOKUP(I343,Weather!F:K,6,)</f>
        <v>1</v>
      </c>
    </row>
    <row r="344" spans="1:29" x14ac:dyDescent="0.25">
      <c r="A344" t="s">
        <v>7</v>
      </c>
      <c r="B344" t="s">
        <v>5</v>
      </c>
      <c r="C344" s="1">
        <v>41989.402777777781</v>
      </c>
      <c r="D344" s="3">
        <f t="shared" si="40"/>
        <v>2014</v>
      </c>
      <c r="E344" s="3">
        <f t="shared" si="43"/>
        <v>12</v>
      </c>
      <c r="F344" s="3">
        <f t="shared" si="44"/>
        <v>9</v>
      </c>
      <c r="G344" s="3">
        <f t="shared" si="45"/>
        <v>16</v>
      </c>
      <c r="H344" s="3" t="str">
        <f t="shared" si="46"/>
        <v>2014129</v>
      </c>
      <c r="I344" s="3" t="str">
        <f t="shared" si="47"/>
        <v>201412916</v>
      </c>
      <c r="J344">
        <v>36</v>
      </c>
      <c r="K344">
        <v>21.6</v>
      </c>
      <c r="L344" t="str">
        <f>VLOOKUP(C344,List!$A$2:$C$2089,3,)</f>
        <v>Finchley Central</v>
      </c>
      <c r="M344" t="str">
        <f>VLOOKUP(C344,List!$A$2:$C$2089,2,)</f>
        <v>Northern</v>
      </c>
      <c r="N344" t="str">
        <f t="shared" si="41"/>
        <v>Finchley Central|Northern</v>
      </c>
      <c r="O344">
        <f>VLOOKUP(N344,Depth!$A$2:$F$427,3,)</f>
        <v>87</v>
      </c>
      <c r="P344">
        <f>VLOOKUP(N344,Depth!$A$2:$F$427,5,)</f>
        <v>178.5</v>
      </c>
      <c r="Q344">
        <f>VLOOKUP(N344,Depth!$A$2:$F$427,6,)</f>
        <v>8.5</v>
      </c>
      <c r="R344">
        <f>VLOOKUP(L344,longitude_latitude!C:J,7,)</f>
        <v>-0.19095192499999999</v>
      </c>
      <c r="S344">
        <f>VLOOKUP(L344,longitude_latitude!C:J,8,)</f>
        <v>51.600433209999998</v>
      </c>
      <c r="T344">
        <f t="shared" si="42"/>
        <v>-9.8532020522834287</v>
      </c>
      <c r="U344">
        <f>VLOOKUP(M344,LINE!$A$2:$B$13,2,)</f>
        <v>9</v>
      </c>
      <c r="V344">
        <f>VLOOKUP(L344,Entry_exit!B:P,4,)</f>
        <v>9578</v>
      </c>
      <c r="W344">
        <f>2020 - VLOOKUP(L344, age!$A:$D,4,)</f>
        <v>153</v>
      </c>
      <c r="X344">
        <f>VLOOKUP(H344,'air-quality-london-time-of-day'!E:G,3,FALSE)</f>
        <v>13.5</v>
      </c>
      <c r="Y344">
        <f>VLOOKUP(I344,Weather!F:K,2,)</f>
        <v>4.6244897959183522</v>
      </c>
      <c r="Z344">
        <f>VLOOKUP(I344,Weather!F:K,3,)</f>
        <v>0.03</v>
      </c>
      <c r="AA344">
        <f>VLOOKUP(I344,Weather!F:K,4,)</f>
        <v>0.76</v>
      </c>
      <c r="AB344">
        <f>VLOOKUP(I344,Weather!F:K,5,)</f>
        <v>1016</v>
      </c>
      <c r="AC344">
        <f>VLOOKUP(I344,Weather!F:K,6,)</f>
        <v>1</v>
      </c>
    </row>
    <row r="345" spans="1:29" x14ac:dyDescent="0.25">
      <c r="A345" t="s">
        <v>7</v>
      </c>
      <c r="B345" t="s">
        <v>5</v>
      </c>
      <c r="C345" s="1">
        <v>41989.40347222222</v>
      </c>
      <c r="D345" s="3">
        <f t="shared" si="40"/>
        <v>2014</v>
      </c>
      <c r="E345" s="3">
        <f t="shared" si="43"/>
        <v>12</v>
      </c>
      <c r="F345" s="3">
        <f t="shared" si="44"/>
        <v>9</v>
      </c>
      <c r="G345" s="3">
        <f t="shared" si="45"/>
        <v>16</v>
      </c>
      <c r="H345" s="3" t="str">
        <f t="shared" si="46"/>
        <v>2014129</v>
      </c>
      <c r="I345" s="3" t="str">
        <f t="shared" si="47"/>
        <v>201412916</v>
      </c>
      <c r="J345">
        <v>44</v>
      </c>
      <c r="K345">
        <v>26.4</v>
      </c>
      <c r="L345" t="str">
        <f>VLOOKUP(C345,List!$A$2:$C$2089,3,)</f>
        <v>East Finchley</v>
      </c>
      <c r="M345" t="str">
        <f>VLOOKUP(C345,List!$A$2:$C$2089,2,)</f>
        <v>Northern</v>
      </c>
      <c r="N345" t="str">
        <f t="shared" si="41"/>
        <v>East Finchley|Northern</v>
      </c>
      <c r="O345">
        <f>VLOOKUP(N345,Depth!$A$2:$F$427,3,)</f>
        <v>83</v>
      </c>
      <c r="P345">
        <f>VLOOKUP(N345,Depth!$A$2:$F$427,5,)</f>
        <v>187.4</v>
      </c>
      <c r="Q345">
        <f>VLOOKUP(N345,Depth!$A$2:$F$427,6,)</f>
        <v>-4.4000000000000004</v>
      </c>
      <c r="R345">
        <f>VLOOKUP(L345,longitude_latitude!C:J,7,)</f>
        <v>-0.163438627</v>
      </c>
      <c r="S345">
        <f>VLOOKUP(L345,longitude_latitude!C:J,8,)</f>
        <v>51.586653439999999</v>
      </c>
      <c r="T345">
        <f t="shared" si="42"/>
        <v>-8.431251809758427</v>
      </c>
      <c r="U345">
        <f>VLOOKUP(M345,LINE!$A$2:$B$13,2,)</f>
        <v>9</v>
      </c>
      <c r="V345">
        <f>VLOOKUP(L345,Entry_exit!B:P,4,)</f>
        <v>12207</v>
      </c>
      <c r="W345">
        <f>2020 - VLOOKUP(L345, age!$A:$D,4,)</f>
        <v>153</v>
      </c>
      <c r="X345">
        <f>VLOOKUP(H345,'air-quality-london-time-of-day'!E:G,3,FALSE)</f>
        <v>13.5</v>
      </c>
      <c r="Y345">
        <f>VLOOKUP(I345,Weather!F:K,2,)</f>
        <v>4.6244897959183522</v>
      </c>
      <c r="Z345">
        <f>VLOOKUP(I345,Weather!F:K,3,)</f>
        <v>0.03</v>
      </c>
      <c r="AA345">
        <f>VLOOKUP(I345,Weather!F:K,4,)</f>
        <v>0.76</v>
      </c>
      <c r="AB345">
        <f>VLOOKUP(I345,Weather!F:K,5,)</f>
        <v>1016</v>
      </c>
      <c r="AC345">
        <f>VLOOKUP(I345,Weather!F:K,6,)</f>
        <v>1</v>
      </c>
    </row>
    <row r="346" spans="1:29" x14ac:dyDescent="0.25">
      <c r="A346" t="s">
        <v>7</v>
      </c>
      <c r="B346" t="s">
        <v>5</v>
      </c>
      <c r="C346" s="1">
        <v>41989.404166666667</v>
      </c>
      <c r="D346" s="3">
        <f t="shared" si="40"/>
        <v>2014</v>
      </c>
      <c r="E346" s="3">
        <f t="shared" si="43"/>
        <v>12</v>
      </c>
      <c r="F346" s="3">
        <f t="shared" si="44"/>
        <v>9</v>
      </c>
      <c r="G346" s="3">
        <f t="shared" si="45"/>
        <v>16</v>
      </c>
      <c r="H346" s="3" t="str">
        <f t="shared" si="46"/>
        <v>2014129</v>
      </c>
      <c r="I346" s="3" t="str">
        <f t="shared" si="47"/>
        <v>201412916</v>
      </c>
      <c r="J346">
        <v>38</v>
      </c>
      <c r="K346">
        <v>22.8</v>
      </c>
      <c r="L346" t="str">
        <f>VLOOKUP(C346,List!$A$2:$C$2089,3,)</f>
        <v>East Finchley</v>
      </c>
      <c r="M346" t="str">
        <f>VLOOKUP(C346,List!$A$2:$C$2089,2,)</f>
        <v>Northern</v>
      </c>
      <c r="N346" t="str">
        <f t="shared" si="41"/>
        <v>East Finchley|Northern</v>
      </c>
      <c r="O346">
        <f>VLOOKUP(N346,Depth!$A$2:$F$427,3,)</f>
        <v>83</v>
      </c>
      <c r="P346">
        <f>VLOOKUP(N346,Depth!$A$2:$F$427,5,)</f>
        <v>187.4</v>
      </c>
      <c r="Q346">
        <f>VLOOKUP(N346,Depth!$A$2:$F$427,6,)</f>
        <v>-4.4000000000000004</v>
      </c>
      <c r="R346">
        <f>VLOOKUP(L346,longitude_latitude!C:J,7,)</f>
        <v>-0.163438627</v>
      </c>
      <c r="S346">
        <f>VLOOKUP(L346,longitude_latitude!C:J,8,)</f>
        <v>51.586653439999999</v>
      </c>
      <c r="T346">
        <f t="shared" si="42"/>
        <v>-8.431251809758427</v>
      </c>
      <c r="U346">
        <f>VLOOKUP(M346,LINE!$A$2:$B$13,2,)</f>
        <v>9</v>
      </c>
      <c r="V346">
        <f>VLOOKUP(L346,Entry_exit!B:P,4,)</f>
        <v>12207</v>
      </c>
      <c r="W346">
        <f>2020 - VLOOKUP(L346, age!$A:$D,4,)</f>
        <v>153</v>
      </c>
      <c r="X346">
        <f>VLOOKUP(H346,'air-quality-london-time-of-day'!E:G,3,FALSE)</f>
        <v>13.5</v>
      </c>
      <c r="Y346">
        <f>VLOOKUP(I346,Weather!F:K,2,)</f>
        <v>4.6244897959183522</v>
      </c>
      <c r="Z346">
        <f>VLOOKUP(I346,Weather!F:K,3,)</f>
        <v>0.03</v>
      </c>
      <c r="AA346">
        <f>VLOOKUP(I346,Weather!F:K,4,)</f>
        <v>0.76</v>
      </c>
      <c r="AB346">
        <f>VLOOKUP(I346,Weather!F:K,5,)</f>
        <v>1016</v>
      </c>
      <c r="AC346">
        <f>VLOOKUP(I346,Weather!F:K,6,)</f>
        <v>1</v>
      </c>
    </row>
    <row r="347" spans="1:29" x14ac:dyDescent="0.25">
      <c r="A347" t="s">
        <v>7</v>
      </c>
      <c r="B347" t="s">
        <v>5</v>
      </c>
      <c r="C347" s="1">
        <v>41989.404861111114</v>
      </c>
      <c r="D347" s="3">
        <f t="shared" si="40"/>
        <v>2014</v>
      </c>
      <c r="E347" s="3">
        <f t="shared" si="43"/>
        <v>12</v>
      </c>
      <c r="F347" s="3">
        <f t="shared" si="44"/>
        <v>9</v>
      </c>
      <c r="G347" s="3">
        <f t="shared" si="45"/>
        <v>16</v>
      </c>
      <c r="H347" s="3" t="str">
        <f t="shared" si="46"/>
        <v>2014129</v>
      </c>
      <c r="I347" s="3" t="str">
        <f t="shared" si="47"/>
        <v>201412916</v>
      </c>
      <c r="J347">
        <v>56</v>
      </c>
      <c r="K347">
        <v>33.6</v>
      </c>
      <c r="L347" t="str">
        <f>VLOOKUP(C347,List!$A$2:$C$2089,3,)</f>
        <v>Highgate</v>
      </c>
      <c r="M347" t="str">
        <f>VLOOKUP(C347,List!$A$2:$C$2089,2,)</f>
        <v>Northern</v>
      </c>
      <c r="N347" t="str">
        <f t="shared" si="41"/>
        <v>Highgate|Northern</v>
      </c>
      <c r="O347">
        <f>VLOOKUP(N347,Depth!$A$2:$F$427,3,)</f>
        <v>100</v>
      </c>
      <c r="P347">
        <f>VLOOKUP(N347,Depth!$A$2:$F$427,5,)</f>
        <v>162.66999999999999</v>
      </c>
      <c r="Q347">
        <f>VLOOKUP(N347,Depth!$A$2:$F$427,6,)</f>
        <v>37.33</v>
      </c>
      <c r="R347">
        <f>VLOOKUP(L347,longitude_latitude!C:J,7,)</f>
        <v>-0.14486065200000001</v>
      </c>
      <c r="S347">
        <f>VLOOKUP(L347,longitude_latitude!C:J,8,)</f>
        <v>51.577342000000002</v>
      </c>
      <c r="T347">
        <f t="shared" si="42"/>
        <v>-7.4715273905469841</v>
      </c>
      <c r="U347">
        <f>VLOOKUP(M347,LINE!$A$2:$B$13,2,)</f>
        <v>9</v>
      </c>
      <c r="V347">
        <f>VLOOKUP(L347,Entry_exit!B:P,4,)</f>
        <v>8953</v>
      </c>
      <c r="W347">
        <f>2020 - VLOOKUP(L347, age!$A:$D,4,)</f>
        <v>79</v>
      </c>
      <c r="X347">
        <f>VLOOKUP(H347,'air-quality-london-time-of-day'!E:G,3,FALSE)</f>
        <v>13.5</v>
      </c>
      <c r="Y347">
        <f>VLOOKUP(I347,Weather!F:K,2,)</f>
        <v>4.6244897959183522</v>
      </c>
      <c r="Z347">
        <f>VLOOKUP(I347,Weather!F:K,3,)</f>
        <v>0.03</v>
      </c>
      <c r="AA347">
        <f>VLOOKUP(I347,Weather!F:K,4,)</f>
        <v>0.76</v>
      </c>
      <c r="AB347">
        <f>VLOOKUP(I347,Weather!F:K,5,)</f>
        <v>1016</v>
      </c>
      <c r="AC347">
        <f>VLOOKUP(I347,Weather!F:K,6,)</f>
        <v>1</v>
      </c>
    </row>
    <row r="348" spans="1:29" x14ac:dyDescent="0.25">
      <c r="A348" t="s">
        <v>7</v>
      </c>
      <c r="B348" t="s">
        <v>5</v>
      </c>
      <c r="C348" s="1">
        <v>41989.405555555553</v>
      </c>
      <c r="D348" s="3">
        <f t="shared" si="40"/>
        <v>2014</v>
      </c>
      <c r="E348" s="3">
        <f t="shared" si="43"/>
        <v>12</v>
      </c>
      <c r="F348" s="3">
        <f t="shared" si="44"/>
        <v>9</v>
      </c>
      <c r="G348" s="3">
        <f t="shared" si="45"/>
        <v>16</v>
      </c>
      <c r="H348" s="3" t="str">
        <f t="shared" si="46"/>
        <v>2014129</v>
      </c>
      <c r="I348" s="3" t="str">
        <f t="shared" si="47"/>
        <v>201412916</v>
      </c>
      <c r="J348">
        <v>132</v>
      </c>
      <c r="K348">
        <v>79.2</v>
      </c>
      <c r="L348" t="str">
        <f>VLOOKUP(C348,List!$A$2:$C$2089,3,)</f>
        <v>Highgate</v>
      </c>
      <c r="M348" t="str">
        <f>VLOOKUP(C348,List!$A$2:$C$2089,2,)</f>
        <v>Northern</v>
      </c>
      <c r="N348" t="str">
        <f t="shared" si="41"/>
        <v>Highgate|Northern</v>
      </c>
      <c r="O348">
        <f>VLOOKUP(N348,Depth!$A$2:$F$427,3,)</f>
        <v>100</v>
      </c>
      <c r="P348">
        <f>VLOOKUP(N348,Depth!$A$2:$F$427,5,)</f>
        <v>162.66999999999999</v>
      </c>
      <c r="Q348">
        <f>VLOOKUP(N348,Depth!$A$2:$F$427,6,)</f>
        <v>37.33</v>
      </c>
      <c r="R348">
        <f>VLOOKUP(L348,longitude_latitude!C:J,7,)</f>
        <v>-0.14486065200000001</v>
      </c>
      <c r="S348">
        <f>VLOOKUP(L348,longitude_latitude!C:J,8,)</f>
        <v>51.577342000000002</v>
      </c>
      <c r="T348">
        <f t="shared" si="42"/>
        <v>-7.4715273905469841</v>
      </c>
      <c r="U348">
        <f>VLOOKUP(M348,LINE!$A$2:$B$13,2,)</f>
        <v>9</v>
      </c>
      <c r="V348">
        <f>VLOOKUP(L348,Entry_exit!B:P,4,)</f>
        <v>8953</v>
      </c>
      <c r="W348">
        <f>2020 - VLOOKUP(L348, age!$A:$D,4,)</f>
        <v>79</v>
      </c>
      <c r="X348">
        <f>VLOOKUP(H348,'air-quality-london-time-of-day'!E:G,3,FALSE)</f>
        <v>13.5</v>
      </c>
      <c r="Y348">
        <f>VLOOKUP(I348,Weather!F:K,2,)</f>
        <v>4.6244897959183522</v>
      </c>
      <c r="Z348">
        <f>VLOOKUP(I348,Weather!F:K,3,)</f>
        <v>0.03</v>
      </c>
      <c r="AA348">
        <f>VLOOKUP(I348,Weather!F:K,4,)</f>
        <v>0.76</v>
      </c>
      <c r="AB348">
        <f>VLOOKUP(I348,Weather!F:K,5,)</f>
        <v>1016</v>
      </c>
      <c r="AC348">
        <f>VLOOKUP(I348,Weather!F:K,6,)</f>
        <v>1</v>
      </c>
    </row>
    <row r="349" spans="1:29" x14ac:dyDescent="0.25">
      <c r="A349" t="s">
        <v>7</v>
      </c>
      <c r="B349" t="s">
        <v>5</v>
      </c>
      <c r="C349" s="1">
        <v>41989.40625</v>
      </c>
      <c r="D349" s="3">
        <f t="shared" si="40"/>
        <v>2014</v>
      </c>
      <c r="E349" s="3">
        <f t="shared" si="43"/>
        <v>12</v>
      </c>
      <c r="F349" s="3">
        <f t="shared" si="44"/>
        <v>9</v>
      </c>
      <c r="G349" s="3">
        <f t="shared" si="45"/>
        <v>16</v>
      </c>
      <c r="H349" s="3" t="str">
        <f t="shared" si="46"/>
        <v>2014129</v>
      </c>
      <c r="I349" s="3" t="str">
        <f t="shared" si="47"/>
        <v>201412916</v>
      </c>
      <c r="J349">
        <v>147</v>
      </c>
      <c r="K349">
        <v>88.2</v>
      </c>
      <c r="L349" t="str">
        <f>VLOOKUP(C349,List!$A$2:$C$2089,3,)</f>
        <v>Highgate</v>
      </c>
      <c r="M349" t="str">
        <f>VLOOKUP(C349,List!$A$2:$C$2089,2,)</f>
        <v>Northern</v>
      </c>
      <c r="N349" t="str">
        <f t="shared" si="41"/>
        <v>Highgate|Northern</v>
      </c>
      <c r="O349">
        <f>VLOOKUP(N349,Depth!$A$2:$F$427,3,)</f>
        <v>100</v>
      </c>
      <c r="P349">
        <f>VLOOKUP(N349,Depth!$A$2:$F$427,5,)</f>
        <v>162.66999999999999</v>
      </c>
      <c r="Q349">
        <f>VLOOKUP(N349,Depth!$A$2:$F$427,6,)</f>
        <v>37.33</v>
      </c>
      <c r="R349">
        <f>VLOOKUP(L349,longitude_latitude!C:J,7,)</f>
        <v>-0.14486065200000001</v>
      </c>
      <c r="S349">
        <f>VLOOKUP(L349,longitude_latitude!C:J,8,)</f>
        <v>51.577342000000002</v>
      </c>
      <c r="T349">
        <f t="shared" si="42"/>
        <v>-7.4715273905469841</v>
      </c>
      <c r="U349">
        <f>VLOOKUP(M349,LINE!$A$2:$B$13,2,)</f>
        <v>9</v>
      </c>
      <c r="V349">
        <f>VLOOKUP(L349,Entry_exit!B:P,4,)</f>
        <v>8953</v>
      </c>
      <c r="W349">
        <f>2020 - VLOOKUP(L349, age!$A:$D,4,)</f>
        <v>79</v>
      </c>
      <c r="X349">
        <f>VLOOKUP(H349,'air-quality-london-time-of-day'!E:G,3,FALSE)</f>
        <v>13.5</v>
      </c>
      <c r="Y349">
        <f>VLOOKUP(I349,Weather!F:K,2,)</f>
        <v>4.6244897959183522</v>
      </c>
      <c r="Z349">
        <f>VLOOKUP(I349,Weather!F:K,3,)</f>
        <v>0.03</v>
      </c>
      <c r="AA349">
        <f>VLOOKUP(I349,Weather!F:K,4,)</f>
        <v>0.76</v>
      </c>
      <c r="AB349">
        <f>VLOOKUP(I349,Weather!F:K,5,)</f>
        <v>1016</v>
      </c>
      <c r="AC349">
        <f>VLOOKUP(I349,Weather!F:K,6,)</f>
        <v>1</v>
      </c>
    </row>
    <row r="350" spans="1:29" x14ac:dyDescent="0.25">
      <c r="A350" t="s">
        <v>7</v>
      </c>
      <c r="B350" t="s">
        <v>5</v>
      </c>
      <c r="C350" s="1">
        <v>41989.406944444447</v>
      </c>
      <c r="D350" s="3">
        <f t="shared" si="40"/>
        <v>2014</v>
      </c>
      <c r="E350" s="3">
        <f t="shared" si="43"/>
        <v>12</v>
      </c>
      <c r="F350" s="3">
        <f t="shared" si="44"/>
        <v>9</v>
      </c>
      <c r="G350" s="3">
        <f t="shared" si="45"/>
        <v>16</v>
      </c>
      <c r="H350" s="3" t="str">
        <f t="shared" si="46"/>
        <v>2014129</v>
      </c>
      <c r="I350" s="3" t="str">
        <f t="shared" si="47"/>
        <v>201412916</v>
      </c>
      <c r="J350">
        <v>154</v>
      </c>
      <c r="K350">
        <v>92.4</v>
      </c>
      <c r="L350" t="str">
        <f>VLOOKUP(C350,List!$A$2:$C$2089,3,)</f>
        <v>Archway</v>
      </c>
      <c r="M350" t="str">
        <f>VLOOKUP(C350,List!$A$2:$C$2089,2,)</f>
        <v>Northern</v>
      </c>
      <c r="N350" t="str">
        <f t="shared" si="41"/>
        <v>Archway|Northern</v>
      </c>
      <c r="O350">
        <f>VLOOKUP(N350,Depth!$A$2:$F$427,3,)</f>
        <v>56</v>
      </c>
      <c r="P350">
        <f>VLOOKUP(N350,Depth!$A$2:$F$427,5,)</f>
        <v>134.72999999999999</v>
      </c>
      <c r="Q350">
        <f>VLOOKUP(N350,Depth!$A$2:$F$427,6,)</f>
        <v>21.27</v>
      </c>
      <c r="R350">
        <f>VLOOKUP(L350,longitude_latitude!C:J,7,)</f>
        <v>-0.13344404000000001</v>
      </c>
      <c r="S350">
        <f>VLOOKUP(L350,longitude_latitude!C:J,8,)</f>
        <v>51.56403452</v>
      </c>
      <c r="T350">
        <f t="shared" si="42"/>
        <v>-6.8809130850482614</v>
      </c>
      <c r="U350">
        <f>VLOOKUP(M350,LINE!$A$2:$B$13,2,)</f>
        <v>9</v>
      </c>
      <c r="V350">
        <f>VLOOKUP(L350,Entry_exit!B:P,4,)</f>
        <v>16017</v>
      </c>
      <c r="W350">
        <f>2020 - VLOOKUP(L350, age!$A:$D,4,)</f>
        <v>113</v>
      </c>
      <c r="X350">
        <f>VLOOKUP(H350,'air-quality-london-time-of-day'!E:G,3,FALSE)</f>
        <v>13.5</v>
      </c>
      <c r="Y350">
        <f>VLOOKUP(I350,Weather!F:K,2,)</f>
        <v>4.6244897959183522</v>
      </c>
      <c r="Z350">
        <f>VLOOKUP(I350,Weather!F:K,3,)</f>
        <v>0.03</v>
      </c>
      <c r="AA350">
        <f>VLOOKUP(I350,Weather!F:K,4,)</f>
        <v>0.76</v>
      </c>
      <c r="AB350">
        <f>VLOOKUP(I350,Weather!F:K,5,)</f>
        <v>1016</v>
      </c>
      <c r="AC350">
        <f>VLOOKUP(I350,Weather!F:K,6,)</f>
        <v>1</v>
      </c>
    </row>
    <row r="351" spans="1:29" x14ac:dyDescent="0.25">
      <c r="A351" t="s">
        <v>7</v>
      </c>
      <c r="B351" t="s">
        <v>5</v>
      </c>
      <c r="C351" s="1">
        <v>41989.407638888886</v>
      </c>
      <c r="D351" s="3">
        <f t="shared" si="40"/>
        <v>2014</v>
      </c>
      <c r="E351" s="3">
        <f t="shared" si="43"/>
        <v>12</v>
      </c>
      <c r="F351" s="3">
        <f t="shared" si="44"/>
        <v>9</v>
      </c>
      <c r="G351" s="3">
        <f t="shared" si="45"/>
        <v>16</v>
      </c>
      <c r="H351" s="3" t="str">
        <f t="shared" si="46"/>
        <v>2014129</v>
      </c>
      <c r="I351" s="3" t="str">
        <f t="shared" si="47"/>
        <v>201412916</v>
      </c>
      <c r="J351">
        <v>128</v>
      </c>
      <c r="K351">
        <v>76.8</v>
      </c>
      <c r="L351" t="str">
        <f>VLOOKUP(C351,List!$A$2:$C$2089,3,)</f>
        <v>Tufnell Park</v>
      </c>
      <c r="M351" t="str">
        <f>VLOOKUP(C351,List!$A$2:$C$2089,2,)</f>
        <v>Northern</v>
      </c>
      <c r="N351" t="str">
        <f t="shared" si="41"/>
        <v>Tufnell Park|Northern</v>
      </c>
      <c r="O351">
        <f>VLOOKUP(N351,Depth!$A$2:$F$427,3,)</f>
        <v>44</v>
      </c>
      <c r="P351">
        <f>VLOOKUP(N351,Depth!$A$2:$F$427,5,)</f>
        <v>123.29</v>
      </c>
      <c r="Q351">
        <f>VLOOKUP(N351,Depth!$A$2:$F$427,6,)</f>
        <v>20.71</v>
      </c>
      <c r="R351">
        <f>VLOOKUP(L351,longitude_latitude!C:J,7,)</f>
        <v>-0.136858377</v>
      </c>
      <c r="S351">
        <f>VLOOKUP(L351,longitude_latitude!C:J,8,)</f>
        <v>51.556339800000003</v>
      </c>
      <c r="T351">
        <f t="shared" si="42"/>
        <v>-7.0559169890885052</v>
      </c>
      <c r="U351">
        <f>VLOOKUP(M351,LINE!$A$2:$B$13,2,)</f>
        <v>9</v>
      </c>
      <c r="V351">
        <f>VLOOKUP(L351,Entry_exit!B:P,4,)</f>
        <v>0</v>
      </c>
      <c r="W351">
        <f>2020 - VLOOKUP(L351, age!$A:$D,4,)</f>
        <v>113</v>
      </c>
      <c r="X351">
        <f>VLOOKUP(H351,'air-quality-london-time-of-day'!E:G,3,FALSE)</f>
        <v>13.5</v>
      </c>
      <c r="Y351">
        <f>VLOOKUP(I351,Weather!F:K,2,)</f>
        <v>4.6244897959183522</v>
      </c>
      <c r="Z351">
        <f>VLOOKUP(I351,Weather!F:K,3,)</f>
        <v>0.03</v>
      </c>
      <c r="AA351">
        <f>VLOOKUP(I351,Weather!F:K,4,)</f>
        <v>0.76</v>
      </c>
      <c r="AB351">
        <f>VLOOKUP(I351,Weather!F:K,5,)</f>
        <v>1016</v>
      </c>
      <c r="AC351">
        <f>VLOOKUP(I351,Weather!F:K,6,)</f>
        <v>1</v>
      </c>
    </row>
    <row r="352" spans="1:29" x14ac:dyDescent="0.25">
      <c r="A352" t="s">
        <v>7</v>
      </c>
      <c r="B352" t="s">
        <v>5</v>
      </c>
      <c r="C352" s="1">
        <v>41989.408333333333</v>
      </c>
      <c r="D352" s="3">
        <f t="shared" si="40"/>
        <v>2014</v>
      </c>
      <c r="E352" s="3">
        <f t="shared" si="43"/>
        <v>12</v>
      </c>
      <c r="F352" s="3">
        <f t="shared" si="44"/>
        <v>9</v>
      </c>
      <c r="G352" s="3">
        <f t="shared" si="45"/>
        <v>16</v>
      </c>
      <c r="H352" s="3" t="str">
        <f t="shared" si="46"/>
        <v>2014129</v>
      </c>
      <c r="I352" s="3" t="str">
        <f t="shared" si="47"/>
        <v>201412916</v>
      </c>
      <c r="J352">
        <v>157</v>
      </c>
      <c r="K352">
        <v>94.2</v>
      </c>
      <c r="L352" t="str">
        <f>VLOOKUP(C352,List!$A$2:$C$2089,3,)</f>
        <v>Tufnell Park</v>
      </c>
      <c r="M352" t="str">
        <f>VLOOKUP(C352,List!$A$2:$C$2089,2,)</f>
        <v>Northern</v>
      </c>
      <c r="N352" t="str">
        <f t="shared" si="41"/>
        <v>Tufnell Park|Northern</v>
      </c>
      <c r="O352">
        <f>VLOOKUP(N352,Depth!$A$2:$F$427,3,)</f>
        <v>44</v>
      </c>
      <c r="P352">
        <f>VLOOKUP(N352,Depth!$A$2:$F$427,5,)</f>
        <v>123.29</v>
      </c>
      <c r="Q352">
        <f>VLOOKUP(N352,Depth!$A$2:$F$427,6,)</f>
        <v>20.71</v>
      </c>
      <c r="R352">
        <f>VLOOKUP(L352,longitude_latitude!C:J,7,)</f>
        <v>-0.136858377</v>
      </c>
      <c r="S352">
        <f>VLOOKUP(L352,longitude_latitude!C:J,8,)</f>
        <v>51.556339800000003</v>
      </c>
      <c r="T352">
        <f t="shared" si="42"/>
        <v>-7.0559169890885052</v>
      </c>
      <c r="U352">
        <f>VLOOKUP(M352,LINE!$A$2:$B$13,2,)</f>
        <v>9</v>
      </c>
      <c r="V352">
        <f>VLOOKUP(L352,Entry_exit!B:P,4,)</f>
        <v>0</v>
      </c>
      <c r="W352">
        <f>2020 - VLOOKUP(L352, age!$A:$D,4,)</f>
        <v>113</v>
      </c>
      <c r="X352">
        <f>VLOOKUP(H352,'air-quality-london-time-of-day'!E:G,3,FALSE)</f>
        <v>13.5</v>
      </c>
      <c r="Y352">
        <f>VLOOKUP(I352,Weather!F:K,2,)</f>
        <v>4.6244897959183522</v>
      </c>
      <c r="Z352">
        <f>VLOOKUP(I352,Weather!F:K,3,)</f>
        <v>0.03</v>
      </c>
      <c r="AA352">
        <f>VLOOKUP(I352,Weather!F:K,4,)</f>
        <v>0.76</v>
      </c>
      <c r="AB352">
        <f>VLOOKUP(I352,Weather!F:K,5,)</f>
        <v>1016</v>
      </c>
      <c r="AC352">
        <f>VLOOKUP(I352,Weather!F:K,6,)</f>
        <v>1</v>
      </c>
    </row>
    <row r="353" spans="1:29" x14ac:dyDescent="0.25">
      <c r="A353" t="s">
        <v>7</v>
      </c>
      <c r="B353" t="s">
        <v>5</v>
      </c>
      <c r="C353" s="1">
        <v>41989.40902777778</v>
      </c>
      <c r="D353" s="3">
        <f t="shared" si="40"/>
        <v>2014</v>
      </c>
      <c r="E353" s="3">
        <f t="shared" si="43"/>
        <v>12</v>
      </c>
      <c r="F353" s="3">
        <f t="shared" si="44"/>
        <v>9</v>
      </c>
      <c r="G353" s="3">
        <f t="shared" si="45"/>
        <v>16</v>
      </c>
      <c r="H353" s="3" t="str">
        <f t="shared" si="46"/>
        <v>2014129</v>
      </c>
      <c r="I353" s="3" t="str">
        <f t="shared" si="47"/>
        <v>201412916</v>
      </c>
      <c r="J353">
        <v>163</v>
      </c>
      <c r="K353">
        <v>97.8</v>
      </c>
      <c r="L353" t="str">
        <f>VLOOKUP(C353,List!$A$2:$C$2089,3,)</f>
        <v>Kentish Town</v>
      </c>
      <c r="M353" t="str">
        <f>VLOOKUP(C353,List!$A$2:$C$2089,2,)</f>
        <v>Northern</v>
      </c>
      <c r="N353" t="str">
        <f t="shared" si="41"/>
        <v>Kentish Town|Northern</v>
      </c>
      <c r="O353">
        <f>VLOOKUP(N353,Depth!$A$2:$F$427,3,)</f>
        <v>37</v>
      </c>
      <c r="P353">
        <f>VLOOKUP(N353,Depth!$A$2:$F$427,5,)</f>
        <v>114.38500000000001</v>
      </c>
      <c r="Q353">
        <f>VLOOKUP(N353,Depth!$A$2:$F$427,6,)</f>
        <v>22.614999999999998</v>
      </c>
      <c r="R353">
        <f>VLOOKUP(L353,longitude_latitude!C:J,7,)</f>
        <v>-0.13914119</v>
      </c>
      <c r="S353">
        <f>VLOOKUP(L353,longitude_latitude!C:J,8,)</f>
        <v>51.549788650000004</v>
      </c>
      <c r="T353">
        <f t="shared" si="42"/>
        <v>-7.1726989370094936</v>
      </c>
      <c r="U353">
        <f>VLOOKUP(M353,LINE!$A$2:$B$13,2,)</f>
        <v>9</v>
      </c>
      <c r="V353">
        <f>VLOOKUP(L353,Entry_exit!B:P,4,)</f>
        <v>17315</v>
      </c>
      <c r="W353">
        <f>2020 - VLOOKUP(L353, age!$A:$D,4,)</f>
        <v>113</v>
      </c>
      <c r="X353">
        <f>VLOOKUP(H353,'air-quality-london-time-of-day'!E:G,3,FALSE)</f>
        <v>13.5</v>
      </c>
      <c r="Y353">
        <f>VLOOKUP(I353,Weather!F:K,2,)</f>
        <v>4.6244897959183522</v>
      </c>
      <c r="Z353">
        <f>VLOOKUP(I353,Weather!F:K,3,)</f>
        <v>0.03</v>
      </c>
      <c r="AA353">
        <f>VLOOKUP(I353,Weather!F:K,4,)</f>
        <v>0.76</v>
      </c>
      <c r="AB353">
        <f>VLOOKUP(I353,Weather!F:K,5,)</f>
        <v>1016</v>
      </c>
      <c r="AC353">
        <f>VLOOKUP(I353,Weather!F:K,6,)</f>
        <v>1</v>
      </c>
    </row>
    <row r="354" spans="1:29" x14ac:dyDescent="0.25">
      <c r="A354" t="s">
        <v>7</v>
      </c>
      <c r="B354" t="s">
        <v>5</v>
      </c>
      <c r="C354" s="1">
        <v>41989.409722222219</v>
      </c>
      <c r="D354" s="3">
        <f t="shared" si="40"/>
        <v>2014</v>
      </c>
      <c r="E354" s="3">
        <f t="shared" si="43"/>
        <v>12</v>
      </c>
      <c r="F354" s="3">
        <f t="shared" si="44"/>
        <v>9</v>
      </c>
      <c r="G354" s="3">
        <f t="shared" si="45"/>
        <v>16</v>
      </c>
      <c r="H354" s="3" t="str">
        <f t="shared" si="46"/>
        <v>2014129</v>
      </c>
      <c r="I354" s="3" t="str">
        <f t="shared" si="47"/>
        <v>201412916</v>
      </c>
      <c r="J354">
        <v>186</v>
      </c>
      <c r="K354">
        <v>111.6</v>
      </c>
      <c r="L354" t="str">
        <f>VLOOKUP(C354,List!$A$2:$C$2089,3,)</f>
        <v>Kentish Town</v>
      </c>
      <c r="M354" t="str">
        <f>VLOOKUP(C354,List!$A$2:$C$2089,2,)</f>
        <v>Northern</v>
      </c>
      <c r="N354" t="str">
        <f t="shared" si="41"/>
        <v>Kentish Town|Northern</v>
      </c>
      <c r="O354">
        <f>VLOOKUP(N354,Depth!$A$2:$F$427,3,)</f>
        <v>37</v>
      </c>
      <c r="P354">
        <f>VLOOKUP(N354,Depth!$A$2:$F$427,5,)</f>
        <v>114.38500000000001</v>
      </c>
      <c r="Q354">
        <f>VLOOKUP(N354,Depth!$A$2:$F$427,6,)</f>
        <v>22.614999999999998</v>
      </c>
      <c r="R354">
        <f>VLOOKUP(L354,longitude_latitude!C:J,7,)</f>
        <v>-0.13914119</v>
      </c>
      <c r="S354">
        <f>VLOOKUP(L354,longitude_latitude!C:J,8,)</f>
        <v>51.549788650000004</v>
      </c>
      <c r="T354">
        <f t="shared" si="42"/>
        <v>-7.1726989370094936</v>
      </c>
      <c r="U354">
        <f>VLOOKUP(M354,LINE!$A$2:$B$13,2,)</f>
        <v>9</v>
      </c>
      <c r="V354">
        <f>VLOOKUP(L354,Entry_exit!B:P,4,)</f>
        <v>17315</v>
      </c>
      <c r="W354">
        <f>2020 - VLOOKUP(L354, age!$A:$D,4,)</f>
        <v>113</v>
      </c>
      <c r="X354">
        <f>VLOOKUP(H354,'air-quality-london-time-of-day'!E:G,3,FALSE)</f>
        <v>13.5</v>
      </c>
      <c r="Y354">
        <f>VLOOKUP(I354,Weather!F:K,2,)</f>
        <v>4.6244897959183522</v>
      </c>
      <c r="Z354">
        <f>VLOOKUP(I354,Weather!F:K,3,)</f>
        <v>0.03</v>
      </c>
      <c r="AA354">
        <f>VLOOKUP(I354,Weather!F:K,4,)</f>
        <v>0.76</v>
      </c>
      <c r="AB354">
        <f>VLOOKUP(I354,Weather!F:K,5,)</f>
        <v>1016</v>
      </c>
      <c r="AC354">
        <f>VLOOKUP(I354,Weather!F:K,6,)</f>
        <v>1</v>
      </c>
    </row>
    <row r="355" spans="1:29" x14ac:dyDescent="0.25">
      <c r="A355" t="s">
        <v>7</v>
      </c>
      <c r="B355" t="s">
        <v>5</v>
      </c>
      <c r="C355" s="1">
        <v>41989.410416666666</v>
      </c>
      <c r="D355" s="3">
        <f t="shared" si="40"/>
        <v>2014</v>
      </c>
      <c r="E355" s="3">
        <f t="shared" si="43"/>
        <v>12</v>
      </c>
      <c r="F355" s="3">
        <f t="shared" si="44"/>
        <v>9</v>
      </c>
      <c r="G355" s="3">
        <f t="shared" si="45"/>
        <v>16</v>
      </c>
      <c r="H355" s="3" t="str">
        <f t="shared" si="46"/>
        <v>2014129</v>
      </c>
      <c r="I355" s="3" t="str">
        <f t="shared" si="47"/>
        <v>201412916</v>
      </c>
      <c r="J355">
        <v>183</v>
      </c>
      <c r="K355">
        <v>109.8</v>
      </c>
      <c r="L355" t="str">
        <f>VLOOKUP(C355,List!$A$2:$C$2089,3,)</f>
        <v>Camden Town</v>
      </c>
      <c r="M355" t="str">
        <f>VLOOKUP(C355,List!$A$2:$C$2089,2,)</f>
        <v>Northern</v>
      </c>
      <c r="N355" t="str">
        <f t="shared" si="41"/>
        <v>Camden Town|Northern</v>
      </c>
      <c r="O355">
        <f>VLOOKUP(N355,Depth!$A$2:$F$427,3,)</f>
        <v>27</v>
      </c>
      <c r="P355">
        <f>VLOOKUP(N355,Depth!$A$2:$F$427,5,)</f>
        <v>110.545</v>
      </c>
      <c r="Q355">
        <f>VLOOKUP(N355,Depth!$A$2:$F$427,6,)</f>
        <v>16.454999999999998</v>
      </c>
      <c r="R355">
        <f>VLOOKUP(L355,longitude_latitude!C:J,7,)</f>
        <v>-0.14101688800000001</v>
      </c>
      <c r="S355">
        <f>VLOOKUP(L355,longitude_latitude!C:J,8,)</f>
        <v>51.538724119999998</v>
      </c>
      <c r="T355">
        <f t="shared" si="42"/>
        <v>-7.2678304868929384</v>
      </c>
      <c r="U355">
        <f>VLOOKUP(M355,LINE!$A$2:$B$13,2,)</f>
        <v>9</v>
      </c>
      <c r="V355">
        <f>VLOOKUP(L355,Entry_exit!B:P,4,)</f>
        <v>29308</v>
      </c>
      <c r="W355">
        <f>2020 - VLOOKUP(L355, age!$A:$D,4,)</f>
        <v>113</v>
      </c>
      <c r="X355">
        <f>VLOOKUP(H355,'air-quality-london-time-of-day'!E:G,3,FALSE)</f>
        <v>13.5</v>
      </c>
      <c r="Y355">
        <f>VLOOKUP(I355,Weather!F:K,2,)</f>
        <v>4.6244897959183522</v>
      </c>
      <c r="Z355">
        <f>VLOOKUP(I355,Weather!F:K,3,)</f>
        <v>0.03</v>
      </c>
      <c r="AA355">
        <f>VLOOKUP(I355,Weather!F:K,4,)</f>
        <v>0.76</v>
      </c>
      <c r="AB355">
        <f>VLOOKUP(I355,Weather!F:K,5,)</f>
        <v>1016</v>
      </c>
      <c r="AC355">
        <f>VLOOKUP(I355,Weather!F:K,6,)</f>
        <v>1</v>
      </c>
    </row>
    <row r="356" spans="1:29" x14ac:dyDescent="0.25">
      <c r="A356" t="s">
        <v>7</v>
      </c>
      <c r="B356" t="s">
        <v>5</v>
      </c>
      <c r="C356" s="1">
        <v>41989.411111111112</v>
      </c>
      <c r="D356" s="3">
        <f t="shared" si="40"/>
        <v>2014</v>
      </c>
      <c r="E356" s="3">
        <f t="shared" si="43"/>
        <v>12</v>
      </c>
      <c r="F356" s="3">
        <f t="shared" si="44"/>
        <v>9</v>
      </c>
      <c r="G356" s="3">
        <f t="shared" si="45"/>
        <v>16</v>
      </c>
      <c r="H356" s="3" t="str">
        <f t="shared" si="46"/>
        <v>2014129</v>
      </c>
      <c r="I356" s="3" t="str">
        <f t="shared" si="47"/>
        <v>201412916</v>
      </c>
      <c r="J356">
        <v>203</v>
      </c>
      <c r="K356">
        <v>121.8</v>
      </c>
      <c r="L356" t="str">
        <f>VLOOKUP(C356,List!$A$2:$C$2089,3,)</f>
        <v>Camden Town</v>
      </c>
      <c r="M356" t="str">
        <f>VLOOKUP(C356,List!$A$2:$C$2089,2,)</f>
        <v>Northern</v>
      </c>
      <c r="N356" t="str">
        <f t="shared" si="41"/>
        <v>Camden Town|Northern</v>
      </c>
      <c r="O356">
        <f>VLOOKUP(N356,Depth!$A$2:$F$427,3,)</f>
        <v>27</v>
      </c>
      <c r="P356">
        <f>VLOOKUP(N356,Depth!$A$2:$F$427,5,)</f>
        <v>110.545</v>
      </c>
      <c r="Q356">
        <f>VLOOKUP(N356,Depth!$A$2:$F$427,6,)</f>
        <v>16.454999999999998</v>
      </c>
      <c r="R356">
        <f>VLOOKUP(L356,longitude_latitude!C:J,7,)</f>
        <v>-0.14101688800000001</v>
      </c>
      <c r="S356">
        <f>VLOOKUP(L356,longitude_latitude!C:J,8,)</f>
        <v>51.538724119999998</v>
      </c>
      <c r="T356">
        <f t="shared" si="42"/>
        <v>-7.2678304868929384</v>
      </c>
      <c r="U356">
        <f>VLOOKUP(M356,LINE!$A$2:$B$13,2,)</f>
        <v>9</v>
      </c>
      <c r="V356">
        <f>VLOOKUP(L356,Entry_exit!B:P,4,)</f>
        <v>29308</v>
      </c>
      <c r="W356">
        <f>2020 - VLOOKUP(L356, age!$A:$D,4,)</f>
        <v>113</v>
      </c>
      <c r="X356">
        <f>VLOOKUP(H356,'air-quality-london-time-of-day'!E:G,3,FALSE)</f>
        <v>13.5</v>
      </c>
      <c r="Y356">
        <f>VLOOKUP(I356,Weather!F:K,2,)</f>
        <v>4.6244897959183522</v>
      </c>
      <c r="Z356">
        <f>VLOOKUP(I356,Weather!F:K,3,)</f>
        <v>0.03</v>
      </c>
      <c r="AA356">
        <f>VLOOKUP(I356,Weather!F:K,4,)</f>
        <v>0.76</v>
      </c>
      <c r="AB356">
        <f>VLOOKUP(I356,Weather!F:K,5,)</f>
        <v>1016</v>
      </c>
      <c r="AC356">
        <f>VLOOKUP(I356,Weather!F:K,6,)</f>
        <v>1</v>
      </c>
    </row>
    <row r="357" spans="1:29" x14ac:dyDescent="0.25">
      <c r="A357" t="s">
        <v>7</v>
      </c>
      <c r="B357" t="s">
        <v>5</v>
      </c>
      <c r="C357" s="1">
        <v>41989.411805555559</v>
      </c>
      <c r="D357" s="3">
        <f t="shared" si="40"/>
        <v>2014</v>
      </c>
      <c r="E357" s="3">
        <f t="shared" si="43"/>
        <v>12</v>
      </c>
      <c r="F357" s="3">
        <f t="shared" si="44"/>
        <v>9</v>
      </c>
      <c r="G357" s="3">
        <f t="shared" si="45"/>
        <v>16</v>
      </c>
      <c r="H357" s="3" t="str">
        <f t="shared" si="46"/>
        <v>2014129</v>
      </c>
      <c r="I357" s="3" t="str">
        <f t="shared" si="47"/>
        <v>201412916</v>
      </c>
      <c r="J357">
        <v>185</v>
      </c>
      <c r="K357">
        <v>111</v>
      </c>
      <c r="L357" t="str">
        <f>VLOOKUP(C357,List!$A$2:$C$2089,3,)</f>
        <v>Mornington Crescent</v>
      </c>
      <c r="M357" t="str">
        <f>VLOOKUP(C357,List!$A$2:$C$2089,2,)</f>
        <v>Northern</v>
      </c>
      <c r="N357" t="str">
        <f t="shared" si="41"/>
        <v>Mornington Crescent|Northern</v>
      </c>
      <c r="O357">
        <f>VLOOKUP(N357,Depth!$A$2:$F$427,3,)</f>
        <v>24</v>
      </c>
      <c r="P357">
        <f>VLOOKUP(N357,Depth!$A$2:$F$427,5,)</f>
        <v>108.71</v>
      </c>
      <c r="Q357">
        <f>VLOOKUP(N357,Depth!$A$2:$F$427,6,)</f>
        <v>15.29</v>
      </c>
      <c r="R357">
        <f>VLOOKUP(L357,longitude_latitude!C:J,7,)</f>
        <v>-0.13714346099999999</v>
      </c>
      <c r="S357">
        <f>VLOOKUP(L357,longitude_latitude!C:J,8,)</f>
        <v>51.53419787</v>
      </c>
      <c r="T357">
        <f t="shared" si="42"/>
        <v>-7.0675782557506279</v>
      </c>
      <c r="U357">
        <f>VLOOKUP(M357,LINE!$A$2:$B$13,2,)</f>
        <v>9</v>
      </c>
      <c r="V357">
        <f>VLOOKUP(L357,Entry_exit!B:P,4,)</f>
        <v>6948</v>
      </c>
      <c r="W357">
        <f>2020 - VLOOKUP(L357, age!$A:$D,4,)</f>
        <v>113</v>
      </c>
      <c r="X357">
        <f>VLOOKUP(H357,'air-quality-london-time-of-day'!E:G,3,FALSE)</f>
        <v>13.5</v>
      </c>
      <c r="Y357">
        <f>VLOOKUP(I357,Weather!F:K,2,)</f>
        <v>4.6244897959183522</v>
      </c>
      <c r="Z357">
        <f>VLOOKUP(I357,Weather!F:K,3,)</f>
        <v>0.03</v>
      </c>
      <c r="AA357">
        <f>VLOOKUP(I357,Weather!F:K,4,)</f>
        <v>0.76</v>
      </c>
      <c r="AB357">
        <f>VLOOKUP(I357,Weather!F:K,5,)</f>
        <v>1016</v>
      </c>
      <c r="AC357">
        <f>VLOOKUP(I357,Weather!F:K,6,)</f>
        <v>1</v>
      </c>
    </row>
    <row r="358" spans="1:29" x14ac:dyDescent="0.25">
      <c r="A358" t="s">
        <v>7</v>
      </c>
      <c r="B358" t="s">
        <v>5</v>
      </c>
      <c r="C358" s="1">
        <v>41989.412499999999</v>
      </c>
      <c r="D358" s="3">
        <f t="shared" si="40"/>
        <v>2014</v>
      </c>
      <c r="E358" s="3">
        <f t="shared" si="43"/>
        <v>12</v>
      </c>
      <c r="F358" s="3">
        <f t="shared" si="44"/>
        <v>9</v>
      </c>
      <c r="G358" s="3">
        <f t="shared" si="45"/>
        <v>16</v>
      </c>
      <c r="H358" s="3" t="str">
        <f t="shared" si="46"/>
        <v>2014129</v>
      </c>
      <c r="I358" s="3" t="str">
        <f t="shared" si="47"/>
        <v>201412916</v>
      </c>
      <c r="J358">
        <v>195</v>
      </c>
      <c r="K358">
        <v>117</v>
      </c>
      <c r="L358" t="str">
        <f>VLOOKUP(C358,List!$A$2:$C$2089,3,)</f>
        <v>Mornington Crescent</v>
      </c>
      <c r="M358" t="str">
        <f>VLOOKUP(C358,List!$A$2:$C$2089,2,)</f>
        <v>Northern</v>
      </c>
      <c r="N358" t="str">
        <f t="shared" si="41"/>
        <v>Mornington Crescent|Northern</v>
      </c>
      <c r="O358">
        <f>VLOOKUP(N358,Depth!$A$2:$F$427,3,)</f>
        <v>24</v>
      </c>
      <c r="P358">
        <f>VLOOKUP(N358,Depth!$A$2:$F$427,5,)</f>
        <v>108.71</v>
      </c>
      <c r="Q358">
        <f>VLOOKUP(N358,Depth!$A$2:$F$427,6,)</f>
        <v>15.29</v>
      </c>
      <c r="R358">
        <f>VLOOKUP(L358,longitude_latitude!C:J,7,)</f>
        <v>-0.13714346099999999</v>
      </c>
      <c r="S358">
        <f>VLOOKUP(L358,longitude_latitude!C:J,8,)</f>
        <v>51.53419787</v>
      </c>
      <c r="T358">
        <f t="shared" si="42"/>
        <v>-7.0675782557506279</v>
      </c>
      <c r="U358">
        <f>VLOOKUP(M358,LINE!$A$2:$B$13,2,)</f>
        <v>9</v>
      </c>
      <c r="V358">
        <f>VLOOKUP(L358,Entry_exit!B:P,4,)</f>
        <v>6948</v>
      </c>
      <c r="W358">
        <f>2020 - VLOOKUP(L358, age!$A:$D,4,)</f>
        <v>113</v>
      </c>
      <c r="X358">
        <f>VLOOKUP(H358,'air-quality-london-time-of-day'!E:G,3,FALSE)</f>
        <v>13.5</v>
      </c>
      <c r="Y358">
        <f>VLOOKUP(I358,Weather!F:K,2,)</f>
        <v>4.6244897959183522</v>
      </c>
      <c r="Z358">
        <f>VLOOKUP(I358,Weather!F:K,3,)</f>
        <v>0.03</v>
      </c>
      <c r="AA358">
        <f>VLOOKUP(I358,Weather!F:K,4,)</f>
        <v>0.76</v>
      </c>
      <c r="AB358">
        <f>VLOOKUP(I358,Weather!F:K,5,)</f>
        <v>1016</v>
      </c>
      <c r="AC358">
        <f>VLOOKUP(I358,Weather!F:K,6,)</f>
        <v>1</v>
      </c>
    </row>
    <row r="359" spans="1:29" x14ac:dyDescent="0.25">
      <c r="A359" t="s">
        <v>7</v>
      </c>
      <c r="B359" t="s">
        <v>5</v>
      </c>
      <c r="C359" s="1">
        <v>41989.413194444445</v>
      </c>
      <c r="D359" s="3">
        <f t="shared" si="40"/>
        <v>2014</v>
      </c>
      <c r="E359" s="3">
        <f t="shared" si="43"/>
        <v>12</v>
      </c>
      <c r="F359" s="3">
        <f t="shared" si="44"/>
        <v>9</v>
      </c>
      <c r="G359" s="3">
        <f t="shared" si="45"/>
        <v>16</v>
      </c>
      <c r="H359" s="3" t="str">
        <f t="shared" si="46"/>
        <v>2014129</v>
      </c>
      <c r="I359" s="3" t="str">
        <f t="shared" si="47"/>
        <v>201412916</v>
      </c>
      <c r="J359">
        <v>188</v>
      </c>
      <c r="K359">
        <v>112.8</v>
      </c>
      <c r="L359" t="str">
        <f>VLOOKUP(C359,List!$A$2:$C$2089,3,)</f>
        <v>Euston</v>
      </c>
      <c r="M359" t="str">
        <f>VLOOKUP(C359,List!$A$2:$C$2089,2,)</f>
        <v>Northern</v>
      </c>
      <c r="N359" t="str">
        <f t="shared" si="41"/>
        <v>Euston|Northern</v>
      </c>
      <c r="O359">
        <f>VLOOKUP(N359,Depth!$A$2:$F$427,3,)</f>
        <v>25</v>
      </c>
      <c r="P359">
        <f>VLOOKUP(N359,Depth!$A$2:$F$427,5,)</f>
        <v>97.892499999999998</v>
      </c>
      <c r="Q359">
        <f>VLOOKUP(N359,Depth!$A$2:$F$427,6,)</f>
        <v>27.107500000000002</v>
      </c>
      <c r="R359">
        <f>VLOOKUP(L359,longitude_latitude!C:J,7,)</f>
        <v>-0.13299207099999999</v>
      </c>
      <c r="S359">
        <f>VLOOKUP(L359,longitude_latitude!C:J,8,)</f>
        <v>51.527576680000003</v>
      </c>
      <c r="T359">
        <f t="shared" si="42"/>
        <v>-6.8527591362845044</v>
      </c>
      <c r="U359">
        <f>VLOOKUP(M359,LINE!$A$2:$B$13,2,)</f>
        <v>9</v>
      </c>
      <c r="V359">
        <f>VLOOKUP(L359,Entry_exit!B:P,4,)</f>
        <v>62670</v>
      </c>
      <c r="W359">
        <f>2020 - VLOOKUP(L359, age!$A:$D,4,)</f>
        <v>113</v>
      </c>
      <c r="X359">
        <f>VLOOKUP(H359,'air-quality-london-time-of-day'!E:G,3,FALSE)</f>
        <v>13.5</v>
      </c>
      <c r="Y359">
        <f>VLOOKUP(I359,Weather!F:K,2,)</f>
        <v>4.6244897959183522</v>
      </c>
      <c r="Z359">
        <f>VLOOKUP(I359,Weather!F:K,3,)</f>
        <v>0.03</v>
      </c>
      <c r="AA359">
        <f>VLOOKUP(I359,Weather!F:K,4,)</f>
        <v>0.76</v>
      </c>
      <c r="AB359">
        <f>VLOOKUP(I359,Weather!F:K,5,)</f>
        <v>1016</v>
      </c>
      <c r="AC359">
        <f>VLOOKUP(I359,Weather!F:K,6,)</f>
        <v>1</v>
      </c>
    </row>
    <row r="360" spans="1:29" x14ac:dyDescent="0.25">
      <c r="A360" t="s">
        <v>7</v>
      </c>
      <c r="B360" t="s">
        <v>5</v>
      </c>
      <c r="C360" s="1">
        <v>41989.413888888892</v>
      </c>
      <c r="D360" s="3">
        <f t="shared" si="40"/>
        <v>2014</v>
      </c>
      <c r="E360" s="3">
        <f t="shared" si="43"/>
        <v>12</v>
      </c>
      <c r="F360" s="3">
        <f t="shared" si="44"/>
        <v>9</v>
      </c>
      <c r="G360" s="3">
        <f t="shared" si="45"/>
        <v>16</v>
      </c>
      <c r="H360" s="3" t="str">
        <f t="shared" si="46"/>
        <v>2014129</v>
      </c>
      <c r="I360" s="3" t="str">
        <f t="shared" si="47"/>
        <v>201412916</v>
      </c>
      <c r="J360">
        <v>210</v>
      </c>
      <c r="K360">
        <v>126</v>
      </c>
      <c r="L360" t="str">
        <f>VLOOKUP(C360,List!$A$2:$C$2089,3,)</f>
        <v>Euston</v>
      </c>
      <c r="M360" t="str">
        <f>VLOOKUP(C360,List!$A$2:$C$2089,2,)</f>
        <v>Northern</v>
      </c>
      <c r="N360" t="str">
        <f t="shared" si="41"/>
        <v>Euston|Northern</v>
      </c>
      <c r="O360">
        <f>VLOOKUP(N360,Depth!$A$2:$F$427,3,)</f>
        <v>25</v>
      </c>
      <c r="P360">
        <f>VLOOKUP(N360,Depth!$A$2:$F$427,5,)</f>
        <v>97.892499999999998</v>
      </c>
      <c r="Q360">
        <f>VLOOKUP(N360,Depth!$A$2:$F$427,6,)</f>
        <v>27.107500000000002</v>
      </c>
      <c r="R360">
        <f>VLOOKUP(L360,longitude_latitude!C:J,7,)</f>
        <v>-0.13299207099999999</v>
      </c>
      <c r="S360">
        <f>VLOOKUP(L360,longitude_latitude!C:J,8,)</f>
        <v>51.527576680000003</v>
      </c>
      <c r="T360">
        <f t="shared" si="42"/>
        <v>-6.8527591362845044</v>
      </c>
      <c r="U360">
        <f>VLOOKUP(M360,LINE!$A$2:$B$13,2,)</f>
        <v>9</v>
      </c>
      <c r="V360">
        <f>VLOOKUP(L360,Entry_exit!B:P,4,)</f>
        <v>62670</v>
      </c>
      <c r="W360">
        <f>2020 - VLOOKUP(L360, age!$A:$D,4,)</f>
        <v>113</v>
      </c>
      <c r="X360">
        <f>VLOOKUP(H360,'air-quality-london-time-of-day'!E:G,3,FALSE)</f>
        <v>13.5</v>
      </c>
      <c r="Y360">
        <f>VLOOKUP(I360,Weather!F:K,2,)</f>
        <v>4.6244897959183522</v>
      </c>
      <c r="Z360">
        <f>VLOOKUP(I360,Weather!F:K,3,)</f>
        <v>0.03</v>
      </c>
      <c r="AA360">
        <f>VLOOKUP(I360,Weather!F:K,4,)</f>
        <v>0.76</v>
      </c>
      <c r="AB360">
        <f>VLOOKUP(I360,Weather!F:K,5,)</f>
        <v>1016</v>
      </c>
      <c r="AC360">
        <f>VLOOKUP(I360,Weather!F:K,6,)</f>
        <v>1</v>
      </c>
    </row>
    <row r="361" spans="1:29" x14ac:dyDescent="0.25">
      <c r="A361" t="s">
        <v>7</v>
      </c>
      <c r="B361" t="s">
        <v>5</v>
      </c>
      <c r="C361" s="1">
        <v>41989.414583333331</v>
      </c>
      <c r="D361" s="3">
        <f t="shared" si="40"/>
        <v>2014</v>
      </c>
      <c r="E361" s="3">
        <f t="shared" si="43"/>
        <v>12</v>
      </c>
      <c r="F361" s="3">
        <f t="shared" si="44"/>
        <v>9</v>
      </c>
      <c r="G361" s="3">
        <f t="shared" si="45"/>
        <v>16</v>
      </c>
      <c r="H361" s="3" t="str">
        <f t="shared" si="46"/>
        <v>2014129</v>
      </c>
      <c r="I361" s="3" t="str">
        <f t="shared" si="47"/>
        <v>201412916</v>
      </c>
      <c r="J361">
        <v>177</v>
      </c>
      <c r="K361">
        <v>106.2</v>
      </c>
      <c r="L361" t="str">
        <f>VLOOKUP(C361,List!$A$2:$C$2089,3,)</f>
        <v>Warren Street</v>
      </c>
      <c r="M361" t="str">
        <f>VLOOKUP(C361,List!$A$2:$C$2089,2,)</f>
        <v>Northern</v>
      </c>
      <c r="N361" t="str">
        <f t="shared" si="41"/>
        <v>Warren Street|Northern</v>
      </c>
      <c r="O361">
        <f>VLOOKUP(N361,Depth!$A$2:$F$427,3,)</f>
        <v>27</v>
      </c>
      <c r="P361">
        <f>VLOOKUP(N361,Depth!$A$2:$F$427,5,)</f>
        <v>101.64</v>
      </c>
      <c r="Q361">
        <f>VLOOKUP(N361,Depth!$A$2:$F$427,6,)</f>
        <v>25.36</v>
      </c>
      <c r="R361">
        <f>VLOOKUP(L361,longitude_latitude!C:J,7,)</f>
        <v>-0.13673581100000001</v>
      </c>
      <c r="S361">
        <f>VLOOKUP(L361,longitude_latitude!C:J,8,)</f>
        <v>51.524018869999999</v>
      </c>
      <c r="T361">
        <f t="shared" si="42"/>
        <v>-7.045178506168754</v>
      </c>
      <c r="U361">
        <f>VLOOKUP(M361,LINE!$A$2:$B$13,2,)</f>
        <v>9</v>
      </c>
      <c r="V361">
        <f>VLOOKUP(L361,Entry_exit!B:P,4,)</f>
        <v>35076</v>
      </c>
      <c r="W361">
        <f>2020 - VLOOKUP(L361, age!$A:$D,4,)</f>
        <v>113</v>
      </c>
      <c r="X361">
        <f>VLOOKUP(H361,'air-quality-london-time-of-day'!E:G,3,FALSE)</f>
        <v>13.5</v>
      </c>
      <c r="Y361">
        <f>VLOOKUP(I361,Weather!F:K,2,)</f>
        <v>4.6244897959183522</v>
      </c>
      <c r="Z361">
        <f>VLOOKUP(I361,Weather!F:K,3,)</f>
        <v>0.03</v>
      </c>
      <c r="AA361">
        <f>VLOOKUP(I361,Weather!F:K,4,)</f>
        <v>0.76</v>
      </c>
      <c r="AB361">
        <f>VLOOKUP(I361,Weather!F:K,5,)</f>
        <v>1016</v>
      </c>
      <c r="AC361">
        <f>VLOOKUP(I361,Weather!F:K,6,)</f>
        <v>1</v>
      </c>
    </row>
    <row r="362" spans="1:29" x14ac:dyDescent="0.25">
      <c r="A362" t="s">
        <v>7</v>
      </c>
      <c r="B362" t="s">
        <v>5</v>
      </c>
      <c r="C362" s="1">
        <v>41989.415277777778</v>
      </c>
      <c r="D362" s="3">
        <f t="shared" si="40"/>
        <v>2014</v>
      </c>
      <c r="E362" s="3">
        <f t="shared" si="43"/>
        <v>12</v>
      </c>
      <c r="F362" s="3">
        <f t="shared" si="44"/>
        <v>9</v>
      </c>
      <c r="G362" s="3">
        <f t="shared" si="45"/>
        <v>16</v>
      </c>
      <c r="H362" s="3" t="str">
        <f t="shared" si="46"/>
        <v>2014129</v>
      </c>
      <c r="I362" s="3" t="str">
        <f t="shared" si="47"/>
        <v>201412916</v>
      </c>
      <c r="J362">
        <v>178</v>
      </c>
      <c r="K362">
        <v>106.8</v>
      </c>
      <c r="L362" t="str">
        <f>VLOOKUP(C362,List!$A$2:$C$2089,3,)</f>
        <v>Goodge Street</v>
      </c>
      <c r="M362" t="str">
        <f>VLOOKUP(C362,List!$A$2:$C$2089,2,)</f>
        <v>Northern</v>
      </c>
      <c r="N362" t="str">
        <f t="shared" si="41"/>
        <v>Goodge Street|Northern</v>
      </c>
      <c r="O362">
        <f>VLOOKUP(N362,Depth!$A$2:$F$427,3,)</f>
        <v>27</v>
      </c>
      <c r="P362">
        <f>VLOOKUP(N362,Depth!$A$2:$F$427,5,)</f>
        <v>98.08</v>
      </c>
      <c r="Q362">
        <f>VLOOKUP(N362,Depth!$A$2:$F$427,6,)</f>
        <v>28.92</v>
      </c>
      <c r="R362">
        <f>VLOOKUP(L362,longitude_latitude!C:J,7,)</f>
        <v>-0.13273664199999999</v>
      </c>
      <c r="S362">
        <f>VLOOKUP(L362,longitude_latitude!C:J,8,)</f>
        <v>51.520093070000001</v>
      </c>
      <c r="T362">
        <f t="shared" si="42"/>
        <v>-6.8386041496392709</v>
      </c>
      <c r="U362">
        <f>VLOOKUP(M362,LINE!$A$2:$B$13,2,)</f>
        <v>9</v>
      </c>
      <c r="V362">
        <f>VLOOKUP(L362,Entry_exit!B:P,4,)</f>
        <v>15239</v>
      </c>
      <c r="W362">
        <f>2020 - VLOOKUP(L362, age!$A:$D,4,)</f>
        <v>113</v>
      </c>
      <c r="X362">
        <f>VLOOKUP(H362,'air-quality-london-time-of-day'!E:G,3,FALSE)</f>
        <v>13.5</v>
      </c>
      <c r="Y362">
        <f>VLOOKUP(I362,Weather!F:K,2,)</f>
        <v>4.6244897959183522</v>
      </c>
      <c r="Z362">
        <f>VLOOKUP(I362,Weather!F:K,3,)</f>
        <v>0.03</v>
      </c>
      <c r="AA362">
        <f>VLOOKUP(I362,Weather!F:K,4,)</f>
        <v>0.76</v>
      </c>
      <c r="AB362">
        <f>VLOOKUP(I362,Weather!F:K,5,)</f>
        <v>1016</v>
      </c>
      <c r="AC362">
        <f>VLOOKUP(I362,Weather!F:K,6,)</f>
        <v>1</v>
      </c>
    </row>
    <row r="363" spans="1:29" x14ac:dyDescent="0.25">
      <c r="A363" t="s">
        <v>7</v>
      </c>
      <c r="B363" t="s">
        <v>5</v>
      </c>
      <c r="C363" s="1">
        <v>41989.415972222225</v>
      </c>
      <c r="D363" s="3">
        <f t="shared" si="40"/>
        <v>2014</v>
      </c>
      <c r="E363" s="3">
        <f t="shared" si="43"/>
        <v>12</v>
      </c>
      <c r="F363" s="3">
        <f t="shared" si="44"/>
        <v>9</v>
      </c>
      <c r="G363" s="3">
        <f t="shared" si="45"/>
        <v>16</v>
      </c>
      <c r="H363" s="3" t="str">
        <f t="shared" si="46"/>
        <v>2014129</v>
      </c>
      <c r="I363" s="3" t="str">
        <f t="shared" si="47"/>
        <v>201412916</v>
      </c>
      <c r="J363">
        <v>166</v>
      </c>
      <c r="K363">
        <v>99.6</v>
      </c>
      <c r="L363" t="str">
        <f>VLOOKUP(C363,List!$A$2:$C$2089,3,)</f>
        <v>Tottenham Court Road</v>
      </c>
      <c r="M363" t="str">
        <f>VLOOKUP(C363,List!$A$2:$C$2089,2,)</f>
        <v>Northern</v>
      </c>
      <c r="N363" t="str">
        <f t="shared" si="41"/>
        <v>Tottenham Court Road|Northern</v>
      </c>
      <c r="O363">
        <f>VLOOKUP(N363,Depth!$A$2:$F$427,3,)</f>
        <v>25</v>
      </c>
      <c r="P363">
        <f>VLOOKUP(N363,Depth!$A$2:$F$427,5,)</f>
        <v>94.27</v>
      </c>
      <c r="Q363">
        <f>VLOOKUP(N363,Depth!$A$2:$F$427,6,)</f>
        <v>30.73</v>
      </c>
      <c r="R363">
        <f>VLOOKUP(L363,longitude_latitude!C:J,7,)</f>
        <v>-0.12889734799999999</v>
      </c>
      <c r="S363">
        <f>VLOOKUP(L363,longitude_latitude!C:J,8,)</f>
        <v>51.515947930000003</v>
      </c>
      <c r="T363">
        <f t="shared" si="42"/>
        <v>-6.6402690678830893</v>
      </c>
      <c r="U363">
        <f>VLOOKUP(M363,LINE!$A$2:$B$13,2,)</f>
        <v>9</v>
      </c>
      <c r="V363">
        <f>VLOOKUP(L363,Entry_exit!B:P,4,)</f>
        <v>26553</v>
      </c>
      <c r="W363">
        <f>2020 - VLOOKUP(L363, age!$A:$D,4,)</f>
        <v>120</v>
      </c>
      <c r="X363">
        <f>VLOOKUP(H363,'air-quality-london-time-of-day'!E:G,3,FALSE)</f>
        <v>13.5</v>
      </c>
      <c r="Y363">
        <f>VLOOKUP(I363,Weather!F:K,2,)</f>
        <v>4.6244897959183522</v>
      </c>
      <c r="Z363">
        <f>VLOOKUP(I363,Weather!F:K,3,)</f>
        <v>0.03</v>
      </c>
      <c r="AA363">
        <f>VLOOKUP(I363,Weather!F:K,4,)</f>
        <v>0.76</v>
      </c>
      <c r="AB363">
        <f>VLOOKUP(I363,Weather!F:K,5,)</f>
        <v>1016</v>
      </c>
      <c r="AC363">
        <f>VLOOKUP(I363,Weather!F:K,6,)</f>
        <v>1</v>
      </c>
    </row>
    <row r="364" spans="1:29" x14ac:dyDescent="0.25">
      <c r="A364" t="s">
        <v>7</v>
      </c>
      <c r="B364" t="s">
        <v>5</v>
      </c>
      <c r="C364" s="1">
        <v>41989.416666666664</v>
      </c>
      <c r="D364" s="3">
        <f t="shared" si="40"/>
        <v>2014</v>
      </c>
      <c r="E364" s="3">
        <f t="shared" si="43"/>
        <v>12</v>
      </c>
      <c r="F364" s="3">
        <f t="shared" si="44"/>
        <v>10</v>
      </c>
      <c r="G364" s="3">
        <f t="shared" si="45"/>
        <v>16</v>
      </c>
      <c r="H364" s="3" t="str">
        <f t="shared" si="46"/>
        <v>20141210</v>
      </c>
      <c r="I364" s="3" t="str">
        <f t="shared" si="47"/>
        <v>2014121016</v>
      </c>
      <c r="J364">
        <v>187</v>
      </c>
      <c r="K364">
        <v>112.2</v>
      </c>
      <c r="L364" t="str">
        <f>VLOOKUP(C364,List!$A$2:$C$2089,3,)</f>
        <v>Leicester Square</v>
      </c>
      <c r="M364" t="str">
        <f>VLOOKUP(C364,List!$A$2:$C$2089,2,)</f>
        <v>Northern</v>
      </c>
      <c r="N364" t="str">
        <f t="shared" si="41"/>
        <v>Leicester Square|Northern</v>
      </c>
      <c r="O364">
        <f>VLOOKUP(N364,Depth!$A$2:$F$427,3,)</f>
        <v>20</v>
      </c>
      <c r="P364">
        <f>VLOOKUP(N364,Depth!$A$2:$F$427,5,)</f>
        <v>93.5</v>
      </c>
      <c r="Q364">
        <f>VLOOKUP(N364,Depth!$A$2:$F$427,6,)</f>
        <v>26.5</v>
      </c>
      <c r="R364">
        <f>VLOOKUP(L364,longitude_latitude!C:J,7,)</f>
        <v>-0.12672556700000001</v>
      </c>
      <c r="S364">
        <f>VLOOKUP(L364,longitude_latitude!C:J,8,)</f>
        <v>51.510894720000003</v>
      </c>
      <c r="T364">
        <f t="shared" si="42"/>
        <v>-6.5277473400693076</v>
      </c>
      <c r="U364">
        <f>VLOOKUP(M364,LINE!$A$2:$B$13,2,)</f>
        <v>9</v>
      </c>
      <c r="V364">
        <f>VLOOKUP(L364,Entry_exit!B:P,4,)</f>
        <v>58943</v>
      </c>
      <c r="W364">
        <f>2020 - VLOOKUP(L364, age!$A:$D,4,)</f>
        <v>113</v>
      </c>
      <c r="X364">
        <f>VLOOKUP(H364,'air-quality-london-time-of-day'!E:G,3,FALSE)</f>
        <v>13.3</v>
      </c>
      <c r="Y364">
        <f>VLOOKUP(I364,Weather!F:K,2,)</f>
        <v>5.3591836734693548</v>
      </c>
      <c r="Z364">
        <f>VLOOKUP(I364,Weather!F:K,3,)</f>
        <v>0.03</v>
      </c>
      <c r="AA364">
        <f>VLOOKUP(I364,Weather!F:K,4,)</f>
        <v>0.76</v>
      </c>
      <c r="AB364">
        <f>VLOOKUP(I364,Weather!F:K,5,)</f>
        <v>1016</v>
      </c>
      <c r="AC364">
        <f>VLOOKUP(I364,Weather!F:K,6,)</f>
        <v>1</v>
      </c>
    </row>
    <row r="365" spans="1:29" x14ac:dyDescent="0.25">
      <c r="A365" t="s">
        <v>7</v>
      </c>
      <c r="B365" t="s">
        <v>5</v>
      </c>
      <c r="C365" s="1">
        <v>41989.417361111111</v>
      </c>
      <c r="D365" s="3">
        <f t="shared" si="40"/>
        <v>2014</v>
      </c>
      <c r="E365" s="3">
        <f t="shared" si="43"/>
        <v>12</v>
      </c>
      <c r="F365" s="3">
        <f t="shared" si="44"/>
        <v>10</v>
      </c>
      <c r="G365" s="3">
        <f t="shared" si="45"/>
        <v>16</v>
      </c>
      <c r="H365" s="3" t="str">
        <f t="shared" si="46"/>
        <v>20141210</v>
      </c>
      <c r="I365" s="3" t="str">
        <f t="shared" si="47"/>
        <v>2014121016</v>
      </c>
      <c r="J365">
        <v>147</v>
      </c>
      <c r="K365">
        <v>88.2</v>
      </c>
      <c r="L365" t="str">
        <f>VLOOKUP(C365,List!$A$2:$C$2089,3,)</f>
        <v>Leicester Square</v>
      </c>
      <c r="M365" t="str">
        <f>VLOOKUP(C365,List!$A$2:$C$2089,2,)</f>
        <v>Northern</v>
      </c>
      <c r="N365" t="str">
        <f t="shared" si="41"/>
        <v>Leicester Square|Northern</v>
      </c>
      <c r="O365">
        <f>VLOOKUP(N365,Depth!$A$2:$F$427,3,)</f>
        <v>20</v>
      </c>
      <c r="P365">
        <f>VLOOKUP(N365,Depth!$A$2:$F$427,5,)</f>
        <v>93.5</v>
      </c>
      <c r="Q365">
        <f>VLOOKUP(N365,Depth!$A$2:$F$427,6,)</f>
        <v>26.5</v>
      </c>
      <c r="R365">
        <f>VLOOKUP(L365,longitude_latitude!C:J,7,)</f>
        <v>-0.12672556700000001</v>
      </c>
      <c r="S365">
        <f>VLOOKUP(L365,longitude_latitude!C:J,8,)</f>
        <v>51.510894720000003</v>
      </c>
      <c r="T365">
        <f t="shared" si="42"/>
        <v>-6.5277473400693076</v>
      </c>
      <c r="U365">
        <f>VLOOKUP(M365,LINE!$A$2:$B$13,2,)</f>
        <v>9</v>
      </c>
      <c r="V365">
        <f>VLOOKUP(L365,Entry_exit!B:P,4,)</f>
        <v>58943</v>
      </c>
      <c r="W365">
        <f>2020 - VLOOKUP(L365, age!$A:$D,4,)</f>
        <v>113</v>
      </c>
      <c r="X365">
        <f>VLOOKUP(H365,'air-quality-london-time-of-day'!E:G,3,FALSE)</f>
        <v>13.3</v>
      </c>
      <c r="Y365">
        <f>VLOOKUP(I365,Weather!F:K,2,)</f>
        <v>5.3591836734693548</v>
      </c>
      <c r="Z365">
        <f>VLOOKUP(I365,Weather!F:K,3,)</f>
        <v>0.03</v>
      </c>
      <c r="AA365">
        <f>VLOOKUP(I365,Weather!F:K,4,)</f>
        <v>0.76</v>
      </c>
      <c r="AB365">
        <f>VLOOKUP(I365,Weather!F:K,5,)</f>
        <v>1016</v>
      </c>
      <c r="AC365">
        <f>VLOOKUP(I365,Weather!F:K,6,)</f>
        <v>1</v>
      </c>
    </row>
    <row r="366" spans="1:29" x14ac:dyDescent="0.25">
      <c r="A366" t="s">
        <v>7</v>
      </c>
      <c r="B366" t="s">
        <v>5</v>
      </c>
      <c r="C366" s="1">
        <v>41989.418055555558</v>
      </c>
      <c r="D366" s="3">
        <f t="shared" si="40"/>
        <v>2014</v>
      </c>
      <c r="E366" s="3">
        <f t="shared" si="43"/>
        <v>12</v>
      </c>
      <c r="F366" s="3">
        <f t="shared" si="44"/>
        <v>10</v>
      </c>
      <c r="G366" s="3">
        <f t="shared" si="45"/>
        <v>16</v>
      </c>
      <c r="H366" s="3" t="str">
        <f t="shared" si="46"/>
        <v>20141210</v>
      </c>
      <c r="I366" s="3" t="str">
        <f t="shared" si="47"/>
        <v>2014121016</v>
      </c>
      <c r="J366">
        <v>145</v>
      </c>
      <c r="K366">
        <v>87</v>
      </c>
      <c r="L366" t="str">
        <f>VLOOKUP(C366,List!$A$2:$C$2089,3,)</f>
        <v>Charing Cross</v>
      </c>
      <c r="M366" t="str">
        <f>VLOOKUP(C366,List!$A$2:$C$2089,2,)</f>
        <v>Northern</v>
      </c>
      <c r="N366" t="str">
        <f t="shared" si="41"/>
        <v>Charing Cross|Northern</v>
      </c>
      <c r="O366">
        <f>VLOOKUP(N366,Depth!$A$2:$F$427,3,)</f>
        <v>12</v>
      </c>
      <c r="P366">
        <f>VLOOKUP(N366,Depth!$A$2:$F$427,5,)</f>
        <v>91.56</v>
      </c>
      <c r="Q366">
        <f>VLOOKUP(N366,Depth!$A$2:$F$427,6,)</f>
        <v>20.440000000000001</v>
      </c>
      <c r="R366">
        <f>VLOOKUP(L366,longitude_latitude!C:J,7,)</f>
        <v>-0.12577717299999999</v>
      </c>
      <c r="S366">
        <f>VLOOKUP(L366,longitude_latitude!C:J,8,)</f>
        <v>51.506867540000002</v>
      </c>
      <c r="T366">
        <f t="shared" si="42"/>
        <v>-6.4783881892666644</v>
      </c>
      <c r="U366">
        <f>VLOOKUP(M366,LINE!$A$2:$B$13,2,)</f>
        <v>9</v>
      </c>
      <c r="V366">
        <f>VLOOKUP(L366,Entry_exit!B:P,4,)</f>
        <v>34982</v>
      </c>
      <c r="W366">
        <f>2020 - VLOOKUP(L366, age!$A:$D,4,)</f>
        <v>114</v>
      </c>
      <c r="X366">
        <f>VLOOKUP(H366,'air-quality-london-time-of-day'!E:G,3,FALSE)</f>
        <v>13.3</v>
      </c>
      <c r="Y366">
        <f>VLOOKUP(I366,Weather!F:K,2,)</f>
        <v>5.3591836734693548</v>
      </c>
      <c r="Z366">
        <f>VLOOKUP(I366,Weather!F:K,3,)</f>
        <v>0.03</v>
      </c>
      <c r="AA366">
        <f>VLOOKUP(I366,Weather!F:K,4,)</f>
        <v>0.76</v>
      </c>
      <c r="AB366">
        <f>VLOOKUP(I366,Weather!F:K,5,)</f>
        <v>1016</v>
      </c>
      <c r="AC366">
        <f>VLOOKUP(I366,Weather!F:K,6,)</f>
        <v>1</v>
      </c>
    </row>
    <row r="367" spans="1:29" x14ac:dyDescent="0.25">
      <c r="A367" t="s">
        <v>7</v>
      </c>
      <c r="B367" t="s">
        <v>5</v>
      </c>
      <c r="C367" s="1">
        <v>41989.418749999997</v>
      </c>
      <c r="D367" s="3">
        <f t="shared" si="40"/>
        <v>2014</v>
      </c>
      <c r="E367" s="3">
        <f t="shared" si="43"/>
        <v>12</v>
      </c>
      <c r="F367" s="3">
        <f t="shared" si="44"/>
        <v>10</v>
      </c>
      <c r="G367" s="3">
        <f t="shared" si="45"/>
        <v>16</v>
      </c>
      <c r="H367" s="3" t="str">
        <f t="shared" si="46"/>
        <v>20141210</v>
      </c>
      <c r="I367" s="3" t="str">
        <f t="shared" si="47"/>
        <v>2014121016</v>
      </c>
      <c r="J367">
        <v>145</v>
      </c>
      <c r="K367">
        <v>87</v>
      </c>
      <c r="L367" t="str">
        <f>VLOOKUP(C367,List!$A$2:$C$2089,3,)</f>
        <v>Embankment</v>
      </c>
      <c r="M367" t="str">
        <f>VLOOKUP(C367,List!$A$2:$C$2089,2,)</f>
        <v>Northern</v>
      </c>
      <c r="N367" t="str">
        <f t="shared" si="41"/>
        <v>Embankment|Northern</v>
      </c>
      <c r="O367">
        <f>VLOOKUP(N367,Depth!$A$2:$F$427,3,)</f>
        <v>5</v>
      </c>
      <c r="P367">
        <f>VLOOKUP(N367,Depth!$A$2:$F$427,5,)</f>
        <v>88.685000000000002</v>
      </c>
      <c r="Q367">
        <f>VLOOKUP(N367,Depth!$A$2:$F$427,6,)</f>
        <v>16.315000000000001</v>
      </c>
      <c r="R367">
        <f>VLOOKUP(L367,longitude_latitude!C:J,7,)</f>
        <v>-0.120562428</v>
      </c>
      <c r="S367">
        <f>VLOOKUP(L367,longitude_latitude!C:J,8,)</f>
        <v>51.50694137</v>
      </c>
      <c r="T367">
        <f t="shared" si="42"/>
        <v>-6.2098019104208459</v>
      </c>
      <c r="U367">
        <f>VLOOKUP(M367,LINE!$A$2:$B$13,2,)</f>
        <v>9</v>
      </c>
      <c r="V367">
        <f>VLOOKUP(L367,Entry_exit!B:P,4,)</f>
        <v>33187</v>
      </c>
      <c r="W367">
        <f>2020 - VLOOKUP(L367, age!$A:$D,4,)</f>
        <v>114</v>
      </c>
      <c r="X367">
        <f>VLOOKUP(H367,'air-quality-london-time-of-day'!E:G,3,FALSE)</f>
        <v>13.3</v>
      </c>
      <c r="Y367">
        <f>VLOOKUP(I367,Weather!F:K,2,)</f>
        <v>5.3591836734693548</v>
      </c>
      <c r="Z367">
        <f>VLOOKUP(I367,Weather!F:K,3,)</f>
        <v>0.03</v>
      </c>
      <c r="AA367">
        <f>VLOOKUP(I367,Weather!F:K,4,)</f>
        <v>0.76</v>
      </c>
      <c r="AB367">
        <f>VLOOKUP(I367,Weather!F:K,5,)</f>
        <v>1016</v>
      </c>
      <c r="AC367">
        <f>VLOOKUP(I367,Weather!F:K,6,)</f>
        <v>1</v>
      </c>
    </row>
    <row r="368" spans="1:29" x14ac:dyDescent="0.25">
      <c r="A368" t="s">
        <v>7</v>
      </c>
      <c r="B368" t="s">
        <v>5</v>
      </c>
      <c r="C368" s="1">
        <v>41989.419444444444</v>
      </c>
      <c r="D368" s="3">
        <f t="shared" si="40"/>
        <v>2014</v>
      </c>
      <c r="E368" s="3">
        <f t="shared" si="43"/>
        <v>12</v>
      </c>
      <c r="F368" s="3">
        <f t="shared" si="44"/>
        <v>10</v>
      </c>
      <c r="G368" s="3">
        <f t="shared" si="45"/>
        <v>16</v>
      </c>
      <c r="H368" s="3" t="str">
        <f t="shared" si="46"/>
        <v>20141210</v>
      </c>
      <c r="I368" s="3" t="str">
        <f t="shared" si="47"/>
        <v>2014121016</v>
      </c>
      <c r="J368">
        <v>139</v>
      </c>
      <c r="K368">
        <v>83.4</v>
      </c>
      <c r="L368" t="str">
        <f>VLOOKUP(C368,List!$A$2:$C$2089,3,)</f>
        <v>Waterloo</v>
      </c>
      <c r="M368" t="str">
        <f>VLOOKUP(C368,List!$A$2:$C$2089,2,)</f>
        <v>Northern</v>
      </c>
      <c r="N368" t="str">
        <f t="shared" si="41"/>
        <v>Waterloo|Northern</v>
      </c>
      <c r="O368">
        <f>VLOOKUP(N368,Depth!$A$2:$F$427,3,)</f>
        <v>4</v>
      </c>
      <c r="P368">
        <f>VLOOKUP(N368,Depth!$A$2:$F$427,5,)</f>
        <v>82.81</v>
      </c>
      <c r="Q368">
        <f>VLOOKUP(N368,Depth!$A$2:$F$427,6,)</f>
        <v>21.19</v>
      </c>
      <c r="R368">
        <f>VLOOKUP(L368,longitude_latitude!C:J,7,)</f>
        <v>-0.112818812</v>
      </c>
      <c r="S368">
        <f>VLOOKUP(L368,longitude_latitude!C:J,8,)</f>
        <v>51.502914179999998</v>
      </c>
      <c r="T368">
        <f t="shared" si="42"/>
        <v>-5.8104975923255537</v>
      </c>
      <c r="U368">
        <f>VLOOKUP(M368,LINE!$A$2:$B$13,2,)</f>
        <v>9</v>
      </c>
      <c r="V368">
        <f>VLOOKUP(L368,Entry_exit!B:P,4,)</f>
        <v>147259</v>
      </c>
      <c r="W368">
        <f>2020 - VLOOKUP(L368, age!$A:$D,4,)</f>
        <v>114</v>
      </c>
      <c r="X368">
        <f>VLOOKUP(H368,'air-quality-london-time-of-day'!E:G,3,FALSE)</f>
        <v>13.3</v>
      </c>
      <c r="Y368">
        <f>VLOOKUP(I368,Weather!F:K,2,)</f>
        <v>5.3591836734693548</v>
      </c>
      <c r="Z368">
        <f>VLOOKUP(I368,Weather!F:K,3,)</f>
        <v>0.03</v>
      </c>
      <c r="AA368">
        <f>VLOOKUP(I368,Weather!F:K,4,)</f>
        <v>0.76</v>
      </c>
      <c r="AB368">
        <f>VLOOKUP(I368,Weather!F:K,5,)</f>
        <v>1016</v>
      </c>
      <c r="AC368">
        <f>VLOOKUP(I368,Weather!F:K,6,)</f>
        <v>1</v>
      </c>
    </row>
    <row r="369" spans="1:29" x14ac:dyDescent="0.25">
      <c r="A369" t="s">
        <v>7</v>
      </c>
      <c r="B369" t="s">
        <v>5</v>
      </c>
      <c r="C369" s="1">
        <v>41989.420138888891</v>
      </c>
      <c r="D369" s="3">
        <f t="shared" si="40"/>
        <v>2014</v>
      </c>
      <c r="E369" s="3">
        <f t="shared" si="43"/>
        <v>12</v>
      </c>
      <c r="F369" s="3">
        <f t="shared" si="44"/>
        <v>10</v>
      </c>
      <c r="G369" s="3">
        <f t="shared" si="45"/>
        <v>16</v>
      </c>
      <c r="H369" s="3" t="str">
        <f t="shared" si="46"/>
        <v>20141210</v>
      </c>
      <c r="I369" s="3" t="str">
        <f t="shared" si="47"/>
        <v>2014121016</v>
      </c>
      <c r="J369">
        <v>161</v>
      </c>
      <c r="K369">
        <v>96.6</v>
      </c>
      <c r="L369" t="str">
        <f>VLOOKUP(C369,List!$A$2:$C$2089,3,)</f>
        <v>Waterloo</v>
      </c>
      <c r="M369" t="str">
        <f>VLOOKUP(C369,List!$A$2:$C$2089,2,)</f>
        <v>Northern</v>
      </c>
      <c r="N369" t="str">
        <f t="shared" si="41"/>
        <v>Waterloo|Northern</v>
      </c>
      <c r="O369">
        <f>VLOOKUP(N369,Depth!$A$2:$F$427,3,)</f>
        <v>4</v>
      </c>
      <c r="P369">
        <f>VLOOKUP(N369,Depth!$A$2:$F$427,5,)</f>
        <v>82.81</v>
      </c>
      <c r="Q369">
        <f>VLOOKUP(N369,Depth!$A$2:$F$427,6,)</f>
        <v>21.19</v>
      </c>
      <c r="R369">
        <f>VLOOKUP(L369,longitude_latitude!C:J,7,)</f>
        <v>-0.112818812</v>
      </c>
      <c r="S369">
        <f>VLOOKUP(L369,longitude_latitude!C:J,8,)</f>
        <v>51.502914179999998</v>
      </c>
      <c r="T369">
        <f t="shared" si="42"/>
        <v>-5.8104975923255537</v>
      </c>
      <c r="U369">
        <f>VLOOKUP(M369,LINE!$A$2:$B$13,2,)</f>
        <v>9</v>
      </c>
      <c r="V369">
        <f>VLOOKUP(L369,Entry_exit!B:P,4,)</f>
        <v>147259</v>
      </c>
      <c r="W369">
        <f>2020 - VLOOKUP(L369, age!$A:$D,4,)</f>
        <v>114</v>
      </c>
      <c r="X369">
        <f>VLOOKUP(H369,'air-quality-london-time-of-day'!E:G,3,FALSE)</f>
        <v>13.3</v>
      </c>
      <c r="Y369">
        <f>VLOOKUP(I369,Weather!F:K,2,)</f>
        <v>5.3591836734693548</v>
      </c>
      <c r="Z369">
        <f>VLOOKUP(I369,Weather!F:K,3,)</f>
        <v>0.03</v>
      </c>
      <c r="AA369">
        <f>VLOOKUP(I369,Weather!F:K,4,)</f>
        <v>0.76</v>
      </c>
      <c r="AB369">
        <f>VLOOKUP(I369,Weather!F:K,5,)</f>
        <v>1016</v>
      </c>
      <c r="AC369">
        <f>VLOOKUP(I369,Weather!F:K,6,)</f>
        <v>1</v>
      </c>
    </row>
    <row r="370" spans="1:29" x14ac:dyDescent="0.25">
      <c r="A370" t="s">
        <v>7</v>
      </c>
      <c r="B370" t="s">
        <v>5</v>
      </c>
      <c r="C370" s="1">
        <v>41989.42083333333</v>
      </c>
      <c r="D370" s="3">
        <f t="shared" si="40"/>
        <v>2014</v>
      </c>
      <c r="E370" s="3">
        <f t="shared" si="43"/>
        <v>12</v>
      </c>
      <c r="F370" s="3">
        <f t="shared" si="44"/>
        <v>10</v>
      </c>
      <c r="G370" s="3">
        <f t="shared" si="45"/>
        <v>16</v>
      </c>
      <c r="H370" s="3" t="str">
        <f t="shared" si="46"/>
        <v>20141210</v>
      </c>
      <c r="I370" s="3" t="str">
        <f t="shared" si="47"/>
        <v>2014121016</v>
      </c>
      <c r="J370">
        <v>237</v>
      </c>
      <c r="K370">
        <v>142.19999999999999</v>
      </c>
      <c r="L370" t="str">
        <f>VLOOKUP(C370,List!$A$2:$C$2089,3,)</f>
        <v>Waterloo</v>
      </c>
      <c r="M370" t="str">
        <f>VLOOKUP(C370,List!$A$2:$C$2089,2,)</f>
        <v>Northern</v>
      </c>
      <c r="N370" t="str">
        <f t="shared" si="41"/>
        <v>Waterloo|Northern</v>
      </c>
      <c r="O370">
        <f>VLOOKUP(N370,Depth!$A$2:$F$427,3,)</f>
        <v>4</v>
      </c>
      <c r="P370">
        <f>VLOOKUP(N370,Depth!$A$2:$F$427,5,)</f>
        <v>82.81</v>
      </c>
      <c r="Q370">
        <f>VLOOKUP(N370,Depth!$A$2:$F$427,6,)</f>
        <v>21.19</v>
      </c>
      <c r="R370">
        <f>VLOOKUP(L370,longitude_latitude!C:J,7,)</f>
        <v>-0.112818812</v>
      </c>
      <c r="S370">
        <f>VLOOKUP(L370,longitude_latitude!C:J,8,)</f>
        <v>51.502914179999998</v>
      </c>
      <c r="T370">
        <f t="shared" si="42"/>
        <v>-5.8104975923255537</v>
      </c>
      <c r="U370">
        <f>VLOOKUP(M370,LINE!$A$2:$B$13,2,)</f>
        <v>9</v>
      </c>
      <c r="V370">
        <f>VLOOKUP(L370,Entry_exit!B:P,4,)</f>
        <v>147259</v>
      </c>
      <c r="W370">
        <f>2020 - VLOOKUP(L370, age!$A:$D,4,)</f>
        <v>114</v>
      </c>
      <c r="X370">
        <f>VLOOKUP(H370,'air-quality-london-time-of-day'!E:G,3,FALSE)</f>
        <v>13.3</v>
      </c>
      <c r="Y370">
        <f>VLOOKUP(I370,Weather!F:K,2,)</f>
        <v>5.3591836734693548</v>
      </c>
      <c r="Z370">
        <f>VLOOKUP(I370,Weather!F:K,3,)</f>
        <v>0.03</v>
      </c>
      <c r="AA370">
        <f>VLOOKUP(I370,Weather!F:K,4,)</f>
        <v>0.76</v>
      </c>
      <c r="AB370">
        <f>VLOOKUP(I370,Weather!F:K,5,)</f>
        <v>1016</v>
      </c>
      <c r="AC370">
        <f>VLOOKUP(I370,Weather!F:K,6,)</f>
        <v>1</v>
      </c>
    </row>
    <row r="371" spans="1:29" x14ac:dyDescent="0.25">
      <c r="A371" t="s">
        <v>7</v>
      </c>
      <c r="B371" t="s">
        <v>5</v>
      </c>
      <c r="C371" s="1">
        <v>41989.421527777777</v>
      </c>
      <c r="D371" s="3">
        <f t="shared" si="40"/>
        <v>2014</v>
      </c>
      <c r="E371" s="3">
        <f t="shared" si="43"/>
        <v>12</v>
      </c>
      <c r="F371" s="3">
        <f t="shared" si="44"/>
        <v>10</v>
      </c>
      <c r="G371" s="3">
        <f t="shared" si="45"/>
        <v>16</v>
      </c>
      <c r="H371" s="3" t="str">
        <f t="shared" si="46"/>
        <v>20141210</v>
      </c>
      <c r="I371" s="3" t="str">
        <f t="shared" si="47"/>
        <v>2014121016</v>
      </c>
      <c r="J371">
        <v>274</v>
      </c>
      <c r="K371">
        <v>164.4</v>
      </c>
      <c r="L371" t="str">
        <f>VLOOKUP(C371,List!$A$2:$C$2089,3,)</f>
        <v>Kennington</v>
      </c>
      <c r="M371" t="str">
        <f>VLOOKUP(C371,List!$A$2:$C$2089,2,)</f>
        <v>Northern</v>
      </c>
      <c r="N371" t="str">
        <f t="shared" si="41"/>
        <v>Kennington|Northern</v>
      </c>
      <c r="O371">
        <f>VLOOKUP(N371,Depth!$A$2:$F$427,3,)</f>
        <v>3</v>
      </c>
      <c r="P371">
        <f>VLOOKUP(N371,Depth!$A$2:$F$427,5,)</f>
        <v>85.757499999999993</v>
      </c>
      <c r="Q371">
        <f>VLOOKUP(N371,Depth!$A$2:$F$427,6,)</f>
        <v>17.2425</v>
      </c>
      <c r="R371">
        <f>VLOOKUP(L371,longitude_latitude!C:J,7,)</f>
        <v>-0.104357247</v>
      </c>
      <c r="S371">
        <f>VLOOKUP(L371,longitude_latitude!C:J,8,)</f>
        <v>51.487827070000002</v>
      </c>
      <c r="T371">
        <f t="shared" si="42"/>
        <v>-5.3731278870372767</v>
      </c>
      <c r="U371">
        <f>VLOOKUP(M371,LINE!$A$2:$B$13,2,)</f>
        <v>9</v>
      </c>
      <c r="V371">
        <f>VLOOKUP(L371,Entry_exit!B:P,4,)</f>
        <v>8917</v>
      </c>
      <c r="W371">
        <f>2020 - VLOOKUP(L371, age!$A:$D,4,)</f>
        <v>130</v>
      </c>
      <c r="X371">
        <f>VLOOKUP(H371,'air-quality-london-time-of-day'!E:G,3,FALSE)</f>
        <v>13.3</v>
      </c>
      <c r="Y371">
        <f>VLOOKUP(I371,Weather!F:K,2,)</f>
        <v>5.3591836734693548</v>
      </c>
      <c r="Z371">
        <f>VLOOKUP(I371,Weather!F:K,3,)</f>
        <v>0.03</v>
      </c>
      <c r="AA371">
        <f>VLOOKUP(I371,Weather!F:K,4,)</f>
        <v>0.76</v>
      </c>
      <c r="AB371">
        <f>VLOOKUP(I371,Weather!F:K,5,)</f>
        <v>1016</v>
      </c>
      <c r="AC371">
        <f>VLOOKUP(I371,Weather!F:K,6,)</f>
        <v>1</v>
      </c>
    </row>
    <row r="372" spans="1:29" x14ac:dyDescent="0.25">
      <c r="A372" t="s">
        <v>7</v>
      </c>
      <c r="B372" t="s">
        <v>5</v>
      </c>
      <c r="C372" s="1">
        <v>41989.422222222223</v>
      </c>
      <c r="D372" s="3">
        <f t="shared" si="40"/>
        <v>2014</v>
      </c>
      <c r="E372" s="3">
        <f t="shared" si="43"/>
        <v>12</v>
      </c>
      <c r="F372" s="3">
        <f t="shared" si="44"/>
        <v>10</v>
      </c>
      <c r="G372" s="3">
        <f t="shared" si="45"/>
        <v>16</v>
      </c>
      <c r="H372" s="3" t="str">
        <f t="shared" si="46"/>
        <v>20141210</v>
      </c>
      <c r="I372" s="3" t="str">
        <f t="shared" si="47"/>
        <v>2014121016</v>
      </c>
      <c r="J372">
        <v>177</v>
      </c>
      <c r="K372">
        <v>106.2</v>
      </c>
      <c r="L372" t="str">
        <f>VLOOKUP(C372,List!$A$2:$C$2089,3,)</f>
        <v>Kennington</v>
      </c>
      <c r="M372" t="str">
        <f>VLOOKUP(C372,List!$A$2:$C$2089,2,)</f>
        <v>Northern</v>
      </c>
      <c r="N372" t="str">
        <f t="shared" si="41"/>
        <v>Kennington|Northern</v>
      </c>
      <c r="O372">
        <f>VLOOKUP(N372,Depth!$A$2:$F$427,3,)</f>
        <v>3</v>
      </c>
      <c r="P372">
        <f>VLOOKUP(N372,Depth!$A$2:$F$427,5,)</f>
        <v>85.757499999999993</v>
      </c>
      <c r="Q372">
        <f>VLOOKUP(N372,Depth!$A$2:$F$427,6,)</f>
        <v>17.2425</v>
      </c>
      <c r="R372">
        <f>VLOOKUP(L372,longitude_latitude!C:J,7,)</f>
        <v>-0.104357247</v>
      </c>
      <c r="S372">
        <f>VLOOKUP(L372,longitude_latitude!C:J,8,)</f>
        <v>51.487827070000002</v>
      </c>
      <c r="T372">
        <f t="shared" si="42"/>
        <v>-5.3731278870372767</v>
      </c>
      <c r="U372">
        <f>VLOOKUP(M372,LINE!$A$2:$B$13,2,)</f>
        <v>9</v>
      </c>
      <c r="V372">
        <f>VLOOKUP(L372,Entry_exit!B:P,4,)</f>
        <v>8917</v>
      </c>
      <c r="W372">
        <f>2020 - VLOOKUP(L372, age!$A:$D,4,)</f>
        <v>130</v>
      </c>
      <c r="X372">
        <f>VLOOKUP(H372,'air-quality-london-time-of-day'!E:G,3,FALSE)</f>
        <v>13.3</v>
      </c>
      <c r="Y372">
        <f>VLOOKUP(I372,Weather!F:K,2,)</f>
        <v>5.3591836734693548</v>
      </c>
      <c r="Z372">
        <f>VLOOKUP(I372,Weather!F:K,3,)</f>
        <v>0.03</v>
      </c>
      <c r="AA372">
        <f>VLOOKUP(I372,Weather!F:K,4,)</f>
        <v>0.76</v>
      </c>
      <c r="AB372">
        <f>VLOOKUP(I372,Weather!F:K,5,)</f>
        <v>1016</v>
      </c>
      <c r="AC372">
        <f>VLOOKUP(I372,Weather!F:K,6,)</f>
        <v>1</v>
      </c>
    </row>
    <row r="373" spans="1:29" x14ac:dyDescent="0.25">
      <c r="A373" t="s">
        <v>7</v>
      </c>
      <c r="B373" t="s">
        <v>5</v>
      </c>
      <c r="C373" s="1">
        <v>41989.42291666667</v>
      </c>
      <c r="D373" s="3">
        <f t="shared" si="40"/>
        <v>2014</v>
      </c>
      <c r="E373" s="3">
        <f t="shared" si="43"/>
        <v>12</v>
      </c>
      <c r="F373" s="3">
        <f t="shared" si="44"/>
        <v>10</v>
      </c>
      <c r="G373" s="3">
        <f t="shared" si="45"/>
        <v>16</v>
      </c>
      <c r="H373" s="3" t="str">
        <f t="shared" si="46"/>
        <v>20141210</v>
      </c>
      <c r="I373" s="3" t="str">
        <f t="shared" si="47"/>
        <v>2014121016</v>
      </c>
      <c r="J373">
        <v>206</v>
      </c>
      <c r="K373">
        <v>123.6</v>
      </c>
      <c r="L373" t="str">
        <f>VLOOKUP(C373,List!$A$2:$C$2089,3,)</f>
        <v>Kennington</v>
      </c>
      <c r="M373" t="str">
        <f>VLOOKUP(C373,List!$A$2:$C$2089,2,)</f>
        <v>Northern</v>
      </c>
      <c r="N373" t="str">
        <f t="shared" si="41"/>
        <v>Kennington|Northern</v>
      </c>
      <c r="O373">
        <f>VLOOKUP(N373,Depth!$A$2:$F$427,3,)</f>
        <v>3</v>
      </c>
      <c r="P373">
        <f>VLOOKUP(N373,Depth!$A$2:$F$427,5,)</f>
        <v>85.757499999999993</v>
      </c>
      <c r="Q373">
        <f>VLOOKUP(N373,Depth!$A$2:$F$427,6,)</f>
        <v>17.2425</v>
      </c>
      <c r="R373">
        <f>VLOOKUP(L373,longitude_latitude!C:J,7,)</f>
        <v>-0.104357247</v>
      </c>
      <c r="S373">
        <f>VLOOKUP(L373,longitude_latitude!C:J,8,)</f>
        <v>51.487827070000002</v>
      </c>
      <c r="T373">
        <f t="shared" si="42"/>
        <v>-5.3731278870372767</v>
      </c>
      <c r="U373">
        <f>VLOOKUP(M373,LINE!$A$2:$B$13,2,)</f>
        <v>9</v>
      </c>
      <c r="V373">
        <f>VLOOKUP(L373,Entry_exit!B:P,4,)</f>
        <v>8917</v>
      </c>
      <c r="W373">
        <f>2020 - VLOOKUP(L373, age!$A:$D,4,)</f>
        <v>130</v>
      </c>
      <c r="X373">
        <f>VLOOKUP(H373,'air-quality-london-time-of-day'!E:G,3,FALSE)</f>
        <v>13.3</v>
      </c>
      <c r="Y373">
        <f>VLOOKUP(I373,Weather!F:K,2,)</f>
        <v>5.3591836734693548</v>
      </c>
      <c r="Z373">
        <f>VLOOKUP(I373,Weather!F:K,3,)</f>
        <v>0.03</v>
      </c>
      <c r="AA373">
        <f>VLOOKUP(I373,Weather!F:K,4,)</f>
        <v>0.76</v>
      </c>
      <c r="AB373">
        <f>VLOOKUP(I373,Weather!F:K,5,)</f>
        <v>1016</v>
      </c>
      <c r="AC373">
        <f>VLOOKUP(I373,Weather!F:K,6,)</f>
        <v>1</v>
      </c>
    </row>
    <row r="374" spans="1:29" x14ac:dyDescent="0.25">
      <c r="A374" t="s">
        <v>7</v>
      </c>
      <c r="B374" t="s">
        <v>5</v>
      </c>
      <c r="C374" s="1">
        <v>41989.423611111109</v>
      </c>
      <c r="D374" s="3">
        <f t="shared" si="40"/>
        <v>2014</v>
      </c>
      <c r="E374" s="3">
        <f t="shared" si="43"/>
        <v>12</v>
      </c>
      <c r="F374" s="3">
        <f t="shared" si="44"/>
        <v>10</v>
      </c>
      <c r="G374" s="3">
        <f t="shared" si="45"/>
        <v>16</v>
      </c>
      <c r="H374" s="3" t="str">
        <f t="shared" si="46"/>
        <v>20141210</v>
      </c>
      <c r="I374" s="3" t="str">
        <f t="shared" si="47"/>
        <v>2014121016</v>
      </c>
      <c r="J374">
        <v>251</v>
      </c>
      <c r="K374">
        <v>150.6</v>
      </c>
      <c r="L374" t="str">
        <f>VLOOKUP(C374,List!$A$2:$C$2089,3,)</f>
        <v>Kennington</v>
      </c>
      <c r="M374" t="str">
        <f>VLOOKUP(C374,List!$A$2:$C$2089,2,)</f>
        <v>Northern</v>
      </c>
      <c r="N374" t="str">
        <f t="shared" si="41"/>
        <v>Kennington|Northern</v>
      </c>
      <c r="O374">
        <f>VLOOKUP(N374,Depth!$A$2:$F$427,3,)</f>
        <v>3</v>
      </c>
      <c r="P374">
        <f>VLOOKUP(N374,Depth!$A$2:$F$427,5,)</f>
        <v>85.757499999999993</v>
      </c>
      <c r="Q374">
        <f>VLOOKUP(N374,Depth!$A$2:$F$427,6,)</f>
        <v>17.2425</v>
      </c>
      <c r="R374">
        <f>VLOOKUP(L374,longitude_latitude!C:J,7,)</f>
        <v>-0.104357247</v>
      </c>
      <c r="S374">
        <f>VLOOKUP(L374,longitude_latitude!C:J,8,)</f>
        <v>51.487827070000002</v>
      </c>
      <c r="T374">
        <f t="shared" si="42"/>
        <v>-5.3731278870372767</v>
      </c>
      <c r="U374">
        <f>VLOOKUP(M374,LINE!$A$2:$B$13,2,)</f>
        <v>9</v>
      </c>
      <c r="V374">
        <f>VLOOKUP(L374,Entry_exit!B:P,4,)</f>
        <v>8917</v>
      </c>
      <c r="W374">
        <f>2020 - VLOOKUP(L374, age!$A:$D,4,)</f>
        <v>130</v>
      </c>
      <c r="X374">
        <f>VLOOKUP(H374,'air-quality-london-time-of-day'!E:G,3,FALSE)</f>
        <v>13.3</v>
      </c>
      <c r="Y374">
        <f>VLOOKUP(I374,Weather!F:K,2,)</f>
        <v>5.3591836734693548</v>
      </c>
      <c r="Z374">
        <f>VLOOKUP(I374,Weather!F:K,3,)</f>
        <v>0.03</v>
      </c>
      <c r="AA374">
        <f>VLOOKUP(I374,Weather!F:K,4,)</f>
        <v>0.76</v>
      </c>
      <c r="AB374">
        <f>VLOOKUP(I374,Weather!F:K,5,)</f>
        <v>1016</v>
      </c>
      <c r="AC374">
        <f>VLOOKUP(I374,Weather!F:K,6,)</f>
        <v>1</v>
      </c>
    </row>
    <row r="375" spans="1:29" x14ac:dyDescent="0.25">
      <c r="A375" t="s">
        <v>7</v>
      </c>
      <c r="B375" t="s">
        <v>5</v>
      </c>
      <c r="C375" s="1">
        <v>41989.424305555556</v>
      </c>
      <c r="D375" s="3">
        <f t="shared" si="40"/>
        <v>2014</v>
      </c>
      <c r="E375" s="3">
        <f t="shared" si="43"/>
        <v>12</v>
      </c>
      <c r="F375" s="3">
        <f t="shared" si="44"/>
        <v>10</v>
      </c>
      <c r="G375" s="3">
        <f t="shared" si="45"/>
        <v>16</v>
      </c>
      <c r="H375" s="3" t="str">
        <f t="shared" si="46"/>
        <v>20141210</v>
      </c>
      <c r="I375" s="3" t="str">
        <f t="shared" si="47"/>
        <v>2014121016</v>
      </c>
      <c r="J375">
        <v>229</v>
      </c>
      <c r="K375">
        <v>137.4</v>
      </c>
      <c r="L375" t="str">
        <f>VLOOKUP(C375,List!$A$2:$C$2089,3,)</f>
        <v>Kennington</v>
      </c>
      <c r="M375" t="str">
        <f>VLOOKUP(C375,List!$A$2:$C$2089,2,)</f>
        <v>Northern</v>
      </c>
      <c r="N375" t="str">
        <f t="shared" si="41"/>
        <v>Kennington|Northern</v>
      </c>
      <c r="O375">
        <f>VLOOKUP(N375,Depth!$A$2:$F$427,3,)</f>
        <v>3</v>
      </c>
      <c r="P375">
        <f>VLOOKUP(N375,Depth!$A$2:$F$427,5,)</f>
        <v>85.757499999999993</v>
      </c>
      <c r="Q375">
        <f>VLOOKUP(N375,Depth!$A$2:$F$427,6,)</f>
        <v>17.2425</v>
      </c>
      <c r="R375">
        <f>VLOOKUP(L375,longitude_latitude!C:J,7,)</f>
        <v>-0.104357247</v>
      </c>
      <c r="S375">
        <f>VLOOKUP(L375,longitude_latitude!C:J,8,)</f>
        <v>51.487827070000002</v>
      </c>
      <c r="T375">
        <f t="shared" si="42"/>
        <v>-5.3731278870372767</v>
      </c>
      <c r="U375">
        <f>VLOOKUP(M375,LINE!$A$2:$B$13,2,)</f>
        <v>9</v>
      </c>
      <c r="V375">
        <f>VLOOKUP(L375,Entry_exit!B:P,4,)</f>
        <v>8917</v>
      </c>
      <c r="W375">
        <f>2020 - VLOOKUP(L375, age!$A:$D,4,)</f>
        <v>130</v>
      </c>
      <c r="X375">
        <f>VLOOKUP(H375,'air-quality-london-time-of-day'!E:G,3,FALSE)</f>
        <v>13.3</v>
      </c>
      <c r="Y375">
        <f>VLOOKUP(I375,Weather!F:K,2,)</f>
        <v>5.3591836734693548</v>
      </c>
      <c r="Z375">
        <f>VLOOKUP(I375,Weather!F:K,3,)</f>
        <v>0.03</v>
      </c>
      <c r="AA375">
        <f>VLOOKUP(I375,Weather!F:K,4,)</f>
        <v>0.76</v>
      </c>
      <c r="AB375">
        <f>VLOOKUP(I375,Weather!F:K,5,)</f>
        <v>1016</v>
      </c>
      <c r="AC375">
        <f>VLOOKUP(I375,Weather!F:K,6,)</f>
        <v>1</v>
      </c>
    </row>
    <row r="376" spans="1:29" x14ac:dyDescent="0.25">
      <c r="A376" t="s">
        <v>7</v>
      </c>
      <c r="B376" t="s">
        <v>5</v>
      </c>
      <c r="C376" s="1">
        <v>41989.425000000003</v>
      </c>
      <c r="D376" s="3">
        <f t="shared" si="40"/>
        <v>2014</v>
      </c>
      <c r="E376" s="3">
        <f t="shared" si="43"/>
        <v>12</v>
      </c>
      <c r="F376" s="3">
        <f t="shared" si="44"/>
        <v>10</v>
      </c>
      <c r="G376" s="3">
        <f t="shared" si="45"/>
        <v>16</v>
      </c>
      <c r="H376" s="3" t="str">
        <f t="shared" si="46"/>
        <v>20141210</v>
      </c>
      <c r="I376" s="3" t="str">
        <f t="shared" si="47"/>
        <v>2014121016</v>
      </c>
      <c r="J376">
        <v>243</v>
      </c>
      <c r="K376">
        <v>145.80000000000001</v>
      </c>
      <c r="L376" t="str">
        <f>VLOOKUP(C376,List!$A$2:$C$2089,3,)</f>
        <v>Kennington</v>
      </c>
      <c r="M376" t="str">
        <f>VLOOKUP(C376,List!$A$2:$C$2089,2,)</f>
        <v>Northern</v>
      </c>
      <c r="N376" t="str">
        <f t="shared" si="41"/>
        <v>Kennington|Northern</v>
      </c>
      <c r="O376">
        <f>VLOOKUP(N376,Depth!$A$2:$F$427,3,)</f>
        <v>3</v>
      </c>
      <c r="P376">
        <f>VLOOKUP(N376,Depth!$A$2:$F$427,5,)</f>
        <v>85.757499999999993</v>
      </c>
      <c r="Q376">
        <f>VLOOKUP(N376,Depth!$A$2:$F$427,6,)</f>
        <v>17.2425</v>
      </c>
      <c r="R376">
        <f>VLOOKUP(L376,longitude_latitude!C:J,7,)</f>
        <v>-0.104357247</v>
      </c>
      <c r="S376">
        <f>VLOOKUP(L376,longitude_latitude!C:J,8,)</f>
        <v>51.487827070000002</v>
      </c>
      <c r="T376">
        <f t="shared" si="42"/>
        <v>-5.3731278870372767</v>
      </c>
      <c r="U376">
        <f>VLOOKUP(M376,LINE!$A$2:$B$13,2,)</f>
        <v>9</v>
      </c>
      <c r="V376">
        <f>VLOOKUP(L376,Entry_exit!B:P,4,)</f>
        <v>8917</v>
      </c>
      <c r="W376">
        <f>2020 - VLOOKUP(L376, age!$A:$D,4,)</f>
        <v>130</v>
      </c>
      <c r="X376">
        <f>VLOOKUP(H376,'air-quality-london-time-of-day'!E:G,3,FALSE)</f>
        <v>13.3</v>
      </c>
      <c r="Y376">
        <f>VLOOKUP(I376,Weather!F:K,2,)</f>
        <v>5.3591836734693548</v>
      </c>
      <c r="Z376">
        <f>VLOOKUP(I376,Weather!F:K,3,)</f>
        <v>0.03</v>
      </c>
      <c r="AA376">
        <f>VLOOKUP(I376,Weather!F:K,4,)</f>
        <v>0.76</v>
      </c>
      <c r="AB376">
        <f>VLOOKUP(I376,Weather!F:K,5,)</f>
        <v>1016</v>
      </c>
      <c r="AC376">
        <f>VLOOKUP(I376,Weather!F:K,6,)</f>
        <v>1</v>
      </c>
    </row>
    <row r="377" spans="1:29" x14ac:dyDescent="0.25">
      <c r="A377" t="s">
        <v>7</v>
      </c>
      <c r="B377" t="s">
        <v>5</v>
      </c>
      <c r="C377" s="1">
        <v>41989.425694444442</v>
      </c>
      <c r="D377" s="3">
        <f t="shared" si="40"/>
        <v>2014</v>
      </c>
      <c r="E377" s="3">
        <f t="shared" si="43"/>
        <v>12</v>
      </c>
      <c r="F377" s="3">
        <f t="shared" si="44"/>
        <v>10</v>
      </c>
      <c r="G377" s="3">
        <f t="shared" si="45"/>
        <v>16</v>
      </c>
      <c r="H377" s="3" t="str">
        <f t="shared" si="46"/>
        <v>20141210</v>
      </c>
      <c r="I377" s="3" t="str">
        <f t="shared" si="47"/>
        <v>2014121016</v>
      </c>
      <c r="J377">
        <v>212</v>
      </c>
      <c r="K377">
        <v>127.2</v>
      </c>
      <c r="L377" t="str">
        <f>VLOOKUP(C377,List!$A$2:$C$2089,3,)</f>
        <v>Kennington</v>
      </c>
      <c r="M377" t="str">
        <f>VLOOKUP(C377,List!$A$2:$C$2089,2,)</f>
        <v>Northern</v>
      </c>
      <c r="N377" t="str">
        <f t="shared" si="41"/>
        <v>Kennington|Northern</v>
      </c>
      <c r="O377">
        <f>VLOOKUP(N377,Depth!$A$2:$F$427,3,)</f>
        <v>3</v>
      </c>
      <c r="P377">
        <f>VLOOKUP(N377,Depth!$A$2:$F$427,5,)</f>
        <v>85.757499999999993</v>
      </c>
      <c r="Q377">
        <f>VLOOKUP(N377,Depth!$A$2:$F$427,6,)</f>
        <v>17.2425</v>
      </c>
      <c r="R377">
        <f>VLOOKUP(L377,longitude_latitude!C:J,7,)</f>
        <v>-0.104357247</v>
      </c>
      <c r="S377">
        <f>VLOOKUP(L377,longitude_latitude!C:J,8,)</f>
        <v>51.487827070000002</v>
      </c>
      <c r="T377">
        <f t="shared" si="42"/>
        <v>-5.3731278870372767</v>
      </c>
      <c r="U377">
        <f>VLOOKUP(M377,LINE!$A$2:$B$13,2,)</f>
        <v>9</v>
      </c>
      <c r="V377">
        <f>VLOOKUP(L377,Entry_exit!B:P,4,)</f>
        <v>8917</v>
      </c>
      <c r="W377">
        <f>2020 - VLOOKUP(L377, age!$A:$D,4,)</f>
        <v>130</v>
      </c>
      <c r="X377">
        <f>VLOOKUP(H377,'air-quality-london-time-of-day'!E:G,3,FALSE)</f>
        <v>13.3</v>
      </c>
      <c r="Y377">
        <f>VLOOKUP(I377,Weather!F:K,2,)</f>
        <v>5.3591836734693548</v>
      </c>
      <c r="Z377">
        <f>VLOOKUP(I377,Weather!F:K,3,)</f>
        <v>0.03</v>
      </c>
      <c r="AA377">
        <f>VLOOKUP(I377,Weather!F:K,4,)</f>
        <v>0.76</v>
      </c>
      <c r="AB377">
        <f>VLOOKUP(I377,Weather!F:K,5,)</f>
        <v>1016</v>
      </c>
      <c r="AC377">
        <f>VLOOKUP(I377,Weather!F:K,6,)</f>
        <v>1</v>
      </c>
    </row>
    <row r="378" spans="1:29" x14ac:dyDescent="0.25">
      <c r="A378" t="s">
        <v>7</v>
      </c>
      <c r="B378" t="s">
        <v>5</v>
      </c>
      <c r="C378" s="1">
        <v>41989.426388888889</v>
      </c>
      <c r="D378" s="3">
        <f t="shared" si="40"/>
        <v>2014</v>
      </c>
      <c r="E378" s="3">
        <f t="shared" si="43"/>
        <v>12</v>
      </c>
      <c r="F378" s="3">
        <f t="shared" si="44"/>
        <v>10</v>
      </c>
      <c r="G378" s="3">
        <f t="shared" si="45"/>
        <v>16</v>
      </c>
      <c r="H378" s="3" t="str">
        <f t="shared" si="46"/>
        <v>20141210</v>
      </c>
      <c r="I378" s="3" t="str">
        <f t="shared" si="47"/>
        <v>2014121016</v>
      </c>
      <c r="J378">
        <v>250</v>
      </c>
      <c r="K378">
        <v>150</v>
      </c>
      <c r="L378" t="str">
        <f>VLOOKUP(C378,List!$A$2:$C$2089,3,)</f>
        <v>Kennington</v>
      </c>
      <c r="M378" t="str">
        <f>VLOOKUP(C378,List!$A$2:$C$2089,2,)</f>
        <v>Northern</v>
      </c>
      <c r="N378" t="str">
        <f t="shared" si="41"/>
        <v>Kennington|Northern</v>
      </c>
      <c r="O378">
        <f>VLOOKUP(N378,Depth!$A$2:$F$427,3,)</f>
        <v>3</v>
      </c>
      <c r="P378">
        <f>VLOOKUP(N378,Depth!$A$2:$F$427,5,)</f>
        <v>85.757499999999993</v>
      </c>
      <c r="Q378">
        <f>VLOOKUP(N378,Depth!$A$2:$F$427,6,)</f>
        <v>17.2425</v>
      </c>
      <c r="R378">
        <f>VLOOKUP(L378,longitude_latitude!C:J,7,)</f>
        <v>-0.104357247</v>
      </c>
      <c r="S378">
        <f>VLOOKUP(L378,longitude_latitude!C:J,8,)</f>
        <v>51.487827070000002</v>
      </c>
      <c r="T378">
        <f t="shared" si="42"/>
        <v>-5.3731278870372767</v>
      </c>
      <c r="U378">
        <f>VLOOKUP(M378,LINE!$A$2:$B$13,2,)</f>
        <v>9</v>
      </c>
      <c r="V378">
        <f>VLOOKUP(L378,Entry_exit!B:P,4,)</f>
        <v>8917</v>
      </c>
      <c r="W378">
        <f>2020 - VLOOKUP(L378, age!$A:$D,4,)</f>
        <v>130</v>
      </c>
      <c r="X378">
        <f>VLOOKUP(H378,'air-quality-london-time-of-day'!E:G,3,FALSE)</f>
        <v>13.3</v>
      </c>
      <c r="Y378">
        <f>VLOOKUP(I378,Weather!F:K,2,)</f>
        <v>5.3591836734693548</v>
      </c>
      <c r="Z378">
        <f>VLOOKUP(I378,Weather!F:K,3,)</f>
        <v>0.03</v>
      </c>
      <c r="AA378">
        <f>VLOOKUP(I378,Weather!F:K,4,)</f>
        <v>0.76</v>
      </c>
      <c r="AB378">
        <f>VLOOKUP(I378,Weather!F:K,5,)</f>
        <v>1016</v>
      </c>
      <c r="AC378">
        <f>VLOOKUP(I378,Weather!F:K,6,)</f>
        <v>1</v>
      </c>
    </row>
    <row r="379" spans="1:29" x14ac:dyDescent="0.25">
      <c r="A379" t="s">
        <v>7</v>
      </c>
      <c r="B379" t="s">
        <v>5</v>
      </c>
      <c r="C379" s="1">
        <v>41989.427083333336</v>
      </c>
      <c r="D379" s="3">
        <f t="shared" si="40"/>
        <v>2014</v>
      </c>
      <c r="E379" s="3">
        <f t="shared" si="43"/>
        <v>12</v>
      </c>
      <c r="F379" s="3">
        <f t="shared" si="44"/>
        <v>10</v>
      </c>
      <c r="G379" s="3">
        <f t="shared" si="45"/>
        <v>16</v>
      </c>
      <c r="H379" s="3" t="str">
        <f t="shared" si="46"/>
        <v>20141210</v>
      </c>
      <c r="I379" s="3" t="str">
        <f t="shared" si="47"/>
        <v>2014121016</v>
      </c>
      <c r="J379">
        <v>225</v>
      </c>
      <c r="K379">
        <v>135</v>
      </c>
      <c r="L379" t="str">
        <f>VLOOKUP(C379,List!$A$2:$C$2089,3,)</f>
        <v>Kennington</v>
      </c>
      <c r="M379" t="str">
        <f>VLOOKUP(C379,List!$A$2:$C$2089,2,)</f>
        <v>Northern</v>
      </c>
      <c r="N379" t="str">
        <f t="shared" si="41"/>
        <v>Kennington|Northern</v>
      </c>
      <c r="O379">
        <f>VLOOKUP(N379,Depth!$A$2:$F$427,3,)</f>
        <v>3</v>
      </c>
      <c r="P379">
        <f>VLOOKUP(N379,Depth!$A$2:$F$427,5,)</f>
        <v>85.757499999999993</v>
      </c>
      <c r="Q379">
        <f>VLOOKUP(N379,Depth!$A$2:$F$427,6,)</f>
        <v>17.2425</v>
      </c>
      <c r="R379">
        <f>VLOOKUP(L379,longitude_latitude!C:J,7,)</f>
        <v>-0.104357247</v>
      </c>
      <c r="S379">
        <f>VLOOKUP(L379,longitude_latitude!C:J,8,)</f>
        <v>51.487827070000002</v>
      </c>
      <c r="T379">
        <f t="shared" si="42"/>
        <v>-5.3731278870372767</v>
      </c>
      <c r="U379">
        <f>VLOOKUP(M379,LINE!$A$2:$B$13,2,)</f>
        <v>9</v>
      </c>
      <c r="V379">
        <f>VLOOKUP(L379,Entry_exit!B:P,4,)</f>
        <v>8917</v>
      </c>
      <c r="W379">
        <f>2020 - VLOOKUP(L379, age!$A:$D,4,)</f>
        <v>130</v>
      </c>
      <c r="X379">
        <f>VLOOKUP(H379,'air-quality-london-time-of-day'!E:G,3,FALSE)</f>
        <v>13.3</v>
      </c>
      <c r="Y379">
        <f>VLOOKUP(I379,Weather!F:K,2,)</f>
        <v>5.3591836734693548</v>
      </c>
      <c r="Z379">
        <f>VLOOKUP(I379,Weather!F:K,3,)</f>
        <v>0.03</v>
      </c>
      <c r="AA379">
        <f>VLOOKUP(I379,Weather!F:K,4,)</f>
        <v>0.76</v>
      </c>
      <c r="AB379">
        <f>VLOOKUP(I379,Weather!F:K,5,)</f>
        <v>1016</v>
      </c>
      <c r="AC379">
        <f>VLOOKUP(I379,Weather!F:K,6,)</f>
        <v>1</v>
      </c>
    </row>
    <row r="380" spans="1:29" x14ac:dyDescent="0.25">
      <c r="A380" t="s">
        <v>7</v>
      </c>
      <c r="B380" t="s">
        <v>5</v>
      </c>
      <c r="C380" s="1">
        <v>41989.427777777775</v>
      </c>
      <c r="D380" s="3">
        <f t="shared" si="40"/>
        <v>2014</v>
      </c>
      <c r="E380" s="3">
        <f t="shared" si="43"/>
        <v>12</v>
      </c>
      <c r="F380" s="3">
        <f t="shared" si="44"/>
        <v>10</v>
      </c>
      <c r="G380" s="3">
        <f t="shared" si="45"/>
        <v>16</v>
      </c>
      <c r="H380" s="3" t="str">
        <f t="shared" si="46"/>
        <v>20141210</v>
      </c>
      <c r="I380" s="3" t="str">
        <f t="shared" si="47"/>
        <v>2014121016</v>
      </c>
      <c r="J380">
        <v>247</v>
      </c>
      <c r="K380">
        <v>148.19999999999999</v>
      </c>
      <c r="L380" t="str">
        <f>VLOOKUP(C380,List!$A$2:$C$2089,3,)</f>
        <v>Kennington</v>
      </c>
      <c r="M380" t="str">
        <f>VLOOKUP(C380,List!$A$2:$C$2089,2,)</f>
        <v>Northern</v>
      </c>
      <c r="N380" t="str">
        <f t="shared" si="41"/>
        <v>Kennington|Northern</v>
      </c>
      <c r="O380">
        <f>VLOOKUP(N380,Depth!$A$2:$F$427,3,)</f>
        <v>3</v>
      </c>
      <c r="P380">
        <f>VLOOKUP(N380,Depth!$A$2:$F$427,5,)</f>
        <v>85.757499999999993</v>
      </c>
      <c r="Q380">
        <f>VLOOKUP(N380,Depth!$A$2:$F$427,6,)</f>
        <v>17.2425</v>
      </c>
      <c r="R380">
        <f>VLOOKUP(L380,longitude_latitude!C:J,7,)</f>
        <v>-0.104357247</v>
      </c>
      <c r="S380">
        <f>VLOOKUP(L380,longitude_latitude!C:J,8,)</f>
        <v>51.487827070000002</v>
      </c>
      <c r="T380">
        <f t="shared" si="42"/>
        <v>-5.3731278870372767</v>
      </c>
      <c r="U380">
        <f>VLOOKUP(M380,LINE!$A$2:$B$13,2,)</f>
        <v>9</v>
      </c>
      <c r="V380">
        <f>VLOOKUP(L380,Entry_exit!B:P,4,)</f>
        <v>8917</v>
      </c>
      <c r="W380">
        <f>2020 - VLOOKUP(L380, age!$A:$D,4,)</f>
        <v>130</v>
      </c>
      <c r="X380">
        <f>VLOOKUP(H380,'air-quality-london-time-of-day'!E:G,3,FALSE)</f>
        <v>13.3</v>
      </c>
      <c r="Y380">
        <f>VLOOKUP(I380,Weather!F:K,2,)</f>
        <v>5.3591836734693548</v>
      </c>
      <c r="Z380">
        <f>VLOOKUP(I380,Weather!F:K,3,)</f>
        <v>0.03</v>
      </c>
      <c r="AA380">
        <f>VLOOKUP(I380,Weather!F:K,4,)</f>
        <v>0.76</v>
      </c>
      <c r="AB380">
        <f>VLOOKUP(I380,Weather!F:K,5,)</f>
        <v>1016</v>
      </c>
      <c r="AC380">
        <f>VLOOKUP(I380,Weather!F:K,6,)</f>
        <v>1</v>
      </c>
    </row>
    <row r="381" spans="1:29" x14ac:dyDescent="0.25">
      <c r="A381" t="s">
        <v>7</v>
      </c>
      <c r="B381" t="s">
        <v>5</v>
      </c>
      <c r="C381" s="1">
        <v>41989.428472222222</v>
      </c>
      <c r="D381" s="3">
        <f t="shared" si="40"/>
        <v>2014</v>
      </c>
      <c r="E381" s="3">
        <f t="shared" si="43"/>
        <v>12</v>
      </c>
      <c r="F381" s="3">
        <f t="shared" si="44"/>
        <v>10</v>
      </c>
      <c r="G381" s="3">
        <f t="shared" si="45"/>
        <v>16</v>
      </c>
      <c r="H381" s="3" t="str">
        <f t="shared" si="46"/>
        <v>20141210</v>
      </c>
      <c r="I381" s="3" t="str">
        <f t="shared" si="47"/>
        <v>2014121016</v>
      </c>
      <c r="J381">
        <v>196</v>
      </c>
      <c r="K381">
        <v>117.6</v>
      </c>
      <c r="L381" t="str">
        <f>VLOOKUP(C381,List!$A$2:$C$2089,3,)</f>
        <v>Waterloo</v>
      </c>
      <c r="M381" t="str">
        <f>VLOOKUP(C381,List!$A$2:$C$2089,2,)</f>
        <v>Northern</v>
      </c>
      <c r="N381" t="str">
        <f t="shared" si="41"/>
        <v>Waterloo|Northern</v>
      </c>
      <c r="O381">
        <f>VLOOKUP(N381,Depth!$A$2:$F$427,3,)</f>
        <v>4</v>
      </c>
      <c r="P381">
        <f>VLOOKUP(N381,Depth!$A$2:$F$427,5,)</f>
        <v>82.81</v>
      </c>
      <c r="Q381">
        <f>VLOOKUP(N381,Depth!$A$2:$F$427,6,)</f>
        <v>21.19</v>
      </c>
      <c r="R381">
        <f>VLOOKUP(L381,longitude_latitude!C:J,7,)</f>
        <v>-0.112818812</v>
      </c>
      <c r="S381">
        <f>VLOOKUP(L381,longitude_latitude!C:J,8,)</f>
        <v>51.502914179999998</v>
      </c>
      <c r="T381">
        <f t="shared" si="42"/>
        <v>-5.8104975923255537</v>
      </c>
      <c r="U381">
        <f>VLOOKUP(M381,LINE!$A$2:$B$13,2,)</f>
        <v>9</v>
      </c>
      <c r="V381">
        <f>VLOOKUP(L381,Entry_exit!B:P,4,)</f>
        <v>147259</v>
      </c>
      <c r="W381">
        <f>2020 - VLOOKUP(L381, age!$A:$D,4,)</f>
        <v>114</v>
      </c>
      <c r="X381">
        <f>VLOOKUP(H381,'air-quality-london-time-of-day'!E:G,3,FALSE)</f>
        <v>13.3</v>
      </c>
      <c r="Y381">
        <f>VLOOKUP(I381,Weather!F:K,2,)</f>
        <v>5.3591836734693548</v>
      </c>
      <c r="Z381">
        <f>VLOOKUP(I381,Weather!F:K,3,)</f>
        <v>0.03</v>
      </c>
      <c r="AA381">
        <f>VLOOKUP(I381,Weather!F:K,4,)</f>
        <v>0.76</v>
      </c>
      <c r="AB381">
        <f>VLOOKUP(I381,Weather!F:K,5,)</f>
        <v>1016</v>
      </c>
      <c r="AC381">
        <f>VLOOKUP(I381,Weather!F:K,6,)</f>
        <v>1</v>
      </c>
    </row>
    <row r="382" spans="1:29" x14ac:dyDescent="0.25">
      <c r="A382" t="s">
        <v>7</v>
      </c>
      <c r="B382" t="s">
        <v>5</v>
      </c>
      <c r="C382" s="1">
        <v>41989.429166666669</v>
      </c>
      <c r="D382" s="3">
        <f t="shared" si="40"/>
        <v>2014</v>
      </c>
      <c r="E382" s="3">
        <f t="shared" si="43"/>
        <v>12</v>
      </c>
      <c r="F382" s="3">
        <f t="shared" si="44"/>
        <v>10</v>
      </c>
      <c r="G382" s="3">
        <f t="shared" si="45"/>
        <v>16</v>
      </c>
      <c r="H382" s="3" t="str">
        <f t="shared" si="46"/>
        <v>20141210</v>
      </c>
      <c r="I382" s="3" t="str">
        <f t="shared" si="47"/>
        <v>2014121016</v>
      </c>
      <c r="J382">
        <v>166</v>
      </c>
      <c r="K382">
        <v>99.6</v>
      </c>
      <c r="L382" t="str">
        <f>VLOOKUP(C382,List!$A$2:$C$2089,3,)</f>
        <v>Waterloo</v>
      </c>
      <c r="M382" t="str">
        <f>VLOOKUP(C382,List!$A$2:$C$2089,2,)</f>
        <v>Northern</v>
      </c>
      <c r="N382" t="str">
        <f t="shared" si="41"/>
        <v>Waterloo|Northern</v>
      </c>
      <c r="O382">
        <f>VLOOKUP(N382,Depth!$A$2:$F$427,3,)</f>
        <v>4</v>
      </c>
      <c r="P382">
        <f>VLOOKUP(N382,Depth!$A$2:$F$427,5,)</f>
        <v>82.81</v>
      </c>
      <c r="Q382">
        <f>VLOOKUP(N382,Depth!$A$2:$F$427,6,)</f>
        <v>21.19</v>
      </c>
      <c r="R382">
        <f>VLOOKUP(L382,longitude_latitude!C:J,7,)</f>
        <v>-0.112818812</v>
      </c>
      <c r="S382">
        <f>VLOOKUP(L382,longitude_latitude!C:J,8,)</f>
        <v>51.502914179999998</v>
      </c>
      <c r="T382">
        <f t="shared" si="42"/>
        <v>-5.8104975923255537</v>
      </c>
      <c r="U382">
        <f>VLOOKUP(M382,LINE!$A$2:$B$13,2,)</f>
        <v>9</v>
      </c>
      <c r="V382">
        <f>VLOOKUP(L382,Entry_exit!B:P,4,)</f>
        <v>147259</v>
      </c>
      <c r="W382">
        <f>2020 - VLOOKUP(L382, age!$A:$D,4,)</f>
        <v>114</v>
      </c>
      <c r="X382">
        <f>VLOOKUP(H382,'air-quality-london-time-of-day'!E:G,3,FALSE)</f>
        <v>13.3</v>
      </c>
      <c r="Y382">
        <f>VLOOKUP(I382,Weather!F:K,2,)</f>
        <v>5.3591836734693548</v>
      </c>
      <c r="Z382">
        <f>VLOOKUP(I382,Weather!F:K,3,)</f>
        <v>0.03</v>
      </c>
      <c r="AA382">
        <f>VLOOKUP(I382,Weather!F:K,4,)</f>
        <v>0.76</v>
      </c>
      <c r="AB382">
        <f>VLOOKUP(I382,Weather!F:K,5,)</f>
        <v>1016</v>
      </c>
      <c r="AC382">
        <f>VLOOKUP(I382,Weather!F:K,6,)</f>
        <v>1</v>
      </c>
    </row>
    <row r="383" spans="1:29" x14ac:dyDescent="0.25">
      <c r="A383" t="s">
        <v>7</v>
      </c>
      <c r="B383" t="s">
        <v>5</v>
      </c>
      <c r="C383" s="1">
        <v>41989.429861111108</v>
      </c>
      <c r="D383" s="3">
        <f t="shared" si="40"/>
        <v>2014</v>
      </c>
      <c r="E383" s="3">
        <f t="shared" si="43"/>
        <v>12</v>
      </c>
      <c r="F383" s="3">
        <f t="shared" si="44"/>
        <v>10</v>
      </c>
      <c r="G383" s="3">
        <f t="shared" si="45"/>
        <v>16</v>
      </c>
      <c r="H383" s="3" t="str">
        <f t="shared" si="46"/>
        <v>20141210</v>
      </c>
      <c r="I383" s="3" t="str">
        <f t="shared" si="47"/>
        <v>2014121016</v>
      </c>
      <c r="J383">
        <v>204</v>
      </c>
      <c r="K383">
        <v>122.4</v>
      </c>
      <c r="L383" t="str">
        <f>VLOOKUP(C383,List!$A$2:$C$2089,3,)</f>
        <v>Embankment</v>
      </c>
      <c r="M383" t="str">
        <f>VLOOKUP(C383,List!$A$2:$C$2089,2,)</f>
        <v>Northern</v>
      </c>
      <c r="N383" t="str">
        <f t="shared" si="41"/>
        <v>Embankment|Northern</v>
      </c>
      <c r="O383">
        <f>VLOOKUP(N383,Depth!$A$2:$F$427,3,)</f>
        <v>5</v>
      </c>
      <c r="P383">
        <f>VLOOKUP(N383,Depth!$A$2:$F$427,5,)</f>
        <v>88.685000000000002</v>
      </c>
      <c r="Q383">
        <f>VLOOKUP(N383,Depth!$A$2:$F$427,6,)</f>
        <v>16.315000000000001</v>
      </c>
      <c r="R383">
        <f>VLOOKUP(L383,longitude_latitude!C:J,7,)</f>
        <v>-0.120562428</v>
      </c>
      <c r="S383">
        <f>VLOOKUP(L383,longitude_latitude!C:J,8,)</f>
        <v>51.50694137</v>
      </c>
      <c r="T383">
        <f t="shared" si="42"/>
        <v>-6.2098019104208459</v>
      </c>
      <c r="U383">
        <f>VLOOKUP(M383,LINE!$A$2:$B$13,2,)</f>
        <v>9</v>
      </c>
      <c r="V383">
        <f>VLOOKUP(L383,Entry_exit!B:P,4,)</f>
        <v>33187</v>
      </c>
      <c r="W383">
        <f>2020 - VLOOKUP(L383, age!$A:$D,4,)</f>
        <v>114</v>
      </c>
      <c r="X383">
        <f>VLOOKUP(H383,'air-quality-london-time-of-day'!E:G,3,FALSE)</f>
        <v>13.3</v>
      </c>
      <c r="Y383">
        <f>VLOOKUP(I383,Weather!F:K,2,)</f>
        <v>5.3591836734693548</v>
      </c>
      <c r="Z383">
        <f>VLOOKUP(I383,Weather!F:K,3,)</f>
        <v>0.03</v>
      </c>
      <c r="AA383">
        <f>VLOOKUP(I383,Weather!F:K,4,)</f>
        <v>0.76</v>
      </c>
      <c r="AB383">
        <f>VLOOKUP(I383,Weather!F:K,5,)</f>
        <v>1016</v>
      </c>
      <c r="AC383">
        <f>VLOOKUP(I383,Weather!F:K,6,)</f>
        <v>1</v>
      </c>
    </row>
    <row r="384" spans="1:29" x14ac:dyDescent="0.25">
      <c r="A384" t="s">
        <v>7</v>
      </c>
      <c r="B384" t="s">
        <v>5</v>
      </c>
      <c r="C384" s="1">
        <v>41989.430555555555</v>
      </c>
      <c r="D384" s="3">
        <f t="shared" ref="D384:D447" si="48">YEAR(C384)</f>
        <v>2014</v>
      </c>
      <c r="E384" s="3">
        <f t="shared" si="43"/>
        <v>12</v>
      </c>
      <c r="F384" s="3">
        <f t="shared" si="44"/>
        <v>10</v>
      </c>
      <c r="G384" s="3">
        <f t="shared" si="45"/>
        <v>16</v>
      </c>
      <c r="H384" s="3" t="str">
        <f t="shared" si="46"/>
        <v>20141210</v>
      </c>
      <c r="I384" s="3" t="str">
        <f t="shared" si="47"/>
        <v>2014121016</v>
      </c>
      <c r="J384">
        <v>197</v>
      </c>
      <c r="K384">
        <v>118.2</v>
      </c>
      <c r="L384" t="str">
        <f>VLOOKUP(C384,List!$A$2:$C$2089,3,)</f>
        <v>Charing Cross</v>
      </c>
      <c r="M384" t="str">
        <f>VLOOKUP(C384,List!$A$2:$C$2089,2,)</f>
        <v>Northern</v>
      </c>
      <c r="N384" t="str">
        <f t="shared" ref="N384:N447" si="49">L384&amp;"|"&amp;M384</f>
        <v>Charing Cross|Northern</v>
      </c>
      <c r="O384">
        <f>VLOOKUP(N384,Depth!$A$2:$F$427,3,)</f>
        <v>12</v>
      </c>
      <c r="P384">
        <f>VLOOKUP(N384,Depth!$A$2:$F$427,5,)</f>
        <v>91.56</v>
      </c>
      <c r="Q384">
        <f>VLOOKUP(N384,Depth!$A$2:$F$427,6,)</f>
        <v>20.440000000000001</v>
      </c>
      <c r="R384">
        <f>VLOOKUP(L384,longitude_latitude!C:J,7,)</f>
        <v>-0.12577717299999999</v>
      </c>
      <c r="S384">
        <f>VLOOKUP(L384,longitude_latitude!C:J,8,)</f>
        <v>51.506867540000002</v>
      </c>
      <c r="T384">
        <f t="shared" ref="T384:T447" si="50">R384*S384</f>
        <v>-6.4783881892666644</v>
      </c>
      <c r="U384">
        <f>VLOOKUP(M384,LINE!$A$2:$B$13,2,)</f>
        <v>9</v>
      </c>
      <c r="V384">
        <f>VLOOKUP(L384,Entry_exit!B:P,4,)</f>
        <v>34982</v>
      </c>
      <c r="W384">
        <f>2020 - VLOOKUP(L384, age!$A:$D,4,)</f>
        <v>114</v>
      </c>
      <c r="X384">
        <f>VLOOKUP(H384,'air-quality-london-time-of-day'!E:G,3,FALSE)</f>
        <v>13.3</v>
      </c>
      <c r="Y384">
        <f>VLOOKUP(I384,Weather!F:K,2,)</f>
        <v>5.3591836734693548</v>
      </c>
      <c r="Z384">
        <f>VLOOKUP(I384,Weather!F:K,3,)</f>
        <v>0.03</v>
      </c>
      <c r="AA384">
        <f>VLOOKUP(I384,Weather!F:K,4,)</f>
        <v>0.76</v>
      </c>
      <c r="AB384">
        <f>VLOOKUP(I384,Weather!F:K,5,)</f>
        <v>1016</v>
      </c>
      <c r="AC384">
        <f>VLOOKUP(I384,Weather!F:K,6,)</f>
        <v>1</v>
      </c>
    </row>
    <row r="385" spans="1:29" x14ac:dyDescent="0.25">
      <c r="A385" t="s">
        <v>7</v>
      </c>
      <c r="B385" t="s">
        <v>5</v>
      </c>
      <c r="C385" s="1">
        <v>41989.431250000001</v>
      </c>
      <c r="D385" s="3">
        <f t="shared" si="48"/>
        <v>2014</v>
      </c>
      <c r="E385" s="3">
        <f t="shared" si="43"/>
        <v>12</v>
      </c>
      <c r="F385" s="3">
        <f t="shared" si="44"/>
        <v>10</v>
      </c>
      <c r="G385" s="3">
        <f t="shared" si="45"/>
        <v>16</v>
      </c>
      <c r="H385" s="3" t="str">
        <f t="shared" si="46"/>
        <v>20141210</v>
      </c>
      <c r="I385" s="3" t="str">
        <f t="shared" si="47"/>
        <v>2014121016</v>
      </c>
      <c r="J385">
        <v>191</v>
      </c>
      <c r="K385">
        <v>114.6</v>
      </c>
      <c r="L385" t="str">
        <f>VLOOKUP(C385,List!$A$2:$C$2089,3,)</f>
        <v>Charing Cross</v>
      </c>
      <c r="M385" t="str">
        <f>VLOOKUP(C385,List!$A$2:$C$2089,2,)</f>
        <v>Northern</v>
      </c>
      <c r="N385" t="str">
        <f t="shared" si="49"/>
        <v>Charing Cross|Northern</v>
      </c>
      <c r="O385">
        <f>VLOOKUP(N385,Depth!$A$2:$F$427,3,)</f>
        <v>12</v>
      </c>
      <c r="P385">
        <f>VLOOKUP(N385,Depth!$A$2:$F$427,5,)</f>
        <v>91.56</v>
      </c>
      <c r="Q385">
        <f>VLOOKUP(N385,Depth!$A$2:$F$427,6,)</f>
        <v>20.440000000000001</v>
      </c>
      <c r="R385">
        <f>VLOOKUP(L385,longitude_latitude!C:J,7,)</f>
        <v>-0.12577717299999999</v>
      </c>
      <c r="S385">
        <f>VLOOKUP(L385,longitude_latitude!C:J,8,)</f>
        <v>51.506867540000002</v>
      </c>
      <c r="T385">
        <f t="shared" si="50"/>
        <v>-6.4783881892666644</v>
      </c>
      <c r="U385">
        <f>VLOOKUP(M385,LINE!$A$2:$B$13,2,)</f>
        <v>9</v>
      </c>
      <c r="V385">
        <f>VLOOKUP(L385,Entry_exit!B:P,4,)</f>
        <v>34982</v>
      </c>
      <c r="W385">
        <f>2020 - VLOOKUP(L385, age!$A:$D,4,)</f>
        <v>114</v>
      </c>
      <c r="X385">
        <f>VLOOKUP(H385,'air-quality-london-time-of-day'!E:G,3,FALSE)</f>
        <v>13.3</v>
      </c>
      <c r="Y385">
        <f>VLOOKUP(I385,Weather!F:K,2,)</f>
        <v>5.3591836734693548</v>
      </c>
      <c r="Z385">
        <f>VLOOKUP(I385,Weather!F:K,3,)</f>
        <v>0.03</v>
      </c>
      <c r="AA385">
        <f>VLOOKUP(I385,Weather!F:K,4,)</f>
        <v>0.76</v>
      </c>
      <c r="AB385">
        <f>VLOOKUP(I385,Weather!F:K,5,)</f>
        <v>1016</v>
      </c>
      <c r="AC385">
        <f>VLOOKUP(I385,Weather!F:K,6,)</f>
        <v>1</v>
      </c>
    </row>
    <row r="386" spans="1:29" x14ac:dyDescent="0.25">
      <c r="A386" t="s">
        <v>7</v>
      </c>
      <c r="B386" t="s">
        <v>5</v>
      </c>
      <c r="C386" s="1">
        <v>41989.431944444441</v>
      </c>
      <c r="D386" s="3">
        <f t="shared" si="48"/>
        <v>2014</v>
      </c>
      <c r="E386" s="3">
        <f t="shared" si="43"/>
        <v>12</v>
      </c>
      <c r="F386" s="3">
        <f t="shared" si="44"/>
        <v>10</v>
      </c>
      <c r="G386" s="3">
        <f t="shared" si="45"/>
        <v>16</v>
      </c>
      <c r="H386" s="3" t="str">
        <f t="shared" si="46"/>
        <v>20141210</v>
      </c>
      <c r="I386" s="3" t="str">
        <f t="shared" si="47"/>
        <v>2014121016</v>
      </c>
      <c r="J386">
        <v>175</v>
      </c>
      <c r="K386">
        <v>105</v>
      </c>
      <c r="L386" t="str">
        <f>VLOOKUP(C386,List!$A$2:$C$2089,3,)</f>
        <v>Leicester Square</v>
      </c>
      <c r="M386" t="str">
        <f>VLOOKUP(C386,List!$A$2:$C$2089,2,)</f>
        <v>Northern</v>
      </c>
      <c r="N386" t="str">
        <f t="shared" si="49"/>
        <v>Leicester Square|Northern</v>
      </c>
      <c r="O386">
        <f>VLOOKUP(N386,Depth!$A$2:$F$427,3,)</f>
        <v>20</v>
      </c>
      <c r="P386">
        <f>VLOOKUP(N386,Depth!$A$2:$F$427,5,)</f>
        <v>93.5</v>
      </c>
      <c r="Q386">
        <f>VLOOKUP(N386,Depth!$A$2:$F$427,6,)</f>
        <v>26.5</v>
      </c>
      <c r="R386">
        <f>VLOOKUP(L386,longitude_latitude!C:J,7,)</f>
        <v>-0.12672556700000001</v>
      </c>
      <c r="S386">
        <f>VLOOKUP(L386,longitude_latitude!C:J,8,)</f>
        <v>51.510894720000003</v>
      </c>
      <c r="T386">
        <f t="shared" si="50"/>
        <v>-6.5277473400693076</v>
      </c>
      <c r="U386">
        <f>VLOOKUP(M386,LINE!$A$2:$B$13,2,)</f>
        <v>9</v>
      </c>
      <c r="V386">
        <f>VLOOKUP(L386,Entry_exit!B:P,4,)</f>
        <v>58943</v>
      </c>
      <c r="W386">
        <f>2020 - VLOOKUP(L386, age!$A:$D,4,)</f>
        <v>113</v>
      </c>
      <c r="X386">
        <f>VLOOKUP(H386,'air-quality-london-time-of-day'!E:G,3,FALSE)</f>
        <v>13.3</v>
      </c>
      <c r="Y386">
        <f>VLOOKUP(I386,Weather!F:K,2,)</f>
        <v>5.3591836734693548</v>
      </c>
      <c r="Z386">
        <f>VLOOKUP(I386,Weather!F:K,3,)</f>
        <v>0.03</v>
      </c>
      <c r="AA386">
        <f>VLOOKUP(I386,Weather!F:K,4,)</f>
        <v>0.76</v>
      </c>
      <c r="AB386">
        <f>VLOOKUP(I386,Weather!F:K,5,)</f>
        <v>1016</v>
      </c>
      <c r="AC386">
        <f>VLOOKUP(I386,Weather!F:K,6,)</f>
        <v>1</v>
      </c>
    </row>
    <row r="387" spans="1:29" x14ac:dyDescent="0.25">
      <c r="A387" t="s">
        <v>7</v>
      </c>
      <c r="B387" t="s">
        <v>5</v>
      </c>
      <c r="C387" s="1">
        <v>41989.432638888888</v>
      </c>
      <c r="D387" s="3">
        <f t="shared" si="48"/>
        <v>2014</v>
      </c>
      <c r="E387" s="3">
        <f t="shared" ref="E387:E450" si="51">MONTH(C387)</f>
        <v>12</v>
      </c>
      <c r="F387" s="3">
        <f t="shared" ref="F387:F450" si="52">HOUR(C387)</f>
        <v>10</v>
      </c>
      <c r="G387" s="3">
        <f t="shared" ref="G387:G450" si="53">DAY(C387)</f>
        <v>16</v>
      </c>
      <c r="H387" s="3" t="str">
        <f t="shared" ref="H387:H450" si="54">D387&amp;E387&amp;F387</f>
        <v>20141210</v>
      </c>
      <c r="I387" s="3" t="str">
        <f t="shared" ref="I387:I450" si="55">D387&amp;E387&amp;F387&amp;G387</f>
        <v>2014121016</v>
      </c>
      <c r="J387">
        <v>145</v>
      </c>
      <c r="K387">
        <v>87</v>
      </c>
      <c r="L387" t="str">
        <f>VLOOKUP(C387,List!$A$2:$C$2089,3,)</f>
        <v>Tottenham Court Road</v>
      </c>
      <c r="M387" t="str">
        <f>VLOOKUP(C387,List!$A$2:$C$2089,2,)</f>
        <v>Northern</v>
      </c>
      <c r="N387" t="str">
        <f t="shared" si="49"/>
        <v>Tottenham Court Road|Northern</v>
      </c>
      <c r="O387">
        <f>VLOOKUP(N387,Depth!$A$2:$F$427,3,)</f>
        <v>25</v>
      </c>
      <c r="P387">
        <f>VLOOKUP(N387,Depth!$A$2:$F$427,5,)</f>
        <v>94.27</v>
      </c>
      <c r="Q387">
        <f>VLOOKUP(N387,Depth!$A$2:$F$427,6,)</f>
        <v>30.73</v>
      </c>
      <c r="R387">
        <f>VLOOKUP(L387,longitude_latitude!C:J,7,)</f>
        <v>-0.12889734799999999</v>
      </c>
      <c r="S387">
        <f>VLOOKUP(L387,longitude_latitude!C:J,8,)</f>
        <v>51.515947930000003</v>
      </c>
      <c r="T387">
        <f t="shared" si="50"/>
        <v>-6.6402690678830893</v>
      </c>
      <c r="U387">
        <f>VLOOKUP(M387,LINE!$A$2:$B$13,2,)</f>
        <v>9</v>
      </c>
      <c r="V387">
        <f>VLOOKUP(L387,Entry_exit!B:P,4,)</f>
        <v>26553</v>
      </c>
      <c r="W387">
        <f>2020 - VLOOKUP(L387, age!$A:$D,4,)</f>
        <v>120</v>
      </c>
      <c r="X387">
        <f>VLOOKUP(H387,'air-quality-london-time-of-day'!E:G,3,FALSE)</f>
        <v>13.3</v>
      </c>
      <c r="Y387">
        <f>VLOOKUP(I387,Weather!F:K,2,)</f>
        <v>5.3591836734693548</v>
      </c>
      <c r="Z387">
        <f>VLOOKUP(I387,Weather!F:K,3,)</f>
        <v>0.03</v>
      </c>
      <c r="AA387">
        <f>VLOOKUP(I387,Weather!F:K,4,)</f>
        <v>0.76</v>
      </c>
      <c r="AB387">
        <f>VLOOKUP(I387,Weather!F:K,5,)</f>
        <v>1016</v>
      </c>
      <c r="AC387">
        <f>VLOOKUP(I387,Weather!F:K,6,)</f>
        <v>1</v>
      </c>
    </row>
    <row r="388" spans="1:29" x14ac:dyDescent="0.25">
      <c r="A388" t="s">
        <v>7</v>
      </c>
      <c r="B388" t="s">
        <v>5</v>
      </c>
      <c r="C388" s="1">
        <v>41989.433333333334</v>
      </c>
      <c r="D388" s="3">
        <f t="shared" si="48"/>
        <v>2014</v>
      </c>
      <c r="E388" s="3">
        <f t="shared" si="51"/>
        <v>12</v>
      </c>
      <c r="F388" s="3">
        <f t="shared" si="52"/>
        <v>10</v>
      </c>
      <c r="G388" s="3">
        <f t="shared" si="53"/>
        <v>16</v>
      </c>
      <c r="H388" s="3" t="str">
        <f t="shared" si="54"/>
        <v>20141210</v>
      </c>
      <c r="I388" s="3" t="str">
        <f t="shared" si="55"/>
        <v>2014121016</v>
      </c>
      <c r="J388">
        <v>153</v>
      </c>
      <c r="K388">
        <v>91.8</v>
      </c>
      <c r="L388" t="str">
        <f>VLOOKUP(C388,List!$A$2:$C$2089,3,)</f>
        <v>Tottenham Court Road</v>
      </c>
      <c r="M388" t="str">
        <f>VLOOKUP(C388,List!$A$2:$C$2089,2,)</f>
        <v>Northern</v>
      </c>
      <c r="N388" t="str">
        <f t="shared" si="49"/>
        <v>Tottenham Court Road|Northern</v>
      </c>
      <c r="O388">
        <f>VLOOKUP(N388,Depth!$A$2:$F$427,3,)</f>
        <v>25</v>
      </c>
      <c r="P388">
        <f>VLOOKUP(N388,Depth!$A$2:$F$427,5,)</f>
        <v>94.27</v>
      </c>
      <c r="Q388">
        <f>VLOOKUP(N388,Depth!$A$2:$F$427,6,)</f>
        <v>30.73</v>
      </c>
      <c r="R388">
        <f>VLOOKUP(L388,longitude_latitude!C:J,7,)</f>
        <v>-0.12889734799999999</v>
      </c>
      <c r="S388">
        <f>VLOOKUP(L388,longitude_latitude!C:J,8,)</f>
        <v>51.515947930000003</v>
      </c>
      <c r="T388">
        <f t="shared" si="50"/>
        <v>-6.6402690678830893</v>
      </c>
      <c r="U388">
        <f>VLOOKUP(M388,LINE!$A$2:$B$13,2,)</f>
        <v>9</v>
      </c>
      <c r="V388">
        <f>VLOOKUP(L388,Entry_exit!B:P,4,)</f>
        <v>26553</v>
      </c>
      <c r="W388">
        <f>2020 - VLOOKUP(L388, age!$A:$D,4,)</f>
        <v>120</v>
      </c>
      <c r="X388">
        <f>VLOOKUP(H388,'air-quality-london-time-of-day'!E:G,3,FALSE)</f>
        <v>13.3</v>
      </c>
      <c r="Y388">
        <f>VLOOKUP(I388,Weather!F:K,2,)</f>
        <v>5.3591836734693548</v>
      </c>
      <c r="Z388">
        <f>VLOOKUP(I388,Weather!F:K,3,)</f>
        <v>0.03</v>
      </c>
      <c r="AA388">
        <f>VLOOKUP(I388,Weather!F:K,4,)</f>
        <v>0.76</v>
      </c>
      <c r="AB388">
        <f>VLOOKUP(I388,Weather!F:K,5,)</f>
        <v>1016</v>
      </c>
      <c r="AC388">
        <f>VLOOKUP(I388,Weather!F:K,6,)</f>
        <v>1</v>
      </c>
    </row>
    <row r="389" spans="1:29" x14ac:dyDescent="0.25">
      <c r="A389" t="s">
        <v>7</v>
      </c>
      <c r="B389" t="s">
        <v>5</v>
      </c>
      <c r="C389" s="1">
        <v>41989.434027777781</v>
      </c>
      <c r="D389" s="3">
        <f t="shared" si="48"/>
        <v>2014</v>
      </c>
      <c r="E389" s="3">
        <f t="shared" si="51"/>
        <v>12</v>
      </c>
      <c r="F389" s="3">
        <f t="shared" si="52"/>
        <v>10</v>
      </c>
      <c r="G389" s="3">
        <f t="shared" si="53"/>
        <v>16</v>
      </c>
      <c r="H389" s="3" t="str">
        <f t="shared" si="54"/>
        <v>20141210</v>
      </c>
      <c r="I389" s="3" t="str">
        <f t="shared" si="55"/>
        <v>2014121016</v>
      </c>
      <c r="J389">
        <v>142</v>
      </c>
      <c r="K389">
        <v>85.2</v>
      </c>
      <c r="L389" t="str">
        <f>VLOOKUP(C389,List!$A$2:$C$2089,3,)</f>
        <v>Goodge Street</v>
      </c>
      <c r="M389" t="str">
        <f>VLOOKUP(C389,List!$A$2:$C$2089,2,)</f>
        <v>Northern</v>
      </c>
      <c r="N389" t="str">
        <f t="shared" si="49"/>
        <v>Goodge Street|Northern</v>
      </c>
      <c r="O389">
        <f>VLOOKUP(N389,Depth!$A$2:$F$427,3,)</f>
        <v>27</v>
      </c>
      <c r="P389">
        <f>VLOOKUP(N389,Depth!$A$2:$F$427,5,)</f>
        <v>98.08</v>
      </c>
      <c r="Q389">
        <f>VLOOKUP(N389,Depth!$A$2:$F$427,6,)</f>
        <v>28.92</v>
      </c>
      <c r="R389">
        <f>VLOOKUP(L389,longitude_latitude!C:J,7,)</f>
        <v>-0.13273664199999999</v>
      </c>
      <c r="S389">
        <f>VLOOKUP(L389,longitude_latitude!C:J,8,)</f>
        <v>51.520093070000001</v>
      </c>
      <c r="T389">
        <f t="shared" si="50"/>
        <v>-6.8386041496392709</v>
      </c>
      <c r="U389">
        <f>VLOOKUP(M389,LINE!$A$2:$B$13,2,)</f>
        <v>9</v>
      </c>
      <c r="V389">
        <f>VLOOKUP(L389,Entry_exit!B:P,4,)</f>
        <v>15239</v>
      </c>
      <c r="W389">
        <f>2020 - VLOOKUP(L389, age!$A:$D,4,)</f>
        <v>113</v>
      </c>
      <c r="X389">
        <f>VLOOKUP(H389,'air-quality-london-time-of-day'!E:G,3,FALSE)</f>
        <v>13.3</v>
      </c>
      <c r="Y389">
        <f>VLOOKUP(I389,Weather!F:K,2,)</f>
        <v>5.3591836734693548</v>
      </c>
      <c r="Z389">
        <f>VLOOKUP(I389,Weather!F:K,3,)</f>
        <v>0.03</v>
      </c>
      <c r="AA389">
        <f>VLOOKUP(I389,Weather!F:K,4,)</f>
        <v>0.76</v>
      </c>
      <c r="AB389">
        <f>VLOOKUP(I389,Weather!F:K,5,)</f>
        <v>1016</v>
      </c>
      <c r="AC389">
        <f>VLOOKUP(I389,Weather!F:K,6,)</f>
        <v>1</v>
      </c>
    </row>
    <row r="390" spans="1:29" x14ac:dyDescent="0.25">
      <c r="A390" t="s">
        <v>7</v>
      </c>
      <c r="B390" t="s">
        <v>5</v>
      </c>
      <c r="C390" s="1">
        <v>41989.43472222222</v>
      </c>
      <c r="D390" s="3">
        <f t="shared" si="48"/>
        <v>2014</v>
      </c>
      <c r="E390" s="3">
        <f t="shared" si="51"/>
        <v>12</v>
      </c>
      <c r="F390" s="3">
        <f t="shared" si="52"/>
        <v>10</v>
      </c>
      <c r="G390" s="3">
        <f t="shared" si="53"/>
        <v>16</v>
      </c>
      <c r="H390" s="3" t="str">
        <f t="shared" si="54"/>
        <v>20141210</v>
      </c>
      <c r="I390" s="3" t="str">
        <f t="shared" si="55"/>
        <v>2014121016</v>
      </c>
      <c r="J390">
        <v>156</v>
      </c>
      <c r="K390">
        <v>93.6</v>
      </c>
      <c r="L390" t="str">
        <f>VLOOKUP(C390,List!$A$2:$C$2089,3,)</f>
        <v>Goodge Street</v>
      </c>
      <c r="M390" t="str">
        <f>VLOOKUP(C390,List!$A$2:$C$2089,2,)</f>
        <v>Northern</v>
      </c>
      <c r="N390" t="str">
        <f t="shared" si="49"/>
        <v>Goodge Street|Northern</v>
      </c>
      <c r="O390">
        <f>VLOOKUP(N390,Depth!$A$2:$F$427,3,)</f>
        <v>27</v>
      </c>
      <c r="P390">
        <f>VLOOKUP(N390,Depth!$A$2:$F$427,5,)</f>
        <v>98.08</v>
      </c>
      <c r="Q390">
        <f>VLOOKUP(N390,Depth!$A$2:$F$427,6,)</f>
        <v>28.92</v>
      </c>
      <c r="R390">
        <f>VLOOKUP(L390,longitude_latitude!C:J,7,)</f>
        <v>-0.13273664199999999</v>
      </c>
      <c r="S390">
        <f>VLOOKUP(L390,longitude_latitude!C:J,8,)</f>
        <v>51.520093070000001</v>
      </c>
      <c r="T390">
        <f t="shared" si="50"/>
        <v>-6.8386041496392709</v>
      </c>
      <c r="U390">
        <f>VLOOKUP(M390,LINE!$A$2:$B$13,2,)</f>
        <v>9</v>
      </c>
      <c r="V390">
        <f>VLOOKUP(L390,Entry_exit!B:P,4,)</f>
        <v>15239</v>
      </c>
      <c r="W390">
        <f>2020 - VLOOKUP(L390, age!$A:$D,4,)</f>
        <v>113</v>
      </c>
      <c r="X390">
        <f>VLOOKUP(H390,'air-quality-london-time-of-day'!E:G,3,FALSE)</f>
        <v>13.3</v>
      </c>
      <c r="Y390">
        <f>VLOOKUP(I390,Weather!F:K,2,)</f>
        <v>5.3591836734693548</v>
      </c>
      <c r="Z390">
        <f>VLOOKUP(I390,Weather!F:K,3,)</f>
        <v>0.03</v>
      </c>
      <c r="AA390">
        <f>VLOOKUP(I390,Weather!F:K,4,)</f>
        <v>0.76</v>
      </c>
      <c r="AB390">
        <f>VLOOKUP(I390,Weather!F:K,5,)</f>
        <v>1016</v>
      </c>
      <c r="AC390">
        <f>VLOOKUP(I390,Weather!F:K,6,)</f>
        <v>1</v>
      </c>
    </row>
    <row r="391" spans="1:29" x14ac:dyDescent="0.25">
      <c r="A391" t="s">
        <v>7</v>
      </c>
      <c r="B391" t="s">
        <v>5</v>
      </c>
      <c r="C391" s="1">
        <v>41989.435416666667</v>
      </c>
      <c r="D391" s="3">
        <f t="shared" si="48"/>
        <v>2014</v>
      </c>
      <c r="E391" s="3">
        <f t="shared" si="51"/>
        <v>12</v>
      </c>
      <c r="F391" s="3">
        <f t="shared" si="52"/>
        <v>10</v>
      </c>
      <c r="G391" s="3">
        <f t="shared" si="53"/>
        <v>16</v>
      </c>
      <c r="H391" s="3" t="str">
        <f t="shared" si="54"/>
        <v>20141210</v>
      </c>
      <c r="I391" s="3" t="str">
        <f t="shared" si="55"/>
        <v>2014121016</v>
      </c>
      <c r="J391">
        <v>145</v>
      </c>
      <c r="K391">
        <v>87</v>
      </c>
      <c r="L391" t="str">
        <f>VLOOKUP(C391,List!$A$2:$C$2089,3,)</f>
        <v>Warren Street</v>
      </c>
      <c r="M391" t="str">
        <f>VLOOKUP(C391,List!$A$2:$C$2089,2,)</f>
        <v>Northern</v>
      </c>
      <c r="N391" t="str">
        <f t="shared" si="49"/>
        <v>Warren Street|Northern</v>
      </c>
      <c r="O391">
        <f>VLOOKUP(N391,Depth!$A$2:$F$427,3,)</f>
        <v>27</v>
      </c>
      <c r="P391">
        <f>VLOOKUP(N391,Depth!$A$2:$F$427,5,)</f>
        <v>101.64</v>
      </c>
      <c r="Q391">
        <f>VLOOKUP(N391,Depth!$A$2:$F$427,6,)</f>
        <v>25.36</v>
      </c>
      <c r="R391">
        <f>VLOOKUP(L391,longitude_latitude!C:J,7,)</f>
        <v>-0.13673581100000001</v>
      </c>
      <c r="S391">
        <f>VLOOKUP(L391,longitude_latitude!C:J,8,)</f>
        <v>51.524018869999999</v>
      </c>
      <c r="T391">
        <f t="shared" si="50"/>
        <v>-7.045178506168754</v>
      </c>
      <c r="U391">
        <f>VLOOKUP(M391,LINE!$A$2:$B$13,2,)</f>
        <v>9</v>
      </c>
      <c r="V391">
        <f>VLOOKUP(L391,Entry_exit!B:P,4,)</f>
        <v>35076</v>
      </c>
      <c r="W391">
        <f>2020 - VLOOKUP(L391, age!$A:$D,4,)</f>
        <v>113</v>
      </c>
      <c r="X391">
        <f>VLOOKUP(H391,'air-quality-london-time-of-day'!E:G,3,FALSE)</f>
        <v>13.3</v>
      </c>
      <c r="Y391">
        <f>VLOOKUP(I391,Weather!F:K,2,)</f>
        <v>5.3591836734693548</v>
      </c>
      <c r="Z391">
        <f>VLOOKUP(I391,Weather!F:K,3,)</f>
        <v>0.03</v>
      </c>
      <c r="AA391">
        <f>VLOOKUP(I391,Weather!F:K,4,)</f>
        <v>0.76</v>
      </c>
      <c r="AB391">
        <f>VLOOKUP(I391,Weather!F:K,5,)</f>
        <v>1016</v>
      </c>
      <c r="AC391">
        <f>VLOOKUP(I391,Weather!F:K,6,)</f>
        <v>1</v>
      </c>
    </row>
    <row r="392" spans="1:29" x14ac:dyDescent="0.25">
      <c r="A392" t="s">
        <v>7</v>
      </c>
      <c r="B392" t="s">
        <v>5</v>
      </c>
      <c r="C392" s="1">
        <v>41989.436111111114</v>
      </c>
      <c r="D392" s="3">
        <f t="shared" si="48"/>
        <v>2014</v>
      </c>
      <c r="E392" s="3">
        <f t="shared" si="51"/>
        <v>12</v>
      </c>
      <c r="F392" s="3">
        <f t="shared" si="52"/>
        <v>10</v>
      </c>
      <c r="G392" s="3">
        <f t="shared" si="53"/>
        <v>16</v>
      </c>
      <c r="H392" s="3" t="str">
        <f t="shared" si="54"/>
        <v>20141210</v>
      </c>
      <c r="I392" s="3" t="str">
        <f t="shared" si="55"/>
        <v>2014121016</v>
      </c>
      <c r="J392">
        <v>153</v>
      </c>
      <c r="K392">
        <v>91.8</v>
      </c>
      <c r="L392" t="str">
        <f>VLOOKUP(C392,List!$A$2:$C$2089,3,)</f>
        <v>Euston</v>
      </c>
      <c r="M392" t="str">
        <f>VLOOKUP(C392,List!$A$2:$C$2089,2,)</f>
        <v>Northern</v>
      </c>
      <c r="N392" t="str">
        <f t="shared" si="49"/>
        <v>Euston|Northern</v>
      </c>
      <c r="O392">
        <f>VLOOKUP(N392,Depth!$A$2:$F$427,3,)</f>
        <v>25</v>
      </c>
      <c r="P392">
        <f>VLOOKUP(N392,Depth!$A$2:$F$427,5,)</f>
        <v>97.892499999999998</v>
      </c>
      <c r="Q392">
        <f>VLOOKUP(N392,Depth!$A$2:$F$427,6,)</f>
        <v>27.107500000000002</v>
      </c>
      <c r="R392">
        <f>VLOOKUP(L392,longitude_latitude!C:J,7,)</f>
        <v>-0.13299207099999999</v>
      </c>
      <c r="S392">
        <f>VLOOKUP(L392,longitude_latitude!C:J,8,)</f>
        <v>51.527576680000003</v>
      </c>
      <c r="T392">
        <f t="shared" si="50"/>
        <v>-6.8527591362845044</v>
      </c>
      <c r="U392">
        <f>VLOOKUP(M392,LINE!$A$2:$B$13,2,)</f>
        <v>9</v>
      </c>
      <c r="V392">
        <f>VLOOKUP(L392,Entry_exit!B:P,4,)</f>
        <v>62670</v>
      </c>
      <c r="W392">
        <f>2020 - VLOOKUP(L392, age!$A:$D,4,)</f>
        <v>113</v>
      </c>
      <c r="X392">
        <f>VLOOKUP(H392,'air-quality-london-time-of-day'!E:G,3,FALSE)</f>
        <v>13.3</v>
      </c>
      <c r="Y392">
        <f>VLOOKUP(I392,Weather!F:K,2,)</f>
        <v>5.3591836734693548</v>
      </c>
      <c r="Z392">
        <f>VLOOKUP(I392,Weather!F:K,3,)</f>
        <v>0.03</v>
      </c>
      <c r="AA392">
        <f>VLOOKUP(I392,Weather!F:K,4,)</f>
        <v>0.76</v>
      </c>
      <c r="AB392">
        <f>VLOOKUP(I392,Weather!F:K,5,)</f>
        <v>1016</v>
      </c>
      <c r="AC392">
        <f>VLOOKUP(I392,Weather!F:K,6,)</f>
        <v>1</v>
      </c>
    </row>
    <row r="393" spans="1:29" x14ac:dyDescent="0.25">
      <c r="A393" t="s">
        <v>7</v>
      </c>
      <c r="B393" t="s">
        <v>5</v>
      </c>
      <c r="C393" s="1">
        <v>41989.436805555553</v>
      </c>
      <c r="D393" s="3">
        <f t="shared" si="48"/>
        <v>2014</v>
      </c>
      <c r="E393" s="3">
        <f t="shared" si="51"/>
        <v>12</v>
      </c>
      <c r="F393" s="3">
        <f t="shared" si="52"/>
        <v>10</v>
      </c>
      <c r="G393" s="3">
        <f t="shared" si="53"/>
        <v>16</v>
      </c>
      <c r="H393" s="3" t="str">
        <f t="shared" si="54"/>
        <v>20141210</v>
      </c>
      <c r="I393" s="3" t="str">
        <f t="shared" si="55"/>
        <v>2014121016</v>
      </c>
      <c r="J393">
        <v>147</v>
      </c>
      <c r="K393">
        <v>88.2</v>
      </c>
      <c r="L393" t="str">
        <f>VLOOKUP(C393,List!$A$2:$C$2089,3,)</f>
        <v>Euston</v>
      </c>
      <c r="M393" t="str">
        <f>VLOOKUP(C393,List!$A$2:$C$2089,2,)</f>
        <v>Northern</v>
      </c>
      <c r="N393" t="str">
        <f t="shared" si="49"/>
        <v>Euston|Northern</v>
      </c>
      <c r="O393">
        <f>VLOOKUP(N393,Depth!$A$2:$F$427,3,)</f>
        <v>25</v>
      </c>
      <c r="P393">
        <f>VLOOKUP(N393,Depth!$A$2:$F$427,5,)</f>
        <v>97.892499999999998</v>
      </c>
      <c r="Q393">
        <f>VLOOKUP(N393,Depth!$A$2:$F$427,6,)</f>
        <v>27.107500000000002</v>
      </c>
      <c r="R393">
        <f>VLOOKUP(L393,longitude_latitude!C:J,7,)</f>
        <v>-0.13299207099999999</v>
      </c>
      <c r="S393">
        <f>VLOOKUP(L393,longitude_latitude!C:J,8,)</f>
        <v>51.527576680000003</v>
      </c>
      <c r="T393">
        <f t="shared" si="50"/>
        <v>-6.8527591362845044</v>
      </c>
      <c r="U393">
        <f>VLOOKUP(M393,LINE!$A$2:$B$13,2,)</f>
        <v>9</v>
      </c>
      <c r="V393">
        <f>VLOOKUP(L393,Entry_exit!B:P,4,)</f>
        <v>62670</v>
      </c>
      <c r="W393">
        <f>2020 - VLOOKUP(L393, age!$A:$D,4,)</f>
        <v>113</v>
      </c>
      <c r="X393">
        <f>VLOOKUP(H393,'air-quality-london-time-of-day'!E:G,3,FALSE)</f>
        <v>13.3</v>
      </c>
      <c r="Y393">
        <f>VLOOKUP(I393,Weather!F:K,2,)</f>
        <v>5.3591836734693548</v>
      </c>
      <c r="Z393">
        <f>VLOOKUP(I393,Weather!F:K,3,)</f>
        <v>0.03</v>
      </c>
      <c r="AA393">
        <f>VLOOKUP(I393,Weather!F:K,4,)</f>
        <v>0.76</v>
      </c>
      <c r="AB393">
        <f>VLOOKUP(I393,Weather!F:K,5,)</f>
        <v>1016</v>
      </c>
      <c r="AC393">
        <f>VLOOKUP(I393,Weather!F:K,6,)</f>
        <v>1</v>
      </c>
    </row>
    <row r="394" spans="1:29" x14ac:dyDescent="0.25">
      <c r="A394" t="s">
        <v>7</v>
      </c>
      <c r="B394" t="s">
        <v>5</v>
      </c>
      <c r="C394" s="1">
        <v>41989.4375</v>
      </c>
      <c r="D394" s="3">
        <f t="shared" si="48"/>
        <v>2014</v>
      </c>
      <c r="E394" s="3">
        <f t="shared" si="51"/>
        <v>12</v>
      </c>
      <c r="F394" s="3">
        <f t="shared" si="52"/>
        <v>10</v>
      </c>
      <c r="G394" s="3">
        <f t="shared" si="53"/>
        <v>16</v>
      </c>
      <c r="H394" s="3" t="str">
        <f t="shared" si="54"/>
        <v>20141210</v>
      </c>
      <c r="I394" s="3" t="str">
        <f t="shared" si="55"/>
        <v>2014121016</v>
      </c>
      <c r="J394">
        <v>145</v>
      </c>
      <c r="K394">
        <v>87</v>
      </c>
      <c r="L394" t="str">
        <f>VLOOKUP(C394,List!$A$2:$C$2089,3,)</f>
        <v>Mornington Crescent</v>
      </c>
      <c r="M394" t="str">
        <f>VLOOKUP(C394,List!$A$2:$C$2089,2,)</f>
        <v>Northern</v>
      </c>
      <c r="N394" t="str">
        <f t="shared" si="49"/>
        <v>Mornington Crescent|Northern</v>
      </c>
      <c r="O394">
        <f>VLOOKUP(N394,Depth!$A$2:$F$427,3,)</f>
        <v>24</v>
      </c>
      <c r="P394">
        <f>VLOOKUP(N394,Depth!$A$2:$F$427,5,)</f>
        <v>108.71</v>
      </c>
      <c r="Q394">
        <f>VLOOKUP(N394,Depth!$A$2:$F$427,6,)</f>
        <v>15.29</v>
      </c>
      <c r="R394">
        <f>VLOOKUP(L394,longitude_latitude!C:J,7,)</f>
        <v>-0.13714346099999999</v>
      </c>
      <c r="S394">
        <f>VLOOKUP(L394,longitude_latitude!C:J,8,)</f>
        <v>51.53419787</v>
      </c>
      <c r="T394">
        <f t="shared" si="50"/>
        <v>-7.0675782557506279</v>
      </c>
      <c r="U394">
        <f>VLOOKUP(M394,LINE!$A$2:$B$13,2,)</f>
        <v>9</v>
      </c>
      <c r="V394">
        <f>VLOOKUP(L394,Entry_exit!B:P,4,)</f>
        <v>6948</v>
      </c>
      <c r="W394">
        <f>2020 - VLOOKUP(L394, age!$A:$D,4,)</f>
        <v>113</v>
      </c>
      <c r="X394">
        <f>VLOOKUP(H394,'air-quality-london-time-of-day'!E:G,3,FALSE)</f>
        <v>13.3</v>
      </c>
      <c r="Y394">
        <f>VLOOKUP(I394,Weather!F:K,2,)</f>
        <v>5.3591836734693548</v>
      </c>
      <c r="Z394">
        <f>VLOOKUP(I394,Weather!F:K,3,)</f>
        <v>0.03</v>
      </c>
      <c r="AA394">
        <f>VLOOKUP(I394,Weather!F:K,4,)</f>
        <v>0.76</v>
      </c>
      <c r="AB394">
        <f>VLOOKUP(I394,Weather!F:K,5,)</f>
        <v>1016</v>
      </c>
      <c r="AC394">
        <f>VLOOKUP(I394,Weather!F:K,6,)</f>
        <v>1</v>
      </c>
    </row>
    <row r="395" spans="1:29" x14ac:dyDescent="0.25">
      <c r="A395" t="s">
        <v>7</v>
      </c>
      <c r="B395" t="s">
        <v>5</v>
      </c>
      <c r="C395" s="1">
        <v>41989.438194444447</v>
      </c>
      <c r="D395" s="3">
        <f t="shared" si="48"/>
        <v>2014</v>
      </c>
      <c r="E395" s="3">
        <f t="shared" si="51"/>
        <v>12</v>
      </c>
      <c r="F395" s="3">
        <f t="shared" si="52"/>
        <v>10</v>
      </c>
      <c r="G395" s="3">
        <f t="shared" si="53"/>
        <v>16</v>
      </c>
      <c r="H395" s="3" t="str">
        <f t="shared" si="54"/>
        <v>20141210</v>
      </c>
      <c r="I395" s="3" t="str">
        <f t="shared" si="55"/>
        <v>2014121016</v>
      </c>
      <c r="J395">
        <v>159</v>
      </c>
      <c r="K395">
        <v>95.4</v>
      </c>
      <c r="L395" t="str">
        <f>VLOOKUP(C395,List!$A$2:$C$2089,3,)</f>
        <v>Mornington Crescent</v>
      </c>
      <c r="M395" t="str">
        <f>VLOOKUP(C395,List!$A$2:$C$2089,2,)</f>
        <v>Northern</v>
      </c>
      <c r="N395" t="str">
        <f t="shared" si="49"/>
        <v>Mornington Crescent|Northern</v>
      </c>
      <c r="O395">
        <f>VLOOKUP(N395,Depth!$A$2:$F$427,3,)</f>
        <v>24</v>
      </c>
      <c r="P395">
        <f>VLOOKUP(N395,Depth!$A$2:$F$427,5,)</f>
        <v>108.71</v>
      </c>
      <c r="Q395">
        <f>VLOOKUP(N395,Depth!$A$2:$F$427,6,)</f>
        <v>15.29</v>
      </c>
      <c r="R395">
        <f>VLOOKUP(L395,longitude_latitude!C:J,7,)</f>
        <v>-0.13714346099999999</v>
      </c>
      <c r="S395">
        <f>VLOOKUP(L395,longitude_latitude!C:J,8,)</f>
        <v>51.53419787</v>
      </c>
      <c r="T395">
        <f t="shared" si="50"/>
        <v>-7.0675782557506279</v>
      </c>
      <c r="U395">
        <f>VLOOKUP(M395,LINE!$A$2:$B$13,2,)</f>
        <v>9</v>
      </c>
      <c r="V395">
        <f>VLOOKUP(L395,Entry_exit!B:P,4,)</f>
        <v>6948</v>
      </c>
      <c r="W395">
        <f>2020 - VLOOKUP(L395, age!$A:$D,4,)</f>
        <v>113</v>
      </c>
      <c r="X395">
        <f>VLOOKUP(H395,'air-quality-london-time-of-day'!E:G,3,FALSE)</f>
        <v>13.3</v>
      </c>
      <c r="Y395">
        <f>VLOOKUP(I395,Weather!F:K,2,)</f>
        <v>5.3591836734693548</v>
      </c>
      <c r="Z395">
        <f>VLOOKUP(I395,Weather!F:K,3,)</f>
        <v>0.03</v>
      </c>
      <c r="AA395">
        <f>VLOOKUP(I395,Weather!F:K,4,)</f>
        <v>0.76</v>
      </c>
      <c r="AB395">
        <f>VLOOKUP(I395,Weather!F:K,5,)</f>
        <v>1016</v>
      </c>
      <c r="AC395">
        <f>VLOOKUP(I395,Weather!F:K,6,)</f>
        <v>1</v>
      </c>
    </row>
    <row r="396" spans="1:29" x14ac:dyDescent="0.25">
      <c r="A396" t="s">
        <v>7</v>
      </c>
      <c r="B396" t="s">
        <v>5</v>
      </c>
      <c r="C396" s="1">
        <v>41989.438888888886</v>
      </c>
      <c r="D396" s="3">
        <f t="shared" si="48"/>
        <v>2014</v>
      </c>
      <c r="E396" s="3">
        <f t="shared" si="51"/>
        <v>12</v>
      </c>
      <c r="F396" s="3">
        <f t="shared" si="52"/>
        <v>10</v>
      </c>
      <c r="G396" s="3">
        <f t="shared" si="53"/>
        <v>16</v>
      </c>
      <c r="H396" s="3" t="str">
        <f t="shared" si="54"/>
        <v>20141210</v>
      </c>
      <c r="I396" s="3" t="str">
        <f t="shared" si="55"/>
        <v>2014121016</v>
      </c>
      <c r="J396">
        <v>165</v>
      </c>
      <c r="K396">
        <v>99</v>
      </c>
      <c r="L396" t="str">
        <f>VLOOKUP(C396,List!$A$2:$C$2089,3,)</f>
        <v>Camden Town</v>
      </c>
      <c r="M396" t="str">
        <f>VLOOKUP(C396,List!$A$2:$C$2089,2,)</f>
        <v>Northern</v>
      </c>
      <c r="N396" t="str">
        <f t="shared" si="49"/>
        <v>Camden Town|Northern</v>
      </c>
      <c r="O396">
        <f>VLOOKUP(N396,Depth!$A$2:$F$427,3,)</f>
        <v>27</v>
      </c>
      <c r="P396">
        <f>VLOOKUP(N396,Depth!$A$2:$F$427,5,)</f>
        <v>110.545</v>
      </c>
      <c r="Q396">
        <f>VLOOKUP(N396,Depth!$A$2:$F$427,6,)</f>
        <v>16.454999999999998</v>
      </c>
      <c r="R396">
        <f>VLOOKUP(L396,longitude_latitude!C:J,7,)</f>
        <v>-0.14101688800000001</v>
      </c>
      <c r="S396">
        <f>VLOOKUP(L396,longitude_latitude!C:J,8,)</f>
        <v>51.538724119999998</v>
      </c>
      <c r="T396">
        <f t="shared" si="50"/>
        <v>-7.2678304868929384</v>
      </c>
      <c r="U396">
        <f>VLOOKUP(M396,LINE!$A$2:$B$13,2,)</f>
        <v>9</v>
      </c>
      <c r="V396">
        <f>VLOOKUP(L396,Entry_exit!B:P,4,)</f>
        <v>29308</v>
      </c>
      <c r="W396">
        <f>2020 - VLOOKUP(L396, age!$A:$D,4,)</f>
        <v>113</v>
      </c>
      <c r="X396">
        <f>VLOOKUP(H396,'air-quality-london-time-of-day'!E:G,3,FALSE)</f>
        <v>13.3</v>
      </c>
      <c r="Y396">
        <f>VLOOKUP(I396,Weather!F:K,2,)</f>
        <v>5.3591836734693548</v>
      </c>
      <c r="Z396">
        <f>VLOOKUP(I396,Weather!F:K,3,)</f>
        <v>0.03</v>
      </c>
      <c r="AA396">
        <f>VLOOKUP(I396,Weather!F:K,4,)</f>
        <v>0.76</v>
      </c>
      <c r="AB396">
        <f>VLOOKUP(I396,Weather!F:K,5,)</f>
        <v>1016</v>
      </c>
      <c r="AC396">
        <f>VLOOKUP(I396,Weather!F:K,6,)</f>
        <v>1</v>
      </c>
    </row>
    <row r="397" spans="1:29" x14ac:dyDescent="0.25">
      <c r="A397" t="s">
        <v>7</v>
      </c>
      <c r="B397" t="s">
        <v>5</v>
      </c>
      <c r="C397" s="1">
        <v>41989.439583333333</v>
      </c>
      <c r="D397" s="3">
        <f t="shared" si="48"/>
        <v>2014</v>
      </c>
      <c r="E397" s="3">
        <f t="shared" si="51"/>
        <v>12</v>
      </c>
      <c r="F397" s="3">
        <f t="shared" si="52"/>
        <v>10</v>
      </c>
      <c r="G397" s="3">
        <f t="shared" si="53"/>
        <v>16</v>
      </c>
      <c r="H397" s="3" t="str">
        <f t="shared" si="54"/>
        <v>20141210</v>
      </c>
      <c r="I397" s="3" t="str">
        <f t="shared" si="55"/>
        <v>2014121016</v>
      </c>
      <c r="J397">
        <v>178</v>
      </c>
      <c r="K397">
        <v>106.8</v>
      </c>
      <c r="L397" t="str">
        <f>VLOOKUP(C397,List!$A$2:$C$2089,3,)</f>
        <v>Camden Town</v>
      </c>
      <c r="M397" t="str">
        <f>VLOOKUP(C397,List!$A$2:$C$2089,2,)</f>
        <v>Northern</v>
      </c>
      <c r="N397" t="str">
        <f t="shared" si="49"/>
        <v>Camden Town|Northern</v>
      </c>
      <c r="O397">
        <f>VLOOKUP(N397,Depth!$A$2:$F$427,3,)</f>
        <v>27</v>
      </c>
      <c r="P397">
        <f>VLOOKUP(N397,Depth!$A$2:$F$427,5,)</f>
        <v>110.545</v>
      </c>
      <c r="Q397">
        <f>VLOOKUP(N397,Depth!$A$2:$F$427,6,)</f>
        <v>16.454999999999998</v>
      </c>
      <c r="R397">
        <f>VLOOKUP(L397,longitude_latitude!C:J,7,)</f>
        <v>-0.14101688800000001</v>
      </c>
      <c r="S397">
        <f>VLOOKUP(L397,longitude_latitude!C:J,8,)</f>
        <v>51.538724119999998</v>
      </c>
      <c r="T397">
        <f t="shared" si="50"/>
        <v>-7.2678304868929384</v>
      </c>
      <c r="U397">
        <f>VLOOKUP(M397,LINE!$A$2:$B$13,2,)</f>
        <v>9</v>
      </c>
      <c r="V397">
        <f>VLOOKUP(L397,Entry_exit!B:P,4,)</f>
        <v>29308</v>
      </c>
      <c r="W397">
        <f>2020 - VLOOKUP(L397, age!$A:$D,4,)</f>
        <v>113</v>
      </c>
      <c r="X397">
        <f>VLOOKUP(H397,'air-quality-london-time-of-day'!E:G,3,FALSE)</f>
        <v>13.3</v>
      </c>
      <c r="Y397">
        <f>VLOOKUP(I397,Weather!F:K,2,)</f>
        <v>5.3591836734693548</v>
      </c>
      <c r="Z397">
        <f>VLOOKUP(I397,Weather!F:K,3,)</f>
        <v>0.03</v>
      </c>
      <c r="AA397">
        <f>VLOOKUP(I397,Weather!F:K,4,)</f>
        <v>0.76</v>
      </c>
      <c r="AB397">
        <f>VLOOKUP(I397,Weather!F:K,5,)</f>
        <v>1016</v>
      </c>
      <c r="AC397">
        <f>VLOOKUP(I397,Weather!F:K,6,)</f>
        <v>1</v>
      </c>
    </row>
    <row r="398" spans="1:29" x14ac:dyDescent="0.25">
      <c r="A398" t="s">
        <v>7</v>
      </c>
      <c r="B398" t="s">
        <v>5</v>
      </c>
      <c r="C398" s="1">
        <v>41989.44027777778</v>
      </c>
      <c r="D398" s="3">
        <f t="shared" si="48"/>
        <v>2014</v>
      </c>
      <c r="E398" s="3">
        <f t="shared" si="51"/>
        <v>12</v>
      </c>
      <c r="F398" s="3">
        <f t="shared" si="52"/>
        <v>10</v>
      </c>
      <c r="G398" s="3">
        <f t="shared" si="53"/>
        <v>16</v>
      </c>
      <c r="H398" s="3" t="str">
        <f t="shared" si="54"/>
        <v>20141210</v>
      </c>
      <c r="I398" s="3" t="str">
        <f t="shared" si="55"/>
        <v>2014121016</v>
      </c>
      <c r="J398">
        <v>181</v>
      </c>
      <c r="K398">
        <v>108.6</v>
      </c>
      <c r="L398" t="str">
        <f>VLOOKUP(C398,List!$A$2:$C$2089,3,)</f>
        <v>Kentish Town</v>
      </c>
      <c r="M398" t="str">
        <f>VLOOKUP(C398,List!$A$2:$C$2089,2,)</f>
        <v>Northern</v>
      </c>
      <c r="N398" t="str">
        <f t="shared" si="49"/>
        <v>Kentish Town|Northern</v>
      </c>
      <c r="O398">
        <f>VLOOKUP(N398,Depth!$A$2:$F$427,3,)</f>
        <v>37</v>
      </c>
      <c r="P398">
        <f>VLOOKUP(N398,Depth!$A$2:$F$427,5,)</f>
        <v>114.38500000000001</v>
      </c>
      <c r="Q398">
        <f>VLOOKUP(N398,Depth!$A$2:$F$427,6,)</f>
        <v>22.614999999999998</v>
      </c>
      <c r="R398">
        <f>VLOOKUP(L398,longitude_latitude!C:J,7,)</f>
        <v>-0.13914119</v>
      </c>
      <c r="S398">
        <f>VLOOKUP(L398,longitude_latitude!C:J,8,)</f>
        <v>51.549788650000004</v>
      </c>
      <c r="T398">
        <f t="shared" si="50"/>
        <v>-7.1726989370094936</v>
      </c>
      <c r="U398">
        <f>VLOOKUP(M398,LINE!$A$2:$B$13,2,)</f>
        <v>9</v>
      </c>
      <c r="V398">
        <f>VLOOKUP(L398,Entry_exit!B:P,4,)</f>
        <v>17315</v>
      </c>
      <c r="W398">
        <f>2020 - VLOOKUP(L398, age!$A:$D,4,)</f>
        <v>113</v>
      </c>
      <c r="X398">
        <f>VLOOKUP(H398,'air-quality-london-time-of-day'!E:G,3,FALSE)</f>
        <v>13.3</v>
      </c>
      <c r="Y398">
        <f>VLOOKUP(I398,Weather!F:K,2,)</f>
        <v>5.3591836734693548</v>
      </c>
      <c r="Z398">
        <f>VLOOKUP(I398,Weather!F:K,3,)</f>
        <v>0.03</v>
      </c>
      <c r="AA398">
        <f>VLOOKUP(I398,Weather!F:K,4,)</f>
        <v>0.76</v>
      </c>
      <c r="AB398">
        <f>VLOOKUP(I398,Weather!F:K,5,)</f>
        <v>1016</v>
      </c>
      <c r="AC398">
        <f>VLOOKUP(I398,Weather!F:K,6,)</f>
        <v>1</v>
      </c>
    </row>
    <row r="399" spans="1:29" x14ac:dyDescent="0.25">
      <c r="A399" t="s">
        <v>7</v>
      </c>
      <c r="B399" t="s">
        <v>5</v>
      </c>
      <c r="C399" s="1">
        <v>41989.440972222219</v>
      </c>
      <c r="D399" s="3">
        <f t="shared" si="48"/>
        <v>2014</v>
      </c>
      <c r="E399" s="3">
        <f t="shared" si="51"/>
        <v>12</v>
      </c>
      <c r="F399" s="3">
        <f t="shared" si="52"/>
        <v>10</v>
      </c>
      <c r="G399" s="3">
        <f t="shared" si="53"/>
        <v>16</v>
      </c>
      <c r="H399" s="3" t="str">
        <f t="shared" si="54"/>
        <v>20141210</v>
      </c>
      <c r="I399" s="3" t="str">
        <f t="shared" si="55"/>
        <v>2014121016</v>
      </c>
      <c r="J399">
        <v>173</v>
      </c>
      <c r="K399">
        <v>103.8</v>
      </c>
      <c r="L399" t="str">
        <f>VLOOKUP(C399,List!$A$2:$C$2089,3,)</f>
        <v>Kentish Town</v>
      </c>
      <c r="M399" t="str">
        <f>VLOOKUP(C399,List!$A$2:$C$2089,2,)</f>
        <v>Northern</v>
      </c>
      <c r="N399" t="str">
        <f t="shared" si="49"/>
        <v>Kentish Town|Northern</v>
      </c>
      <c r="O399">
        <f>VLOOKUP(N399,Depth!$A$2:$F$427,3,)</f>
        <v>37</v>
      </c>
      <c r="P399">
        <f>VLOOKUP(N399,Depth!$A$2:$F$427,5,)</f>
        <v>114.38500000000001</v>
      </c>
      <c r="Q399">
        <f>VLOOKUP(N399,Depth!$A$2:$F$427,6,)</f>
        <v>22.614999999999998</v>
      </c>
      <c r="R399">
        <f>VLOOKUP(L399,longitude_latitude!C:J,7,)</f>
        <v>-0.13914119</v>
      </c>
      <c r="S399">
        <f>VLOOKUP(L399,longitude_latitude!C:J,8,)</f>
        <v>51.549788650000004</v>
      </c>
      <c r="T399">
        <f t="shared" si="50"/>
        <v>-7.1726989370094936</v>
      </c>
      <c r="U399">
        <f>VLOOKUP(M399,LINE!$A$2:$B$13,2,)</f>
        <v>9</v>
      </c>
      <c r="V399">
        <f>VLOOKUP(L399,Entry_exit!B:P,4,)</f>
        <v>17315</v>
      </c>
      <c r="W399">
        <f>2020 - VLOOKUP(L399, age!$A:$D,4,)</f>
        <v>113</v>
      </c>
      <c r="X399">
        <f>VLOOKUP(H399,'air-quality-london-time-of-day'!E:G,3,FALSE)</f>
        <v>13.3</v>
      </c>
      <c r="Y399">
        <f>VLOOKUP(I399,Weather!F:K,2,)</f>
        <v>5.3591836734693548</v>
      </c>
      <c r="Z399">
        <f>VLOOKUP(I399,Weather!F:K,3,)</f>
        <v>0.03</v>
      </c>
      <c r="AA399">
        <f>VLOOKUP(I399,Weather!F:K,4,)</f>
        <v>0.76</v>
      </c>
      <c r="AB399">
        <f>VLOOKUP(I399,Weather!F:K,5,)</f>
        <v>1016</v>
      </c>
      <c r="AC399">
        <f>VLOOKUP(I399,Weather!F:K,6,)</f>
        <v>1</v>
      </c>
    </row>
    <row r="400" spans="1:29" x14ac:dyDescent="0.25">
      <c r="A400" t="s">
        <v>7</v>
      </c>
      <c r="B400" t="s">
        <v>5</v>
      </c>
      <c r="C400" s="1">
        <v>41989.441666666666</v>
      </c>
      <c r="D400" s="3">
        <f t="shared" si="48"/>
        <v>2014</v>
      </c>
      <c r="E400" s="3">
        <f t="shared" si="51"/>
        <v>12</v>
      </c>
      <c r="F400" s="3">
        <f t="shared" si="52"/>
        <v>10</v>
      </c>
      <c r="G400" s="3">
        <f t="shared" si="53"/>
        <v>16</v>
      </c>
      <c r="H400" s="3" t="str">
        <f t="shared" si="54"/>
        <v>20141210</v>
      </c>
      <c r="I400" s="3" t="str">
        <f t="shared" si="55"/>
        <v>2014121016</v>
      </c>
      <c r="J400">
        <v>173</v>
      </c>
      <c r="K400">
        <v>103.8</v>
      </c>
      <c r="L400" t="str">
        <f>VLOOKUP(C400,List!$A$2:$C$2089,3,)</f>
        <v>Tufnell Park</v>
      </c>
      <c r="M400" t="str">
        <f>VLOOKUP(C400,List!$A$2:$C$2089,2,)</f>
        <v>Northern</v>
      </c>
      <c r="N400" t="str">
        <f t="shared" si="49"/>
        <v>Tufnell Park|Northern</v>
      </c>
      <c r="O400">
        <f>VLOOKUP(N400,Depth!$A$2:$F$427,3,)</f>
        <v>44</v>
      </c>
      <c r="P400">
        <f>VLOOKUP(N400,Depth!$A$2:$F$427,5,)</f>
        <v>123.29</v>
      </c>
      <c r="Q400">
        <f>VLOOKUP(N400,Depth!$A$2:$F$427,6,)</f>
        <v>20.71</v>
      </c>
      <c r="R400">
        <f>VLOOKUP(L400,longitude_latitude!C:J,7,)</f>
        <v>-0.136858377</v>
      </c>
      <c r="S400">
        <f>VLOOKUP(L400,longitude_latitude!C:J,8,)</f>
        <v>51.556339800000003</v>
      </c>
      <c r="T400">
        <f t="shared" si="50"/>
        <v>-7.0559169890885052</v>
      </c>
      <c r="U400">
        <f>VLOOKUP(M400,LINE!$A$2:$B$13,2,)</f>
        <v>9</v>
      </c>
      <c r="V400">
        <f>VLOOKUP(L400,Entry_exit!B:P,4,)</f>
        <v>0</v>
      </c>
      <c r="W400">
        <f>2020 - VLOOKUP(L400, age!$A:$D,4,)</f>
        <v>113</v>
      </c>
      <c r="X400">
        <f>VLOOKUP(H400,'air-quality-london-time-of-day'!E:G,3,FALSE)</f>
        <v>13.3</v>
      </c>
      <c r="Y400">
        <f>VLOOKUP(I400,Weather!F:K,2,)</f>
        <v>5.3591836734693548</v>
      </c>
      <c r="Z400">
        <f>VLOOKUP(I400,Weather!F:K,3,)</f>
        <v>0.03</v>
      </c>
      <c r="AA400">
        <f>VLOOKUP(I400,Weather!F:K,4,)</f>
        <v>0.76</v>
      </c>
      <c r="AB400">
        <f>VLOOKUP(I400,Weather!F:K,5,)</f>
        <v>1016</v>
      </c>
      <c r="AC400">
        <f>VLOOKUP(I400,Weather!F:K,6,)</f>
        <v>1</v>
      </c>
    </row>
    <row r="401" spans="1:29" x14ac:dyDescent="0.25">
      <c r="A401" t="s">
        <v>7</v>
      </c>
      <c r="B401" t="s">
        <v>5</v>
      </c>
      <c r="C401" s="1">
        <v>41989.442361111112</v>
      </c>
      <c r="D401" s="3">
        <f t="shared" si="48"/>
        <v>2014</v>
      </c>
      <c r="E401" s="3">
        <f t="shared" si="51"/>
        <v>12</v>
      </c>
      <c r="F401" s="3">
        <f t="shared" si="52"/>
        <v>10</v>
      </c>
      <c r="G401" s="3">
        <f t="shared" si="53"/>
        <v>16</v>
      </c>
      <c r="H401" s="3" t="str">
        <f t="shared" si="54"/>
        <v>20141210</v>
      </c>
      <c r="I401" s="3" t="str">
        <f t="shared" si="55"/>
        <v>2014121016</v>
      </c>
      <c r="J401">
        <v>169</v>
      </c>
      <c r="K401">
        <v>101.4</v>
      </c>
      <c r="L401" t="str">
        <f>VLOOKUP(C401,List!$A$2:$C$2089,3,)</f>
        <v>Tufnell Park</v>
      </c>
      <c r="M401" t="str">
        <f>VLOOKUP(C401,List!$A$2:$C$2089,2,)</f>
        <v>Northern</v>
      </c>
      <c r="N401" t="str">
        <f t="shared" si="49"/>
        <v>Tufnell Park|Northern</v>
      </c>
      <c r="O401">
        <f>VLOOKUP(N401,Depth!$A$2:$F$427,3,)</f>
        <v>44</v>
      </c>
      <c r="P401">
        <f>VLOOKUP(N401,Depth!$A$2:$F$427,5,)</f>
        <v>123.29</v>
      </c>
      <c r="Q401">
        <f>VLOOKUP(N401,Depth!$A$2:$F$427,6,)</f>
        <v>20.71</v>
      </c>
      <c r="R401">
        <f>VLOOKUP(L401,longitude_latitude!C:J,7,)</f>
        <v>-0.136858377</v>
      </c>
      <c r="S401">
        <f>VLOOKUP(L401,longitude_latitude!C:J,8,)</f>
        <v>51.556339800000003</v>
      </c>
      <c r="T401">
        <f t="shared" si="50"/>
        <v>-7.0559169890885052</v>
      </c>
      <c r="U401">
        <f>VLOOKUP(M401,LINE!$A$2:$B$13,2,)</f>
        <v>9</v>
      </c>
      <c r="V401">
        <f>VLOOKUP(L401,Entry_exit!B:P,4,)</f>
        <v>0</v>
      </c>
      <c r="W401">
        <f>2020 - VLOOKUP(L401, age!$A:$D,4,)</f>
        <v>113</v>
      </c>
      <c r="X401">
        <f>VLOOKUP(H401,'air-quality-london-time-of-day'!E:G,3,FALSE)</f>
        <v>13.3</v>
      </c>
      <c r="Y401">
        <f>VLOOKUP(I401,Weather!F:K,2,)</f>
        <v>5.3591836734693548</v>
      </c>
      <c r="Z401">
        <f>VLOOKUP(I401,Weather!F:K,3,)</f>
        <v>0.03</v>
      </c>
      <c r="AA401">
        <f>VLOOKUP(I401,Weather!F:K,4,)</f>
        <v>0.76</v>
      </c>
      <c r="AB401">
        <f>VLOOKUP(I401,Weather!F:K,5,)</f>
        <v>1016</v>
      </c>
      <c r="AC401">
        <f>VLOOKUP(I401,Weather!F:K,6,)</f>
        <v>1</v>
      </c>
    </row>
    <row r="402" spans="1:29" x14ac:dyDescent="0.25">
      <c r="A402" t="s">
        <v>7</v>
      </c>
      <c r="B402" t="s">
        <v>5</v>
      </c>
      <c r="C402" s="1">
        <v>41989.443055555559</v>
      </c>
      <c r="D402" s="3">
        <f t="shared" si="48"/>
        <v>2014</v>
      </c>
      <c r="E402" s="3">
        <f t="shared" si="51"/>
        <v>12</v>
      </c>
      <c r="F402" s="3">
        <f t="shared" si="52"/>
        <v>10</v>
      </c>
      <c r="G402" s="3">
        <f t="shared" si="53"/>
        <v>16</v>
      </c>
      <c r="H402" s="3" t="str">
        <f t="shared" si="54"/>
        <v>20141210</v>
      </c>
      <c r="I402" s="3" t="str">
        <f t="shared" si="55"/>
        <v>2014121016</v>
      </c>
      <c r="J402">
        <v>173</v>
      </c>
      <c r="K402">
        <v>103.8</v>
      </c>
      <c r="L402" t="str">
        <f>VLOOKUP(C402,List!$A$2:$C$2089,3,)</f>
        <v>Archway</v>
      </c>
      <c r="M402" t="str">
        <f>VLOOKUP(C402,List!$A$2:$C$2089,2,)</f>
        <v>Northern</v>
      </c>
      <c r="N402" t="str">
        <f t="shared" si="49"/>
        <v>Archway|Northern</v>
      </c>
      <c r="O402">
        <f>VLOOKUP(N402,Depth!$A$2:$F$427,3,)</f>
        <v>56</v>
      </c>
      <c r="P402">
        <f>VLOOKUP(N402,Depth!$A$2:$F$427,5,)</f>
        <v>134.72999999999999</v>
      </c>
      <c r="Q402">
        <f>VLOOKUP(N402,Depth!$A$2:$F$427,6,)</f>
        <v>21.27</v>
      </c>
      <c r="R402">
        <f>VLOOKUP(L402,longitude_latitude!C:J,7,)</f>
        <v>-0.13344404000000001</v>
      </c>
      <c r="S402">
        <f>VLOOKUP(L402,longitude_latitude!C:J,8,)</f>
        <v>51.56403452</v>
      </c>
      <c r="T402">
        <f t="shared" si="50"/>
        <v>-6.8809130850482614</v>
      </c>
      <c r="U402">
        <f>VLOOKUP(M402,LINE!$A$2:$B$13,2,)</f>
        <v>9</v>
      </c>
      <c r="V402">
        <f>VLOOKUP(L402,Entry_exit!B:P,4,)</f>
        <v>16017</v>
      </c>
      <c r="W402">
        <f>2020 - VLOOKUP(L402, age!$A:$D,4,)</f>
        <v>113</v>
      </c>
      <c r="X402">
        <f>VLOOKUP(H402,'air-quality-london-time-of-day'!E:G,3,FALSE)</f>
        <v>13.3</v>
      </c>
      <c r="Y402">
        <f>VLOOKUP(I402,Weather!F:K,2,)</f>
        <v>5.3591836734693548</v>
      </c>
      <c r="Z402">
        <f>VLOOKUP(I402,Weather!F:K,3,)</f>
        <v>0.03</v>
      </c>
      <c r="AA402">
        <f>VLOOKUP(I402,Weather!F:K,4,)</f>
        <v>0.76</v>
      </c>
      <c r="AB402">
        <f>VLOOKUP(I402,Weather!F:K,5,)</f>
        <v>1016</v>
      </c>
      <c r="AC402">
        <f>VLOOKUP(I402,Weather!F:K,6,)</f>
        <v>1</v>
      </c>
    </row>
    <row r="403" spans="1:29" x14ac:dyDescent="0.25">
      <c r="A403" t="s">
        <v>7</v>
      </c>
      <c r="B403" t="s">
        <v>5</v>
      </c>
      <c r="C403" s="1">
        <v>41989.443749999999</v>
      </c>
      <c r="D403" s="3">
        <f t="shared" si="48"/>
        <v>2014</v>
      </c>
      <c r="E403" s="3">
        <f t="shared" si="51"/>
        <v>12</v>
      </c>
      <c r="F403" s="3">
        <f t="shared" si="52"/>
        <v>10</v>
      </c>
      <c r="G403" s="3">
        <f t="shared" si="53"/>
        <v>16</v>
      </c>
      <c r="H403" s="3" t="str">
        <f t="shared" si="54"/>
        <v>20141210</v>
      </c>
      <c r="I403" s="3" t="str">
        <f t="shared" si="55"/>
        <v>2014121016</v>
      </c>
      <c r="J403">
        <v>135</v>
      </c>
      <c r="K403">
        <v>81</v>
      </c>
      <c r="L403" t="str">
        <f>VLOOKUP(C403,List!$A$2:$C$2089,3,)</f>
        <v>Archway</v>
      </c>
      <c r="M403" t="str">
        <f>VLOOKUP(C403,List!$A$2:$C$2089,2,)</f>
        <v>Northern</v>
      </c>
      <c r="N403" t="str">
        <f t="shared" si="49"/>
        <v>Archway|Northern</v>
      </c>
      <c r="O403">
        <f>VLOOKUP(N403,Depth!$A$2:$F$427,3,)</f>
        <v>56</v>
      </c>
      <c r="P403">
        <f>VLOOKUP(N403,Depth!$A$2:$F$427,5,)</f>
        <v>134.72999999999999</v>
      </c>
      <c r="Q403">
        <f>VLOOKUP(N403,Depth!$A$2:$F$427,6,)</f>
        <v>21.27</v>
      </c>
      <c r="R403">
        <f>VLOOKUP(L403,longitude_latitude!C:J,7,)</f>
        <v>-0.13344404000000001</v>
      </c>
      <c r="S403">
        <f>VLOOKUP(L403,longitude_latitude!C:J,8,)</f>
        <v>51.56403452</v>
      </c>
      <c r="T403">
        <f t="shared" si="50"/>
        <v>-6.8809130850482614</v>
      </c>
      <c r="U403">
        <f>VLOOKUP(M403,LINE!$A$2:$B$13,2,)</f>
        <v>9</v>
      </c>
      <c r="V403">
        <f>VLOOKUP(L403,Entry_exit!B:P,4,)</f>
        <v>16017</v>
      </c>
      <c r="W403">
        <f>2020 - VLOOKUP(L403, age!$A:$D,4,)</f>
        <v>113</v>
      </c>
      <c r="X403">
        <f>VLOOKUP(H403,'air-quality-london-time-of-day'!E:G,3,FALSE)</f>
        <v>13.3</v>
      </c>
      <c r="Y403">
        <f>VLOOKUP(I403,Weather!F:K,2,)</f>
        <v>5.3591836734693548</v>
      </c>
      <c r="Z403">
        <f>VLOOKUP(I403,Weather!F:K,3,)</f>
        <v>0.03</v>
      </c>
      <c r="AA403">
        <f>VLOOKUP(I403,Weather!F:K,4,)</f>
        <v>0.76</v>
      </c>
      <c r="AB403">
        <f>VLOOKUP(I403,Weather!F:K,5,)</f>
        <v>1016</v>
      </c>
      <c r="AC403">
        <f>VLOOKUP(I403,Weather!F:K,6,)</f>
        <v>1</v>
      </c>
    </row>
    <row r="404" spans="1:29" x14ac:dyDescent="0.25">
      <c r="A404" t="s">
        <v>7</v>
      </c>
      <c r="B404" t="s">
        <v>5</v>
      </c>
      <c r="C404" s="1">
        <v>41989.444444444445</v>
      </c>
      <c r="D404" s="3">
        <f t="shared" si="48"/>
        <v>2014</v>
      </c>
      <c r="E404" s="3">
        <f t="shared" si="51"/>
        <v>12</v>
      </c>
      <c r="F404" s="3">
        <f t="shared" si="52"/>
        <v>10</v>
      </c>
      <c r="G404" s="3">
        <f t="shared" si="53"/>
        <v>16</v>
      </c>
      <c r="H404" s="3" t="str">
        <f t="shared" si="54"/>
        <v>20141210</v>
      </c>
      <c r="I404" s="3" t="str">
        <f t="shared" si="55"/>
        <v>2014121016</v>
      </c>
      <c r="J404">
        <v>135</v>
      </c>
      <c r="K404">
        <v>81</v>
      </c>
      <c r="L404" t="str">
        <f>VLOOKUP(C404,List!$A$2:$C$2089,3,)</f>
        <v>Highgate</v>
      </c>
      <c r="M404" t="str">
        <f>VLOOKUP(C404,List!$A$2:$C$2089,2,)</f>
        <v>Northern</v>
      </c>
      <c r="N404" t="str">
        <f t="shared" si="49"/>
        <v>Highgate|Northern</v>
      </c>
      <c r="O404">
        <f>VLOOKUP(N404,Depth!$A$2:$F$427,3,)</f>
        <v>100</v>
      </c>
      <c r="P404">
        <f>VLOOKUP(N404,Depth!$A$2:$F$427,5,)</f>
        <v>162.66999999999999</v>
      </c>
      <c r="Q404">
        <f>VLOOKUP(N404,Depth!$A$2:$F$427,6,)</f>
        <v>37.33</v>
      </c>
      <c r="R404">
        <f>VLOOKUP(L404,longitude_latitude!C:J,7,)</f>
        <v>-0.14486065200000001</v>
      </c>
      <c r="S404">
        <f>VLOOKUP(L404,longitude_latitude!C:J,8,)</f>
        <v>51.577342000000002</v>
      </c>
      <c r="T404">
        <f t="shared" si="50"/>
        <v>-7.4715273905469841</v>
      </c>
      <c r="U404">
        <f>VLOOKUP(M404,LINE!$A$2:$B$13,2,)</f>
        <v>9</v>
      </c>
      <c r="V404">
        <f>VLOOKUP(L404,Entry_exit!B:P,4,)</f>
        <v>8953</v>
      </c>
      <c r="W404">
        <f>2020 - VLOOKUP(L404, age!$A:$D,4,)</f>
        <v>79</v>
      </c>
      <c r="X404">
        <f>VLOOKUP(H404,'air-quality-london-time-of-day'!E:G,3,FALSE)</f>
        <v>13.3</v>
      </c>
      <c r="Y404">
        <f>VLOOKUP(I404,Weather!F:K,2,)</f>
        <v>5.3591836734693548</v>
      </c>
      <c r="Z404">
        <f>VLOOKUP(I404,Weather!F:K,3,)</f>
        <v>0.03</v>
      </c>
      <c r="AA404">
        <f>VLOOKUP(I404,Weather!F:K,4,)</f>
        <v>0.76</v>
      </c>
      <c r="AB404">
        <f>VLOOKUP(I404,Weather!F:K,5,)</f>
        <v>1016</v>
      </c>
      <c r="AC404">
        <f>VLOOKUP(I404,Weather!F:K,6,)</f>
        <v>1</v>
      </c>
    </row>
    <row r="405" spans="1:29" x14ac:dyDescent="0.25">
      <c r="A405" t="s">
        <v>7</v>
      </c>
      <c r="B405" t="s">
        <v>5</v>
      </c>
      <c r="C405" s="1">
        <v>41989.445138888892</v>
      </c>
      <c r="D405" s="3">
        <f t="shared" si="48"/>
        <v>2014</v>
      </c>
      <c r="E405" s="3">
        <f t="shared" si="51"/>
        <v>12</v>
      </c>
      <c r="F405" s="3">
        <f t="shared" si="52"/>
        <v>10</v>
      </c>
      <c r="G405" s="3">
        <f t="shared" si="53"/>
        <v>16</v>
      </c>
      <c r="H405" s="3" t="str">
        <f t="shared" si="54"/>
        <v>20141210</v>
      </c>
      <c r="I405" s="3" t="str">
        <f t="shared" si="55"/>
        <v>2014121016</v>
      </c>
      <c r="J405">
        <v>109</v>
      </c>
      <c r="K405">
        <v>65.400000000000006</v>
      </c>
      <c r="L405" t="str">
        <f>VLOOKUP(C405,List!$A$2:$C$2089,3,)</f>
        <v>Highgate</v>
      </c>
      <c r="M405" t="str">
        <f>VLOOKUP(C405,List!$A$2:$C$2089,2,)</f>
        <v>Northern</v>
      </c>
      <c r="N405" t="str">
        <f t="shared" si="49"/>
        <v>Highgate|Northern</v>
      </c>
      <c r="O405">
        <f>VLOOKUP(N405,Depth!$A$2:$F$427,3,)</f>
        <v>100</v>
      </c>
      <c r="P405">
        <f>VLOOKUP(N405,Depth!$A$2:$F$427,5,)</f>
        <v>162.66999999999999</v>
      </c>
      <c r="Q405">
        <f>VLOOKUP(N405,Depth!$A$2:$F$427,6,)</f>
        <v>37.33</v>
      </c>
      <c r="R405">
        <f>VLOOKUP(L405,longitude_latitude!C:J,7,)</f>
        <v>-0.14486065200000001</v>
      </c>
      <c r="S405">
        <f>VLOOKUP(L405,longitude_latitude!C:J,8,)</f>
        <v>51.577342000000002</v>
      </c>
      <c r="T405">
        <f t="shared" si="50"/>
        <v>-7.4715273905469841</v>
      </c>
      <c r="U405">
        <f>VLOOKUP(M405,LINE!$A$2:$B$13,2,)</f>
        <v>9</v>
      </c>
      <c r="V405">
        <f>VLOOKUP(L405,Entry_exit!B:P,4,)</f>
        <v>8953</v>
      </c>
      <c r="W405">
        <f>2020 - VLOOKUP(L405, age!$A:$D,4,)</f>
        <v>79</v>
      </c>
      <c r="X405">
        <f>VLOOKUP(H405,'air-quality-london-time-of-day'!E:G,3,FALSE)</f>
        <v>13.3</v>
      </c>
      <c r="Y405">
        <f>VLOOKUP(I405,Weather!F:K,2,)</f>
        <v>5.3591836734693548</v>
      </c>
      <c r="Z405">
        <f>VLOOKUP(I405,Weather!F:K,3,)</f>
        <v>0.03</v>
      </c>
      <c r="AA405">
        <f>VLOOKUP(I405,Weather!F:K,4,)</f>
        <v>0.76</v>
      </c>
      <c r="AB405">
        <f>VLOOKUP(I405,Weather!F:K,5,)</f>
        <v>1016</v>
      </c>
      <c r="AC405">
        <f>VLOOKUP(I405,Weather!F:K,6,)</f>
        <v>1</v>
      </c>
    </row>
    <row r="406" spans="1:29" x14ac:dyDescent="0.25">
      <c r="A406" t="s">
        <v>7</v>
      </c>
      <c r="B406" t="s">
        <v>5</v>
      </c>
      <c r="C406" s="1">
        <v>41989.445833333331</v>
      </c>
      <c r="D406" s="3">
        <f t="shared" si="48"/>
        <v>2014</v>
      </c>
      <c r="E406" s="3">
        <f t="shared" si="51"/>
        <v>12</v>
      </c>
      <c r="F406" s="3">
        <f t="shared" si="52"/>
        <v>10</v>
      </c>
      <c r="G406" s="3">
        <f t="shared" si="53"/>
        <v>16</v>
      </c>
      <c r="H406" s="3" t="str">
        <f t="shared" si="54"/>
        <v>20141210</v>
      </c>
      <c r="I406" s="3" t="str">
        <f t="shared" si="55"/>
        <v>2014121016</v>
      </c>
      <c r="J406">
        <v>115</v>
      </c>
      <c r="K406">
        <v>69</v>
      </c>
      <c r="L406" t="str">
        <f>VLOOKUP(C406,List!$A$2:$C$2089,3,)</f>
        <v>Highgate</v>
      </c>
      <c r="M406" t="str">
        <f>VLOOKUP(C406,List!$A$2:$C$2089,2,)</f>
        <v>Northern</v>
      </c>
      <c r="N406" t="str">
        <f t="shared" si="49"/>
        <v>Highgate|Northern</v>
      </c>
      <c r="O406">
        <f>VLOOKUP(N406,Depth!$A$2:$F$427,3,)</f>
        <v>100</v>
      </c>
      <c r="P406">
        <f>VLOOKUP(N406,Depth!$A$2:$F$427,5,)</f>
        <v>162.66999999999999</v>
      </c>
      <c r="Q406">
        <f>VLOOKUP(N406,Depth!$A$2:$F$427,6,)</f>
        <v>37.33</v>
      </c>
      <c r="R406">
        <f>VLOOKUP(L406,longitude_latitude!C:J,7,)</f>
        <v>-0.14486065200000001</v>
      </c>
      <c r="S406">
        <f>VLOOKUP(L406,longitude_latitude!C:J,8,)</f>
        <v>51.577342000000002</v>
      </c>
      <c r="T406">
        <f t="shared" si="50"/>
        <v>-7.4715273905469841</v>
      </c>
      <c r="U406">
        <f>VLOOKUP(M406,LINE!$A$2:$B$13,2,)</f>
        <v>9</v>
      </c>
      <c r="V406">
        <f>VLOOKUP(L406,Entry_exit!B:P,4,)</f>
        <v>8953</v>
      </c>
      <c r="W406">
        <f>2020 - VLOOKUP(L406, age!$A:$D,4,)</f>
        <v>79</v>
      </c>
      <c r="X406">
        <f>VLOOKUP(H406,'air-quality-london-time-of-day'!E:G,3,FALSE)</f>
        <v>13.3</v>
      </c>
      <c r="Y406">
        <f>VLOOKUP(I406,Weather!F:K,2,)</f>
        <v>5.3591836734693548</v>
      </c>
      <c r="Z406">
        <f>VLOOKUP(I406,Weather!F:K,3,)</f>
        <v>0.03</v>
      </c>
      <c r="AA406">
        <f>VLOOKUP(I406,Weather!F:K,4,)</f>
        <v>0.76</v>
      </c>
      <c r="AB406">
        <f>VLOOKUP(I406,Weather!F:K,5,)</f>
        <v>1016</v>
      </c>
      <c r="AC406">
        <f>VLOOKUP(I406,Weather!F:K,6,)</f>
        <v>1</v>
      </c>
    </row>
    <row r="407" spans="1:29" x14ac:dyDescent="0.25">
      <c r="A407" t="s">
        <v>7</v>
      </c>
      <c r="B407" t="s">
        <v>5</v>
      </c>
      <c r="C407" s="1">
        <v>41989.446527777778</v>
      </c>
      <c r="D407" s="3">
        <f t="shared" si="48"/>
        <v>2014</v>
      </c>
      <c r="E407" s="3">
        <f t="shared" si="51"/>
        <v>12</v>
      </c>
      <c r="F407" s="3">
        <f t="shared" si="52"/>
        <v>10</v>
      </c>
      <c r="G407" s="3">
        <f t="shared" si="53"/>
        <v>16</v>
      </c>
      <c r="H407" s="3" t="str">
        <f t="shared" si="54"/>
        <v>20141210</v>
      </c>
      <c r="I407" s="3" t="str">
        <f t="shared" si="55"/>
        <v>2014121016</v>
      </c>
      <c r="J407">
        <v>76</v>
      </c>
      <c r="K407">
        <v>45.6</v>
      </c>
      <c r="L407" t="str">
        <f>VLOOKUP(C407,List!$A$2:$C$2089,3,)</f>
        <v>East Finchley</v>
      </c>
      <c r="M407" t="str">
        <f>VLOOKUP(C407,List!$A$2:$C$2089,2,)</f>
        <v>Northern</v>
      </c>
      <c r="N407" t="str">
        <f t="shared" si="49"/>
        <v>East Finchley|Northern</v>
      </c>
      <c r="O407">
        <f>VLOOKUP(N407,Depth!$A$2:$F$427,3,)</f>
        <v>83</v>
      </c>
      <c r="P407">
        <f>VLOOKUP(N407,Depth!$A$2:$F$427,5,)</f>
        <v>187.4</v>
      </c>
      <c r="Q407">
        <f>VLOOKUP(N407,Depth!$A$2:$F$427,6,)</f>
        <v>-4.4000000000000004</v>
      </c>
      <c r="R407">
        <f>VLOOKUP(L407,longitude_latitude!C:J,7,)</f>
        <v>-0.163438627</v>
      </c>
      <c r="S407">
        <f>VLOOKUP(L407,longitude_latitude!C:J,8,)</f>
        <v>51.586653439999999</v>
      </c>
      <c r="T407">
        <f t="shared" si="50"/>
        <v>-8.431251809758427</v>
      </c>
      <c r="U407">
        <f>VLOOKUP(M407,LINE!$A$2:$B$13,2,)</f>
        <v>9</v>
      </c>
      <c r="V407">
        <f>VLOOKUP(L407,Entry_exit!B:P,4,)</f>
        <v>12207</v>
      </c>
      <c r="W407">
        <f>2020 - VLOOKUP(L407, age!$A:$D,4,)</f>
        <v>153</v>
      </c>
      <c r="X407">
        <f>VLOOKUP(H407,'air-quality-london-time-of-day'!E:G,3,FALSE)</f>
        <v>13.3</v>
      </c>
      <c r="Y407">
        <f>VLOOKUP(I407,Weather!F:K,2,)</f>
        <v>5.3591836734693548</v>
      </c>
      <c r="Z407">
        <f>VLOOKUP(I407,Weather!F:K,3,)</f>
        <v>0.03</v>
      </c>
      <c r="AA407">
        <f>VLOOKUP(I407,Weather!F:K,4,)</f>
        <v>0.76</v>
      </c>
      <c r="AB407">
        <f>VLOOKUP(I407,Weather!F:K,5,)</f>
        <v>1016</v>
      </c>
      <c r="AC407">
        <f>VLOOKUP(I407,Weather!F:K,6,)</f>
        <v>1</v>
      </c>
    </row>
    <row r="408" spans="1:29" x14ac:dyDescent="0.25">
      <c r="A408" t="s">
        <v>7</v>
      </c>
      <c r="B408" t="s">
        <v>5</v>
      </c>
      <c r="C408" s="1">
        <v>41989.447222222225</v>
      </c>
      <c r="D408" s="3">
        <f t="shared" si="48"/>
        <v>2014</v>
      </c>
      <c r="E408" s="3">
        <f t="shared" si="51"/>
        <v>12</v>
      </c>
      <c r="F408" s="3">
        <f t="shared" si="52"/>
        <v>10</v>
      </c>
      <c r="G408" s="3">
        <f t="shared" si="53"/>
        <v>16</v>
      </c>
      <c r="H408" s="3" t="str">
        <f t="shared" si="54"/>
        <v>20141210</v>
      </c>
      <c r="I408" s="3" t="str">
        <f t="shared" si="55"/>
        <v>2014121016</v>
      </c>
      <c r="J408">
        <v>40</v>
      </c>
      <c r="K408">
        <v>24</v>
      </c>
      <c r="L408" t="str">
        <f>VLOOKUP(C408,List!$A$2:$C$2089,3,)</f>
        <v>East Finchley</v>
      </c>
      <c r="M408" t="str">
        <f>VLOOKUP(C408,List!$A$2:$C$2089,2,)</f>
        <v>Northern</v>
      </c>
      <c r="N408" t="str">
        <f t="shared" si="49"/>
        <v>East Finchley|Northern</v>
      </c>
      <c r="O408">
        <f>VLOOKUP(N408,Depth!$A$2:$F$427,3,)</f>
        <v>83</v>
      </c>
      <c r="P408">
        <f>VLOOKUP(N408,Depth!$A$2:$F$427,5,)</f>
        <v>187.4</v>
      </c>
      <c r="Q408">
        <f>VLOOKUP(N408,Depth!$A$2:$F$427,6,)</f>
        <v>-4.4000000000000004</v>
      </c>
      <c r="R408">
        <f>VLOOKUP(L408,longitude_latitude!C:J,7,)</f>
        <v>-0.163438627</v>
      </c>
      <c r="S408">
        <f>VLOOKUP(L408,longitude_latitude!C:J,8,)</f>
        <v>51.586653439999999</v>
      </c>
      <c r="T408">
        <f t="shared" si="50"/>
        <v>-8.431251809758427</v>
      </c>
      <c r="U408">
        <f>VLOOKUP(M408,LINE!$A$2:$B$13,2,)</f>
        <v>9</v>
      </c>
      <c r="V408">
        <f>VLOOKUP(L408,Entry_exit!B:P,4,)</f>
        <v>12207</v>
      </c>
      <c r="W408">
        <f>2020 - VLOOKUP(L408, age!$A:$D,4,)</f>
        <v>153</v>
      </c>
      <c r="X408">
        <f>VLOOKUP(H408,'air-quality-london-time-of-day'!E:G,3,FALSE)</f>
        <v>13.3</v>
      </c>
      <c r="Y408">
        <f>VLOOKUP(I408,Weather!F:K,2,)</f>
        <v>5.3591836734693548</v>
      </c>
      <c r="Z408">
        <f>VLOOKUP(I408,Weather!F:K,3,)</f>
        <v>0.03</v>
      </c>
      <c r="AA408">
        <f>VLOOKUP(I408,Weather!F:K,4,)</f>
        <v>0.76</v>
      </c>
      <c r="AB408">
        <f>VLOOKUP(I408,Weather!F:K,5,)</f>
        <v>1016</v>
      </c>
      <c r="AC408">
        <f>VLOOKUP(I408,Weather!F:K,6,)</f>
        <v>1</v>
      </c>
    </row>
    <row r="409" spans="1:29" x14ac:dyDescent="0.25">
      <c r="A409" t="s">
        <v>7</v>
      </c>
      <c r="B409" t="s">
        <v>5</v>
      </c>
      <c r="C409" s="1">
        <v>41989.447916666664</v>
      </c>
      <c r="D409" s="3">
        <f t="shared" si="48"/>
        <v>2014</v>
      </c>
      <c r="E409" s="3">
        <f t="shared" si="51"/>
        <v>12</v>
      </c>
      <c r="F409" s="3">
        <f t="shared" si="52"/>
        <v>10</v>
      </c>
      <c r="G409" s="3">
        <f t="shared" si="53"/>
        <v>16</v>
      </c>
      <c r="H409" s="3" t="str">
        <f t="shared" si="54"/>
        <v>20141210</v>
      </c>
      <c r="I409" s="3" t="str">
        <f t="shared" si="55"/>
        <v>2014121016</v>
      </c>
      <c r="J409">
        <v>48</v>
      </c>
      <c r="K409">
        <v>28.8</v>
      </c>
      <c r="L409" t="str">
        <f>VLOOKUP(C409,List!$A$2:$C$2089,3,)</f>
        <v>East Finchley</v>
      </c>
      <c r="M409" t="str">
        <f>VLOOKUP(C409,List!$A$2:$C$2089,2,)</f>
        <v>Northern</v>
      </c>
      <c r="N409" t="str">
        <f t="shared" si="49"/>
        <v>East Finchley|Northern</v>
      </c>
      <c r="O409">
        <f>VLOOKUP(N409,Depth!$A$2:$F$427,3,)</f>
        <v>83</v>
      </c>
      <c r="P409">
        <f>VLOOKUP(N409,Depth!$A$2:$F$427,5,)</f>
        <v>187.4</v>
      </c>
      <c r="Q409">
        <f>VLOOKUP(N409,Depth!$A$2:$F$427,6,)</f>
        <v>-4.4000000000000004</v>
      </c>
      <c r="R409">
        <f>VLOOKUP(L409,longitude_latitude!C:J,7,)</f>
        <v>-0.163438627</v>
      </c>
      <c r="S409">
        <f>VLOOKUP(L409,longitude_latitude!C:J,8,)</f>
        <v>51.586653439999999</v>
      </c>
      <c r="T409">
        <f t="shared" si="50"/>
        <v>-8.431251809758427</v>
      </c>
      <c r="U409">
        <f>VLOOKUP(M409,LINE!$A$2:$B$13,2,)</f>
        <v>9</v>
      </c>
      <c r="V409">
        <f>VLOOKUP(L409,Entry_exit!B:P,4,)</f>
        <v>12207</v>
      </c>
      <c r="W409">
        <f>2020 - VLOOKUP(L409, age!$A:$D,4,)</f>
        <v>153</v>
      </c>
      <c r="X409">
        <f>VLOOKUP(H409,'air-quality-london-time-of-day'!E:G,3,FALSE)</f>
        <v>13.3</v>
      </c>
      <c r="Y409">
        <f>VLOOKUP(I409,Weather!F:K,2,)</f>
        <v>5.3591836734693548</v>
      </c>
      <c r="Z409">
        <f>VLOOKUP(I409,Weather!F:K,3,)</f>
        <v>0.03</v>
      </c>
      <c r="AA409">
        <f>VLOOKUP(I409,Weather!F:K,4,)</f>
        <v>0.76</v>
      </c>
      <c r="AB409">
        <f>VLOOKUP(I409,Weather!F:K,5,)</f>
        <v>1016</v>
      </c>
      <c r="AC409">
        <f>VLOOKUP(I409,Weather!F:K,6,)</f>
        <v>1</v>
      </c>
    </row>
    <row r="410" spans="1:29" x14ac:dyDescent="0.25">
      <c r="A410" t="s">
        <v>7</v>
      </c>
      <c r="B410" t="s">
        <v>5</v>
      </c>
      <c r="C410" s="1">
        <v>41989.448611111111</v>
      </c>
      <c r="D410" s="3">
        <f t="shared" si="48"/>
        <v>2014</v>
      </c>
      <c r="E410" s="3">
        <f t="shared" si="51"/>
        <v>12</v>
      </c>
      <c r="F410" s="3">
        <f t="shared" si="52"/>
        <v>10</v>
      </c>
      <c r="G410" s="3">
        <f t="shared" si="53"/>
        <v>16</v>
      </c>
      <c r="H410" s="3" t="str">
        <f t="shared" si="54"/>
        <v>20141210</v>
      </c>
      <c r="I410" s="3" t="str">
        <f t="shared" si="55"/>
        <v>2014121016</v>
      </c>
      <c r="J410">
        <v>39</v>
      </c>
      <c r="K410">
        <v>23.4</v>
      </c>
      <c r="L410" t="str">
        <f>VLOOKUP(C410,List!$A$2:$C$2089,3,)</f>
        <v>East Finchley</v>
      </c>
      <c r="M410" t="str">
        <f>VLOOKUP(C410,List!$A$2:$C$2089,2,)</f>
        <v>Northern</v>
      </c>
      <c r="N410" t="str">
        <f t="shared" si="49"/>
        <v>East Finchley|Northern</v>
      </c>
      <c r="O410">
        <f>VLOOKUP(N410,Depth!$A$2:$F$427,3,)</f>
        <v>83</v>
      </c>
      <c r="P410">
        <f>VLOOKUP(N410,Depth!$A$2:$F$427,5,)</f>
        <v>187.4</v>
      </c>
      <c r="Q410">
        <f>VLOOKUP(N410,Depth!$A$2:$F$427,6,)</f>
        <v>-4.4000000000000004</v>
      </c>
      <c r="R410">
        <f>VLOOKUP(L410,longitude_latitude!C:J,7,)</f>
        <v>-0.163438627</v>
      </c>
      <c r="S410">
        <f>VLOOKUP(L410,longitude_latitude!C:J,8,)</f>
        <v>51.586653439999999</v>
      </c>
      <c r="T410">
        <f t="shared" si="50"/>
        <v>-8.431251809758427</v>
      </c>
      <c r="U410">
        <f>VLOOKUP(M410,LINE!$A$2:$B$13,2,)</f>
        <v>9</v>
      </c>
      <c r="V410">
        <f>VLOOKUP(L410,Entry_exit!B:P,4,)</f>
        <v>12207</v>
      </c>
      <c r="W410">
        <f>2020 - VLOOKUP(L410, age!$A:$D,4,)</f>
        <v>153</v>
      </c>
      <c r="X410">
        <f>VLOOKUP(H410,'air-quality-london-time-of-day'!E:G,3,FALSE)</f>
        <v>13.3</v>
      </c>
      <c r="Y410">
        <f>VLOOKUP(I410,Weather!F:K,2,)</f>
        <v>5.3591836734693548</v>
      </c>
      <c r="Z410">
        <f>VLOOKUP(I410,Weather!F:K,3,)</f>
        <v>0.03</v>
      </c>
      <c r="AA410">
        <f>VLOOKUP(I410,Weather!F:K,4,)</f>
        <v>0.76</v>
      </c>
      <c r="AB410">
        <f>VLOOKUP(I410,Weather!F:K,5,)</f>
        <v>1016</v>
      </c>
      <c r="AC410">
        <f>VLOOKUP(I410,Weather!F:K,6,)</f>
        <v>1</v>
      </c>
    </row>
    <row r="411" spans="1:29" x14ac:dyDescent="0.25">
      <c r="A411" t="s">
        <v>7</v>
      </c>
      <c r="B411" t="s">
        <v>5</v>
      </c>
      <c r="C411" s="1">
        <v>41989.449305555558</v>
      </c>
      <c r="D411" s="3">
        <f t="shared" si="48"/>
        <v>2014</v>
      </c>
      <c r="E411" s="3">
        <f t="shared" si="51"/>
        <v>12</v>
      </c>
      <c r="F411" s="3">
        <f t="shared" si="52"/>
        <v>10</v>
      </c>
      <c r="G411" s="3">
        <f t="shared" si="53"/>
        <v>16</v>
      </c>
      <c r="H411" s="3" t="str">
        <f t="shared" si="54"/>
        <v>20141210</v>
      </c>
      <c r="I411" s="3" t="str">
        <f t="shared" si="55"/>
        <v>2014121016</v>
      </c>
      <c r="J411">
        <v>43</v>
      </c>
      <c r="K411">
        <v>25.8</v>
      </c>
      <c r="L411" t="str">
        <f>VLOOKUP(C411,List!$A$2:$C$2089,3,)</f>
        <v>Finchley Central</v>
      </c>
      <c r="M411" t="str">
        <f>VLOOKUP(C411,List!$A$2:$C$2089,2,)</f>
        <v>Northern</v>
      </c>
      <c r="N411" t="str">
        <f t="shared" si="49"/>
        <v>Finchley Central|Northern</v>
      </c>
      <c r="O411">
        <f>VLOOKUP(N411,Depth!$A$2:$F$427,3,)</f>
        <v>87</v>
      </c>
      <c r="P411">
        <f>VLOOKUP(N411,Depth!$A$2:$F$427,5,)</f>
        <v>178.5</v>
      </c>
      <c r="Q411">
        <f>VLOOKUP(N411,Depth!$A$2:$F$427,6,)</f>
        <v>8.5</v>
      </c>
      <c r="R411">
        <f>VLOOKUP(L411,longitude_latitude!C:J,7,)</f>
        <v>-0.19095192499999999</v>
      </c>
      <c r="S411">
        <f>VLOOKUP(L411,longitude_latitude!C:J,8,)</f>
        <v>51.600433209999998</v>
      </c>
      <c r="T411">
        <f t="shared" si="50"/>
        <v>-9.8532020522834287</v>
      </c>
      <c r="U411">
        <f>VLOOKUP(M411,LINE!$A$2:$B$13,2,)</f>
        <v>9</v>
      </c>
      <c r="V411">
        <f>VLOOKUP(L411,Entry_exit!B:P,4,)</f>
        <v>9578</v>
      </c>
      <c r="W411">
        <f>2020 - VLOOKUP(L411, age!$A:$D,4,)</f>
        <v>153</v>
      </c>
      <c r="X411">
        <f>VLOOKUP(H411,'air-quality-london-time-of-day'!E:G,3,FALSE)</f>
        <v>13.3</v>
      </c>
      <c r="Y411">
        <f>VLOOKUP(I411,Weather!F:K,2,)</f>
        <v>5.3591836734693548</v>
      </c>
      <c r="Z411">
        <f>VLOOKUP(I411,Weather!F:K,3,)</f>
        <v>0.03</v>
      </c>
      <c r="AA411">
        <f>VLOOKUP(I411,Weather!F:K,4,)</f>
        <v>0.76</v>
      </c>
      <c r="AB411">
        <f>VLOOKUP(I411,Weather!F:K,5,)</f>
        <v>1016</v>
      </c>
      <c r="AC411">
        <f>VLOOKUP(I411,Weather!F:K,6,)</f>
        <v>1</v>
      </c>
    </row>
    <row r="412" spans="1:29" x14ac:dyDescent="0.25">
      <c r="A412" t="s">
        <v>7</v>
      </c>
      <c r="B412" t="s">
        <v>5</v>
      </c>
      <c r="C412" s="1">
        <v>41989.45</v>
      </c>
      <c r="D412" s="3">
        <f t="shared" si="48"/>
        <v>2014</v>
      </c>
      <c r="E412" s="3">
        <f t="shared" si="51"/>
        <v>12</v>
      </c>
      <c r="F412" s="3">
        <f t="shared" si="52"/>
        <v>10</v>
      </c>
      <c r="G412" s="3">
        <f t="shared" si="53"/>
        <v>16</v>
      </c>
      <c r="H412" s="3" t="str">
        <f t="shared" si="54"/>
        <v>20141210</v>
      </c>
      <c r="I412" s="3" t="str">
        <f t="shared" si="55"/>
        <v>2014121016</v>
      </c>
      <c r="J412">
        <v>39</v>
      </c>
      <c r="K412">
        <v>23.4</v>
      </c>
      <c r="L412" t="str">
        <f>VLOOKUP(C412,List!$A$2:$C$2089,3,)</f>
        <v>Finchley Central</v>
      </c>
      <c r="M412" t="str">
        <f>VLOOKUP(C412,List!$A$2:$C$2089,2,)</f>
        <v>Northern</v>
      </c>
      <c r="N412" t="str">
        <f t="shared" si="49"/>
        <v>Finchley Central|Northern</v>
      </c>
      <c r="O412">
        <f>VLOOKUP(N412,Depth!$A$2:$F$427,3,)</f>
        <v>87</v>
      </c>
      <c r="P412">
        <f>VLOOKUP(N412,Depth!$A$2:$F$427,5,)</f>
        <v>178.5</v>
      </c>
      <c r="Q412">
        <f>VLOOKUP(N412,Depth!$A$2:$F$427,6,)</f>
        <v>8.5</v>
      </c>
      <c r="R412">
        <f>VLOOKUP(L412,longitude_latitude!C:J,7,)</f>
        <v>-0.19095192499999999</v>
      </c>
      <c r="S412">
        <f>VLOOKUP(L412,longitude_latitude!C:J,8,)</f>
        <v>51.600433209999998</v>
      </c>
      <c r="T412">
        <f t="shared" si="50"/>
        <v>-9.8532020522834287</v>
      </c>
      <c r="U412">
        <f>VLOOKUP(M412,LINE!$A$2:$B$13,2,)</f>
        <v>9</v>
      </c>
      <c r="V412">
        <f>VLOOKUP(L412,Entry_exit!B:P,4,)</f>
        <v>9578</v>
      </c>
      <c r="W412">
        <f>2020 - VLOOKUP(L412, age!$A:$D,4,)</f>
        <v>153</v>
      </c>
      <c r="X412">
        <f>VLOOKUP(H412,'air-quality-london-time-of-day'!E:G,3,FALSE)</f>
        <v>13.3</v>
      </c>
      <c r="Y412">
        <f>VLOOKUP(I412,Weather!F:K,2,)</f>
        <v>5.3591836734693548</v>
      </c>
      <c r="Z412">
        <f>VLOOKUP(I412,Weather!F:K,3,)</f>
        <v>0.03</v>
      </c>
      <c r="AA412">
        <f>VLOOKUP(I412,Weather!F:K,4,)</f>
        <v>0.76</v>
      </c>
      <c r="AB412">
        <f>VLOOKUP(I412,Weather!F:K,5,)</f>
        <v>1016</v>
      </c>
      <c r="AC412">
        <f>VLOOKUP(I412,Weather!F:K,6,)</f>
        <v>1</v>
      </c>
    </row>
    <row r="413" spans="1:29" x14ac:dyDescent="0.25">
      <c r="A413" t="s">
        <v>7</v>
      </c>
      <c r="B413" t="s">
        <v>5</v>
      </c>
      <c r="C413" s="1">
        <v>41989.450694444444</v>
      </c>
      <c r="D413" s="3">
        <f t="shared" si="48"/>
        <v>2014</v>
      </c>
      <c r="E413" s="3">
        <f t="shared" si="51"/>
        <v>12</v>
      </c>
      <c r="F413" s="3">
        <f t="shared" si="52"/>
        <v>10</v>
      </c>
      <c r="G413" s="3">
        <f t="shared" si="53"/>
        <v>16</v>
      </c>
      <c r="H413" s="3" t="str">
        <f t="shared" si="54"/>
        <v>20141210</v>
      </c>
      <c r="I413" s="3" t="str">
        <f t="shared" si="55"/>
        <v>2014121016</v>
      </c>
      <c r="J413">
        <v>31</v>
      </c>
      <c r="K413">
        <v>18.600000000000001</v>
      </c>
      <c r="L413" t="str">
        <f>VLOOKUP(C413,List!$A$2:$C$2089,3,)</f>
        <v>Finchley Central</v>
      </c>
      <c r="M413" t="str">
        <f>VLOOKUP(C413,List!$A$2:$C$2089,2,)</f>
        <v>Northern</v>
      </c>
      <c r="N413" t="str">
        <f t="shared" si="49"/>
        <v>Finchley Central|Northern</v>
      </c>
      <c r="O413">
        <f>VLOOKUP(N413,Depth!$A$2:$F$427,3,)</f>
        <v>87</v>
      </c>
      <c r="P413">
        <f>VLOOKUP(N413,Depth!$A$2:$F$427,5,)</f>
        <v>178.5</v>
      </c>
      <c r="Q413">
        <f>VLOOKUP(N413,Depth!$A$2:$F$427,6,)</f>
        <v>8.5</v>
      </c>
      <c r="R413">
        <f>VLOOKUP(L413,longitude_latitude!C:J,7,)</f>
        <v>-0.19095192499999999</v>
      </c>
      <c r="S413">
        <f>VLOOKUP(L413,longitude_latitude!C:J,8,)</f>
        <v>51.600433209999998</v>
      </c>
      <c r="T413">
        <f t="shared" si="50"/>
        <v>-9.8532020522834287</v>
      </c>
      <c r="U413">
        <f>VLOOKUP(M413,LINE!$A$2:$B$13,2,)</f>
        <v>9</v>
      </c>
      <c r="V413">
        <f>VLOOKUP(L413,Entry_exit!B:P,4,)</f>
        <v>9578</v>
      </c>
      <c r="W413">
        <f>2020 - VLOOKUP(L413, age!$A:$D,4,)</f>
        <v>153</v>
      </c>
      <c r="X413">
        <f>VLOOKUP(H413,'air-quality-london-time-of-day'!E:G,3,FALSE)</f>
        <v>13.3</v>
      </c>
      <c r="Y413">
        <f>VLOOKUP(I413,Weather!F:K,2,)</f>
        <v>5.3591836734693548</v>
      </c>
      <c r="Z413">
        <f>VLOOKUP(I413,Weather!F:K,3,)</f>
        <v>0.03</v>
      </c>
      <c r="AA413">
        <f>VLOOKUP(I413,Weather!F:K,4,)</f>
        <v>0.76</v>
      </c>
      <c r="AB413">
        <f>VLOOKUP(I413,Weather!F:K,5,)</f>
        <v>1016</v>
      </c>
      <c r="AC413">
        <f>VLOOKUP(I413,Weather!F:K,6,)</f>
        <v>1</v>
      </c>
    </row>
    <row r="414" spans="1:29" x14ac:dyDescent="0.25">
      <c r="A414" t="s">
        <v>7</v>
      </c>
      <c r="B414" t="s">
        <v>5</v>
      </c>
      <c r="C414" s="1">
        <v>41989.451388888891</v>
      </c>
      <c r="D414" s="3">
        <f t="shared" si="48"/>
        <v>2014</v>
      </c>
      <c r="E414" s="3">
        <f t="shared" si="51"/>
        <v>12</v>
      </c>
      <c r="F414" s="3">
        <f t="shared" si="52"/>
        <v>10</v>
      </c>
      <c r="G414" s="3">
        <f t="shared" si="53"/>
        <v>16</v>
      </c>
      <c r="H414" s="3" t="str">
        <f t="shared" si="54"/>
        <v>20141210</v>
      </c>
      <c r="I414" s="3" t="str">
        <f t="shared" si="55"/>
        <v>2014121016</v>
      </c>
      <c r="J414">
        <v>33</v>
      </c>
      <c r="K414">
        <v>19.8</v>
      </c>
      <c r="L414" t="str">
        <f>VLOOKUP(C414,List!$A$2:$C$2089,3,)</f>
        <v>Finchley Central</v>
      </c>
      <c r="M414" t="str">
        <f>VLOOKUP(C414,List!$A$2:$C$2089,2,)</f>
        <v>Northern</v>
      </c>
      <c r="N414" t="str">
        <f t="shared" si="49"/>
        <v>Finchley Central|Northern</v>
      </c>
      <c r="O414">
        <f>VLOOKUP(N414,Depth!$A$2:$F$427,3,)</f>
        <v>87</v>
      </c>
      <c r="P414">
        <f>VLOOKUP(N414,Depth!$A$2:$F$427,5,)</f>
        <v>178.5</v>
      </c>
      <c r="Q414">
        <f>VLOOKUP(N414,Depth!$A$2:$F$427,6,)</f>
        <v>8.5</v>
      </c>
      <c r="R414">
        <f>VLOOKUP(L414,longitude_latitude!C:J,7,)</f>
        <v>-0.19095192499999999</v>
      </c>
      <c r="S414">
        <f>VLOOKUP(L414,longitude_latitude!C:J,8,)</f>
        <v>51.600433209999998</v>
      </c>
      <c r="T414">
        <f t="shared" si="50"/>
        <v>-9.8532020522834287</v>
      </c>
      <c r="U414">
        <f>VLOOKUP(M414,LINE!$A$2:$B$13,2,)</f>
        <v>9</v>
      </c>
      <c r="V414">
        <f>VLOOKUP(L414,Entry_exit!B:P,4,)</f>
        <v>9578</v>
      </c>
      <c r="W414">
        <f>2020 - VLOOKUP(L414, age!$A:$D,4,)</f>
        <v>153</v>
      </c>
      <c r="X414">
        <f>VLOOKUP(H414,'air-quality-london-time-of-day'!E:G,3,FALSE)</f>
        <v>13.3</v>
      </c>
      <c r="Y414">
        <f>VLOOKUP(I414,Weather!F:K,2,)</f>
        <v>5.3591836734693548</v>
      </c>
      <c r="Z414">
        <f>VLOOKUP(I414,Weather!F:K,3,)</f>
        <v>0.03</v>
      </c>
      <c r="AA414">
        <f>VLOOKUP(I414,Weather!F:K,4,)</f>
        <v>0.76</v>
      </c>
      <c r="AB414">
        <f>VLOOKUP(I414,Weather!F:K,5,)</f>
        <v>1016</v>
      </c>
      <c r="AC414">
        <f>VLOOKUP(I414,Weather!F:K,6,)</f>
        <v>1</v>
      </c>
    </row>
    <row r="415" spans="1:29" x14ac:dyDescent="0.25">
      <c r="A415" t="s">
        <v>7</v>
      </c>
      <c r="B415" t="s">
        <v>5</v>
      </c>
      <c r="C415" s="1">
        <v>41989.45208333333</v>
      </c>
      <c r="D415" s="3">
        <f t="shared" si="48"/>
        <v>2014</v>
      </c>
      <c r="E415" s="3">
        <f t="shared" si="51"/>
        <v>12</v>
      </c>
      <c r="F415" s="3">
        <f t="shared" si="52"/>
        <v>10</v>
      </c>
      <c r="G415" s="3">
        <f t="shared" si="53"/>
        <v>16</v>
      </c>
      <c r="H415" s="3" t="str">
        <f t="shared" si="54"/>
        <v>20141210</v>
      </c>
      <c r="I415" s="3" t="str">
        <f t="shared" si="55"/>
        <v>2014121016</v>
      </c>
      <c r="J415">
        <v>35</v>
      </c>
      <c r="K415">
        <v>21</v>
      </c>
      <c r="L415" t="str">
        <f>VLOOKUP(C415,List!$A$2:$C$2089,3,)</f>
        <v>Finchley Central</v>
      </c>
      <c r="M415" t="str">
        <f>VLOOKUP(C415,List!$A$2:$C$2089,2,)</f>
        <v>Northern</v>
      </c>
      <c r="N415" t="str">
        <f t="shared" si="49"/>
        <v>Finchley Central|Northern</v>
      </c>
      <c r="O415">
        <f>VLOOKUP(N415,Depth!$A$2:$F$427,3,)</f>
        <v>87</v>
      </c>
      <c r="P415">
        <f>VLOOKUP(N415,Depth!$A$2:$F$427,5,)</f>
        <v>178.5</v>
      </c>
      <c r="Q415">
        <f>VLOOKUP(N415,Depth!$A$2:$F$427,6,)</f>
        <v>8.5</v>
      </c>
      <c r="R415">
        <f>VLOOKUP(L415,longitude_latitude!C:J,7,)</f>
        <v>-0.19095192499999999</v>
      </c>
      <c r="S415">
        <f>VLOOKUP(L415,longitude_latitude!C:J,8,)</f>
        <v>51.600433209999998</v>
      </c>
      <c r="T415">
        <f t="shared" si="50"/>
        <v>-9.8532020522834287</v>
      </c>
      <c r="U415">
        <f>VLOOKUP(M415,LINE!$A$2:$B$13,2,)</f>
        <v>9</v>
      </c>
      <c r="V415">
        <f>VLOOKUP(L415,Entry_exit!B:P,4,)</f>
        <v>9578</v>
      </c>
      <c r="W415">
        <f>2020 - VLOOKUP(L415, age!$A:$D,4,)</f>
        <v>153</v>
      </c>
      <c r="X415">
        <f>VLOOKUP(H415,'air-quality-london-time-of-day'!E:G,3,FALSE)</f>
        <v>13.3</v>
      </c>
      <c r="Y415">
        <f>VLOOKUP(I415,Weather!F:K,2,)</f>
        <v>5.3591836734693548</v>
      </c>
      <c r="Z415">
        <f>VLOOKUP(I415,Weather!F:K,3,)</f>
        <v>0.03</v>
      </c>
      <c r="AA415">
        <f>VLOOKUP(I415,Weather!F:K,4,)</f>
        <v>0.76</v>
      </c>
      <c r="AB415">
        <f>VLOOKUP(I415,Weather!F:K,5,)</f>
        <v>1016</v>
      </c>
      <c r="AC415">
        <f>VLOOKUP(I415,Weather!F:K,6,)</f>
        <v>1</v>
      </c>
    </row>
    <row r="416" spans="1:29" x14ac:dyDescent="0.25">
      <c r="A416" t="s">
        <v>7</v>
      </c>
      <c r="B416" t="s">
        <v>5</v>
      </c>
      <c r="C416" s="1">
        <v>41989.452777777777</v>
      </c>
      <c r="D416" s="3">
        <f t="shared" si="48"/>
        <v>2014</v>
      </c>
      <c r="E416" s="3">
        <f t="shared" si="51"/>
        <v>12</v>
      </c>
      <c r="F416" s="3">
        <f t="shared" si="52"/>
        <v>10</v>
      </c>
      <c r="G416" s="3">
        <f t="shared" si="53"/>
        <v>16</v>
      </c>
      <c r="H416" s="3" t="str">
        <f t="shared" si="54"/>
        <v>20141210</v>
      </c>
      <c r="I416" s="3" t="str">
        <f t="shared" si="55"/>
        <v>2014121016</v>
      </c>
      <c r="J416">
        <v>34</v>
      </c>
      <c r="K416">
        <v>20.399999999999999</v>
      </c>
      <c r="L416" t="str">
        <f>VLOOKUP(C416,List!$A$2:$C$2089,3,)</f>
        <v>West Finchley</v>
      </c>
      <c r="M416" t="str">
        <f>VLOOKUP(C416,List!$A$2:$C$2089,2,)</f>
        <v>Northern</v>
      </c>
      <c r="N416" t="str">
        <f t="shared" si="49"/>
        <v>West Finchley|Northern</v>
      </c>
      <c r="O416">
        <f>VLOOKUP(N416,Depth!$A$2:$F$427,3,)</f>
        <v>78</v>
      </c>
      <c r="P416">
        <f>VLOOKUP(N416,Depth!$A$2:$F$427,5,)</f>
        <v>177.3</v>
      </c>
      <c r="Q416">
        <f>VLOOKUP(N416,Depth!$A$2:$F$427,6,)</f>
        <v>0.7</v>
      </c>
      <c r="R416">
        <f>VLOOKUP(L416,longitude_latitude!C:J,7,)</f>
        <v>-0.186738929</v>
      </c>
      <c r="S416">
        <f>VLOOKUP(L416,longitude_latitude!C:J,8,)</f>
        <v>51.608989280000003</v>
      </c>
      <c r="T416">
        <f t="shared" si="50"/>
        <v>-9.6374073849196815</v>
      </c>
      <c r="U416">
        <f>VLOOKUP(M416,LINE!$A$2:$B$13,2,)</f>
        <v>9</v>
      </c>
      <c r="V416">
        <f>VLOOKUP(L416,Entry_exit!B:P,4,)</f>
        <v>2742</v>
      </c>
      <c r="W416">
        <f>2020 - VLOOKUP(L416, age!$A:$D,4,)</f>
        <v>87</v>
      </c>
      <c r="X416">
        <f>VLOOKUP(H416,'air-quality-london-time-of-day'!E:G,3,FALSE)</f>
        <v>13.3</v>
      </c>
      <c r="Y416">
        <f>VLOOKUP(I416,Weather!F:K,2,)</f>
        <v>5.3591836734693548</v>
      </c>
      <c r="Z416">
        <f>VLOOKUP(I416,Weather!F:K,3,)</f>
        <v>0.03</v>
      </c>
      <c r="AA416">
        <f>VLOOKUP(I416,Weather!F:K,4,)</f>
        <v>0.76</v>
      </c>
      <c r="AB416">
        <f>VLOOKUP(I416,Weather!F:K,5,)</f>
        <v>1016</v>
      </c>
      <c r="AC416">
        <f>VLOOKUP(I416,Weather!F:K,6,)</f>
        <v>1</v>
      </c>
    </row>
    <row r="417" spans="1:29" x14ac:dyDescent="0.25">
      <c r="A417" t="s">
        <v>7</v>
      </c>
      <c r="B417" t="s">
        <v>5</v>
      </c>
      <c r="C417" s="1">
        <v>41989.453472222223</v>
      </c>
      <c r="D417" s="3">
        <f t="shared" si="48"/>
        <v>2014</v>
      </c>
      <c r="E417" s="3">
        <f t="shared" si="51"/>
        <v>12</v>
      </c>
      <c r="F417" s="3">
        <f t="shared" si="52"/>
        <v>10</v>
      </c>
      <c r="G417" s="3">
        <f t="shared" si="53"/>
        <v>16</v>
      </c>
      <c r="H417" s="3" t="str">
        <f t="shared" si="54"/>
        <v>20141210</v>
      </c>
      <c r="I417" s="3" t="str">
        <f t="shared" si="55"/>
        <v>2014121016</v>
      </c>
      <c r="J417">
        <v>38</v>
      </c>
      <c r="K417">
        <v>22.8</v>
      </c>
      <c r="L417" t="str">
        <f>VLOOKUP(C417,List!$A$2:$C$2089,3,)</f>
        <v>West Finchley</v>
      </c>
      <c r="M417" t="str">
        <f>VLOOKUP(C417,List!$A$2:$C$2089,2,)</f>
        <v>Northern</v>
      </c>
      <c r="N417" t="str">
        <f t="shared" si="49"/>
        <v>West Finchley|Northern</v>
      </c>
      <c r="O417">
        <f>VLOOKUP(N417,Depth!$A$2:$F$427,3,)</f>
        <v>78</v>
      </c>
      <c r="P417">
        <f>VLOOKUP(N417,Depth!$A$2:$F$427,5,)</f>
        <v>177.3</v>
      </c>
      <c r="Q417">
        <f>VLOOKUP(N417,Depth!$A$2:$F$427,6,)</f>
        <v>0.7</v>
      </c>
      <c r="R417">
        <f>VLOOKUP(L417,longitude_latitude!C:J,7,)</f>
        <v>-0.186738929</v>
      </c>
      <c r="S417">
        <f>VLOOKUP(L417,longitude_latitude!C:J,8,)</f>
        <v>51.608989280000003</v>
      </c>
      <c r="T417">
        <f t="shared" si="50"/>
        <v>-9.6374073849196815</v>
      </c>
      <c r="U417">
        <f>VLOOKUP(M417,LINE!$A$2:$B$13,2,)</f>
        <v>9</v>
      </c>
      <c r="V417">
        <f>VLOOKUP(L417,Entry_exit!B:P,4,)</f>
        <v>2742</v>
      </c>
      <c r="W417">
        <f>2020 - VLOOKUP(L417, age!$A:$D,4,)</f>
        <v>87</v>
      </c>
      <c r="X417">
        <f>VLOOKUP(H417,'air-quality-london-time-of-day'!E:G,3,FALSE)</f>
        <v>13.3</v>
      </c>
      <c r="Y417">
        <f>VLOOKUP(I417,Weather!F:K,2,)</f>
        <v>5.3591836734693548</v>
      </c>
      <c r="Z417">
        <f>VLOOKUP(I417,Weather!F:K,3,)</f>
        <v>0.03</v>
      </c>
      <c r="AA417">
        <f>VLOOKUP(I417,Weather!F:K,4,)</f>
        <v>0.76</v>
      </c>
      <c r="AB417">
        <f>VLOOKUP(I417,Weather!F:K,5,)</f>
        <v>1016</v>
      </c>
      <c r="AC417">
        <f>VLOOKUP(I417,Weather!F:K,6,)</f>
        <v>1</v>
      </c>
    </row>
    <row r="418" spans="1:29" x14ac:dyDescent="0.25">
      <c r="A418" t="s">
        <v>7</v>
      </c>
      <c r="B418" t="s">
        <v>5</v>
      </c>
      <c r="C418" s="1">
        <v>41989.45416666667</v>
      </c>
      <c r="D418" s="3">
        <f t="shared" si="48"/>
        <v>2014</v>
      </c>
      <c r="E418" s="3">
        <f t="shared" si="51"/>
        <v>12</v>
      </c>
      <c r="F418" s="3">
        <f t="shared" si="52"/>
        <v>10</v>
      </c>
      <c r="G418" s="3">
        <f t="shared" si="53"/>
        <v>16</v>
      </c>
      <c r="H418" s="3" t="str">
        <f t="shared" si="54"/>
        <v>20141210</v>
      </c>
      <c r="I418" s="3" t="str">
        <f t="shared" si="55"/>
        <v>2014121016</v>
      </c>
      <c r="J418">
        <v>33</v>
      </c>
      <c r="K418">
        <v>19.8</v>
      </c>
      <c r="L418" t="str">
        <f>VLOOKUP(C418,List!$A$2:$C$2089,3,)</f>
        <v>Woodside Park</v>
      </c>
      <c r="M418" t="str">
        <f>VLOOKUP(C418,List!$A$2:$C$2089,2,)</f>
        <v>Northern</v>
      </c>
      <c r="N418" t="str">
        <f t="shared" si="49"/>
        <v>Woodside Park|Northern</v>
      </c>
      <c r="O418">
        <f>VLOOKUP(N418,Depth!$A$2:$F$427,3,)</f>
        <v>76</v>
      </c>
      <c r="P418">
        <f>VLOOKUP(N418,Depth!$A$2:$F$427,5,)</f>
        <v>174.3</v>
      </c>
      <c r="Q418">
        <f>VLOOKUP(N418,Depth!$A$2:$F$427,6,)</f>
        <v>1.7</v>
      </c>
      <c r="R418">
        <f>VLOOKUP(L418,longitude_latitude!C:J,7,)</f>
        <v>-0.18390700400000001</v>
      </c>
      <c r="S418">
        <f>VLOOKUP(L418,longitude_latitude!C:J,8,)</f>
        <v>51.617589709999997</v>
      </c>
      <c r="T418">
        <f t="shared" si="50"/>
        <v>-9.4928362772673296</v>
      </c>
      <c r="U418">
        <f>VLOOKUP(M418,LINE!$A$2:$B$13,2,)</f>
        <v>9</v>
      </c>
      <c r="V418">
        <f>VLOOKUP(L418,Entry_exit!B:P,4,)</f>
        <v>4795</v>
      </c>
      <c r="W418">
        <f>2020 - VLOOKUP(L418, age!$A:$D,4,)</f>
        <v>148</v>
      </c>
      <c r="X418">
        <f>VLOOKUP(H418,'air-quality-london-time-of-day'!E:G,3,FALSE)</f>
        <v>13.3</v>
      </c>
      <c r="Y418">
        <f>VLOOKUP(I418,Weather!F:K,2,)</f>
        <v>5.3591836734693548</v>
      </c>
      <c r="Z418">
        <f>VLOOKUP(I418,Weather!F:K,3,)</f>
        <v>0.03</v>
      </c>
      <c r="AA418">
        <f>VLOOKUP(I418,Weather!F:K,4,)</f>
        <v>0.76</v>
      </c>
      <c r="AB418">
        <f>VLOOKUP(I418,Weather!F:K,5,)</f>
        <v>1016</v>
      </c>
      <c r="AC418">
        <f>VLOOKUP(I418,Weather!F:K,6,)</f>
        <v>1</v>
      </c>
    </row>
    <row r="419" spans="1:29" x14ac:dyDescent="0.25">
      <c r="A419" t="s">
        <v>7</v>
      </c>
      <c r="B419" t="s">
        <v>5</v>
      </c>
      <c r="C419" s="1">
        <v>41989.454861111109</v>
      </c>
      <c r="D419" s="3">
        <f t="shared" si="48"/>
        <v>2014</v>
      </c>
      <c r="E419" s="3">
        <f t="shared" si="51"/>
        <v>12</v>
      </c>
      <c r="F419" s="3">
        <f t="shared" si="52"/>
        <v>10</v>
      </c>
      <c r="G419" s="3">
        <f t="shared" si="53"/>
        <v>16</v>
      </c>
      <c r="H419" s="3" t="str">
        <f t="shared" si="54"/>
        <v>20141210</v>
      </c>
      <c r="I419" s="3" t="str">
        <f t="shared" si="55"/>
        <v>2014121016</v>
      </c>
      <c r="J419">
        <v>34</v>
      </c>
      <c r="K419">
        <v>20.399999999999999</v>
      </c>
      <c r="L419" t="str">
        <f>VLOOKUP(C419,List!$A$2:$C$2089,3,)</f>
        <v>Woodside Park</v>
      </c>
      <c r="M419" t="str">
        <f>VLOOKUP(C419,List!$A$2:$C$2089,2,)</f>
        <v>Northern</v>
      </c>
      <c r="N419" t="str">
        <f t="shared" si="49"/>
        <v>Woodside Park|Northern</v>
      </c>
      <c r="O419">
        <f>VLOOKUP(N419,Depth!$A$2:$F$427,3,)</f>
        <v>76</v>
      </c>
      <c r="P419">
        <f>VLOOKUP(N419,Depth!$A$2:$F$427,5,)</f>
        <v>174.3</v>
      </c>
      <c r="Q419">
        <f>VLOOKUP(N419,Depth!$A$2:$F$427,6,)</f>
        <v>1.7</v>
      </c>
      <c r="R419">
        <f>VLOOKUP(L419,longitude_latitude!C:J,7,)</f>
        <v>-0.18390700400000001</v>
      </c>
      <c r="S419">
        <f>VLOOKUP(L419,longitude_latitude!C:J,8,)</f>
        <v>51.617589709999997</v>
      </c>
      <c r="T419">
        <f t="shared" si="50"/>
        <v>-9.4928362772673296</v>
      </c>
      <c r="U419">
        <f>VLOOKUP(M419,LINE!$A$2:$B$13,2,)</f>
        <v>9</v>
      </c>
      <c r="V419">
        <f>VLOOKUP(L419,Entry_exit!B:P,4,)</f>
        <v>4795</v>
      </c>
      <c r="W419">
        <f>2020 - VLOOKUP(L419, age!$A:$D,4,)</f>
        <v>148</v>
      </c>
      <c r="X419">
        <f>VLOOKUP(H419,'air-quality-london-time-of-day'!E:G,3,FALSE)</f>
        <v>13.3</v>
      </c>
      <c r="Y419">
        <f>VLOOKUP(I419,Weather!F:K,2,)</f>
        <v>5.3591836734693548</v>
      </c>
      <c r="Z419">
        <f>VLOOKUP(I419,Weather!F:K,3,)</f>
        <v>0.03</v>
      </c>
      <c r="AA419">
        <f>VLOOKUP(I419,Weather!F:K,4,)</f>
        <v>0.76</v>
      </c>
      <c r="AB419">
        <f>VLOOKUP(I419,Weather!F:K,5,)</f>
        <v>1016</v>
      </c>
      <c r="AC419">
        <f>VLOOKUP(I419,Weather!F:K,6,)</f>
        <v>1</v>
      </c>
    </row>
    <row r="420" spans="1:29" x14ac:dyDescent="0.25">
      <c r="A420" t="s">
        <v>7</v>
      </c>
      <c r="B420" t="s">
        <v>5</v>
      </c>
      <c r="C420" s="1">
        <v>41989.455555555556</v>
      </c>
      <c r="D420" s="3">
        <f t="shared" si="48"/>
        <v>2014</v>
      </c>
      <c r="E420" s="3">
        <f t="shared" si="51"/>
        <v>12</v>
      </c>
      <c r="F420" s="3">
        <f t="shared" si="52"/>
        <v>10</v>
      </c>
      <c r="G420" s="3">
        <f t="shared" si="53"/>
        <v>16</v>
      </c>
      <c r="H420" s="3" t="str">
        <f t="shared" si="54"/>
        <v>20141210</v>
      </c>
      <c r="I420" s="3" t="str">
        <f t="shared" si="55"/>
        <v>2014121016</v>
      </c>
      <c r="J420">
        <v>30</v>
      </c>
      <c r="K420">
        <v>18</v>
      </c>
      <c r="L420" t="str">
        <f>VLOOKUP(C420,List!$A$2:$C$2089,3,)</f>
        <v>Woodside Park</v>
      </c>
      <c r="M420" t="str">
        <f>VLOOKUP(C420,List!$A$2:$C$2089,2,)</f>
        <v>Northern</v>
      </c>
      <c r="N420" t="str">
        <f t="shared" si="49"/>
        <v>Woodside Park|Northern</v>
      </c>
      <c r="O420">
        <f>VLOOKUP(N420,Depth!$A$2:$F$427,3,)</f>
        <v>76</v>
      </c>
      <c r="P420">
        <f>VLOOKUP(N420,Depth!$A$2:$F$427,5,)</f>
        <v>174.3</v>
      </c>
      <c r="Q420">
        <f>VLOOKUP(N420,Depth!$A$2:$F$427,6,)</f>
        <v>1.7</v>
      </c>
      <c r="R420">
        <f>VLOOKUP(L420,longitude_latitude!C:J,7,)</f>
        <v>-0.18390700400000001</v>
      </c>
      <c r="S420">
        <f>VLOOKUP(L420,longitude_latitude!C:J,8,)</f>
        <v>51.617589709999997</v>
      </c>
      <c r="T420">
        <f t="shared" si="50"/>
        <v>-9.4928362772673296</v>
      </c>
      <c r="U420">
        <f>VLOOKUP(M420,LINE!$A$2:$B$13,2,)</f>
        <v>9</v>
      </c>
      <c r="V420">
        <f>VLOOKUP(L420,Entry_exit!B:P,4,)</f>
        <v>4795</v>
      </c>
      <c r="W420">
        <f>2020 - VLOOKUP(L420, age!$A:$D,4,)</f>
        <v>148</v>
      </c>
      <c r="X420">
        <f>VLOOKUP(H420,'air-quality-london-time-of-day'!E:G,3,FALSE)</f>
        <v>13.3</v>
      </c>
      <c r="Y420">
        <f>VLOOKUP(I420,Weather!F:K,2,)</f>
        <v>5.3591836734693548</v>
      </c>
      <c r="Z420">
        <f>VLOOKUP(I420,Weather!F:K,3,)</f>
        <v>0.03</v>
      </c>
      <c r="AA420">
        <f>VLOOKUP(I420,Weather!F:K,4,)</f>
        <v>0.76</v>
      </c>
      <c r="AB420">
        <f>VLOOKUP(I420,Weather!F:K,5,)</f>
        <v>1016</v>
      </c>
      <c r="AC420">
        <f>VLOOKUP(I420,Weather!F:K,6,)</f>
        <v>1</v>
      </c>
    </row>
    <row r="421" spans="1:29" x14ac:dyDescent="0.25">
      <c r="A421" t="s">
        <v>7</v>
      </c>
      <c r="B421" t="s">
        <v>5</v>
      </c>
      <c r="C421" s="1">
        <v>41989.456250000003</v>
      </c>
      <c r="D421" s="3">
        <f t="shared" si="48"/>
        <v>2014</v>
      </c>
      <c r="E421" s="3">
        <f t="shared" si="51"/>
        <v>12</v>
      </c>
      <c r="F421" s="3">
        <f t="shared" si="52"/>
        <v>10</v>
      </c>
      <c r="G421" s="3">
        <f t="shared" si="53"/>
        <v>16</v>
      </c>
      <c r="H421" s="3" t="str">
        <f t="shared" si="54"/>
        <v>20141210</v>
      </c>
      <c r="I421" s="3" t="str">
        <f t="shared" si="55"/>
        <v>2014121016</v>
      </c>
      <c r="J421">
        <v>34</v>
      </c>
      <c r="K421">
        <v>20.399999999999999</v>
      </c>
      <c r="L421" t="str">
        <f>VLOOKUP(C421,List!$A$2:$C$2089,3,)</f>
        <v>Totteridge &amp; Whetstone</v>
      </c>
      <c r="M421" t="str">
        <f>VLOOKUP(C421,List!$A$2:$C$2089,2,)</f>
        <v>Northern</v>
      </c>
      <c r="N421" t="str">
        <f t="shared" si="49"/>
        <v>Totteridge &amp; Whetstone|Northern</v>
      </c>
      <c r="O421">
        <f>VLOOKUP(N421,Depth!$A$2:$F$427,3,)</f>
        <v>75</v>
      </c>
      <c r="P421">
        <f>VLOOKUP(N421,Depth!$A$2:$F$427,5,)</f>
        <v>173.8</v>
      </c>
      <c r="Q421">
        <f>VLOOKUP(N421,Depth!$A$2:$F$427,6,)</f>
        <v>1.2</v>
      </c>
      <c r="R421">
        <f>VLOOKUP(L421,longitude_latitude!C:J,7,)</f>
        <v>-0.17759979400000001</v>
      </c>
      <c r="S421">
        <f>VLOOKUP(L421,longitude_latitude!C:J,8,)</f>
        <v>51.630092480000002</v>
      </c>
      <c r="T421">
        <f t="shared" si="50"/>
        <v>-9.1694937886489498</v>
      </c>
      <c r="U421">
        <f>VLOOKUP(M421,LINE!$A$2:$B$13,2,)</f>
        <v>9</v>
      </c>
      <c r="V421">
        <f>VLOOKUP(L421,Entry_exit!B:P,4,)</f>
        <v>3990</v>
      </c>
      <c r="W421">
        <f>2020 - VLOOKUP(L421, age!$A:$D,4,)</f>
        <v>148</v>
      </c>
      <c r="X421">
        <f>VLOOKUP(H421,'air-quality-london-time-of-day'!E:G,3,FALSE)</f>
        <v>13.3</v>
      </c>
      <c r="Y421">
        <f>VLOOKUP(I421,Weather!F:K,2,)</f>
        <v>5.3591836734693548</v>
      </c>
      <c r="Z421">
        <f>VLOOKUP(I421,Weather!F:K,3,)</f>
        <v>0.03</v>
      </c>
      <c r="AA421">
        <f>VLOOKUP(I421,Weather!F:K,4,)</f>
        <v>0.76</v>
      </c>
      <c r="AB421">
        <f>VLOOKUP(I421,Weather!F:K,5,)</f>
        <v>1016</v>
      </c>
      <c r="AC421">
        <f>VLOOKUP(I421,Weather!F:K,6,)</f>
        <v>1</v>
      </c>
    </row>
    <row r="422" spans="1:29" x14ac:dyDescent="0.25">
      <c r="A422" t="s">
        <v>7</v>
      </c>
      <c r="B422" t="s">
        <v>5</v>
      </c>
      <c r="C422" s="1">
        <v>41989.456944444442</v>
      </c>
      <c r="D422" s="3">
        <f t="shared" si="48"/>
        <v>2014</v>
      </c>
      <c r="E422" s="3">
        <f t="shared" si="51"/>
        <v>12</v>
      </c>
      <c r="F422" s="3">
        <f t="shared" si="52"/>
        <v>10</v>
      </c>
      <c r="G422" s="3">
        <f t="shared" si="53"/>
        <v>16</v>
      </c>
      <c r="H422" s="3" t="str">
        <f t="shared" si="54"/>
        <v>20141210</v>
      </c>
      <c r="I422" s="3" t="str">
        <f t="shared" si="55"/>
        <v>2014121016</v>
      </c>
      <c r="J422">
        <v>29</v>
      </c>
      <c r="K422">
        <v>17.399999999999999</v>
      </c>
      <c r="L422" t="str">
        <f>VLOOKUP(C422,List!$A$2:$C$2089,3,)</f>
        <v>Totteridge &amp; Whetstone</v>
      </c>
      <c r="M422" t="str">
        <f>VLOOKUP(C422,List!$A$2:$C$2089,2,)</f>
        <v>Northern</v>
      </c>
      <c r="N422" t="str">
        <f t="shared" si="49"/>
        <v>Totteridge &amp; Whetstone|Northern</v>
      </c>
      <c r="O422">
        <f>VLOOKUP(N422,Depth!$A$2:$F$427,3,)</f>
        <v>75</v>
      </c>
      <c r="P422">
        <f>VLOOKUP(N422,Depth!$A$2:$F$427,5,)</f>
        <v>173.8</v>
      </c>
      <c r="Q422">
        <f>VLOOKUP(N422,Depth!$A$2:$F$427,6,)</f>
        <v>1.2</v>
      </c>
      <c r="R422">
        <f>VLOOKUP(L422,longitude_latitude!C:J,7,)</f>
        <v>-0.17759979400000001</v>
      </c>
      <c r="S422">
        <f>VLOOKUP(L422,longitude_latitude!C:J,8,)</f>
        <v>51.630092480000002</v>
      </c>
      <c r="T422">
        <f t="shared" si="50"/>
        <v>-9.1694937886489498</v>
      </c>
      <c r="U422">
        <f>VLOOKUP(M422,LINE!$A$2:$B$13,2,)</f>
        <v>9</v>
      </c>
      <c r="V422">
        <f>VLOOKUP(L422,Entry_exit!B:P,4,)</f>
        <v>3990</v>
      </c>
      <c r="W422">
        <f>2020 - VLOOKUP(L422, age!$A:$D,4,)</f>
        <v>148</v>
      </c>
      <c r="X422">
        <f>VLOOKUP(H422,'air-quality-london-time-of-day'!E:G,3,FALSE)</f>
        <v>13.3</v>
      </c>
      <c r="Y422">
        <f>VLOOKUP(I422,Weather!F:K,2,)</f>
        <v>5.3591836734693548</v>
      </c>
      <c r="Z422">
        <f>VLOOKUP(I422,Weather!F:K,3,)</f>
        <v>0.03</v>
      </c>
      <c r="AA422">
        <f>VLOOKUP(I422,Weather!F:K,4,)</f>
        <v>0.76</v>
      </c>
      <c r="AB422">
        <f>VLOOKUP(I422,Weather!F:K,5,)</f>
        <v>1016</v>
      </c>
      <c r="AC422">
        <f>VLOOKUP(I422,Weather!F:K,6,)</f>
        <v>1</v>
      </c>
    </row>
    <row r="423" spans="1:29" x14ac:dyDescent="0.25">
      <c r="A423" t="s">
        <v>7</v>
      </c>
      <c r="B423" t="s">
        <v>5</v>
      </c>
      <c r="C423" s="1">
        <v>41989.457638888889</v>
      </c>
      <c r="D423" s="3">
        <f t="shared" si="48"/>
        <v>2014</v>
      </c>
      <c r="E423" s="3">
        <f t="shared" si="51"/>
        <v>12</v>
      </c>
      <c r="F423" s="3">
        <f t="shared" si="52"/>
        <v>10</v>
      </c>
      <c r="G423" s="3">
        <f t="shared" si="53"/>
        <v>16</v>
      </c>
      <c r="H423" s="3" t="str">
        <f t="shared" si="54"/>
        <v>20141210</v>
      </c>
      <c r="I423" s="3" t="str">
        <f t="shared" si="55"/>
        <v>2014121016</v>
      </c>
      <c r="J423">
        <v>30</v>
      </c>
      <c r="K423">
        <v>18</v>
      </c>
      <c r="L423" t="str">
        <f>VLOOKUP(C423,List!$A$2:$C$2089,3,)</f>
        <v>Totteridge &amp; Whetstone</v>
      </c>
      <c r="M423" t="str">
        <f>VLOOKUP(C423,List!$A$2:$C$2089,2,)</f>
        <v>Northern</v>
      </c>
      <c r="N423" t="str">
        <f t="shared" si="49"/>
        <v>Totteridge &amp; Whetstone|Northern</v>
      </c>
      <c r="O423">
        <f>VLOOKUP(N423,Depth!$A$2:$F$427,3,)</f>
        <v>75</v>
      </c>
      <c r="P423">
        <f>VLOOKUP(N423,Depth!$A$2:$F$427,5,)</f>
        <v>173.8</v>
      </c>
      <c r="Q423">
        <f>VLOOKUP(N423,Depth!$A$2:$F$427,6,)</f>
        <v>1.2</v>
      </c>
      <c r="R423">
        <f>VLOOKUP(L423,longitude_latitude!C:J,7,)</f>
        <v>-0.17759979400000001</v>
      </c>
      <c r="S423">
        <f>VLOOKUP(L423,longitude_latitude!C:J,8,)</f>
        <v>51.630092480000002</v>
      </c>
      <c r="T423">
        <f t="shared" si="50"/>
        <v>-9.1694937886489498</v>
      </c>
      <c r="U423">
        <f>VLOOKUP(M423,LINE!$A$2:$B$13,2,)</f>
        <v>9</v>
      </c>
      <c r="V423">
        <f>VLOOKUP(L423,Entry_exit!B:P,4,)</f>
        <v>3990</v>
      </c>
      <c r="W423">
        <f>2020 - VLOOKUP(L423, age!$A:$D,4,)</f>
        <v>148</v>
      </c>
      <c r="X423">
        <f>VLOOKUP(H423,'air-quality-london-time-of-day'!E:G,3,FALSE)</f>
        <v>13.3</v>
      </c>
      <c r="Y423">
        <f>VLOOKUP(I423,Weather!F:K,2,)</f>
        <v>5.3591836734693548</v>
      </c>
      <c r="Z423">
        <f>VLOOKUP(I423,Weather!F:K,3,)</f>
        <v>0.03</v>
      </c>
      <c r="AA423">
        <f>VLOOKUP(I423,Weather!F:K,4,)</f>
        <v>0.76</v>
      </c>
      <c r="AB423">
        <f>VLOOKUP(I423,Weather!F:K,5,)</f>
        <v>1016</v>
      </c>
      <c r="AC423">
        <f>VLOOKUP(I423,Weather!F:K,6,)</f>
        <v>1</v>
      </c>
    </row>
    <row r="424" spans="1:29" x14ac:dyDescent="0.25">
      <c r="A424" t="s">
        <v>7</v>
      </c>
      <c r="B424" t="s">
        <v>5</v>
      </c>
      <c r="C424" s="1">
        <v>41989.458333333336</v>
      </c>
      <c r="D424" s="3">
        <f t="shared" si="48"/>
        <v>2014</v>
      </c>
      <c r="E424" s="3">
        <f t="shared" si="51"/>
        <v>12</v>
      </c>
      <c r="F424" s="3">
        <f t="shared" si="52"/>
        <v>11</v>
      </c>
      <c r="G424" s="3">
        <f t="shared" si="53"/>
        <v>16</v>
      </c>
      <c r="H424" s="3" t="str">
        <f t="shared" si="54"/>
        <v>20141211</v>
      </c>
      <c r="I424" s="3" t="str">
        <f t="shared" si="55"/>
        <v>2014121116</v>
      </c>
      <c r="J424">
        <v>34</v>
      </c>
      <c r="K424">
        <v>20.399999999999999</v>
      </c>
      <c r="L424" t="str">
        <f>VLOOKUP(C424,List!$A$2:$C$2089,3,)</f>
        <v>High Barnet</v>
      </c>
      <c r="M424" t="str">
        <f>VLOOKUP(C424,List!$A$2:$C$2089,2,)</f>
        <v>Northern</v>
      </c>
      <c r="N424" t="str">
        <f t="shared" si="49"/>
        <v>High Barnet|Northern</v>
      </c>
      <c r="O424">
        <f>VLOOKUP(N424,Depth!$A$2:$F$427,3,)</f>
        <v>111</v>
      </c>
      <c r="P424">
        <f>VLOOKUP(N424,Depth!$A$2:$F$427,5,)</f>
        <v>198.4</v>
      </c>
      <c r="Q424">
        <f>VLOOKUP(N424,Depth!$A$2:$F$427,6,)</f>
        <v>12.6</v>
      </c>
      <c r="R424">
        <f>VLOOKUP(L424,longitude_latitude!C:J,7,)</f>
        <v>-0.19256146800000001</v>
      </c>
      <c r="S424">
        <f>VLOOKUP(L424,longitude_latitude!C:J,8,)</f>
        <v>51.650029140000001</v>
      </c>
      <c r="T424">
        <f t="shared" si="50"/>
        <v>-9.9458054334411781</v>
      </c>
      <c r="U424">
        <f>VLOOKUP(M424,LINE!$A$2:$B$13,2,)</f>
        <v>9</v>
      </c>
      <c r="V424">
        <f>VLOOKUP(L424,Entry_exit!B:P,4,)</f>
        <v>6116</v>
      </c>
      <c r="W424">
        <f>2020 - VLOOKUP(L424, age!$A:$D,4,)</f>
        <v>148</v>
      </c>
      <c r="X424">
        <f>VLOOKUP(H424,'air-quality-london-time-of-day'!E:G,3,FALSE)</f>
        <v>13.4</v>
      </c>
      <c r="Y424">
        <f>VLOOKUP(I424,Weather!F:K,2,)</f>
        <v>6.0938775510203573</v>
      </c>
      <c r="Z424">
        <f>VLOOKUP(I424,Weather!F:K,3,)</f>
        <v>0.03</v>
      </c>
      <c r="AA424">
        <f>VLOOKUP(I424,Weather!F:K,4,)</f>
        <v>0.76</v>
      </c>
      <c r="AB424">
        <f>VLOOKUP(I424,Weather!F:K,5,)</f>
        <v>1016</v>
      </c>
      <c r="AC424">
        <f>VLOOKUP(I424,Weather!F:K,6,)</f>
        <v>1</v>
      </c>
    </row>
    <row r="425" spans="1:29" x14ac:dyDescent="0.25">
      <c r="A425" t="s">
        <v>7</v>
      </c>
      <c r="B425" t="s">
        <v>5</v>
      </c>
      <c r="C425" s="1">
        <v>41989.459027777775</v>
      </c>
      <c r="D425" s="3">
        <f t="shared" si="48"/>
        <v>2014</v>
      </c>
      <c r="E425" s="3">
        <f t="shared" si="51"/>
        <v>12</v>
      </c>
      <c r="F425" s="3">
        <f t="shared" si="52"/>
        <v>11</v>
      </c>
      <c r="G425" s="3">
        <f t="shared" si="53"/>
        <v>16</v>
      </c>
      <c r="H425" s="3" t="str">
        <f t="shared" si="54"/>
        <v>20141211</v>
      </c>
      <c r="I425" s="3" t="str">
        <f t="shared" si="55"/>
        <v>2014121116</v>
      </c>
      <c r="J425">
        <v>36</v>
      </c>
      <c r="K425">
        <v>21.6</v>
      </c>
      <c r="L425" t="str">
        <f>VLOOKUP(C425,List!$A$2:$C$2089,3,)</f>
        <v>High Barnet</v>
      </c>
      <c r="M425" t="str">
        <f>VLOOKUP(C425,List!$A$2:$C$2089,2,)</f>
        <v>Northern</v>
      </c>
      <c r="N425" t="str">
        <f t="shared" si="49"/>
        <v>High Barnet|Northern</v>
      </c>
      <c r="O425">
        <f>VLOOKUP(N425,Depth!$A$2:$F$427,3,)</f>
        <v>111</v>
      </c>
      <c r="P425">
        <f>VLOOKUP(N425,Depth!$A$2:$F$427,5,)</f>
        <v>198.4</v>
      </c>
      <c r="Q425">
        <f>VLOOKUP(N425,Depth!$A$2:$F$427,6,)</f>
        <v>12.6</v>
      </c>
      <c r="R425">
        <f>VLOOKUP(L425,longitude_latitude!C:J,7,)</f>
        <v>-0.19256146800000001</v>
      </c>
      <c r="S425">
        <f>VLOOKUP(L425,longitude_latitude!C:J,8,)</f>
        <v>51.650029140000001</v>
      </c>
      <c r="T425">
        <f t="shared" si="50"/>
        <v>-9.9458054334411781</v>
      </c>
      <c r="U425">
        <f>VLOOKUP(M425,LINE!$A$2:$B$13,2,)</f>
        <v>9</v>
      </c>
      <c r="V425">
        <f>VLOOKUP(L425,Entry_exit!B:P,4,)</f>
        <v>6116</v>
      </c>
      <c r="W425">
        <f>2020 - VLOOKUP(L425, age!$A:$D,4,)</f>
        <v>148</v>
      </c>
      <c r="X425">
        <f>VLOOKUP(H425,'air-quality-london-time-of-day'!E:G,3,FALSE)</f>
        <v>13.4</v>
      </c>
      <c r="Y425">
        <f>VLOOKUP(I425,Weather!F:K,2,)</f>
        <v>6.0938775510203573</v>
      </c>
      <c r="Z425">
        <f>VLOOKUP(I425,Weather!F:K,3,)</f>
        <v>0.03</v>
      </c>
      <c r="AA425">
        <f>VLOOKUP(I425,Weather!F:K,4,)</f>
        <v>0.76</v>
      </c>
      <c r="AB425">
        <f>VLOOKUP(I425,Weather!F:K,5,)</f>
        <v>1016</v>
      </c>
      <c r="AC425">
        <f>VLOOKUP(I425,Weather!F:K,6,)</f>
        <v>1</v>
      </c>
    </row>
    <row r="426" spans="1:29" x14ac:dyDescent="0.25">
      <c r="A426" t="s">
        <v>7</v>
      </c>
      <c r="B426" t="s">
        <v>5</v>
      </c>
      <c r="C426" s="1">
        <v>41989.459722222222</v>
      </c>
      <c r="D426" s="3">
        <f t="shared" si="48"/>
        <v>2014</v>
      </c>
      <c r="E426" s="3">
        <f t="shared" si="51"/>
        <v>12</v>
      </c>
      <c r="F426" s="3">
        <f t="shared" si="52"/>
        <v>11</v>
      </c>
      <c r="G426" s="3">
        <f t="shared" si="53"/>
        <v>16</v>
      </c>
      <c r="H426" s="3" t="str">
        <f t="shared" si="54"/>
        <v>20141211</v>
      </c>
      <c r="I426" s="3" t="str">
        <f t="shared" si="55"/>
        <v>2014121116</v>
      </c>
      <c r="J426">
        <v>32</v>
      </c>
      <c r="K426">
        <v>19.2</v>
      </c>
      <c r="L426" t="str">
        <f>VLOOKUP(C426,List!$A$2:$C$2089,3,)</f>
        <v>High Barnet</v>
      </c>
      <c r="M426" t="str">
        <f>VLOOKUP(C426,List!$A$2:$C$2089,2,)</f>
        <v>Northern</v>
      </c>
      <c r="N426" t="str">
        <f t="shared" si="49"/>
        <v>High Barnet|Northern</v>
      </c>
      <c r="O426">
        <f>VLOOKUP(N426,Depth!$A$2:$F$427,3,)</f>
        <v>111</v>
      </c>
      <c r="P426">
        <f>VLOOKUP(N426,Depth!$A$2:$F$427,5,)</f>
        <v>198.4</v>
      </c>
      <c r="Q426">
        <f>VLOOKUP(N426,Depth!$A$2:$F$427,6,)</f>
        <v>12.6</v>
      </c>
      <c r="R426">
        <f>VLOOKUP(L426,longitude_latitude!C:J,7,)</f>
        <v>-0.19256146800000001</v>
      </c>
      <c r="S426">
        <f>VLOOKUP(L426,longitude_latitude!C:J,8,)</f>
        <v>51.650029140000001</v>
      </c>
      <c r="T426">
        <f t="shared" si="50"/>
        <v>-9.9458054334411781</v>
      </c>
      <c r="U426">
        <f>VLOOKUP(M426,LINE!$A$2:$B$13,2,)</f>
        <v>9</v>
      </c>
      <c r="V426">
        <f>VLOOKUP(L426,Entry_exit!B:P,4,)</f>
        <v>6116</v>
      </c>
      <c r="W426">
        <f>2020 - VLOOKUP(L426, age!$A:$D,4,)</f>
        <v>148</v>
      </c>
      <c r="X426">
        <f>VLOOKUP(H426,'air-quality-london-time-of-day'!E:G,3,FALSE)</f>
        <v>13.4</v>
      </c>
      <c r="Y426">
        <f>VLOOKUP(I426,Weather!F:K,2,)</f>
        <v>6.0938775510203573</v>
      </c>
      <c r="Z426">
        <f>VLOOKUP(I426,Weather!F:K,3,)</f>
        <v>0.03</v>
      </c>
      <c r="AA426">
        <f>VLOOKUP(I426,Weather!F:K,4,)</f>
        <v>0.76</v>
      </c>
      <c r="AB426">
        <f>VLOOKUP(I426,Weather!F:K,5,)</f>
        <v>1016</v>
      </c>
      <c r="AC426">
        <f>VLOOKUP(I426,Weather!F:K,6,)</f>
        <v>1</v>
      </c>
    </row>
    <row r="427" spans="1:29" x14ac:dyDescent="0.25">
      <c r="A427" t="s">
        <v>7</v>
      </c>
      <c r="B427" t="s">
        <v>5</v>
      </c>
      <c r="C427" s="1">
        <v>41989.460416666669</v>
      </c>
      <c r="D427" s="3">
        <f t="shared" si="48"/>
        <v>2014</v>
      </c>
      <c r="E427" s="3">
        <f t="shared" si="51"/>
        <v>12</v>
      </c>
      <c r="F427" s="3">
        <f t="shared" si="52"/>
        <v>11</v>
      </c>
      <c r="G427" s="3">
        <f t="shared" si="53"/>
        <v>16</v>
      </c>
      <c r="H427" s="3" t="str">
        <f t="shared" si="54"/>
        <v>20141211</v>
      </c>
      <c r="I427" s="3" t="str">
        <f t="shared" si="55"/>
        <v>2014121116</v>
      </c>
      <c r="J427">
        <v>26</v>
      </c>
      <c r="K427">
        <v>15.6</v>
      </c>
      <c r="L427" t="str">
        <f>VLOOKUP(C427,List!$A$2:$C$2089,3,)</f>
        <v>High Barnet</v>
      </c>
      <c r="M427" t="str">
        <f>VLOOKUP(C427,List!$A$2:$C$2089,2,)</f>
        <v>Northern</v>
      </c>
      <c r="N427" t="str">
        <f t="shared" si="49"/>
        <v>High Barnet|Northern</v>
      </c>
      <c r="O427">
        <f>VLOOKUP(N427,Depth!$A$2:$F$427,3,)</f>
        <v>111</v>
      </c>
      <c r="P427">
        <f>VLOOKUP(N427,Depth!$A$2:$F$427,5,)</f>
        <v>198.4</v>
      </c>
      <c r="Q427">
        <f>VLOOKUP(N427,Depth!$A$2:$F$427,6,)</f>
        <v>12.6</v>
      </c>
      <c r="R427">
        <f>VLOOKUP(L427,longitude_latitude!C:J,7,)</f>
        <v>-0.19256146800000001</v>
      </c>
      <c r="S427">
        <f>VLOOKUP(L427,longitude_latitude!C:J,8,)</f>
        <v>51.650029140000001</v>
      </c>
      <c r="T427">
        <f t="shared" si="50"/>
        <v>-9.9458054334411781</v>
      </c>
      <c r="U427">
        <f>VLOOKUP(M427,LINE!$A$2:$B$13,2,)</f>
        <v>9</v>
      </c>
      <c r="V427">
        <f>VLOOKUP(L427,Entry_exit!B:P,4,)</f>
        <v>6116</v>
      </c>
      <c r="W427">
        <f>2020 - VLOOKUP(L427, age!$A:$D,4,)</f>
        <v>148</v>
      </c>
      <c r="X427">
        <f>VLOOKUP(H427,'air-quality-london-time-of-day'!E:G,3,FALSE)</f>
        <v>13.4</v>
      </c>
      <c r="Y427">
        <f>VLOOKUP(I427,Weather!F:K,2,)</f>
        <v>6.0938775510203573</v>
      </c>
      <c r="Z427">
        <f>VLOOKUP(I427,Weather!F:K,3,)</f>
        <v>0.03</v>
      </c>
      <c r="AA427">
        <f>VLOOKUP(I427,Weather!F:K,4,)</f>
        <v>0.76</v>
      </c>
      <c r="AB427">
        <f>VLOOKUP(I427,Weather!F:K,5,)</f>
        <v>1016</v>
      </c>
      <c r="AC427">
        <f>VLOOKUP(I427,Weather!F:K,6,)</f>
        <v>1</v>
      </c>
    </row>
    <row r="428" spans="1:29" x14ac:dyDescent="0.25">
      <c r="A428" t="s">
        <v>7</v>
      </c>
      <c r="B428" t="s">
        <v>5</v>
      </c>
      <c r="C428" s="1">
        <v>41989.461111111108</v>
      </c>
      <c r="D428" s="3">
        <f t="shared" si="48"/>
        <v>2014</v>
      </c>
      <c r="E428" s="3">
        <f t="shared" si="51"/>
        <v>12</v>
      </c>
      <c r="F428" s="3">
        <f t="shared" si="52"/>
        <v>11</v>
      </c>
      <c r="G428" s="3">
        <f t="shared" si="53"/>
        <v>16</v>
      </c>
      <c r="H428" s="3" t="str">
        <f t="shared" si="54"/>
        <v>20141211</v>
      </c>
      <c r="I428" s="3" t="str">
        <f t="shared" si="55"/>
        <v>2014121116</v>
      </c>
      <c r="J428">
        <v>25</v>
      </c>
      <c r="K428">
        <v>15</v>
      </c>
      <c r="L428" t="str">
        <f>VLOOKUP(C428,List!$A$2:$C$2089,3,)</f>
        <v>High Barnet</v>
      </c>
      <c r="M428" t="str">
        <f>VLOOKUP(C428,List!$A$2:$C$2089,2,)</f>
        <v>Northern</v>
      </c>
      <c r="N428" t="str">
        <f t="shared" si="49"/>
        <v>High Barnet|Northern</v>
      </c>
      <c r="O428">
        <f>VLOOKUP(N428,Depth!$A$2:$F$427,3,)</f>
        <v>111</v>
      </c>
      <c r="P428">
        <f>VLOOKUP(N428,Depth!$A$2:$F$427,5,)</f>
        <v>198.4</v>
      </c>
      <c r="Q428">
        <f>VLOOKUP(N428,Depth!$A$2:$F$427,6,)</f>
        <v>12.6</v>
      </c>
      <c r="R428">
        <f>VLOOKUP(L428,longitude_latitude!C:J,7,)</f>
        <v>-0.19256146800000001</v>
      </c>
      <c r="S428">
        <f>VLOOKUP(L428,longitude_latitude!C:J,8,)</f>
        <v>51.650029140000001</v>
      </c>
      <c r="T428">
        <f t="shared" si="50"/>
        <v>-9.9458054334411781</v>
      </c>
      <c r="U428">
        <f>VLOOKUP(M428,LINE!$A$2:$B$13,2,)</f>
        <v>9</v>
      </c>
      <c r="V428">
        <f>VLOOKUP(L428,Entry_exit!B:P,4,)</f>
        <v>6116</v>
      </c>
      <c r="W428">
        <f>2020 - VLOOKUP(L428, age!$A:$D,4,)</f>
        <v>148</v>
      </c>
      <c r="X428">
        <f>VLOOKUP(H428,'air-quality-london-time-of-day'!E:G,3,FALSE)</f>
        <v>13.4</v>
      </c>
      <c r="Y428">
        <f>VLOOKUP(I428,Weather!F:K,2,)</f>
        <v>6.0938775510203573</v>
      </c>
      <c r="Z428">
        <f>VLOOKUP(I428,Weather!F:K,3,)</f>
        <v>0.03</v>
      </c>
      <c r="AA428">
        <f>VLOOKUP(I428,Weather!F:K,4,)</f>
        <v>0.76</v>
      </c>
      <c r="AB428">
        <f>VLOOKUP(I428,Weather!F:K,5,)</f>
        <v>1016</v>
      </c>
      <c r="AC428">
        <f>VLOOKUP(I428,Weather!F:K,6,)</f>
        <v>1</v>
      </c>
    </row>
    <row r="429" spans="1:29" x14ac:dyDescent="0.25">
      <c r="A429" t="s">
        <v>7</v>
      </c>
      <c r="B429" t="s">
        <v>5</v>
      </c>
      <c r="C429" s="1">
        <v>41989.461805555555</v>
      </c>
      <c r="D429" s="3">
        <f t="shared" si="48"/>
        <v>2014</v>
      </c>
      <c r="E429" s="3">
        <f t="shared" si="51"/>
        <v>12</v>
      </c>
      <c r="F429" s="3">
        <f t="shared" si="52"/>
        <v>11</v>
      </c>
      <c r="G429" s="3">
        <f t="shared" si="53"/>
        <v>16</v>
      </c>
      <c r="H429" s="3" t="str">
        <f t="shared" si="54"/>
        <v>20141211</v>
      </c>
      <c r="I429" s="3" t="str">
        <f t="shared" si="55"/>
        <v>2014121116</v>
      </c>
      <c r="J429">
        <v>29</v>
      </c>
      <c r="K429">
        <v>17.399999999999999</v>
      </c>
      <c r="L429" t="str">
        <f>VLOOKUP(C429,List!$A$2:$C$2089,3,)</f>
        <v>High Barnet</v>
      </c>
      <c r="M429" t="str">
        <f>VLOOKUP(C429,List!$A$2:$C$2089,2,)</f>
        <v>Northern</v>
      </c>
      <c r="N429" t="str">
        <f t="shared" si="49"/>
        <v>High Barnet|Northern</v>
      </c>
      <c r="O429">
        <f>VLOOKUP(N429,Depth!$A$2:$F$427,3,)</f>
        <v>111</v>
      </c>
      <c r="P429">
        <f>VLOOKUP(N429,Depth!$A$2:$F$427,5,)</f>
        <v>198.4</v>
      </c>
      <c r="Q429">
        <f>VLOOKUP(N429,Depth!$A$2:$F$427,6,)</f>
        <v>12.6</v>
      </c>
      <c r="R429">
        <f>VLOOKUP(L429,longitude_latitude!C:J,7,)</f>
        <v>-0.19256146800000001</v>
      </c>
      <c r="S429">
        <f>VLOOKUP(L429,longitude_latitude!C:J,8,)</f>
        <v>51.650029140000001</v>
      </c>
      <c r="T429">
        <f t="shared" si="50"/>
        <v>-9.9458054334411781</v>
      </c>
      <c r="U429">
        <f>VLOOKUP(M429,LINE!$A$2:$B$13,2,)</f>
        <v>9</v>
      </c>
      <c r="V429">
        <f>VLOOKUP(L429,Entry_exit!B:P,4,)</f>
        <v>6116</v>
      </c>
      <c r="W429">
        <f>2020 - VLOOKUP(L429, age!$A:$D,4,)</f>
        <v>148</v>
      </c>
      <c r="X429">
        <f>VLOOKUP(H429,'air-quality-london-time-of-day'!E:G,3,FALSE)</f>
        <v>13.4</v>
      </c>
      <c r="Y429">
        <f>VLOOKUP(I429,Weather!F:K,2,)</f>
        <v>6.0938775510203573</v>
      </c>
      <c r="Z429">
        <f>VLOOKUP(I429,Weather!F:K,3,)</f>
        <v>0.03</v>
      </c>
      <c r="AA429">
        <f>VLOOKUP(I429,Weather!F:K,4,)</f>
        <v>0.76</v>
      </c>
      <c r="AB429">
        <f>VLOOKUP(I429,Weather!F:K,5,)</f>
        <v>1016</v>
      </c>
      <c r="AC429">
        <f>VLOOKUP(I429,Weather!F:K,6,)</f>
        <v>1</v>
      </c>
    </row>
    <row r="430" spans="1:29" x14ac:dyDescent="0.25">
      <c r="A430" t="s">
        <v>7</v>
      </c>
      <c r="B430" t="s">
        <v>5</v>
      </c>
      <c r="C430" s="1">
        <v>41989.462500000001</v>
      </c>
      <c r="D430" s="3">
        <f t="shared" si="48"/>
        <v>2014</v>
      </c>
      <c r="E430" s="3">
        <f t="shared" si="51"/>
        <v>12</v>
      </c>
      <c r="F430" s="3">
        <f t="shared" si="52"/>
        <v>11</v>
      </c>
      <c r="G430" s="3">
        <f t="shared" si="53"/>
        <v>16</v>
      </c>
      <c r="H430" s="3" t="str">
        <f t="shared" si="54"/>
        <v>20141211</v>
      </c>
      <c r="I430" s="3" t="str">
        <f t="shared" si="55"/>
        <v>2014121116</v>
      </c>
      <c r="J430">
        <v>27</v>
      </c>
      <c r="K430">
        <v>16.2</v>
      </c>
      <c r="L430" t="str">
        <f>VLOOKUP(C430,List!$A$2:$C$2089,3,)</f>
        <v>High Barnet</v>
      </c>
      <c r="M430" t="str">
        <f>VLOOKUP(C430,List!$A$2:$C$2089,2,)</f>
        <v>Northern</v>
      </c>
      <c r="N430" t="str">
        <f t="shared" si="49"/>
        <v>High Barnet|Northern</v>
      </c>
      <c r="O430">
        <f>VLOOKUP(N430,Depth!$A$2:$F$427,3,)</f>
        <v>111</v>
      </c>
      <c r="P430">
        <f>VLOOKUP(N430,Depth!$A$2:$F$427,5,)</f>
        <v>198.4</v>
      </c>
      <c r="Q430">
        <f>VLOOKUP(N430,Depth!$A$2:$F$427,6,)</f>
        <v>12.6</v>
      </c>
      <c r="R430">
        <f>VLOOKUP(L430,longitude_latitude!C:J,7,)</f>
        <v>-0.19256146800000001</v>
      </c>
      <c r="S430">
        <f>VLOOKUP(L430,longitude_latitude!C:J,8,)</f>
        <v>51.650029140000001</v>
      </c>
      <c r="T430">
        <f t="shared" si="50"/>
        <v>-9.9458054334411781</v>
      </c>
      <c r="U430">
        <f>VLOOKUP(M430,LINE!$A$2:$B$13,2,)</f>
        <v>9</v>
      </c>
      <c r="V430">
        <f>VLOOKUP(L430,Entry_exit!B:P,4,)</f>
        <v>6116</v>
      </c>
      <c r="W430">
        <f>2020 - VLOOKUP(L430, age!$A:$D,4,)</f>
        <v>148</v>
      </c>
      <c r="X430">
        <f>VLOOKUP(H430,'air-quality-london-time-of-day'!E:G,3,FALSE)</f>
        <v>13.4</v>
      </c>
      <c r="Y430">
        <f>VLOOKUP(I430,Weather!F:K,2,)</f>
        <v>6.0938775510203573</v>
      </c>
      <c r="Z430">
        <f>VLOOKUP(I430,Weather!F:K,3,)</f>
        <v>0.03</v>
      </c>
      <c r="AA430">
        <f>VLOOKUP(I430,Weather!F:K,4,)</f>
        <v>0.76</v>
      </c>
      <c r="AB430">
        <f>VLOOKUP(I430,Weather!F:K,5,)</f>
        <v>1016</v>
      </c>
      <c r="AC430">
        <f>VLOOKUP(I430,Weather!F:K,6,)</f>
        <v>1</v>
      </c>
    </row>
    <row r="431" spans="1:29" x14ac:dyDescent="0.25">
      <c r="A431" t="s">
        <v>7</v>
      </c>
      <c r="B431" t="s">
        <v>5</v>
      </c>
      <c r="C431" s="1">
        <v>41989.463194444441</v>
      </c>
      <c r="D431" s="3">
        <f t="shared" si="48"/>
        <v>2014</v>
      </c>
      <c r="E431" s="3">
        <f t="shared" si="51"/>
        <v>12</v>
      </c>
      <c r="F431" s="3">
        <f t="shared" si="52"/>
        <v>11</v>
      </c>
      <c r="G431" s="3">
        <f t="shared" si="53"/>
        <v>16</v>
      </c>
      <c r="H431" s="3" t="str">
        <f t="shared" si="54"/>
        <v>20141211</v>
      </c>
      <c r="I431" s="3" t="str">
        <f t="shared" si="55"/>
        <v>2014121116</v>
      </c>
      <c r="J431">
        <v>36</v>
      </c>
      <c r="K431">
        <v>21.6</v>
      </c>
      <c r="L431" t="str">
        <f>VLOOKUP(C431,List!$A$2:$C$2089,3,)</f>
        <v>High Barnet</v>
      </c>
      <c r="M431" t="str">
        <f>VLOOKUP(C431,List!$A$2:$C$2089,2,)</f>
        <v>Northern</v>
      </c>
      <c r="N431" t="str">
        <f t="shared" si="49"/>
        <v>High Barnet|Northern</v>
      </c>
      <c r="O431">
        <f>VLOOKUP(N431,Depth!$A$2:$F$427,3,)</f>
        <v>111</v>
      </c>
      <c r="P431">
        <f>VLOOKUP(N431,Depth!$A$2:$F$427,5,)</f>
        <v>198.4</v>
      </c>
      <c r="Q431">
        <f>VLOOKUP(N431,Depth!$A$2:$F$427,6,)</f>
        <v>12.6</v>
      </c>
      <c r="R431">
        <f>VLOOKUP(L431,longitude_latitude!C:J,7,)</f>
        <v>-0.19256146800000001</v>
      </c>
      <c r="S431">
        <f>VLOOKUP(L431,longitude_latitude!C:J,8,)</f>
        <v>51.650029140000001</v>
      </c>
      <c r="T431">
        <f t="shared" si="50"/>
        <v>-9.9458054334411781</v>
      </c>
      <c r="U431">
        <f>VLOOKUP(M431,LINE!$A$2:$B$13,2,)</f>
        <v>9</v>
      </c>
      <c r="V431">
        <f>VLOOKUP(L431,Entry_exit!B:P,4,)</f>
        <v>6116</v>
      </c>
      <c r="W431">
        <f>2020 - VLOOKUP(L431, age!$A:$D,4,)</f>
        <v>148</v>
      </c>
      <c r="X431">
        <f>VLOOKUP(H431,'air-quality-london-time-of-day'!E:G,3,FALSE)</f>
        <v>13.4</v>
      </c>
      <c r="Y431">
        <f>VLOOKUP(I431,Weather!F:K,2,)</f>
        <v>6.0938775510203573</v>
      </c>
      <c r="Z431">
        <f>VLOOKUP(I431,Weather!F:K,3,)</f>
        <v>0.03</v>
      </c>
      <c r="AA431">
        <f>VLOOKUP(I431,Weather!F:K,4,)</f>
        <v>0.76</v>
      </c>
      <c r="AB431">
        <f>VLOOKUP(I431,Weather!F:K,5,)</f>
        <v>1016</v>
      </c>
      <c r="AC431">
        <f>VLOOKUP(I431,Weather!F:K,6,)</f>
        <v>1</v>
      </c>
    </row>
    <row r="432" spans="1:29" x14ac:dyDescent="0.25">
      <c r="A432" t="s">
        <v>7</v>
      </c>
      <c r="B432" t="s">
        <v>5</v>
      </c>
      <c r="C432" s="1">
        <v>41989.463888888888</v>
      </c>
      <c r="D432" s="3">
        <f t="shared" si="48"/>
        <v>2014</v>
      </c>
      <c r="E432" s="3">
        <f t="shared" si="51"/>
        <v>12</v>
      </c>
      <c r="F432" s="3">
        <f t="shared" si="52"/>
        <v>11</v>
      </c>
      <c r="G432" s="3">
        <f t="shared" si="53"/>
        <v>16</v>
      </c>
      <c r="H432" s="3" t="str">
        <f t="shared" si="54"/>
        <v>20141211</v>
      </c>
      <c r="I432" s="3" t="str">
        <f t="shared" si="55"/>
        <v>2014121116</v>
      </c>
      <c r="J432">
        <v>29</v>
      </c>
      <c r="K432">
        <v>17.399999999999999</v>
      </c>
      <c r="L432" t="str">
        <f>VLOOKUP(C432,List!$A$2:$C$2089,3,)</f>
        <v>Totteridge &amp; Whetstone</v>
      </c>
      <c r="M432" t="str">
        <f>VLOOKUP(C432,List!$A$2:$C$2089,2,)</f>
        <v>Northern</v>
      </c>
      <c r="N432" t="str">
        <f t="shared" si="49"/>
        <v>Totteridge &amp; Whetstone|Northern</v>
      </c>
      <c r="O432">
        <f>VLOOKUP(N432,Depth!$A$2:$F$427,3,)</f>
        <v>75</v>
      </c>
      <c r="P432">
        <f>VLOOKUP(N432,Depth!$A$2:$F$427,5,)</f>
        <v>173.8</v>
      </c>
      <c r="Q432">
        <f>VLOOKUP(N432,Depth!$A$2:$F$427,6,)</f>
        <v>1.2</v>
      </c>
      <c r="R432">
        <f>VLOOKUP(L432,longitude_latitude!C:J,7,)</f>
        <v>-0.17759979400000001</v>
      </c>
      <c r="S432">
        <f>VLOOKUP(L432,longitude_latitude!C:J,8,)</f>
        <v>51.630092480000002</v>
      </c>
      <c r="T432">
        <f t="shared" si="50"/>
        <v>-9.1694937886489498</v>
      </c>
      <c r="U432">
        <f>VLOOKUP(M432,LINE!$A$2:$B$13,2,)</f>
        <v>9</v>
      </c>
      <c r="V432">
        <f>VLOOKUP(L432,Entry_exit!B:P,4,)</f>
        <v>3990</v>
      </c>
      <c r="W432">
        <f>2020 - VLOOKUP(L432, age!$A:$D,4,)</f>
        <v>148</v>
      </c>
      <c r="X432">
        <f>VLOOKUP(H432,'air-quality-london-time-of-day'!E:G,3,FALSE)</f>
        <v>13.4</v>
      </c>
      <c r="Y432">
        <f>VLOOKUP(I432,Weather!F:K,2,)</f>
        <v>6.0938775510203573</v>
      </c>
      <c r="Z432">
        <f>VLOOKUP(I432,Weather!F:K,3,)</f>
        <v>0.03</v>
      </c>
      <c r="AA432">
        <f>VLOOKUP(I432,Weather!F:K,4,)</f>
        <v>0.76</v>
      </c>
      <c r="AB432">
        <f>VLOOKUP(I432,Weather!F:K,5,)</f>
        <v>1016</v>
      </c>
      <c r="AC432">
        <f>VLOOKUP(I432,Weather!F:K,6,)</f>
        <v>1</v>
      </c>
    </row>
    <row r="433" spans="1:29" x14ac:dyDescent="0.25">
      <c r="A433" t="s">
        <v>7</v>
      </c>
      <c r="B433" t="s">
        <v>5</v>
      </c>
      <c r="C433" s="1">
        <v>41989.464583333334</v>
      </c>
      <c r="D433" s="3">
        <f t="shared" si="48"/>
        <v>2014</v>
      </c>
      <c r="E433" s="3">
        <f t="shared" si="51"/>
        <v>12</v>
      </c>
      <c r="F433" s="3">
        <f t="shared" si="52"/>
        <v>11</v>
      </c>
      <c r="G433" s="3">
        <f t="shared" si="53"/>
        <v>16</v>
      </c>
      <c r="H433" s="3" t="str">
        <f t="shared" si="54"/>
        <v>20141211</v>
      </c>
      <c r="I433" s="3" t="str">
        <f t="shared" si="55"/>
        <v>2014121116</v>
      </c>
      <c r="J433">
        <v>30</v>
      </c>
      <c r="K433">
        <v>18</v>
      </c>
      <c r="L433" t="str">
        <f>VLOOKUP(C433,List!$A$2:$C$2089,3,)</f>
        <v>Totteridge &amp; Whetstone</v>
      </c>
      <c r="M433" t="str">
        <f>VLOOKUP(C433,List!$A$2:$C$2089,2,)</f>
        <v>Northern</v>
      </c>
      <c r="N433" t="str">
        <f t="shared" si="49"/>
        <v>Totteridge &amp; Whetstone|Northern</v>
      </c>
      <c r="O433">
        <f>VLOOKUP(N433,Depth!$A$2:$F$427,3,)</f>
        <v>75</v>
      </c>
      <c r="P433">
        <f>VLOOKUP(N433,Depth!$A$2:$F$427,5,)</f>
        <v>173.8</v>
      </c>
      <c r="Q433">
        <f>VLOOKUP(N433,Depth!$A$2:$F$427,6,)</f>
        <v>1.2</v>
      </c>
      <c r="R433">
        <f>VLOOKUP(L433,longitude_latitude!C:J,7,)</f>
        <v>-0.17759979400000001</v>
      </c>
      <c r="S433">
        <f>VLOOKUP(L433,longitude_latitude!C:J,8,)</f>
        <v>51.630092480000002</v>
      </c>
      <c r="T433">
        <f t="shared" si="50"/>
        <v>-9.1694937886489498</v>
      </c>
      <c r="U433">
        <f>VLOOKUP(M433,LINE!$A$2:$B$13,2,)</f>
        <v>9</v>
      </c>
      <c r="V433">
        <f>VLOOKUP(L433,Entry_exit!B:P,4,)</f>
        <v>3990</v>
      </c>
      <c r="W433">
        <f>2020 - VLOOKUP(L433, age!$A:$D,4,)</f>
        <v>148</v>
      </c>
      <c r="X433">
        <f>VLOOKUP(H433,'air-quality-london-time-of-day'!E:G,3,FALSE)</f>
        <v>13.4</v>
      </c>
      <c r="Y433">
        <f>VLOOKUP(I433,Weather!F:K,2,)</f>
        <v>6.0938775510203573</v>
      </c>
      <c r="Z433">
        <f>VLOOKUP(I433,Weather!F:K,3,)</f>
        <v>0.03</v>
      </c>
      <c r="AA433">
        <f>VLOOKUP(I433,Weather!F:K,4,)</f>
        <v>0.76</v>
      </c>
      <c r="AB433">
        <f>VLOOKUP(I433,Weather!F:K,5,)</f>
        <v>1016</v>
      </c>
      <c r="AC433">
        <f>VLOOKUP(I433,Weather!F:K,6,)</f>
        <v>1</v>
      </c>
    </row>
    <row r="434" spans="1:29" x14ac:dyDescent="0.25">
      <c r="A434" t="s">
        <v>7</v>
      </c>
      <c r="B434" t="s">
        <v>5</v>
      </c>
      <c r="C434" s="1">
        <v>41989.465277777781</v>
      </c>
      <c r="D434" s="3">
        <f t="shared" si="48"/>
        <v>2014</v>
      </c>
      <c r="E434" s="3">
        <f t="shared" si="51"/>
        <v>12</v>
      </c>
      <c r="F434" s="3">
        <f t="shared" si="52"/>
        <v>11</v>
      </c>
      <c r="G434" s="3">
        <f t="shared" si="53"/>
        <v>16</v>
      </c>
      <c r="H434" s="3" t="str">
        <f t="shared" si="54"/>
        <v>20141211</v>
      </c>
      <c r="I434" s="3" t="str">
        <f t="shared" si="55"/>
        <v>2014121116</v>
      </c>
      <c r="J434">
        <v>28</v>
      </c>
      <c r="K434">
        <v>16.8</v>
      </c>
      <c r="L434" t="str">
        <f>VLOOKUP(C434,List!$A$2:$C$2089,3,)</f>
        <v>Woodside Park</v>
      </c>
      <c r="M434" t="str">
        <f>VLOOKUP(C434,List!$A$2:$C$2089,2,)</f>
        <v>Northern</v>
      </c>
      <c r="N434" t="str">
        <f t="shared" si="49"/>
        <v>Woodside Park|Northern</v>
      </c>
      <c r="O434">
        <f>VLOOKUP(N434,Depth!$A$2:$F$427,3,)</f>
        <v>76</v>
      </c>
      <c r="P434">
        <f>VLOOKUP(N434,Depth!$A$2:$F$427,5,)</f>
        <v>174.3</v>
      </c>
      <c r="Q434">
        <f>VLOOKUP(N434,Depth!$A$2:$F$427,6,)</f>
        <v>1.7</v>
      </c>
      <c r="R434">
        <f>VLOOKUP(L434,longitude_latitude!C:J,7,)</f>
        <v>-0.18390700400000001</v>
      </c>
      <c r="S434">
        <f>VLOOKUP(L434,longitude_latitude!C:J,8,)</f>
        <v>51.617589709999997</v>
      </c>
      <c r="T434">
        <f t="shared" si="50"/>
        <v>-9.4928362772673296</v>
      </c>
      <c r="U434">
        <f>VLOOKUP(M434,LINE!$A$2:$B$13,2,)</f>
        <v>9</v>
      </c>
      <c r="V434">
        <f>VLOOKUP(L434,Entry_exit!B:P,4,)</f>
        <v>4795</v>
      </c>
      <c r="W434">
        <f>2020 - VLOOKUP(L434, age!$A:$D,4,)</f>
        <v>148</v>
      </c>
      <c r="X434">
        <f>VLOOKUP(H434,'air-quality-london-time-of-day'!E:G,3,FALSE)</f>
        <v>13.4</v>
      </c>
      <c r="Y434">
        <f>VLOOKUP(I434,Weather!F:K,2,)</f>
        <v>6.0938775510203573</v>
      </c>
      <c r="Z434">
        <f>VLOOKUP(I434,Weather!F:K,3,)</f>
        <v>0.03</v>
      </c>
      <c r="AA434">
        <f>VLOOKUP(I434,Weather!F:K,4,)</f>
        <v>0.76</v>
      </c>
      <c r="AB434">
        <f>VLOOKUP(I434,Weather!F:K,5,)</f>
        <v>1016</v>
      </c>
      <c r="AC434">
        <f>VLOOKUP(I434,Weather!F:K,6,)</f>
        <v>1</v>
      </c>
    </row>
    <row r="435" spans="1:29" x14ac:dyDescent="0.25">
      <c r="A435" t="s">
        <v>7</v>
      </c>
      <c r="B435" t="s">
        <v>5</v>
      </c>
      <c r="C435" s="1">
        <v>41989.46597222222</v>
      </c>
      <c r="D435" s="3">
        <f t="shared" si="48"/>
        <v>2014</v>
      </c>
      <c r="E435" s="3">
        <f t="shared" si="51"/>
        <v>12</v>
      </c>
      <c r="F435" s="3">
        <f t="shared" si="52"/>
        <v>11</v>
      </c>
      <c r="G435" s="3">
        <f t="shared" si="53"/>
        <v>16</v>
      </c>
      <c r="H435" s="3" t="str">
        <f t="shared" si="54"/>
        <v>20141211</v>
      </c>
      <c r="I435" s="3" t="str">
        <f t="shared" si="55"/>
        <v>2014121116</v>
      </c>
      <c r="J435">
        <v>27</v>
      </c>
      <c r="K435">
        <v>16.2</v>
      </c>
      <c r="L435" t="str">
        <f>VLOOKUP(C435,List!$A$2:$C$2089,3,)</f>
        <v>Woodside Park</v>
      </c>
      <c r="M435" t="str">
        <f>VLOOKUP(C435,List!$A$2:$C$2089,2,)</f>
        <v>Northern</v>
      </c>
      <c r="N435" t="str">
        <f t="shared" si="49"/>
        <v>Woodside Park|Northern</v>
      </c>
      <c r="O435">
        <f>VLOOKUP(N435,Depth!$A$2:$F$427,3,)</f>
        <v>76</v>
      </c>
      <c r="P435">
        <f>VLOOKUP(N435,Depth!$A$2:$F$427,5,)</f>
        <v>174.3</v>
      </c>
      <c r="Q435">
        <f>VLOOKUP(N435,Depth!$A$2:$F$427,6,)</f>
        <v>1.7</v>
      </c>
      <c r="R435">
        <f>VLOOKUP(L435,longitude_latitude!C:J,7,)</f>
        <v>-0.18390700400000001</v>
      </c>
      <c r="S435">
        <f>VLOOKUP(L435,longitude_latitude!C:J,8,)</f>
        <v>51.617589709999997</v>
      </c>
      <c r="T435">
        <f t="shared" si="50"/>
        <v>-9.4928362772673296</v>
      </c>
      <c r="U435">
        <f>VLOOKUP(M435,LINE!$A$2:$B$13,2,)</f>
        <v>9</v>
      </c>
      <c r="V435">
        <f>VLOOKUP(L435,Entry_exit!B:P,4,)</f>
        <v>4795</v>
      </c>
      <c r="W435">
        <f>2020 - VLOOKUP(L435, age!$A:$D,4,)</f>
        <v>148</v>
      </c>
      <c r="X435">
        <f>VLOOKUP(H435,'air-quality-london-time-of-day'!E:G,3,FALSE)</f>
        <v>13.4</v>
      </c>
      <c r="Y435">
        <f>VLOOKUP(I435,Weather!F:K,2,)</f>
        <v>6.0938775510203573</v>
      </c>
      <c r="Z435">
        <f>VLOOKUP(I435,Weather!F:K,3,)</f>
        <v>0.03</v>
      </c>
      <c r="AA435">
        <f>VLOOKUP(I435,Weather!F:K,4,)</f>
        <v>0.76</v>
      </c>
      <c r="AB435">
        <f>VLOOKUP(I435,Weather!F:K,5,)</f>
        <v>1016</v>
      </c>
      <c r="AC435">
        <f>VLOOKUP(I435,Weather!F:K,6,)</f>
        <v>1</v>
      </c>
    </row>
    <row r="436" spans="1:29" x14ac:dyDescent="0.25">
      <c r="A436" t="s">
        <v>7</v>
      </c>
      <c r="B436" t="s">
        <v>5</v>
      </c>
      <c r="C436" s="1">
        <v>41989.466666666667</v>
      </c>
      <c r="D436" s="3">
        <f t="shared" si="48"/>
        <v>2014</v>
      </c>
      <c r="E436" s="3">
        <f t="shared" si="51"/>
        <v>12</v>
      </c>
      <c r="F436" s="3">
        <f t="shared" si="52"/>
        <v>11</v>
      </c>
      <c r="G436" s="3">
        <f t="shared" si="53"/>
        <v>16</v>
      </c>
      <c r="H436" s="3" t="str">
        <f t="shared" si="54"/>
        <v>20141211</v>
      </c>
      <c r="I436" s="3" t="str">
        <f t="shared" si="55"/>
        <v>2014121116</v>
      </c>
      <c r="J436">
        <v>29</v>
      </c>
      <c r="K436">
        <v>17.399999999999999</v>
      </c>
      <c r="L436" t="str">
        <f>VLOOKUP(C436,List!$A$2:$C$2089,3,)</f>
        <v>West Finchley</v>
      </c>
      <c r="M436" t="str">
        <f>VLOOKUP(C436,List!$A$2:$C$2089,2,)</f>
        <v>Northern</v>
      </c>
      <c r="N436" t="str">
        <f t="shared" si="49"/>
        <v>West Finchley|Northern</v>
      </c>
      <c r="O436">
        <f>VLOOKUP(N436,Depth!$A$2:$F$427,3,)</f>
        <v>78</v>
      </c>
      <c r="P436">
        <f>VLOOKUP(N436,Depth!$A$2:$F$427,5,)</f>
        <v>177.3</v>
      </c>
      <c r="Q436">
        <f>VLOOKUP(N436,Depth!$A$2:$F$427,6,)</f>
        <v>0.7</v>
      </c>
      <c r="R436">
        <f>VLOOKUP(L436,longitude_latitude!C:J,7,)</f>
        <v>-0.186738929</v>
      </c>
      <c r="S436">
        <f>VLOOKUP(L436,longitude_latitude!C:J,8,)</f>
        <v>51.608989280000003</v>
      </c>
      <c r="T436">
        <f t="shared" si="50"/>
        <v>-9.6374073849196815</v>
      </c>
      <c r="U436">
        <f>VLOOKUP(M436,LINE!$A$2:$B$13,2,)</f>
        <v>9</v>
      </c>
      <c r="V436">
        <f>VLOOKUP(L436,Entry_exit!B:P,4,)</f>
        <v>2742</v>
      </c>
      <c r="W436">
        <f>2020 - VLOOKUP(L436, age!$A:$D,4,)</f>
        <v>87</v>
      </c>
      <c r="X436">
        <f>VLOOKUP(H436,'air-quality-london-time-of-day'!E:G,3,FALSE)</f>
        <v>13.4</v>
      </c>
      <c r="Y436">
        <f>VLOOKUP(I436,Weather!F:K,2,)</f>
        <v>6.0938775510203573</v>
      </c>
      <c r="Z436">
        <f>VLOOKUP(I436,Weather!F:K,3,)</f>
        <v>0.03</v>
      </c>
      <c r="AA436">
        <f>VLOOKUP(I436,Weather!F:K,4,)</f>
        <v>0.76</v>
      </c>
      <c r="AB436">
        <f>VLOOKUP(I436,Weather!F:K,5,)</f>
        <v>1016</v>
      </c>
      <c r="AC436">
        <f>VLOOKUP(I436,Weather!F:K,6,)</f>
        <v>1</v>
      </c>
    </row>
    <row r="437" spans="1:29" x14ac:dyDescent="0.25">
      <c r="A437" t="s">
        <v>7</v>
      </c>
      <c r="B437" t="s">
        <v>5</v>
      </c>
      <c r="C437" s="1">
        <v>41989.467361111114</v>
      </c>
      <c r="D437" s="3">
        <f t="shared" si="48"/>
        <v>2014</v>
      </c>
      <c r="E437" s="3">
        <f t="shared" si="51"/>
        <v>12</v>
      </c>
      <c r="F437" s="3">
        <f t="shared" si="52"/>
        <v>11</v>
      </c>
      <c r="G437" s="3">
        <f t="shared" si="53"/>
        <v>16</v>
      </c>
      <c r="H437" s="3" t="str">
        <f t="shared" si="54"/>
        <v>20141211</v>
      </c>
      <c r="I437" s="3" t="str">
        <f t="shared" si="55"/>
        <v>2014121116</v>
      </c>
      <c r="J437">
        <v>36</v>
      </c>
      <c r="K437">
        <v>21.6</v>
      </c>
      <c r="L437" t="str">
        <f>VLOOKUP(C437,List!$A$2:$C$2089,3,)</f>
        <v>West Finchley</v>
      </c>
      <c r="M437" t="str">
        <f>VLOOKUP(C437,List!$A$2:$C$2089,2,)</f>
        <v>Northern</v>
      </c>
      <c r="N437" t="str">
        <f t="shared" si="49"/>
        <v>West Finchley|Northern</v>
      </c>
      <c r="O437">
        <f>VLOOKUP(N437,Depth!$A$2:$F$427,3,)</f>
        <v>78</v>
      </c>
      <c r="P437">
        <f>VLOOKUP(N437,Depth!$A$2:$F$427,5,)</f>
        <v>177.3</v>
      </c>
      <c r="Q437">
        <f>VLOOKUP(N437,Depth!$A$2:$F$427,6,)</f>
        <v>0.7</v>
      </c>
      <c r="R437">
        <f>VLOOKUP(L437,longitude_latitude!C:J,7,)</f>
        <v>-0.186738929</v>
      </c>
      <c r="S437">
        <f>VLOOKUP(L437,longitude_latitude!C:J,8,)</f>
        <v>51.608989280000003</v>
      </c>
      <c r="T437">
        <f t="shared" si="50"/>
        <v>-9.6374073849196815</v>
      </c>
      <c r="U437">
        <f>VLOOKUP(M437,LINE!$A$2:$B$13,2,)</f>
        <v>9</v>
      </c>
      <c r="V437">
        <f>VLOOKUP(L437,Entry_exit!B:P,4,)</f>
        <v>2742</v>
      </c>
      <c r="W437">
        <f>2020 - VLOOKUP(L437, age!$A:$D,4,)</f>
        <v>87</v>
      </c>
      <c r="X437">
        <f>VLOOKUP(H437,'air-quality-london-time-of-day'!E:G,3,FALSE)</f>
        <v>13.4</v>
      </c>
      <c r="Y437">
        <f>VLOOKUP(I437,Weather!F:K,2,)</f>
        <v>6.0938775510203573</v>
      </c>
      <c r="Z437">
        <f>VLOOKUP(I437,Weather!F:K,3,)</f>
        <v>0.03</v>
      </c>
      <c r="AA437">
        <f>VLOOKUP(I437,Weather!F:K,4,)</f>
        <v>0.76</v>
      </c>
      <c r="AB437">
        <f>VLOOKUP(I437,Weather!F:K,5,)</f>
        <v>1016</v>
      </c>
      <c r="AC437">
        <f>VLOOKUP(I437,Weather!F:K,6,)</f>
        <v>1</v>
      </c>
    </row>
    <row r="438" spans="1:29" x14ac:dyDescent="0.25">
      <c r="A438" t="s">
        <v>7</v>
      </c>
      <c r="B438" t="s">
        <v>5</v>
      </c>
      <c r="C438" s="1">
        <v>41989.468055555553</v>
      </c>
      <c r="D438" s="3">
        <f t="shared" si="48"/>
        <v>2014</v>
      </c>
      <c r="E438" s="3">
        <f t="shared" si="51"/>
        <v>12</v>
      </c>
      <c r="F438" s="3">
        <f t="shared" si="52"/>
        <v>11</v>
      </c>
      <c r="G438" s="3">
        <f t="shared" si="53"/>
        <v>16</v>
      </c>
      <c r="H438" s="3" t="str">
        <f t="shared" si="54"/>
        <v>20141211</v>
      </c>
      <c r="I438" s="3" t="str">
        <f t="shared" si="55"/>
        <v>2014121116</v>
      </c>
      <c r="J438">
        <v>33</v>
      </c>
      <c r="K438">
        <v>19.8</v>
      </c>
      <c r="L438" t="str">
        <f>VLOOKUP(C438,List!$A$2:$C$2089,3,)</f>
        <v>West Finchley</v>
      </c>
      <c r="M438" t="str">
        <f>VLOOKUP(C438,List!$A$2:$C$2089,2,)</f>
        <v>Northern</v>
      </c>
      <c r="N438" t="str">
        <f t="shared" si="49"/>
        <v>West Finchley|Northern</v>
      </c>
      <c r="O438">
        <f>VLOOKUP(N438,Depth!$A$2:$F$427,3,)</f>
        <v>78</v>
      </c>
      <c r="P438">
        <f>VLOOKUP(N438,Depth!$A$2:$F$427,5,)</f>
        <v>177.3</v>
      </c>
      <c r="Q438">
        <f>VLOOKUP(N438,Depth!$A$2:$F$427,6,)</f>
        <v>0.7</v>
      </c>
      <c r="R438">
        <f>VLOOKUP(L438,longitude_latitude!C:J,7,)</f>
        <v>-0.186738929</v>
      </c>
      <c r="S438">
        <f>VLOOKUP(L438,longitude_latitude!C:J,8,)</f>
        <v>51.608989280000003</v>
      </c>
      <c r="T438">
        <f t="shared" si="50"/>
        <v>-9.6374073849196815</v>
      </c>
      <c r="U438">
        <f>VLOOKUP(M438,LINE!$A$2:$B$13,2,)</f>
        <v>9</v>
      </c>
      <c r="V438">
        <f>VLOOKUP(L438,Entry_exit!B:P,4,)</f>
        <v>2742</v>
      </c>
      <c r="W438">
        <f>2020 - VLOOKUP(L438, age!$A:$D,4,)</f>
        <v>87</v>
      </c>
      <c r="X438">
        <f>VLOOKUP(H438,'air-quality-london-time-of-day'!E:G,3,FALSE)</f>
        <v>13.4</v>
      </c>
      <c r="Y438">
        <f>VLOOKUP(I438,Weather!F:K,2,)</f>
        <v>6.0938775510203573</v>
      </c>
      <c r="Z438">
        <f>VLOOKUP(I438,Weather!F:K,3,)</f>
        <v>0.03</v>
      </c>
      <c r="AA438">
        <f>VLOOKUP(I438,Weather!F:K,4,)</f>
        <v>0.76</v>
      </c>
      <c r="AB438">
        <f>VLOOKUP(I438,Weather!F:K,5,)</f>
        <v>1016</v>
      </c>
      <c r="AC438">
        <f>VLOOKUP(I438,Weather!F:K,6,)</f>
        <v>1</v>
      </c>
    </row>
    <row r="439" spans="1:29" x14ac:dyDescent="0.25">
      <c r="A439" t="s">
        <v>7</v>
      </c>
      <c r="B439" t="s">
        <v>5</v>
      </c>
      <c r="C439" s="1">
        <v>41989.46875</v>
      </c>
      <c r="D439" s="3">
        <f t="shared" si="48"/>
        <v>2014</v>
      </c>
      <c r="E439" s="3">
        <f t="shared" si="51"/>
        <v>12</v>
      </c>
      <c r="F439" s="3">
        <f t="shared" si="52"/>
        <v>11</v>
      </c>
      <c r="G439" s="3">
        <f t="shared" si="53"/>
        <v>16</v>
      </c>
      <c r="H439" s="3" t="str">
        <f t="shared" si="54"/>
        <v>20141211</v>
      </c>
      <c r="I439" s="3" t="str">
        <f t="shared" si="55"/>
        <v>2014121116</v>
      </c>
      <c r="J439">
        <v>31</v>
      </c>
      <c r="K439">
        <v>18.600000000000001</v>
      </c>
      <c r="L439" t="str">
        <f>VLOOKUP(C439,List!$A$2:$C$2089,3,)</f>
        <v>Finchley Central</v>
      </c>
      <c r="M439" t="str">
        <f>VLOOKUP(C439,List!$A$2:$C$2089,2,)</f>
        <v>Northern</v>
      </c>
      <c r="N439" t="str">
        <f t="shared" si="49"/>
        <v>Finchley Central|Northern</v>
      </c>
      <c r="O439">
        <f>VLOOKUP(N439,Depth!$A$2:$F$427,3,)</f>
        <v>87</v>
      </c>
      <c r="P439">
        <f>VLOOKUP(N439,Depth!$A$2:$F$427,5,)</f>
        <v>178.5</v>
      </c>
      <c r="Q439">
        <f>VLOOKUP(N439,Depth!$A$2:$F$427,6,)</f>
        <v>8.5</v>
      </c>
      <c r="R439">
        <f>VLOOKUP(L439,longitude_latitude!C:J,7,)</f>
        <v>-0.19095192499999999</v>
      </c>
      <c r="S439">
        <f>VLOOKUP(L439,longitude_latitude!C:J,8,)</f>
        <v>51.600433209999998</v>
      </c>
      <c r="T439">
        <f t="shared" si="50"/>
        <v>-9.8532020522834287</v>
      </c>
      <c r="U439">
        <f>VLOOKUP(M439,LINE!$A$2:$B$13,2,)</f>
        <v>9</v>
      </c>
      <c r="V439">
        <f>VLOOKUP(L439,Entry_exit!B:P,4,)</f>
        <v>9578</v>
      </c>
      <c r="W439">
        <f>2020 - VLOOKUP(L439, age!$A:$D,4,)</f>
        <v>153</v>
      </c>
      <c r="X439">
        <f>VLOOKUP(H439,'air-quality-london-time-of-day'!E:G,3,FALSE)</f>
        <v>13.4</v>
      </c>
      <c r="Y439">
        <f>VLOOKUP(I439,Weather!F:K,2,)</f>
        <v>6.0938775510203573</v>
      </c>
      <c r="Z439">
        <f>VLOOKUP(I439,Weather!F:K,3,)</f>
        <v>0.03</v>
      </c>
      <c r="AA439">
        <f>VLOOKUP(I439,Weather!F:K,4,)</f>
        <v>0.76</v>
      </c>
      <c r="AB439">
        <f>VLOOKUP(I439,Weather!F:K,5,)</f>
        <v>1016</v>
      </c>
      <c r="AC439">
        <f>VLOOKUP(I439,Weather!F:K,6,)</f>
        <v>1</v>
      </c>
    </row>
    <row r="440" spans="1:29" x14ac:dyDescent="0.25">
      <c r="A440" t="s">
        <v>7</v>
      </c>
      <c r="B440" t="s">
        <v>5</v>
      </c>
      <c r="C440" s="1">
        <v>41989.469444444447</v>
      </c>
      <c r="D440" s="3">
        <f t="shared" si="48"/>
        <v>2014</v>
      </c>
      <c r="E440" s="3">
        <f t="shared" si="51"/>
        <v>12</v>
      </c>
      <c r="F440" s="3">
        <f t="shared" si="52"/>
        <v>11</v>
      </c>
      <c r="G440" s="3">
        <f t="shared" si="53"/>
        <v>16</v>
      </c>
      <c r="H440" s="3" t="str">
        <f t="shared" si="54"/>
        <v>20141211</v>
      </c>
      <c r="I440" s="3" t="str">
        <f t="shared" si="55"/>
        <v>2014121116</v>
      </c>
      <c r="J440">
        <v>35</v>
      </c>
      <c r="K440">
        <v>21</v>
      </c>
      <c r="L440" t="str">
        <f>VLOOKUP(C440,List!$A$2:$C$2089,3,)</f>
        <v>Finchley Central</v>
      </c>
      <c r="M440" t="str">
        <f>VLOOKUP(C440,List!$A$2:$C$2089,2,)</f>
        <v>Northern</v>
      </c>
      <c r="N440" t="str">
        <f t="shared" si="49"/>
        <v>Finchley Central|Northern</v>
      </c>
      <c r="O440">
        <f>VLOOKUP(N440,Depth!$A$2:$F$427,3,)</f>
        <v>87</v>
      </c>
      <c r="P440">
        <f>VLOOKUP(N440,Depth!$A$2:$F$427,5,)</f>
        <v>178.5</v>
      </c>
      <c r="Q440">
        <f>VLOOKUP(N440,Depth!$A$2:$F$427,6,)</f>
        <v>8.5</v>
      </c>
      <c r="R440">
        <f>VLOOKUP(L440,longitude_latitude!C:J,7,)</f>
        <v>-0.19095192499999999</v>
      </c>
      <c r="S440">
        <f>VLOOKUP(L440,longitude_latitude!C:J,8,)</f>
        <v>51.600433209999998</v>
      </c>
      <c r="T440">
        <f t="shared" si="50"/>
        <v>-9.8532020522834287</v>
      </c>
      <c r="U440">
        <f>VLOOKUP(M440,LINE!$A$2:$B$13,2,)</f>
        <v>9</v>
      </c>
      <c r="V440">
        <f>VLOOKUP(L440,Entry_exit!B:P,4,)</f>
        <v>9578</v>
      </c>
      <c r="W440">
        <f>2020 - VLOOKUP(L440, age!$A:$D,4,)</f>
        <v>153</v>
      </c>
      <c r="X440">
        <f>VLOOKUP(H440,'air-quality-london-time-of-day'!E:G,3,FALSE)</f>
        <v>13.4</v>
      </c>
      <c r="Y440">
        <f>VLOOKUP(I440,Weather!F:K,2,)</f>
        <v>6.0938775510203573</v>
      </c>
      <c r="Z440">
        <f>VLOOKUP(I440,Weather!F:K,3,)</f>
        <v>0.03</v>
      </c>
      <c r="AA440">
        <f>VLOOKUP(I440,Weather!F:K,4,)</f>
        <v>0.76</v>
      </c>
      <c r="AB440">
        <f>VLOOKUP(I440,Weather!F:K,5,)</f>
        <v>1016</v>
      </c>
      <c r="AC440">
        <f>VLOOKUP(I440,Weather!F:K,6,)</f>
        <v>1</v>
      </c>
    </row>
    <row r="441" spans="1:29" x14ac:dyDescent="0.25">
      <c r="A441" t="s">
        <v>7</v>
      </c>
      <c r="B441" t="s">
        <v>5</v>
      </c>
      <c r="C441" s="1">
        <v>41989.470138888886</v>
      </c>
      <c r="D441" s="3">
        <f t="shared" si="48"/>
        <v>2014</v>
      </c>
      <c r="E441" s="3">
        <f t="shared" si="51"/>
        <v>12</v>
      </c>
      <c r="F441" s="3">
        <f t="shared" si="52"/>
        <v>11</v>
      </c>
      <c r="G441" s="3">
        <f t="shared" si="53"/>
        <v>16</v>
      </c>
      <c r="H441" s="3" t="str">
        <f t="shared" si="54"/>
        <v>20141211</v>
      </c>
      <c r="I441" s="3" t="str">
        <f t="shared" si="55"/>
        <v>2014121116</v>
      </c>
      <c r="J441">
        <v>37</v>
      </c>
      <c r="K441">
        <v>22.2</v>
      </c>
      <c r="L441" t="str">
        <f>VLOOKUP(C441,List!$A$2:$C$2089,3,)</f>
        <v>Finchley Central</v>
      </c>
      <c r="M441" t="str">
        <f>VLOOKUP(C441,List!$A$2:$C$2089,2,)</f>
        <v>Northern</v>
      </c>
      <c r="N441" t="str">
        <f t="shared" si="49"/>
        <v>Finchley Central|Northern</v>
      </c>
      <c r="O441">
        <f>VLOOKUP(N441,Depth!$A$2:$F$427,3,)</f>
        <v>87</v>
      </c>
      <c r="P441">
        <f>VLOOKUP(N441,Depth!$A$2:$F$427,5,)</f>
        <v>178.5</v>
      </c>
      <c r="Q441">
        <f>VLOOKUP(N441,Depth!$A$2:$F$427,6,)</f>
        <v>8.5</v>
      </c>
      <c r="R441">
        <f>VLOOKUP(L441,longitude_latitude!C:J,7,)</f>
        <v>-0.19095192499999999</v>
      </c>
      <c r="S441">
        <f>VLOOKUP(L441,longitude_latitude!C:J,8,)</f>
        <v>51.600433209999998</v>
      </c>
      <c r="T441">
        <f t="shared" si="50"/>
        <v>-9.8532020522834287</v>
      </c>
      <c r="U441">
        <f>VLOOKUP(M441,LINE!$A$2:$B$13,2,)</f>
        <v>9</v>
      </c>
      <c r="V441">
        <f>VLOOKUP(L441,Entry_exit!B:P,4,)</f>
        <v>9578</v>
      </c>
      <c r="W441">
        <f>2020 - VLOOKUP(L441, age!$A:$D,4,)</f>
        <v>153</v>
      </c>
      <c r="X441">
        <f>VLOOKUP(H441,'air-quality-london-time-of-day'!E:G,3,FALSE)</f>
        <v>13.4</v>
      </c>
      <c r="Y441">
        <f>VLOOKUP(I441,Weather!F:K,2,)</f>
        <v>6.0938775510203573</v>
      </c>
      <c r="Z441">
        <f>VLOOKUP(I441,Weather!F:K,3,)</f>
        <v>0.03</v>
      </c>
      <c r="AA441">
        <f>VLOOKUP(I441,Weather!F:K,4,)</f>
        <v>0.76</v>
      </c>
      <c r="AB441">
        <f>VLOOKUP(I441,Weather!F:K,5,)</f>
        <v>1016</v>
      </c>
      <c r="AC441">
        <f>VLOOKUP(I441,Weather!F:K,6,)</f>
        <v>1</v>
      </c>
    </row>
    <row r="442" spans="1:29" x14ac:dyDescent="0.25">
      <c r="A442" t="s">
        <v>7</v>
      </c>
      <c r="B442" t="s">
        <v>5</v>
      </c>
      <c r="C442" s="1">
        <v>41989.470833333333</v>
      </c>
      <c r="D442" s="3">
        <f t="shared" si="48"/>
        <v>2014</v>
      </c>
      <c r="E442" s="3">
        <f t="shared" si="51"/>
        <v>12</v>
      </c>
      <c r="F442" s="3">
        <f t="shared" si="52"/>
        <v>11</v>
      </c>
      <c r="G442" s="3">
        <f t="shared" si="53"/>
        <v>16</v>
      </c>
      <c r="H442" s="3" t="str">
        <f t="shared" si="54"/>
        <v>20141211</v>
      </c>
      <c r="I442" s="3" t="str">
        <f t="shared" si="55"/>
        <v>2014121116</v>
      </c>
      <c r="J442">
        <v>32</v>
      </c>
      <c r="K442">
        <v>19.2</v>
      </c>
      <c r="L442" t="str">
        <f>VLOOKUP(C442,List!$A$2:$C$2089,3,)</f>
        <v>East Finchley</v>
      </c>
      <c r="M442" t="str">
        <f>VLOOKUP(C442,List!$A$2:$C$2089,2,)</f>
        <v>Northern</v>
      </c>
      <c r="N442" t="str">
        <f t="shared" si="49"/>
        <v>East Finchley|Northern</v>
      </c>
      <c r="O442">
        <f>VLOOKUP(N442,Depth!$A$2:$F$427,3,)</f>
        <v>83</v>
      </c>
      <c r="P442">
        <f>VLOOKUP(N442,Depth!$A$2:$F$427,5,)</f>
        <v>187.4</v>
      </c>
      <c r="Q442">
        <f>VLOOKUP(N442,Depth!$A$2:$F$427,6,)</f>
        <v>-4.4000000000000004</v>
      </c>
      <c r="R442">
        <f>VLOOKUP(L442,longitude_latitude!C:J,7,)</f>
        <v>-0.163438627</v>
      </c>
      <c r="S442">
        <f>VLOOKUP(L442,longitude_latitude!C:J,8,)</f>
        <v>51.586653439999999</v>
      </c>
      <c r="T442">
        <f t="shared" si="50"/>
        <v>-8.431251809758427</v>
      </c>
      <c r="U442">
        <f>VLOOKUP(M442,LINE!$A$2:$B$13,2,)</f>
        <v>9</v>
      </c>
      <c r="V442">
        <f>VLOOKUP(L442,Entry_exit!B:P,4,)</f>
        <v>12207</v>
      </c>
      <c r="W442">
        <f>2020 - VLOOKUP(L442, age!$A:$D,4,)</f>
        <v>153</v>
      </c>
      <c r="X442">
        <f>VLOOKUP(H442,'air-quality-london-time-of-day'!E:G,3,FALSE)</f>
        <v>13.4</v>
      </c>
      <c r="Y442">
        <f>VLOOKUP(I442,Weather!F:K,2,)</f>
        <v>6.0938775510203573</v>
      </c>
      <c r="Z442">
        <f>VLOOKUP(I442,Weather!F:K,3,)</f>
        <v>0.03</v>
      </c>
      <c r="AA442">
        <f>VLOOKUP(I442,Weather!F:K,4,)</f>
        <v>0.76</v>
      </c>
      <c r="AB442">
        <f>VLOOKUP(I442,Weather!F:K,5,)</f>
        <v>1016</v>
      </c>
      <c r="AC442">
        <f>VLOOKUP(I442,Weather!F:K,6,)</f>
        <v>1</v>
      </c>
    </row>
    <row r="443" spans="1:29" x14ac:dyDescent="0.25">
      <c r="A443" t="s">
        <v>7</v>
      </c>
      <c r="B443" t="s">
        <v>5</v>
      </c>
      <c r="C443" s="1">
        <v>41989.47152777778</v>
      </c>
      <c r="D443" s="3">
        <f t="shared" si="48"/>
        <v>2014</v>
      </c>
      <c r="E443" s="3">
        <f t="shared" si="51"/>
        <v>12</v>
      </c>
      <c r="F443" s="3">
        <f t="shared" si="52"/>
        <v>11</v>
      </c>
      <c r="G443" s="3">
        <f t="shared" si="53"/>
        <v>16</v>
      </c>
      <c r="H443" s="3" t="str">
        <f t="shared" si="54"/>
        <v>20141211</v>
      </c>
      <c r="I443" s="3" t="str">
        <f t="shared" si="55"/>
        <v>2014121116</v>
      </c>
      <c r="J443">
        <v>28</v>
      </c>
      <c r="K443">
        <v>16.8</v>
      </c>
      <c r="L443" t="str">
        <f>VLOOKUP(C443,List!$A$2:$C$2089,3,)</f>
        <v>East Finchley</v>
      </c>
      <c r="M443" t="str">
        <f>VLOOKUP(C443,List!$A$2:$C$2089,2,)</f>
        <v>Northern</v>
      </c>
      <c r="N443" t="str">
        <f t="shared" si="49"/>
        <v>East Finchley|Northern</v>
      </c>
      <c r="O443">
        <f>VLOOKUP(N443,Depth!$A$2:$F$427,3,)</f>
        <v>83</v>
      </c>
      <c r="P443">
        <f>VLOOKUP(N443,Depth!$A$2:$F$427,5,)</f>
        <v>187.4</v>
      </c>
      <c r="Q443">
        <f>VLOOKUP(N443,Depth!$A$2:$F$427,6,)</f>
        <v>-4.4000000000000004</v>
      </c>
      <c r="R443">
        <f>VLOOKUP(L443,longitude_latitude!C:J,7,)</f>
        <v>-0.163438627</v>
      </c>
      <c r="S443">
        <f>VLOOKUP(L443,longitude_latitude!C:J,8,)</f>
        <v>51.586653439999999</v>
      </c>
      <c r="T443">
        <f t="shared" si="50"/>
        <v>-8.431251809758427</v>
      </c>
      <c r="U443">
        <f>VLOOKUP(M443,LINE!$A$2:$B$13,2,)</f>
        <v>9</v>
      </c>
      <c r="V443">
        <f>VLOOKUP(L443,Entry_exit!B:P,4,)</f>
        <v>12207</v>
      </c>
      <c r="W443">
        <f>2020 - VLOOKUP(L443, age!$A:$D,4,)</f>
        <v>153</v>
      </c>
      <c r="X443">
        <f>VLOOKUP(H443,'air-quality-london-time-of-day'!E:G,3,FALSE)</f>
        <v>13.4</v>
      </c>
      <c r="Y443">
        <f>VLOOKUP(I443,Weather!F:K,2,)</f>
        <v>6.0938775510203573</v>
      </c>
      <c r="Z443">
        <f>VLOOKUP(I443,Weather!F:K,3,)</f>
        <v>0.03</v>
      </c>
      <c r="AA443">
        <f>VLOOKUP(I443,Weather!F:K,4,)</f>
        <v>0.76</v>
      </c>
      <c r="AB443">
        <f>VLOOKUP(I443,Weather!F:K,5,)</f>
        <v>1016</v>
      </c>
      <c r="AC443">
        <f>VLOOKUP(I443,Weather!F:K,6,)</f>
        <v>1</v>
      </c>
    </row>
    <row r="444" spans="1:29" x14ac:dyDescent="0.25">
      <c r="A444" t="s">
        <v>7</v>
      </c>
      <c r="B444" t="s">
        <v>5</v>
      </c>
      <c r="C444" s="1">
        <v>41989.472222222219</v>
      </c>
      <c r="D444" s="3">
        <f t="shared" si="48"/>
        <v>2014</v>
      </c>
      <c r="E444" s="3">
        <f t="shared" si="51"/>
        <v>12</v>
      </c>
      <c r="F444" s="3">
        <f t="shared" si="52"/>
        <v>11</v>
      </c>
      <c r="G444" s="3">
        <f t="shared" si="53"/>
        <v>16</v>
      </c>
      <c r="H444" s="3" t="str">
        <f t="shared" si="54"/>
        <v>20141211</v>
      </c>
      <c r="I444" s="3" t="str">
        <f t="shared" si="55"/>
        <v>2014121116</v>
      </c>
      <c r="J444">
        <v>28</v>
      </c>
      <c r="K444">
        <v>16.8</v>
      </c>
      <c r="L444" t="str">
        <f>VLOOKUP(C444,List!$A$2:$C$2089,3,)</f>
        <v>East Finchley</v>
      </c>
      <c r="M444" t="str">
        <f>VLOOKUP(C444,List!$A$2:$C$2089,2,)</f>
        <v>Northern</v>
      </c>
      <c r="N444" t="str">
        <f t="shared" si="49"/>
        <v>East Finchley|Northern</v>
      </c>
      <c r="O444">
        <f>VLOOKUP(N444,Depth!$A$2:$F$427,3,)</f>
        <v>83</v>
      </c>
      <c r="P444">
        <f>VLOOKUP(N444,Depth!$A$2:$F$427,5,)</f>
        <v>187.4</v>
      </c>
      <c r="Q444">
        <f>VLOOKUP(N444,Depth!$A$2:$F$427,6,)</f>
        <v>-4.4000000000000004</v>
      </c>
      <c r="R444">
        <f>VLOOKUP(L444,longitude_latitude!C:J,7,)</f>
        <v>-0.163438627</v>
      </c>
      <c r="S444">
        <f>VLOOKUP(L444,longitude_latitude!C:J,8,)</f>
        <v>51.586653439999999</v>
      </c>
      <c r="T444">
        <f t="shared" si="50"/>
        <v>-8.431251809758427</v>
      </c>
      <c r="U444">
        <f>VLOOKUP(M444,LINE!$A$2:$B$13,2,)</f>
        <v>9</v>
      </c>
      <c r="V444">
        <f>VLOOKUP(L444,Entry_exit!B:P,4,)</f>
        <v>12207</v>
      </c>
      <c r="W444">
        <f>2020 - VLOOKUP(L444, age!$A:$D,4,)</f>
        <v>153</v>
      </c>
      <c r="X444">
        <f>VLOOKUP(H444,'air-quality-london-time-of-day'!E:G,3,FALSE)</f>
        <v>13.4</v>
      </c>
      <c r="Y444">
        <f>VLOOKUP(I444,Weather!F:K,2,)</f>
        <v>6.0938775510203573</v>
      </c>
      <c r="Z444">
        <f>VLOOKUP(I444,Weather!F:K,3,)</f>
        <v>0.03</v>
      </c>
      <c r="AA444">
        <f>VLOOKUP(I444,Weather!F:K,4,)</f>
        <v>0.76</v>
      </c>
      <c r="AB444">
        <f>VLOOKUP(I444,Weather!F:K,5,)</f>
        <v>1016</v>
      </c>
      <c r="AC444">
        <f>VLOOKUP(I444,Weather!F:K,6,)</f>
        <v>1</v>
      </c>
    </row>
    <row r="445" spans="1:29" x14ac:dyDescent="0.25">
      <c r="A445" t="s">
        <v>7</v>
      </c>
      <c r="B445" t="s">
        <v>5</v>
      </c>
      <c r="C445" s="1">
        <v>41989.472916666666</v>
      </c>
      <c r="D445" s="3">
        <f t="shared" si="48"/>
        <v>2014</v>
      </c>
      <c r="E445" s="3">
        <f t="shared" si="51"/>
        <v>12</v>
      </c>
      <c r="F445" s="3">
        <f t="shared" si="52"/>
        <v>11</v>
      </c>
      <c r="G445" s="3">
        <f t="shared" si="53"/>
        <v>16</v>
      </c>
      <c r="H445" s="3" t="str">
        <f t="shared" si="54"/>
        <v>20141211</v>
      </c>
      <c r="I445" s="3" t="str">
        <f t="shared" si="55"/>
        <v>2014121116</v>
      </c>
      <c r="J445">
        <v>49</v>
      </c>
      <c r="K445">
        <v>29.4</v>
      </c>
      <c r="L445" t="str">
        <f>VLOOKUP(C445,List!$A$2:$C$2089,3,)</f>
        <v>Highgate</v>
      </c>
      <c r="M445" t="str">
        <f>VLOOKUP(C445,List!$A$2:$C$2089,2,)</f>
        <v>Northern</v>
      </c>
      <c r="N445" t="str">
        <f t="shared" si="49"/>
        <v>Highgate|Northern</v>
      </c>
      <c r="O445">
        <f>VLOOKUP(N445,Depth!$A$2:$F$427,3,)</f>
        <v>100</v>
      </c>
      <c r="P445">
        <f>VLOOKUP(N445,Depth!$A$2:$F$427,5,)</f>
        <v>162.66999999999999</v>
      </c>
      <c r="Q445">
        <f>VLOOKUP(N445,Depth!$A$2:$F$427,6,)</f>
        <v>37.33</v>
      </c>
      <c r="R445">
        <f>VLOOKUP(L445,longitude_latitude!C:J,7,)</f>
        <v>-0.14486065200000001</v>
      </c>
      <c r="S445">
        <f>VLOOKUP(L445,longitude_latitude!C:J,8,)</f>
        <v>51.577342000000002</v>
      </c>
      <c r="T445">
        <f t="shared" si="50"/>
        <v>-7.4715273905469841</v>
      </c>
      <c r="U445">
        <f>VLOOKUP(M445,LINE!$A$2:$B$13,2,)</f>
        <v>9</v>
      </c>
      <c r="V445">
        <f>VLOOKUP(L445,Entry_exit!B:P,4,)</f>
        <v>8953</v>
      </c>
      <c r="W445">
        <f>2020 - VLOOKUP(L445, age!$A:$D,4,)</f>
        <v>79</v>
      </c>
      <c r="X445">
        <f>VLOOKUP(H445,'air-quality-london-time-of-day'!E:G,3,FALSE)</f>
        <v>13.4</v>
      </c>
      <c r="Y445">
        <f>VLOOKUP(I445,Weather!F:K,2,)</f>
        <v>6.0938775510203573</v>
      </c>
      <c r="Z445">
        <f>VLOOKUP(I445,Weather!F:K,3,)</f>
        <v>0.03</v>
      </c>
      <c r="AA445">
        <f>VLOOKUP(I445,Weather!F:K,4,)</f>
        <v>0.76</v>
      </c>
      <c r="AB445">
        <f>VLOOKUP(I445,Weather!F:K,5,)</f>
        <v>1016</v>
      </c>
      <c r="AC445">
        <f>VLOOKUP(I445,Weather!F:K,6,)</f>
        <v>1</v>
      </c>
    </row>
    <row r="446" spans="1:29" x14ac:dyDescent="0.25">
      <c r="A446" t="s">
        <v>7</v>
      </c>
      <c r="B446" t="s">
        <v>5</v>
      </c>
      <c r="C446" s="1">
        <v>41989.473611111112</v>
      </c>
      <c r="D446" s="3">
        <f t="shared" si="48"/>
        <v>2014</v>
      </c>
      <c r="E446" s="3">
        <f t="shared" si="51"/>
        <v>12</v>
      </c>
      <c r="F446" s="3">
        <f t="shared" si="52"/>
        <v>11</v>
      </c>
      <c r="G446" s="3">
        <f t="shared" si="53"/>
        <v>16</v>
      </c>
      <c r="H446" s="3" t="str">
        <f t="shared" si="54"/>
        <v>20141211</v>
      </c>
      <c r="I446" s="3" t="str">
        <f t="shared" si="55"/>
        <v>2014121116</v>
      </c>
      <c r="J446">
        <v>87</v>
      </c>
      <c r="K446">
        <v>52.2</v>
      </c>
      <c r="L446" t="str">
        <f>VLOOKUP(C446,List!$A$2:$C$2089,3,)</f>
        <v>Highgate</v>
      </c>
      <c r="M446" t="str">
        <f>VLOOKUP(C446,List!$A$2:$C$2089,2,)</f>
        <v>Northern</v>
      </c>
      <c r="N446" t="str">
        <f t="shared" si="49"/>
        <v>Highgate|Northern</v>
      </c>
      <c r="O446">
        <f>VLOOKUP(N446,Depth!$A$2:$F$427,3,)</f>
        <v>100</v>
      </c>
      <c r="P446">
        <f>VLOOKUP(N446,Depth!$A$2:$F$427,5,)</f>
        <v>162.66999999999999</v>
      </c>
      <c r="Q446">
        <f>VLOOKUP(N446,Depth!$A$2:$F$427,6,)</f>
        <v>37.33</v>
      </c>
      <c r="R446">
        <f>VLOOKUP(L446,longitude_latitude!C:J,7,)</f>
        <v>-0.14486065200000001</v>
      </c>
      <c r="S446">
        <f>VLOOKUP(L446,longitude_latitude!C:J,8,)</f>
        <v>51.577342000000002</v>
      </c>
      <c r="T446">
        <f t="shared" si="50"/>
        <v>-7.4715273905469841</v>
      </c>
      <c r="U446">
        <f>VLOOKUP(M446,LINE!$A$2:$B$13,2,)</f>
        <v>9</v>
      </c>
      <c r="V446">
        <f>VLOOKUP(L446,Entry_exit!B:P,4,)</f>
        <v>8953</v>
      </c>
      <c r="W446">
        <f>2020 - VLOOKUP(L446, age!$A:$D,4,)</f>
        <v>79</v>
      </c>
      <c r="X446">
        <f>VLOOKUP(H446,'air-quality-london-time-of-day'!E:G,3,FALSE)</f>
        <v>13.4</v>
      </c>
      <c r="Y446">
        <f>VLOOKUP(I446,Weather!F:K,2,)</f>
        <v>6.0938775510203573</v>
      </c>
      <c r="Z446">
        <f>VLOOKUP(I446,Weather!F:K,3,)</f>
        <v>0.03</v>
      </c>
      <c r="AA446">
        <f>VLOOKUP(I446,Weather!F:K,4,)</f>
        <v>0.76</v>
      </c>
      <c r="AB446">
        <f>VLOOKUP(I446,Weather!F:K,5,)</f>
        <v>1016</v>
      </c>
      <c r="AC446">
        <f>VLOOKUP(I446,Weather!F:K,6,)</f>
        <v>1</v>
      </c>
    </row>
    <row r="447" spans="1:29" x14ac:dyDescent="0.25">
      <c r="A447" t="s">
        <v>7</v>
      </c>
      <c r="B447" t="s">
        <v>5</v>
      </c>
      <c r="C447" s="1">
        <v>41989.474305555559</v>
      </c>
      <c r="D447" s="3">
        <f t="shared" si="48"/>
        <v>2014</v>
      </c>
      <c r="E447" s="3">
        <f t="shared" si="51"/>
        <v>12</v>
      </c>
      <c r="F447" s="3">
        <f t="shared" si="52"/>
        <v>11</v>
      </c>
      <c r="G447" s="3">
        <f t="shared" si="53"/>
        <v>16</v>
      </c>
      <c r="H447" s="3" t="str">
        <f t="shared" si="54"/>
        <v>20141211</v>
      </c>
      <c r="I447" s="3" t="str">
        <f t="shared" si="55"/>
        <v>2014121116</v>
      </c>
      <c r="J447">
        <v>109</v>
      </c>
      <c r="K447">
        <v>65.400000000000006</v>
      </c>
      <c r="L447" t="str">
        <f>VLOOKUP(C447,List!$A$2:$C$2089,3,)</f>
        <v>Highgate</v>
      </c>
      <c r="M447" t="str">
        <f>VLOOKUP(C447,List!$A$2:$C$2089,2,)</f>
        <v>Northern</v>
      </c>
      <c r="N447" t="str">
        <f t="shared" si="49"/>
        <v>Highgate|Northern</v>
      </c>
      <c r="O447">
        <f>VLOOKUP(N447,Depth!$A$2:$F$427,3,)</f>
        <v>100</v>
      </c>
      <c r="P447">
        <f>VLOOKUP(N447,Depth!$A$2:$F$427,5,)</f>
        <v>162.66999999999999</v>
      </c>
      <c r="Q447">
        <f>VLOOKUP(N447,Depth!$A$2:$F$427,6,)</f>
        <v>37.33</v>
      </c>
      <c r="R447">
        <f>VLOOKUP(L447,longitude_latitude!C:J,7,)</f>
        <v>-0.14486065200000001</v>
      </c>
      <c r="S447">
        <f>VLOOKUP(L447,longitude_latitude!C:J,8,)</f>
        <v>51.577342000000002</v>
      </c>
      <c r="T447">
        <f t="shared" si="50"/>
        <v>-7.4715273905469841</v>
      </c>
      <c r="U447">
        <f>VLOOKUP(M447,LINE!$A$2:$B$13,2,)</f>
        <v>9</v>
      </c>
      <c r="V447">
        <f>VLOOKUP(L447,Entry_exit!B:P,4,)</f>
        <v>8953</v>
      </c>
      <c r="W447">
        <f>2020 - VLOOKUP(L447, age!$A:$D,4,)</f>
        <v>79</v>
      </c>
      <c r="X447">
        <f>VLOOKUP(H447,'air-quality-london-time-of-day'!E:G,3,FALSE)</f>
        <v>13.4</v>
      </c>
      <c r="Y447">
        <f>VLOOKUP(I447,Weather!F:K,2,)</f>
        <v>6.0938775510203573</v>
      </c>
      <c r="Z447">
        <f>VLOOKUP(I447,Weather!F:K,3,)</f>
        <v>0.03</v>
      </c>
      <c r="AA447">
        <f>VLOOKUP(I447,Weather!F:K,4,)</f>
        <v>0.76</v>
      </c>
      <c r="AB447">
        <f>VLOOKUP(I447,Weather!F:K,5,)</f>
        <v>1016</v>
      </c>
      <c r="AC447">
        <f>VLOOKUP(I447,Weather!F:K,6,)</f>
        <v>1</v>
      </c>
    </row>
    <row r="448" spans="1:29" x14ac:dyDescent="0.25">
      <c r="A448" t="s">
        <v>7</v>
      </c>
      <c r="B448" t="s">
        <v>5</v>
      </c>
      <c r="C448" s="1">
        <v>41989.474999999999</v>
      </c>
      <c r="D448" s="3">
        <f t="shared" ref="D448:D511" si="56">YEAR(C448)</f>
        <v>2014</v>
      </c>
      <c r="E448" s="3">
        <f t="shared" si="51"/>
        <v>12</v>
      </c>
      <c r="F448" s="3">
        <f t="shared" si="52"/>
        <v>11</v>
      </c>
      <c r="G448" s="3">
        <f t="shared" si="53"/>
        <v>16</v>
      </c>
      <c r="H448" s="3" t="str">
        <f t="shared" si="54"/>
        <v>20141211</v>
      </c>
      <c r="I448" s="3" t="str">
        <f t="shared" si="55"/>
        <v>2014121116</v>
      </c>
      <c r="J448">
        <v>140</v>
      </c>
      <c r="K448">
        <v>84</v>
      </c>
      <c r="L448" t="str">
        <f>VLOOKUP(C448,List!$A$2:$C$2089,3,)</f>
        <v>Archway</v>
      </c>
      <c r="M448" t="str">
        <f>VLOOKUP(C448,List!$A$2:$C$2089,2,)</f>
        <v>Northern</v>
      </c>
      <c r="N448" t="str">
        <f t="shared" ref="N448:N511" si="57">L448&amp;"|"&amp;M448</f>
        <v>Archway|Northern</v>
      </c>
      <c r="O448">
        <f>VLOOKUP(N448,Depth!$A$2:$F$427,3,)</f>
        <v>56</v>
      </c>
      <c r="P448">
        <f>VLOOKUP(N448,Depth!$A$2:$F$427,5,)</f>
        <v>134.72999999999999</v>
      </c>
      <c r="Q448">
        <f>VLOOKUP(N448,Depth!$A$2:$F$427,6,)</f>
        <v>21.27</v>
      </c>
      <c r="R448">
        <f>VLOOKUP(L448,longitude_latitude!C:J,7,)</f>
        <v>-0.13344404000000001</v>
      </c>
      <c r="S448">
        <f>VLOOKUP(L448,longitude_latitude!C:J,8,)</f>
        <v>51.56403452</v>
      </c>
      <c r="T448">
        <f t="shared" ref="T448:T511" si="58">R448*S448</f>
        <v>-6.8809130850482614</v>
      </c>
      <c r="U448">
        <f>VLOOKUP(M448,LINE!$A$2:$B$13,2,)</f>
        <v>9</v>
      </c>
      <c r="V448">
        <f>VLOOKUP(L448,Entry_exit!B:P,4,)</f>
        <v>16017</v>
      </c>
      <c r="W448">
        <f>2020 - VLOOKUP(L448, age!$A:$D,4,)</f>
        <v>113</v>
      </c>
      <c r="X448">
        <f>VLOOKUP(H448,'air-quality-london-time-of-day'!E:G,3,FALSE)</f>
        <v>13.4</v>
      </c>
      <c r="Y448">
        <f>VLOOKUP(I448,Weather!F:K,2,)</f>
        <v>6.0938775510203573</v>
      </c>
      <c r="Z448">
        <f>VLOOKUP(I448,Weather!F:K,3,)</f>
        <v>0.03</v>
      </c>
      <c r="AA448">
        <f>VLOOKUP(I448,Weather!F:K,4,)</f>
        <v>0.76</v>
      </c>
      <c r="AB448">
        <f>VLOOKUP(I448,Weather!F:K,5,)</f>
        <v>1016</v>
      </c>
      <c r="AC448">
        <f>VLOOKUP(I448,Weather!F:K,6,)</f>
        <v>1</v>
      </c>
    </row>
    <row r="449" spans="1:29" x14ac:dyDescent="0.25">
      <c r="A449" t="s">
        <v>7</v>
      </c>
      <c r="B449" t="s">
        <v>5</v>
      </c>
      <c r="C449" s="1">
        <v>41989.475694444445</v>
      </c>
      <c r="D449" s="3">
        <f t="shared" si="56"/>
        <v>2014</v>
      </c>
      <c r="E449" s="3">
        <f t="shared" si="51"/>
        <v>12</v>
      </c>
      <c r="F449" s="3">
        <f t="shared" si="52"/>
        <v>11</v>
      </c>
      <c r="G449" s="3">
        <f t="shared" si="53"/>
        <v>16</v>
      </c>
      <c r="H449" s="3" t="str">
        <f t="shared" si="54"/>
        <v>20141211</v>
      </c>
      <c r="I449" s="3" t="str">
        <f t="shared" si="55"/>
        <v>2014121116</v>
      </c>
      <c r="J449">
        <v>146</v>
      </c>
      <c r="K449">
        <v>87.6</v>
      </c>
      <c r="L449" t="str">
        <f>VLOOKUP(C449,List!$A$2:$C$2089,3,)</f>
        <v>Archway</v>
      </c>
      <c r="M449" t="str">
        <f>VLOOKUP(C449,List!$A$2:$C$2089,2,)</f>
        <v>Northern</v>
      </c>
      <c r="N449" t="str">
        <f t="shared" si="57"/>
        <v>Archway|Northern</v>
      </c>
      <c r="O449">
        <f>VLOOKUP(N449,Depth!$A$2:$F$427,3,)</f>
        <v>56</v>
      </c>
      <c r="P449">
        <f>VLOOKUP(N449,Depth!$A$2:$F$427,5,)</f>
        <v>134.72999999999999</v>
      </c>
      <c r="Q449">
        <f>VLOOKUP(N449,Depth!$A$2:$F$427,6,)</f>
        <v>21.27</v>
      </c>
      <c r="R449">
        <f>VLOOKUP(L449,longitude_latitude!C:J,7,)</f>
        <v>-0.13344404000000001</v>
      </c>
      <c r="S449">
        <f>VLOOKUP(L449,longitude_latitude!C:J,8,)</f>
        <v>51.56403452</v>
      </c>
      <c r="T449">
        <f t="shared" si="58"/>
        <v>-6.8809130850482614</v>
      </c>
      <c r="U449">
        <f>VLOOKUP(M449,LINE!$A$2:$B$13,2,)</f>
        <v>9</v>
      </c>
      <c r="V449">
        <f>VLOOKUP(L449,Entry_exit!B:P,4,)</f>
        <v>16017</v>
      </c>
      <c r="W449">
        <f>2020 - VLOOKUP(L449, age!$A:$D,4,)</f>
        <v>113</v>
      </c>
      <c r="X449">
        <f>VLOOKUP(H449,'air-quality-london-time-of-day'!E:G,3,FALSE)</f>
        <v>13.4</v>
      </c>
      <c r="Y449">
        <f>VLOOKUP(I449,Weather!F:K,2,)</f>
        <v>6.0938775510203573</v>
      </c>
      <c r="Z449">
        <f>VLOOKUP(I449,Weather!F:K,3,)</f>
        <v>0.03</v>
      </c>
      <c r="AA449">
        <f>VLOOKUP(I449,Weather!F:K,4,)</f>
        <v>0.76</v>
      </c>
      <c r="AB449">
        <f>VLOOKUP(I449,Weather!F:K,5,)</f>
        <v>1016</v>
      </c>
      <c r="AC449">
        <f>VLOOKUP(I449,Weather!F:K,6,)</f>
        <v>1</v>
      </c>
    </row>
    <row r="450" spans="1:29" x14ac:dyDescent="0.25">
      <c r="A450" t="s">
        <v>7</v>
      </c>
      <c r="B450" t="s">
        <v>5</v>
      </c>
      <c r="C450" s="1">
        <v>41989.476388888892</v>
      </c>
      <c r="D450" s="3">
        <f t="shared" si="56"/>
        <v>2014</v>
      </c>
      <c r="E450" s="3">
        <f t="shared" si="51"/>
        <v>12</v>
      </c>
      <c r="F450" s="3">
        <f t="shared" si="52"/>
        <v>11</v>
      </c>
      <c r="G450" s="3">
        <f t="shared" si="53"/>
        <v>16</v>
      </c>
      <c r="H450" s="3" t="str">
        <f t="shared" si="54"/>
        <v>20141211</v>
      </c>
      <c r="I450" s="3" t="str">
        <f t="shared" si="55"/>
        <v>2014121116</v>
      </c>
      <c r="J450">
        <v>171</v>
      </c>
      <c r="K450">
        <v>102.6</v>
      </c>
      <c r="L450" t="str">
        <f>VLOOKUP(C450,List!$A$2:$C$2089,3,)</f>
        <v>Tufnell Park</v>
      </c>
      <c r="M450" t="str">
        <f>VLOOKUP(C450,List!$A$2:$C$2089,2,)</f>
        <v>Northern</v>
      </c>
      <c r="N450" t="str">
        <f t="shared" si="57"/>
        <v>Tufnell Park|Northern</v>
      </c>
      <c r="O450">
        <f>VLOOKUP(N450,Depth!$A$2:$F$427,3,)</f>
        <v>44</v>
      </c>
      <c r="P450">
        <f>VLOOKUP(N450,Depth!$A$2:$F$427,5,)</f>
        <v>123.29</v>
      </c>
      <c r="Q450">
        <f>VLOOKUP(N450,Depth!$A$2:$F$427,6,)</f>
        <v>20.71</v>
      </c>
      <c r="R450">
        <f>VLOOKUP(L450,longitude_latitude!C:J,7,)</f>
        <v>-0.136858377</v>
      </c>
      <c r="S450">
        <f>VLOOKUP(L450,longitude_latitude!C:J,8,)</f>
        <v>51.556339800000003</v>
      </c>
      <c r="T450">
        <f t="shared" si="58"/>
        <v>-7.0559169890885052</v>
      </c>
      <c r="U450">
        <f>VLOOKUP(M450,LINE!$A$2:$B$13,2,)</f>
        <v>9</v>
      </c>
      <c r="V450">
        <f>VLOOKUP(L450,Entry_exit!B:P,4,)</f>
        <v>0</v>
      </c>
      <c r="W450">
        <f>2020 - VLOOKUP(L450, age!$A:$D,4,)</f>
        <v>113</v>
      </c>
      <c r="X450">
        <f>VLOOKUP(H450,'air-quality-london-time-of-day'!E:G,3,FALSE)</f>
        <v>13.4</v>
      </c>
      <c r="Y450">
        <f>VLOOKUP(I450,Weather!F:K,2,)</f>
        <v>6.0938775510203573</v>
      </c>
      <c r="Z450">
        <f>VLOOKUP(I450,Weather!F:K,3,)</f>
        <v>0.03</v>
      </c>
      <c r="AA450">
        <f>VLOOKUP(I450,Weather!F:K,4,)</f>
        <v>0.76</v>
      </c>
      <c r="AB450">
        <f>VLOOKUP(I450,Weather!F:K,5,)</f>
        <v>1016</v>
      </c>
      <c r="AC450">
        <f>VLOOKUP(I450,Weather!F:K,6,)</f>
        <v>1</v>
      </c>
    </row>
    <row r="451" spans="1:29" x14ac:dyDescent="0.25">
      <c r="A451" t="s">
        <v>7</v>
      </c>
      <c r="B451" t="s">
        <v>5</v>
      </c>
      <c r="C451" s="1">
        <v>41989.477083333331</v>
      </c>
      <c r="D451" s="3">
        <f t="shared" si="56"/>
        <v>2014</v>
      </c>
      <c r="E451" s="3">
        <f t="shared" ref="E451:E514" si="59">MONTH(C451)</f>
        <v>12</v>
      </c>
      <c r="F451" s="3">
        <f t="shared" ref="F451:F514" si="60">HOUR(C451)</f>
        <v>11</v>
      </c>
      <c r="G451" s="3">
        <f t="shared" ref="G451:G514" si="61">DAY(C451)</f>
        <v>16</v>
      </c>
      <c r="H451" s="3" t="str">
        <f t="shared" ref="H451:H514" si="62">D451&amp;E451&amp;F451</f>
        <v>20141211</v>
      </c>
      <c r="I451" s="3" t="str">
        <f t="shared" ref="I451:I514" si="63">D451&amp;E451&amp;F451&amp;G451</f>
        <v>2014121116</v>
      </c>
      <c r="J451">
        <v>162</v>
      </c>
      <c r="K451">
        <v>97.2</v>
      </c>
      <c r="L451" t="str">
        <f>VLOOKUP(C451,List!$A$2:$C$2089,3,)</f>
        <v>Tufnell Park</v>
      </c>
      <c r="M451" t="str">
        <f>VLOOKUP(C451,List!$A$2:$C$2089,2,)</f>
        <v>Northern</v>
      </c>
      <c r="N451" t="str">
        <f t="shared" si="57"/>
        <v>Tufnell Park|Northern</v>
      </c>
      <c r="O451">
        <f>VLOOKUP(N451,Depth!$A$2:$F$427,3,)</f>
        <v>44</v>
      </c>
      <c r="P451">
        <f>VLOOKUP(N451,Depth!$A$2:$F$427,5,)</f>
        <v>123.29</v>
      </c>
      <c r="Q451">
        <f>VLOOKUP(N451,Depth!$A$2:$F$427,6,)</f>
        <v>20.71</v>
      </c>
      <c r="R451">
        <f>VLOOKUP(L451,longitude_latitude!C:J,7,)</f>
        <v>-0.136858377</v>
      </c>
      <c r="S451">
        <f>VLOOKUP(L451,longitude_latitude!C:J,8,)</f>
        <v>51.556339800000003</v>
      </c>
      <c r="T451">
        <f t="shared" si="58"/>
        <v>-7.0559169890885052</v>
      </c>
      <c r="U451">
        <f>VLOOKUP(M451,LINE!$A$2:$B$13,2,)</f>
        <v>9</v>
      </c>
      <c r="V451">
        <f>VLOOKUP(L451,Entry_exit!B:P,4,)</f>
        <v>0</v>
      </c>
      <c r="W451">
        <f>2020 - VLOOKUP(L451, age!$A:$D,4,)</f>
        <v>113</v>
      </c>
      <c r="X451">
        <f>VLOOKUP(H451,'air-quality-london-time-of-day'!E:G,3,FALSE)</f>
        <v>13.4</v>
      </c>
      <c r="Y451">
        <f>VLOOKUP(I451,Weather!F:K,2,)</f>
        <v>6.0938775510203573</v>
      </c>
      <c r="Z451">
        <f>VLOOKUP(I451,Weather!F:K,3,)</f>
        <v>0.03</v>
      </c>
      <c r="AA451">
        <f>VLOOKUP(I451,Weather!F:K,4,)</f>
        <v>0.76</v>
      </c>
      <c r="AB451">
        <f>VLOOKUP(I451,Weather!F:K,5,)</f>
        <v>1016</v>
      </c>
      <c r="AC451">
        <f>VLOOKUP(I451,Weather!F:K,6,)</f>
        <v>1</v>
      </c>
    </row>
    <row r="452" spans="1:29" x14ac:dyDescent="0.25">
      <c r="A452" t="s">
        <v>7</v>
      </c>
      <c r="B452" t="s">
        <v>5</v>
      </c>
      <c r="C452" s="1">
        <v>41989.477777777778</v>
      </c>
      <c r="D452" s="3">
        <f t="shared" si="56"/>
        <v>2014</v>
      </c>
      <c r="E452" s="3">
        <f t="shared" si="59"/>
        <v>12</v>
      </c>
      <c r="F452" s="3">
        <f t="shared" si="60"/>
        <v>11</v>
      </c>
      <c r="G452" s="3">
        <f t="shared" si="61"/>
        <v>16</v>
      </c>
      <c r="H452" s="3" t="str">
        <f t="shared" si="62"/>
        <v>20141211</v>
      </c>
      <c r="I452" s="3" t="str">
        <f t="shared" si="63"/>
        <v>2014121116</v>
      </c>
      <c r="J452">
        <v>170</v>
      </c>
      <c r="K452">
        <v>102</v>
      </c>
      <c r="L452" t="str">
        <f>VLOOKUP(C452,List!$A$2:$C$2089,3,)</f>
        <v>Kentish Town</v>
      </c>
      <c r="M452" t="str">
        <f>VLOOKUP(C452,List!$A$2:$C$2089,2,)</f>
        <v>Northern</v>
      </c>
      <c r="N452" t="str">
        <f t="shared" si="57"/>
        <v>Kentish Town|Northern</v>
      </c>
      <c r="O452">
        <f>VLOOKUP(N452,Depth!$A$2:$F$427,3,)</f>
        <v>37</v>
      </c>
      <c r="P452">
        <f>VLOOKUP(N452,Depth!$A$2:$F$427,5,)</f>
        <v>114.38500000000001</v>
      </c>
      <c r="Q452">
        <f>VLOOKUP(N452,Depth!$A$2:$F$427,6,)</f>
        <v>22.614999999999998</v>
      </c>
      <c r="R452">
        <f>VLOOKUP(L452,longitude_latitude!C:J,7,)</f>
        <v>-0.13914119</v>
      </c>
      <c r="S452">
        <f>VLOOKUP(L452,longitude_latitude!C:J,8,)</f>
        <v>51.549788650000004</v>
      </c>
      <c r="T452">
        <f t="shared" si="58"/>
        <v>-7.1726989370094936</v>
      </c>
      <c r="U452">
        <f>VLOOKUP(M452,LINE!$A$2:$B$13,2,)</f>
        <v>9</v>
      </c>
      <c r="V452">
        <f>VLOOKUP(L452,Entry_exit!B:P,4,)</f>
        <v>17315</v>
      </c>
      <c r="W452">
        <f>2020 - VLOOKUP(L452, age!$A:$D,4,)</f>
        <v>113</v>
      </c>
      <c r="X452">
        <f>VLOOKUP(H452,'air-quality-london-time-of-day'!E:G,3,FALSE)</f>
        <v>13.4</v>
      </c>
      <c r="Y452">
        <f>VLOOKUP(I452,Weather!F:K,2,)</f>
        <v>6.0938775510203573</v>
      </c>
      <c r="Z452">
        <f>VLOOKUP(I452,Weather!F:K,3,)</f>
        <v>0.03</v>
      </c>
      <c r="AA452">
        <f>VLOOKUP(I452,Weather!F:K,4,)</f>
        <v>0.76</v>
      </c>
      <c r="AB452">
        <f>VLOOKUP(I452,Weather!F:K,5,)</f>
        <v>1016</v>
      </c>
      <c r="AC452">
        <f>VLOOKUP(I452,Weather!F:K,6,)</f>
        <v>1</v>
      </c>
    </row>
    <row r="453" spans="1:29" x14ac:dyDescent="0.25">
      <c r="A453" t="s">
        <v>7</v>
      </c>
      <c r="B453" t="s">
        <v>5</v>
      </c>
      <c r="C453" s="1">
        <v>41989.478472222225</v>
      </c>
      <c r="D453" s="3">
        <f t="shared" si="56"/>
        <v>2014</v>
      </c>
      <c r="E453" s="3">
        <f t="shared" si="59"/>
        <v>12</v>
      </c>
      <c r="F453" s="3">
        <f t="shared" si="60"/>
        <v>11</v>
      </c>
      <c r="G453" s="3">
        <f t="shared" si="61"/>
        <v>16</v>
      </c>
      <c r="H453" s="3" t="str">
        <f t="shared" si="62"/>
        <v>20141211</v>
      </c>
      <c r="I453" s="3" t="str">
        <f t="shared" si="63"/>
        <v>2014121116</v>
      </c>
      <c r="J453">
        <v>170</v>
      </c>
      <c r="K453">
        <v>102</v>
      </c>
      <c r="L453" t="str">
        <f>VLOOKUP(C453,List!$A$2:$C$2089,3,)</f>
        <v>Kentish Town</v>
      </c>
      <c r="M453" t="str">
        <f>VLOOKUP(C453,List!$A$2:$C$2089,2,)</f>
        <v>Northern</v>
      </c>
      <c r="N453" t="str">
        <f t="shared" si="57"/>
        <v>Kentish Town|Northern</v>
      </c>
      <c r="O453">
        <f>VLOOKUP(N453,Depth!$A$2:$F$427,3,)</f>
        <v>37</v>
      </c>
      <c r="P453">
        <f>VLOOKUP(N453,Depth!$A$2:$F$427,5,)</f>
        <v>114.38500000000001</v>
      </c>
      <c r="Q453">
        <f>VLOOKUP(N453,Depth!$A$2:$F$427,6,)</f>
        <v>22.614999999999998</v>
      </c>
      <c r="R453">
        <f>VLOOKUP(L453,longitude_latitude!C:J,7,)</f>
        <v>-0.13914119</v>
      </c>
      <c r="S453">
        <f>VLOOKUP(L453,longitude_latitude!C:J,8,)</f>
        <v>51.549788650000004</v>
      </c>
      <c r="T453">
        <f t="shared" si="58"/>
        <v>-7.1726989370094936</v>
      </c>
      <c r="U453">
        <f>VLOOKUP(M453,LINE!$A$2:$B$13,2,)</f>
        <v>9</v>
      </c>
      <c r="V453">
        <f>VLOOKUP(L453,Entry_exit!B:P,4,)</f>
        <v>17315</v>
      </c>
      <c r="W453">
        <f>2020 - VLOOKUP(L453, age!$A:$D,4,)</f>
        <v>113</v>
      </c>
      <c r="X453">
        <f>VLOOKUP(H453,'air-quality-london-time-of-day'!E:G,3,FALSE)</f>
        <v>13.4</v>
      </c>
      <c r="Y453">
        <f>VLOOKUP(I453,Weather!F:K,2,)</f>
        <v>6.0938775510203573</v>
      </c>
      <c r="Z453">
        <f>VLOOKUP(I453,Weather!F:K,3,)</f>
        <v>0.03</v>
      </c>
      <c r="AA453">
        <f>VLOOKUP(I453,Weather!F:K,4,)</f>
        <v>0.76</v>
      </c>
      <c r="AB453">
        <f>VLOOKUP(I453,Weather!F:K,5,)</f>
        <v>1016</v>
      </c>
      <c r="AC453">
        <f>VLOOKUP(I453,Weather!F:K,6,)</f>
        <v>1</v>
      </c>
    </row>
    <row r="454" spans="1:29" x14ac:dyDescent="0.25">
      <c r="A454" t="s">
        <v>7</v>
      </c>
      <c r="B454" t="s">
        <v>5</v>
      </c>
      <c r="C454" s="1">
        <v>41989.479166666664</v>
      </c>
      <c r="D454" s="3">
        <f t="shared" si="56"/>
        <v>2014</v>
      </c>
      <c r="E454" s="3">
        <f t="shared" si="59"/>
        <v>12</v>
      </c>
      <c r="F454" s="3">
        <f t="shared" si="60"/>
        <v>11</v>
      </c>
      <c r="G454" s="3">
        <f t="shared" si="61"/>
        <v>16</v>
      </c>
      <c r="H454" s="3" t="str">
        <f t="shared" si="62"/>
        <v>20141211</v>
      </c>
      <c r="I454" s="3" t="str">
        <f t="shared" si="63"/>
        <v>2014121116</v>
      </c>
      <c r="J454">
        <v>183</v>
      </c>
      <c r="K454">
        <v>109.8</v>
      </c>
      <c r="L454" t="str">
        <f>VLOOKUP(C454,List!$A$2:$C$2089,3,)</f>
        <v>Camden Town</v>
      </c>
      <c r="M454" t="str">
        <f>VLOOKUP(C454,List!$A$2:$C$2089,2,)</f>
        <v>Northern</v>
      </c>
      <c r="N454" t="str">
        <f t="shared" si="57"/>
        <v>Camden Town|Northern</v>
      </c>
      <c r="O454">
        <f>VLOOKUP(N454,Depth!$A$2:$F$427,3,)</f>
        <v>27</v>
      </c>
      <c r="P454">
        <f>VLOOKUP(N454,Depth!$A$2:$F$427,5,)</f>
        <v>110.545</v>
      </c>
      <c r="Q454">
        <f>VLOOKUP(N454,Depth!$A$2:$F$427,6,)</f>
        <v>16.454999999999998</v>
      </c>
      <c r="R454">
        <f>VLOOKUP(L454,longitude_latitude!C:J,7,)</f>
        <v>-0.14101688800000001</v>
      </c>
      <c r="S454">
        <f>VLOOKUP(L454,longitude_latitude!C:J,8,)</f>
        <v>51.538724119999998</v>
      </c>
      <c r="T454">
        <f t="shared" si="58"/>
        <v>-7.2678304868929384</v>
      </c>
      <c r="U454">
        <f>VLOOKUP(M454,LINE!$A$2:$B$13,2,)</f>
        <v>9</v>
      </c>
      <c r="V454">
        <f>VLOOKUP(L454,Entry_exit!B:P,4,)</f>
        <v>29308</v>
      </c>
      <c r="W454">
        <f>2020 - VLOOKUP(L454, age!$A:$D,4,)</f>
        <v>113</v>
      </c>
      <c r="X454">
        <f>VLOOKUP(H454,'air-quality-london-time-of-day'!E:G,3,FALSE)</f>
        <v>13.4</v>
      </c>
      <c r="Y454">
        <f>VLOOKUP(I454,Weather!F:K,2,)</f>
        <v>6.0938775510203573</v>
      </c>
      <c r="Z454">
        <f>VLOOKUP(I454,Weather!F:K,3,)</f>
        <v>0.03</v>
      </c>
      <c r="AA454">
        <f>VLOOKUP(I454,Weather!F:K,4,)</f>
        <v>0.76</v>
      </c>
      <c r="AB454">
        <f>VLOOKUP(I454,Weather!F:K,5,)</f>
        <v>1016</v>
      </c>
      <c r="AC454">
        <f>VLOOKUP(I454,Weather!F:K,6,)</f>
        <v>1</v>
      </c>
    </row>
    <row r="455" spans="1:29" x14ac:dyDescent="0.25">
      <c r="A455" t="s">
        <v>7</v>
      </c>
      <c r="B455" t="s">
        <v>5</v>
      </c>
      <c r="C455" s="1">
        <v>41989.479861111111</v>
      </c>
      <c r="D455" s="3">
        <f t="shared" si="56"/>
        <v>2014</v>
      </c>
      <c r="E455" s="3">
        <f t="shared" si="59"/>
        <v>12</v>
      </c>
      <c r="F455" s="3">
        <f t="shared" si="60"/>
        <v>11</v>
      </c>
      <c r="G455" s="3">
        <f t="shared" si="61"/>
        <v>16</v>
      </c>
      <c r="H455" s="3" t="str">
        <f t="shared" si="62"/>
        <v>20141211</v>
      </c>
      <c r="I455" s="3" t="str">
        <f t="shared" si="63"/>
        <v>2014121116</v>
      </c>
      <c r="J455">
        <v>176</v>
      </c>
      <c r="K455">
        <v>105.6</v>
      </c>
      <c r="L455" t="str">
        <f>VLOOKUP(C455,List!$A$2:$C$2089,3,)</f>
        <v>Camden Town</v>
      </c>
      <c r="M455" t="str">
        <f>VLOOKUP(C455,List!$A$2:$C$2089,2,)</f>
        <v>Northern</v>
      </c>
      <c r="N455" t="str">
        <f t="shared" si="57"/>
        <v>Camden Town|Northern</v>
      </c>
      <c r="O455">
        <f>VLOOKUP(N455,Depth!$A$2:$F$427,3,)</f>
        <v>27</v>
      </c>
      <c r="P455">
        <f>VLOOKUP(N455,Depth!$A$2:$F$427,5,)</f>
        <v>110.545</v>
      </c>
      <c r="Q455">
        <f>VLOOKUP(N455,Depth!$A$2:$F$427,6,)</f>
        <v>16.454999999999998</v>
      </c>
      <c r="R455">
        <f>VLOOKUP(L455,longitude_latitude!C:J,7,)</f>
        <v>-0.14101688800000001</v>
      </c>
      <c r="S455">
        <f>VLOOKUP(L455,longitude_latitude!C:J,8,)</f>
        <v>51.538724119999998</v>
      </c>
      <c r="T455">
        <f t="shared" si="58"/>
        <v>-7.2678304868929384</v>
      </c>
      <c r="U455">
        <f>VLOOKUP(M455,LINE!$A$2:$B$13,2,)</f>
        <v>9</v>
      </c>
      <c r="V455">
        <f>VLOOKUP(L455,Entry_exit!B:P,4,)</f>
        <v>29308</v>
      </c>
      <c r="W455">
        <f>2020 - VLOOKUP(L455, age!$A:$D,4,)</f>
        <v>113</v>
      </c>
      <c r="X455">
        <f>VLOOKUP(H455,'air-quality-london-time-of-day'!E:G,3,FALSE)</f>
        <v>13.4</v>
      </c>
      <c r="Y455">
        <f>VLOOKUP(I455,Weather!F:K,2,)</f>
        <v>6.0938775510203573</v>
      </c>
      <c r="Z455">
        <f>VLOOKUP(I455,Weather!F:K,3,)</f>
        <v>0.03</v>
      </c>
      <c r="AA455">
        <f>VLOOKUP(I455,Weather!F:K,4,)</f>
        <v>0.76</v>
      </c>
      <c r="AB455">
        <f>VLOOKUP(I455,Weather!F:K,5,)</f>
        <v>1016</v>
      </c>
      <c r="AC455">
        <f>VLOOKUP(I455,Weather!F:K,6,)</f>
        <v>1</v>
      </c>
    </row>
    <row r="456" spans="1:29" x14ac:dyDescent="0.25">
      <c r="A456" t="s">
        <v>7</v>
      </c>
      <c r="B456" t="s">
        <v>5</v>
      </c>
      <c r="C456" s="1">
        <v>41989.480555555558</v>
      </c>
      <c r="D456" s="3">
        <f t="shared" si="56"/>
        <v>2014</v>
      </c>
      <c r="E456" s="3">
        <f t="shared" si="59"/>
        <v>12</v>
      </c>
      <c r="F456" s="3">
        <f t="shared" si="60"/>
        <v>11</v>
      </c>
      <c r="G456" s="3">
        <f t="shared" si="61"/>
        <v>16</v>
      </c>
      <c r="H456" s="3" t="str">
        <f t="shared" si="62"/>
        <v>20141211</v>
      </c>
      <c r="I456" s="3" t="str">
        <f t="shared" si="63"/>
        <v>2014121116</v>
      </c>
      <c r="J456">
        <v>175</v>
      </c>
      <c r="K456">
        <v>105</v>
      </c>
      <c r="L456" t="str">
        <f>VLOOKUP(C456,List!$A$2:$C$2089,3,)</f>
        <v>Camden Town</v>
      </c>
      <c r="M456" t="str">
        <f>VLOOKUP(C456,List!$A$2:$C$2089,2,)</f>
        <v>Northern</v>
      </c>
      <c r="N456" t="str">
        <f t="shared" si="57"/>
        <v>Camden Town|Northern</v>
      </c>
      <c r="O456">
        <f>VLOOKUP(N456,Depth!$A$2:$F$427,3,)</f>
        <v>27</v>
      </c>
      <c r="P456">
        <f>VLOOKUP(N456,Depth!$A$2:$F$427,5,)</f>
        <v>110.545</v>
      </c>
      <c r="Q456">
        <f>VLOOKUP(N456,Depth!$A$2:$F$427,6,)</f>
        <v>16.454999999999998</v>
      </c>
      <c r="R456">
        <f>VLOOKUP(L456,longitude_latitude!C:J,7,)</f>
        <v>-0.14101688800000001</v>
      </c>
      <c r="S456">
        <f>VLOOKUP(L456,longitude_latitude!C:J,8,)</f>
        <v>51.538724119999998</v>
      </c>
      <c r="T456">
        <f t="shared" si="58"/>
        <v>-7.2678304868929384</v>
      </c>
      <c r="U456">
        <f>VLOOKUP(M456,LINE!$A$2:$B$13,2,)</f>
        <v>9</v>
      </c>
      <c r="V456">
        <f>VLOOKUP(L456,Entry_exit!B:P,4,)</f>
        <v>29308</v>
      </c>
      <c r="W456">
        <f>2020 - VLOOKUP(L456, age!$A:$D,4,)</f>
        <v>113</v>
      </c>
      <c r="X456">
        <f>VLOOKUP(H456,'air-quality-london-time-of-day'!E:G,3,FALSE)</f>
        <v>13.4</v>
      </c>
      <c r="Y456">
        <f>VLOOKUP(I456,Weather!F:K,2,)</f>
        <v>6.0938775510203573</v>
      </c>
      <c r="Z456">
        <f>VLOOKUP(I456,Weather!F:K,3,)</f>
        <v>0.03</v>
      </c>
      <c r="AA456">
        <f>VLOOKUP(I456,Weather!F:K,4,)</f>
        <v>0.76</v>
      </c>
      <c r="AB456">
        <f>VLOOKUP(I456,Weather!F:K,5,)</f>
        <v>1016</v>
      </c>
      <c r="AC456">
        <f>VLOOKUP(I456,Weather!F:K,6,)</f>
        <v>1</v>
      </c>
    </row>
    <row r="457" spans="1:29" x14ac:dyDescent="0.25">
      <c r="A457" t="s">
        <v>7</v>
      </c>
      <c r="B457" t="s">
        <v>5</v>
      </c>
      <c r="C457" s="1">
        <v>41989.481249999997</v>
      </c>
      <c r="D457" s="3">
        <f t="shared" si="56"/>
        <v>2014</v>
      </c>
      <c r="E457" s="3">
        <f t="shared" si="59"/>
        <v>12</v>
      </c>
      <c r="F457" s="3">
        <f t="shared" si="60"/>
        <v>11</v>
      </c>
      <c r="G457" s="3">
        <f t="shared" si="61"/>
        <v>16</v>
      </c>
      <c r="H457" s="3" t="str">
        <f t="shared" si="62"/>
        <v>20141211</v>
      </c>
      <c r="I457" s="3" t="str">
        <f t="shared" si="63"/>
        <v>2014121116</v>
      </c>
      <c r="J457">
        <v>189</v>
      </c>
      <c r="K457">
        <v>113.4</v>
      </c>
      <c r="L457" t="str">
        <f>VLOOKUP(C457,List!$A$2:$C$2089,3,)</f>
        <v>Euston</v>
      </c>
      <c r="M457" t="str">
        <f>VLOOKUP(C457,List!$A$2:$C$2089,2,)</f>
        <v>Northern</v>
      </c>
      <c r="N457" t="str">
        <f t="shared" si="57"/>
        <v>Euston|Northern</v>
      </c>
      <c r="O457">
        <f>VLOOKUP(N457,Depth!$A$2:$F$427,3,)</f>
        <v>25</v>
      </c>
      <c r="P457">
        <f>VLOOKUP(N457,Depth!$A$2:$F$427,5,)</f>
        <v>97.892499999999998</v>
      </c>
      <c r="Q457">
        <f>VLOOKUP(N457,Depth!$A$2:$F$427,6,)</f>
        <v>27.107500000000002</v>
      </c>
      <c r="R457">
        <f>VLOOKUP(L457,longitude_latitude!C:J,7,)</f>
        <v>-0.13299207099999999</v>
      </c>
      <c r="S457">
        <f>VLOOKUP(L457,longitude_latitude!C:J,8,)</f>
        <v>51.527576680000003</v>
      </c>
      <c r="T457">
        <f t="shared" si="58"/>
        <v>-6.8527591362845044</v>
      </c>
      <c r="U457">
        <f>VLOOKUP(M457,LINE!$A$2:$B$13,2,)</f>
        <v>9</v>
      </c>
      <c r="V457">
        <f>VLOOKUP(L457,Entry_exit!B:P,4,)</f>
        <v>62670</v>
      </c>
      <c r="W457">
        <f>2020 - VLOOKUP(L457, age!$A:$D,4,)</f>
        <v>113</v>
      </c>
      <c r="X457">
        <f>VLOOKUP(H457,'air-quality-london-time-of-day'!E:G,3,FALSE)</f>
        <v>13.4</v>
      </c>
      <c r="Y457">
        <f>VLOOKUP(I457,Weather!F:K,2,)</f>
        <v>6.0938775510203573</v>
      </c>
      <c r="Z457">
        <f>VLOOKUP(I457,Weather!F:K,3,)</f>
        <v>0.03</v>
      </c>
      <c r="AA457">
        <f>VLOOKUP(I457,Weather!F:K,4,)</f>
        <v>0.76</v>
      </c>
      <c r="AB457">
        <f>VLOOKUP(I457,Weather!F:K,5,)</f>
        <v>1016</v>
      </c>
      <c r="AC457">
        <f>VLOOKUP(I457,Weather!F:K,6,)</f>
        <v>1</v>
      </c>
    </row>
    <row r="458" spans="1:29" x14ac:dyDescent="0.25">
      <c r="A458" t="s">
        <v>7</v>
      </c>
      <c r="B458" t="s">
        <v>5</v>
      </c>
      <c r="C458" s="1">
        <v>41989.481944444444</v>
      </c>
      <c r="D458" s="3">
        <f t="shared" si="56"/>
        <v>2014</v>
      </c>
      <c r="E458" s="3">
        <f t="shared" si="59"/>
        <v>12</v>
      </c>
      <c r="F458" s="3">
        <f t="shared" si="60"/>
        <v>11</v>
      </c>
      <c r="G458" s="3">
        <f t="shared" si="61"/>
        <v>16</v>
      </c>
      <c r="H458" s="3" t="str">
        <f t="shared" si="62"/>
        <v>20141211</v>
      </c>
      <c r="I458" s="3" t="str">
        <f t="shared" si="63"/>
        <v>2014121116</v>
      </c>
      <c r="J458">
        <v>191</v>
      </c>
      <c r="K458">
        <v>114.6</v>
      </c>
      <c r="L458" t="str">
        <f>VLOOKUP(C458,List!$A$2:$C$2089,3,)</f>
        <v>Euston</v>
      </c>
      <c r="M458" t="str">
        <f>VLOOKUP(C458,List!$A$2:$C$2089,2,)</f>
        <v>Northern</v>
      </c>
      <c r="N458" t="str">
        <f t="shared" si="57"/>
        <v>Euston|Northern</v>
      </c>
      <c r="O458">
        <f>VLOOKUP(N458,Depth!$A$2:$F$427,3,)</f>
        <v>25</v>
      </c>
      <c r="P458">
        <f>VLOOKUP(N458,Depth!$A$2:$F$427,5,)</f>
        <v>97.892499999999998</v>
      </c>
      <c r="Q458">
        <f>VLOOKUP(N458,Depth!$A$2:$F$427,6,)</f>
        <v>27.107500000000002</v>
      </c>
      <c r="R458">
        <f>VLOOKUP(L458,longitude_latitude!C:J,7,)</f>
        <v>-0.13299207099999999</v>
      </c>
      <c r="S458">
        <f>VLOOKUP(L458,longitude_latitude!C:J,8,)</f>
        <v>51.527576680000003</v>
      </c>
      <c r="T458">
        <f t="shared" si="58"/>
        <v>-6.8527591362845044</v>
      </c>
      <c r="U458">
        <f>VLOOKUP(M458,LINE!$A$2:$B$13,2,)</f>
        <v>9</v>
      </c>
      <c r="V458">
        <f>VLOOKUP(L458,Entry_exit!B:P,4,)</f>
        <v>62670</v>
      </c>
      <c r="W458">
        <f>2020 - VLOOKUP(L458, age!$A:$D,4,)</f>
        <v>113</v>
      </c>
      <c r="X458">
        <f>VLOOKUP(H458,'air-quality-london-time-of-day'!E:G,3,FALSE)</f>
        <v>13.4</v>
      </c>
      <c r="Y458">
        <f>VLOOKUP(I458,Weather!F:K,2,)</f>
        <v>6.0938775510203573</v>
      </c>
      <c r="Z458">
        <f>VLOOKUP(I458,Weather!F:K,3,)</f>
        <v>0.03</v>
      </c>
      <c r="AA458">
        <f>VLOOKUP(I458,Weather!F:K,4,)</f>
        <v>0.76</v>
      </c>
      <c r="AB458">
        <f>VLOOKUP(I458,Weather!F:K,5,)</f>
        <v>1016</v>
      </c>
      <c r="AC458">
        <f>VLOOKUP(I458,Weather!F:K,6,)</f>
        <v>1</v>
      </c>
    </row>
    <row r="459" spans="1:29" x14ac:dyDescent="0.25">
      <c r="A459" t="s">
        <v>7</v>
      </c>
      <c r="B459" t="s">
        <v>5</v>
      </c>
      <c r="C459" s="1">
        <v>41989.482638888891</v>
      </c>
      <c r="D459" s="3">
        <f t="shared" si="56"/>
        <v>2014</v>
      </c>
      <c r="E459" s="3">
        <f t="shared" si="59"/>
        <v>12</v>
      </c>
      <c r="F459" s="3">
        <f t="shared" si="60"/>
        <v>11</v>
      </c>
      <c r="G459" s="3">
        <f t="shared" si="61"/>
        <v>16</v>
      </c>
      <c r="H459" s="3" t="str">
        <f t="shared" si="62"/>
        <v>20141211</v>
      </c>
      <c r="I459" s="3" t="str">
        <f t="shared" si="63"/>
        <v>2014121116</v>
      </c>
      <c r="J459">
        <v>171</v>
      </c>
      <c r="K459">
        <v>102.6</v>
      </c>
      <c r="L459" t="str">
        <f>VLOOKUP(C459,List!$A$2:$C$2089,3,)</f>
        <v>King's Cross St. Pancras</v>
      </c>
      <c r="M459" t="str">
        <f>VLOOKUP(C459,List!$A$2:$C$2089,2,)</f>
        <v>Northern</v>
      </c>
      <c r="N459" t="str">
        <f t="shared" si="57"/>
        <v>King's Cross St. Pancras|Northern</v>
      </c>
      <c r="O459">
        <f>VLOOKUP(N459,Depth!$A$2:$F$427,3,)</f>
        <v>17</v>
      </c>
      <c r="P459">
        <f>VLOOKUP(N459,Depth!$A$2:$F$427,5,)</f>
        <v>88.91</v>
      </c>
      <c r="Q459">
        <f>VLOOKUP(N459,Depth!$A$2:$F$427,6,)</f>
        <v>28.09</v>
      </c>
      <c r="R459">
        <f>VLOOKUP(L459,longitude_latitude!C:J,7,)</f>
        <v>-0.123168404</v>
      </c>
      <c r="S459">
        <f>VLOOKUP(L459,longitude_latitude!C:J,8,)</f>
        <v>51.529277280000002</v>
      </c>
      <c r="T459">
        <f t="shared" si="58"/>
        <v>-6.3467788418510613</v>
      </c>
      <c r="U459">
        <f>VLOOKUP(M459,LINE!$A$2:$B$13,2,)</f>
        <v>9</v>
      </c>
      <c r="V459">
        <f>VLOOKUP(L459,Entry_exit!B:P,4,)</f>
        <v>138159</v>
      </c>
      <c r="W459">
        <f>2020 - VLOOKUP(L459, age!$A:$D,4,)</f>
        <v>158</v>
      </c>
      <c r="X459">
        <f>VLOOKUP(H459,'air-quality-london-time-of-day'!E:G,3,FALSE)</f>
        <v>13.4</v>
      </c>
      <c r="Y459">
        <f>VLOOKUP(I459,Weather!F:K,2,)</f>
        <v>6.0938775510203573</v>
      </c>
      <c r="Z459">
        <f>VLOOKUP(I459,Weather!F:K,3,)</f>
        <v>0.03</v>
      </c>
      <c r="AA459">
        <f>VLOOKUP(I459,Weather!F:K,4,)</f>
        <v>0.76</v>
      </c>
      <c r="AB459">
        <f>VLOOKUP(I459,Weather!F:K,5,)</f>
        <v>1016</v>
      </c>
      <c r="AC459">
        <f>VLOOKUP(I459,Weather!F:K,6,)</f>
        <v>1</v>
      </c>
    </row>
    <row r="460" spans="1:29" x14ac:dyDescent="0.25">
      <c r="A460" t="s">
        <v>7</v>
      </c>
      <c r="B460" t="s">
        <v>5</v>
      </c>
      <c r="C460" s="1">
        <v>41989.48333333333</v>
      </c>
      <c r="D460" s="3">
        <f t="shared" si="56"/>
        <v>2014</v>
      </c>
      <c r="E460" s="3">
        <f t="shared" si="59"/>
        <v>12</v>
      </c>
      <c r="F460" s="3">
        <f t="shared" si="60"/>
        <v>11</v>
      </c>
      <c r="G460" s="3">
        <f t="shared" si="61"/>
        <v>16</v>
      </c>
      <c r="H460" s="3" t="str">
        <f t="shared" si="62"/>
        <v>20141211</v>
      </c>
      <c r="I460" s="3" t="str">
        <f t="shared" si="63"/>
        <v>2014121116</v>
      </c>
      <c r="J460">
        <v>183</v>
      </c>
      <c r="K460">
        <v>109.8</v>
      </c>
      <c r="L460" t="str">
        <f>VLOOKUP(C460,List!$A$2:$C$2089,3,)</f>
        <v>King's Cross St. Pancras</v>
      </c>
      <c r="M460" t="str">
        <f>VLOOKUP(C460,List!$A$2:$C$2089,2,)</f>
        <v>Northern</v>
      </c>
      <c r="N460" t="str">
        <f t="shared" si="57"/>
        <v>King's Cross St. Pancras|Northern</v>
      </c>
      <c r="O460">
        <f>VLOOKUP(N460,Depth!$A$2:$F$427,3,)</f>
        <v>17</v>
      </c>
      <c r="P460">
        <f>VLOOKUP(N460,Depth!$A$2:$F$427,5,)</f>
        <v>88.91</v>
      </c>
      <c r="Q460">
        <f>VLOOKUP(N460,Depth!$A$2:$F$427,6,)</f>
        <v>28.09</v>
      </c>
      <c r="R460">
        <f>VLOOKUP(L460,longitude_latitude!C:J,7,)</f>
        <v>-0.123168404</v>
      </c>
      <c r="S460">
        <f>VLOOKUP(L460,longitude_latitude!C:J,8,)</f>
        <v>51.529277280000002</v>
      </c>
      <c r="T460">
        <f t="shared" si="58"/>
        <v>-6.3467788418510613</v>
      </c>
      <c r="U460">
        <f>VLOOKUP(M460,LINE!$A$2:$B$13,2,)</f>
        <v>9</v>
      </c>
      <c r="V460">
        <f>VLOOKUP(L460,Entry_exit!B:P,4,)</f>
        <v>138159</v>
      </c>
      <c r="W460">
        <f>2020 - VLOOKUP(L460, age!$A:$D,4,)</f>
        <v>158</v>
      </c>
      <c r="X460">
        <f>VLOOKUP(H460,'air-quality-london-time-of-day'!E:G,3,FALSE)</f>
        <v>13.4</v>
      </c>
      <c r="Y460">
        <f>VLOOKUP(I460,Weather!F:K,2,)</f>
        <v>6.0938775510203573</v>
      </c>
      <c r="Z460">
        <f>VLOOKUP(I460,Weather!F:K,3,)</f>
        <v>0.03</v>
      </c>
      <c r="AA460">
        <f>VLOOKUP(I460,Weather!F:K,4,)</f>
        <v>0.76</v>
      </c>
      <c r="AB460">
        <f>VLOOKUP(I460,Weather!F:K,5,)</f>
        <v>1016</v>
      </c>
      <c r="AC460">
        <f>VLOOKUP(I460,Weather!F:K,6,)</f>
        <v>1</v>
      </c>
    </row>
    <row r="461" spans="1:29" x14ac:dyDescent="0.25">
      <c r="A461" t="s">
        <v>7</v>
      </c>
      <c r="B461" t="s">
        <v>5</v>
      </c>
      <c r="C461" s="1">
        <v>41989.484027777777</v>
      </c>
      <c r="D461" s="3">
        <f t="shared" si="56"/>
        <v>2014</v>
      </c>
      <c r="E461" s="3">
        <f t="shared" si="59"/>
        <v>12</v>
      </c>
      <c r="F461" s="3">
        <f t="shared" si="60"/>
        <v>11</v>
      </c>
      <c r="G461" s="3">
        <f t="shared" si="61"/>
        <v>16</v>
      </c>
      <c r="H461" s="3" t="str">
        <f t="shared" si="62"/>
        <v>20141211</v>
      </c>
      <c r="I461" s="3" t="str">
        <f t="shared" si="63"/>
        <v>2014121116</v>
      </c>
      <c r="J461">
        <v>146</v>
      </c>
      <c r="K461">
        <v>87.6</v>
      </c>
      <c r="L461" t="str">
        <f>VLOOKUP(C461,List!$A$2:$C$2089,3,)</f>
        <v>King's Cross St. Pancras</v>
      </c>
      <c r="M461" t="str">
        <f>VLOOKUP(C461,List!$A$2:$C$2089,2,)</f>
        <v>Northern</v>
      </c>
      <c r="N461" t="str">
        <f t="shared" si="57"/>
        <v>King's Cross St. Pancras|Northern</v>
      </c>
      <c r="O461">
        <f>VLOOKUP(N461,Depth!$A$2:$F$427,3,)</f>
        <v>17</v>
      </c>
      <c r="P461">
        <f>VLOOKUP(N461,Depth!$A$2:$F$427,5,)</f>
        <v>88.91</v>
      </c>
      <c r="Q461">
        <f>VLOOKUP(N461,Depth!$A$2:$F$427,6,)</f>
        <v>28.09</v>
      </c>
      <c r="R461">
        <f>VLOOKUP(L461,longitude_latitude!C:J,7,)</f>
        <v>-0.123168404</v>
      </c>
      <c r="S461">
        <f>VLOOKUP(L461,longitude_latitude!C:J,8,)</f>
        <v>51.529277280000002</v>
      </c>
      <c r="T461">
        <f t="shared" si="58"/>
        <v>-6.3467788418510613</v>
      </c>
      <c r="U461">
        <f>VLOOKUP(M461,LINE!$A$2:$B$13,2,)</f>
        <v>9</v>
      </c>
      <c r="V461">
        <f>VLOOKUP(L461,Entry_exit!B:P,4,)</f>
        <v>138159</v>
      </c>
      <c r="W461">
        <f>2020 - VLOOKUP(L461, age!$A:$D,4,)</f>
        <v>158</v>
      </c>
      <c r="X461">
        <f>VLOOKUP(H461,'air-quality-london-time-of-day'!E:G,3,FALSE)</f>
        <v>13.4</v>
      </c>
      <c r="Y461">
        <f>VLOOKUP(I461,Weather!F:K,2,)</f>
        <v>6.0938775510203573</v>
      </c>
      <c r="Z461">
        <f>VLOOKUP(I461,Weather!F:K,3,)</f>
        <v>0.03</v>
      </c>
      <c r="AA461">
        <f>VLOOKUP(I461,Weather!F:K,4,)</f>
        <v>0.76</v>
      </c>
      <c r="AB461">
        <f>VLOOKUP(I461,Weather!F:K,5,)</f>
        <v>1016</v>
      </c>
      <c r="AC461">
        <f>VLOOKUP(I461,Weather!F:K,6,)</f>
        <v>1</v>
      </c>
    </row>
    <row r="462" spans="1:29" x14ac:dyDescent="0.25">
      <c r="A462" t="s">
        <v>7</v>
      </c>
      <c r="B462" t="s">
        <v>5</v>
      </c>
      <c r="C462" s="1">
        <v>41989.484722222223</v>
      </c>
      <c r="D462" s="3">
        <f t="shared" si="56"/>
        <v>2014</v>
      </c>
      <c r="E462" s="3">
        <f t="shared" si="59"/>
        <v>12</v>
      </c>
      <c r="F462" s="3">
        <f t="shared" si="60"/>
        <v>11</v>
      </c>
      <c r="G462" s="3">
        <f t="shared" si="61"/>
        <v>16</v>
      </c>
      <c r="H462" s="3" t="str">
        <f t="shared" si="62"/>
        <v>20141211</v>
      </c>
      <c r="I462" s="3" t="str">
        <f t="shared" si="63"/>
        <v>2014121116</v>
      </c>
      <c r="J462">
        <v>139</v>
      </c>
      <c r="K462">
        <v>83.4</v>
      </c>
      <c r="L462" t="str">
        <f>VLOOKUP(C462,List!$A$2:$C$2089,3,)</f>
        <v>Angel</v>
      </c>
      <c r="M462" t="str">
        <f>VLOOKUP(C462,List!$A$2:$C$2089,2,)</f>
        <v>Northern</v>
      </c>
      <c r="N462" t="str">
        <f t="shared" si="57"/>
        <v>Angel|Northern</v>
      </c>
      <c r="O462">
        <f>VLOOKUP(N462,Depth!$A$2:$F$427,3,)</f>
        <v>34</v>
      </c>
      <c r="P462">
        <f>VLOOKUP(N462,Depth!$A$2:$F$427,5,)</f>
        <v>98.35</v>
      </c>
      <c r="Q462">
        <f>VLOOKUP(N462,Depth!$A$2:$F$427,6,)</f>
        <v>35.65</v>
      </c>
      <c r="R462">
        <f>VLOOKUP(L462,longitude_latitude!C:J,7,)</f>
        <v>-0.103116359</v>
      </c>
      <c r="S462">
        <f>VLOOKUP(L462,longitude_latitude!C:J,8,)</f>
        <v>51.530979600000002</v>
      </c>
      <c r="T462">
        <f t="shared" si="58"/>
        <v>-5.3136869920552767</v>
      </c>
      <c r="U462">
        <f>VLOOKUP(M462,LINE!$A$2:$B$13,2,)</f>
        <v>9</v>
      </c>
      <c r="V462">
        <f>VLOOKUP(L462,Entry_exit!B:P,4,)</f>
        <v>31112</v>
      </c>
      <c r="W462">
        <f>2020 - VLOOKUP(L462, age!$A:$D,4,)</f>
        <v>119</v>
      </c>
      <c r="X462">
        <f>VLOOKUP(H462,'air-quality-london-time-of-day'!E:G,3,FALSE)</f>
        <v>13.4</v>
      </c>
      <c r="Y462">
        <f>VLOOKUP(I462,Weather!F:K,2,)</f>
        <v>6.0938775510203573</v>
      </c>
      <c r="Z462">
        <f>VLOOKUP(I462,Weather!F:K,3,)</f>
        <v>0.03</v>
      </c>
      <c r="AA462">
        <f>VLOOKUP(I462,Weather!F:K,4,)</f>
        <v>0.76</v>
      </c>
      <c r="AB462">
        <f>VLOOKUP(I462,Weather!F:K,5,)</f>
        <v>1016</v>
      </c>
      <c r="AC462">
        <f>VLOOKUP(I462,Weather!F:K,6,)</f>
        <v>1</v>
      </c>
    </row>
    <row r="463" spans="1:29" x14ac:dyDescent="0.25">
      <c r="A463" t="s">
        <v>7</v>
      </c>
      <c r="B463" t="s">
        <v>5</v>
      </c>
      <c r="C463" s="1">
        <v>41989.48541666667</v>
      </c>
      <c r="D463" s="3">
        <f t="shared" si="56"/>
        <v>2014</v>
      </c>
      <c r="E463" s="3">
        <f t="shared" si="59"/>
        <v>12</v>
      </c>
      <c r="F463" s="3">
        <f t="shared" si="60"/>
        <v>11</v>
      </c>
      <c r="G463" s="3">
        <f t="shared" si="61"/>
        <v>16</v>
      </c>
      <c r="H463" s="3" t="str">
        <f t="shared" si="62"/>
        <v>20141211</v>
      </c>
      <c r="I463" s="3" t="str">
        <f t="shared" si="63"/>
        <v>2014121116</v>
      </c>
      <c r="J463">
        <v>122</v>
      </c>
      <c r="K463">
        <v>73.2</v>
      </c>
      <c r="L463" t="str">
        <f>VLOOKUP(C463,List!$A$2:$C$2089,3,)</f>
        <v>Angel</v>
      </c>
      <c r="M463" t="str">
        <f>VLOOKUP(C463,List!$A$2:$C$2089,2,)</f>
        <v>Northern</v>
      </c>
      <c r="N463" t="str">
        <f t="shared" si="57"/>
        <v>Angel|Northern</v>
      </c>
      <c r="O463">
        <f>VLOOKUP(N463,Depth!$A$2:$F$427,3,)</f>
        <v>34</v>
      </c>
      <c r="P463">
        <f>VLOOKUP(N463,Depth!$A$2:$F$427,5,)</f>
        <v>98.35</v>
      </c>
      <c r="Q463">
        <f>VLOOKUP(N463,Depth!$A$2:$F$427,6,)</f>
        <v>35.65</v>
      </c>
      <c r="R463">
        <f>VLOOKUP(L463,longitude_latitude!C:J,7,)</f>
        <v>-0.103116359</v>
      </c>
      <c r="S463">
        <f>VLOOKUP(L463,longitude_latitude!C:J,8,)</f>
        <v>51.530979600000002</v>
      </c>
      <c r="T463">
        <f t="shared" si="58"/>
        <v>-5.3136869920552767</v>
      </c>
      <c r="U463">
        <f>VLOOKUP(M463,LINE!$A$2:$B$13,2,)</f>
        <v>9</v>
      </c>
      <c r="V463">
        <f>VLOOKUP(L463,Entry_exit!B:P,4,)</f>
        <v>31112</v>
      </c>
      <c r="W463">
        <f>2020 - VLOOKUP(L463, age!$A:$D,4,)</f>
        <v>119</v>
      </c>
      <c r="X463">
        <f>VLOOKUP(H463,'air-quality-london-time-of-day'!E:G,3,FALSE)</f>
        <v>13.4</v>
      </c>
      <c r="Y463">
        <f>VLOOKUP(I463,Weather!F:K,2,)</f>
        <v>6.0938775510203573</v>
      </c>
      <c r="Z463">
        <f>VLOOKUP(I463,Weather!F:K,3,)</f>
        <v>0.03</v>
      </c>
      <c r="AA463">
        <f>VLOOKUP(I463,Weather!F:K,4,)</f>
        <v>0.76</v>
      </c>
      <c r="AB463">
        <f>VLOOKUP(I463,Weather!F:K,5,)</f>
        <v>1016</v>
      </c>
      <c r="AC463">
        <f>VLOOKUP(I463,Weather!F:K,6,)</f>
        <v>1</v>
      </c>
    </row>
    <row r="464" spans="1:29" x14ac:dyDescent="0.25">
      <c r="A464" t="s">
        <v>7</v>
      </c>
      <c r="B464" t="s">
        <v>5</v>
      </c>
      <c r="C464" s="1">
        <v>41989.486111111109</v>
      </c>
      <c r="D464" s="3">
        <f t="shared" si="56"/>
        <v>2014</v>
      </c>
      <c r="E464" s="3">
        <f t="shared" si="59"/>
        <v>12</v>
      </c>
      <c r="F464" s="3">
        <f t="shared" si="60"/>
        <v>11</v>
      </c>
      <c r="G464" s="3">
        <f t="shared" si="61"/>
        <v>16</v>
      </c>
      <c r="H464" s="3" t="str">
        <f t="shared" si="62"/>
        <v>20141211</v>
      </c>
      <c r="I464" s="3" t="str">
        <f t="shared" si="63"/>
        <v>2014121116</v>
      </c>
      <c r="J464">
        <v>135</v>
      </c>
      <c r="K464">
        <v>81</v>
      </c>
      <c r="L464" t="str">
        <f>VLOOKUP(C464,List!$A$2:$C$2089,3,)</f>
        <v>Old Street</v>
      </c>
      <c r="M464" t="str">
        <f>VLOOKUP(C464,List!$A$2:$C$2089,2,)</f>
        <v>Northern</v>
      </c>
      <c r="N464" t="str">
        <f t="shared" si="57"/>
        <v>Old Street|Northern</v>
      </c>
      <c r="O464">
        <f>VLOOKUP(N464,Depth!$A$2:$F$427,3,)</f>
        <v>17</v>
      </c>
      <c r="P464">
        <f>VLOOKUP(N464,Depth!$A$2:$F$427,5,)</f>
        <v>91.99</v>
      </c>
      <c r="Q464">
        <f>VLOOKUP(N464,Depth!$A$2:$F$427,6,)</f>
        <v>25.01</v>
      </c>
      <c r="R464">
        <f>VLOOKUP(L464,longitude_latitude!C:J,7,)</f>
        <v>-8.6025440999999994E-2</v>
      </c>
      <c r="S464">
        <f>VLOOKUP(L464,longitude_latitude!C:J,8,)</f>
        <v>51.524576279999998</v>
      </c>
      <c r="T464">
        <f t="shared" si="58"/>
        <v>-4.4324243968251391</v>
      </c>
      <c r="U464">
        <f>VLOOKUP(M464,LINE!$A$2:$B$13,2,)</f>
        <v>9</v>
      </c>
      <c r="V464">
        <f>VLOOKUP(L464,Entry_exit!B:P,4,)</f>
        <v>40998</v>
      </c>
      <c r="W464">
        <f>2020 - VLOOKUP(L464, age!$A:$D,4,)</f>
        <v>119</v>
      </c>
      <c r="X464">
        <f>VLOOKUP(H464,'air-quality-london-time-of-day'!E:G,3,FALSE)</f>
        <v>13.4</v>
      </c>
      <c r="Y464">
        <f>VLOOKUP(I464,Weather!F:K,2,)</f>
        <v>6.0938775510203573</v>
      </c>
      <c r="Z464">
        <f>VLOOKUP(I464,Weather!F:K,3,)</f>
        <v>0.03</v>
      </c>
      <c r="AA464">
        <f>VLOOKUP(I464,Weather!F:K,4,)</f>
        <v>0.76</v>
      </c>
      <c r="AB464">
        <f>VLOOKUP(I464,Weather!F:K,5,)</f>
        <v>1016</v>
      </c>
      <c r="AC464">
        <f>VLOOKUP(I464,Weather!F:K,6,)</f>
        <v>1</v>
      </c>
    </row>
    <row r="465" spans="1:29" x14ac:dyDescent="0.25">
      <c r="A465" t="s">
        <v>7</v>
      </c>
      <c r="B465" t="s">
        <v>5</v>
      </c>
      <c r="C465" s="1">
        <v>41989.486805555556</v>
      </c>
      <c r="D465" s="3">
        <f t="shared" si="56"/>
        <v>2014</v>
      </c>
      <c r="E465" s="3">
        <f t="shared" si="59"/>
        <v>12</v>
      </c>
      <c r="F465" s="3">
        <f t="shared" si="60"/>
        <v>11</v>
      </c>
      <c r="G465" s="3">
        <f t="shared" si="61"/>
        <v>16</v>
      </c>
      <c r="H465" s="3" t="str">
        <f t="shared" si="62"/>
        <v>20141211</v>
      </c>
      <c r="I465" s="3" t="str">
        <f t="shared" si="63"/>
        <v>2014121116</v>
      </c>
      <c r="J465">
        <v>124</v>
      </c>
      <c r="K465">
        <v>74.400000000000006</v>
      </c>
      <c r="L465" t="str">
        <f>VLOOKUP(C465,List!$A$2:$C$2089,3,)</f>
        <v>Old Street</v>
      </c>
      <c r="M465" t="str">
        <f>VLOOKUP(C465,List!$A$2:$C$2089,2,)</f>
        <v>Northern</v>
      </c>
      <c r="N465" t="str">
        <f t="shared" si="57"/>
        <v>Old Street|Northern</v>
      </c>
      <c r="O465">
        <f>VLOOKUP(N465,Depth!$A$2:$F$427,3,)</f>
        <v>17</v>
      </c>
      <c r="P465">
        <f>VLOOKUP(N465,Depth!$A$2:$F$427,5,)</f>
        <v>91.99</v>
      </c>
      <c r="Q465">
        <f>VLOOKUP(N465,Depth!$A$2:$F$427,6,)</f>
        <v>25.01</v>
      </c>
      <c r="R465">
        <f>VLOOKUP(L465,longitude_latitude!C:J,7,)</f>
        <v>-8.6025440999999994E-2</v>
      </c>
      <c r="S465">
        <f>VLOOKUP(L465,longitude_latitude!C:J,8,)</f>
        <v>51.524576279999998</v>
      </c>
      <c r="T465">
        <f t="shared" si="58"/>
        <v>-4.4324243968251391</v>
      </c>
      <c r="U465">
        <f>VLOOKUP(M465,LINE!$A$2:$B$13,2,)</f>
        <v>9</v>
      </c>
      <c r="V465">
        <f>VLOOKUP(L465,Entry_exit!B:P,4,)</f>
        <v>40998</v>
      </c>
      <c r="W465">
        <f>2020 - VLOOKUP(L465, age!$A:$D,4,)</f>
        <v>119</v>
      </c>
      <c r="X465">
        <f>VLOOKUP(H465,'air-quality-london-time-of-day'!E:G,3,FALSE)</f>
        <v>13.4</v>
      </c>
      <c r="Y465">
        <f>VLOOKUP(I465,Weather!F:K,2,)</f>
        <v>6.0938775510203573</v>
      </c>
      <c r="Z465">
        <f>VLOOKUP(I465,Weather!F:K,3,)</f>
        <v>0.03</v>
      </c>
      <c r="AA465">
        <f>VLOOKUP(I465,Weather!F:K,4,)</f>
        <v>0.76</v>
      </c>
      <c r="AB465">
        <f>VLOOKUP(I465,Weather!F:K,5,)</f>
        <v>1016</v>
      </c>
      <c r="AC465">
        <f>VLOOKUP(I465,Weather!F:K,6,)</f>
        <v>1</v>
      </c>
    </row>
    <row r="466" spans="1:29" x14ac:dyDescent="0.25">
      <c r="A466" t="s">
        <v>7</v>
      </c>
      <c r="B466" t="s">
        <v>5</v>
      </c>
      <c r="C466" s="1">
        <v>41989.487500000003</v>
      </c>
      <c r="D466" s="3">
        <f t="shared" si="56"/>
        <v>2014</v>
      </c>
      <c r="E466" s="3">
        <f t="shared" si="59"/>
        <v>12</v>
      </c>
      <c r="F466" s="3">
        <f t="shared" si="60"/>
        <v>11</v>
      </c>
      <c r="G466" s="3">
        <f t="shared" si="61"/>
        <v>16</v>
      </c>
      <c r="H466" s="3" t="str">
        <f t="shared" si="62"/>
        <v>20141211</v>
      </c>
      <c r="I466" s="3" t="str">
        <f t="shared" si="63"/>
        <v>2014121116</v>
      </c>
      <c r="J466">
        <v>141</v>
      </c>
      <c r="K466">
        <v>84.6</v>
      </c>
      <c r="L466" t="str">
        <f>VLOOKUP(C466,List!$A$2:$C$2089,3,)</f>
        <v>Moorgate</v>
      </c>
      <c r="M466" t="str">
        <f>VLOOKUP(C466,List!$A$2:$C$2089,2,)</f>
        <v>Northern</v>
      </c>
      <c r="N466" t="str">
        <f t="shared" si="57"/>
        <v>Moorgate|Northern</v>
      </c>
      <c r="O466">
        <f>VLOOKUP(N466,Depth!$A$2:$F$427,3,)</f>
        <v>14</v>
      </c>
      <c r="P466">
        <f>VLOOKUP(N466,Depth!$A$2:$F$427,5,)</f>
        <v>88.756666666699999</v>
      </c>
      <c r="Q466">
        <f>VLOOKUP(N466,Depth!$A$2:$F$427,6,)</f>
        <v>25.243333333300001</v>
      </c>
      <c r="R466">
        <f>VLOOKUP(L466,longitude_latitude!C:J,7,)</f>
        <v>-8.7700240999999998E-2</v>
      </c>
      <c r="S466">
        <f>VLOOKUP(L466,longitude_latitude!C:J,8,)</f>
        <v>51.517853299999999</v>
      </c>
      <c r="T466">
        <f t="shared" si="58"/>
        <v>-4.5181281502126449</v>
      </c>
      <c r="U466">
        <f>VLOOKUP(M466,LINE!$A$2:$B$13,2,)</f>
        <v>9</v>
      </c>
      <c r="V466">
        <f>VLOOKUP(L466,Entry_exit!B:P,4,)</f>
        <v>46906</v>
      </c>
      <c r="W466">
        <f>2020 - VLOOKUP(L466, age!$A:$D,4,)</f>
        <v>155</v>
      </c>
      <c r="X466">
        <f>VLOOKUP(H466,'air-quality-london-time-of-day'!E:G,3,FALSE)</f>
        <v>13.4</v>
      </c>
      <c r="Y466">
        <f>VLOOKUP(I466,Weather!F:K,2,)</f>
        <v>6.0938775510203573</v>
      </c>
      <c r="Z466">
        <f>VLOOKUP(I466,Weather!F:K,3,)</f>
        <v>0.03</v>
      </c>
      <c r="AA466">
        <f>VLOOKUP(I466,Weather!F:K,4,)</f>
        <v>0.76</v>
      </c>
      <c r="AB466">
        <f>VLOOKUP(I466,Weather!F:K,5,)</f>
        <v>1016</v>
      </c>
      <c r="AC466">
        <f>VLOOKUP(I466,Weather!F:K,6,)</f>
        <v>1</v>
      </c>
    </row>
    <row r="467" spans="1:29" x14ac:dyDescent="0.25">
      <c r="A467" t="s">
        <v>7</v>
      </c>
      <c r="B467" t="s">
        <v>5</v>
      </c>
      <c r="C467" s="1">
        <v>41989.488194444442</v>
      </c>
      <c r="D467" s="3">
        <f t="shared" si="56"/>
        <v>2014</v>
      </c>
      <c r="E467" s="3">
        <f t="shared" si="59"/>
        <v>12</v>
      </c>
      <c r="F467" s="3">
        <f t="shared" si="60"/>
        <v>11</v>
      </c>
      <c r="G467" s="3">
        <f t="shared" si="61"/>
        <v>16</v>
      </c>
      <c r="H467" s="3" t="str">
        <f t="shared" si="62"/>
        <v>20141211</v>
      </c>
      <c r="I467" s="3" t="str">
        <f t="shared" si="63"/>
        <v>2014121116</v>
      </c>
      <c r="J467">
        <v>158</v>
      </c>
      <c r="K467">
        <v>94.8</v>
      </c>
      <c r="L467" t="str">
        <f>VLOOKUP(C467,List!$A$2:$C$2089,3,)</f>
        <v>Moorgate</v>
      </c>
      <c r="M467" t="str">
        <f>VLOOKUP(C467,List!$A$2:$C$2089,2,)</f>
        <v>Northern</v>
      </c>
      <c r="N467" t="str">
        <f t="shared" si="57"/>
        <v>Moorgate|Northern</v>
      </c>
      <c r="O467">
        <f>VLOOKUP(N467,Depth!$A$2:$F$427,3,)</f>
        <v>14</v>
      </c>
      <c r="P467">
        <f>VLOOKUP(N467,Depth!$A$2:$F$427,5,)</f>
        <v>88.756666666699999</v>
      </c>
      <c r="Q467">
        <f>VLOOKUP(N467,Depth!$A$2:$F$427,6,)</f>
        <v>25.243333333300001</v>
      </c>
      <c r="R467">
        <f>VLOOKUP(L467,longitude_latitude!C:J,7,)</f>
        <v>-8.7700240999999998E-2</v>
      </c>
      <c r="S467">
        <f>VLOOKUP(L467,longitude_latitude!C:J,8,)</f>
        <v>51.517853299999999</v>
      </c>
      <c r="T467">
        <f t="shared" si="58"/>
        <v>-4.5181281502126449</v>
      </c>
      <c r="U467">
        <f>VLOOKUP(M467,LINE!$A$2:$B$13,2,)</f>
        <v>9</v>
      </c>
      <c r="V467">
        <f>VLOOKUP(L467,Entry_exit!B:P,4,)</f>
        <v>46906</v>
      </c>
      <c r="W467">
        <f>2020 - VLOOKUP(L467, age!$A:$D,4,)</f>
        <v>155</v>
      </c>
      <c r="X467">
        <f>VLOOKUP(H467,'air-quality-london-time-of-day'!E:G,3,FALSE)</f>
        <v>13.4</v>
      </c>
      <c r="Y467">
        <f>VLOOKUP(I467,Weather!F:K,2,)</f>
        <v>6.0938775510203573</v>
      </c>
      <c r="Z467">
        <f>VLOOKUP(I467,Weather!F:K,3,)</f>
        <v>0.03</v>
      </c>
      <c r="AA467">
        <f>VLOOKUP(I467,Weather!F:K,4,)</f>
        <v>0.76</v>
      </c>
      <c r="AB467">
        <f>VLOOKUP(I467,Weather!F:K,5,)</f>
        <v>1016</v>
      </c>
      <c r="AC467">
        <f>VLOOKUP(I467,Weather!F:K,6,)</f>
        <v>1</v>
      </c>
    </row>
    <row r="468" spans="1:29" x14ac:dyDescent="0.25">
      <c r="A468" t="s">
        <v>7</v>
      </c>
      <c r="B468" t="s">
        <v>5</v>
      </c>
      <c r="C468" s="1">
        <v>41989.488888888889</v>
      </c>
      <c r="D468" s="3">
        <f t="shared" si="56"/>
        <v>2014</v>
      </c>
      <c r="E468" s="3">
        <f t="shared" si="59"/>
        <v>12</v>
      </c>
      <c r="F468" s="3">
        <f t="shared" si="60"/>
        <v>11</v>
      </c>
      <c r="G468" s="3">
        <f t="shared" si="61"/>
        <v>16</v>
      </c>
      <c r="H468" s="3" t="str">
        <f t="shared" si="62"/>
        <v>20141211</v>
      </c>
      <c r="I468" s="3" t="str">
        <f t="shared" si="63"/>
        <v>2014121116</v>
      </c>
      <c r="J468">
        <v>154</v>
      </c>
      <c r="K468">
        <v>92.4</v>
      </c>
      <c r="L468" t="str">
        <f>VLOOKUP(C468,List!$A$2:$C$2089,3,)</f>
        <v>Bank</v>
      </c>
      <c r="M468" t="str">
        <f>VLOOKUP(C468,List!$A$2:$C$2089,2,)</f>
        <v>Northern</v>
      </c>
      <c r="N468" t="str">
        <f t="shared" si="57"/>
        <v>Bank|Northern</v>
      </c>
      <c r="O468">
        <f>VLOOKUP(N468,Depth!$A$2:$F$427,3,)</f>
        <v>14</v>
      </c>
      <c r="P468">
        <f>VLOOKUP(N468,Depth!$A$2:$F$427,5,)</f>
        <v>84.405000000000001</v>
      </c>
      <c r="Q468">
        <f>VLOOKUP(N468,Depth!$A$2:$F$427,6,)</f>
        <v>29.594999999999999</v>
      </c>
      <c r="R468">
        <f>VLOOKUP(L468,longitude_latitude!C:J,7,)</f>
        <v>-8.7296949999999998E-2</v>
      </c>
      <c r="S468">
        <f>VLOOKUP(L468,longitude_latitude!C:J,8,)</f>
        <v>51.512915110000002</v>
      </c>
      <c r="T468">
        <f t="shared" si="58"/>
        <v>-4.4969203747119142</v>
      </c>
      <c r="U468">
        <f>VLOOKUP(M468,LINE!$A$2:$B$13,2,)</f>
        <v>9</v>
      </c>
      <c r="V468">
        <f>VLOOKUP(L468,Entry_exit!B:P,4,)</f>
        <v>107093</v>
      </c>
      <c r="W468">
        <f>2020 - VLOOKUP(L468, age!$A:$D,4,)</f>
        <v>120</v>
      </c>
      <c r="X468">
        <f>VLOOKUP(H468,'air-quality-london-time-of-day'!E:G,3,FALSE)</f>
        <v>13.4</v>
      </c>
      <c r="Y468">
        <f>VLOOKUP(I468,Weather!F:K,2,)</f>
        <v>6.0938775510203573</v>
      </c>
      <c r="Z468">
        <f>VLOOKUP(I468,Weather!F:K,3,)</f>
        <v>0.03</v>
      </c>
      <c r="AA468">
        <f>VLOOKUP(I468,Weather!F:K,4,)</f>
        <v>0.76</v>
      </c>
      <c r="AB468">
        <f>VLOOKUP(I468,Weather!F:K,5,)</f>
        <v>1016</v>
      </c>
      <c r="AC468">
        <f>VLOOKUP(I468,Weather!F:K,6,)</f>
        <v>1</v>
      </c>
    </row>
    <row r="469" spans="1:29" x14ac:dyDescent="0.25">
      <c r="A469" t="s">
        <v>7</v>
      </c>
      <c r="B469" t="s">
        <v>5</v>
      </c>
      <c r="C469" s="1">
        <v>41989.489583333336</v>
      </c>
      <c r="D469" s="3">
        <f t="shared" si="56"/>
        <v>2014</v>
      </c>
      <c r="E469" s="3">
        <f t="shared" si="59"/>
        <v>12</v>
      </c>
      <c r="F469" s="3">
        <f t="shared" si="60"/>
        <v>11</v>
      </c>
      <c r="G469" s="3">
        <f t="shared" si="61"/>
        <v>16</v>
      </c>
      <c r="H469" s="3" t="str">
        <f t="shared" si="62"/>
        <v>20141211</v>
      </c>
      <c r="I469" s="3" t="str">
        <f t="shared" si="63"/>
        <v>2014121116</v>
      </c>
      <c r="J469">
        <v>193</v>
      </c>
      <c r="K469">
        <v>115.8</v>
      </c>
      <c r="L469" t="str">
        <f>VLOOKUP(C469,List!$A$2:$C$2089,3,)</f>
        <v>Bank</v>
      </c>
      <c r="M469" t="str">
        <f>VLOOKUP(C469,List!$A$2:$C$2089,2,)</f>
        <v>Northern</v>
      </c>
      <c r="N469" t="str">
        <f t="shared" si="57"/>
        <v>Bank|Northern</v>
      </c>
      <c r="O469">
        <f>VLOOKUP(N469,Depth!$A$2:$F$427,3,)</f>
        <v>14</v>
      </c>
      <c r="P469">
        <f>VLOOKUP(N469,Depth!$A$2:$F$427,5,)</f>
        <v>84.405000000000001</v>
      </c>
      <c r="Q469">
        <f>VLOOKUP(N469,Depth!$A$2:$F$427,6,)</f>
        <v>29.594999999999999</v>
      </c>
      <c r="R469">
        <f>VLOOKUP(L469,longitude_latitude!C:J,7,)</f>
        <v>-8.7296949999999998E-2</v>
      </c>
      <c r="S469">
        <f>VLOOKUP(L469,longitude_latitude!C:J,8,)</f>
        <v>51.512915110000002</v>
      </c>
      <c r="T469">
        <f t="shared" si="58"/>
        <v>-4.4969203747119142</v>
      </c>
      <c r="U469">
        <f>VLOOKUP(M469,LINE!$A$2:$B$13,2,)</f>
        <v>9</v>
      </c>
      <c r="V469">
        <f>VLOOKUP(L469,Entry_exit!B:P,4,)</f>
        <v>107093</v>
      </c>
      <c r="W469">
        <f>2020 - VLOOKUP(L469, age!$A:$D,4,)</f>
        <v>120</v>
      </c>
      <c r="X469">
        <f>VLOOKUP(H469,'air-quality-london-time-of-day'!E:G,3,FALSE)</f>
        <v>13.4</v>
      </c>
      <c r="Y469">
        <f>VLOOKUP(I469,Weather!F:K,2,)</f>
        <v>6.0938775510203573</v>
      </c>
      <c r="Z469">
        <f>VLOOKUP(I469,Weather!F:K,3,)</f>
        <v>0.03</v>
      </c>
      <c r="AA469">
        <f>VLOOKUP(I469,Weather!F:K,4,)</f>
        <v>0.76</v>
      </c>
      <c r="AB469">
        <f>VLOOKUP(I469,Weather!F:K,5,)</f>
        <v>1016</v>
      </c>
      <c r="AC469">
        <f>VLOOKUP(I469,Weather!F:K,6,)</f>
        <v>1</v>
      </c>
    </row>
    <row r="470" spans="1:29" x14ac:dyDescent="0.25">
      <c r="A470" t="s">
        <v>7</v>
      </c>
      <c r="B470" t="s">
        <v>5</v>
      </c>
      <c r="C470" s="1">
        <v>41989.490277777775</v>
      </c>
      <c r="D470" s="3">
        <f t="shared" si="56"/>
        <v>2014</v>
      </c>
      <c r="E470" s="3">
        <f t="shared" si="59"/>
        <v>12</v>
      </c>
      <c r="F470" s="3">
        <f t="shared" si="60"/>
        <v>11</v>
      </c>
      <c r="G470" s="3">
        <f t="shared" si="61"/>
        <v>16</v>
      </c>
      <c r="H470" s="3" t="str">
        <f t="shared" si="62"/>
        <v>20141211</v>
      </c>
      <c r="I470" s="3" t="str">
        <f t="shared" si="63"/>
        <v>2014121116</v>
      </c>
      <c r="J470">
        <v>194</v>
      </c>
      <c r="K470">
        <v>116.4</v>
      </c>
      <c r="L470" t="str">
        <f>VLOOKUP(C470,List!$A$2:$C$2089,3,)</f>
        <v>London Bridge</v>
      </c>
      <c r="M470" t="str">
        <f>VLOOKUP(C470,List!$A$2:$C$2089,2,)</f>
        <v>Northern</v>
      </c>
      <c r="N470" t="str">
        <f t="shared" si="57"/>
        <v>London Bridge|Northern</v>
      </c>
      <c r="O470">
        <f>VLOOKUP(N470,Depth!$A$2:$F$427,3,)</f>
        <v>4</v>
      </c>
      <c r="P470">
        <f>VLOOKUP(N470,Depth!$A$2:$F$427,5,)</f>
        <v>80.405000000000001</v>
      </c>
      <c r="Q470">
        <f>VLOOKUP(N470,Depth!$A$2:$F$427,6,)</f>
        <v>23.594999999999999</v>
      </c>
      <c r="R470">
        <f>VLOOKUP(L470,longitude_latitude!C:J,7,)</f>
        <v>-8.8037807999999995E-2</v>
      </c>
      <c r="S470">
        <f>VLOOKUP(L470,longitude_latitude!C:J,8,)</f>
        <v>51.504553719999997</v>
      </c>
      <c r="T470">
        <f t="shared" si="58"/>
        <v>-4.5343480115270456</v>
      </c>
      <c r="U470">
        <f>VLOOKUP(M470,LINE!$A$2:$B$13,2,)</f>
        <v>9</v>
      </c>
      <c r="V470">
        <f>VLOOKUP(L470,Entry_exit!B:P,4,)</f>
        <v>115478</v>
      </c>
      <c r="W470">
        <f>2020 - VLOOKUP(L470, age!$A:$D,4,)</f>
        <v>21</v>
      </c>
      <c r="X470">
        <f>VLOOKUP(H470,'air-quality-london-time-of-day'!E:G,3,FALSE)</f>
        <v>13.4</v>
      </c>
      <c r="Y470">
        <f>VLOOKUP(I470,Weather!F:K,2,)</f>
        <v>6.0938775510203573</v>
      </c>
      <c r="Z470">
        <f>VLOOKUP(I470,Weather!F:K,3,)</f>
        <v>0.03</v>
      </c>
      <c r="AA470">
        <f>VLOOKUP(I470,Weather!F:K,4,)</f>
        <v>0.76</v>
      </c>
      <c r="AB470">
        <f>VLOOKUP(I470,Weather!F:K,5,)</f>
        <v>1016</v>
      </c>
      <c r="AC470">
        <f>VLOOKUP(I470,Weather!F:K,6,)</f>
        <v>1</v>
      </c>
    </row>
    <row r="471" spans="1:29" x14ac:dyDescent="0.25">
      <c r="A471" t="s">
        <v>7</v>
      </c>
      <c r="B471" t="s">
        <v>5</v>
      </c>
      <c r="C471" s="1">
        <v>41989.490972222222</v>
      </c>
      <c r="D471" s="3">
        <f t="shared" si="56"/>
        <v>2014</v>
      </c>
      <c r="E471" s="3">
        <f t="shared" si="59"/>
        <v>12</v>
      </c>
      <c r="F471" s="3">
        <f t="shared" si="60"/>
        <v>11</v>
      </c>
      <c r="G471" s="3">
        <f t="shared" si="61"/>
        <v>16</v>
      </c>
      <c r="H471" s="3" t="str">
        <f t="shared" si="62"/>
        <v>20141211</v>
      </c>
      <c r="I471" s="3" t="str">
        <f t="shared" si="63"/>
        <v>2014121116</v>
      </c>
      <c r="J471">
        <v>195</v>
      </c>
      <c r="K471">
        <v>117</v>
      </c>
      <c r="L471" t="str">
        <f>VLOOKUP(C471,List!$A$2:$C$2089,3,)</f>
        <v>London Bridge</v>
      </c>
      <c r="M471" t="str">
        <f>VLOOKUP(C471,List!$A$2:$C$2089,2,)</f>
        <v>Northern</v>
      </c>
      <c r="N471" t="str">
        <f t="shared" si="57"/>
        <v>London Bridge|Northern</v>
      </c>
      <c r="O471">
        <f>VLOOKUP(N471,Depth!$A$2:$F$427,3,)</f>
        <v>4</v>
      </c>
      <c r="P471">
        <f>VLOOKUP(N471,Depth!$A$2:$F$427,5,)</f>
        <v>80.405000000000001</v>
      </c>
      <c r="Q471">
        <f>VLOOKUP(N471,Depth!$A$2:$F$427,6,)</f>
        <v>23.594999999999999</v>
      </c>
      <c r="R471">
        <f>VLOOKUP(L471,longitude_latitude!C:J,7,)</f>
        <v>-8.8037807999999995E-2</v>
      </c>
      <c r="S471">
        <f>VLOOKUP(L471,longitude_latitude!C:J,8,)</f>
        <v>51.504553719999997</v>
      </c>
      <c r="T471">
        <f t="shared" si="58"/>
        <v>-4.5343480115270456</v>
      </c>
      <c r="U471">
        <f>VLOOKUP(M471,LINE!$A$2:$B$13,2,)</f>
        <v>9</v>
      </c>
      <c r="V471">
        <f>VLOOKUP(L471,Entry_exit!B:P,4,)</f>
        <v>115478</v>
      </c>
      <c r="W471">
        <f>2020 - VLOOKUP(L471, age!$A:$D,4,)</f>
        <v>21</v>
      </c>
      <c r="X471">
        <f>VLOOKUP(H471,'air-quality-london-time-of-day'!E:G,3,FALSE)</f>
        <v>13.4</v>
      </c>
      <c r="Y471">
        <f>VLOOKUP(I471,Weather!F:K,2,)</f>
        <v>6.0938775510203573</v>
      </c>
      <c r="Z471">
        <f>VLOOKUP(I471,Weather!F:K,3,)</f>
        <v>0.03</v>
      </c>
      <c r="AA471">
        <f>VLOOKUP(I471,Weather!F:K,4,)</f>
        <v>0.76</v>
      </c>
      <c r="AB471">
        <f>VLOOKUP(I471,Weather!F:K,5,)</f>
        <v>1016</v>
      </c>
      <c r="AC471">
        <f>VLOOKUP(I471,Weather!F:K,6,)</f>
        <v>1</v>
      </c>
    </row>
    <row r="472" spans="1:29" x14ac:dyDescent="0.25">
      <c r="A472" t="s">
        <v>7</v>
      </c>
      <c r="B472" t="s">
        <v>5</v>
      </c>
      <c r="C472" s="1">
        <v>41989.491666666669</v>
      </c>
      <c r="D472" s="3">
        <f t="shared" si="56"/>
        <v>2014</v>
      </c>
      <c r="E472" s="3">
        <f t="shared" si="59"/>
        <v>12</v>
      </c>
      <c r="F472" s="3">
        <f t="shared" si="60"/>
        <v>11</v>
      </c>
      <c r="G472" s="3">
        <f t="shared" si="61"/>
        <v>16</v>
      </c>
      <c r="H472" s="3" t="str">
        <f t="shared" si="62"/>
        <v>20141211</v>
      </c>
      <c r="I472" s="3" t="str">
        <f t="shared" si="63"/>
        <v>2014121116</v>
      </c>
      <c r="J472">
        <v>191</v>
      </c>
      <c r="K472">
        <v>114.6</v>
      </c>
      <c r="L472" t="str">
        <f>VLOOKUP(C472,List!$A$2:$C$2089,3,)</f>
        <v>Borough</v>
      </c>
      <c r="M472" t="str">
        <f>VLOOKUP(C472,List!$A$2:$C$2089,2,)</f>
        <v>Northern</v>
      </c>
      <c r="N472" t="str">
        <f t="shared" si="57"/>
        <v>Borough|Northern</v>
      </c>
      <c r="O472">
        <f>VLOOKUP(N472,Depth!$A$2:$F$427,3,)</f>
        <v>4</v>
      </c>
      <c r="P472">
        <f>VLOOKUP(N472,Depth!$A$2:$F$427,5,)</f>
        <v>86.52</v>
      </c>
      <c r="Q472">
        <f>VLOOKUP(N472,Depth!$A$2:$F$427,6,)</f>
        <v>17.48</v>
      </c>
      <c r="R472">
        <f>VLOOKUP(L472,longitude_latitude!C:J,7,)</f>
        <v>-9.1702818000000005E-2</v>
      </c>
      <c r="S472">
        <f>VLOOKUP(L472,longitude_latitude!C:J,8,)</f>
        <v>51.500679689999998</v>
      </c>
      <c r="T472">
        <f t="shared" si="58"/>
        <v>-4.7227574564883668</v>
      </c>
      <c r="U472">
        <f>VLOOKUP(M472,LINE!$A$2:$B$13,2,)</f>
        <v>9</v>
      </c>
      <c r="V472">
        <f>VLOOKUP(L472,Entry_exit!B:P,4,)</f>
        <v>8795</v>
      </c>
      <c r="W472">
        <f>2020 - VLOOKUP(L472, age!$A:$D,4,)</f>
        <v>130</v>
      </c>
      <c r="X472">
        <f>VLOOKUP(H472,'air-quality-london-time-of-day'!E:G,3,FALSE)</f>
        <v>13.4</v>
      </c>
      <c r="Y472">
        <f>VLOOKUP(I472,Weather!F:K,2,)</f>
        <v>6.0938775510203573</v>
      </c>
      <c r="Z472">
        <f>VLOOKUP(I472,Weather!F:K,3,)</f>
        <v>0.03</v>
      </c>
      <c r="AA472">
        <f>VLOOKUP(I472,Weather!F:K,4,)</f>
        <v>0.76</v>
      </c>
      <c r="AB472">
        <f>VLOOKUP(I472,Weather!F:K,5,)</f>
        <v>1016</v>
      </c>
      <c r="AC472">
        <f>VLOOKUP(I472,Weather!F:K,6,)</f>
        <v>1</v>
      </c>
    </row>
    <row r="473" spans="1:29" x14ac:dyDescent="0.25">
      <c r="A473" t="s">
        <v>7</v>
      </c>
      <c r="B473" t="s">
        <v>5</v>
      </c>
      <c r="C473" s="1">
        <v>41989.492361111108</v>
      </c>
      <c r="D473" s="3">
        <f t="shared" si="56"/>
        <v>2014</v>
      </c>
      <c r="E473" s="3">
        <f t="shared" si="59"/>
        <v>12</v>
      </c>
      <c r="F473" s="3">
        <f t="shared" si="60"/>
        <v>11</v>
      </c>
      <c r="G473" s="3">
        <f t="shared" si="61"/>
        <v>16</v>
      </c>
      <c r="H473" s="3" t="str">
        <f t="shared" si="62"/>
        <v>20141211</v>
      </c>
      <c r="I473" s="3" t="str">
        <f t="shared" si="63"/>
        <v>2014121116</v>
      </c>
      <c r="J473">
        <v>187</v>
      </c>
      <c r="K473">
        <v>112.2</v>
      </c>
      <c r="L473" t="str">
        <f>VLOOKUP(C473,List!$A$2:$C$2089,3,)</f>
        <v>Borough</v>
      </c>
      <c r="M473" t="str">
        <f>VLOOKUP(C473,List!$A$2:$C$2089,2,)</f>
        <v>Northern</v>
      </c>
      <c r="N473" t="str">
        <f t="shared" si="57"/>
        <v>Borough|Northern</v>
      </c>
      <c r="O473">
        <f>VLOOKUP(N473,Depth!$A$2:$F$427,3,)</f>
        <v>4</v>
      </c>
      <c r="P473">
        <f>VLOOKUP(N473,Depth!$A$2:$F$427,5,)</f>
        <v>86.52</v>
      </c>
      <c r="Q473">
        <f>VLOOKUP(N473,Depth!$A$2:$F$427,6,)</f>
        <v>17.48</v>
      </c>
      <c r="R473">
        <f>VLOOKUP(L473,longitude_latitude!C:J,7,)</f>
        <v>-9.1702818000000005E-2</v>
      </c>
      <c r="S473">
        <f>VLOOKUP(L473,longitude_latitude!C:J,8,)</f>
        <v>51.500679689999998</v>
      </c>
      <c r="T473">
        <f t="shared" si="58"/>
        <v>-4.7227574564883668</v>
      </c>
      <c r="U473">
        <f>VLOOKUP(M473,LINE!$A$2:$B$13,2,)</f>
        <v>9</v>
      </c>
      <c r="V473">
        <f>VLOOKUP(L473,Entry_exit!B:P,4,)</f>
        <v>8795</v>
      </c>
      <c r="W473">
        <f>2020 - VLOOKUP(L473, age!$A:$D,4,)</f>
        <v>130</v>
      </c>
      <c r="X473">
        <f>VLOOKUP(H473,'air-quality-london-time-of-day'!E:G,3,FALSE)</f>
        <v>13.4</v>
      </c>
      <c r="Y473">
        <f>VLOOKUP(I473,Weather!F:K,2,)</f>
        <v>6.0938775510203573</v>
      </c>
      <c r="Z473">
        <f>VLOOKUP(I473,Weather!F:K,3,)</f>
        <v>0.03</v>
      </c>
      <c r="AA473">
        <f>VLOOKUP(I473,Weather!F:K,4,)</f>
        <v>0.76</v>
      </c>
      <c r="AB473">
        <f>VLOOKUP(I473,Weather!F:K,5,)</f>
        <v>1016</v>
      </c>
      <c r="AC473">
        <f>VLOOKUP(I473,Weather!F:K,6,)</f>
        <v>1</v>
      </c>
    </row>
    <row r="474" spans="1:29" x14ac:dyDescent="0.25">
      <c r="A474" t="s">
        <v>7</v>
      </c>
      <c r="B474" t="s">
        <v>5</v>
      </c>
      <c r="C474" s="1">
        <v>41989.493055555555</v>
      </c>
      <c r="D474" s="3">
        <f t="shared" si="56"/>
        <v>2014</v>
      </c>
      <c r="E474" s="3">
        <f t="shared" si="59"/>
        <v>12</v>
      </c>
      <c r="F474" s="3">
        <f t="shared" si="60"/>
        <v>11</v>
      </c>
      <c r="G474" s="3">
        <f t="shared" si="61"/>
        <v>16</v>
      </c>
      <c r="H474" s="3" t="str">
        <f t="shared" si="62"/>
        <v>20141211</v>
      </c>
      <c r="I474" s="3" t="str">
        <f t="shared" si="63"/>
        <v>2014121116</v>
      </c>
      <c r="J474">
        <v>208</v>
      </c>
      <c r="K474">
        <v>124.8</v>
      </c>
      <c r="L474" t="str">
        <f>VLOOKUP(C474,List!$A$2:$C$2089,3,)</f>
        <v>Elephant &amp; Castle</v>
      </c>
      <c r="M474" t="str">
        <f>VLOOKUP(C474,List!$A$2:$C$2089,2,)</f>
        <v>Northern</v>
      </c>
      <c r="N474" t="str">
        <f t="shared" si="57"/>
        <v>Elephant &amp; Castle|Northern</v>
      </c>
      <c r="O474">
        <f>VLOOKUP(N474,Depth!$A$2:$F$427,3,)</f>
        <v>3</v>
      </c>
      <c r="P474">
        <f>VLOOKUP(N474,Depth!$A$2:$F$427,5,)</f>
        <v>84.614999999999995</v>
      </c>
      <c r="Q474">
        <f>VLOOKUP(N474,Depth!$A$2:$F$427,6,)</f>
        <v>18.385000000000002</v>
      </c>
      <c r="R474">
        <f>VLOOKUP(L474,longitude_latitude!C:J,7,)</f>
        <v>-9.9577259000000001E-2</v>
      </c>
      <c r="S474">
        <f>VLOOKUP(L474,longitude_latitude!C:J,8,)</f>
        <v>51.495325299999998</v>
      </c>
      <c r="T474">
        <f t="shared" si="58"/>
        <v>-5.1277633446873523</v>
      </c>
      <c r="U474">
        <f>VLOOKUP(M474,LINE!$A$2:$B$13,2,)</f>
        <v>9</v>
      </c>
      <c r="V474">
        <f>VLOOKUP(L474,Entry_exit!B:P,4,)</f>
        <v>31209</v>
      </c>
      <c r="W474">
        <f>2020 - VLOOKUP(L474, age!$A:$D,4,)</f>
        <v>114</v>
      </c>
      <c r="X474">
        <f>VLOOKUP(H474,'air-quality-london-time-of-day'!E:G,3,FALSE)</f>
        <v>13.4</v>
      </c>
      <c r="Y474">
        <f>VLOOKUP(I474,Weather!F:K,2,)</f>
        <v>6.0938775510203573</v>
      </c>
      <c r="Z474">
        <f>VLOOKUP(I474,Weather!F:K,3,)</f>
        <v>0.03</v>
      </c>
      <c r="AA474">
        <f>VLOOKUP(I474,Weather!F:K,4,)</f>
        <v>0.76</v>
      </c>
      <c r="AB474">
        <f>VLOOKUP(I474,Weather!F:K,5,)</f>
        <v>1016</v>
      </c>
      <c r="AC474">
        <f>VLOOKUP(I474,Weather!F:K,6,)</f>
        <v>1</v>
      </c>
    </row>
    <row r="475" spans="1:29" x14ac:dyDescent="0.25">
      <c r="A475" t="s">
        <v>7</v>
      </c>
      <c r="B475" t="s">
        <v>5</v>
      </c>
      <c r="C475" s="1">
        <v>41989.493750000001</v>
      </c>
      <c r="D475" s="3">
        <f t="shared" si="56"/>
        <v>2014</v>
      </c>
      <c r="E475" s="3">
        <f t="shared" si="59"/>
        <v>12</v>
      </c>
      <c r="F475" s="3">
        <f t="shared" si="60"/>
        <v>11</v>
      </c>
      <c r="G475" s="3">
        <f t="shared" si="61"/>
        <v>16</v>
      </c>
      <c r="H475" s="3" t="str">
        <f t="shared" si="62"/>
        <v>20141211</v>
      </c>
      <c r="I475" s="3" t="str">
        <f t="shared" si="63"/>
        <v>2014121116</v>
      </c>
      <c r="J475">
        <v>183</v>
      </c>
      <c r="K475">
        <v>109.8</v>
      </c>
      <c r="L475" t="str">
        <f>VLOOKUP(C475,List!$A$2:$C$2089,3,)</f>
        <v>Elephant &amp; Castle</v>
      </c>
      <c r="M475" t="str">
        <f>VLOOKUP(C475,List!$A$2:$C$2089,2,)</f>
        <v>Northern</v>
      </c>
      <c r="N475" t="str">
        <f t="shared" si="57"/>
        <v>Elephant &amp; Castle|Northern</v>
      </c>
      <c r="O475">
        <f>VLOOKUP(N475,Depth!$A$2:$F$427,3,)</f>
        <v>3</v>
      </c>
      <c r="P475">
        <f>VLOOKUP(N475,Depth!$A$2:$F$427,5,)</f>
        <v>84.614999999999995</v>
      </c>
      <c r="Q475">
        <f>VLOOKUP(N475,Depth!$A$2:$F$427,6,)</f>
        <v>18.385000000000002</v>
      </c>
      <c r="R475">
        <f>VLOOKUP(L475,longitude_latitude!C:J,7,)</f>
        <v>-9.9577259000000001E-2</v>
      </c>
      <c r="S475">
        <f>VLOOKUP(L475,longitude_latitude!C:J,8,)</f>
        <v>51.495325299999998</v>
      </c>
      <c r="T475">
        <f t="shared" si="58"/>
        <v>-5.1277633446873523</v>
      </c>
      <c r="U475">
        <f>VLOOKUP(M475,LINE!$A$2:$B$13,2,)</f>
        <v>9</v>
      </c>
      <c r="V475">
        <f>VLOOKUP(L475,Entry_exit!B:P,4,)</f>
        <v>31209</v>
      </c>
      <c r="W475">
        <f>2020 - VLOOKUP(L475, age!$A:$D,4,)</f>
        <v>114</v>
      </c>
      <c r="X475">
        <f>VLOOKUP(H475,'air-quality-london-time-of-day'!E:G,3,FALSE)</f>
        <v>13.4</v>
      </c>
      <c r="Y475">
        <f>VLOOKUP(I475,Weather!F:K,2,)</f>
        <v>6.0938775510203573</v>
      </c>
      <c r="Z475">
        <f>VLOOKUP(I475,Weather!F:K,3,)</f>
        <v>0.03</v>
      </c>
      <c r="AA475">
        <f>VLOOKUP(I475,Weather!F:K,4,)</f>
        <v>0.76</v>
      </c>
      <c r="AB475">
        <f>VLOOKUP(I475,Weather!F:K,5,)</f>
        <v>1016</v>
      </c>
      <c r="AC475">
        <f>VLOOKUP(I475,Weather!F:K,6,)</f>
        <v>1</v>
      </c>
    </row>
    <row r="476" spans="1:29" x14ac:dyDescent="0.25">
      <c r="A476" t="s">
        <v>7</v>
      </c>
      <c r="B476" t="s">
        <v>5</v>
      </c>
      <c r="C476" s="1">
        <v>41989.494444444441</v>
      </c>
      <c r="D476" s="3">
        <f t="shared" si="56"/>
        <v>2014</v>
      </c>
      <c r="E476" s="3">
        <f t="shared" si="59"/>
        <v>12</v>
      </c>
      <c r="F476" s="3">
        <f t="shared" si="60"/>
        <v>11</v>
      </c>
      <c r="G476" s="3">
        <f t="shared" si="61"/>
        <v>16</v>
      </c>
      <c r="H476" s="3" t="str">
        <f t="shared" si="62"/>
        <v>20141211</v>
      </c>
      <c r="I476" s="3" t="str">
        <f t="shared" si="63"/>
        <v>2014121116</v>
      </c>
      <c r="J476">
        <v>172</v>
      </c>
      <c r="K476">
        <v>103.2</v>
      </c>
      <c r="L476" t="str">
        <f>VLOOKUP(C476,List!$A$2:$C$2089,3,)</f>
        <v>Kennington</v>
      </c>
      <c r="M476" t="str">
        <f>VLOOKUP(C476,List!$A$2:$C$2089,2,)</f>
        <v>Northern</v>
      </c>
      <c r="N476" t="str">
        <f t="shared" si="57"/>
        <v>Kennington|Northern</v>
      </c>
      <c r="O476">
        <f>VLOOKUP(N476,Depth!$A$2:$F$427,3,)</f>
        <v>3</v>
      </c>
      <c r="P476">
        <f>VLOOKUP(N476,Depth!$A$2:$F$427,5,)</f>
        <v>85.757499999999993</v>
      </c>
      <c r="Q476">
        <f>VLOOKUP(N476,Depth!$A$2:$F$427,6,)</f>
        <v>17.2425</v>
      </c>
      <c r="R476">
        <f>VLOOKUP(L476,longitude_latitude!C:J,7,)</f>
        <v>-0.104357247</v>
      </c>
      <c r="S476">
        <f>VLOOKUP(L476,longitude_latitude!C:J,8,)</f>
        <v>51.487827070000002</v>
      </c>
      <c r="T476">
        <f t="shared" si="58"/>
        <v>-5.3731278870372767</v>
      </c>
      <c r="U476">
        <f>VLOOKUP(M476,LINE!$A$2:$B$13,2,)</f>
        <v>9</v>
      </c>
      <c r="V476">
        <f>VLOOKUP(L476,Entry_exit!B:P,4,)</f>
        <v>8917</v>
      </c>
      <c r="W476">
        <f>2020 - VLOOKUP(L476, age!$A:$D,4,)</f>
        <v>130</v>
      </c>
      <c r="X476">
        <f>VLOOKUP(H476,'air-quality-london-time-of-day'!E:G,3,FALSE)</f>
        <v>13.4</v>
      </c>
      <c r="Y476">
        <f>VLOOKUP(I476,Weather!F:K,2,)</f>
        <v>6.0938775510203573</v>
      </c>
      <c r="Z476">
        <f>VLOOKUP(I476,Weather!F:K,3,)</f>
        <v>0.03</v>
      </c>
      <c r="AA476">
        <f>VLOOKUP(I476,Weather!F:K,4,)</f>
        <v>0.76</v>
      </c>
      <c r="AB476">
        <f>VLOOKUP(I476,Weather!F:K,5,)</f>
        <v>1016</v>
      </c>
      <c r="AC476">
        <f>VLOOKUP(I476,Weather!F:K,6,)</f>
        <v>1</v>
      </c>
    </row>
    <row r="477" spans="1:29" x14ac:dyDescent="0.25">
      <c r="A477" t="s">
        <v>7</v>
      </c>
      <c r="B477" t="s">
        <v>5</v>
      </c>
      <c r="C477" s="1">
        <v>41989.495138888888</v>
      </c>
      <c r="D477" s="3">
        <f t="shared" si="56"/>
        <v>2014</v>
      </c>
      <c r="E477" s="3">
        <f t="shared" si="59"/>
        <v>12</v>
      </c>
      <c r="F477" s="3">
        <f t="shared" si="60"/>
        <v>11</v>
      </c>
      <c r="G477" s="3">
        <f t="shared" si="61"/>
        <v>16</v>
      </c>
      <c r="H477" s="3" t="str">
        <f t="shared" si="62"/>
        <v>20141211</v>
      </c>
      <c r="I477" s="3" t="str">
        <f t="shared" si="63"/>
        <v>2014121116</v>
      </c>
      <c r="J477">
        <v>173</v>
      </c>
      <c r="K477">
        <v>103.8</v>
      </c>
      <c r="L477" t="str">
        <f>VLOOKUP(C477,List!$A$2:$C$2089,3,)</f>
        <v>Oval</v>
      </c>
      <c r="M477" t="str">
        <f>VLOOKUP(C477,List!$A$2:$C$2089,2,)</f>
        <v>Northern</v>
      </c>
      <c r="N477" t="str">
        <f t="shared" si="57"/>
        <v>Oval|Northern</v>
      </c>
      <c r="O477">
        <f>VLOOKUP(N477,Depth!$A$2:$F$427,3,)</f>
        <v>4</v>
      </c>
      <c r="P477">
        <f>VLOOKUP(N477,Depth!$A$2:$F$427,5,)</f>
        <v>88.28</v>
      </c>
      <c r="Q477">
        <f>VLOOKUP(N477,Depth!$A$2:$F$427,6,)</f>
        <v>15.72</v>
      </c>
      <c r="R477">
        <f>VLOOKUP(L477,longitude_latitude!C:J,7,)</f>
        <v>-0.11079908199999999</v>
      </c>
      <c r="S477">
        <f>VLOOKUP(L477,longitude_latitude!C:J,8,)</f>
        <v>51.481323840000002</v>
      </c>
      <c r="T477">
        <f t="shared" si="58"/>
        <v>-5.7040834216167147</v>
      </c>
      <c r="U477">
        <f>VLOOKUP(M477,LINE!$A$2:$B$13,2,)</f>
        <v>9</v>
      </c>
      <c r="V477">
        <f>VLOOKUP(L477,Entry_exit!B:P,4,)</f>
        <v>11232</v>
      </c>
      <c r="W477">
        <f>2020 - VLOOKUP(L477, age!$A:$D,4,)</f>
        <v>130</v>
      </c>
      <c r="X477">
        <f>VLOOKUP(H477,'air-quality-london-time-of-day'!E:G,3,FALSE)</f>
        <v>13.4</v>
      </c>
      <c r="Y477">
        <f>VLOOKUP(I477,Weather!F:K,2,)</f>
        <v>6.0938775510203573</v>
      </c>
      <c r="Z477">
        <f>VLOOKUP(I477,Weather!F:K,3,)</f>
        <v>0.03</v>
      </c>
      <c r="AA477">
        <f>VLOOKUP(I477,Weather!F:K,4,)</f>
        <v>0.76</v>
      </c>
      <c r="AB477">
        <f>VLOOKUP(I477,Weather!F:K,5,)</f>
        <v>1016</v>
      </c>
      <c r="AC477">
        <f>VLOOKUP(I477,Weather!F:K,6,)</f>
        <v>1</v>
      </c>
    </row>
    <row r="478" spans="1:29" x14ac:dyDescent="0.25">
      <c r="A478" t="s">
        <v>7</v>
      </c>
      <c r="B478" t="s">
        <v>5</v>
      </c>
      <c r="C478" s="1">
        <v>41989.495833333334</v>
      </c>
      <c r="D478" s="3">
        <f t="shared" si="56"/>
        <v>2014</v>
      </c>
      <c r="E478" s="3">
        <f t="shared" si="59"/>
        <v>12</v>
      </c>
      <c r="F478" s="3">
        <f t="shared" si="60"/>
        <v>11</v>
      </c>
      <c r="G478" s="3">
        <f t="shared" si="61"/>
        <v>16</v>
      </c>
      <c r="H478" s="3" t="str">
        <f t="shared" si="62"/>
        <v>20141211</v>
      </c>
      <c r="I478" s="3" t="str">
        <f t="shared" si="63"/>
        <v>2014121116</v>
      </c>
      <c r="J478">
        <v>161</v>
      </c>
      <c r="K478">
        <v>96.6</v>
      </c>
      <c r="L478" t="str">
        <f>VLOOKUP(C478,List!$A$2:$C$2089,3,)</f>
        <v>Oval</v>
      </c>
      <c r="M478" t="str">
        <f>VLOOKUP(C478,List!$A$2:$C$2089,2,)</f>
        <v>Northern</v>
      </c>
      <c r="N478" t="str">
        <f t="shared" si="57"/>
        <v>Oval|Northern</v>
      </c>
      <c r="O478">
        <f>VLOOKUP(N478,Depth!$A$2:$F$427,3,)</f>
        <v>4</v>
      </c>
      <c r="P478">
        <f>VLOOKUP(N478,Depth!$A$2:$F$427,5,)</f>
        <v>88.28</v>
      </c>
      <c r="Q478">
        <f>VLOOKUP(N478,Depth!$A$2:$F$427,6,)</f>
        <v>15.72</v>
      </c>
      <c r="R478">
        <f>VLOOKUP(L478,longitude_latitude!C:J,7,)</f>
        <v>-0.11079908199999999</v>
      </c>
      <c r="S478">
        <f>VLOOKUP(L478,longitude_latitude!C:J,8,)</f>
        <v>51.481323840000002</v>
      </c>
      <c r="T478">
        <f t="shared" si="58"/>
        <v>-5.7040834216167147</v>
      </c>
      <c r="U478">
        <f>VLOOKUP(M478,LINE!$A$2:$B$13,2,)</f>
        <v>9</v>
      </c>
      <c r="V478">
        <f>VLOOKUP(L478,Entry_exit!B:P,4,)</f>
        <v>11232</v>
      </c>
      <c r="W478">
        <f>2020 - VLOOKUP(L478, age!$A:$D,4,)</f>
        <v>130</v>
      </c>
      <c r="X478">
        <f>VLOOKUP(H478,'air-quality-london-time-of-day'!E:G,3,FALSE)</f>
        <v>13.4</v>
      </c>
      <c r="Y478">
        <f>VLOOKUP(I478,Weather!F:K,2,)</f>
        <v>6.0938775510203573</v>
      </c>
      <c r="Z478">
        <f>VLOOKUP(I478,Weather!F:K,3,)</f>
        <v>0.03</v>
      </c>
      <c r="AA478">
        <f>VLOOKUP(I478,Weather!F:K,4,)</f>
        <v>0.76</v>
      </c>
      <c r="AB478">
        <f>VLOOKUP(I478,Weather!F:K,5,)</f>
        <v>1016</v>
      </c>
      <c r="AC478">
        <f>VLOOKUP(I478,Weather!F:K,6,)</f>
        <v>1</v>
      </c>
    </row>
    <row r="479" spans="1:29" x14ac:dyDescent="0.25">
      <c r="A479" t="s">
        <v>7</v>
      </c>
      <c r="B479" t="s">
        <v>5</v>
      </c>
      <c r="C479" s="1">
        <v>41989.496527777781</v>
      </c>
      <c r="D479" s="3">
        <f t="shared" si="56"/>
        <v>2014</v>
      </c>
      <c r="E479" s="3">
        <f t="shared" si="59"/>
        <v>12</v>
      </c>
      <c r="F479" s="3">
        <f t="shared" si="60"/>
        <v>11</v>
      </c>
      <c r="G479" s="3">
        <f t="shared" si="61"/>
        <v>16</v>
      </c>
      <c r="H479" s="3" t="str">
        <f t="shared" si="62"/>
        <v>20141211</v>
      </c>
      <c r="I479" s="3" t="str">
        <f t="shared" si="63"/>
        <v>2014121116</v>
      </c>
      <c r="J479">
        <v>176</v>
      </c>
      <c r="K479">
        <v>105.6</v>
      </c>
      <c r="L479" t="str">
        <f>VLOOKUP(C479,List!$A$2:$C$2089,3,)</f>
        <v>Stockwell</v>
      </c>
      <c r="M479" t="str">
        <f>VLOOKUP(C479,List!$A$2:$C$2089,2,)</f>
        <v>Northern</v>
      </c>
      <c r="N479" t="str">
        <f t="shared" si="57"/>
        <v>Stockwell|Northern</v>
      </c>
      <c r="O479">
        <f>VLOOKUP(N479,Depth!$A$2:$F$427,3,)</f>
        <v>6</v>
      </c>
      <c r="P479">
        <f>VLOOKUP(N479,Depth!$A$2:$F$427,5,)</f>
        <v>92.31</v>
      </c>
      <c r="Q479">
        <f>VLOOKUP(N479,Depth!$A$2:$F$427,6,)</f>
        <v>13.69</v>
      </c>
      <c r="R479">
        <f>VLOOKUP(L479,longitude_latitude!C:J,7,)</f>
        <v>-0.121436641</v>
      </c>
      <c r="S479">
        <f>VLOOKUP(L479,longitude_latitude!C:J,8,)</f>
        <v>51.471313860000002</v>
      </c>
      <c r="T479">
        <f t="shared" si="58"/>
        <v>-6.2505034630151446</v>
      </c>
      <c r="U479">
        <f>VLOOKUP(M479,LINE!$A$2:$B$13,2,)</f>
        <v>9</v>
      </c>
      <c r="V479">
        <f>VLOOKUP(L479,Entry_exit!B:P,4,)</f>
        <v>19564</v>
      </c>
      <c r="W479">
        <f>2020 - VLOOKUP(L479, age!$A:$D,4,)</f>
        <v>130</v>
      </c>
      <c r="X479">
        <f>VLOOKUP(H479,'air-quality-london-time-of-day'!E:G,3,FALSE)</f>
        <v>13.4</v>
      </c>
      <c r="Y479">
        <f>VLOOKUP(I479,Weather!F:K,2,)</f>
        <v>6.0938775510203573</v>
      </c>
      <c r="Z479">
        <f>VLOOKUP(I479,Weather!F:K,3,)</f>
        <v>0.03</v>
      </c>
      <c r="AA479">
        <f>VLOOKUP(I479,Weather!F:K,4,)</f>
        <v>0.76</v>
      </c>
      <c r="AB479">
        <f>VLOOKUP(I479,Weather!F:K,5,)</f>
        <v>1016</v>
      </c>
      <c r="AC479">
        <f>VLOOKUP(I479,Weather!F:K,6,)</f>
        <v>1</v>
      </c>
    </row>
    <row r="480" spans="1:29" x14ac:dyDescent="0.25">
      <c r="A480" t="s">
        <v>7</v>
      </c>
      <c r="B480" t="s">
        <v>5</v>
      </c>
      <c r="C480" s="1">
        <v>41989.49722222222</v>
      </c>
      <c r="D480" s="3">
        <f t="shared" si="56"/>
        <v>2014</v>
      </c>
      <c r="E480" s="3">
        <f t="shared" si="59"/>
        <v>12</v>
      </c>
      <c r="F480" s="3">
        <f t="shared" si="60"/>
        <v>11</v>
      </c>
      <c r="G480" s="3">
        <f t="shared" si="61"/>
        <v>16</v>
      </c>
      <c r="H480" s="3" t="str">
        <f t="shared" si="62"/>
        <v>20141211</v>
      </c>
      <c r="I480" s="3" t="str">
        <f t="shared" si="63"/>
        <v>2014121116</v>
      </c>
      <c r="J480">
        <v>157</v>
      </c>
      <c r="K480">
        <v>94.2</v>
      </c>
      <c r="L480" t="str">
        <f>VLOOKUP(C480,List!$A$2:$C$2089,3,)</f>
        <v>Stockwell</v>
      </c>
      <c r="M480" t="str">
        <f>VLOOKUP(C480,List!$A$2:$C$2089,2,)</f>
        <v>Northern</v>
      </c>
      <c r="N480" t="str">
        <f t="shared" si="57"/>
        <v>Stockwell|Northern</v>
      </c>
      <c r="O480">
        <f>VLOOKUP(N480,Depth!$A$2:$F$427,3,)</f>
        <v>6</v>
      </c>
      <c r="P480">
        <f>VLOOKUP(N480,Depth!$A$2:$F$427,5,)</f>
        <v>92.31</v>
      </c>
      <c r="Q480">
        <f>VLOOKUP(N480,Depth!$A$2:$F$427,6,)</f>
        <v>13.69</v>
      </c>
      <c r="R480">
        <f>VLOOKUP(L480,longitude_latitude!C:J,7,)</f>
        <v>-0.121436641</v>
      </c>
      <c r="S480">
        <f>VLOOKUP(L480,longitude_latitude!C:J,8,)</f>
        <v>51.471313860000002</v>
      </c>
      <c r="T480">
        <f t="shared" si="58"/>
        <v>-6.2505034630151446</v>
      </c>
      <c r="U480">
        <f>VLOOKUP(M480,LINE!$A$2:$B$13,2,)</f>
        <v>9</v>
      </c>
      <c r="V480">
        <f>VLOOKUP(L480,Entry_exit!B:P,4,)</f>
        <v>19564</v>
      </c>
      <c r="W480">
        <f>2020 - VLOOKUP(L480, age!$A:$D,4,)</f>
        <v>130</v>
      </c>
      <c r="X480">
        <f>VLOOKUP(H480,'air-quality-london-time-of-day'!E:G,3,FALSE)</f>
        <v>13.4</v>
      </c>
      <c r="Y480">
        <f>VLOOKUP(I480,Weather!F:K,2,)</f>
        <v>6.0938775510203573</v>
      </c>
      <c r="Z480">
        <f>VLOOKUP(I480,Weather!F:K,3,)</f>
        <v>0.03</v>
      </c>
      <c r="AA480">
        <f>VLOOKUP(I480,Weather!F:K,4,)</f>
        <v>0.76</v>
      </c>
      <c r="AB480">
        <f>VLOOKUP(I480,Weather!F:K,5,)</f>
        <v>1016</v>
      </c>
      <c r="AC480">
        <f>VLOOKUP(I480,Weather!F:K,6,)</f>
        <v>1</v>
      </c>
    </row>
    <row r="481" spans="1:29" x14ac:dyDescent="0.25">
      <c r="A481" t="s">
        <v>7</v>
      </c>
      <c r="B481" t="s">
        <v>5</v>
      </c>
      <c r="C481" s="1">
        <v>41989.497916666667</v>
      </c>
      <c r="D481" s="3">
        <f t="shared" si="56"/>
        <v>2014</v>
      </c>
      <c r="E481" s="3">
        <f t="shared" si="59"/>
        <v>12</v>
      </c>
      <c r="F481" s="3">
        <f t="shared" si="60"/>
        <v>11</v>
      </c>
      <c r="G481" s="3">
        <f t="shared" si="61"/>
        <v>16</v>
      </c>
      <c r="H481" s="3" t="str">
        <f t="shared" si="62"/>
        <v>20141211</v>
      </c>
      <c r="I481" s="3" t="str">
        <f t="shared" si="63"/>
        <v>2014121116</v>
      </c>
      <c r="J481">
        <v>198</v>
      </c>
      <c r="K481">
        <v>118.8</v>
      </c>
      <c r="L481" t="str">
        <f>VLOOKUP(C481,List!$A$2:$C$2089,3,)</f>
        <v>Clapham North</v>
      </c>
      <c r="M481" t="str">
        <f>VLOOKUP(C481,List!$A$2:$C$2089,2,)</f>
        <v>Northern</v>
      </c>
      <c r="N481" t="str">
        <f t="shared" si="57"/>
        <v>Clapham North|Northern</v>
      </c>
      <c r="O481">
        <f>VLOOKUP(N481,Depth!$A$2:$F$427,3,)</f>
        <v>13</v>
      </c>
      <c r="P481">
        <f>VLOOKUP(N481,Depth!$A$2:$F$427,5,)</f>
        <v>98.73</v>
      </c>
      <c r="Q481">
        <f>VLOOKUP(N481,Depth!$A$2:$F$427,6,)</f>
        <v>14.27</v>
      </c>
      <c r="R481">
        <f>VLOOKUP(L481,longitude_latitude!C:J,7,)</f>
        <v>-0.127754372</v>
      </c>
      <c r="S481">
        <f>VLOOKUP(L481,longitude_latitude!C:J,8,)</f>
        <v>51.465214400000001</v>
      </c>
      <c r="T481">
        <f t="shared" si="58"/>
        <v>-6.5749061455173567</v>
      </c>
      <c r="U481">
        <f>VLOOKUP(M481,LINE!$A$2:$B$13,2,)</f>
        <v>9</v>
      </c>
      <c r="V481">
        <f>VLOOKUP(L481,Entry_exit!B:P,4,)</f>
        <v>9494</v>
      </c>
      <c r="W481">
        <f>2020 - VLOOKUP(L481, age!$A:$D,4,)</f>
        <v>120</v>
      </c>
      <c r="X481">
        <f>VLOOKUP(H481,'air-quality-london-time-of-day'!E:G,3,FALSE)</f>
        <v>13.4</v>
      </c>
      <c r="Y481">
        <f>VLOOKUP(I481,Weather!F:K,2,)</f>
        <v>6.0938775510203573</v>
      </c>
      <c r="Z481">
        <f>VLOOKUP(I481,Weather!F:K,3,)</f>
        <v>0.03</v>
      </c>
      <c r="AA481">
        <f>VLOOKUP(I481,Weather!F:K,4,)</f>
        <v>0.76</v>
      </c>
      <c r="AB481">
        <f>VLOOKUP(I481,Weather!F:K,5,)</f>
        <v>1016</v>
      </c>
      <c r="AC481">
        <f>VLOOKUP(I481,Weather!F:K,6,)</f>
        <v>1</v>
      </c>
    </row>
    <row r="482" spans="1:29" x14ac:dyDescent="0.25">
      <c r="A482" t="s">
        <v>7</v>
      </c>
      <c r="B482" t="s">
        <v>5</v>
      </c>
      <c r="C482" s="1">
        <v>41989.498611111114</v>
      </c>
      <c r="D482" s="3">
        <f t="shared" si="56"/>
        <v>2014</v>
      </c>
      <c r="E482" s="3">
        <f t="shared" si="59"/>
        <v>12</v>
      </c>
      <c r="F482" s="3">
        <f t="shared" si="60"/>
        <v>11</v>
      </c>
      <c r="G482" s="3">
        <f t="shared" si="61"/>
        <v>16</v>
      </c>
      <c r="H482" s="3" t="str">
        <f t="shared" si="62"/>
        <v>20141211</v>
      </c>
      <c r="I482" s="3" t="str">
        <f t="shared" si="63"/>
        <v>2014121116</v>
      </c>
      <c r="J482">
        <v>159</v>
      </c>
      <c r="K482">
        <v>95.4</v>
      </c>
      <c r="L482" t="str">
        <f>VLOOKUP(C482,List!$A$2:$C$2089,3,)</f>
        <v>Clapham North</v>
      </c>
      <c r="M482" t="str">
        <f>VLOOKUP(C482,List!$A$2:$C$2089,2,)</f>
        <v>Northern</v>
      </c>
      <c r="N482" t="str">
        <f t="shared" si="57"/>
        <v>Clapham North|Northern</v>
      </c>
      <c r="O482">
        <f>VLOOKUP(N482,Depth!$A$2:$F$427,3,)</f>
        <v>13</v>
      </c>
      <c r="P482">
        <f>VLOOKUP(N482,Depth!$A$2:$F$427,5,)</f>
        <v>98.73</v>
      </c>
      <c r="Q482">
        <f>VLOOKUP(N482,Depth!$A$2:$F$427,6,)</f>
        <v>14.27</v>
      </c>
      <c r="R482">
        <f>VLOOKUP(L482,longitude_latitude!C:J,7,)</f>
        <v>-0.127754372</v>
      </c>
      <c r="S482">
        <f>VLOOKUP(L482,longitude_latitude!C:J,8,)</f>
        <v>51.465214400000001</v>
      </c>
      <c r="T482">
        <f t="shared" si="58"/>
        <v>-6.5749061455173567</v>
      </c>
      <c r="U482">
        <f>VLOOKUP(M482,LINE!$A$2:$B$13,2,)</f>
        <v>9</v>
      </c>
      <c r="V482">
        <f>VLOOKUP(L482,Entry_exit!B:P,4,)</f>
        <v>9494</v>
      </c>
      <c r="W482">
        <f>2020 - VLOOKUP(L482, age!$A:$D,4,)</f>
        <v>120</v>
      </c>
      <c r="X482">
        <f>VLOOKUP(H482,'air-quality-london-time-of-day'!E:G,3,FALSE)</f>
        <v>13.4</v>
      </c>
      <c r="Y482">
        <f>VLOOKUP(I482,Weather!F:K,2,)</f>
        <v>6.0938775510203573</v>
      </c>
      <c r="Z482">
        <f>VLOOKUP(I482,Weather!F:K,3,)</f>
        <v>0.03</v>
      </c>
      <c r="AA482">
        <f>VLOOKUP(I482,Weather!F:K,4,)</f>
        <v>0.76</v>
      </c>
      <c r="AB482">
        <f>VLOOKUP(I482,Weather!F:K,5,)</f>
        <v>1016</v>
      </c>
      <c r="AC482">
        <f>VLOOKUP(I482,Weather!F:K,6,)</f>
        <v>1</v>
      </c>
    </row>
    <row r="483" spans="1:29" x14ac:dyDescent="0.25">
      <c r="A483" t="s">
        <v>7</v>
      </c>
      <c r="B483" t="s">
        <v>5</v>
      </c>
      <c r="C483" s="1">
        <v>41989.499305555553</v>
      </c>
      <c r="D483" s="3">
        <f t="shared" si="56"/>
        <v>2014</v>
      </c>
      <c r="E483" s="3">
        <f t="shared" si="59"/>
        <v>12</v>
      </c>
      <c r="F483" s="3">
        <f t="shared" si="60"/>
        <v>11</v>
      </c>
      <c r="G483" s="3">
        <f t="shared" si="61"/>
        <v>16</v>
      </c>
      <c r="H483" s="3" t="str">
        <f t="shared" si="62"/>
        <v>20141211</v>
      </c>
      <c r="I483" s="3" t="str">
        <f t="shared" si="63"/>
        <v>2014121116</v>
      </c>
      <c r="J483">
        <v>149</v>
      </c>
      <c r="K483">
        <v>89.4</v>
      </c>
      <c r="L483" t="str">
        <f>VLOOKUP(C483,List!$A$2:$C$2089,3,)</f>
        <v>Clapham Common</v>
      </c>
      <c r="M483" t="str">
        <f>VLOOKUP(C483,List!$A$2:$C$2089,2,)</f>
        <v>Northern</v>
      </c>
      <c r="N483" t="str">
        <f t="shared" si="57"/>
        <v>Clapham Common|Northern</v>
      </c>
      <c r="O483">
        <f>VLOOKUP(N483,Depth!$A$2:$F$427,3,)</f>
        <v>21</v>
      </c>
      <c r="P483">
        <f>VLOOKUP(N483,Depth!$A$2:$F$427,5,)</f>
        <v>100.8</v>
      </c>
      <c r="Q483">
        <f>VLOOKUP(N483,Depth!$A$2:$F$427,6,)</f>
        <v>20.2</v>
      </c>
      <c r="R483">
        <f>VLOOKUP(L483,longitude_latitude!C:J,7,)</f>
        <v>-0.13558899099999999</v>
      </c>
      <c r="S483">
        <f>VLOOKUP(L483,longitude_latitude!C:J,8,)</f>
        <v>51.461695030000001</v>
      </c>
      <c r="T483">
        <f t="shared" si="58"/>
        <v>-6.9776393042674147</v>
      </c>
      <c r="U483">
        <f>VLOOKUP(M483,LINE!$A$2:$B$13,2,)</f>
        <v>9</v>
      </c>
      <c r="V483">
        <f>VLOOKUP(L483,Entry_exit!B:P,4,)</f>
        <v>14541</v>
      </c>
      <c r="W483">
        <f>2020 - VLOOKUP(L483, age!$A:$D,4,)</f>
        <v>120</v>
      </c>
      <c r="X483">
        <f>VLOOKUP(H483,'air-quality-london-time-of-day'!E:G,3,FALSE)</f>
        <v>13.4</v>
      </c>
      <c r="Y483">
        <f>VLOOKUP(I483,Weather!F:K,2,)</f>
        <v>6.0938775510203573</v>
      </c>
      <c r="Z483">
        <f>VLOOKUP(I483,Weather!F:K,3,)</f>
        <v>0.03</v>
      </c>
      <c r="AA483">
        <f>VLOOKUP(I483,Weather!F:K,4,)</f>
        <v>0.76</v>
      </c>
      <c r="AB483">
        <f>VLOOKUP(I483,Weather!F:K,5,)</f>
        <v>1016</v>
      </c>
      <c r="AC483">
        <f>VLOOKUP(I483,Weather!F:K,6,)</f>
        <v>1</v>
      </c>
    </row>
    <row r="484" spans="1:29" x14ac:dyDescent="0.25">
      <c r="A484" t="s">
        <v>7</v>
      </c>
      <c r="B484" t="s">
        <v>5</v>
      </c>
      <c r="C484" s="1">
        <v>41989.5</v>
      </c>
      <c r="D484" s="3">
        <f t="shared" si="56"/>
        <v>2014</v>
      </c>
      <c r="E484" s="3">
        <f t="shared" si="59"/>
        <v>12</v>
      </c>
      <c r="F484" s="3">
        <f t="shared" si="60"/>
        <v>12</v>
      </c>
      <c r="G484" s="3">
        <f t="shared" si="61"/>
        <v>16</v>
      </c>
      <c r="H484" s="3" t="str">
        <f t="shared" si="62"/>
        <v>20141212</v>
      </c>
      <c r="I484" s="3" t="str">
        <f t="shared" si="63"/>
        <v>2014121216</v>
      </c>
      <c r="J484">
        <v>133</v>
      </c>
      <c r="K484">
        <v>79.8</v>
      </c>
      <c r="L484" t="str">
        <f>VLOOKUP(C484,List!$A$2:$C$2089,3,)</f>
        <v>Clapham Common</v>
      </c>
      <c r="M484" t="str">
        <f>VLOOKUP(C484,List!$A$2:$C$2089,2,)</f>
        <v>Northern</v>
      </c>
      <c r="N484" t="str">
        <f t="shared" si="57"/>
        <v>Clapham Common|Northern</v>
      </c>
      <c r="O484">
        <f>VLOOKUP(N484,Depth!$A$2:$F$427,3,)</f>
        <v>21</v>
      </c>
      <c r="P484">
        <f>VLOOKUP(N484,Depth!$A$2:$F$427,5,)</f>
        <v>100.8</v>
      </c>
      <c r="Q484">
        <f>VLOOKUP(N484,Depth!$A$2:$F$427,6,)</f>
        <v>20.2</v>
      </c>
      <c r="R484">
        <f>VLOOKUP(L484,longitude_latitude!C:J,7,)</f>
        <v>-0.13558899099999999</v>
      </c>
      <c r="S484">
        <f>VLOOKUP(L484,longitude_latitude!C:J,8,)</f>
        <v>51.461695030000001</v>
      </c>
      <c r="T484">
        <f t="shared" si="58"/>
        <v>-6.9776393042674147</v>
      </c>
      <c r="U484">
        <f>VLOOKUP(M484,LINE!$A$2:$B$13,2,)</f>
        <v>9</v>
      </c>
      <c r="V484">
        <f>VLOOKUP(L484,Entry_exit!B:P,4,)</f>
        <v>14541</v>
      </c>
      <c r="W484">
        <f>2020 - VLOOKUP(L484, age!$A:$D,4,)</f>
        <v>120</v>
      </c>
      <c r="X484">
        <f>VLOOKUP(H484,'air-quality-london-time-of-day'!E:G,3,FALSE)</f>
        <v>12.8</v>
      </c>
      <c r="Y484">
        <f>VLOOKUP(I484,Weather!F:K,2,)</f>
        <v>6.8285714285713599</v>
      </c>
      <c r="Z484">
        <f>VLOOKUP(I484,Weather!F:K,3,)</f>
        <v>0.03</v>
      </c>
      <c r="AA484">
        <f>VLOOKUP(I484,Weather!F:K,4,)</f>
        <v>0.76</v>
      </c>
      <c r="AB484">
        <f>VLOOKUP(I484,Weather!F:K,5,)</f>
        <v>1016</v>
      </c>
      <c r="AC484">
        <f>VLOOKUP(I484,Weather!F:K,6,)</f>
        <v>1</v>
      </c>
    </row>
    <row r="485" spans="1:29" x14ac:dyDescent="0.25">
      <c r="A485" t="s">
        <v>7</v>
      </c>
      <c r="B485" t="s">
        <v>5</v>
      </c>
      <c r="C485" s="1">
        <v>41989.500694444447</v>
      </c>
      <c r="D485" s="3">
        <f t="shared" si="56"/>
        <v>2014</v>
      </c>
      <c r="E485" s="3">
        <f t="shared" si="59"/>
        <v>12</v>
      </c>
      <c r="F485" s="3">
        <f t="shared" si="60"/>
        <v>12</v>
      </c>
      <c r="G485" s="3">
        <f t="shared" si="61"/>
        <v>16</v>
      </c>
      <c r="H485" s="3" t="str">
        <f t="shared" si="62"/>
        <v>20141212</v>
      </c>
      <c r="I485" s="3" t="str">
        <f t="shared" si="63"/>
        <v>2014121216</v>
      </c>
      <c r="J485">
        <v>129</v>
      </c>
      <c r="K485">
        <v>77.400000000000006</v>
      </c>
      <c r="L485" t="str">
        <f>VLOOKUP(C485,List!$A$2:$C$2089,3,)</f>
        <v>Clapham South</v>
      </c>
      <c r="M485" t="str">
        <f>VLOOKUP(C485,List!$A$2:$C$2089,2,)</f>
        <v>Northern</v>
      </c>
      <c r="N485" t="str">
        <f t="shared" si="57"/>
        <v>Clapham South|Northern</v>
      </c>
      <c r="O485">
        <f>VLOOKUP(N485,Depth!$A$2:$F$427,3,)</f>
        <v>28</v>
      </c>
      <c r="P485">
        <f>VLOOKUP(N485,Depth!$A$2:$F$427,5,)</f>
        <v>110.12</v>
      </c>
      <c r="Q485">
        <f>VLOOKUP(N485,Depth!$A$2:$F$427,6,)</f>
        <v>17.88</v>
      </c>
      <c r="R485">
        <f>VLOOKUP(L485,longitude_latitude!C:J,7,)</f>
        <v>-0.14561037399999999</v>
      </c>
      <c r="S485">
        <f>VLOOKUP(L485,longitude_latitude!C:J,8,)</f>
        <v>51.452720589999998</v>
      </c>
      <c r="T485">
        <f t="shared" si="58"/>
        <v>-7.4920498884273998</v>
      </c>
      <c r="U485">
        <f>VLOOKUP(M485,LINE!$A$2:$B$13,2,)</f>
        <v>9</v>
      </c>
      <c r="V485">
        <f>VLOOKUP(L485,Entry_exit!B:P,4,)</f>
        <v>13651</v>
      </c>
      <c r="W485">
        <f>2020 - VLOOKUP(L485, age!$A:$D,4,)</f>
        <v>94</v>
      </c>
      <c r="X485">
        <f>VLOOKUP(H485,'air-quality-london-time-of-day'!E:G,3,FALSE)</f>
        <v>12.8</v>
      </c>
      <c r="Y485">
        <f>VLOOKUP(I485,Weather!F:K,2,)</f>
        <v>6.8285714285713599</v>
      </c>
      <c r="Z485">
        <f>VLOOKUP(I485,Weather!F:K,3,)</f>
        <v>0.03</v>
      </c>
      <c r="AA485">
        <f>VLOOKUP(I485,Weather!F:K,4,)</f>
        <v>0.76</v>
      </c>
      <c r="AB485">
        <f>VLOOKUP(I485,Weather!F:K,5,)</f>
        <v>1016</v>
      </c>
      <c r="AC485">
        <f>VLOOKUP(I485,Weather!F:K,6,)</f>
        <v>1</v>
      </c>
    </row>
    <row r="486" spans="1:29" x14ac:dyDescent="0.25">
      <c r="A486" t="s">
        <v>7</v>
      </c>
      <c r="B486" t="s">
        <v>5</v>
      </c>
      <c r="C486" s="1">
        <v>41989.501388888886</v>
      </c>
      <c r="D486" s="3">
        <f t="shared" si="56"/>
        <v>2014</v>
      </c>
      <c r="E486" s="3">
        <f t="shared" si="59"/>
        <v>12</v>
      </c>
      <c r="F486" s="3">
        <f t="shared" si="60"/>
        <v>12</v>
      </c>
      <c r="G486" s="3">
        <f t="shared" si="61"/>
        <v>16</v>
      </c>
      <c r="H486" s="3" t="str">
        <f t="shared" si="62"/>
        <v>20141212</v>
      </c>
      <c r="I486" s="3" t="str">
        <f t="shared" si="63"/>
        <v>2014121216</v>
      </c>
      <c r="J486">
        <v>131</v>
      </c>
      <c r="K486">
        <v>78.599999999999994</v>
      </c>
      <c r="L486" t="str">
        <f>VLOOKUP(C486,List!$A$2:$C$2089,3,)</f>
        <v>Clapham South</v>
      </c>
      <c r="M486" t="str">
        <f>VLOOKUP(C486,List!$A$2:$C$2089,2,)</f>
        <v>Northern</v>
      </c>
      <c r="N486" t="str">
        <f t="shared" si="57"/>
        <v>Clapham South|Northern</v>
      </c>
      <c r="O486">
        <f>VLOOKUP(N486,Depth!$A$2:$F$427,3,)</f>
        <v>28</v>
      </c>
      <c r="P486">
        <f>VLOOKUP(N486,Depth!$A$2:$F$427,5,)</f>
        <v>110.12</v>
      </c>
      <c r="Q486">
        <f>VLOOKUP(N486,Depth!$A$2:$F$427,6,)</f>
        <v>17.88</v>
      </c>
      <c r="R486">
        <f>VLOOKUP(L486,longitude_latitude!C:J,7,)</f>
        <v>-0.14561037399999999</v>
      </c>
      <c r="S486">
        <f>VLOOKUP(L486,longitude_latitude!C:J,8,)</f>
        <v>51.452720589999998</v>
      </c>
      <c r="T486">
        <f t="shared" si="58"/>
        <v>-7.4920498884273998</v>
      </c>
      <c r="U486">
        <f>VLOOKUP(M486,LINE!$A$2:$B$13,2,)</f>
        <v>9</v>
      </c>
      <c r="V486">
        <f>VLOOKUP(L486,Entry_exit!B:P,4,)</f>
        <v>13651</v>
      </c>
      <c r="W486">
        <f>2020 - VLOOKUP(L486, age!$A:$D,4,)</f>
        <v>94</v>
      </c>
      <c r="X486">
        <f>VLOOKUP(H486,'air-quality-london-time-of-day'!E:G,3,FALSE)</f>
        <v>12.8</v>
      </c>
      <c r="Y486">
        <f>VLOOKUP(I486,Weather!F:K,2,)</f>
        <v>6.8285714285713599</v>
      </c>
      <c r="Z486">
        <f>VLOOKUP(I486,Weather!F:K,3,)</f>
        <v>0.03</v>
      </c>
      <c r="AA486">
        <f>VLOOKUP(I486,Weather!F:K,4,)</f>
        <v>0.76</v>
      </c>
      <c r="AB486">
        <f>VLOOKUP(I486,Weather!F:K,5,)</f>
        <v>1016</v>
      </c>
      <c r="AC486">
        <f>VLOOKUP(I486,Weather!F:K,6,)</f>
        <v>1</v>
      </c>
    </row>
    <row r="487" spans="1:29" x14ac:dyDescent="0.25">
      <c r="A487" t="s">
        <v>7</v>
      </c>
      <c r="B487" t="s">
        <v>5</v>
      </c>
      <c r="C487" s="1">
        <v>41989.502083333333</v>
      </c>
      <c r="D487" s="3">
        <f t="shared" si="56"/>
        <v>2014</v>
      </c>
      <c r="E487" s="3">
        <f t="shared" si="59"/>
        <v>12</v>
      </c>
      <c r="F487" s="3">
        <f t="shared" si="60"/>
        <v>12</v>
      </c>
      <c r="G487" s="3">
        <f t="shared" si="61"/>
        <v>16</v>
      </c>
      <c r="H487" s="3" t="str">
        <f t="shared" si="62"/>
        <v>20141212</v>
      </c>
      <c r="I487" s="3" t="str">
        <f t="shared" si="63"/>
        <v>2014121216</v>
      </c>
      <c r="J487">
        <v>106</v>
      </c>
      <c r="K487">
        <v>63.6</v>
      </c>
      <c r="L487" t="str">
        <f>VLOOKUP(C487,List!$A$2:$C$2089,3,)</f>
        <v>Balham</v>
      </c>
      <c r="M487" t="str">
        <f>VLOOKUP(C487,List!$A$2:$C$2089,2,)</f>
        <v>Northern</v>
      </c>
      <c r="N487" t="str">
        <f t="shared" si="57"/>
        <v>Balham|Northern</v>
      </c>
      <c r="O487">
        <f>VLOOKUP(N487,Depth!$A$2:$F$427,3,)</f>
        <v>26</v>
      </c>
      <c r="P487">
        <f>VLOOKUP(N487,Depth!$A$2:$F$427,5,)</f>
        <v>112.62</v>
      </c>
      <c r="Q487">
        <f>VLOOKUP(N487,Depth!$A$2:$F$427,6,)</f>
        <v>13.38</v>
      </c>
      <c r="R487">
        <f>VLOOKUP(L487,longitude_latitude!C:J,7,)</f>
        <v>-0.151090206</v>
      </c>
      <c r="S487">
        <f>VLOOKUP(L487,longitude_latitude!C:J,8,)</f>
        <v>51.443109980000003</v>
      </c>
      <c r="T487">
        <f t="shared" si="58"/>
        <v>-7.7725500841588566</v>
      </c>
      <c r="U487">
        <f>VLOOKUP(M487,LINE!$A$2:$B$13,2,)</f>
        <v>9</v>
      </c>
      <c r="V487">
        <f>VLOOKUP(L487,Entry_exit!B:P,4,)</f>
        <v>22536</v>
      </c>
      <c r="W487">
        <f>2020 - VLOOKUP(L487, age!$A:$D,4,)</f>
        <v>94</v>
      </c>
      <c r="X487">
        <f>VLOOKUP(H487,'air-quality-london-time-of-day'!E:G,3,FALSE)</f>
        <v>12.8</v>
      </c>
      <c r="Y487">
        <f>VLOOKUP(I487,Weather!F:K,2,)</f>
        <v>6.8285714285713599</v>
      </c>
      <c r="Z487">
        <f>VLOOKUP(I487,Weather!F:K,3,)</f>
        <v>0.03</v>
      </c>
      <c r="AA487">
        <f>VLOOKUP(I487,Weather!F:K,4,)</f>
        <v>0.76</v>
      </c>
      <c r="AB487">
        <f>VLOOKUP(I487,Weather!F:K,5,)</f>
        <v>1016</v>
      </c>
      <c r="AC487">
        <f>VLOOKUP(I487,Weather!F:K,6,)</f>
        <v>1</v>
      </c>
    </row>
    <row r="488" spans="1:29" x14ac:dyDescent="0.25">
      <c r="A488" t="s">
        <v>7</v>
      </c>
      <c r="B488" t="s">
        <v>5</v>
      </c>
      <c r="C488" s="1">
        <v>41989.50277777778</v>
      </c>
      <c r="D488" s="3">
        <f t="shared" si="56"/>
        <v>2014</v>
      </c>
      <c r="E488" s="3">
        <f t="shared" si="59"/>
        <v>12</v>
      </c>
      <c r="F488" s="3">
        <f t="shared" si="60"/>
        <v>12</v>
      </c>
      <c r="G488" s="3">
        <f t="shared" si="61"/>
        <v>16</v>
      </c>
      <c r="H488" s="3" t="str">
        <f t="shared" si="62"/>
        <v>20141212</v>
      </c>
      <c r="I488" s="3" t="str">
        <f t="shared" si="63"/>
        <v>2014121216</v>
      </c>
      <c r="J488">
        <v>86</v>
      </c>
      <c r="K488">
        <v>51.6</v>
      </c>
      <c r="L488" t="str">
        <f>VLOOKUP(C488,List!$A$2:$C$2089,3,)</f>
        <v>Balham</v>
      </c>
      <c r="M488" t="str">
        <f>VLOOKUP(C488,List!$A$2:$C$2089,2,)</f>
        <v>Northern</v>
      </c>
      <c r="N488" t="str">
        <f t="shared" si="57"/>
        <v>Balham|Northern</v>
      </c>
      <c r="O488">
        <f>VLOOKUP(N488,Depth!$A$2:$F$427,3,)</f>
        <v>26</v>
      </c>
      <c r="P488">
        <f>VLOOKUP(N488,Depth!$A$2:$F$427,5,)</f>
        <v>112.62</v>
      </c>
      <c r="Q488">
        <f>VLOOKUP(N488,Depth!$A$2:$F$427,6,)</f>
        <v>13.38</v>
      </c>
      <c r="R488">
        <f>VLOOKUP(L488,longitude_latitude!C:J,7,)</f>
        <v>-0.151090206</v>
      </c>
      <c r="S488">
        <f>VLOOKUP(L488,longitude_latitude!C:J,8,)</f>
        <v>51.443109980000003</v>
      </c>
      <c r="T488">
        <f t="shared" si="58"/>
        <v>-7.7725500841588566</v>
      </c>
      <c r="U488">
        <f>VLOOKUP(M488,LINE!$A$2:$B$13,2,)</f>
        <v>9</v>
      </c>
      <c r="V488">
        <f>VLOOKUP(L488,Entry_exit!B:P,4,)</f>
        <v>22536</v>
      </c>
      <c r="W488">
        <f>2020 - VLOOKUP(L488, age!$A:$D,4,)</f>
        <v>94</v>
      </c>
      <c r="X488">
        <f>VLOOKUP(H488,'air-quality-london-time-of-day'!E:G,3,FALSE)</f>
        <v>12.8</v>
      </c>
      <c r="Y488">
        <f>VLOOKUP(I488,Weather!F:K,2,)</f>
        <v>6.8285714285713599</v>
      </c>
      <c r="Z488">
        <f>VLOOKUP(I488,Weather!F:K,3,)</f>
        <v>0.03</v>
      </c>
      <c r="AA488">
        <f>VLOOKUP(I488,Weather!F:K,4,)</f>
        <v>0.76</v>
      </c>
      <c r="AB488">
        <f>VLOOKUP(I488,Weather!F:K,5,)</f>
        <v>1016</v>
      </c>
      <c r="AC488">
        <f>VLOOKUP(I488,Weather!F:K,6,)</f>
        <v>1</v>
      </c>
    </row>
    <row r="489" spans="1:29" x14ac:dyDescent="0.25">
      <c r="A489" t="s">
        <v>7</v>
      </c>
      <c r="B489" t="s">
        <v>5</v>
      </c>
      <c r="C489" s="1">
        <v>41989.503472222219</v>
      </c>
      <c r="D489" s="3">
        <f t="shared" si="56"/>
        <v>2014</v>
      </c>
      <c r="E489" s="3">
        <f t="shared" si="59"/>
        <v>12</v>
      </c>
      <c r="F489" s="3">
        <f t="shared" si="60"/>
        <v>12</v>
      </c>
      <c r="G489" s="3">
        <f t="shared" si="61"/>
        <v>16</v>
      </c>
      <c r="H489" s="3" t="str">
        <f t="shared" si="62"/>
        <v>20141212</v>
      </c>
      <c r="I489" s="3" t="str">
        <f t="shared" si="63"/>
        <v>2014121216</v>
      </c>
      <c r="J489">
        <v>97</v>
      </c>
      <c r="K489">
        <v>58.2</v>
      </c>
      <c r="L489" t="str">
        <f>VLOOKUP(C489,List!$A$2:$C$2089,3,)</f>
        <v>Tooting Bec</v>
      </c>
      <c r="M489" t="str">
        <f>VLOOKUP(C489,List!$A$2:$C$2089,2,)</f>
        <v>Northern</v>
      </c>
      <c r="N489" t="str">
        <f t="shared" si="57"/>
        <v>Tooting Bec|Northern</v>
      </c>
      <c r="O489">
        <f>VLOOKUP(N489,Depth!$A$2:$F$427,3,)</f>
        <v>28</v>
      </c>
      <c r="P489">
        <f>VLOOKUP(N489,Depth!$A$2:$F$427,5,)</f>
        <v>111.62</v>
      </c>
      <c r="Q489">
        <f>VLOOKUP(N489,Depth!$A$2:$F$427,6,)</f>
        <v>16.38</v>
      </c>
      <c r="R489">
        <f>VLOOKUP(L489,longitude_latitude!C:J,7,)</f>
        <v>-0.15763366000000001</v>
      </c>
      <c r="S489">
        <f>VLOOKUP(L489,longitude_latitude!C:J,8,)</f>
        <v>51.435381100000001</v>
      </c>
      <c r="T489">
        <f t="shared" si="58"/>
        <v>-8.1079473762878269</v>
      </c>
      <c r="U489">
        <f>VLOOKUP(M489,LINE!$A$2:$B$13,2,)</f>
        <v>9</v>
      </c>
      <c r="V489">
        <f>VLOOKUP(L489,Entry_exit!B:P,4,)</f>
        <v>12971</v>
      </c>
      <c r="W489">
        <f>2020 - VLOOKUP(L489, age!$A:$D,4,)</f>
        <v>94</v>
      </c>
      <c r="X489">
        <f>VLOOKUP(H489,'air-quality-london-time-of-day'!E:G,3,FALSE)</f>
        <v>12.8</v>
      </c>
      <c r="Y489">
        <f>VLOOKUP(I489,Weather!F:K,2,)</f>
        <v>6.8285714285713599</v>
      </c>
      <c r="Z489">
        <f>VLOOKUP(I489,Weather!F:K,3,)</f>
        <v>0.03</v>
      </c>
      <c r="AA489">
        <f>VLOOKUP(I489,Weather!F:K,4,)</f>
        <v>0.76</v>
      </c>
      <c r="AB489">
        <f>VLOOKUP(I489,Weather!F:K,5,)</f>
        <v>1016</v>
      </c>
      <c r="AC489">
        <f>VLOOKUP(I489,Weather!F:K,6,)</f>
        <v>1</v>
      </c>
    </row>
    <row r="490" spans="1:29" x14ac:dyDescent="0.25">
      <c r="A490" t="s">
        <v>7</v>
      </c>
      <c r="B490" t="s">
        <v>5</v>
      </c>
      <c r="C490" s="1">
        <v>41989.504166666666</v>
      </c>
      <c r="D490" s="3">
        <f t="shared" si="56"/>
        <v>2014</v>
      </c>
      <c r="E490" s="3">
        <f t="shared" si="59"/>
        <v>12</v>
      </c>
      <c r="F490" s="3">
        <f t="shared" si="60"/>
        <v>12</v>
      </c>
      <c r="G490" s="3">
        <f t="shared" si="61"/>
        <v>16</v>
      </c>
      <c r="H490" s="3" t="str">
        <f t="shared" si="62"/>
        <v>20141212</v>
      </c>
      <c r="I490" s="3" t="str">
        <f t="shared" si="63"/>
        <v>2014121216</v>
      </c>
      <c r="J490">
        <v>127</v>
      </c>
      <c r="K490">
        <v>76.2</v>
      </c>
      <c r="L490" t="str">
        <f>VLOOKUP(C490,List!$A$2:$C$2089,3,)</f>
        <v>Tooting Bec</v>
      </c>
      <c r="M490" t="str">
        <f>VLOOKUP(C490,List!$A$2:$C$2089,2,)</f>
        <v>Northern</v>
      </c>
      <c r="N490" t="str">
        <f t="shared" si="57"/>
        <v>Tooting Bec|Northern</v>
      </c>
      <c r="O490">
        <f>VLOOKUP(N490,Depth!$A$2:$F$427,3,)</f>
        <v>28</v>
      </c>
      <c r="P490">
        <f>VLOOKUP(N490,Depth!$A$2:$F$427,5,)</f>
        <v>111.62</v>
      </c>
      <c r="Q490">
        <f>VLOOKUP(N490,Depth!$A$2:$F$427,6,)</f>
        <v>16.38</v>
      </c>
      <c r="R490">
        <f>VLOOKUP(L490,longitude_latitude!C:J,7,)</f>
        <v>-0.15763366000000001</v>
      </c>
      <c r="S490">
        <f>VLOOKUP(L490,longitude_latitude!C:J,8,)</f>
        <v>51.435381100000001</v>
      </c>
      <c r="T490">
        <f t="shared" si="58"/>
        <v>-8.1079473762878269</v>
      </c>
      <c r="U490">
        <f>VLOOKUP(M490,LINE!$A$2:$B$13,2,)</f>
        <v>9</v>
      </c>
      <c r="V490">
        <f>VLOOKUP(L490,Entry_exit!B:P,4,)</f>
        <v>12971</v>
      </c>
      <c r="W490">
        <f>2020 - VLOOKUP(L490, age!$A:$D,4,)</f>
        <v>94</v>
      </c>
      <c r="X490">
        <f>VLOOKUP(H490,'air-quality-london-time-of-day'!E:G,3,FALSE)</f>
        <v>12.8</v>
      </c>
      <c r="Y490">
        <f>VLOOKUP(I490,Weather!F:K,2,)</f>
        <v>6.8285714285713599</v>
      </c>
      <c r="Z490">
        <f>VLOOKUP(I490,Weather!F:K,3,)</f>
        <v>0.03</v>
      </c>
      <c r="AA490">
        <f>VLOOKUP(I490,Weather!F:K,4,)</f>
        <v>0.76</v>
      </c>
      <c r="AB490">
        <f>VLOOKUP(I490,Weather!F:K,5,)</f>
        <v>1016</v>
      </c>
      <c r="AC490">
        <f>VLOOKUP(I490,Weather!F:K,6,)</f>
        <v>1</v>
      </c>
    </row>
    <row r="491" spans="1:29" x14ac:dyDescent="0.25">
      <c r="A491" t="s">
        <v>7</v>
      </c>
      <c r="B491" t="s">
        <v>5</v>
      </c>
      <c r="C491" s="1">
        <v>41989.504861111112</v>
      </c>
      <c r="D491" s="3">
        <f t="shared" si="56"/>
        <v>2014</v>
      </c>
      <c r="E491" s="3">
        <f t="shared" si="59"/>
        <v>12</v>
      </c>
      <c r="F491" s="3">
        <f t="shared" si="60"/>
        <v>12</v>
      </c>
      <c r="G491" s="3">
        <f t="shared" si="61"/>
        <v>16</v>
      </c>
      <c r="H491" s="3" t="str">
        <f t="shared" si="62"/>
        <v>20141212</v>
      </c>
      <c r="I491" s="3" t="str">
        <f t="shared" si="63"/>
        <v>2014121216</v>
      </c>
      <c r="J491">
        <v>135</v>
      </c>
      <c r="K491">
        <v>81</v>
      </c>
      <c r="L491" t="str">
        <f>VLOOKUP(C491,List!$A$2:$C$2089,3,)</f>
        <v>Tooting Broadway</v>
      </c>
      <c r="M491" t="str">
        <f>VLOOKUP(C491,List!$A$2:$C$2089,2,)</f>
        <v>Northern</v>
      </c>
      <c r="N491" t="str">
        <f t="shared" si="57"/>
        <v>Tooting Broadway|Northern</v>
      </c>
      <c r="O491">
        <f>VLOOKUP(N491,Depth!$A$2:$F$427,3,)</f>
        <v>16</v>
      </c>
      <c r="P491">
        <f>VLOOKUP(N491,Depth!$A$2:$F$427,5,)</f>
        <v>103.22</v>
      </c>
      <c r="Q491">
        <f>VLOOKUP(N491,Depth!$A$2:$F$427,6,)</f>
        <v>12.78</v>
      </c>
      <c r="R491">
        <f>VLOOKUP(L491,longitude_latitude!C:J,7,)</f>
        <v>-0.166791248</v>
      </c>
      <c r="S491">
        <f>VLOOKUP(L491,longitude_latitude!C:J,8,)</f>
        <v>51.427157020000003</v>
      </c>
      <c r="T491">
        <f t="shared" si="58"/>
        <v>-8.5775997004577622</v>
      </c>
      <c r="U491">
        <f>VLOOKUP(M491,LINE!$A$2:$B$13,2,)</f>
        <v>9</v>
      </c>
      <c r="V491">
        <f>VLOOKUP(L491,Entry_exit!B:P,4,)</f>
        <v>24714</v>
      </c>
      <c r="W491">
        <f>2020 - VLOOKUP(L491, age!$A:$D,4,)</f>
        <v>94</v>
      </c>
      <c r="X491">
        <f>VLOOKUP(H491,'air-quality-london-time-of-day'!E:G,3,FALSE)</f>
        <v>12.8</v>
      </c>
      <c r="Y491">
        <f>VLOOKUP(I491,Weather!F:K,2,)</f>
        <v>6.8285714285713599</v>
      </c>
      <c r="Z491">
        <f>VLOOKUP(I491,Weather!F:K,3,)</f>
        <v>0.03</v>
      </c>
      <c r="AA491">
        <f>VLOOKUP(I491,Weather!F:K,4,)</f>
        <v>0.76</v>
      </c>
      <c r="AB491">
        <f>VLOOKUP(I491,Weather!F:K,5,)</f>
        <v>1016</v>
      </c>
      <c r="AC491">
        <f>VLOOKUP(I491,Weather!F:K,6,)</f>
        <v>1</v>
      </c>
    </row>
    <row r="492" spans="1:29" x14ac:dyDescent="0.25">
      <c r="A492" t="s">
        <v>7</v>
      </c>
      <c r="B492" t="s">
        <v>5</v>
      </c>
      <c r="C492" s="1">
        <v>41989.505555555559</v>
      </c>
      <c r="D492" s="3">
        <f t="shared" si="56"/>
        <v>2014</v>
      </c>
      <c r="E492" s="3">
        <f t="shared" si="59"/>
        <v>12</v>
      </c>
      <c r="F492" s="3">
        <f t="shared" si="60"/>
        <v>12</v>
      </c>
      <c r="G492" s="3">
        <f t="shared" si="61"/>
        <v>16</v>
      </c>
      <c r="H492" s="3" t="str">
        <f t="shared" si="62"/>
        <v>20141212</v>
      </c>
      <c r="I492" s="3" t="str">
        <f t="shared" si="63"/>
        <v>2014121216</v>
      </c>
      <c r="J492">
        <v>153</v>
      </c>
      <c r="K492">
        <v>91.8</v>
      </c>
      <c r="L492" t="str">
        <f>VLOOKUP(C492,List!$A$2:$C$2089,3,)</f>
        <v>Tooting Broadway</v>
      </c>
      <c r="M492" t="str">
        <f>VLOOKUP(C492,List!$A$2:$C$2089,2,)</f>
        <v>Northern</v>
      </c>
      <c r="N492" t="str">
        <f t="shared" si="57"/>
        <v>Tooting Broadway|Northern</v>
      </c>
      <c r="O492">
        <f>VLOOKUP(N492,Depth!$A$2:$F$427,3,)</f>
        <v>16</v>
      </c>
      <c r="P492">
        <f>VLOOKUP(N492,Depth!$A$2:$F$427,5,)</f>
        <v>103.22</v>
      </c>
      <c r="Q492">
        <f>VLOOKUP(N492,Depth!$A$2:$F$427,6,)</f>
        <v>12.78</v>
      </c>
      <c r="R492">
        <f>VLOOKUP(L492,longitude_latitude!C:J,7,)</f>
        <v>-0.166791248</v>
      </c>
      <c r="S492">
        <f>VLOOKUP(L492,longitude_latitude!C:J,8,)</f>
        <v>51.427157020000003</v>
      </c>
      <c r="T492">
        <f t="shared" si="58"/>
        <v>-8.5775997004577622</v>
      </c>
      <c r="U492">
        <f>VLOOKUP(M492,LINE!$A$2:$B$13,2,)</f>
        <v>9</v>
      </c>
      <c r="V492">
        <f>VLOOKUP(L492,Entry_exit!B:P,4,)</f>
        <v>24714</v>
      </c>
      <c r="W492">
        <f>2020 - VLOOKUP(L492, age!$A:$D,4,)</f>
        <v>94</v>
      </c>
      <c r="X492">
        <f>VLOOKUP(H492,'air-quality-london-time-of-day'!E:G,3,FALSE)</f>
        <v>12.8</v>
      </c>
      <c r="Y492">
        <f>VLOOKUP(I492,Weather!F:K,2,)</f>
        <v>6.8285714285713599</v>
      </c>
      <c r="Z492">
        <f>VLOOKUP(I492,Weather!F:K,3,)</f>
        <v>0.03</v>
      </c>
      <c r="AA492">
        <f>VLOOKUP(I492,Weather!F:K,4,)</f>
        <v>0.76</v>
      </c>
      <c r="AB492">
        <f>VLOOKUP(I492,Weather!F:K,5,)</f>
        <v>1016</v>
      </c>
      <c r="AC492">
        <f>VLOOKUP(I492,Weather!F:K,6,)</f>
        <v>1</v>
      </c>
    </row>
    <row r="493" spans="1:29" x14ac:dyDescent="0.25">
      <c r="A493" t="s">
        <v>7</v>
      </c>
      <c r="B493" t="s">
        <v>5</v>
      </c>
      <c r="C493" s="1">
        <v>41989.506249999999</v>
      </c>
      <c r="D493" s="3">
        <f t="shared" si="56"/>
        <v>2014</v>
      </c>
      <c r="E493" s="3">
        <f t="shared" si="59"/>
        <v>12</v>
      </c>
      <c r="F493" s="3">
        <f t="shared" si="60"/>
        <v>12</v>
      </c>
      <c r="G493" s="3">
        <f t="shared" si="61"/>
        <v>16</v>
      </c>
      <c r="H493" s="3" t="str">
        <f t="shared" si="62"/>
        <v>20141212</v>
      </c>
      <c r="I493" s="3" t="str">
        <f t="shared" si="63"/>
        <v>2014121216</v>
      </c>
      <c r="J493">
        <v>154</v>
      </c>
      <c r="K493">
        <v>92.4</v>
      </c>
      <c r="L493" t="str">
        <f>VLOOKUP(C493,List!$A$2:$C$2089,3,)</f>
        <v>Colliers Wood</v>
      </c>
      <c r="M493" t="str">
        <f>VLOOKUP(C493,List!$A$2:$C$2089,2,)</f>
        <v>Northern</v>
      </c>
      <c r="N493" t="str">
        <f t="shared" si="57"/>
        <v>Colliers Wood|Northern</v>
      </c>
      <c r="O493">
        <f>VLOOKUP(N493,Depth!$A$2:$F$427,3,)</f>
        <v>12</v>
      </c>
      <c r="P493">
        <f>VLOOKUP(N493,Depth!$A$2:$F$427,5,)</f>
        <v>98.92</v>
      </c>
      <c r="Q493">
        <f>VLOOKUP(N493,Depth!$A$2:$F$427,6,)</f>
        <v>13.08</v>
      </c>
      <c r="R493">
        <f>VLOOKUP(L493,longitude_latitude!C:J,7,)</f>
        <v>-0.17646089300000001</v>
      </c>
      <c r="S493">
        <f>VLOOKUP(L493,longitude_latitude!C:J,8,)</f>
        <v>51.417639790000003</v>
      </c>
      <c r="T493">
        <f t="shared" si="58"/>
        <v>-9.0732026332957325</v>
      </c>
      <c r="U493">
        <f>VLOOKUP(M493,LINE!$A$2:$B$13,2,)</f>
        <v>9</v>
      </c>
      <c r="V493">
        <f>VLOOKUP(L493,Entry_exit!B:P,4,)</f>
        <v>10356</v>
      </c>
      <c r="W493">
        <f>2020 - VLOOKUP(L493, age!$A:$D,4,)</f>
        <v>94</v>
      </c>
      <c r="X493">
        <f>VLOOKUP(H493,'air-quality-london-time-of-day'!E:G,3,FALSE)</f>
        <v>12.8</v>
      </c>
      <c r="Y493">
        <f>VLOOKUP(I493,Weather!F:K,2,)</f>
        <v>6.8285714285713599</v>
      </c>
      <c r="Z493">
        <f>VLOOKUP(I493,Weather!F:K,3,)</f>
        <v>0.03</v>
      </c>
      <c r="AA493">
        <f>VLOOKUP(I493,Weather!F:K,4,)</f>
        <v>0.76</v>
      </c>
      <c r="AB493">
        <f>VLOOKUP(I493,Weather!F:K,5,)</f>
        <v>1016</v>
      </c>
      <c r="AC493">
        <f>VLOOKUP(I493,Weather!F:K,6,)</f>
        <v>1</v>
      </c>
    </row>
    <row r="494" spans="1:29" x14ac:dyDescent="0.25">
      <c r="A494" t="s">
        <v>7</v>
      </c>
      <c r="B494" t="s">
        <v>5</v>
      </c>
      <c r="C494" s="1">
        <v>41989.506944444445</v>
      </c>
      <c r="D494" s="3">
        <f t="shared" si="56"/>
        <v>2014</v>
      </c>
      <c r="E494" s="3">
        <f t="shared" si="59"/>
        <v>12</v>
      </c>
      <c r="F494" s="3">
        <f t="shared" si="60"/>
        <v>12</v>
      </c>
      <c r="G494" s="3">
        <f t="shared" si="61"/>
        <v>16</v>
      </c>
      <c r="H494" s="3" t="str">
        <f t="shared" si="62"/>
        <v>20141212</v>
      </c>
      <c r="I494" s="3" t="str">
        <f t="shared" si="63"/>
        <v>2014121216</v>
      </c>
      <c r="J494">
        <v>169</v>
      </c>
      <c r="K494">
        <v>101.4</v>
      </c>
      <c r="L494" t="str">
        <f>VLOOKUP(C494,List!$A$2:$C$2089,3,)</f>
        <v>Colliers Wood</v>
      </c>
      <c r="M494" t="str">
        <f>VLOOKUP(C494,List!$A$2:$C$2089,2,)</f>
        <v>Northern</v>
      </c>
      <c r="N494" t="str">
        <f t="shared" si="57"/>
        <v>Colliers Wood|Northern</v>
      </c>
      <c r="O494">
        <f>VLOOKUP(N494,Depth!$A$2:$F$427,3,)</f>
        <v>12</v>
      </c>
      <c r="P494">
        <f>VLOOKUP(N494,Depth!$A$2:$F$427,5,)</f>
        <v>98.92</v>
      </c>
      <c r="Q494">
        <f>VLOOKUP(N494,Depth!$A$2:$F$427,6,)</f>
        <v>13.08</v>
      </c>
      <c r="R494">
        <f>VLOOKUP(L494,longitude_latitude!C:J,7,)</f>
        <v>-0.17646089300000001</v>
      </c>
      <c r="S494">
        <f>VLOOKUP(L494,longitude_latitude!C:J,8,)</f>
        <v>51.417639790000003</v>
      </c>
      <c r="T494">
        <f t="shared" si="58"/>
        <v>-9.0732026332957325</v>
      </c>
      <c r="U494">
        <f>VLOOKUP(M494,LINE!$A$2:$B$13,2,)</f>
        <v>9</v>
      </c>
      <c r="V494">
        <f>VLOOKUP(L494,Entry_exit!B:P,4,)</f>
        <v>10356</v>
      </c>
      <c r="W494">
        <f>2020 - VLOOKUP(L494, age!$A:$D,4,)</f>
        <v>94</v>
      </c>
      <c r="X494">
        <f>VLOOKUP(H494,'air-quality-london-time-of-day'!E:G,3,FALSE)</f>
        <v>12.8</v>
      </c>
      <c r="Y494">
        <f>VLOOKUP(I494,Weather!F:K,2,)</f>
        <v>6.8285714285713599</v>
      </c>
      <c r="Z494">
        <f>VLOOKUP(I494,Weather!F:K,3,)</f>
        <v>0.03</v>
      </c>
      <c r="AA494">
        <f>VLOOKUP(I494,Weather!F:K,4,)</f>
        <v>0.76</v>
      </c>
      <c r="AB494">
        <f>VLOOKUP(I494,Weather!F:K,5,)</f>
        <v>1016</v>
      </c>
      <c r="AC494">
        <f>VLOOKUP(I494,Weather!F:K,6,)</f>
        <v>1</v>
      </c>
    </row>
    <row r="495" spans="1:29" x14ac:dyDescent="0.25">
      <c r="A495" t="s">
        <v>7</v>
      </c>
      <c r="B495" t="s">
        <v>5</v>
      </c>
      <c r="C495" s="1">
        <v>41989.507638888892</v>
      </c>
      <c r="D495" s="3">
        <f t="shared" si="56"/>
        <v>2014</v>
      </c>
      <c r="E495" s="3">
        <f t="shared" si="59"/>
        <v>12</v>
      </c>
      <c r="F495" s="3">
        <f t="shared" si="60"/>
        <v>12</v>
      </c>
      <c r="G495" s="3">
        <f t="shared" si="61"/>
        <v>16</v>
      </c>
      <c r="H495" s="3" t="str">
        <f t="shared" si="62"/>
        <v>20141212</v>
      </c>
      <c r="I495" s="3" t="str">
        <f t="shared" si="63"/>
        <v>2014121216</v>
      </c>
      <c r="J495">
        <v>149</v>
      </c>
      <c r="K495">
        <v>89.4</v>
      </c>
      <c r="L495" t="str">
        <f>VLOOKUP(C495,List!$A$2:$C$2089,3,)</f>
        <v>South Wimbledon</v>
      </c>
      <c r="M495" t="str">
        <f>VLOOKUP(C495,List!$A$2:$C$2089,2,)</f>
        <v>Northern</v>
      </c>
      <c r="N495" t="str">
        <f t="shared" si="57"/>
        <v>South Wimbledon|Northern</v>
      </c>
      <c r="O495">
        <f>VLOOKUP(N495,Depth!$A$2:$F$427,3,)</f>
        <v>14</v>
      </c>
      <c r="P495">
        <f>VLOOKUP(N495,Depth!$A$2:$F$427,5,)</f>
        <v>101.32</v>
      </c>
      <c r="Q495">
        <f>VLOOKUP(N495,Depth!$A$2:$F$427,6,)</f>
        <v>12.68</v>
      </c>
      <c r="R495">
        <f>VLOOKUP(L495,longitude_latitude!C:J,7,)</f>
        <v>-0.19171127800000001</v>
      </c>
      <c r="S495">
        <f>VLOOKUP(L495,longitude_latitude!C:J,8,)</f>
        <v>51.414469240000003</v>
      </c>
      <c r="T495">
        <f t="shared" si="58"/>
        <v>-9.8567336056920904</v>
      </c>
      <c r="U495">
        <f>VLOOKUP(M495,LINE!$A$2:$B$13,2,)</f>
        <v>9</v>
      </c>
      <c r="V495">
        <f>VLOOKUP(L495,Entry_exit!B:P,4,)</f>
        <v>7730</v>
      </c>
      <c r="W495">
        <f>2020 - VLOOKUP(L495, age!$A:$D,4,)</f>
        <v>94</v>
      </c>
      <c r="X495">
        <f>VLOOKUP(H495,'air-quality-london-time-of-day'!E:G,3,FALSE)</f>
        <v>12.8</v>
      </c>
      <c r="Y495">
        <f>VLOOKUP(I495,Weather!F:K,2,)</f>
        <v>6.8285714285713599</v>
      </c>
      <c r="Z495">
        <f>VLOOKUP(I495,Weather!F:K,3,)</f>
        <v>0.03</v>
      </c>
      <c r="AA495">
        <f>VLOOKUP(I495,Weather!F:K,4,)</f>
        <v>0.76</v>
      </c>
      <c r="AB495">
        <f>VLOOKUP(I495,Weather!F:K,5,)</f>
        <v>1016</v>
      </c>
      <c r="AC495">
        <f>VLOOKUP(I495,Weather!F:K,6,)</f>
        <v>1</v>
      </c>
    </row>
    <row r="496" spans="1:29" x14ac:dyDescent="0.25">
      <c r="A496" t="s">
        <v>7</v>
      </c>
      <c r="B496" t="s">
        <v>5</v>
      </c>
      <c r="C496" s="1">
        <v>41989.508333333331</v>
      </c>
      <c r="D496" s="3">
        <f t="shared" si="56"/>
        <v>2014</v>
      </c>
      <c r="E496" s="3">
        <f t="shared" si="59"/>
        <v>12</v>
      </c>
      <c r="F496" s="3">
        <f t="shared" si="60"/>
        <v>12</v>
      </c>
      <c r="G496" s="3">
        <f t="shared" si="61"/>
        <v>16</v>
      </c>
      <c r="H496" s="3" t="str">
        <f t="shared" si="62"/>
        <v>20141212</v>
      </c>
      <c r="I496" s="3" t="str">
        <f t="shared" si="63"/>
        <v>2014121216</v>
      </c>
      <c r="J496">
        <v>150</v>
      </c>
      <c r="K496">
        <v>90</v>
      </c>
      <c r="L496" t="str">
        <f>VLOOKUP(C496,List!$A$2:$C$2089,3,)</f>
        <v>South Wimbledon</v>
      </c>
      <c r="M496" t="str">
        <f>VLOOKUP(C496,List!$A$2:$C$2089,2,)</f>
        <v>Northern</v>
      </c>
      <c r="N496" t="str">
        <f t="shared" si="57"/>
        <v>South Wimbledon|Northern</v>
      </c>
      <c r="O496">
        <f>VLOOKUP(N496,Depth!$A$2:$F$427,3,)</f>
        <v>14</v>
      </c>
      <c r="P496">
        <f>VLOOKUP(N496,Depth!$A$2:$F$427,5,)</f>
        <v>101.32</v>
      </c>
      <c r="Q496">
        <f>VLOOKUP(N496,Depth!$A$2:$F$427,6,)</f>
        <v>12.68</v>
      </c>
      <c r="R496">
        <f>VLOOKUP(L496,longitude_latitude!C:J,7,)</f>
        <v>-0.19171127800000001</v>
      </c>
      <c r="S496">
        <f>VLOOKUP(L496,longitude_latitude!C:J,8,)</f>
        <v>51.414469240000003</v>
      </c>
      <c r="T496">
        <f t="shared" si="58"/>
        <v>-9.8567336056920904</v>
      </c>
      <c r="U496">
        <f>VLOOKUP(M496,LINE!$A$2:$B$13,2,)</f>
        <v>9</v>
      </c>
      <c r="V496">
        <f>VLOOKUP(L496,Entry_exit!B:P,4,)</f>
        <v>7730</v>
      </c>
      <c r="W496">
        <f>2020 - VLOOKUP(L496, age!$A:$D,4,)</f>
        <v>94</v>
      </c>
      <c r="X496">
        <f>VLOOKUP(H496,'air-quality-london-time-of-day'!E:G,3,FALSE)</f>
        <v>12.8</v>
      </c>
      <c r="Y496">
        <f>VLOOKUP(I496,Weather!F:K,2,)</f>
        <v>6.8285714285713599</v>
      </c>
      <c r="Z496">
        <f>VLOOKUP(I496,Weather!F:K,3,)</f>
        <v>0.03</v>
      </c>
      <c r="AA496">
        <f>VLOOKUP(I496,Weather!F:K,4,)</f>
        <v>0.76</v>
      </c>
      <c r="AB496">
        <f>VLOOKUP(I496,Weather!F:K,5,)</f>
        <v>1016</v>
      </c>
      <c r="AC496">
        <f>VLOOKUP(I496,Weather!F:K,6,)</f>
        <v>1</v>
      </c>
    </row>
    <row r="497" spans="1:29" x14ac:dyDescent="0.25">
      <c r="A497" t="s">
        <v>7</v>
      </c>
      <c r="B497" t="s">
        <v>5</v>
      </c>
      <c r="C497" s="1">
        <v>41989.509027777778</v>
      </c>
      <c r="D497" s="3">
        <f t="shared" si="56"/>
        <v>2014</v>
      </c>
      <c r="E497" s="3">
        <f t="shared" si="59"/>
        <v>12</v>
      </c>
      <c r="F497" s="3">
        <f t="shared" si="60"/>
        <v>12</v>
      </c>
      <c r="G497" s="3">
        <f t="shared" si="61"/>
        <v>16</v>
      </c>
      <c r="H497" s="3" t="str">
        <f t="shared" si="62"/>
        <v>20141212</v>
      </c>
      <c r="I497" s="3" t="str">
        <f t="shared" si="63"/>
        <v>2014121216</v>
      </c>
      <c r="J497">
        <v>166</v>
      </c>
      <c r="K497">
        <v>99.6</v>
      </c>
      <c r="L497" t="str">
        <f>VLOOKUP(C497,List!$A$2:$C$2089,3,)</f>
        <v>Morden</v>
      </c>
      <c r="M497" t="str">
        <f>VLOOKUP(C497,List!$A$2:$C$2089,2,)</f>
        <v>Northern</v>
      </c>
      <c r="N497" t="str">
        <f t="shared" si="57"/>
        <v>Morden|Northern</v>
      </c>
      <c r="O497">
        <f>VLOOKUP(N497,Depth!$A$2:$F$427,3,)</f>
        <v>18</v>
      </c>
      <c r="P497">
        <f>VLOOKUP(N497,Depth!$A$2:$F$427,5,)</f>
        <v>113.6</v>
      </c>
      <c r="Q497">
        <f>VLOOKUP(N497,Depth!$A$2:$F$427,6,)</f>
        <v>4.4000000000000004</v>
      </c>
      <c r="R497">
        <f>VLOOKUP(L497,longitude_latitude!C:J,7,)</f>
        <v>-0.19316028199999999</v>
      </c>
      <c r="S497">
        <f>VLOOKUP(L497,longitude_latitude!C:J,8,)</f>
        <v>51.40201673</v>
      </c>
      <c r="T497">
        <f t="shared" si="58"/>
        <v>-9.9288280469355179</v>
      </c>
      <c r="U497">
        <f>VLOOKUP(M497,LINE!$A$2:$B$13,2,)</f>
        <v>9</v>
      </c>
      <c r="V497">
        <f>VLOOKUP(L497,Entry_exit!B:P,4,)</f>
        <v>15288</v>
      </c>
      <c r="W497">
        <f>2020 - VLOOKUP(L497, age!$A:$D,4,)</f>
        <v>94</v>
      </c>
      <c r="X497">
        <f>VLOOKUP(H497,'air-quality-london-time-of-day'!E:G,3,FALSE)</f>
        <v>12.8</v>
      </c>
      <c r="Y497">
        <f>VLOOKUP(I497,Weather!F:K,2,)</f>
        <v>6.8285714285713599</v>
      </c>
      <c r="Z497">
        <f>VLOOKUP(I497,Weather!F:K,3,)</f>
        <v>0.03</v>
      </c>
      <c r="AA497">
        <f>VLOOKUP(I497,Weather!F:K,4,)</f>
        <v>0.76</v>
      </c>
      <c r="AB497">
        <f>VLOOKUP(I497,Weather!F:K,5,)</f>
        <v>1016</v>
      </c>
      <c r="AC497">
        <f>VLOOKUP(I497,Weather!F:K,6,)</f>
        <v>1</v>
      </c>
    </row>
    <row r="498" spans="1:29" x14ac:dyDescent="0.25">
      <c r="A498" t="s">
        <v>7</v>
      </c>
      <c r="B498" t="s">
        <v>5</v>
      </c>
      <c r="C498" s="1">
        <v>41989.509722222225</v>
      </c>
      <c r="D498" s="3">
        <f t="shared" si="56"/>
        <v>2014</v>
      </c>
      <c r="E498" s="3">
        <f t="shared" si="59"/>
        <v>12</v>
      </c>
      <c r="F498" s="3">
        <f t="shared" si="60"/>
        <v>12</v>
      </c>
      <c r="G498" s="3">
        <f t="shared" si="61"/>
        <v>16</v>
      </c>
      <c r="H498" s="3" t="str">
        <f t="shared" si="62"/>
        <v>20141212</v>
      </c>
      <c r="I498" s="3" t="str">
        <f t="shared" si="63"/>
        <v>2014121216</v>
      </c>
      <c r="J498">
        <v>95</v>
      </c>
      <c r="K498">
        <v>57</v>
      </c>
      <c r="L498" t="str">
        <f>VLOOKUP(C498,List!$A$2:$C$2089,3,)</f>
        <v>Morden</v>
      </c>
      <c r="M498" t="str">
        <f>VLOOKUP(C498,List!$A$2:$C$2089,2,)</f>
        <v>Northern</v>
      </c>
      <c r="N498" t="str">
        <f t="shared" si="57"/>
        <v>Morden|Northern</v>
      </c>
      <c r="O498">
        <f>VLOOKUP(N498,Depth!$A$2:$F$427,3,)</f>
        <v>18</v>
      </c>
      <c r="P498">
        <f>VLOOKUP(N498,Depth!$A$2:$F$427,5,)</f>
        <v>113.6</v>
      </c>
      <c r="Q498">
        <f>VLOOKUP(N498,Depth!$A$2:$F$427,6,)</f>
        <v>4.4000000000000004</v>
      </c>
      <c r="R498">
        <f>VLOOKUP(L498,longitude_latitude!C:J,7,)</f>
        <v>-0.19316028199999999</v>
      </c>
      <c r="S498">
        <f>VLOOKUP(L498,longitude_latitude!C:J,8,)</f>
        <v>51.40201673</v>
      </c>
      <c r="T498">
        <f t="shared" si="58"/>
        <v>-9.9288280469355179</v>
      </c>
      <c r="U498">
        <f>VLOOKUP(M498,LINE!$A$2:$B$13,2,)</f>
        <v>9</v>
      </c>
      <c r="V498">
        <f>VLOOKUP(L498,Entry_exit!B:P,4,)</f>
        <v>15288</v>
      </c>
      <c r="W498">
        <f>2020 - VLOOKUP(L498, age!$A:$D,4,)</f>
        <v>94</v>
      </c>
      <c r="X498">
        <f>VLOOKUP(H498,'air-quality-london-time-of-day'!E:G,3,FALSE)</f>
        <v>12.8</v>
      </c>
      <c r="Y498">
        <f>VLOOKUP(I498,Weather!F:K,2,)</f>
        <v>6.8285714285713599</v>
      </c>
      <c r="Z498">
        <f>VLOOKUP(I498,Weather!F:K,3,)</f>
        <v>0.03</v>
      </c>
      <c r="AA498">
        <f>VLOOKUP(I498,Weather!F:K,4,)</f>
        <v>0.76</v>
      </c>
      <c r="AB498">
        <f>VLOOKUP(I498,Weather!F:K,5,)</f>
        <v>1016</v>
      </c>
      <c r="AC498">
        <f>VLOOKUP(I498,Weather!F:K,6,)</f>
        <v>1</v>
      </c>
    </row>
    <row r="499" spans="1:29" x14ac:dyDescent="0.25">
      <c r="A499" t="s">
        <v>7</v>
      </c>
      <c r="B499" t="s">
        <v>5</v>
      </c>
      <c r="C499" s="1">
        <v>41989.510416666664</v>
      </c>
      <c r="D499" s="3">
        <f t="shared" si="56"/>
        <v>2014</v>
      </c>
      <c r="E499" s="3">
        <f t="shared" si="59"/>
        <v>12</v>
      </c>
      <c r="F499" s="3">
        <f t="shared" si="60"/>
        <v>12</v>
      </c>
      <c r="G499" s="3">
        <f t="shared" si="61"/>
        <v>16</v>
      </c>
      <c r="H499" s="3" t="str">
        <f t="shared" si="62"/>
        <v>20141212</v>
      </c>
      <c r="I499" s="3" t="str">
        <f t="shared" si="63"/>
        <v>2014121216</v>
      </c>
      <c r="J499">
        <v>28</v>
      </c>
      <c r="K499">
        <v>16.8</v>
      </c>
      <c r="L499" t="str">
        <f>VLOOKUP(C499,List!$A$2:$C$2089,3,)</f>
        <v>Morden</v>
      </c>
      <c r="M499" t="str">
        <f>VLOOKUP(C499,List!$A$2:$C$2089,2,)</f>
        <v>Northern</v>
      </c>
      <c r="N499" t="str">
        <f t="shared" si="57"/>
        <v>Morden|Northern</v>
      </c>
      <c r="O499">
        <f>VLOOKUP(N499,Depth!$A$2:$F$427,3,)</f>
        <v>18</v>
      </c>
      <c r="P499">
        <f>VLOOKUP(N499,Depth!$A$2:$F$427,5,)</f>
        <v>113.6</v>
      </c>
      <c r="Q499">
        <f>VLOOKUP(N499,Depth!$A$2:$F$427,6,)</f>
        <v>4.4000000000000004</v>
      </c>
      <c r="R499">
        <f>VLOOKUP(L499,longitude_latitude!C:J,7,)</f>
        <v>-0.19316028199999999</v>
      </c>
      <c r="S499">
        <f>VLOOKUP(L499,longitude_latitude!C:J,8,)</f>
        <v>51.40201673</v>
      </c>
      <c r="T499">
        <f t="shared" si="58"/>
        <v>-9.9288280469355179</v>
      </c>
      <c r="U499">
        <f>VLOOKUP(M499,LINE!$A$2:$B$13,2,)</f>
        <v>9</v>
      </c>
      <c r="V499">
        <f>VLOOKUP(L499,Entry_exit!B:P,4,)</f>
        <v>15288</v>
      </c>
      <c r="W499">
        <f>2020 - VLOOKUP(L499, age!$A:$D,4,)</f>
        <v>94</v>
      </c>
      <c r="X499">
        <f>VLOOKUP(H499,'air-quality-london-time-of-day'!E:G,3,FALSE)</f>
        <v>12.8</v>
      </c>
      <c r="Y499">
        <f>VLOOKUP(I499,Weather!F:K,2,)</f>
        <v>6.8285714285713599</v>
      </c>
      <c r="Z499">
        <f>VLOOKUP(I499,Weather!F:K,3,)</f>
        <v>0.03</v>
      </c>
      <c r="AA499">
        <f>VLOOKUP(I499,Weather!F:K,4,)</f>
        <v>0.76</v>
      </c>
      <c r="AB499">
        <f>VLOOKUP(I499,Weather!F:K,5,)</f>
        <v>1016</v>
      </c>
      <c r="AC499">
        <f>VLOOKUP(I499,Weather!F:K,6,)</f>
        <v>1</v>
      </c>
    </row>
    <row r="500" spans="1:29" x14ac:dyDescent="0.25">
      <c r="A500" t="s">
        <v>7</v>
      </c>
      <c r="B500" t="s">
        <v>5</v>
      </c>
      <c r="C500" s="1">
        <v>42039.342361111114</v>
      </c>
      <c r="D500" s="3">
        <f t="shared" si="56"/>
        <v>2015</v>
      </c>
      <c r="E500" s="3">
        <f t="shared" si="59"/>
        <v>2</v>
      </c>
      <c r="F500" s="3">
        <f t="shared" si="60"/>
        <v>8</v>
      </c>
      <c r="G500" s="3">
        <f t="shared" si="61"/>
        <v>4</v>
      </c>
      <c r="H500" s="3" t="str">
        <f t="shared" si="62"/>
        <v>201528</v>
      </c>
      <c r="I500" s="3" t="str">
        <f t="shared" si="63"/>
        <v>2015284</v>
      </c>
      <c r="J500">
        <v>133</v>
      </c>
      <c r="K500">
        <v>79.8</v>
      </c>
      <c r="L500" t="str">
        <f>VLOOKUP(C500,List!$A$2:$C$2089,3,)</f>
        <v>Lambeth North</v>
      </c>
      <c r="M500" t="str">
        <f>VLOOKUP(C500,List!$A$2:$C$2089,2,)</f>
        <v>Bakerloo</v>
      </c>
      <c r="N500" t="str">
        <f t="shared" si="57"/>
        <v>Lambeth North|Bakerloo</v>
      </c>
      <c r="O500">
        <f>VLOOKUP(N500,Depth!$A$2:$F$427,3,)</f>
        <v>3</v>
      </c>
      <c r="P500">
        <f>VLOOKUP(N500,Depth!$A$2:$F$427,5,)</f>
        <v>86.474999999999994</v>
      </c>
      <c r="Q500">
        <f>VLOOKUP(N500,Depth!$A$2:$F$427,6,)</f>
        <v>16.524999999999999</v>
      </c>
      <c r="R500">
        <f>VLOOKUP(L500,longitude_latitude!C:J,7,)</f>
        <v>-0.11062488199999999</v>
      </c>
      <c r="S500">
        <f>VLOOKUP(L500,longitude_latitude!C:J,8,)</f>
        <v>51.498330580000001</v>
      </c>
      <c r="T500">
        <f t="shared" si="58"/>
        <v>-5.6969967436094917</v>
      </c>
      <c r="U500">
        <f>VLOOKUP(M500,LINE!$A$2:$B$13,2,)</f>
        <v>2</v>
      </c>
      <c r="V500">
        <f>VLOOKUP(L500,Entry_exit!B:P,4,)</f>
        <v>5166</v>
      </c>
      <c r="W500">
        <f>2020 - VLOOKUP(L500, age!$A:$D,4,)</f>
        <v>114</v>
      </c>
      <c r="X500">
        <f>VLOOKUP(H500,'air-quality-london-time-of-day'!E:G,3,FALSE)</f>
        <v>17.2</v>
      </c>
      <c r="Y500">
        <f>VLOOKUP(I500,Weather!F:K,2,)</f>
        <v>2</v>
      </c>
      <c r="Z500">
        <f>VLOOKUP(I500,Weather!F:K,3,)</f>
        <v>0</v>
      </c>
      <c r="AA500">
        <f>VLOOKUP(I500,Weather!F:K,4,)</f>
        <v>0.75</v>
      </c>
      <c r="AB500">
        <f>VLOOKUP(I500,Weather!F:K,5,)</f>
        <v>1020</v>
      </c>
      <c r="AC500">
        <f>VLOOKUP(I500,Weather!F:K,6,)</f>
        <v>2</v>
      </c>
    </row>
    <row r="501" spans="1:29" x14ac:dyDescent="0.25">
      <c r="A501" t="s">
        <v>7</v>
      </c>
      <c r="B501" t="s">
        <v>5</v>
      </c>
      <c r="C501" s="1">
        <v>42039.343055555553</v>
      </c>
      <c r="D501" s="3">
        <f t="shared" si="56"/>
        <v>2015</v>
      </c>
      <c r="E501" s="3">
        <f t="shared" si="59"/>
        <v>2</v>
      </c>
      <c r="F501" s="3">
        <f t="shared" si="60"/>
        <v>8</v>
      </c>
      <c r="G501" s="3">
        <f t="shared" si="61"/>
        <v>4</v>
      </c>
      <c r="H501" s="3" t="str">
        <f t="shared" si="62"/>
        <v>201528</v>
      </c>
      <c r="I501" s="3" t="str">
        <f t="shared" si="63"/>
        <v>2015284</v>
      </c>
      <c r="J501">
        <v>105</v>
      </c>
      <c r="K501">
        <v>63</v>
      </c>
      <c r="L501" t="str">
        <f>VLOOKUP(C501,List!$A$2:$C$2089,3,)</f>
        <v>Lambeth North</v>
      </c>
      <c r="M501" t="str">
        <f>VLOOKUP(C501,List!$A$2:$C$2089,2,)</f>
        <v>Bakerloo</v>
      </c>
      <c r="N501" t="str">
        <f t="shared" si="57"/>
        <v>Lambeth North|Bakerloo</v>
      </c>
      <c r="O501">
        <f>VLOOKUP(N501,Depth!$A$2:$F$427,3,)</f>
        <v>3</v>
      </c>
      <c r="P501">
        <f>VLOOKUP(N501,Depth!$A$2:$F$427,5,)</f>
        <v>86.474999999999994</v>
      </c>
      <c r="Q501">
        <f>VLOOKUP(N501,Depth!$A$2:$F$427,6,)</f>
        <v>16.524999999999999</v>
      </c>
      <c r="R501">
        <f>VLOOKUP(L501,longitude_latitude!C:J,7,)</f>
        <v>-0.11062488199999999</v>
      </c>
      <c r="S501">
        <f>VLOOKUP(L501,longitude_latitude!C:J,8,)</f>
        <v>51.498330580000001</v>
      </c>
      <c r="T501">
        <f t="shared" si="58"/>
        <v>-5.6969967436094917</v>
      </c>
      <c r="U501">
        <f>VLOOKUP(M501,LINE!$A$2:$B$13,2,)</f>
        <v>2</v>
      </c>
      <c r="V501">
        <f>VLOOKUP(L501,Entry_exit!B:P,4,)</f>
        <v>5166</v>
      </c>
      <c r="W501">
        <f>2020 - VLOOKUP(L501, age!$A:$D,4,)</f>
        <v>114</v>
      </c>
      <c r="X501">
        <f>VLOOKUP(H501,'air-quality-london-time-of-day'!E:G,3,FALSE)</f>
        <v>17.2</v>
      </c>
      <c r="Y501">
        <f>VLOOKUP(I501,Weather!F:K,2,)</f>
        <v>2</v>
      </c>
      <c r="Z501">
        <f>VLOOKUP(I501,Weather!F:K,3,)</f>
        <v>0</v>
      </c>
      <c r="AA501">
        <f>VLOOKUP(I501,Weather!F:K,4,)</f>
        <v>0.75</v>
      </c>
      <c r="AB501">
        <f>VLOOKUP(I501,Weather!F:K,5,)</f>
        <v>1020</v>
      </c>
      <c r="AC501">
        <f>VLOOKUP(I501,Weather!F:K,6,)</f>
        <v>2</v>
      </c>
    </row>
    <row r="502" spans="1:29" x14ac:dyDescent="0.25">
      <c r="A502" t="s">
        <v>7</v>
      </c>
      <c r="B502" t="s">
        <v>5</v>
      </c>
      <c r="C502" s="1">
        <v>42039.34375</v>
      </c>
      <c r="D502" s="3">
        <f t="shared" si="56"/>
        <v>2015</v>
      </c>
      <c r="E502" s="3">
        <f t="shared" si="59"/>
        <v>2</v>
      </c>
      <c r="F502" s="3">
        <f t="shared" si="60"/>
        <v>8</v>
      </c>
      <c r="G502" s="3">
        <f t="shared" si="61"/>
        <v>4</v>
      </c>
      <c r="H502" s="3" t="str">
        <f t="shared" si="62"/>
        <v>201528</v>
      </c>
      <c r="I502" s="3" t="str">
        <f t="shared" si="63"/>
        <v>2015284</v>
      </c>
      <c r="J502">
        <v>156</v>
      </c>
      <c r="K502">
        <v>93.6</v>
      </c>
      <c r="L502" t="str">
        <f>VLOOKUP(C502,List!$A$2:$C$2089,3,)</f>
        <v>Waterloo</v>
      </c>
      <c r="M502" t="str">
        <f>VLOOKUP(C502,List!$A$2:$C$2089,2,)</f>
        <v>Bakerloo</v>
      </c>
      <c r="N502" t="str">
        <f t="shared" si="57"/>
        <v>Waterloo|Bakerloo</v>
      </c>
      <c r="O502">
        <f>VLOOKUP(N502,Depth!$A$2:$F$427,3,)</f>
        <v>4</v>
      </c>
      <c r="P502">
        <f>VLOOKUP(N502,Depth!$A$2:$F$427,5,)</f>
        <v>86.63</v>
      </c>
      <c r="Q502">
        <f>VLOOKUP(N502,Depth!$A$2:$F$427,6,)</f>
        <v>17.37</v>
      </c>
      <c r="R502">
        <f>VLOOKUP(L502,longitude_latitude!C:J,7,)</f>
        <v>-0.112818812</v>
      </c>
      <c r="S502">
        <f>VLOOKUP(L502,longitude_latitude!C:J,8,)</f>
        <v>51.502914179999998</v>
      </c>
      <c r="T502">
        <f t="shared" si="58"/>
        <v>-5.8104975923255537</v>
      </c>
      <c r="U502">
        <f>VLOOKUP(M502,LINE!$A$2:$B$13,2,)</f>
        <v>2</v>
      </c>
      <c r="V502">
        <f>VLOOKUP(L502,Entry_exit!B:P,4,)</f>
        <v>147259</v>
      </c>
      <c r="W502">
        <f>2020 - VLOOKUP(L502, age!$A:$D,4,)</f>
        <v>114</v>
      </c>
      <c r="X502">
        <f>VLOOKUP(H502,'air-quality-london-time-of-day'!E:G,3,FALSE)</f>
        <v>17.2</v>
      </c>
      <c r="Y502">
        <f>VLOOKUP(I502,Weather!F:K,2,)</f>
        <v>2</v>
      </c>
      <c r="Z502">
        <f>VLOOKUP(I502,Weather!F:K,3,)</f>
        <v>0</v>
      </c>
      <c r="AA502">
        <f>VLOOKUP(I502,Weather!F:K,4,)</f>
        <v>0.75</v>
      </c>
      <c r="AB502">
        <f>VLOOKUP(I502,Weather!F:K,5,)</f>
        <v>1020</v>
      </c>
      <c r="AC502">
        <f>VLOOKUP(I502,Weather!F:K,6,)</f>
        <v>2</v>
      </c>
    </row>
    <row r="503" spans="1:29" x14ac:dyDescent="0.25">
      <c r="A503" t="s">
        <v>7</v>
      </c>
      <c r="B503" t="s">
        <v>5</v>
      </c>
      <c r="C503" s="1">
        <v>42039.344444444447</v>
      </c>
      <c r="D503" s="3">
        <f t="shared" si="56"/>
        <v>2015</v>
      </c>
      <c r="E503" s="3">
        <f t="shared" si="59"/>
        <v>2</v>
      </c>
      <c r="F503" s="3">
        <f t="shared" si="60"/>
        <v>8</v>
      </c>
      <c r="G503" s="3">
        <f t="shared" si="61"/>
        <v>4</v>
      </c>
      <c r="H503" s="3" t="str">
        <f t="shared" si="62"/>
        <v>201528</v>
      </c>
      <c r="I503" s="3" t="str">
        <f t="shared" si="63"/>
        <v>2015284</v>
      </c>
      <c r="J503">
        <v>153</v>
      </c>
      <c r="K503">
        <v>91.8</v>
      </c>
      <c r="L503" t="str">
        <f>VLOOKUP(C503,List!$A$2:$C$2089,3,)</f>
        <v>Embankment</v>
      </c>
      <c r="M503" t="str">
        <f>VLOOKUP(C503,List!$A$2:$C$2089,2,)</f>
        <v>Bakerloo</v>
      </c>
      <c r="N503" t="str">
        <f t="shared" si="57"/>
        <v>Embankment|Bakerloo</v>
      </c>
      <c r="O503">
        <f>VLOOKUP(N503,Depth!$A$2:$F$427,3,)</f>
        <v>5</v>
      </c>
      <c r="P503">
        <f>VLOOKUP(N503,Depth!$A$2:$F$427,5,)</f>
        <v>85.13</v>
      </c>
      <c r="Q503">
        <f>VLOOKUP(N503,Depth!$A$2:$F$427,6,)</f>
        <v>19.87</v>
      </c>
      <c r="R503">
        <f>VLOOKUP(L503,longitude_latitude!C:J,7,)</f>
        <v>-0.120562428</v>
      </c>
      <c r="S503">
        <f>VLOOKUP(L503,longitude_latitude!C:J,8,)</f>
        <v>51.50694137</v>
      </c>
      <c r="T503">
        <f t="shared" si="58"/>
        <v>-6.2098019104208459</v>
      </c>
      <c r="U503">
        <f>VLOOKUP(M503,LINE!$A$2:$B$13,2,)</f>
        <v>2</v>
      </c>
      <c r="V503">
        <f>VLOOKUP(L503,Entry_exit!B:P,4,)</f>
        <v>33187</v>
      </c>
      <c r="W503">
        <f>2020 - VLOOKUP(L503, age!$A:$D,4,)</f>
        <v>114</v>
      </c>
      <c r="X503">
        <f>VLOOKUP(H503,'air-quality-london-time-of-day'!E:G,3,FALSE)</f>
        <v>17.2</v>
      </c>
      <c r="Y503">
        <f>VLOOKUP(I503,Weather!F:K,2,)</f>
        <v>2</v>
      </c>
      <c r="Z503">
        <f>VLOOKUP(I503,Weather!F:K,3,)</f>
        <v>0</v>
      </c>
      <c r="AA503">
        <f>VLOOKUP(I503,Weather!F:K,4,)</f>
        <v>0.75</v>
      </c>
      <c r="AB503">
        <f>VLOOKUP(I503,Weather!F:K,5,)</f>
        <v>1020</v>
      </c>
      <c r="AC503">
        <f>VLOOKUP(I503,Weather!F:K,6,)</f>
        <v>2</v>
      </c>
    </row>
    <row r="504" spans="1:29" x14ac:dyDescent="0.25">
      <c r="A504" t="s">
        <v>7</v>
      </c>
      <c r="B504" t="s">
        <v>5</v>
      </c>
      <c r="C504" s="1">
        <v>42039.345138888886</v>
      </c>
      <c r="D504" s="3">
        <f t="shared" si="56"/>
        <v>2015</v>
      </c>
      <c r="E504" s="3">
        <f t="shared" si="59"/>
        <v>2</v>
      </c>
      <c r="F504" s="3">
        <f t="shared" si="60"/>
        <v>8</v>
      </c>
      <c r="G504" s="3">
        <f t="shared" si="61"/>
        <v>4</v>
      </c>
      <c r="H504" s="3" t="str">
        <f t="shared" si="62"/>
        <v>201528</v>
      </c>
      <c r="I504" s="3" t="str">
        <f t="shared" si="63"/>
        <v>2015284</v>
      </c>
      <c r="J504">
        <v>161</v>
      </c>
      <c r="K504">
        <v>96.6</v>
      </c>
      <c r="L504" t="str">
        <f>VLOOKUP(C504,List!$A$2:$C$2089,3,)</f>
        <v>Charing Cross</v>
      </c>
      <c r="M504" t="str">
        <f>VLOOKUP(C504,List!$A$2:$C$2089,2,)</f>
        <v>Bakerloo</v>
      </c>
      <c r="N504" t="str">
        <f t="shared" si="57"/>
        <v>Charing Cross|Bakerloo</v>
      </c>
      <c r="O504">
        <f>VLOOKUP(N504,Depth!$A$2:$F$427,3,)</f>
        <v>12</v>
      </c>
      <c r="P504">
        <f>VLOOKUP(N504,Depth!$A$2:$F$427,5,)</f>
        <v>88.19</v>
      </c>
      <c r="Q504">
        <f>VLOOKUP(N504,Depth!$A$2:$F$427,6,)</f>
        <v>23.81</v>
      </c>
      <c r="R504">
        <f>VLOOKUP(L504,longitude_latitude!C:J,7,)</f>
        <v>-0.12577717299999999</v>
      </c>
      <c r="S504">
        <f>VLOOKUP(L504,longitude_latitude!C:J,8,)</f>
        <v>51.506867540000002</v>
      </c>
      <c r="T504">
        <f t="shared" si="58"/>
        <v>-6.4783881892666644</v>
      </c>
      <c r="U504">
        <f>VLOOKUP(M504,LINE!$A$2:$B$13,2,)</f>
        <v>2</v>
      </c>
      <c r="V504">
        <f>VLOOKUP(L504,Entry_exit!B:P,4,)</f>
        <v>34982</v>
      </c>
      <c r="W504">
        <f>2020 - VLOOKUP(L504, age!$A:$D,4,)</f>
        <v>114</v>
      </c>
      <c r="X504">
        <f>VLOOKUP(H504,'air-quality-london-time-of-day'!E:G,3,FALSE)</f>
        <v>17.2</v>
      </c>
      <c r="Y504">
        <f>VLOOKUP(I504,Weather!F:K,2,)</f>
        <v>2</v>
      </c>
      <c r="Z504">
        <f>VLOOKUP(I504,Weather!F:K,3,)</f>
        <v>0</v>
      </c>
      <c r="AA504">
        <f>VLOOKUP(I504,Weather!F:K,4,)</f>
        <v>0.75</v>
      </c>
      <c r="AB504">
        <f>VLOOKUP(I504,Weather!F:K,5,)</f>
        <v>1020</v>
      </c>
      <c r="AC504">
        <f>VLOOKUP(I504,Weather!F:K,6,)</f>
        <v>2</v>
      </c>
    </row>
    <row r="505" spans="1:29" x14ac:dyDescent="0.25">
      <c r="A505" t="s">
        <v>7</v>
      </c>
      <c r="B505" t="s">
        <v>5</v>
      </c>
      <c r="C505" s="1">
        <v>42039.345833333333</v>
      </c>
      <c r="D505" s="3">
        <f t="shared" si="56"/>
        <v>2015</v>
      </c>
      <c r="E505" s="3">
        <f t="shared" si="59"/>
        <v>2</v>
      </c>
      <c r="F505" s="3">
        <f t="shared" si="60"/>
        <v>8</v>
      </c>
      <c r="G505" s="3">
        <f t="shared" si="61"/>
        <v>4</v>
      </c>
      <c r="H505" s="3" t="str">
        <f t="shared" si="62"/>
        <v>201528</v>
      </c>
      <c r="I505" s="3" t="str">
        <f t="shared" si="63"/>
        <v>2015284</v>
      </c>
      <c r="J505">
        <v>165</v>
      </c>
      <c r="K505">
        <v>99</v>
      </c>
      <c r="L505" t="str">
        <f>VLOOKUP(C505,List!$A$2:$C$2089,3,)</f>
        <v>Charing Cross</v>
      </c>
      <c r="M505" t="str">
        <f>VLOOKUP(C505,List!$A$2:$C$2089,2,)</f>
        <v>Bakerloo</v>
      </c>
      <c r="N505" t="str">
        <f t="shared" si="57"/>
        <v>Charing Cross|Bakerloo</v>
      </c>
      <c r="O505">
        <f>VLOOKUP(N505,Depth!$A$2:$F$427,3,)</f>
        <v>12</v>
      </c>
      <c r="P505">
        <f>VLOOKUP(N505,Depth!$A$2:$F$427,5,)</f>
        <v>88.19</v>
      </c>
      <c r="Q505">
        <f>VLOOKUP(N505,Depth!$A$2:$F$427,6,)</f>
        <v>23.81</v>
      </c>
      <c r="R505">
        <f>VLOOKUP(L505,longitude_latitude!C:J,7,)</f>
        <v>-0.12577717299999999</v>
      </c>
      <c r="S505">
        <f>VLOOKUP(L505,longitude_latitude!C:J,8,)</f>
        <v>51.506867540000002</v>
      </c>
      <c r="T505">
        <f t="shared" si="58"/>
        <v>-6.4783881892666644</v>
      </c>
      <c r="U505">
        <f>VLOOKUP(M505,LINE!$A$2:$B$13,2,)</f>
        <v>2</v>
      </c>
      <c r="V505">
        <f>VLOOKUP(L505,Entry_exit!B:P,4,)</f>
        <v>34982</v>
      </c>
      <c r="W505">
        <f>2020 - VLOOKUP(L505, age!$A:$D,4,)</f>
        <v>114</v>
      </c>
      <c r="X505">
        <f>VLOOKUP(H505,'air-quality-london-time-of-day'!E:G,3,FALSE)</f>
        <v>17.2</v>
      </c>
      <c r="Y505">
        <f>VLOOKUP(I505,Weather!F:K,2,)</f>
        <v>2</v>
      </c>
      <c r="Z505">
        <f>VLOOKUP(I505,Weather!F:K,3,)</f>
        <v>0</v>
      </c>
      <c r="AA505">
        <f>VLOOKUP(I505,Weather!F:K,4,)</f>
        <v>0.75</v>
      </c>
      <c r="AB505">
        <f>VLOOKUP(I505,Weather!F:K,5,)</f>
        <v>1020</v>
      </c>
      <c r="AC505">
        <f>VLOOKUP(I505,Weather!F:K,6,)</f>
        <v>2</v>
      </c>
    </row>
    <row r="506" spans="1:29" x14ac:dyDescent="0.25">
      <c r="A506" t="s">
        <v>7</v>
      </c>
      <c r="B506" t="s">
        <v>5</v>
      </c>
      <c r="C506" s="1">
        <v>42039.34652777778</v>
      </c>
      <c r="D506" s="3">
        <f t="shared" si="56"/>
        <v>2015</v>
      </c>
      <c r="E506" s="3">
        <f t="shared" si="59"/>
        <v>2</v>
      </c>
      <c r="F506" s="3">
        <f t="shared" si="60"/>
        <v>8</v>
      </c>
      <c r="G506" s="3">
        <f t="shared" si="61"/>
        <v>4</v>
      </c>
      <c r="H506" s="3" t="str">
        <f t="shared" si="62"/>
        <v>201528</v>
      </c>
      <c r="I506" s="3" t="str">
        <f t="shared" si="63"/>
        <v>2015284</v>
      </c>
      <c r="J506">
        <v>157</v>
      </c>
      <c r="K506">
        <v>94.2</v>
      </c>
      <c r="L506" t="str">
        <f>VLOOKUP(C506,List!$A$2:$C$2089,3,)</f>
        <v>Piccadilly Circus</v>
      </c>
      <c r="M506" t="str">
        <f>VLOOKUP(C506,List!$A$2:$C$2089,2,)</f>
        <v>Bakerloo</v>
      </c>
      <c r="N506" t="str">
        <f t="shared" si="57"/>
        <v>Piccadilly Circus|Bakerloo</v>
      </c>
      <c r="O506">
        <f>VLOOKUP(N506,Depth!$A$2:$F$427,3,)</f>
        <v>19</v>
      </c>
      <c r="P506">
        <f>VLOOKUP(N506,Depth!$A$2:$F$427,5,)</f>
        <v>93.8</v>
      </c>
      <c r="Q506">
        <f>VLOOKUP(N506,Depth!$A$2:$F$427,6,)</f>
        <v>25.2</v>
      </c>
      <c r="R506">
        <f>VLOOKUP(L506,longitude_latitude!C:J,7,)</f>
        <v>-0.132081484</v>
      </c>
      <c r="S506">
        <f>VLOOKUP(L506,longitude_latitude!C:J,8,)</f>
        <v>51.509550609999998</v>
      </c>
      <c r="T506">
        <f t="shared" si="58"/>
        <v>-6.8034578847419045</v>
      </c>
      <c r="U506">
        <f>VLOOKUP(M506,LINE!$A$2:$B$13,2,)</f>
        <v>2</v>
      </c>
      <c r="V506">
        <f>VLOOKUP(L506,Entry_exit!B:P,4,)</f>
        <v>60037</v>
      </c>
      <c r="W506">
        <f>2020 - VLOOKUP(L506, age!$A:$D,4,)</f>
        <v>114</v>
      </c>
      <c r="X506">
        <f>VLOOKUP(H506,'air-quality-london-time-of-day'!E:G,3,FALSE)</f>
        <v>17.2</v>
      </c>
      <c r="Y506">
        <f>VLOOKUP(I506,Weather!F:K,2,)</f>
        <v>2</v>
      </c>
      <c r="Z506">
        <f>VLOOKUP(I506,Weather!F:K,3,)</f>
        <v>0</v>
      </c>
      <c r="AA506">
        <f>VLOOKUP(I506,Weather!F:K,4,)</f>
        <v>0.75</v>
      </c>
      <c r="AB506">
        <f>VLOOKUP(I506,Weather!F:K,5,)</f>
        <v>1020</v>
      </c>
      <c r="AC506">
        <f>VLOOKUP(I506,Weather!F:K,6,)</f>
        <v>2</v>
      </c>
    </row>
    <row r="507" spans="1:29" x14ac:dyDescent="0.25">
      <c r="A507" t="s">
        <v>7</v>
      </c>
      <c r="B507" t="s">
        <v>5</v>
      </c>
      <c r="C507" s="1">
        <v>42039.347222222219</v>
      </c>
      <c r="D507" s="3">
        <f t="shared" si="56"/>
        <v>2015</v>
      </c>
      <c r="E507" s="3">
        <f t="shared" si="59"/>
        <v>2</v>
      </c>
      <c r="F507" s="3">
        <f t="shared" si="60"/>
        <v>8</v>
      </c>
      <c r="G507" s="3">
        <f t="shared" si="61"/>
        <v>4</v>
      </c>
      <c r="H507" s="3" t="str">
        <f t="shared" si="62"/>
        <v>201528</v>
      </c>
      <c r="I507" s="3" t="str">
        <f t="shared" si="63"/>
        <v>2015284</v>
      </c>
      <c r="J507">
        <v>162</v>
      </c>
      <c r="K507">
        <v>97.2</v>
      </c>
      <c r="L507" t="str">
        <f>VLOOKUP(C507,List!$A$2:$C$2089,3,)</f>
        <v>Piccadilly Circus</v>
      </c>
      <c r="M507" t="str">
        <f>VLOOKUP(C507,List!$A$2:$C$2089,2,)</f>
        <v>Bakerloo</v>
      </c>
      <c r="N507" t="str">
        <f t="shared" si="57"/>
        <v>Piccadilly Circus|Bakerloo</v>
      </c>
      <c r="O507">
        <f>VLOOKUP(N507,Depth!$A$2:$F$427,3,)</f>
        <v>19</v>
      </c>
      <c r="P507">
        <f>VLOOKUP(N507,Depth!$A$2:$F$427,5,)</f>
        <v>93.8</v>
      </c>
      <c r="Q507">
        <f>VLOOKUP(N507,Depth!$A$2:$F$427,6,)</f>
        <v>25.2</v>
      </c>
      <c r="R507">
        <f>VLOOKUP(L507,longitude_latitude!C:J,7,)</f>
        <v>-0.132081484</v>
      </c>
      <c r="S507">
        <f>VLOOKUP(L507,longitude_latitude!C:J,8,)</f>
        <v>51.509550609999998</v>
      </c>
      <c r="T507">
        <f t="shared" si="58"/>
        <v>-6.8034578847419045</v>
      </c>
      <c r="U507">
        <f>VLOOKUP(M507,LINE!$A$2:$B$13,2,)</f>
        <v>2</v>
      </c>
      <c r="V507">
        <f>VLOOKUP(L507,Entry_exit!B:P,4,)</f>
        <v>60037</v>
      </c>
      <c r="W507">
        <f>2020 - VLOOKUP(L507, age!$A:$D,4,)</f>
        <v>114</v>
      </c>
      <c r="X507">
        <f>VLOOKUP(H507,'air-quality-london-time-of-day'!E:G,3,FALSE)</f>
        <v>17.2</v>
      </c>
      <c r="Y507">
        <f>VLOOKUP(I507,Weather!F:K,2,)</f>
        <v>2</v>
      </c>
      <c r="Z507">
        <f>VLOOKUP(I507,Weather!F:K,3,)</f>
        <v>0</v>
      </c>
      <c r="AA507">
        <f>VLOOKUP(I507,Weather!F:K,4,)</f>
        <v>0.75</v>
      </c>
      <c r="AB507">
        <f>VLOOKUP(I507,Weather!F:K,5,)</f>
        <v>1020</v>
      </c>
      <c r="AC507">
        <f>VLOOKUP(I507,Weather!F:K,6,)</f>
        <v>2</v>
      </c>
    </row>
    <row r="508" spans="1:29" x14ac:dyDescent="0.25">
      <c r="A508" t="s">
        <v>7</v>
      </c>
      <c r="B508" t="s">
        <v>5</v>
      </c>
      <c r="C508" s="1">
        <v>42039.347916666666</v>
      </c>
      <c r="D508" s="3">
        <f t="shared" si="56"/>
        <v>2015</v>
      </c>
      <c r="E508" s="3">
        <f t="shared" si="59"/>
        <v>2</v>
      </c>
      <c r="F508" s="3">
        <f t="shared" si="60"/>
        <v>8</v>
      </c>
      <c r="G508" s="3">
        <f t="shared" si="61"/>
        <v>4</v>
      </c>
      <c r="H508" s="3" t="str">
        <f t="shared" si="62"/>
        <v>201528</v>
      </c>
      <c r="I508" s="3" t="str">
        <f t="shared" si="63"/>
        <v>2015284</v>
      </c>
      <c r="J508">
        <v>196</v>
      </c>
      <c r="K508">
        <v>117.6</v>
      </c>
      <c r="L508" t="str">
        <f>VLOOKUP(C508,List!$A$2:$C$2089,3,)</f>
        <v>Oxford Circus</v>
      </c>
      <c r="M508" t="str">
        <f>VLOOKUP(C508,List!$A$2:$C$2089,2,)</f>
        <v>Bakerloo</v>
      </c>
      <c r="N508" t="str">
        <f t="shared" si="57"/>
        <v>Oxford Circus|Bakerloo</v>
      </c>
      <c r="O508">
        <f>VLOOKUP(N508,Depth!$A$2:$F$427,3,)</f>
        <v>27</v>
      </c>
      <c r="P508">
        <f>VLOOKUP(N508,Depth!$A$2:$F$427,5,)</f>
        <v>104.69</v>
      </c>
      <c r="Q508">
        <f>VLOOKUP(N508,Depth!$A$2:$F$427,6,)</f>
        <v>22.31</v>
      </c>
      <c r="R508">
        <f>VLOOKUP(L508,longitude_latitude!C:J,7,)</f>
        <v>-0.14002524599999999</v>
      </c>
      <c r="S508">
        <f>VLOOKUP(L508,longitude_latitude!C:J,8,)</f>
        <v>51.51481046</v>
      </c>
      <c r="T508">
        <f t="shared" si="58"/>
        <v>-7.2133740073048731</v>
      </c>
      <c r="U508">
        <f>VLOOKUP(M508,LINE!$A$2:$B$13,2,)</f>
        <v>2</v>
      </c>
      <c r="V508">
        <f>VLOOKUP(L508,Entry_exit!B:P,4,)</f>
        <v>133573</v>
      </c>
      <c r="W508">
        <f>2020 - VLOOKUP(L508, age!$A:$D,4,)</f>
        <v>114</v>
      </c>
      <c r="X508">
        <f>VLOOKUP(H508,'air-quality-london-time-of-day'!E:G,3,FALSE)</f>
        <v>17.2</v>
      </c>
      <c r="Y508">
        <f>VLOOKUP(I508,Weather!F:K,2,)</f>
        <v>2</v>
      </c>
      <c r="Z508">
        <f>VLOOKUP(I508,Weather!F:K,3,)</f>
        <v>0</v>
      </c>
      <c r="AA508">
        <f>VLOOKUP(I508,Weather!F:K,4,)</f>
        <v>0.75</v>
      </c>
      <c r="AB508">
        <f>VLOOKUP(I508,Weather!F:K,5,)</f>
        <v>1020</v>
      </c>
      <c r="AC508">
        <f>VLOOKUP(I508,Weather!F:K,6,)</f>
        <v>2</v>
      </c>
    </row>
    <row r="509" spans="1:29" x14ac:dyDescent="0.25">
      <c r="A509" t="s">
        <v>7</v>
      </c>
      <c r="B509" t="s">
        <v>5</v>
      </c>
      <c r="C509" s="1">
        <v>42039.348611111112</v>
      </c>
      <c r="D509" s="3">
        <f t="shared" si="56"/>
        <v>2015</v>
      </c>
      <c r="E509" s="3">
        <f t="shared" si="59"/>
        <v>2</v>
      </c>
      <c r="F509" s="3">
        <f t="shared" si="60"/>
        <v>8</v>
      </c>
      <c r="G509" s="3">
        <f t="shared" si="61"/>
        <v>4</v>
      </c>
      <c r="H509" s="3" t="str">
        <f t="shared" si="62"/>
        <v>201528</v>
      </c>
      <c r="I509" s="3" t="str">
        <f t="shared" si="63"/>
        <v>2015284</v>
      </c>
      <c r="J509">
        <v>166</v>
      </c>
      <c r="K509">
        <v>99.6</v>
      </c>
      <c r="L509" t="str">
        <f>VLOOKUP(C509,List!$A$2:$C$2089,3,)</f>
        <v>Oxford Circus</v>
      </c>
      <c r="M509" t="str">
        <f>VLOOKUP(C509,List!$A$2:$C$2089,2,)</f>
        <v>Bakerloo</v>
      </c>
      <c r="N509" t="str">
        <f t="shared" si="57"/>
        <v>Oxford Circus|Bakerloo</v>
      </c>
      <c r="O509">
        <f>VLOOKUP(N509,Depth!$A$2:$F$427,3,)</f>
        <v>27</v>
      </c>
      <c r="P509">
        <f>VLOOKUP(N509,Depth!$A$2:$F$427,5,)</f>
        <v>104.69</v>
      </c>
      <c r="Q509">
        <f>VLOOKUP(N509,Depth!$A$2:$F$427,6,)</f>
        <v>22.31</v>
      </c>
      <c r="R509">
        <f>VLOOKUP(L509,longitude_latitude!C:J,7,)</f>
        <v>-0.14002524599999999</v>
      </c>
      <c r="S509">
        <f>VLOOKUP(L509,longitude_latitude!C:J,8,)</f>
        <v>51.51481046</v>
      </c>
      <c r="T509">
        <f t="shared" si="58"/>
        <v>-7.2133740073048731</v>
      </c>
      <c r="U509">
        <f>VLOOKUP(M509,LINE!$A$2:$B$13,2,)</f>
        <v>2</v>
      </c>
      <c r="V509">
        <f>VLOOKUP(L509,Entry_exit!B:P,4,)</f>
        <v>133573</v>
      </c>
      <c r="W509">
        <f>2020 - VLOOKUP(L509, age!$A:$D,4,)</f>
        <v>114</v>
      </c>
      <c r="X509">
        <f>VLOOKUP(H509,'air-quality-london-time-of-day'!E:G,3,FALSE)</f>
        <v>17.2</v>
      </c>
      <c r="Y509">
        <f>VLOOKUP(I509,Weather!F:K,2,)</f>
        <v>2</v>
      </c>
      <c r="Z509">
        <f>VLOOKUP(I509,Weather!F:K,3,)</f>
        <v>0</v>
      </c>
      <c r="AA509">
        <f>VLOOKUP(I509,Weather!F:K,4,)</f>
        <v>0.75</v>
      </c>
      <c r="AB509">
        <f>VLOOKUP(I509,Weather!F:K,5,)</f>
        <v>1020</v>
      </c>
      <c r="AC509">
        <f>VLOOKUP(I509,Weather!F:K,6,)</f>
        <v>2</v>
      </c>
    </row>
    <row r="510" spans="1:29" x14ac:dyDescent="0.25">
      <c r="A510" t="s">
        <v>7</v>
      </c>
      <c r="B510" t="s">
        <v>5</v>
      </c>
      <c r="C510" s="1">
        <v>42039.349305555559</v>
      </c>
      <c r="D510" s="3">
        <f t="shared" si="56"/>
        <v>2015</v>
      </c>
      <c r="E510" s="3">
        <f t="shared" si="59"/>
        <v>2</v>
      </c>
      <c r="F510" s="3">
        <f t="shared" si="60"/>
        <v>8</v>
      </c>
      <c r="G510" s="3">
        <f t="shared" si="61"/>
        <v>4</v>
      </c>
      <c r="H510" s="3" t="str">
        <f t="shared" si="62"/>
        <v>201528</v>
      </c>
      <c r="I510" s="3" t="str">
        <f t="shared" si="63"/>
        <v>2015284</v>
      </c>
      <c r="J510">
        <v>165</v>
      </c>
      <c r="K510">
        <v>99</v>
      </c>
      <c r="L510" t="str">
        <f>VLOOKUP(C510,List!$A$2:$C$2089,3,)</f>
        <v>Oxford Circus</v>
      </c>
      <c r="M510" t="str">
        <f>VLOOKUP(C510,List!$A$2:$C$2089,2,)</f>
        <v>Bakerloo</v>
      </c>
      <c r="N510" t="str">
        <f t="shared" si="57"/>
        <v>Oxford Circus|Bakerloo</v>
      </c>
      <c r="O510">
        <f>VLOOKUP(N510,Depth!$A$2:$F$427,3,)</f>
        <v>27</v>
      </c>
      <c r="P510">
        <f>VLOOKUP(N510,Depth!$A$2:$F$427,5,)</f>
        <v>104.69</v>
      </c>
      <c r="Q510">
        <f>VLOOKUP(N510,Depth!$A$2:$F$427,6,)</f>
        <v>22.31</v>
      </c>
      <c r="R510">
        <f>VLOOKUP(L510,longitude_latitude!C:J,7,)</f>
        <v>-0.14002524599999999</v>
      </c>
      <c r="S510">
        <f>VLOOKUP(L510,longitude_latitude!C:J,8,)</f>
        <v>51.51481046</v>
      </c>
      <c r="T510">
        <f t="shared" si="58"/>
        <v>-7.2133740073048731</v>
      </c>
      <c r="U510">
        <f>VLOOKUP(M510,LINE!$A$2:$B$13,2,)</f>
        <v>2</v>
      </c>
      <c r="V510">
        <f>VLOOKUP(L510,Entry_exit!B:P,4,)</f>
        <v>133573</v>
      </c>
      <c r="W510">
        <f>2020 - VLOOKUP(L510, age!$A:$D,4,)</f>
        <v>114</v>
      </c>
      <c r="X510">
        <f>VLOOKUP(H510,'air-quality-london-time-of-day'!E:G,3,FALSE)</f>
        <v>17.2</v>
      </c>
      <c r="Y510">
        <f>VLOOKUP(I510,Weather!F:K,2,)</f>
        <v>2</v>
      </c>
      <c r="Z510">
        <f>VLOOKUP(I510,Weather!F:K,3,)</f>
        <v>0</v>
      </c>
      <c r="AA510">
        <f>VLOOKUP(I510,Weather!F:K,4,)</f>
        <v>0.75</v>
      </c>
      <c r="AB510">
        <f>VLOOKUP(I510,Weather!F:K,5,)</f>
        <v>1020</v>
      </c>
      <c r="AC510">
        <f>VLOOKUP(I510,Weather!F:K,6,)</f>
        <v>2</v>
      </c>
    </row>
    <row r="511" spans="1:29" x14ac:dyDescent="0.25">
      <c r="A511" t="s">
        <v>7</v>
      </c>
      <c r="B511" t="s">
        <v>5</v>
      </c>
      <c r="C511" s="1">
        <v>42039.35</v>
      </c>
      <c r="D511" s="3">
        <f t="shared" si="56"/>
        <v>2015</v>
      </c>
      <c r="E511" s="3">
        <f t="shared" si="59"/>
        <v>2</v>
      </c>
      <c r="F511" s="3">
        <f t="shared" si="60"/>
        <v>8</v>
      </c>
      <c r="G511" s="3">
        <f t="shared" si="61"/>
        <v>4</v>
      </c>
      <c r="H511" s="3" t="str">
        <f t="shared" si="62"/>
        <v>201528</v>
      </c>
      <c r="I511" s="3" t="str">
        <f t="shared" si="63"/>
        <v>2015284</v>
      </c>
      <c r="J511">
        <v>163</v>
      </c>
      <c r="K511">
        <v>97.8</v>
      </c>
      <c r="L511" t="str">
        <f>VLOOKUP(C511,List!$A$2:$C$2089,3,)</f>
        <v>Regent's Park</v>
      </c>
      <c r="M511" t="str">
        <f>VLOOKUP(C511,List!$A$2:$C$2089,2,)</f>
        <v>Bakerloo</v>
      </c>
      <c r="N511" t="str">
        <f t="shared" si="57"/>
        <v>Regent's Park|Bakerloo</v>
      </c>
      <c r="O511">
        <f>VLOOKUP(N511,Depth!$A$2:$F$427,3,)</f>
        <v>28</v>
      </c>
      <c r="P511">
        <f>VLOOKUP(N511,Depth!$A$2:$F$427,5,)</f>
        <v>103.185</v>
      </c>
      <c r="Q511">
        <f>VLOOKUP(N511,Depth!$A$2:$F$427,6,)</f>
        <v>24.815000000000001</v>
      </c>
      <c r="R511">
        <f>VLOOKUP(L511,longitude_latitude!C:J,7,)</f>
        <v>-0.144708117</v>
      </c>
      <c r="S511">
        <f>VLOOKUP(L511,longitude_latitude!C:J,8,)</f>
        <v>51.522770110000003</v>
      </c>
      <c r="T511">
        <f t="shared" si="58"/>
        <v>-7.4557630452419836</v>
      </c>
      <c r="U511">
        <f>VLOOKUP(M511,LINE!$A$2:$B$13,2,)</f>
        <v>2</v>
      </c>
      <c r="V511">
        <f>VLOOKUP(L511,Entry_exit!B:P,4,)</f>
        <v>5487</v>
      </c>
      <c r="W511">
        <f>2020 - VLOOKUP(L511, age!$A:$D,4,)</f>
        <v>114</v>
      </c>
      <c r="X511">
        <f>VLOOKUP(H511,'air-quality-london-time-of-day'!E:G,3,FALSE)</f>
        <v>17.2</v>
      </c>
      <c r="Y511">
        <f>VLOOKUP(I511,Weather!F:K,2,)</f>
        <v>2</v>
      </c>
      <c r="Z511">
        <f>VLOOKUP(I511,Weather!F:K,3,)</f>
        <v>0</v>
      </c>
      <c r="AA511">
        <f>VLOOKUP(I511,Weather!F:K,4,)</f>
        <v>0.75</v>
      </c>
      <c r="AB511">
        <f>VLOOKUP(I511,Weather!F:K,5,)</f>
        <v>1020</v>
      </c>
      <c r="AC511">
        <f>VLOOKUP(I511,Weather!F:K,6,)</f>
        <v>2</v>
      </c>
    </row>
    <row r="512" spans="1:29" x14ac:dyDescent="0.25">
      <c r="A512" t="s">
        <v>7</v>
      </c>
      <c r="B512" t="s">
        <v>5</v>
      </c>
      <c r="C512" s="1">
        <v>42039.350694444445</v>
      </c>
      <c r="D512" s="3">
        <f t="shared" ref="D512:D575" si="64">YEAR(C512)</f>
        <v>2015</v>
      </c>
      <c r="E512" s="3">
        <f t="shared" si="59"/>
        <v>2</v>
      </c>
      <c r="F512" s="3">
        <f t="shared" si="60"/>
        <v>8</v>
      </c>
      <c r="G512" s="3">
        <f t="shared" si="61"/>
        <v>4</v>
      </c>
      <c r="H512" s="3" t="str">
        <f t="shared" si="62"/>
        <v>201528</v>
      </c>
      <c r="I512" s="3" t="str">
        <f t="shared" si="63"/>
        <v>2015284</v>
      </c>
      <c r="J512">
        <v>181</v>
      </c>
      <c r="K512">
        <v>108.6</v>
      </c>
      <c r="L512" t="str">
        <f>VLOOKUP(C512,List!$A$2:$C$2089,3,)</f>
        <v>Baker Street</v>
      </c>
      <c r="M512" t="str">
        <f>VLOOKUP(C512,List!$A$2:$C$2089,2,)</f>
        <v>Bakerloo</v>
      </c>
      <c r="N512" t="str">
        <f t="shared" ref="N512:N575" si="65">L512&amp;"|"&amp;M512</f>
        <v>Baker Street|Bakerloo</v>
      </c>
      <c r="O512">
        <f>VLOOKUP(N512,Depth!$A$2:$F$427,3,)</f>
        <v>27</v>
      </c>
      <c r="P512">
        <f>VLOOKUP(N512,Depth!$A$2:$F$427,5,)</f>
        <v>106.7</v>
      </c>
      <c r="Q512">
        <f>VLOOKUP(N512,Depth!$A$2:$F$427,6,)</f>
        <v>20.3</v>
      </c>
      <c r="R512">
        <f>VLOOKUP(L512,longitude_latitude!C:J,7,)</f>
        <v>-0.155454387</v>
      </c>
      <c r="S512">
        <f>VLOOKUP(L512,longitude_latitude!C:J,8,)</f>
        <v>51.522493869999998</v>
      </c>
      <c r="T512">
        <f t="shared" ref="T512:T575" si="66">R512*S512</f>
        <v>-8.0093977012721069</v>
      </c>
      <c r="U512">
        <f>VLOOKUP(M512,LINE!$A$2:$B$13,2,)</f>
        <v>2</v>
      </c>
      <c r="V512">
        <f>VLOOKUP(L512,Entry_exit!B:P,4,)</f>
        <v>47234</v>
      </c>
      <c r="W512">
        <f>2020 - VLOOKUP(L512, age!$A:$D,4,)</f>
        <v>114</v>
      </c>
      <c r="X512">
        <f>VLOOKUP(H512,'air-quality-london-time-of-day'!E:G,3,FALSE)</f>
        <v>17.2</v>
      </c>
      <c r="Y512">
        <f>VLOOKUP(I512,Weather!F:K,2,)</f>
        <v>2</v>
      </c>
      <c r="Z512">
        <f>VLOOKUP(I512,Weather!F:K,3,)</f>
        <v>0</v>
      </c>
      <c r="AA512">
        <f>VLOOKUP(I512,Weather!F:K,4,)</f>
        <v>0.75</v>
      </c>
      <c r="AB512">
        <f>VLOOKUP(I512,Weather!F:K,5,)</f>
        <v>1020</v>
      </c>
      <c r="AC512">
        <f>VLOOKUP(I512,Weather!F:K,6,)</f>
        <v>2</v>
      </c>
    </row>
    <row r="513" spans="1:29" x14ac:dyDescent="0.25">
      <c r="A513" t="s">
        <v>7</v>
      </c>
      <c r="B513" t="s">
        <v>5</v>
      </c>
      <c r="C513" s="1">
        <v>42039.351388888892</v>
      </c>
      <c r="D513" s="3">
        <f t="shared" si="64"/>
        <v>2015</v>
      </c>
      <c r="E513" s="3">
        <f t="shared" si="59"/>
        <v>2</v>
      </c>
      <c r="F513" s="3">
        <f t="shared" si="60"/>
        <v>8</v>
      </c>
      <c r="G513" s="3">
        <f t="shared" si="61"/>
        <v>4</v>
      </c>
      <c r="H513" s="3" t="str">
        <f t="shared" si="62"/>
        <v>201528</v>
      </c>
      <c r="I513" s="3" t="str">
        <f t="shared" si="63"/>
        <v>2015284</v>
      </c>
      <c r="J513">
        <v>235</v>
      </c>
      <c r="K513">
        <v>141</v>
      </c>
      <c r="L513" t="str">
        <f>VLOOKUP(C513,List!$A$2:$C$2089,3,)</f>
        <v>Baker Street</v>
      </c>
      <c r="M513" t="str">
        <f>VLOOKUP(C513,List!$A$2:$C$2089,2,)</f>
        <v>Bakerloo</v>
      </c>
      <c r="N513" t="str">
        <f t="shared" si="65"/>
        <v>Baker Street|Bakerloo</v>
      </c>
      <c r="O513">
        <f>VLOOKUP(N513,Depth!$A$2:$F$427,3,)</f>
        <v>27</v>
      </c>
      <c r="P513">
        <f>VLOOKUP(N513,Depth!$A$2:$F$427,5,)</f>
        <v>106.7</v>
      </c>
      <c r="Q513">
        <f>VLOOKUP(N513,Depth!$A$2:$F$427,6,)</f>
        <v>20.3</v>
      </c>
      <c r="R513">
        <f>VLOOKUP(L513,longitude_latitude!C:J,7,)</f>
        <v>-0.155454387</v>
      </c>
      <c r="S513">
        <f>VLOOKUP(L513,longitude_latitude!C:J,8,)</f>
        <v>51.522493869999998</v>
      </c>
      <c r="T513">
        <f t="shared" si="66"/>
        <v>-8.0093977012721069</v>
      </c>
      <c r="U513">
        <f>VLOOKUP(M513,LINE!$A$2:$B$13,2,)</f>
        <v>2</v>
      </c>
      <c r="V513">
        <f>VLOOKUP(L513,Entry_exit!B:P,4,)</f>
        <v>47234</v>
      </c>
      <c r="W513">
        <f>2020 - VLOOKUP(L513, age!$A:$D,4,)</f>
        <v>114</v>
      </c>
      <c r="X513">
        <f>VLOOKUP(H513,'air-quality-london-time-of-day'!E:G,3,FALSE)</f>
        <v>17.2</v>
      </c>
      <c r="Y513">
        <f>VLOOKUP(I513,Weather!F:K,2,)</f>
        <v>2</v>
      </c>
      <c r="Z513">
        <f>VLOOKUP(I513,Weather!F:K,3,)</f>
        <v>0</v>
      </c>
      <c r="AA513">
        <f>VLOOKUP(I513,Weather!F:K,4,)</f>
        <v>0.75</v>
      </c>
      <c r="AB513">
        <f>VLOOKUP(I513,Weather!F:K,5,)</f>
        <v>1020</v>
      </c>
      <c r="AC513">
        <f>VLOOKUP(I513,Weather!F:K,6,)</f>
        <v>2</v>
      </c>
    </row>
    <row r="514" spans="1:29" x14ac:dyDescent="0.25">
      <c r="A514" t="s">
        <v>7</v>
      </c>
      <c r="B514" t="s">
        <v>5</v>
      </c>
      <c r="C514" s="1">
        <v>42039.352083333331</v>
      </c>
      <c r="D514" s="3">
        <f t="shared" si="64"/>
        <v>2015</v>
      </c>
      <c r="E514" s="3">
        <f t="shared" si="59"/>
        <v>2</v>
      </c>
      <c r="F514" s="3">
        <f t="shared" si="60"/>
        <v>8</v>
      </c>
      <c r="G514" s="3">
        <f t="shared" si="61"/>
        <v>4</v>
      </c>
      <c r="H514" s="3" t="str">
        <f t="shared" si="62"/>
        <v>201528</v>
      </c>
      <c r="I514" s="3" t="str">
        <f t="shared" si="63"/>
        <v>2015284</v>
      </c>
      <c r="J514">
        <v>209</v>
      </c>
      <c r="K514">
        <v>125.4</v>
      </c>
      <c r="L514" t="str">
        <f>VLOOKUP(C514,List!$A$2:$C$2089,3,)</f>
        <v>Marylebone</v>
      </c>
      <c r="M514" t="str">
        <f>VLOOKUP(C514,List!$A$2:$C$2089,2,)</f>
        <v>Bakerloo</v>
      </c>
      <c r="N514" t="str">
        <f t="shared" si="65"/>
        <v>Marylebone|Bakerloo</v>
      </c>
      <c r="O514">
        <f>VLOOKUP(N514,Depth!$A$2:$F$427,3,)</f>
        <v>29</v>
      </c>
      <c r="P514">
        <f>VLOOKUP(N514,Depth!$A$2:$F$427,5,)</f>
        <v>106.37</v>
      </c>
      <c r="Q514">
        <f>VLOOKUP(N514,Depth!$A$2:$F$427,6,)</f>
        <v>22.63</v>
      </c>
      <c r="R514">
        <f>VLOOKUP(L514,longitude_latitude!C:J,7,)</f>
        <v>-0.16263734599999999</v>
      </c>
      <c r="S514">
        <f>VLOOKUP(L514,longitude_latitude!C:J,8,)</f>
        <v>51.521650790000002</v>
      </c>
      <c r="T514">
        <f t="shared" si="66"/>
        <v>-8.3793445460244023</v>
      </c>
      <c r="U514">
        <f>VLOOKUP(M514,LINE!$A$2:$B$13,2,)</f>
        <v>2</v>
      </c>
      <c r="V514">
        <f>VLOOKUP(L514,Entry_exit!B:P,4,)</f>
        <v>19933</v>
      </c>
      <c r="W514">
        <f>2020 - VLOOKUP(L514, age!$A:$D,4,)</f>
        <v>113</v>
      </c>
      <c r="X514">
        <f>VLOOKUP(H514,'air-quality-london-time-of-day'!E:G,3,FALSE)</f>
        <v>17.2</v>
      </c>
      <c r="Y514">
        <f>VLOOKUP(I514,Weather!F:K,2,)</f>
        <v>2</v>
      </c>
      <c r="Z514">
        <f>VLOOKUP(I514,Weather!F:K,3,)</f>
        <v>0</v>
      </c>
      <c r="AA514">
        <f>VLOOKUP(I514,Weather!F:K,4,)</f>
        <v>0.75</v>
      </c>
      <c r="AB514">
        <f>VLOOKUP(I514,Weather!F:K,5,)</f>
        <v>1020</v>
      </c>
      <c r="AC514">
        <f>VLOOKUP(I514,Weather!F:K,6,)</f>
        <v>2</v>
      </c>
    </row>
    <row r="515" spans="1:29" x14ac:dyDescent="0.25">
      <c r="A515" t="s">
        <v>7</v>
      </c>
      <c r="B515" t="s">
        <v>5</v>
      </c>
      <c r="C515" s="1">
        <v>42039.352777777778</v>
      </c>
      <c r="D515" s="3">
        <f t="shared" si="64"/>
        <v>2015</v>
      </c>
      <c r="E515" s="3">
        <f t="shared" ref="E515:E578" si="67">MONTH(C515)</f>
        <v>2</v>
      </c>
      <c r="F515" s="3">
        <f t="shared" ref="F515:F578" si="68">HOUR(C515)</f>
        <v>8</v>
      </c>
      <c r="G515" s="3">
        <f t="shared" ref="G515:G578" si="69">DAY(C515)</f>
        <v>4</v>
      </c>
      <c r="H515" s="3" t="str">
        <f t="shared" ref="H515:H578" si="70">D515&amp;E515&amp;F515</f>
        <v>201528</v>
      </c>
      <c r="I515" s="3" t="str">
        <f t="shared" ref="I515:I578" si="71">D515&amp;E515&amp;F515&amp;G515</f>
        <v>2015284</v>
      </c>
      <c r="J515">
        <v>198</v>
      </c>
      <c r="K515">
        <v>118.8</v>
      </c>
      <c r="L515" t="str">
        <f>VLOOKUP(C515,List!$A$2:$C$2089,3,)</f>
        <v>Edgware Road</v>
      </c>
      <c r="M515" t="str">
        <f>VLOOKUP(C515,List!$A$2:$C$2089,2,)</f>
        <v>Bakerloo</v>
      </c>
      <c r="N515" t="str">
        <f t="shared" si="65"/>
        <v>Edgware Road|Bakerloo</v>
      </c>
      <c r="O515">
        <f>VLOOKUP(N515,Depth!$A$2:$F$427,3,)</f>
        <v>32</v>
      </c>
      <c r="P515">
        <f>VLOOKUP(N515,Depth!$A$2:$F$427,5,)</f>
        <v>107.13</v>
      </c>
      <c r="Q515">
        <f>VLOOKUP(N515,Depth!$A$2:$F$427,6,)</f>
        <v>24.87</v>
      </c>
      <c r="R515">
        <f>VLOOKUP(L515,longitude_latitude!C:J,7,)</f>
        <v>-0.16617074200000001</v>
      </c>
      <c r="S515">
        <f>VLOOKUP(L515,longitude_latitude!C:J,8,)</f>
        <v>51.51936413</v>
      </c>
      <c r="T515">
        <f t="shared" si="66"/>
        <v>-8.5610109648502846</v>
      </c>
      <c r="U515">
        <f>VLOOKUP(M515,LINE!$A$2:$B$13,2,)</f>
        <v>2</v>
      </c>
      <c r="V515">
        <f>VLOOKUP(L515,Entry_exit!B:P,4,)</f>
        <v>7098</v>
      </c>
      <c r="W515">
        <f>2020 - VLOOKUP(L515, age!$A:$D,4,)</f>
        <v>113</v>
      </c>
      <c r="X515">
        <f>VLOOKUP(H515,'air-quality-london-time-of-day'!E:G,3,FALSE)</f>
        <v>17.2</v>
      </c>
      <c r="Y515">
        <f>VLOOKUP(I515,Weather!F:K,2,)</f>
        <v>2</v>
      </c>
      <c r="Z515">
        <f>VLOOKUP(I515,Weather!F:K,3,)</f>
        <v>0</v>
      </c>
      <c r="AA515">
        <f>VLOOKUP(I515,Weather!F:K,4,)</f>
        <v>0.75</v>
      </c>
      <c r="AB515">
        <f>VLOOKUP(I515,Weather!F:K,5,)</f>
        <v>1020</v>
      </c>
      <c r="AC515">
        <f>VLOOKUP(I515,Weather!F:K,6,)</f>
        <v>2</v>
      </c>
    </row>
    <row r="516" spans="1:29" x14ac:dyDescent="0.25">
      <c r="A516" t="s">
        <v>7</v>
      </c>
      <c r="B516" t="s">
        <v>5</v>
      </c>
      <c r="C516" s="1">
        <v>42039.353472222225</v>
      </c>
      <c r="D516" s="3">
        <f t="shared" si="64"/>
        <v>2015</v>
      </c>
      <c r="E516" s="3">
        <f t="shared" si="67"/>
        <v>2</v>
      </c>
      <c r="F516" s="3">
        <f t="shared" si="68"/>
        <v>8</v>
      </c>
      <c r="G516" s="3">
        <f t="shared" si="69"/>
        <v>4</v>
      </c>
      <c r="H516" s="3" t="str">
        <f t="shared" si="70"/>
        <v>201528</v>
      </c>
      <c r="I516" s="3" t="str">
        <f t="shared" si="71"/>
        <v>2015284</v>
      </c>
      <c r="J516">
        <v>163</v>
      </c>
      <c r="K516">
        <v>97.8</v>
      </c>
      <c r="L516" t="str">
        <f>VLOOKUP(C516,List!$A$2:$C$2089,3,)</f>
        <v>Edgware Road</v>
      </c>
      <c r="M516" t="str">
        <f>VLOOKUP(C516,List!$A$2:$C$2089,2,)</f>
        <v>Bakerloo</v>
      </c>
      <c r="N516" t="str">
        <f t="shared" si="65"/>
        <v>Edgware Road|Bakerloo</v>
      </c>
      <c r="O516">
        <f>VLOOKUP(N516,Depth!$A$2:$F$427,3,)</f>
        <v>32</v>
      </c>
      <c r="P516">
        <f>VLOOKUP(N516,Depth!$A$2:$F$427,5,)</f>
        <v>107.13</v>
      </c>
      <c r="Q516">
        <f>VLOOKUP(N516,Depth!$A$2:$F$427,6,)</f>
        <v>24.87</v>
      </c>
      <c r="R516">
        <f>VLOOKUP(L516,longitude_latitude!C:J,7,)</f>
        <v>-0.16617074200000001</v>
      </c>
      <c r="S516">
        <f>VLOOKUP(L516,longitude_latitude!C:J,8,)</f>
        <v>51.51936413</v>
      </c>
      <c r="T516">
        <f t="shared" si="66"/>
        <v>-8.5610109648502846</v>
      </c>
      <c r="U516">
        <f>VLOOKUP(M516,LINE!$A$2:$B$13,2,)</f>
        <v>2</v>
      </c>
      <c r="V516">
        <f>VLOOKUP(L516,Entry_exit!B:P,4,)</f>
        <v>7098</v>
      </c>
      <c r="W516">
        <f>2020 - VLOOKUP(L516, age!$A:$D,4,)</f>
        <v>113</v>
      </c>
      <c r="X516">
        <f>VLOOKUP(H516,'air-quality-london-time-of-day'!E:G,3,FALSE)</f>
        <v>17.2</v>
      </c>
      <c r="Y516">
        <f>VLOOKUP(I516,Weather!F:K,2,)</f>
        <v>2</v>
      </c>
      <c r="Z516">
        <f>VLOOKUP(I516,Weather!F:K,3,)</f>
        <v>0</v>
      </c>
      <c r="AA516">
        <f>VLOOKUP(I516,Weather!F:K,4,)</f>
        <v>0.75</v>
      </c>
      <c r="AB516">
        <f>VLOOKUP(I516,Weather!F:K,5,)</f>
        <v>1020</v>
      </c>
      <c r="AC516">
        <f>VLOOKUP(I516,Weather!F:K,6,)</f>
        <v>2</v>
      </c>
    </row>
    <row r="517" spans="1:29" x14ac:dyDescent="0.25">
      <c r="A517" t="s">
        <v>7</v>
      </c>
      <c r="B517" t="s">
        <v>5</v>
      </c>
      <c r="C517" s="1">
        <v>42039.354166666664</v>
      </c>
      <c r="D517" s="3">
        <f t="shared" si="64"/>
        <v>2015</v>
      </c>
      <c r="E517" s="3">
        <f t="shared" si="67"/>
        <v>2</v>
      </c>
      <c r="F517" s="3">
        <f t="shared" si="68"/>
        <v>8</v>
      </c>
      <c r="G517" s="3">
        <f t="shared" si="69"/>
        <v>4</v>
      </c>
      <c r="H517" s="3" t="str">
        <f t="shared" si="70"/>
        <v>201528</v>
      </c>
      <c r="I517" s="3" t="str">
        <f t="shared" si="71"/>
        <v>2015284</v>
      </c>
      <c r="J517">
        <v>174</v>
      </c>
      <c r="K517">
        <v>104.4</v>
      </c>
      <c r="L517" t="str">
        <f>VLOOKUP(C517,List!$A$2:$C$2089,3,)</f>
        <v>Paddington</v>
      </c>
      <c r="M517" t="str">
        <f>VLOOKUP(C517,List!$A$2:$C$2089,2,)</f>
        <v>Bakerloo</v>
      </c>
      <c r="N517" t="str">
        <f t="shared" si="65"/>
        <v>Paddington|Bakerloo</v>
      </c>
      <c r="O517">
        <f>VLOOKUP(N517,Depth!$A$2:$F$427,3,)</f>
        <v>25</v>
      </c>
      <c r="P517">
        <f>VLOOKUP(N517,Depth!$A$2:$F$427,5,)</f>
        <v>109.27</v>
      </c>
      <c r="Q517">
        <f>VLOOKUP(N517,Depth!$A$2:$F$427,6,)</f>
        <v>15.73</v>
      </c>
      <c r="R517">
        <f>VLOOKUP(L517,longitude_latitude!C:J,7,)</f>
        <v>-0.17378948499999999</v>
      </c>
      <c r="S517">
        <f>VLOOKUP(L517,longitude_latitude!C:J,8,)</f>
        <v>51.514994909999999</v>
      </c>
      <c r="T517">
        <f t="shared" si="66"/>
        <v>-8.9527644351865217</v>
      </c>
      <c r="U517">
        <f>VLOOKUP(M517,LINE!$A$2:$B$13,2,)</f>
        <v>2</v>
      </c>
      <c r="V517">
        <f>VLOOKUP(L517,Entry_exit!B:P,4,)</f>
        <v>79872</v>
      </c>
      <c r="W517">
        <f>2020 - VLOOKUP(L517, age!$A:$D,4,)</f>
        <v>107</v>
      </c>
      <c r="X517">
        <f>VLOOKUP(H517,'air-quality-london-time-of-day'!E:G,3,FALSE)</f>
        <v>17.2</v>
      </c>
      <c r="Y517">
        <f>VLOOKUP(I517,Weather!F:K,2,)</f>
        <v>2</v>
      </c>
      <c r="Z517">
        <f>VLOOKUP(I517,Weather!F:K,3,)</f>
        <v>0</v>
      </c>
      <c r="AA517">
        <f>VLOOKUP(I517,Weather!F:K,4,)</f>
        <v>0.75</v>
      </c>
      <c r="AB517">
        <f>VLOOKUP(I517,Weather!F:K,5,)</f>
        <v>1020</v>
      </c>
      <c r="AC517">
        <f>VLOOKUP(I517,Weather!F:K,6,)</f>
        <v>2</v>
      </c>
    </row>
    <row r="518" spans="1:29" x14ac:dyDescent="0.25">
      <c r="A518" t="s">
        <v>7</v>
      </c>
      <c r="B518" t="s">
        <v>5</v>
      </c>
      <c r="C518" s="1">
        <v>42039.354861111111</v>
      </c>
      <c r="D518" s="3">
        <f t="shared" si="64"/>
        <v>2015</v>
      </c>
      <c r="E518" s="3">
        <f t="shared" si="67"/>
        <v>2</v>
      </c>
      <c r="F518" s="3">
        <f t="shared" si="68"/>
        <v>8</v>
      </c>
      <c r="G518" s="3">
        <f t="shared" si="69"/>
        <v>4</v>
      </c>
      <c r="H518" s="3" t="str">
        <f t="shared" si="70"/>
        <v>201528</v>
      </c>
      <c r="I518" s="3" t="str">
        <f t="shared" si="71"/>
        <v>2015284</v>
      </c>
      <c r="J518">
        <v>204</v>
      </c>
      <c r="K518">
        <v>122.4</v>
      </c>
      <c r="L518" t="str">
        <f>VLOOKUP(C518,List!$A$2:$C$2089,3,)</f>
        <v>Paddington</v>
      </c>
      <c r="M518" t="str">
        <f>VLOOKUP(C518,List!$A$2:$C$2089,2,)</f>
        <v>Bakerloo</v>
      </c>
      <c r="N518" t="str">
        <f t="shared" si="65"/>
        <v>Paddington|Bakerloo</v>
      </c>
      <c r="O518">
        <f>VLOOKUP(N518,Depth!$A$2:$F$427,3,)</f>
        <v>25</v>
      </c>
      <c r="P518">
        <f>VLOOKUP(N518,Depth!$A$2:$F$427,5,)</f>
        <v>109.27</v>
      </c>
      <c r="Q518">
        <f>VLOOKUP(N518,Depth!$A$2:$F$427,6,)</f>
        <v>15.73</v>
      </c>
      <c r="R518">
        <f>VLOOKUP(L518,longitude_latitude!C:J,7,)</f>
        <v>-0.17378948499999999</v>
      </c>
      <c r="S518">
        <f>VLOOKUP(L518,longitude_latitude!C:J,8,)</f>
        <v>51.514994909999999</v>
      </c>
      <c r="T518">
        <f t="shared" si="66"/>
        <v>-8.9527644351865217</v>
      </c>
      <c r="U518">
        <f>VLOOKUP(M518,LINE!$A$2:$B$13,2,)</f>
        <v>2</v>
      </c>
      <c r="V518">
        <f>VLOOKUP(L518,Entry_exit!B:P,4,)</f>
        <v>79872</v>
      </c>
      <c r="W518">
        <f>2020 - VLOOKUP(L518, age!$A:$D,4,)</f>
        <v>107</v>
      </c>
      <c r="X518">
        <f>VLOOKUP(H518,'air-quality-london-time-of-day'!E:G,3,FALSE)</f>
        <v>17.2</v>
      </c>
      <c r="Y518">
        <f>VLOOKUP(I518,Weather!F:K,2,)</f>
        <v>2</v>
      </c>
      <c r="Z518">
        <f>VLOOKUP(I518,Weather!F:K,3,)</f>
        <v>0</v>
      </c>
      <c r="AA518">
        <f>VLOOKUP(I518,Weather!F:K,4,)</f>
        <v>0.75</v>
      </c>
      <c r="AB518">
        <f>VLOOKUP(I518,Weather!F:K,5,)</f>
        <v>1020</v>
      </c>
      <c r="AC518">
        <f>VLOOKUP(I518,Weather!F:K,6,)</f>
        <v>2</v>
      </c>
    </row>
    <row r="519" spans="1:29" x14ac:dyDescent="0.25">
      <c r="A519" t="s">
        <v>7</v>
      </c>
      <c r="B519" t="s">
        <v>5</v>
      </c>
      <c r="C519" s="1">
        <v>42039.355555555558</v>
      </c>
      <c r="D519" s="3">
        <f t="shared" si="64"/>
        <v>2015</v>
      </c>
      <c r="E519" s="3">
        <f t="shared" si="67"/>
        <v>2</v>
      </c>
      <c r="F519" s="3">
        <f t="shared" si="68"/>
        <v>8</v>
      </c>
      <c r="G519" s="3">
        <f t="shared" si="69"/>
        <v>4</v>
      </c>
      <c r="H519" s="3" t="str">
        <f t="shared" si="70"/>
        <v>201528</v>
      </c>
      <c r="I519" s="3" t="str">
        <f t="shared" si="71"/>
        <v>2015284</v>
      </c>
      <c r="J519">
        <v>236</v>
      </c>
      <c r="K519">
        <v>141.6</v>
      </c>
      <c r="L519" t="str">
        <f>VLOOKUP(C519,List!$A$2:$C$2089,3,)</f>
        <v>Warwick Avenue</v>
      </c>
      <c r="M519" t="str">
        <f>VLOOKUP(C519,List!$A$2:$C$2089,2,)</f>
        <v>Bakerloo</v>
      </c>
      <c r="N519" t="str">
        <f t="shared" si="65"/>
        <v>Warwick Avenue|Bakerloo</v>
      </c>
      <c r="O519">
        <f>VLOOKUP(N519,Depth!$A$2:$F$427,3,)</f>
        <v>27</v>
      </c>
      <c r="P519">
        <f>VLOOKUP(N519,Depth!$A$2:$F$427,5,)</f>
        <v>112.47</v>
      </c>
      <c r="Q519">
        <f>VLOOKUP(N519,Depth!$A$2:$F$427,6,)</f>
        <v>14.53</v>
      </c>
      <c r="R519">
        <f>VLOOKUP(L519,longitude_latitude!C:J,7,)</f>
        <v>-0.182005998</v>
      </c>
      <c r="S519">
        <f>VLOOKUP(L519,longitude_latitude!C:J,8,)</f>
        <v>51.522691180000002</v>
      </c>
      <c r="T519">
        <f t="shared" si="66"/>
        <v>-9.3774388278616989</v>
      </c>
      <c r="U519">
        <f>VLOOKUP(M519,LINE!$A$2:$B$13,2,)</f>
        <v>2</v>
      </c>
      <c r="V519">
        <f>VLOOKUP(L519,Entry_exit!B:P,4,)</f>
        <v>7327</v>
      </c>
      <c r="W519">
        <f>2020 - VLOOKUP(L519, age!$A:$D,4,)</f>
        <v>105</v>
      </c>
      <c r="X519">
        <f>VLOOKUP(H519,'air-quality-london-time-of-day'!E:G,3,FALSE)</f>
        <v>17.2</v>
      </c>
      <c r="Y519">
        <f>VLOOKUP(I519,Weather!F:K,2,)</f>
        <v>2</v>
      </c>
      <c r="Z519">
        <f>VLOOKUP(I519,Weather!F:K,3,)</f>
        <v>0</v>
      </c>
      <c r="AA519">
        <f>VLOOKUP(I519,Weather!F:K,4,)</f>
        <v>0.75</v>
      </c>
      <c r="AB519">
        <f>VLOOKUP(I519,Weather!F:K,5,)</f>
        <v>1020</v>
      </c>
      <c r="AC519">
        <f>VLOOKUP(I519,Weather!F:K,6,)</f>
        <v>2</v>
      </c>
    </row>
    <row r="520" spans="1:29" x14ac:dyDescent="0.25">
      <c r="A520" t="s">
        <v>7</v>
      </c>
      <c r="B520" t="s">
        <v>5</v>
      </c>
      <c r="C520" s="1">
        <v>42039.356249999997</v>
      </c>
      <c r="D520" s="3">
        <f t="shared" si="64"/>
        <v>2015</v>
      </c>
      <c r="E520" s="3">
        <f t="shared" si="67"/>
        <v>2</v>
      </c>
      <c r="F520" s="3">
        <f t="shared" si="68"/>
        <v>8</v>
      </c>
      <c r="G520" s="3">
        <f t="shared" si="69"/>
        <v>4</v>
      </c>
      <c r="H520" s="3" t="str">
        <f t="shared" si="70"/>
        <v>201528</v>
      </c>
      <c r="I520" s="3" t="str">
        <f t="shared" si="71"/>
        <v>2015284</v>
      </c>
      <c r="J520">
        <v>218</v>
      </c>
      <c r="K520">
        <v>130.80000000000001</v>
      </c>
      <c r="L520" t="str">
        <f>VLOOKUP(C520,List!$A$2:$C$2089,3,)</f>
        <v>Maida Vale</v>
      </c>
      <c r="M520" t="str">
        <f>VLOOKUP(C520,List!$A$2:$C$2089,2,)</f>
        <v>Bakerloo</v>
      </c>
      <c r="N520" t="str">
        <f t="shared" si="65"/>
        <v>Maida Vale|Bakerloo</v>
      </c>
      <c r="O520">
        <f>VLOOKUP(N520,Depth!$A$2:$F$427,3,)</f>
        <v>31</v>
      </c>
      <c r="P520">
        <f>VLOOKUP(N520,Depth!$A$2:$F$427,5,)</f>
        <v>116.58</v>
      </c>
      <c r="Q520">
        <f>VLOOKUP(N520,Depth!$A$2:$F$427,6,)</f>
        <v>14.42</v>
      </c>
      <c r="R520">
        <f>VLOOKUP(L520,longitude_latitude!C:J,7,)</f>
        <v>-0.18422855699999999</v>
      </c>
      <c r="S520">
        <f>VLOOKUP(L520,longitude_latitude!C:J,8,)</f>
        <v>51.529222189999999</v>
      </c>
      <c r="T520">
        <f t="shared" si="66"/>
        <v>-9.4931542473960793</v>
      </c>
      <c r="U520">
        <f>VLOOKUP(M520,LINE!$A$2:$B$13,2,)</f>
        <v>2</v>
      </c>
      <c r="V520">
        <f>VLOOKUP(L520,Entry_exit!B:P,4,)</f>
        <v>5557</v>
      </c>
      <c r="W520">
        <f>2020 - VLOOKUP(L520, age!$A:$D,4,)</f>
        <v>105</v>
      </c>
      <c r="X520">
        <f>VLOOKUP(H520,'air-quality-london-time-of-day'!E:G,3,FALSE)</f>
        <v>17.2</v>
      </c>
      <c r="Y520">
        <f>VLOOKUP(I520,Weather!F:K,2,)</f>
        <v>2</v>
      </c>
      <c r="Z520">
        <f>VLOOKUP(I520,Weather!F:K,3,)</f>
        <v>0</v>
      </c>
      <c r="AA520">
        <f>VLOOKUP(I520,Weather!F:K,4,)</f>
        <v>0.75</v>
      </c>
      <c r="AB520">
        <f>VLOOKUP(I520,Weather!F:K,5,)</f>
        <v>1020</v>
      </c>
      <c r="AC520">
        <f>VLOOKUP(I520,Weather!F:K,6,)</f>
        <v>2</v>
      </c>
    </row>
    <row r="521" spans="1:29" x14ac:dyDescent="0.25">
      <c r="A521" t="s">
        <v>7</v>
      </c>
      <c r="B521" t="s">
        <v>5</v>
      </c>
      <c r="C521" s="1">
        <v>42039.357638888891</v>
      </c>
      <c r="D521" s="3">
        <f t="shared" si="64"/>
        <v>2015</v>
      </c>
      <c r="E521" s="3">
        <f t="shared" si="67"/>
        <v>2</v>
      </c>
      <c r="F521" s="3">
        <f t="shared" si="68"/>
        <v>8</v>
      </c>
      <c r="G521" s="3">
        <f t="shared" si="69"/>
        <v>4</v>
      </c>
      <c r="H521" s="3" t="str">
        <f t="shared" si="70"/>
        <v>201528</v>
      </c>
      <c r="I521" s="3" t="str">
        <f t="shared" si="71"/>
        <v>2015284</v>
      </c>
      <c r="J521">
        <v>152</v>
      </c>
      <c r="K521">
        <v>91.2</v>
      </c>
      <c r="L521" t="str">
        <f>VLOOKUP(C521,List!$A$2:$C$2089,3,)</f>
        <v>Maida Vale</v>
      </c>
      <c r="M521" t="str">
        <f>VLOOKUP(C521,List!$A$2:$C$2089,2,)</f>
        <v>Bakerloo</v>
      </c>
      <c r="N521" t="str">
        <f t="shared" si="65"/>
        <v>Maida Vale|Bakerloo</v>
      </c>
      <c r="O521">
        <f>VLOOKUP(N521,Depth!$A$2:$F$427,3,)</f>
        <v>31</v>
      </c>
      <c r="P521">
        <f>VLOOKUP(N521,Depth!$A$2:$F$427,5,)</f>
        <v>116.58</v>
      </c>
      <c r="Q521">
        <f>VLOOKUP(N521,Depth!$A$2:$F$427,6,)</f>
        <v>14.42</v>
      </c>
      <c r="R521">
        <f>VLOOKUP(L521,longitude_latitude!C:J,7,)</f>
        <v>-0.18422855699999999</v>
      </c>
      <c r="S521">
        <f>VLOOKUP(L521,longitude_latitude!C:J,8,)</f>
        <v>51.529222189999999</v>
      </c>
      <c r="T521">
        <f t="shared" si="66"/>
        <v>-9.4931542473960793</v>
      </c>
      <c r="U521">
        <f>VLOOKUP(M521,LINE!$A$2:$B$13,2,)</f>
        <v>2</v>
      </c>
      <c r="V521">
        <f>VLOOKUP(L521,Entry_exit!B:P,4,)</f>
        <v>5557</v>
      </c>
      <c r="W521">
        <f>2020 - VLOOKUP(L521, age!$A:$D,4,)</f>
        <v>105</v>
      </c>
      <c r="X521">
        <f>VLOOKUP(H521,'air-quality-london-time-of-day'!E:G,3,FALSE)</f>
        <v>17.2</v>
      </c>
      <c r="Y521">
        <f>VLOOKUP(I521,Weather!F:K,2,)</f>
        <v>2</v>
      </c>
      <c r="Z521">
        <f>VLOOKUP(I521,Weather!F:K,3,)</f>
        <v>0</v>
      </c>
      <c r="AA521">
        <f>VLOOKUP(I521,Weather!F:K,4,)</f>
        <v>0.75</v>
      </c>
      <c r="AB521">
        <f>VLOOKUP(I521,Weather!F:K,5,)</f>
        <v>1020</v>
      </c>
      <c r="AC521">
        <f>VLOOKUP(I521,Weather!F:K,6,)</f>
        <v>2</v>
      </c>
    </row>
    <row r="522" spans="1:29" x14ac:dyDescent="0.25">
      <c r="A522" t="s">
        <v>7</v>
      </c>
      <c r="B522" t="s">
        <v>5</v>
      </c>
      <c r="C522" s="1">
        <v>42039.35833333333</v>
      </c>
      <c r="D522" s="3">
        <f t="shared" si="64"/>
        <v>2015</v>
      </c>
      <c r="E522" s="3">
        <f t="shared" si="67"/>
        <v>2</v>
      </c>
      <c r="F522" s="3">
        <f t="shared" si="68"/>
        <v>8</v>
      </c>
      <c r="G522" s="3">
        <f t="shared" si="69"/>
        <v>4</v>
      </c>
      <c r="H522" s="3" t="str">
        <f t="shared" si="70"/>
        <v>201528</v>
      </c>
      <c r="I522" s="3" t="str">
        <f t="shared" si="71"/>
        <v>2015284</v>
      </c>
      <c r="J522">
        <v>154</v>
      </c>
      <c r="K522">
        <v>92.4</v>
      </c>
      <c r="L522" t="str">
        <f>VLOOKUP(C522,List!$A$2:$C$2089,3,)</f>
        <v>Maida Vale</v>
      </c>
      <c r="M522" t="str">
        <f>VLOOKUP(C522,List!$A$2:$C$2089,2,)</f>
        <v>Bakerloo</v>
      </c>
      <c r="N522" t="str">
        <f t="shared" si="65"/>
        <v>Maida Vale|Bakerloo</v>
      </c>
      <c r="O522">
        <f>VLOOKUP(N522,Depth!$A$2:$F$427,3,)</f>
        <v>31</v>
      </c>
      <c r="P522">
        <f>VLOOKUP(N522,Depth!$A$2:$F$427,5,)</f>
        <v>116.58</v>
      </c>
      <c r="Q522">
        <f>VLOOKUP(N522,Depth!$A$2:$F$427,6,)</f>
        <v>14.42</v>
      </c>
      <c r="R522">
        <f>VLOOKUP(L522,longitude_latitude!C:J,7,)</f>
        <v>-0.18422855699999999</v>
      </c>
      <c r="S522">
        <f>VLOOKUP(L522,longitude_latitude!C:J,8,)</f>
        <v>51.529222189999999</v>
      </c>
      <c r="T522">
        <f t="shared" si="66"/>
        <v>-9.4931542473960793</v>
      </c>
      <c r="U522">
        <f>VLOOKUP(M522,LINE!$A$2:$B$13,2,)</f>
        <v>2</v>
      </c>
      <c r="V522">
        <f>VLOOKUP(L522,Entry_exit!B:P,4,)</f>
        <v>5557</v>
      </c>
      <c r="W522">
        <f>2020 - VLOOKUP(L522, age!$A:$D,4,)</f>
        <v>105</v>
      </c>
      <c r="X522">
        <f>VLOOKUP(H522,'air-quality-london-time-of-day'!E:G,3,FALSE)</f>
        <v>17.2</v>
      </c>
      <c r="Y522">
        <f>VLOOKUP(I522,Weather!F:K,2,)</f>
        <v>2</v>
      </c>
      <c r="Z522">
        <f>VLOOKUP(I522,Weather!F:K,3,)</f>
        <v>0</v>
      </c>
      <c r="AA522">
        <f>VLOOKUP(I522,Weather!F:K,4,)</f>
        <v>0.75</v>
      </c>
      <c r="AB522">
        <f>VLOOKUP(I522,Weather!F:K,5,)</f>
        <v>1020</v>
      </c>
      <c r="AC522">
        <f>VLOOKUP(I522,Weather!F:K,6,)</f>
        <v>2</v>
      </c>
    </row>
    <row r="523" spans="1:29" x14ac:dyDescent="0.25">
      <c r="A523" t="s">
        <v>7</v>
      </c>
      <c r="B523" t="s">
        <v>5</v>
      </c>
      <c r="C523" s="1">
        <v>42039.359027777777</v>
      </c>
      <c r="D523" s="3">
        <f t="shared" si="64"/>
        <v>2015</v>
      </c>
      <c r="E523" s="3">
        <f t="shared" si="67"/>
        <v>2</v>
      </c>
      <c r="F523" s="3">
        <f t="shared" si="68"/>
        <v>8</v>
      </c>
      <c r="G523" s="3">
        <f t="shared" si="69"/>
        <v>4</v>
      </c>
      <c r="H523" s="3" t="str">
        <f t="shared" si="70"/>
        <v>201528</v>
      </c>
      <c r="I523" s="3" t="str">
        <f t="shared" si="71"/>
        <v>2015284</v>
      </c>
      <c r="J523">
        <v>161</v>
      </c>
      <c r="K523">
        <v>96.6</v>
      </c>
      <c r="L523" t="str">
        <f>VLOOKUP(C523,List!$A$2:$C$2089,3,)</f>
        <v>Kilburn Park</v>
      </c>
      <c r="M523" t="str">
        <f>VLOOKUP(C523,List!$A$2:$C$2089,2,)</f>
        <v>Bakerloo</v>
      </c>
      <c r="N523" t="str">
        <f t="shared" si="65"/>
        <v>Kilburn Park|Bakerloo</v>
      </c>
      <c r="O523">
        <f>VLOOKUP(N523,Depth!$A$2:$F$427,3,)</f>
        <v>27</v>
      </c>
      <c r="P523">
        <f>VLOOKUP(N523,Depth!$A$2:$F$427,5,)</f>
        <v>119.52</v>
      </c>
      <c r="Q523">
        <f>VLOOKUP(N523,Depth!$A$2:$F$427,6,)</f>
        <v>7.48</v>
      </c>
      <c r="R523">
        <f>VLOOKUP(L523,longitude_latitude!C:J,7,)</f>
        <v>-0.192420271</v>
      </c>
      <c r="S523">
        <f>VLOOKUP(L523,longitude_latitude!C:J,8,)</f>
        <v>51.534441389999998</v>
      </c>
      <c r="T523">
        <f t="shared" si="66"/>
        <v>-9.916271178097416</v>
      </c>
      <c r="U523">
        <f>VLOOKUP(M523,LINE!$A$2:$B$13,2,)</f>
        <v>2</v>
      </c>
      <c r="V523">
        <f>VLOOKUP(L523,Entry_exit!B:P,4,)</f>
        <v>5259</v>
      </c>
      <c r="W523">
        <f>2020 - VLOOKUP(L523, age!$A:$D,4,)</f>
        <v>105</v>
      </c>
      <c r="X523">
        <f>VLOOKUP(H523,'air-quality-london-time-of-day'!E:G,3,FALSE)</f>
        <v>17.2</v>
      </c>
      <c r="Y523">
        <f>VLOOKUP(I523,Weather!F:K,2,)</f>
        <v>2</v>
      </c>
      <c r="Z523">
        <f>VLOOKUP(I523,Weather!F:K,3,)</f>
        <v>0</v>
      </c>
      <c r="AA523">
        <f>VLOOKUP(I523,Weather!F:K,4,)</f>
        <v>0.75</v>
      </c>
      <c r="AB523">
        <f>VLOOKUP(I523,Weather!F:K,5,)</f>
        <v>1020</v>
      </c>
      <c r="AC523">
        <f>VLOOKUP(I523,Weather!F:K,6,)</f>
        <v>2</v>
      </c>
    </row>
    <row r="524" spans="1:29" x14ac:dyDescent="0.25">
      <c r="A524" t="s">
        <v>7</v>
      </c>
      <c r="B524" t="s">
        <v>5</v>
      </c>
      <c r="C524" s="1">
        <v>42039.359722222223</v>
      </c>
      <c r="D524" s="3">
        <f t="shared" si="64"/>
        <v>2015</v>
      </c>
      <c r="E524" s="3">
        <f t="shared" si="67"/>
        <v>2</v>
      </c>
      <c r="F524" s="3">
        <f t="shared" si="68"/>
        <v>8</v>
      </c>
      <c r="G524" s="3">
        <f t="shared" si="69"/>
        <v>4</v>
      </c>
      <c r="H524" s="3" t="str">
        <f t="shared" si="70"/>
        <v>201528</v>
      </c>
      <c r="I524" s="3" t="str">
        <f t="shared" si="71"/>
        <v>2015284</v>
      </c>
      <c r="J524">
        <v>159</v>
      </c>
      <c r="K524">
        <v>95.4</v>
      </c>
      <c r="L524" t="str">
        <f>VLOOKUP(C524,List!$A$2:$C$2089,3,)</f>
        <v>Kilburn Park</v>
      </c>
      <c r="M524" t="str">
        <f>VLOOKUP(C524,List!$A$2:$C$2089,2,)</f>
        <v>Bakerloo</v>
      </c>
      <c r="N524" t="str">
        <f t="shared" si="65"/>
        <v>Kilburn Park|Bakerloo</v>
      </c>
      <c r="O524">
        <f>VLOOKUP(N524,Depth!$A$2:$F$427,3,)</f>
        <v>27</v>
      </c>
      <c r="P524">
        <f>VLOOKUP(N524,Depth!$A$2:$F$427,5,)</f>
        <v>119.52</v>
      </c>
      <c r="Q524">
        <f>VLOOKUP(N524,Depth!$A$2:$F$427,6,)</f>
        <v>7.48</v>
      </c>
      <c r="R524">
        <f>VLOOKUP(L524,longitude_latitude!C:J,7,)</f>
        <v>-0.192420271</v>
      </c>
      <c r="S524">
        <f>VLOOKUP(L524,longitude_latitude!C:J,8,)</f>
        <v>51.534441389999998</v>
      </c>
      <c r="T524">
        <f t="shared" si="66"/>
        <v>-9.916271178097416</v>
      </c>
      <c r="U524">
        <f>VLOOKUP(M524,LINE!$A$2:$B$13,2,)</f>
        <v>2</v>
      </c>
      <c r="V524">
        <f>VLOOKUP(L524,Entry_exit!B:P,4,)</f>
        <v>5259</v>
      </c>
      <c r="W524">
        <f>2020 - VLOOKUP(L524, age!$A:$D,4,)</f>
        <v>105</v>
      </c>
      <c r="X524">
        <f>VLOOKUP(H524,'air-quality-london-time-of-day'!E:G,3,FALSE)</f>
        <v>17.2</v>
      </c>
      <c r="Y524">
        <f>VLOOKUP(I524,Weather!F:K,2,)</f>
        <v>2</v>
      </c>
      <c r="Z524">
        <f>VLOOKUP(I524,Weather!F:K,3,)</f>
        <v>0</v>
      </c>
      <c r="AA524">
        <f>VLOOKUP(I524,Weather!F:K,4,)</f>
        <v>0.75</v>
      </c>
      <c r="AB524">
        <f>VLOOKUP(I524,Weather!F:K,5,)</f>
        <v>1020</v>
      </c>
      <c r="AC524">
        <f>VLOOKUP(I524,Weather!F:K,6,)</f>
        <v>2</v>
      </c>
    </row>
    <row r="525" spans="1:29" x14ac:dyDescent="0.25">
      <c r="A525" t="s">
        <v>7</v>
      </c>
      <c r="B525" t="s">
        <v>5</v>
      </c>
      <c r="C525" s="1">
        <v>42039.36041666667</v>
      </c>
      <c r="D525" s="3">
        <f t="shared" si="64"/>
        <v>2015</v>
      </c>
      <c r="E525" s="3">
        <f t="shared" si="67"/>
        <v>2</v>
      </c>
      <c r="F525" s="3">
        <f t="shared" si="68"/>
        <v>8</v>
      </c>
      <c r="G525" s="3">
        <f t="shared" si="69"/>
        <v>4</v>
      </c>
      <c r="H525" s="3" t="str">
        <f t="shared" si="70"/>
        <v>201528</v>
      </c>
      <c r="I525" s="3" t="str">
        <f t="shared" si="71"/>
        <v>2015284</v>
      </c>
      <c r="J525">
        <v>88</v>
      </c>
      <c r="K525">
        <v>52.8</v>
      </c>
      <c r="L525" t="str">
        <f>VLOOKUP(C525,List!$A$2:$C$2089,3,)</f>
        <v>Kilburn Park</v>
      </c>
      <c r="M525" t="str">
        <f>VLOOKUP(C525,List!$A$2:$C$2089,2,)</f>
        <v>Bakerloo</v>
      </c>
      <c r="N525" t="str">
        <f t="shared" si="65"/>
        <v>Kilburn Park|Bakerloo</v>
      </c>
      <c r="O525">
        <f>VLOOKUP(N525,Depth!$A$2:$F$427,3,)</f>
        <v>27</v>
      </c>
      <c r="P525">
        <f>VLOOKUP(N525,Depth!$A$2:$F$427,5,)</f>
        <v>119.52</v>
      </c>
      <c r="Q525">
        <f>VLOOKUP(N525,Depth!$A$2:$F$427,6,)</f>
        <v>7.48</v>
      </c>
      <c r="R525">
        <f>VLOOKUP(L525,longitude_latitude!C:J,7,)</f>
        <v>-0.192420271</v>
      </c>
      <c r="S525">
        <f>VLOOKUP(L525,longitude_latitude!C:J,8,)</f>
        <v>51.534441389999998</v>
      </c>
      <c r="T525">
        <f t="shared" si="66"/>
        <v>-9.916271178097416</v>
      </c>
      <c r="U525">
        <f>VLOOKUP(M525,LINE!$A$2:$B$13,2,)</f>
        <v>2</v>
      </c>
      <c r="V525">
        <f>VLOOKUP(L525,Entry_exit!B:P,4,)</f>
        <v>5259</v>
      </c>
      <c r="W525">
        <f>2020 - VLOOKUP(L525, age!$A:$D,4,)</f>
        <v>105</v>
      </c>
      <c r="X525">
        <f>VLOOKUP(H525,'air-quality-london-time-of-day'!E:G,3,FALSE)</f>
        <v>17.2</v>
      </c>
      <c r="Y525">
        <f>VLOOKUP(I525,Weather!F:K,2,)</f>
        <v>2</v>
      </c>
      <c r="Z525">
        <f>VLOOKUP(I525,Weather!F:K,3,)</f>
        <v>0</v>
      </c>
      <c r="AA525">
        <f>VLOOKUP(I525,Weather!F:K,4,)</f>
        <v>0.75</v>
      </c>
      <c r="AB525">
        <f>VLOOKUP(I525,Weather!F:K,5,)</f>
        <v>1020</v>
      </c>
      <c r="AC525">
        <f>VLOOKUP(I525,Weather!F:K,6,)</f>
        <v>2</v>
      </c>
    </row>
    <row r="526" spans="1:29" x14ac:dyDescent="0.25">
      <c r="A526" t="s">
        <v>7</v>
      </c>
      <c r="B526" t="s">
        <v>5</v>
      </c>
      <c r="C526" s="1">
        <v>42039.361111111109</v>
      </c>
      <c r="D526" s="3">
        <f t="shared" si="64"/>
        <v>2015</v>
      </c>
      <c r="E526" s="3">
        <f t="shared" si="67"/>
        <v>2</v>
      </c>
      <c r="F526" s="3">
        <f t="shared" si="68"/>
        <v>8</v>
      </c>
      <c r="G526" s="3">
        <f t="shared" si="69"/>
        <v>4</v>
      </c>
      <c r="H526" s="3" t="str">
        <f t="shared" si="70"/>
        <v>201528</v>
      </c>
      <c r="I526" s="3" t="str">
        <f t="shared" si="71"/>
        <v>2015284</v>
      </c>
      <c r="J526">
        <v>39</v>
      </c>
      <c r="K526">
        <v>23.4</v>
      </c>
      <c r="L526" t="str">
        <f>VLOOKUP(C526,List!$A$2:$C$2089,3,)</f>
        <v>Queen's Park</v>
      </c>
      <c r="M526" t="str">
        <f>VLOOKUP(C526,List!$A$2:$C$2089,2,)</f>
        <v>Bakerloo</v>
      </c>
      <c r="N526" t="str">
        <f t="shared" si="65"/>
        <v>Queen's Park|Bakerloo</v>
      </c>
      <c r="O526">
        <f>VLOOKUP(N526,Depth!$A$2:$F$427,3,)</f>
        <v>38</v>
      </c>
      <c r="P526">
        <f>VLOOKUP(N526,Depth!$A$2:$F$427,5,)</f>
        <v>132.4</v>
      </c>
      <c r="Q526">
        <f>VLOOKUP(N526,Depth!$A$2:$F$427,6,)</f>
        <v>5.6</v>
      </c>
      <c r="R526">
        <f>VLOOKUP(L526,longitude_latitude!C:J,7,)</f>
        <v>-0.204142926</v>
      </c>
      <c r="S526">
        <f>VLOOKUP(L526,longitude_latitude!C:J,8,)</f>
        <v>51.533472119999999</v>
      </c>
      <c r="T526">
        <f t="shared" si="66"/>
        <v>-10.520193785516224</v>
      </c>
      <c r="U526">
        <f>VLOOKUP(M526,LINE!$A$2:$B$13,2,)</f>
        <v>2</v>
      </c>
      <c r="V526">
        <f>VLOOKUP(L526,Entry_exit!B:P,4,)</f>
        <v>9627</v>
      </c>
      <c r="W526">
        <f>2020 - VLOOKUP(L526, age!$A:$D,4,)</f>
        <v>105</v>
      </c>
      <c r="X526">
        <f>VLOOKUP(H526,'air-quality-london-time-of-day'!E:G,3,FALSE)</f>
        <v>17.2</v>
      </c>
      <c r="Y526">
        <f>VLOOKUP(I526,Weather!F:K,2,)</f>
        <v>2</v>
      </c>
      <c r="Z526">
        <f>VLOOKUP(I526,Weather!F:K,3,)</f>
        <v>0</v>
      </c>
      <c r="AA526">
        <f>VLOOKUP(I526,Weather!F:K,4,)</f>
        <v>0.75</v>
      </c>
      <c r="AB526">
        <f>VLOOKUP(I526,Weather!F:K,5,)</f>
        <v>1020</v>
      </c>
      <c r="AC526">
        <f>VLOOKUP(I526,Weather!F:K,6,)</f>
        <v>2</v>
      </c>
    </row>
    <row r="527" spans="1:29" x14ac:dyDescent="0.25">
      <c r="A527" t="s">
        <v>7</v>
      </c>
      <c r="B527" t="s">
        <v>5</v>
      </c>
      <c r="C527" s="1">
        <v>42039.361805555556</v>
      </c>
      <c r="D527" s="3">
        <f t="shared" si="64"/>
        <v>2015</v>
      </c>
      <c r="E527" s="3">
        <f t="shared" si="67"/>
        <v>2</v>
      </c>
      <c r="F527" s="3">
        <f t="shared" si="68"/>
        <v>8</v>
      </c>
      <c r="G527" s="3">
        <f t="shared" si="69"/>
        <v>4</v>
      </c>
      <c r="H527" s="3" t="str">
        <f t="shared" si="70"/>
        <v>201528</v>
      </c>
      <c r="I527" s="3" t="str">
        <f t="shared" si="71"/>
        <v>2015284</v>
      </c>
      <c r="J527">
        <v>50</v>
      </c>
      <c r="K527">
        <v>30</v>
      </c>
      <c r="L527" t="str">
        <f>VLOOKUP(C527,List!$A$2:$C$2089,3,)</f>
        <v>Queen's Park</v>
      </c>
      <c r="M527" t="str">
        <f>VLOOKUP(C527,List!$A$2:$C$2089,2,)</f>
        <v>Bakerloo</v>
      </c>
      <c r="N527" t="str">
        <f t="shared" si="65"/>
        <v>Queen's Park|Bakerloo</v>
      </c>
      <c r="O527">
        <f>VLOOKUP(N527,Depth!$A$2:$F$427,3,)</f>
        <v>38</v>
      </c>
      <c r="P527">
        <f>VLOOKUP(N527,Depth!$A$2:$F$427,5,)</f>
        <v>132.4</v>
      </c>
      <c r="Q527">
        <f>VLOOKUP(N527,Depth!$A$2:$F$427,6,)</f>
        <v>5.6</v>
      </c>
      <c r="R527">
        <f>VLOOKUP(L527,longitude_latitude!C:J,7,)</f>
        <v>-0.204142926</v>
      </c>
      <c r="S527">
        <f>VLOOKUP(L527,longitude_latitude!C:J,8,)</f>
        <v>51.533472119999999</v>
      </c>
      <c r="T527">
        <f t="shared" si="66"/>
        <v>-10.520193785516224</v>
      </c>
      <c r="U527">
        <f>VLOOKUP(M527,LINE!$A$2:$B$13,2,)</f>
        <v>2</v>
      </c>
      <c r="V527">
        <f>VLOOKUP(L527,Entry_exit!B:P,4,)</f>
        <v>9627</v>
      </c>
      <c r="W527">
        <f>2020 - VLOOKUP(L527, age!$A:$D,4,)</f>
        <v>105</v>
      </c>
      <c r="X527">
        <f>VLOOKUP(H527,'air-quality-london-time-of-day'!E:G,3,FALSE)</f>
        <v>17.2</v>
      </c>
      <c r="Y527">
        <f>VLOOKUP(I527,Weather!F:K,2,)</f>
        <v>2</v>
      </c>
      <c r="Z527">
        <f>VLOOKUP(I527,Weather!F:K,3,)</f>
        <v>0</v>
      </c>
      <c r="AA527">
        <f>VLOOKUP(I527,Weather!F:K,4,)</f>
        <v>0.75</v>
      </c>
      <c r="AB527">
        <f>VLOOKUP(I527,Weather!F:K,5,)</f>
        <v>1020</v>
      </c>
      <c r="AC527">
        <f>VLOOKUP(I527,Weather!F:K,6,)</f>
        <v>2</v>
      </c>
    </row>
    <row r="528" spans="1:29" x14ac:dyDescent="0.25">
      <c r="A528" t="s">
        <v>7</v>
      </c>
      <c r="B528" t="s">
        <v>5</v>
      </c>
      <c r="C528" s="1">
        <v>42039.362500000003</v>
      </c>
      <c r="D528" s="3">
        <f t="shared" si="64"/>
        <v>2015</v>
      </c>
      <c r="E528" s="3">
        <f t="shared" si="67"/>
        <v>2</v>
      </c>
      <c r="F528" s="3">
        <f t="shared" si="68"/>
        <v>8</v>
      </c>
      <c r="G528" s="3">
        <f t="shared" si="69"/>
        <v>4</v>
      </c>
      <c r="H528" s="3" t="str">
        <f t="shared" si="70"/>
        <v>201528</v>
      </c>
      <c r="I528" s="3" t="str">
        <f t="shared" si="71"/>
        <v>2015284</v>
      </c>
      <c r="J528">
        <v>47</v>
      </c>
      <c r="K528">
        <v>28.2</v>
      </c>
      <c r="L528" t="str">
        <f>VLOOKUP(C528,List!$A$2:$C$2089,3,)</f>
        <v>Queen's Park</v>
      </c>
      <c r="M528" t="str">
        <f>VLOOKUP(C528,List!$A$2:$C$2089,2,)</f>
        <v>Bakerloo</v>
      </c>
      <c r="N528" t="str">
        <f t="shared" si="65"/>
        <v>Queen's Park|Bakerloo</v>
      </c>
      <c r="O528">
        <f>VLOOKUP(N528,Depth!$A$2:$F$427,3,)</f>
        <v>38</v>
      </c>
      <c r="P528">
        <f>VLOOKUP(N528,Depth!$A$2:$F$427,5,)</f>
        <v>132.4</v>
      </c>
      <c r="Q528">
        <f>VLOOKUP(N528,Depth!$A$2:$F$427,6,)</f>
        <v>5.6</v>
      </c>
      <c r="R528">
        <f>VLOOKUP(L528,longitude_latitude!C:J,7,)</f>
        <v>-0.204142926</v>
      </c>
      <c r="S528">
        <f>VLOOKUP(L528,longitude_latitude!C:J,8,)</f>
        <v>51.533472119999999</v>
      </c>
      <c r="T528">
        <f t="shared" si="66"/>
        <v>-10.520193785516224</v>
      </c>
      <c r="U528">
        <f>VLOOKUP(M528,LINE!$A$2:$B$13,2,)</f>
        <v>2</v>
      </c>
      <c r="V528">
        <f>VLOOKUP(L528,Entry_exit!B:P,4,)</f>
        <v>9627</v>
      </c>
      <c r="W528">
        <f>2020 - VLOOKUP(L528, age!$A:$D,4,)</f>
        <v>105</v>
      </c>
      <c r="X528">
        <f>VLOOKUP(H528,'air-quality-london-time-of-day'!E:G,3,FALSE)</f>
        <v>17.2</v>
      </c>
      <c r="Y528">
        <f>VLOOKUP(I528,Weather!F:K,2,)</f>
        <v>2</v>
      </c>
      <c r="Z528">
        <f>VLOOKUP(I528,Weather!F:K,3,)</f>
        <v>0</v>
      </c>
      <c r="AA528">
        <f>VLOOKUP(I528,Weather!F:K,4,)</f>
        <v>0.75</v>
      </c>
      <c r="AB528">
        <f>VLOOKUP(I528,Weather!F:K,5,)</f>
        <v>1020</v>
      </c>
      <c r="AC528">
        <f>VLOOKUP(I528,Weather!F:K,6,)</f>
        <v>2</v>
      </c>
    </row>
    <row r="529" spans="1:29" x14ac:dyDescent="0.25">
      <c r="A529" t="s">
        <v>7</v>
      </c>
      <c r="B529" t="s">
        <v>5</v>
      </c>
      <c r="C529" s="1">
        <v>42039.363194444442</v>
      </c>
      <c r="D529" s="3">
        <f t="shared" si="64"/>
        <v>2015</v>
      </c>
      <c r="E529" s="3">
        <f t="shared" si="67"/>
        <v>2</v>
      </c>
      <c r="F529" s="3">
        <f t="shared" si="68"/>
        <v>8</v>
      </c>
      <c r="G529" s="3">
        <f t="shared" si="69"/>
        <v>4</v>
      </c>
      <c r="H529" s="3" t="str">
        <f t="shared" si="70"/>
        <v>201528</v>
      </c>
      <c r="I529" s="3" t="str">
        <f t="shared" si="71"/>
        <v>2015284</v>
      </c>
      <c r="J529">
        <v>53</v>
      </c>
      <c r="K529">
        <v>31.8</v>
      </c>
      <c r="L529" t="str">
        <f>VLOOKUP(C529,List!$A$2:$C$2089,3,)</f>
        <v>Queen's Park</v>
      </c>
      <c r="M529" t="str">
        <f>VLOOKUP(C529,List!$A$2:$C$2089,2,)</f>
        <v>Bakerloo</v>
      </c>
      <c r="N529" t="str">
        <f t="shared" si="65"/>
        <v>Queen's Park|Bakerloo</v>
      </c>
      <c r="O529">
        <f>VLOOKUP(N529,Depth!$A$2:$F$427,3,)</f>
        <v>38</v>
      </c>
      <c r="P529">
        <f>VLOOKUP(N529,Depth!$A$2:$F$427,5,)</f>
        <v>132.4</v>
      </c>
      <c r="Q529">
        <f>VLOOKUP(N529,Depth!$A$2:$F$427,6,)</f>
        <v>5.6</v>
      </c>
      <c r="R529">
        <f>VLOOKUP(L529,longitude_latitude!C:J,7,)</f>
        <v>-0.204142926</v>
      </c>
      <c r="S529">
        <f>VLOOKUP(L529,longitude_latitude!C:J,8,)</f>
        <v>51.533472119999999</v>
      </c>
      <c r="T529">
        <f t="shared" si="66"/>
        <v>-10.520193785516224</v>
      </c>
      <c r="U529">
        <f>VLOOKUP(M529,LINE!$A$2:$B$13,2,)</f>
        <v>2</v>
      </c>
      <c r="V529">
        <f>VLOOKUP(L529,Entry_exit!B:P,4,)</f>
        <v>9627</v>
      </c>
      <c r="W529">
        <f>2020 - VLOOKUP(L529, age!$A:$D,4,)</f>
        <v>105</v>
      </c>
      <c r="X529">
        <f>VLOOKUP(H529,'air-quality-london-time-of-day'!E:G,3,FALSE)</f>
        <v>17.2</v>
      </c>
      <c r="Y529">
        <f>VLOOKUP(I529,Weather!F:K,2,)</f>
        <v>2</v>
      </c>
      <c r="Z529">
        <f>VLOOKUP(I529,Weather!F:K,3,)</f>
        <v>0</v>
      </c>
      <c r="AA529">
        <f>VLOOKUP(I529,Weather!F:K,4,)</f>
        <v>0.75</v>
      </c>
      <c r="AB529">
        <f>VLOOKUP(I529,Weather!F:K,5,)</f>
        <v>1020</v>
      </c>
      <c r="AC529">
        <f>VLOOKUP(I529,Weather!F:K,6,)</f>
        <v>2</v>
      </c>
    </row>
    <row r="530" spans="1:29" x14ac:dyDescent="0.25">
      <c r="A530" t="s">
        <v>7</v>
      </c>
      <c r="B530" t="s">
        <v>5</v>
      </c>
      <c r="C530" s="1">
        <v>42039.363888888889</v>
      </c>
      <c r="D530" s="3">
        <f t="shared" si="64"/>
        <v>2015</v>
      </c>
      <c r="E530" s="3">
        <f t="shared" si="67"/>
        <v>2</v>
      </c>
      <c r="F530" s="3">
        <f t="shared" si="68"/>
        <v>8</v>
      </c>
      <c r="G530" s="3">
        <f t="shared" si="69"/>
        <v>4</v>
      </c>
      <c r="H530" s="3" t="str">
        <f t="shared" si="70"/>
        <v>201528</v>
      </c>
      <c r="I530" s="3" t="str">
        <f t="shared" si="71"/>
        <v>2015284</v>
      </c>
      <c r="J530">
        <v>42</v>
      </c>
      <c r="K530">
        <v>25.2</v>
      </c>
      <c r="L530" t="str">
        <f>VLOOKUP(C530,List!$A$2:$C$2089,3,)</f>
        <v>Kensal Green</v>
      </c>
      <c r="M530" t="str">
        <f>VLOOKUP(C530,List!$A$2:$C$2089,2,)</f>
        <v>Bakerloo</v>
      </c>
      <c r="N530" t="str">
        <f t="shared" si="65"/>
        <v>Kensal Green|Bakerloo</v>
      </c>
      <c r="O530">
        <f>VLOOKUP(N530,Depth!$A$2:$F$427,3,)</f>
        <v>42</v>
      </c>
      <c r="P530">
        <f>VLOOKUP(N530,Depth!$A$2:$F$427,5,)</f>
        <v>135.4</v>
      </c>
      <c r="Q530">
        <f>VLOOKUP(N530,Depth!$A$2:$F$427,6,)</f>
        <v>6.6</v>
      </c>
      <c r="R530">
        <f>VLOOKUP(L530,longitude_latitude!C:J,7,)</f>
        <v>-0.22288237799999999</v>
      </c>
      <c r="S530">
        <f>VLOOKUP(L530,longitude_latitude!C:J,8,)</f>
        <v>51.5300656</v>
      </c>
      <c r="T530">
        <f t="shared" si="66"/>
        <v>-11.485143559423996</v>
      </c>
      <c r="U530">
        <f>VLOOKUP(M530,LINE!$A$2:$B$13,2,)</f>
        <v>2</v>
      </c>
      <c r="V530">
        <f>VLOOKUP(L530,Entry_exit!B:P,4,)</f>
        <v>4332</v>
      </c>
      <c r="W530">
        <f>2020 - VLOOKUP(L530, age!$A:$D,4,)</f>
        <v>104</v>
      </c>
      <c r="X530">
        <f>VLOOKUP(H530,'air-quality-london-time-of-day'!E:G,3,FALSE)</f>
        <v>17.2</v>
      </c>
      <c r="Y530">
        <f>VLOOKUP(I530,Weather!F:K,2,)</f>
        <v>2</v>
      </c>
      <c r="Z530">
        <f>VLOOKUP(I530,Weather!F:K,3,)</f>
        <v>0</v>
      </c>
      <c r="AA530">
        <f>VLOOKUP(I530,Weather!F:K,4,)</f>
        <v>0.75</v>
      </c>
      <c r="AB530">
        <f>VLOOKUP(I530,Weather!F:K,5,)</f>
        <v>1020</v>
      </c>
      <c r="AC530">
        <f>VLOOKUP(I530,Weather!F:K,6,)</f>
        <v>2</v>
      </c>
    </row>
    <row r="531" spans="1:29" x14ac:dyDescent="0.25">
      <c r="A531" t="s">
        <v>7</v>
      </c>
      <c r="B531" t="s">
        <v>5</v>
      </c>
      <c r="C531" s="1">
        <v>42039.364583333336</v>
      </c>
      <c r="D531" s="3">
        <f t="shared" si="64"/>
        <v>2015</v>
      </c>
      <c r="E531" s="3">
        <f t="shared" si="67"/>
        <v>2</v>
      </c>
      <c r="F531" s="3">
        <f t="shared" si="68"/>
        <v>8</v>
      </c>
      <c r="G531" s="3">
        <f t="shared" si="69"/>
        <v>4</v>
      </c>
      <c r="H531" s="3" t="str">
        <f t="shared" si="70"/>
        <v>201528</v>
      </c>
      <c r="I531" s="3" t="str">
        <f t="shared" si="71"/>
        <v>2015284</v>
      </c>
      <c r="J531">
        <v>28</v>
      </c>
      <c r="K531">
        <v>16.8</v>
      </c>
      <c r="L531" t="str">
        <f>VLOOKUP(C531,List!$A$2:$C$2089,3,)</f>
        <v>Kensal Green</v>
      </c>
      <c r="M531" t="str">
        <f>VLOOKUP(C531,List!$A$2:$C$2089,2,)</f>
        <v>Bakerloo</v>
      </c>
      <c r="N531" t="str">
        <f t="shared" si="65"/>
        <v>Kensal Green|Bakerloo</v>
      </c>
      <c r="O531">
        <f>VLOOKUP(N531,Depth!$A$2:$F$427,3,)</f>
        <v>42</v>
      </c>
      <c r="P531">
        <f>VLOOKUP(N531,Depth!$A$2:$F$427,5,)</f>
        <v>135.4</v>
      </c>
      <c r="Q531">
        <f>VLOOKUP(N531,Depth!$A$2:$F$427,6,)</f>
        <v>6.6</v>
      </c>
      <c r="R531">
        <f>VLOOKUP(L531,longitude_latitude!C:J,7,)</f>
        <v>-0.22288237799999999</v>
      </c>
      <c r="S531">
        <f>VLOOKUP(L531,longitude_latitude!C:J,8,)</f>
        <v>51.5300656</v>
      </c>
      <c r="T531">
        <f t="shared" si="66"/>
        <v>-11.485143559423996</v>
      </c>
      <c r="U531">
        <f>VLOOKUP(M531,LINE!$A$2:$B$13,2,)</f>
        <v>2</v>
      </c>
      <c r="V531">
        <f>VLOOKUP(L531,Entry_exit!B:P,4,)</f>
        <v>4332</v>
      </c>
      <c r="W531">
        <f>2020 - VLOOKUP(L531, age!$A:$D,4,)</f>
        <v>104</v>
      </c>
      <c r="X531">
        <f>VLOOKUP(H531,'air-quality-london-time-of-day'!E:G,3,FALSE)</f>
        <v>17.2</v>
      </c>
      <c r="Y531">
        <f>VLOOKUP(I531,Weather!F:K,2,)</f>
        <v>2</v>
      </c>
      <c r="Z531">
        <f>VLOOKUP(I531,Weather!F:K,3,)</f>
        <v>0</v>
      </c>
      <c r="AA531">
        <f>VLOOKUP(I531,Weather!F:K,4,)</f>
        <v>0.75</v>
      </c>
      <c r="AB531">
        <f>VLOOKUP(I531,Weather!F:K,5,)</f>
        <v>1020</v>
      </c>
      <c r="AC531">
        <f>VLOOKUP(I531,Weather!F:K,6,)</f>
        <v>2</v>
      </c>
    </row>
    <row r="532" spans="1:29" x14ac:dyDescent="0.25">
      <c r="A532" t="s">
        <v>7</v>
      </c>
      <c r="B532" t="s">
        <v>5</v>
      </c>
      <c r="C532" s="1">
        <v>42039.365277777775</v>
      </c>
      <c r="D532" s="3">
        <f t="shared" si="64"/>
        <v>2015</v>
      </c>
      <c r="E532" s="3">
        <f t="shared" si="67"/>
        <v>2</v>
      </c>
      <c r="F532" s="3">
        <f t="shared" si="68"/>
        <v>8</v>
      </c>
      <c r="G532" s="3">
        <f t="shared" si="69"/>
        <v>4</v>
      </c>
      <c r="H532" s="3" t="str">
        <f t="shared" si="70"/>
        <v>201528</v>
      </c>
      <c r="I532" s="3" t="str">
        <f t="shared" si="71"/>
        <v>2015284</v>
      </c>
      <c r="J532">
        <v>31</v>
      </c>
      <c r="K532">
        <v>18.600000000000001</v>
      </c>
      <c r="L532" t="str">
        <f>VLOOKUP(C532,List!$A$2:$C$2089,3,)</f>
        <v>Willesden Junction</v>
      </c>
      <c r="M532" t="str">
        <f>VLOOKUP(C532,List!$A$2:$C$2089,2,)</f>
        <v>Bakerloo</v>
      </c>
      <c r="N532" t="str">
        <f t="shared" si="65"/>
        <v>Willesden Junction|Bakerloo</v>
      </c>
      <c r="O532">
        <f>VLOOKUP(N532,Depth!$A$2:$F$427,3,)</f>
        <v>40</v>
      </c>
      <c r="P532">
        <f>VLOOKUP(N532,Depth!$A$2:$F$427,5,)</f>
        <v>134.5</v>
      </c>
      <c r="Q532">
        <f>VLOOKUP(N532,Depth!$A$2:$F$427,6,)</f>
        <v>5.5</v>
      </c>
      <c r="R532">
        <f>VLOOKUP(L532,longitude_latitude!C:J,7,)</f>
        <v>-0.24297897199999999</v>
      </c>
      <c r="S532">
        <f>VLOOKUP(L532,longitude_latitude!C:J,8,)</f>
        <v>51.531898099999999</v>
      </c>
      <c r="T532">
        <f t="shared" si="66"/>
        <v>-12.521167625546752</v>
      </c>
      <c r="U532">
        <f>VLOOKUP(M532,LINE!$A$2:$B$13,2,)</f>
        <v>2</v>
      </c>
      <c r="V532">
        <f>VLOOKUP(L532,Entry_exit!B:P,4,)</f>
        <v>7419</v>
      </c>
      <c r="W532">
        <f>2020 - VLOOKUP(L532, age!$A:$D,4,)</f>
        <v>105</v>
      </c>
      <c r="X532">
        <f>VLOOKUP(H532,'air-quality-london-time-of-day'!E:G,3,FALSE)</f>
        <v>17.2</v>
      </c>
      <c r="Y532">
        <f>VLOOKUP(I532,Weather!F:K,2,)</f>
        <v>2</v>
      </c>
      <c r="Z532">
        <f>VLOOKUP(I532,Weather!F:K,3,)</f>
        <v>0</v>
      </c>
      <c r="AA532">
        <f>VLOOKUP(I532,Weather!F:K,4,)</f>
        <v>0.75</v>
      </c>
      <c r="AB532">
        <f>VLOOKUP(I532,Weather!F:K,5,)</f>
        <v>1020</v>
      </c>
      <c r="AC532">
        <f>VLOOKUP(I532,Weather!F:K,6,)</f>
        <v>2</v>
      </c>
    </row>
    <row r="533" spans="1:29" x14ac:dyDescent="0.25">
      <c r="A533" t="s">
        <v>7</v>
      </c>
      <c r="B533" t="s">
        <v>5</v>
      </c>
      <c r="C533" s="1">
        <v>42039.365972222222</v>
      </c>
      <c r="D533" s="3">
        <f t="shared" si="64"/>
        <v>2015</v>
      </c>
      <c r="E533" s="3">
        <f t="shared" si="67"/>
        <v>2</v>
      </c>
      <c r="F533" s="3">
        <f t="shared" si="68"/>
        <v>8</v>
      </c>
      <c r="G533" s="3">
        <f t="shared" si="69"/>
        <v>4</v>
      </c>
      <c r="H533" s="3" t="str">
        <f t="shared" si="70"/>
        <v>201528</v>
      </c>
      <c r="I533" s="3" t="str">
        <f t="shared" si="71"/>
        <v>2015284</v>
      </c>
      <c r="J533">
        <v>34</v>
      </c>
      <c r="K533">
        <v>20.399999999999999</v>
      </c>
      <c r="L533" t="str">
        <f>VLOOKUP(C533,List!$A$2:$C$2089,3,)</f>
        <v>Willesden Junction</v>
      </c>
      <c r="M533" t="str">
        <f>VLOOKUP(C533,List!$A$2:$C$2089,2,)</f>
        <v>Bakerloo</v>
      </c>
      <c r="N533" t="str">
        <f t="shared" si="65"/>
        <v>Willesden Junction|Bakerloo</v>
      </c>
      <c r="O533">
        <f>VLOOKUP(N533,Depth!$A$2:$F$427,3,)</f>
        <v>40</v>
      </c>
      <c r="P533">
        <f>VLOOKUP(N533,Depth!$A$2:$F$427,5,)</f>
        <v>134.5</v>
      </c>
      <c r="Q533">
        <f>VLOOKUP(N533,Depth!$A$2:$F$427,6,)</f>
        <v>5.5</v>
      </c>
      <c r="R533">
        <f>VLOOKUP(L533,longitude_latitude!C:J,7,)</f>
        <v>-0.24297897199999999</v>
      </c>
      <c r="S533">
        <f>VLOOKUP(L533,longitude_latitude!C:J,8,)</f>
        <v>51.531898099999999</v>
      </c>
      <c r="T533">
        <f t="shared" si="66"/>
        <v>-12.521167625546752</v>
      </c>
      <c r="U533">
        <f>VLOOKUP(M533,LINE!$A$2:$B$13,2,)</f>
        <v>2</v>
      </c>
      <c r="V533">
        <f>VLOOKUP(L533,Entry_exit!B:P,4,)</f>
        <v>7419</v>
      </c>
      <c r="W533">
        <f>2020 - VLOOKUP(L533, age!$A:$D,4,)</f>
        <v>105</v>
      </c>
      <c r="X533">
        <f>VLOOKUP(H533,'air-quality-london-time-of-day'!E:G,3,FALSE)</f>
        <v>17.2</v>
      </c>
      <c r="Y533">
        <f>VLOOKUP(I533,Weather!F:K,2,)</f>
        <v>2</v>
      </c>
      <c r="Z533">
        <f>VLOOKUP(I533,Weather!F:K,3,)</f>
        <v>0</v>
      </c>
      <c r="AA533">
        <f>VLOOKUP(I533,Weather!F:K,4,)</f>
        <v>0.75</v>
      </c>
      <c r="AB533">
        <f>VLOOKUP(I533,Weather!F:K,5,)</f>
        <v>1020</v>
      </c>
      <c r="AC533">
        <f>VLOOKUP(I533,Weather!F:K,6,)</f>
        <v>2</v>
      </c>
    </row>
    <row r="534" spans="1:29" x14ac:dyDescent="0.25">
      <c r="A534" t="s">
        <v>7</v>
      </c>
      <c r="B534" t="s">
        <v>5</v>
      </c>
      <c r="C534" s="1">
        <v>42039.366666666669</v>
      </c>
      <c r="D534" s="3">
        <f t="shared" si="64"/>
        <v>2015</v>
      </c>
      <c r="E534" s="3">
        <f t="shared" si="67"/>
        <v>2</v>
      </c>
      <c r="F534" s="3">
        <f t="shared" si="68"/>
        <v>8</v>
      </c>
      <c r="G534" s="3">
        <f t="shared" si="69"/>
        <v>4</v>
      </c>
      <c r="H534" s="3" t="str">
        <f t="shared" si="70"/>
        <v>201528</v>
      </c>
      <c r="I534" s="3" t="str">
        <f t="shared" si="71"/>
        <v>2015284</v>
      </c>
      <c r="J534">
        <v>47</v>
      </c>
      <c r="K534">
        <v>28.2</v>
      </c>
      <c r="L534" t="str">
        <f>VLOOKUP(C534,List!$A$2:$C$2089,3,)</f>
        <v>Harlesden</v>
      </c>
      <c r="M534" t="str">
        <f>VLOOKUP(C534,List!$A$2:$C$2089,2,)</f>
        <v>Bakerloo</v>
      </c>
      <c r="N534" t="str">
        <f t="shared" si="65"/>
        <v>Harlesden|Bakerloo</v>
      </c>
      <c r="O534">
        <f>VLOOKUP(N534,Depth!$A$2:$F$427,3,)</f>
        <v>38</v>
      </c>
      <c r="P534">
        <f>VLOOKUP(N534,Depth!$A$2:$F$427,5,)</f>
        <v>131.80000000000001</v>
      </c>
      <c r="Q534">
        <f>VLOOKUP(N534,Depth!$A$2:$F$427,6,)</f>
        <v>6.2</v>
      </c>
      <c r="R534">
        <f>VLOOKUP(L534,longitude_latitude!C:J,7,)</f>
        <v>-0.256997378</v>
      </c>
      <c r="S534">
        <f>VLOOKUP(L534,longitude_latitude!C:J,8,)</f>
        <v>51.53619355</v>
      </c>
      <c r="T534">
        <f t="shared" si="66"/>
        <v>-13.244666614450512</v>
      </c>
      <c r="U534">
        <f>VLOOKUP(M534,LINE!$A$2:$B$13,2,)</f>
        <v>2</v>
      </c>
      <c r="V534">
        <f>VLOOKUP(L534,Entry_exit!B:P,4,)</f>
        <v>5152</v>
      </c>
      <c r="W534">
        <f>2020 - VLOOKUP(L534, age!$A:$D,4,)</f>
        <v>103</v>
      </c>
      <c r="X534">
        <f>VLOOKUP(H534,'air-quality-london-time-of-day'!E:G,3,FALSE)</f>
        <v>17.2</v>
      </c>
      <c r="Y534">
        <f>VLOOKUP(I534,Weather!F:K,2,)</f>
        <v>2</v>
      </c>
      <c r="Z534">
        <f>VLOOKUP(I534,Weather!F:K,3,)</f>
        <v>0</v>
      </c>
      <c r="AA534">
        <f>VLOOKUP(I534,Weather!F:K,4,)</f>
        <v>0.75</v>
      </c>
      <c r="AB534">
        <f>VLOOKUP(I534,Weather!F:K,5,)</f>
        <v>1020</v>
      </c>
      <c r="AC534">
        <f>VLOOKUP(I534,Weather!F:K,6,)</f>
        <v>2</v>
      </c>
    </row>
    <row r="535" spans="1:29" x14ac:dyDescent="0.25">
      <c r="A535" t="s">
        <v>7</v>
      </c>
      <c r="B535" t="s">
        <v>5</v>
      </c>
      <c r="C535" s="1">
        <v>42039.367361111108</v>
      </c>
      <c r="D535" s="3">
        <f t="shared" si="64"/>
        <v>2015</v>
      </c>
      <c r="E535" s="3">
        <f t="shared" si="67"/>
        <v>2</v>
      </c>
      <c r="F535" s="3">
        <f t="shared" si="68"/>
        <v>8</v>
      </c>
      <c r="G535" s="3">
        <f t="shared" si="69"/>
        <v>4</v>
      </c>
      <c r="H535" s="3" t="str">
        <f t="shared" si="70"/>
        <v>201528</v>
      </c>
      <c r="I535" s="3" t="str">
        <f t="shared" si="71"/>
        <v>2015284</v>
      </c>
      <c r="J535">
        <v>65</v>
      </c>
      <c r="K535">
        <v>39</v>
      </c>
      <c r="L535" t="str">
        <f>VLOOKUP(C535,List!$A$2:$C$2089,3,)</f>
        <v>Harlesden</v>
      </c>
      <c r="M535" t="str">
        <f>VLOOKUP(C535,List!$A$2:$C$2089,2,)</f>
        <v>Bakerloo</v>
      </c>
      <c r="N535" t="str">
        <f t="shared" si="65"/>
        <v>Harlesden|Bakerloo</v>
      </c>
      <c r="O535">
        <f>VLOOKUP(N535,Depth!$A$2:$F$427,3,)</f>
        <v>38</v>
      </c>
      <c r="P535">
        <f>VLOOKUP(N535,Depth!$A$2:$F$427,5,)</f>
        <v>131.80000000000001</v>
      </c>
      <c r="Q535">
        <f>VLOOKUP(N535,Depth!$A$2:$F$427,6,)</f>
        <v>6.2</v>
      </c>
      <c r="R535">
        <f>VLOOKUP(L535,longitude_latitude!C:J,7,)</f>
        <v>-0.256997378</v>
      </c>
      <c r="S535">
        <f>VLOOKUP(L535,longitude_latitude!C:J,8,)</f>
        <v>51.53619355</v>
      </c>
      <c r="T535">
        <f t="shared" si="66"/>
        <v>-13.244666614450512</v>
      </c>
      <c r="U535">
        <f>VLOOKUP(M535,LINE!$A$2:$B$13,2,)</f>
        <v>2</v>
      </c>
      <c r="V535">
        <f>VLOOKUP(L535,Entry_exit!B:P,4,)</f>
        <v>5152</v>
      </c>
      <c r="W535">
        <f>2020 - VLOOKUP(L535, age!$A:$D,4,)</f>
        <v>103</v>
      </c>
      <c r="X535">
        <f>VLOOKUP(H535,'air-quality-london-time-of-day'!E:G,3,FALSE)</f>
        <v>17.2</v>
      </c>
      <c r="Y535">
        <f>VLOOKUP(I535,Weather!F:K,2,)</f>
        <v>2</v>
      </c>
      <c r="Z535">
        <f>VLOOKUP(I535,Weather!F:K,3,)</f>
        <v>0</v>
      </c>
      <c r="AA535">
        <f>VLOOKUP(I535,Weather!F:K,4,)</f>
        <v>0.75</v>
      </c>
      <c r="AB535">
        <f>VLOOKUP(I535,Weather!F:K,5,)</f>
        <v>1020</v>
      </c>
      <c r="AC535">
        <f>VLOOKUP(I535,Weather!F:K,6,)</f>
        <v>2</v>
      </c>
    </row>
    <row r="536" spans="1:29" x14ac:dyDescent="0.25">
      <c r="A536" t="s">
        <v>7</v>
      </c>
      <c r="B536" t="s">
        <v>5</v>
      </c>
      <c r="C536" s="1">
        <v>42039.368055555555</v>
      </c>
      <c r="D536" s="3">
        <f t="shared" si="64"/>
        <v>2015</v>
      </c>
      <c r="E536" s="3">
        <f t="shared" si="67"/>
        <v>2</v>
      </c>
      <c r="F536" s="3">
        <f t="shared" si="68"/>
        <v>8</v>
      </c>
      <c r="G536" s="3">
        <f t="shared" si="69"/>
        <v>4</v>
      </c>
      <c r="H536" s="3" t="str">
        <f t="shared" si="70"/>
        <v>201528</v>
      </c>
      <c r="I536" s="3" t="str">
        <f t="shared" si="71"/>
        <v>2015284</v>
      </c>
      <c r="J536">
        <v>31</v>
      </c>
      <c r="K536">
        <v>18.600000000000001</v>
      </c>
      <c r="L536" t="str">
        <f>VLOOKUP(C536,List!$A$2:$C$2089,3,)</f>
        <v>Stonebridge Park</v>
      </c>
      <c r="M536" t="str">
        <f>VLOOKUP(C536,List!$A$2:$C$2089,2,)</f>
        <v>Bakerloo</v>
      </c>
      <c r="N536" t="str">
        <f t="shared" si="65"/>
        <v>Stonebridge Park|Bakerloo</v>
      </c>
      <c r="O536">
        <f>VLOOKUP(N536,Depth!$A$2:$F$427,3,)</f>
        <v>24</v>
      </c>
      <c r="P536">
        <f>VLOOKUP(N536,Depth!$A$2:$F$427,5,)</f>
        <v>131.5</v>
      </c>
      <c r="Q536">
        <f>VLOOKUP(N536,Depth!$A$2:$F$427,6,)</f>
        <v>-7.5</v>
      </c>
      <c r="R536">
        <f>VLOOKUP(L536,longitude_latitude!C:J,7,)</f>
        <v>-0.27487576000000002</v>
      </c>
      <c r="S536">
        <f>VLOOKUP(L536,longitude_latitude!C:J,8,)</f>
        <v>51.543688869999997</v>
      </c>
      <c r="T536">
        <f t="shared" si="66"/>
        <v>-14.168110651344792</v>
      </c>
      <c r="U536">
        <f>VLOOKUP(M536,LINE!$A$2:$B$13,2,)</f>
        <v>2</v>
      </c>
      <c r="V536">
        <f>VLOOKUP(L536,Entry_exit!B:P,4,)</f>
        <v>4551</v>
      </c>
      <c r="W536">
        <f>2020 - VLOOKUP(L536, age!$A:$D,4,)</f>
        <v>103</v>
      </c>
      <c r="X536">
        <f>VLOOKUP(H536,'air-quality-london-time-of-day'!E:G,3,FALSE)</f>
        <v>17.2</v>
      </c>
      <c r="Y536">
        <f>VLOOKUP(I536,Weather!F:K,2,)</f>
        <v>2</v>
      </c>
      <c r="Z536">
        <f>VLOOKUP(I536,Weather!F:K,3,)</f>
        <v>0</v>
      </c>
      <c r="AA536">
        <f>VLOOKUP(I536,Weather!F:K,4,)</f>
        <v>0.75</v>
      </c>
      <c r="AB536">
        <f>VLOOKUP(I536,Weather!F:K,5,)</f>
        <v>1020</v>
      </c>
      <c r="AC536">
        <f>VLOOKUP(I536,Weather!F:K,6,)</f>
        <v>2</v>
      </c>
    </row>
    <row r="537" spans="1:29" x14ac:dyDescent="0.25">
      <c r="A537" t="s">
        <v>7</v>
      </c>
      <c r="B537" t="s">
        <v>5</v>
      </c>
      <c r="C537" s="1">
        <v>42039.368750000001</v>
      </c>
      <c r="D537" s="3">
        <f t="shared" si="64"/>
        <v>2015</v>
      </c>
      <c r="E537" s="3">
        <f t="shared" si="67"/>
        <v>2</v>
      </c>
      <c r="F537" s="3">
        <f t="shared" si="68"/>
        <v>8</v>
      </c>
      <c r="G537" s="3">
        <f t="shared" si="69"/>
        <v>4</v>
      </c>
      <c r="H537" s="3" t="str">
        <f t="shared" si="70"/>
        <v>201528</v>
      </c>
      <c r="I537" s="3" t="str">
        <f t="shared" si="71"/>
        <v>2015284</v>
      </c>
      <c r="J537">
        <v>25</v>
      </c>
      <c r="K537">
        <v>15</v>
      </c>
      <c r="L537" t="str">
        <f>VLOOKUP(C537,List!$A$2:$C$2089,3,)</f>
        <v>Stonebridge Park</v>
      </c>
      <c r="M537" t="str">
        <f>VLOOKUP(C537,List!$A$2:$C$2089,2,)</f>
        <v>Bakerloo</v>
      </c>
      <c r="N537" t="str">
        <f t="shared" si="65"/>
        <v>Stonebridge Park|Bakerloo</v>
      </c>
      <c r="O537">
        <f>VLOOKUP(N537,Depth!$A$2:$F$427,3,)</f>
        <v>24</v>
      </c>
      <c r="P537">
        <f>VLOOKUP(N537,Depth!$A$2:$F$427,5,)</f>
        <v>131.5</v>
      </c>
      <c r="Q537">
        <f>VLOOKUP(N537,Depth!$A$2:$F$427,6,)</f>
        <v>-7.5</v>
      </c>
      <c r="R537">
        <f>VLOOKUP(L537,longitude_latitude!C:J,7,)</f>
        <v>-0.27487576000000002</v>
      </c>
      <c r="S537">
        <f>VLOOKUP(L537,longitude_latitude!C:J,8,)</f>
        <v>51.543688869999997</v>
      </c>
      <c r="T537">
        <f t="shared" si="66"/>
        <v>-14.168110651344792</v>
      </c>
      <c r="U537">
        <f>VLOOKUP(M537,LINE!$A$2:$B$13,2,)</f>
        <v>2</v>
      </c>
      <c r="V537">
        <f>VLOOKUP(L537,Entry_exit!B:P,4,)</f>
        <v>4551</v>
      </c>
      <c r="W537">
        <f>2020 - VLOOKUP(L537, age!$A:$D,4,)</f>
        <v>103</v>
      </c>
      <c r="X537">
        <f>VLOOKUP(H537,'air-quality-london-time-of-day'!E:G,3,FALSE)</f>
        <v>17.2</v>
      </c>
      <c r="Y537">
        <f>VLOOKUP(I537,Weather!F:K,2,)</f>
        <v>2</v>
      </c>
      <c r="Z537">
        <f>VLOOKUP(I537,Weather!F:K,3,)</f>
        <v>0</v>
      </c>
      <c r="AA537">
        <f>VLOOKUP(I537,Weather!F:K,4,)</f>
        <v>0.75</v>
      </c>
      <c r="AB537">
        <f>VLOOKUP(I537,Weather!F:K,5,)</f>
        <v>1020</v>
      </c>
      <c r="AC537">
        <f>VLOOKUP(I537,Weather!F:K,6,)</f>
        <v>2</v>
      </c>
    </row>
    <row r="538" spans="1:29" x14ac:dyDescent="0.25">
      <c r="A538" t="s">
        <v>7</v>
      </c>
      <c r="B538" t="s">
        <v>5</v>
      </c>
      <c r="C538" s="1">
        <v>42039.369444444441</v>
      </c>
      <c r="D538" s="3">
        <f t="shared" si="64"/>
        <v>2015</v>
      </c>
      <c r="E538" s="3">
        <f t="shared" si="67"/>
        <v>2</v>
      </c>
      <c r="F538" s="3">
        <f t="shared" si="68"/>
        <v>8</v>
      </c>
      <c r="G538" s="3">
        <f t="shared" si="69"/>
        <v>4</v>
      </c>
      <c r="H538" s="3" t="str">
        <f t="shared" si="70"/>
        <v>201528</v>
      </c>
      <c r="I538" s="3" t="str">
        <f t="shared" si="71"/>
        <v>2015284</v>
      </c>
      <c r="J538">
        <v>50</v>
      </c>
      <c r="K538">
        <v>30</v>
      </c>
      <c r="L538" t="str">
        <f>VLOOKUP(C538,List!$A$2:$C$2089,3,)</f>
        <v>Stonebridge Park</v>
      </c>
      <c r="M538" t="str">
        <f>VLOOKUP(C538,List!$A$2:$C$2089,2,)</f>
        <v>Bakerloo</v>
      </c>
      <c r="N538" t="str">
        <f t="shared" si="65"/>
        <v>Stonebridge Park|Bakerloo</v>
      </c>
      <c r="O538">
        <f>VLOOKUP(N538,Depth!$A$2:$F$427,3,)</f>
        <v>24</v>
      </c>
      <c r="P538">
        <f>VLOOKUP(N538,Depth!$A$2:$F$427,5,)</f>
        <v>131.5</v>
      </c>
      <c r="Q538">
        <f>VLOOKUP(N538,Depth!$A$2:$F$427,6,)</f>
        <v>-7.5</v>
      </c>
      <c r="R538">
        <f>VLOOKUP(L538,longitude_latitude!C:J,7,)</f>
        <v>-0.27487576000000002</v>
      </c>
      <c r="S538">
        <f>VLOOKUP(L538,longitude_latitude!C:J,8,)</f>
        <v>51.543688869999997</v>
      </c>
      <c r="T538">
        <f t="shared" si="66"/>
        <v>-14.168110651344792</v>
      </c>
      <c r="U538">
        <f>VLOOKUP(M538,LINE!$A$2:$B$13,2,)</f>
        <v>2</v>
      </c>
      <c r="V538">
        <f>VLOOKUP(L538,Entry_exit!B:P,4,)</f>
        <v>4551</v>
      </c>
      <c r="W538">
        <f>2020 - VLOOKUP(L538, age!$A:$D,4,)</f>
        <v>103</v>
      </c>
      <c r="X538">
        <f>VLOOKUP(H538,'air-quality-london-time-of-day'!E:G,3,FALSE)</f>
        <v>17.2</v>
      </c>
      <c r="Y538">
        <f>VLOOKUP(I538,Weather!F:K,2,)</f>
        <v>2</v>
      </c>
      <c r="Z538">
        <f>VLOOKUP(I538,Weather!F:K,3,)</f>
        <v>0</v>
      </c>
      <c r="AA538">
        <f>VLOOKUP(I538,Weather!F:K,4,)</f>
        <v>0.75</v>
      </c>
      <c r="AB538">
        <f>VLOOKUP(I538,Weather!F:K,5,)</f>
        <v>1020</v>
      </c>
      <c r="AC538">
        <f>VLOOKUP(I538,Weather!F:K,6,)</f>
        <v>2</v>
      </c>
    </row>
    <row r="539" spans="1:29" x14ac:dyDescent="0.25">
      <c r="A539" t="s">
        <v>7</v>
      </c>
      <c r="B539" t="s">
        <v>5</v>
      </c>
      <c r="C539" s="1">
        <v>42039.370138888888</v>
      </c>
      <c r="D539" s="3">
        <f t="shared" si="64"/>
        <v>2015</v>
      </c>
      <c r="E539" s="3">
        <f t="shared" si="67"/>
        <v>2</v>
      </c>
      <c r="F539" s="3">
        <f t="shared" si="68"/>
        <v>8</v>
      </c>
      <c r="G539" s="3">
        <f t="shared" si="69"/>
        <v>4</v>
      </c>
      <c r="H539" s="3" t="str">
        <f t="shared" si="70"/>
        <v>201528</v>
      </c>
      <c r="I539" s="3" t="str">
        <f t="shared" si="71"/>
        <v>2015284</v>
      </c>
      <c r="J539">
        <v>37</v>
      </c>
      <c r="K539">
        <v>22.2</v>
      </c>
      <c r="L539" t="str">
        <f>VLOOKUP(C539,List!$A$2:$C$2089,3,)</f>
        <v>Wembley Central</v>
      </c>
      <c r="M539" t="str">
        <f>VLOOKUP(C539,List!$A$2:$C$2089,2,)</f>
        <v>Bakerloo</v>
      </c>
      <c r="N539" t="str">
        <f t="shared" si="65"/>
        <v>Wembley Central|Bakerloo</v>
      </c>
      <c r="O539">
        <f>VLOOKUP(N539,Depth!$A$2:$F$427,3,)</f>
        <v>45</v>
      </c>
      <c r="P539">
        <f>VLOOKUP(N539,Depth!$A$2:$F$427,5,)</f>
        <v>138.5</v>
      </c>
      <c r="Q539">
        <f>VLOOKUP(N539,Depth!$A$2:$F$427,6,)</f>
        <v>6.5</v>
      </c>
      <c r="R539">
        <f>VLOOKUP(L539,longitude_latitude!C:J,7,)</f>
        <v>-0.295237517</v>
      </c>
      <c r="S539">
        <f>VLOOKUP(L539,longitude_latitude!C:J,8,)</f>
        <v>51.551779119999999</v>
      </c>
      <c r="T539">
        <f t="shared" si="66"/>
        <v>-15.220019264321245</v>
      </c>
      <c r="U539">
        <f>VLOOKUP(M539,LINE!$A$2:$B$13,2,)</f>
        <v>2</v>
      </c>
      <c r="V539">
        <f>VLOOKUP(L539,Entry_exit!B:P,4,)</f>
        <v>8683</v>
      </c>
      <c r="W539">
        <f>2020 - VLOOKUP(L539, age!$A:$D,4,)</f>
        <v>103</v>
      </c>
      <c r="X539">
        <f>VLOOKUP(H539,'air-quality-london-time-of-day'!E:G,3,FALSE)</f>
        <v>17.2</v>
      </c>
      <c r="Y539">
        <f>VLOOKUP(I539,Weather!F:K,2,)</f>
        <v>2</v>
      </c>
      <c r="Z539">
        <f>VLOOKUP(I539,Weather!F:K,3,)</f>
        <v>0</v>
      </c>
      <c r="AA539">
        <f>VLOOKUP(I539,Weather!F:K,4,)</f>
        <v>0.75</v>
      </c>
      <c r="AB539">
        <f>VLOOKUP(I539,Weather!F:K,5,)</f>
        <v>1020</v>
      </c>
      <c r="AC539">
        <f>VLOOKUP(I539,Weather!F:K,6,)</f>
        <v>2</v>
      </c>
    </row>
    <row r="540" spans="1:29" x14ac:dyDescent="0.25">
      <c r="A540" t="s">
        <v>7</v>
      </c>
      <c r="B540" t="s">
        <v>5</v>
      </c>
      <c r="C540" s="1">
        <v>42039.370833333334</v>
      </c>
      <c r="D540" s="3">
        <f t="shared" si="64"/>
        <v>2015</v>
      </c>
      <c r="E540" s="3">
        <f t="shared" si="67"/>
        <v>2</v>
      </c>
      <c r="F540" s="3">
        <f t="shared" si="68"/>
        <v>8</v>
      </c>
      <c r="G540" s="3">
        <f t="shared" si="69"/>
        <v>4</v>
      </c>
      <c r="H540" s="3" t="str">
        <f t="shared" si="70"/>
        <v>201528</v>
      </c>
      <c r="I540" s="3" t="str">
        <f t="shared" si="71"/>
        <v>2015284</v>
      </c>
      <c r="J540">
        <v>47</v>
      </c>
      <c r="K540">
        <v>28.2</v>
      </c>
      <c r="L540" t="str">
        <f>VLOOKUP(C540,List!$A$2:$C$2089,3,)</f>
        <v>Wembley Central</v>
      </c>
      <c r="M540" t="str">
        <f>VLOOKUP(C540,List!$A$2:$C$2089,2,)</f>
        <v>Bakerloo</v>
      </c>
      <c r="N540" t="str">
        <f t="shared" si="65"/>
        <v>Wembley Central|Bakerloo</v>
      </c>
      <c r="O540">
        <f>VLOOKUP(N540,Depth!$A$2:$F$427,3,)</f>
        <v>45</v>
      </c>
      <c r="P540">
        <f>VLOOKUP(N540,Depth!$A$2:$F$427,5,)</f>
        <v>138.5</v>
      </c>
      <c r="Q540">
        <f>VLOOKUP(N540,Depth!$A$2:$F$427,6,)</f>
        <v>6.5</v>
      </c>
      <c r="R540">
        <f>VLOOKUP(L540,longitude_latitude!C:J,7,)</f>
        <v>-0.295237517</v>
      </c>
      <c r="S540">
        <f>VLOOKUP(L540,longitude_latitude!C:J,8,)</f>
        <v>51.551779119999999</v>
      </c>
      <c r="T540">
        <f t="shared" si="66"/>
        <v>-15.220019264321245</v>
      </c>
      <c r="U540">
        <f>VLOOKUP(M540,LINE!$A$2:$B$13,2,)</f>
        <v>2</v>
      </c>
      <c r="V540">
        <f>VLOOKUP(L540,Entry_exit!B:P,4,)</f>
        <v>8683</v>
      </c>
      <c r="W540">
        <f>2020 - VLOOKUP(L540, age!$A:$D,4,)</f>
        <v>103</v>
      </c>
      <c r="X540">
        <f>VLOOKUP(H540,'air-quality-london-time-of-day'!E:G,3,FALSE)</f>
        <v>17.2</v>
      </c>
      <c r="Y540">
        <f>VLOOKUP(I540,Weather!F:K,2,)</f>
        <v>2</v>
      </c>
      <c r="Z540">
        <f>VLOOKUP(I540,Weather!F:K,3,)</f>
        <v>0</v>
      </c>
      <c r="AA540">
        <f>VLOOKUP(I540,Weather!F:K,4,)</f>
        <v>0.75</v>
      </c>
      <c r="AB540">
        <f>VLOOKUP(I540,Weather!F:K,5,)</f>
        <v>1020</v>
      </c>
      <c r="AC540">
        <f>VLOOKUP(I540,Weather!F:K,6,)</f>
        <v>2</v>
      </c>
    </row>
    <row r="541" spans="1:29" x14ac:dyDescent="0.25">
      <c r="A541" t="s">
        <v>7</v>
      </c>
      <c r="B541" t="s">
        <v>5</v>
      </c>
      <c r="C541" s="1">
        <v>42039.371527777781</v>
      </c>
      <c r="D541" s="3">
        <f t="shared" si="64"/>
        <v>2015</v>
      </c>
      <c r="E541" s="3">
        <f t="shared" si="67"/>
        <v>2</v>
      </c>
      <c r="F541" s="3">
        <f t="shared" si="68"/>
        <v>8</v>
      </c>
      <c r="G541" s="3">
        <f t="shared" si="69"/>
        <v>4</v>
      </c>
      <c r="H541" s="3" t="str">
        <f t="shared" si="70"/>
        <v>201528</v>
      </c>
      <c r="I541" s="3" t="str">
        <f t="shared" si="71"/>
        <v>2015284</v>
      </c>
      <c r="J541">
        <v>47</v>
      </c>
      <c r="K541">
        <v>28.2</v>
      </c>
      <c r="L541" t="str">
        <f>VLOOKUP(C541,List!$A$2:$C$2089,3,)</f>
        <v>North Wembley</v>
      </c>
      <c r="M541" t="str">
        <f>VLOOKUP(C541,List!$A$2:$C$2089,2,)</f>
        <v>Bakerloo</v>
      </c>
      <c r="N541" t="str">
        <f t="shared" si="65"/>
        <v>North Wembley|Bakerloo</v>
      </c>
      <c r="O541">
        <f>VLOOKUP(N541,Depth!$A$2:$F$427,3,)</f>
        <v>48</v>
      </c>
      <c r="P541">
        <f>VLOOKUP(N541,Depth!$A$2:$F$427,5,)</f>
        <v>142</v>
      </c>
      <c r="Q541">
        <f>VLOOKUP(N541,Depth!$A$2:$F$427,6,)</f>
        <v>6</v>
      </c>
      <c r="R541">
        <f>VLOOKUP(L541,longitude_latitude!C:J,7,)</f>
        <v>-0.30229399600000001</v>
      </c>
      <c r="S541">
        <f>VLOOKUP(L541,longitude_latitude!C:J,8,)</f>
        <v>51.561892469999997</v>
      </c>
      <c r="T541">
        <f t="shared" si="66"/>
        <v>-15.586850516078609</v>
      </c>
      <c r="U541">
        <f>VLOOKUP(M541,LINE!$A$2:$B$13,2,)</f>
        <v>2</v>
      </c>
      <c r="V541">
        <f>VLOOKUP(L541,Entry_exit!B:P,4,)</f>
        <v>3029</v>
      </c>
      <c r="W541">
        <f>2020 - VLOOKUP(L541, age!$A:$D,4,)</f>
        <v>103</v>
      </c>
      <c r="X541">
        <f>VLOOKUP(H541,'air-quality-london-time-of-day'!E:G,3,FALSE)</f>
        <v>17.2</v>
      </c>
      <c r="Y541">
        <f>VLOOKUP(I541,Weather!F:K,2,)</f>
        <v>2</v>
      </c>
      <c r="Z541">
        <f>VLOOKUP(I541,Weather!F:K,3,)</f>
        <v>0</v>
      </c>
      <c r="AA541">
        <f>VLOOKUP(I541,Weather!F:K,4,)</f>
        <v>0.75</v>
      </c>
      <c r="AB541">
        <f>VLOOKUP(I541,Weather!F:K,5,)</f>
        <v>1020</v>
      </c>
      <c r="AC541">
        <f>VLOOKUP(I541,Weather!F:K,6,)</f>
        <v>2</v>
      </c>
    </row>
    <row r="542" spans="1:29" x14ac:dyDescent="0.25">
      <c r="A542" t="s">
        <v>7</v>
      </c>
      <c r="B542" t="s">
        <v>5</v>
      </c>
      <c r="C542" s="1">
        <v>42039.37222222222</v>
      </c>
      <c r="D542" s="3">
        <f t="shared" si="64"/>
        <v>2015</v>
      </c>
      <c r="E542" s="3">
        <f t="shared" si="67"/>
        <v>2</v>
      </c>
      <c r="F542" s="3">
        <f t="shared" si="68"/>
        <v>8</v>
      </c>
      <c r="G542" s="3">
        <f t="shared" si="69"/>
        <v>4</v>
      </c>
      <c r="H542" s="3" t="str">
        <f t="shared" si="70"/>
        <v>201528</v>
      </c>
      <c r="I542" s="3" t="str">
        <f t="shared" si="71"/>
        <v>2015284</v>
      </c>
      <c r="J542">
        <v>57</v>
      </c>
      <c r="K542">
        <v>34.200000000000003</v>
      </c>
      <c r="L542" t="str">
        <f>VLOOKUP(C542,List!$A$2:$C$2089,3,)</f>
        <v>North Wembley</v>
      </c>
      <c r="M542" t="str">
        <f>VLOOKUP(C542,List!$A$2:$C$2089,2,)</f>
        <v>Bakerloo</v>
      </c>
      <c r="N542" t="str">
        <f t="shared" si="65"/>
        <v>North Wembley|Bakerloo</v>
      </c>
      <c r="O542">
        <f>VLOOKUP(N542,Depth!$A$2:$F$427,3,)</f>
        <v>48</v>
      </c>
      <c r="P542">
        <f>VLOOKUP(N542,Depth!$A$2:$F$427,5,)</f>
        <v>142</v>
      </c>
      <c r="Q542">
        <f>VLOOKUP(N542,Depth!$A$2:$F$427,6,)</f>
        <v>6</v>
      </c>
      <c r="R542">
        <f>VLOOKUP(L542,longitude_latitude!C:J,7,)</f>
        <v>-0.30229399600000001</v>
      </c>
      <c r="S542">
        <f>VLOOKUP(L542,longitude_latitude!C:J,8,)</f>
        <v>51.561892469999997</v>
      </c>
      <c r="T542">
        <f t="shared" si="66"/>
        <v>-15.586850516078609</v>
      </c>
      <c r="U542">
        <f>VLOOKUP(M542,LINE!$A$2:$B$13,2,)</f>
        <v>2</v>
      </c>
      <c r="V542">
        <f>VLOOKUP(L542,Entry_exit!B:P,4,)</f>
        <v>3029</v>
      </c>
      <c r="W542">
        <f>2020 - VLOOKUP(L542, age!$A:$D,4,)</f>
        <v>103</v>
      </c>
      <c r="X542">
        <f>VLOOKUP(H542,'air-quality-london-time-of-day'!E:G,3,FALSE)</f>
        <v>17.2</v>
      </c>
      <c r="Y542">
        <f>VLOOKUP(I542,Weather!F:K,2,)</f>
        <v>2</v>
      </c>
      <c r="Z542">
        <f>VLOOKUP(I542,Weather!F:K,3,)</f>
        <v>0</v>
      </c>
      <c r="AA542">
        <f>VLOOKUP(I542,Weather!F:K,4,)</f>
        <v>0.75</v>
      </c>
      <c r="AB542">
        <f>VLOOKUP(I542,Weather!F:K,5,)</f>
        <v>1020</v>
      </c>
      <c r="AC542">
        <f>VLOOKUP(I542,Weather!F:K,6,)</f>
        <v>2</v>
      </c>
    </row>
    <row r="543" spans="1:29" x14ac:dyDescent="0.25">
      <c r="A543" t="s">
        <v>7</v>
      </c>
      <c r="B543" t="s">
        <v>5</v>
      </c>
      <c r="C543" s="1">
        <v>42039.372916666667</v>
      </c>
      <c r="D543" s="3">
        <f t="shared" si="64"/>
        <v>2015</v>
      </c>
      <c r="E543" s="3">
        <f t="shared" si="67"/>
        <v>2</v>
      </c>
      <c r="F543" s="3">
        <f t="shared" si="68"/>
        <v>8</v>
      </c>
      <c r="G543" s="3">
        <f t="shared" si="69"/>
        <v>4</v>
      </c>
      <c r="H543" s="3" t="str">
        <f t="shared" si="70"/>
        <v>201528</v>
      </c>
      <c r="I543" s="3" t="str">
        <f t="shared" si="71"/>
        <v>2015284</v>
      </c>
      <c r="J543">
        <v>36</v>
      </c>
      <c r="K543">
        <v>21.6</v>
      </c>
      <c r="L543" t="str">
        <f>VLOOKUP(C543,List!$A$2:$C$2089,3,)</f>
        <v>South Kenton</v>
      </c>
      <c r="M543" t="str">
        <f>VLOOKUP(C543,List!$A$2:$C$2089,2,)</f>
        <v>Bakerloo</v>
      </c>
      <c r="N543" t="str">
        <f t="shared" si="65"/>
        <v>South Kenton|Bakerloo</v>
      </c>
      <c r="O543">
        <f>VLOOKUP(N543,Depth!$A$2:$F$427,3,)</f>
        <v>43</v>
      </c>
      <c r="P543">
        <f>VLOOKUP(N543,Depth!$A$2:$F$427,5,)</f>
        <v>146.4</v>
      </c>
      <c r="Q543">
        <f>VLOOKUP(N543,Depth!$A$2:$F$427,6,)</f>
        <v>-3.4</v>
      </c>
      <c r="R543">
        <f>VLOOKUP(L543,longitude_latitude!C:J,7,)</f>
        <v>-0.30678503699999998</v>
      </c>
      <c r="S543">
        <f>VLOOKUP(L543,longitude_latitude!C:J,8,)</f>
        <v>51.56971265</v>
      </c>
      <c r="T543">
        <f t="shared" si="66"/>
        <v>-15.820816203409617</v>
      </c>
      <c r="U543">
        <f>VLOOKUP(M543,LINE!$A$2:$B$13,2,)</f>
        <v>2</v>
      </c>
      <c r="V543">
        <f>VLOOKUP(L543,Entry_exit!B:P,4,)</f>
        <v>1778</v>
      </c>
      <c r="W543">
        <f>2020 - VLOOKUP(L543, age!$A:$D,4,)</f>
        <v>87</v>
      </c>
      <c r="X543">
        <f>VLOOKUP(H543,'air-quality-london-time-of-day'!E:G,3,FALSE)</f>
        <v>17.2</v>
      </c>
      <c r="Y543">
        <f>VLOOKUP(I543,Weather!F:K,2,)</f>
        <v>2</v>
      </c>
      <c r="Z543">
        <f>VLOOKUP(I543,Weather!F:K,3,)</f>
        <v>0</v>
      </c>
      <c r="AA543">
        <f>VLOOKUP(I543,Weather!F:K,4,)</f>
        <v>0.75</v>
      </c>
      <c r="AB543">
        <f>VLOOKUP(I543,Weather!F:K,5,)</f>
        <v>1020</v>
      </c>
      <c r="AC543">
        <f>VLOOKUP(I543,Weather!F:K,6,)</f>
        <v>2</v>
      </c>
    </row>
    <row r="544" spans="1:29" x14ac:dyDescent="0.25">
      <c r="A544" t="s">
        <v>7</v>
      </c>
      <c r="B544" t="s">
        <v>5</v>
      </c>
      <c r="C544" s="1">
        <v>42039.373611111114</v>
      </c>
      <c r="D544" s="3">
        <f t="shared" si="64"/>
        <v>2015</v>
      </c>
      <c r="E544" s="3">
        <f t="shared" si="67"/>
        <v>2</v>
      </c>
      <c r="F544" s="3">
        <f t="shared" si="68"/>
        <v>8</v>
      </c>
      <c r="G544" s="3">
        <f t="shared" si="69"/>
        <v>4</v>
      </c>
      <c r="H544" s="3" t="str">
        <f t="shared" si="70"/>
        <v>201528</v>
      </c>
      <c r="I544" s="3" t="str">
        <f t="shared" si="71"/>
        <v>2015284</v>
      </c>
      <c r="J544">
        <v>45</v>
      </c>
      <c r="K544">
        <v>27</v>
      </c>
      <c r="L544" t="str">
        <f>VLOOKUP(C544,List!$A$2:$C$2089,3,)</f>
        <v>South Kenton</v>
      </c>
      <c r="M544" t="str">
        <f>VLOOKUP(C544,List!$A$2:$C$2089,2,)</f>
        <v>Bakerloo</v>
      </c>
      <c r="N544" t="str">
        <f t="shared" si="65"/>
        <v>South Kenton|Bakerloo</v>
      </c>
      <c r="O544">
        <f>VLOOKUP(N544,Depth!$A$2:$F$427,3,)</f>
        <v>43</v>
      </c>
      <c r="P544">
        <f>VLOOKUP(N544,Depth!$A$2:$F$427,5,)</f>
        <v>146.4</v>
      </c>
      <c r="Q544">
        <f>VLOOKUP(N544,Depth!$A$2:$F$427,6,)</f>
        <v>-3.4</v>
      </c>
      <c r="R544">
        <f>VLOOKUP(L544,longitude_latitude!C:J,7,)</f>
        <v>-0.30678503699999998</v>
      </c>
      <c r="S544">
        <f>VLOOKUP(L544,longitude_latitude!C:J,8,)</f>
        <v>51.56971265</v>
      </c>
      <c r="T544">
        <f t="shared" si="66"/>
        <v>-15.820816203409617</v>
      </c>
      <c r="U544">
        <f>VLOOKUP(M544,LINE!$A$2:$B$13,2,)</f>
        <v>2</v>
      </c>
      <c r="V544">
        <f>VLOOKUP(L544,Entry_exit!B:P,4,)</f>
        <v>1778</v>
      </c>
      <c r="W544">
        <f>2020 - VLOOKUP(L544, age!$A:$D,4,)</f>
        <v>87</v>
      </c>
      <c r="X544">
        <f>VLOOKUP(H544,'air-quality-london-time-of-day'!E:G,3,FALSE)</f>
        <v>17.2</v>
      </c>
      <c r="Y544">
        <f>VLOOKUP(I544,Weather!F:K,2,)</f>
        <v>2</v>
      </c>
      <c r="Z544">
        <f>VLOOKUP(I544,Weather!F:K,3,)</f>
        <v>0</v>
      </c>
      <c r="AA544">
        <f>VLOOKUP(I544,Weather!F:K,4,)</f>
        <v>0.75</v>
      </c>
      <c r="AB544">
        <f>VLOOKUP(I544,Weather!F:K,5,)</f>
        <v>1020</v>
      </c>
      <c r="AC544">
        <f>VLOOKUP(I544,Weather!F:K,6,)</f>
        <v>2</v>
      </c>
    </row>
    <row r="545" spans="1:29" x14ac:dyDescent="0.25">
      <c r="A545" t="s">
        <v>7</v>
      </c>
      <c r="B545" t="s">
        <v>5</v>
      </c>
      <c r="C545" s="1">
        <v>42039.374305555553</v>
      </c>
      <c r="D545" s="3">
        <f t="shared" si="64"/>
        <v>2015</v>
      </c>
      <c r="E545" s="3">
        <f t="shared" si="67"/>
        <v>2</v>
      </c>
      <c r="F545" s="3">
        <f t="shared" si="68"/>
        <v>8</v>
      </c>
      <c r="G545" s="3">
        <f t="shared" si="69"/>
        <v>4</v>
      </c>
      <c r="H545" s="3" t="str">
        <f t="shared" si="70"/>
        <v>201528</v>
      </c>
      <c r="I545" s="3" t="str">
        <f t="shared" si="71"/>
        <v>2015284</v>
      </c>
      <c r="J545">
        <v>48</v>
      </c>
      <c r="K545">
        <v>28.8</v>
      </c>
      <c r="L545" t="str">
        <f>VLOOKUP(C545,List!$A$2:$C$2089,3,)</f>
        <v>Kenton</v>
      </c>
      <c r="M545" t="str">
        <f>VLOOKUP(C545,List!$A$2:$C$2089,2,)</f>
        <v>Bakerloo</v>
      </c>
      <c r="N545" t="str">
        <f t="shared" si="65"/>
        <v>Kenton|Bakerloo</v>
      </c>
      <c r="O545">
        <f>VLOOKUP(N545,Depth!$A$2:$F$427,3,)</f>
        <v>56</v>
      </c>
      <c r="P545">
        <f>VLOOKUP(N545,Depth!$A$2:$F$427,5,)</f>
        <v>149.4</v>
      </c>
      <c r="Q545">
        <f>VLOOKUP(N545,Depth!$A$2:$F$427,6,)</f>
        <v>6.6</v>
      </c>
      <c r="R545">
        <f>VLOOKUP(L545,longitude_latitude!C:J,7,)</f>
        <v>-0.31514018900000001</v>
      </c>
      <c r="S545">
        <f>VLOOKUP(L545,longitude_latitude!C:J,8,)</f>
        <v>51.58111281</v>
      </c>
      <c r="T545">
        <f t="shared" si="66"/>
        <v>-16.25528163977372</v>
      </c>
      <c r="U545">
        <f>VLOOKUP(M545,LINE!$A$2:$B$13,2,)</f>
        <v>2</v>
      </c>
      <c r="V545">
        <f>VLOOKUP(L545,Entry_exit!B:P,4,)</f>
        <v>3479</v>
      </c>
      <c r="W545">
        <f>2020 - VLOOKUP(L545, age!$A:$D,4,)</f>
        <v>103</v>
      </c>
      <c r="X545">
        <f>VLOOKUP(H545,'air-quality-london-time-of-day'!E:G,3,FALSE)</f>
        <v>17.2</v>
      </c>
      <c r="Y545">
        <f>VLOOKUP(I545,Weather!F:K,2,)</f>
        <v>2</v>
      </c>
      <c r="Z545">
        <f>VLOOKUP(I545,Weather!F:K,3,)</f>
        <v>0</v>
      </c>
      <c r="AA545">
        <f>VLOOKUP(I545,Weather!F:K,4,)</f>
        <v>0.75</v>
      </c>
      <c r="AB545">
        <f>VLOOKUP(I545,Weather!F:K,5,)</f>
        <v>1020</v>
      </c>
      <c r="AC545">
        <f>VLOOKUP(I545,Weather!F:K,6,)</f>
        <v>2</v>
      </c>
    </row>
    <row r="546" spans="1:29" x14ac:dyDescent="0.25">
      <c r="A546" t="s">
        <v>7</v>
      </c>
      <c r="B546" t="s">
        <v>5</v>
      </c>
      <c r="C546" s="1">
        <v>42039.375</v>
      </c>
      <c r="D546" s="3">
        <f t="shared" si="64"/>
        <v>2015</v>
      </c>
      <c r="E546" s="3">
        <f t="shared" si="67"/>
        <v>2</v>
      </c>
      <c r="F546" s="3">
        <f t="shared" si="68"/>
        <v>9</v>
      </c>
      <c r="G546" s="3">
        <f t="shared" si="69"/>
        <v>4</v>
      </c>
      <c r="H546" s="3" t="str">
        <f t="shared" si="70"/>
        <v>201529</v>
      </c>
      <c r="I546" s="3" t="str">
        <f t="shared" si="71"/>
        <v>2015294</v>
      </c>
      <c r="J546">
        <v>49</v>
      </c>
      <c r="K546">
        <v>29.4</v>
      </c>
      <c r="L546" t="str">
        <f>VLOOKUP(C546,List!$A$2:$C$2089,3,)</f>
        <v>Kenton</v>
      </c>
      <c r="M546" t="str">
        <f>VLOOKUP(C546,List!$A$2:$C$2089,2,)</f>
        <v>Bakerloo</v>
      </c>
      <c r="N546" t="str">
        <f t="shared" si="65"/>
        <v>Kenton|Bakerloo</v>
      </c>
      <c r="O546">
        <f>VLOOKUP(N546,Depth!$A$2:$F$427,3,)</f>
        <v>56</v>
      </c>
      <c r="P546">
        <f>VLOOKUP(N546,Depth!$A$2:$F$427,5,)</f>
        <v>149.4</v>
      </c>
      <c r="Q546">
        <f>VLOOKUP(N546,Depth!$A$2:$F$427,6,)</f>
        <v>6.6</v>
      </c>
      <c r="R546">
        <f>VLOOKUP(L546,longitude_latitude!C:J,7,)</f>
        <v>-0.31514018900000001</v>
      </c>
      <c r="S546">
        <f>VLOOKUP(L546,longitude_latitude!C:J,8,)</f>
        <v>51.58111281</v>
      </c>
      <c r="T546">
        <f t="shared" si="66"/>
        <v>-16.25528163977372</v>
      </c>
      <c r="U546">
        <f>VLOOKUP(M546,LINE!$A$2:$B$13,2,)</f>
        <v>2</v>
      </c>
      <c r="V546">
        <f>VLOOKUP(L546,Entry_exit!B:P,4,)</f>
        <v>3479</v>
      </c>
      <c r="W546">
        <f>2020 - VLOOKUP(L546, age!$A:$D,4,)</f>
        <v>103</v>
      </c>
      <c r="X546">
        <f>VLOOKUP(H546,'air-quality-london-time-of-day'!E:G,3,FALSE)</f>
        <v>16.3</v>
      </c>
      <c r="Y546">
        <f>VLOOKUP(I546,Weather!F:K,2,)</f>
        <v>2.418181818181826</v>
      </c>
      <c r="Z546">
        <f>VLOOKUP(I546,Weather!F:K,3,)</f>
        <v>0</v>
      </c>
      <c r="AA546">
        <f>VLOOKUP(I546,Weather!F:K,4,)</f>
        <v>0.75</v>
      </c>
      <c r="AB546">
        <f>VLOOKUP(I546,Weather!F:K,5,)</f>
        <v>1020</v>
      </c>
      <c r="AC546">
        <f>VLOOKUP(I546,Weather!F:K,6,)</f>
        <v>2</v>
      </c>
    </row>
    <row r="547" spans="1:29" x14ac:dyDescent="0.25">
      <c r="A547" t="s">
        <v>7</v>
      </c>
      <c r="B547" t="s">
        <v>5</v>
      </c>
      <c r="C547" s="1">
        <v>42039.375694444447</v>
      </c>
      <c r="D547" s="3">
        <f t="shared" si="64"/>
        <v>2015</v>
      </c>
      <c r="E547" s="3">
        <f t="shared" si="67"/>
        <v>2</v>
      </c>
      <c r="F547" s="3">
        <f t="shared" si="68"/>
        <v>9</v>
      </c>
      <c r="G547" s="3">
        <f t="shared" si="69"/>
        <v>4</v>
      </c>
      <c r="H547" s="3" t="str">
        <f t="shared" si="70"/>
        <v>201529</v>
      </c>
      <c r="I547" s="3" t="str">
        <f t="shared" si="71"/>
        <v>2015294</v>
      </c>
      <c r="J547">
        <v>53</v>
      </c>
      <c r="K547">
        <v>31.8</v>
      </c>
      <c r="L547" t="str">
        <f>VLOOKUP(C547,List!$A$2:$C$2089,3,)</f>
        <v>Kenton</v>
      </c>
      <c r="M547" t="str">
        <f>VLOOKUP(C547,List!$A$2:$C$2089,2,)</f>
        <v>Bakerloo</v>
      </c>
      <c r="N547" t="str">
        <f t="shared" si="65"/>
        <v>Kenton|Bakerloo</v>
      </c>
      <c r="O547">
        <f>VLOOKUP(N547,Depth!$A$2:$F$427,3,)</f>
        <v>56</v>
      </c>
      <c r="P547">
        <f>VLOOKUP(N547,Depth!$A$2:$F$427,5,)</f>
        <v>149.4</v>
      </c>
      <c r="Q547">
        <f>VLOOKUP(N547,Depth!$A$2:$F$427,6,)</f>
        <v>6.6</v>
      </c>
      <c r="R547">
        <f>VLOOKUP(L547,longitude_latitude!C:J,7,)</f>
        <v>-0.31514018900000001</v>
      </c>
      <c r="S547">
        <f>VLOOKUP(L547,longitude_latitude!C:J,8,)</f>
        <v>51.58111281</v>
      </c>
      <c r="T547">
        <f t="shared" si="66"/>
        <v>-16.25528163977372</v>
      </c>
      <c r="U547">
        <f>VLOOKUP(M547,LINE!$A$2:$B$13,2,)</f>
        <v>2</v>
      </c>
      <c r="V547">
        <f>VLOOKUP(L547,Entry_exit!B:P,4,)</f>
        <v>3479</v>
      </c>
      <c r="W547">
        <f>2020 - VLOOKUP(L547, age!$A:$D,4,)</f>
        <v>103</v>
      </c>
      <c r="X547">
        <f>VLOOKUP(H547,'air-quality-london-time-of-day'!E:G,3,FALSE)</f>
        <v>16.3</v>
      </c>
      <c r="Y547">
        <f>VLOOKUP(I547,Weather!F:K,2,)</f>
        <v>2.418181818181826</v>
      </c>
      <c r="Z547">
        <f>VLOOKUP(I547,Weather!F:K,3,)</f>
        <v>0</v>
      </c>
      <c r="AA547">
        <f>VLOOKUP(I547,Weather!F:K,4,)</f>
        <v>0.75</v>
      </c>
      <c r="AB547">
        <f>VLOOKUP(I547,Weather!F:K,5,)</f>
        <v>1020</v>
      </c>
      <c r="AC547">
        <f>VLOOKUP(I547,Weather!F:K,6,)</f>
        <v>2</v>
      </c>
    </row>
    <row r="548" spans="1:29" x14ac:dyDescent="0.25">
      <c r="A548" t="s">
        <v>7</v>
      </c>
      <c r="B548" t="s">
        <v>5</v>
      </c>
      <c r="C548" s="1">
        <v>42039.376388888886</v>
      </c>
      <c r="D548" s="3">
        <f t="shared" si="64"/>
        <v>2015</v>
      </c>
      <c r="E548" s="3">
        <f t="shared" si="67"/>
        <v>2</v>
      </c>
      <c r="F548" s="3">
        <f t="shared" si="68"/>
        <v>9</v>
      </c>
      <c r="G548" s="3">
        <f t="shared" si="69"/>
        <v>4</v>
      </c>
      <c r="H548" s="3" t="str">
        <f t="shared" si="70"/>
        <v>201529</v>
      </c>
      <c r="I548" s="3" t="str">
        <f t="shared" si="71"/>
        <v>2015294</v>
      </c>
      <c r="J548">
        <v>46</v>
      </c>
      <c r="K548">
        <v>27.6</v>
      </c>
      <c r="L548" t="str">
        <f>VLOOKUP(C548,List!$A$2:$C$2089,3,)</f>
        <v>Harrow &amp; Wealdstone</v>
      </c>
      <c r="M548" t="str">
        <f>VLOOKUP(C548,List!$A$2:$C$2089,2,)</f>
        <v>Bakerloo</v>
      </c>
      <c r="N548" t="str">
        <f t="shared" si="65"/>
        <v>Harrow &amp; Wealdstone|Bakerloo</v>
      </c>
      <c r="O548">
        <f>VLOOKUP(N548,Depth!$A$2:$F$427,3,)</f>
        <v>52</v>
      </c>
      <c r="P548">
        <f>VLOOKUP(N548,Depth!$A$2:$F$427,5,)</f>
        <v>154.19999999999999</v>
      </c>
      <c r="Q548">
        <f>VLOOKUP(N548,Depth!$A$2:$F$427,6,)</f>
        <v>-2.2000000000000002</v>
      </c>
      <c r="R548">
        <f>VLOOKUP(L548,longitude_latitude!C:J,7,)</f>
        <v>-0.33330013600000002</v>
      </c>
      <c r="S548">
        <f>VLOOKUP(L548,longitude_latitude!C:J,8,)</f>
        <v>51.591546510000001</v>
      </c>
      <c r="T548">
        <f t="shared" si="66"/>
        <v>-17.195469468233327</v>
      </c>
      <c r="U548">
        <f>VLOOKUP(M548,LINE!$A$2:$B$13,2,)</f>
        <v>2</v>
      </c>
      <c r="V548">
        <f>VLOOKUP(L548,Entry_exit!B:P,4,)</f>
        <v>8400</v>
      </c>
      <c r="W548">
        <f>2020 - VLOOKUP(L548, age!$A:$D,4,)</f>
        <v>103</v>
      </c>
      <c r="X548">
        <f>VLOOKUP(H548,'air-quality-london-time-of-day'!E:G,3,FALSE)</f>
        <v>16.3</v>
      </c>
      <c r="Y548">
        <f>VLOOKUP(I548,Weather!F:K,2,)</f>
        <v>2.418181818181826</v>
      </c>
      <c r="Z548">
        <f>VLOOKUP(I548,Weather!F:K,3,)</f>
        <v>0</v>
      </c>
      <c r="AA548">
        <f>VLOOKUP(I548,Weather!F:K,4,)</f>
        <v>0.75</v>
      </c>
      <c r="AB548">
        <f>VLOOKUP(I548,Weather!F:K,5,)</f>
        <v>1020</v>
      </c>
      <c r="AC548">
        <f>VLOOKUP(I548,Weather!F:K,6,)</f>
        <v>2</v>
      </c>
    </row>
    <row r="549" spans="1:29" x14ac:dyDescent="0.25">
      <c r="A549" t="s">
        <v>7</v>
      </c>
      <c r="B549" t="s">
        <v>5</v>
      </c>
      <c r="C549" s="1">
        <v>42039.377083333333</v>
      </c>
      <c r="D549" s="3">
        <f t="shared" si="64"/>
        <v>2015</v>
      </c>
      <c r="E549" s="3">
        <f t="shared" si="67"/>
        <v>2</v>
      </c>
      <c r="F549" s="3">
        <f t="shared" si="68"/>
        <v>9</v>
      </c>
      <c r="G549" s="3">
        <f t="shared" si="69"/>
        <v>4</v>
      </c>
      <c r="H549" s="3" t="str">
        <f t="shared" si="70"/>
        <v>201529</v>
      </c>
      <c r="I549" s="3" t="str">
        <f t="shared" si="71"/>
        <v>2015294</v>
      </c>
      <c r="J549">
        <v>45</v>
      </c>
      <c r="K549">
        <v>27</v>
      </c>
      <c r="L549" t="str">
        <f>VLOOKUP(C549,List!$A$2:$C$2089,3,)</f>
        <v>Harrow &amp; Wealdstone</v>
      </c>
      <c r="M549" t="str">
        <f>VLOOKUP(C549,List!$A$2:$C$2089,2,)</f>
        <v>Bakerloo</v>
      </c>
      <c r="N549" t="str">
        <f t="shared" si="65"/>
        <v>Harrow &amp; Wealdstone|Bakerloo</v>
      </c>
      <c r="O549">
        <f>VLOOKUP(N549,Depth!$A$2:$F$427,3,)</f>
        <v>52</v>
      </c>
      <c r="P549">
        <f>VLOOKUP(N549,Depth!$A$2:$F$427,5,)</f>
        <v>154.19999999999999</v>
      </c>
      <c r="Q549">
        <f>VLOOKUP(N549,Depth!$A$2:$F$427,6,)</f>
        <v>-2.2000000000000002</v>
      </c>
      <c r="R549">
        <f>VLOOKUP(L549,longitude_latitude!C:J,7,)</f>
        <v>-0.33330013600000002</v>
      </c>
      <c r="S549">
        <f>VLOOKUP(L549,longitude_latitude!C:J,8,)</f>
        <v>51.591546510000001</v>
      </c>
      <c r="T549">
        <f t="shared" si="66"/>
        <v>-17.195469468233327</v>
      </c>
      <c r="U549">
        <f>VLOOKUP(M549,LINE!$A$2:$B$13,2,)</f>
        <v>2</v>
      </c>
      <c r="V549">
        <f>VLOOKUP(L549,Entry_exit!B:P,4,)</f>
        <v>8400</v>
      </c>
      <c r="W549">
        <f>2020 - VLOOKUP(L549, age!$A:$D,4,)</f>
        <v>103</v>
      </c>
      <c r="X549">
        <f>VLOOKUP(H549,'air-quality-london-time-of-day'!E:G,3,FALSE)</f>
        <v>16.3</v>
      </c>
      <c r="Y549">
        <f>VLOOKUP(I549,Weather!F:K,2,)</f>
        <v>2.418181818181826</v>
      </c>
      <c r="Z549">
        <f>VLOOKUP(I549,Weather!F:K,3,)</f>
        <v>0</v>
      </c>
      <c r="AA549">
        <f>VLOOKUP(I549,Weather!F:K,4,)</f>
        <v>0.75</v>
      </c>
      <c r="AB549">
        <f>VLOOKUP(I549,Weather!F:K,5,)</f>
        <v>1020</v>
      </c>
      <c r="AC549">
        <f>VLOOKUP(I549,Weather!F:K,6,)</f>
        <v>2</v>
      </c>
    </row>
    <row r="550" spans="1:29" x14ac:dyDescent="0.25">
      <c r="A550" t="s">
        <v>7</v>
      </c>
      <c r="B550" t="s">
        <v>5</v>
      </c>
      <c r="C550" s="1">
        <v>42039.37777777778</v>
      </c>
      <c r="D550" s="3">
        <f t="shared" si="64"/>
        <v>2015</v>
      </c>
      <c r="E550" s="3">
        <f t="shared" si="67"/>
        <v>2</v>
      </c>
      <c r="F550" s="3">
        <f t="shared" si="68"/>
        <v>9</v>
      </c>
      <c r="G550" s="3">
        <f t="shared" si="69"/>
        <v>4</v>
      </c>
      <c r="H550" s="3" t="str">
        <f t="shared" si="70"/>
        <v>201529</v>
      </c>
      <c r="I550" s="3" t="str">
        <f t="shared" si="71"/>
        <v>2015294</v>
      </c>
      <c r="J550">
        <v>47</v>
      </c>
      <c r="K550">
        <v>28.2</v>
      </c>
      <c r="L550" t="str">
        <f>VLOOKUP(C550,List!$A$2:$C$2089,3,)</f>
        <v>Harrow &amp; Wealdstone</v>
      </c>
      <c r="M550" t="str">
        <f>VLOOKUP(C550,List!$A$2:$C$2089,2,)</f>
        <v>Bakerloo</v>
      </c>
      <c r="N550" t="str">
        <f t="shared" si="65"/>
        <v>Harrow &amp; Wealdstone|Bakerloo</v>
      </c>
      <c r="O550">
        <f>VLOOKUP(N550,Depth!$A$2:$F$427,3,)</f>
        <v>52</v>
      </c>
      <c r="P550">
        <f>VLOOKUP(N550,Depth!$A$2:$F$427,5,)</f>
        <v>154.19999999999999</v>
      </c>
      <c r="Q550">
        <f>VLOOKUP(N550,Depth!$A$2:$F$427,6,)</f>
        <v>-2.2000000000000002</v>
      </c>
      <c r="R550">
        <f>VLOOKUP(L550,longitude_latitude!C:J,7,)</f>
        <v>-0.33330013600000002</v>
      </c>
      <c r="S550">
        <f>VLOOKUP(L550,longitude_latitude!C:J,8,)</f>
        <v>51.591546510000001</v>
      </c>
      <c r="T550">
        <f t="shared" si="66"/>
        <v>-17.195469468233327</v>
      </c>
      <c r="U550">
        <f>VLOOKUP(M550,LINE!$A$2:$B$13,2,)</f>
        <v>2</v>
      </c>
      <c r="V550">
        <f>VLOOKUP(L550,Entry_exit!B:P,4,)</f>
        <v>8400</v>
      </c>
      <c r="W550">
        <f>2020 - VLOOKUP(L550, age!$A:$D,4,)</f>
        <v>103</v>
      </c>
      <c r="X550">
        <f>VLOOKUP(H550,'air-quality-london-time-of-day'!E:G,3,FALSE)</f>
        <v>16.3</v>
      </c>
      <c r="Y550">
        <f>VLOOKUP(I550,Weather!F:K,2,)</f>
        <v>2.418181818181826</v>
      </c>
      <c r="Z550">
        <f>VLOOKUP(I550,Weather!F:K,3,)</f>
        <v>0</v>
      </c>
      <c r="AA550">
        <f>VLOOKUP(I550,Weather!F:K,4,)</f>
        <v>0.75</v>
      </c>
      <c r="AB550">
        <f>VLOOKUP(I550,Weather!F:K,5,)</f>
        <v>1020</v>
      </c>
      <c r="AC550">
        <f>VLOOKUP(I550,Weather!F:K,6,)</f>
        <v>2</v>
      </c>
    </row>
    <row r="551" spans="1:29" x14ac:dyDescent="0.25">
      <c r="A551" t="s">
        <v>7</v>
      </c>
      <c r="B551" t="s">
        <v>5</v>
      </c>
      <c r="C551" s="1">
        <v>42039.378472222219</v>
      </c>
      <c r="D551" s="3">
        <f t="shared" si="64"/>
        <v>2015</v>
      </c>
      <c r="E551" s="3">
        <f t="shared" si="67"/>
        <v>2</v>
      </c>
      <c r="F551" s="3">
        <f t="shared" si="68"/>
        <v>9</v>
      </c>
      <c r="G551" s="3">
        <f t="shared" si="69"/>
        <v>4</v>
      </c>
      <c r="H551" s="3" t="str">
        <f t="shared" si="70"/>
        <v>201529</v>
      </c>
      <c r="I551" s="3" t="str">
        <f t="shared" si="71"/>
        <v>2015294</v>
      </c>
      <c r="J551">
        <v>40</v>
      </c>
      <c r="K551">
        <v>24</v>
      </c>
      <c r="L551" t="str">
        <f>VLOOKUP(C551,List!$A$2:$C$2089,3,)</f>
        <v>Harrow &amp; Wealdstone</v>
      </c>
      <c r="M551" t="str">
        <f>VLOOKUP(C551,List!$A$2:$C$2089,2,)</f>
        <v>Bakerloo</v>
      </c>
      <c r="N551" t="str">
        <f t="shared" si="65"/>
        <v>Harrow &amp; Wealdstone|Bakerloo</v>
      </c>
      <c r="O551">
        <f>VLOOKUP(N551,Depth!$A$2:$F$427,3,)</f>
        <v>52</v>
      </c>
      <c r="P551">
        <f>VLOOKUP(N551,Depth!$A$2:$F$427,5,)</f>
        <v>154.19999999999999</v>
      </c>
      <c r="Q551">
        <f>VLOOKUP(N551,Depth!$A$2:$F$427,6,)</f>
        <v>-2.2000000000000002</v>
      </c>
      <c r="R551">
        <f>VLOOKUP(L551,longitude_latitude!C:J,7,)</f>
        <v>-0.33330013600000002</v>
      </c>
      <c r="S551">
        <f>VLOOKUP(L551,longitude_latitude!C:J,8,)</f>
        <v>51.591546510000001</v>
      </c>
      <c r="T551">
        <f t="shared" si="66"/>
        <v>-17.195469468233327</v>
      </c>
      <c r="U551">
        <f>VLOOKUP(M551,LINE!$A$2:$B$13,2,)</f>
        <v>2</v>
      </c>
      <c r="V551">
        <f>VLOOKUP(L551,Entry_exit!B:P,4,)</f>
        <v>8400</v>
      </c>
      <c r="W551">
        <f>2020 - VLOOKUP(L551, age!$A:$D,4,)</f>
        <v>103</v>
      </c>
      <c r="X551">
        <f>VLOOKUP(H551,'air-quality-london-time-of-day'!E:G,3,FALSE)</f>
        <v>16.3</v>
      </c>
      <c r="Y551">
        <f>VLOOKUP(I551,Weather!F:K,2,)</f>
        <v>2.418181818181826</v>
      </c>
      <c r="Z551">
        <f>VLOOKUP(I551,Weather!F:K,3,)</f>
        <v>0</v>
      </c>
      <c r="AA551">
        <f>VLOOKUP(I551,Weather!F:K,4,)</f>
        <v>0.75</v>
      </c>
      <c r="AB551">
        <f>VLOOKUP(I551,Weather!F:K,5,)</f>
        <v>1020</v>
      </c>
      <c r="AC551">
        <f>VLOOKUP(I551,Weather!F:K,6,)</f>
        <v>2</v>
      </c>
    </row>
    <row r="552" spans="1:29" x14ac:dyDescent="0.25">
      <c r="A552" t="s">
        <v>7</v>
      </c>
      <c r="B552" t="s">
        <v>5</v>
      </c>
      <c r="C552" s="1">
        <v>42039.379166666666</v>
      </c>
      <c r="D552" s="3">
        <f t="shared" si="64"/>
        <v>2015</v>
      </c>
      <c r="E552" s="3">
        <f t="shared" si="67"/>
        <v>2</v>
      </c>
      <c r="F552" s="3">
        <f t="shared" si="68"/>
        <v>9</v>
      </c>
      <c r="G552" s="3">
        <f t="shared" si="69"/>
        <v>4</v>
      </c>
      <c r="H552" s="3" t="str">
        <f t="shared" si="70"/>
        <v>201529</v>
      </c>
      <c r="I552" s="3" t="str">
        <f t="shared" si="71"/>
        <v>2015294</v>
      </c>
      <c r="J552">
        <v>34</v>
      </c>
      <c r="K552">
        <v>20.399999999999999</v>
      </c>
      <c r="L552" t="str">
        <f>VLOOKUP(C552,List!$A$2:$C$2089,3,)</f>
        <v>Harrow &amp; Wealdstone</v>
      </c>
      <c r="M552" t="str">
        <f>VLOOKUP(C552,List!$A$2:$C$2089,2,)</f>
        <v>Bakerloo</v>
      </c>
      <c r="N552" t="str">
        <f t="shared" si="65"/>
        <v>Harrow &amp; Wealdstone|Bakerloo</v>
      </c>
      <c r="O552">
        <f>VLOOKUP(N552,Depth!$A$2:$F$427,3,)</f>
        <v>52</v>
      </c>
      <c r="P552">
        <f>VLOOKUP(N552,Depth!$A$2:$F$427,5,)</f>
        <v>154.19999999999999</v>
      </c>
      <c r="Q552">
        <f>VLOOKUP(N552,Depth!$A$2:$F$427,6,)</f>
        <v>-2.2000000000000002</v>
      </c>
      <c r="R552">
        <f>VLOOKUP(L552,longitude_latitude!C:J,7,)</f>
        <v>-0.33330013600000002</v>
      </c>
      <c r="S552">
        <f>VLOOKUP(L552,longitude_latitude!C:J,8,)</f>
        <v>51.591546510000001</v>
      </c>
      <c r="T552">
        <f t="shared" si="66"/>
        <v>-17.195469468233327</v>
      </c>
      <c r="U552">
        <f>VLOOKUP(M552,LINE!$A$2:$B$13,2,)</f>
        <v>2</v>
      </c>
      <c r="V552">
        <f>VLOOKUP(L552,Entry_exit!B:P,4,)</f>
        <v>8400</v>
      </c>
      <c r="W552">
        <f>2020 - VLOOKUP(L552, age!$A:$D,4,)</f>
        <v>103</v>
      </c>
      <c r="X552">
        <f>VLOOKUP(H552,'air-quality-london-time-of-day'!E:G,3,FALSE)</f>
        <v>16.3</v>
      </c>
      <c r="Y552">
        <f>VLOOKUP(I552,Weather!F:K,2,)</f>
        <v>2.418181818181826</v>
      </c>
      <c r="Z552">
        <f>VLOOKUP(I552,Weather!F:K,3,)</f>
        <v>0</v>
      </c>
      <c r="AA552">
        <f>VLOOKUP(I552,Weather!F:K,4,)</f>
        <v>0.75</v>
      </c>
      <c r="AB552">
        <f>VLOOKUP(I552,Weather!F:K,5,)</f>
        <v>1020</v>
      </c>
      <c r="AC552">
        <f>VLOOKUP(I552,Weather!F:K,6,)</f>
        <v>2</v>
      </c>
    </row>
    <row r="553" spans="1:29" x14ac:dyDescent="0.25">
      <c r="A553" t="s">
        <v>7</v>
      </c>
      <c r="B553" t="s">
        <v>5</v>
      </c>
      <c r="C553" s="1">
        <v>42039.379861111112</v>
      </c>
      <c r="D553" s="3">
        <f t="shared" si="64"/>
        <v>2015</v>
      </c>
      <c r="E553" s="3">
        <f t="shared" si="67"/>
        <v>2</v>
      </c>
      <c r="F553" s="3">
        <f t="shared" si="68"/>
        <v>9</v>
      </c>
      <c r="G553" s="3">
        <f t="shared" si="69"/>
        <v>4</v>
      </c>
      <c r="H553" s="3" t="str">
        <f t="shared" si="70"/>
        <v>201529</v>
      </c>
      <c r="I553" s="3" t="str">
        <f t="shared" si="71"/>
        <v>2015294</v>
      </c>
      <c r="J553">
        <v>34</v>
      </c>
      <c r="K553">
        <v>20.399999999999999</v>
      </c>
      <c r="L553" t="str">
        <f>VLOOKUP(C553,List!$A$2:$C$2089,3,)</f>
        <v>Harrow &amp; Wealdstone</v>
      </c>
      <c r="M553" t="str">
        <f>VLOOKUP(C553,List!$A$2:$C$2089,2,)</f>
        <v>Bakerloo</v>
      </c>
      <c r="N553" t="str">
        <f t="shared" si="65"/>
        <v>Harrow &amp; Wealdstone|Bakerloo</v>
      </c>
      <c r="O553">
        <f>VLOOKUP(N553,Depth!$A$2:$F$427,3,)</f>
        <v>52</v>
      </c>
      <c r="P553">
        <f>VLOOKUP(N553,Depth!$A$2:$F$427,5,)</f>
        <v>154.19999999999999</v>
      </c>
      <c r="Q553">
        <f>VLOOKUP(N553,Depth!$A$2:$F$427,6,)</f>
        <v>-2.2000000000000002</v>
      </c>
      <c r="R553">
        <f>VLOOKUP(L553,longitude_latitude!C:J,7,)</f>
        <v>-0.33330013600000002</v>
      </c>
      <c r="S553">
        <f>VLOOKUP(L553,longitude_latitude!C:J,8,)</f>
        <v>51.591546510000001</v>
      </c>
      <c r="T553">
        <f t="shared" si="66"/>
        <v>-17.195469468233327</v>
      </c>
      <c r="U553">
        <f>VLOOKUP(M553,LINE!$A$2:$B$13,2,)</f>
        <v>2</v>
      </c>
      <c r="V553">
        <f>VLOOKUP(L553,Entry_exit!B:P,4,)</f>
        <v>8400</v>
      </c>
      <c r="W553">
        <f>2020 - VLOOKUP(L553, age!$A:$D,4,)</f>
        <v>103</v>
      </c>
      <c r="X553">
        <f>VLOOKUP(H553,'air-quality-london-time-of-day'!E:G,3,FALSE)</f>
        <v>16.3</v>
      </c>
      <c r="Y553">
        <f>VLOOKUP(I553,Weather!F:K,2,)</f>
        <v>2.418181818181826</v>
      </c>
      <c r="Z553">
        <f>VLOOKUP(I553,Weather!F:K,3,)</f>
        <v>0</v>
      </c>
      <c r="AA553">
        <f>VLOOKUP(I553,Weather!F:K,4,)</f>
        <v>0.75</v>
      </c>
      <c r="AB553">
        <f>VLOOKUP(I553,Weather!F:K,5,)</f>
        <v>1020</v>
      </c>
      <c r="AC553">
        <f>VLOOKUP(I553,Weather!F:K,6,)</f>
        <v>2</v>
      </c>
    </row>
    <row r="554" spans="1:29" x14ac:dyDescent="0.25">
      <c r="A554" t="s">
        <v>7</v>
      </c>
      <c r="B554" t="s">
        <v>5</v>
      </c>
      <c r="C554" s="1">
        <v>42039.380555555559</v>
      </c>
      <c r="D554" s="3">
        <f t="shared" si="64"/>
        <v>2015</v>
      </c>
      <c r="E554" s="3">
        <f t="shared" si="67"/>
        <v>2</v>
      </c>
      <c r="F554" s="3">
        <f t="shared" si="68"/>
        <v>9</v>
      </c>
      <c r="G554" s="3">
        <f t="shared" si="69"/>
        <v>4</v>
      </c>
      <c r="H554" s="3" t="str">
        <f t="shared" si="70"/>
        <v>201529</v>
      </c>
      <c r="I554" s="3" t="str">
        <f t="shared" si="71"/>
        <v>2015294</v>
      </c>
      <c r="J554">
        <v>30</v>
      </c>
      <c r="K554">
        <v>18</v>
      </c>
      <c r="L554" t="str">
        <f>VLOOKUP(C554,List!$A$2:$C$2089,3,)</f>
        <v>Harrow &amp; Wealdstone</v>
      </c>
      <c r="M554" t="str">
        <f>VLOOKUP(C554,List!$A$2:$C$2089,2,)</f>
        <v>Bakerloo</v>
      </c>
      <c r="N554" t="str">
        <f t="shared" si="65"/>
        <v>Harrow &amp; Wealdstone|Bakerloo</v>
      </c>
      <c r="O554">
        <f>VLOOKUP(N554,Depth!$A$2:$F$427,3,)</f>
        <v>52</v>
      </c>
      <c r="P554">
        <f>VLOOKUP(N554,Depth!$A$2:$F$427,5,)</f>
        <v>154.19999999999999</v>
      </c>
      <c r="Q554">
        <f>VLOOKUP(N554,Depth!$A$2:$F$427,6,)</f>
        <v>-2.2000000000000002</v>
      </c>
      <c r="R554">
        <f>VLOOKUP(L554,longitude_latitude!C:J,7,)</f>
        <v>-0.33330013600000002</v>
      </c>
      <c r="S554">
        <f>VLOOKUP(L554,longitude_latitude!C:J,8,)</f>
        <v>51.591546510000001</v>
      </c>
      <c r="T554">
        <f t="shared" si="66"/>
        <v>-17.195469468233327</v>
      </c>
      <c r="U554">
        <f>VLOOKUP(M554,LINE!$A$2:$B$13,2,)</f>
        <v>2</v>
      </c>
      <c r="V554">
        <f>VLOOKUP(L554,Entry_exit!B:P,4,)</f>
        <v>8400</v>
      </c>
      <c r="W554">
        <f>2020 - VLOOKUP(L554, age!$A:$D,4,)</f>
        <v>103</v>
      </c>
      <c r="X554">
        <f>VLOOKUP(H554,'air-quality-london-time-of-day'!E:G,3,FALSE)</f>
        <v>16.3</v>
      </c>
      <c r="Y554">
        <f>VLOOKUP(I554,Weather!F:K,2,)</f>
        <v>2.418181818181826</v>
      </c>
      <c r="Z554">
        <f>VLOOKUP(I554,Weather!F:K,3,)</f>
        <v>0</v>
      </c>
      <c r="AA554">
        <f>VLOOKUP(I554,Weather!F:K,4,)</f>
        <v>0.75</v>
      </c>
      <c r="AB554">
        <f>VLOOKUP(I554,Weather!F:K,5,)</f>
        <v>1020</v>
      </c>
      <c r="AC554">
        <f>VLOOKUP(I554,Weather!F:K,6,)</f>
        <v>2</v>
      </c>
    </row>
    <row r="555" spans="1:29" x14ac:dyDescent="0.25">
      <c r="A555" t="s">
        <v>7</v>
      </c>
      <c r="B555" t="s">
        <v>5</v>
      </c>
      <c r="C555" s="1">
        <v>42039.381249999999</v>
      </c>
      <c r="D555" s="3">
        <f t="shared" si="64"/>
        <v>2015</v>
      </c>
      <c r="E555" s="3">
        <f t="shared" si="67"/>
        <v>2</v>
      </c>
      <c r="F555" s="3">
        <f t="shared" si="68"/>
        <v>9</v>
      </c>
      <c r="G555" s="3">
        <f t="shared" si="69"/>
        <v>4</v>
      </c>
      <c r="H555" s="3" t="str">
        <f t="shared" si="70"/>
        <v>201529</v>
      </c>
      <c r="I555" s="3" t="str">
        <f t="shared" si="71"/>
        <v>2015294</v>
      </c>
      <c r="J555">
        <v>26</v>
      </c>
      <c r="K555">
        <v>15.6</v>
      </c>
      <c r="L555" t="str">
        <f>VLOOKUP(C555,List!$A$2:$C$2089,3,)</f>
        <v>Harrow &amp; Wealdstone</v>
      </c>
      <c r="M555" t="str">
        <f>VLOOKUP(C555,List!$A$2:$C$2089,2,)</f>
        <v>Bakerloo</v>
      </c>
      <c r="N555" t="str">
        <f t="shared" si="65"/>
        <v>Harrow &amp; Wealdstone|Bakerloo</v>
      </c>
      <c r="O555">
        <f>VLOOKUP(N555,Depth!$A$2:$F$427,3,)</f>
        <v>52</v>
      </c>
      <c r="P555">
        <f>VLOOKUP(N555,Depth!$A$2:$F$427,5,)</f>
        <v>154.19999999999999</v>
      </c>
      <c r="Q555">
        <f>VLOOKUP(N555,Depth!$A$2:$F$427,6,)</f>
        <v>-2.2000000000000002</v>
      </c>
      <c r="R555">
        <f>VLOOKUP(L555,longitude_latitude!C:J,7,)</f>
        <v>-0.33330013600000002</v>
      </c>
      <c r="S555">
        <f>VLOOKUP(L555,longitude_latitude!C:J,8,)</f>
        <v>51.591546510000001</v>
      </c>
      <c r="T555">
        <f t="shared" si="66"/>
        <v>-17.195469468233327</v>
      </c>
      <c r="U555">
        <f>VLOOKUP(M555,LINE!$A$2:$B$13,2,)</f>
        <v>2</v>
      </c>
      <c r="V555">
        <f>VLOOKUP(L555,Entry_exit!B:P,4,)</f>
        <v>8400</v>
      </c>
      <c r="W555">
        <f>2020 - VLOOKUP(L555, age!$A:$D,4,)</f>
        <v>103</v>
      </c>
      <c r="X555">
        <f>VLOOKUP(H555,'air-quality-london-time-of-day'!E:G,3,FALSE)</f>
        <v>16.3</v>
      </c>
      <c r="Y555">
        <f>VLOOKUP(I555,Weather!F:K,2,)</f>
        <v>2.418181818181826</v>
      </c>
      <c r="Z555">
        <f>VLOOKUP(I555,Weather!F:K,3,)</f>
        <v>0</v>
      </c>
      <c r="AA555">
        <f>VLOOKUP(I555,Weather!F:K,4,)</f>
        <v>0.75</v>
      </c>
      <c r="AB555">
        <f>VLOOKUP(I555,Weather!F:K,5,)</f>
        <v>1020</v>
      </c>
      <c r="AC555">
        <f>VLOOKUP(I555,Weather!F:K,6,)</f>
        <v>2</v>
      </c>
    </row>
    <row r="556" spans="1:29" x14ac:dyDescent="0.25">
      <c r="A556" t="s">
        <v>7</v>
      </c>
      <c r="B556" t="s">
        <v>5</v>
      </c>
      <c r="C556" s="1">
        <v>42039.381944444445</v>
      </c>
      <c r="D556" s="3">
        <f t="shared" si="64"/>
        <v>2015</v>
      </c>
      <c r="E556" s="3">
        <f t="shared" si="67"/>
        <v>2</v>
      </c>
      <c r="F556" s="3">
        <f t="shared" si="68"/>
        <v>9</v>
      </c>
      <c r="G556" s="3">
        <f t="shared" si="69"/>
        <v>4</v>
      </c>
      <c r="H556" s="3" t="str">
        <f t="shared" si="70"/>
        <v>201529</v>
      </c>
      <c r="I556" s="3" t="str">
        <f t="shared" si="71"/>
        <v>2015294</v>
      </c>
      <c r="J556">
        <v>23</v>
      </c>
      <c r="K556">
        <v>13.8</v>
      </c>
      <c r="L556" t="str">
        <f>VLOOKUP(C556,List!$A$2:$C$2089,3,)</f>
        <v>Harrow &amp; Wealdstone</v>
      </c>
      <c r="M556" t="str">
        <f>VLOOKUP(C556,List!$A$2:$C$2089,2,)</f>
        <v>Bakerloo</v>
      </c>
      <c r="N556" t="str">
        <f t="shared" si="65"/>
        <v>Harrow &amp; Wealdstone|Bakerloo</v>
      </c>
      <c r="O556">
        <f>VLOOKUP(N556,Depth!$A$2:$F$427,3,)</f>
        <v>52</v>
      </c>
      <c r="P556">
        <f>VLOOKUP(N556,Depth!$A$2:$F$427,5,)</f>
        <v>154.19999999999999</v>
      </c>
      <c r="Q556">
        <f>VLOOKUP(N556,Depth!$A$2:$F$427,6,)</f>
        <v>-2.2000000000000002</v>
      </c>
      <c r="R556">
        <f>VLOOKUP(L556,longitude_latitude!C:J,7,)</f>
        <v>-0.33330013600000002</v>
      </c>
      <c r="S556">
        <f>VLOOKUP(L556,longitude_latitude!C:J,8,)</f>
        <v>51.591546510000001</v>
      </c>
      <c r="T556">
        <f t="shared" si="66"/>
        <v>-17.195469468233327</v>
      </c>
      <c r="U556">
        <f>VLOOKUP(M556,LINE!$A$2:$B$13,2,)</f>
        <v>2</v>
      </c>
      <c r="V556">
        <f>VLOOKUP(L556,Entry_exit!B:P,4,)</f>
        <v>8400</v>
      </c>
      <c r="W556">
        <f>2020 - VLOOKUP(L556, age!$A:$D,4,)</f>
        <v>103</v>
      </c>
      <c r="X556">
        <f>VLOOKUP(H556,'air-quality-london-time-of-day'!E:G,3,FALSE)</f>
        <v>16.3</v>
      </c>
      <c r="Y556">
        <f>VLOOKUP(I556,Weather!F:K,2,)</f>
        <v>2.418181818181826</v>
      </c>
      <c r="Z556">
        <f>VLOOKUP(I556,Weather!F:K,3,)</f>
        <v>0</v>
      </c>
      <c r="AA556">
        <f>VLOOKUP(I556,Weather!F:K,4,)</f>
        <v>0.75</v>
      </c>
      <c r="AB556">
        <f>VLOOKUP(I556,Weather!F:K,5,)</f>
        <v>1020</v>
      </c>
      <c r="AC556">
        <f>VLOOKUP(I556,Weather!F:K,6,)</f>
        <v>2</v>
      </c>
    </row>
    <row r="557" spans="1:29" x14ac:dyDescent="0.25">
      <c r="A557" t="s">
        <v>7</v>
      </c>
      <c r="B557" t="s">
        <v>5</v>
      </c>
      <c r="C557" s="1">
        <v>42039.382638888892</v>
      </c>
      <c r="D557" s="3">
        <f t="shared" si="64"/>
        <v>2015</v>
      </c>
      <c r="E557" s="3">
        <f t="shared" si="67"/>
        <v>2</v>
      </c>
      <c r="F557" s="3">
        <f t="shared" si="68"/>
        <v>9</v>
      </c>
      <c r="G557" s="3">
        <f t="shared" si="69"/>
        <v>4</v>
      </c>
      <c r="H557" s="3" t="str">
        <f t="shared" si="70"/>
        <v>201529</v>
      </c>
      <c r="I557" s="3" t="str">
        <f t="shared" si="71"/>
        <v>2015294</v>
      </c>
      <c r="J557">
        <v>23</v>
      </c>
      <c r="K557">
        <v>13.8</v>
      </c>
      <c r="L557" t="str">
        <f>VLOOKUP(C557,List!$A$2:$C$2089,3,)</f>
        <v>Harrow &amp; Wealdstone</v>
      </c>
      <c r="M557" t="str">
        <f>VLOOKUP(C557,List!$A$2:$C$2089,2,)</f>
        <v>Bakerloo</v>
      </c>
      <c r="N557" t="str">
        <f t="shared" si="65"/>
        <v>Harrow &amp; Wealdstone|Bakerloo</v>
      </c>
      <c r="O557">
        <f>VLOOKUP(N557,Depth!$A$2:$F$427,3,)</f>
        <v>52</v>
      </c>
      <c r="P557">
        <f>VLOOKUP(N557,Depth!$A$2:$F$427,5,)</f>
        <v>154.19999999999999</v>
      </c>
      <c r="Q557">
        <f>VLOOKUP(N557,Depth!$A$2:$F$427,6,)</f>
        <v>-2.2000000000000002</v>
      </c>
      <c r="R557">
        <f>VLOOKUP(L557,longitude_latitude!C:J,7,)</f>
        <v>-0.33330013600000002</v>
      </c>
      <c r="S557">
        <f>VLOOKUP(L557,longitude_latitude!C:J,8,)</f>
        <v>51.591546510000001</v>
      </c>
      <c r="T557">
        <f t="shared" si="66"/>
        <v>-17.195469468233327</v>
      </c>
      <c r="U557">
        <f>VLOOKUP(M557,LINE!$A$2:$B$13,2,)</f>
        <v>2</v>
      </c>
      <c r="V557">
        <f>VLOOKUP(L557,Entry_exit!B:P,4,)</f>
        <v>8400</v>
      </c>
      <c r="W557">
        <f>2020 - VLOOKUP(L557, age!$A:$D,4,)</f>
        <v>103</v>
      </c>
      <c r="X557">
        <f>VLOOKUP(H557,'air-quality-london-time-of-day'!E:G,3,FALSE)</f>
        <v>16.3</v>
      </c>
      <c r="Y557">
        <f>VLOOKUP(I557,Weather!F:K,2,)</f>
        <v>2.418181818181826</v>
      </c>
      <c r="Z557">
        <f>VLOOKUP(I557,Weather!F:K,3,)</f>
        <v>0</v>
      </c>
      <c r="AA557">
        <f>VLOOKUP(I557,Weather!F:K,4,)</f>
        <v>0.75</v>
      </c>
      <c r="AB557">
        <f>VLOOKUP(I557,Weather!F:K,5,)</f>
        <v>1020</v>
      </c>
      <c r="AC557">
        <f>VLOOKUP(I557,Weather!F:K,6,)</f>
        <v>2</v>
      </c>
    </row>
    <row r="558" spans="1:29" x14ac:dyDescent="0.25">
      <c r="A558" t="s">
        <v>7</v>
      </c>
      <c r="B558" t="s">
        <v>5</v>
      </c>
      <c r="C558" s="1">
        <v>42039.383333333331</v>
      </c>
      <c r="D558" s="3">
        <f t="shared" si="64"/>
        <v>2015</v>
      </c>
      <c r="E558" s="3">
        <f t="shared" si="67"/>
        <v>2</v>
      </c>
      <c r="F558" s="3">
        <f t="shared" si="68"/>
        <v>9</v>
      </c>
      <c r="G558" s="3">
        <f t="shared" si="69"/>
        <v>4</v>
      </c>
      <c r="H558" s="3" t="str">
        <f t="shared" si="70"/>
        <v>201529</v>
      </c>
      <c r="I558" s="3" t="str">
        <f t="shared" si="71"/>
        <v>2015294</v>
      </c>
      <c r="J558">
        <v>20</v>
      </c>
      <c r="K558">
        <v>12</v>
      </c>
      <c r="L558" t="str">
        <f>VLOOKUP(C558,List!$A$2:$C$2089,3,)</f>
        <v>Harrow &amp; Wealdstone</v>
      </c>
      <c r="M558" t="str">
        <f>VLOOKUP(C558,List!$A$2:$C$2089,2,)</f>
        <v>Bakerloo</v>
      </c>
      <c r="N558" t="str">
        <f t="shared" si="65"/>
        <v>Harrow &amp; Wealdstone|Bakerloo</v>
      </c>
      <c r="O558">
        <f>VLOOKUP(N558,Depth!$A$2:$F$427,3,)</f>
        <v>52</v>
      </c>
      <c r="P558">
        <f>VLOOKUP(N558,Depth!$A$2:$F$427,5,)</f>
        <v>154.19999999999999</v>
      </c>
      <c r="Q558">
        <f>VLOOKUP(N558,Depth!$A$2:$F$427,6,)</f>
        <v>-2.2000000000000002</v>
      </c>
      <c r="R558">
        <f>VLOOKUP(L558,longitude_latitude!C:J,7,)</f>
        <v>-0.33330013600000002</v>
      </c>
      <c r="S558">
        <f>VLOOKUP(L558,longitude_latitude!C:J,8,)</f>
        <v>51.591546510000001</v>
      </c>
      <c r="T558">
        <f t="shared" si="66"/>
        <v>-17.195469468233327</v>
      </c>
      <c r="U558">
        <f>VLOOKUP(M558,LINE!$A$2:$B$13,2,)</f>
        <v>2</v>
      </c>
      <c r="V558">
        <f>VLOOKUP(L558,Entry_exit!B:P,4,)</f>
        <v>8400</v>
      </c>
      <c r="W558">
        <f>2020 - VLOOKUP(L558, age!$A:$D,4,)</f>
        <v>103</v>
      </c>
      <c r="X558">
        <f>VLOOKUP(H558,'air-quality-london-time-of-day'!E:G,3,FALSE)</f>
        <v>16.3</v>
      </c>
      <c r="Y558">
        <f>VLOOKUP(I558,Weather!F:K,2,)</f>
        <v>2.418181818181826</v>
      </c>
      <c r="Z558">
        <f>VLOOKUP(I558,Weather!F:K,3,)</f>
        <v>0</v>
      </c>
      <c r="AA558">
        <f>VLOOKUP(I558,Weather!F:K,4,)</f>
        <v>0.75</v>
      </c>
      <c r="AB558">
        <f>VLOOKUP(I558,Weather!F:K,5,)</f>
        <v>1020</v>
      </c>
      <c r="AC558">
        <f>VLOOKUP(I558,Weather!F:K,6,)</f>
        <v>2</v>
      </c>
    </row>
    <row r="559" spans="1:29" x14ac:dyDescent="0.25">
      <c r="A559" t="s">
        <v>7</v>
      </c>
      <c r="B559" t="s">
        <v>5</v>
      </c>
      <c r="C559" s="1">
        <v>42039.384027777778</v>
      </c>
      <c r="D559" s="3">
        <f t="shared" si="64"/>
        <v>2015</v>
      </c>
      <c r="E559" s="3">
        <f t="shared" si="67"/>
        <v>2</v>
      </c>
      <c r="F559" s="3">
        <f t="shared" si="68"/>
        <v>9</v>
      </c>
      <c r="G559" s="3">
        <f t="shared" si="69"/>
        <v>4</v>
      </c>
      <c r="H559" s="3" t="str">
        <f t="shared" si="70"/>
        <v>201529</v>
      </c>
      <c r="I559" s="3" t="str">
        <f t="shared" si="71"/>
        <v>2015294</v>
      </c>
      <c r="J559">
        <v>27</v>
      </c>
      <c r="K559">
        <v>16.2</v>
      </c>
      <c r="L559" t="str">
        <f>VLOOKUP(C559,List!$A$2:$C$2089,3,)</f>
        <v>Harrow &amp; Wealdstone</v>
      </c>
      <c r="M559" t="str">
        <f>VLOOKUP(C559,List!$A$2:$C$2089,2,)</f>
        <v>Bakerloo</v>
      </c>
      <c r="N559" t="str">
        <f t="shared" si="65"/>
        <v>Harrow &amp; Wealdstone|Bakerloo</v>
      </c>
      <c r="O559">
        <f>VLOOKUP(N559,Depth!$A$2:$F$427,3,)</f>
        <v>52</v>
      </c>
      <c r="P559">
        <f>VLOOKUP(N559,Depth!$A$2:$F$427,5,)</f>
        <v>154.19999999999999</v>
      </c>
      <c r="Q559">
        <f>VLOOKUP(N559,Depth!$A$2:$F$427,6,)</f>
        <v>-2.2000000000000002</v>
      </c>
      <c r="R559">
        <f>VLOOKUP(L559,longitude_latitude!C:J,7,)</f>
        <v>-0.33330013600000002</v>
      </c>
      <c r="S559">
        <f>VLOOKUP(L559,longitude_latitude!C:J,8,)</f>
        <v>51.591546510000001</v>
      </c>
      <c r="T559">
        <f t="shared" si="66"/>
        <v>-17.195469468233327</v>
      </c>
      <c r="U559">
        <f>VLOOKUP(M559,LINE!$A$2:$B$13,2,)</f>
        <v>2</v>
      </c>
      <c r="V559">
        <f>VLOOKUP(L559,Entry_exit!B:P,4,)</f>
        <v>8400</v>
      </c>
      <c r="W559">
        <f>2020 - VLOOKUP(L559, age!$A:$D,4,)</f>
        <v>103</v>
      </c>
      <c r="X559">
        <f>VLOOKUP(H559,'air-quality-london-time-of-day'!E:G,3,FALSE)</f>
        <v>16.3</v>
      </c>
      <c r="Y559">
        <f>VLOOKUP(I559,Weather!F:K,2,)</f>
        <v>2.418181818181826</v>
      </c>
      <c r="Z559">
        <f>VLOOKUP(I559,Weather!F:K,3,)</f>
        <v>0</v>
      </c>
      <c r="AA559">
        <f>VLOOKUP(I559,Weather!F:K,4,)</f>
        <v>0.75</v>
      </c>
      <c r="AB559">
        <f>VLOOKUP(I559,Weather!F:K,5,)</f>
        <v>1020</v>
      </c>
      <c r="AC559">
        <f>VLOOKUP(I559,Weather!F:K,6,)</f>
        <v>2</v>
      </c>
    </row>
    <row r="560" spans="1:29" x14ac:dyDescent="0.25">
      <c r="A560" t="s">
        <v>7</v>
      </c>
      <c r="B560" t="s">
        <v>5</v>
      </c>
      <c r="C560" s="1">
        <v>42039.384722222225</v>
      </c>
      <c r="D560" s="3">
        <f t="shared" si="64"/>
        <v>2015</v>
      </c>
      <c r="E560" s="3">
        <f t="shared" si="67"/>
        <v>2</v>
      </c>
      <c r="F560" s="3">
        <f t="shared" si="68"/>
        <v>9</v>
      </c>
      <c r="G560" s="3">
        <f t="shared" si="69"/>
        <v>4</v>
      </c>
      <c r="H560" s="3" t="str">
        <f t="shared" si="70"/>
        <v>201529</v>
      </c>
      <c r="I560" s="3" t="str">
        <f t="shared" si="71"/>
        <v>2015294</v>
      </c>
      <c r="J560">
        <v>40</v>
      </c>
      <c r="K560">
        <v>24</v>
      </c>
      <c r="L560" t="str">
        <f>VLOOKUP(C560,List!$A$2:$C$2089,3,)</f>
        <v>Harrow &amp; Wealdstone</v>
      </c>
      <c r="M560" t="str">
        <f>VLOOKUP(C560,List!$A$2:$C$2089,2,)</f>
        <v>Bakerloo</v>
      </c>
      <c r="N560" t="str">
        <f t="shared" si="65"/>
        <v>Harrow &amp; Wealdstone|Bakerloo</v>
      </c>
      <c r="O560">
        <f>VLOOKUP(N560,Depth!$A$2:$F$427,3,)</f>
        <v>52</v>
      </c>
      <c r="P560">
        <f>VLOOKUP(N560,Depth!$A$2:$F$427,5,)</f>
        <v>154.19999999999999</v>
      </c>
      <c r="Q560">
        <f>VLOOKUP(N560,Depth!$A$2:$F$427,6,)</f>
        <v>-2.2000000000000002</v>
      </c>
      <c r="R560">
        <f>VLOOKUP(L560,longitude_latitude!C:J,7,)</f>
        <v>-0.33330013600000002</v>
      </c>
      <c r="S560">
        <f>VLOOKUP(L560,longitude_latitude!C:J,8,)</f>
        <v>51.591546510000001</v>
      </c>
      <c r="T560">
        <f t="shared" si="66"/>
        <v>-17.195469468233327</v>
      </c>
      <c r="U560">
        <f>VLOOKUP(M560,LINE!$A$2:$B$13,2,)</f>
        <v>2</v>
      </c>
      <c r="V560">
        <f>VLOOKUP(L560,Entry_exit!B:P,4,)</f>
        <v>8400</v>
      </c>
      <c r="W560">
        <f>2020 - VLOOKUP(L560, age!$A:$D,4,)</f>
        <v>103</v>
      </c>
      <c r="X560">
        <f>VLOOKUP(H560,'air-quality-london-time-of-day'!E:G,3,FALSE)</f>
        <v>16.3</v>
      </c>
      <c r="Y560">
        <f>VLOOKUP(I560,Weather!F:K,2,)</f>
        <v>2.418181818181826</v>
      </c>
      <c r="Z560">
        <f>VLOOKUP(I560,Weather!F:K,3,)</f>
        <v>0</v>
      </c>
      <c r="AA560">
        <f>VLOOKUP(I560,Weather!F:K,4,)</f>
        <v>0.75</v>
      </c>
      <c r="AB560">
        <f>VLOOKUP(I560,Weather!F:K,5,)</f>
        <v>1020</v>
      </c>
      <c r="AC560">
        <f>VLOOKUP(I560,Weather!F:K,6,)</f>
        <v>2</v>
      </c>
    </row>
    <row r="561" spans="1:29" x14ac:dyDescent="0.25">
      <c r="A561" t="s">
        <v>7</v>
      </c>
      <c r="B561" t="s">
        <v>5</v>
      </c>
      <c r="C561" s="1">
        <v>42039.385416666664</v>
      </c>
      <c r="D561" s="3">
        <f t="shared" si="64"/>
        <v>2015</v>
      </c>
      <c r="E561" s="3">
        <f t="shared" si="67"/>
        <v>2</v>
      </c>
      <c r="F561" s="3">
        <f t="shared" si="68"/>
        <v>9</v>
      </c>
      <c r="G561" s="3">
        <f t="shared" si="69"/>
        <v>4</v>
      </c>
      <c r="H561" s="3" t="str">
        <f t="shared" si="70"/>
        <v>201529</v>
      </c>
      <c r="I561" s="3" t="str">
        <f t="shared" si="71"/>
        <v>2015294</v>
      </c>
      <c r="J561">
        <v>37</v>
      </c>
      <c r="K561">
        <v>22.2</v>
      </c>
      <c r="L561" t="str">
        <f>VLOOKUP(C561,List!$A$2:$C$2089,3,)</f>
        <v>Kenton</v>
      </c>
      <c r="M561" t="str">
        <f>VLOOKUP(C561,List!$A$2:$C$2089,2,)</f>
        <v>Bakerloo</v>
      </c>
      <c r="N561" t="str">
        <f t="shared" si="65"/>
        <v>Kenton|Bakerloo</v>
      </c>
      <c r="O561">
        <f>VLOOKUP(N561,Depth!$A$2:$F$427,3,)</f>
        <v>56</v>
      </c>
      <c r="P561">
        <f>VLOOKUP(N561,Depth!$A$2:$F$427,5,)</f>
        <v>149.4</v>
      </c>
      <c r="Q561">
        <f>VLOOKUP(N561,Depth!$A$2:$F$427,6,)</f>
        <v>6.6</v>
      </c>
      <c r="R561">
        <f>VLOOKUP(L561,longitude_latitude!C:J,7,)</f>
        <v>-0.31514018900000001</v>
      </c>
      <c r="S561">
        <f>VLOOKUP(L561,longitude_latitude!C:J,8,)</f>
        <v>51.58111281</v>
      </c>
      <c r="T561">
        <f t="shared" si="66"/>
        <v>-16.25528163977372</v>
      </c>
      <c r="U561">
        <f>VLOOKUP(M561,LINE!$A$2:$B$13,2,)</f>
        <v>2</v>
      </c>
      <c r="V561">
        <f>VLOOKUP(L561,Entry_exit!B:P,4,)</f>
        <v>3479</v>
      </c>
      <c r="W561">
        <f>2020 - VLOOKUP(L561, age!$A:$D,4,)</f>
        <v>103</v>
      </c>
      <c r="X561">
        <f>VLOOKUP(H561,'air-quality-london-time-of-day'!E:G,3,FALSE)</f>
        <v>16.3</v>
      </c>
      <c r="Y561">
        <f>VLOOKUP(I561,Weather!F:K,2,)</f>
        <v>2.418181818181826</v>
      </c>
      <c r="Z561">
        <f>VLOOKUP(I561,Weather!F:K,3,)</f>
        <v>0</v>
      </c>
      <c r="AA561">
        <f>VLOOKUP(I561,Weather!F:K,4,)</f>
        <v>0.75</v>
      </c>
      <c r="AB561">
        <f>VLOOKUP(I561,Weather!F:K,5,)</f>
        <v>1020</v>
      </c>
      <c r="AC561">
        <f>VLOOKUP(I561,Weather!F:K,6,)</f>
        <v>2</v>
      </c>
    </row>
    <row r="562" spans="1:29" x14ac:dyDescent="0.25">
      <c r="A562" t="s">
        <v>7</v>
      </c>
      <c r="B562" t="s">
        <v>5</v>
      </c>
      <c r="C562" s="1">
        <v>42039.386111111111</v>
      </c>
      <c r="D562" s="3">
        <f t="shared" si="64"/>
        <v>2015</v>
      </c>
      <c r="E562" s="3">
        <f t="shared" si="67"/>
        <v>2</v>
      </c>
      <c r="F562" s="3">
        <f t="shared" si="68"/>
        <v>9</v>
      </c>
      <c r="G562" s="3">
        <f t="shared" si="69"/>
        <v>4</v>
      </c>
      <c r="H562" s="3" t="str">
        <f t="shared" si="70"/>
        <v>201529</v>
      </c>
      <c r="I562" s="3" t="str">
        <f t="shared" si="71"/>
        <v>2015294</v>
      </c>
      <c r="J562">
        <v>57</v>
      </c>
      <c r="K562">
        <v>34.200000000000003</v>
      </c>
      <c r="L562" t="str">
        <f>VLOOKUP(C562,List!$A$2:$C$2089,3,)</f>
        <v>Kenton</v>
      </c>
      <c r="M562" t="str">
        <f>VLOOKUP(C562,List!$A$2:$C$2089,2,)</f>
        <v>Bakerloo</v>
      </c>
      <c r="N562" t="str">
        <f t="shared" si="65"/>
        <v>Kenton|Bakerloo</v>
      </c>
      <c r="O562">
        <f>VLOOKUP(N562,Depth!$A$2:$F$427,3,)</f>
        <v>56</v>
      </c>
      <c r="P562">
        <f>VLOOKUP(N562,Depth!$A$2:$F$427,5,)</f>
        <v>149.4</v>
      </c>
      <c r="Q562">
        <f>VLOOKUP(N562,Depth!$A$2:$F$427,6,)</f>
        <v>6.6</v>
      </c>
      <c r="R562">
        <f>VLOOKUP(L562,longitude_latitude!C:J,7,)</f>
        <v>-0.31514018900000001</v>
      </c>
      <c r="S562">
        <f>VLOOKUP(L562,longitude_latitude!C:J,8,)</f>
        <v>51.58111281</v>
      </c>
      <c r="T562">
        <f t="shared" si="66"/>
        <v>-16.25528163977372</v>
      </c>
      <c r="U562">
        <f>VLOOKUP(M562,LINE!$A$2:$B$13,2,)</f>
        <v>2</v>
      </c>
      <c r="V562">
        <f>VLOOKUP(L562,Entry_exit!B:P,4,)</f>
        <v>3479</v>
      </c>
      <c r="W562">
        <f>2020 - VLOOKUP(L562, age!$A:$D,4,)</f>
        <v>103</v>
      </c>
      <c r="X562">
        <f>VLOOKUP(H562,'air-quality-london-time-of-day'!E:G,3,FALSE)</f>
        <v>16.3</v>
      </c>
      <c r="Y562">
        <f>VLOOKUP(I562,Weather!F:K,2,)</f>
        <v>2.418181818181826</v>
      </c>
      <c r="Z562">
        <f>VLOOKUP(I562,Weather!F:K,3,)</f>
        <v>0</v>
      </c>
      <c r="AA562">
        <f>VLOOKUP(I562,Weather!F:K,4,)</f>
        <v>0.75</v>
      </c>
      <c r="AB562">
        <f>VLOOKUP(I562,Weather!F:K,5,)</f>
        <v>1020</v>
      </c>
      <c r="AC562">
        <f>VLOOKUP(I562,Weather!F:K,6,)</f>
        <v>2</v>
      </c>
    </row>
    <row r="563" spans="1:29" x14ac:dyDescent="0.25">
      <c r="A563" t="s">
        <v>7</v>
      </c>
      <c r="B563" t="s">
        <v>5</v>
      </c>
      <c r="C563" s="1">
        <v>42039.386805555558</v>
      </c>
      <c r="D563" s="3">
        <f t="shared" si="64"/>
        <v>2015</v>
      </c>
      <c r="E563" s="3">
        <f t="shared" si="67"/>
        <v>2</v>
      </c>
      <c r="F563" s="3">
        <f t="shared" si="68"/>
        <v>9</v>
      </c>
      <c r="G563" s="3">
        <f t="shared" si="69"/>
        <v>4</v>
      </c>
      <c r="H563" s="3" t="str">
        <f t="shared" si="70"/>
        <v>201529</v>
      </c>
      <c r="I563" s="3" t="str">
        <f t="shared" si="71"/>
        <v>2015294</v>
      </c>
      <c r="J563">
        <v>54</v>
      </c>
      <c r="K563">
        <v>32.4</v>
      </c>
      <c r="L563" t="str">
        <f>VLOOKUP(C563,List!$A$2:$C$2089,3,)</f>
        <v>South Kenton</v>
      </c>
      <c r="M563" t="str">
        <f>VLOOKUP(C563,List!$A$2:$C$2089,2,)</f>
        <v>Bakerloo</v>
      </c>
      <c r="N563" t="str">
        <f t="shared" si="65"/>
        <v>South Kenton|Bakerloo</v>
      </c>
      <c r="O563">
        <f>VLOOKUP(N563,Depth!$A$2:$F$427,3,)</f>
        <v>43</v>
      </c>
      <c r="P563">
        <f>VLOOKUP(N563,Depth!$A$2:$F$427,5,)</f>
        <v>146.4</v>
      </c>
      <c r="Q563">
        <f>VLOOKUP(N563,Depth!$A$2:$F$427,6,)</f>
        <v>-3.4</v>
      </c>
      <c r="R563">
        <f>VLOOKUP(L563,longitude_latitude!C:J,7,)</f>
        <v>-0.30678503699999998</v>
      </c>
      <c r="S563">
        <f>VLOOKUP(L563,longitude_latitude!C:J,8,)</f>
        <v>51.56971265</v>
      </c>
      <c r="T563">
        <f t="shared" si="66"/>
        <v>-15.820816203409617</v>
      </c>
      <c r="U563">
        <f>VLOOKUP(M563,LINE!$A$2:$B$13,2,)</f>
        <v>2</v>
      </c>
      <c r="V563">
        <f>VLOOKUP(L563,Entry_exit!B:P,4,)</f>
        <v>1778</v>
      </c>
      <c r="W563">
        <f>2020 - VLOOKUP(L563, age!$A:$D,4,)</f>
        <v>87</v>
      </c>
      <c r="X563">
        <f>VLOOKUP(H563,'air-quality-london-time-of-day'!E:G,3,FALSE)</f>
        <v>16.3</v>
      </c>
      <c r="Y563">
        <f>VLOOKUP(I563,Weather!F:K,2,)</f>
        <v>2.418181818181826</v>
      </c>
      <c r="Z563">
        <f>VLOOKUP(I563,Weather!F:K,3,)</f>
        <v>0</v>
      </c>
      <c r="AA563">
        <f>VLOOKUP(I563,Weather!F:K,4,)</f>
        <v>0.75</v>
      </c>
      <c r="AB563">
        <f>VLOOKUP(I563,Weather!F:K,5,)</f>
        <v>1020</v>
      </c>
      <c r="AC563">
        <f>VLOOKUP(I563,Weather!F:K,6,)</f>
        <v>2</v>
      </c>
    </row>
    <row r="564" spans="1:29" x14ac:dyDescent="0.25">
      <c r="A564" t="s">
        <v>7</v>
      </c>
      <c r="B564" t="s">
        <v>5</v>
      </c>
      <c r="C564" s="1">
        <v>42039.387499999997</v>
      </c>
      <c r="D564" s="3">
        <f t="shared" si="64"/>
        <v>2015</v>
      </c>
      <c r="E564" s="3">
        <f t="shared" si="67"/>
        <v>2</v>
      </c>
      <c r="F564" s="3">
        <f t="shared" si="68"/>
        <v>9</v>
      </c>
      <c r="G564" s="3">
        <f t="shared" si="69"/>
        <v>4</v>
      </c>
      <c r="H564" s="3" t="str">
        <f t="shared" si="70"/>
        <v>201529</v>
      </c>
      <c r="I564" s="3" t="str">
        <f t="shared" si="71"/>
        <v>2015294</v>
      </c>
      <c r="J564">
        <v>68</v>
      </c>
      <c r="K564">
        <v>40.799999999999997</v>
      </c>
      <c r="L564" t="str">
        <f>VLOOKUP(C564,List!$A$2:$C$2089,3,)</f>
        <v>North Wembley</v>
      </c>
      <c r="M564" t="str">
        <f>VLOOKUP(C564,List!$A$2:$C$2089,2,)</f>
        <v>Bakerloo</v>
      </c>
      <c r="N564" t="str">
        <f t="shared" si="65"/>
        <v>North Wembley|Bakerloo</v>
      </c>
      <c r="O564">
        <f>VLOOKUP(N564,Depth!$A$2:$F$427,3,)</f>
        <v>48</v>
      </c>
      <c r="P564">
        <f>VLOOKUP(N564,Depth!$A$2:$F$427,5,)</f>
        <v>142</v>
      </c>
      <c r="Q564">
        <f>VLOOKUP(N564,Depth!$A$2:$F$427,6,)</f>
        <v>6</v>
      </c>
      <c r="R564">
        <f>VLOOKUP(L564,longitude_latitude!C:J,7,)</f>
        <v>-0.30229399600000001</v>
      </c>
      <c r="S564">
        <f>VLOOKUP(L564,longitude_latitude!C:J,8,)</f>
        <v>51.561892469999997</v>
      </c>
      <c r="T564">
        <f t="shared" si="66"/>
        <v>-15.586850516078609</v>
      </c>
      <c r="U564">
        <f>VLOOKUP(M564,LINE!$A$2:$B$13,2,)</f>
        <v>2</v>
      </c>
      <c r="V564">
        <f>VLOOKUP(L564,Entry_exit!B:P,4,)</f>
        <v>3029</v>
      </c>
      <c r="W564">
        <f>2020 - VLOOKUP(L564, age!$A:$D,4,)</f>
        <v>103</v>
      </c>
      <c r="X564">
        <f>VLOOKUP(H564,'air-quality-london-time-of-day'!E:G,3,FALSE)</f>
        <v>16.3</v>
      </c>
      <c r="Y564">
        <f>VLOOKUP(I564,Weather!F:K,2,)</f>
        <v>2.418181818181826</v>
      </c>
      <c r="Z564">
        <f>VLOOKUP(I564,Weather!F:K,3,)</f>
        <v>0</v>
      </c>
      <c r="AA564">
        <f>VLOOKUP(I564,Weather!F:K,4,)</f>
        <v>0.75</v>
      </c>
      <c r="AB564">
        <f>VLOOKUP(I564,Weather!F:K,5,)</f>
        <v>1020</v>
      </c>
      <c r="AC564">
        <f>VLOOKUP(I564,Weather!F:K,6,)</f>
        <v>2</v>
      </c>
    </row>
    <row r="565" spans="1:29" x14ac:dyDescent="0.25">
      <c r="A565" t="s">
        <v>7</v>
      </c>
      <c r="B565" t="s">
        <v>5</v>
      </c>
      <c r="C565" s="1">
        <v>42039.388194444444</v>
      </c>
      <c r="D565" s="3">
        <f t="shared" si="64"/>
        <v>2015</v>
      </c>
      <c r="E565" s="3">
        <f t="shared" si="67"/>
        <v>2</v>
      </c>
      <c r="F565" s="3">
        <f t="shared" si="68"/>
        <v>9</v>
      </c>
      <c r="G565" s="3">
        <f t="shared" si="69"/>
        <v>4</v>
      </c>
      <c r="H565" s="3" t="str">
        <f t="shared" si="70"/>
        <v>201529</v>
      </c>
      <c r="I565" s="3" t="str">
        <f t="shared" si="71"/>
        <v>2015294</v>
      </c>
      <c r="J565">
        <v>56</v>
      </c>
      <c r="K565">
        <v>33.6</v>
      </c>
      <c r="L565" t="str">
        <f>VLOOKUP(C565,List!$A$2:$C$2089,3,)</f>
        <v>North Wembley</v>
      </c>
      <c r="M565" t="str">
        <f>VLOOKUP(C565,List!$A$2:$C$2089,2,)</f>
        <v>Bakerloo</v>
      </c>
      <c r="N565" t="str">
        <f t="shared" si="65"/>
        <v>North Wembley|Bakerloo</v>
      </c>
      <c r="O565">
        <f>VLOOKUP(N565,Depth!$A$2:$F$427,3,)</f>
        <v>48</v>
      </c>
      <c r="P565">
        <f>VLOOKUP(N565,Depth!$A$2:$F$427,5,)</f>
        <v>142</v>
      </c>
      <c r="Q565">
        <f>VLOOKUP(N565,Depth!$A$2:$F$427,6,)</f>
        <v>6</v>
      </c>
      <c r="R565">
        <f>VLOOKUP(L565,longitude_latitude!C:J,7,)</f>
        <v>-0.30229399600000001</v>
      </c>
      <c r="S565">
        <f>VLOOKUP(L565,longitude_latitude!C:J,8,)</f>
        <v>51.561892469999997</v>
      </c>
      <c r="T565">
        <f t="shared" si="66"/>
        <v>-15.586850516078609</v>
      </c>
      <c r="U565">
        <f>VLOOKUP(M565,LINE!$A$2:$B$13,2,)</f>
        <v>2</v>
      </c>
      <c r="V565">
        <f>VLOOKUP(L565,Entry_exit!B:P,4,)</f>
        <v>3029</v>
      </c>
      <c r="W565">
        <f>2020 - VLOOKUP(L565, age!$A:$D,4,)</f>
        <v>103</v>
      </c>
      <c r="X565">
        <f>VLOOKUP(H565,'air-quality-london-time-of-day'!E:G,3,FALSE)</f>
        <v>16.3</v>
      </c>
      <c r="Y565">
        <f>VLOOKUP(I565,Weather!F:K,2,)</f>
        <v>2.418181818181826</v>
      </c>
      <c r="Z565">
        <f>VLOOKUP(I565,Weather!F:K,3,)</f>
        <v>0</v>
      </c>
      <c r="AA565">
        <f>VLOOKUP(I565,Weather!F:K,4,)</f>
        <v>0.75</v>
      </c>
      <c r="AB565">
        <f>VLOOKUP(I565,Weather!F:K,5,)</f>
        <v>1020</v>
      </c>
      <c r="AC565">
        <f>VLOOKUP(I565,Weather!F:K,6,)</f>
        <v>2</v>
      </c>
    </row>
    <row r="566" spans="1:29" x14ac:dyDescent="0.25">
      <c r="A566" t="s">
        <v>7</v>
      </c>
      <c r="B566" t="s">
        <v>5</v>
      </c>
      <c r="C566" s="1">
        <v>42039.388888888891</v>
      </c>
      <c r="D566" s="3">
        <f t="shared" si="64"/>
        <v>2015</v>
      </c>
      <c r="E566" s="3">
        <f t="shared" si="67"/>
        <v>2</v>
      </c>
      <c r="F566" s="3">
        <f t="shared" si="68"/>
        <v>9</v>
      </c>
      <c r="G566" s="3">
        <f t="shared" si="69"/>
        <v>4</v>
      </c>
      <c r="H566" s="3" t="str">
        <f t="shared" si="70"/>
        <v>201529</v>
      </c>
      <c r="I566" s="3" t="str">
        <f t="shared" si="71"/>
        <v>2015294</v>
      </c>
      <c r="J566">
        <v>57</v>
      </c>
      <c r="K566">
        <v>34.200000000000003</v>
      </c>
      <c r="L566" t="str">
        <f>VLOOKUP(C566,List!$A$2:$C$2089,3,)</f>
        <v>Wembley Central</v>
      </c>
      <c r="M566" t="str">
        <f>VLOOKUP(C566,List!$A$2:$C$2089,2,)</f>
        <v>Bakerloo</v>
      </c>
      <c r="N566" t="str">
        <f t="shared" si="65"/>
        <v>Wembley Central|Bakerloo</v>
      </c>
      <c r="O566">
        <f>VLOOKUP(N566,Depth!$A$2:$F$427,3,)</f>
        <v>45</v>
      </c>
      <c r="P566">
        <f>VLOOKUP(N566,Depth!$A$2:$F$427,5,)</f>
        <v>138.5</v>
      </c>
      <c r="Q566">
        <f>VLOOKUP(N566,Depth!$A$2:$F$427,6,)</f>
        <v>6.5</v>
      </c>
      <c r="R566">
        <f>VLOOKUP(L566,longitude_latitude!C:J,7,)</f>
        <v>-0.295237517</v>
      </c>
      <c r="S566">
        <f>VLOOKUP(L566,longitude_latitude!C:J,8,)</f>
        <v>51.551779119999999</v>
      </c>
      <c r="T566">
        <f t="shared" si="66"/>
        <v>-15.220019264321245</v>
      </c>
      <c r="U566">
        <f>VLOOKUP(M566,LINE!$A$2:$B$13,2,)</f>
        <v>2</v>
      </c>
      <c r="V566">
        <f>VLOOKUP(L566,Entry_exit!B:P,4,)</f>
        <v>8683</v>
      </c>
      <c r="W566">
        <f>2020 - VLOOKUP(L566, age!$A:$D,4,)</f>
        <v>103</v>
      </c>
      <c r="X566">
        <f>VLOOKUP(H566,'air-quality-london-time-of-day'!E:G,3,FALSE)</f>
        <v>16.3</v>
      </c>
      <c r="Y566">
        <f>VLOOKUP(I566,Weather!F:K,2,)</f>
        <v>2.418181818181826</v>
      </c>
      <c r="Z566">
        <f>VLOOKUP(I566,Weather!F:K,3,)</f>
        <v>0</v>
      </c>
      <c r="AA566">
        <f>VLOOKUP(I566,Weather!F:K,4,)</f>
        <v>0.75</v>
      </c>
      <c r="AB566">
        <f>VLOOKUP(I566,Weather!F:K,5,)</f>
        <v>1020</v>
      </c>
      <c r="AC566">
        <f>VLOOKUP(I566,Weather!F:K,6,)</f>
        <v>2</v>
      </c>
    </row>
    <row r="567" spans="1:29" x14ac:dyDescent="0.25">
      <c r="A567" t="s">
        <v>7</v>
      </c>
      <c r="B567" t="s">
        <v>5</v>
      </c>
      <c r="C567" s="1">
        <v>42039.38958333333</v>
      </c>
      <c r="D567" s="3">
        <f t="shared" si="64"/>
        <v>2015</v>
      </c>
      <c r="E567" s="3">
        <f t="shared" si="67"/>
        <v>2</v>
      </c>
      <c r="F567" s="3">
        <f t="shared" si="68"/>
        <v>9</v>
      </c>
      <c r="G567" s="3">
        <f t="shared" si="69"/>
        <v>4</v>
      </c>
      <c r="H567" s="3" t="str">
        <f t="shared" si="70"/>
        <v>201529</v>
      </c>
      <c r="I567" s="3" t="str">
        <f t="shared" si="71"/>
        <v>2015294</v>
      </c>
      <c r="J567">
        <v>58</v>
      </c>
      <c r="K567">
        <v>34.799999999999997</v>
      </c>
      <c r="L567" t="str">
        <f>VLOOKUP(C567,List!$A$2:$C$2089,3,)</f>
        <v>Wembley Central</v>
      </c>
      <c r="M567" t="str">
        <f>VLOOKUP(C567,List!$A$2:$C$2089,2,)</f>
        <v>Bakerloo</v>
      </c>
      <c r="N567" t="str">
        <f t="shared" si="65"/>
        <v>Wembley Central|Bakerloo</v>
      </c>
      <c r="O567">
        <f>VLOOKUP(N567,Depth!$A$2:$F$427,3,)</f>
        <v>45</v>
      </c>
      <c r="P567">
        <f>VLOOKUP(N567,Depth!$A$2:$F$427,5,)</f>
        <v>138.5</v>
      </c>
      <c r="Q567">
        <f>VLOOKUP(N567,Depth!$A$2:$F$427,6,)</f>
        <v>6.5</v>
      </c>
      <c r="R567">
        <f>VLOOKUP(L567,longitude_latitude!C:J,7,)</f>
        <v>-0.295237517</v>
      </c>
      <c r="S567">
        <f>VLOOKUP(L567,longitude_latitude!C:J,8,)</f>
        <v>51.551779119999999</v>
      </c>
      <c r="T567">
        <f t="shared" si="66"/>
        <v>-15.220019264321245</v>
      </c>
      <c r="U567">
        <f>VLOOKUP(M567,LINE!$A$2:$B$13,2,)</f>
        <v>2</v>
      </c>
      <c r="V567">
        <f>VLOOKUP(L567,Entry_exit!B:P,4,)</f>
        <v>8683</v>
      </c>
      <c r="W567">
        <f>2020 - VLOOKUP(L567, age!$A:$D,4,)</f>
        <v>103</v>
      </c>
      <c r="X567">
        <f>VLOOKUP(H567,'air-quality-london-time-of-day'!E:G,3,FALSE)</f>
        <v>16.3</v>
      </c>
      <c r="Y567">
        <f>VLOOKUP(I567,Weather!F:K,2,)</f>
        <v>2.418181818181826</v>
      </c>
      <c r="Z567">
        <f>VLOOKUP(I567,Weather!F:K,3,)</f>
        <v>0</v>
      </c>
      <c r="AA567">
        <f>VLOOKUP(I567,Weather!F:K,4,)</f>
        <v>0.75</v>
      </c>
      <c r="AB567">
        <f>VLOOKUP(I567,Weather!F:K,5,)</f>
        <v>1020</v>
      </c>
      <c r="AC567">
        <f>VLOOKUP(I567,Weather!F:K,6,)</f>
        <v>2</v>
      </c>
    </row>
    <row r="568" spans="1:29" x14ac:dyDescent="0.25">
      <c r="A568" t="s">
        <v>7</v>
      </c>
      <c r="B568" t="s">
        <v>5</v>
      </c>
      <c r="C568" s="1">
        <v>42039.390277777777</v>
      </c>
      <c r="D568" s="3">
        <f t="shared" si="64"/>
        <v>2015</v>
      </c>
      <c r="E568" s="3">
        <f t="shared" si="67"/>
        <v>2</v>
      </c>
      <c r="F568" s="3">
        <f t="shared" si="68"/>
        <v>9</v>
      </c>
      <c r="G568" s="3">
        <f t="shared" si="69"/>
        <v>4</v>
      </c>
      <c r="H568" s="3" t="str">
        <f t="shared" si="70"/>
        <v>201529</v>
      </c>
      <c r="I568" s="3" t="str">
        <f t="shared" si="71"/>
        <v>2015294</v>
      </c>
      <c r="J568">
        <v>53</v>
      </c>
      <c r="K568">
        <v>31.8</v>
      </c>
      <c r="L568" t="str">
        <f>VLOOKUP(C568,List!$A$2:$C$2089,3,)</f>
        <v>Wembley Central</v>
      </c>
      <c r="M568" t="str">
        <f>VLOOKUP(C568,List!$A$2:$C$2089,2,)</f>
        <v>Bakerloo</v>
      </c>
      <c r="N568" t="str">
        <f t="shared" si="65"/>
        <v>Wembley Central|Bakerloo</v>
      </c>
      <c r="O568">
        <f>VLOOKUP(N568,Depth!$A$2:$F$427,3,)</f>
        <v>45</v>
      </c>
      <c r="P568">
        <f>VLOOKUP(N568,Depth!$A$2:$F$427,5,)</f>
        <v>138.5</v>
      </c>
      <c r="Q568">
        <f>VLOOKUP(N568,Depth!$A$2:$F$427,6,)</f>
        <v>6.5</v>
      </c>
      <c r="R568">
        <f>VLOOKUP(L568,longitude_latitude!C:J,7,)</f>
        <v>-0.295237517</v>
      </c>
      <c r="S568">
        <f>VLOOKUP(L568,longitude_latitude!C:J,8,)</f>
        <v>51.551779119999999</v>
      </c>
      <c r="T568">
        <f t="shared" si="66"/>
        <v>-15.220019264321245</v>
      </c>
      <c r="U568">
        <f>VLOOKUP(M568,LINE!$A$2:$B$13,2,)</f>
        <v>2</v>
      </c>
      <c r="V568">
        <f>VLOOKUP(L568,Entry_exit!B:P,4,)</f>
        <v>8683</v>
      </c>
      <c r="W568">
        <f>2020 - VLOOKUP(L568, age!$A:$D,4,)</f>
        <v>103</v>
      </c>
      <c r="X568">
        <f>VLOOKUP(H568,'air-quality-london-time-of-day'!E:G,3,FALSE)</f>
        <v>16.3</v>
      </c>
      <c r="Y568">
        <f>VLOOKUP(I568,Weather!F:K,2,)</f>
        <v>2.418181818181826</v>
      </c>
      <c r="Z568">
        <f>VLOOKUP(I568,Weather!F:K,3,)</f>
        <v>0</v>
      </c>
      <c r="AA568">
        <f>VLOOKUP(I568,Weather!F:K,4,)</f>
        <v>0.75</v>
      </c>
      <c r="AB568">
        <f>VLOOKUP(I568,Weather!F:K,5,)</f>
        <v>1020</v>
      </c>
      <c r="AC568">
        <f>VLOOKUP(I568,Weather!F:K,6,)</f>
        <v>2</v>
      </c>
    </row>
    <row r="569" spans="1:29" x14ac:dyDescent="0.25">
      <c r="A569" t="s">
        <v>7</v>
      </c>
      <c r="B569" t="s">
        <v>5</v>
      </c>
      <c r="C569" s="1">
        <v>42039.390972222223</v>
      </c>
      <c r="D569" s="3">
        <f t="shared" si="64"/>
        <v>2015</v>
      </c>
      <c r="E569" s="3">
        <f t="shared" si="67"/>
        <v>2</v>
      </c>
      <c r="F569" s="3">
        <f t="shared" si="68"/>
        <v>9</v>
      </c>
      <c r="G569" s="3">
        <f t="shared" si="69"/>
        <v>4</v>
      </c>
      <c r="H569" s="3" t="str">
        <f t="shared" si="70"/>
        <v>201529</v>
      </c>
      <c r="I569" s="3" t="str">
        <f t="shared" si="71"/>
        <v>2015294</v>
      </c>
      <c r="J569">
        <v>30</v>
      </c>
      <c r="K569">
        <v>18</v>
      </c>
      <c r="L569" t="str">
        <f>VLOOKUP(C569,List!$A$2:$C$2089,3,)</f>
        <v>Stonebridge Park</v>
      </c>
      <c r="M569" t="str">
        <f>VLOOKUP(C569,List!$A$2:$C$2089,2,)</f>
        <v>Bakerloo</v>
      </c>
      <c r="N569" t="str">
        <f t="shared" si="65"/>
        <v>Stonebridge Park|Bakerloo</v>
      </c>
      <c r="O569">
        <f>VLOOKUP(N569,Depth!$A$2:$F$427,3,)</f>
        <v>24</v>
      </c>
      <c r="P569">
        <f>VLOOKUP(N569,Depth!$A$2:$F$427,5,)</f>
        <v>131.5</v>
      </c>
      <c r="Q569">
        <f>VLOOKUP(N569,Depth!$A$2:$F$427,6,)</f>
        <v>-7.5</v>
      </c>
      <c r="R569">
        <f>VLOOKUP(L569,longitude_latitude!C:J,7,)</f>
        <v>-0.27487576000000002</v>
      </c>
      <c r="S569">
        <f>VLOOKUP(L569,longitude_latitude!C:J,8,)</f>
        <v>51.543688869999997</v>
      </c>
      <c r="T569">
        <f t="shared" si="66"/>
        <v>-14.168110651344792</v>
      </c>
      <c r="U569">
        <f>VLOOKUP(M569,LINE!$A$2:$B$13,2,)</f>
        <v>2</v>
      </c>
      <c r="V569">
        <f>VLOOKUP(L569,Entry_exit!B:P,4,)</f>
        <v>4551</v>
      </c>
      <c r="W569">
        <f>2020 - VLOOKUP(L569, age!$A:$D,4,)</f>
        <v>103</v>
      </c>
      <c r="X569">
        <f>VLOOKUP(H569,'air-quality-london-time-of-day'!E:G,3,FALSE)</f>
        <v>16.3</v>
      </c>
      <c r="Y569">
        <f>VLOOKUP(I569,Weather!F:K,2,)</f>
        <v>2.418181818181826</v>
      </c>
      <c r="Z569">
        <f>VLOOKUP(I569,Weather!F:K,3,)</f>
        <v>0</v>
      </c>
      <c r="AA569">
        <f>VLOOKUP(I569,Weather!F:K,4,)</f>
        <v>0.75</v>
      </c>
      <c r="AB569">
        <f>VLOOKUP(I569,Weather!F:K,5,)</f>
        <v>1020</v>
      </c>
      <c r="AC569">
        <f>VLOOKUP(I569,Weather!F:K,6,)</f>
        <v>2</v>
      </c>
    </row>
    <row r="570" spans="1:29" x14ac:dyDescent="0.25">
      <c r="A570" t="s">
        <v>7</v>
      </c>
      <c r="B570" t="s">
        <v>5</v>
      </c>
      <c r="C570" s="1">
        <v>42039.39166666667</v>
      </c>
      <c r="D570" s="3">
        <f t="shared" si="64"/>
        <v>2015</v>
      </c>
      <c r="E570" s="3">
        <f t="shared" si="67"/>
        <v>2</v>
      </c>
      <c r="F570" s="3">
        <f t="shared" si="68"/>
        <v>9</v>
      </c>
      <c r="G570" s="3">
        <f t="shared" si="69"/>
        <v>4</v>
      </c>
      <c r="H570" s="3" t="str">
        <f t="shared" si="70"/>
        <v>201529</v>
      </c>
      <c r="I570" s="3" t="str">
        <f t="shared" si="71"/>
        <v>2015294</v>
      </c>
      <c r="J570">
        <v>40</v>
      </c>
      <c r="K570">
        <v>24</v>
      </c>
      <c r="L570" t="str">
        <f>VLOOKUP(C570,List!$A$2:$C$2089,3,)</f>
        <v>Stonebridge Park</v>
      </c>
      <c r="M570" t="str">
        <f>VLOOKUP(C570,List!$A$2:$C$2089,2,)</f>
        <v>Bakerloo</v>
      </c>
      <c r="N570" t="str">
        <f t="shared" si="65"/>
        <v>Stonebridge Park|Bakerloo</v>
      </c>
      <c r="O570">
        <f>VLOOKUP(N570,Depth!$A$2:$F$427,3,)</f>
        <v>24</v>
      </c>
      <c r="P570">
        <f>VLOOKUP(N570,Depth!$A$2:$F$427,5,)</f>
        <v>131.5</v>
      </c>
      <c r="Q570">
        <f>VLOOKUP(N570,Depth!$A$2:$F$427,6,)</f>
        <v>-7.5</v>
      </c>
      <c r="R570">
        <f>VLOOKUP(L570,longitude_latitude!C:J,7,)</f>
        <v>-0.27487576000000002</v>
      </c>
      <c r="S570">
        <f>VLOOKUP(L570,longitude_latitude!C:J,8,)</f>
        <v>51.543688869999997</v>
      </c>
      <c r="T570">
        <f t="shared" si="66"/>
        <v>-14.168110651344792</v>
      </c>
      <c r="U570">
        <f>VLOOKUP(M570,LINE!$A$2:$B$13,2,)</f>
        <v>2</v>
      </c>
      <c r="V570">
        <f>VLOOKUP(L570,Entry_exit!B:P,4,)</f>
        <v>4551</v>
      </c>
      <c r="W570">
        <f>2020 - VLOOKUP(L570, age!$A:$D,4,)</f>
        <v>103</v>
      </c>
      <c r="X570">
        <f>VLOOKUP(H570,'air-quality-london-time-of-day'!E:G,3,FALSE)</f>
        <v>16.3</v>
      </c>
      <c r="Y570">
        <f>VLOOKUP(I570,Weather!F:K,2,)</f>
        <v>2.418181818181826</v>
      </c>
      <c r="Z570">
        <f>VLOOKUP(I570,Weather!F:K,3,)</f>
        <v>0</v>
      </c>
      <c r="AA570">
        <f>VLOOKUP(I570,Weather!F:K,4,)</f>
        <v>0.75</v>
      </c>
      <c r="AB570">
        <f>VLOOKUP(I570,Weather!F:K,5,)</f>
        <v>1020</v>
      </c>
      <c r="AC570">
        <f>VLOOKUP(I570,Weather!F:K,6,)</f>
        <v>2</v>
      </c>
    </row>
    <row r="571" spans="1:29" x14ac:dyDescent="0.25">
      <c r="A571" t="s">
        <v>7</v>
      </c>
      <c r="B571" t="s">
        <v>5</v>
      </c>
      <c r="C571" s="1">
        <v>42039.392361111109</v>
      </c>
      <c r="D571" s="3">
        <f t="shared" si="64"/>
        <v>2015</v>
      </c>
      <c r="E571" s="3">
        <f t="shared" si="67"/>
        <v>2</v>
      </c>
      <c r="F571" s="3">
        <f t="shared" si="68"/>
        <v>9</v>
      </c>
      <c r="G571" s="3">
        <f t="shared" si="69"/>
        <v>4</v>
      </c>
      <c r="H571" s="3" t="str">
        <f t="shared" si="70"/>
        <v>201529</v>
      </c>
      <c r="I571" s="3" t="str">
        <f t="shared" si="71"/>
        <v>2015294</v>
      </c>
      <c r="J571">
        <v>41</v>
      </c>
      <c r="K571">
        <v>24.6</v>
      </c>
      <c r="L571" t="str">
        <f>VLOOKUP(C571,List!$A$2:$C$2089,3,)</f>
        <v>Stonebridge Park</v>
      </c>
      <c r="M571" t="str">
        <f>VLOOKUP(C571,List!$A$2:$C$2089,2,)</f>
        <v>Bakerloo</v>
      </c>
      <c r="N571" t="str">
        <f t="shared" si="65"/>
        <v>Stonebridge Park|Bakerloo</v>
      </c>
      <c r="O571">
        <f>VLOOKUP(N571,Depth!$A$2:$F$427,3,)</f>
        <v>24</v>
      </c>
      <c r="P571">
        <f>VLOOKUP(N571,Depth!$A$2:$F$427,5,)</f>
        <v>131.5</v>
      </c>
      <c r="Q571">
        <f>VLOOKUP(N571,Depth!$A$2:$F$427,6,)</f>
        <v>-7.5</v>
      </c>
      <c r="R571">
        <f>VLOOKUP(L571,longitude_latitude!C:J,7,)</f>
        <v>-0.27487576000000002</v>
      </c>
      <c r="S571">
        <f>VLOOKUP(L571,longitude_latitude!C:J,8,)</f>
        <v>51.543688869999997</v>
      </c>
      <c r="T571">
        <f t="shared" si="66"/>
        <v>-14.168110651344792</v>
      </c>
      <c r="U571">
        <f>VLOOKUP(M571,LINE!$A$2:$B$13,2,)</f>
        <v>2</v>
      </c>
      <c r="V571">
        <f>VLOOKUP(L571,Entry_exit!B:P,4,)</f>
        <v>4551</v>
      </c>
      <c r="W571">
        <f>2020 - VLOOKUP(L571, age!$A:$D,4,)</f>
        <v>103</v>
      </c>
      <c r="X571">
        <f>VLOOKUP(H571,'air-quality-london-time-of-day'!E:G,3,FALSE)</f>
        <v>16.3</v>
      </c>
      <c r="Y571">
        <f>VLOOKUP(I571,Weather!F:K,2,)</f>
        <v>2.418181818181826</v>
      </c>
      <c r="Z571">
        <f>VLOOKUP(I571,Weather!F:K,3,)</f>
        <v>0</v>
      </c>
      <c r="AA571">
        <f>VLOOKUP(I571,Weather!F:K,4,)</f>
        <v>0.75</v>
      </c>
      <c r="AB571">
        <f>VLOOKUP(I571,Weather!F:K,5,)</f>
        <v>1020</v>
      </c>
      <c r="AC571">
        <f>VLOOKUP(I571,Weather!F:K,6,)</f>
        <v>2</v>
      </c>
    </row>
    <row r="572" spans="1:29" x14ac:dyDescent="0.25">
      <c r="A572" t="s">
        <v>7</v>
      </c>
      <c r="B572" t="s">
        <v>5</v>
      </c>
      <c r="C572" s="1">
        <v>42039.393055555556</v>
      </c>
      <c r="D572" s="3">
        <f t="shared" si="64"/>
        <v>2015</v>
      </c>
      <c r="E572" s="3">
        <f t="shared" si="67"/>
        <v>2</v>
      </c>
      <c r="F572" s="3">
        <f t="shared" si="68"/>
        <v>9</v>
      </c>
      <c r="G572" s="3">
        <f t="shared" si="69"/>
        <v>4</v>
      </c>
      <c r="H572" s="3" t="str">
        <f t="shared" si="70"/>
        <v>201529</v>
      </c>
      <c r="I572" s="3" t="str">
        <f t="shared" si="71"/>
        <v>2015294</v>
      </c>
      <c r="J572">
        <v>50</v>
      </c>
      <c r="K572">
        <v>30</v>
      </c>
      <c r="L572" t="str">
        <f>VLOOKUP(C572,List!$A$2:$C$2089,3,)</f>
        <v>Harlesden</v>
      </c>
      <c r="M572" t="str">
        <f>VLOOKUP(C572,List!$A$2:$C$2089,2,)</f>
        <v>Bakerloo</v>
      </c>
      <c r="N572" t="str">
        <f t="shared" si="65"/>
        <v>Harlesden|Bakerloo</v>
      </c>
      <c r="O572">
        <f>VLOOKUP(N572,Depth!$A$2:$F$427,3,)</f>
        <v>38</v>
      </c>
      <c r="P572">
        <f>VLOOKUP(N572,Depth!$A$2:$F$427,5,)</f>
        <v>131.80000000000001</v>
      </c>
      <c r="Q572">
        <f>VLOOKUP(N572,Depth!$A$2:$F$427,6,)</f>
        <v>6.2</v>
      </c>
      <c r="R572">
        <f>VLOOKUP(L572,longitude_latitude!C:J,7,)</f>
        <v>-0.256997378</v>
      </c>
      <c r="S572">
        <f>VLOOKUP(L572,longitude_latitude!C:J,8,)</f>
        <v>51.53619355</v>
      </c>
      <c r="T572">
        <f t="shared" si="66"/>
        <v>-13.244666614450512</v>
      </c>
      <c r="U572">
        <f>VLOOKUP(M572,LINE!$A$2:$B$13,2,)</f>
        <v>2</v>
      </c>
      <c r="V572">
        <f>VLOOKUP(L572,Entry_exit!B:P,4,)</f>
        <v>5152</v>
      </c>
      <c r="W572">
        <f>2020 - VLOOKUP(L572, age!$A:$D,4,)</f>
        <v>103</v>
      </c>
      <c r="X572">
        <f>VLOOKUP(H572,'air-quality-london-time-of-day'!E:G,3,FALSE)</f>
        <v>16.3</v>
      </c>
      <c r="Y572">
        <f>VLOOKUP(I572,Weather!F:K,2,)</f>
        <v>2.418181818181826</v>
      </c>
      <c r="Z572">
        <f>VLOOKUP(I572,Weather!F:K,3,)</f>
        <v>0</v>
      </c>
      <c r="AA572">
        <f>VLOOKUP(I572,Weather!F:K,4,)</f>
        <v>0.75</v>
      </c>
      <c r="AB572">
        <f>VLOOKUP(I572,Weather!F:K,5,)</f>
        <v>1020</v>
      </c>
      <c r="AC572">
        <f>VLOOKUP(I572,Weather!F:K,6,)</f>
        <v>2</v>
      </c>
    </row>
    <row r="573" spans="1:29" x14ac:dyDescent="0.25">
      <c r="A573" t="s">
        <v>7</v>
      </c>
      <c r="B573" t="s">
        <v>5</v>
      </c>
      <c r="C573" s="1">
        <v>42039.393750000003</v>
      </c>
      <c r="D573" s="3">
        <f t="shared" si="64"/>
        <v>2015</v>
      </c>
      <c r="E573" s="3">
        <f t="shared" si="67"/>
        <v>2</v>
      </c>
      <c r="F573" s="3">
        <f t="shared" si="68"/>
        <v>9</v>
      </c>
      <c r="G573" s="3">
        <f t="shared" si="69"/>
        <v>4</v>
      </c>
      <c r="H573" s="3" t="str">
        <f t="shared" si="70"/>
        <v>201529</v>
      </c>
      <c r="I573" s="3" t="str">
        <f t="shared" si="71"/>
        <v>2015294</v>
      </c>
      <c r="J573">
        <v>58</v>
      </c>
      <c r="K573">
        <v>34.799999999999997</v>
      </c>
      <c r="L573" t="str">
        <f>VLOOKUP(C573,List!$A$2:$C$2089,3,)</f>
        <v>Harlesden</v>
      </c>
      <c r="M573" t="str">
        <f>VLOOKUP(C573,List!$A$2:$C$2089,2,)</f>
        <v>Bakerloo</v>
      </c>
      <c r="N573" t="str">
        <f t="shared" si="65"/>
        <v>Harlesden|Bakerloo</v>
      </c>
      <c r="O573">
        <f>VLOOKUP(N573,Depth!$A$2:$F$427,3,)</f>
        <v>38</v>
      </c>
      <c r="P573">
        <f>VLOOKUP(N573,Depth!$A$2:$F$427,5,)</f>
        <v>131.80000000000001</v>
      </c>
      <c r="Q573">
        <f>VLOOKUP(N573,Depth!$A$2:$F$427,6,)</f>
        <v>6.2</v>
      </c>
      <c r="R573">
        <f>VLOOKUP(L573,longitude_latitude!C:J,7,)</f>
        <v>-0.256997378</v>
      </c>
      <c r="S573">
        <f>VLOOKUP(L573,longitude_latitude!C:J,8,)</f>
        <v>51.53619355</v>
      </c>
      <c r="T573">
        <f t="shared" si="66"/>
        <v>-13.244666614450512</v>
      </c>
      <c r="U573">
        <f>VLOOKUP(M573,LINE!$A$2:$B$13,2,)</f>
        <v>2</v>
      </c>
      <c r="V573">
        <f>VLOOKUP(L573,Entry_exit!B:P,4,)</f>
        <v>5152</v>
      </c>
      <c r="W573">
        <f>2020 - VLOOKUP(L573, age!$A:$D,4,)</f>
        <v>103</v>
      </c>
      <c r="X573">
        <f>VLOOKUP(H573,'air-quality-london-time-of-day'!E:G,3,FALSE)</f>
        <v>16.3</v>
      </c>
      <c r="Y573">
        <f>VLOOKUP(I573,Weather!F:K,2,)</f>
        <v>2.418181818181826</v>
      </c>
      <c r="Z573">
        <f>VLOOKUP(I573,Weather!F:K,3,)</f>
        <v>0</v>
      </c>
      <c r="AA573">
        <f>VLOOKUP(I573,Weather!F:K,4,)</f>
        <v>0.75</v>
      </c>
      <c r="AB573">
        <f>VLOOKUP(I573,Weather!F:K,5,)</f>
        <v>1020</v>
      </c>
      <c r="AC573">
        <f>VLOOKUP(I573,Weather!F:K,6,)</f>
        <v>2</v>
      </c>
    </row>
    <row r="574" spans="1:29" x14ac:dyDescent="0.25">
      <c r="A574" t="s">
        <v>7</v>
      </c>
      <c r="B574" t="s">
        <v>5</v>
      </c>
      <c r="C574" s="1">
        <v>42039.394444444442</v>
      </c>
      <c r="D574" s="3">
        <f t="shared" si="64"/>
        <v>2015</v>
      </c>
      <c r="E574" s="3">
        <f t="shared" si="67"/>
        <v>2</v>
      </c>
      <c r="F574" s="3">
        <f t="shared" si="68"/>
        <v>9</v>
      </c>
      <c r="G574" s="3">
        <f t="shared" si="69"/>
        <v>4</v>
      </c>
      <c r="H574" s="3" t="str">
        <f t="shared" si="70"/>
        <v>201529</v>
      </c>
      <c r="I574" s="3" t="str">
        <f t="shared" si="71"/>
        <v>2015294</v>
      </c>
      <c r="J574">
        <v>33</v>
      </c>
      <c r="K574">
        <v>19.8</v>
      </c>
      <c r="L574" t="str">
        <f>VLOOKUP(C574,List!$A$2:$C$2089,3,)</f>
        <v>Willesden Junction</v>
      </c>
      <c r="M574" t="str">
        <f>VLOOKUP(C574,List!$A$2:$C$2089,2,)</f>
        <v>Bakerloo</v>
      </c>
      <c r="N574" t="str">
        <f t="shared" si="65"/>
        <v>Willesden Junction|Bakerloo</v>
      </c>
      <c r="O574">
        <f>VLOOKUP(N574,Depth!$A$2:$F$427,3,)</f>
        <v>40</v>
      </c>
      <c r="P574">
        <f>VLOOKUP(N574,Depth!$A$2:$F$427,5,)</f>
        <v>134.5</v>
      </c>
      <c r="Q574">
        <f>VLOOKUP(N574,Depth!$A$2:$F$427,6,)</f>
        <v>5.5</v>
      </c>
      <c r="R574">
        <f>VLOOKUP(L574,longitude_latitude!C:J,7,)</f>
        <v>-0.24297897199999999</v>
      </c>
      <c r="S574">
        <f>VLOOKUP(L574,longitude_latitude!C:J,8,)</f>
        <v>51.531898099999999</v>
      </c>
      <c r="T574">
        <f t="shared" si="66"/>
        <v>-12.521167625546752</v>
      </c>
      <c r="U574">
        <f>VLOOKUP(M574,LINE!$A$2:$B$13,2,)</f>
        <v>2</v>
      </c>
      <c r="V574">
        <f>VLOOKUP(L574,Entry_exit!B:P,4,)</f>
        <v>7419</v>
      </c>
      <c r="W574">
        <f>2020 - VLOOKUP(L574, age!$A:$D,4,)</f>
        <v>105</v>
      </c>
      <c r="X574">
        <f>VLOOKUP(H574,'air-quality-london-time-of-day'!E:G,3,FALSE)</f>
        <v>16.3</v>
      </c>
      <c r="Y574">
        <f>VLOOKUP(I574,Weather!F:K,2,)</f>
        <v>2.418181818181826</v>
      </c>
      <c r="Z574">
        <f>VLOOKUP(I574,Weather!F:K,3,)</f>
        <v>0</v>
      </c>
      <c r="AA574">
        <f>VLOOKUP(I574,Weather!F:K,4,)</f>
        <v>0.75</v>
      </c>
      <c r="AB574">
        <f>VLOOKUP(I574,Weather!F:K,5,)</f>
        <v>1020</v>
      </c>
      <c r="AC574">
        <f>VLOOKUP(I574,Weather!F:K,6,)</f>
        <v>2</v>
      </c>
    </row>
    <row r="575" spans="1:29" x14ac:dyDescent="0.25">
      <c r="A575" t="s">
        <v>7</v>
      </c>
      <c r="B575" t="s">
        <v>5</v>
      </c>
      <c r="C575" s="1">
        <v>42039.395138888889</v>
      </c>
      <c r="D575" s="3">
        <f t="shared" si="64"/>
        <v>2015</v>
      </c>
      <c r="E575" s="3">
        <f t="shared" si="67"/>
        <v>2</v>
      </c>
      <c r="F575" s="3">
        <f t="shared" si="68"/>
        <v>9</v>
      </c>
      <c r="G575" s="3">
        <f t="shared" si="69"/>
        <v>4</v>
      </c>
      <c r="H575" s="3" t="str">
        <f t="shared" si="70"/>
        <v>201529</v>
      </c>
      <c r="I575" s="3" t="str">
        <f t="shared" si="71"/>
        <v>2015294</v>
      </c>
      <c r="J575">
        <v>41</v>
      </c>
      <c r="K575">
        <v>24.6</v>
      </c>
      <c r="L575" t="str">
        <f>VLOOKUP(C575,List!$A$2:$C$2089,3,)</f>
        <v>Willesden Junction</v>
      </c>
      <c r="M575" t="str">
        <f>VLOOKUP(C575,List!$A$2:$C$2089,2,)</f>
        <v>Bakerloo</v>
      </c>
      <c r="N575" t="str">
        <f t="shared" si="65"/>
        <v>Willesden Junction|Bakerloo</v>
      </c>
      <c r="O575">
        <f>VLOOKUP(N575,Depth!$A$2:$F$427,3,)</f>
        <v>40</v>
      </c>
      <c r="P575">
        <f>VLOOKUP(N575,Depth!$A$2:$F$427,5,)</f>
        <v>134.5</v>
      </c>
      <c r="Q575">
        <f>VLOOKUP(N575,Depth!$A$2:$F$427,6,)</f>
        <v>5.5</v>
      </c>
      <c r="R575">
        <f>VLOOKUP(L575,longitude_latitude!C:J,7,)</f>
        <v>-0.24297897199999999</v>
      </c>
      <c r="S575">
        <f>VLOOKUP(L575,longitude_latitude!C:J,8,)</f>
        <v>51.531898099999999</v>
      </c>
      <c r="T575">
        <f t="shared" si="66"/>
        <v>-12.521167625546752</v>
      </c>
      <c r="U575">
        <f>VLOOKUP(M575,LINE!$A$2:$B$13,2,)</f>
        <v>2</v>
      </c>
      <c r="V575">
        <f>VLOOKUP(L575,Entry_exit!B:P,4,)</f>
        <v>7419</v>
      </c>
      <c r="W575">
        <f>2020 - VLOOKUP(L575, age!$A:$D,4,)</f>
        <v>105</v>
      </c>
      <c r="X575">
        <f>VLOOKUP(H575,'air-quality-london-time-of-day'!E:G,3,FALSE)</f>
        <v>16.3</v>
      </c>
      <c r="Y575">
        <f>VLOOKUP(I575,Weather!F:K,2,)</f>
        <v>2.418181818181826</v>
      </c>
      <c r="Z575">
        <f>VLOOKUP(I575,Weather!F:K,3,)</f>
        <v>0</v>
      </c>
      <c r="AA575">
        <f>VLOOKUP(I575,Weather!F:K,4,)</f>
        <v>0.75</v>
      </c>
      <c r="AB575">
        <f>VLOOKUP(I575,Weather!F:K,5,)</f>
        <v>1020</v>
      </c>
      <c r="AC575">
        <f>VLOOKUP(I575,Weather!F:K,6,)</f>
        <v>2</v>
      </c>
    </row>
    <row r="576" spans="1:29" x14ac:dyDescent="0.25">
      <c r="A576" t="s">
        <v>7</v>
      </c>
      <c r="B576" t="s">
        <v>5</v>
      </c>
      <c r="C576" s="1">
        <v>42039.395833333336</v>
      </c>
      <c r="D576" s="3">
        <f t="shared" ref="D576:D639" si="72">YEAR(C576)</f>
        <v>2015</v>
      </c>
      <c r="E576" s="3">
        <f t="shared" si="67"/>
        <v>2</v>
      </c>
      <c r="F576" s="3">
        <f t="shared" si="68"/>
        <v>9</v>
      </c>
      <c r="G576" s="3">
        <f t="shared" si="69"/>
        <v>4</v>
      </c>
      <c r="H576" s="3" t="str">
        <f t="shared" si="70"/>
        <v>201529</v>
      </c>
      <c r="I576" s="3" t="str">
        <f t="shared" si="71"/>
        <v>2015294</v>
      </c>
      <c r="J576">
        <v>31</v>
      </c>
      <c r="K576">
        <v>18.600000000000001</v>
      </c>
      <c r="L576" t="str">
        <f>VLOOKUP(C576,List!$A$2:$C$2089,3,)</f>
        <v>Willesden Junction</v>
      </c>
      <c r="M576" t="str">
        <f>VLOOKUP(C576,List!$A$2:$C$2089,2,)</f>
        <v>Bakerloo</v>
      </c>
      <c r="N576" t="str">
        <f t="shared" ref="N576:N639" si="73">L576&amp;"|"&amp;M576</f>
        <v>Willesden Junction|Bakerloo</v>
      </c>
      <c r="O576">
        <f>VLOOKUP(N576,Depth!$A$2:$F$427,3,)</f>
        <v>40</v>
      </c>
      <c r="P576">
        <f>VLOOKUP(N576,Depth!$A$2:$F$427,5,)</f>
        <v>134.5</v>
      </c>
      <c r="Q576">
        <f>VLOOKUP(N576,Depth!$A$2:$F$427,6,)</f>
        <v>5.5</v>
      </c>
      <c r="R576">
        <f>VLOOKUP(L576,longitude_latitude!C:J,7,)</f>
        <v>-0.24297897199999999</v>
      </c>
      <c r="S576">
        <f>VLOOKUP(L576,longitude_latitude!C:J,8,)</f>
        <v>51.531898099999999</v>
      </c>
      <c r="T576">
        <f t="shared" ref="T576:T639" si="74">R576*S576</f>
        <v>-12.521167625546752</v>
      </c>
      <c r="U576">
        <f>VLOOKUP(M576,LINE!$A$2:$B$13,2,)</f>
        <v>2</v>
      </c>
      <c r="V576">
        <f>VLOOKUP(L576,Entry_exit!B:P,4,)</f>
        <v>7419</v>
      </c>
      <c r="W576">
        <f>2020 - VLOOKUP(L576, age!$A:$D,4,)</f>
        <v>105</v>
      </c>
      <c r="X576">
        <f>VLOOKUP(H576,'air-quality-london-time-of-day'!E:G,3,FALSE)</f>
        <v>16.3</v>
      </c>
      <c r="Y576">
        <f>VLOOKUP(I576,Weather!F:K,2,)</f>
        <v>2.418181818181826</v>
      </c>
      <c r="Z576">
        <f>VLOOKUP(I576,Weather!F:K,3,)</f>
        <v>0</v>
      </c>
      <c r="AA576">
        <f>VLOOKUP(I576,Weather!F:K,4,)</f>
        <v>0.75</v>
      </c>
      <c r="AB576">
        <f>VLOOKUP(I576,Weather!F:K,5,)</f>
        <v>1020</v>
      </c>
      <c r="AC576">
        <f>VLOOKUP(I576,Weather!F:K,6,)</f>
        <v>2</v>
      </c>
    </row>
    <row r="577" spans="1:29" x14ac:dyDescent="0.25">
      <c r="A577" t="s">
        <v>7</v>
      </c>
      <c r="B577" t="s">
        <v>5</v>
      </c>
      <c r="C577" s="1">
        <v>42039.396527777775</v>
      </c>
      <c r="D577" s="3">
        <f t="shared" si="72"/>
        <v>2015</v>
      </c>
      <c r="E577" s="3">
        <f t="shared" si="67"/>
        <v>2</v>
      </c>
      <c r="F577" s="3">
        <f t="shared" si="68"/>
        <v>9</v>
      </c>
      <c r="G577" s="3">
        <f t="shared" si="69"/>
        <v>4</v>
      </c>
      <c r="H577" s="3" t="str">
        <f t="shared" si="70"/>
        <v>201529</v>
      </c>
      <c r="I577" s="3" t="str">
        <f t="shared" si="71"/>
        <v>2015294</v>
      </c>
      <c r="J577">
        <v>76</v>
      </c>
      <c r="K577">
        <v>45.6</v>
      </c>
      <c r="L577" t="str">
        <f>VLOOKUP(C577,List!$A$2:$C$2089,3,)</f>
        <v>Kensal Green</v>
      </c>
      <c r="M577" t="str">
        <f>VLOOKUP(C577,List!$A$2:$C$2089,2,)</f>
        <v>Bakerloo</v>
      </c>
      <c r="N577" t="str">
        <f t="shared" si="73"/>
        <v>Kensal Green|Bakerloo</v>
      </c>
      <c r="O577">
        <f>VLOOKUP(N577,Depth!$A$2:$F$427,3,)</f>
        <v>42</v>
      </c>
      <c r="P577">
        <f>VLOOKUP(N577,Depth!$A$2:$F$427,5,)</f>
        <v>135.4</v>
      </c>
      <c r="Q577">
        <f>VLOOKUP(N577,Depth!$A$2:$F$427,6,)</f>
        <v>6.6</v>
      </c>
      <c r="R577">
        <f>VLOOKUP(L577,longitude_latitude!C:J,7,)</f>
        <v>-0.22288237799999999</v>
      </c>
      <c r="S577">
        <f>VLOOKUP(L577,longitude_latitude!C:J,8,)</f>
        <v>51.5300656</v>
      </c>
      <c r="T577">
        <f t="shared" si="74"/>
        <v>-11.485143559423996</v>
      </c>
      <c r="U577">
        <f>VLOOKUP(M577,LINE!$A$2:$B$13,2,)</f>
        <v>2</v>
      </c>
      <c r="V577">
        <f>VLOOKUP(L577,Entry_exit!B:P,4,)</f>
        <v>4332</v>
      </c>
      <c r="W577">
        <f>2020 - VLOOKUP(L577, age!$A:$D,4,)</f>
        <v>104</v>
      </c>
      <c r="X577">
        <f>VLOOKUP(H577,'air-quality-london-time-of-day'!E:G,3,FALSE)</f>
        <v>16.3</v>
      </c>
      <c r="Y577">
        <f>VLOOKUP(I577,Weather!F:K,2,)</f>
        <v>2.418181818181826</v>
      </c>
      <c r="Z577">
        <f>VLOOKUP(I577,Weather!F:K,3,)</f>
        <v>0</v>
      </c>
      <c r="AA577">
        <f>VLOOKUP(I577,Weather!F:K,4,)</f>
        <v>0.75</v>
      </c>
      <c r="AB577">
        <f>VLOOKUP(I577,Weather!F:K,5,)</f>
        <v>1020</v>
      </c>
      <c r="AC577">
        <f>VLOOKUP(I577,Weather!F:K,6,)</f>
        <v>2</v>
      </c>
    </row>
    <row r="578" spans="1:29" x14ac:dyDescent="0.25">
      <c r="A578" t="s">
        <v>7</v>
      </c>
      <c r="B578" t="s">
        <v>5</v>
      </c>
      <c r="C578" s="1">
        <v>42039.397222222222</v>
      </c>
      <c r="D578" s="3">
        <f t="shared" si="72"/>
        <v>2015</v>
      </c>
      <c r="E578" s="3">
        <f t="shared" si="67"/>
        <v>2</v>
      </c>
      <c r="F578" s="3">
        <f t="shared" si="68"/>
        <v>9</v>
      </c>
      <c r="G578" s="3">
        <f t="shared" si="69"/>
        <v>4</v>
      </c>
      <c r="H578" s="3" t="str">
        <f t="shared" si="70"/>
        <v>201529</v>
      </c>
      <c r="I578" s="3" t="str">
        <f t="shared" si="71"/>
        <v>2015294</v>
      </c>
      <c r="J578">
        <v>60</v>
      </c>
      <c r="K578">
        <v>36</v>
      </c>
      <c r="L578" t="str">
        <f>VLOOKUP(C578,List!$A$2:$C$2089,3,)</f>
        <v>Kensal Green</v>
      </c>
      <c r="M578" t="str">
        <f>VLOOKUP(C578,List!$A$2:$C$2089,2,)</f>
        <v>Bakerloo</v>
      </c>
      <c r="N578" t="str">
        <f t="shared" si="73"/>
        <v>Kensal Green|Bakerloo</v>
      </c>
      <c r="O578">
        <f>VLOOKUP(N578,Depth!$A$2:$F$427,3,)</f>
        <v>42</v>
      </c>
      <c r="P578">
        <f>VLOOKUP(N578,Depth!$A$2:$F$427,5,)</f>
        <v>135.4</v>
      </c>
      <c r="Q578">
        <f>VLOOKUP(N578,Depth!$A$2:$F$427,6,)</f>
        <v>6.6</v>
      </c>
      <c r="R578">
        <f>VLOOKUP(L578,longitude_latitude!C:J,7,)</f>
        <v>-0.22288237799999999</v>
      </c>
      <c r="S578">
        <f>VLOOKUP(L578,longitude_latitude!C:J,8,)</f>
        <v>51.5300656</v>
      </c>
      <c r="T578">
        <f t="shared" si="74"/>
        <v>-11.485143559423996</v>
      </c>
      <c r="U578">
        <f>VLOOKUP(M578,LINE!$A$2:$B$13,2,)</f>
        <v>2</v>
      </c>
      <c r="V578">
        <f>VLOOKUP(L578,Entry_exit!B:P,4,)</f>
        <v>4332</v>
      </c>
      <c r="W578">
        <f>2020 - VLOOKUP(L578, age!$A:$D,4,)</f>
        <v>104</v>
      </c>
      <c r="X578">
        <f>VLOOKUP(H578,'air-quality-london-time-of-day'!E:G,3,FALSE)</f>
        <v>16.3</v>
      </c>
      <c r="Y578">
        <f>VLOOKUP(I578,Weather!F:K,2,)</f>
        <v>2.418181818181826</v>
      </c>
      <c r="Z578">
        <f>VLOOKUP(I578,Weather!F:K,3,)</f>
        <v>0</v>
      </c>
      <c r="AA578">
        <f>VLOOKUP(I578,Weather!F:K,4,)</f>
        <v>0.75</v>
      </c>
      <c r="AB578">
        <f>VLOOKUP(I578,Weather!F:K,5,)</f>
        <v>1020</v>
      </c>
      <c r="AC578">
        <f>VLOOKUP(I578,Weather!F:K,6,)</f>
        <v>2</v>
      </c>
    </row>
    <row r="579" spans="1:29" x14ac:dyDescent="0.25">
      <c r="A579" t="s">
        <v>7</v>
      </c>
      <c r="B579" t="s">
        <v>5</v>
      </c>
      <c r="C579" s="1">
        <v>42039.397916666669</v>
      </c>
      <c r="D579" s="3">
        <f t="shared" si="72"/>
        <v>2015</v>
      </c>
      <c r="E579" s="3">
        <f t="shared" ref="E579:E642" si="75">MONTH(C579)</f>
        <v>2</v>
      </c>
      <c r="F579" s="3">
        <f t="shared" ref="F579:F642" si="76">HOUR(C579)</f>
        <v>9</v>
      </c>
      <c r="G579" s="3">
        <f t="shared" ref="G579:G642" si="77">DAY(C579)</f>
        <v>4</v>
      </c>
      <c r="H579" s="3" t="str">
        <f t="shared" ref="H579:H642" si="78">D579&amp;E579&amp;F579</f>
        <v>201529</v>
      </c>
      <c r="I579" s="3" t="str">
        <f t="shared" ref="I579:I642" si="79">D579&amp;E579&amp;F579&amp;G579</f>
        <v>2015294</v>
      </c>
      <c r="J579">
        <v>70</v>
      </c>
      <c r="K579">
        <v>42</v>
      </c>
      <c r="L579" t="str">
        <f>VLOOKUP(C579,List!$A$2:$C$2089,3,)</f>
        <v>Kensal Green</v>
      </c>
      <c r="M579" t="str">
        <f>VLOOKUP(C579,List!$A$2:$C$2089,2,)</f>
        <v>Bakerloo</v>
      </c>
      <c r="N579" t="str">
        <f t="shared" si="73"/>
        <v>Kensal Green|Bakerloo</v>
      </c>
      <c r="O579">
        <f>VLOOKUP(N579,Depth!$A$2:$F$427,3,)</f>
        <v>42</v>
      </c>
      <c r="P579">
        <f>VLOOKUP(N579,Depth!$A$2:$F$427,5,)</f>
        <v>135.4</v>
      </c>
      <c r="Q579">
        <f>VLOOKUP(N579,Depth!$A$2:$F$427,6,)</f>
        <v>6.6</v>
      </c>
      <c r="R579">
        <f>VLOOKUP(L579,longitude_latitude!C:J,7,)</f>
        <v>-0.22288237799999999</v>
      </c>
      <c r="S579">
        <f>VLOOKUP(L579,longitude_latitude!C:J,8,)</f>
        <v>51.5300656</v>
      </c>
      <c r="T579">
        <f t="shared" si="74"/>
        <v>-11.485143559423996</v>
      </c>
      <c r="U579">
        <f>VLOOKUP(M579,LINE!$A$2:$B$13,2,)</f>
        <v>2</v>
      </c>
      <c r="V579">
        <f>VLOOKUP(L579,Entry_exit!B:P,4,)</f>
        <v>4332</v>
      </c>
      <c r="W579">
        <f>2020 - VLOOKUP(L579, age!$A:$D,4,)</f>
        <v>104</v>
      </c>
      <c r="X579">
        <f>VLOOKUP(H579,'air-quality-london-time-of-day'!E:G,3,FALSE)</f>
        <v>16.3</v>
      </c>
      <c r="Y579">
        <f>VLOOKUP(I579,Weather!F:K,2,)</f>
        <v>2.418181818181826</v>
      </c>
      <c r="Z579">
        <f>VLOOKUP(I579,Weather!F:K,3,)</f>
        <v>0</v>
      </c>
      <c r="AA579">
        <f>VLOOKUP(I579,Weather!F:K,4,)</f>
        <v>0.75</v>
      </c>
      <c r="AB579">
        <f>VLOOKUP(I579,Weather!F:K,5,)</f>
        <v>1020</v>
      </c>
      <c r="AC579">
        <f>VLOOKUP(I579,Weather!F:K,6,)</f>
        <v>2</v>
      </c>
    </row>
    <row r="580" spans="1:29" x14ac:dyDescent="0.25">
      <c r="A580" t="s">
        <v>7</v>
      </c>
      <c r="B580" t="s">
        <v>5</v>
      </c>
      <c r="C580" s="1">
        <v>42039.398611111108</v>
      </c>
      <c r="D580" s="3">
        <f t="shared" si="72"/>
        <v>2015</v>
      </c>
      <c r="E580" s="3">
        <f t="shared" si="75"/>
        <v>2</v>
      </c>
      <c r="F580" s="3">
        <f t="shared" si="76"/>
        <v>9</v>
      </c>
      <c r="G580" s="3">
        <f t="shared" si="77"/>
        <v>4</v>
      </c>
      <c r="H580" s="3" t="str">
        <f t="shared" si="78"/>
        <v>201529</v>
      </c>
      <c r="I580" s="3" t="str">
        <f t="shared" si="79"/>
        <v>2015294</v>
      </c>
      <c r="J580">
        <v>47</v>
      </c>
      <c r="K580">
        <v>28.2</v>
      </c>
      <c r="L580" t="str">
        <f>VLOOKUP(C580,List!$A$2:$C$2089,3,)</f>
        <v>Kensal Green</v>
      </c>
      <c r="M580" t="str">
        <f>VLOOKUP(C580,List!$A$2:$C$2089,2,)</f>
        <v>Bakerloo</v>
      </c>
      <c r="N580" t="str">
        <f t="shared" si="73"/>
        <v>Kensal Green|Bakerloo</v>
      </c>
      <c r="O580">
        <f>VLOOKUP(N580,Depth!$A$2:$F$427,3,)</f>
        <v>42</v>
      </c>
      <c r="P580">
        <f>VLOOKUP(N580,Depth!$A$2:$F$427,5,)</f>
        <v>135.4</v>
      </c>
      <c r="Q580">
        <f>VLOOKUP(N580,Depth!$A$2:$F$427,6,)</f>
        <v>6.6</v>
      </c>
      <c r="R580">
        <f>VLOOKUP(L580,longitude_latitude!C:J,7,)</f>
        <v>-0.22288237799999999</v>
      </c>
      <c r="S580">
        <f>VLOOKUP(L580,longitude_latitude!C:J,8,)</f>
        <v>51.5300656</v>
      </c>
      <c r="T580">
        <f t="shared" si="74"/>
        <v>-11.485143559423996</v>
      </c>
      <c r="U580">
        <f>VLOOKUP(M580,LINE!$A$2:$B$13,2,)</f>
        <v>2</v>
      </c>
      <c r="V580">
        <f>VLOOKUP(L580,Entry_exit!B:P,4,)</f>
        <v>4332</v>
      </c>
      <c r="W580">
        <f>2020 - VLOOKUP(L580, age!$A:$D,4,)</f>
        <v>104</v>
      </c>
      <c r="X580">
        <f>VLOOKUP(H580,'air-quality-london-time-of-day'!E:G,3,FALSE)</f>
        <v>16.3</v>
      </c>
      <c r="Y580">
        <f>VLOOKUP(I580,Weather!F:K,2,)</f>
        <v>2.418181818181826</v>
      </c>
      <c r="Z580">
        <f>VLOOKUP(I580,Weather!F:K,3,)</f>
        <v>0</v>
      </c>
      <c r="AA580">
        <f>VLOOKUP(I580,Weather!F:K,4,)</f>
        <v>0.75</v>
      </c>
      <c r="AB580">
        <f>VLOOKUP(I580,Weather!F:K,5,)</f>
        <v>1020</v>
      </c>
      <c r="AC580">
        <f>VLOOKUP(I580,Weather!F:K,6,)</f>
        <v>2</v>
      </c>
    </row>
    <row r="581" spans="1:29" x14ac:dyDescent="0.25">
      <c r="A581" t="s">
        <v>7</v>
      </c>
      <c r="B581" t="s">
        <v>5</v>
      </c>
      <c r="C581" s="1">
        <v>42039.399305555555</v>
      </c>
      <c r="D581" s="3">
        <f t="shared" si="72"/>
        <v>2015</v>
      </c>
      <c r="E581" s="3">
        <f t="shared" si="75"/>
        <v>2</v>
      </c>
      <c r="F581" s="3">
        <f t="shared" si="76"/>
        <v>9</v>
      </c>
      <c r="G581" s="3">
        <f t="shared" si="77"/>
        <v>4</v>
      </c>
      <c r="H581" s="3" t="str">
        <f t="shared" si="78"/>
        <v>201529</v>
      </c>
      <c r="I581" s="3" t="str">
        <f t="shared" si="79"/>
        <v>2015294</v>
      </c>
      <c r="J581">
        <v>45</v>
      </c>
      <c r="K581">
        <v>27</v>
      </c>
      <c r="L581" t="str">
        <f>VLOOKUP(C581,List!$A$2:$C$2089,3,)</f>
        <v>Kensal Green</v>
      </c>
      <c r="M581" t="str">
        <f>VLOOKUP(C581,List!$A$2:$C$2089,2,)</f>
        <v>Bakerloo</v>
      </c>
      <c r="N581" t="str">
        <f t="shared" si="73"/>
        <v>Kensal Green|Bakerloo</v>
      </c>
      <c r="O581">
        <f>VLOOKUP(N581,Depth!$A$2:$F$427,3,)</f>
        <v>42</v>
      </c>
      <c r="P581">
        <f>VLOOKUP(N581,Depth!$A$2:$F$427,5,)</f>
        <v>135.4</v>
      </c>
      <c r="Q581">
        <f>VLOOKUP(N581,Depth!$A$2:$F$427,6,)</f>
        <v>6.6</v>
      </c>
      <c r="R581">
        <f>VLOOKUP(L581,longitude_latitude!C:J,7,)</f>
        <v>-0.22288237799999999</v>
      </c>
      <c r="S581">
        <f>VLOOKUP(L581,longitude_latitude!C:J,8,)</f>
        <v>51.5300656</v>
      </c>
      <c r="T581">
        <f t="shared" si="74"/>
        <v>-11.485143559423996</v>
      </c>
      <c r="U581">
        <f>VLOOKUP(M581,LINE!$A$2:$B$13,2,)</f>
        <v>2</v>
      </c>
      <c r="V581">
        <f>VLOOKUP(L581,Entry_exit!B:P,4,)</f>
        <v>4332</v>
      </c>
      <c r="W581">
        <f>2020 - VLOOKUP(L581, age!$A:$D,4,)</f>
        <v>104</v>
      </c>
      <c r="X581">
        <f>VLOOKUP(H581,'air-quality-london-time-of-day'!E:G,3,FALSE)</f>
        <v>16.3</v>
      </c>
      <c r="Y581">
        <f>VLOOKUP(I581,Weather!F:K,2,)</f>
        <v>2.418181818181826</v>
      </c>
      <c r="Z581">
        <f>VLOOKUP(I581,Weather!F:K,3,)</f>
        <v>0</v>
      </c>
      <c r="AA581">
        <f>VLOOKUP(I581,Weather!F:K,4,)</f>
        <v>0.75</v>
      </c>
      <c r="AB581">
        <f>VLOOKUP(I581,Weather!F:K,5,)</f>
        <v>1020</v>
      </c>
      <c r="AC581">
        <f>VLOOKUP(I581,Weather!F:K,6,)</f>
        <v>2</v>
      </c>
    </row>
    <row r="582" spans="1:29" x14ac:dyDescent="0.25">
      <c r="A582" t="s">
        <v>7</v>
      </c>
      <c r="B582" t="s">
        <v>5</v>
      </c>
      <c r="C582" s="1">
        <v>42039.4</v>
      </c>
      <c r="D582" s="3">
        <f t="shared" si="72"/>
        <v>2015</v>
      </c>
      <c r="E582" s="3">
        <f t="shared" si="75"/>
        <v>2</v>
      </c>
      <c r="F582" s="3">
        <f t="shared" si="76"/>
        <v>9</v>
      </c>
      <c r="G582" s="3">
        <f t="shared" si="77"/>
        <v>4</v>
      </c>
      <c r="H582" s="3" t="str">
        <f t="shared" si="78"/>
        <v>201529</v>
      </c>
      <c r="I582" s="3" t="str">
        <f t="shared" si="79"/>
        <v>2015294</v>
      </c>
      <c r="J582">
        <v>37</v>
      </c>
      <c r="K582">
        <v>22.2</v>
      </c>
      <c r="L582" t="str">
        <f>VLOOKUP(C582,List!$A$2:$C$2089,3,)</f>
        <v>Kensal Green</v>
      </c>
      <c r="M582" t="str">
        <f>VLOOKUP(C582,List!$A$2:$C$2089,2,)</f>
        <v>Bakerloo</v>
      </c>
      <c r="N582" t="str">
        <f t="shared" si="73"/>
        <v>Kensal Green|Bakerloo</v>
      </c>
      <c r="O582">
        <f>VLOOKUP(N582,Depth!$A$2:$F$427,3,)</f>
        <v>42</v>
      </c>
      <c r="P582">
        <f>VLOOKUP(N582,Depth!$A$2:$F$427,5,)</f>
        <v>135.4</v>
      </c>
      <c r="Q582">
        <f>VLOOKUP(N582,Depth!$A$2:$F$427,6,)</f>
        <v>6.6</v>
      </c>
      <c r="R582">
        <f>VLOOKUP(L582,longitude_latitude!C:J,7,)</f>
        <v>-0.22288237799999999</v>
      </c>
      <c r="S582">
        <f>VLOOKUP(L582,longitude_latitude!C:J,8,)</f>
        <v>51.5300656</v>
      </c>
      <c r="T582">
        <f t="shared" si="74"/>
        <v>-11.485143559423996</v>
      </c>
      <c r="U582">
        <f>VLOOKUP(M582,LINE!$A$2:$B$13,2,)</f>
        <v>2</v>
      </c>
      <c r="V582">
        <f>VLOOKUP(L582,Entry_exit!B:P,4,)</f>
        <v>4332</v>
      </c>
      <c r="W582">
        <f>2020 - VLOOKUP(L582, age!$A:$D,4,)</f>
        <v>104</v>
      </c>
      <c r="X582">
        <f>VLOOKUP(H582,'air-quality-london-time-of-day'!E:G,3,FALSE)</f>
        <v>16.3</v>
      </c>
      <c r="Y582">
        <f>VLOOKUP(I582,Weather!F:K,2,)</f>
        <v>2.418181818181826</v>
      </c>
      <c r="Z582">
        <f>VLOOKUP(I582,Weather!F:K,3,)</f>
        <v>0</v>
      </c>
      <c r="AA582">
        <f>VLOOKUP(I582,Weather!F:K,4,)</f>
        <v>0.75</v>
      </c>
      <c r="AB582">
        <f>VLOOKUP(I582,Weather!F:K,5,)</f>
        <v>1020</v>
      </c>
      <c r="AC582">
        <f>VLOOKUP(I582,Weather!F:K,6,)</f>
        <v>2</v>
      </c>
    </row>
    <row r="583" spans="1:29" x14ac:dyDescent="0.25">
      <c r="A583" t="s">
        <v>7</v>
      </c>
      <c r="B583" t="s">
        <v>5</v>
      </c>
      <c r="C583" s="1">
        <v>42039.400694444441</v>
      </c>
      <c r="D583" s="3">
        <f t="shared" si="72"/>
        <v>2015</v>
      </c>
      <c r="E583" s="3">
        <f t="shared" si="75"/>
        <v>2</v>
      </c>
      <c r="F583" s="3">
        <f t="shared" si="76"/>
        <v>9</v>
      </c>
      <c r="G583" s="3">
        <f t="shared" si="77"/>
        <v>4</v>
      </c>
      <c r="H583" s="3" t="str">
        <f t="shared" si="78"/>
        <v>201529</v>
      </c>
      <c r="I583" s="3" t="str">
        <f t="shared" si="79"/>
        <v>2015294</v>
      </c>
      <c r="J583">
        <v>28</v>
      </c>
      <c r="K583">
        <v>16.8</v>
      </c>
      <c r="L583" t="str">
        <f>VLOOKUP(C583,List!$A$2:$C$2089,3,)</f>
        <v>Kensal Green</v>
      </c>
      <c r="M583" t="str">
        <f>VLOOKUP(C583,List!$A$2:$C$2089,2,)</f>
        <v>Bakerloo</v>
      </c>
      <c r="N583" t="str">
        <f t="shared" si="73"/>
        <v>Kensal Green|Bakerloo</v>
      </c>
      <c r="O583">
        <f>VLOOKUP(N583,Depth!$A$2:$F$427,3,)</f>
        <v>42</v>
      </c>
      <c r="P583">
        <f>VLOOKUP(N583,Depth!$A$2:$F$427,5,)</f>
        <v>135.4</v>
      </c>
      <c r="Q583">
        <f>VLOOKUP(N583,Depth!$A$2:$F$427,6,)</f>
        <v>6.6</v>
      </c>
      <c r="R583">
        <f>VLOOKUP(L583,longitude_latitude!C:J,7,)</f>
        <v>-0.22288237799999999</v>
      </c>
      <c r="S583">
        <f>VLOOKUP(L583,longitude_latitude!C:J,8,)</f>
        <v>51.5300656</v>
      </c>
      <c r="T583">
        <f t="shared" si="74"/>
        <v>-11.485143559423996</v>
      </c>
      <c r="U583">
        <f>VLOOKUP(M583,LINE!$A$2:$B$13,2,)</f>
        <v>2</v>
      </c>
      <c r="V583">
        <f>VLOOKUP(L583,Entry_exit!B:P,4,)</f>
        <v>4332</v>
      </c>
      <c r="W583">
        <f>2020 - VLOOKUP(L583, age!$A:$D,4,)</f>
        <v>104</v>
      </c>
      <c r="X583">
        <f>VLOOKUP(H583,'air-quality-london-time-of-day'!E:G,3,FALSE)</f>
        <v>16.3</v>
      </c>
      <c r="Y583">
        <f>VLOOKUP(I583,Weather!F:K,2,)</f>
        <v>2.418181818181826</v>
      </c>
      <c r="Z583">
        <f>VLOOKUP(I583,Weather!F:K,3,)</f>
        <v>0</v>
      </c>
      <c r="AA583">
        <f>VLOOKUP(I583,Weather!F:K,4,)</f>
        <v>0.75</v>
      </c>
      <c r="AB583">
        <f>VLOOKUP(I583,Weather!F:K,5,)</f>
        <v>1020</v>
      </c>
      <c r="AC583">
        <f>VLOOKUP(I583,Weather!F:K,6,)</f>
        <v>2</v>
      </c>
    </row>
    <row r="584" spans="1:29" x14ac:dyDescent="0.25">
      <c r="A584" t="s">
        <v>7</v>
      </c>
      <c r="B584" t="s">
        <v>5</v>
      </c>
      <c r="C584" s="1">
        <v>42039.401388888888</v>
      </c>
      <c r="D584" s="3">
        <f t="shared" si="72"/>
        <v>2015</v>
      </c>
      <c r="E584" s="3">
        <f t="shared" si="75"/>
        <v>2</v>
      </c>
      <c r="F584" s="3">
        <f t="shared" si="76"/>
        <v>9</v>
      </c>
      <c r="G584" s="3">
        <f t="shared" si="77"/>
        <v>4</v>
      </c>
      <c r="H584" s="3" t="str">
        <f t="shared" si="78"/>
        <v>201529</v>
      </c>
      <c r="I584" s="3" t="str">
        <f t="shared" si="79"/>
        <v>2015294</v>
      </c>
      <c r="J584">
        <v>26</v>
      </c>
      <c r="K584">
        <v>15.6</v>
      </c>
      <c r="L584" t="str">
        <f>VLOOKUP(C584,List!$A$2:$C$2089,3,)</f>
        <v>Kensal Green</v>
      </c>
      <c r="M584" t="str">
        <f>VLOOKUP(C584,List!$A$2:$C$2089,2,)</f>
        <v>Bakerloo</v>
      </c>
      <c r="N584" t="str">
        <f t="shared" si="73"/>
        <v>Kensal Green|Bakerloo</v>
      </c>
      <c r="O584">
        <f>VLOOKUP(N584,Depth!$A$2:$F$427,3,)</f>
        <v>42</v>
      </c>
      <c r="P584">
        <f>VLOOKUP(N584,Depth!$A$2:$F$427,5,)</f>
        <v>135.4</v>
      </c>
      <c r="Q584">
        <f>VLOOKUP(N584,Depth!$A$2:$F$427,6,)</f>
        <v>6.6</v>
      </c>
      <c r="R584">
        <f>VLOOKUP(L584,longitude_latitude!C:J,7,)</f>
        <v>-0.22288237799999999</v>
      </c>
      <c r="S584">
        <f>VLOOKUP(L584,longitude_latitude!C:J,8,)</f>
        <v>51.5300656</v>
      </c>
      <c r="T584">
        <f t="shared" si="74"/>
        <v>-11.485143559423996</v>
      </c>
      <c r="U584">
        <f>VLOOKUP(M584,LINE!$A$2:$B$13,2,)</f>
        <v>2</v>
      </c>
      <c r="V584">
        <f>VLOOKUP(L584,Entry_exit!B:P,4,)</f>
        <v>4332</v>
      </c>
      <c r="W584">
        <f>2020 - VLOOKUP(L584, age!$A:$D,4,)</f>
        <v>104</v>
      </c>
      <c r="X584">
        <f>VLOOKUP(H584,'air-quality-london-time-of-day'!E:G,3,FALSE)</f>
        <v>16.3</v>
      </c>
      <c r="Y584">
        <f>VLOOKUP(I584,Weather!F:K,2,)</f>
        <v>2.418181818181826</v>
      </c>
      <c r="Z584">
        <f>VLOOKUP(I584,Weather!F:K,3,)</f>
        <v>0</v>
      </c>
      <c r="AA584">
        <f>VLOOKUP(I584,Weather!F:K,4,)</f>
        <v>0.75</v>
      </c>
      <c r="AB584">
        <f>VLOOKUP(I584,Weather!F:K,5,)</f>
        <v>1020</v>
      </c>
      <c r="AC584">
        <f>VLOOKUP(I584,Weather!F:K,6,)</f>
        <v>2</v>
      </c>
    </row>
    <row r="585" spans="1:29" x14ac:dyDescent="0.25">
      <c r="A585" t="s">
        <v>7</v>
      </c>
      <c r="B585" t="s">
        <v>5</v>
      </c>
      <c r="C585" s="1">
        <v>42039.402083333334</v>
      </c>
      <c r="D585" s="3">
        <f t="shared" si="72"/>
        <v>2015</v>
      </c>
      <c r="E585" s="3">
        <f t="shared" si="75"/>
        <v>2</v>
      </c>
      <c r="F585" s="3">
        <f t="shared" si="76"/>
        <v>9</v>
      </c>
      <c r="G585" s="3">
        <f t="shared" si="77"/>
        <v>4</v>
      </c>
      <c r="H585" s="3" t="str">
        <f t="shared" si="78"/>
        <v>201529</v>
      </c>
      <c r="I585" s="3" t="str">
        <f t="shared" si="79"/>
        <v>2015294</v>
      </c>
      <c r="J585">
        <v>78</v>
      </c>
      <c r="K585">
        <v>46.8</v>
      </c>
      <c r="L585" t="str">
        <f>VLOOKUP(C585,List!$A$2:$C$2089,3,)</f>
        <v>Queen's Park</v>
      </c>
      <c r="M585" t="str">
        <f>VLOOKUP(C585,List!$A$2:$C$2089,2,)</f>
        <v>Bakerloo</v>
      </c>
      <c r="N585" t="str">
        <f t="shared" si="73"/>
        <v>Queen's Park|Bakerloo</v>
      </c>
      <c r="O585">
        <f>VLOOKUP(N585,Depth!$A$2:$F$427,3,)</f>
        <v>38</v>
      </c>
      <c r="P585">
        <f>VLOOKUP(N585,Depth!$A$2:$F$427,5,)</f>
        <v>132.4</v>
      </c>
      <c r="Q585">
        <f>VLOOKUP(N585,Depth!$A$2:$F$427,6,)</f>
        <v>5.6</v>
      </c>
      <c r="R585">
        <f>VLOOKUP(L585,longitude_latitude!C:J,7,)</f>
        <v>-0.204142926</v>
      </c>
      <c r="S585">
        <f>VLOOKUP(L585,longitude_latitude!C:J,8,)</f>
        <v>51.533472119999999</v>
      </c>
      <c r="T585">
        <f t="shared" si="74"/>
        <v>-10.520193785516224</v>
      </c>
      <c r="U585">
        <f>VLOOKUP(M585,LINE!$A$2:$B$13,2,)</f>
        <v>2</v>
      </c>
      <c r="V585">
        <f>VLOOKUP(L585,Entry_exit!B:P,4,)</f>
        <v>9627</v>
      </c>
      <c r="W585">
        <f>2020 - VLOOKUP(L585, age!$A:$D,4,)</f>
        <v>105</v>
      </c>
      <c r="X585">
        <f>VLOOKUP(H585,'air-quality-london-time-of-day'!E:G,3,FALSE)</f>
        <v>16.3</v>
      </c>
      <c r="Y585">
        <f>VLOOKUP(I585,Weather!F:K,2,)</f>
        <v>2.418181818181826</v>
      </c>
      <c r="Z585">
        <f>VLOOKUP(I585,Weather!F:K,3,)</f>
        <v>0</v>
      </c>
      <c r="AA585">
        <f>VLOOKUP(I585,Weather!F:K,4,)</f>
        <v>0.75</v>
      </c>
      <c r="AB585">
        <f>VLOOKUP(I585,Weather!F:K,5,)</f>
        <v>1020</v>
      </c>
      <c r="AC585">
        <f>VLOOKUP(I585,Weather!F:K,6,)</f>
        <v>2</v>
      </c>
    </row>
    <row r="586" spans="1:29" x14ac:dyDescent="0.25">
      <c r="A586" t="s">
        <v>7</v>
      </c>
      <c r="B586" t="s">
        <v>5</v>
      </c>
      <c r="C586" s="1">
        <v>42039.402777777781</v>
      </c>
      <c r="D586" s="3">
        <f t="shared" si="72"/>
        <v>2015</v>
      </c>
      <c r="E586" s="3">
        <f t="shared" si="75"/>
        <v>2</v>
      </c>
      <c r="F586" s="3">
        <f t="shared" si="76"/>
        <v>9</v>
      </c>
      <c r="G586" s="3">
        <f t="shared" si="77"/>
        <v>4</v>
      </c>
      <c r="H586" s="3" t="str">
        <f t="shared" si="78"/>
        <v>201529</v>
      </c>
      <c r="I586" s="3" t="str">
        <f t="shared" si="79"/>
        <v>2015294</v>
      </c>
      <c r="J586">
        <v>151</v>
      </c>
      <c r="K586">
        <v>90.6</v>
      </c>
      <c r="L586" t="str">
        <f>VLOOKUP(C586,List!$A$2:$C$2089,3,)</f>
        <v>Queen's Park</v>
      </c>
      <c r="M586" t="str">
        <f>VLOOKUP(C586,List!$A$2:$C$2089,2,)</f>
        <v>Bakerloo</v>
      </c>
      <c r="N586" t="str">
        <f t="shared" si="73"/>
        <v>Queen's Park|Bakerloo</v>
      </c>
      <c r="O586">
        <f>VLOOKUP(N586,Depth!$A$2:$F$427,3,)</f>
        <v>38</v>
      </c>
      <c r="P586">
        <f>VLOOKUP(N586,Depth!$A$2:$F$427,5,)</f>
        <v>132.4</v>
      </c>
      <c r="Q586">
        <f>VLOOKUP(N586,Depth!$A$2:$F$427,6,)</f>
        <v>5.6</v>
      </c>
      <c r="R586">
        <f>VLOOKUP(L586,longitude_latitude!C:J,7,)</f>
        <v>-0.204142926</v>
      </c>
      <c r="S586">
        <f>VLOOKUP(L586,longitude_latitude!C:J,8,)</f>
        <v>51.533472119999999</v>
      </c>
      <c r="T586">
        <f t="shared" si="74"/>
        <v>-10.520193785516224</v>
      </c>
      <c r="U586">
        <f>VLOOKUP(M586,LINE!$A$2:$B$13,2,)</f>
        <v>2</v>
      </c>
      <c r="V586">
        <f>VLOOKUP(L586,Entry_exit!B:P,4,)</f>
        <v>9627</v>
      </c>
      <c r="W586">
        <f>2020 - VLOOKUP(L586, age!$A:$D,4,)</f>
        <v>105</v>
      </c>
      <c r="X586">
        <f>VLOOKUP(H586,'air-quality-london-time-of-day'!E:G,3,FALSE)</f>
        <v>16.3</v>
      </c>
      <c r="Y586">
        <f>VLOOKUP(I586,Weather!F:K,2,)</f>
        <v>2.418181818181826</v>
      </c>
      <c r="Z586">
        <f>VLOOKUP(I586,Weather!F:K,3,)</f>
        <v>0</v>
      </c>
      <c r="AA586">
        <f>VLOOKUP(I586,Weather!F:K,4,)</f>
        <v>0.75</v>
      </c>
      <c r="AB586">
        <f>VLOOKUP(I586,Weather!F:K,5,)</f>
        <v>1020</v>
      </c>
      <c r="AC586">
        <f>VLOOKUP(I586,Weather!F:K,6,)</f>
        <v>2</v>
      </c>
    </row>
    <row r="587" spans="1:29" x14ac:dyDescent="0.25">
      <c r="A587" t="s">
        <v>7</v>
      </c>
      <c r="B587" t="s">
        <v>5</v>
      </c>
      <c r="C587" s="1">
        <v>42039.40347222222</v>
      </c>
      <c r="D587" s="3">
        <f t="shared" si="72"/>
        <v>2015</v>
      </c>
      <c r="E587" s="3">
        <f t="shared" si="75"/>
        <v>2</v>
      </c>
      <c r="F587" s="3">
        <f t="shared" si="76"/>
        <v>9</v>
      </c>
      <c r="G587" s="3">
        <f t="shared" si="77"/>
        <v>4</v>
      </c>
      <c r="H587" s="3" t="str">
        <f t="shared" si="78"/>
        <v>201529</v>
      </c>
      <c r="I587" s="3" t="str">
        <f t="shared" si="79"/>
        <v>2015294</v>
      </c>
      <c r="J587">
        <v>144</v>
      </c>
      <c r="K587">
        <v>86.4</v>
      </c>
      <c r="L587" t="str">
        <f>VLOOKUP(C587,List!$A$2:$C$2089,3,)</f>
        <v>Kilburn Park</v>
      </c>
      <c r="M587" t="str">
        <f>VLOOKUP(C587,List!$A$2:$C$2089,2,)</f>
        <v>Bakerloo</v>
      </c>
      <c r="N587" t="str">
        <f t="shared" si="73"/>
        <v>Kilburn Park|Bakerloo</v>
      </c>
      <c r="O587">
        <f>VLOOKUP(N587,Depth!$A$2:$F$427,3,)</f>
        <v>27</v>
      </c>
      <c r="P587">
        <f>VLOOKUP(N587,Depth!$A$2:$F$427,5,)</f>
        <v>119.52</v>
      </c>
      <c r="Q587">
        <f>VLOOKUP(N587,Depth!$A$2:$F$427,6,)</f>
        <v>7.48</v>
      </c>
      <c r="R587">
        <f>VLOOKUP(L587,longitude_latitude!C:J,7,)</f>
        <v>-0.192420271</v>
      </c>
      <c r="S587">
        <f>VLOOKUP(L587,longitude_latitude!C:J,8,)</f>
        <v>51.534441389999998</v>
      </c>
      <c r="T587">
        <f t="shared" si="74"/>
        <v>-9.916271178097416</v>
      </c>
      <c r="U587">
        <f>VLOOKUP(M587,LINE!$A$2:$B$13,2,)</f>
        <v>2</v>
      </c>
      <c r="V587">
        <f>VLOOKUP(L587,Entry_exit!B:P,4,)</f>
        <v>5259</v>
      </c>
      <c r="W587">
        <f>2020 - VLOOKUP(L587, age!$A:$D,4,)</f>
        <v>105</v>
      </c>
      <c r="X587">
        <f>VLOOKUP(H587,'air-quality-london-time-of-day'!E:G,3,FALSE)</f>
        <v>16.3</v>
      </c>
      <c r="Y587">
        <f>VLOOKUP(I587,Weather!F:K,2,)</f>
        <v>2.418181818181826</v>
      </c>
      <c r="Z587">
        <f>VLOOKUP(I587,Weather!F:K,3,)</f>
        <v>0</v>
      </c>
      <c r="AA587">
        <f>VLOOKUP(I587,Weather!F:K,4,)</f>
        <v>0.75</v>
      </c>
      <c r="AB587">
        <f>VLOOKUP(I587,Weather!F:K,5,)</f>
        <v>1020</v>
      </c>
      <c r="AC587">
        <f>VLOOKUP(I587,Weather!F:K,6,)</f>
        <v>2</v>
      </c>
    </row>
    <row r="588" spans="1:29" x14ac:dyDescent="0.25">
      <c r="A588" t="s">
        <v>7</v>
      </c>
      <c r="B588" t="s">
        <v>5</v>
      </c>
      <c r="C588" s="1">
        <v>42039.404166666667</v>
      </c>
      <c r="D588" s="3">
        <f t="shared" si="72"/>
        <v>2015</v>
      </c>
      <c r="E588" s="3">
        <f t="shared" si="75"/>
        <v>2</v>
      </c>
      <c r="F588" s="3">
        <f t="shared" si="76"/>
        <v>9</v>
      </c>
      <c r="G588" s="3">
        <f t="shared" si="77"/>
        <v>4</v>
      </c>
      <c r="H588" s="3" t="str">
        <f t="shared" si="78"/>
        <v>201529</v>
      </c>
      <c r="I588" s="3" t="str">
        <f t="shared" si="79"/>
        <v>2015294</v>
      </c>
      <c r="J588">
        <v>132</v>
      </c>
      <c r="K588">
        <v>79.2</v>
      </c>
      <c r="L588" t="str">
        <f>VLOOKUP(C588,List!$A$2:$C$2089,3,)</f>
        <v>Kilburn Park</v>
      </c>
      <c r="M588" t="str">
        <f>VLOOKUP(C588,List!$A$2:$C$2089,2,)</f>
        <v>Bakerloo</v>
      </c>
      <c r="N588" t="str">
        <f t="shared" si="73"/>
        <v>Kilburn Park|Bakerloo</v>
      </c>
      <c r="O588">
        <f>VLOOKUP(N588,Depth!$A$2:$F$427,3,)</f>
        <v>27</v>
      </c>
      <c r="P588">
        <f>VLOOKUP(N588,Depth!$A$2:$F$427,5,)</f>
        <v>119.52</v>
      </c>
      <c r="Q588">
        <f>VLOOKUP(N588,Depth!$A$2:$F$427,6,)</f>
        <v>7.48</v>
      </c>
      <c r="R588">
        <f>VLOOKUP(L588,longitude_latitude!C:J,7,)</f>
        <v>-0.192420271</v>
      </c>
      <c r="S588">
        <f>VLOOKUP(L588,longitude_latitude!C:J,8,)</f>
        <v>51.534441389999998</v>
      </c>
      <c r="T588">
        <f t="shared" si="74"/>
        <v>-9.916271178097416</v>
      </c>
      <c r="U588">
        <f>VLOOKUP(M588,LINE!$A$2:$B$13,2,)</f>
        <v>2</v>
      </c>
      <c r="V588">
        <f>VLOOKUP(L588,Entry_exit!B:P,4,)</f>
        <v>5259</v>
      </c>
      <c r="W588">
        <f>2020 - VLOOKUP(L588, age!$A:$D,4,)</f>
        <v>105</v>
      </c>
      <c r="X588">
        <f>VLOOKUP(H588,'air-quality-london-time-of-day'!E:G,3,FALSE)</f>
        <v>16.3</v>
      </c>
      <c r="Y588">
        <f>VLOOKUP(I588,Weather!F:K,2,)</f>
        <v>2.418181818181826</v>
      </c>
      <c r="Z588">
        <f>VLOOKUP(I588,Weather!F:K,3,)</f>
        <v>0</v>
      </c>
      <c r="AA588">
        <f>VLOOKUP(I588,Weather!F:K,4,)</f>
        <v>0.75</v>
      </c>
      <c r="AB588">
        <f>VLOOKUP(I588,Weather!F:K,5,)</f>
        <v>1020</v>
      </c>
      <c r="AC588">
        <f>VLOOKUP(I588,Weather!F:K,6,)</f>
        <v>2</v>
      </c>
    </row>
    <row r="589" spans="1:29" x14ac:dyDescent="0.25">
      <c r="A589" t="s">
        <v>7</v>
      </c>
      <c r="B589" t="s">
        <v>5</v>
      </c>
      <c r="C589" s="1">
        <v>42039.404861111114</v>
      </c>
      <c r="D589" s="3">
        <f t="shared" si="72"/>
        <v>2015</v>
      </c>
      <c r="E589" s="3">
        <f t="shared" si="75"/>
        <v>2</v>
      </c>
      <c r="F589" s="3">
        <f t="shared" si="76"/>
        <v>9</v>
      </c>
      <c r="G589" s="3">
        <f t="shared" si="77"/>
        <v>4</v>
      </c>
      <c r="H589" s="3" t="str">
        <f t="shared" si="78"/>
        <v>201529</v>
      </c>
      <c r="I589" s="3" t="str">
        <f t="shared" si="79"/>
        <v>2015294</v>
      </c>
      <c r="J589">
        <v>136</v>
      </c>
      <c r="K589">
        <v>81.599999999999994</v>
      </c>
      <c r="L589" t="str">
        <f>VLOOKUP(C589,List!$A$2:$C$2089,3,)</f>
        <v>Maida Vale</v>
      </c>
      <c r="M589" t="str">
        <f>VLOOKUP(C589,List!$A$2:$C$2089,2,)</f>
        <v>Bakerloo</v>
      </c>
      <c r="N589" t="str">
        <f t="shared" si="73"/>
        <v>Maida Vale|Bakerloo</v>
      </c>
      <c r="O589">
        <f>VLOOKUP(N589,Depth!$A$2:$F$427,3,)</f>
        <v>31</v>
      </c>
      <c r="P589">
        <f>VLOOKUP(N589,Depth!$A$2:$F$427,5,)</f>
        <v>116.58</v>
      </c>
      <c r="Q589">
        <f>VLOOKUP(N589,Depth!$A$2:$F$427,6,)</f>
        <v>14.42</v>
      </c>
      <c r="R589">
        <f>VLOOKUP(L589,longitude_latitude!C:J,7,)</f>
        <v>-0.18422855699999999</v>
      </c>
      <c r="S589">
        <f>VLOOKUP(L589,longitude_latitude!C:J,8,)</f>
        <v>51.529222189999999</v>
      </c>
      <c r="T589">
        <f t="shared" si="74"/>
        <v>-9.4931542473960793</v>
      </c>
      <c r="U589">
        <f>VLOOKUP(M589,LINE!$A$2:$B$13,2,)</f>
        <v>2</v>
      </c>
      <c r="V589">
        <f>VLOOKUP(L589,Entry_exit!B:P,4,)</f>
        <v>5557</v>
      </c>
      <c r="W589">
        <f>2020 - VLOOKUP(L589, age!$A:$D,4,)</f>
        <v>105</v>
      </c>
      <c r="X589">
        <f>VLOOKUP(H589,'air-quality-london-time-of-day'!E:G,3,FALSE)</f>
        <v>16.3</v>
      </c>
      <c r="Y589">
        <f>VLOOKUP(I589,Weather!F:K,2,)</f>
        <v>2.418181818181826</v>
      </c>
      <c r="Z589">
        <f>VLOOKUP(I589,Weather!F:K,3,)</f>
        <v>0</v>
      </c>
      <c r="AA589">
        <f>VLOOKUP(I589,Weather!F:K,4,)</f>
        <v>0.75</v>
      </c>
      <c r="AB589">
        <f>VLOOKUP(I589,Weather!F:K,5,)</f>
        <v>1020</v>
      </c>
      <c r="AC589">
        <f>VLOOKUP(I589,Weather!F:K,6,)</f>
        <v>2</v>
      </c>
    </row>
    <row r="590" spans="1:29" x14ac:dyDescent="0.25">
      <c r="A590" t="s">
        <v>7</v>
      </c>
      <c r="B590" t="s">
        <v>5</v>
      </c>
      <c r="C590" s="1">
        <v>42039.405555555553</v>
      </c>
      <c r="D590" s="3">
        <f t="shared" si="72"/>
        <v>2015</v>
      </c>
      <c r="E590" s="3">
        <f t="shared" si="75"/>
        <v>2</v>
      </c>
      <c r="F590" s="3">
        <f t="shared" si="76"/>
        <v>9</v>
      </c>
      <c r="G590" s="3">
        <f t="shared" si="77"/>
        <v>4</v>
      </c>
      <c r="H590" s="3" t="str">
        <f t="shared" si="78"/>
        <v>201529</v>
      </c>
      <c r="I590" s="3" t="str">
        <f t="shared" si="79"/>
        <v>2015294</v>
      </c>
      <c r="J590">
        <v>160</v>
      </c>
      <c r="K590">
        <v>96</v>
      </c>
      <c r="L590" t="str">
        <f>VLOOKUP(C590,List!$A$2:$C$2089,3,)</f>
        <v>Maida Vale</v>
      </c>
      <c r="M590" t="str">
        <f>VLOOKUP(C590,List!$A$2:$C$2089,2,)</f>
        <v>Bakerloo</v>
      </c>
      <c r="N590" t="str">
        <f t="shared" si="73"/>
        <v>Maida Vale|Bakerloo</v>
      </c>
      <c r="O590">
        <f>VLOOKUP(N590,Depth!$A$2:$F$427,3,)</f>
        <v>31</v>
      </c>
      <c r="P590">
        <f>VLOOKUP(N590,Depth!$A$2:$F$427,5,)</f>
        <v>116.58</v>
      </c>
      <c r="Q590">
        <f>VLOOKUP(N590,Depth!$A$2:$F$427,6,)</f>
        <v>14.42</v>
      </c>
      <c r="R590">
        <f>VLOOKUP(L590,longitude_latitude!C:J,7,)</f>
        <v>-0.18422855699999999</v>
      </c>
      <c r="S590">
        <f>VLOOKUP(L590,longitude_latitude!C:J,8,)</f>
        <v>51.529222189999999</v>
      </c>
      <c r="T590">
        <f t="shared" si="74"/>
        <v>-9.4931542473960793</v>
      </c>
      <c r="U590">
        <f>VLOOKUP(M590,LINE!$A$2:$B$13,2,)</f>
        <v>2</v>
      </c>
      <c r="V590">
        <f>VLOOKUP(L590,Entry_exit!B:P,4,)</f>
        <v>5557</v>
      </c>
      <c r="W590">
        <f>2020 - VLOOKUP(L590, age!$A:$D,4,)</f>
        <v>105</v>
      </c>
      <c r="X590">
        <f>VLOOKUP(H590,'air-quality-london-time-of-day'!E:G,3,FALSE)</f>
        <v>16.3</v>
      </c>
      <c r="Y590">
        <f>VLOOKUP(I590,Weather!F:K,2,)</f>
        <v>2.418181818181826</v>
      </c>
      <c r="Z590">
        <f>VLOOKUP(I590,Weather!F:K,3,)</f>
        <v>0</v>
      </c>
      <c r="AA590">
        <f>VLOOKUP(I590,Weather!F:K,4,)</f>
        <v>0.75</v>
      </c>
      <c r="AB590">
        <f>VLOOKUP(I590,Weather!F:K,5,)</f>
        <v>1020</v>
      </c>
      <c r="AC590">
        <f>VLOOKUP(I590,Weather!F:K,6,)</f>
        <v>2</v>
      </c>
    </row>
    <row r="591" spans="1:29" x14ac:dyDescent="0.25">
      <c r="A591" t="s">
        <v>7</v>
      </c>
      <c r="B591" t="s">
        <v>5</v>
      </c>
      <c r="C591" s="1">
        <v>42039.40625</v>
      </c>
      <c r="D591" s="3">
        <f t="shared" si="72"/>
        <v>2015</v>
      </c>
      <c r="E591" s="3">
        <f t="shared" si="75"/>
        <v>2</v>
      </c>
      <c r="F591" s="3">
        <f t="shared" si="76"/>
        <v>9</v>
      </c>
      <c r="G591" s="3">
        <f t="shared" si="77"/>
        <v>4</v>
      </c>
      <c r="H591" s="3" t="str">
        <f t="shared" si="78"/>
        <v>201529</v>
      </c>
      <c r="I591" s="3" t="str">
        <f t="shared" si="79"/>
        <v>2015294</v>
      </c>
      <c r="J591">
        <v>162</v>
      </c>
      <c r="K591">
        <v>97.2</v>
      </c>
      <c r="L591" t="str">
        <f>VLOOKUP(C591,List!$A$2:$C$2089,3,)</f>
        <v>Warwick Avenue</v>
      </c>
      <c r="M591" t="str">
        <f>VLOOKUP(C591,List!$A$2:$C$2089,2,)</f>
        <v>Bakerloo</v>
      </c>
      <c r="N591" t="str">
        <f t="shared" si="73"/>
        <v>Warwick Avenue|Bakerloo</v>
      </c>
      <c r="O591">
        <f>VLOOKUP(N591,Depth!$A$2:$F$427,3,)</f>
        <v>27</v>
      </c>
      <c r="P591">
        <f>VLOOKUP(N591,Depth!$A$2:$F$427,5,)</f>
        <v>112.47</v>
      </c>
      <c r="Q591">
        <f>VLOOKUP(N591,Depth!$A$2:$F$427,6,)</f>
        <v>14.53</v>
      </c>
      <c r="R591">
        <f>VLOOKUP(L591,longitude_latitude!C:J,7,)</f>
        <v>-0.182005998</v>
      </c>
      <c r="S591">
        <f>VLOOKUP(L591,longitude_latitude!C:J,8,)</f>
        <v>51.522691180000002</v>
      </c>
      <c r="T591">
        <f t="shared" si="74"/>
        <v>-9.3774388278616989</v>
      </c>
      <c r="U591">
        <f>VLOOKUP(M591,LINE!$A$2:$B$13,2,)</f>
        <v>2</v>
      </c>
      <c r="V591">
        <f>VLOOKUP(L591,Entry_exit!B:P,4,)</f>
        <v>7327</v>
      </c>
      <c r="W591">
        <f>2020 - VLOOKUP(L591, age!$A:$D,4,)</f>
        <v>105</v>
      </c>
      <c r="X591">
        <f>VLOOKUP(H591,'air-quality-london-time-of-day'!E:G,3,FALSE)</f>
        <v>16.3</v>
      </c>
      <c r="Y591">
        <f>VLOOKUP(I591,Weather!F:K,2,)</f>
        <v>2.418181818181826</v>
      </c>
      <c r="Z591">
        <f>VLOOKUP(I591,Weather!F:K,3,)</f>
        <v>0</v>
      </c>
      <c r="AA591">
        <f>VLOOKUP(I591,Weather!F:K,4,)</f>
        <v>0.75</v>
      </c>
      <c r="AB591">
        <f>VLOOKUP(I591,Weather!F:K,5,)</f>
        <v>1020</v>
      </c>
      <c r="AC591">
        <f>VLOOKUP(I591,Weather!F:K,6,)</f>
        <v>2</v>
      </c>
    </row>
    <row r="592" spans="1:29" x14ac:dyDescent="0.25">
      <c r="A592" t="s">
        <v>7</v>
      </c>
      <c r="B592" t="s">
        <v>5</v>
      </c>
      <c r="C592" s="1">
        <v>42039.406944444447</v>
      </c>
      <c r="D592" s="3">
        <f t="shared" si="72"/>
        <v>2015</v>
      </c>
      <c r="E592" s="3">
        <f t="shared" si="75"/>
        <v>2</v>
      </c>
      <c r="F592" s="3">
        <f t="shared" si="76"/>
        <v>9</v>
      </c>
      <c r="G592" s="3">
        <f t="shared" si="77"/>
        <v>4</v>
      </c>
      <c r="H592" s="3" t="str">
        <f t="shared" si="78"/>
        <v>201529</v>
      </c>
      <c r="I592" s="3" t="str">
        <f t="shared" si="79"/>
        <v>2015294</v>
      </c>
      <c r="J592">
        <v>211</v>
      </c>
      <c r="K592">
        <v>126.6</v>
      </c>
      <c r="L592" t="str">
        <f>VLOOKUP(C592,List!$A$2:$C$2089,3,)</f>
        <v>Warwick Avenue</v>
      </c>
      <c r="M592" t="str">
        <f>VLOOKUP(C592,List!$A$2:$C$2089,2,)</f>
        <v>Bakerloo</v>
      </c>
      <c r="N592" t="str">
        <f t="shared" si="73"/>
        <v>Warwick Avenue|Bakerloo</v>
      </c>
      <c r="O592">
        <f>VLOOKUP(N592,Depth!$A$2:$F$427,3,)</f>
        <v>27</v>
      </c>
      <c r="P592">
        <f>VLOOKUP(N592,Depth!$A$2:$F$427,5,)</f>
        <v>112.47</v>
      </c>
      <c r="Q592">
        <f>VLOOKUP(N592,Depth!$A$2:$F$427,6,)</f>
        <v>14.53</v>
      </c>
      <c r="R592">
        <f>VLOOKUP(L592,longitude_latitude!C:J,7,)</f>
        <v>-0.182005998</v>
      </c>
      <c r="S592">
        <f>VLOOKUP(L592,longitude_latitude!C:J,8,)</f>
        <v>51.522691180000002</v>
      </c>
      <c r="T592">
        <f t="shared" si="74"/>
        <v>-9.3774388278616989</v>
      </c>
      <c r="U592">
        <f>VLOOKUP(M592,LINE!$A$2:$B$13,2,)</f>
        <v>2</v>
      </c>
      <c r="V592">
        <f>VLOOKUP(L592,Entry_exit!B:P,4,)</f>
        <v>7327</v>
      </c>
      <c r="W592">
        <f>2020 - VLOOKUP(L592, age!$A:$D,4,)</f>
        <v>105</v>
      </c>
      <c r="X592">
        <f>VLOOKUP(H592,'air-quality-london-time-of-day'!E:G,3,FALSE)</f>
        <v>16.3</v>
      </c>
      <c r="Y592">
        <f>VLOOKUP(I592,Weather!F:K,2,)</f>
        <v>2.418181818181826</v>
      </c>
      <c r="Z592">
        <f>VLOOKUP(I592,Weather!F:K,3,)</f>
        <v>0</v>
      </c>
      <c r="AA592">
        <f>VLOOKUP(I592,Weather!F:K,4,)</f>
        <v>0.75</v>
      </c>
      <c r="AB592">
        <f>VLOOKUP(I592,Weather!F:K,5,)</f>
        <v>1020</v>
      </c>
      <c r="AC592">
        <f>VLOOKUP(I592,Weather!F:K,6,)</f>
        <v>2</v>
      </c>
    </row>
    <row r="593" spans="1:29" x14ac:dyDescent="0.25">
      <c r="A593" t="s">
        <v>7</v>
      </c>
      <c r="B593" t="s">
        <v>5</v>
      </c>
      <c r="C593" s="1">
        <v>42039.407638888886</v>
      </c>
      <c r="D593" s="3">
        <f t="shared" si="72"/>
        <v>2015</v>
      </c>
      <c r="E593" s="3">
        <f t="shared" si="75"/>
        <v>2</v>
      </c>
      <c r="F593" s="3">
        <f t="shared" si="76"/>
        <v>9</v>
      </c>
      <c r="G593" s="3">
        <f t="shared" si="77"/>
        <v>4</v>
      </c>
      <c r="H593" s="3" t="str">
        <f t="shared" si="78"/>
        <v>201529</v>
      </c>
      <c r="I593" s="3" t="str">
        <f t="shared" si="79"/>
        <v>2015294</v>
      </c>
      <c r="J593">
        <v>191</v>
      </c>
      <c r="K593">
        <v>114.6</v>
      </c>
      <c r="L593" t="str">
        <f>VLOOKUP(C593,List!$A$2:$C$2089,3,)</f>
        <v>Paddington</v>
      </c>
      <c r="M593" t="str">
        <f>VLOOKUP(C593,List!$A$2:$C$2089,2,)</f>
        <v>Bakerloo</v>
      </c>
      <c r="N593" t="str">
        <f t="shared" si="73"/>
        <v>Paddington|Bakerloo</v>
      </c>
      <c r="O593">
        <f>VLOOKUP(N593,Depth!$A$2:$F$427,3,)</f>
        <v>25</v>
      </c>
      <c r="P593">
        <f>VLOOKUP(N593,Depth!$A$2:$F$427,5,)</f>
        <v>109.27</v>
      </c>
      <c r="Q593">
        <f>VLOOKUP(N593,Depth!$A$2:$F$427,6,)</f>
        <v>15.73</v>
      </c>
      <c r="R593">
        <f>VLOOKUP(L593,longitude_latitude!C:J,7,)</f>
        <v>-0.17378948499999999</v>
      </c>
      <c r="S593">
        <f>VLOOKUP(L593,longitude_latitude!C:J,8,)</f>
        <v>51.514994909999999</v>
      </c>
      <c r="T593">
        <f t="shared" si="74"/>
        <v>-8.9527644351865217</v>
      </c>
      <c r="U593">
        <f>VLOOKUP(M593,LINE!$A$2:$B$13,2,)</f>
        <v>2</v>
      </c>
      <c r="V593">
        <f>VLOOKUP(L593,Entry_exit!B:P,4,)</f>
        <v>79872</v>
      </c>
      <c r="W593">
        <f>2020 - VLOOKUP(L593, age!$A:$D,4,)</f>
        <v>107</v>
      </c>
      <c r="X593">
        <f>VLOOKUP(H593,'air-quality-london-time-of-day'!E:G,3,FALSE)</f>
        <v>16.3</v>
      </c>
      <c r="Y593">
        <f>VLOOKUP(I593,Weather!F:K,2,)</f>
        <v>2.418181818181826</v>
      </c>
      <c r="Z593">
        <f>VLOOKUP(I593,Weather!F:K,3,)</f>
        <v>0</v>
      </c>
      <c r="AA593">
        <f>VLOOKUP(I593,Weather!F:K,4,)</f>
        <v>0.75</v>
      </c>
      <c r="AB593">
        <f>VLOOKUP(I593,Weather!F:K,5,)</f>
        <v>1020</v>
      </c>
      <c r="AC593">
        <f>VLOOKUP(I593,Weather!F:K,6,)</f>
        <v>2</v>
      </c>
    </row>
    <row r="594" spans="1:29" x14ac:dyDescent="0.25">
      <c r="A594" t="s">
        <v>7</v>
      </c>
      <c r="B594" t="s">
        <v>5</v>
      </c>
      <c r="C594" s="1">
        <v>42039.408333333333</v>
      </c>
      <c r="D594" s="3">
        <f t="shared" si="72"/>
        <v>2015</v>
      </c>
      <c r="E594" s="3">
        <f t="shared" si="75"/>
        <v>2</v>
      </c>
      <c r="F594" s="3">
        <f t="shared" si="76"/>
        <v>9</v>
      </c>
      <c r="G594" s="3">
        <f t="shared" si="77"/>
        <v>4</v>
      </c>
      <c r="H594" s="3" t="str">
        <f t="shared" si="78"/>
        <v>201529</v>
      </c>
      <c r="I594" s="3" t="str">
        <f t="shared" si="79"/>
        <v>2015294</v>
      </c>
      <c r="J594">
        <v>170</v>
      </c>
      <c r="K594">
        <v>102</v>
      </c>
      <c r="L594" t="str">
        <f>VLOOKUP(C594,List!$A$2:$C$2089,3,)</f>
        <v>Edgware Road</v>
      </c>
      <c r="M594" t="str">
        <f>VLOOKUP(C594,List!$A$2:$C$2089,2,)</f>
        <v>Bakerloo</v>
      </c>
      <c r="N594" t="str">
        <f t="shared" si="73"/>
        <v>Edgware Road|Bakerloo</v>
      </c>
      <c r="O594">
        <f>VLOOKUP(N594,Depth!$A$2:$F$427,3,)</f>
        <v>32</v>
      </c>
      <c r="P594">
        <f>VLOOKUP(N594,Depth!$A$2:$F$427,5,)</f>
        <v>107.13</v>
      </c>
      <c r="Q594">
        <f>VLOOKUP(N594,Depth!$A$2:$F$427,6,)</f>
        <v>24.87</v>
      </c>
      <c r="R594">
        <f>VLOOKUP(L594,longitude_latitude!C:J,7,)</f>
        <v>-0.16617074200000001</v>
      </c>
      <c r="S594">
        <f>VLOOKUP(L594,longitude_latitude!C:J,8,)</f>
        <v>51.51936413</v>
      </c>
      <c r="T594">
        <f t="shared" si="74"/>
        <v>-8.5610109648502846</v>
      </c>
      <c r="U594">
        <f>VLOOKUP(M594,LINE!$A$2:$B$13,2,)</f>
        <v>2</v>
      </c>
      <c r="V594">
        <f>VLOOKUP(L594,Entry_exit!B:P,4,)</f>
        <v>7098</v>
      </c>
      <c r="W594">
        <f>2020 - VLOOKUP(L594, age!$A:$D,4,)</f>
        <v>113</v>
      </c>
      <c r="X594">
        <f>VLOOKUP(H594,'air-quality-london-time-of-day'!E:G,3,FALSE)</f>
        <v>16.3</v>
      </c>
      <c r="Y594">
        <f>VLOOKUP(I594,Weather!F:K,2,)</f>
        <v>2.418181818181826</v>
      </c>
      <c r="Z594">
        <f>VLOOKUP(I594,Weather!F:K,3,)</f>
        <v>0</v>
      </c>
      <c r="AA594">
        <f>VLOOKUP(I594,Weather!F:K,4,)</f>
        <v>0.75</v>
      </c>
      <c r="AB594">
        <f>VLOOKUP(I594,Weather!F:K,5,)</f>
        <v>1020</v>
      </c>
      <c r="AC594">
        <f>VLOOKUP(I594,Weather!F:K,6,)</f>
        <v>2</v>
      </c>
    </row>
    <row r="595" spans="1:29" x14ac:dyDescent="0.25">
      <c r="A595" t="s">
        <v>7</v>
      </c>
      <c r="B595" t="s">
        <v>5</v>
      </c>
      <c r="C595" s="1">
        <v>42039.40902777778</v>
      </c>
      <c r="D595" s="3">
        <f t="shared" si="72"/>
        <v>2015</v>
      </c>
      <c r="E595" s="3">
        <f t="shared" si="75"/>
        <v>2</v>
      </c>
      <c r="F595" s="3">
        <f t="shared" si="76"/>
        <v>9</v>
      </c>
      <c r="G595" s="3">
        <f t="shared" si="77"/>
        <v>4</v>
      </c>
      <c r="H595" s="3" t="str">
        <f t="shared" si="78"/>
        <v>201529</v>
      </c>
      <c r="I595" s="3" t="str">
        <f t="shared" si="79"/>
        <v>2015294</v>
      </c>
      <c r="J595">
        <v>186</v>
      </c>
      <c r="K595">
        <v>111.6</v>
      </c>
      <c r="L595" t="str">
        <f>VLOOKUP(C595,List!$A$2:$C$2089,3,)</f>
        <v>Marylebone</v>
      </c>
      <c r="M595" t="str">
        <f>VLOOKUP(C595,List!$A$2:$C$2089,2,)</f>
        <v>Bakerloo</v>
      </c>
      <c r="N595" t="str">
        <f t="shared" si="73"/>
        <v>Marylebone|Bakerloo</v>
      </c>
      <c r="O595">
        <f>VLOOKUP(N595,Depth!$A$2:$F$427,3,)</f>
        <v>29</v>
      </c>
      <c r="P595">
        <f>VLOOKUP(N595,Depth!$A$2:$F$427,5,)</f>
        <v>106.37</v>
      </c>
      <c r="Q595">
        <f>VLOOKUP(N595,Depth!$A$2:$F$427,6,)</f>
        <v>22.63</v>
      </c>
      <c r="R595">
        <f>VLOOKUP(L595,longitude_latitude!C:J,7,)</f>
        <v>-0.16263734599999999</v>
      </c>
      <c r="S595">
        <f>VLOOKUP(L595,longitude_latitude!C:J,8,)</f>
        <v>51.521650790000002</v>
      </c>
      <c r="T595">
        <f t="shared" si="74"/>
        <v>-8.3793445460244023</v>
      </c>
      <c r="U595">
        <f>VLOOKUP(M595,LINE!$A$2:$B$13,2,)</f>
        <v>2</v>
      </c>
      <c r="V595">
        <f>VLOOKUP(L595,Entry_exit!B:P,4,)</f>
        <v>19933</v>
      </c>
      <c r="W595">
        <f>2020 - VLOOKUP(L595, age!$A:$D,4,)</f>
        <v>113</v>
      </c>
      <c r="X595">
        <f>VLOOKUP(H595,'air-quality-london-time-of-day'!E:G,3,FALSE)</f>
        <v>16.3</v>
      </c>
      <c r="Y595">
        <f>VLOOKUP(I595,Weather!F:K,2,)</f>
        <v>2.418181818181826</v>
      </c>
      <c r="Z595">
        <f>VLOOKUP(I595,Weather!F:K,3,)</f>
        <v>0</v>
      </c>
      <c r="AA595">
        <f>VLOOKUP(I595,Weather!F:K,4,)</f>
        <v>0.75</v>
      </c>
      <c r="AB595">
        <f>VLOOKUP(I595,Weather!F:K,5,)</f>
        <v>1020</v>
      </c>
      <c r="AC595">
        <f>VLOOKUP(I595,Weather!F:K,6,)</f>
        <v>2</v>
      </c>
    </row>
    <row r="596" spans="1:29" x14ac:dyDescent="0.25">
      <c r="A596" t="s">
        <v>7</v>
      </c>
      <c r="B596" t="s">
        <v>5</v>
      </c>
      <c r="C596" s="1">
        <v>42039.409722222219</v>
      </c>
      <c r="D596" s="3">
        <f t="shared" si="72"/>
        <v>2015</v>
      </c>
      <c r="E596" s="3">
        <f t="shared" si="75"/>
        <v>2</v>
      </c>
      <c r="F596" s="3">
        <f t="shared" si="76"/>
        <v>9</v>
      </c>
      <c r="G596" s="3">
        <f t="shared" si="77"/>
        <v>4</v>
      </c>
      <c r="H596" s="3" t="str">
        <f t="shared" si="78"/>
        <v>201529</v>
      </c>
      <c r="I596" s="3" t="str">
        <f t="shared" si="79"/>
        <v>2015294</v>
      </c>
      <c r="J596">
        <v>171</v>
      </c>
      <c r="K596">
        <v>102.6</v>
      </c>
      <c r="L596" t="str">
        <f>VLOOKUP(C596,List!$A$2:$C$2089,3,)</f>
        <v>Marylebone</v>
      </c>
      <c r="M596" t="str">
        <f>VLOOKUP(C596,List!$A$2:$C$2089,2,)</f>
        <v>Bakerloo</v>
      </c>
      <c r="N596" t="str">
        <f t="shared" si="73"/>
        <v>Marylebone|Bakerloo</v>
      </c>
      <c r="O596">
        <f>VLOOKUP(N596,Depth!$A$2:$F$427,3,)</f>
        <v>29</v>
      </c>
      <c r="P596">
        <f>VLOOKUP(N596,Depth!$A$2:$F$427,5,)</f>
        <v>106.37</v>
      </c>
      <c r="Q596">
        <f>VLOOKUP(N596,Depth!$A$2:$F$427,6,)</f>
        <v>22.63</v>
      </c>
      <c r="R596">
        <f>VLOOKUP(L596,longitude_latitude!C:J,7,)</f>
        <v>-0.16263734599999999</v>
      </c>
      <c r="S596">
        <f>VLOOKUP(L596,longitude_latitude!C:J,8,)</f>
        <v>51.521650790000002</v>
      </c>
      <c r="T596">
        <f t="shared" si="74"/>
        <v>-8.3793445460244023</v>
      </c>
      <c r="U596">
        <f>VLOOKUP(M596,LINE!$A$2:$B$13,2,)</f>
        <v>2</v>
      </c>
      <c r="V596">
        <f>VLOOKUP(L596,Entry_exit!B:P,4,)</f>
        <v>19933</v>
      </c>
      <c r="W596">
        <f>2020 - VLOOKUP(L596, age!$A:$D,4,)</f>
        <v>113</v>
      </c>
      <c r="X596">
        <f>VLOOKUP(H596,'air-quality-london-time-of-day'!E:G,3,FALSE)</f>
        <v>16.3</v>
      </c>
      <c r="Y596">
        <f>VLOOKUP(I596,Weather!F:K,2,)</f>
        <v>2.418181818181826</v>
      </c>
      <c r="Z596">
        <f>VLOOKUP(I596,Weather!F:K,3,)</f>
        <v>0</v>
      </c>
      <c r="AA596">
        <f>VLOOKUP(I596,Weather!F:K,4,)</f>
        <v>0.75</v>
      </c>
      <c r="AB596">
        <f>VLOOKUP(I596,Weather!F:K,5,)</f>
        <v>1020</v>
      </c>
      <c r="AC596">
        <f>VLOOKUP(I596,Weather!F:K,6,)</f>
        <v>2</v>
      </c>
    </row>
    <row r="597" spans="1:29" x14ac:dyDescent="0.25">
      <c r="A597" t="s">
        <v>7</v>
      </c>
      <c r="B597" t="s">
        <v>5</v>
      </c>
      <c r="C597" s="1">
        <v>42039.410416666666</v>
      </c>
      <c r="D597" s="3">
        <f t="shared" si="72"/>
        <v>2015</v>
      </c>
      <c r="E597" s="3">
        <f t="shared" si="75"/>
        <v>2</v>
      </c>
      <c r="F597" s="3">
        <f t="shared" si="76"/>
        <v>9</v>
      </c>
      <c r="G597" s="3">
        <f t="shared" si="77"/>
        <v>4</v>
      </c>
      <c r="H597" s="3" t="str">
        <f t="shared" si="78"/>
        <v>201529</v>
      </c>
      <c r="I597" s="3" t="str">
        <f t="shared" si="79"/>
        <v>2015294</v>
      </c>
      <c r="J597">
        <v>166</v>
      </c>
      <c r="K597">
        <v>99.6</v>
      </c>
      <c r="L597" t="str">
        <f>VLOOKUP(C597,List!$A$2:$C$2089,3,)</f>
        <v>Baker Street</v>
      </c>
      <c r="M597" t="str">
        <f>VLOOKUP(C597,List!$A$2:$C$2089,2,)</f>
        <v>Bakerloo</v>
      </c>
      <c r="N597" t="str">
        <f t="shared" si="73"/>
        <v>Baker Street|Bakerloo</v>
      </c>
      <c r="O597">
        <f>VLOOKUP(N597,Depth!$A$2:$F$427,3,)</f>
        <v>27</v>
      </c>
      <c r="P597">
        <f>VLOOKUP(N597,Depth!$A$2:$F$427,5,)</f>
        <v>106.7</v>
      </c>
      <c r="Q597">
        <f>VLOOKUP(N597,Depth!$A$2:$F$427,6,)</f>
        <v>20.3</v>
      </c>
      <c r="R597">
        <f>VLOOKUP(L597,longitude_latitude!C:J,7,)</f>
        <v>-0.155454387</v>
      </c>
      <c r="S597">
        <f>VLOOKUP(L597,longitude_latitude!C:J,8,)</f>
        <v>51.522493869999998</v>
      </c>
      <c r="T597">
        <f t="shared" si="74"/>
        <v>-8.0093977012721069</v>
      </c>
      <c r="U597">
        <f>VLOOKUP(M597,LINE!$A$2:$B$13,2,)</f>
        <v>2</v>
      </c>
      <c r="V597">
        <f>VLOOKUP(L597,Entry_exit!B:P,4,)</f>
        <v>47234</v>
      </c>
      <c r="W597">
        <f>2020 - VLOOKUP(L597, age!$A:$D,4,)</f>
        <v>114</v>
      </c>
      <c r="X597">
        <f>VLOOKUP(H597,'air-quality-london-time-of-day'!E:G,3,FALSE)</f>
        <v>16.3</v>
      </c>
      <c r="Y597">
        <f>VLOOKUP(I597,Weather!F:K,2,)</f>
        <v>2.418181818181826</v>
      </c>
      <c r="Z597">
        <f>VLOOKUP(I597,Weather!F:K,3,)</f>
        <v>0</v>
      </c>
      <c r="AA597">
        <f>VLOOKUP(I597,Weather!F:K,4,)</f>
        <v>0.75</v>
      </c>
      <c r="AB597">
        <f>VLOOKUP(I597,Weather!F:K,5,)</f>
        <v>1020</v>
      </c>
      <c r="AC597">
        <f>VLOOKUP(I597,Weather!F:K,6,)</f>
        <v>2</v>
      </c>
    </row>
    <row r="598" spans="1:29" x14ac:dyDescent="0.25">
      <c r="A598" t="s">
        <v>7</v>
      </c>
      <c r="B598" t="s">
        <v>5</v>
      </c>
      <c r="C598" s="1">
        <v>42039.411111111112</v>
      </c>
      <c r="D598" s="3">
        <f t="shared" si="72"/>
        <v>2015</v>
      </c>
      <c r="E598" s="3">
        <f t="shared" si="75"/>
        <v>2</v>
      </c>
      <c r="F598" s="3">
        <f t="shared" si="76"/>
        <v>9</v>
      </c>
      <c r="G598" s="3">
        <f t="shared" si="77"/>
        <v>4</v>
      </c>
      <c r="H598" s="3" t="str">
        <f t="shared" si="78"/>
        <v>201529</v>
      </c>
      <c r="I598" s="3" t="str">
        <f t="shared" si="79"/>
        <v>2015294</v>
      </c>
      <c r="J598">
        <v>171</v>
      </c>
      <c r="K598">
        <v>102.6</v>
      </c>
      <c r="L598" t="str">
        <f>VLOOKUP(C598,List!$A$2:$C$2089,3,)</f>
        <v>Baker Street</v>
      </c>
      <c r="M598" t="str">
        <f>VLOOKUP(C598,List!$A$2:$C$2089,2,)</f>
        <v>Bakerloo</v>
      </c>
      <c r="N598" t="str">
        <f t="shared" si="73"/>
        <v>Baker Street|Bakerloo</v>
      </c>
      <c r="O598">
        <f>VLOOKUP(N598,Depth!$A$2:$F$427,3,)</f>
        <v>27</v>
      </c>
      <c r="P598">
        <f>VLOOKUP(N598,Depth!$A$2:$F$427,5,)</f>
        <v>106.7</v>
      </c>
      <c r="Q598">
        <f>VLOOKUP(N598,Depth!$A$2:$F$427,6,)</f>
        <v>20.3</v>
      </c>
      <c r="R598">
        <f>VLOOKUP(L598,longitude_latitude!C:J,7,)</f>
        <v>-0.155454387</v>
      </c>
      <c r="S598">
        <f>VLOOKUP(L598,longitude_latitude!C:J,8,)</f>
        <v>51.522493869999998</v>
      </c>
      <c r="T598">
        <f t="shared" si="74"/>
        <v>-8.0093977012721069</v>
      </c>
      <c r="U598">
        <f>VLOOKUP(M598,LINE!$A$2:$B$13,2,)</f>
        <v>2</v>
      </c>
      <c r="V598">
        <f>VLOOKUP(L598,Entry_exit!B:P,4,)</f>
        <v>47234</v>
      </c>
      <c r="W598">
        <f>2020 - VLOOKUP(L598, age!$A:$D,4,)</f>
        <v>114</v>
      </c>
      <c r="X598">
        <f>VLOOKUP(H598,'air-quality-london-time-of-day'!E:G,3,FALSE)</f>
        <v>16.3</v>
      </c>
      <c r="Y598">
        <f>VLOOKUP(I598,Weather!F:K,2,)</f>
        <v>2.418181818181826</v>
      </c>
      <c r="Z598">
        <f>VLOOKUP(I598,Weather!F:K,3,)</f>
        <v>0</v>
      </c>
      <c r="AA598">
        <f>VLOOKUP(I598,Weather!F:K,4,)</f>
        <v>0.75</v>
      </c>
      <c r="AB598">
        <f>VLOOKUP(I598,Weather!F:K,5,)</f>
        <v>1020</v>
      </c>
      <c r="AC598">
        <f>VLOOKUP(I598,Weather!F:K,6,)</f>
        <v>2</v>
      </c>
    </row>
    <row r="599" spans="1:29" x14ac:dyDescent="0.25">
      <c r="A599" t="s">
        <v>7</v>
      </c>
      <c r="B599" t="s">
        <v>5</v>
      </c>
      <c r="C599" s="1">
        <v>42039.411805555559</v>
      </c>
      <c r="D599" s="3">
        <f t="shared" si="72"/>
        <v>2015</v>
      </c>
      <c r="E599" s="3">
        <f t="shared" si="75"/>
        <v>2</v>
      </c>
      <c r="F599" s="3">
        <f t="shared" si="76"/>
        <v>9</v>
      </c>
      <c r="G599" s="3">
        <f t="shared" si="77"/>
        <v>4</v>
      </c>
      <c r="H599" s="3" t="str">
        <f t="shared" si="78"/>
        <v>201529</v>
      </c>
      <c r="I599" s="3" t="str">
        <f t="shared" si="79"/>
        <v>2015294</v>
      </c>
      <c r="J599">
        <v>160</v>
      </c>
      <c r="K599">
        <v>96</v>
      </c>
      <c r="L599" t="str">
        <f>VLOOKUP(C599,List!$A$2:$C$2089,3,)</f>
        <v>Baker Street</v>
      </c>
      <c r="M599" t="str">
        <f>VLOOKUP(C599,List!$A$2:$C$2089,2,)</f>
        <v>Bakerloo</v>
      </c>
      <c r="N599" t="str">
        <f t="shared" si="73"/>
        <v>Baker Street|Bakerloo</v>
      </c>
      <c r="O599">
        <f>VLOOKUP(N599,Depth!$A$2:$F$427,3,)</f>
        <v>27</v>
      </c>
      <c r="P599">
        <f>VLOOKUP(N599,Depth!$A$2:$F$427,5,)</f>
        <v>106.7</v>
      </c>
      <c r="Q599">
        <f>VLOOKUP(N599,Depth!$A$2:$F$427,6,)</f>
        <v>20.3</v>
      </c>
      <c r="R599">
        <f>VLOOKUP(L599,longitude_latitude!C:J,7,)</f>
        <v>-0.155454387</v>
      </c>
      <c r="S599">
        <f>VLOOKUP(L599,longitude_latitude!C:J,8,)</f>
        <v>51.522493869999998</v>
      </c>
      <c r="T599">
        <f t="shared" si="74"/>
        <v>-8.0093977012721069</v>
      </c>
      <c r="U599">
        <f>VLOOKUP(M599,LINE!$A$2:$B$13,2,)</f>
        <v>2</v>
      </c>
      <c r="V599">
        <f>VLOOKUP(L599,Entry_exit!B:P,4,)</f>
        <v>47234</v>
      </c>
      <c r="W599">
        <f>2020 - VLOOKUP(L599, age!$A:$D,4,)</f>
        <v>114</v>
      </c>
      <c r="X599">
        <f>VLOOKUP(H599,'air-quality-london-time-of-day'!E:G,3,FALSE)</f>
        <v>16.3</v>
      </c>
      <c r="Y599">
        <f>VLOOKUP(I599,Weather!F:K,2,)</f>
        <v>2.418181818181826</v>
      </c>
      <c r="Z599">
        <f>VLOOKUP(I599,Weather!F:K,3,)</f>
        <v>0</v>
      </c>
      <c r="AA599">
        <f>VLOOKUP(I599,Weather!F:K,4,)</f>
        <v>0.75</v>
      </c>
      <c r="AB599">
        <f>VLOOKUP(I599,Weather!F:K,5,)</f>
        <v>1020</v>
      </c>
      <c r="AC599">
        <f>VLOOKUP(I599,Weather!F:K,6,)</f>
        <v>2</v>
      </c>
    </row>
    <row r="600" spans="1:29" x14ac:dyDescent="0.25">
      <c r="A600" t="s">
        <v>7</v>
      </c>
      <c r="B600" t="s">
        <v>5</v>
      </c>
      <c r="C600" s="1">
        <v>42039.412499999999</v>
      </c>
      <c r="D600" s="3">
        <f t="shared" si="72"/>
        <v>2015</v>
      </c>
      <c r="E600" s="3">
        <f t="shared" si="75"/>
        <v>2</v>
      </c>
      <c r="F600" s="3">
        <f t="shared" si="76"/>
        <v>9</v>
      </c>
      <c r="G600" s="3">
        <f t="shared" si="77"/>
        <v>4</v>
      </c>
      <c r="H600" s="3" t="str">
        <f t="shared" si="78"/>
        <v>201529</v>
      </c>
      <c r="I600" s="3" t="str">
        <f t="shared" si="79"/>
        <v>2015294</v>
      </c>
      <c r="J600">
        <v>178</v>
      </c>
      <c r="K600">
        <v>106.8</v>
      </c>
      <c r="L600" t="str">
        <f>VLOOKUP(C600,List!$A$2:$C$2089,3,)</f>
        <v>Regent's Park</v>
      </c>
      <c r="M600" t="str">
        <f>VLOOKUP(C600,List!$A$2:$C$2089,2,)</f>
        <v>Bakerloo</v>
      </c>
      <c r="N600" t="str">
        <f t="shared" si="73"/>
        <v>Regent's Park|Bakerloo</v>
      </c>
      <c r="O600">
        <f>VLOOKUP(N600,Depth!$A$2:$F$427,3,)</f>
        <v>28</v>
      </c>
      <c r="P600">
        <f>VLOOKUP(N600,Depth!$A$2:$F$427,5,)</f>
        <v>103.185</v>
      </c>
      <c r="Q600">
        <f>VLOOKUP(N600,Depth!$A$2:$F$427,6,)</f>
        <v>24.815000000000001</v>
      </c>
      <c r="R600">
        <f>VLOOKUP(L600,longitude_latitude!C:J,7,)</f>
        <v>-0.144708117</v>
      </c>
      <c r="S600">
        <f>VLOOKUP(L600,longitude_latitude!C:J,8,)</f>
        <v>51.522770110000003</v>
      </c>
      <c r="T600">
        <f t="shared" si="74"/>
        <v>-7.4557630452419836</v>
      </c>
      <c r="U600">
        <f>VLOOKUP(M600,LINE!$A$2:$B$13,2,)</f>
        <v>2</v>
      </c>
      <c r="V600">
        <f>VLOOKUP(L600,Entry_exit!B:P,4,)</f>
        <v>5487</v>
      </c>
      <c r="W600">
        <f>2020 - VLOOKUP(L600, age!$A:$D,4,)</f>
        <v>114</v>
      </c>
      <c r="X600">
        <f>VLOOKUP(H600,'air-quality-london-time-of-day'!E:G,3,FALSE)</f>
        <v>16.3</v>
      </c>
      <c r="Y600">
        <f>VLOOKUP(I600,Weather!F:K,2,)</f>
        <v>2.418181818181826</v>
      </c>
      <c r="Z600">
        <f>VLOOKUP(I600,Weather!F:K,3,)</f>
        <v>0</v>
      </c>
      <c r="AA600">
        <f>VLOOKUP(I600,Weather!F:K,4,)</f>
        <v>0.75</v>
      </c>
      <c r="AB600">
        <f>VLOOKUP(I600,Weather!F:K,5,)</f>
        <v>1020</v>
      </c>
      <c r="AC600">
        <f>VLOOKUP(I600,Weather!F:K,6,)</f>
        <v>2</v>
      </c>
    </row>
    <row r="601" spans="1:29" x14ac:dyDescent="0.25">
      <c r="A601" t="s">
        <v>7</v>
      </c>
      <c r="B601" t="s">
        <v>5</v>
      </c>
      <c r="C601" s="1">
        <v>42039.413194444445</v>
      </c>
      <c r="D601" s="3">
        <f t="shared" si="72"/>
        <v>2015</v>
      </c>
      <c r="E601" s="3">
        <f t="shared" si="75"/>
        <v>2</v>
      </c>
      <c r="F601" s="3">
        <f t="shared" si="76"/>
        <v>9</v>
      </c>
      <c r="G601" s="3">
        <f t="shared" si="77"/>
        <v>4</v>
      </c>
      <c r="H601" s="3" t="str">
        <f t="shared" si="78"/>
        <v>201529</v>
      </c>
      <c r="I601" s="3" t="str">
        <f t="shared" si="79"/>
        <v>2015294</v>
      </c>
      <c r="J601">
        <v>178</v>
      </c>
      <c r="K601">
        <v>106.8</v>
      </c>
      <c r="L601" t="str">
        <f>VLOOKUP(C601,List!$A$2:$C$2089,3,)</f>
        <v>Oxford Circus</v>
      </c>
      <c r="M601" t="str">
        <f>VLOOKUP(C601,List!$A$2:$C$2089,2,)</f>
        <v>Bakerloo</v>
      </c>
      <c r="N601" t="str">
        <f t="shared" si="73"/>
        <v>Oxford Circus|Bakerloo</v>
      </c>
      <c r="O601">
        <f>VLOOKUP(N601,Depth!$A$2:$F$427,3,)</f>
        <v>27</v>
      </c>
      <c r="P601">
        <f>VLOOKUP(N601,Depth!$A$2:$F$427,5,)</f>
        <v>104.69</v>
      </c>
      <c r="Q601">
        <f>VLOOKUP(N601,Depth!$A$2:$F$427,6,)</f>
        <v>22.31</v>
      </c>
      <c r="R601">
        <f>VLOOKUP(L601,longitude_latitude!C:J,7,)</f>
        <v>-0.14002524599999999</v>
      </c>
      <c r="S601">
        <f>VLOOKUP(L601,longitude_latitude!C:J,8,)</f>
        <v>51.51481046</v>
      </c>
      <c r="T601">
        <f t="shared" si="74"/>
        <v>-7.2133740073048731</v>
      </c>
      <c r="U601">
        <f>VLOOKUP(M601,LINE!$A$2:$B$13,2,)</f>
        <v>2</v>
      </c>
      <c r="V601">
        <f>VLOOKUP(L601,Entry_exit!B:P,4,)</f>
        <v>133573</v>
      </c>
      <c r="W601">
        <f>2020 - VLOOKUP(L601, age!$A:$D,4,)</f>
        <v>114</v>
      </c>
      <c r="X601">
        <f>VLOOKUP(H601,'air-quality-london-time-of-day'!E:G,3,FALSE)</f>
        <v>16.3</v>
      </c>
      <c r="Y601">
        <f>VLOOKUP(I601,Weather!F:K,2,)</f>
        <v>2.418181818181826</v>
      </c>
      <c r="Z601">
        <f>VLOOKUP(I601,Weather!F:K,3,)</f>
        <v>0</v>
      </c>
      <c r="AA601">
        <f>VLOOKUP(I601,Weather!F:K,4,)</f>
        <v>0.75</v>
      </c>
      <c r="AB601">
        <f>VLOOKUP(I601,Weather!F:K,5,)</f>
        <v>1020</v>
      </c>
      <c r="AC601">
        <f>VLOOKUP(I601,Weather!F:K,6,)</f>
        <v>2</v>
      </c>
    </row>
    <row r="602" spans="1:29" x14ac:dyDescent="0.25">
      <c r="A602" t="s">
        <v>7</v>
      </c>
      <c r="B602" t="s">
        <v>5</v>
      </c>
      <c r="C602" s="1">
        <v>42039.413888888892</v>
      </c>
      <c r="D602" s="3">
        <f t="shared" si="72"/>
        <v>2015</v>
      </c>
      <c r="E602" s="3">
        <f t="shared" si="75"/>
        <v>2</v>
      </c>
      <c r="F602" s="3">
        <f t="shared" si="76"/>
        <v>9</v>
      </c>
      <c r="G602" s="3">
        <f t="shared" si="77"/>
        <v>4</v>
      </c>
      <c r="H602" s="3" t="str">
        <f t="shared" si="78"/>
        <v>201529</v>
      </c>
      <c r="I602" s="3" t="str">
        <f t="shared" si="79"/>
        <v>2015294</v>
      </c>
      <c r="J602">
        <v>151</v>
      </c>
      <c r="K602">
        <v>90.6</v>
      </c>
      <c r="L602" t="str">
        <f>VLOOKUP(C602,List!$A$2:$C$2089,3,)</f>
        <v>Oxford Circus</v>
      </c>
      <c r="M602" t="str">
        <f>VLOOKUP(C602,List!$A$2:$C$2089,2,)</f>
        <v>Bakerloo</v>
      </c>
      <c r="N602" t="str">
        <f t="shared" si="73"/>
        <v>Oxford Circus|Bakerloo</v>
      </c>
      <c r="O602">
        <f>VLOOKUP(N602,Depth!$A$2:$F$427,3,)</f>
        <v>27</v>
      </c>
      <c r="P602">
        <f>VLOOKUP(N602,Depth!$A$2:$F$427,5,)</f>
        <v>104.69</v>
      </c>
      <c r="Q602">
        <f>VLOOKUP(N602,Depth!$A$2:$F$427,6,)</f>
        <v>22.31</v>
      </c>
      <c r="R602">
        <f>VLOOKUP(L602,longitude_latitude!C:J,7,)</f>
        <v>-0.14002524599999999</v>
      </c>
      <c r="S602">
        <f>VLOOKUP(L602,longitude_latitude!C:J,8,)</f>
        <v>51.51481046</v>
      </c>
      <c r="T602">
        <f t="shared" si="74"/>
        <v>-7.2133740073048731</v>
      </c>
      <c r="U602">
        <f>VLOOKUP(M602,LINE!$A$2:$B$13,2,)</f>
        <v>2</v>
      </c>
      <c r="V602">
        <f>VLOOKUP(L602,Entry_exit!B:P,4,)</f>
        <v>133573</v>
      </c>
      <c r="W602">
        <f>2020 - VLOOKUP(L602, age!$A:$D,4,)</f>
        <v>114</v>
      </c>
      <c r="X602">
        <f>VLOOKUP(H602,'air-quality-london-time-of-day'!E:G,3,FALSE)</f>
        <v>16.3</v>
      </c>
      <c r="Y602">
        <f>VLOOKUP(I602,Weather!F:K,2,)</f>
        <v>2.418181818181826</v>
      </c>
      <c r="Z602">
        <f>VLOOKUP(I602,Weather!F:K,3,)</f>
        <v>0</v>
      </c>
      <c r="AA602">
        <f>VLOOKUP(I602,Weather!F:K,4,)</f>
        <v>0.75</v>
      </c>
      <c r="AB602">
        <f>VLOOKUP(I602,Weather!F:K,5,)</f>
        <v>1020</v>
      </c>
      <c r="AC602">
        <f>VLOOKUP(I602,Weather!F:K,6,)</f>
        <v>2</v>
      </c>
    </row>
    <row r="603" spans="1:29" x14ac:dyDescent="0.25">
      <c r="A603" t="s">
        <v>7</v>
      </c>
      <c r="B603" t="s">
        <v>5</v>
      </c>
      <c r="C603" s="1">
        <v>42039.414583333331</v>
      </c>
      <c r="D603" s="3">
        <f t="shared" si="72"/>
        <v>2015</v>
      </c>
      <c r="E603" s="3">
        <f t="shared" si="75"/>
        <v>2</v>
      </c>
      <c r="F603" s="3">
        <f t="shared" si="76"/>
        <v>9</v>
      </c>
      <c r="G603" s="3">
        <f t="shared" si="77"/>
        <v>4</v>
      </c>
      <c r="H603" s="3" t="str">
        <f t="shared" si="78"/>
        <v>201529</v>
      </c>
      <c r="I603" s="3" t="str">
        <f t="shared" si="79"/>
        <v>2015294</v>
      </c>
      <c r="J603">
        <v>140</v>
      </c>
      <c r="K603">
        <v>84</v>
      </c>
      <c r="L603" t="str">
        <f>VLOOKUP(C603,List!$A$2:$C$2089,3,)</f>
        <v>Piccadilly Circus</v>
      </c>
      <c r="M603" t="str">
        <f>VLOOKUP(C603,List!$A$2:$C$2089,2,)</f>
        <v>Bakerloo</v>
      </c>
      <c r="N603" t="str">
        <f t="shared" si="73"/>
        <v>Piccadilly Circus|Bakerloo</v>
      </c>
      <c r="O603">
        <f>VLOOKUP(N603,Depth!$A$2:$F$427,3,)</f>
        <v>19</v>
      </c>
      <c r="P603">
        <f>VLOOKUP(N603,Depth!$A$2:$F$427,5,)</f>
        <v>93.8</v>
      </c>
      <c r="Q603">
        <f>VLOOKUP(N603,Depth!$A$2:$F$427,6,)</f>
        <v>25.2</v>
      </c>
      <c r="R603">
        <f>VLOOKUP(L603,longitude_latitude!C:J,7,)</f>
        <v>-0.132081484</v>
      </c>
      <c r="S603">
        <f>VLOOKUP(L603,longitude_latitude!C:J,8,)</f>
        <v>51.509550609999998</v>
      </c>
      <c r="T603">
        <f t="shared" si="74"/>
        <v>-6.8034578847419045</v>
      </c>
      <c r="U603">
        <f>VLOOKUP(M603,LINE!$A$2:$B$13,2,)</f>
        <v>2</v>
      </c>
      <c r="V603">
        <f>VLOOKUP(L603,Entry_exit!B:P,4,)</f>
        <v>60037</v>
      </c>
      <c r="W603">
        <f>2020 - VLOOKUP(L603, age!$A:$D,4,)</f>
        <v>114</v>
      </c>
      <c r="X603">
        <f>VLOOKUP(H603,'air-quality-london-time-of-day'!E:G,3,FALSE)</f>
        <v>16.3</v>
      </c>
      <c r="Y603">
        <f>VLOOKUP(I603,Weather!F:K,2,)</f>
        <v>2.418181818181826</v>
      </c>
      <c r="Z603">
        <f>VLOOKUP(I603,Weather!F:K,3,)</f>
        <v>0</v>
      </c>
      <c r="AA603">
        <f>VLOOKUP(I603,Weather!F:K,4,)</f>
        <v>0.75</v>
      </c>
      <c r="AB603">
        <f>VLOOKUP(I603,Weather!F:K,5,)</f>
        <v>1020</v>
      </c>
      <c r="AC603">
        <f>VLOOKUP(I603,Weather!F:K,6,)</f>
        <v>2</v>
      </c>
    </row>
    <row r="604" spans="1:29" x14ac:dyDescent="0.25">
      <c r="A604" t="s">
        <v>7</v>
      </c>
      <c r="B604" t="s">
        <v>5</v>
      </c>
      <c r="C604" s="1">
        <v>42039.415277777778</v>
      </c>
      <c r="D604" s="3">
        <f t="shared" si="72"/>
        <v>2015</v>
      </c>
      <c r="E604" s="3">
        <f t="shared" si="75"/>
        <v>2</v>
      </c>
      <c r="F604" s="3">
        <f t="shared" si="76"/>
        <v>9</v>
      </c>
      <c r="G604" s="3">
        <f t="shared" si="77"/>
        <v>4</v>
      </c>
      <c r="H604" s="3" t="str">
        <f t="shared" si="78"/>
        <v>201529</v>
      </c>
      <c r="I604" s="3" t="str">
        <f t="shared" si="79"/>
        <v>2015294</v>
      </c>
      <c r="J604">
        <v>164</v>
      </c>
      <c r="K604">
        <v>98.4</v>
      </c>
      <c r="L604" t="str">
        <f>VLOOKUP(C604,List!$A$2:$C$2089,3,)</f>
        <v>Charing Cross</v>
      </c>
      <c r="M604" t="str">
        <f>VLOOKUP(C604,List!$A$2:$C$2089,2,)</f>
        <v>Bakerloo</v>
      </c>
      <c r="N604" t="str">
        <f t="shared" si="73"/>
        <v>Charing Cross|Bakerloo</v>
      </c>
      <c r="O604">
        <f>VLOOKUP(N604,Depth!$A$2:$F$427,3,)</f>
        <v>12</v>
      </c>
      <c r="P604">
        <f>VLOOKUP(N604,Depth!$A$2:$F$427,5,)</f>
        <v>88.19</v>
      </c>
      <c r="Q604">
        <f>VLOOKUP(N604,Depth!$A$2:$F$427,6,)</f>
        <v>23.81</v>
      </c>
      <c r="R604">
        <f>VLOOKUP(L604,longitude_latitude!C:J,7,)</f>
        <v>-0.12577717299999999</v>
      </c>
      <c r="S604">
        <f>VLOOKUP(L604,longitude_latitude!C:J,8,)</f>
        <v>51.506867540000002</v>
      </c>
      <c r="T604">
        <f t="shared" si="74"/>
        <v>-6.4783881892666644</v>
      </c>
      <c r="U604">
        <f>VLOOKUP(M604,LINE!$A$2:$B$13,2,)</f>
        <v>2</v>
      </c>
      <c r="V604">
        <f>VLOOKUP(L604,Entry_exit!B:P,4,)</f>
        <v>34982</v>
      </c>
      <c r="W604">
        <f>2020 - VLOOKUP(L604, age!$A:$D,4,)</f>
        <v>114</v>
      </c>
      <c r="X604">
        <f>VLOOKUP(H604,'air-quality-london-time-of-day'!E:G,3,FALSE)</f>
        <v>16.3</v>
      </c>
      <c r="Y604">
        <f>VLOOKUP(I604,Weather!F:K,2,)</f>
        <v>2.418181818181826</v>
      </c>
      <c r="Z604">
        <f>VLOOKUP(I604,Weather!F:K,3,)</f>
        <v>0</v>
      </c>
      <c r="AA604">
        <f>VLOOKUP(I604,Weather!F:K,4,)</f>
        <v>0.75</v>
      </c>
      <c r="AB604">
        <f>VLOOKUP(I604,Weather!F:K,5,)</f>
        <v>1020</v>
      </c>
      <c r="AC604">
        <f>VLOOKUP(I604,Weather!F:K,6,)</f>
        <v>2</v>
      </c>
    </row>
    <row r="605" spans="1:29" x14ac:dyDescent="0.25">
      <c r="A605" t="s">
        <v>7</v>
      </c>
      <c r="B605" t="s">
        <v>5</v>
      </c>
      <c r="C605" s="1">
        <v>42039.415972222225</v>
      </c>
      <c r="D605" s="3">
        <f t="shared" si="72"/>
        <v>2015</v>
      </c>
      <c r="E605" s="3">
        <f t="shared" si="75"/>
        <v>2</v>
      </c>
      <c r="F605" s="3">
        <f t="shared" si="76"/>
        <v>9</v>
      </c>
      <c r="G605" s="3">
        <f t="shared" si="77"/>
        <v>4</v>
      </c>
      <c r="H605" s="3" t="str">
        <f t="shared" si="78"/>
        <v>201529</v>
      </c>
      <c r="I605" s="3" t="str">
        <f t="shared" si="79"/>
        <v>2015294</v>
      </c>
      <c r="J605">
        <v>137</v>
      </c>
      <c r="K605">
        <v>82.2</v>
      </c>
      <c r="L605" t="str">
        <f>VLOOKUP(C605,List!$A$2:$C$2089,3,)</f>
        <v>Charing Cross</v>
      </c>
      <c r="M605" t="str">
        <f>VLOOKUP(C605,List!$A$2:$C$2089,2,)</f>
        <v>Bakerloo</v>
      </c>
      <c r="N605" t="str">
        <f t="shared" si="73"/>
        <v>Charing Cross|Bakerloo</v>
      </c>
      <c r="O605">
        <f>VLOOKUP(N605,Depth!$A$2:$F$427,3,)</f>
        <v>12</v>
      </c>
      <c r="P605">
        <f>VLOOKUP(N605,Depth!$A$2:$F$427,5,)</f>
        <v>88.19</v>
      </c>
      <c r="Q605">
        <f>VLOOKUP(N605,Depth!$A$2:$F$427,6,)</f>
        <v>23.81</v>
      </c>
      <c r="R605">
        <f>VLOOKUP(L605,longitude_latitude!C:J,7,)</f>
        <v>-0.12577717299999999</v>
      </c>
      <c r="S605">
        <f>VLOOKUP(L605,longitude_latitude!C:J,8,)</f>
        <v>51.506867540000002</v>
      </c>
      <c r="T605">
        <f t="shared" si="74"/>
        <v>-6.4783881892666644</v>
      </c>
      <c r="U605">
        <f>VLOOKUP(M605,LINE!$A$2:$B$13,2,)</f>
        <v>2</v>
      </c>
      <c r="V605">
        <f>VLOOKUP(L605,Entry_exit!B:P,4,)</f>
        <v>34982</v>
      </c>
      <c r="W605">
        <f>2020 - VLOOKUP(L605, age!$A:$D,4,)</f>
        <v>114</v>
      </c>
      <c r="X605">
        <f>VLOOKUP(H605,'air-quality-london-time-of-day'!E:G,3,FALSE)</f>
        <v>16.3</v>
      </c>
      <c r="Y605">
        <f>VLOOKUP(I605,Weather!F:K,2,)</f>
        <v>2.418181818181826</v>
      </c>
      <c r="Z605">
        <f>VLOOKUP(I605,Weather!F:K,3,)</f>
        <v>0</v>
      </c>
      <c r="AA605">
        <f>VLOOKUP(I605,Weather!F:K,4,)</f>
        <v>0.75</v>
      </c>
      <c r="AB605">
        <f>VLOOKUP(I605,Weather!F:K,5,)</f>
        <v>1020</v>
      </c>
      <c r="AC605">
        <f>VLOOKUP(I605,Weather!F:K,6,)</f>
        <v>2</v>
      </c>
    </row>
    <row r="606" spans="1:29" x14ac:dyDescent="0.25">
      <c r="A606" t="s">
        <v>7</v>
      </c>
      <c r="B606" t="s">
        <v>5</v>
      </c>
      <c r="C606" s="1">
        <v>42039.416666666664</v>
      </c>
      <c r="D606" s="3">
        <f t="shared" si="72"/>
        <v>2015</v>
      </c>
      <c r="E606" s="3">
        <f t="shared" si="75"/>
        <v>2</v>
      </c>
      <c r="F606" s="3">
        <f t="shared" si="76"/>
        <v>10</v>
      </c>
      <c r="G606" s="3">
        <f t="shared" si="77"/>
        <v>4</v>
      </c>
      <c r="H606" s="3" t="str">
        <f t="shared" si="78"/>
        <v>2015210</v>
      </c>
      <c r="I606" s="3" t="str">
        <f t="shared" si="79"/>
        <v>20152104</v>
      </c>
      <c r="J606">
        <v>134</v>
      </c>
      <c r="K606">
        <v>80.400000000000006</v>
      </c>
      <c r="L606" t="str">
        <f>VLOOKUP(C606,List!$A$2:$C$2089,3,)</f>
        <v>Embankment</v>
      </c>
      <c r="M606" t="str">
        <f>VLOOKUP(C606,List!$A$2:$C$2089,2,)</f>
        <v>Bakerloo</v>
      </c>
      <c r="N606" t="str">
        <f t="shared" si="73"/>
        <v>Embankment|Bakerloo</v>
      </c>
      <c r="O606">
        <f>VLOOKUP(N606,Depth!$A$2:$F$427,3,)</f>
        <v>5</v>
      </c>
      <c r="P606">
        <f>VLOOKUP(N606,Depth!$A$2:$F$427,5,)</f>
        <v>85.13</v>
      </c>
      <c r="Q606">
        <f>VLOOKUP(N606,Depth!$A$2:$F$427,6,)</f>
        <v>19.87</v>
      </c>
      <c r="R606">
        <f>VLOOKUP(L606,longitude_latitude!C:J,7,)</f>
        <v>-0.120562428</v>
      </c>
      <c r="S606">
        <f>VLOOKUP(L606,longitude_latitude!C:J,8,)</f>
        <v>51.50694137</v>
      </c>
      <c r="T606">
        <f t="shared" si="74"/>
        <v>-6.2098019104208459</v>
      </c>
      <c r="U606">
        <f>VLOOKUP(M606,LINE!$A$2:$B$13,2,)</f>
        <v>2</v>
      </c>
      <c r="V606">
        <f>VLOOKUP(L606,Entry_exit!B:P,4,)</f>
        <v>33187</v>
      </c>
      <c r="W606">
        <f>2020 - VLOOKUP(L606, age!$A:$D,4,)</f>
        <v>114</v>
      </c>
      <c r="X606">
        <f>VLOOKUP(H606,'air-quality-london-time-of-day'!E:G,3,FALSE)</f>
        <v>15.2</v>
      </c>
      <c r="Y606">
        <f>VLOOKUP(I606,Weather!F:K,2,)</f>
        <v>2.9636363636363816</v>
      </c>
      <c r="Z606">
        <f>VLOOKUP(I606,Weather!F:K,3,)</f>
        <v>0</v>
      </c>
      <c r="AA606">
        <f>VLOOKUP(I606,Weather!F:K,4,)</f>
        <v>0.75</v>
      </c>
      <c r="AB606">
        <f>VLOOKUP(I606,Weather!F:K,5,)</f>
        <v>1020</v>
      </c>
      <c r="AC606">
        <f>VLOOKUP(I606,Weather!F:K,6,)</f>
        <v>2</v>
      </c>
    </row>
    <row r="607" spans="1:29" x14ac:dyDescent="0.25">
      <c r="A607" t="s">
        <v>7</v>
      </c>
      <c r="B607" t="s">
        <v>5</v>
      </c>
      <c r="C607" s="1">
        <v>42039.417361111111</v>
      </c>
      <c r="D607" s="3">
        <f t="shared" si="72"/>
        <v>2015</v>
      </c>
      <c r="E607" s="3">
        <f t="shared" si="75"/>
        <v>2</v>
      </c>
      <c r="F607" s="3">
        <f t="shared" si="76"/>
        <v>10</v>
      </c>
      <c r="G607" s="3">
        <f t="shared" si="77"/>
        <v>4</v>
      </c>
      <c r="H607" s="3" t="str">
        <f t="shared" si="78"/>
        <v>2015210</v>
      </c>
      <c r="I607" s="3" t="str">
        <f t="shared" si="79"/>
        <v>20152104</v>
      </c>
      <c r="J607">
        <v>124</v>
      </c>
      <c r="K607">
        <v>74.400000000000006</v>
      </c>
      <c r="L607" t="str">
        <f>VLOOKUP(C607,List!$A$2:$C$2089,3,)</f>
        <v>Waterloo</v>
      </c>
      <c r="M607" t="str">
        <f>VLOOKUP(C607,List!$A$2:$C$2089,2,)</f>
        <v>Bakerloo</v>
      </c>
      <c r="N607" t="str">
        <f t="shared" si="73"/>
        <v>Waterloo|Bakerloo</v>
      </c>
      <c r="O607">
        <f>VLOOKUP(N607,Depth!$A$2:$F$427,3,)</f>
        <v>4</v>
      </c>
      <c r="P607">
        <f>VLOOKUP(N607,Depth!$A$2:$F$427,5,)</f>
        <v>86.63</v>
      </c>
      <c r="Q607">
        <f>VLOOKUP(N607,Depth!$A$2:$F$427,6,)</f>
        <v>17.37</v>
      </c>
      <c r="R607">
        <f>VLOOKUP(L607,longitude_latitude!C:J,7,)</f>
        <v>-0.112818812</v>
      </c>
      <c r="S607">
        <f>VLOOKUP(L607,longitude_latitude!C:J,8,)</f>
        <v>51.502914179999998</v>
      </c>
      <c r="T607">
        <f t="shared" si="74"/>
        <v>-5.8104975923255537</v>
      </c>
      <c r="U607">
        <f>VLOOKUP(M607,LINE!$A$2:$B$13,2,)</f>
        <v>2</v>
      </c>
      <c r="V607">
        <f>VLOOKUP(L607,Entry_exit!B:P,4,)</f>
        <v>147259</v>
      </c>
      <c r="W607">
        <f>2020 - VLOOKUP(L607, age!$A:$D,4,)</f>
        <v>114</v>
      </c>
      <c r="X607">
        <f>VLOOKUP(H607,'air-quality-london-time-of-day'!E:G,3,FALSE)</f>
        <v>15.2</v>
      </c>
      <c r="Y607">
        <f>VLOOKUP(I607,Weather!F:K,2,)</f>
        <v>2.9636363636363816</v>
      </c>
      <c r="Z607">
        <f>VLOOKUP(I607,Weather!F:K,3,)</f>
        <v>0</v>
      </c>
      <c r="AA607">
        <f>VLOOKUP(I607,Weather!F:K,4,)</f>
        <v>0.75</v>
      </c>
      <c r="AB607">
        <f>VLOOKUP(I607,Weather!F:K,5,)</f>
        <v>1020</v>
      </c>
      <c r="AC607">
        <f>VLOOKUP(I607,Weather!F:K,6,)</f>
        <v>2</v>
      </c>
    </row>
    <row r="608" spans="1:29" x14ac:dyDescent="0.25">
      <c r="A608" t="s">
        <v>7</v>
      </c>
      <c r="B608" t="s">
        <v>5</v>
      </c>
      <c r="C608" s="1">
        <v>42039.418055555558</v>
      </c>
      <c r="D608" s="3">
        <f t="shared" si="72"/>
        <v>2015</v>
      </c>
      <c r="E608" s="3">
        <f t="shared" si="75"/>
        <v>2</v>
      </c>
      <c r="F608" s="3">
        <f t="shared" si="76"/>
        <v>10</v>
      </c>
      <c r="G608" s="3">
        <f t="shared" si="77"/>
        <v>4</v>
      </c>
      <c r="H608" s="3" t="str">
        <f t="shared" si="78"/>
        <v>2015210</v>
      </c>
      <c r="I608" s="3" t="str">
        <f t="shared" si="79"/>
        <v>20152104</v>
      </c>
      <c r="J608">
        <v>122</v>
      </c>
      <c r="K608">
        <v>73.2</v>
      </c>
      <c r="L608" t="str">
        <f>VLOOKUP(C608,List!$A$2:$C$2089,3,)</f>
        <v>Waterloo</v>
      </c>
      <c r="M608" t="str">
        <f>VLOOKUP(C608,List!$A$2:$C$2089,2,)</f>
        <v>Bakerloo</v>
      </c>
      <c r="N608" t="str">
        <f t="shared" si="73"/>
        <v>Waterloo|Bakerloo</v>
      </c>
      <c r="O608">
        <f>VLOOKUP(N608,Depth!$A$2:$F$427,3,)</f>
        <v>4</v>
      </c>
      <c r="P608">
        <f>VLOOKUP(N608,Depth!$A$2:$F$427,5,)</f>
        <v>86.63</v>
      </c>
      <c r="Q608">
        <f>VLOOKUP(N608,Depth!$A$2:$F$427,6,)</f>
        <v>17.37</v>
      </c>
      <c r="R608">
        <f>VLOOKUP(L608,longitude_latitude!C:J,7,)</f>
        <v>-0.112818812</v>
      </c>
      <c r="S608">
        <f>VLOOKUP(L608,longitude_latitude!C:J,8,)</f>
        <v>51.502914179999998</v>
      </c>
      <c r="T608">
        <f t="shared" si="74"/>
        <v>-5.8104975923255537</v>
      </c>
      <c r="U608">
        <f>VLOOKUP(M608,LINE!$A$2:$B$13,2,)</f>
        <v>2</v>
      </c>
      <c r="V608">
        <f>VLOOKUP(L608,Entry_exit!B:P,4,)</f>
        <v>147259</v>
      </c>
      <c r="W608">
        <f>2020 - VLOOKUP(L608, age!$A:$D,4,)</f>
        <v>114</v>
      </c>
      <c r="X608">
        <f>VLOOKUP(H608,'air-quality-london-time-of-day'!E:G,3,FALSE)</f>
        <v>15.2</v>
      </c>
      <c r="Y608">
        <f>VLOOKUP(I608,Weather!F:K,2,)</f>
        <v>2.9636363636363816</v>
      </c>
      <c r="Z608">
        <f>VLOOKUP(I608,Weather!F:K,3,)</f>
        <v>0</v>
      </c>
      <c r="AA608">
        <f>VLOOKUP(I608,Weather!F:K,4,)</f>
        <v>0.75</v>
      </c>
      <c r="AB608">
        <f>VLOOKUP(I608,Weather!F:K,5,)</f>
        <v>1020</v>
      </c>
      <c r="AC608">
        <f>VLOOKUP(I608,Weather!F:K,6,)</f>
        <v>2</v>
      </c>
    </row>
    <row r="609" spans="1:29" x14ac:dyDescent="0.25">
      <c r="A609" t="s">
        <v>7</v>
      </c>
      <c r="B609" t="s">
        <v>5</v>
      </c>
      <c r="C609" s="1">
        <v>42039.418749999997</v>
      </c>
      <c r="D609" s="3">
        <f t="shared" si="72"/>
        <v>2015</v>
      </c>
      <c r="E609" s="3">
        <f t="shared" si="75"/>
        <v>2</v>
      </c>
      <c r="F609" s="3">
        <f t="shared" si="76"/>
        <v>10</v>
      </c>
      <c r="G609" s="3">
        <f t="shared" si="77"/>
        <v>4</v>
      </c>
      <c r="H609" s="3" t="str">
        <f t="shared" si="78"/>
        <v>2015210</v>
      </c>
      <c r="I609" s="3" t="str">
        <f t="shared" si="79"/>
        <v>20152104</v>
      </c>
      <c r="J609">
        <v>122</v>
      </c>
      <c r="K609">
        <v>73.2</v>
      </c>
      <c r="L609" t="str">
        <f>VLOOKUP(C609,List!$A$2:$C$2089,3,)</f>
        <v>Lambeth North</v>
      </c>
      <c r="M609" t="str">
        <f>VLOOKUP(C609,List!$A$2:$C$2089,2,)</f>
        <v>Bakerloo</v>
      </c>
      <c r="N609" t="str">
        <f t="shared" si="73"/>
        <v>Lambeth North|Bakerloo</v>
      </c>
      <c r="O609">
        <f>VLOOKUP(N609,Depth!$A$2:$F$427,3,)</f>
        <v>3</v>
      </c>
      <c r="P609">
        <f>VLOOKUP(N609,Depth!$A$2:$F$427,5,)</f>
        <v>86.474999999999994</v>
      </c>
      <c r="Q609">
        <f>VLOOKUP(N609,Depth!$A$2:$F$427,6,)</f>
        <v>16.524999999999999</v>
      </c>
      <c r="R609">
        <f>VLOOKUP(L609,longitude_latitude!C:J,7,)</f>
        <v>-0.11062488199999999</v>
      </c>
      <c r="S609">
        <f>VLOOKUP(L609,longitude_latitude!C:J,8,)</f>
        <v>51.498330580000001</v>
      </c>
      <c r="T609">
        <f t="shared" si="74"/>
        <v>-5.6969967436094917</v>
      </c>
      <c r="U609">
        <f>VLOOKUP(M609,LINE!$A$2:$B$13,2,)</f>
        <v>2</v>
      </c>
      <c r="V609">
        <f>VLOOKUP(L609,Entry_exit!B:P,4,)</f>
        <v>5166</v>
      </c>
      <c r="W609">
        <f>2020 - VLOOKUP(L609, age!$A:$D,4,)</f>
        <v>114</v>
      </c>
      <c r="X609">
        <f>VLOOKUP(H609,'air-quality-london-time-of-day'!E:G,3,FALSE)</f>
        <v>15.2</v>
      </c>
      <c r="Y609">
        <f>VLOOKUP(I609,Weather!F:K,2,)</f>
        <v>2.9636363636363816</v>
      </c>
      <c r="Z609">
        <f>VLOOKUP(I609,Weather!F:K,3,)</f>
        <v>0</v>
      </c>
      <c r="AA609">
        <f>VLOOKUP(I609,Weather!F:K,4,)</f>
        <v>0.75</v>
      </c>
      <c r="AB609">
        <f>VLOOKUP(I609,Weather!F:K,5,)</f>
        <v>1020</v>
      </c>
      <c r="AC609">
        <f>VLOOKUP(I609,Weather!F:K,6,)</f>
        <v>2</v>
      </c>
    </row>
    <row r="610" spans="1:29" x14ac:dyDescent="0.25">
      <c r="A610" t="s">
        <v>7</v>
      </c>
      <c r="B610" t="s">
        <v>5</v>
      </c>
      <c r="C610" s="1">
        <v>42039.419444444444</v>
      </c>
      <c r="D610" s="3">
        <f t="shared" si="72"/>
        <v>2015</v>
      </c>
      <c r="E610" s="3">
        <f t="shared" si="75"/>
        <v>2</v>
      </c>
      <c r="F610" s="3">
        <f t="shared" si="76"/>
        <v>10</v>
      </c>
      <c r="G610" s="3">
        <f t="shared" si="77"/>
        <v>4</v>
      </c>
      <c r="H610" s="3" t="str">
        <f t="shared" si="78"/>
        <v>2015210</v>
      </c>
      <c r="I610" s="3" t="str">
        <f t="shared" si="79"/>
        <v>20152104</v>
      </c>
      <c r="J610">
        <v>70</v>
      </c>
      <c r="K610">
        <v>42</v>
      </c>
      <c r="L610" t="str">
        <f>VLOOKUP(C610,List!$A$2:$C$2089,3,)</f>
        <v>Lambeth North</v>
      </c>
      <c r="M610" t="str">
        <f>VLOOKUP(C610,List!$A$2:$C$2089,2,)</f>
        <v>Bakerloo</v>
      </c>
      <c r="N610" t="str">
        <f t="shared" si="73"/>
        <v>Lambeth North|Bakerloo</v>
      </c>
      <c r="O610">
        <f>VLOOKUP(N610,Depth!$A$2:$F$427,3,)</f>
        <v>3</v>
      </c>
      <c r="P610">
        <f>VLOOKUP(N610,Depth!$A$2:$F$427,5,)</f>
        <v>86.474999999999994</v>
      </c>
      <c r="Q610">
        <f>VLOOKUP(N610,Depth!$A$2:$F$427,6,)</f>
        <v>16.524999999999999</v>
      </c>
      <c r="R610">
        <f>VLOOKUP(L610,longitude_latitude!C:J,7,)</f>
        <v>-0.11062488199999999</v>
      </c>
      <c r="S610">
        <f>VLOOKUP(L610,longitude_latitude!C:J,8,)</f>
        <v>51.498330580000001</v>
      </c>
      <c r="T610">
        <f t="shared" si="74"/>
        <v>-5.6969967436094917</v>
      </c>
      <c r="U610">
        <f>VLOOKUP(M610,LINE!$A$2:$B$13,2,)</f>
        <v>2</v>
      </c>
      <c r="V610">
        <f>VLOOKUP(L610,Entry_exit!B:P,4,)</f>
        <v>5166</v>
      </c>
      <c r="W610">
        <f>2020 - VLOOKUP(L610, age!$A:$D,4,)</f>
        <v>114</v>
      </c>
      <c r="X610">
        <f>VLOOKUP(H610,'air-quality-london-time-of-day'!E:G,3,FALSE)</f>
        <v>15.2</v>
      </c>
      <c r="Y610">
        <f>VLOOKUP(I610,Weather!F:K,2,)</f>
        <v>2.9636363636363816</v>
      </c>
      <c r="Z610">
        <f>VLOOKUP(I610,Weather!F:K,3,)</f>
        <v>0</v>
      </c>
      <c r="AA610">
        <f>VLOOKUP(I610,Weather!F:K,4,)</f>
        <v>0.75</v>
      </c>
      <c r="AB610">
        <f>VLOOKUP(I610,Weather!F:K,5,)</f>
        <v>1020</v>
      </c>
      <c r="AC610">
        <f>VLOOKUP(I610,Weather!F:K,6,)</f>
        <v>2</v>
      </c>
    </row>
    <row r="611" spans="1:29" x14ac:dyDescent="0.25">
      <c r="A611" t="s">
        <v>7</v>
      </c>
      <c r="B611" t="s">
        <v>5</v>
      </c>
      <c r="C611" s="1">
        <v>42039.420138888891</v>
      </c>
      <c r="D611" s="3">
        <f t="shared" si="72"/>
        <v>2015</v>
      </c>
      <c r="E611" s="3">
        <f t="shared" si="75"/>
        <v>2</v>
      </c>
      <c r="F611" s="3">
        <f t="shared" si="76"/>
        <v>10</v>
      </c>
      <c r="G611" s="3">
        <f t="shared" si="77"/>
        <v>4</v>
      </c>
      <c r="H611" s="3" t="str">
        <f t="shared" si="78"/>
        <v>2015210</v>
      </c>
      <c r="I611" s="3" t="str">
        <f t="shared" si="79"/>
        <v>20152104</v>
      </c>
      <c r="J611">
        <v>75</v>
      </c>
      <c r="K611">
        <v>45</v>
      </c>
      <c r="L611" t="str">
        <f>VLOOKUP(C611,List!$A$2:$C$2089,3,)</f>
        <v>Elephant &amp; Castle</v>
      </c>
      <c r="M611" t="str">
        <f>VLOOKUP(C611,List!$A$2:$C$2089,2,)</f>
        <v>Bakerloo</v>
      </c>
      <c r="N611" t="str">
        <f t="shared" si="73"/>
        <v>Elephant &amp; Castle|Bakerloo</v>
      </c>
      <c r="O611">
        <f>VLOOKUP(N611,Depth!$A$2:$F$427,3,)</f>
        <v>3</v>
      </c>
      <c r="P611">
        <f>VLOOKUP(N611,Depth!$A$2:$F$427,5,)</f>
        <v>80.16</v>
      </c>
      <c r="Q611">
        <f>VLOOKUP(N611,Depth!$A$2:$F$427,6,)</f>
        <v>22.84</v>
      </c>
      <c r="R611">
        <f>VLOOKUP(L611,longitude_latitude!C:J,7,)</f>
        <v>-9.9577259000000001E-2</v>
      </c>
      <c r="S611">
        <f>VLOOKUP(L611,longitude_latitude!C:J,8,)</f>
        <v>51.495325299999998</v>
      </c>
      <c r="T611">
        <f t="shared" si="74"/>
        <v>-5.1277633446873523</v>
      </c>
      <c r="U611">
        <f>VLOOKUP(M611,LINE!$A$2:$B$13,2,)</f>
        <v>2</v>
      </c>
      <c r="V611">
        <f>VLOOKUP(L611,Entry_exit!B:P,4,)</f>
        <v>31209</v>
      </c>
      <c r="W611">
        <f>2020 - VLOOKUP(L611, age!$A:$D,4,)</f>
        <v>114</v>
      </c>
      <c r="X611">
        <f>VLOOKUP(H611,'air-quality-london-time-of-day'!E:G,3,FALSE)</f>
        <v>15.2</v>
      </c>
      <c r="Y611">
        <f>VLOOKUP(I611,Weather!F:K,2,)</f>
        <v>2.9636363636363816</v>
      </c>
      <c r="Z611">
        <f>VLOOKUP(I611,Weather!F:K,3,)</f>
        <v>0</v>
      </c>
      <c r="AA611">
        <f>VLOOKUP(I611,Weather!F:K,4,)</f>
        <v>0.75</v>
      </c>
      <c r="AB611">
        <f>VLOOKUP(I611,Weather!F:K,5,)</f>
        <v>1020</v>
      </c>
      <c r="AC611">
        <f>VLOOKUP(I611,Weather!F:K,6,)</f>
        <v>2</v>
      </c>
    </row>
    <row r="612" spans="1:29" x14ac:dyDescent="0.25">
      <c r="A612" t="s">
        <v>7</v>
      </c>
      <c r="B612" t="s">
        <v>5</v>
      </c>
      <c r="C612" s="1">
        <v>42052.408333333333</v>
      </c>
      <c r="D612" s="3">
        <f t="shared" si="72"/>
        <v>2015</v>
      </c>
      <c r="E612" s="3">
        <f t="shared" si="75"/>
        <v>2</v>
      </c>
      <c r="F612" s="3">
        <f t="shared" si="76"/>
        <v>9</v>
      </c>
      <c r="G612" s="3">
        <f t="shared" si="77"/>
        <v>17</v>
      </c>
      <c r="H612" s="3" t="str">
        <f t="shared" si="78"/>
        <v>201529</v>
      </c>
      <c r="I612" s="3" t="str">
        <f t="shared" si="79"/>
        <v>20152917</v>
      </c>
      <c r="J612">
        <v>6</v>
      </c>
      <c r="K612">
        <v>3.6</v>
      </c>
      <c r="L612" t="str">
        <f>VLOOKUP(C612,List!$A$2:$C$2089,3,)</f>
        <v>Wembley Park</v>
      </c>
      <c r="M612" t="str">
        <f>VLOOKUP(C612,List!$A$2:$C$2089,2,)</f>
        <v>Jubilee</v>
      </c>
      <c r="N612" t="str">
        <f t="shared" si="73"/>
        <v>Wembley Park|Jubilee</v>
      </c>
      <c r="O612">
        <f>VLOOKUP(N612,Depth!$A$2:$F$427,3,)</f>
        <v>41</v>
      </c>
      <c r="P612">
        <f>VLOOKUP(N612,Depth!$A$2:$F$427,5,)</f>
        <v>136.69999999999999</v>
      </c>
      <c r="Q612">
        <f>VLOOKUP(N612,Depth!$A$2:$F$427,6,)</f>
        <v>4.3</v>
      </c>
      <c r="R612">
        <f>VLOOKUP(L612,longitude_latitude!C:J,7,)</f>
        <v>-0.27845863799999998</v>
      </c>
      <c r="S612">
        <f>VLOOKUP(L612,longitude_latitude!C:J,8,)</f>
        <v>51.563259379999998</v>
      </c>
      <c r="T612">
        <f t="shared" si="74"/>
        <v>-14.358234977795522</v>
      </c>
      <c r="U612">
        <f>VLOOKUP(M612,LINE!$A$2:$B$13,2,)</f>
        <v>7</v>
      </c>
      <c r="V612">
        <f>VLOOKUP(L612,Entry_exit!B:P,4,)</f>
        <v>21679</v>
      </c>
      <c r="W612">
        <f>2020 - VLOOKUP(L612, age!$A:$D,4,)</f>
        <v>127</v>
      </c>
      <c r="X612">
        <f>VLOOKUP(H612,'air-quality-london-time-of-day'!E:G,3,FALSE)</f>
        <v>16.3</v>
      </c>
      <c r="Y612">
        <f>VLOOKUP(I612,Weather!F:K,2,)</f>
        <v>6</v>
      </c>
      <c r="Z612">
        <f>VLOOKUP(I612,Weather!F:K,3,)</f>
        <v>0.28000000000000003</v>
      </c>
      <c r="AA612">
        <f>VLOOKUP(I612,Weather!F:K,4,)</f>
        <v>0.6</v>
      </c>
      <c r="AB612">
        <f>VLOOKUP(I612,Weather!F:K,5,)</f>
        <v>1038</v>
      </c>
      <c r="AC612">
        <f>VLOOKUP(I612,Weather!F:K,6,)</f>
        <v>1</v>
      </c>
    </row>
    <row r="613" spans="1:29" x14ac:dyDescent="0.25">
      <c r="A613" t="s">
        <v>7</v>
      </c>
      <c r="B613" t="s">
        <v>5</v>
      </c>
      <c r="C613" s="1">
        <v>42052.40902777778</v>
      </c>
      <c r="D613" s="3">
        <f t="shared" si="72"/>
        <v>2015</v>
      </c>
      <c r="E613" s="3">
        <f t="shared" si="75"/>
        <v>2</v>
      </c>
      <c r="F613" s="3">
        <f t="shared" si="76"/>
        <v>9</v>
      </c>
      <c r="G613" s="3">
        <f t="shared" si="77"/>
        <v>17</v>
      </c>
      <c r="H613" s="3" t="str">
        <f t="shared" si="78"/>
        <v>201529</v>
      </c>
      <c r="I613" s="3" t="str">
        <f t="shared" si="79"/>
        <v>20152917</v>
      </c>
      <c r="J613">
        <v>7</v>
      </c>
      <c r="K613">
        <v>4.2</v>
      </c>
      <c r="L613" t="str">
        <f>VLOOKUP(C613,List!$A$2:$C$2089,3,)</f>
        <v>Wembley Park</v>
      </c>
      <c r="M613" t="str">
        <f>VLOOKUP(C613,List!$A$2:$C$2089,2,)</f>
        <v>Jubilee</v>
      </c>
      <c r="N613" t="str">
        <f t="shared" si="73"/>
        <v>Wembley Park|Jubilee</v>
      </c>
      <c r="O613">
        <f>VLOOKUP(N613,Depth!$A$2:$F$427,3,)</f>
        <v>41</v>
      </c>
      <c r="P613">
        <f>VLOOKUP(N613,Depth!$A$2:$F$427,5,)</f>
        <v>136.69999999999999</v>
      </c>
      <c r="Q613">
        <f>VLOOKUP(N613,Depth!$A$2:$F$427,6,)</f>
        <v>4.3</v>
      </c>
      <c r="R613">
        <f>VLOOKUP(L613,longitude_latitude!C:J,7,)</f>
        <v>-0.27845863799999998</v>
      </c>
      <c r="S613">
        <f>VLOOKUP(L613,longitude_latitude!C:J,8,)</f>
        <v>51.563259379999998</v>
      </c>
      <c r="T613">
        <f t="shared" si="74"/>
        <v>-14.358234977795522</v>
      </c>
      <c r="U613">
        <f>VLOOKUP(M613,LINE!$A$2:$B$13,2,)</f>
        <v>7</v>
      </c>
      <c r="V613">
        <f>VLOOKUP(L613,Entry_exit!B:P,4,)</f>
        <v>21679</v>
      </c>
      <c r="W613">
        <f>2020 - VLOOKUP(L613, age!$A:$D,4,)</f>
        <v>127</v>
      </c>
      <c r="X613">
        <f>VLOOKUP(H613,'air-quality-london-time-of-day'!E:G,3,FALSE)</f>
        <v>16.3</v>
      </c>
      <c r="Y613">
        <f>VLOOKUP(I613,Weather!F:K,2,)</f>
        <v>6</v>
      </c>
      <c r="Z613">
        <f>VLOOKUP(I613,Weather!F:K,3,)</f>
        <v>0.28000000000000003</v>
      </c>
      <c r="AA613">
        <f>VLOOKUP(I613,Weather!F:K,4,)</f>
        <v>0.6</v>
      </c>
      <c r="AB613">
        <f>VLOOKUP(I613,Weather!F:K,5,)</f>
        <v>1038</v>
      </c>
      <c r="AC613">
        <f>VLOOKUP(I613,Weather!F:K,6,)</f>
        <v>1</v>
      </c>
    </row>
    <row r="614" spans="1:29" x14ac:dyDescent="0.25">
      <c r="A614" t="s">
        <v>7</v>
      </c>
      <c r="B614" t="s">
        <v>5</v>
      </c>
      <c r="C614" s="1">
        <v>42052.409722222219</v>
      </c>
      <c r="D614" s="3">
        <f t="shared" si="72"/>
        <v>2015</v>
      </c>
      <c r="E614" s="3">
        <f t="shared" si="75"/>
        <v>2</v>
      </c>
      <c r="F614" s="3">
        <f t="shared" si="76"/>
        <v>9</v>
      </c>
      <c r="G614" s="3">
        <f t="shared" si="77"/>
        <v>17</v>
      </c>
      <c r="H614" s="3" t="str">
        <f t="shared" si="78"/>
        <v>201529</v>
      </c>
      <c r="I614" s="3" t="str">
        <f t="shared" si="79"/>
        <v>20152917</v>
      </c>
      <c r="J614">
        <v>8</v>
      </c>
      <c r="K614">
        <v>4.8</v>
      </c>
      <c r="L614" t="str">
        <f>VLOOKUP(C614,List!$A$2:$C$2089,3,)</f>
        <v>Wembley Park</v>
      </c>
      <c r="M614" t="str">
        <f>VLOOKUP(C614,List!$A$2:$C$2089,2,)</f>
        <v>Jubilee</v>
      </c>
      <c r="N614" t="str">
        <f t="shared" si="73"/>
        <v>Wembley Park|Jubilee</v>
      </c>
      <c r="O614">
        <f>VLOOKUP(N614,Depth!$A$2:$F$427,3,)</f>
        <v>41</v>
      </c>
      <c r="P614">
        <f>VLOOKUP(N614,Depth!$A$2:$F$427,5,)</f>
        <v>136.69999999999999</v>
      </c>
      <c r="Q614">
        <f>VLOOKUP(N614,Depth!$A$2:$F$427,6,)</f>
        <v>4.3</v>
      </c>
      <c r="R614">
        <f>VLOOKUP(L614,longitude_latitude!C:J,7,)</f>
        <v>-0.27845863799999998</v>
      </c>
      <c r="S614">
        <f>VLOOKUP(L614,longitude_latitude!C:J,8,)</f>
        <v>51.563259379999998</v>
      </c>
      <c r="T614">
        <f t="shared" si="74"/>
        <v>-14.358234977795522</v>
      </c>
      <c r="U614">
        <f>VLOOKUP(M614,LINE!$A$2:$B$13,2,)</f>
        <v>7</v>
      </c>
      <c r="V614">
        <f>VLOOKUP(L614,Entry_exit!B:P,4,)</f>
        <v>21679</v>
      </c>
      <c r="W614">
        <f>2020 - VLOOKUP(L614, age!$A:$D,4,)</f>
        <v>127</v>
      </c>
      <c r="X614">
        <f>VLOOKUP(H614,'air-quality-london-time-of-day'!E:G,3,FALSE)</f>
        <v>16.3</v>
      </c>
      <c r="Y614">
        <f>VLOOKUP(I614,Weather!F:K,2,)</f>
        <v>6</v>
      </c>
      <c r="Z614">
        <f>VLOOKUP(I614,Weather!F:K,3,)</f>
        <v>0.28000000000000003</v>
      </c>
      <c r="AA614">
        <f>VLOOKUP(I614,Weather!F:K,4,)</f>
        <v>0.6</v>
      </c>
      <c r="AB614">
        <f>VLOOKUP(I614,Weather!F:K,5,)</f>
        <v>1038</v>
      </c>
      <c r="AC614">
        <f>VLOOKUP(I614,Weather!F:K,6,)</f>
        <v>1</v>
      </c>
    </row>
    <row r="615" spans="1:29" x14ac:dyDescent="0.25">
      <c r="A615" t="s">
        <v>7</v>
      </c>
      <c r="B615" t="s">
        <v>5</v>
      </c>
      <c r="C615" s="1">
        <v>42052.410416666666</v>
      </c>
      <c r="D615" s="3">
        <f t="shared" si="72"/>
        <v>2015</v>
      </c>
      <c r="E615" s="3">
        <f t="shared" si="75"/>
        <v>2</v>
      </c>
      <c r="F615" s="3">
        <f t="shared" si="76"/>
        <v>9</v>
      </c>
      <c r="G615" s="3">
        <f t="shared" si="77"/>
        <v>17</v>
      </c>
      <c r="H615" s="3" t="str">
        <f t="shared" si="78"/>
        <v>201529</v>
      </c>
      <c r="I615" s="3" t="str">
        <f t="shared" si="79"/>
        <v>20152917</v>
      </c>
      <c r="J615">
        <v>7</v>
      </c>
      <c r="K615">
        <v>4.2</v>
      </c>
      <c r="L615" t="str">
        <f>VLOOKUP(C615,List!$A$2:$C$2089,3,)</f>
        <v>Wembley Park</v>
      </c>
      <c r="M615" t="str">
        <f>VLOOKUP(C615,List!$A$2:$C$2089,2,)</f>
        <v>Jubilee</v>
      </c>
      <c r="N615" t="str">
        <f t="shared" si="73"/>
        <v>Wembley Park|Jubilee</v>
      </c>
      <c r="O615">
        <f>VLOOKUP(N615,Depth!$A$2:$F$427,3,)</f>
        <v>41</v>
      </c>
      <c r="P615">
        <f>VLOOKUP(N615,Depth!$A$2:$F$427,5,)</f>
        <v>136.69999999999999</v>
      </c>
      <c r="Q615">
        <f>VLOOKUP(N615,Depth!$A$2:$F$427,6,)</f>
        <v>4.3</v>
      </c>
      <c r="R615">
        <f>VLOOKUP(L615,longitude_latitude!C:J,7,)</f>
        <v>-0.27845863799999998</v>
      </c>
      <c r="S615">
        <f>VLOOKUP(L615,longitude_latitude!C:J,8,)</f>
        <v>51.563259379999998</v>
      </c>
      <c r="T615">
        <f t="shared" si="74"/>
        <v>-14.358234977795522</v>
      </c>
      <c r="U615">
        <f>VLOOKUP(M615,LINE!$A$2:$B$13,2,)</f>
        <v>7</v>
      </c>
      <c r="V615">
        <f>VLOOKUP(L615,Entry_exit!B:P,4,)</f>
        <v>21679</v>
      </c>
      <c r="W615">
        <f>2020 - VLOOKUP(L615, age!$A:$D,4,)</f>
        <v>127</v>
      </c>
      <c r="X615">
        <f>VLOOKUP(H615,'air-quality-london-time-of-day'!E:G,3,FALSE)</f>
        <v>16.3</v>
      </c>
      <c r="Y615">
        <f>VLOOKUP(I615,Weather!F:K,2,)</f>
        <v>6</v>
      </c>
      <c r="Z615">
        <f>VLOOKUP(I615,Weather!F:K,3,)</f>
        <v>0.28000000000000003</v>
      </c>
      <c r="AA615">
        <f>VLOOKUP(I615,Weather!F:K,4,)</f>
        <v>0.6</v>
      </c>
      <c r="AB615">
        <f>VLOOKUP(I615,Weather!F:K,5,)</f>
        <v>1038</v>
      </c>
      <c r="AC615">
        <f>VLOOKUP(I615,Weather!F:K,6,)</f>
        <v>1</v>
      </c>
    </row>
    <row r="616" spans="1:29" x14ac:dyDescent="0.25">
      <c r="A616" t="s">
        <v>7</v>
      </c>
      <c r="B616" t="s">
        <v>5</v>
      </c>
      <c r="C616" s="1">
        <v>42052.411111111112</v>
      </c>
      <c r="D616" s="3">
        <f t="shared" si="72"/>
        <v>2015</v>
      </c>
      <c r="E616" s="3">
        <f t="shared" si="75"/>
        <v>2</v>
      </c>
      <c r="F616" s="3">
        <f t="shared" si="76"/>
        <v>9</v>
      </c>
      <c r="G616" s="3">
        <f t="shared" si="77"/>
        <v>17</v>
      </c>
      <c r="H616" s="3" t="str">
        <f t="shared" si="78"/>
        <v>201529</v>
      </c>
      <c r="I616" s="3" t="str">
        <f t="shared" si="79"/>
        <v>20152917</v>
      </c>
      <c r="J616">
        <v>9</v>
      </c>
      <c r="K616">
        <v>5.4</v>
      </c>
      <c r="L616" t="str">
        <f>VLOOKUP(C616,List!$A$2:$C$2089,3,)</f>
        <v>Kingsbury</v>
      </c>
      <c r="M616" t="str">
        <f>VLOOKUP(C616,List!$A$2:$C$2089,2,)</f>
        <v>Jubilee</v>
      </c>
      <c r="N616" t="str">
        <f t="shared" si="73"/>
        <v>Kingsbury|Jubilee</v>
      </c>
      <c r="O616">
        <f>VLOOKUP(N616,Depth!$A$2:$F$427,3,)</f>
        <v>43</v>
      </c>
      <c r="P616">
        <f>VLOOKUP(N616,Depth!$A$2:$F$427,5,)</f>
        <v>138.30000000000001</v>
      </c>
      <c r="Q616">
        <f>VLOOKUP(N616,Depth!$A$2:$F$427,6,)</f>
        <v>4.7</v>
      </c>
      <c r="R616">
        <f>VLOOKUP(L616,longitude_latitude!C:J,7,)</f>
        <v>-0.277052309</v>
      </c>
      <c r="S616">
        <f>VLOOKUP(L616,longitude_latitude!C:J,8,)</f>
        <v>51.584142030000002</v>
      </c>
      <c r="T616">
        <f t="shared" si="74"/>
        <v>-14.291505657195447</v>
      </c>
      <c r="U616">
        <f>VLOOKUP(M616,LINE!$A$2:$B$13,2,)</f>
        <v>7</v>
      </c>
      <c r="V616">
        <f>VLOOKUP(L616,Entry_exit!B:P,4,)</f>
        <v>8169</v>
      </c>
      <c r="W616">
        <f>2020 - VLOOKUP(L616, age!$A:$D,4,)</f>
        <v>88</v>
      </c>
      <c r="X616">
        <f>VLOOKUP(H616,'air-quality-london-time-of-day'!E:G,3,FALSE)</f>
        <v>16.3</v>
      </c>
      <c r="Y616">
        <f>VLOOKUP(I616,Weather!F:K,2,)</f>
        <v>6</v>
      </c>
      <c r="Z616">
        <f>VLOOKUP(I616,Weather!F:K,3,)</f>
        <v>0.28000000000000003</v>
      </c>
      <c r="AA616">
        <f>VLOOKUP(I616,Weather!F:K,4,)</f>
        <v>0.6</v>
      </c>
      <c r="AB616">
        <f>VLOOKUP(I616,Weather!F:K,5,)</f>
        <v>1038</v>
      </c>
      <c r="AC616">
        <f>VLOOKUP(I616,Weather!F:K,6,)</f>
        <v>1</v>
      </c>
    </row>
    <row r="617" spans="1:29" x14ac:dyDescent="0.25">
      <c r="A617" t="s">
        <v>7</v>
      </c>
      <c r="B617" t="s">
        <v>5</v>
      </c>
      <c r="C617" s="1">
        <v>42052.411805555559</v>
      </c>
      <c r="D617" s="3">
        <f t="shared" si="72"/>
        <v>2015</v>
      </c>
      <c r="E617" s="3">
        <f t="shared" si="75"/>
        <v>2</v>
      </c>
      <c r="F617" s="3">
        <f t="shared" si="76"/>
        <v>9</v>
      </c>
      <c r="G617" s="3">
        <f t="shared" si="77"/>
        <v>17</v>
      </c>
      <c r="H617" s="3" t="str">
        <f t="shared" si="78"/>
        <v>201529</v>
      </c>
      <c r="I617" s="3" t="str">
        <f t="shared" si="79"/>
        <v>20152917</v>
      </c>
      <c r="J617">
        <v>8</v>
      </c>
      <c r="K617">
        <v>4.8</v>
      </c>
      <c r="L617" t="str">
        <f>VLOOKUP(C617,List!$A$2:$C$2089,3,)</f>
        <v>Kingsbury</v>
      </c>
      <c r="M617" t="str">
        <f>VLOOKUP(C617,List!$A$2:$C$2089,2,)</f>
        <v>Jubilee</v>
      </c>
      <c r="N617" t="str">
        <f t="shared" si="73"/>
        <v>Kingsbury|Jubilee</v>
      </c>
      <c r="O617">
        <f>VLOOKUP(N617,Depth!$A$2:$F$427,3,)</f>
        <v>43</v>
      </c>
      <c r="P617">
        <f>VLOOKUP(N617,Depth!$A$2:$F$427,5,)</f>
        <v>138.30000000000001</v>
      </c>
      <c r="Q617">
        <f>VLOOKUP(N617,Depth!$A$2:$F$427,6,)</f>
        <v>4.7</v>
      </c>
      <c r="R617">
        <f>VLOOKUP(L617,longitude_latitude!C:J,7,)</f>
        <v>-0.277052309</v>
      </c>
      <c r="S617">
        <f>VLOOKUP(L617,longitude_latitude!C:J,8,)</f>
        <v>51.584142030000002</v>
      </c>
      <c r="T617">
        <f t="shared" si="74"/>
        <v>-14.291505657195447</v>
      </c>
      <c r="U617">
        <f>VLOOKUP(M617,LINE!$A$2:$B$13,2,)</f>
        <v>7</v>
      </c>
      <c r="V617">
        <f>VLOOKUP(L617,Entry_exit!B:P,4,)</f>
        <v>8169</v>
      </c>
      <c r="W617">
        <f>2020 - VLOOKUP(L617, age!$A:$D,4,)</f>
        <v>88</v>
      </c>
      <c r="X617">
        <f>VLOOKUP(H617,'air-quality-london-time-of-day'!E:G,3,FALSE)</f>
        <v>16.3</v>
      </c>
      <c r="Y617">
        <f>VLOOKUP(I617,Weather!F:K,2,)</f>
        <v>6</v>
      </c>
      <c r="Z617">
        <f>VLOOKUP(I617,Weather!F:K,3,)</f>
        <v>0.28000000000000003</v>
      </c>
      <c r="AA617">
        <f>VLOOKUP(I617,Weather!F:K,4,)</f>
        <v>0.6</v>
      </c>
      <c r="AB617">
        <f>VLOOKUP(I617,Weather!F:K,5,)</f>
        <v>1038</v>
      </c>
      <c r="AC617">
        <f>VLOOKUP(I617,Weather!F:K,6,)</f>
        <v>1</v>
      </c>
    </row>
    <row r="618" spans="1:29" x14ac:dyDescent="0.25">
      <c r="A618" t="s">
        <v>7</v>
      </c>
      <c r="B618" t="s">
        <v>5</v>
      </c>
      <c r="C618" s="1">
        <v>42052.412499999999</v>
      </c>
      <c r="D618" s="3">
        <f t="shared" si="72"/>
        <v>2015</v>
      </c>
      <c r="E618" s="3">
        <f t="shared" si="75"/>
        <v>2</v>
      </c>
      <c r="F618" s="3">
        <f t="shared" si="76"/>
        <v>9</v>
      </c>
      <c r="G618" s="3">
        <f t="shared" si="77"/>
        <v>17</v>
      </c>
      <c r="H618" s="3" t="str">
        <f t="shared" si="78"/>
        <v>201529</v>
      </c>
      <c r="I618" s="3" t="str">
        <f t="shared" si="79"/>
        <v>20152917</v>
      </c>
      <c r="J618">
        <v>7</v>
      </c>
      <c r="K618">
        <v>4.2</v>
      </c>
      <c r="L618" t="str">
        <f>VLOOKUP(C618,List!$A$2:$C$2089,3,)</f>
        <v>Kingsbury</v>
      </c>
      <c r="M618" t="str">
        <f>VLOOKUP(C618,List!$A$2:$C$2089,2,)</f>
        <v>Jubilee</v>
      </c>
      <c r="N618" t="str">
        <f t="shared" si="73"/>
        <v>Kingsbury|Jubilee</v>
      </c>
      <c r="O618">
        <f>VLOOKUP(N618,Depth!$A$2:$F$427,3,)</f>
        <v>43</v>
      </c>
      <c r="P618">
        <f>VLOOKUP(N618,Depth!$A$2:$F$427,5,)</f>
        <v>138.30000000000001</v>
      </c>
      <c r="Q618">
        <f>VLOOKUP(N618,Depth!$A$2:$F$427,6,)</f>
        <v>4.7</v>
      </c>
      <c r="R618">
        <f>VLOOKUP(L618,longitude_latitude!C:J,7,)</f>
        <v>-0.277052309</v>
      </c>
      <c r="S618">
        <f>VLOOKUP(L618,longitude_latitude!C:J,8,)</f>
        <v>51.584142030000002</v>
      </c>
      <c r="T618">
        <f t="shared" si="74"/>
        <v>-14.291505657195447</v>
      </c>
      <c r="U618">
        <f>VLOOKUP(M618,LINE!$A$2:$B$13,2,)</f>
        <v>7</v>
      </c>
      <c r="V618">
        <f>VLOOKUP(L618,Entry_exit!B:P,4,)</f>
        <v>8169</v>
      </c>
      <c r="W618">
        <f>2020 - VLOOKUP(L618, age!$A:$D,4,)</f>
        <v>88</v>
      </c>
      <c r="X618">
        <f>VLOOKUP(H618,'air-quality-london-time-of-day'!E:G,3,FALSE)</f>
        <v>16.3</v>
      </c>
      <c r="Y618">
        <f>VLOOKUP(I618,Weather!F:K,2,)</f>
        <v>6</v>
      </c>
      <c r="Z618">
        <f>VLOOKUP(I618,Weather!F:K,3,)</f>
        <v>0.28000000000000003</v>
      </c>
      <c r="AA618">
        <f>VLOOKUP(I618,Weather!F:K,4,)</f>
        <v>0.6</v>
      </c>
      <c r="AB618">
        <f>VLOOKUP(I618,Weather!F:K,5,)</f>
        <v>1038</v>
      </c>
      <c r="AC618">
        <f>VLOOKUP(I618,Weather!F:K,6,)</f>
        <v>1</v>
      </c>
    </row>
    <row r="619" spans="1:29" x14ac:dyDescent="0.25">
      <c r="A619" t="s">
        <v>7</v>
      </c>
      <c r="B619" t="s">
        <v>5</v>
      </c>
      <c r="C619" s="1">
        <v>42052.413194444445</v>
      </c>
      <c r="D619" s="3">
        <f t="shared" si="72"/>
        <v>2015</v>
      </c>
      <c r="E619" s="3">
        <f t="shared" si="75"/>
        <v>2</v>
      </c>
      <c r="F619" s="3">
        <f t="shared" si="76"/>
        <v>9</v>
      </c>
      <c r="G619" s="3">
        <f t="shared" si="77"/>
        <v>17</v>
      </c>
      <c r="H619" s="3" t="str">
        <f t="shared" si="78"/>
        <v>201529</v>
      </c>
      <c r="I619" s="3" t="str">
        <f t="shared" si="79"/>
        <v>20152917</v>
      </c>
      <c r="J619">
        <v>9</v>
      </c>
      <c r="K619">
        <v>5.4</v>
      </c>
      <c r="L619" t="str">
        <f>VLOOKUP(C619,List!$A$2:$C$2089,3,)</f>
        <v>Queensbury</v>
      </c>
      <c r="M619" t="str">
        <f>VLOOKUP(C619,List!$A$2:$C$2089,2,)</f>
        <v>Jubilee</v>
      </c>
      <c r="N619" t="str">
        <f t="shared" si="73"/>
        <v>Queensbury|Jubilee</v>
      </c>
      <c r="O619">
        <f>VLOOKUP(N619,Depth!$A$2:$F$427,3,)</f>
        <v>48</v>
      </c>
      <c r="P619">
        <f>VLOOKUP(N619,Depth!$A$2:$F$427,5,)</f>
        <v>151.19999999999999</v>
      </c>
      <c r="Q619">
        <f>VLOOKUP(N619,Depth!$A$2:$F$427,6,)</f>
        <v>-3.2</v>
      </c>
      <c r="R619">
        <f>VLOOKUP(L619,longitude_latitude!C:J,7,)</f>
        <v>-0.28462981700000001</v>
      </c>
      <c r="S619">
        <f>VLOOKUP(L619,longitude_latitude!C:J,8,)</f>
        <v>51.593699620000002</v>
      </c>
      <c r="T619">
        <f t="shared" si="74"/>
        <v>-14.68510528119357</v>
      </c>
      <c r="U619">
        <f>VLOOKUP(M619,LINE!$A$2:$B$13,2,)</f>
        <v>7</v>
      </c>
      <c r="V619">
        <f>VLOOKUP(L619,Entry_exit!B:P,4,)</f>
        <v>7370</v>
      </c>
      <c r="W619">
        <f>2020 - VLOOKUP(L619, age!$A:$D,4,)</f>
        <v>86</v>
      </c>
      <c r="X619">
        <f>VLOOKUP(H619,'air-quality-london-time-of-day'!E:G,3,FALSE)</f>
        <v>16.3</v>
      </c>
      <c r="Y619">
        <f>VLOOKUP(I619,Weather!F:K,2,)</f>
        <v>6</v>
      </c>
      <c r="Z619">
        <f>VLOOKUP(I619,Weather!F:K,3,)</f>
        <v>0.28000000000000003</v>
      </c>
      <c r="AA619">
        <f>VLOOKUP(I619,Weather!F:K,4,)</f>
        <v>0.6</v>
      </c>
      <c r="AB619">
        <f>VLOOKUP(I619,Weather!F:K,5,)</f>
        <v>1038</v>
      </c>
      <c r="AC619">
        <f>VLOOKUP(I619,Weather!F:K,6,)</f>
        <v>1</v>
      </c>
    </row>
    <row r="620" spans="1:29" x14ac:dyDescent="0.25">
      <c r="A620" t="s">
        <v>7</v>
      </c>
      <c r="B620" t="s">
        <v>5</v>
      </c>
      <c r="C620" s="1">
        <v>42052.413888888892</v>
      </c>
      <c r="D620" s="3">
        <f t="shared" si="72"/>
        <v>2015</v>
      </c>
      <c r="E620" s="3">
        <f t="shared" si="75"/>
        <v>2</v>
      </c>
      <c r="F620" s="3">
        <f t="shared" si="76"/>
        <v>9</v>
      </c>
      <c r="G620" s="3">
        <f t="shared" si="77"/>
        <v>17</v>
      </c>
      <c r="H620" s="3" t="str">
        <f t="shared" si="78"/>
        <v>201529</v>
      </c>
      <c r="I620" s="3" t="str">
        <f t="shared" si="79"/>
        <v>20152917</v>
      </c>
      <c r="J620">
        <v>9</v>
      </c>
      <c r="K620">
        <v>5.4</v>
      </c>
      <c r="L620" t="str">
        <f>VLOOKUP(C620,List!$A$2:$C$2089,3,)</f>
        <v>Queensbury</v>
      </c>
      <c r="M620" t="str">
        <f>VLOOKUP(C620,List!$A$2:$C$2089,2,)</f>
        <v>Jubilee</v>
      </c>
      <c r="N620" t="str">
        <f t="shared" si="73"/>
        <v>Queensbury|Jubilee</v>
      </c>
      <c r="O620">
        <f>VLOOKUP(N620,Depth!$A$2:$F$427,3,)</f>
        <v>48</v>
      </c>
      <c r="P620">
        <f>VLOOKUP(N620,Depth!$A$2:$F$427,5,)</f>
        <v>151.19999999999999</v>
      </c>
      <c r="Q620">
        <f>VLOOKUP(N620,Depth!$A$2:$F$427,6,)</f>
        <v>-3.2</v>
      </c>
      <c r="R620">
        <f>VLOOKUP(L620,longitude_latitude!C:J,7,)</f>
        <v>-0.28462981700000001</v>
      </c>
      <c r="S620">
        <f>VLOOKUP(L620,longitude_latitude!C:J,8,)</f>
        <v>51.593699620000002</v>
      </c>
      <c r="T620">
        <f t="shared" si="74"/>
        <v>-14.68510528119357</v>
      </c>
      <c r="U620">
        <f>VLOOKUP(M620,LINE!$A$2:$B$13,2,)</f>
        <v>7</v>
      </c>
      <c r="V620">
        <f>VLOOKUP(L620,Entry_exit!B:P,4,)</f>
        <v>7370</v>
      </c>
      <c r="W620">
        <f>2020 - VLOOKUP(L620, age!$A:$D,4,)</f>
        <v>86</v>
      </c>
      <c r="X620">
        <f>VLOOKUP(H620,'air-quality-london-time-of-day'!E:G,3,FALSE)</f>
        <v>16.3</v>
      </c>
      <c r="Y620">
        <f>VLOOKUP(I620,Weather!F:K,2,)</f>
        <v>6</v>
      </c>
      <c r="Z620">
        <f>VLOOKUP(I620,Weather!F:K,3,)</f>
        <v>0.28000000000000003</v>
      </c>
      <c r="AA620">
        <f>VLOOKUP(I620,Weather!F:K,4,)</f>
        <v>0.6</v>
      </c>
      <c r="AB620">
        <f>VLOOKUP(I620,Weather!F:K,5,)</f>
        <v>1038</v>
      </c>
      <c r="AC620">
        <f>VLOOKUP(I620,Weather!F:K,6,)</f>
        <v>1</v>
      </c>
    </row>
    <row r="621" spans="1:29" x14ac:dyDescent="0.25">
      <c r="A621" t="s">
        <v>7</v>
      </c>
      <c r="B621" t="s">
        <v>5</v>
      </c>
      <c r="C621" s="1">
        <v>42052.414583333331</v>
      </c>
      <c r="D621" s="3">
        <f t="shared" si="72"/>
        <v>2015</v>
      </c>
      <c r="E621" s="3">
        <f t="shared" si="75"/>
        <v>2</v>
      </c>
      <c r="F621" s="3">
        <f t="shared" si="76"/>
        <v>9</v>
      </c>
      <c r="G621" s="3">
        <f t="shared" si="77"/>
        <v>17</v>
      </c>
      <c r="H621" s="3" t="str">
        <f t="shared" si="78"/>
        <v>201529</v>
      </c>
      <c r="I621" s="3" t="str">
        <f t="shared" si="79"/>
        <v>20152917</v>
      </c>
      <c r="J621">
        <v>9</v>
      </c>
      <c r="K621">
        <v>5.4</v>
      </c>
      <c r="L621" t="str">
        <f>VLOOKUP(C621,List!$A$2:$C$2089,3,)</f>
        <v>Queensbury</v>
      </c>
      <c r="M621" t="str">
        <f>VLOOKUP(C621,List!$A$2:$C$2089,2,)</f>
        <v>Jubilee</v>
      </c>
      <c r="N621" t="str">
        <f t="shared" si="73"/>
        <v>Queensbury|Jubilee</v>
      </c>
      <c r="O621">
        <f>VLOOKUP(N621,Depth!$A$2:$F$427,3,)</f>
        <v>48</v>
      </c>
      <c r="P621">
        <f>VLOOKUP(N621,Depth!$A$2:$F$427,5,)</f>
        <v>151.19999999999999</v>
      </c>
      <c r="Q621">
        <f>VLOOKUP(N621,Depth!$A$2:$F$427,6,)</f>
        <v>-3.2</v>
      </c>
      <c r="R621">
        <f>VLOOKUP(L621,longitude_latitude!C:J,7,)</f>
        <v>-0.28462981700000001</v>
      </c>
      <c r="S621">
        <f>VLOOKUP(L621,longitude_latitude!C:J,8,)</f>
        <v>51.593699620000002</v>
      </c>
      <c r="T621">
        <f t="shared" si="74"/>
        <v>-14.68510528119357</v>
      </c>
      <c r="U621">
        <f>VLOOKUP(M621,LINE!$A$2:$B$13,2,)</f>
        <v>7</v>
      </c>
      <c r="V621">
        <f>VLOOKUP(L621,Entry_exit!B:P,4,)</f>
        <v>7370</v>
      </c>
      <c r="W621">
        <f>2020 - VLOOKUP(L621, age!$A:$D,4,)</f>
        <v>86</v>
      </c>
      <c r="X621">
        <f>VLOOKUP(H621,'air-quality-london-time-of-day'!E:G,3,FALSE)</f>
        <v>16.3</v>
      </c>
      <c r="Y621">
        <f>VLOOKUP(I621,Weather!F:K,2,)</f>
        <v>6</v>
      </c>
      <c r="Z621">
        <f>VLOOKUP(I621,Weather!F:K,3,)</f>
        <v>0.28000000000000003</v>
      </c>
      <c r="AA621">
        <f>VLOOKUP(I621,Weather!F:K,4,)</f>
        <v>0.6</v>
      </c>
      <c r="AB621">
        <f>VLOOKUP(I621,Weather!F:K,5,)</f>
        <v>1038</v>
      </c>
      <c r="AC621">
        <f>VLOOKUP(I621,Weather!F:K,6,)</f>
        <v>1</v>
      </c>
    </row>
    <row r="622" spans="1:29" x14ac:dyDescent="0.25">
      <c r="A622" t="s">
        <v>7</v>
      </c>
      <c r="B622" t="s">
        <v>5</v>
      </c>
      <c r="C622" s="1">
        <v>42052.415277777778</v>
      </c>
      <c r="D622" s="3">
        <f t="shared" si="72"/>
        <v>2015</v>
      </c>
      <c r="E622" s="3">
        <f t="shared" si="75"/>
        <v>2</v>
      </c>
      <c r="F622" s="3">
        <f t="shared" si="76"/>
        <v>9</v>
      </c>
      <c r="G622" s="3">
        <f t="shared" si="77"/>
        <v>17</v>
      </c>
      <c r="H622" s="3" t="str">
        <f t="shared" si="78"/>
        <v>201529</v>
      </c>
      <c r="I622" s="3" t="str">
        <f t="shared" si="79"/>
        <v>20152917</v>
      </c>
      <c r="J622">
        <v>10</v>
      </c>
      <c r="K622">
        <v>6</v>
      </c>
      <c r="L622" t="str">
        <f>VLOOKUP(C622,List!$A$2:$C$2089,3,)</f>
        <v>Canons Park</v>
      </c>
      <c r="M622" t="str">
        <f>VLOOKUP(C622,List!$A$2:$C$2089,2,)</f>
        <v>Jubilee</v>
      </c>
      <c r="N622" t="str">
        <f t="shared" si="73"/>
        <v>Canons Park|Jubilee</v>
      </c>
      <c r="O622">
        <f>VLOOKUP(N622,Depth!$A$2:$F$427,3,)</f>
        <v>65</v>
      </c>
      <c r="P622">
        <f>VLOOKUP(N622,Depth!$A$2:$F$427,5,)</f>
        <v>170.1</v>
      </c>
      <c r="Q622">
        <f>VLOOKUP(N622,Depth!$A$2:$F$427,6,)</f>
        <v>-5.0999999999999996</v>
      </c>
      <c r="R622">
        <f>VLOOKUP(L622,longitude_latitude!C:J,7,)</f>
        <v>-0.29310256099999998</v>
      </c>
      <c r="S622">
        <f>VLOOKUP(L622,longitude_latitude!C:J,8,)</f>
        <v>51.607212939999997</v>
      </c>
      <c r="T622">
        <f t="shared" si="74"/>
        <v>-15.126206278786338</v>
      </c>
      <c r="U622">
        <f>VLOOKUP(M622,LINE!$A$2:$B$13,2,)</f>
        <v>7</v>
      </c>
      <c r="V622">
        <f>VLOOKUP(L622,Entry_exit!B:P,4,)</f>
        <v>4578</v>
      </c>
      <c r="W622">
        <f>2020 - VLOOKUP(L622, age!$A:$D,4,)</f>
        <v>88</v>
      </c>
      <c r="X622">
        <f>VLOOKUP(H622,'air-quality-london-time-of-day'!E:G,3,FALSE)</f>
        <v>16.3</v>
      </c>
      <c r="Y622">
        <f>VLOOKUP(I622,Weather!F:K,2,)</f>
        <v>6</v>
      </c>
      <c r="Z622">
        <f>VLOOKUP(I622,Weather!F:K,3,)</f>
        <v>0.28000000000000003</v>
      </c>
      <c r="AA622">
        <f>VLOOKUP(I622,Weather!F:K,4,)</f>
        <v>0.6</v>
      </c>
      <c r="AB622">
        <f>VLOOKUP(I622,Weather!F:K,5,)</f>
        <v>1038</v>
      </c>
      <c r="AC622">
        <f>VLOOKUP(I622,Weather!F:K,6,)</f>
        <v>1</v>
      </c>
    </row>
    <row r="623" spans="1:29" x14ac:dyDescent="0.25">
      <c r="A623" t="s">
        <v>7</v>
      </c>
      <c r="B623" t="s">
        <v>5</v>
      </c>
      <c r="C623" s="1">
        <v>42052.415972222225</v>
      </c>
      <c r="D623" s="3">
        <f t="shared" si="72"/>
        <v>2015</v>
      </c>
      <c r="E623" s="3">
        <f t="shared" si="75"/>
        <v>2</v>
      </c>
      <c r="F623" s="3">
        <f t="shared" si="76"/>
        <v>9</v>
      </c>
      <c r="G623" s="3">
        <f t="shared" si="77"/>
        <v>17</v>
      </c>
      <c r="H623" s="3" t="str">
        <f t="shared" si="78"/>
        <v>201529</v>
      </c>
      <c r="I623" s="3" t="str">
        <f t="shared" si="79"/>
        <v>20152917</v>
      </c>
      <c r="J623">
        <v>9</v>
      </c>
      <c r="K623">
        <v>5.4</v>
      </c>
      <c r="L623" t="str">
        <f>VLOOKUP(C623,List!$A$2:$C$2089,3,)</f>
        <v>Canons Park</v>
      </c>
      <c r="M623" t="str">
        <f>VLOOKUP(C623,List!$A$2:$C$2089,2,)</f>
        <v>Jubilee</v>
      </c>
      <c r="N623" t="str">
        <f t="shared" si="73"/>
        <v>Canons Park|Jubilee</v>
      </c>
      <c r="O623">
        <f>VLOOKUP(N623,Depth!$A$2:$F$427,3,)</f>
        <v>65</v>
      </c>
      <c r="P623">
        <f>VLOOKUP(N623,Depth!$A$2:$F$427,5,)</f>
        <v>170.1</v>
      </c>
      <c r="Q623">
        <f>VLOOKUP(N623,Depth!$A$2:$F$427,6,)</f>
        <v>-5.0999999999999996</v>
      </c>
      <c r="R623">
        <f>VLOOKUP(L623,longitude_latitude!C:J,7,)</f>
        <v>-0.29310256099999998</v>
      </c>
      <c r="S623">
        <f>VLOOKUP(L623,longitude_latitude!C:J,8,)</f>
        <v>51.607212939999997</v>
      </c>
      <c r="T623">
        <f t="shared" si="74"/>
        <v>-15.126206278786338</v>
      </c>
      <c r="U623">
        <f>VLOOKUP(M623,LINE!$A$2:$B$13,2,)</f>
        <v>7</v>
      </c>
      <c r="V623">
        <f>VLOOKUP(L623,Entry_exit!B:P,4,)</f>
        <v>4578</v>
      </c>
      <c r="W623">
        <f>2020 - VLOOKUP(L623, age!$A:$D,4,)</f>
        <v>88</v>
      </c>
      <c r="X623">
        <f>VLOOKUP(H623,'air-quality-london-time-of-day'!E:G,3,FALSE)</f>
        <v>16.3</v>
      </c>
      <c r="Y623">
        <f>VLOOKUP(I623,Weather!F:K,2,)</f>
        <v>6</v>
      </c>
      <c r="Z623">
        <f>VLOOKUP(I623,Weather!F:K,3,)</f>
        <v>0.28000000000000003</v>
      </c>
      <c r="AA623">
        <f>VLOOKUP(I623,Weather!F:K,4,)</f>
        <v>0.6</v>
      </c>
      <c r="AB623">
        <f>VLOOKUP(I623,Weather!F:K,5,)</f>
        <v>1038</v>
      </c>
      <c r="AC623">
        <f>VLOOKUP(I623,Weather!F:K,6,)</f>
        <v>1</v>
      </c>
    </row>
    <row r="624" spans="1:29" x14ac:dyDescent="0.25">
      <c r="A624" t="s">
        <v>7</v>
      </c>
      <c r="B624" t="s">
        <v>5</v>
      </c>
      <c r="C624" s="1">
        <v>42052.416666666664</v>
      </c>
      <c r="D624" s="3">
        <f t="shared" si="72"/>
        <v>2015</v>
      </c>
      <c r="E624" s="3">
        <f t="shared" si="75"/>
        <v>2</v>
      </c>
      <c r="F624" s="3">
        <f t="shared" si="76"/>
        <v>10</v>
      </c>
      <c r="G624" s="3">
        <f t="shared" si="77"/>
        <v>17</v>
      </c>
      <c r="H624" s="3" t="str">
        <f t="shared" si="78"/>
        <v>2015210</v>
      </c>
      <c r="I624" s="3" t="str">
        <f t="shared" si="79"/>
        <v>201521017</v>
      </c>
      <c r="J624">
        <v>7</v>
      </c>
      <c r="K624">
        <v>4.2</v>
      </c>
      <c r="L624" t="str">
        <f>VLOOKUP(C624,List!$A$2:$C$2089,3,)</f>
        <v>Canons Park</v>
      </c>
      <c r="M624" t="str">
        <f>VLOOKUP(C624,List!$A$2:$C$2089,2,)</f>
        <v>Jubilee</v>
      </c>
      <c r="N624" t="str">
        <f t="shared" si="73"/>
        <v>Canons Park|Jubilee</v>
      </c>
      <c r="O624">
        <f>VLOOKUP(N624,Depth!$A$2:$F$427,3,)</f>
        <v>65</v>
      </c>
      <c r="P624">
        <f>VLOOKUP(N624,Depth!$A$2:$F$427,5,)</f>
        <v>170.1</v>
      </c>
      <c r="Q624">
        <f>VLOOKUP(N624,Depth!$A$2:$F$427,6,)</f>
        <v>-5.0999999999999996</v>
      </c>
      <c r="R624">
        <f>VLOOKUP(L624,longitude_latitude!C:J,7,)</f>
        <v>-0.29310256099999998</v>
      </c>
      <c r="S624">
        <f>VLOOKUP(L624,longitude_latitude!C:J,8,)</f>
        <v>51.607212939999997</v>
      </c>
      <c r="T624">
        <f t="shared" si="74"/>
        <v>-15.126206278786338</v>
      </c>
      <c r="U624">
        <f>VLOOKUP(M624,LINE!$A$2:$B$13,2,)</f>
        <v>7</v>
      </c>
      <c r="V624">
        <f>VLOOKUP(L624,Entry_exit!B:P,4,)</f>
        <v>4578</v>
      </c>
      <c r="W624">
        <f>2020 - VLOOKUP(L624, age!$A:$D,4,)</f>
        <v>88</v>
      </c>
      <c r="X624">
        <f>VLOOKUP(H624,'air-quality-london-time-of-day'!E:G,3,FALSE)</f>
        <v>15.2</v>
      </c>
      <c r="Y624">
        <f>VLOOKUP(I624,Weather!F:K,2,)</f>
        <v>6.1475409836065609</v>
      </c>
      <c r="Z624">
        <f>VLOOKUP(I624,Weather!F:K,3,)</f>
        <v>0.28000000000000003</v>
      </c>
      <c r="AA624">
        <f>VLOOKUP(I624,Weather!F:K,4,)</f>
        <v>0.6</v>
      </c>
      <c r="AB624">
        <f>VLOOKUP(I624,Weather!F:K,5,)</f>
        <v>1038</v>
      </c>
      <c r="AC624">
        <f>VLOOKUP(I624,Weather!F:K,6,)</f>
        <v>1</v>
      </c>
    </row>
    <row r="625" spans="1:29" x14ac:dyDescent="0.25">
      <c r="A625" t="s">
        <v>7</v>
      </c>
      <c r="B625" t="s">
        <v>5</v>
      </c>
      <c r="C625" s="1">
        <v>42052.417361111111</v>
      </c>
      <c r="D625" s="3">
        <f t="shared" si="72"/>
        <v>2015</v>
      </c>
      <c r="E625" s="3">
        <f t="shared" si="75"/>
        <v>2</v>
      </c>
      <c r="F625" s="3">
        <f t="shared" si="76"/>
        <v>10</v>
      </c>
      <c r="G625" s="3">
        <f t="shared" si="77"/>
        <v>17</v>
      </c>
      <c r="H625" s="3" t="str">
        <f t="shared" si="78"/>
        <v>2015210</v>
      </c>
      <c r="I625" s="3" t="str">
        <f t="shared" si="79"/>
        <v>201521017</v>
      </c>
      <c r="J625">
        <v>9</v>
      </c>
      <c r="K625">
        <v>5.4</v>
      </c>
      <c r="L625" t="str">
        <f>VLOOKUP(C625,List!$A$2:$C$2089,3,)</f>
        <v>Canons Park</v>
      </c>
      <c r="M625" t="str">
        <f>VLOOKUP(C625,List!$A$2:$C$2089,2,)</f>
        <v>Jubilee</v>
      </c>
      <c r="N625" t="str">
        <f t="shared" si="73"/>
        <v>Canons Park|Jubilee</v>
      </c>
      <c r="O625">
        <f>VLOOKUP(N625,Depth!$A$2:$F$427,3,)</f>
        <v>65</v>
      </c>
      <c r="P625">
        <f>VLOOKUP(N625,Depth!$A$2:$F$427,5,)</f>
        <v>170.1</v>
      </c>
      <c r="Q625">
        <f>VLOOKUP(N625,Depth!$A$2:$F$427,6,)</f>
        <v>-5.0999999999999996</v>
      </c>
      <c r="R625">
        <f>VLOOKUP(L625,longitude_latitude!C:J,7,)</f>
        <v>-0.29310256099999998</v>
      </c>
      <c r="S625">
        <f>VLOOKUP(L625,longitude_latitude!C:J,8,)</f>
        <v>51.607212939999997</v>
      </c>
      <c r="T625">
        <f t="shared" si="74"/>
        <v>-15.126206278786338</v>
      </c>
      <c r="U625">
        <f>VLOOKUP(M625,LINE!$A$2:$B$13,2,)</f>
        <v>7</v>
      </c>
      <c r="V625">
        <f>VLOOKUP(L625,Entry_exit!B:P,4,)</f>
        <v>4578</v>
      </c>
      <c r="W625">
        <f>2020 - VLOOKUP(L625, age!$A:$D,4,)</f>
        <v>88</v>
      </c>
      <c r="X625">
        <f>VLOOKUP(H625,'air-quality-london-time-of-day'!E:G,3,FALSE)</f>
        <v>15.2</v>
      </c>
      <c r="Y625">
        <f>VLOOKUP(I625,Weather!F:K,2,)</f>
        <v>6.1475409836065609</v>
      </c>
      <c r="Z625">
        <f>VLOOKUP(I625,Weather!F:K,3,)</f>
        <v>0.28000000000000003</v>
      </c>
      <c r="AA625">
        <f>VLOOKUP(I625,Weather!F:K,4,)</f>
        <v>0.6</v>
      </c>
      <c r="AB625">
        <f>VLOOKUP(I625,Weather!F:K,5,)</f>
        <v>1038</v>
      </c>
      <c r="AC625">
        <f>VLOOKUP(I625,Weather!F:K,6,)</f>
        <v>1</v>
      </c>
    </row>
    <row r="626" spans="1:29" x14ac:dyDescent="0.25">
      <c r="A626" t="s">
        <v>7</v>
      </c>
      <c r="B626" t="s">
        <v>5</v>
      </c>
      <c r="C626" s="1">
        <v>42052.418055555558</v>
      </c>
      <c r="D626" s="3">
        <f t="shared" si="72"/>
        <v>2015</v>
      </c>
      <c r="E626" s="3">
        <f t="shared" si="75"/>
        <v>2</v>
      </c>
      <c r="F626" s="3">
        <f t="shared" si="76"/>
        <v>10</v>
      </c>
      <c r="G626" s="3">
        <f t="shared" si="77"/>
        <v>17</v>
      </c>
      <c r="H626" s="3" t="str">
        <f t="shared" si="78"/>
        <v>2015210</v>
      </c>
      <c r="I626" s="3" t="str">
        <f t="shared" si="79"/>
        <v>201521017</v>
      </c>
      <c r="J626">
        <v>10</v>
      </c>
      <c r="K626">
        <v>6</v>
      </c>
      <c r="L626" t="str">
        <f>VLOOKUP(C626,List!$A$2:$C$2089,3,)</f>
        <v>Stanmore</v>
      </c>
      <c r="M626" t="str">
        <f>VLOOKUP(C626,List!$A$2:$C$2089,2,)</f>
        <v>Jubilee</v>
      </c>
      <c r="N626" t="str">
        <f t="shared" si="73"/>
        <v>Stanmore|Jubilee</v>
      </c>
      <c r="O626">
        <f>VLOOKUP(N626,Depth!$A$2:$F$427,3,)</f>
        <v>85</v>
      </c>
      <c r="P626">
        <f>VLOOKUP(N626,Depth!$A$2:$F$427,5,)</f>
        <v>176.8</v>
      </c>
      <c r="Q626">
        <f>VLOOKUP(N626,Depth!$A$2:$F$427,6,)</f>
        <v>8.1999999999999993</v>
      </c>
      <c r="R626">
        <f>VLOOKUP(L626,longitude_latitude!C:J,7,)</f>
        <v>-0.30167142000000002</v>
      </c>
      <c r="S626">
        <f>VLOOKUP(L626,longitude_latitude!C:J,8,)</f>
        <v>51.61921632</v>
      </c>
      <c r="T626">
        <f t="shared" si="74"/>
        <v>-15.572042286541576</v>
      </c>
      <c r="U626">
        <f>VLOOKUP(M626,LINE!$A$2:$B$13,2,)</f>
        <v>7</v>
      </c>
      <c r="V626">
        <f>VLOOKUP(L626,Entry_exit!B:P,4,)</f>
        <v>6196</v>
      </c>
      <c r="W626">
        <f>2020 - VLOOKUP(L626, age!$A:$D,4,)</f>
        <v>88</v>
      </c>
      <c r="X626">
        <f>VLOOKUP(H626,'air-quality-london-time-of-day'!E:G,3,FALSE)</f>
        <v>15.2</v>
      </c>
      <c r="Y626">
        <f>VLOOKUP(I626,Weather!F:K,2,)</f>
        <v>6.1475409836065609</v>
      </c>
      <c r="Z626">
        <f>VLOOKUP(I626,Weather!F:K,3,)</f>
        <v>0.28000000000000003</v>
      </c>
      <c r="AA626">
        <f>VLOOKUP(I626,Weather!F:K,4,)</f>
        <v>0.6</v>
      </c>
      <c r="AB626">
        <f>VLOOKUP(I626,Weather!F:K,5,)</f>
        <v>1038</v>
      </c>
      <c r="AC626">
        <f>VLOOKUP(I626,Weather!F:K,6,)</f>
        <v>1</v>
      </c>
    </row>
    <row r="627" spans="1:29" x14ac:dyDescent="0.25">
      <c r="A627" t="s">
        <v>7</v>
      </c>
      <c r="B627" t="s">
        <v>5</v>
      </c>
      <c r="C627" s="1">
        <v>42052.418749999997</v>
      </c>
      <c r="D627" s="3">
        <f t="shared" si="72"/>
        <v>2015</v>
      </c>
      <c r="E627" s="3">
        <f t="shared" si="75"/>
        <v>2</v>
      </c>
      <c r="F627" s="3">
        <f t="shared" si="76"/>
        <v>10</v>
      </c>
      <c r="G627" s="3">
        <f t="shared" si="77"/>
        <v>17</v>
      </c>
      <c r="H627" s="3" t="str">
        <f t="shared" si="78"/>
        <v>2015210</v>
      </c>
      <c r="I627" s="3" t="str">
        <f t="shared" si="79"/>
        <v>201521017</v>
      </c>
      <c r="J627">
        <v>8</v>
      </c>
      <c r="K627">
        <v>4.8</v>
      </c>
      <c r="L627" t="str">
        <f>VLOOKUP(C627,List!$A$2:$C$2089,3,)</f>
        <v>Stanmore</v>
      </c>
      <c r="M627" t="str">
        <f>VLOOKUP(C627,List!$A$2:$C$2089,2,)</f>
        <v>Jubilee</v>
      </c>
      <c r="N627" t="str">
        <f t="shared" si="73"/>
        <v>Stanmore|Jubilee</v>
      </c>
      <c r="O627">
        <f>VLOOKUP(N627,Depth!$A$2:$F$427,3,)</f>
        <v>85</v>
      </c>
      <c r="P627">
        <f>VLOOKUP(N627,Depth!$A$2:$F$427,5,)</f>
        <v>176.8</v>
      </c>
      <c r="Q627">
        <f>VLOOKUP(N627,Depth!$A$2:$F$427,6,)</f>
        <v>8.1999999999999993</v>
      </c>
      <c r="R627">
        <f>VLOOKUP(L627,longitude_latitude!C:J,7,)</f>
        <v>-0.30167142000000002</v>
      </c>
      <c r="S627">
        <f>VLOOKUP(L627,longitude_latitude!C:J,8,)</f>
        <v>51.61921632</v>
      </c>
      <c r="T627">
        <f t="shared" si="74"/>
        <v>-15.572042286541576</v>
      </c>
      <c r="U627">
        <f>VLOOKUP(M627,LINE!$A$2:$B$13,2,)</f>
        <v>7</v>
      </c>
      <c r="V627">
        <f>VLOOKUP(L627,Entry_exit!B:P,4,)</f>
        <v>6196</v>
      </c>
      <c r="W627">
        <f>2020 - VLOOKUP(L627, age!$A:$D,4,)</f>
        <v>88</v>
      </c>
      <c r="X627">
        <f>VLOOKUP(H627,'air-quality-london-time-of-day'!E:G,3,FALSE)</f>
        <v>15.2</v>
      </c>
      <c r="Y627">
        <f>VLOOKUP(I627,Weather!F:K,2,)</f>
        <v>6.1475409836065609</v>
      </c>
      <c r="Z627">
        <f>VLOOKUP(I627,Weather!F:K,3,)</f>
        <v>0.28000000000000003</v>
      </c>
      <c r="AA627">
        <f>VLOOKUP(I627,Weather!F:K,4,)</f>
        <v>0.6</v>
      </c>
      <c r="AB627">
        <f>VLOOKUP(I627,Weather!F:K,5,)</f>
        <v>1038</v>
      </c>
      <c r="AC627">
        <f>VLOOKUP(I627,Weather!F:K,6,)</f>
        <v>1</v>
      </c>
    </row>
    <row r="628" spans="1:29" x14ac:dyDescent="0.25">
      <c r="A628" t="s">
        <v>7</v>
      </c>
      <c r="B628" t="s">
        <v>5</v>
      </c>
      <c r="C628" s="1">
        <v>42052.419444444444</v>
      </c>
      <c r="D628" s="3">
        <f t="shared" si="72"/>
        <v>2015</v>
      </c>
      <c r="E628" s="3">
        <f t="shared" si="75"/>
        <v>2</v>
      </c>
      <c r="F628" s="3">
        <f t="shared" si="76"/>
        <v>10</v>
      </c>
      <c r="G628" s="3">
        <f t="shared" si="77"/>
        <v>17</v>
      </c>
      <c r="H628" s="3" t="str">
        <f t="shared" si="78"/>
        <v>2015210</v>
      </c>
      <c r="I628" s="3" t="str">
        <f t="shared" si="79"/>
        <v>201521017</v>
      </c>
      <c r="J628">
        <v>13</v>
      </c>
      <c r="K628">
        <v>7.8</v>
      </c>
      <c r="L628" t="str">
        <f>VLOOKUP(C628,List!$A$2:$C$2089,3,)</f>
        <v>Stanmore</v>
      </c>
      <c r="M628" t="str">
        <f>VLOOKUP(C628,List!$A$2:$C$2089,2,)</f>
        <v>Jubilee</v>
      </c>
      <c r="N628" t="str">
        <f t="shared" si="73"/>
        <v>Stanmore|Jubilee</v>
      </c>
      <c r="O628">
        <f>VLOOKUP(N628,Depth!$A$2:$F$427,3,)</f>
        <v>85</v>
      </c>
      <c r="P628">
        <f>VLOOKUP(N628,Depth!$A$2:$F$427,5,)</f>
        <v>176.8</v>
      </c>
      <c r="Q628">
        <f>VLOOKUP(N628,Depth!$A$2:$F$427,6,)</f>
        <v>8.1999999999999993</v>
      </c>
      <c r="R628">
        <f>VLOOKUP(L628,longitude_latitude!C:J,7,)</f>
        <v>-0.30167142000000002</v>
      </c>
      <c r="S628">
        <f>VLOOKUP(L628,longitude_latitude!C:J,8,)</f>
        <v>51.61921632</v>
      </c>
      <c r="T628">
        <f t="shared" si="74"/>
        <v>-15.572042286541576</v>
      </c>
      <c r="U628">
        <f>VLOOKUP(M628,LINE!$A$2:$B$13,2,)</f>
        <v>7</v>
      </c>
      <c r="V628">
        <f>VLOOKUP(L628,Entry_exit!B:P,4,)</f>
        <v>6196</v>
      </c>
      <c r="W628">
        <f>2020 - VLOOKUP(L628, age!$A:$D,4,)</f>
        <v>88</v>
      </c>
      <c r="X628">
        <f>VLOOKUP(H628,'air-quality-london-time-of-day'!E:G,3,FALSE)</f>
        <v>15.2</v>
      </c>
      <c r="Y628">
        <f>VLOOKUP(I628,Weather!F:K,2,)</f>
        <v>6.1475409836065609</v>
      </c>
      <c r="Z628">
        <f>VLOOKUP(I628,Weather!F:K,3,)</f>
        <v>0.28000000000000003</v>
      </c>
      <c r="AA628">
        <f>VLOOKUP(I628,Weather!F:K,4,)</f>
        <v>0.6</v>
      </c>
      <c r="AB628">
        <f>VLOOKUP(I628,Weather!F:K,5,)</f>
        <v>1038</v>
      </c>
      <c r="AC628">
        <f>VLOOKUP(I628,Weather!F:K,6,)</f>
        <v>1</v>
      </c>
    </row>
    <row r="629" spans="1:29" x14ac:dyDescent="0.25">
      <c r="A629" t="s">
        <v>7</v>
      </c>
      <c r="B629" t="s">
        <v>5</v>
      </c>
      <c r="C629" s="1">
        <v>42052.420138888891</v>
      </c>
      <c r="D629" s="3">
        <f t="shared" si="72"/>
        <v>2015</v>
      </c>
      <c r="E629" s="3">
        <f t="shared" si="75"/>
        <v>2</v>
      </c>
      <c r="F629" s="3">
        <f t="shared" si="76"/>
        <v>10</v>
      </c>
      <c r="G629" s="3">
        <f t="shared" si="77"/>
        <v>17</v>
      </c>
      <c r="H629" s="3" t="str">
        <f t="shared" si="78"/>
        <v>2015210</v>
      </c>
      <c r="I629" s="3" t="str">
        <f t="shared" si="79"/>
        <v>201521017</v>
      </c>
      <c r="J629">
        <v>10</v>
      </c>
      <c r="K629">
        <v>6</v>
      </c>
      <c r="L629" t="str">
        <f>VLOOKUP(C629,List!$A$2:$C$2089,3,)</f>
        <v>Stanmore</v>
      </c>
      <c r="M629" t="str">
        <f>VLOOKUP(C629,List!$A$2:$C$2089,2,)</f>
        <v>Jubilee</v>
      </c>
      <c r="N629" t="str">
        <f t="shared" si="73"/>
        <v>Stanmore|Jubilee</v>
      </c>
      <c r="O629">
        <f>VLOOKUP(N629,Depth!$A$2:$F$427,3,)</f>
        <v>85</v>
      </c>
      <c r="P629">
        <f>VLOOKUP(N629,Depth!$A$2:$F$427,5,)</f>
        <v>176.8</v>
      </c>
      <c r="Q629">
        <f>VLOOKUP(N629,Depth!$A$2:$F$427,6,)</f>
        <v>8.1999999999999993</v>
      </c>
      <c r="R629">
        <f>VLOOKUP(L629,longitude_latitude!C:J,7,)</f>
        <v>-0.30167142000000002</v>
      </c>
      <c r="S629">
        <f>VLOOKUP(L629,longitude_latitude!C:J,8,)</f>
        <v>51.61921632</v>
      </c>
      <c r="T629">
        <f t="shared" si="74"/>
        <v>-15.572042286541576</v>
      </c>
      <c r="U629">
        <f>VLOOKUP(M629,LINE!$A$2:$B$13,2,)</f>
        <v>7</v>
      </c>
      <c r="V629">
        <f>VLOOKUP(L629,Entry_exit!B:P,4,)</f>
        <v>6196</v>
      </c>
      <c r="W629">
        <f>2020 - VLOOKUP(L629, age!$A:$D,4,)</f>
        <v>88</v>
      </c>
      <c r="X629">
        <f>VLOOKUP(H629,'air-quality-london-time-of-day'!E:G,3,FALSE)</f>
        <v>15.2</v>
      </c>
      <c r="Y629">
        <f>VLOOKUP(I629,Weather!F:K,2,)</f>
        <v>6.1475409836065609</v>
      </c>
      <c r="Z629">
        <f>VLOOKUP(I629,Weather!F:K,3,)</f>
        <v>0.28000000000000003</v>
      </c>
      <c r="AA629">
        <f>VLOOKUP(I629,Weather!F:K,4,)</f>
        <v>0.6</v>
      </c>
      <c r="AB629">
        <f>VLOOKUP(I629,Weather!F:K,5,)</f>
        <v>1038</v>
      </c>
      <c r="AC629">
        <f>VLOOKUP(I629,Weather!F:K,6,)</f>
        <v>1</v>
      </c>
    </row>
    <row r="630" spans="1:29" x14ac:dyDescent="0.25">
      <c r="A630" t="s">
        <v>7</v>
      </c>
      <c r="B630" t="s">
        <v>5</v>
      </c>
      <c r="C630" s="1">
        <v>42052.42083333333</v>
      </c>
      <c r="D630" s="3">
        <f t="shared" si="72"/>
        <v>2015</v>
      </c>
      <c r="E630" s="3">
        <f t="shared" si="75"/>
        <v>2</v>
      </c>
      <c r="F630" s="3">
        <f t="shared" si="76"/>
        <v>10</v>
      </c>
      <c r="G630" s="3">
        <f t="shared" si="77"/>
        <v>17</v>
      </c>
      <c r="H630" s="3" t="str">
        <f t="shared" si="78"/>
        <v>2015210</v>
      </c>
      <c r="I630" s="3" t="str">
        <f t="shared" si="79"/>
        <v>201521017</v>
      </c>
      <c r="J630">
        <v>10</v>
      </c>
      <c r="K630">
        <v>6</v>
      </c>
      <c r="L630" t="str">
        <f>VLOOKUP(C630,List!$A$2:$C$2089,3,)</f>
        <v>Stanmore</v>
      </c>
      <c r="M630" t="str">
        <f>VLOOKUP(C630,List!$A$2:$C$2089,2,)</f>
        <v>Jubilee</v>
      </c>
      <c r="N630" t="str">
        <f t="shared" si="73"/>
        <v>Stanmore|Jubilee</v>
      </c>
      <c r="O630">
        <f>VLOOKUP(N630,Depth!$A$2:$F$427,3,)</f>
        <v>85</v>
      </c>
      <c r="P630">
        <f>VLOOKUP(N630,Depth!$A$2:$F$427,5,)</f>
        <v>176.8</v>
      </c>
      <c r="Q630">
        <f>VLOOKUP(N630,Depth!$A$2:$F$427,6,)</f>
        <v>8.1999999999999993</v>
      </c>
      <c r="R630">
        <f>VLOOKUP(L630,longitude_latitude!C:J,7,)</f>
        <v>-0.30167142000000002</v>
      </c>
      <c r="S630">
        <f>VLOOKUP(L630,longitude_latitude!C:J,8,)</f>
        <v>51.61921632</v>
      </c>
      <c r="T630">
        <f t="shared" si="74"/>
        <v>-15.572042286541576</v>
      </c>
      <c r="U630">
        <f>VLOOKUP(M630,LINE!$A$2:$B$13,2,)</f>
        <v>7</v>
      </c>
      <c r="V630">
        <f>VLOOKUP(L630,Entry_exit!B:P,4,)</f>
        <v>6196</v>
      </c>
      <c r="W630">
        <f>2020 - VLOOKUP(L630, age!$A:$D,4,)</f>
        <v>88</v>
      </c>
      <c r="X630">
        <f>VLOOKUP(H630,'air-quality-london-time-of-day'!E:G,3,FALSE)</f>
        <v>15.2</v>
      </c>
      <c r="Y630">
        <f>VLOOKUP(I630,Weather!F:K,2,)</f>
        <v>6.1475409836065609</v>
      </c>
      <c r="Z630">
        <f>VLOOKUP(I630,Weather!F:K,3,)</f>
        <v>0.28000000000000003</v>
      </c>
      <c r="AA630">
        <f>VLOOKUP(I630,Weather!F:K,4,)</f>
        <v>0.6</v>
      </c>
      <c r="AB630">
        <f>VLOOKUP(I630,Weather!F:K,5,)</f>
        <v>1038</v>
      </c>
      <c r="AC630">
        <f>VLOOKUP(I630,Weather!F:K,6,)</f>
        <v>1</v>
      </c>
    </row>
    <row r="631" spans="1:29" x14ac:dyDescent="0.25">
      <c r="A631" t="s">
        <v>7</v>
      </c>
      <c r="B631" t="s">
        <v>5</v>
      </c>
      <c r="C631" s="1">
        <v>42052.421527777777</v>
      </c>
      <c r="D631" s="3">
        <f t="shared" si="72"/>
        <v>2015</v>
      </c>
      <c r="E631" s="3">
        <f t="shared" si="75"/>
        <v>2</v>
      </c>
      <c r="F631" s="3">
        <f t="shared" si="76"/>
        <v>10</v>
      </c>
      <c r="G631" s="3">
        <f t="shared" si="77"/>
        <v>17</v>
      </c>
      <c r="H631" s="3" t="str">
        <f t="shared" si="78"/>
        <v>2015210</v>
      </c>
      <c r="I631" s="3" t="str">
        <f t="shared" si="79"/>
        <v>201521017</v>
      </c>
      <c r="J631">
        <v>9</v>
      </c>
      <c r="K631">
        <v>5.4</v>
      </c>
      <c r="L631" t="str">
        <f>VLOOKUP(C631,List!$A$2:$C$2089,3,)</f>
        <v>Stanmore</v>
      </c>
      <c r="M631" t="str">
        <f>VLOOKUP(C631,List!$A$2:$C$2089,2,)</f>
        <v>Jubilee</v>
      </c>
      <c r="N631" t="str">
        <f t="shared" si="73"/>
        <v>Stanmore|Jubilee</v>
      </c>
      <c r="O631">
        <f>VLOOKUP(N631,Depth!$A$2:$F$427,3,)</f>
        <v>85</v>
      </c>
      <c r="P631">
        <f>VLOOKUP(N631,Depth!$A$2:$F$427,5,)</f>
        <v>176.8</v>
      </c>
      <c r="Q631">
        <f>VLOOKUP(N631,Depth!$A$2:$F$427,6,)</f>
        <v>8.1999999999999993</v>
      </c>
      <c r="R631">
        <f>VLOOKUP(L631,longitude_latitude!C:J,7,)</f>
        <v>-0.30167142000000002</v>
      </c>
      <c r="S631">
        <f>VLOOKUP(L631,longitude_latitude!C:J,8,)</f>
        <v>51.61921632</v>
      </c>
      <c r="T631">
        <f t="shared" si="74"/>
        <v>-15.572042286541576</v>
      </c>
      <c r="U631">
        <f>VLOOKUP(M631,LINE!$A$2:$B$13,2,)</f>
        <v>7</v>
      </c>
      <c r="V631">
        <f>VLOOKUP(L631,Entry_exit!B:P,4,)</f>
        <v>6196</v>
      </c>
      <c r="W631">
        <f>2020 - VLOOKUP(L631, age!$A:$D,4,)</f>
        <v>88</v>
      </c>
      <c r="X631">
        <f>VLOOKUP(H631,'air-quality-london-time-of-day'!E:G,3,FALSE)</f>
        <v>15.2</v>
      </c>
      <c r="Y631">
        <f>VLOOKUP(I631,Weather!F:K,2,)</f>
        <v>6.1475409836065609</v>
      </c>
      <c r="Z631">
        <f>VLOOKUP(I631,Weather!F:K,3,)</f>
        <v>0.28000000000000003</v>
      </c>
      <c r="AA631">
        <f>VLOOKUP(I631,Weather!F:K,4,)</f>
        <v>0.6</v>
      </c>
      <c r="AB631">
        <f>VLOOKUP(I631,Weather!F:K,5,)</f>
        <v>1038</v>
      </c>
      <c r="AC631">
        <f>VLOOKUP(I631,Weather!F:K,6,)</f>
        <v>1</v>
      </c>
    </row>
    <row r="632" spans="1:29" x14ac:dyDescent="0.25">
      <c r="A632" t="s">
        <v>7</v>
      </c>
      <c r="B632" t="s">
        <v>5</v>
      </c>
      <c r="C632" s="1">
        <v>42052.422222222223</v>
      </c>
      <c r="D632" s="3">
        <f t="shared" si="72"/>
        <v>2015</v>
      </c>
      <c r="E632" s="3">
        <f t="shared" si="75"/>
        <v>2</v>
      </c>
      <c r="F632" s="3">
        <f t="shared" si="76"/>
        <v>10</v>
      </c>
      <c r="G632" s="3">
        <f t="shared" si="77"/>
        <v>17</v>
      </c>
      <c r="H632" s="3" t="str">
        <f t="shared" si="78"/>
        <v>2015210</v>
      </c>
      <c r="I632" s="3" t="str">
        <f t="shared" si="79"/>
        <v>201521017</v>
      </c>
      <c r="J632">
        <v>10</v>
      </c>
      <c r="K632">
        <v>6</v>
      </c>
      <c r="L632" t="str">
        <f>VLOOKUP(C632,List!$A$2:$C$2089,3,)</f>
        <v>Stanmore</v>
      </c>
      <c r="M632" t="str">
        <f>VLOOKUP(C632,List!$A$2:$C$2089,2,)</f>
        <v>Jubilee</v>
      </c>
      <c r="N632" t="str">
        <f t="shared" si="73"/>
        <v>Stanmore|Jubilee</v>
      </c>
      <c r="O632">
        <f>VLOOKUP(N632,Depth!$A$2:$F$427,3,)</f>
        <v>85</v>
      </c>
      <c r="P632">
        <f>VLOOKUP(N632,Depth!$A$2:$F$427,5,)</f>
        <v>176.8</v>
      </c>
      <c r="Q632">
        <f>VLOOKUP(N632,Depth!$A$2:$F$427,6,)</f>
        <v>8.1999999999999993</v>
      </c>
      <c r="R632">
        <f>VLOOKUP(L632,longitude_latitude!C:J,7,)</f>
        <v>-0.30167142000000002</v>
      </c>
      <c r="S632">
        <f>VLOOKUP(L632,longitude_latitude!C:J,8,)</f>
        <v>51.61921632</v>
      </c>
      <c r="T632">
        <f t="shared" si="74"/>
        <v>-15.572042286541576</v>
      </c>
      <c r="U632">
        <f>VLOOKUP(M632,LINE!$A$2:$B$13,2,)</f>
        <v>7</v>
      </c>
      <c r="V632">
        <f>VLOOKUP(L632,Entry_exit!B:P,4,)</f>
        <v>6196</v>
      </c>
      <c r="W632">
        <f>2020 - VLOOKUP(L632, age!$A:$D,4,)</f>
        <v>88</v>
      </c>
      <c r="X632">
        <f>VLOOKUP(H632,'air-quality-london-time-of-day'!E:G,3,FALSE)</f>
        <v>15.2</v>
      </c>
      <c r="Y632">
        <f>VLOOKUP(I632,Weather!F:K,2,)</f>
        <v>6.1475409836065609</v>
      </c>
      <c r="Z632">
        <f>VLOOKUP(I632,Weather!F:K,3,)</f>
        <v>0.28000000000000003</v>
      </c>
      <c r="AA632">
        <f>VLOOKUP(I632,Weather!F:K,4,)</f>
        <v>0.6</v>
      </c>
      <c r="AB632">
        <f>VLOOKUP(I632,Weather!F:K,5,)</f>
        <v>1038</v>
      </c>
      <c r="AC632">
        <f>VLOOKUP(I632,Weather!F:K,6,)</f>
        <v>1</v>
      </c>
    </row>
    <row r="633" spans="1:29" x14ac:dyDescent="0.25">
      <c r="A633" t="s">
        <v>7</v>
      </c>
      <c r="B633" t="s">
        <v>5</v>
      </c>
      <c r="C633" s="1">
        <v>42052.42291666667</v>
      </c>
      <c r="D633" s="3">
        <f t="shared" si="72"/>
        <v>2015</v>
      </c>
      <c r="E633" s="3">
        <f t="shared" si="75"/>
        <v>2</v>
      </c>
      <c r="F633" s="3">
        <f t="shared" si="76"/>
        <v>10</v>
      </c>
      <c r="G633" s="3">
        <f t="shared" si="77"/>
        <v>17</v>
      </c>
      <c r="H633" s="3" t="str">
        <f t="shared" si="78"/>
        <v>2015210</v>
      </c>
      <c r="I633" s="3" t="str">
        <f t="shared" si="79"/>
        <v>201521017</v>
      </c>
      <c r="J633">
        <v>11</v>
      </c>
      <c r="K633">
        <v>6.6</v>
      </c>
      <c r="L633" t="str">
        <f>VLOOKUP(C633,List!$A$2:$C$2089,3,)</f>
        <v>Stanmore</v>
      </c>
      <c r="M633" t="str">
        <f>VLOOKUP(C633,List!$A$2:$C$2089,2,)</f>
        <v>Jubilee</v>
      </c>
      <c r="N633" t="str">
        <f t="shared" si="73"/>
        <v>Stanmore|Jubilee</v>
      </c>
      <c r="O633">
        <f>VLOOKUP(N633,Depth!$A$2:$F$427,3,)</f>
        <v>85</v>
      </c>
      <c r="P633">
        <f>VLOOKUP(N633,Depth!$A$2:$F$427,5,)</f>
        <v>176.8</v>
      </c>
      <c r="Q633">
        <f>VLOOKUP(N633,Depth!$A$2:$F$427,6,)</f>
        <v>8.1999999999999993</v>
      </c>
      <c r="R633">
        <f>VLOOKUP(L633,longitude_latitude!C:J,7,)</f>
        <v>-0.30167142000000002</v>
      </c>
      <c r="S633">
        <f>VLOOKUP(L633,longitude_latitude!C:J,8,)</f>
        <v>51.61921632</v>
      </c>
      <c r="T633">
        <f t="shared" si="74"/>
        <v>-15.572042286541576</v>
      </c>
      <c r="U633">
        <f>VLOOKUP(M633,LINE!$A$2:$B$13,2,)</f>
        <v>7</v>
      </c>
      <c r="V633">
        <f>VLOOKUP(L633,Entry_exit!B:P,4,)</f>
        <v>6196</v>
      </c>
      <c r="W633">
        <f>2020 - VLOOKUP(L633, age!$A:$D,4,)</f>
        <v>88</v>
      </c>
      <c r="X633">
        <f>VLOOKUP(H633,'air-quality-london-time-of-day'!E:G,3,FALSE)</f>
        <v>15.2</v>
      </c>
      <c r="Y633">
        <f>VLOOKUP(I633,Weather!F:K,2,)</f>
        <v>6.1475409836065609</v>
      </c>
      <c r="Z633">
        <f>VLOOKUP(I633,Weather!F:K,3,)</f>
        <v>0.28000000000000003</v>
      </c>
      <c r="AA633">
        <f>VLOOKUP(I633,Weather!F:K,4,)</f>
        <v>0.6</v>
      </c>
      <c r="AB633">
        <f>VLOOKUP(I633,Weather!F:K,5,)</f>
        <v>1038</v>
      </c>
      <c r="AC633">
        <f>VLOOKUP(I633,Weather!F:K,6,)</f>
        <v>1</v>
      </c>
    </row>
    <row r="634" spans="1:29" x14ac:dyDescent="0.25">
      <c r="A634" t="s">
        <v>7</v>
      </c>
      <c r="B634" t="s">
        <v>5</v>
      </c>
      <c r="C634" s="1">
        <v>42052.423611111109</v>
      </c>
      <c r="D634" s="3">
        <f t="shared" si="72"/>
        <v>2015</v>
      </c>
      <c r="E634" s="3">
        <f t="shared" si="75"/>
        <v>2</v>
      </c>
      <c r="F634" s="3">
        <f t="shared" si="76"/>
        <v>10</v>
      </c>
      <c r="G634" s="3">
        <f t="shared" si="77"/>
        <v>17</v>
      </c>
      <c r="H634" s="3" t="str">
        <f t="shared" si="78"/>
        <v>2015210</v>
      </c>
      <c r="I634" s="3" t="str">
        <f t="shared" si="79"/>
        <v>201521017</v>
      </c>
      <c r="J634">
        <v>10</v>
      </c>
      <c r="K634">
        <v>6</v>
      </c>
      <c r="L634" t="str">
        <f>VLOOKUP(C634,List!$A$2:$C$2089,3,)</f>
        <v>Canons Park</v>
      </c>
      <c r="M634" t="str">
        <f>VLOOKUP(C634,List!$A$2:$C$2089,2,)</f>
        <v>Jubilee</v>
      </c>
      <c r="N634" t="str">
        <f t="shared" si="73"/>
        <v>Canons Park|Jubilee</v>
      </c>
      <c r="O634">
        <f>VLOOKUP(N634,Depth!$A$2:$F$427,3,)</f>
        <v>65</v>
      </c>
      <c r="P634">
        <f>VLOOKUP(N634,Depth!$A$2:$F$427,5,)</f>
        <v>170.1</v>
      </c>
      <c r="Q634">
        <f>VLOOKUP(N634,Depth!$A$2:$F$427,6,)</f>
        <v>-5.0999999999999996</v>
      </c>
      <c r="R634">
        <f>VLOOKUP(L634,longitude_latitude!C:J,7,)</f>
        <v>-0.29310256099999998</v>
      </c>
      <c r="S634">
        <f>VLOOKUP(L634,longitude_latitude!C:J,8,)</f>
        <v>51.607212939999997</v>
      </c>
      <c r="T634">
        <f t="shared" si="74"/>
        <v>-15.126206278786338</v>
      </c>
      <c r="U634">
        <f>VLOOKUP(M634,LINE!$A$2:$B$13,2,)</f>
        <v>7</v>
      </c>
      <c r="V634">
        <f>VLOOKUP(L634,Entry_exit!B:P,4,)</f>
        <v>4578</v>
      </c>
      <c r="W634">
        <f>2020 - VLOOKUP(L634, age!$A:$D,4,)</f>
        <v>88</v>
      </c>
      <c r="X634">
        <f>VLOOKUP(H634,'air-quality-london-time-of-day'!E:G,3,FALSE)</f>
        <v>15.2</v>
      </c>
      <c r="Y634">
        <f>VLOOKUP(I634,Weather!F:K,2,)</f>
        <v>6.1475409836065609</v>
      </c>
      <c r="Z634">
        <f>VLOOKUP(I634,Weather!F:K,3,)</f>
        <v>0.28000000000000003</v>
      </c>
      <c r="AA634">
        <f>VLOOKUP(I634,Weather!F:K,4,)</f>
        <v>0.6</v>
      </c>
      <c r="AB634">
        <f>VLOOKUP(I634,Weather!F:K,5,)</f>
        <v>1038</v>
      </c>
      <c r="AC634">
        <f>VLOOKUP(I634,Weather!F:K,6,)</f>
        <v>1</v>
      </c>
    </row>
    <row r="635" spans="1:29" x14ac:dyDescent="0.25">
      <c r="A635" t="s">
        <v>7</v>
      </c>
      <c r="B635" t="s">
        <v>5</v>
      </c>
      <c r="C635" s="1">
        <v>42052.424305555556</v>
      </c>
      <c r="D635" s="3">
        <f t="shared" si="72"/>
        <v>2015</v>
      </c>
      <c r="E635" s="3">
        <f t="shared" si="75"/>
        <v>2</v>
      </c>
      <c r="F635" s="3">
        <f t="shared" si="76"/>
        <v>10</v>
      </c>
      <c r="G635" s="3">
        <f t="shared" si="77"/>
        <v>17</v>
      </c>
      <c r="H635" s="3" t="str">
        <f t="shared" si="78"/>
        <v>2015210</v>
      </c>
      <c r="I635" s="3" t="str">
        <f t="shared" si="79"/>
        <v>201521017</v>
      </c>
      <c r="J635">
        <v>15</v>
      </c>
      <c r="K635">
        <v>9</v>
      </c>
      <c r="L635" t="str">
        <f>VLOOKUP(C635,List!$A$2:$C$2089,3,)</f>
        <v>Canons Park</v>
      </c>
      <c r="M635" t="str">
        <f>VLOOKUP(C635,List!$A$2:$C$2089,2,)</f>
        <v>Jubilee</v>
      </c>
      <c r="N635" t="str">
        <f t="shared" si="73"/>
        <v>Canons Park|Jubilee</v>
      </c>
      <c r="O635">
        <f>VLOOKUP(N635,Depth!$A$2:$F$427,3,)</f>
        <v>65</v>
      </c>
      <c r="P635">
        <f>VLOOKUP(N635,Depth!$A$2:$F$427,5,)</f>
        <v>170.1</v>
      </c>
      <c r="Q635">
        <f>VLOOKUP(N635,Depth!$A$2:$F$427,6,)</f>
        <v>-5.0999999999999996</v>
      </c>
      <c r="R635">
        <f>VLOOKUP(L635,longitude_latitude!C:J,7,)</f>
        <v>-0.29310256099999998</v>
      </c>
      <c r="S635">
        <f>VLOOKUP(L635,longitude_latitude!C:J,8,)</f>
        <v>51.607212939999997</v>
      </c>
      <c r="T635">
        <f t="shared" si="74"/>
        <v>-15.126206278786338</v>
      </c>
      <c r="U635">
        <f>VLOOKUP(M635,LINE!$A$2:$B$13,2,)</f>
        <v>7</v>
      </c>
      <c r="V635">
        <f>VLOOKUP(L635,Entry_exit!B:P,4,)</f>
        <v>4578</v>
      </c>
      <c r="W635">
        <f>2020 - VLOOKUP(L635, age!$A:$D,4,)</f>
        <v>88</v>
      </c>
      <c r="X635">
        <f>VLOOKUP(H635,'air-quality-london-time-of-day'!E:G,3,FALSE)</f>
        <v>15.2</v>
      </c>
      <c r="Y635">
        <f>VLOOKUP(I635,Weather!F:K,2,)</f>
        <v>6.1475409836065609</v>
      </c>
      <c r="Z635">
        <f>VLOOKUP(I635,Weather!F:K,3,)</f>
        <v>0.28000000000000003</v>
      </c>
      <c r="AA635">
        <f>VLOOKUP(I635,Weather!F:K,4,)</f>
        <v>0.6</v>
      </c>
      <c r="AB635">
        <f>VLOOKUP(I635,Weather!F:K,5,)</f>
        <v>1038</v>
      </c>
      <c r="AC635">
        <f>VLOOKUP(I635,Weather!F:K,6,)</f>
        <v>1</v>
      </c>
    </row>
    <row r="636" spans="1:29" x14ac:dyDescent="0.25">
      <c r="A636" t="s">
        <v>7</v>
      </c>
      <c r="B636" t="s">
        <v>5</v>
      </c>
      <c r="C636" s="1">
        <v>42052.425000000003</v>
      </c>
      <c r="D636" s="3">
        <f t="shared" si="72"/>
        <v>2015</v>
      </c>
      <c r="E636" s="3">
        <f t="shared" si="75"/>
        <v>2</v>
      </c>
      <c r="F636" s="3">
        <f t="shared" si="76"/>
        <v>10</v>
      </c>
      <c r="G636" s="3">
        <f t="shared" si="77"/>
        <v>17</v>
      </c>
      <c r="H636" s="3" t="str">
        <f t="shared" si="78"/>
        <v>2015210</v>
      </c>
      <c r="I636" s="3" t="str">
        <f t="shared" si="79"/>
        <v>201521017</v>
      </c>
      <c r="J636">
        <v>18</v>
      </c>
      <c r="K636">
        <v>10.8</v>
      </c>
      <c r="L636" t="str">
        <f>VLOOKUP(C636,List!$A$2:$C$2089,3,)</f>
        <v>Queensbury</v>
      </c>
      <c r="M636" t="str">
        <f>VLOOKUP(C636,List!$A$2:$C$2089,2,)</f>
        <v>Jubilee</v>
      </c>
      <c r="N636" t="str">
        <f t="shared" si="73"/>
        <v>Queensbury|Jubilee</v>
      </c>
      <c r="O636">
        <f>VLOOKUP(N636,Depth!$A$2:$F$427,3,)</f>
        <v>48</v>
      </c>
      <c r="P636">
        <f>VLOOKUP(N636,Depth!$A$2:$F$427,5,)</f>
        <v>151.19999999999999</v>
      </c>
      <c r="Q636">
        <f>VLOOKUP(N636,Depth!$A$2:$F$427,6,)</f>
        <v>-3.2</v>
      </c>
      <c r="R636">
        <f>VLOOKUP(L636,longitude_latitude!C:J,7,)</f>
        <v>-0.28462981700000001</v>
      </c>
      <c r="S636">
        <f>VLOOKUP(L636,longitude_latitude!C:J,8,)</f>
        <v>51.593699620000002</v>
      </c>
      <c r="T636">
        <f t="shared" si="74"/>
        <v>-14.68510528119357</v>
      </c>
      <c r="U636">
        <f>VLOOKUP(M636,LINE!$A$2:$B$13,2,)</f>
        <v>7</v>
      </c>
      <c r="V636">
        <f>VLOOKUP(L636,Entry_exit!B:P,4,)</f>
        <v>7370</v>
      </c>
      <c r="W636">
        <f>2020 - VLOOKUP(L636, age!$A:$D,4,)</f>
        <v>86</v>
      </c>
      <c r="X636">
        <f>VLOOKUP(H636,'air-quality-london-time-of-day'!E:G,3,FALSE)</f>
        <v>15.2</v>
      </c>
      <c r="Y636">
        <f>VLOOKUP(I636,Weather!F:K,2,)</f>
        <v>6.1475409836065609</v>
      </c>
      <c r="Z636">
        <f>VLOOKUP(I636,Weather!F:K,3,)</f>
        <v>0.28000000000000003</v>
      </c>
      <c r="AA636">
        <f>VLOOKUP(I636,Weather!F:K,4,)</f>
        <v>0.6</v>
      </c>
      <c r="AB636">
        <f>VLOOKUP(I636,Weather!F:K,5,)</f>
        <v>1038</v>
      </c>
      <c r="AC636">
        <f>VLOOKUP(I636,Weather!F:K,6,)</f>
        <v>1</v>
      </c>
    </row>
    <row r="637" spans="1:29" x14ac:dyDescent="0.25">
      <c r="A637" t="s">
        <v>7</v>
      </c>
      <c r="B637" t="s">
        <v>5</v>
      </c>
      <c r="C637" s="1">
        <v>42052.425694444442</v>
      </c>
      <c r="D637" s="3">
        <f t="shared" si="72"/>
        <v>2015</v>
      </c>
      <c r="E637" s="3">
        <f t="shared" si="75"/>
        <v>2</v>
      </c>
      <c r="F637" s="3">
        <f t="shared" si="76"/>
        <v>10</v>
      </c>
      <c r="G637" s="3">
        <f t="shared" si="77"/>
        <v>17</v>
      </c>
      <c r="H637" s="3" t="str">
        <f t="shared" si="78"/>
        <v>2015210</v>
      </c>
      <c r="I637" s="3" t="str">
        <f t="shared" si="79"/>
        <v>201521017</v>
      </c>
      <c r="J637">
        <v>26</v>
      </c>
      <c r="K637">
        <v>15.6</v>
      </c>
      <c r="L637" t="str">
        <f>VLOOKUP(C637,List!$A$2:$C$2089,3,)</f>
        <v>Queensbury</v>
      </c>
      <c r="M637" t="str">
        <f>VLOOKUP(C637,List!$A$2:$C$2089,2,)</f>
        <v>Jubilee</v>
      </c>
      <c r="N637" t="str">
        <f t="shared" si="73"/>
        <v>Queensbury|Jubilee</v>
      </c>
      <c r="O637">
        <f>VLOOKUP(N637,Depth!$A$2:$F$427,3,)</f>
        <v>48</v>
      </c>
      <c r="P637">
        <f>VLOOKUP(N637,Depth!$A$2:$F$427,5,)</f>
        <v>151.19999999999999</v>
      </c>
      <c r="Q637">
        <f>VLOOKUP(N637,Depth!$A$2:$F$427,6,)</f>
        <v>-3.2</v>
      </c>
      <c r="R637">
        <f>VLOOKUP(L637,longitude_latitude!C:J,7,)</f>
        <v>-0.28462981700000001</v>
      </c>
      <c r="S637">
        <f>VLOOKUP(L637,longitude_latitude!C:J,8,)</f>
        <v>51.593699620000002</v>
      </c>
      <c r="T637">
        <f t="shared" si="74"/>
        <v>-14.68510528119357</v>
      </c>
      <c r="U637">
        <f>VLOOKUP(M637,LINE!$A$2:$B$13,2,)</f>
        <v>7</v>
      </c>
      <c r="V637">
        <f>VLOOKUP(L637,Entry_exit!B:P,4,)</f>
        <v>7370</v>
      </c>
      <c r="W637">
        <f>2020 - VLOOKUP(L637, age!$A:$D,4,)</f>
        <v>86</v>
      </c>
      <c r="X637">
        <f>VLOOKUP(H637,'air-quality-london-time-of-day'!E:G,3,FALSE)</f>
        <v>15.2</v>
      </c>
      <c r="Y637">
        <f>VLOOKUP(I637,Weather!F:K,2,)</f>
        <v>6.1475409836065609</v>
      </c>
      <c r="Z637">
        <f>VLOOKUP(I637,Weather!F:K,3,)</f>
        <v>0.28000000000000003</v>
      </c>
      <c r="AA637">
        <f>VLOOKUP(I637,Weather!F:K,4,)</f>
        <v>0.6</v>
      </c>
      <c r="AB637">
        <f>VLOOKUP(I637,Weather!F:K,5,)</f>
        <v>1038</v>
      </c>
      <c r="AC637">
        <f>VLOOKUP(I637,Weather!F:K,6,)</f>
        <v>1</v>
      </c>
    </row>
    <row r="638" spans="1:29" x14ac:dyDescent="0.25">
      <c r="A638" t="s">
        <v>7</v>
      </c>
      <c r="B638" t="s">
        <v>5</v>
      </c>
      <c r="C638" s="1">
        <v>42052.426388888889</v>
      </c>
      <c r="D638" s="3">
        <f t="shared" si="72"/>
        <v>2015</v>
      </c>
      <c r="E638" s="3">
        <f t="shared" si="75"/>
        <v>2</v>
      </c>
      <c r="F638" s="3">
        <f t="shared" si="76"/>
        <v>10</v>
      </c>
      <c r="G638" s="3">
        <f t="shared" si="77"/>
        <v>17</v>
      </c>
      <c r="H638" s="3" t="str">
        <f t="shared" si="78"/>
        <v>2015210</v>
      </c>
      <c r="I638" s="3" t="str">
        <f t="shared" si="79"/>
        <v>201521017</v>
      </c>
      <c r="J638">
        <v>25</v>
      </c>
      <c r="K638">
        <v>15</v>
      </c>
      <c r="L638" t="str">
        <f>VLOOKUP(C638,List!$A$2:$C$2089,3,)</f>
        <v>Kingsbury</v>
      </c>
      <c r="M638" t="str">
        <f>VLOOKUP(C638,List!$A$2:$C$2089,2,)</f>
        <v>Jubilee</v>
      </c>
      <c r="N638" t="str">
        <f t="shared" si="73"/>
        <v>Kingsbury|Jubilee</v>
      </c>
      <c r="O638">
        <f>VLOOKUP(N638,Depth!$A$2:$F$427,3,)</f>
        <v>43</v>
      </c>
      <c r="P638">
        <f>VLOOKUP(N638,Depth!$A$2:$F$427,5,)</f>
        <v>138.30000000000001</v>
      </c>
      <c r="Q638">
        <f>VLOOKUP(N638,Depth!$A$2:$F$427,6,)</f>
        <v>4.7</v>
      </c>
      <c r="R638">
        <f>VLOOKUP(L638,longitude_latitude!C:J,7,)</f>
        <v>-0.277052309</v>
      </c>
      <c r="S638">
        <f>VLOOKUP(L638,longitude_latitude!C:J,8,)</f>
        <v>51.584142030000002</v>
      </c>
      <c r="T638">
        <f t="shared" si="74"/>
        <v>-14.291505657195447</v>
      </c>
      <c r="U638">
        <f>VLOOKUP(M638,LINE!$A$2:$B$13,2,)</f>
        <v>7</v>
      </c>
      <c r="V638">
        <f>VLOOKUP(L638,Entry_exit!B:P,4,)</f>
        <v>8169</v>
      </c>
      <c r="W638">
        <f>2020 - VLOOKUP(L638, age!$A:$D,4,)</f>
        <v>88</v>
      </c>
      <c r="X638">
        <f>VLOOKUP(H638,'air-quality-london-time-of-day'!E:G,3,FALSE)</f>
        <v>15.2</v>
      </c>
      <c r="Y638">
        <f>VLOOKUP(I638,Weather!F:K,2,)</f>
        <v>6.1475409836065609</v>
      </c>
      <c r="Z638">
        <f>VLOOKUP(I638,Weather!F:K,3,)</f>
        <v>0.28000000000000003</v>
      </c>
      <c r="AA638">
        <f>VLOOKUP(I638,Weather!F:K,4,)</f>
        <v>0.6</v>
      </c>
      <c r="AB638">
        <f>VLOOKUP(I638,Weather!F:K,5,)</f>
        <v>1038</v>
      </c>
      <c r="AC638">
        <f>VLOOKUP(I638,Weather!F:K,6,)</f>
        <v>1</v>
      </c>
    </row>
    <row r="639" spans="1:29" x14ac:dyDescent="0.25">
      <c r="A639" t="s">
        <v>7</v>
      </c>
      <c r="B639" t="s">
        <v>5</v>
      </c>
      <c r="C639" s="1">
        <v>42052.427083333336</v>
      </c>
      <c r="D639" s="3">
        <f t="shared" si="72"/>
        <v>2015</v>
      </c>
      <c r="E639" s="3">
        <f t="shared" si="75"/>
        <v>2</v>
      </c>
      <c r="F639" s="3">
        <f t="shared" si="76"/>
        <v>10</v>
      </c>
      <c r="G639" s="3">
        <f t="shared" si="77"/>
        <v>17</v>
      </c>
      <c r="H639" s="3" t="str">
        <f t="shared" si="78"/>
        <v>2015210</v>
      </c>
      <c r="I639" s="3" t="str">
        <f t="shared" si="79"/>
        <v>201521017</v>
      </c>
      <c r="J639">
        <v>13</v>
      </c>
      <c r="K639">
        <v>7.8</v>
      </c>
      <c r="L639" t="str">
        <f>VLOOKUP(C639,List!$A$2:$C$2089,3,)</f>
        <v>Kingsbury</v>
      </c>
      <c r="M639" t="str">
        <f>VLOOKUP(C639,List!$A$2:$C$2089,2,)</f>
        <v>Jubilee</v>
      </c>
      <c r="N639" t="str">
        <f t="shared" si="73"/>
        <v>Kingsbury|Jubilee</v>
      </c>
      <c r="O639">
        <f>VLOOKUP(N639,Depth!$A$2:$F$427,3,)</f>
        <v>43</v>
      </c>
      <c r="P639">
        <f>VLOOKUP(N639,Depth!$A$2:$F$427,5,)</f>
        <v>138.30000000000001</v>
      </c>
      <c r="Q639">
        <f>VLOOKUP(N639,Depth!$A$2:$F$427,6,)</f>
        <v>4.7</v>
      </c>
      <c r="R639">
        <f>VLOOKUP(L639,longitude_latitude!C:J,7,)</f>
        <v>-0.277052309</v>
      </c>
      <c r="S639">
        <f>VLOOKUP(L639,longitude_latitude!C:J,8,)</f>
        <v>51.584142030000002</v>
      </c>
      <c r="T639">
        <f t="shared" si="74"/>
        <v>-14.291505657195447</v>
      </c>
      <c r="U639">
        <f>VLOOKUP(M639,LINE!$A$2:$B$13,2,)</f>
        <v>7</v>
      </c>
      <c r="V639">
        <f>VLOOKUP(L639,Entry_exit!B:P,4,)</f>
        <v>8169</v>
      </c>
      <c r="W639">
        <f>2020 - VLOOKUP(L639, age!$A:$D,4,)</f>
        <v>88</v>
      </c>
      <c r="X639">
        <f>VLOOKUP(H639,'air-quality-london-time-of-day'!E:G,3,FALSE)</f>
        <v>15.2</v>
      </c>
      <c r="Y639">
        <f>VLOOKUP(I639,Weather!F:K,2,)</f>
        <v>6.1475409836065609</v>
      </c>
      <c r="Z639">
        <f>VLOOKUP(I639,Weather!F:K,3,)</f>
        <v>0.28000000000000003</v>
      </c>
      <c r="AA639">
        <f>VLOOKUP(I639,Weather!F:K,4,)</f>
        <v>0.6</v>
      </c>
      <c r="AB639">
        <f>VLOOKUP(I639,Weather!F:K,5,)</f>
        <v>1038</v>
      </c>
      <c r="AC639">
        <f>VLOOKUP(I639,Weather!F:K,6,)</f>
        <v>1</v>
      </c>
    </row>
    <row r="640" spans="1:29" x14ac:dyDescent="0.25">
      <c r="A640" t="s">
        <v>7</v>
      </c>
      <c r="B640" t="s">
        <v>5</v>
      </c>
      <c r="C640" s="1">
        <v>42052.427777777775</v>
      </c>
      <c r="D640" s="3">
        <f t="shared" ref="D640:D703" si="80">YEAR(C640)</f>
        <v>2015</v>
      </c>
      <c r="E640" s="3">
        <f t="shared" si="75"/>
        <v>2</v>
      </c>
      <c r="F640" s="3">
        <f t="shared" si="76"/>
        <v>10</v>
      </c>
      <c r="G640" s="3">
        <f t="shared" si="77"/>
        <v>17</v>
      </c>
      <c r="H640" s="3" t="str">
        <f t="shared" si="78"/>
        <v>2015210</v>
      </c>
      <c r="I640" s="3" t="str">
        <f t="shared" si="79"/>
        <v>201521017</v>
      </c>
      <c r="J640">
        <v>13</v>
      </c>
      <c r="K640">
        <v>7.8</v>
      </c>
      <c r="L640" t="str">
        <f>VLOOKUP(C640,List!$A$2:$C$2089,3,)</f>
        <v>Kingsbury</v>
      </c>
      <c r="M640" t="str">
        <f>VLOOKUP(C640,List!$A$2:$C$2089,2,)</f>
        <v>Jubilee</v>
      </c>
      <c r="N640" t="str">
        <f t="shared" ref="N640:N703" si="81">L640&amp;"|"&amp;M640</f>
        <v>Kingsbury|Jubilee</v>
      </c>
      <c r="O640">
        <f>VLOOKUP(N640,Depth!$A$2:$F$427,3,)</f>
        <v>43</v>
      </c>
      <c r="P640">
        <f>VLOOKUP(N640,Depth!$A$2:$F$427,5,)</f>
        <v>138.30000000000001</v>
      </c>
      <c r="Q640">
        <f>VLOOKUP(N640,Depth!$A$2:$F$427,6,)</f>
        <v>4.7</v>
      </c>
      <c r="R640">
        <f>VLOOKUP(L640,longitude_latitude!C:J,7,)</f>
        <v>-0.277052309</v>
      </c>
      <c r="S640">
        <f>VLOOKUP(L640,longitude_latitude!C:J,8,)</f>
        <v>51.584142030000002</v>
      </c>
      <c r="T640">
        <f t="shared" ref="T640:T703" si="82">R640*S640</f>
        <v>-14.291505657195447</v>
      </c>
      <c r="U640">
        <f>VLOOKUP(M640,LINE!$A$2:$B$13,2,)</f>
        <v>7</v>
      </c>
      <c r="V640">
        <f>VLOOKUP(L640,Entry_exit!B:P,4,)</f>
        <v>8169</v>
      </c>
      <c r="W640">
        <f>2020 - VLOOKUP(L640, age!$A:$D,4,)</f>
        <v>88</v>
      </c>
      <c r="X640">
        <f>VLOOKUP(H640,'air-quality-london-time-of-day'!E:G,3,FALSE)</f>
        <v>15.2</v>
      </c>
      <c r="Y640">
        <f>VLOOKUP(I640,Weather!F:K,2,)</f>
        <v>6.1475409836065609</v>
      </c>
      <c r="Z640">
        <f>VLOOKUP(I640,Weather!F:K,3,)</f>
        <v>0.28000000000000003</v>
      </c>
      <c r="AA640">
        <f>VLOOKUP(I640,Weather!F:K,4,)</f>
        <v>0.6</v>
      </c>
      <c r="AB640">
        <f>VLOOKUP(I640,Weather!F:K,5,)</f>
        <v>1038</v>
      </c>
      <c r="AC640">
        <f>VLOOKUP(I640,Weather!F:K,6,)</f>
        <v>1</v>
      </c>
    </row>
    <row r="641" spans="1:29" x14ac:dyDescent="0.25">
      <c r="A641" t="s">
        <v>7</v>
      </c>
      <c r="B641" t="s">
        <v>5</v>
      </c>
      <c r="C641" s="1">
        <v>42052.428472222222</v>
      </c>
      <c r="D641" s="3">
        <f t="shared" si="80"/>
        <v>2015</v>
      </c>
      <c r="E641" s="3">
        <f t="shared" si="75"/>
        <v>2</v>
      </c>
      <c r="F641" s="3">
        <f t="shared" si="76"/>
        <v>10</v>
      </c>
      <c r="G641" s="3">
        <f t="shared" si="77"/>
        <v>17</v>
      </c>
      <c r="H641" s="3" t="str">
        <f t="shared" si="78"/>
        <v>2015210</v>
      </c>
      <c r="I641" s="3" t="str">
        <f t="shared" si="79"/>
        <v>201521017</v>
      </c>
      <c r="J641">
        <v>14</v>
      </c>
      <c r="K641">
        <v>8.4</v>
      </c>
      <c r="L641" t="str">
        <f>VLOOKUP(C641,List!$A$2:$C$2089,3,)</f>
        <v>Wembley Park</v>
      </c>
      <c r="M641" t="str">
        <f>VLOOKUP(C641,List!$A$2:$C$2089,2,)</f>
        <v>Jubilee</v>
      </c>
      <c r="N641" t="str">
        <f t="shared" si="81"/>
        <v>Wembley Park|Jubilee</v>
      </c>
      <c r="O641">
        <f>VLOOKUP(N641,Depth!$A$2:$F$427,3,)</f>
        <v>41</v>
      </c>
      <c r="P641">
        <f>VLOOKUP(N641,Depth!$A$2:$F$427,5,)</f>
        <v>136.69999999999999</v>
      </c>
      <c r="Q641">
        <f>VLOOKUP(N641,Depth!$A$2:$F$427,6,)</f>
        <v>4.3</v>
      </c>
      <c r="R641">
        <f>VLOOKUP(L641,longitude_latitude!C:J,7,)</f>
        <v>-0.27845863799999998</v>
      </c>
      <c r="S641">
        <f>VLOOKUP(L641,longitude_latitude!C:J,8,)</f>
        <v>51.563259379999998</v>
      </c>
      <c r="T641">
        <f t="shared" si="82"/>
        <v>-14.358234977795522</v>
      </c>
      <c r="U641">
        <f>VLOOKUP(M641,LINE!$A$2:$B$13,2,)</f>
        <v>7</v>
      </c>
      <c r="V641">
        <f>VLOOKUP(L641,Entry_exit!B:P,4,)</f>
        <v>21679</v>
      </c>
      <c r="W641">
        <f>2020 - VLOOKUP(L641, age!$A:$D,4,)</f>
        <v>127</v>
      </c>
      <c r="X641">
        <f>VLOOKUP(H641,'air-quality-london-time-of-day'!E:G,3,FALSE)</f>
        <v>15.2</v>
      </c>
      <c r="Y641">
        <f>VLOOKUP(I641,Weather!F:K,2,)</f>
        <v>6.1475409836065609</v>
      </c>
      <c r="Z641">
        <f>VLOOKUP(I641,Weather!F:K,3,)</f>
        <v>0.28000000000000003</v>
      </c>
      <c r="AA641">
        <f>VLOOKUP(I641,Weather!F:K,4,)</f>
        <v>0.6</v>
      </c>
      <c r="AB641">
        <f>VLOOKUP(I641,Weather!F:K,5,)</f>
        <v>1038</v>
      </c>
      <c r="AC641">
        <f>VLOOKUP(I641,Weather!F:K,6,)</f>
        <v>1</v>
      </c>
    </row>
    <row r="642" spans="1:29" x14ac:dyDescent="0.25">
      <c r="A642" t="s">
        <v>7</v>
      </c>
      <c r="B642" t="s">
        <v>5</v>
      </c>
      <c r="C642" s="1">
        <v>42052.429166666669</v>
      </c>
      <c r="D642" s="3">
        <f t="shared" si="80"/>
        <v>2015</v>
      </c>
      <c r="E642" s="3">
        <f t="shared" si="75"/>
        <v>2</v>
      </c>
      <c r="F642" s="3">
        <f t="shared" si="76"/>
        <v>10</v>
      </c>
      <c r="G642" s="3">
        <f t="shared" si="77"/>
        <v>17</v>
      </c>
      <c r="H642" s="3" t="str">
        <f t="shared" si="78"/>
        <v>2015210</v>
      </c>
      <c r="I642" s="3" t="str">
        <f t="shared" si="79"/>
        <v>201521017</v>
      </c>
      <c r="J642">
        <v>11</v>
      </c>
      <c r="K642">
        <v>6.6</v>
      </c>
      <c r="L642" t="str">
        <f>VLOOKUP(C642,List!$A$2:$C$2089,3,)</f>
        <v>Wembley Park</v>
      </c>
      <c r="M642" t="str">
        <f>VLOOKUP(C642,List!$A$2:$C$2089,2,)</f>
        <v>Jubilee</v>
      </c>
      <c r="N642" t="str">
        <f t="shared" si="81"/>
        <v>Wembley Park|Jubilee</v>
      </c>
      <c r="O642">
        <f>VLOOKUP(N642,Depth!$A$2:$F$427,3,)</f>
        <v>41</v>
      </c>
      <c r="P642">
        <f>VLOOKUP(N642,Depth!$A$2:$F$427,5,)</f>
        <v>136.69999999999999</v>
      </c>
      <c r="Q642">
        <f>VLOOKUP(N642,Depth!$A$2:$F$427,6,)</f>
        <v>4.3</v>
      </c>
      <c r="R642">
        <f>VLOOKUP(L642,longitude_latitude!C:J,7,)</f>
        <v>-0.27845863799999998</v>
      </c>
      <c r="S642">
        <f>VLOOKUP(L642,longitude_latitude!C:J,8,)</f>
        <v>51.563259379999998</v>
      </c>
      <c r="T642">
        <f t="shared" si="82"/>
        <v>-14.358234977795522</v>
      </c>
      <c r="U642">
        <f>VLOOKUP(M642,LINE!$A$2:$B$13,2,)</f>
        <v>7</v>
      </c>
      <c r="V642">
        <f>VLOOKUP(L642,Entry_exit!B:P,4,)</f>
        <v>21679</v>
      </c>
      <c r="W642">
        <f>2020 - VLOOKUP(L642, age!$A:$D,4,)</f>
        <v>127</v>
      </c>
      <c r="X642">
        <f>VLOOKUP(H642,'air-quality-london-time-of-day'!E:G,3,FALSE)</f>
        <v>15.2</v>
      </c>
      <c r="Y642">
        <f>VLOOKUP(I642,Weather!F:K,2,)</f>
        <v>6.1475409836065609</v>
      </c>
      <c r="Z642">
        <f>VLOOKUP(I642,Weather!F:K,3,)</f>
        <v>0.28000000000000003</v>
      </c>
      <c r="AA642">
        <f>VLOOKUP(I642,Weather!F:K,4,)</f>
        <v>0.6</v>
      </c>
      <c r="AB642">
        <f>VLOOKUP(I642,Weather!F:K,5,)</f>
        <v>1038</v>
      </c>
      <c r="AC642">
        <f>VLOOKUP(I642,Weather!F:K,6,)</f>
        <v>1</v>
      </c>
    </row>
    <row r="643" spans="1:29" x14ac:dyDescent="0.25">
      <c r="A643" t="s">
        <v>7</v>
      </c>
      <c r="B643" t="s">
        <v>5</v>
      </c>
      <c r="C643" s="1">
        <v>42052.429861111108</v>
      </c>
      <c r="D643" s="3">
        <f t="shared" si="80"/>
        <v>2015</v>
      </c>
      <c r="E643" s="3">
        <f t="shared" ref="E643:E706" si="83">MONTH(C643)</f>
        <v>2</v>
      </c>
      <c r="F643" s="3">
        <f t="shared" ref="F643:F706" si="84">HOUR(C643)</f>
        <v>10</v>
      </c>
      <c r="G643" s="3">
        <f t="shared" ref="G643:G706" si="85">DAY(C643)</f>
        <v>17</v>
      </c>
      <c r="H643" s="3" t="str">
        <f t="shared" ref="H643:H706" si="86">D643&amp;E643&amp;F643</f>
        <v>2015210</v>
      </c>
      <c r="I643" s="3" t="str">
        <f t="shared" ref="I643:I706" si="87">D643&amp;E643&amp;F643&amp;G643</f>
        <v>201521017</v>
      </c>
      <c r="J643">
        <v>11</v>
      </c>
      <c r="K643">
        <v>6.6</v>
      </c>
      <c r="L643" t="str">
        <f>VLOOKUP(C643,List!$A$2:$C$2089,3,)</f>
        <v>Wembley Park</v>
      </c>
      <c r="M643" t="str">
        <f>VLOOKUP(C643,List!$A$2:$C$2089,2,)</f>
        <v>Jubilee</v>
      </c>
      <c r="N643" t="str">
        <f t="shared" si="81"/>
        <v>Wembley Park|Jubilee</v>
      </c>
      <c r="O643">
        <f>VLOOKUP(N643,Depth!$A$2:$F$427,3,)</f>
        <v>41</v>
      </c>
      <c r="P643">
        <f>VLOOKUP(N643,Depth!$A$2:$F$427,5,)</f>
        <v>136.69999999999999</v>
      </c>
      <c r="Q643">
        <f>VLOOKUP(N643,Depth!$A$2:$F$427,6,)</f>
        <v>4.3</v>
      </c>
      <c r="R643">
        <f>VLOOKUP(L643,longitude_latitude!C:J,7,)</f>
        <v>-0.27845863799999998</v>
      </c>
      <c r="S643">
        <f>VLOOKUP(L643,longitude_latitude!C:J,8,)</f>
        <v>51.563259379999998</v>
      </c>
      <c r="T643">
        <f t="shared" si="82"/>
        <v>-14.358234977795522</v>
      </c>
      <c r="U643">
        <f>VLOOKUP(M643,LINE!$A$2:$B$13,2,)</f>
        <v>7</v>
      </c>
      <c r="V643">
        <f>VLOOKUP(L643,Entry_exit!B:P,4,)</f>
        <v>21679</v>
      </c>
      <c r="W643">
        <f>2020 - VLOOKUP(L643, age!$A:$D,4,)</f>
        <v>127</v>
      </c>
      <c r="X643">
        <f>VLOOKUP(H643,'air-quality-london-time-of-day'!E:G,3,FALSE)</f>
        <v>15.2</v>
      </c>
      <c r="Y643">
        <f>VLOOKUP(I643,Weather!F:K,2,)</f>
        <v>6.1475409836065609</v>
      </c>
      <c r="Z643">
        <f>VLOOKUP(I643,Weather!F:K,3,)</f>
        <v>0.28000000000000003</v>
      </c>
      <c r="AA643">
        <f>VLOOKUP(I643,Weather!F:K,4,)</f>
        <v>0.6</v>
      </c>
      <c r="AB643">
        <f>VLOOKUP(I643,Weather!F:K,5,)</f>
        <v>1038</v>
      </c>
      <c r="AC643">
        <f>VLOOKUP(I643,Weather!F:K,6,)</f>
        <v>1</v>
      </c>
    </row>
    <row r="644" spans="1:29" x14ac:dyDescent="0.25">
      <c r="A644" t="s">
        <v>7</v>
      </c>
      <c r="B644" t="s">
        <v>5</v>
      </c>
      <c r="C644" s="1">
        <v>42052.430555555555</v>
      </c>
      <c r="D644" s="3">
        <f t="shared" si="80"/>
        <v>2015</v>
      </c>
      <c r="E644" s="3">
        <f t="shared" si="83"/>
        <v>2</v>
      </c>
      <c r="F644" s="3">
        <f t="shared" si="84"/>
        <v>10</v>
      </c>
      <c r="G644" s="3">
        <f t="shared" si="85"/>
        <v>17</v>
      </c>
      <c r="H644" s="3" t="str">
        <f t="shared" si="86"/>
        <v>2015210</v>
      </c>
      <c r="I644" s="3" t="str">
        <f t="shared" si="87"/>
        <v>201521017</v>
      </c>
      <c r="J644">
        <v>12</v>
      </c>
      <c r="K644">
        <v>7.2</v>
      </c>
      <c r="L644" t="str">
        <f>VLOOKUP(C644,List!$A$2:$C$2089,3,)</f>
        <v>Wembley Park</v>
      </c>
      <c r="M644" t="str">
        <f>VLOOKUP(C644,List!$A$2:$C$2089,2,)</f>
        <v>Jubilee</v>
      </c>
      <c r="N644" t="str">
        <f t="shared" si="81"/>
        <v>Wembley Park|Jubilee</v>
      </c>
      <c r="O644">
        <f>VLOOKUP(N644,Depth!$A$2:$F$427,3,)</f>
        <v>41</v>
      </c>
      <c r="P644">
        <f>VLOOKUP(N644,Depth!$A$2:$F$427,5,)</f>
        <v>136.69999999999999</v>
      </c>
      <c r="Q644">
        <f>VLOOKUP(N644,Depth!$A$2:$F$427,6,)</f>
        <v>4.3</v>
      </c>
      <c r="R644">
        <f>VLOOKUP(L644,longitude_latitude!C:J,7,)</f>
        <v>-0.27845863799999998</v>
      </c>
      <c r="S644">
        <f>VLOOKUP(L644,longitude_latitude!C:J,8,)</f>
        <v>51.563259379999998</v>
      </c>
      <c r="T644">
        <f t="shared" si="82"/>
        <v>-14.358234977795522</v>
      </c>
      <c r="U644">
        <f>VLOOKUP(M644,LINE!$A$2:$B$13,2,)</f>
        <v>7</v>
      </c>
      <c r="V644">
        <f>VLOOKUP(L644,Entry_exit!B:P,4,)</f>
        <v>21679</v>
      </c>
      <c r="W644">
        <f>2020 - VLOOKUP(L644, age!$A:$D,4,)</f>
        <v>127</v>
      </c>
      <c r="X644">
        <f>VLOOKUP(H644,'air-quality-london-time-of-day'!E:G,3,FALSE)</f>
        <v>15.2</v>
      </c>
      <c r="Y644">
        <f>VLOOKUP(I644,Weather!F:K,2,)</f>
        <v>6.1475409836065609</v>
      </c>
      <c r="Z644">
        <f>VLOOKUP(I644,Weather!F:K,3,)</f>
        <v>0.28000000000000003</v>
      </c>
      <c r="AA644">
        <f>VLOOKUP(I644,Weather!F:K,4,)</f>
        <v>0.6</v>
      </c>
      <c r="AB644">
        <f>VLOOKUP(I644,Weather!F:K,5,)</f>
        <v>1038</v>
      </c>
      <c r="AC644">
        <f>VLOOKUP(I644,Weather!F:K,6,)</f>
        <v>1</v>
      </c>
    </row>
    <row r="645" spans="1:29" x14ac:dyDescent="0.25">
      <c r="A645" t="s">
        <v>7</v>
      </c>
      <c r="B645" t="s">
        <v>5</v>
      </c>
      <c r="C645" s="1">
        <v>42052.431250000001</v>
      </c>
      <c r="D645" s="3">
        <f t="shared" si="80"/>
        <v>2015</v>
      </c>
      <c r="E645" s="3">
        <f t="shared" si="83"/>
        <v>2</v>
      </c>
      <c r="F645" s="3">
        <f t="shared" si="84"/>
        <v>10</v>
      </c>
      <c r="G645" s="3">
        <f t="shared" si="85"/>
        <v>17</v>
      </c>
      <c r="H645" s="3" t="str">
        <f t="shared" si="86"/>
        <v>2015210</v>
      </c>
      <c r="I645" s="3" t="str">
        <f t="shared" si="87"/>
        <v>201521017</v>
      </c>
      <c r="J645">
        <v>12</v>
      </c>
      <c r="K645">
        <v>7.2</v>
      </c>
      <c r="L645" t="str">
        <f>VLOOKUP(C645,List!$A$2:$C$2089,3,)</f>
        <v>Neasden</v>
      </c>
      <c r="M645" t="str">
        <f>VLOOKUP(C645,List!$A$2:$C$2089,2,)</f>
        <v>Jubilee</v>
      </c>
      <c r="N645" t="str">
        <f t="shared" si="81"/>
        <v>Neasden|Jubilee</v>
      </c>
      <c r="O645">
        <f>VLOOKUP(N645,Depth!$A$2:$F$427,3,)</f>
        <v>38</v>
      </c>
      <c r="P645">
        <f>VLOOKUP(N645,Depth!$A$2:$F$427,5,)</f>
        <v>132.19999999999999</v>
      </c>
      <c r="Q645">
        <f>VLOOKUP(N645,Depth!$A$2:$F$427,6,)</f>
        <v>5.8</v>
      </c>
      <c r="R645">
        <f>VLOOKUP(L645,longitude_latitude!C:J,7,)</f>
        <v>-0.24957656</v>
      </c>
      <c r="S645">
        <f>VLOOKUP(L645,longitude_latitude!C:J,8,)</f>
        <v>51.553923400000002</v>
      </c>
      <c r="T645">
        <f t="shared" si="82"/>
        <v>-12.866650856675506</v>
      </c>
      <c r="U645">
        <f>VLOOKUP(M645,LINE!$A$2:$B$13,2,)</f>
        <v>7</v>
      </c>
      <c r="V645">
        <f>VLOOKUP(L645,Entry_exit!B:P,4,)</f>
        <v>6097</v>
      </c>
      <c r="W645">
        <f>2020 - VLOOKUP(L645, age!$A:$D,4,)</f>
        <v>140</v>
      </c>
      <c r="X645">
        <f>VLOOKUP(H645,'air-quality-london-time-of-day'!E:G,3,FALSE)</f>
        <v>15.2</v>
      </c>
      <c r="Y645">
        <f>VLOOKUP(I645,Weather!F:K,2,)</f>
        <v>6.1475409836065609</v>
      </c>
      <c r="Z645">
        <f>VLOOKUP(I645,Weather!F:K,3,)</f>
        <v>0.28000000000000003</v>
      </c>
      <c r="AA645">
        <f>VLOOKUP(I645,Weather!F:K,4,)</f>
        <v>0.6</v>
      </c>
      <c r="AB645">
        <f>VLOOKUP(I645,Weather!F:K,5,)</f>
        <v>1038</v>
      </c>
      <c r="AC645">
        <f>VLOOKUP(I645,Weather!F:K,6,)</f>
        <v>1</v>
      </c>
    </row>
    <row r="646" spans="1:29" x14ac:dyDescent="0.25">
      <c r="A646" t="s">
        <v>7</v>
      </c>
      <c r="B646" t="s">
        <v>5</v>
      </c>
      <c r="C646" s="1">
        <v>42052.431944444441</v>
      </c>
      <c r="D646" s="3">
        <f t="shared" si="80"/>
        <v>2015</v>
      </c>
      <c r="E646" s="3">
        <f t="shared" si="83"/>
        <v>2</v>
      </c>
      <c r="F646" s="3">
        <f t="shared" si="84"/>
        <v>10</v>
      </c>
      <c r="G646" s="3">
        <f t="shared" si="85"/>
        <v>17</v>
      </c>
      <c r="H646" s="3" t="str">
        <f t="shared" si="86"/>
        <v>2015210</v>
      </c>
      <c r="I646" s="3" t="str">
        <f t="shared" si="87"/>
        <v>201521017</v>
      </c>
      <c r="J646">
        <v>11</v>
      </c>
      <c r="K646">
        <v>6.6</v>
      </c>
      <c r="L646" t="str">
        <f>VLOOKUP(C646,List!$A$2:$C$2089,3,)</f>
        <v>Neasden</v>
      </c>
      <c r="M646" t="str">
        <f>VLOOKUP(C646,List!$A$2:$C$2089,2,)</f>
        <v>Jubilee</v>
      </c>
      <c r="N646" t="str">
        <f t="shared" si="81"/>
        <v>Neasden|Jubilee</v>
      </c>
      <c r="O646">
        <f>VLOOKUP(N646,Depth!$A$2:$F$427,3,)</f>
        <v>38</v>
      </c>
      <c r="P646">
        <f>VLOOKUP(N646,Depth!$A$2:$F$427,5,)</f>
        <v>132.19999999999999</v>
      </c>
      <c r="Q646">
        <f>VLOOKUP(N646,Depth!$A$2:$F$427,6,)</f>
        <v>5.8</v>
      </c>
      <c r="R646">
        <f>VLOOKUP(L646,longitude_latitude!C:J,7,)</f>
        <v>-0.24957656</v>
      </c>
      <c r="S646">
        <f>VLOOKUP(L646,longitude_latitude!C:J,8,)</f>
        <v>51.553923400000002</v>
      </c>
      <c r="T646">
        <f t="shared" si="82"/>
        <v>-12.866650856675506</v>
      </c>
      <c r="U646">
        <f>VLOOKUP(M646,LINE!$A$2:$B$13,2,)</f>
        <v>7</v>
      </c>
      <c r="V646">
        <f>VLOOKUP(L646,Entry_exit!B:P,4,)</f>
        <v>6097</v>
      </c>
      <c r="W646">
        <f>2020 - VLOOKUP(L646, age!$A:$D,4,)</f>
        <v>140</v>
      </c>
      <c r="X646">
        <f>VLOOKUP(H646,'air-quality-london-time-of-day'!E:G,3,FALSE)</f>
        <v>15.2</v>
      </c>
      <c r="Y646">
        <f>VLOOKUP(I646,Weather!F:K,2,)</f>
        <v>6.1475409836065609</v>
      </c>
      <c r="Z646">
        <f>VLOOKUP(I646,Weather!F:K,3,)</f>
        <v>0.28000000000000003</v>
      </c>
      <c r="AA646">
        <f>VLOOKUP(I646,Weather!F:K,4,)</f>
        <v>0.6</v>
      </c>
      <c r="AB646">
        <f>VLOOKUP(I646,Weather!F:K,5,)</f>
        <v>1038</v>
      </c>
      <c r="AC646">
        <f>VLOOKUP(I646,Weather!F:K,6,)</f>
        <v>1</v>
      </c>
    </row>
    <row r="647" spans="1:29" x14ac:dyDescent="0.25">
      <c r="A647" t="s">
        <v>7</v>
      </c>
      <c r="B647" t="s">
        <v>5</v>
      </c>
      <c r="C647" s="1">
        <v>42052.432638888888</v>
      </c>
      <c r="D647" s="3">
        <f t="shared" si="80"/>
        <v>2015</v>
      </c>
      <c r="E647" s="3">
        <f t="shared" si="83"/>
        <v>2</v>
      </c>
      <c r="F647" s="3">
        <f t="shared" si="84"/>
        <v>10</v>
      </c>
      <c r="G647" s="3">
        <f t="shared" si="85"/>
        <v>17</v>
      </c>
      <c r="H647" s="3" t="str">
        <f t="shared" si="86"/>
        <v>2015210</v>
      </c>
      <c r="I647" s="3" t="str">
        <f t="shared" si="87"/>
        <v>201521017</v>
      </c>
      <c r="J647">
        <v>11</v>
      </c>
      <c r="K647">
        <v>6.6</v>
      </c>
      <c r="L647" t="str">
        <f>VLOOKUP(C647,List!$A$2:$C$2089,3,)</f>
        <v>Dollis Hill</v>
      </c>
      <c r="M647" t="str">
        <f>VLOOKUP(C647,List!$A$2:$C$2089,2,)</f>
        <v>Jubilee</v>
      </c>
      <c r="N647" t="str">
        <f t="shared" si="81"/>
        <v>Dollis Hill|Jubilee</v>
      </c>
      <c r="O647">
        <f>VLOOKUP(N647,Depth!$A$2:$F$427,3,)</f>
        <v>37</v>
      </c>
      <c r="P647">
        <f>VLOOKUP(N647,Depth!$A$2:$F$427,5,)</f>
        <v>139.4</v>
      </c>
      <c r="Q647">
        <f>VLOOKUP(N647,Depth!$A$2:$F$427,6,)</f>
        <v>-2.4</v>
      </c>
      <c r="R647">
        <f>VLOOKUP(L647,longitude_latitude!C:J,7,)</f>
        <v>-0.23744514799999999</v>
      </c>
      <c r="S647">
        <f>VLOOKUP(L647,longitude_latitude!C:J,8,)</f>
        <v>51.55145847</v>
      </c>
      <c r="T647">
        <f t="shared" si="82"/>
        <v>-12.240643686025003</v>
      </c>
      <c r="U647">
        <f>VLOOKUP(M647,LINE!$A$2:$B$13,2,)</f>
        <v>7</v>
      </c>
      <c r="V647">
        <f>VLOOKUP(L647,Entry_exit!B:P,4,)</f>
        <v>6462</v>
      </c>
      <c r="W647">
        <f>2020 - VLOOKUP(L647, age!$A:$D,4,)</f>
        <v>111</v>
      </c>
      <c r="X647">
        <f>VLOOKUP(H647,'air-quality-london-time-of-day'!E:G,3,FALSE)</f>
        <v>15.2</v>
      </c>
      <c r="Y647">
        <f>VLOOKUP(I647,Weather!F:K,2,)</f>
        <v>6.1475409836065609</v>
      </c>
      <c r="Z647">
        <f>VLOOKUP(I647,Weather!F:K,3,)</f>
        <v>0.28000000000000003</v>
      </c>
      <c r="AA647">
        <f>VLOOKUP(I647,Weather!F:K,4,)</f>
        <v>0.6</v>
      </c>
      <c r="AB647">
        <f>VLOOKUP(I647,Weather!F:K,5,)</f>
        <v>1038</v>
      </c>
      <c r="AC647">
        <f>VLOOKUP(I647,Weather!F:K,6,)</f>
        <v>1</v>
      </c>
    </row>
    <row r="648" spans="1:29" x14ac:dyDescent="0.25">
      <c r="A648" t="s">
        <v>7</v>
      </c>
      <c r="B648" t="s">
        <v>5</v>
      </c>
      <c r="C648" s="1">
        <v>42052.433333333334</v>
      </c>
      <c r="D648" s="3">
        <f t="shared" si="80"/>
        <v>2015</v>
      </c>
      <c r="E648" s="3">
        <f t="shared" si="83"/>
        <v>2</v>
      </c>
      <c r="F648" s="3">
        <f t="shared" si="84"/>
        <v>10</v>
      </c>
      <c r="G648" s="3">
        <f t="shared" si="85"/>
        <v>17</v>
      </c>
      <c r="H648" s="3" t="str">
        <f t="shared" si="86"/>
        <v>2015210</v>
      </c>
      <c r="I648" s="3" t="str">
        <f t="shared" si="87"/>
        <v>201521017</v>
      </c>
      <c r="J648">
        <v>13</v>
      </c>
      <c r="K648">
        <v>7.8</v>
      </c>
      <c r="L648" t="str">
        <f>VLOOKUP(C648,List!$A$2:$C$2089,3,)</f>
        <v>Dollis Hill</v>
      </c>
      <c r="M648" t="str">
        <f>VLOOKUP(C648,List!$A$2:$C$2089,2,)</f>
        <v>Jubilee</v>
      </c>
      <c r="N648" t="str">
        <f t="shared" si="81"/>
        <v>Dollis Hill|Jubilee</v>
      </c>
      <c r="O648">
        <f>VLOOKUP(N648,Depth!$A$2:$F$427,3,)</f>
        <v>37</v>
      </c>
      <c r="P648">
        <f>VLOOKUP(N648,Depth!$A$2:$F$427,5,)</f>
        <v>139.4</v>
      </c>
      <c r="Q648">
        <f>VLOOKUP(N648,Depth!$A$2:$F$427,6,)</f>
        <v>-2.4</v>
      </c>
      <c r="R648">
        <f>VLOOKUP(L648,longitude_latitude!C:J,7,)</f>
        <v>-0.23744514799999999</v>
      </c>
      <c r="S648">
        <f>VLOOKUP(L648,longitude_latitude!C:J,8,)</f>
        <v>51.55145847</v>
      </c>
      <c r="T648">
        <f t="shared" si="82"/>
        <v>-12.240643686025003</v>
      </c>
      <c r="U648">
        <f>VLOOKUP(M648,LINE!$A$2:$B$13,2,)</f>
        <v>7</v>
      </c>
      <c r="V648">
        <f>VLOOKUP(L648,Entry_exit!B:P,4,)</f>
        <v>6462</v>
      </c>
      <c r="W648">
        <f>2020 - VLOOKUP(L648, age!$A:$D,4,)</f>
        <v>111</v>
      </c>
      <c r="X648">
        <f>VLOOKUP(H648,'air-quality-london-time-of-day'!E:G,3,FALSE)</f>
        <v>15.2</v>
      </c>
      <c r="Y648">
        <f>VLOOKUP(I648,Weather!F:K,2,)</f>
        <v>6.1475409836065609</v>
      </c>
      <c r="Z648">
        <f>VLOOKUP(I648,Weather!F:K,3,)</f>
        <v>0.28000000000000003</v>
      </c>
      <c r="AA648">
        <f>VLOOKUP(I648,Weather!F:K,4,)</f>
        <v>0.6</v>
      </c>
      <c r="AB648">
        <f>VLOOKUP(I648,Weather!F:K,5,)</f>
        <v>1038</v>
      </c>
      <c r="AC648">
        <f>VLOOKUP(I648,Weather!F:K,6,)</f>
        <v>1</v>
      </c>
    </row>
    <row r="649" spans="1:29" x14ac:dyDescent="0.25">
      <c r="A649" t="s">
        <v>7</v>
      </c>
      <c r="B649" t="s">
        <v>5</v>
      </c>
      <c r="C649" s="1">
        <v>42052.434027777781</v>
      </c>
      <c r="D649" s="3">
        <f t="shared" si="80"/>
        <v>2015</v>
      </c>
      <c r="E649" s="3">
        <f t="shared" si="83"/>
        <v>2</v>
      </c>
      <c r="F649" s="3">
        <f t="shared" si="84"/>
        <v>10</v>
      </c>
      <c r="G649" s="3">
        <f t="shared" si="85"/>
        <v>17</v>
      </c>
      <c r="H649" s="3" t="str">
        <f t="shared" si="86"/>
        <v>2015210</v>
      </c>
      <c r="I649" s="3" t="str">
        <f t="shared" si="87"/>
        <v>201521017</v>
      </c>
      <c r="J649">
        <v>10</v>
      </c>
      <c r="K649">
        <v>6</v>
      </c>
      <c r="L649" t="str">
        <f>VLOOKUP(C649,List!$A$2:$C$2089,3,)</f>
        <v>Willesden Green</v>
      </c>
      <c r="M649" t="str">
        <f>VLOOKUP(C649,List!$A$2:$C$2089,2,)</f>
        <v>Jubilee</v>
      </c>
      <c r="N649" t="str">
        <f t="shared" si="81"/>
        <v>Willesden Green|Jubilee</v>
      </c>
      <c r="O649">
        <f>VLOOKUP(N649,Depth!$A$2:$F$427,3,)</f>
        <v>56</v>
      </c>
      <c r="P649">
        <f>VLOOKUP(N649,Depth!$A$2:$F$427,5,)</f>
        <v>150.30000000000001</v>
      </c>
      <c r="Q649">
        <f>VLOOKUP(N649,Depth!$A$2:$F$427,6,)</f>
        <v>5.7</v>
      </c>
      <c r="R649">
        <f>VLOOKUP(L649,longitude_latitude!C:J,7,)</f>
        <v>-0.22111935699999999</v>
      </c>
      <c r="S649">
        <f>VLOOKUP(L649,longitude_latitude!C:J,8,)</f>
        <v>51.548868380000002</v>
      </c>
      <c r="T649">
        <f t="shared" si="82"/>
        <v>-11.398452630263231</v>
      </c>
      <c r="U649">
        <f>VLOOKUP(M649,LINE!$A$2:$B$13,2,)</f>
        <v>7</v>
      </c>
      <c r="V649">
        <f>VLOOKUP(L649,Entry_exit!B:P,4,)</f>
        <v>14170</v>
      </c>
      <c r="W649">
        <f>2020 - VLOOKUP(L649, age!$A:$D,4,)</f>
        <v>141</v>
      </c>
      <c r="X649">
        <f>VLOOKUP(H649,'air-quality-london-time-of-day'!E:G,3,FALSE)</f>
        <v>15.2</v>
      </c>
      <c r="Y649">
        <f>VLOOKUP(I649,Weather!F:K,2,)</f>
        <v>6.1475409836065609</v>
      </c>
      <c r="Z649">
        <f>VLOOKUP(I649,Weather!F:K,3,)</f>
        <v>0.28000000000000003</v>
      </c>
      <c r="AA649">
        <f>VLOOKUP(I649,Weather!F:K,4,)</f>
        <v>0.6</v>
      </c>
      <c r="AB649">
        <f>VLOOKUP(I649,Weather!F:K,5,)</f>
        <v>1038</v>
      </c>
      <c r="AC649">
        <f>VLOOKUP(I649,Weather!F:K,6,)</f>
        <v>1</v>
      </c>
    </row>
    <row r="650" spans="1:29" x14ac:dyDescent="0.25">
      <c r="A650" t="s">
        <v>7</v>
      </c>
      <c r="B650" t="s">
        <v>5</v>
      </c>
      <c r="C650" s="1">
        <v>42052.43472222222</v>
      </c>
      <c r="D650" s="3">
        <f t="shared" si="80"/>
        <v>2015</v>
      </c>
      <c r="E650" s="3">
        <f t="shared" si="83"/>
        <v>2</v>
      </c>
      <c r="F650" s="3">
        <f t="shared" si="84"/>
        <v>10</v>
      </c>
      <c r="G650" s="3">
        <f t="shared" si="85"/>
        <v>17</v>
      </c>
      <c r="H650" s="3" t="str">
        <f t="shared" si="86"/>
        <v>2015210</v>
      </c>
      <c r="I650" s="3" t="str">
        <f t="shared" si="87"/>
        <v>201521017</v>
      </c>
      <c r="J650">
        <v>10</v>
      </c>
      <c r="K650">
        <v>6</v>
      </c>
      <c r="L650" t="str">
        <f>VLOOKUP(C650,List!$A$2:$C$2089,3,)</f>
        <v>Willesden Green</v>
      </c>
      <c r="M650" t="str">
        <f>VLOOKUP(C650,List!$A$2:$C$2089,2,)</f>
        <v>Jubilee</v>
      </c>
      <c r="N650" t="str">
        <f t="shared" si="81"/>
        <v>Willesden Green|Jubilee</v>
      </c>
      <c r="O650">
        <f>VLOOKUP(N650,Depth!$A$2:$F$427,3,)</f>
        <v>56</v>
      </c>
      <c r="P650">
        <f>VLOOKUP(N650,Depth!$A$2:$F$427,5,)</f>
        <v>150.30000000000001</v>
      </c>
      <c r="Q650">
        <f>VLOOKUP(N650,Depth!$A$2:$F$427,6,)</f>
        <v>5.7</v>
      </c>
      <c r="R650">
        <f>VLOOKUP(L650,longitude_latitude!C:J,7,)</f>
        <v>-0.22111935699999999</v>
      </c>
      <c r="S650">
        <f>VLOOKUP(L650,longitude_latitude!C:J,8,)</f>
        <v>51.548868380000002</v>
      </c>
      <c r="T650">
        <f t="shared" si="82"/>
        <v>-11.398452630263231</v>
      </c>
      <c r="U650">
        <f>VLOOKUP(M650,LINE!$A$2:$B$13,2,)</f>
        <v>7</v>
      </c>
      <c r="V650">
        <f>VLOOKUP(L650,Entry_exit!B:P,4,)</f>
        <v>14170</v>
      </c>
      <c r="W650">
        <f>2020 - VLOOKUP(L650, age!$A:$D,4,)</f>
        <v>141</v>
      </c>
      <c r="X650">
        <f>VLOOKUP(H650,'air-quality-london-time-of-day'!E:G,3,FALSE)</f>
        <v>15.2</v>
      </c>
      <c r="Y650">
        <f>VLOOKUP(I650,Weather!F:K,2,)</f>
        <v>6.1475409836065609</v>
      </c>
      <c r="Z650">
        <f>VLOOKUP(I650,Weather!F:K,3,)</f>
        <v>0.28000000000000003</v>
      </c>
      <c r="AA650">
        <f>VLOOKUP(I650,Weather!F:K,4,)</f>
        <v>0.6</v>
      </c>
      <c r="AB650">
        <f>VLOOKUP(I650,Weather!F:K,5,)</f>
        <v>1038</v>
      </c>
      <c r="AC650">
        <f>VLOOKUP(I650,Weather!F:K,6,)</f>
        <v>1</v>
      </c>
    </row>
    <row r="651" spans="1:29" x14ac:dyDescent="0.25">
      <c r="A651" t="s">
        <v>7</v>
      </c>
      <c r="B651" t="s">
        <v>5</v>
      </c>
      <c r="C651" s="1">
        <v>42052.435416666667</v>
      </c>
      <c r="D651" s="3">
        <f t="shared" si="80"/>
        <v>2015</v>
      </c>
      <c r="E651" s="3">
        <f t="shared" si="83"/>
        <v>2</v>
      </c>
      <c r="F651" s="3">
        <f t="shared" si="84"/>
        <v>10</v>
      </c>
      <c r="G651" s="3">
        <f t="shared" si="85"/>
        <v>17</v>
      </c>
      <c r="H651" s="3" t="str">
        <f t="shared" si="86"/>
        <v>2015210</v>
      </c>
      <c r="I651" s="3" t="str">
        <f t="shared" si="87"/>
        <v>201521017</v>
      </c>
      <c r="J651">
        <v>11</v>
      </c>
      <c r="K651">
        <v>6.6</v>
      </c>
      <c r="L651" t="str">
        <f>VLOOKUP(C651,List!$A$2:$C$2089,3,)</f>
        <v>Kilburn</v>
      </c>
      <c r="M651" t="str">
        <f>VLOOKUP(C651,List!$A$2:$C$2089,2,)</f>
        <v>Jubilee</v>
      </c>
      <c r="N651" t="str">
        <f t="shared" si="81"/>
        <v>Kilburn|Jubilee</v>
      </c>
      <c r="O651">
        <f>VLOOKUP(N651,Depth!$A$2:$F$427,3,)</f>
        <v>45</v>
      </c>
      <c r="P651">
        <f>VLOOKUP(N651,Depth!$A$2:$F$427,5,)</f>
        <v>152.19999999999999</v>
      </c>
      <c r="Q651">
        <f>VLOOKUP(N651,Depth!$A$2:$F$427,6,)</f>
        <v>-7.2</v>
      </c>
      <c r="R651">
        <f>VLOOKUP(L651,longitude_latitude!C:J,7,)</f>
        <v>-0.203115567</v>
      </c>
      <c r="S651">
        <f>VLOOKUP(L651,longitude_latitude!C:J,8,)</f>
        <v>51.546448419999997</v>
      </c>
      <c r="T651">
        <f t="shared" si="82"/>
        <v>-10.469886097664553</v>
      </c>
      <c r="U651">
        <f>VLOOKUP(M651,LINE!$A$2:$B$13,2,)</f>
        <v>7</v>
      </c>
      <c r="V651">
        <f>VLOOKUP(L651,Entry_exit!B:P,4,)</f>
        <v>12956</v>
      </c>
      <c r="W651">
        <f>2020 - VLOOKUP(L651, age!$A:$D,4,)</f>
        <v>141</v>
      </c>
      <c r="X651">
        <f>VLOOKUP(H651,'air-quality-london-time-of-day'!E:G,3,FALSE)</f>
        <v>15.2</v>
      </c>
      <c r="Y651">
        <f>VLOOKUP(I651,Weather!F:K,2,)</f>
        <v>6.1475409836065609</v>
      </c>
      <c r="Z651">
        <f>VLOOKUP(I651,Weather!F:K,3,)</f>
        <v>0.28000000000000003</v>
      </c>
      <c r="AA651">
        <f>VLOOKUP(I651,Weather!F:K,4,)</f>
        <v>0.6</v>
      </c>
      <c r="AB651">
        <f>VLOOKUP(I651,Weather!F:K,5,)</f>
        <v>1038</v>
      </c>
      <c r="AC651">
        <f>VLOOKUP(I651,Weather!F:K,6,)</f>
        <v>1</v>
      </c>
    </row>
    <row r="652" spans="1:29" x14ac:dyDescent="0.25">
      <c r="A652" t="s">
        <v>7</v>
      </c>
      <c r="B652" t="s">
        <v>5</v>
      </c>
      <c r="C652" s="1">
        <v>42052.436111111114</v>
      </c>
      <c r="D652" s="3">
        <f t="shared" si="80"/>
        <v>2015</v>
      </c>
      <c r="E652" s="3">
        <f t="shared" si="83"/>
        <v>2</v>
      </c>
      <c r="F652" s="3">
        <f t="shared" si="84"/>
        <v>10</v>
      </c>
      <c r="G652" s="3">
        <f t="shared" si="85"/>
        <v>17</v>
      </c>
      <c r="H652" s="3" t="str">
        <f t="shared" si="86"/>
        <v>2015210</v>
      </c>
      <c r="I652" s="3" t="str">
        <f t="shared" si="87"/>
        <v>201521017</v>
      </c>
      <c r="J652">
        <v>10</v>
      </c>
      <c r="K652">
        <v>6</v>
      </c>
      <c r="L652" t="str">
        <f>VLOOKUP(C652,List!$A$2:$C$2089,3,)</f>
        <v>Kilburn</v>
      </c>
      <c r="M652" t="str">
        <f>VLOOKUP(C652,List!$A$2:$C$2089,2,)</f>
        <v>Jubilee</v>
      </c>
      <c r="N652" t="str">
        <f t="shared" si="81"/>
        <v>Kilburn|Jubilee</v>
      </c>
      <c r="O652">
        <f>VLOOKUP(N652,Depth!$A$2:$F$427,3,)</f>
        <v>45</v>
      </c>
      <c r="P652">
        <f>VLOOKUP(N652,Depth!$A$2:$F$427,5,)</f>
        <v>152.19999999999999</v>
      </c>
      <c r="Q652">
        <f>VLOOKUP(N652,Depth!$A$2:$F$427,6,)</f>
        <v>-7.2</v>
      </c>
      <c r="R652">
        <f>VLOOKUP(L652,longitude_latitude!C:J,7,)</f>
        <v>-0.203115567</v>
      </c>
      <c r="S652">
        <f>VLOOKUP(L652,longitude_latitude!C:J,8,)</f>
        <v>51.546448419999997</v>
      </c>
      <c r="T652">
        <f t="shared" si="82"/>
        <v>-10.469886097664553</v>
      </c>
      <c r="U652">
        <f>VLOOKUP(M652,LINE!$A$2:$B$13,2,)</f>
        <v>7</v>
      </c>
      <c r="V652">
        <f>VLOOKUP(L652,Entry_exit!B:P,4,)</f>
        <v>12956</v>
      </c>
      <c r="W652">
        <f>2020 - VLOOKUP(L652, age!$A:$D,4,)</f>
        <v>141</v>
      </c>
      <c r="X652">
        <f>VLOOKUP(H652,'air-quality-london-time-of-day'!E:G,3,FALSE)</f>
        <v>15.2</v>
      </c>
      <c r="Y652">
        <f>VLOOKUP(I652,Weather!F:K,2,)</f>
        <v>6.1475409836065609</v>
      </c>
      <c r="Z652">
        <f>VLOOKUP(I652,Weather!F:K,3,)</f>
        <v>0.28000000000000003</v>
      </c>
      <c r="AA652">
        <f>VLOOKUP(I652,Weather!F:K,4,)</f>
        <v>0.6</v>
      </c>
      <c r="AB652">
        <f>VLOOKUP(I652,Weather!F:K,5,)</f>
        <v>1038</v>
      </c>
      <c r="AC652">
        <f>VLOOKUP(I652,Weather!F:K,6,)</f>
        <v>1</v>
      </c>
    </row>
    <row r="653" spans="1:29" x14ac:dyDescent="0.25">
      <c r="A653" t="s">
        <v>7</v>
      </c>
      <c r="B653" t="s">
        <v>5</v>
      </c>
      <c r="C653" s="1">
        <v>42052.436805555553</v>
      </c>
      <c r="D653" s="3">
        <f t="shared" si="80"/>
        <v>2015</v>
      </c>
      <c r="E653" s="3">
        <f t="shared" si="83"/>
        <v>2</v>
      </c>
      <c r="F653" s="3">
        <f t="shared" si="84"/>
        <v>10</v>
      </c>
      <c r="G653" s="3">
        <f t="shared" si="85"/>
        <v>17</v>
      </c>
      <c r="H653" s="3" t="str">
        <f t="shared" si="86"/>
        <v>2015210</v>
      </c>
      <c r="I653" s="3" t="str">
        <f t="shared" si="87"/>
        <v>201521017</v>
      </c>
      <c r="J653">
        <v>11</v>
      </c>
      <c r="K653">
        <v>6.6</v>
      </c>
      <c r="L653" t="str">
        <f>VLOOKUP(C653,List!$A$2:$C$2089,3,)</f>
        <v>West Hampstead</v>
      </c>
      <c r="M653" t="str">
        <f>VLOOKUP(C653,List!$A$2:$C$2089,2,)</f>
        <v>Jubilee</v>
      </c>
      <c r="N653" t="str">
        <f t="shared" si="81"/>
        <v>West Hampstead|Jubilee</v>
      </c>
      <c r="O653">
        <f>VLOOKUP(N653,Depth!$A$2:$F$427,3,)</f>
        <v>56</v>
      </c>
      <c r="P653">
        <f>VLOOKUP(N653,Depth!$A$2:$F$427,5,)</f>
        <v>150.5</v>
      </c>
      <c r="Q653">
        <f>VLOOKUP(N653,Depth!$A$2:$F$427,6,)</f>
        <v>5.5</v>
      </c>
      <c r="R653">
        <f>VLOOKUP(L653,longitude_latitude!C:J,7,)</f>
        <v>-0.18856862699999999</v>
      </c>
      <c r="S653">
        <f>VLOOKUP(L653,longitude_latitude!C:J,8,)</f>
        <v>51.546297070000001</v>
      </c>
      <c r="T653">
        <f t="shared" si="82"/>
        <v>-9.7200144654240219</v>
      </c>
      <c r="U653">
        <f>VLOOKUP(M653,LINE!$A$2:$B$13,2,)</f>
        <v>7</v>
      </c>
      <c r="V653">
        <f>VLOOKUP(L653,Entry_exit!B:P,4,)</f>
        <v>18346</v>
      </c>
      <c r="W653">
        <f>2020 - VLOOKUP(L653, age!$A:$D,4,)</f>
        <v>141</v>
      </c>
      <c r="X653">
        <f>VLOOKUP(H653,'air-quality-london-time-of-day'!E:G,3,FALSE)</f>
        <v>15.2</v>
      </c>
      <c r="Y653">
        <f>VLOOKUP(I653,Weather!F:K,2,)</f>
        <v>6.1475409836065609</v>
      </c>
      <c r="Z653">
        <f>VLOOKUP(I653,Weather!F:K,3,)</f>
        <v>0.28000000000000003</v>
      </c>
      <c r="AA653">
        <f>VLOOKUP(I653,Weather!F:K,4,)</f>
        <v>0.6</v>
      </c>
      <c r="AB653">
        <f>VLOOKUP(I653,Weather!F:K,5,)</f>
        <v>1038</v>
      </c>
      <c r="AC653">
        <f>VLOOKUP(I653,Weather!F:K,6,)</f>
        <v>1</v>
      </c>
    </row>
    <row r="654" spans="1:29" x14ac:dyDescent="0.25">
      <c r="A654" t="s">
        <v>7</v>
      </c>
      <c r="B654" t="s">
        <v>5</v>
      </c>
      <c r="C654" s="1">
        <v>42052.4375</v>
      </c>
      <c r="D654" s="3">
        <f t="shared" si="80"/>
        <v>2015</v>
      </c>
      <c r="E654" s="3">
        <f t="shared" si="83"/>
        <v>2</v>
      </c>
      <c r="F654" s="3">
        <f t="shared" si="84"/>
        <v>10</v>
      </c>
      <c r="G654" s="3">
        <f t="shared" si="85"/>
        <v>17</v>
      </c>
      <c r="H654" s="3" t="str">
        <f t="shared" si="86"/>
        <v>2015210</v>
      </c>
      <c r="I654" s="3" t="str">
        <f t="shared" si="87"/>
        <v>201521017</v>
      </c>
      <c r="J654">
        <v>11</v>
      </c>
      <c r="K654">
        <v>6.6</v>
      </c>
      <c r="L654" t="str">
        <f>VLOOKUP(C654,List!$A$2:$C$2089,3,)</f>
        <v>Finchley Road</v>
      </c>
      <c r="M654" t="str">
        <f>VLOOKUP(C654,List!$A$2:$C$2089,2,)</f>
        <v>Jubilee</v>
      </c>
      <c r="N654" t="str">
        <f t="shared" si="81"/>
        <v>Finchley Road|Jubilee</v>
      </c>
      <c r="O654">
        <f>VLOOKUP(N654,Depth!$A$2:$F$427,3,)</f>
        <v>52</v>
      </c>
      <c r="P654">
        <f>VLOOKUP(N654,Depth!$A$2:$F$427,5,)</f>
        <v>148.69999999999999</v>
      </c>
      <c r="Q654">
        <f>VLOOKUP(N654,Depth!$A$2:$F$427,6,)</f>
        <v>3.3</v>
      </c>
      <c r="R654">
        <f>VLOOKUP(L654,longitude_latitude!C:J,7,)</f>
        <v>-0.17948951099999999</v>
      </c>
      <c r="S654">
        <f>VLOOKUP(L654,longitude_latitude!C:J,8,)</f>
        <v>51.546725889999998</v>
      </c>
      <c r="T654">
        <f t="shared" si="82"/>
        <v>-9.2520966236471391</v>
      </c>
      <c r="U654">
        <f>VLOOKUP(M654,LINE!$A$2:$B$13,2,)</f>
        <v>7</v>
      </c>
      <c r="V654">
        <f>VLOOKUP(L654,Entry_exit!B:P,4,)</f>
        <v>15958</v>
      </c>
      <c r="W654">
        <f>2020 - VLOOKUP(L654, age!$A:$D,4,)</f>
        <v>141</v>
      </c>
      <c r="X654">
        <f>VLOOKUP(H654,'air-quality-london-time-of-day'!E:G,3,FALSE)</f>
        <v>15.2</v>
      </c>
      <c r="Y654">
        <f>VLOOKUP(I654,Weather!F:K,2,)</f>
        <v>6.1475409836065609</v>
      </c>
      <c r="Z654">
        <f>VLOOKUP(I654,Weather!F:K,3,)</f>
        <v>0.28000000000000003</v>
      </c>
      <c r="AA654">
        <f>VLOOKUP(I654,Weather!F:K,4,)</f>
        <v>0.6</v>
      </c>
      <c r="AB654">
        <f>VLOOKUP(I654,Weather!F:K,5,)</f>
        <v>1038</v>
      </c>
      <c r="AC654">
        <f>VLOOKUP(I654,Weather!F:K,6,)</f>
        <v>1</v>
      </c>
    </row>
    <row r="655" spans="1:29" x14ac:dyDescent="0.25">
      <c r="A655" t="s">
        <v>7</v>
      </c>
      <c r="B655" t="s">
        <v>5</v>
      </c>
      <c r="C655" s="1">
        <v>42052.438194444447</v>
      </c>
      <c r="D655" s="3">
        <f t="shared" si="80"/>
        <v>2015</v>
      </c>
      <c r="E655" s="3">
        <f t="shared" si="83"/>
        <v>2</v>
      </c>
      <c r="F655" s="3">
        <f t="shared" si="84"/>
        <v>10</v>
      </c>
      <c r="G655" s="3">
        <f t="shared" si="85"/>
        <v>17</v>
      </c>
      <c r="H655" s="3" t="str">
        <f t="shared" si="86"/>
        <v>2015210</v>
      </c>
      <c r="I655" s="3" t="str">
        <f t="shared" si="87"/>
        <v>201521017</v>
      </c>
      <c r="J655">
        <v>15</v>
      </c>
      <c r="K655">
        <v>9</v>
      </c>
      <c r="L655" t="str">
        <f>VLOOKUP(C655,List!$A$2:$C$2089,3,)</f>
        <v>Swiss Cottage</v>
      </c>
      <c r="M655" t="str">
        <f>VLOOKUP(C655,List!$A$2:$C$2089,2,)</f>
        <v>Jubilee</v>
      </c>
      <c r="N655" t="str">
        <f t="shared" si="81"/>
        <v>Swiss Cottage|Jubilee</v>
      </c>
      <c r="O655">
        <f>VLOOKUP(N655,Depth!$A$2:$F$427,3,)</f>
        <v>57</v>
      </c>
      <c r="P655">
        <f>VLOOKUP(N655,Depth!$A$2:$F$427,5,)</f>
        <v>140.11000000000001</v>
      </c>
      <c r="Q655">
        <f>VLOOKUP(N655,Depth!$A$2:$F$427,6,)</f>
        <v>16.89</v>
      </c>
      <c r="R655">
        <f>VLOOKUP(L655,longitude_latitude!C:J,7,)</f>
        <v>-0.17323723899999999</v>
      </c>
      <c r="S655">
        <f>VLOOKUP(L655,longitude_latitude!C:J,8,)</f>
        <v>51.543199979999997</v>
      </c>
      <c r="T655">
        <f t="shared" si="82"/>
        <v>-8.9292016537600549</v>
      </c>
      <c r="U655">
        <f>VLOOKUP(M655,LINE!$A$2:$B$13,2,)</f>
        <v>7</v>
      </c>
      <c r="V655">
        <f>VLOOKUP(L655,Entry_exit!B:P,4,)</f>
        <v>12680</v>
      </c>
      <c r="W655">
        <f>2020 - VLOOKUP(L655, age!$A:$D,4,)</f>
        <v>81</v>
      </c>
      <c r="X655">
        <f>VLOOKUP(H655,'air-quality-london-time-of-day'!E:G,3,FALSE)</f>
        <v>15.2</v>
      </c>
      <c r="Y655">
        <f>VLOOKUP(I655,Weather!F:K,2,)</f>
        <v>6.1475409836065609</v>
      </c>
      <c r="Z655">
        <f>VLOOKUP(I655,Weather!F:K,3,)</f>
        <v>0.28000000000000003</v>
      </c>
      <c r="AA655">
        <f>VLOOKUP(I655,Weather!F:K,4,)</f>
        <v>0.6</v>
      </c>
      <c r="AB655">
        <f>VLOOKUP(I655,Weather!F:K,5,)</f>
        <v>1038</v>
      </c>
      <c r="AC655">
        <f>VLOOKUP(I655,Weather!F:K,6,)</f>
        <v>1</v>
      </c>
    </row>
    <row r="656" spans="1:29" x14ac:dyDescent="0.25">
      <c r="A656" t="s">
        <v>7</v>
      </c>
      <c r="B656" t="s">
        <v>5</v>
      </c>
      <c r="C656" s="1">
        <v>42052.438888888886</v>
      </c>
      <c r="D656" s="3">
        <f t="shared" si="80"/>
        <v>2015</v>
      </c>
      <c r="E656" s="3">
        <f t="shared" si="83"/>
        <v>2</v>
      </c>
      <c r="F656" s="3">
        <f t="shared" si="84"/>
        <v>10</v>
      </c>
      <c r="G656" s="3">
        <f t="shared" si="85"/>
        <v>17</v>
      </c>
      <c r="H656" s="3" t="str">
        <f t="shared" si="86"/>
        <v>2015210</v>
      </c>
      <c r="I656" s="3" t="str">
        <f t="shared" si="87"/>
        <v>201521017</v>
      </c>
      <c r="J656">
        <v>70</v>
      </c>
      <c r="K656">
        <v>42</v>
      </c>
      <c r="L656" t="str">
        <f>VLOOKUP(C656,List!$A$2:$C$2089,3,)</f>
        <v>Swiss Cottage</v>
      </c>
      <c r="M656" t="str">
        <f>VLOOKUP(C656,List!$A$2:$C$2089,2,)</f>
        <v>Jubilee</v>
      </c>
      <c r="N656" t="str">
        <f t="shared" si="81"/>
        <v>Swiss Cottage|Jubilee</v>
      </c>
      <c r="O656">
        <f>VLOOKUP(N656,Depth!$A$2:$F$427,3,)</f>
        <v>57</v>
      </c>
      <c r="P656">
        <f>VLOOKUP(N656,Depth!$A$2:$F$427,5,)</f>
        <v>140.11000000000001</v>
      </c>
      <c r="Q656">
        <f>VLOOKUP(N656,Depth!$A$2:$F$427,6,)</f>
        <v>16.89</v>
      </c>
      <c r="R656">
        <f>VLOOKUP(L656,longitude_latitude!C:J,7,)</f>
        <v>-0.17323723899999999</v>
      </c>
      <c r="S656">
        <f>VLOOKUP(L656,longitude_latitude!C:J,8,)</f>
        <v>51.543199979999997</v>
      </c>
      <c r="T656">
        <f t="shared" si="82"/>
        <v>-8.9292016537600549</v>
      </c>
      <c r="U656">
        <f>VLOOKUP(M656,LINE!$A$2:$B$13,2,)</f>
        <v>7</v>
      </c>
      <c r="V656">
        <f>VLOOKUP(L656,Entry_exit!B:P,4,)</f>
        <v>12680</v>
      </c>
      <c r="W656">
        <f>2020 - VLOOKUP(L656, age!$A:$D,4,)</f>
        <v>81</v>
      </c>
      <c r="X656">
        <f>VLOOKUP(H656,'air-quality-london-time-of-day'!E:G,3,FALSE)</f>
        <v>15.2</v>
      </c>
      <c r="Y656">
        <f>VLOOKUP(I656,Weather!F:K,2,)</f>
        <v>6.1475409836065609</v>
      </c>
      <c r="Z656">
        <f>VLOOKUP(I656,Weather!F:K,3,)</f>
        <v>0.28000000000000003</v>
      </c>
      <c r="AA656">
        <f>VLOOKUP(I656,Weather!F:K,4,)</f>
        <v>0.6</v>
      </c>
      <c r="AB656">
        <f>VLOOKUP(I656,Weather!F:K,5,)</f>
        <v>1038</v>
      </c>
      <c r="AC656">
        <f>VLOOKUP(I656,Weather!F:K,6,)</f>
        <v>1</v>
      </c>
    </row>
    <row r="657" spans="1:29" x14ac:dyDescent="0.25">
      <c r="A657" t="s">
        <v>7</v>
      </c>
      <c r="B657" t="s">
        <v>5</v>
      </c>
      <c r="C657" s="1">
        <v>42052.439583333333</v>
      </c>
      <c r="D657" s="3">
        <f t="shared" si="80"/>
        <v>2015</v>
      </c>
      <c r="E657" s="3">
        <f t="shared" si="83"/>
        <v>2</v>
      </c>
      <c r="F657" s="3">
        <f t="shared" si="84"/>
        <v>10</v>
      </c>
      <c r="G657" s="3">
        <f t="shared" si="85"/>
        <v>17</v>
      </c>
      <c r="H657" s="3" t="str">
        <f t="shared" si="86"/>
        <v>2015210</v>
      </c>
      <c r="I657" s="3" t="str">
        <f t="shared" si="87"/>
        <v>201521017</v>
      </c>
      <c r="J657">
        <v>77</v>
      </c>
      <c r="K657">
        <v>46.2</v>
      </c>
      <c r="L657" t="str">
        <f>VLOOKUP(C657,List!$A$2:$C$2089,3,)</f>
        <v>St. John's Wood</v>
      </c>
      <c r="M657" t="str">
        <f>VLOOKUP(C657,List!$A$2:$C$2089,2,)</f>
        <v>Jubilee</v>
      </c>
      <c r="N657" t="str">
        <f t="shared" si="81"/>
        <v>St. John's Wood|Jubilee</v>
      </c>
      <c r="O657">
        <f>VLOOKUP(N657,Depth!$A$2:$F$427,3,)</f>
        <v>49</v>
      </c>
      <c r="P657">
        <f>VLOOKUP(N657,Depth!$A$2:$F$427,5,)</f>
        <v>131.44</v>
      </c>
      <c r="Q657">
        <f>VLOOKUP(N657,Depth!$A$2:$F$427,6,)</f>
        <v>17.559999999999999</v>
      </c>
      <c r="R657">
        <f>VLOOKUP(L657,longitude_latitude!C:J,7,)</f>
        <v>-0.17254524800000001</v>
      </c>
      <c r="S657">
        <f>VLOOKUP(L657,longitude_latitude!C:J,8,)</f>
        <v>51.534698519999999</v>
      </c>
      <c r="T657">
        <f t="shared" si="82"/>
        <v>-8.8920673367386343</v>
      </c>
      <c r="U657">
        <f>VLOOKUP(M657,LINE!$A$2:$B$13,2,)</f>
        <v>7</v>
      </c>
      <c r="V657">
        <f>VLOOKUP(L657,Entry_exit!B:P,4,)</f>
        <v>12600</v>
      </c>
      <c r="W657">
        <f>2020 - VLOOKUP(L657, age!$A:$D,4,)</f>
        <v>81</v>
      </c>
      <c r="X657">
        <f>VLOOKUP(H657,'air-quality-london-time-of-day'!E:G,3,FALSE)</f>
        <v>15.2</v>
      </c>
      <c r="Y657">
        <f>VLOOKUP(I657,Weather!F:K,2,)</f>
        <v>6.1475409836065609</v>
      </c>
      <c r="Z657">
        <f>VLOOKUP(I657,Weather!F:K,3,)</f>
        <v>0.28000000000000003</v>
      </c>
      <c r="AA657">
        <f>VLOOKUP(I657,Weather!F:K,4,)</f>
        <v>0.6</v>
      </c>
      <c r="AB657">
        <f>VLOOKUP(I657,Weather!F:K,5,)</f>
        <v>1038</v>
      </c>
      <c r="AC657">
        <f>VLOOKUP(I657,Weather!F:K,6,)</f>
        <v>1</v>
      </c>
    </row>
    <row r="658" spans="1:29" x14ac:dyDescent="0.25">
      <c r="A658" t="s">
        <v>7</v>
      </c>
      <c r="B658" t="s">
        <v>5</v>
      </c>
      <c r="C658" s="1">
        <v>42052.44027777778</v>
      </c>
      <c r="D658" s="3">
        <f t="shared" si="80"/>
        <v>2015</v>
      </c>
      <c r="E658" s="3">
        <f t="shared" si="83"/>
        <v>2</v>
      </c>
      <c r="F658" s="3">
        <f t="shared" si="84"/>
        <v>10</v>
      </c>
      <c r="G658" s="3">
        <f t="shared" si="85"/>
        <v>17</v>
      </c>
      <c r="H658" s="3" t="str">
        <f t="shared" si="86"/>
        <v>2015210</v>
      </c>
      <c r="I658" s="3" t="str">
        <f t="shared" si="87"/>
        <v>201521017</v>
      </c>
      <c r="J658">
        <v>58</v>
      </c>
      <c r="K658">
        <v>34.799999999999997</v>
      </c>
      <c r="L658" t="str">
        <f>VLOOKUP(C658,List!$A$2:$C$2089,3,)</f>
        <v>St. John's Wood</v>
      </c>
      <c r="M658" t="str">
        <f>VLOOKUP(C658,List!$A$2:$C$2089,2,)</f>
        <v>Jubilee</v>
      </c>
      <c r="N658" t="str">
        <f t="shared" si="81"/>
        <v>St. John's Wood|Jubilee</v>
      </c>
      <c r="O658">
        <f>VLOOKUP(N658,Depth!$A$2:$F$427,3,)</f>
        <v>49</v>
      </c>
      <c r="P658">
        <f>VLOOKUP(N658,Depth!$A$2:$F$427,5,)</f>
        <v>131.44</v>
      </c>
      <c r="Q658">
        <f>VLOOKUP(N658,Depth!$A$2:$F$427,6,)</f>
        <v>17.559999999999999</v>
      </c>
      <c r="R658">
        <f>VLOOKUP(L658,longitude_latitude!C:J,7,)</f>
        <v>-0.17254524800000001</v>
      </c>
      <c r="S658">
        <f>VLOOKUP(L658,longitude_latitude!C:J,8,)</f>
        <v>51.534698519999999</v>
      </c>
      <c r="T658">
        <f t="shared" si="82"/>
        <v>-8.8920673367386343</v>
      </c>
      <c r="U658">
        <f>VLOOKUP(M658,LINE!$A$2:$B$13,2,)</f>
        <v>7</v>
      </c>
      <c r="V658">
        <f>VLOOKUP(L658,Entry_exit!B:P,4,)</f>
        <v>12600</v>
      </c>
      <c r="W658">
        <f>2020 - VLOOKUP(L658, age!$A:$D,4,)</f>
        <v>81</v>
      </c>
      <c r="X658">
        <f>VLOOKUP(H658,'air-quality-london-time-of-day'!E:G,3,FALSE)</f>
        <v>15.2</v>
      </c>
      <c r="Y658">
        <f>VLOOKUP(I658,Weather!F:K,2,)</f>
        <v>6.1475409836065609</v>
      </c>
      <c r="Z658">
        <f>VLOOKUP(I658,Weather!F:K,3,)</f>
        <v>0.28000000000000003</v>
      </c>
      <c r="AA658">
        <f>VLOOKUP(I658,Weather!F:K,4,)</f>
        <v>0.6</v>
      </c>
      <c r="AB658">
        <f>VLOOKUP(I658,Weather!F:K,5,)</f>
        <v>1038</v>
      </c>
      <c r="AC658">
        <f>VLOOKUP(I658,Weather!F:K,6,)</f>
        <v>1</v>
      </c>
    </row>
    <row r="659" spans="1:29" x14ac:dyDescent="0.25">
      <c r="A659" t="s">
        <v>7</v>
      </c>
      <c r="B659" t="s">
        <v>5</v>
      </c>
      <c r="C659" s="1">
        <v>42052.440972222219</v>
      </c>
      <c r="D659" s="3">
        <f t="shared" si="80"/>
        <v>2015</v>
      </c>
      <c r="E659" s="3">
        <f t="shared" si="83"/>
        <v>2</v>
      </c>
      <c r="F659" s="3">
        <f t="shared" si="84"/>
        <v>10</v>
      </c>
      <c r="G659" s="3">
        <f t="shared" si="85"/>
        <v>17</v>
      </c>
      <c r="H659" s="3" t="str">
        <f t="shared" si="86"/>
        <v>2015210</v>
      </c>
      <c r="I659" s="3" t="str">
        <f t="shared" si="87"/>
        <v>201521017</v>
      </c>
      <c r="J659">
        <v>94</v>
      </c>
      <c r="K659">
        <v>56.4</v>
      </c>
      <c r="L659" t="str">
        <f>VLOOKUP(C659,List!$A$2:$C$2089,3,)</f>
        <v>St. John's Wood</v>
      </c>
      <c r="M659" t="str">
        <f>VLOOKUP(C659,List!$A$2:$C$2089,2,)</f>
        <v>Jubilee</v>
      </c>
      <c r="N659" t="str">
        <f t="shared" si="81"/>
        <v>St. John's Wood|Jubilee</v>
      </c>
      <c r="O659">
        <f>VLOOKUP(N659,Depth!$A$2:$F$427,3,)</f>
        <v>49</v>
      </c>
      <c r="P659">
        <f>VLOOKUP(N659,Depth!$A$2:$F$427,5,)</f>
        <v>131.44</v>
      </c>
      <c r="Q659">
        <f>VLOOKUP(N659,Depth!$A$2:$F$427,6,)</f>
        <v>17.559999999999999</v>
      </c>
      <c r="R659">
        <f>VLOOKUP(L659,longitude_latitude!C:J,7,)</f>
        <v>-0.17254524800000001</v>
      </c>
      <c r="S659">
        <f>VLOOKUP(L659,longitude_latitude!C:J,8,)</f>
        <v>51.534698519999999</v>
      </c>
      <c r="T659">
        <f t="shared" si="82"/>
        <v>-8.8920673367386343</v>
      </c>
      <c r="U659">
        <f>VLOOKUP(M659,LINE!$A$2:$B$13,2,)</f>
        <v>7</v>
      </c>
      <c r="V659">
        <f>VLOOKUP(L659,Entry_exit!B:P,4,)</f>
        <v>12600</v>
      </c>
      <c r="W659">
        <f>2020 - VLOOKUP(L659, age!$A:$D,4,)</f>
        <v>81</v>
      </c>
      <c r="X659">
        <f>VLOOKUP(H659,'air-quality-london-time-of-day'!E:G,3,FALSE)</f>
        <v>15.2</v>
      </c>
      <c r="Y659">
        <f>VLOOKUP(I659,Weather!F:K,2,)</f>
        <v>6.1475409836065609</v>
      </c>
      <c r="Z659">
        <f>VLOOKUP(I659,Weather!F:K,3,)</f>
        <v>0.28000000000000003</v>
      </c>
      <c r="AA659">
        <f>VLOOKUP(I659,Weather!F:K,4,)</f>
        <v>0.6</v>
      </c>
      <c r="AB659">
        <f>VLOOKUP(I659,Weather!F:K,5,)</f>
        <v>1038</v>
      </c>
      <c r="AC659">
        <f>VLOOKUP(I659,Weather!F:K,6,)</f>
        <v>1</v>
      </c>
    </row>
    <row r="660" spans="1:29" x14ac:dyDescent="0.25">
      <c r="A660" t="s">
        <v>7</v>
      </c>
      <c r="B660" t="s">
        <v>5</v>
      </c>
      <c r="C660" s="1">
        <v>42052.441666666666</v>
      </c>
      <c r="D660" s="3">
        <f t="shared" si="80"/>
        <v>2015</v>
      </c>
      <c r="E660" s="3">
        <f t="shared" si="83"/>
        <v>2</v>
      </c>
      <c r="F660" s="3">
        <f t="shared" si="84"/>
        <v>10</v>
      </c>
      <c r="G660" s="3">
        <f t="shared" si="85"/>
        <v>17</v>
      </c>
      <c r="H660" s="3" t="str">
        <f t="shared" si="86"/>
        <v>2015210</v>
      </c>
      <c r="I660" s="3" t="str">
        <f t="shared" si="87"/>
        <v>201521017</v>
      </c>
      <c r="J660">
        <v>117</v>
      </c>
      <c r="K660">
        <v>70.2</v>
      </c>
      <c r="L660" t="str">
        <f>VLOOKUP(C660,List!$A$2:$C$2089,3,)</f>
        <v>Baker Street</v>
      </c>
      <c r="M660" t="str">
        <f>VLOOKUP(C660,List!$A$2:$C$2089,2,)</f>
        <v>Jubilee</v>
      </c>
      <c r="N660" t="str">
        <f t="shared" si="81"/>
        <v>Baker Street|Jubilee</v>
      </c>
      <c r="O660">
        <f>VLOOKUP(N660,Depth!$A$2:$F$427,3,)</f>
        <v>27</v>
      </c>
      <c r="P660">
        <f>VLOOKUP(N660,Depth!$A$2:$F$427,5,)</f>
        <v>105.85</v>
      </c>
      <c r="Q660">
        <f>VLOOKUP(N660,Depth!$A$2:$F$427,6,)</f>
        <v>21.15</v>
      </c>
      <c r="R660">
        <f>VLOOKUP(L660,longitude_latitude!C:J,7,)</f>
        <v>-0.155454387</v>
      </c>
      <c r="S660">
        <f>VLOOKUP(L660,longitude_latitude!C:J,8,)</f>
        <v>51.522493869999998</v>
      </c>
      <c r="T660">
        <f t="shared" si="82"/>
        <v>-8.0093977012721069</v>
      </c>
      <c r="U660">
        <f>VLOOKUP(M660,LINE!$A$2:$B$13,2,)</f>
        <v>7</v>
      </c>
      <c r="V660">
        <f>VLOOKUP(L660,Entry_exit!B:P,4,)</f>
        <v>47234</v>
      </c>
      <c r="W660">
        <f>2020 - VLOOKUP(L660, age!$A:$D,4,)</f>
        <v>114</v>
      </c>
      <c r="X660">
        <f>VLOOKUP(H660,'air-quality-london-time-of-day'!E:G,3,FALSE)</f>
        <v>15.2</v>
      </c>
      <c r="Y660">
        <f>VLOOKUP(I660,Weather!F:K,2,)</f>
        <v>6.1475409836065609</v>
      </c>
      <c r="Z660">
        <f>VLOOKUP(I660,Weather!F:K,3,)</f>
        <v>0.28000000000000003</v>
      </c>
      <c r="AA660">
        <f>VLOOKUP(I660,Weather!F:K,4,)</f>
        <v>0.6</v>
      </c>
      <c r="AB660">
        <f>VLOOKUP(I660,Weather!F:K,5,)</f>
        <v>1038</v>
      </c>
      <c r="AC660">
        <f>VLOOKUP(I660,Weather!F:K,6,)</f>
        <v>1</v>
      </c>
    </row>
    <row r="661" spans="1:29" x14ac:dyDescent="0.25">
      <c r="A661" t="s">
        <v>7</v>
      </c>
      <c r="B661" t="s">
        <v>5</v>
      </c>
      <c r="C661" s="1">
        <v>42052.442361111112</v>
      </c>
      <c r="D661" s="3">
        <f t="shared" si="80"/>
        <v>2015</v>
      </c>
      <c r="E661" s="3">
        <f t="shared" si="83"/>
        <v>2</v>
      </c>
      <c r="F661" s="3">
        <f t="shared" si="84"/>
        <v>10</v>
      </c>
      <c r="G661" s="3">
        <f t="shared" si="85"/>
        <v>17</v>
      </c>
      <c r="H661" s="3" t="str">
        <f t="shared" si="86"/>
        <v>2015210</v>
      </c>
      <c r="I661" s="3" t="str">
        <f t="shared" si="87"/>
        <v>201521017</v>
      </c>
      <c r="J661">
        <v>158</v>
      </c>
      <c r="K661">
        <v>94.8</v>
      </c>
      <c r="L661" t="str">
        <f>VLOOKUP(C661,List!$A$2:$C$2089,3,)</f>
        <v>Baker Street</v>
      </c>
      <c r="M661" t="str">
        <f>VLOOKUP(C661,List!$A$2:$C$2089,2,)</f>
        <v>Jubilee</v>
      </c>
      <c r="N661" t="str">
        <f t="shared" si="81"/>
        <v>Baker Street|Jubilee</v>
      </c>
      <c r="O661">
        <f>VLOOKUP(N661,Depth!$A$2:$F$427,3,)</f>
        <v>27</v>
      </c>
      <c r="P661">
        <f>VLOOKUP(N661,Depth!$A$2:$F$427,5,)</f>
        <v>105.85</v>
      </c>
      <c r="Q661">
        <f>VLOOKUP(N661,Depth!$A$2:$F$427,6,)</f>
        <v>21.15</v>
      </c>
      <c r="R661">
        <f>VLOOKUP(L661,longitude_latitude!C:J,7,)</f>
        <v>-0.155454387</v>
      </c>
      <c r="S661">
        <f>VLOOKUP(L661,longitude_latitude!C:J,8,)</f>
        <v>51.522493869999998</v>
      </c>
      <c r="T661">
        <f t="shared" si="82"/>
        <v>-8.0093977012721069</v>
      </c>
      <c r="U661">
        <f>VLOOKUP(M661,LINE!$A$2:$B$13,2,)</f>
        <v>7</v>
      </c>
      <c r="V661">
        <f>VLOOKUP(L661,Entry_exit!B:P,4,)</f>
        <v>47234</v>
      </c>
      <c r="W661">
        <f>2020 - VLOOKUP(L661, age!$A:$D,4,)</f>
        <v>114</v>
      </c>
      <c r="X661">
        <f>VLOOKUP(H661,'air-quality-london-time-of-day'!E:G,3,FALSE)</f>
        <v>15.2</v>
      </c>
      <c r="Y661">
        <f>VLOOKUP(I661,Weather!F:K,2,)</f>
        <v>6.1475409836065609</v>
      </c>
      <c r="Z661">
        <f>VLOOKUP(I661,Weather!F:K,3,)</f>
        <v>0.28000000000000003</v>
      </c>
      <c r="AA661">
        <f>VLOOKUP(I661,Weather!F:K,4,)</f>
        <v>0.6</v>
      </c>
      <c r="AB661">
        <f>VLOOKUP(I661,Weather!F:K,5,)</f>
        <v>1038</v>
      </c>
      <c r="AC661">
        <f>VLOOKUP(I661,Weather!F:K,6,)</f>
        <v>1</v>
      </c>
    </row>
    <row r="662" spans="1:29" x14ac:dyDescent="0.25">
      <c r="A662" t="s">
        <v>7</v>
      </c>
      <c r="B662" t="s">
        <v>5</v>
      </c>
      <c r="C662" s="1">
        <v>42052.443055555559</v>
      </c>
      <c r="D662" s="3">
        <f t="shared" si="80"/>
        <v>2015</v>
      </c>
      <c r="E662" s="3">
        <f t="shared" si="83"/>
        <v>2</v>
      </c>
      <c r="F662" s="3">
        <f t="shared" si="84"/>
        <v>10</v>
      </c>
      <c r="G662" s="3">
        <f t="shared" si="85"/>
        <v>17</v>
      </c>
      <c r="H662" s="3" t="str">
        <f t="shared" si="86"/>
        <v>2015210</v>
      </c>
      <c r="I662" s="3" t="str">
        <f t="shared" si="87"/>
        <v>201521017</v>
      </c>
      <c r="J662">
        <v>140</v>
      </c>
      <c r="K662">
        <v>84</v>
      </c>
      <c r="L662" t="str">
        <f>VLOOKUP(C662,List!$A$2:$C$2089,3,)</f>
        <v>Bond Street</v>
      </c>
      <c r="M662" t="str">
        <f>VLOOKUP(C662,List!$A$2:$C$2089,2,)</f>
        <v>Jubilee</v>
      </c>
      <c r="N662" t="str">
        <f t="shared" si="81"/>
        <v>Bond Street|Jubilee</v>
      </c>
      <c r="O662">
        <f>VLOOKUP(N662,Depth!$A$2:$F$427,3,)</f>
        <v>22</v>
      </c>
      <c r="P662">
        <f>VLOOKUP(N662,Depth!$A$2:$F$427,5,)</f>
        <v>91</v>
      </c>
      <c r="Q662">
        <f>VLOOKUP(N662,Depth!$A$2:$F$427,6,)</f>
        <v>31</v>
      </c>
      <c r="R662">
        <f>VLOOKUP(L662,longitude_latitude!C:J,7,)</f>
        <v>-0.14807688399999999</v>
      </c>
      <c r="S662">
        <f>VLOOKUP(L662,longitude_latitude!C:J,8,)</f>
        <v>51.513870330000003</v>
      </c>
      <c r="T662">
        <f t="shared" si="82"/>
        <v>-7.6280134012464513</v>
      </c>
      <c r="U662">
        <f>VLOOKUP(M662,LINE!$A$2:$B$13,2,)</f>
        <v>7</v>
      </c>
      <c r="V662">
        <f>VLOOKUP(L662,Entry_exit!B:P,4,)</f>
        <v>57022</v>
      </c>
      <c r="W662">
        <f>2020 - VLOOKUP(L662, age!$A:$D,4,)</f>
        <v>120</v>
      </c>
      <c r="X662">
        <f>VLOOKUP(H662,'air-quality-london-time-of-day'!E:G,3,FALSE)</f>
        <v>15.2</v>
      </c>
      <c r="Y662">
        <f>VLOOKUP(I662,Weather!F:K,2,)</f>
        <v>6.1475409836065609</v>
      </c>
      <c r="Z662">
        <f>VLOOKUP(I662,Weather!F:K,3,)</f>
        <v>0.28000000000000003</v>
      </c>
      <c r="AA662">
        <f>VLOOKUP(I662,Weather!F:K,4,)</f>
        <v>0.6</v>
      </c>
      <c r="AB662">
        <f>VLOOKUP(I662,Weather!F:K,5,)</f>
        <v>1038</v>
      </c>
      <c r="AC662">
        <f>VLOOKUP(I662,Weather!F:K,6,)</f>
        <v>1</v>
      </c>
    </row>
    <row r="663" spans="1:29" x14ac:dyDescent="0.25">
      <c r="A663" t="s">
        <v>7</v>
      </c>
      <c r="B663" t="s">
        <v>5</v>
      </c>
      <c r="C663" s="1">
        <v>42052.443749999999</v>
      </c>
      <c r="D663" s="3">
        <f t="shared" si="80"/>
        <v>2015</v>
      </c>
      <c r="E663" s="3">
        <f t="shared" si="83"/>
        <v>2</v>
      </c>
      <c r="F663" s="3">
        <f t="shared" si="84"/>
        <v>10</v>
      </c>
      <c r="G663" s="3">
        <f t="shared" si="85"/>
        <v>17</v>
      </c>
      <c r="H663" s="3" t="str">
        <f t="shared" si="86"/>
        <v>2015210</v>
      </c>
      <c r="I663" s="3" t="str">
        <f t="shared" si="87"/>
        <v>201521017</v>
      </c>
      <c r="J663">
        <v>146</v>
      </c>
      <c r="K663">
        <v>87.6</v>
      </c>
      <c r="L663" t="str">
        <f>VLOOKUP(C663,List!$A$2:$C$2089,3,)</f>
        <v>Bond Street</v>
      </c>
      <c r="M663" t="str">
        <f>VLOOKUP(C663,List!$A$2:$C$2089,2,)</f>
        <v>Jubilee</v>
      </c>
      <c r="N663" t="str">
        <f t="shared" si="81"/>
        <v>Bond Street|Jubilee</v>
      </c>
      <c r="O663">
        <f>VLOOKUP(N663,Depth!$A$2:$F$427,3,)</f>
        <v>22</v>
      </c>
      <c r="P663">
        <f>VLOOKUP(N663,Depth!$A$2:$F$427,5,)</f>
        <v>91</v>
      </c>
      <c r="Q663">
        <f>VLOOKUP(N663,Depth!$A$2:$F$427,6,)</f>
        <v>31</v>
      </c>
      <c r="R663">
        <f>VLOOKUP(L663,longitude_latitude!C:J,7,)</f>
        <v>-0.14807688399999999</v>
      </c>
      <c r="S663">
        <f>VLOOKUP(L663,longitude_latitude!C:J,8,)</f>
        <v>51.513870330000003</v>
      </c>
      <c r="T663">
        <f t="shared" si="82"/>
        <v>-7.6280134012464513</v>
      </c>
      <c r="U663">
        <f>VLOOKUP(M663,LINE!$A$2:$B$13,2,)</f>
        <v>7</v>
      </c>
      <c r="V663">
        <f>VLOOKUP(L663,Entry_exit!B:P,4,)</f>
        <v>57022</v>
      </c>
      <c r="W663">
        <f>2020 - VLOOKUP(L663, age!$A:$D,4,)</f>
        <v>120</v>
      </c>
      <c r="X663">
        <f>VLOOKUP(H663,'air-quality-london-time-of-day'!E:G,3,FALSE)</f>
        <v>15.2</v>
      </c>
      <c r="Y663">
        <f>VLOOKUP(I663,Weather!F:K,2,)</f>
        <v>6.1475409836065609</v>
      </c>
      <c r="Z663">
        <f>VLOOKUP(I663,Weather!F:K,3,)</f>
        <v>0.28000000000000003</v>
      </c>
      <c r="AA663">
        <f>VLOOKUP(I663,Weather!F:K,4,)</f>
        <v>0.6</v>
      </c>
      <c r="AB663">
        <f>VLOOKUP(I663,Weather!F:K,5,)</f>
        <v>1038</v>
      </c>
      <c r="AC663">
        <f>VLOOKUP(I663,Weather!F:K,6,)</f>
        <v>1</v>
      </c>
    </row>
    <row r="664" spans="1:29" x14ac:dyDescent="0.25">
      <c r="A664" t="s">
        <v>7</v>
      </c>
      <c r="B664" t="s">
        <v>5</v>
      </c>
      <c r="C664" s="1">
        <v>42052.444444444445</v>
      </c>
      <c r="D664" s="3">
        <f t="shared" si="80"/>
        <v>2015</v>
      </c>
      <c r="E664" s="3">
        <f t="shared" si="83"/>
        <v>2</v>
      </c>
      <c r="F664" s="3">
        <f t="shared" si="84"/>
        <v>10</v>
      </c>
      <c r="G664" s="3">
        <f t="shared" si="85"/>
        <v>17</v>
      </c>
      <c r="H664" s="3" t="str">
        <f t="shared" si="86"/>
        <v>2015210</v>
      </c>
      <c r="I664" s="3" t="str">
        <f t="shared" si="87"/>
        <v>201521017</v>
      </c>
      <c r="J664">
        <v>138</v>
      </c>
      <c r="K664">
        <v>82.8</v>
      </c>
      <c r="L664" t="str">
        <f>VLOOKUP(C664,List!$A$2:$C$2089,3,)</f>
        <v>Green Park</v>
      </c>
      <c r="M664" t="str">
        <f>VLOOKUP(C664,List!$A$2:$C$2089,2,)</f>
        <v>Jubilee</v>
      </c>
      <c r="N664" t="str">
        <f t="shared" si="81"/>
        <v>Green Park|Jubilee</v>
      </c>
      <c r="O664">
        <f>VLOOKUP(N664,Depth!$A$2:$F$427,3,)</f>
        <v>18</v>
      </c>
      <c r="P664">
        <f>VLOOKUP(N664,Depth!$A$2:$F$427,5,)</f>
        <v>87</v>
      </c>
      <c r="Q664">
        <f>VLOOKUP(N664,Depth!$A$2:$F$427,6,)</f>
        <v>31</v>
      </c>
      <c r="R664">
        <f>VLOOKUP(L664,longitude_latitude!C:J,7,)</f>
        <v>-0.140937126</v>
      </c>
      <c r="S664">
        <f>VLOOKUP(L664,longitude_latitude!C:J,8,)</f>
        <v>51.506357469999998</v>
      </c>
      <c r="T664">
        <f t="shared" si="82"/>
        <v>-7.2591579925504304</v>
      </c>
      <c r="U664">
        <f>VLOOKUP(M664,LINE!$A$2:$B$13,2,)</f>
        <v>7</v>
      </c>
      <c r="V664">
        <f>VLOOKUP(L664,Entry_exit!B:P,4,)</f>
        <v>59805</v>
      </c>
      <c r="W664">
        <f>2020 - VLOOKUP(L664, age!$A:$D,4,)</f>
        <v>114</v>
      </c>
      <c r="X664">
        <f>VLOOKUP(H664,'air-quality-london-time-of-day'!E:G,3,FALSE)</f>
        <v>15.2</v>
      </c>
      <c r="Y664">
        <f>VLOOKUP(I664,Weather!F:K,2,)</f>
        <v>6.1475409836065609</v>
      </c>
      <c r="Z664">
        <f>VLOOKUP(I664,Weather!F:K,3,)</f>
        <v>0.28000000000000003</v>
      </c>
      <c r="AA664">
        <f>VLOOKUP(I664,Weather!F:K,4,)</f>
        <v>0.6</v>
      </c>
      <c r="AB664">
        <f>VLOOKUP(I664,Weather!F:K,5,)</f>
        <v>1038</v>
      </c>
      <c r="AC664">
        <f>VLOOKUP(I664,Weather!F:K,6,)</f>
        <v>1</v>
      </c>
    </row>
    <row r="665" spans="1:29" x14ac:dyDescent="0.25">
      <c r="A665" t="s">
        <v>7</v>
      </c>
      <c r="B665" t="s">
        <v>5</v>
      </c>
      <c r="C665" s="1">
        <v>42052.445138888892</v>
      </c>
      <c r="D665" s="3">
        <f t="shared" si="80"/>
        <v>2015</v>
      </c>
      <c r="E665" s="3">
        <f t="shared" si="83"/>
        <v>2</v>
      </c>
      <c r="F665" s="3">
        <f t="shared" si="84"/>
        <v>10</v>
      </c>
      <c r="G665" s="3">
        <f t="shared" si="85"/>
        <v>17</v>
      </c>
      <c r="H665" s="3" t="str">
        <f t="shared" si="86"/>
        <v>2015210</v>
      </c>
      <c r="I665" s="3" t="str">
        <f t="shared" si="87"/>
        <v>201521017</v>
      </c>
      <c r="J665">
        <v>156</v>
      </c>
      <c r="K665">
        <v>93.6</v>
      </c>
      <c r="L665" t="str">
        <f>VLOOKUP(C665,List!$A$2:$C$2089,3,)</f>
        <v>Green Park</v>
      </c>
      <c r="M665" t="str">
        <f>VLOOKUP(C665,List!$A$2:$C$2089,2,)</f>
        <v>Jubilee</v>
      </c>
      <c r="N665" t="str">
        <f t="shared" si="81"/>
        <v>Green Park|Jubilee</v>
      </c>
      <c r="O665">
        <f>VLOOKUP(N665,Depth!$A$2:$F$427,3,)</f>
        <v>18</v>
      </c>
      <c r="P665">
        <f>VLOOKUP(N665,Depth!$A$2:$F$427,5,)</f>
        <v>87</v>
      </c>
      <c r="Q665">
        <f>VLOOKUP(N665,Depth!$A$2:$F$427,6,)</f>
        <v>31</v>
      </c>
      <c r="R665">
        <f>VLOOKUP(L665,longitude_latitude!C:J,7,)</f>
        <v>-0.140937126</v>
      </c>
      <c r="S665">
        <f>VLOOKUP(L665,longitude_latitude!C:J,8,)</f>
        <v>51.506357469999998</v>
      </c>
      <c r="T665">
        <f t="shared" si="82"/>
        <v>-7.2591579925504304</v>
      </c>
      <c r="U665">
        <f>VLOOKUP(M665,LINE!$A$2:$B$13,2,)</f>
        <v>7</v>
      </c>
      <c r="V665">
        <f>VLOOKUP(L665,Entry_exit!B:P,4,)</f>
        <v>59805</v>
      </c>
      <c r="W665">
        <f>2020 - VLOOKUP(L665, age!$A:$D,4,)</f>
        <v>114</v>
      </c>
      <c r="X665">
        <f>VLOOKUP(H665,'air-quality-london-time-of-day'!E:G,3,FALSE)</f>
        <v>15.2</v>
      </c>
      <c r="Y665">
        <f>VLOOKUP(I665,Weather!F:K,2,)</f>
        <v>6.1475409836065609</v>
      </c>
      <c r="Z665">
        <f>VLOOKUP(I665,Weather!F:K,3,)</f>
        <v>0.28000000000000003</v>
      </c>
      <c r="AA665">
        <f>VLOOKUP(I665,Weather!F:K,4,)</f>
        <v>0.6</v>
      </c>
      <c r="AB665">
        <f>VLOOKUP(I665,Weather!F:K,5,)</f>
        <v>1038</v>
      </c>
      <c r="AC665">
        <f>VLOOKUP(I665,Weather!F:K,6,)</f>
        <v>1</v>
      </c>
    </row>
    <row r="666" spans="1:29" x14ac:dyDescent="0.25">
      <c r="A666" t="s">
        <v>7</v>
      </c>
      <c r="B666" t="s">
        <v>5</v>
      </c>
      <c r="C666" s="1">
        <v>42052.445833333331</v>
      </c>
      <c r="D666" s="3">
        <f t="shared" si="80"/>
        <v>2015</v>
      </c>
      <c r="E666" s="3">
        <f t="shared" si="83"/>
        <v>2</v>
      </c>
      <c r="F666" s="3">
        <f t="shared" si="84"/>
        <v>10</v>
      </c>
      <c r="G666" s="3">
        <f t="shared" si="85"/>
        <v>17</v>
      </c>
      <c r="H666" s="3" t="str">
        <f t="shared" si="86"/>
        <v>2015210</v>
      </c>
      <c r="I666" s="3" t="str">
        <f t="shared" si="87"/>
        <v>201521017</v>
      </c>
      <c r="J666">
        <v>162</v>
      </c>
      <c r="K666">
        <v>97.2</v>
      </c>
      <c r="L666" t="str">
        <f>VLOOKUP(C666,List!$A$2:$C$2089,3,)</f>
        <v>Westminster</v>
      </c>
      <c r="M666" t="str">
        <f>VLOOKUP(C666,List!$A$2:$C$2089,2,)</f>
        <v>Jubilee</v>
      </c>
      <c r="N666" t="str">
        <f t="shared" si="81"/>
        <v>Westminster|Jubilee</v>
      </c>
      <c r="O666">
        <f>VLOOKUP(N666,Depth!$A$2:$F$427,3,)</f>
        <v>6</v>
      </c>
      <c r="P666">
        <f>VLOOKUP(N666,Depth!$A$2:$F$427,5,)</f>
        <v>79.295000000000002</v>
      </c>
      <c r="Q666">
        <f>VLOOKUP(N666,Depth!$A$2:$F$427,6,)</f>
        <v>26.704999999999998</v>
      </c>
      <c r="R666">
        <f>VLOOKUP(L666,longitude_latitude!C:J,7,)</f>
        <v>-0.124052209</v>
      </c>
      <c r="S666">
        <f>VLOOKUP(L666,longitude_latitude!C:J,8,)</f>
        <v>51.500453110000002</v>
      </c>
      <c r="T666">
        <f t="shared" si="82"/>
        <v>-6.3887449727964203</v>
      </c>
      <c r="U666">
        <f>VLOOKUP(M666,LINE!$A$2:$B$13,2,)</f>
        <v>7</v>
      </c>
      <c r="V666">
        <f>VLOOKUP(L666,Entry_exit!B:P,4,)</f>
        <v>37844</v>
      </c>
      <c r="W666">
        <f>2020 - VLOOKUP(L666, age!$A:$D,4,)</f>
        <v>152</v>
      </c>
      <c r="X666">
        <f>VLOOKUP(H666,'air-quality-london-time-of-day'!E:G,3,FALSE)</f>
        <v>15.2</v>
      </c>
      <c r="Y666">
        <f>VLOOKUP(I666,Weather!F:K,2,)</f>
        <v>6.1475409836065609</v>
      </c>
      <c r="Z666">
        <f>VLOOKUP(I666,Weather!F:K,3,)</f>
        <v>0.28000000000000003</v>
      </c>
      <c r="AA666">
        <f>VLOOKUP(I666,Weather!F:K,4,)</f>
        <v>0.6</v>
      </c>
      <c r="AB666">
        <f>VLOOKUP(I666,Weather!F:K,5,)</f>
        <v>1038</v>
      </c>
      <c r="AC666">
        <f>VLOOKUP(I666,Weather!F:K,6,)</f>
        <v>1</v>
      </c>
    </row>
    <row r="667" spans="1:29" x14ac:dyDescent="0.25">
      <c r="A667" t="s">
        <v>7</v>
      </c>
      <c r="B667" t="s">
        <v>5</v>
      </c>
      <c r="C667" s="1">
        <v>42052.446527777778</v>
      </c>
      <c r="D667" s="3">
        <f t="shared" si="80"/>
        <v>2015</v>
      </c>
      <c r="E667" s="3">
        <f t="shared" si="83"/>
        <v>2</v>
      </c>
      <c r="F667" s="3">
        <f t="shared" si="84"/>
        <v>10</v>
      </c>
      <c r="G667" s="3">
        <f t="shared" si="85"/>
        <v>17</v>
      </c>
      <c r="H667" s="3" t="str">
        <f t="shared" si="86"/>
        <v>2015210</v>
      </c>
      <c r="I667" s="3" t="str">
        <f t="shared" si="87"/>
        <v>201521017</v>
      </c>
      <c r="J667">
        <v>171</v>
      </c>
      <c r="K667">
        <v>102.6</v>
      </c>
      <c r="L667" t="str">
        <f>VLOOKUP(C667,List!$A$2:$C$2089,3,)</f>
        <v>Westminster</v>
      </c>
      <c r="M667" t="str">
        <f>VLOOKUP(C667,List!$A$2:$C$2089,2,)</f>
        <v>Jubilee</v>
      </c>
      <c r="N667" t="str">
        <f t="shared" si="81"/>
        <v>Westminster|Jubilee</v>
      </c>
      <c r="O667">
        <f>VLOOKUP(N667,Depth!$A$2:$F$427,3,)</f>
        <v>6</v>
      </c>
      <c r="P667">
        <f>VLOOKUP(N667,Depth!$A$2:$F$427,5,)</f>
        <v>79.295000000000002</v>
      </c>
      <c r="Q667">
        <f>VLOOKUP(N667,Depth!$A$2:$F$427,6,)</f>
        <v>26.704999999999998</v>
      </c>
      <c r="R667">
        <f>VLOOKUP(L667,longitude_latitude!C:J,7,)</f>
        <v>-0.124052209</v>
      </c>
      <c r="S667">
        <f>VLOOKUP(L667,longitude_latitude!C:J,8,)</f>
        <v>51.500453110000002</v>
      </c>
      <c r="T667">
        <f t="shared" si="82"/>
        <v>-6.3887449727964203</v>
      </c>
      <c r="U667">
        <f>VLOOKUP(M667,LINE!$A$2:$B$13,2,)</f>
        <v>7</v>
      </c>
      <c r="V667">
        <f>VLOOKUP(L667,Entry_exit!B:P,4,)</f>
        <v>37844</v>
      </c>
      <c r="W667">
        <f>2020 - VLOOKUP(L667, age!$A:$D,4,)</f>
        <v>152</v>
      </c>
      <c r="X667">
        <f>VLOOKUP(H667,'air-quality-london-time-of-day'!E:G,3,FALSE)</f>
        <v>15.2</v>
      </c>
      <c r="Y667">
        <f>VLOOKUP(I667,Weather!F:K,2,)</f>
        <v>6.1475409836065609</v>
      </c>
      <c r="Z667">
        <f>VLOOKUP(I667,Weather!F:K,3,)</f>
        <v>0.28000000000000003</v>
      </c>
      <c r="AA667">
        <f>VLOOKUP(I667,Weather!F:K,4,)</f>
        <v>0.6</v>
      </c>
      <c r="AB667">
        <f>VLOOKUP(I667,Weather!F:K,5,)</f>
        <v>1038</v>
      </c>
      <c r="AC667">
        <f>VLOOKUP(I667,Weather!F:K,6,)</f>
        <v>1</v>
      </c>
    </row>
    <row r="668" spans="1:29" x14ac:dyDescent="0.25">
      <c r="A668" t="s">
        <v>7</v>
      </c>
      <c r="B668" t="s">
        <v>5</v>
      </c>
      <c r="C668" s="1">
        <v>42052.447222222225</v>
      </c>
      <c r="D668" s="3">
        <f t="shared" si="80"/>
        <v>2015</v>
      </c>
      <c r="E668" s="3">
        <f t="shared" si="83"/>
        <v>2</v>
      </c>
      <c r="F668" s="3">
        <f t="shared" si="84"/>
        <v>10</v>
      </c>
      <c r="G668" s="3">
        <f t="shared" si="85"/>
        <v>17</v>
      </c>
      <c r="H668" s="3" t="str">
        <f t="shared" si="86"/>
        <v>2015210</v>
      </c>
      <c r="I668" s="3" t="str">
        <f t="shared" si="87"/>
        <v>201521017</v>
      </c>
      <c r="J668">
        <v>168</v>
      </c>
      <c r="K668">
        <v>100.8</v>
      </c>
      <c r="L668" t="str">
        <f>VLOOKUP(C668,List!$A$2:$C$2089,3,)</f>
        <v>Waterloo</v>
      </c>
      <c r="M668" t="str">
        <f>VLOOKUP(C668,List!$A$2:$C$2089,2,)</f>
        <v>Jubilee</v>
      </c>
      <c r="N668" t="str">
        <f t="shared" si="81"/>
        <v>Waterloo|Jubilee</v>
      </c>
      <c r="O668">
        <f>VLOOKUP(N668,Depth!$A$2:$F$427,3,)</f>
        <v>4</v>
      </c>
      <c r="P668">
        <f>VLOOKUP(N668,Depth!$A$2:$F$427,5,)</f>
        <v>73.98</v>
      </c>
      <c r="Q668">
        <f>VLOOKUP(N668,Depth!$A$2:$F$427,6,)</f>
        <v>30.02</v>
      </c>
      <c r="R668">
        <f>VLOOKUP(L668,longitude_latitude!C:J,7,)</f>
        <v>-0.112818812</v>
      </c>
      <c r="S668">
        <f>VLOOKUP(L668,longitude_latitude!C:J,8,)</f>
        <v>51.502914179999998</v>
      </c>
      <c r="T668">
        <f t="shared" si="82"/>
        <v>-5.8104975923255537</v>
      </c>
      <c r="U668">
        <f>VLOOKUP(M668,LINE!$A$2:$B$13,2,)</f>
        <v>7</v>
      </c>
      <c r="V668">
        <f>VLOOKUP(L668,Entry_exit!B:P,4,)</f>
        <v>147259</v>
      </c>
      <c r="W668">
        <f>2020 - VLOOKUP(L668, age!$A:$D,4,)</f>
        <v>114</v>
      </c>
      <c r="X668">
        <f>VLOOKUP(H668,'air-quality-london-time-of-day'!E:G,3,FALSE)</f>
        <v>15.2</v>
      </c>
      <c r="Y668">
        <f>VLOOKUP(I668,Weather!F:K,2,)</f>
        <v>6.1475409836065609</v>
      </c>
      <c r="Z668">
        <f>VLOOKUP(I668,Weather!F:K,3,)</f>
        <v>0.28000000000000003</v>
      </c>
      <c r="AA668">
        <f>VLOOKUP(I668,Weather!F:K,4,)</f>
        <v>0.6</v>
      </c>
      <c r="AB668">
        <f>VLOOKUP(I668,Weather!F:K,5,)</f>
        <v>1038</v>
      </c>
      <c r="AC668">
        <f>VLOOKUP(I668,Weather!F:K,6,)</f>
        <v>1</v>
      </c>
    </row>
    <row r="669" spans="1:29" x14ac:dyDescent="0.25">
      <c r="A669" t="s">
        <v>7</v>
      </c>
      <c r="B669" t="s">
        <v>5</v>
      </c>
      <c r="C669" s="1">
        <v>42052.447916666664</v>
      </c>
      <c r="D669" s="3">
        <f t="shared" si="80"/>
        <v>2015</v>
      </c>
      <c r="E669" s="3">
        <f t="shared" si="83"/>
        <v>2</v>
      </c>
      <c r="F669" s="3">
        <f t="shared" si="84"/>
        <v>10</v>
      </c>
      <c r="G669" s="3">
        <f t="shared" si="85"/>
        <v>17</v>
      </c>
      <c r="H669" s="3" t="str">
        <f t="shared" si="86"/>
        <v>2015210</v>
      </c>
      <c r="I669" s="3" t="str">
        <f t="shared" si="87"/>
        <v>201521017</v>
      </c>
      <c r="J669">
        <v>167</v>
      </c>
      <c r="K669">
        <v>100.2</v>
      </c>
      <c r="L669" t="str">
        <f>VLOOKUP(C669,List!$A$2:$C$2089,3,)</f>
        <v>Southwark</v>
      </c>
      <c r="M669" t="str">
        <f>VLOOKUP(C669,List!$A$2:$C$2089,2,)</f>
        <v>Jubilee</v>
      </c>
      <c r="N669" t="str">
        <f t="shared" si="81"/>
        <v>Southwark|Jubilee</v>
      </c>
      <c r="O669">
        <f>VLOOKUP(N669,Depth!$A$2:$F$427,3,)</f>
        <v>4</v>
      </c>
      <c r="P669">
        <f>VLOOKUP(N669,Depth!$A$2:$F$427,5,)</f>
        <v>79.510000000000005</v>
      </c>
      <c r="Q669">
        <f>VLOOKUP(N669,Depth!$A$2:$F$427,6,)</f>
        <v>24.49</v>
      </c>
      <c r="R669">
        <f>VLOOKUP(L669,longitude_latitude!C:J,7,)</f>
        <v>-0.103788452</v>
      </c>
      <c r="S669">
        <f>VLOOKUP(L669,longitude_latitude!C:J,8,)</f>
        <v>51.503776459999997</v>
      </c>
      <c r="T669">
        <f t="shared" si="82"/>
        <v>-5.3454972309374398</v>
      </c>
      <c r="U669">
        <f>VLOOKUP(M669,LINE!$A$2:$B$13,2,)</f>
        <v>7</v>
      </c>
      <c r="V669">
        <f>VLOOKUP(L669,Entry_exit!B:P,4,)</f>
        <v>31508</v>
      </c>
      <c r="W669">
        <f>2020 - VLOOKUP(L669, age!$A:$D,4,)</f>
        <v>21</v>
      </c>
      <c r="X669">
        <f>VLOOKUP(H669,'air-quality-london-time-of-day'!E:G,3,FALSE)</f>
        <v>15.2</v>
      </c>
      <c r="Y669">
        <f>VLOOKUP(I669,Weather!F:K,2,)</f>
        <v>6.1475409836065609</v>
      </c>
      <c r="Z669">
        <f>VLOOKUP(I669,Weather!F:K,3,)</f>
        <v>0.28000000000000003</v>
      </c>
      <c r="AA669">
        <f>VLOOKUP(I669,Weather!F:K,4,)</f>
        <v>0.6</v>
      </c>
      <c r="AB669">
        <f>VLOOKUP(I669,Weather!F:K,5,)</f>
        <v>1038</v>
      </c>
      <c r="AC669">
        <f>VLOOKUP(I669,Weather!F:K,6,)</f>
        <v>1</v>
      </c>
    </row>
    <row r="670" spans="1:29" x14ac:dyDescent="0.25">
      <c r="A670" t="s">
        <v>7</v>
      </c>
      <c r="B670" t="s">
        <v>5</v>
      </c>
      <c r="C670" s="1">
        <v>42052.448611111111</v>
      </c>
      <c r="D670" s="3">
        <f t="shared" si="80"/>
        <v>2015</v>
      </c>
      <c r="E670" s="3">
        <f t="shared" si="83"/>
        <v>2</v>
      </c>
      <c r="F670" s="3">
        <f t="shared" si="84"/>
        <v>10</v>
      </c>
      <c r="G670" s="3">
        <f t="shared" si="85"/>
        <v>17</v>
      </c>
      <c r="H670" s="3" t="str">
        <f t="shared" si="86"/>
        <v>2015210</v>
      </c>
      <c r="I670" s="3" t="str">
        <f t="shared" si="87"/>
        <v>201521017</v>
      </c>
      <c r="J670">
        <v>178</v>
      </c>
      <c r="K670">
        <v>106.8</v>
      </c>
      <c r="L670" t="str">
        <f>VLOOKUP(C670,List!$A$2:$C$2089,3,)</f>
        <v>Southwark</v>
      </c>
      <c r="M670" t="str">
        <f>VLOOKUP(C670,List!$A$2:$C$2089,2,)</f>
        <v>Jubilee</v>
      </c>
      <c r="N670" t="str">
        <f t="shared" si="81"/>
        <v>Southwark|Jubilee</v>
      </c>
      <c r="O670">
        <f>VLOOKUP(N670,Depth!$A$2:$F$427,3,)</f>
        <v>4</v>
      </c>
      <c r="P670">
        <f>VLOOKUP(N670,Depth!$A$2:$F$427,5,)</f>
        <v>79.510000000000005</v>
      </c>
      <c r="Q670">
        <f>VLOOKUP(N670,Depth!$A$2:$F$427,6,)</f>
        <v>24.49</v>
      </c>
      <c r="R670">
        <f>VLOOKUP(L670,longitude_latitude!C:J,7,)</f>
        <v>-0.103788452</v>
      </c>
      <c r="S670">
        <f>VLOOKUP(L670,longitude_latitude!C:J,8,)</f>
        <v>51.503776459999997</v>
      </c>
      <c r="T670">
        <f t="shared" si="82"/>
        <v>-5.3454972309374398</v>
      </c>
      <c r="U670">
        <f>VLOOKUP(M670,LINE!$A$2:$B$13,2,)</f>
        <v>7</v>
      </c>
      <c r="V670">
        <f>VLOOKUP(L670,Entry_exit!B:P,4,)</f>
        <v>31508</v>
      </c>
      <c r="W670">
        <f>2020 - VLOOKUP(L670, age!$A:$D,4,)</f>
        <v>21</v>
      </c>
      <c r="X670">
        <f>VLOOKUP(H670,'air-quality-london-time-of-day'!E:G,3,FALSE)</f>
        <v>15.2</v>
      </c>
      <c r="Y670">
        <f>VLOOKUP(I670,Weather!F:K,2,)</f>
        <v>6.1475409836065609</v>
      </c>
      <c r="Z670">
        <f>VLOOKUP(I670,Weather!F:K,3,)</f>
        <v>0.28000000000000003</v>
      </c>
      <c r="AA670">
        <f>VLOOKUP(I670,Weather!F:K,4,)</f>
        <v>0.6</v>
      </c>
      <c r="AB670">
        <f>VLOOKUP(I670,Weather!F:K,5,)</f>
        <v>1038</v>
      </c>
      <c r="AC670">
        <f>VLOOKUP(I670,Weather!F:K,6,)</f>
        <v>1</v>
      </c>
    </row>
    <row r="671" spans="1:29" x14ac:dyDescent="0.25">
      <c r="A671" t="s">
        <v>7</v>
      </c>
      <c r="B671" t="s">
        <v>5</v>
      </c>
      <c r="C671" s="1">
        <v>42052.449305555558</v>
      </c>
      <c r="D671" s="3">
        <f t="shared" si="80"/>
        <v>2015</v>
      </c>
      <c r="E671" s="3">
        <f t="shared" si="83"/>
        <v>2</v>
      </c>
      <c r="F671" s="3">
        <f t="shared" si="84"/>
        <v>10</v>
      </c>
      <c r="G671" s="3">
        <f t="shared" si="85"/>
        <v>17</v>
      </c>
      <c r="H671" s="3" t="str">
        <f t="shared" si="86"/>
        <v>2015210</v>
      </c>
      <c r="I671" s="3" t="str">
        <f t="shared" si="87"/>
        <v>201521017</v>
      </c>
      <c r="J671">
        <v>154</v>
      </c>
      <c r="K671">
        <v>92.4</v>
      </c>
      <c r="L671" t="str">
        <f>VLOOKUP(C671,List!$A$2:$C$2089,3,)</f>
        <v>London Bridge</v>
      </c>
      <c r="M671" t="str">
        <f>VLOOKUP(C671,List!$A$2:$C$2089,2,)</f>
        <v>Jubilee</v>
      </c>
      <c r="N671" t="str">
        <f t="shared" si="81"/>
        <v>London Bridge|Jubilee</v>
      </c>
      <c r="O671">
        <f>VLOOKUP(N671,Depth!$A$2:$F$427,3,)</f>
        <v>4</v>
      </c>
      <c r="P671">
        <f>VLOOKUP(N671,Depth!$A$2:$F$427,5,)</f>
        <v>76.8</v>
      </c>
      <c r="Q671">
        <f>VLOOKUP(N671,Depth!$A$2:$F$427,6,)</f>
        <v>27.2</v>
      </c>
      <c r="R671">
        <f>VLOOKUP(L671,longitude_latitude!C:J,7,)</f>
        <v>-8.8037807999999995E-2</v>
      </c>
      <c r="S671">
        <f>VLOOKUP(L671,longitude_latitude!C:J,8,)</f>
        <v>51.504553719999997</v>
      </c>
      <c r="T671">
        <f t="shared" si="82"/>
        <v>-4.5343480115270456</v>
      </c>
      <c r="U671">
        <f>VLOOKUP(M671,LINE!$A$2:$B$13,2,)</f>
        <v>7</v>
      </c>
      <c r="V671">
        <f>VLOOKUP(L671,Entry_exit!B:P,4,)</f>
        <v>115478</v>
      </c>
      <c r="W671">
        <f>2020 - VLOOKUP(L671, age!$A:$D,4,)</f>
        <v>21</v>
      </c>
      <c r="X671">
        <f>VLOOKUP(H671,'air-quality-london-time-of-day'!E:G,3,FALSE)</f>
        <v>15.2</v>
      </c>
      <c r="Y671">
        <f>VLOOKUP(I671,Weather!F:K,2,)</f>
        <v>6.1475409836065609</v>
      </c>
      <c r="Z671">
        <f>VLOOKUP(I671,Weather!F:K,3,)</f>
        <v>0.28000000000000003</v>
      </c>
      <c r="AA671">
        <f>VLOOKUP(I671,Weather!F:K,4,)</f>
        <v>0.6</v>
      </c>
      <c r="AB671">
        <f>VLOOKUP(I671,Weather!F:K,5,)</f>
        <v>1038</v>
      </c>
      <c r="AC671">
        <f>VLOOKUP(I671,Weather!F:K,6,)</f>
        <v>1</v>
      </c>
    </row>
    <row r="672" spans="1:29" x14ac:dyDescent="0.25">
      <c r="A672" t="s">
        <v>7</v>
      </c>
      <c r="B672" t="s">
        <v>5</v>
      </c>
      <c r="C672" s="1">
        <v>42052.45</v>
      </c>
      <c r="D672" s="3">
        <f t="shared" si="80"/>
        <v>2015</v>
      </c>
      <c r="E672" s="3">
        <f t="shared" si="83"/>
        <v>2</v>
      </c>
      <c r="F672" s="3">
        <f t="shared" si="84"/>
        <v>10</v>
      </c>
      <c r="G672" s="3">
        <f t="shared" si="85"/>
        <v>17</v>
      </c>
      <c r="H672" s="3" t="str">
        <f t="shared" si="86"/>
        <v>2015210</v>
      </c>
      <c r="I672" s="3" t="str">
        <f t="shared" si="87"/>
        <v>201521017</v>
      </c>
      <c r="J672">
        <v>173</v>
      </c>
      <c r="K672">
        <v>103.8</v>
      </c>
      <c r="L672" t="str">
        <f>VLOOKUP(C672,List!$A$2:$C$2089,3,)</f>
        <v>London Bridge</v>
      </c>
      <c r="M672" t="str">
        <f>VLOOKUP(C672,List!$A$2:$C$2089,2,)</f>
        <v>Jubilee</v>
      </c>
      <c r="N672" t="str">
        <f t="shared" si="81"/>
        <v>London Bridge|Jubilee</v>
      </c>
      <c r="O672">
        <f>VLOOKUP(N672,Depth!$A$2:$F$427,3,)</f>
        <v>4</v>
      </c>
      <c r="P672">
        <f>VLOOKUP(N672,Depth!$A$2:$F$427,5,)</f>
        <v>76.8</v>
      </c>
      <c r="Q672">
        <f>VLOOKUP(N672,Depth!$A$2:$F$427,6,)</f>
        <v>27.2</v>
      </c>
      <c r="R672">
        <f>VLOOKUP(L672,longitude_latitude!C:J,7,)</f>
        <v>-8.8037807999999995E-2</v>
      </c>
      <c r="S672">
        <f>VLOOKUP(L672,longitude_latitude!C:J,8,)</f>
        <v>51.504553719999997</v>
      </c>
      <c r="T672">
        <f t="shared" si="82"/>
        <v>-4.5343480115270456</v>
      </c>
      <c r="U672">
        <f>VLOOKUP(M672,LINE!$A$2:$B$13,2,)</f>
        <v>7</v>
      </c>
      <c r="V672">
        <f>VLOOKUP(L672,Entry_exit!B:P,4,)</f>
        <v>115478</v>
      </c>
      <c r="W672">
        <f>2020 - VLOOKUP(L672, age!$A:$D,4,)</f>
        <v>21</v>
      </c>
      <c r="X672">
        <f>VLOOKUP(H672,'air-quality-london-time-of-day'!E:G,3,FALSE)</f>
        <v>15.2</v>
      </c>
      <c r="Y672">
        <f>VLOOKUP(I672,Weather!F:K,2,)</f>
        <v>6.1475409836065609</v>
      </c>
      <c r="Z672">
        <f>VLOOKUP(I672,Weather!F:K,3,)</f>
        <v>0.28000000000000003</v>
      </c>
      <c r="AA672">
        <f>VLOOKUP(I672,Weather!F:K,4,)</f>
        <v>0.6</v>
      </c>
      <c r="AB672">
        <f>VLOOKUP(I672,Weather!F:K,5,)</f>
        <v>1038</v>
      </c>
      <c r="AC672">
        <f>VLOOKUP(I672,Weather!F:K,6,)</f>
        <v>1</v>
      </c>
    </row>
    <row r="673" spans="1:29" x14ac:dyDescent="0.25">
      <c r="A673" t="s">
        <v>7</v>
      </c>
      <c r="B673" t="s">
        <v>5</v>
      </c>
      <c r="C673" s="1">
        <v>42052.450694444444</v>
      </c>
      <c r="D673" s="3">
        <f t="shared" si="80"/>
        <v>2015</v>
      </c>
      <c r="E673" s="3">
        <f t="shared" si="83"/>
        <v>2</v>
      </c>
      <c r="F673" s="3">
        <f t="shared" si="84"/>
        <v>10</v>
      </c>
      <c r="G673" s="3">
        <f t="shared" si="85"/>
        <v>17</v>
      </c>
      <c r="H673" s="3" t="str">
        <f t="shared" si="86"/>
        <v>2015210</v>
      </c>
      <c r="I673" s="3" t="str">
        <f t="shared" si="87"/>
        <v>201521017</v>
      </c>
      <c r="J673">
        <v>177</v>
      </c>
      <c r="K673">
        <v>106.2</v>
      </c>
      <c r="L673" t="str">
        <f>VLOOKUP(C673,List!$A$2:$C$2089,3,)</f>
        <v>Bermondsey</v>
      </c>
      <c r="M673" t="str">
        <f>VLOOKUP(C673,List!$A$2:$C$2089,2,)</f>
        <v>Jubilee</v>
      </c>
      <c r="N673" t="str">
        <f t="shared" si="81"/>
        <v>Bermondsey|Jubilee</v>
      </c>
      <c r="O673">
        <f>VLOOKUP(N673,Depth!$A$2:$F$427,3,)</f>
        <v>2</v>
      </c>
      <c r="P673">
        <f>VLOOKUP(N673,Depth!$A$2:$F$427,5,)</f>
        <v>87.5</v>
      </c>
      <c r="Q673">
        <f>VLOOKUP(N673,Depth!$A$2:$F$427,6,)</f>
        <v>14.5</v>
      </c>
      <c r="R673">
        <f>VLOOKUP(L673,longitude_latitude!C:J,7,)</f>
        <v>-6.2745892999999997E-2</v>
      </c>
      <c r="S673">
        <f>VLOOKUP(L673,longitude_latitude!C:J,8,)</f>
        <v>51.497189839999997</v>
      </c>
      <c r="T673">
        <f t="shared" si="82"/>
        <v>-3.2312371635013268</v>
      </c>
      <c r="U673">
        <f>VLOOKUP(M673,LINE!$A$2:$B$13,2,)</f>
        <v>7</v>
      </c>
      <c r="V673">
        <f>VLOOKUP(L673,Entry_exit!B:P,4,)</f>
        <v>16248</v>
      </c>
      <c r="W673">
        <f>2020 - VLOOKUP(L673, age!$A:$D,4,)</f>
        <v>21</v>
      </c>
      <c r="X673">
        <f>VLOOKUP(H673,'air-quality-london-time-of-day'!E:G,3,FALSE)</f>
        <v>15.2</v>
      </c>
      <c r="Y673">
        <f>VLOOKUP(I673,Weather!F:K,2,)</f>
        <v>6.1475409836065609</v>
      </c>
      <c r="Z673">
        <f>VLOOKUP(I673,Weather!F:K,3,)</f>
        <v>0.28000000000000003</v>
      </c>
      <c r="AA673">
        <f>VLOOKUP(I673,Weather!F:K,4,)</f>
        <v>0.6</v>
      </c>
      <c r="AB673">
        <f>VLOOKUP(I673,Weather!F:K,5,)</f>
        <v>1038</v>
      </c>
      <c r="AC673">
        <f>VLOOKUP(I673,Weather!F:K,6,)</f>
        <v>1</v>
      </c>
    </row>
    <row r="674" spans="1:29" x14ac:dyDescent="0.25">
      <c r="A674" t="s">
        <v>7</v>
      </c>
      <c r="B674" t="s">
        <v>5</v>
      </c>
      <c r="C674" s="1">
        <v>42052.451388888891</v>
      </c>
      <c r="D674" s="3">
        <f t="shared" si="80"/>
        <v>2015</v>
      </c>
      <c r="E674" s="3">
        <f t="shared" si="83"/>
        <v>2</v>
      </c>
      <c r="F674" s="3">
        <f t="shared" si="84"/>
        <v>10</v>
      </c>
      <c r="G674" s="3">
        <f t="shared" si="85"/>
        <v>17</v>
      </c>
      <c r="H674" s="3" t="str">
        <f t="shared" si="86"/>
        <v>2015210</v>
      </c>
      <c r="I674" s="3" t="str">
        <f t="shared" si="87"/>
        <v>201521017</v>
      </c>
      <c r="J674">
        <v>194</v>
      </c>
      <c r="K674">
        <v>116.4</v>
      </c>
      <c r="L674" t="str">
        <f>VLOOKUP(C674,List!$A$2:$C$2089,3,)</f>
        <v>Bermondsey</v>
      </c>
      <c r="M674" t="str">
        <f>VLOOKUP(C674,List!$A$2:$C$2089,2,)</f>
        <v>Jubilee</v>
      </c>
      <c r="N674" t="str">
        <f t="shared" si="81"/>
        <v>Bermondsey|Jubilee</v>
      </c>
      <c r="O674">
        <f>VLOOKUP(N674,Depth!$A$2:$F$427,3,)</f>
        <v>2</v>
      </c>
      <c r="P674">
        <f>VLOOKUP(N674,Depth!$A$2:$F$427,5,)</f>
        <v>87.5</v>
      </c>
      <c r="Q674">
        <f>VLOOKUP(N674,Depth!$A$2:$F$427,6,)</f>
        <v>14.5</v>
      </c>
      <c r="R674">
        <f>VLOOKUP(L674,longitude_latitude!C:J,7,)</f>
        <v>-6.2745892999999997E-2</v>
      </c>
      <c r="S674">
        <f>VLOOKUP(L674,longitude_latitude!C:J,8,)</f>
        <v>51.497189839999997</v>
      </c>
      <c r="T674">
        <f t="shared" si="82"/>
        <v>-3.2312371635013268</v>
      </c>
      <c r="U674">
        <f>VLOOKUP(M674,LINE!$A$2:$B$13,2,)</f>
        <v>7</v>
      </c>
      <c r="V674">
        <f>VLOOKUP(L674,Entry_exit!B:P,4,)</f>
        <v>16248</v>
      </c>
      <c r="W674">
        <f>2020 - VLOOKUP(L674, age!$A:$D,4,)</f>
        <v>21</v>
      </c>
      <c r="X674">
        <f>VLOOKUP(H674,'air-quality-london-time-of-day'!E:G,3,FALSE)</f>
        <v>15.2</v>
      </c>
      <c r="Y674">
        <f>VLOOKUP(I674,Weather!F:K,2,)</f>
        <v>6.1475409836065609</v>
      </c>
      <c r="Z674">
        <f>VLOOKUP(I674,Weather!F:K,3,)</f>
        <v>0.28000000000000003</v>
      </c>
      <c r="AA674">
        <f>VLOOKUP(I674,Weather!F:K,4,)</f>
        <v>0.6</v>
      </c>
      <c r="AB674">
        <f>VLOOKUP(I674,Weather!F:K,5,)</f>
        <v>1038</v>
      </c>
      <c r="AC674">
        <f>VLOOKUP(I674,Weather!F:K,6,)</f>
        <v>1</v>
      </c>
    </row>
    <row r="675" spans="1:29" x14ac:dyDescent="0.25">
      <c r="A675" t="s">
        <v>7</v>
      </c>
      <c r="B675" t="s">
        <v>5</v>
      </c>
      <c r="C675" s="1">
        <v>42052.45208333333</v>
      </c>
      <c r="D675" s="3">
        <f t="shared" si="80"/>
        <v>2015</v>
      </c>
      <c r="E675" s="3">
        <f t="shared" si="83"/>
        <v>2</v>
      </c>
      <c r="F675" s="3">
        <f t="shared" si="84"/>
        <v>10</v>
      </c>
      <c r="G675" s="3">
        <f t="shared" si="85"/>
        <v>17</v>
      </c>
      <c r="H675" s="3" t="str">
        <f t="shared" si="86"/>
        <v>2015210</v>
      </c>
      <c r="I675" s="3" t="str">
        <f t="shared" si="87"/>
        <v>201521017</v>
      </c>
      <c r="J675">
        <v>223</v>
      </c>
      <c r="K675">
        <v>133.80000000000001</v>
      </c>
      <c r="L675" t="str">
        <f>VLOOKUP(C675,List!$A$2:$C$2089,3,)</f>
        <v>Canada Water</v>
      </c>
      <c r="M675" t="str">
        <f>VLOOKUP(C675,List!$A$2:$C$2089,2,)</f>
        <v>Jubilee</v>
      </c>
      <c r="N675" t="str">
        <f t="shared" si="81"/>
        <v>Canada Water|Jubilee</v>
      </c>
      <c r="O675">
        <f>VLOOKUP(N675,Depth!$A$2:$F$427,3,)</f>
        <v>5</v>
      </c>
      <c r="P675">
        <f>VLOOKUP(N675,Depth!$A$2:$F$427,5,)</f>
        <v>86.674999999999997</v>
      </c>
      <c r="Q675">
        <f>VLOOKUP(N675,Depth!$A$2:$F$427,6,)</f>
        <v>18.324999999999999</v>
      </c>
      <c r="R675">
        <f>VLOOKUP(L675,longitude_latitude!C:J,7,)</f>
        <v>-4.8105944999999997E-2</v>
      </c>
      <c r="S675">
        <f>VLOOKUP(L675,longitude_latitude!C:J,8,)</f>
        <v>51.497448640000002</v>
      </c>
      <c r="T675">
        <f t="shared" si="82"/>
        <v>-2.4773334319161648</v>
      </c>
      <c r="U675">
        <f>VLOOKUP(M675,LINE!$A$2:$B$13,2,)</f>
        <v>7</v>
      </c>
      <c r="V675">
        <f>VLOOKUP(L675,Entry_exit!B:P,4,)</f>
        <v>18516</v>
      </c>
      <c r="W675">
        <f>2020 - VLOOKUP(L675, age!$A:$D,4,)</f>
        <v>21</v>
      </c>
      <c r="X675">
        <f>VLOOKUP(H675,'air-quality-london-time-of-day'!E:G,3,FALSE)</f>
        <v>15.2</v>
      </c>
      <c r="Y675">
        <f>VLOOKUP(I675,Weather!F:K,2,)</f>
        <v>6.1475409836065609</v>
      </c>
      <c r="Z675">
        <f>VLOOKUP(I675,Weather!F:K,3,)</f>
        <v>0.28000000000000003</v>
      </c>
      <c r="AA675">
        <f>VLOOKUP(I675,Weather!F:K,4,)</f>
        <v>0.6</v>
      </c>
      <c r="AB675">
        <f>VLOOKUP(I675,Weather!F:K,5,)</f>
        <v>1038</v>
      </c>
      <c r="AC675">
        <f>VLOOKUP(I675,Weather!F:K,6,)</f>
        <v>1</v>
      </c>
    </row>
    <row r="676" spans="1:29" x14ac:dyDescent="0.25">
      <c r="A676" t="s">
        <v>7</v>
      </c>
      <c r="B676" t="s">
        <v>5</v>
      </c>
      <c r="C676" s="1">
        <v>42052.452777777777</v>
      </c>
      <c r="D676" s="3">
        <f t="shared" si="80"/>
        <v>2015</v>
      </c>
      <c r="E676" s="3">
        <f t="shared" si="83"/>
        <v>2</v>
      </c>
      <c r="F676" s="3">
        <f t="shared" si="84"/>
        <v>10</v>
      </c>
      <c r="G676" s="3">
        <f t="shared" si="85"/>
        <v>17</v>
      </c>
      <c r="H676" s="3" t="str">
        <f t="shared" si="86"/>
        <v>2015210</v>
      </c>
      <c r="I676" s="3" t="str">
        <f t="shared" si="87"/>
        <v>201521017</v>
      </c>
      <c r="J676">
        <v>192</v>
      </c>
      <c r="K676">
        <v>115.2</v>
      </c>
      <c r="L676" t="str">
        <f>VLOOKUP(C676,List!$A$2:$C$2089,3,)</f>
        <v>Canada Water</v>
      </c>
      <c r="M676" t="str">
        <f>VLOOKUP(C676,List!$A$2:$C$2089,2,)</f>
        <v>Jubilee</v>
      </c>
      <c r="N676" t="str">
        <f t="shared" si="81"/>
        <v>Canada Water|Jubilee</v>
      </c>
      <c r="O676">
        <f>VLOOKUP(N676,Depth!$A$2:$F$427,3,)</f>
        <v>5</v>
      </c>
      <c r="P676">
        <f>VLOOKUP(N676,Depth!$A$2:$F$427,5,)</f>
        <v>86.674999999999997</v>
      </c>
      <c r="Q676">
        <f>VLOOKUP(N676,Depth!$A$2:$F$427,6,)</f>
        <v>18.324999999999999</v>
      </c>
      <c r="R676">
        <f>VLOOKUP(L676,longitude_latitude!C:J,7,)</f>
        <v>-4.8105944999999997E-2</v>
      </c>
      <c r="S676">
        <f>VLOOKUP(L676,longitude_latitude!C:J,8,)</f>
        <v>51.497448640000002</v>
      </c>
      <c r="T676">
        <f t="shared" si="82"/>
        <v>-2.4773334319161648</v>
      </c>
      <c r="U676">
        <f>VLOOKUP(M676,LINE!$A$2:$B$13,2,)</f>
        <v>7</v>
      </c>
      <c r="V676">
        <f>VLOOKUP(L676,Entry_exit!B:P,4,)</f>
        <v>18516</v>
      </c>
      <c r="W676">
        <f>2020 - VLOOKUP(L676, age!$A:$D,4,)</f>
        <v>21</v>
      </c>
      <c r="X676">
        <f>VLOOKUP(H676,'air-quality-london-time-of-day'!E:G,3,FALSE)</f>
        <v>15.2</v>
      </c>
      <c r="Y676">
        <f>VLOOKUP(I676,Weather!F:K,2,)</f>
        <v>6.1475409836065609</v>
      </c>
      <c r="Z676">
        <f>VLOOKUP(I676,Weather!F:K,3,)</f>
        <v>0.28000000000000003</v>
      </c>
      <c r="AA676">
        <f>VLOOKUP(I676,Weather!F:K,4,)</f>
        <v>0.6</v>
      </c>
      <c r="AB676">
        <f>VLOOKUP(I676,Weather!F:K,5,)</f>
        <v>1038</v>
      </c>
      <c r="AC676">
        <f>VLOOKUP(I676,Weather!F:K,6,)</f>
        <v>1</v>
      </c>
    </row>
    <row r="677" spans="1:29" x14ac:dyDescent="0.25">
      <c r="A677" t="s">
        <v>7</v>
      </c>
      <c r="B677" t="s">
        <v>5</v>
      </c>
      <c r="C677" s="1">
        <v>42052.453472222223</v>
      </c>
      <c r="D677" s="3">
        <f t="shared" si="80"/>
        <v>2015</v>
      </c>
      <c r="E677" s="3">
        <f t="shared" si="83"/>
        <v>2</v>
      </c>
      <c r="F677" s="3">
        <f t="shared" si="84"/>
        <v>10</v>
      </c>
      <c r="G677" s="3">
        <f t="shared" si="85"/>
        <v>17</v>
      </c>
      <c r="H677" s="3" t="str">
        <f t="shared" si="86"/>
        <v>2015210</v>
      </c>
      <c r="I677" s="3" t="str">
        <f t="shared" si="87"/>
        <v>201521017</v>
      </c>
      <c r="J677">
        <v>194</v>
      </c>
      <c r="K677">
        <v>116.4</v>
      </c>
      <c r="L677" t="str">
        <f>VLOOKUP(C677,List!$A$2:$C$2089,3,)</f>
        <v>Canary Wharf</v>
      </c>
      <c r="M677" t="str">
        <f>VLOOKUP(C677,List!$A$2:$C$2089,2,)</f>
        <v>Jubilee</v>
      </c>
      <c r="N677" t="str">
        <f t="shared" si="81"/>
        <v>Canary Wharf|Jubilee</v>
      </c>
      <c r="O677">
        <f>VLOOKUP(N677,Depth!$A$2:$F$427,3,)</f>
        <v>3</v>
      </c>
      <c r="P677">
        <f>VLOOKUP(N677,Depth!$A$2:$F$427,5,)</f>
        <v>84.35</v>
      </c>
      <c r="Q677">
        <f>VLOOKUP(N677,Depth!$A$2:$F$427,6,)</f>
        <v>18.649999999999999</v>
      </c>
      <c r="R677">
        <f>VLOOKUP(L677,longitude_latitude!C:J,7,)</f>
        <v>-1.6134819000000002E-2</v>
      </c>
      <c r="S677">
        <f>VLOOKUP(L677,longitude_latitude!C:J,8,)</f>
        <v>51.502917490000002</v>
      </c>
      <c r="T677">
        <f t="shared" si="82"/>
        <v>-0.83099025167308438</v>
      </c>
      <c r="U677">
        <f>VLOOKUP(M677,LINE!$A$2:$B$13,2,)</f>
        <v>7</v>
      </c>
      <c r="V677">
        <f>VLOOKUP(L677,Entry_exit!B:P,4,)</f>
        <v>93942</v>
      </c>
      <c r="W677">
        <f>2020 - VLOOKUP(L677, age!$A:$D,4,)</f>
        <v>21</v>
      </c>
      <c r="X677">
        <f>VLOOKUP(H677,'air-quality-london-time-of-day'!E:G,3,FALSE)</f>
        <v>15.2</v>
      </c>
      <c r="Y677">
        <f>VLOOKUP(I677,Weather!F:K,2,)</f>
        <v>6.1475409836065609</v>
      </c>
      <c r="Z677">
        <f>VLOOKUP(I677,Weather!F:K,3,)</f>
        <v>0.28000000000000003</v>
      </c>
      <c r="AA677">
        <f>VLOOKUP(I677,Weather!F:K,4,)</f>
        <v>0.6</v>
      </c>
      <c r="AB677">
        <f>VLOOKUP(I677,Weather!F:K,5,)</f>
        <v>1038</v>
      </c>
      <c r="AC677">
        <f>VLOOKUP(I677,Weather!F:K,6,)</f>
        <v>1</v>
      </c>
    </row>
    <row r="678" spans="1:29" x14ac:dyDescent="0.25">
      <c r="A678" t="s">
        <v>7</v>
      </c>
      <c r="B678" t="s">
        <v>5</v>
      </c>
      <c r="C678" s="1">
        <v>42052.45416666667</v>
      </c>
      <c r="D678" s="3">
        <f t="shared" si="80"/>
        <v>2015</v>
      </c>
      <c r="E678" s="3">
        <f t="shared" si="83"/>
        <v>2</v>
      </c>
      <c r="F678" s="3">
        <f t="shared" si="84"/>
        <v>10</v>
      </c>
      <c r="G678" s="3">
        <f t="shared" si="85"/>
        <v>17</v>
      </c>
      <c r="H678" s="3" t="str">
        <f t="shared" si="86"/>
        <v>2015210</v>
      </c>
      <c r="I678" s="3" t="str">
        <f t="shared" si="87"/>
        <v>201521017</v>
      </c>
      <c r="J678">
        <v>160</v>
      </c>
      <c r="K678">
        <v>96</v>
      </c>
      <c r="L678" t="str">
        <f>VLOOKUP(C678,List!$A$2:$C$2089,3,)</f>
        <v>Canary Wharf</v>
      </c>
      <c r="M678" t="str">
        <f>VLOOKUP(C678,List!$A$2:$C$2089,2,)</f>
        <v>Jubilee</v>
      </c>
      <c r="N678" t="str">
        <f t="shared" si="81"/>
        <v>Canary Wharf|Jubilee</v>
      </c>
      <c r="O678">
        <f>VLOOKUP(N678,Depth!$A$2:$F$427,3,)</f>
        <v>3</v>
      </c>
      <c r="P678">
        <f>VLOOKUP(N678,Depth!$A$2:$F$427,5,)</f>
        <v>84.35</v>
      </c>
      <c r="Q678">
        <f>VLOOKUP(N678,Depth!$A$2:$F$427,6,)</f>
        <v>18.649999999999999</v>
      </c>
      <c r="R678">
        <f>VLOOKUP(L678,longitude_latitude!C:J,7,)</f>
        <v>-1.6134819000000002E-2</v>
      </c>
      <c r="S678">
        <f>VLOOKUP(L678,longitude_latitude!C:J,8,)</f>
        <v>51.502917490000002</v>
      </c>
      <c r="T678">
        <f t="shared" si="82"/>
        <v>-0.83099025167308438</v>
      </c>
      <c r="U678">
        <f>VLOOKUP(M678,LINE!$A$2:$B$13,2,)</f>
        <v>7</v>
      </c>
      <c r="V678">
        <f>VLOOKUP(L678,Entry_exit!B:P,4,)</f>
        <v>93942</v>
      </c>
      <c r="W678">
        <f>2020 - VLOOKUP(L678, age!$A:$D,4,)</f>
        <v>21</v>
      </c>
      <c r="X678">
        <f>VLOOKUP(H678,'air-quality-london-time-of-day'!E:G,3,FALSE)</f>
        <v>15.2</v>
      </c>
      <c r="Y678">
        <f>VLOOKUP(I678,Weather!F:K,2,)</f>
        <v>6.1475409836065609</v>
      </c>
      <c r="Z678">
        <f>VLOOKUP(I678,Weather!F:K,3,)</f>
        <v>0.28000000000000003</v>
      </c>
      <c r="AA678">
        <f>VLOOKUP(I678,Weather!F:K,4,)</f>
        <v>0.6</v>
      </c>
      <c r="AB678">
        <f>VLOOKUP(I678,Weather!F:K,5,)</f>
        <v>1038</v>
      </c>
      <c r="AC678">
        <f>VLOOKUP(I678,Weather!F:K,6,)</f>
        <v>1</v>
      </c>
    </row>
    <row r="679" spans="1:29" x14ac:dyDescent="0.25">
      <c r="A679" t="s">
        <v>7</v>
      </c>
      <c r="B679" t="s">
        <v>5</v>
      </c>
      <c r="C679" s="1">
        <v>42052.454861111109</v>
      </c>
      <c r="D679" s="3">
        <f t="shared" si="80"/>
        <v>2015</v>
      </c>
      <c r="E679" s="3">
        <f t="shared" si="83"/>
        <v>2</v>
      </c>
      <c r="F679" s="3">
        <f t="shared" si="84"/>
        <v>10</v>
      </c>
      <c r="G679" s="3">
        <f t="shared" si="85"/>
        <v>17</v>
      </c>
      <c r="H679" s="3" t="str">
        <f t="shared" si="86"/>
        <v>2015210</v>
      </c>
      <c r="I679" s="3" t="str">
        <f t="shared" si="87"/>
        <v>201521017</v>
      </c>
      <c r="J679">
        <v>130</v>
      </c>
      <c r="K679">
        <v>78</v>
      </c>
      <c r="L679" t="str">
        <f>VLOOKUP(C679,List!$A$2:$C$2089,3,)</f>
        <v>Canary Wharf</v>
      </c>
      <c r="M679" t="str">
        <f>VLOOKUP(C679,List!$A$2:$C$2089,2,)</f>
        <v>Jubilee</v>
      </c>
      <c r="N679" t="str">
        <f t="shared" si="81"/>
        <v>Canary Wharf|Jubilee</v>
      </c>
      <c r="O679">
        <f>VLOOKUP(N679,Depth!$A$2:$F$427,3,)</f>
        <v>3</v>
      </c>
      <c r="P679">
        <f>VLOOKUP(N679,Depth!$A$2:$F$427,5,)</f>
        <v>84.35</v>
      </c>
      <c r="Q679">
        <f>VLOOKUP(N679,Depth!$A$2:$F$427,6,)</f>
        <v>18.649999999999999</v>
      </c>
      <c r="R679">
        <f>VLOOKUP(L679,longitude_latitude!C:J,7,)</f>
        <v>-1.6134819000000002E-2</v>
      </c>
      <c r="S679">
        <f>VLOOKUP(L679,longitude_latitude!C:J,8,)</f>
        <v>51.502917490000002</v>
      </c>
      <c r="T679">
        <f t="shared" si="82"/>
        <v>-0.83099025167308438</v>
      </c>
      <c r="U679">
        <f>VLOOKUP(M679,LINE!$A$2:$B$13,2,)</f>
        <v>7</v>
      </c>
      <c r="V679">
        <f>VLOOKUP(L679,Entry_exit!B:P,4,)</f>
        <v>93942</v>
      </c>
      <c r="W679">
        <f>2020 - VLOOKUP(L679, age!$A:$D,4,)</f>
        <v>21</v>
      </c>
      <c r="X679">
        <f>VLOOKUP(H679,'air-quality-london-time-of-day'!E:G,3,FALSE)</f>
        <v>15.2</v>
      </c>
      <c r="Y679">
        <f>VLOOKUP(I679,Weather!F:K,2,)</f>
        <v>6.1475409836065609</v>
      </c>
      <c r="Z679">
        <f>VLOOKUP(I679,Weather!F:K,3,)</f>
        <v>0.28000000000000003</v>
      </c>
      <c r="AA679">
        <f>VLOOKUP(I679,Weather!F:K,4,)</f>
        <v>0.6</v>
      </c>
      <c r="AB679">
        <f>VLOOKUP(I679,Weather!F:K,5,)</f>
        <v>1038</v>
      </c>
      <c r="AC679">
        <f>VLOOKUP(I679,Weather!F:K,6,)</f>
        <v>1</v>
      </c>
    </row>
    <row r="680" spans="1:29" x14ac:dyDescent="0.25">
      <c r="A680" t="s">
        <v>7</v>
      </c>
      <c r="B680" t="s">
        <v>5</v>
      </c>
      <c r="C680" s="1">
        <v>42052.455555555556</v>
      </c>
      <c r="D680" s="3">
        <f t="shared" si="80"/>
        <v>2015</v>
      </c>
      <c r="E680" s="3">
        <f t="shared" si="83"/>
        <v>2</v>
      </c>
      <c r="F680" s="3">
        <f t="shared" si="84"/>
        <v>10</v>
      </c>
      <c r="G680" s="3">
        <f t="shared" si="85"/>
        <v>17</v>
      </c>
      <c r="H680" s="3" t="str">
        <f t="shared" si="86"/>
        <v>2015210</v>
      </c>
      <c r="I680" s="3" t="str">
        <f t="shared" si="87"/>
        <v>201521017</v>
      </c>
      <c r="J680">
        <v>136</v>
      </c>
      <c r="K680">
        <v>81.599999999999994</v>
      </c>
      <c r="L680" t="str">
        <f>VLOOKUP(C680,List!$A$2:$C$2089,3,)</f>
        <v>North Greenwich</v>
      </c>
      <c r="M680" t="str">
        <f>VLOOKUP(C680,List!$A$2:$C$2089,2,)</f>
        <v>Jubilee</v>
      </c>
      <c r="N680" t="str">
        <f t="shared" si="81"/>
        <v>North Greenwich|Jubilee</v>
      </c>
      <c r="O680">
        <f>VLOOKUP(N680,Depth!$A$2:$F$427,3,)</f>
        <v>2</v>
      </c>
      <c r="P680">
        <f>VLOOKUP(N680,Depth!$A$2:$F$427,5,)</f>
        <v>86.46</v>
      </c>
      <c r="Q680">
        <f>VLOOKUP(N680,Depth!$A$2:$F$427,6,)</f>
        <v>15.54</v>
      </c>
      <c r="R680">
        <f>VLOOKUP(L680,longitude_latitude!C:J,7,)</f>
        <v>5.9087840000000003E-3</v>
      </c>
      <c r="S680">
        <f>VLOOKUP(L680,longitude_latitude!C:J,8,)</f>
        <v>51.500020990000003</v>
      </c>
      <c r="T680">
        <f t="shared" si="82"/>
        <v>0.30430250002537618</v>
      </c>
      <c r="U680">
        <f>VLOOKUP(M680,LINE!$A$2:$B$13,2,)</f>
        <v>7</v>
      </c>
      <c r="V680">
        <f>VLOOKUP(L680,Entry_exit!B:P,4,)</f>
        <v>36889</v>
      </c>
      <c r="W680">
        <f>2020 - VLOOKUP(L680, age!$A:$D,4,)</f>
        <v>21</v>
      </c>
      <c r="X680">
        <f>VLOOKUP(H680,'air-quality-london-time-of-day'!E:G,3,FALSE)</f>
        <v>15.2</v>
      </c>
      <c r="Y680">
        <f>VLOOKUP(I680,Weather!F:K,2,)</f>
        <v>6.1475409836065609</v>
      </c>
      <c r="Z680">
        <f>VLOOKUP(I680,Weather!F:K,3,)</f>
        <v>0.28000000000000003</v>
      </c>
      <c r="AA680">
        <f>VLOOKUP(I680,Weather!F:K,4,)</f>
        <v>0.6</v>
      </c>
      <c r="AB680">
        <f>VLOOKUP(I680,Weather!F:K,5,)</f>
        <v>1038</v>
      </c>
      <c r="AC680">
        <f>VLOOKUP(I680,Weather!F:K,6,)</f>
        <v>1</v>
      </c>
    </row>
    <row r="681" spans="1:29" x14ac:dyDescent="0.25">
      <c r="A681" t="s">
        <v>7</v>
      </c>
      <c r="B681" t="s">
        <v>5</v>
      </c>
      <c r="C681" s="1">
        <v>42052.456250000003</v>
      </c>
      <c r="D681" s="3">
        <f t="shared" si="80"/>
        <v>2015</v>
      </c>
      <c r="E681" s="3">
        <f t="shared" si="83"/>
        <v>2</v>
      </c>
      <c r="F681" s="3">
        <f t="shared" si="84"/>
        <v>10</v>
      </c>
      <c r="G681" s="3">
        <f t="shared" si="85"/>
        <v>17</v>
      </c>
      <c r="H681" s="3" t="str">
        <f t="shared" si="86"/>
        <v>2015210</v>
      </c>
      <c r="I681" s="3" t="str">
        <f t="shared" si="87"/>
        <v>201521017</v>
      </c>
      <c r="J681">
        <v>124</v>
      </c>
      <c r="K681">
        <v>74.400000000000006</v>
      </c>
      <c r="L681" t="str">
        <f>VLOOKUP(C681,List!$A$2:$C$2089,3,)</f>
        <v>North Greenwich</v>
      </c>
      <c r="M681" t="str">
        <f>VLOOKUP(C681,List!$A$2:$C$2089,2,)</f>
        <v>Jubilee</v>
      </c>
      <c r="N681" t="str">
        <f t="shared" si="81"/>
        <v>North Greenwich|Jubilee</v>
      </c>
      <c r="O681">
        <f>VLOOKUP(N681,Depth!$A$2:$F$427,3,)</f>
        <v>2</v>
      </c>
      <c r="P681">
        <f>VLOOKUP(N681,Depth!$A$2:$F$427,5,)</f>
        <v>86.46</v>
      </c>
      <c r="Q681">
        <f>VLOOKUP(N681,Depth!$A$2:$F$427,6,)</f>
        <v>15.54</v>
      </c>
      <c r="R681">
        <f>VLOOKUP(L681,longitude_latitude!C:J,7,)</f>
        <v>5.9087840000000003E-3</v>
      </c>
      <c r="S681">
        <f>VLOOKUP(L681,longitude_latitude!C:J,8,)</f>
        <v>51.500020990000003</v>
      </c>
      <c r="T681">
        <f t="shared" si="82"/>
        <v>0.30430250002537618</v>
      </c>
      <c r="U681">
        <f>VLOOKUP(M681,LINE!$A$2:$B$13,2,)</f>
        <v>7</v>
      </c>
      <c r="V681">
        <f>VLOOKUP(L681,Entry_exit!B:P,4,)</f>
        <v>36889</v>
      </c>
      <c r="W681">
        <f>2020 - VLOOKUP(L681, age!$A:$D,4,)</f>
        <v>21</v>
      </c>
      <c r="X681">
        <f>VLOOKUP(H681,'air-quality-london-time-of-day'!E:G,3,FALSE)</f>
        <v>15.2</v>
      </c>
      <c r="Y681">
        <f>VLOOKUP(I681,Weather!F:K,2,)</f>
        <v>6.1475409836065609</v>
      </c>
      <c r="Z681">
        <f>VLOOKUP(I681,Weather!F:K,3,)</f>
        <v>0.28000000000000003</v>
      </c>
      <c r="AA681">
        <f>VLOOKUP(I681,Weather!F:K,4,)</f>
        <v>0.6</v>
      </c>
      <c r="AB681">
        <f>VLOOKUP(I681,Weather!F:K,5,)</f>
        <v>1038</v>
      </c>
      <c r="AC681">
        <f>VLOOKUP(I681,Weather!F:K,6,)</f>
        <v>1</v>
      </c>
    </row>
    <row r="682" spans="1:29" x14ac:dyDescent="0.25">
      <c r="A682" t="s">
        <v>7</v>
      </c>
      <c r="B682" t="s">
        <v>5</v>
      </c>
      <c r="C682" s="1">
        <v>42052.456944444442</v>
      </c>
      <c r="D682" s="3">
        <f t="shared" si="80"/>
        <v>2015</v>
      </c>
      <c r="E682" s="3">
        <f t="shared" si="83"/>
        <v>2</v>
      </c>
      <c r="F682" s="3">
        <f t="shared" si="84"/>
        <v>10</v>
      </c>
      <c r="G682" s="3">
        <f t="shared" si="85"/>
        <v>17</v>
      </c>
      <c r="H682" s="3" t="str">
        <f t="shared" si="86"/>
        <v>2015210</v>
      </c>
      <c r="I682" s="3" t="str">
        <f t="shared" si="87"/>
        <v>201521017</v>
      </c>
      <c r="J682">
        <v>107</v>
      </c>
      <c r="K682">
        <v>64.2</v>
      </c>
      <c r="L682" t="str">
        <f>VLOOKUP(C682,List!$A$2:$C$2089,3,)</f>
        <v>North Greenwich</v>
      </c>
      <c r="M682" t="str">
        <f>VLOOKUP(C682,List!$A$2:$C$2089,2,)</f>
        <v>Jubilee</v>
      </c>
      <c r="N682" t="str">
        <f t="shared" si="81"/>
        <v>North Greenwich|Jubilee</v>
      </c>
      <c r="O682">
        <f>VLOOKUP(N682,Depth!$A$2:$F$427,3,)</f>
        <v>2</v>
      </c>
      <c r="P682">
        <f>VLOOKUP(N682,Depth!$A$2:$F$427,5,)</f>
        <v>86.46</v>
      </c>
      <c r="Q682">
        <f>VLOOKUP(N682,Depth!$A$2:$F$427,6,)</f>
        <v>15.54</v>
      </c>
      <c r="R682">
        <f>VLOOKUP(L682,longitude_latitude!C:J,7,)</f>
        <v>5.9087840000000003E-3</v>
      </c>
      <c r="S682">
        <f>VLOOKUP(L682,longitude_latitude!C:J,8,)</f>
        <v>51.500020990000003</v>
      </c>
      <c r="T682">
        <f t="shared" si="82"/>
        <v>0.30430250002537618</v>
      </c>
      <c r="U682">
        <f>VLOOKUP(M682,LINE!$A$2:$B$13,2,)</f>
        <v>7</v>
      </c>
      <c r="V682">
        <f>VLOOKUP(L682,Entry_exit!B:P,4,)</f>
        <v>36889</v>
      </c>
      <c r="W682">
        <f>2020 - VLOOKUP(L682, age!$A:$D,4,)</f>
        <v>21</v>
      </c>
      <c r="X682">
        <f>VLOOKUP(H682,'air-quality-london-time-of-day'!E:G,3,FALSE)</f>
        <v>15.2</v>
      </c>
      <c r="Y682">
        <f>VLOOKUP(I682,Weather!F:K,2,)</f>
        <v>6.1475409836065609</v>
      </c>
      <c r="Z682">
        <f>VLOOKUP(I682,Weather!F:K,3,)</f>
        <v>0.28000000000000003</v>
      </c>
      <c r="AA682">
        <f>VLOOKUP(I682,Weather!F:K,4,)</f>
        <v>0.6</v>
      </c>
      <c r="AB682">
        <f>VLOOKUP(I682,Weather!F:K,5,)</f>
        <v>1038</v>
      </c>
      <c r="AC682">
        <f>VLOOKUP(I682,Weather!F:K,6,)</f>
        <v>1</v>
      </c>
    </row>
    <row r="683" spans="1:29" x14ac:dyDescent="0.25">
      <c r="A683" t="s">
        <v>7</v>
      </c>
      <c r="B683" t="s">
        <v>5</v>
      </c>
      <c r="C683" s="1">
        <v>42052.457638888889</v>
      </c>
      <c r="D683" s="3">
        <f t="shared" si="80"/>
        <v>2015</v>
      </c>
      <c r="E683" s="3">
        <f t="shared" si="83"/>
        <v>2</v>
      </c>
      <c r="F683" s="3">
        <f t="shared" si="84"/>
        <v>10</v>
      </c>
      <c r="G683" s="3">
        <f t="shared" si="85"/>
        <v>17</v>
      </c>
      <c r="H683" s="3" t="str">
        <f t="shared" si="86"/>
        <v>2015210</v>
      </c>
      <c r="I683" s="3" t="str">
        <f t="shared" si="87"/>
        <v>201521017</v>
      </c>
      <c r="J683">
        <v>59</v>
      </c>
      <c r="K683">
        <v>35.4</v>
      </c>
      <c r="L683" t="str">
        <f>VLOOKUP(C683,List!$A$2:$C$2089,3,)</f>
        <v>Canning Town</v>
      </c>
      <c r="M683" t="str">
        <f>VLOOKUP(C683,List!$A$2:$C$2089,2,)</f>
        <v>Jubilee</v>
      </c>
      <c r="N683" t="str">
        <f t="shared" si="81"/>
        <v>Canning Town|Jubilee</v>
      </c>
      <c r="O683">
        <f>VLOOKUP(N683,Depth!$A$2:$F$427,3,)</f>
        <v>2</v>
      </c>
      <c r="P683">
        <f>VLOOKUP(N683,Depth!$A$2:$F$427,5,)</f>
        <v>100</v>
      </c>
      <c r="Q683">
        <f>VLOOKUP(N683,Depth!$A$2:$F$427,6,)</f>
        <v>2</v>
      </c>
      <c r="R683">
        <f>VLOOKUP(L683,longitude_latitude!C:J,7,)</f>
        <v>9.5688839999999997E-3</v>
      </c>
      <c r="S683">
        <f>VLOOKUP(L683,longitude_latitude!C:J,8,)</f>
        <v>51.51360991</v>
      </c>
      <c r="T683">
        <f t="shared" si="82"/>
        <v>0.49292775765004043</v>
      </c>
      <c r="U683">
        <f>VLOOKUP(M683,LINE!$A$2:$B$13,2,)</f>
        <v>7</v>
      </c>
      <c r="V683">
        <f>VLOOKUP(L683,Entry_exit!B:P,4,)</f>
        <v>17047</v>
      </c>
      <c r="W683">
        <f>2020 - VLOOKUP(L683, age!$A:$D,4,)</f>
        <v>21</v>
      </c>
      <c r="X683">
        <f>VLOOKUP(H683,'air-quality-london-time-of-day'!E:G,3,FALSE)</f>
        <v>15.2</v>
      </c>
      <c r="Y683">
        <f>VLOOKUP(I683,Weather!F:K,2,)</f>
        <v>6.1475409836065609</v>
      </c>
      <c r="Z683">
        <f>VLOOKUP(I683,Weather!F:K,3,)</f>
        <v>0.28000000000000003</v>
      </c>
      <c r="AA683">
        <f>VLOOKUP(I683,Weather!F:K,4,)</f>
        <v>0.6</v>
      </c>
      <c r="AB683">
        <f>VLOOKUP(I683,Weather!F:K,5,)</f>
        <v>1038</v>
      </c>
      <c r="AC683">
        <f>VLOOKUP(I683,Weather!F:K,6,)</f>
        <v>1</v>
      </c>
    </row>
    <row r="684" spans="1:29" x14ac:dyDescent="0.25">
      <c r="A684" t="s">
        <v>7</v>
      </c>
      <c r="B684" t="s">
        <v>5</v>
      </c>
      <c r="C684" s="1">
        <v>42052.458333333336</v>
      </c>
      <c r="D684" s="3">
        <f t="shared" si="80"/>
        <v>2015</v>
      </c>
      <c r="E684" s="3">
        <f t="shared" si="83"/>
        <v>2</v>
      </c>
      <c r="F684" s="3">
        <f t="shared" si="84"/>
        <v>11</v>
      </c>
      <c r="G684" s="3">
        <f t="shared" si="85"/>
        <v>17</v>
      </c>
      <c r="H684" s="3" t="str">
        <f t="shared" si="86"/>
        <v>2015211</v>
      </c>
      <c r="I684" s="3" t="str">
        <f t="shared" si="87"/>
        <v>201521117</v>
      </c>
      <c r="J684">
        <v>51</v>
      </c>
      <c r="K684">
        <v>30.6</v>
      </c>
      <c r="L684" t="str">
        <f>VLOOKUP(C684,List!$A$2:$C$2089,3,)</f>
        <v>Canning Town</v>
      </c>
      <c r="M684" t="str">
        <f>VLOOKUP(C684,List!$A$2:$C$2089,2,)</f>
        <v>Jubilee</v>
      </c>
      <c r="N684" t="str">
        <f t="shared" si="81"/>
        <v>Canning Town|Jubilee</v>
      </c>
      <c r="O684">
        <f>VLOOKUP(N684,Depth!$A$2:$F$427,3,)</f>
        <v>2</v>
      </c>
      <c r="P684">
        <f>VLOOKUP(N684,Depth!$A$2:$F$427,5,)</f>
        <v>100</v>
      </c>
      <c r="Q684">
        <f>VLOOKUP(N684,Depth!$A$2:$F$427,6,)</f>
        <v>2</v>
      </c>
      <c r="R684">
        <f>VLOOKUP(L684,longitude_latitude!C:J,7,)</f>
        <v>9.5688839999999997E-3</v>
      </c>
      <c r="S684">
        <f>VLOOKUP(L684,longitude_latitude!C:J,8,)</f>
        <v>51.51360991</v>
      </c>
      <c r="T684">
        <f t="shared" si="82"/>
        <v>0.49292775765004043</v>
      </c>
      <c r="U684">
        <f>VLOOKUP(M684,LINE!$A$2:$B$13,2,)</f>
        <v>7</v>
      </c>
      <c r="V684">
        <f>VLOOKUP(L684,Entry_exit!B:P,4,)</f>
        <v>17047</v>
      </c>
      <c r="W684">
        <f>2020 - VLOOKUP(L684, age!$A:$D,4,)</f>
        <v>21</v>
      </c>
      <c r="X684">
        <f>VLOOKUP(H684,'air-quality-london-time-of-day'!E:G,3,FALSE)</f>
        <v>14.4</v>
      </c>
      <c r="Y684">
        <f>VLOOKUP(I684,Weather!F:K,2,)</f>
        <v>6.8852459016393652</v>
      </c>
      <c r="Z684">
        <f>VLOOKUP(I684,Weather!F:K,3,)</f>
        <v>0.28000000000000003</v>
      </c>
      <c r="AA684">
        <f>VLOOKUP(I684,Weather!F:K,4,)</f>
        <v>0.6</v>
      </c>
      <c r="AB684">
        <f>VLOOKUP(I684,Weather!F:K,5,)</f>
        <v>1038</v>
      </c>
      <c r="AC684">
        <f>VLOOKUP(I684,Weather!F:K,6,)</f>
        <v>1</v>
      </c>
    </row>
    <row r="685" spans="1:29" x14ac:dyDescent="0.25">
      <c r="A685" t="s">
        <v>7</v>
      </c>
      <c r="B685" t="s">
        <v>5</v>
      </c>
      <c r="C685" s="1">
        <v>42052.459027777775</v>
      </c>
      <c r="D685" s="3">
        <f t="shared" si="80"/>
        <v>2015</v>
      </c>
      <c r="E685" s="3">
        <f t="shared" si="83"/>
        <v>2</v>
      </c>
      <c r="F685" s="3">
        <f t="shared" si="84"/>
        <v>11</v>
      </c>
      <c r="G685" s="3">
        <f t="shared" si="85"/>
        <v>17</v>
      </c>
      <c r="H685" s="3" t="str">
        <f t="shared" si="86"/>
        <v>2015211</v>
      </c>
      <c r="I685" s="3" t="str">
        <f t="shared" si="87"/>
        <v>201521117</v>
      </c>
      <c r="J685">
        <v>34</v>
      </c>
      <c r="K685">
        <v>20.399999999999999</v>
      </c>
      <c r="L685" t="str">
        <f>VLOOKUP(C685,List!$A$2:$C$2089,3,)</f>
        <v>Canning Town</v>
      </c>
      <c r="M685" t="str">
        <f>VLOOKUP(C685,List!$A$2:$C$2089,2,)</f>
        <v>Jubilee</v>
      </c>
      <c r="N685" t="str">
        <f t="shared" si="81"/>
        <v>Canning Town|Jubilee</v>
      </c>
      <c r="O685">
        <f>VLOOKUP(N685,Depth!$A$2:$F$427,3,)</f>
        <v>2</v>
      </c>
      <c r="P685">
        <f>VLOOKUP(N685,Depth!$A$2:$F$427,5,)</f>
        <v>100</v>
      </c>
      <c r="Q685">
        <f>VLOOKUP(N685,Depth!$A$2:$F$427,6,)</f>
        <v>2</v>
      </c>
      <c r="R685">
        <f>VLOOKUP(L685,longitude_latitude!C:J,7,)</f>
        <v>9.5688839999999997E-3</v>
      </c>
      <c r="S685">
        <f>VLOOKUP(L685,longitude_latitude!C:J,8,)</f>
        <v>51.51360991</v>
      </c>
      <c r="T685">
        <f t="shared" si="82"/>
        <v>0.49292775765004043</v>
      </c>
      <c r="U685">
        <f>VLOOKUP(M685,LINE!$A$2:$B$13,2,)</f>
        <v>7</v>
      </c>
      <c r="V685">
        <f>VLOOKUP(L685,Entry_exit!B:P,4,)</f>
        <v>17047</v>
      </c>
      <c r="W685">
        <f>2020 - VLOOKUP(L685, age!$A:$D,4,)</f>
        <v>21</v>
      </c>
      <c r="X685">
        <f>VLOOKUP(H685,'air-quality-london-time-of-day'!E:G,3,FALSE)</f>
        <v>14.4</v>
      </c>
      <c r="Y685">
        <f>VLOOKUP(I685,Weather!F:K,2,)</f>
        <v>6.8852459016393652</v>
      </c>
      <c r="Z685">
        <f>VLOOKUP(I685,Weather!F:K,3,)</f>
        <v>0.28000000000000003</v>
      </c>
      <c r="AA685">
        <f>VLOOKUP(I685,Weather!F:K,4,)</f>
        <v>0.6</v>
      </c>
      <c r="AB685">
        <f>VLOOKUP(I685,Weather!F:K,5,)</f>
        <v>1038</v>
      </c>
      <c r="AC685">
        <f>VLOOKUP(I685,Weather!F:K,6,)</f>
        <v>1</v>
      </c>
    </row>
    <row r="686" spans="1:29" x14ac:dyDescent="0.25">
      <c r="A686" t="s">
        <v>7</v>
      </c>
      <c r="B686" t="s">
        <v>5</v>
      </c>
      <c r="C686" s="1">
        <v>42052.459722222222</v>
      </c>
      <c r="D686" s="3">
        <f t="shared" si="80"/>
        <v>2015</v>
      </c>
      <c r="E686" s="3">
        <f t="shared" si="83"/>
        <v>2</v>
      </c>
      <c r="F686" s="3">
        <f t="shared" si="84"/>
        <v>11</v>
      </c>
      <c r="G686" s="3">
        <f t="shared" si="85"/>
        <v>17</v>
      </c>
      <c r="H686" s="3" t="str">
        <f t="shared" si="86"/>
        <v>2015211</v>
      </c>
      <c r="I686" s="3" t="str">
        <f t="shared" si="87"/>
        <v>201521117</v>
      </c>
      <c r="J686">
        <v>15</v>
      </c>
      <c r="K686">
        <v>9</v>
      </c>
      <c r="L686" t="str">
        <f>VLOOKUP(C686,List!$A$2:$C$2089,3,)</f>
        <v>West Ham</v>
      </c>
      <c r="M686" t="str">
        <f>VLOOKUP(C686,List!$A$2:$C$2089,2,)</f>
        <v>Jubilee</v>
      </c>
      <c r="N686" t="str">
        <f t="shared" si="81"/>
        <v>West Ham|Jubilee</v>
      </c>
      <c r="O686">
        <f>VLOOKUP(N686,Depth!$A$2:$F$427,3,)</f>
        <v>1</v>
      </c>
      <c r="P686">
        <f>VLOOKUP(N686,Depth!$A$2:$F$427,5,)</f>
        <v>101.2</v>
      </c>
      <c r="Q686">
        <f>VLOOKUP(N686,Depth!$A$2:$F$427,6,)</f>
        <v>-0.2</v>
      </c>
      <c r="R686">
        <f>VLOOKUP(L686,longitude_latitude!C:J,7,)</f>
        <v>5.9050800000000001E-3</v>
      </c>
      <c r="S686">
        <f>VLOOKUP(L686,longitude_latitude!C:J,8,)</f>
        <v>51.527769130000003</v>
      </c>
      <c r="T686">
        <f t="shared" si="82"/>
        <v>0.30427559893418044</v>
      </c>
      <c r="U686">
        <f>VLOOKUP(M686,LINE!$A$2:$B$13,2,)</f>
        <v>7</v>
      </c>
      <c r="V686">
        <f>VLOOKUP(L686,Entry_exit!B:P,4,)</f>
        <v>5947</v>
      </c>
      <c r="W686">
        <f>2020 - VLOOKUP(L686, age!$A:$D,4,)</f>
        <v>118</v>
      </c>
      <c r="X686">
        <f>VLOOKUP(H686,'air-quality-london-time-of-day'!E:G,3,FALSE)</f>
        <v>14.4</v>
      </c>
      <c r="Y686">
        <f>VLOOKUP(I686,Weather!F:K,2,)</f>
        <v>6.8852459016393652</v>
      </c>
      <c r="Z686">
        <f>VLOOKUP(I686,Weather!F:K,3,)</f>
        <v>0.28000000000000003</v>
      </c>
      <c r="AA686">
        <f>VLOOKUP(I686,Weather!F:K,4,)</f>
        <v>0.6</v>
      </c>
      <c r="AB686">
        <f>VLOOKUP(I686,Weather!F:K,5,)</f>
        <v>1038</v>
      </c>
      <c r="AC686">
        <f>VLOOKUP(I686,Weather!F:K,6,)</f>
        <v>1</v>
      </c>
    </row>
    <row r="687" spans="1:29" x14ac:dyDescent="0.25">
      <c r="A687" t="s">
        <v>7</v>
      </c>
      <c r="B687" t="s">
        <v>5</v>
      </c>
      <c r="C687" s="1">
        <v>42052.460416666669</v>
      </c>
      <c r="D687" s="3">
        <f t="shared" si="80"/>
        <v>2015</v>
      </c>
      <c r="E687" s="3">
        <f t="shared" si="83"/>
        <v>2</v>
      </c>
      <c r="F687" s="3">
        <f t="shared" si="84"/>
        <v>11</v>
      </c>
      <c r="G687" s="3">
        <f t="shared" si="85"/>
        <v>17</v>
      </c>
      <c r="H687" s="3" t="str">
        <f t="shared" si="86"/>
        <v>2015211</v>
      </c>
      <c r="I687" s="3" t="str">
        <f t="shared" si="87"/>
        <v>201521117</v>
      </c>
      <c r="J687">
        <v>9</v>
      </c>
      <c r="K687">
        <v>5.4</v>
      </c>
      <c r="L687" t="str">
        <f>VLOOKUP(C687,List!$A$2:$C$2089,3,)</f>
        <v>West Ham</v>
      </c>
      <c r="M687" t="str">
        <f>VLOOKUP(C687,List!$A$2:$C$2089,2,)</f>
        <v>Jubilee</v>
      </c>
      <c r="N687" t="str">
        <f t="shared" si="81"/>
        <v>West Ham|Jubilee</v>
      </c>
      <c r="O687">
        <f>VLOOKUP(N687,Depth!$A$2:$F$427,3,)</f>
        <v>1</v>
      </c>
      <c r="P687">
        <f>VLOOKUP(N687,Depth!$A$2:$F$427,5,)</f>
        <v>101.2</v>
      </c>
      <c r="Q687">
        <f>VLOOKUP(N687,Depth!$A$2:$F$427,6,)</f>
        <v>-0.2</v>
      </c>
      <c r="R687">
        <f>VLOOKUP(L687,longitude_latitude!C:J,7,)</f>
        <v>5.9050800000000001E-3</v>
      </c>
      <c r="S687">
        <f>VLOOKUP(L687,longitude_latitude!C:J,8,)</f>
        <v>51.527769130000003</v>
      </c>
      <c r="T687">
        <f t="shared" si="82"/>
        <v>0.30427559893418044</v>
      </c>
      <c r="U687">
        <f>VLOOKUP(M687,LINE!$A$2:$B$13,2,)</f>
        <v>7</v>
      </c>
      <c r="V687">
        <f>VLOOKUP(L687,Entry_exit!B:P,4,)</f>
        <v>5947</v>
      </c>
      <c r="W687">
        <f>2020 - VLOOKUP(L687, age!$A:$D,4,)</f>
        <v>118</v>
      </c>
      <c r="X687">
        <f>VLOOKUP(H687,'air-quality-london-time-of-day'!E:G,3,FALSE)</f>
        <v>14.4</v>
      </c>
      <c r="Y687">
        <f>VLOOKUP(I687,Weather!F:K,2,)</f>
        <v>6.8852459016393652</v>
      </c>
      <c r="Z687">
        <f>VLOOKUP(I687,Weather!F:K,3,)</f>
        <v>0.28000000000000003</v>
      </c>
      <c r="AA687">
        <f>VLOOKUP(I687,Weather!F:K,4,)</f>
        <v>0.6</v>
      </c>
      <c r="AB687">
        <f>VLOOKUP(I687,Weather!F:K,5,)</f>
        <v>1038</v>
      </c>
      <c r="AC687">
        <f>VLOOKUP(I687,Weather!F:K,6,)</f>
        <v>1</v>
      </c>
    </row>
    <row r="688" spans="1:29" x14ac:dyDescent="0.25">
      <c r="A688" t="s">
        <v>7</v>
      </c>
      <c r="B688" t="s">
        <v>5</v>
      </c>
      <c r="C688" s="1">
        <v>42052.461111111108</v>
      </c>
      <c r="D688" s="3">
        <f t="shared" si="80"/>
        <v>2015</v>
      </c>
      <c r="E688" s="3">
        <f t="shared" si="83"/>
        <v>2</v>
      </c>
      <c r="F688" s="3">
        <f t="shared" si="84"/>
        <v>11</v>
      </c>
      <c r="G688" s="3">
        <f t="shared" si="85"/>
        <v>17</v>
      </c>
      <c r="H688" s="3" t="str">
        <f t="shared" si="86"/>
        <v>2015211</v>
      </c>
      <c r="I688" s="3" t="str">
        <f t="shared" si="87"/>
        <v>201521117</v>
      </c>
      <c r="J688">
        <v>10</v>
      </c>
      <c r="K688">
        <v>6</v>
      </c>
      <c r="L688" t="str">
        <f>VLOOKUP(C688,List!$A$2:$C$2089,3,)</f>
        <v>West Ham</v>
      </c>
      <c r="M688" t="str">
        <f>VLOOKUP(C688,List!$A$2:$C$2089,2,)</f>
        <v>Jubilee</v>
      </c>
      <c r="N688" t="str">
        <f t="shared" si="81"/>
        <v>West Ham|Jubilee</v>
      </c>
      <c r="O688">
        <f>VLOOKUP(N688,Depth!$A$2:$F$427,3,)</f>
        <v>1</v>
      </c>
      <c r="P688">
        <f>VLOOKUP(N688,Depth!$A$2:$F$427,5,)</f>
        <v>101.2</v>
      </c>
      <c r="Q688">
        <f>VLOOKUP(N688,Depth!$A$2:$F$427,6,)</f>
        <v>-0.2</v>
      </c>
      <c r="R688">
        <f>VLOOKUP(L688,longitude_latitude!C:J,7,)</f>
        <v>5.9050800000000001E-3</v>
      </c>
      <c r="S688">
        <f>VLOOKUP(L688,longitude_latitude!C:J,8,)</f>
        <v>51.527769130000003</v>
      </c>
      <c r="T688">
        <f t="shared" si="82"/>
        <v>0.30427559893418044</v>
      </c>
      <c r="U688">
        <f>VLOOKUP(M688,LINE!$A$2:$B$13,2,)</f>
        <v>7</v>
      </c>
      <c r="V688">
        <f>VLOOKUP(L688,Entry_exit!B:P,4,)</f>
        <v>5947</v>
      </c>
      <c r="W688">
        <f>2020 - VLOOKUP(L688, age!$A:$D,4,)</f>
        <v>118</v>
      </c>
      <c r="X688">
        <f>VLOOKUP(H688,'air-quality-london-time-of-day'!E:G,3,FALSE)</f>
        <v>14.4</v>
      </c>
      <c r="Y688">
        <f>VLOOKUP(I688,Weather!F:K,2,)</f>
        <v>6.8852459016393652</v>
      </c>
      <c r="Z688">
        <f>VLOOKUP(I688,Weather!F:K,3,)</f>
        <v>0.28000000000000003</v>
      </c>
      <c r="AA688">
        <f>VLOOKUP(I688,Weather!F:K,4,)</f>
        <v>0.6</v>
      </c>
      <c r="AB688">
        <f>VLOOKUP(I688,Weather!F:K,5,)</f>
        <v>1038</v>
      </c>
      <c r="AC688">
        <f>VLOOKUP(I688,Weather!F:K,6,)</f>
        <v>1</v>
      </c>
    </row>
    <row r="689" spans="1:29" x14ac:dyDescent="0.25">
      <c r="A689" t="s">
        <v>7</v>
      </c>
      <c r="B689" t="s">
        <v>5</v>
      </c>
      <c r="C689" s="1">
        <v>42052.461805555555</v>
      </c>
      <c r="D689" s="3">
        <f t="shared" si="80"/>
        <v>2015</v>
      </c>
      <c r="E689" s="3">
        <f t="shared" si="83"/>
        <v>2</v>
      </c>
      <c r="F689" s="3">
        <f t="shared" si="84"/>
        <v>11</v>
      </c>
      <c r="G689" s="3">
        <f t="shared" si="85"/>
        <v>17</v>
      </c>
      <c r="H689" s="3" t="str">
        <f t="shared" si="86"/>
        <v>2015211</v>
      </c>
      <c r="I689" s="3" t="str">
        <f t="shared" si="87"/>
        <v>201521117</v>
      </c>
      <c r="J689">
        <v>11</v>
      </c>
      <c r="K689">
        <v>6.6</v>
      </c>
      <c r="L689" t="str">
        <f>VLOOKUP(C689,List!$A$2:$C$2089,3,)</f>
        <v>West Ham</v>
      </c>
      <c r="M689" t="str">
        <f>VLOOKUP(C689,List!$A$2:$C$2089,2,)</f>
        <v>Jubilee</v>
      </c>
      <c r="N689" t="str">
        <f t="shared" si="81"/>
        <v>West Ham|Jubilee</v>
      </c>
      <c r="O689">
        <f>VLOOKUP(N689,Depth!$A$2:$F$427,3,)</f>
        <v>1</v>
      </c>
      <c r="P689">
        <f>VLOOKUP(N689,Depth!$A$2:$F$427,5,)</f>
        <v>101.2</v>
      </c>
      <c r="Q689">
        <f>VLOOKUP(N689,Depth!$A$2:$F$427,6,)</f>
        <v>-0.2</v>
      </c>
      <c r="R689">
        <f>VLOOKUP(L689,longitude_latitude!C:J,7,)</f>
        <v>5.9050800000000001E-3</v>
      </c>
      <c r="S689">
        <f>VLOOKUP(L689,longitude_latitude!C:J,8,)</f>
        <v>51.527769130000003</v>
      </c>
      <c r="T689">
        <f t="shared" si="82"/>
        <v>0.30427559893418044</v>
      </c>
      <c r="U689">
        <f>VLOOKUP(M689,LINE!$A$2:$B$13,2,)</f>
        <v>7</v>
      </c>
      <c r="V689">
        <f>VLOOKUP(L689,Entry_exit!B:P,4,)</f>
        <v>5947</v>
      </c>
      <c r="W689">
        <f>2020 - VLOOKUP(L689, age!$A:$D,4,)</f>
        <v>118</v>
      </c>
      <c r="X689">
        <f>VLOOKUP(H689,'air-quality-london-time-of-day'!E:G,3,FALSE)</f>
        <v>14.4</v>
      </c>
      <c r="Y689">
        <f>VLOOKUP(I689,Weather!F:K,2,)</f>
        <v>6.8852459016393652</v>
      </c>
      <c r="Z689">
        <f>VLOOKUP(I689,Weather!F:K,3,)</f>
        <v>0.28000000000000003</v>
      </c>
      <c r="AA689">
        <f>VLOOKUP(I689,Weather!F:K,4,)</f>
        <v>0.6</v>
      </c>
      <c r="AB689">
        <f>VLOOKUP(I689,Weather!F:K,5,)</f>
        <v>1038</v>
      </c>
      <c r="AC689">
        <f>VLOOKUP(I689,Weather!F:K,6,)</f>
        <v>1</v>
      </c>
    </row>
    <row r="690" spans="1:29" x14ac:dyDescent="0.25">
      <c r="A690" t="s">
        <v>7</v>
      </c>
      <c r="B690" t="s">
        <v>5</v>
      </c>
      <c r="C690" s="1">
        <v>42052.462500000001</v>
      </c>
      <c r="D690" s="3">
        <f t="shared" si="80"/>
        <v>2015</v>
      </c>
      <c r="E690" s="3">
        <f t="shared" si="83"/>
        <v>2</v>
      </c>
      <c r="F690" s="3">
        <f t="shared" si="84"/>
        <v>11</v>
      </c>
      <c r="G690" s="3">
        <f t="shared" si="85"/>
        <v>17</v>
      </c>
      <c r="H690" s="3" t="str">
        <f t="shared" si="86"/>
        <v>2015211</v>
      </c>
      <c r="I690" s="3" t="str">
        <f t="shared" si="87"/>
        <v>201521117</v>
      </c>
      <c r="J690">
        <v>10</v>
      </c>
      <c r="K690">
        <v>6</v>
      </c>
      <c r="L690" t="str">
        <f>VLOOKUP(C690,List!$A$2:$C$2089,3,)</f>
        <v>West Ham</v>
      </c>
      <c r="M690" t="str">
        <f>VLOOKUP(C690,List!$A$2:$C$2089,2,)</f>
        <v>Jubilee</v>
      </c>
      <c r="N690" t="str">
        <f t="shared" si="81"/>
        <v>West Ham|Jubilee</v>
      </c>
      <c r="O690">
        <f>VLOOKUP(N690,Depth!$A$2:$F$427,3,)</f>
        <v>1</v>
      </c>
      <c r="P690">
        <f>VLOOKUP(N690,Depth!$A$2:$F$427,5,)</f>
        <v>101.2</v>
      </c>
      <c r="Q690">
        <f>VLOOKUP(N690,Depth!$A$2:$F$427,6,)</f>
        <v>-0.2</v>
      </c>
      <c r="R690">
        <f>VLOOKUP(L690,longitude_latitude!C:J,7,)</f>
        <v>5.9050800000000001E-3</v>
      </c>
      <c r="S690">
        <f>VLOOKUP(L690,longitude_latitude!C:J,8,)</f>
        <v>51.527769130000003</v>
      </c>
      <c r="T690">
        <f t="shared" si="82"/>
        <v>0.30427559893418044</v>
      </c>
      <c r="U690">
        <f>VLOOKUP(M690,LINE!$A$2:$B$13,2,)</f>
        <v>7</v>
      </c>
      <c r="V690">
        <f>VLOOKUP(L690,Entry_exit!B:P,4,)</f>
        <v>5947</v>
      </c>
      <c r="W690">
        <f>2020 - VLOOKUP(L690, age!$A:$D,4,)</f>
        <v>118</v>
      </c>
      <c r="X690">
        <f>VLOOKUP(H690,'air-quality-london-time-of-day'!E:G,3,FALSE)</f>
        <v>14.4</v>
      </c>
      <c r="Y690">
        <f>VLOOKUP(I690,Weather!F:K,2,)</f>
        <v>6.8852459016393652</v>
      </c>
      <c r="Z690">
        <f>VLOOKUP(I690,Weather!F:K,3,)</f>
        <v>0.28000000000000003</v>
      </c>
      <c r="AA690">
        <f>VLOOKUP(I690,Weather!F:K,4,)</f>
        <v>0.6</v>
      </c>
      <c r="AB690">
        <f>VLOOKUP(I690,Weather!F:K,5,)</f>
        <v>1038</v>
      </c>
      <c r="AC690">
        <f>VLOOKUP(I690,Weather!F:K,6,)</f>
        <v>1</v>
      </c>
    </row>
    <row r="691" spans="1:29" x14ac:dyDescent="0.25">
      <c r="A691" t="s">
        <v>7</v>
      </c>
      <c r="B691" t="s">
        <v>5</v>
      </c>
      <c r="C691" s="1">
        <v>42052.463194444441</v>
      </c>
      <c r="D691" s="3">
        <f t="shared" si="80"/>
        <v>2015</v>
      </c>
      <c r="E691" s="3">
        <f t="shared" si="83"/>
        <v>2</v>
      </c>
      <c r="F691" s="3">
        <f t="shared" si="84"/>
        <v>11</v>
      </c>
      <c r="G691" s="3">
        <f t="shared" si="85"/>
        <v>17</v>
      </c>
      <c r="H691" s="3" t="str">
        <f t="shared" si="86"/>
        <v>2015211</v>
      </c>
      <c r="I691" s="3" t="str">
        <f t="shared" si="87"/>
        <v>201521117</v>
      </c>
      <c r="J691">
        <v>12</v>
      </c>
      <c r="K691">
        <v>7.2</v>
      </c>
      <c r="L691" t="str">
        <f>VLOOKUP(C691,List!$A$2:$C$2089,3,)</f>
        <v>Stratford</v>
      </c>
      <c r="M691" t="str">
        <f>VLOOKUP(C691,List!$A$2:$C$2089,2,)</f>
        <v>Jubilee</v>
      </c>
      <c r="N691" t="str">
        <f t="shared" si="81"/>
        <v>Stratford|Jubilee</v>
      </c>
      <c r="O691">
        <f>VLOOKUP(N691,Depth!$A$2:$F$427,3,)</f>
        <v>4</v>
      </c>
      <c r="P691">
        <f>VLOOKUP(N691,Depth!$A$2:$F$427,5,)</f>
        <v>104</v>
      </c>
      <c r="Q691">
        <f>VLOOKUP(N691,Depth!$A$2:$F$427,6,)</f>
        <v>0</v>
      </c>
      <c r="R691">
        <f>VLOOKUP(L691,longitude_latitude!C:J,7,)</f>
        <v>-2.182514E-3</v>
      </c>
      <c r="S691">
        <f>VLOOKUP(L691,longitude_latitude!C:J,8,)</f>
        <v>51.540948020000002</v>
      </c>
      <c r="T691">
        <f t="shared" si="82"/>
        <v>-0.11248884062692228</v>
      </c>
      <c r="U691">
        <f>VLOOKUP(M691,LINE!$A$2:$B$13,2,)</f>
        <v>7</v>
      </c>
      <c r="V691">
        <f>VLOOKUP(L691,Entry_exit!B:P,4,)</f>
        <v>91067</v>
      </c>
      <c r="W691">
        <f>2020 - VLOOKUP(L691, age!$A:$D,4,)</f>
        <v>74</v>
      </c>
      <c r="X691">
        <f>VLOOKUP(H691,'air-quality-london-time-of-day'!E:G,3,FALSE)</f>
        <v>14.4</v>
      </c>
      <c r="Y691">
        <f>VLOOKUP(I691,Weather!F:K,2,)</f>
        <v>6.8852459016393652</v>
      </c>
      <c r="Z691">
        <f>VLOOKUP(I691,Weather!F:K,3,)</f>
        <v>0.28000000000000003</v>
      </c>
      <c r="AA691">
        <f>VLOOKUP(I691,Weather!F:K,4,)</f>
        <v>0.6</v>
      </c>
      <c r="AB691">
        <f>VLOOKUP(I691,Weather!F:K,5,)</f>
        <v>1038</v>
      </c>
      <c r="AC691">
        <f>VLOOKUP(I691,Weather!F:K,6,)</f>
        <v>1</v>
      </c>
    </row>
    <row r="692" spans="1:29" x14ac:dyDescent="0.25">
      <c r="A692" t="s">
        <v>7</v>
      </c>
      <c r="B692" t="s">
        <v>5</v>
      </c>
      <c r="C692" s="1">
        <v>42052.463888888888</v>
      </c>
      <c r="D692" s="3">
        <f t="shared" si="80"/>
        <v>2015</v>
      </c>
      <c r="E692" s="3">
        <f t="shared" si="83"/>
        <v>2</v>
      </c>
      <c r="F692" s="3">
        <f t="shared" si="84"/>
        <v>11</v>
      </c>
      <c r="G692" s="3">
        <f t="shared" si="85"/>
        <v>17</v>
      </c>
      <c r="H692" s="3" t="str">
        <f t="shared" si="86"/>
        <v>2015211</v>
      </c>
      <c r="I692" s="3" t="str">
        <f t="shared" si="87"/>
        <v>201521117</v>
      </c>
      <c r="J692">
        <v>10</v>
      </c>
      <c r="K692">
        <v>6</v>
      </c>
      <c r="L692" t="str">
        <f>VLOOKUP(C692,List!$A$2:$C$2089,3,)</f>
        <v>Stratford</v>
      </c>
      <c r="M692" t="str">
        <f>VLOOKUP(C692,List!$A$2:$C$2089,2,)</f>
        <v>Jubilee</v>
      </c>
      <c r="N692" t="str">
        <f t="shared" si="81"/>
        <v>Stratford|Jubilee</v>
      </c>
      <c r="O692">
        <f>VLOOKUP(N692,Depth!$A$2:$F$427,3,)</f>
        <v>4</v>
      </c>
      <c r="P692">
        <f>VLOOKUP(N692,Depth!$A$2:$F$427,5,)</f>
        <v>104</v>
      </c>
      <c r="Q692">
        <f>VLOOKUP(N692,Depth!$A$2:$F$427,6,)</f>
        <v>0</v>
      </c>
      <c r="R692">
        <f>VLOOKUP(L692,longitude_latitude!C:J,7,)</f>
        <v>-2.182514E-3</v>
      </c>
      <c r="S692">
        <f>VLOOKUP(L692,longitude_latitude!C:J,8,)</f>
        <v>51.540948020000002</v>
      </c>
      <c r="T692">
        <f t="shared" si="82"/>
        <v>-0.11248884062692228</v>
      </c>
      <c r="U692">
        <f>VLOOKUP(M692,LINE!$A$2:$B$13,2,)</f>
        <v>7</v>
      </c>
      <c r="V692">
        <f>VLOOKUP(L692,Entry_exit!B:P,4,)</f>
        <v>91067</v>
      </c>
      <c r="W692">
        <f>2020 - VLOOKUP(L692, age!$A:$D,4,)</f>
        <v>74</v>
      </c>
      <c r="X692">
        <f>VLOOKUP(H692,'air-quality-london-time-of-day'!E:G,3,FALSE)</f>
        <v>14.4</v>
      </c>
      <c r="Y692">
        <f>VLOOKUP(I692,Weather!F:K,2,)</f>
        <v>6.8852459016393652</v>
      </c>
      <c r="Z692">
        <f>VLOOKUP(I692,Weather!F:K,3,)</f>
        <v>0.28000000000000003</v>
      </c>
      <c r="AA692">
        <f>VLOOKUP(I692,Weather!F:K,4,)</f>
        <v>0.6</v>
      </c>
      <c r="AB692">
        <f>VLOOKUP(I692,Weather!F:K,5,)</f>
        <v>1038</v>
      </c>
      <c r="AC692">
        <f>VLOOKUP(I692,Weather!F:K,6,)</f>
        <v>1</v>
      </c>
    </row>
    <row r="693" spans="1:29" x14ac:dyDescent="0.25">
      <c r="A693" t="s">
        <v>7</v>
      </c>
      <c r="B693" t="s">
        <v>5</v>
      </c>
      <c r="C693" s="1">
        <v>42052.464583333334</v>
      </c>
      <c r="D693" s="3">
        <f t="shared" si="80"/>
        <v>2015</v>
      </c>
      <c r="E693" s="3">
        <f t="shared" si="83"/>
        <v>2</v>
      </c>
      <c r="F693" s="3">
        <f t="shared" si="84"/>
        <v>11</v>
      </c>
      <c r="G693" s="3">
        <f t="shared" si="85"/>
        <v>17</v>
      </c>
      <c r="H693" s="3" t="str">
        <f t="shared" si="86"/>
        <v>2015211</v>
      </c>
      <c r="I693" s="3" t="str">
        <f t="shared" si="87"/>
        <v>201521117</v>
      </c>
      <c r="J693">
        <v>12</v>
      </c>
      <c r="K693">
        <v>7.2</v>
      </c>
      <c r="L693" t="str">
        <f>VLOOKUP(C693,List!$A$2:$C$2089,3,)</f>
        <v>Stratford</v>
      </c>
      <c r="M693" t="str">
        <f>VLOOKUP(C693,List!$A$2:$C$2089,2,)</f>
        <v>Jubilee</v>
      </c>
      <c r="N693" t="str">
        <f t="shared" si="81"/>
        <v>Stratford|Jubilee</v>
      </c>
      <c r="O693">
        <f>VLOOKUP(N693,Depth!$A$2:$F$427,3,)</f>
        <v>4</v>
      </c>
      <c r="P693">
        <f>VLOOKUP(N693,Depth!$A$2:$F$427,5,)</f>
        <v>104</v>
      </c>
      <c r="Q693">
        <f>VLOOKUP(N693,Depth!$A$2:$F$427,6,)</f>
        <v>0</v>
      </c>
      <c r="R693">
        <f>VLOOKUP(L693,longitude_latitude!C:J,7,)</f>
        <v>-2.182514E-3</v>
      </c>
      <c r="S693">
        <f>VLOOKUP(L693,longitude_latitude!C:J,8,)</f>
        <v>51.540948020000002</v>
      </c>
      <c r="T693">
        <f t="shared" si="82"/>
        <v>-0.11248884062692228</v>
      </c>
      <c r="U693">
        <f>VLOOKUP(M693,LINE!$A$2:$B$13,2,)</f>
        <v>7</v>
      </c>
      <c r="V693">
        <f>VLOOKUP(L693,Entry_exit!B:P,4,)</f>
        <v>91067</v>
      </c>
      <c r="W693">
        <f>2020 - VLOOKUP(L693, age!$A:$D,4,)</f>
        <v>74</v>
      </c>
      <c r="X693">
        <f>VLOOKUP(H693,'air-quality-london-time-of-day'!E:G,3,FALSE)</f>
        <v>14.4</v>
      </c>
      <c r="Y693">
        <f>VLOOKUP(I693,Weather!F:K,2,)</f>
        <v>6.8852459016393652</v>
      </c>
      <c r="Z693">
        <f>VLOOKUP(I693,Weather!F:K,3,)</f>
        <v>0.28000000000000003</v>
      </c>
      <c r="AA693">
        <f>VLOOKUP(I693,Weather!F:K,4,)</f>
        <v>0.6</v>
      </c>
      <c r="AB693">
        <f>VLOOKUP(I693,Weather!F:K,5,)</f>
        <v>1038</v>
      </c>
      <c r="AC693">
        <f>VLOOKUP(I693,Weather!F:K,6,)</f>
        <v>1</v>
      </c>
    </row>
    <row r="694" spans="1:29" x14ac:dyDescent="0.25">
      <c r="A694" t="s">
        <v>7</v>
      </c>
      <c r="B694" t="s">
        <v>5</v>
      </c>
      <c r="C694" s="1">
        <v>42052.465277777781</v>
      </c>
      <c r="D694" s="3">
        <f t="shared" si="80"/>
        <v>2015</v>
      </c>
      <c r="E694" s="3">
        <f t="shared" si="83"/>
        <v>2</v>
      </c>
      <c r="F694" s="3">
        <f t="shared" si="84"/>
        <v>11</v>
      </c>
      <c r="G694" s="3">
        <f t="shared" si="85"/>
        <v>17</v>
      </c>
      <c r="H694" s="3" t="str">
        <f t="shared" si="86"/>
        <v>2015211</v>
      </c>
      <c r="I694" s="3" t="str">
        <f t="shared" si="87"/>
        <v>201521117</v>
      </c>
      <c r="J694">
        <v>11</v>
      </c>
      <c r="K694">
        <v>6.6</v>
      </c>
      <c r="L694" t="str">
        <f>VLOOKUP(C694,List!$A$2:$C$2089,3,)</f>
        <v>Stratford</v>
      </c>
      <c r="M694" t="str">
        <f>VLOOKUP(C694,List!$A$2:$C$2089,2,)</f>
        <v>Jubilee</v>
      </c>
      <c r="N694" t="str">
        <f t="shared" si="81"/>
        <v>Stratford|Jubilee</v>
      </c>
      <c r="O694">
        <f>VLOOKUP(N694,Depth!$A$2:$F$427,3,)</f>
        <v>4</v>
      </c>
      <c r="P694">
        <f>VLOOKUP(N694,Depth!$A$2:$F$427,5,)</f>
        <v>104</v>
      </c>
      <c r="Q694">
        <f>VLOOKUP(N694,Depth!$A$2:$F$427,6,)</f>
        <v>0</v>
      </c>
      <c r="R694">
        <f>VLOOKUP(L694,longitude_latitude!C:J,7,)</f>
        <v>-2.182514E-3</v>
      </c>
      <c r="S694">
        <f>VLOOKUP(L694,longitude_latitude!C:J,8,)</f>
        <v>51.540948020000002</v>
      </c>
      <c r="T694">
        <f t="shared" si="82"/>
        <v>-0.11248884062692228</v>
      </c>
      <c r="U694">
        <f>VLOOKUP(M694,LINE!$A$2:$B$13,2,)</f>
        <v>7</v>
      </c>
      <c r="V694">
        <f>VLOOKUP(L694,Entry_exit!B:P,4,)</f>
        <v>91067</v>
      </c>
      <c r="W694">
        <f>2020 - VLOOKUP(L694, age!$A:$D,4,)</f>
        <v>74</v>
      </c>
      <c r="X694">
        <f>VLOOKUP(H694,'air-quality-london-time-of-day'!E:G,3,FALSE)</f>
        <v>14.4</v>
      </c>
      <c r="Y694">
        <f>VLOOKUP(I694,Weather!F:K,2,)</f>
        <v>6.8852459016393652</v>
      </c>
      <c r="Z694">
        <f>VLOOKUP(I694,Weather!F:K,3,)</f>
        <v>0.28000000000000003</v>
      </c>
      <c r="AA694">
        <f>VLOOKUP(I694,Weather!F:K,4,)</f>
        <v>0.6</v>
      </c>
      <c r="AB694">
        <f>VLOOKUP(I694,Weather!F:K,5,)</f>
        <v>1038</v>
      </c>
      <c r="AC694">
        <f>VLOOKUP(I694,Weather!F:K,6,)</f>
        <v>1</v>
      </c>
    </row>
    <row r="695" spans="1:29" x14ac:dyDescent="0.25">
      <c r="A695" t="s">
        <v>7</v>
      </c>
      <c r="B695" t="s">
        <v>5</v>
      </c>
      <c r="C695" s="1">
        <v>42052.46597222222</v>
      </c>
      <c r="D695" s="3">
        <f t="shared" si="80"/>
        <v>2015</v>
      </c>
      <c r="E695" s="3">
        <f t="shared" si="83"/>
        <v>2</v>
      </c>
      <c r="F695" s="3">
        <f t="shared" si="84"/>
        <v>11</v>
      </c>
      <c r="G695" s="3">
        <f t="shared" si="85"/>
        <v>17</v>
      </c>
      <c r="H695" s="3" t="str">
        <f t="shared" si="86"/>
        <v>2015211</v>
      </c>
      <c r="I695" s="3" t="str">
        <f t="shared" si="87"/>
        <v>201521117</v>
      </c>
      <c r="J695">
        <v>10</v>
      </c>
      <c r="K695">
        <v>6</v>
      </c>
      <c r="L695" t="str">
        <f>VLOOKUP(C695,List!$A$2:$C$2089,3,)</f>
        <v>Stratford</v>
      </c>
      <c r="M695" t="str">
        <f>VLOOKUP(C695,List!$A$2:$C$2089,2,)</f>
        <v>Jubilee</v>
      </c>
      <c r="N695" t="str">
        <f t="shared" si="81"/>
        <v>Stratford|Jubilee</v>
      </c>
      <c r="O695">
        <f>VLOOKUP(N695,Depth!$A$2:$F$427,3,)</f>
        <v>4</v>
      </c>
      <c r="P695">
        <f>VLOOKUP(N695,Depth!$A$2:$F$427,5,)</f>
        <v>104</v>
      </c>
      <c r="Q695">
        <f>VLOOKUP(N695,Depth!$A$2:$F$427,6,)</f>
        <v>0</v>
      </c>
      <c r="R695">
        <f>VLOOKUP(L695,longitude_latitude!C:J,7,)</f>
        <v>-2.182514E-3</v>
      </c>
      <c r="S695">
        <f>VLOOKUP(L695,longitude_latitude!C:J,8,)</f>
        <v>51.540948020000002</v>
      </c>
      <c r="T695">
        <f t="shared" si="82"/>
        <v>-0.11248884062692228</v>
      </c>
      <c r="U695">
        <f>VLOOKUP(M695,LINE!$A$2:$B$13,2,)</f>
        <v>7</v>
      </c>
      <c r="V695">
        <f>VLOOKUP(L695,Entry_exit!B:P,4,)</f>
        <v>91067</v>
      </c>
      <c r="W695">
        <f>2020 - VLOOKUP(L695, age!$A:$D,4,)</f>
        <v>74</v>
      </c>
      <c r="X695">
        <f>VLOOKUP(H695,'air-quality-london-time-of-day'!E:G,3,FALSE)</f>
        <v>14.4</v>
      </c>
      <c r="Y695">
        <f>VLOOKUP(I695,Weather!F:K,2,)</f>
        <v>6.8852459016393652</v>
      </c>
      <c r="Z695">
        <f>VLOOKUP(I695,Weather!F:K,3,)</f>
        <v>0.28000000000000003</v>
      </c>
      <c r="AA695">
        <f>VLOOKUP(I695,Weather!F:K,4,)</f>
        <v>0.6</v>
      </c>
      <c r="AB695">
        <f>VLOOKUP(I695,Weather!F:K,5,)</f>
        <v>1038</v>
      </c>
      <c r="AC695">
        <f>VLOOKUP(I695,Weather!F:K,6,)</f>
        <v>1</v>
      </c>
    </row>
    <row r="696" spans="1:29" x14ac:dyDescent="0.25">
      <c r="A696" t="s">
        <v>7</v>
      </c>
      <c r="B696" t="s">
        <v>5</v>
      </c>
      <c r="C696" s="1">
        <v>42052.466666666667</v>
      </c>
      <c r="D696" s="3">
        <f t="shared" si="80"/>
        <v>2015</v>
      </c>
      <c r="E696" s="3">
        <f t="shared" si="83"/>
        <v>2</v>
      </c>
      <c r="F696" s="3">
        <f t="shared" si="84"/>
        <v>11</v>
      </c>
      <c r="G696" s="3">
        <f t="shared" si="85"/>
        <v>17</v>
      </c>
      <c r="H696" s="3" t="str">
        <f t="shared" si="86"/>
        <v>2015211</v>
      </c>
      <c r="I696" s="3" t="str">
        <f t="shared" si="87"/>
        <v>201521117</v>
      </c>
      <c r="J696">
        <v>14</v>
      </c>
      <c r="K696">
        <v>8.4</v>
      </c>
      <c r="L696" t="str">
        <f>VLOOKUP(C696,List!$A$2:$C$2089,3,)</f>
        <v>Stratford</v>
      </c>
      <c r="M696" t="str">
        <f>VLOOKUP(C696,List!$A$2:$C$2089,2,)</f>
        <v>Jubilee</v>
      </c>
      <c r="N696" t="str">
        <f t="shared" si="81"/>
        <v>Stratford|Jubilee</v>
      </c>
      <c r="O696">
        <f>VLOOKUP(N696,Depth!$A$2:$F$427,3,)</f>
        <v>4</v>
      </c>
      <c r="P696">
        <f>VLOOKUP(N696,Depth!$A$2:$F$427,5,)</f>
        <v>104</v>
      </c>
      <c r="Q696">
        <f>VLOOKUP(N696,Depth!$A$2:$F$427,6,)</f>
        <v>0</v>
      </c>
      <c r="R696">
        <f>VLOOKUP(L696,longitude_latitude!C:J,7,)</f>
        <v>-2.182514E-3</v>
      </c>
      <c r="S696">
        <f>VLOOKUP(L696,longitude_latitude!C:J,8,)</f>
        <v>51.540948020000002</v>
      </c>
      <c r="T696">
        <f t="shared" si="82"/>
        <v>-0.11248884062692228</v>
      </c>
      <c r="U696">
        <f>VLOOKUP(M696,LINE!$A$2:$B$13,2,)</f>
        <v>7</v>
      </c>
      <c r="V696">
        <f>VLOOKUP(L696,Entry_exit!B:P,4,)</f>
        <v>91067</v>
      </c>
      <c r="W696">
        <f>2020 - VLOOKUP(L696, age!$A:$D,4,)</f>
        <v>74</v>
      </c>
      <c r="X696">
        <f>VLOOKUP(H696,'air-quality-london-time-of-day'!E:G,3,FALSE)</f>
        <v>14.4</v>
      </c>
      <c r="Y696">
        <f>VLOOKUP(I696,Weather!F:K,2,)</f>
        <v>6.8852459016393652</v>
      </c>
      <c r="Z696">
        <f>VLOOKUP(I696,Weather!F:K,3,)</f>
        <v>0.28000000000000003</v>
      </c>
      <c r="AA696">
        <f>VLOOKUP(I696,Weather!F:K,4,)</f>
        <v>0.6</v>
      </c>
      <c r="AB696">
        <f>VLOOKUP(I696,Weather!F:K,5,)</f>
        <v>1038</v>
      </c>
      <c r="AC696">
        <f>VLOOKUP(I696,Weather!F:K,6,)</f>
        <v>1</v>
      </c>
    </row>
    <row r="697" spans="1:29" x14ac:dyDescent="0.25">
      <c r="A697" t="s">
        <v>7</v>
      </c>
      <c r="B697" t="s">
        <v>5</v>
      </c>
      <c r="C697" s="1">
        <v>42052.467361111114</v>
      </c>
      <c r="D697" s="3">
        <f t="shared" si="80"/>
        <v>2015</v>
      </c>
      <c r="E697" s="3">
        <f t="shared" si="83"/>
        <v>2</v>
      </c>
      <c r="F697" s="3">
        <f t="shared" si="84"/>
        <v>11</v>
      </c>
      <c r="G697" s="3">
        <f t="shared" si="85"/>
        <v>17</v>
      </c>
      <c r="H697" s="3" t="str">
        <f t="shared" si="86"/>
        <v>2015211</v>
      </c>
      <c r="I697" s="3" t="str">
        <f t="shared" si="87"/>
        <v>201521117</v>
      </c>
      <c r="J697">
        <v>10</v>
      </c>
      <c r="K697">
        <v>6</v>
      </c>
      <c r="L697" t="str">
        <f>VLOOKUP(C697,List!$A$2:$C$2089,3,)</f>
        <v>Stratford</v>
      </c>
      <c r="M697" t="str">
        <f>VLOOKUP(C697,List!$A$2:$C$2089,2,)</f>
        <v>Jubilee</v>
      </c>
      <c r="N697" t="str">
        <f t="shared" si="81"/>
        <v>Stratford|Jubilee</v>
      </c>
      <c r="O697">
        <f>VLOOKUP(N697,Depth!$A$2:$F$427,3,)</f>
        <v>4</v>
      </c>
      <c r="P697">
        <f>VLOOKUP(N697,Depth!$A$2:$F$427,5,)</f>
        <v>104</v>
      </c>
      <c r="Q697">
        <f>VLOOKUP(N697,Depth!$A$2:$F$427,6,)</f>
        <v>0</v>
      </c>
      <c r="R697">
        <f>VLOOKUP(L697,longitude_latitude!C:J,7,)</f>
        <v>-2.182514E-3</v>
      </c>
      <c r="S697">
        <f>VLOOKUP(L697,longitude_latitude!C:J,8,)</f>
        <v>51.540948020000002</v>
      </c>
      <c r="T697">
        <f t="shared" si="82"/>
        <v>-0.11248884062692228</v>
      </c>
      <c r="U697">
        <f>VLOOKUP(M697,LINE!$A$2:$B$13,2,)</f>
        <v>7</v>
      </c>
      <c r="V697">
        <f>VLOOKUP(L697,Entry_exit!B:P,4,)</f>
        <v>91067</v>
      </c>
      <c r="W697">
        <f>2020 - VLOOKUP(L697, age!$A:$D,4,)</f>
        <v>74</v>
      </c>
      <c r="X697">
        <f>VLOOKUP(H697,'air-quality-london-time-of-day'!E:G,3,FALSE)</f>
        <v>14.4</v>
      </c>
      <c r="Y697">
        <f>VLOOKUP(I697,Weather!F:K,2,)</f>
        <v>6.8852459016393652</v>
      </c>
      <c r="Z697">
        <f>VLOOKUP(I697,Weather!F:K,3,)</f>
        <v>0.28000000000000003</v>
      </c>
      <c r="AA697">
        <f>VLOOKUP(I697,Weather!F:K,4,)</f>
        <v>0.6</v>
      </c>
      <c r="AB697">
        <f>VLOOKUP(I697,Weather!F:K,5,)</f>
        <v>1038</v>
      </c>
      <c r="AC697">
        <f>VLOOKUP(I697,Weather!F:K,6,)</f>
        <v>1</v>
      </c>
    </row>
    <row r="698" spans="1:29" x14ac:dyDescent="0.25">
      <c r="A698" t="s">
        <v>7</v>
      </c>
      <c r="B698" t="s">
        <v>5</v>
      </c>
      <c r="C698" s="1">
        <v>42052.468055555553</v>
      </c>
      <c r="D698" s="3">
        <f t="shared" si="80"/>
        <v>2015</v>
      </c>
      <c r="E698" s="3">
        <f t="shared" si="83"/>
        <v>2</v>
      </c>
      <c r="F698" s="3">
        <f t="shared" si="84"/>
        <v>11</v>
      </c>
      <c r="G698" s="3">
        <f t="shared" si="85"/>
        <v>17</v>
      </c>
      <c r="H698" s="3" t="str">
        <f t="shared" si="86"/>
        <v>2015211</v>
      </c>
      <c r="I698" s="3" t="str">
        <f t="shared" si="87"/>
        <v>201521117</v>
      </c>
      <c r="J698">
        <v>12</v>
      </c>
      <c r="K698">
        <v>7.2</v>
      </c>
      <c r="L698" t="str">
        <f>VLOOKUP(C698,List!$A$2:$C$2089,3,)</f>
        <v>Stratford</v>
      </c>
      <c r="M698" t="str">
        <f>VLOOKUP(C698,List!$A$2:$C$2089,2,)</f>
        <v>Jubilee</v>
      </c>
      <c r="N698" t="str">
        <f t="shared" si="81"/>
        <v>Stratford|Jubilee</v>
      </c>
      <c r="O698">
        <f>VLOOKUP(N698,Depth!$A$2:$F$427,3,)</f>
        <v>4</v>
      </c>
      <c r="P698">
        <f>VLOOKUP(N698,Depth!$A$2:$F$427,5,)</f>
        <v>104</v>
      </c>
      <c r="Q698">
        <f>VLOOKUP(N698,Depth!$A$2:$F$427,6,)</f>
        <v>0</v>
      </c>
      <c r="R698">
        <f>VLOOKUP(L698,longitude_latitude!C:J,7,)</f>
        <v>-2.182514E-3</v>
      </c>
      <c r="S698">
        <f>VLOOKUP(L698,longitude_latitude!C:J,8,)</f>
        <v>51.540948020000002</v>
      </c>
      <c r="T698">
        <f t="shared" si="82"/>
        <v>-0.11248884062692228</v>
      </c>
      <c r="U698">
        <f>VLOOKUP(M698,LINE!$A$2:$B$13,2,)</f>
        <v>7</v>
      </c>
      <c r="V698">
        <f>VLOOKUP(L698,Entry_exit!B:P,4,)</f>
        <v>91067</v>
      </c>
      <c r="W698">
        <f>2020 - VLOOKUP(L698, age!$A:$D,4,)</f>
        <v>74</v>
      </c>
      <c r="X698">
        <f>VLOOKUP(H698,'air-quality-london-time-of-day'!E:G,3,FALSE)</f>
        <v>14.4</v>
      </c>
      <c r="Y698">
        <f>VLOOKUP(I698,Weather!F:K,2,)</f>
        <v>6.8852459016393652</v>
      </c>
      <c r="Z698">
        <f>VLOOKUP(I698,Weather!F:K,3,)</f>
        <v>0.28000000000000003</v>
      </c>
      <c r="AA698">
        <f>VLOOKUP(I698,Weather!F:K,4,)</f>
        <v>0.6</v>
      </c>
      <c r="AB698">
        <f>VLOOKUP(I698,Weather!F:K,5,)</f>
        <v>1038</v>
      </c>
      <c r="AC698">
        <f>VLOOKUP(I698,Weather!F:K,6,)</f>
        <v>1</v>
      </c>
    </row>
    <row r="699" spans="1:29" x14ac:dyDescent="0.25">
      <c r="A699" t="s">
        <v>7</v>
      </c>
      <c r="B699" t="s">
        <v>5</v>
      </c>
      <c r="C699" s="1">
        <v>42052.46875</v>
      </c>
      <c r="D699" s="3">
        <f t="shared" si="80"/>
        <v>2015</v>
      </c>
      <c r="E699" s="3">
        <f t="shared" si="83"/>
        <v>2</v>
      </c>
      <c r="F699" s="3">
        <f t="shared" si="84"/>
        <v>11</v>
      </c>
      <c r="G699" s="3">
        <f t="shared" si="85"/>
        <v>17</v>
      </c>
      <c r="H699" s="3" t="str">
        <f t="shared" si="86"/>
        <v>2015211</v>
      </c>
      <c r="I699" s="3" t="str">
        <f t="shared" si="87"/>
        <v>201521117</v>
      </c>
      <c r="J699">
        <v>13</v>
      </c>
      <c r="K699">
        <v>7.8</v>
      </c>
      <c r="L699" t="str">
        <f>VLOOKUP(C699,List!$A$2:$C$2089,3,)</f>
        <v>West Ham</v>
      </c>
      <c r="M699" t="str">
        <f>VLOOKUP(C699,List!$A$2:$C$2089,2,)</f>
        <v>Jubilee</v>
      </c>
      <c r="N699" t="str">
        <f t="shared" si="81"/>
        <v>West Ham|Jubilee</v>
      </c>
      <c r="O699">
        <f>VLOOKUP(N699,Depth!$A$2:$F$427,3,)</f>
        <v>1</v>
      </c>
      <c r="P699">
        <f>VLOOKUP(N699,Depth!$A$2:$F$427,5,)</f>
        <v>101.2</v>
      </c>
      <c r="Q699">
        <f>VLOOKUP(N699,Depth!$A$2:$F$427,6,)</f>
        <v>-0.2</v>
      </c>
      <c r="R699">
        <f>VLOOKUP(L699,longitude_latitude!C:J,7,)</f>
        <v>5.9050800000000001E-3</v>
      </c>
      <c r="S699">
        <f>VLOOKUP(L699,longitude_latitude!C:J,8,)</f>
        <v>51.527769130000003</v>
      </c>
      <c r="T699">
        <f t="shared" si="82"/>
        <v>0.30427559893418044</v>
      </c>
      <c r="U699">
        <f>VLOOKUP(M699,LINE!$A$2:$B$13,2,)</f>
        <v>7</v>
      </c>
      <c r="V699">
        <f>VLOOKUP(L699,Entry_exit!B:P,4,)</f>
        <v>5947</v>
      </c>
      <c r="W699">
        <f>2020 - VLOOKUP(L699, age!$A:$D,4,)</f>
        <v>118</v>
      </c>
      <c r="X699">
        <f>VLOOKUP(H699,'air-quality-london-time-of-day'!E:G,3,FALSE)</f>
        <v>14.4</v>
      </c>
      <c r="Y699">
        <f>VLOOKUP(I699,Weather!F:K,2,)</f>
        <v>6.8852459016393652</v>
      </c>
      <c r="Z699">
        <f>VLOOKUP(I699,Weather!F:K,3,)</f>
        <v>0.28000000000000003</v>
      </c>
      <c r="AA699">
        <f>VLOOKUP(I699,Weather!F:K,4,)</f>
        <v>0.6</v>
      </c>
      <c r="AB699">
        <f>VLOOKUP(I699,Weather!F:K,5,)</f>
        <v>1038</v>
      </c>
      <c r="AC699">
        <f>VLOOKUP(I699,Weather!F:K,6,)</f>
        <v>1</v>
      </c>
    </row>
    <row r="700" spans="1:29" x14ac:dyDescent="0.25">
      <c r="A700" t="s">
        <v>7</v>
      </c>
      <c r="B700" t="s">
        <v>5</v>
      </c>
      <c r="C700" s="1">
        <v>42052.469444444447</v>
      </c>
      <c r="D700" s="3">
        <f t="shared" si="80"/>
        <v>2015</v>
      </c>
      <c r="E700" s="3">
        <f t="shared" si="83"/>
        <v>2</v>
      </c>
      <c r="F700" s="3">
        <f t="shared" si="84"/>
        <v>11</v>
      </c>
      <c r="G700" s="3">
        <f t="shared" si="85"/>
        <v>17</v>
      </c>
      <c r="H700" s="3" t="str">
        <f t="shared" si="86"/>
        <v>2015211</v>
      </c>
      <c r="I700" s="3" t="str">
        <f t="shared" si="87"/>
        <v>201521117</v>
      </c>
      <c r="J700">
        <v>13</v>
      </c>
      <c r="K700">
        <v>7.8</v>
      </c>
      <c r="L700" t="str">
        <f>VLOOKUP(C700,List!$A$2:$C$2089,3,)</f>
        <v>West Ham</v>
      </c>
      <c r="M700" t="str">
        <f>VLOOKUP(C700,List!$A$2:$C$2089,2,)</f>
        <v>Jubilee</v>
      </c>
      <c r="N700" t="str">
        <f t="shared" si="81"/>
        <v>West Ham|Jubilee</v>
      </c>
      <c r="O700">
        <f>VLOOKUP(N700,Depth!$A$2:$F$427,3,)</f>
        <v>1</v>
      </c>
      <c r="P700">
        <f>VLOOKUP(N700,Depth!$A$2:$F$427,5,)</f>
        <v>101.2</v>
      </c>
      <c r="Q700">
        <f>VLOOKUP(N700,Depth!$A$2:$F$427,6,)</f>
        <v>-0.2</v>
      </c>
      <c r="R700">
        <f>VLOOKUP(L700,longitude_latitude!C:J,7,)</f>
        <v>5.9050800000000001E-3</v>
      </c>
      <c r="S700">
        <f>VLOOKUP(L700,longitude_latitude!C:J,8,)</f>
        <v>51.527769130000003</v>
      </c>
      <c r="T700">
        <f t="shared" si="82"/>
        <v>0.30427559893418044</v>
      </c>
      <c r="U700">
        <f>VLOOKUP(M700,LINE!$A$2:$B$13,2,)</f>
        <v>7</v>
      </c>
      <c r="V700">
        <f>VLOOKUP(L700,Entry_exit!B:P,4,)</f>
        <v>5947</v>
      </c>
      <c r="W700">
        <f>2020 - VLOOKUP(L700, age!$A:$D,4,)</f>
        <v>118</v>
      </c>
      <c r="X700">
        <f>VLOOKUP(H700,'air-quality-london-time-of-day'!E:G,3,FALSE)</f>
        <v>14.4</v>
      </c>
      <c r="Y700">
        <f>VLOOKUP(I700,Weather!F:K,2,)</f>
        <v>6.8852459016393652</v>
      </c>
      <c r="Z700">
        <f>VLOOKUP(I700,Weather!F:K,3,)</f>
        <v>0.28000000000000003</v>
      </c>
      <c r="AA700">
        <f>VLOOKUP(I700,Weather!F:K,4,)</f>
        <v>0.6</v>
      </c>
      <c r="AB700">
        <f>VLOOKUP(I700,Weather!F:K,5,)</f>
        <v>1038</v>
      </c>
      <c r="AC700">
        <f>VLOOKUP(I700,Weather!F:K,6,)</f>
        <v>1</v>
      </c>
    </row>
    <row r="701" spans="1:29" x14ac:dyDescent="0.25">
      <c r="A701" t="s">
        <v>7</v>
      </c>
      <c r="B701" t="s">
        <v>5</v>
      </c>
      <c r="C701" s="1">
        <v>42052.470138888886</v>
      </c>
      <c r="D701" s="3">
        <f t="shared" si="80"/>
        <v>2015</v>
      </c>
      <c r="E701" s="3">
        <f t="shared" si="83"/>
        <v>2</v>
      </c>
      <c r="F701" s="3">
        <f t="shared" si="84"/>
        <v>11</v>
      </c>
      <c r="G701" s="3">
        <f t="shared" si="85"/>
        <v>17</v>
      </c>
      <c r="H701" s="3" t="str">
        <f t="shared" si="86"/>
        <v>2015211</v>
      </c>
      <c r="I701" s="3" t="str">
        <f t="shared" si="87"/>
        <v>201521117</v>
      </c>
      <c r="J701">
        <v>11</v>
      </c>
      <c r="K701">
        <v>6.6</v>
      </c>
      <c r="L701" t="str">
        <f>VLOOKUP(C701,List!$A$2:$C$2089,3,)</f>
        <v>West Ham</v>
      </c>
      <c r="M701" t="str">
        <f>VLOOKUP(C701,List!$A$2:$C$2089,2,)</f>
        <v>Jubilee</v>
      </c>
      <c r="N701" t="str">
        <f t="shared" si="81"/>
        <v>West Ham|Jubilee</v>
      </c>
      <c r="O701">
        <f>VLOOKUP(N701,Depth!$A$2:$F$427,3,)</f>
        <v>1</v>
      </c>
      <c r="P701">
        <f>VLOOKUP(N701,Depth!$A$2:$F$427,5,)</f>
        <v>101.2</v>
      </c>
      <c r="Q701">
        <f>VLOOKUP(N701,Depth!$A$2:$F$427,6,)</f>
        <v>-0.2</v>
      </c>
      <c r="R701">
        <f>VLOOKUP(L701,longitude_latitude!C:J,7,)</f>
        <v>5.9050800000000001E-3</v>
      </c>
      <c r="S701">
        <f>VLOOKUP(L701,longitude_latitude!C:J,8,)</f>
        <v>51.527769130000003</v>
      </c>
      <c r="T701">
        <f t="shared" si="82"/>
        <v>0.30427559893418044</v>
      </c>
      <c r="U701">
        <f>VLOOKUP(M701,LINE!$A$2:$B$13,2,)</f>
        <v>7</v>
      </c>
      <c r="V701">
        <f>VLOOKUP(L701,Entry_exit!B:P,4,)</f>
        <v>5947</v>
      </c>
      <c r="W701">
        <f>2020 - VLOOKUP(L701, age!$A:$D,4,)</f>
        <v>118</v>
      </c>
      <c r="X701">
        <f>VLOOKUP(H701,'air-quality-london-time-of-day'!E:G,3,FALSE)</f>
        <v>14.4</v>
      </c>
      <c r="Y701">
        <f>VLOOKUP(I701,Weather!F:K,2,)</f>
        <v>6.8852459016393652</v>
      </c>
      <c r="Z701">
        <f>VLOOKUP(I701,Weather!F:K,3,)</f>
        <v>0.28000000000000003</v>
      </c>
      <c r="AA701">
        <f>VLOOKUP(I701,Weather!F:K,4,)</f>
        <v>0.6</v>
      </c>
      <c r="AB701">
        <f>VLOOKUP(I701,Weather!F:K,5,)</f>
        <v>1038</v>
      </c>
      <c r="AC701">
        <f>VLOOKUP(I701,Weather!F:K,6,)</f>
        <v>1</v>
      </c>
    </row>
    <row r="702" spans="1:29" x14ac:dyDescent="0.25">
      <c r="A702" t="s">
        <v>7</v>
      </c>
      <c r="B702" t="s">
        <v>5</v>
      </c>
      <c r="C702" s="1">
        <v>42052.470833333333</v>
      </c>
      <c r="D702" s="3">
        <f t="shared" si="80"/>
        <v>2015</v>
      </c>
      <c r="E702" s="3">
        <f t="shared" si="83"/>
        <v>2</v>
      </c>
      <c r="F702" s="3">
        <f t="shared" si="84"/>
        <v>11</v>
      </c>
      <c r="G702" s="3">
        <f t="shared" si="85"/>
        <v>17</v>
      </c>
      <c r="H702" s="3" t="str">
        <f t="shared" si="86"/>
        <v>2015211</v>
      </c>
      <c r="I702" s="3" t="str">
        <f t="shared" si="87"/>
        <v>201521117</v>
      </c>
      <c r="J702">
        <v>11</v>
      </c>
      <c r="K702">
        <v>6.6</v>
      </c>
      <c r="L702" t="str">
        <f>VLOOKUP(C702,List!$A$2:$C$2089,3,)</f>
        <v>Canning Town</v>
      </c>
      <c r="M702" t="str">
        <f>VLOOKUP(C702,List!$A$2:$C$2089,2,)</f>
        <v>Jubilee</v>
      </c>
      <c r="N702" t="str">
        <f t="shared" si="81"/>
        <v>Canning Town|Jubilee</v>
      </c>
      <c r="O702">
        <f>VLOOKUP(N702,Depth!$A$2:$F$427,3,)</f>
        <v>2</v>
      </c>
      <c r="P702">
        <f>VLOOKUP(N702,Depth!$A$2:$F$427,5,)</f>
        <v>100</v>
      </c>
      <c r="Q702">
        <f>VLOOKUP(N702,Depth!$A$2:$F$427,6,)</f>
        <v>2</v>
      </c>
      <c r="R702">
        <f>VLOOKUP(L702,longitude_latitude!C:J,7,)</f>
        <v>9.5688839999999997E-3</v>
      </c>
      <c r="S702">
        <f>VLOOKUP(L702,longitude_latitude!C:J,8,)</f>
        <v>51.51360991</v>
      </c>
      <c r="T702">
        <f t="shared" si="82"/>
        <v>0.49292775765004043</v>
      </c>
      <c r="U702">
        <f>VLOOKUP(M702,LINE!$A$2:$B$13,2,)</f>
        <v>7</v>
      </c>
      <c r="V702">
        <f>VLOOKUP(L702,Entry_exit!B:P,4,)</f>
        <v>17047</v>
      </c>
      <c r="W702">
        <f>2020 - VLOOKUP(L702, age!$A:$D,4,)</f>
        <v>21</v>
      </c>
      <c r="X702">
        <f>VLOOKUP(H702,'air-quality-london-time-of-day'!E:G,3,FALSE)</f>
        <v>14.4</v>
      </c>
      <c r="Y702">
        <f>VLOOKUP(I702,Weather!F:K,2,)</f>
        <v>6.8852459016393652</v>
      </c>
      <c r="Z702">
        <f>VLOOKUP(I702,Weather!F:K,3,)</f>
        <v>0.28000000000000003</v>
      </c>
      <c r="AA702">
        <f>VLOOKUP(I702,Weather!F:K,4,)</f>
        <v>0.6</v>
      </c>
      <c r="AB702">
        <f>VLOOKUP(I702,Weather!F:K,5,)</f>
        <v>1038</v>
      </c>
      <c r="AC702">
        <f>VLOOKUP(I702,Weather!F:K,6,)</f>
        <v>1</v>
      </c>
    </row>
    <row r="703" spans="1:29" x14ac:dyDescent="0.25">
      <c r="A703" t="s">
        <v>7</v>
      </c>
      <c r="B703" t="s">
        <v>5</v>
      </c>
      <c r="C703" s="1">
        <v>42052.47152777778</v>
      </c>
      <c r="D703" s="3">
        <f t="shared" si="80"/>
        <v>2015</v>
      </c>
      <c r="E703" s="3">
        <f t="shared" si="83"/>
        <v>2</v>
      </c>
      <c r="F703" s="3">
        <f t="shared" si="84"/>
        <v>11</v>
      </c>
      <c r="G703" s="3">
        <f t="shared" si="85"/>
        <v>17</v>
      </c>
      <c r="H703" s="3" t="str">
        <f t="shared" si="86"/>
        <v>2015211</v>
      </c>
      <c r="I703" s="3" t="str">
        <f t="shared" si="87"/>
        <v>201521117</v>
      </c>
      <c r="J703">
        <v>16</v>
      </c>
      <c r="K703">
        <v>9.6</v>
      </c>
      <c r="L703" t="str">
        <f>VLOOKUP(C703,List!$A$2:$C$2089,3,)</f>
        <v>Canning Town</v>
      </c>
      <c r="M703" t="str">
        <f>VLOOKUP(C703,List!$A$2:$C$2089,2,)</f>
        <v>Jubilee</v>
      </c>
      <c r="N703" t="str">
        <f t="shared" si="81"/>
        <v>Canning Town|Jubilee</v>
      </c>
      <c r="O703">
        <f>VLOOKUP(N703,Depth!$A$2:$F$427,3,)</f>
        <v>2</v>
      </c>
      <c r="P703">
        <f>VLOOKUP(N703,Depth!$A$2:$F$427,5,)</f>
        <v>100</v>
      </c>
      <c r="Q703">
        <f>VLOOKUP(N703,Depth!$A$2:$F$427,6,)</f>
        <v>2</v>
      </c>
      <c r="R703">
        <f>VLOOKUP(L703,longitude_latitude!C:J,7,)</f>
        <v>9.5688839999999997E-3</v>
      </c>
      <c r="S703">
        <f>VLOOKUP(L703,longitude_latitude!C:J,8,)</f>
        <v>51.51360991</v>
      </c>
      <c r="T703">
        <f t="shared" si="82"/>
        <v>0.49292775765004043</v>
      </c>
      <c r="U703">
        <f>VLOOKUP(M703,LINE!$A$2:$B$13,2,)</f>
        <v>7</v>
      </c>
      <c r="V703">
        <f>VLOOKUP(L703,Entry_exit!B:P,4,)</f>
        <v>17047</v>
      </c>
      <c r="W703">
        <f>2020 - VLOOKUP(L703, age!$A:$D,4,)</f>
        <v>21</v>
      </c>
      <c r="X703">
        <f>VLOOKUP(H703,'air-quality-london-time-of-day'!E:G,3,FALSE)</f>
        <v>14.4</v>
      </c>
      <c r="Y703">
        <f>VLOOKUP(I703,Weather!F:K,2,)</f>
        <v>6.8852459016393652</v>
      </c>
      <c r="Z703">
        <f>VLOOKUP(I703,Weather!F:K,3,)</f>
        <v>0.28000000000000003</v>
      </c>
      <c r="AA703">
        <f>VLOOKUP(I703,Weather!F:K,4,)</f>
        <v>0.6</v>
      </c>
      <c r="AB703">
        <f>VLOOKUP(I703,Weather!F:K,5,)</f>
        <v>1038</v>
      </c>
      <c r="AC703">
        <f>VLOOKUP(I703,Weather!F:K,6,)</f>
        <v>1</v>
      </c>
    </row>
    <row r="704" spans="1:29" x14ac:dyDescent="0.25">
      <c r="A704" t="s">
        <v>7</v>
      </c>
      <c r="B704" t="s">
        <v>5</v>
      </c>
      <c r="C704" s="1">
        <v>42052.472222222219</v>
      </c>
      <c r="D704" s="3">
        <f t="shared" ref="D704:D767" si="88">YEAR(C704)</f>
        <v>2015</v>
      </c>
      <c r="E704" s="3">
        <f t="shared" si="83"/>
        <v>2</v>
      </c>
      <c r="F704" s="3">
        <f t="shared" si="84"/>
        <v>11</v>
      </c>
      <c r="G704" s="3">
        <f t="shared" si="85"/>
        <v>17</v>
      </c>
      <c r="H704" s="3" t="str">
        <f t="shared" si="86"/>
        <v>2015211</v>
      </c>
      <c r="I704" s="3" t="str">
        <f t="shared" si="87"/>
        <v>201521117</v>
      </c>
      <c r="J704">
        <v>18</v>
      </c>
      <c r="K704">
        <v>10.8</v>
      </c>
      <c r="L704" t="str">
        <f>VLOOKUP(C704,List!$A$2:$C$2089,3,)</f>
        <v>North Greenwich</v>
      </c>
      <c r="M704" t="str">
        <f>VLOOKUP(C704,List!$A$2:$C$2089,2,)</f>
        <v>Jubilee</v>
      </c>
      <c r="N704" t="str">
        <f t="shared" ref="N704:N767" si="89">L704&amp;"|"&amp;M704</f>
        <v>North Greenwich|Jubilee</v>
      </c>
      <c r="O704">
        <f>VLOOKUP(N704,Depth!$A$2:$F$427,3,)</f>
        <v>2</v>
      </c>
      <c r="P704">
        <f>VLOOKUP(N704,Depth!$A$2:$F$427,5,)</f>
        <v>86.46</v>
      </c>
      <c r="Q704">
        <f>VLOOKUP(N704,Depth!$A$2:$F$427,6,)</f>
        <v>15.54</v>
      </c>
      <c r="R704">
        <f>VLOOKUP(L704,longitude_latitude!C:J,7,)</f>
        <v>5.9087840000000003E-3</v>
      </c>
      <c r="S704">
        <f>VLOOKUP(L704,longitude_latitude!C:J,8,)</f>
        <v>51.500020990000003</v>
      </c>
      <c r="T704">
        <f t="shared" ref="T704:T767" si="90">R704*S704</f>
        <v>0.30430250002537618</v>
      </c>
      <c r="U704">
        <f>VLOOKUP(M704,LINE!$A$2:$B$13,2,)</f>
        <v>7</v>
      </c>
      <c r="V704">
        <f>VLOOKUP(L704,Entry_exit!B:P,4,)</f>
        <v>36889</v>
      </c>
      <c r="W704">
        <f>2020 - VLOOKUP(L704, age!$A:$D,4,)</f>
        <v>21</v>
      </c>
      <c r="X704">
        <f>VLOOKUP(H704,'air-quality-london-time-of-day'!E:G,3,FALSE)</f>
        <v>14.4</v>
      </c>
      <c r="Y704">
        <f>VLOOKUP(I704,Weather!F:K,2,)</f>
        <v>6.8852459016393652</v>
      </c>
      <c r="Z704">
        <f>VLOOKUP(I704,Weather!F:K,3,)</f>
        <v>0.28000000000000003</v>
      </c>
      <c r="AA704">
        <f>VLOOKUP(I704,Weather!F:K,4,)</f>
        <v>0.6</v>
      </c>
      <c r="AB704">
        <f>VLOOKUP(I704,Weather!F:K,5,)</f>
        <v>1038</v>
      </c>
      <c r="AC704">
        <f>VLOOKUP(I704,Weather!F:K,6,)</f>
        <v>1</v>
      </c>
    </row>
    <row r="705" spans="1:29" x14ac:dyDescent="0.25">
      <c r="A705" t="s">
        <v>7</v>
      </c>
      <c r="B705" t="s">
        <v>5</v>
      </c>
      <c r="C705" s="1">
        <v>42052.472916666666</v>
      </c>
      <c r="D705" s="3">
        <f t="shared" si="88"/>
        <v>2015</v>
      </c>
      <c r="E705" s="3">
        <f t="shared" si="83"/>
        <v>2</v>
      </c>
      <c r="F705" s="3">
        <f t="shared" si="84"/>
        <v>11</v>
      </c>
      <c r="G705" s="3">
        <f t="shared" si="85"/>
        <v>17</v>
      </c>
      <c r="H705" s="3" t="str">
        <f t="shared" si="86"/>
        <v>2015211</v>
      </c>
      <c r="I705" s="3" t="str">
        <f t="shared" si="87"/>
        <v>201521117</v>
      </c>
      <c r="J705">
        <v>39</v>
      </c>
      <c r="K705">
        <v>23.4</v>
      </c>
      <c r="L705" t="str">
        <f>VLOOKUP(C705,List!$A$2:$C$2089,3,)</f>
        <v>North Greenwich</v>
      </c>
      <c r="M705" t="str">
        <f>VLOOKUP(C705,List!$A$2:$C$2089,2,)</f>
        <v>Jubilee</v>
      </c>
      <c r="N705" t="str">
        <f t="shared" si="89"/>
        <v>North Greenwich|Jubilee</v>
      </c>
      <c r="O705">
        <f>VLOOKUP(N705,Depth!$A$2:$F$427,3,)</f>
        <v>2</v>
      </c>
      <c r="P705">
        <f>VLOOKUP(N705,Depth!$A$2:$F$427,5,)</f>
        <v>86.46</v>
      </c>
      <c r="Q705">
        <f>VLOOKUP(N705,Depth!$A$2:$F$427,6,)</f>
        <v>15.54</v>
      </c>
      <c r="R705">
        <f>VLOOKUP(L705,longitude_latitude!C:J,7,)</f>
        <v>5.9087840000000003E-3</v>
      </c>
      <c r="S705">
        <f>VLOOKUP(L705,longitude_latitude!C:J,8,)</f>
        <v>51.500020990000003</v>
      </c>
      <c r="T705">
        <f t="shared" si="90"/>
        <v>0.30430250002537618</v>
      </c>
      <c r="U705">
        <f>VLOOKUP(M705,LINE!$A$2:$B$13,2,)</f>
        <v>7</v>
      </c>
      <c r="V705">
        <f>VLOOKUP(L705,Entry_exit!B:P,4,)</f>
        <v>36889</v>
      </c>
      <c r="W705">
        <f>2020 - VLOOKUP(L705, age!$A:$D,4,)</f>
        <v>21</v>
      </c>
      <c r="X705">
        <f>VLOOKUP(H705,'air-quality-london-time-of-day'!E:G,3,FALSE)</f>
        <v>14.4</v>
      </c>
      <c r="Y705">
        <f>VLOOKUP(I705,Weather!F:K,2,)</f>
        <v>6.8852459016393652</v>
      </c>
      <c r="Z705">
        <f>VLOOKUP(I705,Weather!F:K,3,)</f>
        <v>0.28000000000000003</v>
      </c>
      <c r="AA705">
        <f>VLOOKUP(I705,Weather!F:K,4,)</f>
        <v>0.6</v>
      </c>
      <c r="AB705">
        <f>VLOOKUP(I705,Weather!F:K,5,)</f>
        <v>1038</v>
      </c>
      <c r="AC705">
        <f>VLOOKUP(I705,Weather!F:K,6,)</f>
        <v>1</v>
      </c>
    </row>
    <row r="706" spans="1:29" x14ac:dyDescent="0.25">
      <c r="A706" t="s">
        <v>7</v>
      </c>
      <c r="B706" t="s">
        <v>5</v>
      </c>
      <c r="C706" s="1">
        <v>42052.473611111112</v>
      </c>
      <c r="D706" s="3">
        <f t="shared" si="88"/>
        <v>2015</v>
      </c>
      <c r="E706" s="3">
        <f t="shared" si="83"/>
        <v>2</v>
      </c>
      <c r="F706" s="3">
        <f t="shared" si="84"/>
        <v>11</v>
      </c>
      <c r="G706" s="3">
        <f t="shared" si="85"/>
        <v>17</v>
      </c>
      <c r="H706" s="3" t="str">
        <f t="shared" si="86"/>
        <v>2015211</v>
      </c>
      <c r="I706" s="3" t="str">
        <f t="shared" si="87"/>
        <v>201521117</v>
      </c>
      <c r="J706">
        <v>54</v>
      </c>
      <c r="K706">
        <v>32.4</v>
      </c>
      <c r="L706" t="str">
        <f>VLOOKUP(C706,List!$A$2:$C$2089,3,)</f>
        <v>North Greenwich</v>
      </c>
      <c r="M706" t="str">
        <f>VLOOKUP(C706,List!$A$2:$C$2089,2,)</f>
        <v>Jubilee</v>
      </c>
      <c r="N706" t="str">
        <f t="shared" si="89"/>
        <v>North Greenwich|Jubilee</v>
      </c>
      <c r="O706">
        <f>VLOOKUP(N706,Depth!$A$2:$F$427,3,)</f>
        <v>2</v>
      </c>
      <c r="P706">
        <f>VLOOKUP(N706,Depth!$A$2:$F$427,5,)</f>
        <v>86.46</v>
      </c>
      <c r="Q706">
        <f>VLOOKUP(N706,Depth!$A$2:$F$427,6,)</f>
        <v>15.54</v>
      </c>
      <c r="R706">
        <f>VLOOKUP(L706,longitude_latitude!C:J,7,)</f>
        <v>5.9087840000000003E-3</v>
      </c>
      <c r="S706">
        <f>VLOOKUP(L706,longitude_latitude!C:J,8,)</f>
        <v>51.500020990000003</v>
      </c>
      <c r="T706">
        <f t="shared" si="90"/>
        <v>0.30430250002537618</v>
      </c>
      <c r="U706">
        <f>VLOOKUP(M706,LINE!$A$2:$B$13,2,)</f>
        <v>7</v>
      </c>
      <c r="V706">
        <f>VLOOKUP(L706,Entry_exit!B:P,4,)</f>
        <v>36889</v>
      </c>
      <c r="W706">
        <f>2020 - VLOOKUP(L706, age!$A:$D,4,)</f>
        <v>21</v>
      </c>
      <c r="X706">
        <f>VLOOKUP(H706,'air-quality-london-time-of-day'!E:G,3,FALSE)</f>
        <v>14.4</v>
      </c>
      <c r="Y706">
        <f>VLOOKUP(I706,Weather!F:K,2,)</f>
        <v>6.8852459016393652</v>
      </c>
      <c r="Z706">
        <f>VLOOKUP(I706,Weather!F:K,3,)</f>
        <v>0.28000000000000003</v>
      </c>
      <c r="AA706">
        <f>VLOOKUP(I706,Weather!F:K,4,)</f>
        <v>0.6</v>
      </c>
      <c r="AB706">
        <f>VLOOKUP(I706,Weather!F:K,5,)</f>
        <v>1038</v>
      </c>
      <c r="AC706">
        <f>VLOOKUP(I706,Weather!F:K,6,)</f>
        <v>1</v>
      </c>
    </row>
    <row r="707" spans="1:29" x14ac:dyDescent="0.25">
      <c r="A707" t="s">
        <v>7</v>
      </c>
      <c r="B707" t="s">
        <v>5</v>
      </c>
      <c r="C707" s="1">
        <v>42052.474305555559</v>
      </c>
      <c r="D707" s="3">
        <f t="shared" si="88"/>
        <v>2015</v>
      </c>
      <c r="E707" s="3">
        <f t="shared" ref="E707:E770" si="91">MONTH(C707)</f>
        <v>2</v>
      </c>
      <c r="F707" s="3">
        <f t="shared" ref="F707:F770" si="92">HOUR(C707)</f>
        <v>11</v>
      </c>
      <c r="G707" s="3">
        <f t="shared" ref="G707:G770" si="93">DAY(C707)</f>
        <v>17</v>
      </c>
      <c r="H707" s="3" t="str">
        <f t="shared" ref="H707:H770" si="94">D707&amp;E707&amp;F707</f>
        <v>2015211</v>
      </c>
      <c r="I707" s="3" t="str">
        <f t="shared" ref="I707:I770" si="95">D707&amp;E707&amp;F707&amp;G707</f>
        <v>201521117</v>
      </c>
      <c r="J707">
        <v>69</v>
      </c>
      <c r="K707">
        <v>41.4</v>
      </c>
      <c r="L707" t="str">
        <f>VLOOKUP(C707,List!$A$2:$C$2089,3,)</f>
        <v>Canary Wharf</v>
      </c>
      <c r="M707" t="str">
        <f>VLOOKUP(C707,List!$A$2:$C$2089,2,)</f>
        <v>Jubilee</v>
      </c>
      <c r="N707" t="str">
        <f t="shared" si="89"/>
        <v>Canary Wharf|Jubilee</v>
      </c>
      <c r="O707">
        <f>VLOOKUP(N707,Depth!$A$2:$F$427,3,)</f>
        <v>3</v>
      </c>
      <c r="P707">
        <f>VLOOKUP(N707,Depth!$A$2:$F$427,5,)</f>
        <v>84.35</v>
      </c>
      <c r="Q707">
        <f>VLOOKUP(N707,Depth!$A$2:$F$427,6,)</f>
        <v>18.649999999999999</v>
      </c>
      <c r="R707">
        <f>VLOOKUP(L707,longitude_latitude!C:J,7,)</f>
        <v>-1.6134819000000002E-2</v>
      </c>
      <c r="S707">
        <f>VLOOKUP(L707,longitude_latitude!C:J,8,)</f>
        <v>51.502917490000002</v>
      </c>
      <c r="T707">
        <f t="shared" si="90"/>
        <v>-0.83099025167308438</v>
      </c>
      <c r="U707">
        <f>VLOOKUP(M707,LINE!$A$2:$B$13,2,)</f>
        <v>7</v>
      </c>
      <c r="V707">
        <f>VLOOKUP(L707,Entry_exit!B:P,4,)</f>
        <v>93942</v>
      </c>
      <c r="W707">
        <f>2020 - VLOOKUP(L707, age!$A:$D,4,)</f>
        <v>21</v>
      </c>
      <c r="X707">
        <f>VLOOKUP(H707,'air-quality-london-time-of-day'!E:G,3,FALSE)</f>
        <v>14.4</v>
      </c>
      <c r="Y707">
        <f>VLOOKUP(I707,Weather!F:K,2,)</f>
        <v>6.8852459016393652</v>
      </c>
      <c r="Z707">
        <f>VLOOKUP(I707,Weather!F:K,3,)</f>
        <v>0.28000000000000003</v>
      </c>
      <c r="AA707">
        <f>VLOOKUP(I707,Weather!F:K,4,)</f>
        <v>0.6</v>
      </c>
      <c r="AB707">
        <f>VLOOKUP(I707,Weather!F:K,5,)</f>
        <v>1038</v>
      </c>
      <c r="AC707">
        <f>VLOOKUP(I707,Weather!F:K,6,)</f>
        <v>1</v>
      </c>
    </row>
    <row r="708" spans="1:29" x14ac:dyDescent="0.25">
      <c r="A708" t="s">
        <v>7</v>
      </c>
      <c r="B708" t="s">
        <v>5</v>
      </c>
      <c r="C708" s="1">
        <v>42052.474999999999</v>
      </c>
      <c r="D708" s="3">
        <f t="shared" si="88"/>
        <v>2015</v>
      </c>
      <c r="E708" s="3">
        <f t="shared" si="91"/>
        <v>2</v>
      </c>
      <c r="F708" s="3">
        <f t="shared" si="92"/>
        <v>11</v>
      </c>
      <c r="G708" s="3">
        <f t="shared" si="93"/>
        <v>17</v>
      </c>
      <c r="H708" s="3" t="str">
        <f t="shared" si="94"/>
        <v>2015211</v>
      </c>
      <c r="I708" s="3" t="str">
        <f t="shared" si="95"/>
        <v>201521117</v>
      </c>
      <c r="J708">
        <v>98</v>
      </c>
      <c r="K708">
        <v>58.8</v>
      </c>
      <c r="L708" t="str">
        <f>VLOOKUP(C708,List!$A$2:$C$2089,3,)</f>
        <v>Canary Wharf</v>
      </c>
      <c r="M708" t="str">
        <f>VLOOKUP(C708,List!$A$2:$C$2089,2,)</f>
        <v>Jubilee</v>
      </c>
      <c r="N708" t="str">
        <f t="shared" si="89"/>
        <v>Canary Wharf|Jubilee</v>
      </c>
      <c r="O708">
        <f>VLOOKUP(N708,Depth!$A$2:$F$427,3,)</f>
        <v>3</v>
      </c>
      <c r="P708">
        <f>VLOOKUP(N708,Depth!$A$2:$F$427,5,)</f>
        <v>84.35</v>
      </c>
      <c r="Q708">
        <f>VLOOKUP(N708,Depth!$A$2:$F$427,6,)</f>
        <v>18.649999999999999</v>
      </c>
      <c r="R708">
        <f>VLOOKUP(L708,longitude_latitude!C:J,7,)</f>
        <v>-1.6134819000000002E-2</v>
      </c>
      <c r="S708">
        <f>VLOOKUP(L708,longitude_latitude!C:J,8,)</f>
        <v>51.502917490000002</v>
      </c>
      <c r="T708">
        <f t="shared" si="90"/>
        <v>-0.83099025167308438</v>
      </c>
      <c r="U708">
        <f>VLOOKUP(M708,LINE!$A$2:$B$13,2,)</f>
        <v>7</v>
      </c>
      <c r="V708">
        <f>VLOOKUP(L708,Entry_exit!B:P,4,)</f>
        <v>93942</v>
      </c>
      <c r="W708">
        <f>2020 - VLOOKUP(L708, age!$A:$D,4,)</f>
        <v>21</v>
      </c>
      <c r="X708">
        <f>VLOOKUP(H708,'air-quality-london-time-of-day'!E:G,3,FALSE)</f>
        <v>14.4</v>
      </c>
      <c r="Y708">
        <f>VLOOKUP(I708,Weather!F:K,2,)</f>
        <v>6.8852459016393652</v>
      </c>
      <c r="Z708">
        <f>VLOOKUP(I708,Weather!F:K,3,)</f>
        <v>0.28000000000000003</v>
      </c>
      <c r="AA708">
        <f>VLOOKUP(I708,Weather!F:K,4,)</f>
        <v>0.6</v>
      </c>
      <c r="AB708">
        <f>VLOOKUP(I708,Weather!F:K,5,)</f>
        <v>1038</v>
      </c>
      <c r="AC708">
        <f>VLOOKUP(I708,Weather!F:K,6,)</f>
        <v>1</v>
      </c>
    </row>
    <row r="709" spans="1:29" x14ac:dyDescent="0.25">
      <c r="A709" t="s">
        <v>7</v>
      </c>
      <c r="B709" t="s">
        <v>5</v>
      </c>
      <c r="C709" s="1">
        <v>42052.475694444445</v>
      </c>
      <c r="D709" s="3">
        <f t="shared" si="88"/>
        <v>2015</v>
      </c>
      <c r="E709" s="3">
        <f t="shared" si="91"/>
        <v>2</v>
      </c>
      <c r="F709" s="3">
        <f t="shared" si="92"/>
        <v>11</v>
      </c>
      <c r="G709" s="3">
        <f t="shared" si="93"/>
        <v>17</v>
      </c>
      <c r="H709" s="3" t="str">
        <f t="shared" si="94"/>
        <v>2015211</v>
      </c>
      <c r="I709" s="3" t="str">
        <f t="shared" si="95"/>
        <v>201521117</v>
      </c>
      <c r="J709">
        <v>118</v>
      </c>
      <c r="K709">
        <v>70.8</v>
      </c>
      <c r="L709" t="str">
        <f>VLOOKUP(C709,List!$A$2:$C$2089,3,)</f>
        <v>Canada Water</v>
      </c>
      <c r="M709" t="str">
        <f>VLOOKUP(C709,List!$A$2:$C$2089,2,)</f>
        <v>Jubilee</v>
      </c>
      <c r="N709" t="str">
        <f t="shared" si="89"/>
        <v>Canada Water|Jubilee</v>
      </c>
      <c r="O709">
        <f>VLOOKUP(N709,Depth!$A$2:$F$427,3,)</f>
        <v>5</v>
      </c>
      <c r="P709">
        <f>VLOOKUP(N709,Depth!$A$2:$F$427,5,)</f>
        <v>86.674999999999997</v>
      </c>
      <c r="Q709">
        <f>VLOOKUP(N709,Depth!$A$2:$F$427,6,)</f>
        <v>18.324999999999999</v>
      </c>
      <c r="R709">
        <f>VLOOKUP(L709,longitude_latitude!C:J,7,)</f>
        <v>-4.8105944999999997E-2</v>
      </c>
      <c r="S709">
        <f>VLOOKUP(L709,longitude_latitude!C:J,8,)</f>
        <v>51.497448640000002</v>
      </c>
      <c r="T709">
        <f t="shared" si="90"/>
        <v>-2.4773334319161648</v>
      </c>
      <c r="U709">
        <f>VLOOKUP(M709,LINE!$A$2:$B$13,2,)</f>
        <v>7</v>
      </c>
      <c r="V709">
        <f>VLOOKUP(L709,Entry_exit!B:P,4,)</f>
        <v>18516</v>
      </c>
      <c r="W709">
        <f>2020 - VLOOKUP(L709, age!$A:$D,4,)</f>
        <v>21</v>
      </c>
      <c r="X709">
        <f>VLOOKUP(H709,'air-quality-london-time-of-day'!E:G,3,FALSE)</f>
        <v>14.4</v>
      </c>
      <c r="Y709">
        <f>VLOOKUP(I709,Weather!F:K,2,)</f>
        <v>6.8852459016393652</v>
      </c>
      <c r="Z709">
        <f>VLOOKUP(I709,Weather!F:K,3,)</f>
        <v>0.28000000000000003</v>
      </c>
      <c r="AA709">
        <f>VLOOKUP(I709,Weather!F:K,4,)</f>
        <v>0.6</v>
      </c>
      <c r="AB709">
        <f>VLOOKUP(I709,Weather!F:K,5,)</f>
        <v>1038</v>
      </c>
      <c r="AC709">
        <f>VLOOKUP(I709,Weather!F:K,6,)</f>
        <v>1</v>
      </c>
    </row>
    <row r="710" spans="1:29" x14ac:dyDescent="0.25">
      <c r="A710" t="s">
        <v>7</v>
      </c>
      <c r="B710" t="s">
        <v>5</v>
      </c>
      <c r="C710" s="1">
        <v>42052.476388888892</v>
      </c>
      <c r="D710" s="3">
        <f t="shared" si="88"/>
        <v>2015</v>
      </c>
      <c r="E710" s="3">
        <f t="shared" si="91"/>
        <v>2</v>
      </c>
      <c r="F710" s="3">
        <f t="shared" si="92"/>
        <v>11</v>
      </c>
      <c r="G710" s="3">
        <f t="shared" si="93"/>
        <v>17</v>
      </c>
      <c r="H710" s="3" t="str">
        <f t="shared" si="94"/>
        <v>2015211</v>
      </c>
      <c r="I710" s="3" t="str">
        <f t="shared" si="95"/>
        <v>201521117</v>
      </c>
      <c r="J710">
        <v>138</v>
      </c>
      <c r="K710">
        <v>82.8</v>
      </c>
      <c r="L710" t="str">
        <f>VLOOKUP(C710,List!$A$2:$C$2089,3,)</f>
        <v>Bermondsey</v>
      </c>
      <c r="M710" t="str">
        <f>VLOOKUP(C710,List!$A$2:$C$2089,2,)</f>
        <v>Jubilee</v>
      </c>
      <c r="N710" t="str">
        <f t="shared" si="89"/>
        <v>Bermondsey|Jubilee</v>
      </c>
      <c r="O710">
        <f>VLOOKUP(N710,Depth!$A$2:$F$427,3,)</f>
        <v>2</v>
      </c>
      <c r="P710">
        <f>VLOOKUP(N710,Depth!$A$2:$F$427,5,)</f>
        <v>87.5</v>
      </c>
      <c r="Q710">
        <f>VLOOKUP(N710,Depth!$A$2:$F$427,6,)</f>
        <v>14.5</v>
      </c>
      <c r="R710">
        <f>VLOOKUP(L710,longitude_latitude!C:J,7,)</f>
        <v>-6.2745892999999997E-2</v>
      </c>
      <c r="S710">
        <f>VLOOKUP(L710,longitude_latitude!C:J,8,)</f>
        <v>51.497189839999997</v>
      </c>
      <c r="T710">
        <f t="shared" si="90"/>
        <v>-3.2312371635013268</v>
      </c>
      <c r="U710">
        <f>VLOOKUP(M710,LINE!$A$2:$B$13,2,)</f>
        <v>7</v>
      </c>
      <c r="V710">
        <f>VLOOKUP(L710,Entry_exit!B:P,4,)</f>
        <v>16248</v>
      </c>
      <c r="W710">
        <f>2020 - VLOOKUP(L710, age!$A:$D,4,)</f>
        <v>21</v>
      </c>
      <c r="X710">
        <f>VLOOKUP(H710,'air-quality-london-time-of-day'!E:G,3,FALSE)</f>
        <v>14.4</v>
      </c>
      <c r="Y710">
        <f>VLOOKUP(I710,Weather!F:K,2,)</f>
        <v>6.8852459016393652</v>
      </c>
      <c r="Z710">
        <f>VLOOKUP(I710,Weather!F:K,3,)</f>
        <v>0.28000000000000003</v>
      </c>
      <c r="AA710">
        <f>VLOOKUP(I710,Weather!F:K,4,)</f>
        <v>0.6</v>
      </c>
      <c r="AB710">
        <f>VLOOKUP(I710,Weather!F:K,5,)</f>
        <v>1038</v>
      </c>
      <c r="AC710">
        <f>VLOOKUP(I710,Weather!F:K,6,)</f>
        <v>1</v>
      </c>
    </row>
    <row r="711" spans="1:29" x14ac:dyDescent="0.25">
      <c r="A711" t="s">
        <v>7</v>
      </c>
      <c r="B711" t="s">
        <v>5</v>
      </c>
      <c r="C711" s="1">
        <v>42052.477083333331</v>
      </c>
      <c r="D711" s="3">
        <f t="shared" si="88"/>
        <v>2015</v>
      </c>
      <c r="E711" s="3">
        <f t="shared" si="91"/>
        <v>2</v>
      </c>
      <c r="F711" s="3">
        <f t="shared" si="92"/>
        <v>11</v>
      </c>
      <c r="G711" s="3">
        <f t="shared" si="93"/>
        <v>17</v>
      </c>
      <c r="H711" s="3" t="str">
        <f t="shared" si="94"/>
        <v>2015211</v>
      </c>
      <c r="I711" s="3" t="str">
        <f t="shared" si="95"/>
        <v>201521117</v>
      </c>
      <c r="J711">
        <v>135</v>
      </c>
      <c r="K711">
        <v>81</v>
      </c>
      <c r="L711" t="str">
        <f>VLOOKUP(C711,List!$A$2:$C$2089,3,)</f>
        <v>Bermondsey</v>
      </c>
      <c r="M711" t="str">
        <f>VLOOKUP(C711,List!$A$2:$C$2089,2,)</f>
        <v>Jubilee</v>
      </c>
      <c r="N711" t="str">
        <f t="shared" si="89"/>
        <v>Bermondsey|Jubilee</v>
      </c>
      <c r="O711">
        <f>VLOOKUP(N711,Depth!$A$2:$F$427,3,)</f>
        <v>2</v>
      </c>
      <c r="P711">
        <f>VLOOKUP(N711,Depth!$A$2:$F$427,5,)</f>
        <v>87.5</v>
      </c>
      <c r="Q711">
        <f>VLOOKUP(N711,Depth!$A$2:$F$427,6,)</f>
        <v>14.5</v>
      </c>
      <c r="R711">
        <f>VLOOKUP(L711,longitude_latitude!C:J,7,)</f>
        <v>-6.2745892999999997E-2</v>
      </c>
      <c r="S711">
        <f>VLOOKUP(L711,longitude_latitude!C:J,8,)</f>
        <v>51.497189839999997</v>
      </c>
      <c r="T711">
        <f t="shared" si="90"/>
        <v>-3.2312371635013268</v>
      </c>
      <c r="U711">
        <f>VLOOKUP(M711,LINE!$A$2:$B$13,2,)</f>
        <v>7</v>
      </c>
      <c r="V711">
        <f>VLOOKUP(L711,Entry_exit!B:P,4,)</f>
        <v>16248</v>
      </c>
      <c r="W711">
        <f>2020 - VLOOKUP(L711, age!$A:$D,4,)</f>
        <v>21</v>
      </c>
      <c r="X711">
        <f>VLOOKUP(H711,'air-quality-london-time-of-day'!E:G,3,FALSE)</f>
        <v>14.4</v>
      </c>
      <c r="Y711">
        <f>VLOOKUP(I711,Weather!F:K,2,)</f>
        <v>6.8852459016393652</v>
      </c>
      <c r="Z711">
        <f>VLOOKUP(I711,Weather!F:K,3,)</f>
        <v>0.28000000000000003</v>
      </c>
      <c r="AA711">
        <f>VLOOKUP(I711,Weather!F:K,4,)</f>
        <v>0.6</v>
      </c>
      <c r="AB711">
        <f>VLOOKUP(I711,Weather!F:K,5,)</f>
        <v>1038</v>
      </c>
      <c r="AC711">
        <f>VLOOKUP(I711,Weather!F:K,6,)</f>
        <v>1</v>
      </c>
    </row>
    <row r="712" spans="1:29" x14ac:dyDescent="0.25">
      <c r="A712" t="s">
        <v>7</v>
      </c>
      <c r="B712" t="s">
        <v>5</v>
      </c>
      <c r="C712" s="1">
        <v>42052.477777777778</v>
      </c>
      <c r="D712" s="3">
        <f t="shared" si="88"/>
        <v>2015</v>
      </c>
      <c r="E712" s="3">
        <f t="shared" si="91"/>
        <v>2</v>
      </c>
      <c r="F712" s="3">
        <f t="shared" si="92"/>
        <v>11</v>
      </c>
      <c r="G712" s="3">
        <f t="shared" si="93"/>
        <v>17</v>
      </c>
      <c r="H712" s="3" t="str">
        <f t="shared" si="94"/>
        <v>2015211</v>
      </c>
      <c r="I712" s="3" t="str">
        <f t="shared" si="95"/>
        <v>201521117</v>
      </c>
      <c r="J712">
        <v>137</v>
      </c>
      <c r="K712">
        <v>82.2</v>
      </c>
      <c r="L712" t="str">
        <f>VLOOKUP(C712,List!$A$2:$C$2089,3,)</f>
        <v>Bermondsey</v>
      </c>
      <c r="M712" t="str">
        <f>VLOOKUP(C712,List!$A$2:$C$2089,2,)</f>
        <v>Jubilee</v>
      </c>
      <c r="N712" t="str">
        <f t="shared" si="89"/>
        <v>Bermondsey|Jubilee</v>
      </c>
      <c r="O712">
        <f>VLOOKUP(N712,Depth!$A$2:$F$427,3,)</f>
        <v>2</v>
      </c>
      <c r="P712">
        <f>VLOOKUP(N712,Depth!$A$2:$F$427,5,)</f>
        <v>87.5</v>
      </c>
      <c r="Q712">
        <f>VLOOKUP(N712,Depth!$A$2:$F$427,6,)</f>
        <v>14.5</v>
      </c>
      <c r="R712">
        <f>VLOOKUP(L712,longitude_latitude!C:J,7,)</f>
        <v>-6.2745892999999997E-2</v>
      </c>
      <c r="S712">
        <f>VLOOKUP(L712,longitude_latitude!C:J,8,)</f>
        <v>51.497189839999997</v>
      </c>
      <c r="T712">
        <f t="shared" si="90"/>
        <v>-3.2312371635013268</v>
      </c>
      <c r="U712">
        <f>VLOOKUP(M712,LINE!$A$2:$B$13,2,)</f>
        <v>7</v>
      </c>
      <c r="V712">
        <f>VLOOKUP(L712,Entry_exit!B:P,4,)</f>
        <v>16248</v>
      </c>
      <c r="W712">
        <f>2020 - VLOOKUP(L712, age!$A:$D,4,)</f>
        <v>21</v>
      </c>
      <c r="X712">
        <f>VLOOKUP(H712,'air-quality-london-time-of-day'!E:G,3,FALSE)</f>
        <v>14.4</v>
      </c>
      <c r="Y712">
        <f>VLOOKUP(I712,Weather!F:K,2,)</f>
        <v>6.8852459016393652</v>
      </c>
      <c r="Z712">
        <f>VLOOKUP(I712,Weather!F:K,3,)</f>
        <v>0.28000000000000003</v>
      </c>
      <c r="AA712">
        <f>VLOOKUP(I712,Weather!F:K,4,)</f>
        <v>0.6</v>
      </c>
      <c r="AB712">
        <f>VLOOKUP(I712,Weather!F:K,5,)</f>
        <v>1038</v>
      </c>
      <c r="AC712">
        <f>VLOOKUP(I712,Weather!F:K,6,)</f>
        <v>1</v>
      </c>
    </row>
    <row r="713" spans="1:29" x14ac:dyDescent="0.25">
      <c r="A713" t="s">
        <v>7</v>
      </c>
      <c r="B713" t="s">
        <v>5</v>
      </c>
      <c r="C713" s="1">
        <v>42052.478472222225</v>
      </c>
      <c r="D713" s="3">
        <f t="shared" si="88"/>
        <v>2015</v>
      </c>
      <c r="E713" s="3">
        <f t="shared" si="91"/>
        <v>2</v>
      </c>
      <c r="F713" s="3">
        <f t="shared" si="92"/>
        <v>11</v>
      </c>
      <c r="G713" s="3">
        <f t="shared" si="93"/>
        <v>17</v>
      </c>
      <c r="H713" s="3" t="str">
        <f t="shared" si="94"/>
        <v>2015211</v>
      </c>
      <c r="I713" s="3" t="str">
        <f t="shared" si="95"/>
        <v>201521117</v>
      </c>
      <c r="J713">
        <v>159</v>
      </c>
      <c r="K713">
        <v>95.4</v>
      </c>
      <c r="L713" t="str">
        <f>VLOOKUP(C713,List!$A$2:$C$2089,3,)</f>
        <v>London Bridge</v>
      </c>
      <c r="M713" t="str">
        <f>VLOOKUP(C713,List!$A$2:$C$2089,2,)</f>
        <v>Jubilee</v>
      </c>
      <c r="N713" t="str">
        <f t="shared" si="89"/>
        <v>London Bridge|Jubilee</v>
      </c>
      <c r="O713">
        <f>VLOOKUP(N713,Depth!$A$2:$F$427,3,)</f>
        <v>4</v>
      </c>
      <c r="P713">
        <f>VLOOKUP(N713,Depth!$A$2:$F$427,5,)</f>
        <v>76.8</v>
      </c>
      <c r="Q713">
        <f>VLOOKUP(N713,Depth!$A$2:$F$427,6,)</f>
        <v>27.2</v>
      </c>
      <c r="R713">
        <f>VLOOKUP(L713,longitude_latitude!C:J,7,)</f>
        <v>-8.8037807999999995E-2</v>
      </c>
      <c r="S713">
        <f>VLOOKUP(L713,longitude_latitude!C:J,8,)</f>
        <v>51.504553719999997</v>
      </c>
      <c r="T713">
        <f t="shared" si="90"/>
        <v>-4.5343480115270456</v>
      </c>
      <c r="U713">
        <f>VLOOKUP(M713,LINE!$A$2:$B$13,2,)</f>
        <v>7</v>
      </c>
      <c r="V713">
        <f>VLOOKUP(L713,Entry_exit!B:P,4,)</f>
        <v>115478</v>
      </c>
      <c r="W713">
        <f>2020 - VLOOKUP(L713, age!$A:$D,4,)</f>
        <v>21</v>
      </c>
      <c r="X713">
        <f>VLOOKUP(H713,'air-quality-london-time-of-day'!E:G,3,FALSE)</f>
        <v>14.4</v>
      </c>
      <c r="Y713">
        <f>VLOOKUP(I713,Weather!F:K,2,)</f>
        <v>6.8852459016393652</v>
      </c>
      <c r="Z713">
        <f>VLOOKUP(I713,Weather!F:K,3,)</f>
        <v>0.28000000000000003</v>
      </c>
      <c r="AA713">
        <f>VLOOKUP(I713,Weather!F:K,4,)</f>
        <v>0.6</v>
      </c>
      <c r="AB713">
        <f>VLOOKUP(I713,Weather!F:K,5,)</f>
        <v>1038</v>
      </c>
      <c r="AC713">
        <f>VLOOKUP(I713,Weather!F:K,6,)</f>
        <v>1</v>
      </c>
    </row>
    <row r="714" spans="1:29" x14ac:dyDescent="0.25">
      <c r="A714" t="s">
        <v>7</v>
      </c>
      <c r="B714" t="s">
        <v>5</v>
      </c>
      <c r="C714" s="1">
        <v>42052.479166666664</v>
      </c>
      <c r="D714" s="3">
        <f t="shared" si="88"/>
        <v>2015</v>
      </c>
      <c r="E714" s="3">
        <f t="shared" si="91"/>
        <v>2</v>
      </c>
      <c r="F714" s="3">
        <f t="shared" si="92"/>
        <v>11</v>
      </c>
      <c r="G714" s="3">
        <f t="shared" si="93"/>
        <v>17</v>
      </c>
      <c r="H714" s="3" t="str">
        <f t="shared" si="94"/>
        <v>2015211</v>
      </c>
      <c r="I714" s="3" t="str">
        <f t="shared" si="95"/>
        <v>201521117</v>
      </c>
      <c r="J714">
        <v>168</v>
      </c>
      <c r="K714">
        <v>100.8</v>
      </c>
      <c r="L714" t="str">
        <f>VLOOKUP(C714,List!$A$2:$C$2089,3,)</f>
        <v>London Bridge</v>
      </c>
      <c r="M714" t="str">
        <f>VLOOKUP(C714,List!$A$2:$C$2089,2,)</f>
        <v>Jubilee</v>
      </c>
      <c r="N714" t="str">
        <f t="shared" si="89"/>
        <v>London Bridge|Jubilee</v>
      </c>
      <c r="O714">
        <f>VLOOKUP(N714,Depth!$A$2:$F$427,3,)</f>
        <v>4</v>
      </c>
      <c r="P714">
        <f>VLOOKUP(N714,Depth!$A$2:$F$427,5,)</f>
        <v>76.8</v>
      </c>
      <c r="Q714">
        <f>VLOOKUP(N714,Depth!$A$2:$F$427,6,)</f>
        <v>27.2</v>
      </c>
      <c r="R714">
        <f>VLOOKUP(L714,longitude_latitude!C:J,7,)</f>
        <v>-8.8037807999999995E-2</v>
      </c>
      <c r="S714">
        <f>VLOOKUP(L714,longitude_latitude!C:J,8,)</f>
        <v>51.504553719999997</v>
      </c>
      <c r="T714">
        <f t="shared" si="90"/>
        <v>-4.5343480115270456</v>
      </c>
      <c r="U714">
        <f>VLOOKUP(M714,LINE!$A$2:$B$13,2,)</f>
        <v>7</v>
      </c>
      <c r="V714">
        <f>VLOOKUP(L714,Entry_exit!B:P,4,)</f>
        <v>115478</v>
      </c>
      <c r="W714">
        <f>2020 - VLOOKUP(L714, age!$A:$D,4,)</f>
        <v>21</v>
      </c>
      <c r="X714">
        <f>VLOOKUP(H714,'air-quality-london-time-of-day'!E:G,3,FALSE)</f>
        <v>14.4</v>
      </c>
      <c r="Y714">
        <f>VLOOKUP(I714,Weather!F:K,2,)</f>
        <v>6.8852459016393652</v>
      </c>
      <c r="Z714">
        <f>VLOOKUP(I714,Weather!F:K,3,)</f>
        <v>0.28000000000000003</v>
      </c>
      <c r="AA714">
        <f>VLOOKUP(I714,Weather!F:K,4,)</f>
        <v>0.6</v>
      </c>
      <c r="AB714">
        <f>VLOOKUP(I714,Weather!F:K,5,)</f>
        <v>1038</v>
      </c>
      <c r="AC714">
        <f>VLOOKUP(I714,Weather!F:K,6,)</f>
        <v>1</v>
      </c>
    </row>
    <row r="715" spans="1:29" x14ac:dyDescent="0.25">
      <c r="A715" t="s">
        <v>7</v>
      </c>
      <c r="B715" t="s">
        <v>5</v>
      </c>
      <c r="C715" s="1">
        <v>42052.479861111111</v>
      </c>
      <c r="D715" s="3">
        <f t="shared" si="88"/>
        <v>2015</v>
      </c>
      <c r="E715" s="3">
        <f t="shared" si="91"/>
        <v>2</v>
      </c>
      <c r="F715" s="3">
        <f t="shared" si="92"/>
        <v>11</v>
      </c>
      <c r="G715" s="3">
        <f t="shared" si="93"/>
        <v>17</v>
      </c>
      <c r="H715" s="3" t="str">
        <f t="shared" si="94"/>
        <v>2015211</v>
      </c>
      <c r="I715" s="3" t="str">
        <f t="shared" si="95"/>
        <v>201521117</v>
      </c>
      <c r="J715">
        <v>169</v>
      </c>
      <c r="K715">
        <v>101.4</v>
      </c>
      <c r="L715" t="str">
        <f>VLOOKUP(C715,List!$A$2:$C$2089,3,)</f>
        <v>Southwark</v>
      </c>
      <c r="M715" t="str">
        <f>VLOOKUP(C715,List!$A$2:$C$2089,2,)</f>
        <v>Jubilee</v>
      </c>
      <c r="N715" t="str">
        <f t="shared" si="89"/>
        <v>Southwark|Jubilee</v>
      </c>
      <c r="O715">
        <f>VLOOKUP(N715,Depth!$A$2:$F$427,3,)</f>
        <v>4</v>
      </c>
      <c r="P715">
        <f>VLOOKUP(N715,Depth!$A$2:$F$427,5,)</f>
        <v>79.510000000000005</v>
      </c>
      <c r="Q715">
        <f>VLOOKUP(N715,Depth!$A$2:$F$427,6,)</f>
        <v>24.49</v>
      </c>
      <c r="R715">
        <f>VLOOKUP(L715,longitude_latitude!C:J,7,)</f>
        <v>-0.103788452</v>
      </c>
      <c r="S715">
        <f>VLOOKUP(L715,longitude_latitude!C:J,8,)</f>
        <v>51.503776459999997</v>
      </c>
      <c r="T715">
        <f t="shared" si="90"/>
        <v>-5.3454972309374398</v>
      </c>
      <c r="U715">
        <f>VLOOKUP(M715,LINE!$A$2:$B$13,2,)</f>
        <v>7</v>
      </c>
      <c r="V715">
        <f>VLOOKUP(L715,Entry_exit!B:P,4,)</f>
        <v>31508</v>
      </c>
      <c r="W715">
        <f>2020 - VLOOKUP(L715, age!$A:$D,4,)</f>
        <v>21</v>
      </c>
      <c r="X715">
        <f>VLOOKUP(H715,'air-quality-london-time-of-day'!E:G,3,FALSE)</f>
        <v>14.4</v>
      </c>
      <c r="Y715">
        <f>VLOOKUP(I715,Weather!F:K,2,)</f>
        <v>6.8852459016393652</v>
      </c>
      <c r="Z715">
        <f>VLOOKUP(I715,Weather!F:K,3,)</f>
        <v>0.28000000000000003</v>
      </c>
      <c r="AA715">
        <f>VLOOKUP(I715,Weather!F:K,4,)</f>
        <v>0.6</v>
      </c>
      <c r="AB715">
        <f>VLOOKUP(I715,Weather!F:K,5,)</f>
        <v>1038</v>
      </c>
      <c r="AC715">
        <f>VLOOKUP(I715,Weather!F:K,6,)</f>
        <v>1</v>
      </c>
    </row>
    <row r="716" spans="1:29" x14ac:dyDescent="0.25">
      <c r="A716" t="s">
        <v>7</v>
      </c>
      <c r="B716" t="s">
        <v>5</v>
      </c>
      <c r="C716" s="1">
        <v>42052.480555555558</v>
      </c>
      <c r="D716" s="3">
        <f t="shared" si="88"/>
        <v>2015</v>
      </c>
      <c r="E716" s="3">
        <f t="shared" si="91"/>
        <v>2</v>
      </c>
      <c r="F716" s="3">
        <f t="shared" si="92"/>
        <v>11</v>
      </c>
      <c r="G716" s="3">
        <f t="shared" si="93"/>
        <v>17</v>
      </c>
      <c r="H716" s="3" t="str">
        <f t="shared" si="94"/>
        <v>2015211</v>
      </c>
      <c r="I716" s="3" t="str">
        <f t="shared" si="95"/>
        <v>201521117</v>
      </c>
      <c r="J716">
        <v>158</v>
      </c>
      <c r="K716">
        <v>94.8</v>
      </c>
      <c r="L716" t="str">
        <f>VLOOKUP(C716,List!$A$2:$C$2089,3,)</f>
        <v>Waterloo</v>
      </c>
      <c r="M716" t="str">
        <f>VLOOKUP(C716,List!$A$2:$C$2089,2,)</f>
        <v>Jubilee</v>
      </c>
      <c r="N716" t="str">
        <f t="shared" si="89"/>
        <v>Waterloo|Jubilee</v>
      </c>
      <c r="O716">
        <f>VLOOKUP(N716,Depth!$A$2:$F$427,3,)</f>
        <v>4</v>
      </c>
      <c r="P716">
        <f>VLOOKUP(N716,Depth!$A$2:$F$427,5,)</f>
        <v>73.98</v>
      </c>
      <c r="Q716">
        <f>VLOOKUP(N716,Depth!$A$2:$F$427,6,)</f>
        <v>30.02</v>
      </c>
      <c r="R716">
        <f>VLOOKUP(L716,longitude_latitude!C:J,7,)</f>
        <v>-0.112818812</v>
      </c>
      <c r="S716">
        <f>VLOOKUP(L716,longitude_latitude!C:J,8,)</f>
        <v>51.502914179999998</v>
      </c>
      <c r="T716">
        <f t="shared" si="90"/>
        <v>-5.8104975923255537</v>
      </c>
      <c r="U716">
        <f>VLOOKUP(M716,LINE!$A$2:$B$13,2,)</f>
        <v>7</v>
      </c>
      <c r="V716">
        <f>VLOOKUP(L716,Entry_exit!B:P,4,)</f>
        <v>147259</v>
      </c>
      <c r="W716">
        <f>2020 - VLOOKUP(L716, age!$A:$D,4,)</f>
        <v>114</v>
      </c>
      <c r="X716">
        <f>VLOOKUP(H716,'air-quality-london-time-of-day'!E:G,3,FALSE)</f>
        <v>14.4</v>
      </c>
      <c r="Y716">
        <f>VLOOKUP(I716,Weather!F:K,2,)</f>
        <v>6.8852459016393652</v>
      </c>
      <c r="Z716">
        <f>VLOOKUP(I716,Weather!F:K,3,)</f>
        <v>0.28000000000000003</v>
      </c>
      <c r="AA716">
        <f>VLOOKUP(I716,Weather!F:K,4,)</f>
        <v>0.6</v>
      </c>
      <c r="AB716">
        <f>VLOOKUP(I716,Weather!F:K,5,)</f>
        <v>1038</v>
      </c>
      <c r="AC716">
        <f>VLOOKUP(I716,Weather!F:K,6,)</f>
        <v>1</v>
      </c>
    </row>
    <row r="717" spans="1:29" x14ac:dyDescent="0.25">
      <c r="A717" t="s">
        <v>7</v>
      </c>
      <c r="B717" t="s">
        <v>5</v>
      </c>
      <c r="C717" s="1">
        <v>42052.481249999997</v>
      </c>
      <c r="D717" s="3">
        <f t="shared" si="88"/>
        <v>2015</v>
      </c>
      <c r="E717" s="3">
        <f t="shared" si="91"/>
        <v>2</v>
      </c>
      <c r="F717" s="3">
        <f t="shared" si="92"/>
        <v>11</v>
      </c>
      <c r="G717" s="3">
        <f t="shared" si="93"/>
        <v>17</v>
      </c>
      <c r="H717" s="3" t="str">
        <f t="shared" si="94"/>
        <v>2015211</v>
      </c>
      <c r="I717" s="3" t="str">
        <f t="shared" si="95"/>
        <v>201521117</v>
      </c>
      <c r="J717">
        <v>156</v>
      </c>
      <c r="K717">
        <v>93.6</v>
      </c>
      <c r="L717" t="str">
        <f>VLOOKUP(C717,List!$A$2:$C$2089,3,)</f>
        <v>Waterloo</v>
      </c>
      <c r="M717" t="str">
        <f>VLOOKUP(C717,List!$A$2:$C$2089,2,)</f>
        <v>Jubilee</v>
      </c>
      <c r="N717" t="str">
        <f t="shared" si="89"/>
        <v>Waterloo|Jubilee</v>
      </c>
      <c r="O717">
        <f>VLOOKUP(N717,Depth!$A$2:$F$427,3,)</f>
        <v>4</v>
      </c>
      <c r="P717">
        <f>VLOOKUP(N717,Depth!$A$2:$F$427,5,)</f>
        <v>73.98</v>
      </c>
      <c r="Q717">
        <f>VLOOKUP(N717,Depth!$A$2:$F$427,6,)</f>
        <v>30.02</v>
      </c>
      <c r="R717">
        <f>VLOOKUP(L717,longitude_latitude!C:J,7,)</f>
        <v>-0.112818812</v>
      </c>
      <c r="S717">
        <f>VLOOKUP(L717,longitude_latitude!C:J,8,)</f>
        <v>51.502914179999998</v>
      </c>
      <c r="T717">
        <f t="shared" si="90"/>
        <v>-5.8104975923255537</v>
      </c>
      <c r="U717">
        <f>VLOOKUP(M717,LINE!$A$2:$B$13,2,)</f>
        <v>7</v>
      </c>
      <c r="V717">
        <f>VLOOKUP(L717,Entry_exit!B:P,4,)</f>
        <v>147259</v>
      </c>
      <c r="W717">
        <f>2020 - VLOOKUP(L717, age!$A:$D,4,)</f>
        <v>114</v>
      </c>
      <c r="X717">
        <f>VLOOKUP(H717,'air-quality-london-time-of-day'!E:G,3,FALSE)</f>
        <v>14.4</v>
      </c>
      <c r="Y717">
        <f>VLOOKUP(I717,Weather!F:K,2,)</f>
        <v>6.8852459016393652</v>
      </c>
      <c r="Z717">
        <f>VLOOKUP(I717,Weather!F:K,3,)</f>
        <v>0.28000000000000003</v>
      </c>
      <c r="AA717">
        <f>VLOOKUP(I717,Weather!F:K,4,)</f>
        <v>0.6</v>
      </c>
      <c r="AB717">
        <f>VLOOKUP(I717,Weather!F:K,5,)</f>
        <v>1038</v>
      </c>
      <c r="AC717">
        <f>VLOOKUP(I717,Weather!F:K,6,)</f>
        <v>1</v>
      </c>
    </row>
    <row r="718" spans="1:29" x14ac:dyDescent="0.25">
      <c r="A718" t="s">
        <v>7</v>
      </c>
      <c r="B718" t="s">
        <v>5</v>
      </c>
      <c r="C718" s="1">
        <v>42052.481944444444</v>
      </c>
      <c r="D718" s="3">
        <f t="shared" si="88"/>
        <v>2015</v>
      </c>
      <c r="E718" s="3">
        <f t="shared" si="91"/>
        <v>2</v>
      </c>
      <c r="F718" s="3">
        <f t="shared" si="92"/>
        <v>11</v>
      </c>
      <c r="G718" s="3">
        <f t="shared" si="93"/>
        <v>17</v>
      </c>
      <c r="H718" s="3" t="str">
        <f t="shared" si="94"/>
        <v>2015211</v>
      </c>
      <c r="I718" s="3" t="str">
        <f t="shared" si="95"/>
        <v>201521117</v>
      </c>
      <c r="J718">
        <v>172</v>
      </c>
      <c r="K718">
        <v>103.2</v>
      </c>
      <c r="L718" t="str">
        <f>VLOOKUP(C718,List!$A$2:$C$2089,3,)</f>
        <v>Westminster</v>
      </c>
      <c r="M718" t="str">
        <f>VLOOKUP(C718,List!$A$2:$C$2089,2,)</f>
        <v>Jubilee</v>
      </c>
      <c r="N718" t="str">
        <f t="shared" si="89"/>
        <v>Westminster|Jubilee</v>
      </c>
      <c r="O718">
        <f>VLOOKUP(N718,Depth!$A$2:$F$427,3,)</f>
        <v>6</v>
      </c>
      <c r="P718">
        <f>VLOOKUP(N718,Depth!$A$2:$F$427,5,)</f>
        <v>79.295000000000002</v>
      </c>
      <c r="Q718">
        <f>VLOOKUP(N718,Depth!$A$2:$F$427,6,)</f>
        <v>26.704999999999998</v>
      </c>
      <c r="R718">
        <f>VLOOKUP(L718,longitude_latitude!C:J,7,)</f>
        <v>-0.124052209</v>
      </c>
      <c r="S718">
        <f>VLOOKUP(L718,longitude_latitude!C:J,8,)</f>
        <v>51.500453110000002</v>
      </c>
      <c r="T718">
        <f t="shared" si="90"/>
        <v>-6.3887449727964203</v>
      </c>
      <c r="U718">
        <f>VLOOKUP(M718,LINE!$A$2:$B$13,2,)</f>
        <v>7</v>
      </c>
      <c r="V718">
        <f>VLOOKUP(L718,Entry_exit!B:P,4,)</f>
        <v>37844</v>
      </c>
      <c r="W718">
        <f>2020 - VLOOKUP(L718, age!$A:$D,4,)</f>
        <v>152</v>
      </c>
      <c r="X718">
        <f>VLOOKUP(H718,'air-quality-london-time-of-day'!E:G,3,FALSE)</f>
        <v>14.4</v>
      </c>
      <c r="Y718">
        <f>VLOOKUP(I718,Weather!F:K,2,)</f>
        <v>6.8852459016393652</v>
      </c>
      <c r="Z718">
        <f>VLOOKUP(I718,Weather!F:K,3,)</f>
        <v>0.28000000000000003</v>
      </c>
      <c r="AA718">
        <f>VLOOKUP(I718,Weather!F:K,4,)</f>
        <v>0.6</v>
      </c>
      <c r="AB718">
        <f>VLOOKUP(I718,Weather!F:K,5,)</f>
        <v>1038</v>
      </c>
      <c r="AC718">
        <f>VLOOKUP(I718,Weather!F:K,6,)</f>
        <v>1</v>
      </c>
    </row>
    <row r="719" spans="1:29" x14ac:dyDescent="0.25">
      <c r="A719" t="s">
        <v>7</v>
      </c>
      <c r="B719" t="s">
        <v>5</v>
      </c>
      <c r="C719" s="1">
        <v>42052.482638888891</v>
      </c>
      <c r="D719" s="3">
        <f t="shared" si="88"/>
        <v>2015</v>
      </c>
      <c r="E719" s="3">
        <f t="shared" si="91"/>
        <v>2</v>
      </c>
      <c r="F719" s="3">
        <f t="shared" si="92"/>
        <v>11</v>
      </c>
      <c r="G719" s="3">
        <f t="shared" si="93"/>
        <v>17</v>
      </c>
      <c r="H719" s="3" t="str">
        <f t="shared" si="94"/>
        <v>2015211</v>
      </c>
      <c r="I719" s="3" t="str">
        <f t="shared" si="95"/>
        <v>201521117</v>
      </c>
      <c r="J719">
        <v>172</v>
      </c>
      <c r="K719">
        <v>103.2</v>
      </c>
      <c r="L719" t="str">
        <f>VLOOKUP(C719,List!$A$2:$C$2089,3,)</f>
        <v>Westminster</v>
      </c>
      <c r="M719" t="str">
        <f>VLOOKUP(C719,List!$A$2:$C$2089,2,)</f>
        <v>Jubilee</v>
      </c>
      <c r="N719" t="str">
        <f t="shared" si="89"/>
        <v>Westminster|Jubilee</v>
      </c>
      <c r="O719">
        <f>VLOOKUP(N719,Depth!$A$2:$F$427,3,)</f>
        <v>6</v>
      </c>
      <c r="P719">
        <f>VLOOKUP(N719,Depth!$A$2:$F$427,5,)</f>
        <v>79.295000000000002</v>
      </c>
      <c r="Q719">
        <f>VLOOKUP(N719,Depth!$A$2:$F$427,6,)</f>
        <v>26.704999999999998</v>
      </c>
      <c r="R719">
        <f>VLOOKUP(L719,longitude_latitude!C:J,7,)</f>
        <v>-0.124052209</v>
      </c>
      <c r="S719">
        <f>VLOOKUP(L719,longitude_latitude!C:J,8,)</f>
        <v>51.500453110000002</v>
      </c>
      <c r="T719">
        <f t="shared" si="90"/>
        <v>-6.3887449727964203</v>
      </c>
      <c r="U719">
        <f>VLOOKUP(M719,LINE!$A$2:$B$13,2,)</f>
        <v>7</v>
      </c>
      <c r="V719">
        <f>VLOOKUP(L719,Entry_exit!B:P,4,)</f>
        <v>37844</v>
      </c>
      <c r="W719">
        <f>2020 - VLOOKUP(L719, age!$A:$D,4,)</f>
        <v>152</v>
      </c>
      <c r="X719">
        <f>VLOOKUP(H719,'air-quality-london-time-of-day'!E:G,3,FALSE)</f>
        <v>14.4</v>
      </c>
      <c r="Y719">
        <f>VLOOKUP(I719,Weather!F:K,2,)</f>
        <v>6.8852459016393652</v>
      </c>
      <c r="Z719">
        <f>VLOOKUP(I719,Weather!F:K,3,)</f>
        <v>0.28000000000000003</v>
      </c>
      <c r="AA719">
        <f>VLOOKUP(I719,Weather!F:K,4,)</f>
        <v>0.6</v>
      </c>
      <c r="AB719">
        <f>VLOOKUP(I719,Weather!F:K,5,)</f>
        <v>1038</v>
      </c>
      <c r="AC719">
        <f>VLOOKUP(I719,Weather!F:K,6,)</f>
        <v>1</v>
      </c>
    </row>
    <row r="720" spans="1:29" x14ac:dyDescent="0.25">
      <c r="A720" t="s">
        <v>7</v>
      </c>
      <c r="B720" t="s">
        <v>5</v>
      </c>
      <c r="C720" s="1">
        <v>42052.48333333333</v>
      </c>
      <c r="D720" s="3">
        <f t="shared" si="88"/>
        <v>2015</v>
      </c>
      <c r="E720" s="3">
        <f t="shared" si="91"/>
        <v>2</v>
      </c>
      <c r="F720" s="3">
        <f t="shared" si="92"/>
        <v>11</v>
      </c>
      <c r="G720" s="3">
        <f t="shared" si="93"/>
        <v>17</v>
      </c>
      <c r="H720" s="3" t="str">
        <f t="shared" si="94"/>
        <v>2015211</v>
      </c>
      <c r="I720" s="3" t="str">
        <f t="shared" si="95"/>
        <v>201521117</v>
      </c>
      <c r="J720">
        <v>154</v>
      </c>
      <c r="K720">
        <v>92.4</v>
      </c>
      <c r="L720" t="str">
        <f>VLOOKUP(C720,List!$A$2:$C$2089,3,)</f>
        <v>Green Park</v>
      </c>
      <c r="M720" t="str">
        <f>VLOOKUP(C720,List!$A$2:$C$2089,2,)</f>
        <v>Jubilee</v>
      </c>
      <c r="N720" t="str">
        <f t="shared" si="89"/>
        <v>Green Park|Jubilee</v>
      </c>
      <c r="O720">
        <f>VLOOKUP(N720,Depth!$A$2:$F$427,3,)</f>
        <v>18</v>
      </c>
      <c r="P720">
        <f>VLOOKUP(N720,Depth!$A$2:$F$427,5,)</f>
        <v>87</v>
      </c>
      <c r="Q720">
        <f>VLOOKUP(N720,Depth!$A$2:$F$427,6,)</f>
        <v>31</v>
      </c>
      <c r="R720">
        <f>VLOOKUP(L720,longitude_latitude!C:J,7,)</f>
        <v>-0.140937126</v>
      </c>
      <c r="S720">
        <f>VLOOKUP(L720,longitude_latitude!C:J,8,)</f>
        <v>51.506357469999998</v>
      </c>
      <c r="T720">
        <f t="shared" si="90"/>
        <v>-7.2591579925504304</v>
      </c>
      <c r="U720">
        <f>VLOOKUP(M720,LINE!$A$2:$B$13,2,)</f>
        <v>7</v>
      </c>
      <c r="V720">
        <f>VLOOKUP(L720,Entry_exit!B:P,4,)</f>
        <v>59805</v>
      </c>
      <c r="W720">
        <f>2020 - VLOOKUP(L720, age!$A:$D,4,)</f>
        <v>114</v>
      </c>
      <c r="X720">
        <f>VLOOKUP(H720,'air-quality-london-time-of-day'!E:G,3,FALSE)</f>
        <v>14.4</v>
      </c>
      <c r="Y720">
        <f>VLOOKUP(I720,Weather!F:K,2,)</f>
        <v>6.8852459016393652</v>
      </c>
      <c r="Z720">
        <f>VLOOKUP(I720,Weather!F:K,3,)</f>
        <v>0.28000000000000003</v>
      </c>
      <c r="AA720">
        <f>VLOOKUP(I720,Weather!F:K,4,)</f>
        <v>0.6</v>
      </c>
      <c r="AB720">
        <f>VLOOKUP(I720,Weather!F:K,5,)</f>
        <v>1038</v>
      </c>
      <c r="AC720">
        <f>VLOOKUP(I720,Weather!F:K,6,)</f>
        <v>1</v>
      </c>
    </row>
    <row r="721" spans="1:29" x14ac:dyDescent="0.25">
      <c r="A721" t="s">
        <v>7</v>
      </c>
      <c r="B721" t="s">
        <v>5</v>
      </c>
      <c r="C721" s="1">
        <v>42052.484027777777</v>
      </c>
      <c r="D721" s="3">
        <f t="shared" si="88"/>
        <v>2015</v>
      </c>
      <c r="E721" s="3">
        <f t="shared" si="91"/>
        <v>2</v>
      </c>
      <c r="F721" s="3">
        <f t="shared" si="92"/>
        <v>11</v>
      </c>
      <c r="G721" s="3">
        <f t="shared" si="93"/>
        <v>17</v>
      </c>
      <c r="H721" s="3" t="str">
        <f t="shared" si="94"/>
        <v>2015211</v>
      </c>
      <c r="I721" s="3" t="str">
        <f t="shared" si="95"/>
        <v>201521117</v>
      </c>
      <c r="J721">
        <v>147</v>
      </c>
      <c r="K721">
        <v>88.2</v>
      </c>
      <c r="L721" t="str">
        <f>VLOOKUP(C721,List!$A$2:$C$2089,3,)</f>
        <v>Green Park</v>
      </c>
      <c r="M721" t="str">
        <f>VLOOKUP(C721,List!$A$2:$C$2089,2,)</f>
        <v>Jubilee</v>
      </c>
      <c r="N721" t="str">
        <f t="shared" si="89"/>
        <v>Green Park|Jubilee</v>
      </c>
      <c r="O721">
        <f>VLOOKUP(N721,Depth!$A$2:$F$427,3,)</f>
        <v>18</v>
      </c>
      <c r="P721">
        <f>VLOOKUP(N721,Depth!$A$2:$F$427,5,)</f>
        <v>87</v>
      </c>
      <c r="Q721">
        <f>VLOOKUP(N721,Depth!$A$2:$F$427,6,)</f>
        <v>31</v>
      </c>
      <c r="R721">
        <f>VLOOKUP(L721,longitude_latitude!C:J,7,)</f>
        <v>-0.140937126</v>
      </c>
      <c r="S721">
        <f>VLOOKUP(L721,longitude_latitude!C:J,8,)</f>
        <v>51.506357469999998</v>
      </c>
      <c r="T721">
        <f t="shared" si="90"/>
        <v>-7.2591579925504304</v>
      </c>
      <c r="U721">
        <f>VLOOKUP(M721,LINE!$A$2:$B$13,2,)</f>
        <v>7</v>
      </c>
      <c r="V721">
        <f>VLOOKUP(L721,Entry_exit!B:P,4,)</f>
        <v>59805</v>
      </c>
      <c r="W721">
        <f>2020 - VLOOKUP(L721, age!$A:$D,4,)</f>
        <v>114</v>
      </c>
      <c r="X721">
        <f>VLOOKUP(H721,'air-quality-london-time-of-day'!E:G,3,FALSE)</f>
        <v>14.4</v>
      </c>
      <c r="Y721">
        <f>VLOOKUP(I721,Weather!F:K,2,)</f>
        <v>6.8852459016393652</v>
      </c>
      <c r="Z721">
        <f>VLOOKUP(I721,Weather!F:K,3,)</f>
        <v>0.28000000000000003</v>
      </c>
      <c r="AA721">
        <f>VLOOKUP(I721,Weather!F:K,4,)</f>
        <v>0.6</v>
      </c>
      <c r="AB721">
        <f>VLOOKUP(I721,Weather!F:K,5,)</f>
        <v>1038</v>
      </c>
      <c r="AC721">
        <f>VLOOKUP(I721,Weather!F:K,6,)</f>
        <v>1</v>
      </c>
    </row>
    <row r="722" spans="1:29" x14ac:dyDescent="0.25">
      <c r="A722" t="s">
        <v>7</v>
      </c>
      <c r="B722" t="s">
        <v>5</v>
      </c>
      <c r="C722" s="1">
        <v>42052.484722222223</v>
      </c>
      <c r="D722" s="3">
        <f t="shared" si="88"/>
        <v>2015</v>
      </c>
      <c r="E722" s="3">
        <f t="shared" si="91"/>
        <v>2</v>
      </c>
      <c r="F722" s="3">
        <f t="shared" si="92"/>
        <v>11</v>
      </c>
      <c r="G722" s="3">
        <f t="shared" si="93"/>
        <v>17</v>
      </c>
      <c r="H722" s="3" t="str">
        <f t="shared" si="94"/>
        <v>2015211</v>
      </c>
      <c r="I722" s="3" t="str">
        <f t="shared" si="95"/>
        <v>201521117</v>
      </c>
      <c r="J722">
        <v>157</v>
      </c>
      <c r="K722">
        <v>94.2</v>
      </c>
      <c r="L722" t="str">
        <f>VLOOKUP(C722,List!$A$2:$C$2089,3,)</f>
        <v>Bond Street</v>
      </c>
      <c r="M722" t="str">
        <f>VLOOKUP(C722,List!$A$2:$C$2089,2,)</f>
        <v>Jubilee</v>
      </c>
      <c r="N722" t="str">
        <f t="shared" si="89"/>
        <v>Bond Street|Jubilee</v>
      </c>
      <c r="O722">
        <f>VLOOKUP(N722,Depth!$A$2:$F$427,3,)</f>
        <v>22</v>
      </c>
      <c r="P722">
        <f>VLOOKUP(N722,Depth!$A$2:$F$427,5,)</f>
        <v>91</v>
      </c>
      <c r="Q722">
        <f>VLOOKUP(N722,Depth!$A$2:$F$427,6,)</f>
        <v>31</v>
      </c>
      <c r="R722">
        <f>VLOOKUP(L722,longitude_latitude!C:J,7,)</f>
        <v>-0.14807688399999999</v>
      </c>
      <c r="S722">
        <f>VLOOKUP(L722,longitude_latitude!C:J,8,)</f>
        <v>51.513870330000003</v>
      </c>
      <c r="T722">
        <f t="shared" si="90"/>
        <v>-7.6280134012464513</v>
      </c>
      <c r="U722">
        <f>VLOOKUP(M722,LINE!$A$2:$B$13,2,)</f>
        <v>7</v>
      </c>
      <c r="V722">
        <f>VLOOKUP(L722,Entry_exit!B:P,4,)</f>
        <v>57022</v>
      </c>
      <c r="W722">
        <f>2020 - VLOOKUP(L722, age!$A:$D,4,)</f>
        <v>120</v>
      </c>
      <c r="X722">
        <f>VLOOKUP(H722,'air-quality-london-time-of-day'!E:G,3,FALSE)</f>
        <v>14.4</v>
      </c>
      <c r="Y722">
        <f>VLOOKUP(I722,Weather!F:K,2,)</f>
        <v>6.8852459016393652</v>
      </c>
      <c r="Z722">
        <f>VLOOKUP(I722,Weather!F:K,3,)</f>
        <v>0.28000000000000003</v>
      </c>
      <c r="AA722">
        <f>VLOOKUP(I722,Weather!F:K,4,)</f>
        <v>0.6</v>
      </c>
      <c r="AB722">
        <f>VLOOKUP(I722,Weather!F:K,5,)</f>
        <v>1038</v>
      </c>
      <c r="AC722">
        <f>VLOOKUP(I722,Weather!F:K,6,)</f>
        <v>1</v>
      </c>
    </row>
    <row r="723" spans="1:29" x14ac:dyDescent="0.25">
      <c r="A723" t="s">
        <v>7</v>
      </c>
      <c r="B723" t="s">
        <v>5</v>
      </c>
      <c r="C723" s="1">
        <v>42052.48541666667</v>
      </c>
      <c r="D723" s="3">
        <f t="shared" si="88"/>
        <v>2015</v>
      </c>
      <c r="E723" s="3">
        <f t="shared" si="91"/>
        <v>2</v>
      </c>
      <c r="F723" s="3">
        <f t="shared" si="92"/>
        <v>11</v>
      </c>
      <c r="G723" s="3">
        <f t="shared" si="93"/>
        <v>17</v>
      </c>
      <c r="H723" s="3" t="str">
        <f t="shared" si="94"/>
        <v>2015211</v>
      </c>
      <c r="I723" s="3" t="str">
        <f t="shared" si="95"/>
        <v>201521117</v>
      </c>
      <c r="J723">
        <v>127</v>
      </c>
      <c r="K723">
        <v>76.2</v>
      </c>
      <c r="L723" t="str">
        <f>VLOOKUP(C723,List!$A$2:$C$2089,3,)</f>
        <v>Bond Street</v>
      </c>
      <c r="M723" t="str">
        <f>VLOOKUP(C723,List!$A$2:$C$2089,2,)</f>
        <v>Jubilee</v>
      </c>
      <c r="N723" t="str">
        <f t="shared" si="89"/>
        <v>Bond Street|Jubilee</v>
      </c>
      <c r="O723">
        <f>VLOOKUP(N723,Depth!$A$2:$F$427,3,)</f>
        <v>22</v>
      </c>
      <c r="P723">
        <f>VLOOKUP(N723,Depth!$A$2:$F$427,5,)</f>
        <v>91</v>
      </c>
      <c r="Q723">
        <f>VLOOKUP(N723,Depth!$A$2:$F$427,6,)</f>
        <v>31</v>
      </c>
      <c r="R723">
        <f>VLOOKUP(L723,longitude_latitude!C:J,7,)</f>
        <v>-0.14807688399999999</v>
      </c>
      <c r="S723">
        <f>VLOOKUP(L723,longitude_latitude!C:J,8,)</f>
        <v>51.513870330000003</v>
      </c>
      <c r="T723">
        <f t="shared" si="90"/>
        <v>-7.6280134012464513</v>
      </c>
      <c r="U723">
        <f>VLOOKUP(M723,LINE!$A$2:$B$13,2,)</f>
        <v>7</v>
      </c>
      <c r="V723">
        <f>VLOOKUP(L723,Entry_exit!B:P,4,)</f>
        <v>57022</v>
      </c>
      <c r="W723">
        <f>2020 - VLOOKUP(L723, age!$A:$D,4,)</f>
        <v>120</v>
      </c>
      <c r="X723">
        <f>VLOOKUP(H723,'air-quality-london-time-of-day'!E:G,3,FALSE)</f>
        <v>14.4</v>
      </c>
      <c r="Y723">
        <f>VLOOKUP(I723,Weather!F:K,2,)</f>
        <v>6.8852459016393652</v>
      </c>
      <c r="Z723">
        <f>VLOOKUP(I723,Weather!F:K,3,)</f>
        <v>0.28000000000000003</v>
      </c>
      <c r="AA723">
        <f>VLOOKUP(I723,Weather!F:K,4,)</f>
        <v>0.6</v>
      </c>
      <c r="AB723">
        <f>VLOOKUP(I723,Weather!F:K,5,)</f>
        <v>1038</v>
      </c>
      <c r="AC723">
        <f>VLOOKUP(I723,Weather!F:K,6,)</f>
        <v>1</v>
      </c>
    </row>
    <row r="724" spans="1:29" x14ac:dyDescent="0.25">
      <c r="A724" t="s">
        <v>7</v>
      </c>
      <c r="B724" t="s">
        <v>5</v>
      </c>
      <c r="C724" s="1">
        <v>42052.486111111109</v>
      </c>
      <c r="D724" s="3">
        <f t="shared" si="88"/>
        <v>2015</v>
      </c>
      <c r="E724" s="3">
        <f t="shared" si="91"/>
        <v>2</v>
      </c>
      <c r="F724" s="3">
        <f t="shared" si="92"/>
        <v>11</v>
      </c>
      <c r="G724" s="3">
        <f t="shared" si="93"/>
        <v>17</v>
      </c>
      <c r="H724" s="3" t="str">
        <f t="shared" si="94"/>
        <v>2015211</v>
      </c>
      <c r="I724" s="3" t="str">
        <f t="shared" si="95"/>
        <v>201521117</v>
      </c>
      <c r="J724">
        <v>122</v>
      </c>
      <c r="K724">
        <v>73.2</v>
      </c>
      <c r="L724" t="str">
        <f>VLOOKUP(C724,List!$A$2:$C$2089,3,)</f>
        <v>Baker Street</v>
      </c>
      <c r="M724" t="str">
        <f>VLOOKUP(C724,List!$A$2:$C$2089,2,)</f>
        <v>Jubilee</v>
      </c>
      <c r="N724" t="str">
        <f t="shared" si="89"/>
        <v>Baker Street|Jubilee</v>
      </c>
      <c r="O724">
        <f>VLOOKUP(N724,Depth!$A$2:$F$427,3,)</f>
        <v>27</v>
      </c>
      <c r="P724">
        <f>VLOOKUP(N724,Depth!$A$2:$F$427,5,)</f>
        <v>105.85</v>
      </c>
      <c r="Q724">
        <f>VLOOKUP(N724,Depth!$A$2:$F$427,6,)</f>
        <v>21.15</v>
      </c>
      <c r="R724">
        <f>VLOOKUP(L724,longitude_latitude!C:J,7,)</f>
        <v>-0.155454387</v>
      </c>
      <c r="S724">
        <f>VLOOKUP(L724,longitude_latitude!C:J,8,)</f>
        <v>51.522493869999998</v>
      </c>
      <c r="T724">
        <f t="shared" si="90"/>
        <v>-8.0093977012721069</v>
      </c>
      <c r="U724">
        <f>VLOOKUP(M724,LINE!$A$2:$B$13,2,)</f>
        <v>7</v>
      </c>
      <c r="V724">
        <f>VLOOKUP(L724,Entry_exit!B:P,4,)</f>
        <v>47234</v>
      </c>
      <c r="W724">
        <f>2020 - VLOOKUP(L724, age!$A:$D,4,)</f>
        <v>114</v>
      </c>
      <c r="X724">
        <f>VLOOKUP(H724,'air-quality-london-time-of-day'!E:G,3,FALSE)</f>
        <v>14.4</v>
      </c>
      <c r="Y724">
        <f>VLOOKUP(I724,Weather!F:K,2,)</f>
        <v>6.8852459016393652</v>
      </c>
      <c r="Z724">
        <f>VLOOKUP(I724,Weather!F:K,3,)</f>
        <v>0.28000000000000003</v>
      </c>
      <c r="AA724">
        <f>VLOOKUP(I724,Weather!F:K,4,)</f>
        <v>0.6</v>
      </c>
      <c r="AB724">
        <f>VLOOKUP(I724,Weather!F:K,5,)</f>
        <v>1038</v>
      </c>
      <c r="AC724">
        <f>VLOOKUP(I724,Weather!F:K,6,)</f>
        <v>1</v>
      </c>
    </row>
    <row r="725" spans="1:29" x14ac:dyDescent="0.25">
      <c r="A725" t="s">
        <v>7</v>
      </c>
      <c r="B725" t="s">
        <v>5</v>
      </c>
      <c r="C725" s="1">
        <v>42052.486805555556</v>
      </c>
      <c r="D725" s="3">
        <f t="shared" si="88"/>
        <v>2015</v>
      </c>
      <c r="E725" s="3">
        <f t="shared" si="91"/>
        <v>2</v>
      </c>
      <c r="F725" s="3">
        <f t="shared" si="92"/>
        <v>11</v>
      </c>
      <c r="G725" s="3">
        <f t="shared" si="93"/>
        <v>17</v>
      </c>
      <c r="H725" s="3" t="str">
        <f t="shared" si="94"/>
        <v>2015211</v>
      </c>
      <c r="I725" s="3" t="str">
        <f t="shared" si="95"/>
        <v>201521117</v>
      </c>
      <c r="J725">
        <v>128</v>
      </c>
      <c r="K725">
        <v>76.8</v>
      </c>
      <c r="L725" t="str">
        <f>VLOOKUP(C725,List!$A$2:$C$2089,3,)</f>
        <v>Baker Street</v>
      </c>
      <c r="M725" t="str">
        <f>VLOOKUP(C725,List!$A$2:$C$2089,2,)</f>
        <v>Jubilee</v>
      </c>
      <c r="N725" t="str">
        <f t="shared" si="89"/>
        <v>Baker Street|Jubilee</v>
      </c>
      <c r="O725">
        <f>VLOOKUP(N725,Depth!$A$2:$F$427,3,)</f>
        <v>27</v>
      </c>
      <c r="P725">
        <f>VLOOKUP(N725,Depth!$A$2:$F$427,5,)</f>
        <v>105.85</v>
      </c>
      <c r="Q725">
        <f>VLOOKUP(N725,Depth!$A$2:$F$427,6,)</f>
        <v>21.15</v>
      </c>
      <c r="R725">
        <f>VLOOKUP(L725,longitude_latitude!C:J,7,)</f>
        <v>-0.155454387</v>
      </c>
      <c r="S725">
        <f>VLOOKUP(L725,longitude_latitude!C:J,8,)</f>
        <v>51.522493869999998</v>
      </c>
      <c r="T725">
        <f t="shared" si="90"/>
        <v>-8.0093977012721069</v>
      </c>
      <c r="U725">
        <f>VLOOKUP(M725,LINE!$A$2:$B$13,2,)</f>
        <v>7</v>
      </c>
      <c r="V725">
        <f>VLOOKUP(L725,Entry_exit!B:P,4,)</f>
        <v>47234</v>
      </c>
      <c r="W725">
        <f>2020 - VLOOKUP(L725, age!$A:$D,4,)</f>
        <v>114</v>
      </c>
      <c r="X725">
        <f>VLOOKUP(H725,'air-quality-london-time-of-day'!E:G,3,FALSE)</f>
        <v>14.4</v>
      </c>
      <c r="Y725">
        <f>VLOOKUP(I725,Weather!F:K,2,)</f>
        <v>6.8852459016393652</v>
      </c>
      <c r="Z725">
        <f>VLOOKUP(I725,Weather!F:K,3,)</f>
        <v>0.28000000000000003</v>
      </c>
      <c r="AA725">
        <f>VLOOKUP(I725,Weather!F:K,4,)</f>
        <v>0.6</v>
      </c>
      <c r="AB725">
        <f>VLOOKUP(I725,Weather!F:K,5,)</f>
        <v>1038</v>
      </c>
      <c r="AC725">
        <f>VLOOKUP(I725,Weather!F:K,6,)</f>
        <v>1</v>
      </c>
    </row>
    <row r="726" spans="1:29" x14ac:dyDescent="0.25">
      <c r="A726" t="s">
        <v>7</v>
      </c>
      <c r="B726" t="s">
        <v>5</v>
      </c>
      <c r="C726" s="1">
        <v>42052.487500000003</v>
      </c>
      <c r="D726" s="3">
        <f t="shared" si="88"/>
        <v>2015</v>
      </c>
      <c r="E726" s="3">
        <f t="shared" si="91"/>
        <v>2</v>
      </c>
      <c r="F726" s="3">
        <f t="shared" si="92"/>
        <v>11</v>
      </c>
      <c r="G726" s="3">
        <f t="shared" si="93"/>
        <v>17</v>
      </c>
      <c r="H726" s="3" t="str">
        <f t="shared" si="94"/>
        <v>2015211</v>
      </c>
      <c r="I726" s="3" t="str">
        <f t="shared" si="95"/>
        <v>201521117</v>
      </c>
      <c r="J726">
        <v>152</v>
      </c>
      <c r="K726">
        <v>91.2</v>
      </c>
      <c r="L726" t="str">
        <f>VLOOKUP(C726,List!$A$2:$C$2089,3,)</f>
        <v>Baker Street</v>
      </c>
      <c r="M726" t="str">
        <f>VLOOKUP(C726,List!$A$2:$C$2089,2,)</f>
        <v>Jubilee</v>
      </c>
      <c r="N726" t="str">
        <f t="shared" si="89"/>
        <v>Baker Street|Jubilee</v>
      </c>
      <c r="O726">
        <f>VLOOKUP(N726,Depth!$A$2:$F$427,3,)</f>
        <v>27</v>
      </c>
      <c r="P726">
        <f>VLOOKUP(N726,Depth!$A$2:$F$427,5,)</f>
        <v>105.85</v>
      </c>
      <c r="Q726">
        <f>VLOOKUP(N726,Depth!$A$2:$F$427,6,)</f>
        <v>21.15</v>
      </c>
      <c r="R726">
        <f>VLOOKUP(L726,longitude_latitude!C:J,7,)</f>
        <v>-0.155454387</v>
      </c>
      <c r="S726">
        <f>VLOOKUP(L726,longitude_latitude!C:J,8,)</f>
        <v>51.522493869999998</v>
      </c>
      <c r="T726">
        <f t="shared" si="90"/>
        <v>-8.0093977012721069</v>
      </c>
      <c r="U726">
        <f>VLOOKUP(M726,LINE!$A$2:$B$13,2,)</f>
        <v>7</v>
      </c>
      <c r="V726">
        <f>VLOOKUP(L726,Entry_exit!B:P,4,)</f>
        <v>47234</v>
      </c>
      <c r="W726">
        <f>2020 - VLOOKUP(L726, age!$A:$D,4,)</f>
        <v>114</v>
      </c>
      <c r="X726">
        <f>VLOOKUP(H726,'air-quality-london-time-of-day'!E:G,3,FALSE)</f>
        <v>14.4</v>
      </c>
      <c r="Y726">
        <f>VLOOKUP(I726,Weather!F:K,2,)</f>
        <v>6.8852459016393652</v>
      </c>
      <c r="Z726">
        <f>VLOOKUP(I726,Weather!F:K,3,)</f>
        <v>0.28000000000000003</v>
      </c>
      <c r="AA726">
        <f>VLOOKUP(I726,Weather!F:K,4,)</f>
        <v>0.6</v>
      </c>
      <c r="AB726">
        <f>VLOOKUP(I726,Weather!F:K,5,)</f>
        <v>1038</v>
      </c>
      <c r="AC726">
        <f>VLOOKUP(I726,Weather!F:K,6,)</f>
        <v>1</v>
      </c>
    </row>
    <row r="727" spans="1:29" x14ac:dyDescent="0.25">
      <c r="A727" t="s">
        <v>7</v>
      </c>
      <c r="B727" t="s">
        <v>5</v>
      </c>
      <c r="C727" s="1">
        <v>42052.488194444442</v>
      </c>
      <c r="D727" s="3">
        <f t="shared" si="88"/>
        <v>2015</v>
      </c>
      <c r="E727" s="3">
        <f t="shared" si="91"/>
        <v>2</v>
      </c>
      <c r="F727" s="3">
        <f t="shared" si="92"/>
        <v>11</v>
      </c>
      <c r="G727" s="3">
        <f t="shared" si="93"/>
        <v>17</v>
      </c>
      <c r="H727" s="3" t="str">
        <f t="shared" si="94"/>
        <v>2015211</v>
      </c>
      <c r="I727" s="3" t="str">
        <f t="shared" si="95"/>
        <v>201521117</v>
      </c>
      <c r="J727">
        <v>129</v>
      </c>
      <c r="K727">
        <v>77.400000000000006</v>
      </c>
      <c r="L727" t="str">
        <f>VLOOKUP(C727,List!$A$2:$C$2089,3,)</f>
        <v>St. John's Wood</v>
      </c>
      <c r="M727" t="str">
        <f>VLOOKUP(C727,List!$A$2:$C$2089,2,)</f>
        <v>Jubilee</v>
      </c>
      <c r="N727" t="str">
        <f t="shared" si="89"/>
        <v>St. John's Wood|Jubilee</v>
      </c>
      <c r="O727">
        <f>VLOOKUP(N727,Depth!$A$2:$F$427,3,)</f>
        <v>49</v>
      </c>
      <c r="P727">
        <f>VLOOKUP(N727,Depth!$A$2:$F$427,5,)</f>
        <v>131.44</v>
      </c>
      <c r="Q727">
        <f>VLOOKUP(N727,Depth!$A$2:$F$427,6,)</f>
        <v>17.559999999999999</v>
      </c>
      <c r="R727">
        <f>VLOOKUP(L727,longitude_latitude!C:J,7,)</f>
        <v>-0.17254524800000001</v>
      </c>
      <c r="S727">
        <f>VLOOKUP(L727,longitude_latitude!C:J,8,)</f>
        <v>51.534698519999999</v>
      </c>
      <c r="T727">
        <f t="shared" si="90"/>
        <v>-8.8920673367386343</v>
      </c>
      <c r="U727">
        <f>VLOOKUP(M727,LINE!$A$2:$B$13,2,)</f>
        <v>7</v>
      </c>
      <c r="V727">
        <f>VLOOKUP(L727,Entry_exit!B:P,4,)</f>
        <v>12600</v>
      </c>
      <c r="W727">
        <f>2020 - VLOOKUP(L727, age!$A:$D,4,)</f>
        <v>81</v>
      </c>
      <c r="X727">
        <f>VLOOKUP(H727,'air-quality-london-time-of-day'!E:G,3,FALSE)</f>
        <v>14.4</v>
      </c>
      <c r="Y727">
        <f>VLOOKUP(I727,Weather!F:K,2,)</f>
        <v>6.8852459016393652</v>
      </c>
      <c r="Z727">
        <f>VLOOKUP(I727,Weather!F:K,3,)</f>
        <v>0.28000000000000003</v>
      </c>
      <c r="AA727">
        <f>VLOOKUP(I727,Weather!F:K,4,)</f>
        <v>0.6</v>
      </c>
      <c r="AB727">
        <f>VLOOKUP(I727,Weather!F:K,5,)</f>
        <v>1038</v>
      </c>
      <c r="AC727">
        <f>VLOOKUP(I727,Weather!F:K,6,)</f>
        <v>1</v>
      </c>
    </row>
    <row r="728" spans="1:29" x14ac:dyDescent="0.25">
      <c r="A728" t="s">
        <v>7</v>
      </c>
      <c r="B728" t="s">
        <v>5</v>
      </c>
      <c r="C728" s="1">
        <v>42052.488888888889</v>
      </c>
      <c r="D728" s="3">
        <f t="shared" si="88"/>
        <v>2015</v>
      </c>
      <c r="E728" s="3">
        <f t="shared" si="91"/>
        <v>2</v>
      </c>
      <c r="F728" s="3">
        <f t="shared" si="92"/>
        <v>11</v>
      </c>
      <c r="G728" s="3">
        <f t="shared" si="93"/>
        <v>17</v>
      </c>
      <c r="H728" s="3" t="str">
        <f t="shared" si="94"/>
        <v>2015211</v>
      </c>
      <c r="I728" s="3" t="str">
        <f t="shared" si="95"/>
        <v>201521117</v>
      </c>
      <c r="J728">
        <v>155</v>
      </c>
      <c r="K728">
        <v>93</v>
      </c>
      <c r="L728" t="str">
        <f>VLOOKUP(C728,List!$A$2:$C$2089,3,)</f>
        <v>Swiss Cottage</v>
      </c>
      <c r="M728" t="str">
        <f>VLOOKUP(C728,List!$A$2:$C$2089,2,)</f>
        <v>Jubilee</v>
      </c>
      <c r="N728" t="str">
        <f t="shared" si="89"/>
        <v>Swiss Cottage|Jubilee</v>
      </c>
      <c r="O728">
        <f>VLOOKUP(N728,Depth!$A$2:$F$427,3,)</f>
        <v>57</v>
      </c>
      <c r="P728">
        <f>VLOOKUP(N728,Depth!$A$2:$F$427,5,)</f>
        <v>140.11000000000001</v>
      </c>
      <c r="Q728">
        <f>VLOOKUP(N728,Depth!$A$2:$F$427,6,)</f>
        <v>16.89</v>
      </c>
      <c r="R728">
        <f>VLOOKUP(L728,longitude_latitude!C:J,7,)</f>
        <v>-0.17323723899999999</v>
      </c>
      <c r="S728">
        <f>VLOOKUP(L728,longitude_latitude!C:J,8,)</f>
        <v>51.543199979999997</v>
      </c>
      <c r="T728">
        <f t="shared" si="90"/>
        <v>-8.9292016537600549</v>
      </c>
      <c r="U728">
        <f>VLOOKUP(M728,LINE!$A$2:$B$13,2,)</f>
        <v>7</v>
      </c>
      <c r="V728">
        <f>VLOOKUP(L728,Entry_exit!B:P,4,)</f>
        <v>12680</v>
      </c>
      <c r="W728">
        <f>2020 - VLOOKUP(L728, age!$A:$D,4,)</f>
        <v>81</v>
      </c>
      <c r="X728">
        <f>VLOOKUP(H728,'air-quality-london-time-of-day'!E:G,3,FALSE)</f>
        <v>14.4</v>
      </c>
      <c r="Y728">
        <f>VLOOKUP(I728,Weather!F:K,2,)</f>
        <v>6.8852459016393652</v>
      </c>
      <c r="Z728">
        <f>VLOOKUP(I728,Weather!F:K,3,)</f>
        <v>0.28000000000000003</v>
      </c>
      <c r="AA728">
        <f>VLOOKUP(I728,Weather!F:K,4,)</f>
        <v>0.6</v>
      </c>
      <c r="AB728">
        <f>VLOOKUP(I728,Weather!F:K,5,)</f>
        <v>1038</v>
      </c>
      <c r="AC728">
        <f>VLOOKUP(I728,Weather!F:K,6,)</f>
        <v>1</v>
      </c>
    </row>
    <row r="729" spans="1:29" x14ac:dyDescent="0.25">
      <c r="A729" t="s">
        <v>7</v>
      </c>
      <c r="B729" t="s">
        <v>5</v>
      </c>
      <c r="C729" s="1">
        <v>42052.489583333336</v>
      </c>
      <c r="D729" s="3">
        <f t="shared" si="88"/>
        <v>2015</v>
      </c>
      <c r="E729" s="3">
        <f t="shared" si="91"/>
        <v>2</v>
      </c>
      <c r="F729" s="3">
        <f t="shared" si="92"/>
        <v>11</v>
      </c>
      <c r="G729" s="3">
        <f t="shared" si="93"/>
        <v>17</v>
      </c>
      <c r="H729" s="3" t="str">
        <f t="shared" si="94"/>
        <v>2015211</v>
      </c>
      <c r="I729" s="3" t="str">
        <f t="shared" si="95"/>
        <v>201521117</v>
      </c>
      <c r="J729">
        <v>106</v>
      </c>
      <c r="K729">
        <v>63.6</v>
      </c>
      <c r="L729" t="str">
        <f>VLOOKUP(C729,List!$A$2:$C$2089,3,)</f>
        <v>Swiss Cottage</v>
      </c>
      <c r="M729" t="str">
        <f>VLOOKUP(C729,List!$A$2:$C$2089,2,)</f>
        <v>Jubilee</v>
      </c>
      <c r="N729" t="str">
        <f t="shared" si="89"/>
        <v>Swiss Cottage|Jubilee</v>
      </c>
      <c r="O729">
        <f>VLOOKUP(N729,Depth!$A$2:$F$427,3,)</f>
        <v>57</v>
      </c>
      <c r="P729">
        <f>VLOOKUP(N729,Depth!$A$2:$F$427,5,)</f>
        <v>140.11000000000001</v>
      </c>
      <c r="Q729">
        <f>VLOOKUP(N729,Depth!$A$2:$F$427,6,)</f>
        <v>16.89</v>
      </c>
      <c r="R729">
        <f>VLOOKUP(L729,longitude_latitude!C:J,7,)</f>
        <v>-0.17323723899999999</v>
      </c>
      <c r="S729">
        <f>VLOOKUP(L729,longitude_latitude!C:J,8,)</f>
        <v>51.543199979999997</v>
      </c>
      <c r="T729">
        <f t="shared" si="90"/>
        <v>-8.9292016537600549</v>
      </c>
      <c r="U729">
        <f>VLOOKUP(M729,LINE!$A$2:$B$13,2,)</f>
        <v>7</v>
      </c>
      <c r="V729">
        <f>VLOOKUP(L729,Entry_exit!B:P,4,)</f>
        <v>12680</v>
      </c>
      <c r="W729">
        <f>2020 - VLOOKUP(L729, age!$A:$D,4,)</f>
        <v>81</v>
      </c>
      <c r="X729">
        <f>VLOOKUP(H729,'air-quality-london-time-of-day'!E:G,3,FALSE)</f>
        <v>14.4</v>
      </c>
      <c r="Y729">
        <f>VLOOKUP(I729,Weather!F:K,2,)</f>
        <v>6.8852459016393652</v>
      </c>
      <c r="Z729">
        <f>VLOOKUP(I729,Weather!F:K,3,)</f>
        <v>0.28000000000000003</v>
      </c>
      <c r="AA729">
        <f>VLOOKUP(I729,Weather!F:K,4,)</f>
        <v>0.6</v>
      </c>
      <c r="AB729">
        <f>VLOOKUP(I729,Weather!F:K,5,)</f>
        <v>1038</v>
      </c>
      <c r="AC729">
        <f>VLOOKUP(I729,Weather!F:K,6,)</f>
        <v>1</v>
      </c>
    </row>
    <row r="730" spans="1:29" x14ac:dyDescent="0.25">
      <c r="A730" t="s">
        <v>7</v>
      </c>
      <c r="B730" t="s">
        <v>5</v>
      </c>
      <c r="C730" s="1">
        <v>42052.490277777775</v>
      </c>
      <c r="D730" s="3">
        <f t="shared" si="88"/>
        <v>2015</v>
      </c>
      <c r="E730" s="3">
        <f t="shared" si="91"/>
        <v>2</v>
      </c>
      <c r="F730" s="3">
        <f t="shared" si="92"/>
        <v>11</v>
      </c>
      <c r="G730" s="3">
        <f t="shared" si="93"/>
        <v>17</v>
      </c>
      <c r="H730" s="3" t="str">
        <f t="shared" si="94"/>
        <v>2015211</v>
      </c>
      <c r="I730" s="3" t="str">
        <f t="shared" si="95"/>
        <v>201521117</v>
      </c>
      <c r="J730">
        <v>72</v>
      </c>
      <c r="K730">
        <v>43.2</v>
      </c>
      <c r="L730" t="str">
        <f>VLOOKUP(C730,List!$A$2:$C$2089,3,)</f>
        <v>Finchley Road</v>
      </c>
      <c r="M730" t="str">
        <f>VLOOKUP(C730,List!$A$2:$C$2089,2,)</f>
        <v>Jubilee</v>
      </c>
      <c r="N730" t="str">
        <f t="shared" si="89"/>
        <v>Finchley Road|Jubilee</v>
      </c>
      <c r="O730">
        <f>VLOOKUP(N730,Depth!$A$2:$F$427,3,)</f>
        <v>52</v>
      </c>
      <c r="P730">
        <f>VLOOKUP(N730,Depth!$A$2:$F$427,5,)</f>
        <v>148.69999999999999</v>
      </c>
      <c r="Q730">
        <f>VLOOKUP(N730,Depth!$A$2:$F$427,6,)</f>
        <v>3.3</v>
      </c>
      <c r="R730">
        <f>VLOOKUP(L730,longitude_latitude!C:J,7,)</f>
        <v>-0.17948951099999999</v>
      </c>
      <c r="S730">
        <f>VLOOKUP(L730,longitude_latitude!C:J,8,)</f>
        <v>51.546725889999998</v>
      </c>
      <c r="T730">
        <f t="shared" si="90"/>
        <v>-9.2520966236471391</v>
      </c>
      <c r="U730">
        <f>VLOOKUP(M730,LINE!$A$2:$B$13,2,)</f>
        <v>7</v>
      </c>
      <c r="V730">
        <f>VLOOKUP(L730,Entry_exit!B:P,4,)</f>
        <v>15958</v>
      </c>
      <c r="W730">
        <f>2020 - VLOOKUP(L730, age!$A:$D,4,)</f>
        <v>141</v>
      </c>
      <c r="X730">
        <f>VLOOKUP(H730,'air-quality-london-time-of-day'!E:G,3,FALSE)</f>
        <v>14.4</v>
      </c>
      <c r="Y730">
        <f>VLOOKUP(I730,Weather!F:K,2,)</f>
        <v>6.8852459016393652</v>
      </c>
      <c r="Z730">
        <f>VLOOKUP(I730,Weather!F:K,3,)</f>
        <v>0.28000000000000003</v>
      </c>
      <c r="AA730">
        <f>VLOOKUP(I730,Weather!F:K,4,)</f>
        <v>0.6</v>
      </c>
      <c r="AB730">
        <f>VLOOKUP(I730,Weather!F:K,5,)</f>
        <v>1038</v>
      </c>
      <c r="AC730">
        <f>VLOOKUP(I730,Weather!F:K,6,)</f>
        <v>1</v>
      </c>
    </row>
    <row r="731" spans="1:29" x14ac:dyDescent="0.25">
      <c r="A731" t="s">
        <v>7</v>
      </c>
      <c r="B731" t="s">
        <v>5</v>
      </c>
      <c r="C731" s="1">
        <v>42052.490972222222</v>
      </c>
      <c r="D731" s="3">
        <f t="shared" si="88"/>
        <v>2015</v>
      </c>
      <c r="E731" s="3">
        <f t="shared" si="91"/>
        <v>2</v>
      </c>
      <c r="F731" s="3">
        <f t="shared" si="92"/>
        <v>11</v>
      </c>
      <c r="G731" s="3">
        <f t="shared" si="93"/>
        <v>17</v>
      </c>
      <c r="H731" s="3" t="str">
        <f t="shared" si="94"/>
        <v>2015211</v>
      </c>
      <c r="I731" s="3" t="str">
        <f t="shared" si="95"/>
        <v>201521117</v>
      </c>
      <c r="J731">
        <v>41</v>
      </c>
      <c r="K731">
        <v>24.6</v>
      </c>
      <c r="L731" t="str">
        <f>VLOOKUP(C731,List!$A$2:$C$2089,3,)</f>
        <v>West Hampstead</v>
      </c>
      <c r="M731" t="str">
        <f>VLOOKUP(C731,List!$A$2:$C$2089,2,)</f>
        <v>Jubilee</v>
      </c>
      <c r="N731" t="str">
        <f t="shared" si="89"/>
        <v>West Hampstead|Jubilee</v>
      </c>
      <c r="O731">
        <f>VLOOKUP(N731,Depth!$A$2:$F$427,3,)</f>
        <v>56</v>
      </c>
      <c r="P731">
        <f>VLOOKUP(N731,Depth!$A$2:$F$427,5,)</f>
        <v>150.5</v>
      </c>
      <c r="Q731">
        <f>VLOOKUP(N731,Depth!$A$2:$F$427,6,)</f>
        <v>5.5</v>
      </c>
      <c r="R731">
        <f>VLOOKUP(L731,longitude_latitude!C:J,7,)</f>
        <v>-0.18856862699999999</v>
      </c>
      <c r="S731">
        <f>VLOOKUP(L731,longitude_latitude!C:J,8,)</f>
        <v>51.546297070000001</v>
      </c>
      <c r="T731">
        <f t="shared" si="90"/>
        <v>-9.7200144654240219</v>
      </c>
      <c r="U731">
        <f>VLOOKUP(M731,LINE!$A$2:$B$13,2,)</f>
        <v>7</v>
      </c>
      <c r="V731">
        <f>VLOOKUP(L731,Entry_exit!B:P,4,)</f>
        <v>18346</v>
      </c>
      <c r="W731">
        <f>2020 - VLOOKUP(L731, age!$A:$D,4,)</f>
        <v>141</v>
      </c>
      <c r="X731">
        <f>VLOOKUP(H731,'air-quality-london-time-of-day'!E:G,3,FALSE)</f>
        <v>14.4</v>
      </c>
      <c r="Y731">
        <f>VLOOKUP(I731,Weather!F:K,2,)</f>
        <v>6.8852459016393652</v>
      </c>
      <c r="Z731">
        <f>VLOOKUP(I731,Weather!F:K,3,)</f>
        <v>0.28000000000000003</v>
      </c>
      <c r="AA731">
        <f>VLOOKUP(I731,Weather!F:K,4,)</f>
        <v>0.6</v>
      </c>
      <c r="AB731">
        <f>VLOOKUP(I731,Weather!F:K,5,)</f>
        <v>1038</v>
      </c>
      <c r="AC731">
        <f>VLOOKUP(I731,Weather!F:K,6,)</f>
        <v>1</v>
      </c>
    </row>
    <row r="732" spans="1:29" x14ac:dyDescent="0.25">
      <c r="A732" t="s">
        <v>7</v>
      </c>
      <c r="B732" t="s">
        <v>5</v>
      </c>
      <c r="C732" s="1">
        <v>42052.491666666669</v>
      </c>
      <c r="D732" s="3">
        <f t="shared" si="88"/>
        <v>2015</v>
      </c>
      <c r="E732" s="3">
        <f t="shared" si="91"/>
        <v>2</v>
      </c>
      <c r="F732" s="3">
        <f t="shared" si="92"/>
        <v>11</v>
      </c>
      <c r="G732" s="3">
        <f t="shared" si="93"/>
        <v>17</v>
      </c>
      <c r="H732" s="3" t="str">
        <f t="shared" si="94"/>
        <v>2015211</v>
      </c>
      <c r="I732" s="3" t="str">
        <f t="shared" si="95"/>
        <v>201521117</v>
      </c>
      <c r="J732">
        <v>25</v>
      </c>
      <c r="K732">
        <v>15</v>
      </c>
      <c r="L732" t="str">
        <f>VLOOKUP(C732,List!$A$2:$C$2089,3,)</f>
        <v>West Hampstead</v>
      </c>
      <c r="M732" t="str">
        <f>VLOOKUP(C732,List!$A$2:$C$2089,2,)</f>
        <v>Jubilee</v>
      </c>
      <c r="N732" t="str">
        <f t="shared" si="89"/>
        <v>West Hampstead|Jubilee</v>
      </c>
      <c r="O732">
        <f>VLOOKUP(N732,Depth!$A$2:$F$427,3,)</f>
        <v>56</v>
      </c>
      <c r="P732">
        <f>VLOOKUP(N732,Depth!$A$2:$F$427,5,)</f>
        <v>150.5</v>
      </c>
      <c r="Q732">
        <f>VLOOKUP(N732,Depth!$A$2:$F$427,6,)</f>
        <v>5.5</v>
      </c>
      <c r="R732">
        <f>VLOOKUP(L732,longitude_latitude!C:J,7,)</f>
        <v>-0.18856862699999999</v>
      </c>
      <c r="S732">
        <f>VLOOKUP(L732,longitude_latitude!C:J,8,)</f>
        <v>51.546297070000001</v>
      </c>
      <c r="T732">
        <f t="shared" si="90"/>
        <v>-9.7200144654240219</v>
      </c>
      <c r="U732">
        <f>VLOOKUP(M732,LINE!$A$2:$B$13,2,)</f>
        <v>7</v>
      </c>
      <c r="V732">
        <f>VLOOKUP(L732,Entry_exit!B:P,4,)</f>
        <v>18346</v>
      </c>
      <c r="W732">
        <f>2020 - VLOOKUP(L732, age!$A:$D,4,)</f>
        <v>141</v>
      </c>
      <c r="X732">
        <f>VLOOKUP(H732,'air-quality-london-time-of-day'!E:G,3,FALSE)</f>
        <v>14.4</v>
      </c>
      <c r="Y732">
        <f>VLOOKUP(I732,Weather!F:K,2,)</f>
        <v>6.8852459016393652</v>
      </c>
      <c r="Z732">
        <f>VLOOKUP(I732,Weather!F:K,3,)</f>
        <v>0.28000000000000003</v>
      </c>
      <c r="AA732">
        <f>VLOOKUP(I732,Weather!F:K,4,)</f>
        <v>0.6</v>
      </c>
      <c r="AB732">
        <f>VLOOKUP(I732,Weather!F:K,5,)</f>
        <v>1038</v>
      </c>
      <c r="AC732">
        <f>VLOOKUP(I732,Weather!F:K,6,)</f>
        <v>1</v>
      </c>
    </row>
    <row r="733" spans="1:29" x14ac:dyDescent="0.25">
      <c r="A733" t="s">
        <v>7</v>
      </c>
      <c r="B733" t="s">
        <v>5</v>
      </c>
      <c r="C733" s="1">
        <v>42052.492361111108</v>
      </c>
      <c r="D733" s="3">
        <f t="shared" si="88"/>
        <v>2015</v>
      </c>
      <c r="E733" s="3">
        <f t="shared" si="91"/>
        <v>2</v>
      </c>
      <c r="F733" s="3">
        <f t="shared" si="92"/>
        <v>11</v>
      </c>
      <c r="G733" s="3">
        <f t="shared" si="93"/>
        <v>17</v>
      </c>
      <c r="H733" s="3" t="str">
        <f t="shared" si="94"/>
        <v>2015211</v>
      </c>
      <c r="I733" s="3" t="str">
        <f t="shared" si="95"/>
        <v>201521117</v>
      </c>
      <c r="J733">
        <v>25</v>
      </c>
      <c r="K733">
        <v>15</v>
      </c>
      <c r="L733" t="str">
        <f>VLOOKUP(C733,List!$A$2:$C$2089,3,)</f>
        <v>Kilburn</v>
      </c>
      <c r="M733" t="str">
        <f>VLOOKUP(C733,List!$A$2:$C$2089,2,)</f>
        <v>Jubilee</v>
      </c>
      <c r="N733" t="str">
        <f t="shared" si="89"/>
        <v>Kilburn|Jubilee</v>
      </c>
      <c r="O733">
        <f>VLOOKUP(N733,Depth!$A$2:$F$427,3,)</f>
        <v>45</v>
      </c>
      <c r="P733">
        <f>VLOOKUP(N733,Depth!$A$2:$F$427,5,)</f>
        <v>152.19999999999999</v>
      </c>
      <c r="Q733">
        <f>VLOOKUP(N733,Depth!$A$2:$F$427,6,)</f>
        <v>-7.2</v>
      </c>
      <c r="R733">
        <f>VLOOKUP(L733,longitude_latitude!C:J,7,)</f>
        <v>-0.203115567</v>
      </c>
      <c r="S733">
        <f>VLOOKUP(L733,longitude_latitude!C:J,8,)</f>
        <v>51.546448419999997</v>
      </c>
      <c r="T733">
        <f t="shared" si="90"/>
        <v>-10.469886097664553</v>
      </c>
      <c r="U733">
        <f>VLOOKUP(M733,LINE!$A$2:$B$13,2,)</f>
        <v>7</v>
      </c>
      <c r="V733">
        <f>VLOOKUP(L733,Entry_exit!B:P,4,)</f>
        <v>12956</v>
      </c>
      <c r="W733">
        <f>2020 - VLOOKUP(L733, age!$A:$D,4,)</f>
        <v>141</v>
      </c>
      <c r="X733">
        <f>VLOOKUP(H733,'air-quality-london-time-of-day'!E:G,3,FALSE)</f>
        <v>14.4</v>
      </c>
      <c r="Y733">
        <f>VLOOKUP(I733,Weather!F:K,2,)</f>
        <v>6.8852459016393652</v>
      </c>
      <c r="Z733">
        <f>VLOOKUP(I733,Weather!F:K,3,)</f>
        <v>0.28000000000000003</v>
      </c>
      <c r="AA733">
        <f>VLOOKUP(I733,Weather!F:K,4,)</f>
        <v>0.6</v>
      </c>
      <c r="AB733">
        <f>VLOOKUP(I733,Weather!F:K,5,)</f>
        <v>1038</v>
      </c>
      <c r="AC733">
        <f>VLOOKUP(I733,Weather!F:K,6,)</f>
        <v>1</v>
      </c>
    </row>
    <row r="734" spans="1:29" x14ac:dyDescent="0.25">
      <c r="A734" t="s">
        <v>7</v>
      </c>
      <c r="B734" t="s">
        <v>5</v>
      </c>
      <c r="C734" s="1">
        <v>42052.493055555555</v>
      </c>
      <c r="D734" s="3">
        <f t="shared" si="88"/>
        <v>2015</v>
      </c>
      <c r="E734" s="3">
        <f t="shared" si="91"/>
        <v>2</v>
      </c>
      <c r="F734" s="3">
        <f t="shared" si="92"/>
        <v>11</v>
      </c>
      <c r="G734" s="3">
        <f t="shared" si="93"/>
        <v>17</v>
      </c>
      <c r="H734" s="3" t="str">
        <f t="shared" si="94"/>
        <v>2015211</v>
      </c>
      <c r="I734" s="3" t="str">
        <f t="shared" si="95"/>
        <v>201521117</v>
      </c>
      <c r="J734">
        <v>16</v>
      </c>
      <c r="K734">
        <v>9.6</v>
      </c>
      <c r="L734" t="str">
        <f>VLOOKUP(C734,List!$A$2:$C$2089,3,)</f>
        <v>Kilburn</v>
      </c>
      <c r="M734" t="str">
        <f>VLOOKUP(C734,List!$A$2:$C$2089,2,)</f>
        <v>Jubilee</v>
      </c>
      <c r="N734" t="str">
        <f t="shared" si="89"/>
        <v>Kilburn|Jubilee</v>
      </c>
      <c r="O734">
        <f>VLOOKUP(N734,Depth!$A$2:$F$427,3,)</f>
        <v>45</v>
      </c>
      <c r="P734">
        <f>VLOOKUP(N734,Depth!$A$2:$F$427,5,)</f>
        <v>152.19999999999999</v>
      </c>
      <c r="Q734">
        <f>VLOOKUP(N734,Depth!$A$2:$F$427,6,)</f>
        <v>-7.2</v>
      </c>
      <c r="R734">
        <f>VLOOKUP(L734,longitude_latitude!C:J,7,)</f>
        <v>-0.203115567</v>
      </c>
      <c r="S734">
        <f>VLOOKUP(L734,longitude_latitude!C:J,8,)</f>
        <v>51.546448419999997</v>
      </c>
      <c r="T734">
        <f t="shared" si="90"/>
        <v>-10.469886097664553</v>
      </c>
      <c r="U734">
        <f>VLOOKUP(M734,LINE!$A$2:$B$13,2,)</f>
        <v>7</v>
      </c>
      <c r="V734">
        <f>VLOOKUP(L734,Entry_exit!B:P,4,)</f>
        <v>12956</v>
      </c>
      <c r="W734">
        <f>2020 - VLOOKUP(L734, age!$A:$D,4,)</f>
        <v>141</v>
      </c>
      <c r="X734">
        <f>VLOOKUP(H734,'air-quality-london-time-of-day'!E:G,3,FALSE)</f>
        <v>14.4</v>
      </c>
      <c r="Y734">
        <f>VLOOKUP(I734,Weather!F:K,2,)</f>
        <v>6.8852459016393652</v>
      </c>
      <c r="Z734">
        <f>VLOOKUP(I734,Weather!F:K,3,)</f>
        <v>0.28000000000000003</v>
      </c>
      <c r="AA734">
        <f>VLOOKUP(I734,Weather!F:K,4,)</f>
        <v>0.6</v>
      </c>
      <c r="AB734">
        <f>VLOOKUP(I734,Weather!F:K,5,)</f>
        <v>1038</v>
      </c>
      <c r="AC734">
        <f>VLOOKUP(I734,Weather!F:K,6,)</f>
        <v>1</v>
      </c>
    </row>
    <row r="735" spans="1:29" x14ac:dyDescent="0.25">
      <c r="A735" t="s">
        <v>7</v>
      </c>
      <c r="B735" t="s">
        <v>5</v>
      </c>
      <c r="C735" s="1">
        <v>42052.493750000001</v>
      </c>
      <c r="D735" s="3">
        <f t="shared" si="88"/>
        <v>2015</v>
      </c>
      <c r="E735" s="3">
        <f t="shared" si="91"/>
        <v>2</v>
      </c>
      <c r="F735" s="3">
        <f t="shared" si="92"/>
        <v>11</v>
      </c>
      <c r="G735" s="3">
        <f t="shared" si="93"/>
        <v>17</v>
      </c>
      <c r="H735" s="3" t="str">
        <f t="shared" si="94"/>
        <v>2015211</v>
      </c>
      <c r="I735" s="3" t="str">
        <f t="shared" si="95"/>
        <v>201521117</v>
      </c>
      <c r="J735">
        <v>13</v>
      </c>
      <c r="K735">
        <v>7.8</v>
      </c>
      <c r="L735" t="str">
        <f>VLOOKUP(C735,List!$A$2:$C$2089,3,)</f>
        <v>Willesden Green</v>
      </c>
      <c r="M735" t="str">
        <f>VLOOKUP(C735,List!$A$2:$C$2089,2,)</f>
        <v>Jubilee</v>
      </c>
      <c r="N735" t="str">
        <f t="shared" si="89"/>
        <v>Willesden Green|Jubilee</v>
      </c>
      <c r="O735">
        <f>VLOOKUP(N735,Depth!$A$2:$F$427,3,)</f>
        <v>56</v>
      </c>
      <c r="P735">
        <f>VLOOKUP(N735,Depth!$A$2:$F$427,5,)</f>
        <v>150.30000000000001</v>
      </c>
      <c r="Q735">
        <f>VLOOKUP(N735,Depth!$A$2:$F$427,6,)</f>
        <v>5.7</v>
      </c>
      <c r="R735">
        <f>VLOOKUP(L735,longitude_latitude!C:J,7,)</f>
        <v>-0.22111935699999999</v>
      </c>
      <c r="S735">
        <f>VLOOKUP(L735,longitude_latitude!C:J,8,)</f>
        <v>51.548868380000002</v>
      </c>
      <c r="T735">
        <f t="shared" si="90"/>
        <v>-11.398452630263231</v>
      </c>
      <c r="U735">
        <f>VLOOKUP(M735,LINE!$A$2:$B$13,2,)</f>
        <v>7</v>
      </c>
      <c r="V735">
        <f>VLOOKUP(L735,Entry_exit!B:P,4,)</f>
        <v>14170</v>
      </c>
      <c r="W735">
        <f>2020 - VLOOKUP(L735, age!$A:$D,4,)</f>
        <v>141</v>
      </c>
      <c r="X735">
        <f>VLOOKUP(H735,'air-quality-london-time-of-day'!E:G,3,FALSE)</f>
        <v>14.4</v>
      </c>
      <c r="Y735">
        <f>VLOOKUP(I735,Weather!F:K,2,)</f>
        <v>6.8852459016393652</v>
      </c>
      <c r="Z735">
        <f>VLOOKUP(I735,Weather!F:K,3,)</f>
        <v>0.28000000000000003</v>
      </c>
      <c r="AA735">
        <f>VLOOKUP(I735,Weather!F:K,4,)</f>
        <v>0.6</v>
      </c>
      <c r="AB735">
        <f>VLOOKUP(I735,Weather!F:K,5,)</f>
        <v>1038</v>
      </c>
      <c r="AC735">
        <f>VLOOKUP(I735,Weather!F:K,6,)</f>
        <v>1</v>
      </c>
    </row>
    <row r="736" spans="1:29" x14ac:dyDescent="0.25">
      <c r="A736" t="s">
        <v>7</v>
      </c>
      <c r="B736" t="s">
        <v>5</v>
      </c>
      <c r="C736" s="1">
        <v>42052.494444444441</v>
      </c>
      <c r="D736" s="3">
        <f t="shared" si="88"/>
        <v>2015</v>
      </c>
      <c r="E736" s="3">
        <f t="shared" si="91"/>
        <v>2</v>
      </c>
      <c r="F736" s="3">
        <f t="shared" si="92"/>
        <v>11</v>
      </c>
      <c r="G736" s="3">
        <f t="shared" si="93"/>
        <v>17</v>
      </c>
      <c r="H736" s="3" t="str">
        <f t="shared" si="94"/>
        <v>2015211</v>
      </c>
      <c r="I736" s="3" t="str">
        <f t="shared" si="95"/>
        <v>201521117</v>
      </c>
      <c r="J736">
        <v>11</v>
      </c>
      <c r="K736">
        <v>6.6</v>
      </c>
      <c r="L736" t="str">
        <f>VLOOKUP(C736,List!$A$2:$C$2089,3,)</f>
        <v>Willesden Green</v>
      </c>
      <c r="M736" t="str">
        <f>VLOOKUP(C736,List!$A$2:$C$2089,2,)</f>
        <v>Jubilee</v>
      </c>
      <c r="N736" t="str">
        <f t="shared" si="89"/>
        <v>Willesden Green|Jubilee</v>
      </c>
      <c r="O736">
        <f>VLOOKUP(N736,Depth!$A$2:$F$427,3,)</f>
        <v>56</v>
      </c>
      <c r="P736">
        <f>VLOOKUP(N736,Depth!$A$2:$F$427,5,)</f>
        <v>150.30000000000001</v>
      </c>
      <c r="Q736">
        <f>VLOOKUP(N736,Depth!$A$2:$F$427,6,)</f>
        <v>5.7</v>
      </c>
      <c r="R736">
        <f>VLOOKUP(L736,longitude_latitude!C:J,7,)</f>
        <v>-0.22111935699999999</v>
      </c>
      <c r="S736">
        <f>VLOOKUP(L736,longitude_latitude!C:J,8,)</f>
        <v>51.548868380000002</v>
      </c>
      <c r="T736">
        <f t="shared" si="90"/>
        <v>-11.398452630263231</v>
      </c>
      <c r="U736">
        <f>VLOOKUP(M736,LINE!$A$2:$B$13,2,)</f>
        <v>7</v>
      </c>
      <c r="V736">
        <f>VLOOKUP(L736,Entry_exit!B:P,4,)</f>
        <v>14170</v>
      </c>
      <c r="W736">
        <f>2020 - VLOOKUP(L736, age!$A:$D,4,)</f>
        <v>141</v>
      </c>
      <c r="X736">
        <f>VLOOKUP(H736,'air-quality-london-time-of-day'!E:G,3,FALSE)</f>
        <v>14.4</v>
      </c>
      <c r="Y736">
        <f>VLOOKUP(I736,Weather!F:K,2,)</f>
        <v>6.8852459016393652</v>
      </c>
      <c r="Z736">
        <f>VLOOKUP(I736,Weather!F:K,3,)</f>
        <v>0.28000000000000003</v>
      </c>
      <c r="AA736">
        <f>VLOOKUP(I736,Weather!F:K,4,)</f>
        <v>0.6</v>
      </c>
      <c r="AB736">
        <f>VLOOKUP(I736,Weather!F:K,5,)</f>
        <v>1038</v>
      </c>
      <c r="AC736">
        <f>VLOOKUP(I736,Weather!F:K,6,)</f>
        <v>1</v>
      </c>
    </row>
    <row r="737" spans="1:29" x14ac:dyDescent="0.25">
      <c r="A737" t="s">
        <v>7</v>
      </c>
      <c r="B737" t="s">
        <v>5</v>
      </c>
      <c r="C737" s="1">
        <v>42052.495138888888</v>
      </c>
      <c r="D737" s="3">
        <f t="shared" si="88"/>
        <v>2015</v>
      </c>
      <c r="E737" s="3">
        <f t="shared" si="91"/>
        <v>2</v>
      </c>
      <c r="F737" s="3">
        <f t="shared" si="92"/>
        <v>11</v>
      </c>
      <c r="G737" s="3">
        <f t="shared" si="93"/>
        <v>17</v>
      </c>
      <c r="H737" s="3" t="str">
        <f t="shared" si="94"/>
        <v>2015211</v>
      </c>
      <c r="I737" s="3" t="str">
        <f t="shared" si="95"/>
        <v>201521117</v>
      </c>
      <c r="J737">
        <v>12</v>
      </c>
      <c r="K737">
        <v>7.2</v>
      </c>
      <c r="L737" t="str">
        <f>VLOOKUP(C737,List!$A$2:$C$2089,3,)</f>
        <v>Dollis Hill</v>
      </c>
      <c r="M737" t="str">
        <f>VLOOKUP(C737,List!$A$2:$C$2089,2,)</f>
        <v>Jubilee</v>
      </c>
      <c r="N737" t="str">
        <f t="shared" si="89"/>
        <v>Dollis Hill|Jubilee</v>
      </c>
      <c r="O737">
        <f>VLOOKUP(N737,Depth!$A$2:$F$427,3,)</f>
        <v>37</v>
      </c>
      <c r="P737">
        <f>VLOOKUP(N737,Depth!$A$2:$F$427,5,)</f>
        <v>139.4</v>
      </c>
      <c r="Q737">
        <f>VLOOKUP(N737,Depth!$A$2:$F$427,6,)</f>
        <v>-2.4</v>
      </c>
      <c r="R737">
        <f>VLOOKUP(L737,longitude_latitude!C:J,7,)</f>
        <v>-0.23744514799999999</v>
      </c>
      <c r="S737">
        <f>VLOOKUP(L737,longitude_latitude!C:J,8,)</f>
        <v>51.55145847</v>
      </c>
      <c r="T737">
        <f t="shared" si="90"/>
        <v>-12.240643686025003</v>
      </c>
      <c r="U737">
        <f>VLOOKUP(M737,LINE!$A$2:$B$13,2,)</f>
        <v>7</v>
      </c>
      <c r="V737">
        <f>VLOOKUP(L737,Entry_exit!B:P,4,)</f>
        <v>6462</v>
      </c>
      <c r="W737">
        <f>2020 - VLOOKUP(L737, age!$A:$D,4,)</f>
        <v>111</v>
      </c>
      <c r="X737">
        <f>VLOOKUP(H737,'air-quality-london-time-of-day'!E:G,3,FALSE)</f>
        <v>14.4</v>
      </c>
      <c r="Y737">
        <f>VLOOKUP(I737,Weather!F:K,2,)</f>
        <v>6.8852459016393652</v>
      </c>
      <c r="Z737">
        <f>VLOOKUP(I737,Weather!F:K,3,)</f>
        <v>0.28000000000000003</v>
      </c>
      <c r="AA737">
        <f>VLOOKUP(I737,Weather!F:K,4,)</f>
        <v>0.6</v>
      </c>
      <c r="AB737">
        <f>VLOOKUP(I737,Weather!F:K,5,)</f>
        <v>1038</v>
      </c>
      <c r="AC737">
        <f>VLOOKUP(I737,Weather!F:K,6,)</f>
        <v>1</v>
      </c>
    </row>
    <row r="738" spans="1:29" x14ac:dyDescent="0.25">
      <c r="A738" t="s">
        <v>7</v>
      </c>
      <c r="B738" t="s">
        <v>5</v>
      </c>
      <c r="C738" s="1">
        <v>42052.495833333334</v>
      </c>
      <c r="D738" s="3">
        <f t="shared" si="88"/>
        <v>2015</v>
      </c>
      <c r="E738" s="3">
        <f t="shared" si="91"/>
        <v>2</v>
      </c>
      <c r="F738" s="3">
        <f t="shared" si="92"/>
        <v>11</v>
      </c>
      <c r="G738" s="3">
        <f t="shared" si="93"/>
        <v>17</v>
      </c>
      <c r="H738" s="3" t="str">
        <f t="shared" si="94"/>
        <v>2015211</v>
      </c>
      <c r="I738" s="3" t="str">
        <f t="shared" si="95"/>
        <v>201521117</v>
      </c>
      <c r="J738">
        <v>11</v>
      </c>
      <c r="K738">
        <v>6.6</v>
      </c>
      <c r="L738" t="str">
        <f>VLOOKUP(C738,List!$A$2:$C$2089,3,)</f>
        <v>Dollis Hill</v>
      </c>
      <c r="M738" t="str">
        <f>VLOOKUP(C738,List!$A$2:$C$2089,2,)</f>
        <v>Jubilee</v>
      </c>
      <c r="N738" t="str">
        <f t="shared" si="89"/>
        <v>Dollis Hill|Jubilee</v>
      </c>
      <c r="O738">
        <f>VLOOKUP(N738,Depth!$A$2:$F$427,3,)</f>
        <v>37</v>
      </c>
      <c r="P738">
        <f>VLOOKUP(N738,Depth!$A$2:$F$427,5,)</f>
        <v>139.4</v>
      </c>
      <c r="Q738">
        <f>VLOOKUP(N738,Depth!$A$2:$F$427,6,)</f>
        <v>-2.4</v>
      </c>
      <c r="R738">
        <f>VLOOKUP(L738,longitude_latitude!C:J,7,)</f>
        <v>-0.23744514799999999</v>
      </c>
      <c r="S738">
        <f>VLOOKUP(L738,longitude_latitude!C:J,8,)</f>
        <v>51.55145847</v>
      </c>
      <c r="T738">
        <f t="shared" si="90"/>
        <v>-12.240643686025003</v>
      </c>
      <c r="U738">
        <f>VLOOKUP(M738,LINE!$A$2:$B$13,2,)</f>
        <v>7</v>
      </c>
      <c r="V738">
        <f>VLOOKUP(L738,Entry_exit!B:P,4,)</f>
        <v>6462</v>
      </c>
      <c r="W738">
        <f>2020 - VLOOKUP(L738, age!$A:$D,4,)</f>
        <v>111</v>
      </c>
      <c r="X738">
        <f>VLOOKUP(H738,'air-quality-london-time-of-day'!E:G,3,FALSE)</f>
        <v>14.4</v>
      </c>
      <c r="Y738">
        <f>VLOOKUP(I738,Weather!F:K,2,)</f>
        <v>6.8852459016393652</v>
      </c>
      <c r="Z738">
        <f>VLOOKUP(I738,Weather!F:K,3,)</f>
        <v>0.28000000000000003</v>
      </c>
      <c r="AA738">
        <f>VLOOKUP(I738,Weather!F:K,4,)</f>
        <v>0.6</v>
      </c>
      <c r="AB738">
        <f>VLOOKUP(I738,Weather!F:K,5,)</f>
        <v>1038</v>
      </c>
      <c r="AC738">
        <f>VLOOKUP(I738,Weather!F:K,6,)</f>
        <v>1</v>
      </c>
    </row>
    <row r="739" spans="1:29" x14ac:dyDescent="0.25">
      <c r="A739" t="s">
        <v>7</v>
      </c>
      <c r="B739" t="s">
        <v>5</v>
      </c>
      <c r="C739" s="1">
        <v>42052.496527777781</v>
      </c>
      <c r="D739" s="3">
        <f t="shared" si="88"/>
        <v>2015</v>
      </c>
      <c r="E739" s="3">
        <f t="shared" si="91"/>
        <v>2</v>
      </c>
      <c r="F739" s="3">
        <f t="shared" si="92"/>
        <v>11</v>
      </c>
      <c r="G739" s="3">
        <f t="shared" si="93"/>
        <v>17</v>
      </c>
      <c r="H739" s="3" t="str">
        <f t="shared" si="94"/>
        <v>2015211</v>
      </c>
      <c r="I739" s="3" t="str">
        <f t="shared" si="95"/>
        <v>201521117</v>
      </c>
      <c r="J739">
        <v>20</v>
      </c>
      <c r="K739">
        <v>12</v>
      </c>
      <c r="L739" t="str">
        <f>VLOOKUP(C739,List!$A$2:$C$2089,3,)</f>
        <v>Neasden</v>
      </c>
      <c r="M739" t="str">
        <f>VLOOKUP(C739,List!$A$2:$C$2089,2,)</f>
        <v>Jubilee</v>
      </c>
      <c r="N739" t="str">
        <f t="shared" si="89"/>
        <v>Neasden|Jubilee</v>
      </c>
      <c r="O739">
        <f>VLOOKUP(N739,Depth!$A$2:$F$427,3,)</f>
        <v>38</v>
      </c>
      <c r="P739">
        <f>VLOOKUP(N739,Depth!$A$2:$F$427,5,)</f>
        <v>132.19999999999999</v>
      </c>
      <c r="Q739">
        <f>VLOOKUP(N739,Depth!$A$2:$F$427,6,)</f>
        <v>5.8</v>
      </c>
      <c r="R739">
        <f>VLOOKUP(L739,longitude_latitude!C:J,7,)</f>
        <v>-0.24957656</v>
      </c>
      <c r="S739">
        <f>VLOOKUP(L739,longitude_latitude!C:J,8,)</f>
        <v>51.553923400000002</v>
      </c>
      <c r="T739">
        <f t="shared" si="90"/>
        <v>-12.866650856675506</v>
      </c>
      <c r="U739">
        <f>VLOOKUP(M739,LINE!$A$2:$B$13,2,)</f>
        <v>7</v>
      </c>
      <c r="V739">
        <f>VLOOKUP(L739,Entry_exit!B:P,4,)</f>
        <v>6097</v>
      </c>
      <c r="W739">
        <f>2020 - VLOOKUP(L739, age!$A:$D,4,)</f>
        <v>140</v>
      </c>
      <c r="X739">
        <f>VLOOKUP(H739,'air-quality-london-time-of-day'!E:G,3,FALSE)</f>
        <v>14.4</v>
      </c>
      <c r="Y739">
        <f>VLOOKUP(I739,Weather!F:K,2,)</f>
        <v>6.8852459016393652</v>
      </c>
      <c r="Z739">
        <f>VLOOKUP(I739,Weather!F:K,3,)</f>
        <v>0.28000000000000003</v>
      </c>
      <c r="AA739">
        <f>VLOOKUP(I739,Weather!F:K,4,)</f>
        <v>0.6</v>
      </c>
      <c r="AB739">
        <f>VLOOKUP(I739,Weather!F:K,5,)</f>
        <v>1038</v>
      </c>
      <c r="AC739">
        <f>VLOOKUP(I739,Weather!F:K,6,)</f>
        <v>1</v>
      </c>
    </row>
    <row r="740" spans="1:29" x14ac:dyDescent="0.25">
      <c r="A740" t="s">
        <v>7</v>
      </c>
      <c r="B740" t="s">
        <v>5</v>
      </c>
      <c r="C740" s="1">
        <v>42052.49722222222</v>
      </c>
      <c r="D740" s="3">
        <f t="shared" si="88"/>
        <v>2015</v>
      </c>
      <c r="E740" s="3">
        <f t="shared" si="91"/>
        <v>2</v>
      </c>
      <c r="F740" s="3">
        <f t="shared" si="92"/>
        <v>11</v>
      </c>
      <c r="G740" s="3">
        <f t="shared" si="93"/>
        <v>17</v>
      </c>
      <c r="H740" s="3" t="str">
        <f t="shared" si="94"/>
        <v>2015211</v>
      </c>
      <c r="I740" s="3" t="str">
        <f t="shared" si="95"/>
        <v>201521117</v>
      </c>
      <c r="J740">
        <v>9</v>
      </c>
      <c r="K740">
        <v>5.4</v>
      </c>
      <c r="L740" t="str">
        <f>VLOOKUP(C740,List!$A$2:$C$2089,3,)</f>
        <v>Neasden</v>
      </c>
      <c r="M740" t="str">
        <f>VLOOKUP(C740,List!$A$2:$C$2089,2,)</f>
        <v>Jubilee</v>
      </c>
      <c r="N740" t="str">
        <f t="shared" si="89"/>
        <v>Neasden|Jubilee</v>
      </c>
      <c r="O740">
        <f>VLOOKUP(N740,Depth!$A$2:$F$427,3,)</f>
        <v>38</v>
      </c>
      <c r="P740">
        <f>VLOOKUP(N740,Depth!$A$2:$F$427,5,)</f>
        <v>132.19999999999999</v>
      </c>
      <c r="Q740">
        <f>VLOOKUP(N740,Depth!$A$2:$F$427,6,)</f>
        <v>5.8</v>
      </c>
      <c r="R740">
        <f>VLOOKUP(L740,longitude_latitude!C:J,7,)</f>
        <v>-0.24957656</v>
      </c>
      <c r="S740">
        <f>VLOOKUP(L740,longitude_latitude!C:J,8,)</f>
        <v>51.553923400000002</v>
      </c>
      <c r="T740">
        <f t="shared" si="90"/>
        <v>-12.866650856675506</v>
      </c>
      <c r="U740">
        <f>VLOOKUP(M740,LINE!$A$2:$B$13,2,)</f>
        <v>7</v>
      </c>
      <c r="V740">
        <f>VLOOKUP(L740,Entry_exit!B:P,4,)</f>
        <v>6097</v>
      </c>
      <c r="W740">
        <f>2020 - VLOOKUP(L740, age!$A:$D,4,)</f>
        <v>140</v>
      </c>
      <c r="X740">
        <f>VLOOKUP(H740,'air-quality-london-time-of-day'!E:G,3,FALSE)</f>
        <v>14.4</v>
      </c>
      <c r="Y740">
        <f>VLOOKUP(I740,Weather!F:K,2,)</f>
        <v>6.8852459016393652</v>
      </c>
      <c r="Z740">
        <f>VLOOKUP(I740,Weather!F:K,3,)</f>
        <v>0.28000000000000003</v>
      </c>
      <c r="AA740">
        <f>VLOOKUP(I740,Weather!F:K,4,)</f>
        <v>0.6</v>
      </c>
      <c r="AB740">
        <f>VLOOKUP(I740,Weather!F:K,5,)</f>
        <v>1038</v>
      </c>
      <c r="AC740">
        <f>VLOOKUP(I740,Weather!F:K,6,)</f>
        <v>1</v>
      </c>
    </row>
    <row r="741" spans="1:29" x14ac:dyDescent="0.25">
      <c r="A741" t="s">
        <v>7</v>
      </c>
      <c r="B741" t="s">
        <v>5</v>
      </c>
      <c r="C741" s="1">
        <v>42052.497916666667</v>
      </c>
      <c r="D741" s="3">
        <f t="shared" si="88"/>
        <v>2015</v>
      </c>
      <c r="E741" s="3">
        <f t="shared" si="91"/>
        <v>2</v>
      </c>
      <c r="F741" s="3">
        <f t="shared" si="92"/>
        <v>11</v>
      </c>
      <c r="G741" s="3">
        <f t="shared" si="93"/>
        <v>17</v>
      </c>
      <c r="H741" s="3" t="str">
        <f t="shared" si="94"/>
        <v>2015211</v>
      </c>
      <c r="I741" s="3" t="str">
        <f t="shared" si="95"/>
        <v>201521117</v>
      </c>
      <c r="J741">
        <v>11</v>
      </c>
      <c r="K741">
        <v>6.6</v>
      </c>
      <c r="L741" t="str">
        <f>VLOOKUP(C741,List!$A$2:$C$2089,3,)</f>
        <v>Neasden</v>
      </c>
      <c r="M741" t="str">
        <f>VLOOKUP(C741,List!$A$2:$C$2089,2,)</f>
        <v>Jubilee</v>
      </c>
      <c r="N741" t="str">
        <f t="shared" si="89"/>
        <v>Neasden|Jubilee</v>
      </c>
      <c r="O741">
        <f>VLOOKUP(N741,Depth!$A$2:$F$427,3,)</f>
        <v>38</v>
      </c>
      <c r="P741">
        <f>VLOOKUP(N741,Depth!$A$2:$F$427,5,)</f>
        <v>132.19999999999999</v>
      </c>
      <c r="Q741">
        <f>VLOOKUP(N741,Depth!$A$2:$F$427,6,)</f>
        <v>5.8</v>
      </c>
      <c r="R741">
        <f>VLOOKUP(L741,longitude_latitude!C:J,7,)</f>
        <v>-0.24957656</v>
      </c>
      <c r="S741">
        <f>VLOOKUP(L741,longitude_latitude!C:J,8,)</f>
        <v>51.553923400000002</v>
      </c>
      <c r="T741">
        <f t="shared" si="90"/>
        <v>-12.866650856675506</v>
      </c>
      <c r="U741">
        <f>VLOOKUP(M741,LINE!$A$2:$B$13,2,)</f>
        <v>7</v>
      </c>
      <c r="V741">
        <f>VLOOKUP(L741,Entry_exit!B:P,4,)</f>
        <v>6097</v>
      </c>
      <c r="W741">
        <f>2020 - VLOOKUP(L741, age!$A:$D,4,)</f>
        <v>140</v>
      </c>
      <c r="X741">
        <f>VLOOKUP(H741,'air-quality-london-time-of-day'!E:G,3,FALSE)</f>
        <v>14.4</v>
      </c>
      <c r="Y741">
        <f>VLOOKUP(I741,Weather!F:K,2,)</f>
        <v>6.8852459016393652</v>
      </c>
      <c r="Z741">
        <f>VLOOKUP(I741,Weather!F:K,3,)</f>
        <v>0.28000000000000003</v>
      </c>
      <c r="AA741">
        <f>VLOOKUP(I741,Weather!F:K,4,)</f>
        <v>0.6</v>
      </c>
      <c r="AB741">
        <f>VLOOKUP(I741,Weather!F:K,5,)</f>
        <v>1038</v>
      </c>
      <c r="AC741">
        <f>VLOOKUP(I741,Weather!F:K,6,)</f>
        <v>1</v>
      </c>
    </row>
    <row r="742" spans="1:29" x14ac:dyDescent="0.25">
      <c r="A742" t="s">
        <v>7</v>
      </c>
      <c r="B742" t="s">
        <v>5</v>
      </c>
      <c r="C742" s="1">
        <v>42052.498611111114</v>
      </c>
      <c r="D742" s="3">
        <f t="shared" si="88"/>
        <v>2015</v>
      </c>
      <c r="E742" s="3">
        <f t="shared" si="91"/>
        <v>2</v>
      </c>
      <c r="F742" s="3">
        <f t="shared" si="92"/>
        <v>11</v>
      </c>
      <c r="G742" s="3">
        <f t="shared" si="93"/>
        <v>17</v>
      </c>
      <c r="H742" s="3" t="str">
        <f t="shared" si="94"/>
        <v>2015211</v>
      </c>
      <c r="I742" s="3" t="str">
        <f t="shared" si="95"/>
        <v>201521117</v>
      </c>
      <c r="J742">
        <v>10</v>
      </c>
      <c r="K742">
        <v>6</v>
      </c>
      <c r="L742" t="str">
        <f>VLOOKUP(C742,List!$A$2:$C$2089,3,)</f>
        <v>Wembley Park</v>
      </c>
      <c r="M742" t="str">
        <f>VLOOKUP(C742,List!$A$2:$C$2089,2,)</f>
        <v>Jubilee</v>
      </c>
      <c r="N742" t="str">
        <f t="shared" si="89"/>
        <v>Wembley Park|Jubilee</v>
      </c>
      <c r="O742">
        <f>VLOOKUP(N742,Depth!$A$2:$F$427,3,)</f>
        <v>41</v>
      </c>
      <c r="P742">
        <f>VLOOKUP(N742,Depth!$A$2:$F$427,5,)</f>
        <v>136.69999999999999</v>
      </c>
      <c r="Q742">
        <f>VLOOKUP(N742,Depth!$A$2:$F$427,6,)</f>
        <v>4.3</v>
      </c>
      <c r="R742">
        <f>VLOOKUP(L742,longitude_latitude!C:J,7,)</f>
        <v>-0.27845863799999998</v>
      </c>
      <c r="S742">
        <f>VLOOKUP(L742,longitude_latitude!C:J,8,)</f>
        <v>51.563259379999998</v>
      </c>
      <c r="T742">
        <f t="shared" si="90"/>
        <v>-14.358234977795522</v>
      </c>
      <c r="U742">
        <f>VLOOKUP(M742,LINE!$A$2:$B$13,2,)</f>
        <v>7</v>
      </c>
      <c r="V742">
        <f>VLOOKUP(L742,Entry_exit!B:P,4,)</f>
        <v>21679</v>
      </c>
      <c r="W742">
        <f>2020 - VLOOKUP(L742, age!$A:$D,4,)</f>
        <v>127</v>
      </c>
      <c r="X742">
        <f>VLOOKUP(H742,'air-quality-london-time-of-day'!E:G,3,FALSE)</f>
        <v>14.4</v>
      </c>
      <c r="Y742">
        <f>VLOOKUP(I742,Weather!F:K,2,)</f>
        <v>6.8852459016393652</v>
      </c>
      <c r="Z742">
        <f>VLOOKUP(I742,Weather!F:K,3,)</f>
        <v>0.28000000000000003</v>
      </c>
      <c r="AA742">
        <f>VLOOKUP(I742,Weather!F:K,4,)</f>
        <v>0.6</v>
      </c>
      <c r="AB742">
        <f>VLOOKUP(I742,Weather!F:K,5,)</f>
        <v>1038</v>
      </c>
      <c r="AC742">
        <f>VLOOKUP(I742,Weather!F:K,6,)</f>
        <v>1</v>
      </c>
    </row>
    <row r="743" spans="1:29" x14ac:dyDescent="0.25">
      <c r="A743" t="s">
        <v>7</v>
      </c>
      <c r="B743" t="s">
        <v>5</v>
      </c>
      <c r="C743" s="1">
        <v>42052.499305555553</v>
      </c>
      <c r="D743" s="3">
        <f t="shared" si="88"/>
        <v>2015</v>
      </c>
      <c r="E743" s="3">
        <f t="shared" si="91"/>
        <v>2</v>
      </c>
      <c r="F743" s="3">
        <f t="shared" si="92"/>
        <v>11</v>
      </c>
      <c r="G743" s="3">
        <f t="shared" si="93"/>
        <v>17</v>
      </c>
      <c r="H743" s="3" t="str">
        <f t="shared" si="94"/>
        <v>2015211</v>
      </c>
      <c r="I743" s="3" t="str">
        <f t="shared" si="95"/>
        <v>201521117</v>
      </c>
      <c r="J743">
        <v>7</v>
      </c>
      <c r="K743">
        <v>4.2</v>
      </c>
      <c r="L743" t="str">
        <f>VLOOKUP(C743,List!$A$2:$C$2089,3,)</f>
        <v>Wembley Park</v>
      </c>
      <c r="M743" t="str">
        <f>VLOOKUP(C743,List!$A$2:$C$2089,2,)</f>
        <v>Jubilee</v>
      </c>
      <c r="N743" t="str">
        <f t="shared" si="89"/>
        <v>Wembley Park|Jubilee</v>
      </c>
      <c r="O743">
        <f>VLOOKUP(N743,Depth!$A$2:$F$427,3,)</f>
        <v>41</v>
      </c>
      <c r="P743">
        <f>VLOOKUP(N743,Depth!$A$2:$F$427,5,)</f>
        <v>136.69999999999999</v>
      </c>
      <c r="Q743">
        <f>VLOOKUP(N743,Depth!$A$2:$F$427,6,)</f>
        <v>4.3</v>
      </c>
      <c r="R743">
        <f>VLOOKUP(L743,longitude_latitude!C:J,7,)</f>
        <v>-0.27845863799999998</v>
      </c>
      <c r="S743">
        <f>VLOOKUP(L743,longitude_latitude!C:J,8,)</f>
        <v>51.563259379999998</v>
      </c>
      <c r="T743">
        <f t="shared" si="90"/>
        <v>-14.358234977795522</v>
      </c>
      <c r="U743">
        <f>VLOOKUP(M743,LINE!$A$2:$B$13,2,)</f>
        <v>7</v>
      </c>
      <c r="V743">
        <f>VLOOKUP(L743,Entry_exit!B:P,4,)</f>
        <v>21679</v>
      </c>
      <c r="W743">
        <f>2020 - VLOOKUP(L743, age!$A:$D,4,)</f>
        <v>127</v>
      </c>
      <c r="X743">
        <f>VLOOKUP(H743,'air-quality-london-time-of-day'!E:G,3,FALSE)</f>
        <v>14.4</v>
      </c>
      <c r="Y743">
        <f>VLOOKUP(I743,Weather!F:K,2,)</f>
        <v>6.8852459016393652</v>
      </c>
      <c r="Z743">
        <f>VLOOKUP(I743,Weather!F:K,3,)</f>
        <v>0.28000000000000003</v>
      </c>
      <c r="AA743">
        <f>VLOOKUP(I743,Weather!F:K,4,)</f>
        <v>0.6</v>
      </c>
      <c r="AB743">
        <f>VLOOKUP(I743,Weather!F:K,5,)</f>
        <v>1038</v>
      </c>
      <c r="AC743">
        <f>VLOOKUP(I743,Weather!F:K,6,)</f>
        <v>1</v>
      </c>
    </row>
    <row r="744" spans="1:29" x14ac:dyDescent="0.25">
      <c r="A744" t="s">
        <v>7</v>
      </c>
      <c r="B744" t="s">
        <v>5</v>
      </c>
      <c r="C744" s="1">
        <v>42052.5</v>
      </c>
      <c r="D744" s="3">
        <f t="shared" si="88"/>
        <v>2015</v>
      </c>
      <c r="E744" s="3">
        <f t="shared" si="91"/>
        <v>2</v>
      </c>
      <c r="F744" s="3">
        <f t="shared" si="92"/>
        <v>12</v>
      </c>
      <c r="G744" s="3">
        <f t="shared" si="93"/>
        <v>17</v>
      </c>
      <c r="H744" s="3" t="str">
        <f t="shared" si="94"/>
        <v>2015212</v>
      </c>
      <c r="I744" s="3" t="str">
        <f t="shared" si="95"/>
        <v>201521217</v>
      </c>
      <c r="J744">
        <v>8</v>
      </c>
      <c r="K744">
        <v>4.8</v>
      </c>
      <c r="L744" t="str">
        <f>VLOOKUP(C744,List!$A$2:$C$2089,3,)</f>
        <v>Wembley Park</v>
      </c>
      <c r="M744" t="str">
        <f>VLOOKUP(C744,List!$A$2:$C$2089,2,)</f>
        <v>Jubilee</v>
      </c>
      <c r="N744" t="str">
        <f t="shared" si="89"/>
        <v>Wembley Park|Jubilee</v>
      </c>
      <c r="O744">
        <f>VLOOKUP(N744,Depth!$A$2:$F$427,3,)</f>
        <v>41</v>
      </c>
      <c r="P744">
        <f>VLOOKUP(N744,Depth!$A$2:$F$427,5,)</f>
        <v>136.69999999999999</v>
      </c>
      <c r="Q744">
        <f>VLOOKUP(N744,Depth!$A$2:$F$427,6,)</f>
        <v>4.3</v>
      </c>
      <c r="R744">
        <f>VLOOKUP(L744,longitude_latitude!C:J,7,)</f>
        <v>-0.27845863799999998</v>
      </c>
      <c r="S744">
        <f>VLOOKUP(L744,longitude_latitude!C:J,8,)</f>
        <v>51.563259379999998</v>
      </c>
      <c r="T744">
        <f t="shared" si="90"/>
        <v>-14.358234977795522</v>
      </c>
      <c r="U744">
        <f>VLOOKUP(M744,LINE!$A$2:$B$13,2,)</f>
        <v>7</v>
      </c>
      <c r="V744">
        <f>VLOOKUP(L744,Entry_exit!B:P,4,)</f>
        <v>21679</v>
      </c>
      <c r="W744">
        <f>2020 - VLOOKUP(L744, age!$A:$D,4,)</f>
        <v>127</v>
      </c>
      <c r="X744">
        <f>VLOOKUP(H744,'air-quality-london-time-of-day'!E:G,3,FALSE)</f>
        <v>14.3</v>
      </c>
      <c r="Y744">
        <f>VLOOKUP(I744,Weather!F:K,2,)</f>
        <v>7.6229508196721696</v>
      </c>
      <c r="Z744">
        <f>VLOOKUP(I744,Weather!F:K,3,)</f>
        <v>0.28000000000000003</v>
      </c>
      <c r="AA744">
        <f>VLOOKUP(I744,Weather!F:K,4,)</f>
        <v>0.6</v>
      </c>
      <c r="AB744">
        <f>VLOOKUP(I744,Weather!F:K,5,)</f>
        <v>1038</v>
      </c>
      <c r="AC744">
        <f>VLOOKUP(I744,Weather!F:K,6,)</f>
        <v>1</v>
      </c>
    </row>
    <row r="745" spans="1:29" x14ac:dyDescent="0.25">
      <c r="A745" t="s">
        <v>7</v>
      </c>
      <c r="B745" t="s">
        <v>5</v>
      </c>
      <c r="C745" s="1">
        <v>42052.500694444447</v>
      </c>
      <c r="D745" s="3">
        <f t="shared" si="88"/>
        <v>2015</v>
      </c>
      <c r="E745" s="3">
        <f t="shared" si="91"/>
        <v>2</v>
      </c>
      <c r="F745" s="3">
        <f t="shared" si="92"/>
        <v>12</v>
      </c>
      <c r="G745" s="3">
        <f t="shared" si="93"/>
        <v>17</v>
      </c>
      <c r="H745" s="3" t="str">
        <f t="shared" si="94"/>
        <v>2015212</v>
      </c>
      <c r="I745" s="3" t="str">
        <f t="shared" si="95"/>
        <v>201521217</v>
      </c>
      <c r="J745">
        <v>26</v>
      </c>
      <c r="K745">
        <v>15.6</v>
      </c>
      <c r="L745" t="str">
        <f>VLOOKUP(C745,List!$A$2:$C$2089,3,)</f>
        <v>Wembley Park</v>
      </c>
      <c r="M745" t="str">
        <f>VLOOKUP(C745,List!$A$2:$C$2089,2,)</f>
        <v>Jubilee</v>
      </c>
      <c r="N745" t="str">
        <f t="shared" si="89"/>
        <v>Wembley Park|Jubilee</v>
      </c>
      <c r="O745">
        <f>VLOOKUP(N745,Depth!$A$2:$F$427,3,)</f>
        <v>41</v>
      </c>
      <c r="P745">
        <f>VLOOKUP(N745,Depth!$A$2:$F$427,5,)</f>
        <v>136.69999999999999</v>
      </c>
      <c r="Q745">
        <f>VLOOKUP(N745,Depth!$A$2:$F$427,6,)</f>
        <v>4.3</v>
      </c>
      <c r="R745">
        <f>VLOOKUP(L745,longitude_latitude!C:J,7,)</f>
        <v>-0.27845863799999998</v>
      </c>
      <c r="S745">
        <f>VLOOKUP(L745,longitude_latitude!C:J,8,)</f>
        <v>51.563259379999998</v>
      </c>
      <c r="T745">
        <f t="shared" si="90"/>
        <v>-14.358234977795522</v>
      </c>
      <c r="U745">
        <f>VLOOKUP(M745,LINE!$A$2:$B$13,2,)</f>
        <v>7</v>
      </c>
      <c r="V745">
        <f>VLOOKUP(L745,Entry_exit!B:P,4,)</f>
        <v>21679</v>
      </c>
      <c r="W745">
        <f>2020 - VLOOKUP(L745, age!$A:$D,4,)</f>
        <v>127</v>
      </c>
      <c r="X745">
        <f>VLOOKUP(H745,'air-quality-london-time-of-day'!E:G,3,FALSE)</f>
        <v>14.3</v>
      </c>
      <c r="Y745">
        <f>VLOOKUP(I745,Weather!F:K,2,)</f>
        <v>7.6229508196721696</v>
      </c>
      <c r="Z745">
        <f>VLOOKUP(I745,Weather!F:K,3,)</f>
        <v>0.28000000000000003</v>
      </c>
      <c r="AA745">
        <f>VLOOKUP(I745,Weather!F:K,4,)</f>
        <v>0.6</v>
      </c>
      <c r="AB745">
        <f>VLOOKUP(I745,Weather!F:K,5,)</f>
        <v>1038</v>
      </c>
      <c r="AC745">
        <f>VLOOKUP(I745,Weather!F:K,6,)</f>
        <v>1</v>
      </c>
    </row>
    <row r="746" spans="1:29" x14ac:dyDescent="0.25">
      <c r="A746" t="s">
        <v>7</v>
      </c>
      <c r="B746" t="s">
        <v>5</v>
      </c>
      <c r="C746" s="1">
        <v>42052.501388888886</v>
      </c>
      <c r="D746" s="3">
        <f t="shared" si="88"/>
        <v>2015</v>
      </c>
      <c r="E746" s="3">
        <f t="shared" si="91"/>
        <v>2</v>
      </c>
      <c r="F746" s="3">
        <f t="shared" si="92"/>
        <v>12</v>
      </c>
      <c r="G746" s="3">
        <f t="shared" si="93"/>
        <v>17</v>
      </c>
      <c r="H746" s="3" t="str">
        <f t="shared" si="94"/>
        <v>2015212</v>
      </c>
      <c r="I746" s="3" t="str">
        <f t="shared" si="95"/>
        <v>201521217</v>
      </c>
      <c r="J746">
        <v>36</v>
      </c>
      <c r="K746">
        <v>21.6</v>
      </c>
      <c r="L746" t="str">
        <f>VLOOKUP(C746,List!$A$2:$C$2089,3,)</f>
        <v>Wembley Park</v>
      </c>
      <c r="M746" t="str">
        <f>VLOOKUP(C746,List!$A$2:$C$2089,2,)</f>
        <v>Jubilee</v>
      </c>
      <c r="N746" t="str">
        <f t="shared" si="89"/>
        <v>Wembley Park|Jubilee</v>
      </c>
      <c r="O746">
        <f>VLOOKUP(N746,Depth!$A$2:$F$427,3,)</f>
        <v>41</v>
      </c>
      <c r="P746">
        <f>VLOOKUP(N746,Depth!$A$2:$F$427,5,)</f>
        <v>136.69999999999999</v>
      </c>
      <c r="Q746">
        <f>VLOOKUP(N746,Depth!$A$2:$F$427,6,)</f>
        <v>4.3</v>
      </c>
      <c r="R746">
        <f>VLOOKUP(L746,longitude_latitude!C:J,7,)</f>
        <v>-0.27845863799999998</v>
      </c>
      <c r="S746">
        <f>VLOOKUP(L746,longitude_latitude!C:J,8,)</f>
        <v>51.563259379999998</v>
      </c>
      <c r="T746">
        <f t="shared" si="90"/>
        <v>-14.358234977795522</v>
      </c>
      <c r="U746">
        <f>VLOOKUP(M746,LINE!$A$2:$B$13,2,)</f>
        <v>7</v>
      </c>
      <c r="V746">
        <f>VLOOKUP(L746,Entry_exit!B:P,4,)</f>
        <v>21679</v>
      </c>
      <c r="W746">
        <f>2020 - VLOOKUP(L746, age!$A:$D,4,)</f>
        <v>127</v>
      </c>
      <c r="X746">
        <f>VLOOKUP(H746,'air-quality-london-time-of-day'!E:G,3,FALSE)</f>
        <v>14.3</v>
      </c>
      <c r="Y746">
        <f>VLOOKUP(I746,Weather!F:K,2,)</f>
        <v>7.6229508196721696</v>
      </c>
      <c r="Z746">
        <f>VLOOKUP(I746,Weather!F:K,3,)</f>
        <v>0.28000000000000003</v>
      </c>
      <c r="AA746">
        <f>VLOOKUP(I746,Weather!F:K,4,)</f>
        <v>0.6</v>
      </c>
      <c r="AB746">
        <f>VLOOKUP(I746,Weather!F:K,5,)</f>
        <v>1038</v>
      </c>
      <c r="AC746">
        <f>VLOOKUP(I746,Weather!F:K,6,)</f>
        <v>1</v>
      </c>
    </row>
    <row r="747" spans="1:29" x14ac:dyDescent="0.25">
      <c r="A747" t="s">
        <v>7</v>
      </c>
      <c r="B747" t="s">
        <v>5</v>
      </c>
      <c r="C747" s="1">
        <v>42052.502083333333</v>
      </c>
      <c r="D747" s="3">
        <f t="shared" si="88"/>
        <v>2015</v>
      </c>
      <c r="E747" s="3">
        <f t="shared" si="91"/>
        <v>2</v>
      </c>
      <c r="F747" s="3">
        <f t="shared" si="92"/>
        <v>12</v>
      </c>
      <c r="G747" s="3">
        <f t="shared" si="93"/>
        <v>17</v>
      </c>
      <c r="H747" s="3" t="str">
        <f t="shared" si="94"/>
        <v>2015212</v>
      </c>
      <c r="I747" s="3" t="str">
        <f t="shared" si="95"/>
        <v>201521217</v>
      </c>
      <c r="J747">
        <v>37</v>
      </c>
      <c r="K747">
        <v>22.2</v>
      </c>
      <c r="L747" t="str">
        <f>VLOOKUP(C747,List!$A$2:$C$2089,3,)</f>
        <v>Wembley Park</v>
      </c>
      <c r="M747" t="str">
        <f>VLOOKUP(C747,List!$A$2:$C$2089,2,)</f>
        <v>Jubilee</v>
      </c>
      <c r="N747" t="str">
        <f t="shared" si="89"/>
        <v>Wembley Park|Jubilee</v>
      </c>
      <c r="O747">
        <f>VLOOKUP(N747,Depth!$A$2:$F$427,3,)</f>
        <v>41</v>
      </c>
      <c r="P747">
        <f>VLOOKUP(N747,Depth!$A$2:$F$427,5,)</f>
        <v>136.69999999999999</v>
      </c>
      <c r="Q747">
        <f>VLOOKUP(N747,Depth!$A$2:$F$427,6,)</f>
        <v>4.3</v>
      </c>
      <c r="R747">
        <f>VLOOKUP(L747,longitude_latitude!C:J,7,)</f>
        <v>-0.27845863799999998</v>
      </c>
      <c r="S747">
        <f>VLOOKUP(L747,longitude_latitude!C:J,8,)</f>
        <v>51.563259379999998</v>
      </c>
      <c r="T747">
        <f t="shared" si="90"/>
        <v>-14.358234977795522</v>
      </c>
      <c r="U747">
        <f>VLOOKUP(M747,LINE!$A$2:$B$13,2,)</f>
        <v>7</v>
      </c>
      <c r="V747">
        <f>VLOOKUP(L747,Entry_exit!B:P,4,)</f>
        <v>21679</v>
      </c>
      <c r="W747">
        <f>2020 - VLOOKUP(L747, age!$A:$D,4,)</f>
        <v>127</v>
      </c>
      <c r="X747">
        <f>VLOOKUP(H747,'air-quality-london-time-of-day'!E:G,3,FALSE)</f>
        <v>14.3</v>
      </c>
      <c r="Y747">
        <f>VLOOKUP(I747,Weather!F:K,2,)</f>
        <v>7.6229508196721696</v>
      </c>
      <c r="Z747">
        <f>VLOOKUP(I747,Weather!F:K,3,)</f>
        <v>0.28000000000000003</v>
      </c>
      <c r="AA747">
        <f>VLOOKUP(I747,Weather!F:K,4,)</f>
        <v>0.6</v>
      </c>
      <c r="AB747">
        <f>VLOOKUP(I747,Weather!F:K,5,)</f>
        <v>1038</v>
      </c>
      <c r="AC747">
        <f>VLOOKUP(I747,Weather!F:K,6,)</f>
        <v>1</v>
      </c>
    </row>
    <row r="748" spans="1:29" x14ac:dyDescent="0.25">
      <c r="A748" t="s">
        <v>7</v>
      </c>
      <c r="B748" t="s">
        <v>5</v>
      </c>
      <c r="C748" s="1">
        <v>42052.50277777778</v>
      </c>
      <c r="D748" s="3">
        <f t="shared" si="88"/>
        <v>2015</v>
      </c>
      <c r="E748" s="3">
        <f t="shared" si="91"/>
        <v>2</v>
      </c>
      <c r="F748" s="3">
        <f t="shared" si="92"/>
        <v>12</v>
      </c>
      <c r="G748" s="3">
        <f t="shared" si="93"/>
        <v>17</v>
      </c>
      <c r="H748" s="3" t="str">
        <f t="shared" si="94"/>
        <v>2015212</v>
      </c>
      <c r="I748" s="3" t="str">
        <f t="shared" si="95"/>
        <v>201521217</v>
      </c>
      <c r="J748">
        <v>43</v>
      </c>
      <c r="K748">
        <v>25.8</v>
      </c>
      <c r="L748" t="str">
        <f>VLOOKUP(C748,List!$A$2:$C$2089,3,)</f>
        <v>Wembley Park</v>
      </c>
      <c r="M748" t="str">
        <f>VLOOKUP(C748,List!$A$2:$C$2089,2,)</f>
        <v>Jubilee</v>
      </c>
      <c r="N748" t="str">
        <f t="shared" si="89"/>
        <v>Wembley Park|Jubilee</v>
      </c>
      <c r="O748">
        <f>VLOOKUP(N748,Depth!$A$2:$F$427,3,)</f>
        <v>41</v>
      </c>
      <c r="P748">
        <f>VLOOKUP(N748,Depth!$A$2:$F$427,5,)</f>
        <v>136.69999999999999</v>
      </c>
      <c r="Q748">
        <f>VLOOKUP(N748,Depth!$A$2:$F$427,6,)</f>
        <v>4.3</v>
      </c>
      <c r="R748">
        <f>VLOOKUP(L748,longitude_latitude!C:J,7,)</f>
        <v>-0.27845863799999998</v>
      </c>
      <c r="S748">
        <f>VLOOKUP(L748,longitude_latitude!C:J,8,)</f>
        <v>51.563259379999998</v>
      </c>
      <c r="T748">
        <f t="shared" si="90"/>
        <v>-14.358234977795522</v>
      </c>
      <c r="U748">
        <f>VLOOKUP(M748,LINE!$A$2:$B$13,2,)</f>
        <v>7</v>
      </c>
      <c r="V748">
        <f>VLOOKUP(L748,Entry_exit!B:P,4,)</f>
        <v>21679</v>
      </c>
      <c r="W748">
        <f>2020 - VLOOKUP(L748, age!$A:$D,4,)</f>
        <v>127</v>
      </c>
      <c r="X748">
        <f>VLOOKUP(H748,'air-quality-london-time-of-day'!E:G,3,FALSE)</f>
        <v>14.3</v>
      </c>
      <c r="Y748">
        <f>VLOOKUP(I748,Weather!F:K,2,)</f>
        <v>7.6229508196721696</v>
      </c>
      <c r="Z748">
        <f>VLOOKUP(I748,Weather!F:K,3,)</f>
        <v>0.28000000000000003</v>
      </c>
      <c r="AA748">
        <f>VLOOKUP(I748,Weather!F:K,4,)</f>
        <v>0.6</v>
      </c>
      <c r="AB748">
        <f>VLOOKUP(I748,Weather!F:K,5,)</f>
        <v>1038</v>
      </c>
      <c r="AC748">
        <f>VLOOKUP(I748,Weather!F:K,6,)</f>
        <v>1</v>
      </c>
    </row>
    <row r="749" spans="1:29" x14ac:dyDescent="0.25">
      <c r="A749" t="s">
        <v>7</v>
      </c>
      <c r="B749" t="s">
        <v>5</v>
      </c>
      <c r="C749" s="1">
        <v>42052.503472222219</v>
      </c>
      <c r="D749" s="3">
        <f t="shared" si="88"/>
        <v>2015</v>
      </c>
      <c r="E749" s="3">
        <f t="shared" si="91"/>
        <v>2</v>
      </c>
      <c r="F749" s="3">
        <f t="shared" si="92"/>
        <v>12</v>
      </c>
      <c r="G749" s="3">
        <f t="shared" si="93"/>
        <v>17</v>
      </c>
      <c r="H749" s="3" t="str">
        <f t="shared" si="94"/>
        <v>2015212</v>
      </c>
      <c r="I749" s="3" t="str">
        <f t="shared" si="95"/>
        <v>201521217</v>
      </c>
      <c r="J749">
        <v>43</v>
      </c>
      <c r="K749">
        <v>25.8</v>
      </c>
      <c r="L749" t="str">
        <f>VLOOKUP(C749,List!$A$2:$C$2089,3,)</f>
        <v>Wembley Park</v>
      </c>
      <c r="M749" t="str">
        <f>VLOOKUP(C749,List!$A$2:$C$2089,2,)</f>
        <v>Jubilee</v>
      </c>
      <c r="N749" t="str">
        <f t="shared" si="89"/>
        <v>Wembley Park|Jubilee</v>
      </c>
      <c r="O749">
        <f>VLOOKUP(N749,Depth!$A$2:$F$427,3,)</f>
        <v>41</v>
      </c>
      <c r="P749">
        <f>VLOOKUP(N749,Depth!$A$2:$F$427,5,)</f>
        <v>136.69999999999999</v>
      </c>
      <c r="Q749">
        <f>VLOOKUP(N749,Depth!$A$2:$F$427,6,)</f>
        <v>4.3</v>
      </c>
      <c r="R749">
        <f>VLOOKUP(L749,longitude_latitude!C:J,7,)</f>
        <v>-0.27845863799999998</v>
      </c>
      <c r="S749">
        <f>VLOOKUP(L749,longitude_latitude!C:J,8,)</f>
        <v>51.563259379999998</v>
      </c>
      <c r="T749">
        <f t="shared" si="90"/>
        <v>-14.358234977795522</v>
      </c>
      <c r="U749">
        <f>VLOOKUP(M749,LINE!$A$2:$B$13,2,)</f>
        <v>7</v>
      </c>
      <c r="V749">
        <f>VLOOKUP(L749,Entry_exit!B:P,4,)</f>
        <v>21679</v>
      </c>
      <c r="W749">
        <f>2020 - VLOOKUP(L749, age!$A:$D,4,)</f>
        <v>127</v>
      </c>
      <c r="X749">
        <f>VLOOKUP(H749,'air-quality-london-time-of-day'!E:G,3,FALSE)</f>
        <v>14.3</v>
      </c>
      <c r="Y749">
        <f>VLOOKUP(I749,Weather!F:K,2,)</f>
        <v>7.6229508196721696</v>
      </c>
      <c r="Z749">
        <f>VLOOKUP(I749,Weather!F:K,3,)</f>
        <v>0.28000000000000003</v>
      </c>
      <c r="AA749">
        <f>VLOOKUP(I749,Weather!F:K,4,)</f>
        <v>0.6</v>
      </c>
      <c r="AB749">
        <f>VLOOKUP(I749,Weather!F:K,5,)</f>
        <v>1038</v>
      </c>
      <c r="AC749">
        <f>VLOOKUP(I749,Weather!F:K,6,)</f>
        <v>1</v>
      </c>
    </row>
    <row r="750" spans="1:29" x14ac:dyDescent="0.25">
      <c r="A750" t="s">
        <v>7</v>
      </c>
      <c r="B750" t="s">
        <v>5</v>
      </c>
      <c r="C750" s="1">
        <v>42052.504166666666</v>
      </c>
      <c r="D750" s="3">
        <f t="shared" si="88"/>
        <v>2015</v>
      </c>
      <c r="E750" s="3">
        <f t="shared" si="91"/>
        <v>2</v>
      </c>
      <c r="F750" s="3">
        <f t="shared" si="92"/>
        <v>12</v>
      </c>
      <c r="G750" s="3">
        <f t="shared" si="93"/>
        <v>17</v>
      </c>
      <c r="H750" s="3" t="str">
        <f t="shared" si="94"/>
        <v>2015212</v>
      </c>
      <c r="I750" s="3" t="str">
        <f t="shared" si="95"/>
        <v>201521217</v>
      </c>
      <c r="J750">
        <v>46</v>
      </c>
      <c r="K750">
        <v>27.6</v>
      </c>
      <c r="L750" t="str">
        <f>VLOOKUP(C750,List!$A$2:$C$2089,3,)</f>
        <v>Wembley Park</v>
      </c>
      <c r="M750" t="str">
        <f>VLOOKUP(C750,List!$A$2:$C$2089,2,)</f>
        <v>Jubilee</v>
      </c>
      <c r="N750" t="str">
        <f t="shared" si="89"/>
        <v>Wembley Park|Jubilee</v>
      </c>
      <c r="O750">
        <f>VLOOKUP(N750,Depth!$A$2:$F$427,3,)</f>
        <v>41</v>
      </c>
      <c r="P750">
        <f>VLOOKUP(N750,Depth!$A$2:$F$427,5,)</f>
        <v>136.69999999999999</v>
      </c>
      <c r="Q750">
        <f>VLOOKUP(N750,Depth!$A$2:$F$427,6,)</f>
        <v>4.3</v>
      </c>
      <c r="R750">
        <f>VLOOKUP(L750,longitude_latitude!C:J,7,)</f>
        <v>-0.27845863799999998</v>
      </c>
      <c r="S750">
        <f>VLOOKUP(L750,longitude_latitude!C:J,8,)</f>
        <v>51.563259379999998</v>
      </c>
      <c r="T750">
        <f t="shared" si="90"/>
        <v>-14.358234977795522</v>
      </c>
      <c r="U750">
        <f>VLOOKUP(M750,LINE!$A$2:$B$13,2,)</f>
        <v>7</v>
      </c>
      <c r="V750">
        <f>VLOOKUP(L750,Entry_exit!B:P,4,)</f>
        <v>21679</v>
      </c>
      <c r="W750">
        <f>2020 - VLOOKUP(L750, age!$A:$D,4,)</f>
        <v>127</v>
      </c>
      <c r="X750">
        <f>VLOOKUP(H750,'air-quality-london-time-of-day'!E:G,3,FALSE)</f>
        <v>14.3</v>
      </c>
      <c r="Y750">
        <f>VLOOKUP(I750,Weather!F:K,2,)</f>
        <v>7.6229508196721696</v>
      </c>
      <c r="Z750">
        <f>VLOOKUP(I750,Weather!F:K,3,)</f>
        <v>0.28000000000000003</v>
      </c>
      <c r="AA750">
        <f>VLOOKUP(I750,Weather!F:K,4,)</f>
        <v>0.6</v>
      </c>
      <c r="AB750">
        <f>VLOOKUP(I750,Weather!F:K,5,)</f>
        <v>1038</v>
      </c>
      <c r="AC750">
        <f>VLOOKUP(I750,Weather!F:K,6,)</f>
        <v>1</v>
      </c>
    </row>
    <row r="751" spans="1:29" x14ac:dyDescent="0.25">
      <c r="A751" t="s">
        <v>7</v>
      </c>
      <c r="B751" t="s">
        <v>5</v>
      </c>
      <c r="C751" s="1">
        <v>42052.504861111112</v>
      </c>
      <c r="D751" s="3">
        <f t="shared" si="88"/>
        <v>2015</v>
      </c>
      <c r="E751" s="3">
        <f t="shared" si="91"/>
        <v>2</v>
      </c>
      <c r="F751" s="3">
        <f t="shared" si="92"/>
        <v>12</v>
      </c>
      <c r="G751" s="3">
        <f t="shared" si="93"/>
        <v>17</v>
      </c>
      <c r="H751" s="3" t="str">
        <f t="shared" si="94"/>
        <v>2015212</v>
      </c>
      <c r="I751" s="3" t="str">
        <f t="shared" si="95"/>
        <v>201521217</v>
      </c>
      <c r="J751">
        <v>33</v>
      </c>
      <c r="K751">
        <v>19.8</v>
      </c>
      <c r="L751" t="str">
        <f>VLOOKUP(C751,List!$A$2:$C$2089,3,)</f>
        <v>Wembley Park</v>
      </c>
      <c r="M751" t="str">
        <f>VLOOKUP(C751,List!$A$2:$C$2089,2,)</f>
        <v>Jubilee</v>
      </c>
      <c r="N751" t="str">
        <f t="shared" si="89"/>
        <v>Wembley Park|Jubilee</v>
      </c>
      <c r="O751">
        <f>VLOOKUP(N751,Depth!$A$2:$F$427,3,)</f>
        <v>41</v>
      </c>
      <c r="P751">
        <f>VLOOKUP(N751,Depth!$A$2:$F$427,5,)</f>
        <v>136.69999999999999</v>
      </c>
      <c r="Q751">
        <f>VLOOKUP(N751,Depth!$A$2:$F$427,6,)</f>
        <v>4.3</v>
      </c>
      <c r="R751">
        <f>VLOOKUP(L751,longitude_latitude!C:J,7,)</f>
        <v>-0.27845863799999998</v>
      </c>
      <c r="S751">
        <f>VLOOKUP(L751,longitude_latitude!C:J,8,)</f>
        <v>51.563259379999998</v>
      </c>
      <c r="T751">
        <f t="shared" si="90"/>
        <v>-14.358234977795522</v>
      </c>
      <c r="U751">
        <f>VLOOKUP(M751,LINE!$A$2:$B$13,2,)</f>
        <v>7</v>
      </c>
      <c r="V751">
        <f>VLOOKUP(L751,Entry_exit!B:P,4,)</f>
        <v>21679</v>
      </c>
      <c r="W751">
        <f>2020 - VLOOKUP(L751, age!$A:$D,4,)</f>
        <v>127</v>
      </c>
      <c r="X751">
        <f>VLOOKUP(H751,'air-quality-london-time-of-day'!E:G,3,FALSE)</f>
        <v>14.3</v>
      </c>
      <c r="Y751">
        <f>VLOOKUP(I751,Weather!F:K,2,)</f>
        <v>7.6229508196721696</v>
      </c>
      <c r="Z751">
        <f>VLOOKUP(I751,Weather!F:K,3,)</f>
        <v>0.28000000000000003</v>
      </c>
      <c r="AA751">
        <f>VLOOKUP(I751,Weather!F:K,4,)</f>
        <v>0.6</v>
      </c>
      <c r="AB751">
        <f>VLOOKUP(I751,Weather!F:K,5,)</f>
        <v>1038</v>
      </c>
      <c r="AC751">
        <f>VLOOKUP(I751,Weather!F:K,6,)</f>
        <v>1</v>
      </c>
    </row>
    <row r="752" spans="1:29" x14ac:dyDescent="0.25">
      <c r="A752" t="s">
        <v>7</v>
      </c>
      <c r="B752" t="s">
        <v>5</v>
      </c>
      <c r="C752" s="1">
        <v>42052.505555555559</v>
      </c>
      <c r="D752" s="3">
        <f t="shared" si="88"/>
        <v>2015</v>
      </c>
      <c r="E752" s="3">
        <f t="shared" si="91"/>
        <v>2</v>
      </c>
      <c r="F752" s="3">
        <f t="shared" si="92"/>
        <v>12</v>
      </c>
      <c r="G752" s="3">
        <f t="shared" si="93"/>
        <v>17</v>
      </c>
      <c r="H752" s="3" t="str">
        <f t="shared" si="94"/>
        <v>2015212</v>
      </c>
      <c r="I752" s="3" t="str">
        <f t="shared" si="95"/>
        <v>201521217</v>
      </c>
      <c r="J752">
        <v>8</v>
      </c>
      <c r="K752">
        <v>4.8</v>
      </c>
      <c r="L752" t="str">
        <f>VLOOKUP(C752,List!$A$2:$C$2089,3,)</f>
        <v>Wembley Park</v>
      </c>
      <c r="M752" t="str">
        <f>VLOOKUP(C752,List!$A$2:$C$2089,2,)</f>
        <v>Jubilee</v>
      </c>
      <c r="N752" t="str">
        <f t="shared" si="89"/>
        <v>Wembley Park|Jubilee</v>
      </c>
      <c r="O752">
        <f>VLOOKUP(N752,Depth!$A$2:$F$427,3,)</f>
        <v>41</v>
      </c>
      <c r="P752">
        <f>VLOOKUP(N752,Depth!$A$2:$F$427,5,)</f>
        <v>136.69999999999999</v>
      </c>
      <c r="Q752">
        <f>VLOOKUP(N752,Depth!$A$2:$F$427,6,)</f>
        <v>4.3</v>
      </c>
      <c r="R752">
        <f>VLOOKUP(L752,longitude_latitude!C:J,7,)</f>
        <v>-0.27845863799999998</v>
      </c>
      <c r="S752">
        <f>VLOOKUP(L752,longitude_latitude!C:J,8,)</f>
        <v>51.563259379999998</v>
      </c>
      <c r="T752">
        <f t="shared" si="90"/>
        <v>-14.358234977795522</v>
      </c>
      <c r="U752">
        <f>VLOOKUP(M752,LINE!$A$2:$B$13,2,)</f>
        <v>7</v>
      </c>
      <c r="V752">
        <f>VLOOKUP(L752,Entry_exit!B:P,4,)</f>
        <v>21679</v>
      </c>
      <c r="W752">
        <f>2020 - VLOOKUP(L752, age!$A:$D,4,)</f>
        <v>127</v>
      </c>
      <c r="X752">
        <f>VLOOKUP(H752,'air-quality-london-time-of-day'!E:G,3,FALSE)</f>
        <v>14.3</v>
      </c>
      <c r="Y752">
        <f>VLOOKUP(I752,Weather!F:K,2,)</f>
        <v>7.6229508196721696</v>
      </c>
      <c r="Z752">
        <f>VLOOKUP(I752,Weather!F:K,3,)</f>
        <v>0.28000000000000003</v>
      </c>
      <c r="AA752">
        <f>VLOOKUP(I752,Weather!F:K,4,)</f>
        <v>0.6</v>
      </c>
      <c r="AB752">
        <f>VLOOKUP(I752,Weather!F:K,5,)</f>
        <v>1038</v>
      </c>
      <c r="AC752">
        <f>VLOOKUP(I752,Weather!F:K,6,)</f>
        <v>1</v>
      </c>
    </row>
    <row r="753" spans="1:29" x14ac:dyDescent="0.25">
      <c r="A753" t="s">
        <v>7</v>
      </c>
      <c r="B753" t="s">
        <v>5</v>
      </c>
      <c r="C753" s="1">
        <v>42052.506249999999</v>
      </c>
      <c r="D753" s="3">
        <f t="shared" si="88"/>
        <v>2015</v>
      </c>
      <c r="E753" s="3">
        <f t="shared" si="91"/>
        <v>2</v>
      </c>
      <c r="F753" s="3">
        <f t="shared" si="92"/>
        <v>12</v>
      </c>
      <c r="G753" s="3">
        <f t="shared" si="93"/>
        <v>17</v>
      </c>
      <c r="H753" s="3" t="str">
        <f t="shared" si="94"/>
        <v>2015212</v>
      </c>
      <c r="I753" s="3" t="str">
        <f t="shared" si="95"/>
        <v>201521217</v>
      </c>
      <c r="J753">
        <v>7</v>
      </c>
      <c r="K753">
        <v>4.2</v>
      </c>
      <c r="L753" t="str">
        <f>VLOOKUP(C753,List!$A$2:$C$2089,3,)</f>
        <v>Wembley Park</v>
      </c>
      <c r="M753" t="str">
        <f>VLOOKUP(C753,List!$A$2:$C$2089,2,)</f>
        <v>Jubilee</v>
      </c>
      <c r="N753" t="str">
        <f t="shared" si="89"/>
        <v>Wembley Park|Jubilee</v>
      </c>
      <c r="O753">
        <f>VLOOKUP(N753,Depth!$A$2:$F$427,3,)</f>
        <v>41</v>
      </c>
      <c r="P753">
        <f>VLOOKUP(N753,Depth!$A$2:$F$427,5,)</f>
        <v>136.69999999999999</v>
      </c>
      <c r="Q753">
        <f>VLOOKUP(N753,Depth!$A$2:$F$427,6,)</f>
        <v>4.3</v>
      </c>
      <c r="R753">
        <f>VLOOKUP(L753,longitude_latitude!C:J,7,)</f>
        <v>-0.27845863799999998</v>
      </c>
      <c r="S753">
        <f>VLOOKUP(L753,longitude_latitude!C:J,8,)</f>
        <v>51.563259379999998</v>
      </c>
      <c r="T753">
        <f t="shared" si="90"/>
        <v>-14.358234977795522</v>
      </c>
      <c r="U753">
        <f>VLOOKUP(M753,LINE!$A$2:$B$13,2,)</f>
        <v>7</v>
      </c>
      <c r="V753">
        <f>VLOOKUP(L753,Entry_exit!B:P,4,)</f>
        <v>21679</v>
      </c>
      <c r="W753">
        <f>2020 - VLOOKUP(L753, age!$A:$D,4,)</f>
        <v>127</v>
      </c>
      <c r="X753">
        <f>VLOOKUP(H753,'air-quality-london-time-of-day'!E:G,3,FALSE)</f>
        <v>14.3</v>
      </c>
      <c r="Y753">
        <f>VLOOKUP(I753,Weather!F:K,2,)</f>
        <v>7.6229508196721696</v>
      </c>
      <c r="Z753">
        <f>VLOOKUP(I753,Weather!F:K,3,)</f>
        <v>0.28000000000000003</v>
      </c>
      <c r="AA753">
        <f>VLOOKUP(I753,Weather!F:K,4,)</f>
        <v>0.6</v>
      </c>
      <c r="AB753">
        <f>VLOOKUP(I753,Weather!F:K,5,)</f>
        <v>1038</v>
      </c>
      <c r="AC753">
        <f>VLOOKUP(I753,Weather!F:K,6,)</f>
        <v>1</v>
      </c>
    </row>
    <row r="754" spans="1:29" x14ac:dyDescent="0.25">
      <c r="A754" t="s">
        <v>7</v>
      </c>
      <c r="B754" t="s">
        <v>5</v>
      </c>
      <c r="C754" s="1">
        <v>42052.506944444445</v>
      </c>
      <c r="D754" s="3">
        <f t="shared" si="88"/>
        <v>2015</v>
      </c>
      <c r="E754" s="3">
        <f t="shared" si="91"/>
        <v>2</v>
      </c>
      <c r="F754" s="3">
        <f t="shared" si="92"/>
        <v>12</v>
      </c>
      <c r="G754" s="3">
        <f t="shared" si="93"/>
        <v>17</v>
      </c>
      <c r="H754" s="3" t="str">
        <f t="shared" si="94"/>
        <v>2015212</v>
      </c>
      <c r="I754" s="3" t="str">
        <f t="shared" si="95"/>
        <v>201521217</v>
      </c>
      <c r="J754">
        <v>10</v>
      </c>
      <c r="K754">
        <v>6</v>
      </c>
      <c r="L754" t="str">
        <f>VLOOKUP(C754,List!$A$2:$C$2089,3,)</f>
        <v>Wembley Park</v>
      </c>
      <c r="M754" t="str">
        <f>VLOOKUP(C754,List!$A$2:$C$2089,2,)</f>
        <v>Jubilee</v>
      </c>
      <c r="N754" t="str">
        <f t="shared" si="89"/>
        <v>Wembley Park|Jubilee</v>
      </c>
      <c r="O754">
        <f>VLOOKUP(N754,Depth!$A$2:$F$427,3,)</f>
        <v>41</v>
      </c>
      <c r="P754">
        <f>VLOOKUP(N754,Depth!$A$2:$F$427,5,)</f>
        <v>136.69999999999999</v>
      </c>
      <c r="Q754">
        <f>VLOOKUP(N754,Depth!$A$2:$F$427,6,)</f>
        <v>4.3</v>
      </c>
      <c r="R754">
        <f>VLOOKUP(L754,longitude_latitude!C:J,7,)</f>
        <v>-0.27845863799999998</v>
      </c>
      <c r="S754">
        <f>VLOOKUP(L754,longitude_latitude!C:J,8,)</f>
        <v>51.563259379999998</v>
      </c>
      <c r="T754">
        <f t="shared" si="90"/>
        <v>-14.358234977795522</v>
      </c>
      <c r="U754">
        <f>VLOOKUP(M754,LINE!$A$2:$B$13,2,)</f>
        <v>7</v>
      </c>
      <c r="V754">
        <f>VLOOKUP(L754,Entry_exit!B:P,4,)</f>
        <v>21679</v>
      </c>
      <c r="W754">
        <f>2020 - VLOOKUP(L754, age!$A:$D,4,)</f>
        <v>127</v>
      </c>
      <c r="X754">
        <f>VLOOKUP(H754,'air-quality-london-time-of-day'!E:G,3,FALSE)</f>
        <v>14.3</v>
      </c>
      <c r="Y754">
        <f>VLOOKUP(I754,Weather!F:K,2,)</f>
        <v>7.6229508196721696</v>
      </c>
      <c r="Z754">
        <f>VLOOKUP(I754,Weather!F:K,3,)</f>
        <v>0.28000000000000003</v>
      </c>
      <c r="AA754">
        <f>VLOOKUP(I754,Weather!F:K,4,)</f>
        <v>0.6</v>
      </c>
      <c r="AB754">
        <f>VLOOKUP(I754,Weather!F:K,5,)</f>
        <v>1038</v>
      </c>
      <c r="AC754">
        <f>VLOOKUP(I754,Weather!F:K,6,)</f>
        <v>1</v>
      </c>
    </row>
    <row r="755" spans="1:29" x14ac:dyDescent="0.25">
      <c r="A755" t="s">
        <v>7</v>
      </c>
      <c r="B755" t="s">
        <v>5</v>
      </c>
      <c r="C755" s="1">
        <v>42052.507638888892</v>
      </c>
      <c r="D755" s="3">
        <f t="shared" si="88"/>
        <v>2015</v>
      </c>
      <c r="E755" s="3">
        <f t="shared" si="91"/>
        <v>2</v>
      </c>
      <c r="F755" s="3">
        <f t="shared" si="92"/>
        <v>12</v>
      </c>
      <c r="G755" s="3">
        <f t="shared" si="93"/>
        <v>17</v>
      </c>
      <c r="H755" s="3" t="str">
        <f t="shared" si="94"/>
        <v>2015212</v>
      </c>
      <c r="I755" s="3" t="str">
        <f t="shared" si="95"/>
        <v>201521217</v>
      </c>
      <c r="J755">
        <v>9</v>
      </c>
      <c r="K755">
        <v>5.4</v>
      </c>
      <c r="L755" t="str">
        <f>VLOOKUP(C755,List!$A$2:$C$2089,3,)</f>
        <v>Wembley Park</v>
      </c>
      <c r="M755" t="str">
        <f>VLOOKUP(C755,List!$A$2:$C$2089,2,)</f>
        <v>Jubilee</v>
      </c>
      <c r="N755" t="str">
        <f t="shared" si="89"/>
        <v>Wembley Park|Jubilee</v>
      </c>
      <c r="O755">
        <f>VLOOKUP(N755,Depth!$A$2:$F$427,3,)</f>
        <v>41</v>
      </c>
      <c r="P755">
        <f>VLOOKUP(N755,Depth!$A$2:$F$427,5,)</f>
        <v>136.69999999999999</v>
      </c>
      <c r="Q755">
        <f>VLOOKUP(N755,Depth!$A$2:$F$427,6,)</f>
        <v>4.3</v>
      </c>
      <c r="R755">
        <f>VLOOKUP(L755,longitude_latitude!C:J,7,)</f>
        <v>-0.27845863799999998</v>
      </c>
      <c r="S755">
        <f>VLOOKUP(L755,longitude_latitude!C:J,8,)</f>
        <v>51.563259379999998</v>
      </c>
      <c r="T755">
        <f t="shared" si="90"/>
        <v>-14.358234977795522</v>
      </c>
      <c r="U755">
        <f>VLOOKUP(M755,LINE!$A$2:$B$13,2,)</f>
        <v>7</v>
      </c>
      <c r="V755">
        <f>VLOOKUP(L755,Entry_exit!B:P,4,)</f>
        <v>21679</v>
      </c>
      <c r="W755">
        <f>2020 - VLOOKUP(L755, age!$A:$D,4,)</f>
        <v>127</v>
      </c>
      <c r="X755">
        <f>VLOOKUP(H755,'air-quality-london-time-of-day'!E:G,3,FALSE)</f>
        <v>14.3</v>
      </c>
      <c r="Y755">
        <f>VLOOKUP(I755,Weather!F:K,2,)</f>
        <v>7.6229508196721696</v>
      </c>
      <c r="Z755">
        <f>VLOOKUP(I755,Weather!F:K,3,)</f>
        <v>0.28000000000000003</v>
      </c>
      <c r="AA755">
        <f>VLOOKUP(I755,Weather!F:K,4,)</f>
        <v>0.6</v>
      </c>
      <c r="AB755">
        <f>VLOOKUP(I755,Weather!F:K,5,)</f>
        <v>1038</v>
      </c>
      <c r="AC755">
        <f>VLOOKUP(I755,Weather!F:K,6,)</f>
        <v>1</v>
      </c>
    </row>
    <row r="756" spans="1:29" x14ac:dyDescent="0.25">
      <c r="A756" t="s">
        <v>7</v>
      </c>
      <c r="B756" t="s">
        <v>5</v>
      </c>
      <c r="C756" s="1">
        <v>42052.508333333331</v>
      </c>
      <c r="D756" s="3">
        <f t="shared" si="88"/>
        <v>2015</v>
      </c>
      <c r="E756" s="3">
        <f t="shared" si="91"/>
        <v>2</v>
      </c>
      <c r="F756" s="3">
        <f t="shared" si="92"/>
        <v>12</v>
      </c>
      <c r="G756" s="3">
        <f t="shared" si="93"/>
        <v>17</v>
      </c>
      <c r="H756" s="3" t="str">
        <f t="shared" si="94"/>
        <v>2015212</v>
      </c>
      <c r="I756" s="3" t="str">
        <f t="shared" si="95"/>
        <v>201521217</v>
      </c>
      <c r="J756">
        <v>7</v>
      </c>
      <c r="K756">
        <v>4.2</v>
      </c>
      <c r="L756" t="str">
        <f>VLOOKUP(C756,List!$A$2:$C$2089,3,)</f>
        <v>Wembley Park</v>
      </c>
      <c r="M756" t="str">
        <f>VLOOKUP(C756,List!$A$2:$C$2089,2,)</f>
        <v>Jubilee</v>
      </c>
      <c r="N756" t="str">
        <f t="shared" si="89"/>
        <v>Wembley Park|Jubilee</v>
      </c>
      <c r="O756">
        <f>VLOOKUP(N756,Depth!$A$2:$F$427,3,)</f>
        <v>41</v>
      </c>
      <c r="P756">
        <f>VLOOKUP(N756,Depth!$A$2:$F$427,5,)</f>
        <v>136.69999999999999</v>
      </c>
      <c r="Q756">
        <f>VLOOKUP(N756,Depth!$A$2:$F$427,6,)</f>
        <v>4.3</v>
      </c>
      <c r="R756">
        <f>VLOOKUP(L756,longitude_latitude!C:J,7,)</f>
        <v>-0.27845863799999998</v>
      </c>
      <c r="S756">
        <f>VLOOKUP(L756,longitude_latitude!C:J,8,)</f>
        <v>51.563259379999998</v>
      </c>
      <c r="T756">
        <f t="shared" si="90"/>
        <v>-14.358234977795522</v>
      </c>
      <c r="U756">
        <f>VLOOKUP(M756,LINE!$A$2:$B$13,2,)</f>
        <v>7</v>
      </c>
      <c r="V756">
        <f>VLOOKUP(L756,Entry_exit!B:P,4,)</f>
        <v>21679</v>
      </c>
      <c r="W756">
        <f>2020 - VLOOKUP(L756, age!$A:$D,4,)</f>
        <v>127</v>
      </c>
      <c r="X756">
        <f>VLOOKUP(H756,'air-quality-london-time-of-day'!E:G,3,FALSE)</f>
        <v>14.3</v>
      </c>
      <c r="Y756">
        <f>VLOOKUP(I756,Weather!F:K,2,)</f>
        <v>7.6229508196721696</v>
      </c>
      <c r="Z756">
        <f>VLOOKUP(I756,Weather!F:K,3,)</f>
        <v>0.28000000000000003</v>
      </c>
      <c r="AA756">
        <f>VLOOKUP(I756,Weather!F:K,4,)</f>
        <v>0.6</v>
      </c>
      <c r="AB756">
        <f>VLOOKUP(I756,Weather!F:K,5,)</f>
        <v>1038</v>
      </c>
      <c r="AC756">
        <f>VLOOKUP(I756,Weather!F:K,6,)</f>
        <v>1</v>
      </c>
    </row>
    <row r="757" spans="1:29" x14ac:dyDescent="0.25">
      <c r="A757" t="s">
        <v>7</v>
      </c>
      <c r="B757" t="s">
        <v>5</v>
      </c>
      <c r="C757" s="1">
        <v>42052.509027777778</v>
      </c>
      <c r="D757" s="3">
        <f t="shared" si="88"/>
        <v>2015</v>
      </c>
      <c r="E757" s="3">
        <f t="shared" si="91"/>
        <v>2</v>
      </c>
      <c r="F757" s="3">
        <f t="shared" si="92"/>
        <v>12</v>
      </c>
      <c r="G757" s="3">
        <f t="shared" si="93"/>
        <v>17</v>
      </c>
      <c r="H757" s="3" t="str">
        <f t="shared" si="94"/>
        <v>2015212</v>
      </c>
      <c r="I757" s="3" t="str">
        <f t="shared" si="95"/>
        <v>201521217</v>
      </c>
      <c r="J757">
        <v>11</v>
      </c>
      <c r="K757">
        <v>6.6</v>
      </c>
      <c r="L757" t="str">
        <f>VLOOKUP(C757,List!$A$2:$C$2089,3,)</f>
        <v>Wembley Park</v>
      </c>
      <c r="M757" t="str">
        <f>VLOOKUP(C757,List!$A$2:$C$2089,2,)</f>
        <v>Jubilee</v>
      </c>
      <c r="N757" t="str">
        <f t="shared" si="89"/>
        <v>Wembley Park|Jubilee</v>
      </c>
      <c r="O757">
        <f>VLOOKUP(N757,Depth!$A$2:$F$427,3,)</f>
        <v>41</v>
      </c>
      <c r="P757">
        <f>VLOOKUP(N757,Depth!$A$2:$F$427,5,)</f>
        <v>136.69999999999999</v>
      </c>
      <c r="Q757">
        <f>VLOOKUP(N757,Depth!$A$2:$F$427,6,)</f>
        <v>4.3</v>
      </c>
      <c r="R757">
        <f>VLOOKUP(L757,longitude_latitude!C:J,7,)</f>
        <v>-0.27845863799999998</v>
      </c>
      <c r="S757">
        <f>VLOOKUP(L757,longitude_latitude!C:J,8,)</f>
        <v>51.563259379999998</v>
      </c>
      <c r="T757">
        <f t="shared" si="90"/>
        <v>-14.358234977795522</v>
      </c>
      <c r="U757">
        <f>VLOOKUP(M757,LINE!$A$2:$B$13,2,)</f>
        <v>7</v>
      </c>
      <c r="V757">
        <f>VLOOKUP(L757,Entry_exit!B:P,4,)</f>
        <v>21679</v>
      </c>
      <c r="W757">
        <f>2020 - VLOOKUP(L757, age!$A:$D,4,)</f>
        <v>127</v>
      </c>
      <c r="X757">
        <f>VLOOKUP(H757,'air-quality-london-time-of-day'!E:G,3,FALSE)</f>
        <v>14.3</v>
      </c>
      <c r="Y757">
        <f>VLOOKUP(I757,Weather!F:K,2,)</f>
        <v>7.6229508196721696</v>
      </c>
      <c r="Z757">
        <f>VLOOKUP(I757,Weather!F:K,3,)</f>
        <v>0.28000000000000003</v>
      </c>
      <c r="AA757">
        <f>VLOOKUP(I757,Weather!F:K,4,)</f>
        <v>0.6</v>
      </c>
      <c r="AB757">
        <f>VLOOKUP(I757,Weather!F:K,5,)</f>
        <v>1038</v>
      </c>
      <c r="AC757">
        <f>VLOOKUP(I757,Weather!F:K,6,)</f>
        <v>1</v>
      </c>
    </row>
    <row r="758" spans="1:29" x14ac:dyDescent="0.25">
      <c r="A758" t="s">
        <v>7</v>
      </c>
      <c r="B758" t="s">
        <v>5</v>
      </c>
      <c r="C758" s="1">
        <v>42052.509722222225</v>
      </c>
      <c r="D758" s="3">
        <f t="shared" si="88"/>
        <v>2015</v>
      </c>
      <c r="E758" s="3">
        <f t="shared" si="91"/>
        <v>2</v>
      </c>
      <c r="F758" s="3">
        <f t="shared" si="92"/>
        <v>12</v>
      </c>
      <c r="G758" s="3">
        <f t="shared" si="93"/>
        <v>17</v>
      </c>
      <c r="H758" s="3" t="str">
        <f t="shared" si="94"/>
        <v>2015212</v>
      </c>
      <c r="I758" s="3" t="str">
        <f t="shared" si="95"/>
        <v>201521217</v>
      </c>
      <c r="J758">
        <v>10</v>
      </c>
      <c r="K758">
        <v>6</v>
      </c>
      <c r="L758" t="str">
        <f>VLOOKUP(C758,List!$A$2:$C$2089,3,)</f>
        <v>Wembley Park</v>
      </c>
      <c r="M758" t="str">
        <f>VLOOKUP(C758,List!$A$2:$C$2089,2,)</f>
        <v>Jubilee</v>
      </c>
      <c r="N758" t="str">
        <f t="shared" si="89"/>
        <v>Wembley Park|Jubilee</v>
      </c>
      <c r="O758">
        <f>VLOOKUP(N758,Depth!$A$2:$F$427,3,)</f>
        <v>41</v>
      </c>
      <c r="P758">
        <f>VLOOKUP(N758,Depth!$A$2:$F$427,5,)</f>
        <v>136.69999999999999</v>
      </c>
      <c r="Q758">
        <f>VLOOKUP(N758,Depth!$A$2:$F$427,6,)</f>
        <v>4.3</v>
      </c>
      <c r="R758">
        <f>VLOOKUP(L758,longitude_latitude!C:J,7,)</f>
        <v>-0.27845863799999998</v>
      </c>
      <c r="S758">
        <f>VLOOKUP(L758,longitude_latitude!C:J,8,)</f>
        <v>51.563259379999998</v>
      </c>
      <c r="T758">
        <f t="shared" si="90"/>
        <v>-14.358234977795522</v>
      </c>
      <c r="U758">
        <f>VLOOKUP(M758,LINE!$A$2:$B$13,2,)</f>
        <v>7</v>
      </c>
      <c r="V758">
        <f>VLOOKUP(L758,Entry_exit!B:P,4,)</f>
        <v>21679</v>
      </c>
      <c r="W758">
        <f>2020 - VLOOKUP(L758, age!$A:$D,4,)</f>
        <v>127</v>
      </c>
      <c r="X758">
        <f>VLOOKUP(H758,'air-quality-london-time-of-day'!E:G,3,FALSE)</f>
        <v>14.3</v>
      </c>
      <c r="Y758">
        <f>VLOOKUP(I758,Weather!F:K,2,)</f>
        <v>7.6229508196721696</v>
      </c>
      <c r="Z758">
        <f>VLOOKUP(I758,Weather!F:K,3,)</f>
        <v>0.28000000000000003</v>
      </c>
      <c r="AA758">
        <f>VLOOKUP(I758,Weather!F:K,4,)</f>
        <v>0.6</v>
      </c>
      <c r="AB758">
        <f>VLOOKUP(I758,Weather!F:K,5,)</f>
        <v>1038</v>
      </c>
      <c r="AC758">
        <f>VLOOKUP(I758,Weather!F:K,6,)</f>
        <v>1</v>
      </c>
    </row>
    <row r="759" spans="1:29" x14ac:dyDescent="0.25">
      <c r="A759" t="s">
        <v>7</v>
      </c>
      <c r="B759" t="s">
        <v>5</v>
      </c>
      <c r="C759" s="1">
        <v>42052.510416666664</v>
      </c>
      <c r="D759" s="3">
        <f t="shared" si="88"/>
        <v>2015</v>
      </c>
      <c r="E759" s="3">
        <f t="shared" si="91"/>
        <v>2</v>
      </c>
      <c r="F759" s="3">
        <f t="shared" si="92"/>
        <v>12</v>
      </c>
      <c r="G759" s="3">
        <f t="shared" si="93"/>
        <v>17</v>
      </c>
      <c r="H759" s="3" t="str">
        <f t="shared" si="94"/>
        <v>2015212</v>
      </c>
      <c r="I759" s="3" t="str">
        <f t="shared" si="95"/>
        <v>201521217</v>
      </c>
      <c r="J759">
        <v>13</v>
      </c>
      <c r="K759">
        <v>7.8</v>
      </c>
      <c r="L759" t="str">
        <f>VLOOKUP(C759,List!$A$2:$C$2089,3,)</f>
        <v>Wembley Park</v>
      </c>
      <c r="M759" t="str">
        <f>VLOOKUP(C759,List!$A$2:$C$2089,2,)</f>
        <v>Jubilee</v>
      </c>
      <c r="N759" t="str">
        <f t="shared" si="89"/>
        <v>Wembley Park|Jubilee</v>
      </c>
      <c r="O759">
        <f>VLOOKUP(N759,Depth!$A$2:$F$427,3,)</f>
        <v>41</v>
      </c>
      <c r="P759">
        <f>VLOOKUP(N759,Depth!$A$2:$F$427,5,)</f>
        <v>136.69999999999999</v>
      </c>
      <c r="Q759">
        <f>VLOOKUP(N759,Depth!$A$2:$F$427,6,)</f>
        <v>4.3</v>
      </c>
      <c r="R759">
        <f>VLOOKUP(L759,longitude_latitude!C:J,7,)</f>
        <v>-0.27845863799999998</v>
      </c>
      <c r="S759">
        <f>VLOOKUP(L759,longitude_latitude!C:J,8,)</f>
        <v>51.563259379999998</v>
      </c>
      <c r="T759">
        <f t="shared" si="90"/>
        <v>-14.358234977795522</v>
      </c>
      <c r="U759">
        <f>VLOOKUP(M759,LINE!$A$2:$B$13,2,)</f>
        <v>7</v>
      </c>
      <c r="V759">
        <f>VLOOKUP(L759,Entry_exit!B:P,4,)</f>
        <v>21679</v>
      </c>
      <c r="W759">
        <f>2020 - VLOOKUP(L759, age!$A:$D,4,)</f>
        <v>127</v>
      </c>
      <c r="X759">
        <f>VLOOKUP(H759,'air-quality-london-time-of-day'!E:G,3,FALSE)</f>
        <v>14.3</v>
      </c>
      <c r="Y759">
        <f>VLOOKUP(I759,Weather!F:K,2,)</f>
        <v>7.6229508196721696</v>
      </c>
      <c r="Z759">
        <f>VLOOKUP(I759,Weather!F:K,3,)</f>
        <v>0.28000000000000003</v>
      </c>
      <c r="AA759">
        <f>VLOOKUP(I759,Weather!F:K,4,)</f>
        <v>0.6</v>
      </c>
      <c r="AB759">
        <f>VLOOKUP(I759,Weather!F:K,5,)</f>
        <v>1038</v>
      </c>
      <c r="AC759">
        <f>VLOOKUP(I759,Weather!F:K,6,)</f>
        <v>1</v>
      </c>
    </row>
    <row r="760" spans="1:29" x14ac:dyDescent="0.25">
      <c r="A760" t="s">
        <v>7</v>
      </c>
      <c r="B760" t="s">
        <v>5</v>
      </c>
      <c r="C760" s="1">
        <v>42052.511111111111</v>
      </c>
      <c r="D760" s="3">
        <f t="shared" si="88"/>
        <v>2015</v>
      </c>
      <c r="E760" s="3">
        <f t="shared" si="91"/>
        <v>2</v>
      </c>
      <c r="F760" s="3">
        <f t="shared" si="92"/>
        <v>12</v>
      </c>
      <c r="G760" s="3">
        <f t="shared" si="93"/>
        <v>17</v>
      </c>
      <c r="H760" s="3" t="str">
        <f t="shared" si="94"/>
        <v>2015212</v>
      </c>
      <c r="I760" s="3" t="str">
        <f t="shared" si="95"/>
        <v>201521217</v>
      </c>
      <c r="J760">
        <v>10</v>
      </c>
      <c r="K760">
        <v>6</v>
      </c>
      <c r="L760" t="str">
        <f>VLOOKUP(C760,List!$A$2:$C$2089,3,)</f>
        <v>Neasden</v>
      </c>
      <c r="M760" t="str">
        <f>VLOOKUP(C760,List!$A$2:$C$2089,2,)</f>
        <v>Jubilee</v>
      </c>
      <c r="N760" t="str">
        <f t="shared" si="89"/>
        <v>Neasden|Jubilee</v>
      </c>
      <c r="O760">
        <f>VLOOKUP(N760,Depth!$A$2:$F$427,3,)</f>
        <v>38</v>
      </c>
      <c r="P760">
        <f>VLOOKUP(N760,Depth!$A$2:$F$427,5,)</f>
        <v>132.19999999999999</v>
      </c>
      <c r="Q760">
        <f>VLOOKUP(N760,Depth!$A$2:$F$427,6,)</f>
        <v>5.8</v>
      </c>
      <c r="R760">
        <f>VLOOKUP(L760,longitude_latitude!C:J,7,)</f>
        <v>-0.24957656</v>
      </c>
      <c r="S760">
        <f>VLOOKUP(L760,longitude_latitude!C:J,8,)</f>
        <v>51.553923400000002</v>
      </c>
      <c r="T760">
        <f t="shared" si="90"/>
        <v>-12.866650856675506</v>
      </c>
      <c r="U760">
        <f>VLOOKUP(M760,LINE!$A$2:$B$13,2,)</f>
        <v>7</v>
      </c>
      <c r="V760">
        <f>VLOOKUP(L760,Entry_exit!B:P,4,)</f>
        <v>6097</v>
      </c>
      <c r="W760">
        <f>2020 - VLOOKUP(L760, age!$A:$D,4,)</f>
        <v>140</v>
      </c>
      <c r="X760">
        <f>VLOOKUP(H760,'air-quality-london-time-of-day'!E:G,3,FALSE)</f>
        <v>14.3</v>
      </c>
      <c r="Y760">
        <f>VLOOKUP(I760,Weather!F:K,2,)</f>
        <v>7.6229508196721696</v>
      </c>
      <c r="Z760">
        <f>VLOOKUP(I760,Weather!F:K,3,)</f>
        <v>0.28000000000000003</v>
      </c>
      <c r="AA760">
        <f>VLOOKUP(I760,Weather!F:K,4,)</f>
        <v>0.6</v>
      </c>
      <c r="AB760">
        <f>VLOOKUP(I760,Weather!F:K,5,)</f>
        <v>1038</v>
      </c>
      <c r="AC760">
        <f>VLOOKUP(I760,Weather!F:K,6,)</f>
        <v>1</v>
      </c>
    </row>
    <row r="761" spans="1:29" x14ac:dyDescent="0.25">
      <c r="A761" t="s">
        <v>7</v>
      </c>
      <c r="B761" t="s">
        <v>5</v>
      </c>
      <c r="C761" s="1">
        <v>42052.511805555558</v>
      </c>
      <c r="D761" s="3">
        <f t="shared" si="88"/>
        <v>2015</v>
      </c>
      <c r="E761" s="3">
        <f t="shared" si="91"/>
        <v>2</v>
      </c>
      <c r="F761" s="3">
        <f t="shared" si="92"/>
        <v>12</v>
      </c>
      <c r="G761" s="3">
        <f t="shared" si="93"/>
        <v>17</v>
      </c>
      <c r="H761" s="3" t="str">
        <f t="shared" si="94"/>
        <v>2015212</v>
      </c>
      <c r="I761" s="3" t="str">
        <f t="shared" si="95"/>
        <v>201521217</v>
      </c>
      <c r="J761">
        <v>13</v>
      </c>
      <c r="K761">
        <v>7.8</v>
      </c>
      <c r="L761" t="str">
        <f>VLOOKUP(C761,List!$A$2:$C$2089,3,)</f>
        <v>Neasden</v>
      </c>
      <c r="M761" t="str">
        <f>VLOOKUP(C761,List!$A$2:$C$2089,2,)</f>
        <v>Jubilee</v>
      </c>
      <c r="N761" t="str">
        <f t="shared" si="89"/>
        <v>Neasden|Jubilee</v>
      </c>
      <c r="O761">
        <f>VLOOKUP(N761,Depth!$A$2:$F$427,3,)</f>
        <v>38</v>
      </c>
      <c r="P761">
        <f>VLOOKUP(N761,Depth!$A$2:$F$427,5,)</f>
        <v>132.19999999999999</v>
      </c>
      <c r="Q761">
        <f>VLOOKUP(N761,Depth!$A$2:$F$427,6,)</f>
        <v>5.8</v>
      </c>
      <c r="R761">
        <f>VLOOKUP(L761,longitude_latitude!C:J,7,)</f>
        <v>-0.24957656</v>
      </c>
      <c r="S761">
        <f>VLOOKUP(L761,longitude_latitude!C:J,8,)</f>
        <v>51.553923400000002</v>
      </c>
      <c r="T761">
        <f t="shared" si="90"/>
        <v>-12.866650856675506</v>
      </c>
      <c r="U761">
        <f>VLOOKUP(M761,LINE!$A$2:$B$13,2,)</f>
        <v>7</v>
      </c>
      <c r="V761">
        <f>VLOOKUP(L761,Entry_exit!B:P,4,)</f>
        <v>6097</v>
      </c>
      <c r="W761">
        <f>2020 - VLOOKUP(L761, age!$A:$D,4,)</f>
        <v>140</v>
      </c>
      <c r="X761">
        <f>VLOOKUP(H761,'air-quality-london-time-of-day'!E:G,3,FALSE)</f>
        <v>14.3</v>
      </c>
      <c r="Y761">
        <f>VLOOKUP(I761,Weather!F:K,2,)</f>
        <v>7.6229508196721696</v>
      </c>
      <c r="Z761">
        <f>VLOOKUP(I761,Weather!F:K,3,)</f>
        <v>0.28000000000000003</v>
      </c>
      <c r="AA761">
        <f>VLOOKUP(I761,Weather!F:K,4,)</f>
        <v>0.6</v>
      </c>
      <c r="AB761">
        <f>VLOOKUP(I761,Weather!F:K,5,)</f>
        <v>1038</v>
      </c>
      <c r="AC761">
        <f>VLOOKUP(I761,Weather!F:K,6,)</f>
        <v>1</v>
      </c>
    </row>
    <row r="762" spans="1:29" x14ac:dyDescent="0.25">
      <c r="A762" t="s">
        <v>7</v>
      </c>
      <c r="B762" t="s">
        <v>5</v>
      </c>
      <c r="C762" s="1">
        <v>42052.512499999997</v>
      </c>
      <c r="D762" s="3">
        <f t="shared" si="88"/>
        <v>2015</v>
      </c>
      <c r="E762" s="3">
        <f t="shared" si="91"/>
        <v>2</v>
      </c>
      <c r="F762" s="3">
        <f t="shared" si="92"/>
        <v>12</v>
      </c>
      <c r="G762" s="3">
        <f t="shared" si="93"/>
        <v>17</v>
      </c>
      <c r="H762" s="3" t="str">
        <f t="shared" si="94"/>
        <v>2015212</v>
      </c>
      <c r="I762" s="3" t="str">
        <f t="shared" si="95"/>
        <v>201521217</v>
      </c>
      <c r="J762">
        <v>12</v>
      </c>
      <c r="K762">
        <v>7.2</v>
      </c>
      <c r="L762" t="str">
        <f>VLOOKUP(C762,List!$A$2:$C$2089,3,)</f>
        <v>Dollis Hill</v>
      </c>
      <c r="M762" t="str">
        <f>VLOOKUP(C762,List!$A$2:$C$2089,2,)</f>
        <v>Jubilee</v>
      </c>
      <c r="N762" t="str">
        <f t="shared" si="89"/>
        <v>Dollis Hill|Jubilee</v>
      </c>
      <c r="O762">
        <f>VLOOKUP(N762,Depth!$A$2:$F$427,3,)</f>
        <v>37</v>
      </c>
      <c r="P762">
        <f>VLOOKUP(N762,Depth!$A$2:$F$427,5,)</f>
        <v>139.4</v>
      </c>
      <c r="Q762">
        <f>VLOOKUP(N762,Depth!$A$2:$F$427,6,)</f>
        <v>-2.4</v>
      </c>
      <c r="R762">
        <f>VLOOKUP(L762,longitude_latitude!C:J,7,)</f>
        <v>-0.23744514799999999</v>
      </c>
      <c r="S762">
        <f>VLOOKUP(L762,longitude_latitude!C:J,8,)</f>
        <v>51.55145847</v>
      </c>
      <c r="T762">
        <f t="shared" si="90"/>
        <v>-12.240643686025003</v>
      </c>
      <c r="U762">
        <f>VLOOKUP(M762,LINE!$A$2:$B$13,2,)</f>
        <v>7</v>
      </c>
      <c r="V762">
        <f>VLOOKUP(L762,Entry_exit!B:P,4,)</f>
        <v>6462</v>
      </c>
      <c r="W762">
        <f>2020 - VLOOKUP(L762, age!$A:$D,4,)</f>
        <v>111</v>
      </c>
      <c r="X762">
        <f>VLOOKUP(H762,'air-quality-london-time-of-day'!E:G,3,FALSE)</f>
        <v>14.3</v>
      </c>
      <c r="Y762">
        <f>VLOOKUP(I762,Weather!F:K,2,)</f>
        <v>7.6229508196721696</v>
      </c>
      <c r="Z762">
        <f>VLOOKUP(I762,Weather!F:K,3,)</f>
        <v>0.28000000000000003</v>
      </c>
      <c r="AA762">
        <f>VLOOKUP(I762,Weather!F:K,4,)</f>
        <v>0.6</v>
      </c>
      <c r="AB762">
        <f>VLOOKUP(I762,Weather!F:K,5,)</f>
        <v>1038</v>
      </c>
      <c r="AC762">
        <f>VLOOKUP(I762,Weather!F:K,6,)</f>
        <v>1</v>
      </c>
    </row>
    <row r="763" spans="1:29" x14ac:dyDescent="0.25">
      <c r="A763" t="s">
        <v>7</v>
      </c>
      <c r="B763" t="s">
        <v>5</v>
      </c>
      <c r="C763" s="1">
        <v>42052.513194444444</v>
      </c>
      <c r="D763" s="3">
        <f t="shared" si="88"/>
        <v>2015</v>
      </c>
      <c r="E763" s="3">
        <f t="shared" si="91"/>
        <v>2</v>
      </c>
      <c r="F763" s="3">
        <f t="shared" si="92"/>
        <v>12</v>
      </c>
      <c r="G763" s="3">
        <f t="shared" si="93"/>
        <v>17</v>
      </c>
      <c r="H763" s="3" t="str">
        <f t="shared" si="94"/>
        <v>2015212</v>
      </c>
      <c r="I763" s="3" t="str">
        <f t="shared" si="95"/>
        <v>201521217</v>
      </c>
      <c r="J763">
        <v>18</v>
      </c>
      <c r="K763">
        <v>10.8</v>
      </c>
      <c r="L763" t="str">
        <f>VLOOKUP(C763,List!$A$2:$C$2089,3,)</f>
        <v>Dollis Hill</v>
      </c>
      <c r="M763" t="str">
        <f>VLOOKUP(C763,List!$A$2:$C$2089,2,)</f>
        <v>Jubilee</v>
      </c>
      <c r="N763" t="str">
        <f t="shared" si="89"/>
        <v>Dollis Hill|Jubilee</v>
      </c>
      <c r="O763">
        <f>VLOOKUP(N763,Depth!$A$2:$F$427,3,)</f>
        <v>37</v>
      </c>
      <c r="P763">
        <f>VLOOKUP(N763,Depth!$A$2:$F$427,5,)</f>
        <v>139.4</v>
      </c>
      <c r="Q763">
        <f>VLOOKUP(N763,Depth!$A$2:$F$427,6,)</f>
        <v>-2.4</v>
      </c>
      <c r="R763">
        <f>VLOOKUP(L763,longitude_latitude!C:J,7,)</f>
        <v>-0.23744514799999999</v>
      </c>
      <c r="S763">
        <f>VLOOKUP(L763,longitude_latitude!C:J,8,)</f>
        <v>51.55145847</v>
      </c>
      <c r="T763">
        <f t="shared" si="90"/>
        <v>-12.240643686025003</v>
      </c>
      <c r="U763">
        <f>VLOOKUP(M763,LINE!$A$2:$B$13,2,)</f>
        <v>7</v>
      </c>
      <c r="V763">
        <f>VLOOKUP(L763,Entry_exit!B:P,4,)</f>
        <v>6462</v>
      </c>
      <c r="W763">
        <f>2020 - VLOOKUP(L763, age!$A:$D,4,)</f>
        <v>111</v>
      </c>
      <c r="X763">
        <f>VLOOKUP(H763,'air-quality-london-time-of-day'!E:G,3,FALSE)</f>
        <v>14.3</v>
      </c>
      <c r="Y763">
        <f>VLOOKUP(I763,Weather!F:K,2,)</f>
        <v>7.6229508196721696</v>
      </c>
      <c r="Z763">
        <f>VLOOKUP(I763,Weather!F:K,3,)</f>
        <v>0.28000000000000003</v>
      </c>
      <c r="AA763">
        <f>VLOOKUP(I763,Weather!F:K,4,)</f>
        <v>0.6</v>
      </c>
      <c r="AB763">
        <f>VLOOKUP(I763,Weather!F:K,5,)</f>
        <v>1038</v>
      </c>
      <c r="AC763">
        <f>VLOOKUP(I763,Weather!F:K,6,)</f>
        <v>1</v>
      </c>
    </row>
    <row r="764" spans="1:29" x14ac:dyDescent="0.25">
      <c r="A764" t="s">
        <v>7</v>
      </c>
      <c r="B764" t="s">
        <v>5</v>
      </c>
      <c r="C764" s="1">
        <v>42052.513888888891</v>
      </c>
      <c r="D764" s="3">
        <f t="shared" si="88"/>
        <v>2015</v>
      </c>
      <c r="E764" s="3">
        <f t="shared" si="91"/>
        <v>2</v>
      </c>
      <c r="F764" s="3">
        <f t="shared" si="92"/>
        <v>12</v>
      </c>
      <c r="G764" s="3">
        <f t="shared" si="93"/>
        <v>17</v>
      </c>
      <c r="H764" s="3" t="str">
        <f t="shared" si="94"/>
        <v>2015212</v>
      </c>
      <c r="I764" s="3" t="str">
        <f t="shared" si="95"/>
        <v>201521217</v>
      </c>
      <c r="J764">
        <v>14</v>
      </c>
      <c r="K764">
        <v>8.4</v>
      </c>
      <c r="L764" t="str">
        <f>VLOOKUP(C764,List!$A$2:$C$2089,3,)</f>
        <v>Willesden Green</v>
      </c>
      <c r="M764" t="str">
        <f>VLOOKUP(C764,List!$A$2:$C$2089,2,)</f>
        <v>Jubilee</v>
      </c>
      <c r="N764" t="str">
        <f t="shared" si="89"/>
        <v>Willesden Green|Jubilee</v>
      </c>
      <c r="O764">
        <f>VLOOKUP(N764,Depth!$A$2:$F$427,3,)</f>
        <v>56</v>
      </c>
      <c r="P764">
        <f>VLOOKUP(N764,Depth!$A$2:$F$427,5,)</f>
        <v>150.30000000000001</v>
      </c>
      <c r="Q764">
        <f>VLOOKUP(N764,Depth!$A$2:$F$427,6,)</f>
        <v>5.7</v>
      </c>
      <c r="R764">
        <f>VLOOKUP(L764,longitude_latitude!C:J,7,)</f>
        <v>-0.22111935699999999</v>
      </c>
      <c r="S764">
        <f>VLOOKUP(L764,longitude_latitude!C:J,8,)</f>
        <v>51.548868380000002</v>
      </c>
      <c r="T764">
        <f t="shared" si="90"/>
        <v>-11.398452630263231</v>
      </c>
      <c r="U764">
        <f>VLOOKUP(M764,LINE!$A$2:$B$13,2,)</f>
        <v>7</v>
      </c>
      <c r="V764">
        <f>VLOOKUP(L764,Entry_exit!B:P,4,)</f>
        <v>14170</v>
      </c>
      <c r="W764">
        <f>2020 - VLOOKUP(L764, age!$A:$D,4,)</f>
        <v>141</v>
      </c>
      <c r="X764">
        <f>VLOOKUP(H764,'air-quality-london-time-of-day'!E:G,3,FALSE)</f>
        <v>14.3</v>
      </c>
      <c r="Y764">
        <f>VLOOKUP(I764,Weather!F:K,2,)</f>
        <v>7.6229508196721696</v>
      </c>
      <c r="Z764">
        <f>VLOOKUP(I764,Weather!F:K,3,)</f>
        <v>0.28000000000000003</v>
      </c>
      <c r="AA764">
        <f>VLOOKUP(I764,Weather!F:K,4,)</f>
        <v>0.6</v>
      </c>
      <c r="AB764">
        <f>VLOOKUP(I764,Weather!F:K,5,)</f>
        <v>1038</v>
      </c>
      <c r="AC764">
        <f>VLOOKUP(I764,Weather!F:K,6,)</f>
        <v>1</v>
      </c>
    </row>
    <row r="765" spans="1:29" x14ac:dyDescent="0.25">
      <c r="A765" t="s">
        <v>7</v>
      </c>
      <c r="B765" t="s">
        <v>5</v>
      </c>
      <c r="C765" s="1">
        <v>42052.51458333333</v>
      </c>
      <c r="D765" s="3">
        <f t="shared" si="88"/>
        <v>2015</v>
      </c>
      <c r="E765" s="3">
        <f t="shared" si="91"/>
        <v>2</v>
      </c>
      <c r="F765" s="3">
        <f t="shared" si="92"/>
        <v>12</v>
      </c>
      <c r="G765" s="3">
        <f t="shared" si="93"/>
        <v>17</v>
      </c>
      <c r="H765" s="3" t="str">
        <f t="shared" si="94"/>
        <v>2015212</v>
      </c>
      <c r="I765" s="3" t="str">
        <f t="shared" si="95"/>
        <v>201521217</v>
      </c>
      <c r="J765">
        <v>11</v>
      </c>
      <c r="K765">
        <v>6.6</v>
      </c>
      <c r="L765" t="str">
        <f>VLOOKUP(C765,List!$A$2:$C$2089,3,)</f>
        <v>Willesden Green</v>
      </c>
      <c r="M765" t="str">
        <f>VLOOKUP(C765,List!$A$2:$C$2089,2,)</f>
        <v>Jubilee</v>
      </c>
      <c r="N765" t="str">
        <f t="shared" si="89"/>
        <v>Willesden Green|Jubilee</v>
      </c>
      <c r="O765">
        <f>VLOOKUP(N765,Depth!$A$2:$F$427,3,)</f>
        <v>56</v>
      </c>
      <c r="P765">
        <f>VLOOKUP(N765,Depth!$A$2:$F$427,5,)</f>
        <v>150.30000000000001</v>
      </c>
      <c r="Q765">
        <f>VLOOKUP(N765,Depth!$A$2:$F$427,6,)</f>
        <v>5.7</v>
      </c>
      <c r="R765">
        <f>VLOOKUP(L765,longitude_latitude!C:J,7,)</f>
        <v>-0.22111935699999999</v>
      </c>
      <c r="S765">
        <f>VLOOKUP(L765,longitude_latitude!C:J,8,)</f>
        <v>51.548868380000002</v>
      </c>
      <c r="T765">
        <f t="shared" si="90"/>
        <v>-11.398452630263231</v>
      </c>
      <c r="U765">
        <f>VLOOKUP(M765,LINE!$A$2:$B$13,2,)</f>
        <v>7</v>
      </c>
      <c r="V765">
        <f>VLOOKUP(L765,Entry_exit!B:P,4,)</f>
        <v>14170</v>
      </c>
      <c r="W765">
        <f>2020 - VLOOKUP(L765, age!$A:$D,4,)</f>
        <v>141</v>
      </c>
      <c r="X765">
        <f>VLOOKUP(H765,'air-quality-london-time-of-day'!E:G,3,FALSE)</f>
        <v>14.3</v>
      </c>
      <c r="Y765">
        <f>VLOOKUP(I765,Weather!F:K,2,)</f>
        <v>7.6229508196721696</v>
      </c>
      <c r="Z765">
        <f>VLOOKUP(I765,Weather!F:K,3,)</f>
        <v>0.28000000000000003</v>
      </c>
      <c r="AA765">
        <f>VLOOKUP(I765,Weather!F:K,4,)</f>
        <v>0.6</v>
      </c>
      <c r="AB765">
        <f>VLOOKUP(I765,Weather!F:K,5,)</f>
        <v>1038</v>
      </c>
      <c r="AC765">
        <f>VLOOKUP(I765,Weather!F:K,6,)</f>
        <v>1</v>
      </c>
    </row>
    <row r="766" spans="1:29" x14ac:dyDescent="0.25">
      <c r="A766" t="s">
        <v>7</v>
      </c>
      <c r="B766" t="s">
        <v>5</v>
      </c>
      <c r="C766" s="1">
        <v>42052.515277777777</v>
      </c>
      <c r="D766" s="3">
        <f t="shared" si="88"/>
        <v>2015</v>
      </c>
      <c r="E766" s="3">
        <f t="shared" si="91"/>
        <v>2</v>
      </c>
      <c r="F766" s="3">
        <f t="shared" si="92"/>
        <v>12</v>
      </c>
      <c r="G766" s="3">
        <f t="shared" si="93"/>
        <v>17</v>
      </c>
      <c r="H766" s="3" t="str">
        <f t="shared" si="94"/>
        <v>2015212</v>
      </c>
      <c r="I766" s="3" t="str">
        <f t="shared" si="95"/>
        <v>201521217</v>
      </c>
      <c r="J766">
        <v>12</v>
      </c>
      <c r="K766">
        <v>7.2</v>
      </c>
      <c r="L766" t="str">
        <f>VLOOKUP(C766,List!$A$2:$C$2089,3,)</f>
        <v>Kilburn</v>
      </c>
      <c r="M766" t="str">
        <f>VLOOKUP(C766,List!$A$2:$C$2089,2,)</f>
        <v>Jubilee</v>
      </c>
      <c r="N766" t="str">
        <f t="shared" si="89"/>
        <v>Kilburn|Jubilee</v>
      </c>
      <c r="O766">
        <f>VLOOKUP(N766,Depth!$A$2:$F$427,3,)</f>
        <v>45</v>
      </c>
      <c r="P766">
        <f>VLOOKUP(N766,Depth!$A$2:$F$427,5,)</f>
        <v>152.19999999999999</v>
      </c>
      <c r="Q766">
        <f>VLOOKUP(N766,Depth!$A$2:$F$427,6,)</f>
        <v>-7.2</v>
      </c>
      <c r="R766">
        <f>VLOOKUP(L766,longitude_latitude!C:J,7,)</f>
        <v>-0.203115567</v>
      </c>
      <c r="S766">
        <f>VLOOKUP(L766,longitude_latitude!C:J,8,)</f>
        <v>51.546448419999997</v>
      </c>
      <c r="T766">
        <f t="shared" si="90"/>
        <v>-10.469886097664553</v>
      </c>
      <c r="U766">
        <f>VLOOKUP(M766,LINE!$A$2:$B$13,2,)</f>
        <v>7</v>
      </c>
      <c r="V766">
        <f>VLOOKUP(L766,Entry_exit!B:P,4,)</f>
        <v>12956</v>
      </c>
      <c r="W766">
        <f>2020 - VLOOKUP(L766, age!$A:$D,4,)</f>
        <v>141</v>
      </c>
      <c r="X766">
        <f>VLOOKUP(H766,'air-quality-london-time-of-day'!E:G,3,FALSE)</f>
        <v>14.3</v>
      </c>
      <c r="Y766">
        <f>VLOOKUP(I766,Weather!F:K,2,)</f>
        <v>7.6229508196721696</v>
      </c>
      <c r="Z766">
        <f>VLOOKUP(I766,Weather!F:K,3,)</f>
        <v>0.28000000000000003</v>
      </c>
      <c r="AA766">
        <f>VLOOKUP(I766,Weather!F:K,4,)</f>
        <v>0.6</v>
      </c>
      <c r="AB766">
        <f>VLOOKUP(I766,Weather!F:K,5,)</f>
        <v>1038</v>
      </c>
      <c r="AC766">
        <f>VLOOKUP(I766,Weather!F:K,6,)</f>
        <v>1</v>
      </c>
    </row>
    <row r="767" spans="1:29" x14ac:dyDescent="0.25">
      <c r="A767" t="s">
        <v>7</v>
      </c>
      <c r="B767" t="s">
        <v>5</v>
      </c>
      <c r="C767" s="1">
        <v>42052.515972222223</v>
      </c>
      <c r="D767" s="3">
        <f t="shared" si="88"/>
        <v>2015</v>
      </c>
      <c r="E767" s="3">
        <f t="shared" si="91"/>
        <v>2</v>
      </c>
      <c r="F767" s="3">
        <f t="shared" si="92"/>
        <v>12</v>
      </c>
      <c r="G767" s="3">
        <f t="shared" si="93"/>
        <v>17</v>
      </c>
      <c r="H767" s="3" t="str">
        <f t="shared" si="94"/>
        <v>2015212</v>
      </c>
      <c r="I767" s="3" t="str">
        <f t="shared" si="95"/>
        <v>201521217</v>
      </c>
      <c r="J767">
        <v>10</v>
      </c>
      <c r="K767">
        <v>6</v>
      </c>
      <c r="L767" t="str">
        <f>VLOOKUP(C767,List!$A$2:$C$2089,3,)</f>
        <v>Kilburn</v>
      </c>
      <c r="M767" t="str">
        <f>VLOOKUP(C767,List!$A$2:$C$2089,2,)</f>
        <v>Jubilee</v>
      </c>
      <c r="N767" t="str">
        <f t="shared" si="89"/>
        <v>Kilburn|Jubilee</v>
      </c>
      <c r="O767">
        <f>VLOOKUP(N767,Depth!$A$2:$F$427,3,)</f>
        <v>45</v>
      </c>
      <c r="P767">
        <f>VLOOKUP(N767,Depth!$A$2:$F$427,5,)</f>
        <v>152.19999999999999</v>
      </c>
      <c r="Q767">
        <f>VLOOKUP(N767,Depth!$A$2:$F$427,6,)</f>
        <v>-7.2</v>
      </c>
      <c r="R767">
        <f>VLOOKUP(L767,longitude_latitude!C:J,7,)</f>
        <v>-0.203115567</v>
      </c>
      <c r="S767">
        <f>VLOOKUP(L767,longitude_latitude!C:J,8,)</f>
        <v>51.546448419999997</v>
      </c>
      <c r="T767">
        <f t="shared" si="90"/>
        <v>-10.469886097664553</v>
      </c>
      <c r="U767">
        <f>VLOOKUP(M767,LINE!$A$2:$B$13,2,)</f>
        <v>7</v>
      </c>
      <c r="V767">
        <f>VLOOKUP(L767,Entry_exit!B:P,4,)</f>
        <v>12956</v>
      </c>
      <c r="W767">
        <f>2020 - VLOOKUP(L767, age!$A:$D,4,)</f>
        <v>141</v>
      </c>
      <c r="X767">
        <f>VLOOKUP(H767,'air-quality-london-time-of-day'!E:G,3,FALSE)</f>
        <v>14.3</v>
      </c>
      <c r="Y767">
        <f>VLOOKUP(I767,Weather!F:K,2,)</f>
        <v>7.6229508196721696</v>
      </c>
      <c r="Z767">
        <f>VLOOKUP(I767,Weather!F:K,3,)</f>
        <v>0.28000000000000003</v>
      </c>
      <c r="AA767">
        <f>VLOOKUP(I767,Weather!F:K,4,)</f>
        <v>0.6</v>
      </c>
      <c r="AB767">
        <f>VLOOKUP(I767,Weather!F:K,5,)</f>
        <v>1038</v>
      </c>
      <c r="AC767">
        <f>VLOOKUP(I767,Weather!F:K,6,)</f>
        <v>1</v>
      </c>
    </row>
    <row r="768" spans="1:29" x14ac:dyDescent="0.25">
      <c r="A768" t="s">
        <v>7</v>
      </c>
      <c r="B768" t="s">
        <v>5</v>
      </c>
      <c r="C768" s="1">
        <v>42052.51666666667</v>
      </c>
      <c r="D768" s="3">
        <f t="shared" ref="D768:D831" si="96">YEAR(C768)</f>
        <v>2015</v>
      </c>
      <c r="E768" s="3">
        <f t="shared" si="91"/>
        <v>2</v>
      </c>
      <c r="F768" s="3">
        <f t="shared" si="92"/>
        <v>12</v>
      </c>
      <c r="G768" s="3">
        <f t="shared" si="93"/>
        <v>17</v>
      </c>
      <c r="H768" s="3" t="str">
        <f t="shared" si="94"/>
        <v>2015212</v>
      </c>
      <c r="I768" s="3" t="str">
        <f t="shared" si="95"/>
        <v>201521217</v>
      </c>
      <c r="J768">
        <v>13</v>
      </c>
      <c r="K768">
        <v>7.8</v>
      </c>
      <c r="L768" t="str">
        <f>VLOOKUP(C768,List!$A$2:$C$2089,3,)</f>
        <v>West Hampstead</v>
      </c>
      <c r="M768" t="str">
        <f>VLOOKUP(C768,List!$A$2:$C$2089,2,)</f>
        <v>Jubilee</v>
      </c>
      <c r="N768" t="str">
        <f t="shared" ref="N768:N831" si="97">L768&amp;"|"&amp;M768</f>
        <v>West Hampstead|Jubilee</v>
      </c>
      <c r="O768">
        <f>VLOOKUP(N768,Depth!$A$2:$F$427,3,)</f>
        <v>56</v>
      </c>
      <c r="P768">
        <f>VLOOKUP(N768,Depth!$A$2:$F$427,5,)</f>
        <v>150.5</v>
      </c>
      <c r="Q768">
        <f>VLOOKUP(N768,Depth!$A$2:$F$427,6,)</f>
        <v>5.5</v>
      </c>
      <c r="R768">
        <f>VLOOKUP(L768,longitude_latitude!C:J,7,)</f>
        <v>-0.18856862699999999</v>
      </c>
      <c r="S768">
        <f>VLOOKUP(L768,longitude_latitude!C:J,8,)</f>
        <v>51.546297070000001</v>
      </c>
      <c r="T768">
        <f t="shared" ref="T768:T831" si="98">R768*S768</f>
        <v>-9.7200144654240219</v>
      </c>
      <c r="U768">
        <f>VLOOKUP(M768,LINE!$A$2:$B$13,2,)</f>
        <v>7</v>
      </c>
      <c r="V768">
        <f>VLOOKUP(L768,Entry_exit!B:P,4,)</f>
        <v>18346</v>
      </c>
      <c r="W768">
        <f>2020 - VLOOKUP(L768, age!$A:$D,4,)</f>
        <v>141</v>
      </c>
      <c r="X768">
        <f>VLOOKUP(H768,'air-quality-london-time-of-day'!E:G,3,FALSE)</f>
        <v>14.3</v>
      </c>
      <c r="Y768">
        <f>VLOOKUP(I768,Weather!F:K,2,)</f>
        <v>7.6229508196721696</v>
      </c>
      <c r="Z768">
        <f>VLOOKUP(I768,Weather!F:K,3,)</f>
        <v>0.28000000000000003</v>
      </c>
      <c r="AA768">
        <f>VLOOKUP(I768,Weather!F:K,4,)</f>
        <v>0.6</v>
      </c>
      <c r="AB768">
        <f>VLOOKUP(I768,Weather!F:K,5,)</f>
        <v>1038</v>
      </c>
      <c r="AC768">
        <f>VLOOKUP(I768,Weather!F:K,6,)</f>
        <v>1</v>
      </c>
    </row>
    <row r="769" spans="1:29" x14ac:dyDescent="0.25">
      <c r="A769" t="s">
        <v>7</v>
      </c>
      <c r="B769" t="s">
        <v>5</v>
      </c>
      <c r="C769" s="1">
        <v>42052.517361111109</v>
      </c>
      <c r="D769" s="3">
        <f t="shared" si="96"/>
        <v>2015</v>
      </c>
      <c r="E769" s="3">
        <f t="shared" si="91"/>
        <v>2</v>
      </c>
      <c r="F769" s="3">
        <f t="shared" si="92"/>
        <v>12</v>
      </c>
      <c r="G769" s="3">
        <f t="shared" si="93"/>
        <v>17</v>
      </c>
      <c r="H769" s="3" t="str">
        <f t="shared" si="94"/>
        <v>2015212</v>
      </c>
      <c r="I769" s="3" t="str">
        <f t="shared" si="95"/>
        <v>201521217</v>
      </c>
      <c r="J769">
        <v>9</v>
      </c>
      <c r="K769">
        <v>5.4</v>
      </c>
      <c r="L769" t="str">
        <f>VLOOKUP(C769,List!$A$2:$C$2089,3,)</f>
        <v>Finchley Road</v>
      </c>
      <c r="M769" t="str">
        <f>VLOOKUP(C769,List!$A$2:$C$2089,2,)</f>
        <v>Jubilee</v>
      </c>
      <c r="N769" t="str">
        <f t="shared" si="97"/>
        <v>Finchley Road|Jubilee</v>
      </c>
      <c r="O769">
        <f>VLOOKUP(N769,Depth!$A$2:$F$427,3,)</f>
        <v>52</v>
      </c>
      <c r="P769">
        <f>VLOOKUP(N769,Depth!$A$2:$F$427,5,)</f>
        <v>148.69999999999999</v>
      </c>
      <c r="Q769">
        <f>VLOOKUP(N769,Depth!$A$2:$F$427,6,)</f>
        <v>3.3</v>
      </c>
      <c r="R769">
        <f>VLOOKUP(L769,longitude_latitude!C:J,7,)</f>
        <v>-0.17948951099999999</v>
      </c>
      <c r="S769">
        <f>VLOOKUP(L769,longitude_latitude!C:J,8,)</f>
        <v>51.546725889999998</v>
      </c>
      <c r="T769">
        <f t="shared" si="98"/>
        <v>-9.2520966236471391</v>
      </c>
      <c r="U769">
        <f>VLOOKUP(M769,LINE!$A$2:$B$13,2,)</f>
        <v>7</v>
      </c>
      <c r="V769">
        <f>VLOOKUP(L769,Entry_exit!B:P,4,)</f>
        <v>15958</v>
      </c>
      <c r="W769">
        <f>2020 - VLOOKUP(L769, age!$A:$D,4,)</f>
        <v>141</v>
      </c>
      <c r="X769">
        <f>VLOOKUP(H769,'air-quality-london-time-of-day'!E:G,3,FALSE)</f>
        <v>14.3</v>
      </c>
      <c r="Y769">
        <f>VLOOKUP(I769,Weather!F:K,2,)</f>
        <v>7.6229508196721696</v>
      </c>
      <c r="Z769">
        <f>VLOOKUP(I769,Weather!F:K,3,)</f>
        <v>0.28000000000000003</v>
      </c>
      <c r="AA769">
        <f>VLOOKUP(I769,Weather!F:K,4,)</f>
        <v>0.6</v>
      </c>
      <c r="AB769">
        <f>VLOOKUP(I769,Weather!F:K,5,)</f>
        <v>1038</v>
      </c>
      <c r="AC769">
        <f>VLOOKUP(I769,Weather!F:K,6,)</f>
        <v>1</v>
      </c>
    </row>
    <row r="770" spans="1:29" x14ac:dyDescent="0.25">
      <c r="A770" t="s">
        <v>7</v>
      </c>
      <c r="B770" t="s">
        <v>5</v>
      </c>
      <c r="C770" s="1">
        <v>42052.518055555556</v>
      </c>
      <c r="D770" s="3">
        <f t="shared" si="96"/>
        <v>2015</v>
      </c>
      <c r="E770" s="3">
        <f t="shared" si="91"/>
        <v>2</v>
      </c>
      <c r="F770" s="3">
        <f t="shared" si="92"/>
        <v>12</v>
      </c>
      <c r="G770" s="3">
        <f t="shared" si="93"/>
        <v>17</v>
      </c>
      <c r="H770" s="3" t="str">
        <f t="shared" si="94"/>
        <v>2015212</v>
      </c>
      <c r="I770" s="3" t="str">
        <f t="shared" si="95"/>
        <v>201521217</v>
      </c>
      <c r="J770">
        <v>24</v>
      </c>
      <c r="K770">
        <v>14.4</v>
      </c>
      <c r="L770" t="str">
        <f>VLOOKUP(C770,List!$A$2:$C$2089,3,)</f>
        <v>Finchley Road</v>
      </c>
      <c r="M770" t="str">
        <f>VLOOKUP(C770,List!$A$2:$C$2089,2,)</f>
        <v>Jubilee</v>
      </c>
      <c r="N770" t="str">
        <f t="shared" si="97"/>
        <v>Finchley Road|Jubilee</v>
      </c>
      <c r="O770">
        <f>VLOOKUP(N770,Depth!$A$2:$F$427,3,)</f>
        <v>52</v>
      </c>
      <c r="P770">
        <f>VLOOKUP(N770,Depth!$A$2:$F$427,5,)</f>
        <v>148.69999999999999</v>
      </c>
      <c r="Q770">
        <f>VLOOKUP(N770,Depth!$A$2:$F$427,6,)</f>
        <v>3.3</v>
      </c>
      <c r="R770">
        <f>VLOOKUP(L770,longitude_latitude!C:J,7,)</f>
        <v>-0.17948951099999999</v>
      </c>
      <c r="S770">
        <f>VLOOKUP(L770,longitude_latitude!C:J,8,)</f>
        <v>51.546725889999998</v>
      </c>
      <c r="T770">
        <f t="shared" si="98"/>
        <v>-9.2520966236471391</v>
      </c>
      <c r="U770">
        <f>VLOOKUP(M770,LINE!$A$2:$B$13,2,)</f>
        <v>7</v>
      </c>
      <c r="V770">
        <f>VLOOKUP(L770,Entry_exit!B:P,4,)</f>
        <v>15958</v>
      </c>
      <c r="W770">
        <f>2020 - VLOOKUP(L770, age!$A:$D,4,)</f>
        <v>141</v>
      </c>
      <c r="X770">
        <f>VLOOKUP(H770,'air-quality-london-time-of-day'!E:G,3,FALSE)</f>
        <v>14.3</v>
      </c>
      <c r="Y770">
        <f>VLOOKUP(I770,Weather!F:K,2,)</f>
        <v>7.6229508196721696</v>
      </c>
      <c r="Z770">
        <f>VLOOKUP(I770,Weather!F:K,3,)</f>
        <v>0.28000000000000003</v>
      </c>
      <c r="AA770">
        <f>VLOOKUP(I770,Weather!F:K,4,)</f>
        <v>0.6</v>
      </c>
      <c r="AB770">
        <f>VLOOKUP(I770,Weather!F:K,5,)</f>
        <v>1038</v>
      </c>
      <c r="AC770">
        <f>VLOOKUP(I770,Weather!F:K,6,)</f>
        <v>1</v>
      </c>
    </row>
    <row r="771" spans="1:29" x14ac:dyDescent="0.25">
      <c r="A771" t="s">
        <v>7</v>
      </c>
      <c r="B771" t="s">
        <v>5</v>
      </c>
      <c r="C771" s="1">
        <v>42052.518750000003</v>
      </c>
      <c r="D771" s="3">
        <f t="shared" si="96"/>
        <v>2015</v>
      </c>
      <c r="E771" s="3">
        <f t="shared" ref="E771:E834" si="99">MONTH(C771)</f>
        <v>2</v>
      </c>
      <c r="F771" s="3">
        <f t="shared" ref="F771:F834" si="100">HOUR(C771)</f>
        <v>12</v>
      </c>
      <c r="G771" s="3">
        <f t="shared" ref="G771:G834" si="101">DAY(C771)</f>
        <v>17</v>
      </c>
      <c r="H771" s="3" t="str">
        <f t="shared" ref="H771:H834" si="102">D771&amp;E771&amp;F771</f>
        <v>2015212</v>
      </c>
      <c r="I771" s="3" t="str">
        <f t="shared" ref="I771:I834" si="103">D771&amp;E771&amp;F771&amp;G771</f>
        <v>201521217</v>
      </c>
      <c r="J771">
        <v>43</v>
      </c>
      <c r="K771">
        <v>25.8</v>
      </c>
      <c r="L771" t="str">
        <f>VLOOKUP(C771,List!$A$2:$C$2089,3,)</f>
        <v>Swiss Cottage</v>
      </c>
      <c r="M771" t="str">
        <f>VLOOKUP(C771,List!$A$2:$C$2089,2,)</f>
        <v>Jubilee</v>
      </c>
      <c r="N771" t="str">
        <f t="shared" si="97"/>
        <v>Swiss Cottage|Jubilee</v>
      </c>
      <c r="O771">
        <f>VLOOKUP(N771,Depth!$A$2:$F$427,3,)</f>
        <v>57</v>
      </c>
      <c r="P771">
        <f>VLOOKUP(N771,Depth!$A$2:$F$427,5,)</f>
        <v>140.11000000000001</v>
      </c>
      <c r="Q771">
        <f>VLOOKUP(N771,Depth!$A$2:$F$427,6,)</f>
        <v>16.89</v>
      </c>
      <c r="R771">
        <f>VLOOKUP(L771,longitude_latitude!C:J,7,)</f>
        <v>-0.17323723899999999</v>
      </c>
      <c r="S771">
        <f>VLOOKUP(L771,longitude_latitude!C:J,8,)</f>
        <v>51.543199979999997</v>
      </c>
      <c r="T771">
        <f t="shared" si="98"/>
        <v>-8.9292016537600549</v>
      </c>
      <c r="U771">
        <f>VLOOKUP(M771,LINE!$A$2:$B$13,2,)</f>
        <v>7</v>
      </c>
      <c r="V771">
        <f>VLOOKUP(L771,Entry_exit!B:P,4,)</f>
        <v>12680</v>
      </c>
      <c r="W771">
        <f>2020 - VLOOKUP(L771, age!$A:$D,4,)</f>
        <v>81</v>
      </c>
      <c r="X771">
        <f>VLOOKUP(H771,'air-quality-london-time-of-day'!E:G,3,FALSE)</f>
        <v>14.3</v>
      </c>
      <c r="Y771">
        <f>VLOOKUP(I771,Weather!F:K,2,)</f>
        <v>7.6229508196721696</v>
      </c>
      <c r="Z771">
        <f>VLOOKUP(I771,Weather!F:K,3,)</f>
        <v>0.28000000000000003</v>
      </c>
      <c r="AA771">
        <f>VLOOKUP(I771,Weather!F:K,4,)</f>
        <v>0.6</v>
      </c>
      <c r="AB771">
        <f>VLOOKUP(I771,Weather!F:K,5,)</f>
        <v>1038</v>
      </c>
      <c r="AC771">
        <f>VLOOKUP(I771,Weather!F:K,6,)</f>
        <v>1</v>
      </c>
    </row>
    <row r="772" spans="1:29" x14ac:dyDescent="0.25">
      <c r="A772" t="s">
        <v>7</v>
      </c>
      <c r="B772" t="s">
        <v>5</v>
      </c>
      <c r="C772" s="1">
        <v>42052.519444444442</v>
      </c>
      <c r="D772" s="3">
        <f t="shared" si="96"/>
        <v>2015</v>
      </c>
      <c r="E772" s="3">
        <f t="shared" si="99"/>
        <v>2</v>
      </c>
      <c r="F772" s="3">
        <f t="shared" si="100"/>
        <v>12</v>
      </c>
      <c r="G772" s="3">
        <f t="shared" si="101"/>
        <v>17</v>
      </c>
      <c r="H772" s="3" t="str">
        <f t="shared" si="102"/>
        <v>2015212</v>
      </c>
      <c r="I772" s="3" t="str">
        <f t="shared" si="103"/>
        <v>201521217</v>
      </c>
      <c r="J772">
        <v>48</v>
      </c>
      <c r="K772">
        <v>28.8</v>
      </c>
      <c r="L772" t="str">
        <f>VLOOKUP(C772,List!$A$2:$C$2089,3,)</f>
        <v>St. John's Wood</v>
      </c>
      <c r="M772" t="str">
        <f>VLOOKUP(C772,List!$A$2:$C$2089,2,)</f>
        <v>Jubilee</v>
      </c>
      <c r="N772" t="str">
        <f t="shared" si="97"/>
        <v>St. John's Wood|Jubilee</v>
      </c>
      <c r="O772">
        <f>VLOOKUP(N772,Depth!$A$2:$F$427,3,)</f>
        <v>49</v>
      </c>
      <c r="P772">
        <f>VLOOKUP(N772,Depth!$A$2:$F$427,5,)</f>
        <v>131.44</v>
      </c>
      <c r="Q772">
        <f>VLOOKUP(N772,Depth!$A$2:$F$427,6,)</f>
        <v>17.559999999999999</v>
      </c>
      <c r="R772">
        <f>VLOOKUP(L772,longitude_latitude!C:J,7,)</f>
        <v>-0.17254524800000001</v>
      </c>
      <c r="S772">
        <f>VLOOKUP(L772,longitude_latitude!C:J,8,)</f>
        <v>51.534698519999999</v>
      </c>
      <c r="T772">
        <f t="shared" si="98"/>
        <v>-8.8920673367386343</v>
      </c>
      <c r="U772">
        <f>VLOOKUP(M772,LINE!$A$2:$B$13,2,)</f>
        <v>7</v>
      </c>
      <c r="V772">
        <f>VLOOKUP(L772,Entry_exit!B:P,4,)</f>
        <v>12600</v>
      </c>
      <c r="W772">
        <f>2020 - VLOOKUP(L772, age!$A:$D,4,)</f>
        <v>81</v>
      </c>
      <c r="X772">
        <f>VLOOKUP(H772,'air-quality-london-time-of-day'!E:G,3,FALSE)</f>
        <v>14.3</v>
      </c>
      <c r="Y772">
        <f>VLOOKUP(I772,Weather!F:K,2,)</f>
        <v>7.6229508196721696</v>
      </c>
      <c r="Z772">
        <f>VLOOKUP(I772,Weather!F:K,3,)</f>
        <v>0.28000000000000003</v>
      </c>
      <c r="AA772">
        <f>VLOOKUP(I772,Weather!F:K,4,)</f>
        <v>0.6</v>
      </c>
      <c r="AB772">
        <f>VLOOKUP(I772,Weather!F:K,5,)</f>
        <v>1038</v>
      </c>
      <c r="AC772">
        <f>VLOOKUP(I772,Weather!F:K,6,)</f>
        <v>1</v>
      </c>
    </row>
    <row r="773" spans="1:29" x14ac:dyDescent="0.25">
      <c r="A773" t="s">
        <v>7</v>
      </c>
      <c r="B773" t="s">
        <v>5</v>
      </c>
      <c r="C773" s="1">
        <v>42052.520138888889</v>
      </c>
      <c r="D773" s="3">
        <f t="shared" si="96"/>
        <v>2015</v>
      </c>
      <c r="E773" s="3">
        <f t="shared" si="99"/>
        <v>2</v>
      </c>
      <c r="F773" s="3">
        <f t="shared" si="100"/>
        <v>12</v>
      </c>
      <c r="G773" s="3">
        <f t="shared" si="101"/>
        <v>17</v>
      </c>
      <c r="H773" s="3" t="str">
        <f t="shared" si="102"/>
        <v>2015212</v>
      </c>
      <c r="I773" s="3" t="str">
        <f t="shared" si="103"/>
        <v>201521217</v>
      </c>
      <c r="J773">
        <v>79</v>
      </c>
      <c r="K773">
        <v>47.4</v>
      </c>
      <c r="L773" t="str">
        <f>VLOOKUP(C773,List!$A$2:$C$2089,3,)</f>
        <v>St. John's Wood</v>
      </c>
      <c r="M773" t="str">
        <f>VLOOKUP(C773,List!$A$2:$C$2089,2,)</f>
        <v>Jubilee</v>
      </c>
      <c r="N773" t="str">
        <f t="shared" si="97"/>
        <v>St. John's Wood|Jubilee</v>
      </c>
      <c r="O773">
        <f>VLOOKUP(N773,Depth!$A$2:$F$427,3,)</f>
        <v>49</v>
      </c>
      <c r="P773">
        <f>VLOOKUP(N773,Depth!$A$2:$F$427,5,)</f>
        <v>131.44</v>
      </c>
      <c r="Q773">
        <f>VLOOKUP(N773,Depth!$A$2:$F$427,6,)</f>
        <v>17.559999999999999</v>
      </c>
      <c r="R773">
        <f>VLOOKUP(L773,longitude_latitude!C:J,7,)</f>
        <v>-0.17254524800000001</v>
      </c>
      <c r="S773">
        <f>VLOOKUP(L773,longitude_latitude!C:J,8,)</f>
        <v>51.534698519999999</v>
      </c>
      <c r="T773">
        <f t="shared" si="98"/>
        <v>-8.8920673367386343</v>
      </c>
      <c r="U773">
        <f>VLOOKUP(M773,LINE!$A$2:$B$13,2,)</f>
        <v>7</v>
      </c>
      <c r="V773">
        <f>VLOOKUP(L773,Entry_exit!B:P,4,)</f>
        <v>12600</v>
      </c>
      <c r="W773">
        <f>2020 - VLOOKUP(L773, age!$A:$D,4,)</f>
        <v>81</v>
      </c>
      <c r="X773">
        <f>VLOOKUP(H773,'air-quality-london-time-of-day'!E:G,3,FALSE)</f>
        <v>14.3</v>
      </c>
      <c r="Y773">
        <f>VLOOKUP(I773,Weather!F:K,2,)</f>
        <v>7.6229508196721696</v>
      </c>
      <c r="Z773">
        <f>VLOOKUP(I773,Weather!F:K,3,)</f>
        <v>0.28000000000000003</v>
      </c>
      <c r="AA773">
        <f>VLOOKUP(I773,Weather!F:K,4,)</f>
        <v>0.6</v>
      </c>
      <c r="AB773">
        <f>VLOOKUP(I773,Weather!F:K,5,)</f>
        <v>1038</v>
      </c>
      <c r="AC773">
        <f>VLOOKUP(I773,Weather!F:K,6,)</f>
        <v>1</v>
      </c>
    </row>
    <row r="774" spans="1:29" x14ac:dyDescent="0.25">
      <c r="A774" t="s">
        <v>7</v>
      </c>
      <c r="B774" t="s">
        <v>5</v>
      </c>
      <c r="C774" s="1">
        <v>42052.520833333336</v>
      </c>
      <c r="D774" s="3">
        <f t="shared" si="96"/>
        <v>2015</v>
      </c>
      <c r="E774" s="3">
        <f t="shared" si="99"/>
        <v>2</v>
      </c>
      <c r="F774" s="3">
        <f t="shared" si="100"/>
        <v>12</v>
      </c>
      <c r="G774" s="3">
        <f t="shared" si="101"/>
        <v>17</v>
      </c>
      <c r="H774" s="3" t="str">
        <f t="shared" si="102"/>
        <v>2015212</v>
      </c>
      <c r="I774" s="3" t="str">
        <f t="shared" si="103"/>
        <v>201521217</v>
      </c>
      <c r="J774">
        <v>80</v>
      </c>
      <c r="K774">
        <v>48</v>
      </c>
      <c r="L774" t="str">
        <f>VLOOKUP(C774,List!$A$2:$C$2089,3,)</f>
        <v>St. John's Wood</v>
      </c>
      <c r="M774" t="str">
        <f>VLOOKUP(C774,List!$A$2:$C$2089,2,)</f>
        <v>Jubilee</v>
      </c>
      <c r="N774" t="str">
        <f t="shared" si="97"/>
        <v>St. John's Wood|Jubilee</v>
      </c>
      <c r="O774">
        <f>VLOOKUP(N774,Depth!$A$2:$F$427,3,)</f>
        <v>49</v>
      </c>
      <c r="P774">
        <f>VLOOKUP(N774,Depth!$A$2:$F$427,5,)</f>
        <v>131.44</v>
      </c>
      <c r="Q774">
        <f>VLOOKUP(N774,Depth!$A$2:$F$427,6,)</f>
        <v>17.559999999999999</v>
      </c>
      <c r="R774">
        <f>VLOOKUP(L774,longitude_latitude!C:J,7,)</f>
        <v>-0.17254524800000001</v>
      </c>
      <c r="S774">
        <f>VLOOKUP(L774,longitude_latitude!C:J,8,)</f>
        <v>51.534698519999999</v>
      </c>
      <c r="T774">
        <f t="shared" si="98"/>
        <v>-8.8920673367386343</v>
      </c>
      <c r="U774">
        <f>VLOOKUP(M774,LINE!$A$2:$B$13,2,)</f>
        <v>7</v>
      </c>
      <c r="V774">
        <f>VLOOKUP(L774,Entry_exit!B:P,4,)</f>
        <v>12600</v>
      </c>
      <c r="W774">
        <f>2020 - VLOOKUP(L774, age!$A:$D,4,)</f>
        <v>81</v>
      </c>
      <c r="X774">
        <f>VLOOKUP(H774,'air-quality-london-time-of-day'!E:G,3,FALSE)</f>
        <v>14.3</v>
      </c>
      <c r="Y774">
        <f>VLOOKUP(I774,Weather!F:K,2,)</f>
        <v>7.6229508196721696</v>
      </c>
      <c r="Z774">
        <f>VLOOKUP(I774,Weather!F:K,3,)</f>
        <v>0.28000000000000003</v>
      </c>
      <c r="AA774">
        <f>VLOOKUP(I774,Weather!F:K,4,)</f>
        <v>0.6</v>
      </c>
      <c r="AB774">
        <f>VLOOKUP(I774,Weather!F:K,5,)</f>
        <v>1038</v>
      </c>
      <c r="AC774">
        <f>VLOOKUP(I774,Weather!F:K,6,)</f>
        <v>1</v>
      </c>
    </row>
    <row r="775" spans="1:29" x14ac:dyDescent="0.25">
      <c r="A775" t="s">
        <v>7</v>
      </c>
      <c r="B775" t="s">
        <v>5</v>
      </c>
      <c r="C775" s="1">
        <v>42052.521527777775</v>
      </c>
      <c r="D775" s="3">
        <f t="shared" si="96"/>
        <v>2015</v>
      </c>
      <c r="E775" s="3">
        <f t="shared" si="99"/>
        <v>2</v>
      </c>
      <c r="F775" s="3">
        <f t="shared" si="100"/>
        <v>12</v>
      </c>
      <c r="G775" s="3">
        <f t="shared" si="101"/>
        <v>17</v>
      </c>
      <c r="H775" s="3" t="str">
        <f t="shared" si="102"/>
        <v>2015212</v>
      </c>
      <c r="I775" s="3" t="str">
        <f t="shared" si="103"/>
        <v>201521217</v>
      </c>
      <c r="J775">
        <v>108</v>
      </c>
      <c r="K775">
        <v>64.8</v>
      </c>
      <c r="L775" t="str">
        <f>VLOOKUP(C775,List!$A$2:$C$2089,3,)</f>
        <v>Baker Street</v>
      </c>
      <c r="M775" t="str">
        <f>VLOOKUP(C775,List!$A$2:$C$2089,2,)</f>
        <v>Jubilee</v>
      </c>
      <c r="N775" t="str">
        <f t="shared" si="97"/>
        <v>Baker Street|Jubilee</v>
      </c>
      <c r="O775">
        <f>VLOOKUP(N775,Depth!$A$2:$F$427,3,)</f>
        <v>27</v>
      </c>
      <c r="P775">
        <f>VLOOKUP(N775,Depth!$A$2:$F$427,5,)</f>
        <v>105.85</v>
      </c>
      <c r="Q775">
        <f>VLOOKUP(N775,Depth!$A$2:$F$427,6,)</f>
        <v>21.15</v>
      </c>
      <c r="R775">
        <f>VLOOKUP(L775,longitude_latitude!C:J,7,)</f>
        <v>-0.155454387</v>
      </c>
      <c r="S775">
        <f>VLOOKUP(L775,longitude_latitude!C:J,8,)</f>
        <v>51.522493869999998</v>
      </c>
      <c r="T775">
        <f t="shared" si="98"/>
        <v>-8.0093977012721069</v>
      </c>
      <c r="U775">
        <f>VLOOKUP(M775,LINE!$A$2:$B$13,2,)</f>
        <v>7</v>
      </c>
      <c r="V775">
        <f>VLOOKUP(L775,Entry_exit!B:P,4,)</f>
        <v>47234</v>
      </c>
      <c r="W775">
        <f>2020 - VLOOKUP(L775, age!$A:$D,4,)</f>
        <v>114</v>
      </c>
      <c r="X775">
        <f>VLOOKUP(H775,'air-quality-london-time-of-day'!E:G,3,FALSE)</f>
        <v>14.3</v>
      </c>
      <c r="Y775">
        <f>VLOOKUP(I775,Weather!F:K,2,)</f>
        <v>7.6229508196721696</v>
      </c>
      <c r="Z775">
        <f>VLOOKUP(I775,Weather!F:K,3,)</f>
        <v>0.28000000000000003</v>
      </c>
      <c r="AA775">
        <f>VLOOKUP(I775,Weather!F:K,4,)</f>
        <v>0.6</v>
      </c>
      <c r="AB775">
        <f>VLOOKUP(I775,Weather!F:K,5,)</f>
        <v>1038</v>
      </c>
      <c r="AC775">
        <f>VLOOKUP(I775,Weather!F:K,6,)</f>
        <v>1</v>
      </c>
    </row>
    <row r="776" spans="1:29" x14ac:dyDescent="0.25">
      <c r="A776" t="s">
        <v>7</v>
      </c>
      <c r="B776" t="s">
        <v>5</v>
      </c>
      <c r="C776" s="1">
        <v>42052.522222222222</v>
      </c>
      <c r="D776" s="3">
        <f t="shared" si="96"/>
        <v>2015</v>
      </c>
      <c r="E776" s="3">
        <f t="shared" si="99"/>
        <v>2</v>
      </c>
      <c r="F776" s="3">
        <f t="shared" si="100"/>
        <v>12</v>
      </c>
      <c r="G776" s="3">
        <f t="shared" si="101"/>
        <v>17</v>
      </c>
      <c r="H776" s="3" t="str">
        <f t="shared" si="102"/>
        <v>2015212</v>
      </c>
      <c r="I776" s="3" t="str">
        <f t="shared" si="103"/>
        <v>201521217</v>
      </c>
      <c r="J776">
        <v>112</v>
      </c>
      <c r="K776">
        <v>67.2</v>
      </c>
      <c r="L776" t="str">
        <f>VLOOKUP(C776,List!$A$2:$C$2089,3,)</f>
        <v>Baker Street</v>
      </c>
      <c r="M776" t="str">
        <f>VLOOKUP(C776,List!$A$2:$C$2089,2,)</f>
        <v>Jubilee</v>
      </c>
      <c r="N776" t="str">
        <f t="shared" si="97"/>
        <v>Baker Street|Jubilee</v>
      </c>
      <c r="O776">
        <f>VLOOKUP(N776,Depth!$A$2:$F$427,3,)</f>
        <v>27</v>
      </c>
      <c r="P776">
        <f>VLOOKUP(N776,Depth!$A$2:$F$427,5,)</f>
        <v>105.85</v>
      </c>
      <c r="Q776">
        <f>VLOOKUP(N776,Depth!$A$2:$F$427,6,)</f>
        <v>21.15</v>
      </c>
      <c r="R776">
        <f>VLOOKUP(L776,longitude_latitude!C:J,7,)</f>
        <v>-0.155454387</v>
      </c>
      <c r="S776">
        <f>VLOOKUP(L776,longitude_latitude!C:J,8,)</f>
        <v>51.522493869999998</v>
      </c>
      <c r="T776">
        <f t="shared" si="98"/>
        <v>-8.0093977012721069</v>
      </c>
      <c r="U776">
        <f>VLOOKUP(M776,LINE!$A$2:$B$13,2,)</f>
        <v>7</v>
      </c>
      <c r="V776">
        <f>VLOOKUP(L776,Entry_exit!B:P,4,)</f>
        <v>47234</v>
      </c>
      <c r="W776">
        <f>2020 - VLOOKUP(L776, age!$A:$D,4,)</f>
        <v>114</v>
      </c>
      <c r="X776">
        <f>VLOOKUP(H776,'air-quality-london-time-of-day'!E:G,3,FALSE)</f>
        <v>14.3</v>
      </c>
      <c r="Y776">
        <f>VLOOKUP(I776,Weather!F:K,2,)</f>
        <v>7.6229508196721696</v>
      </c>
      <c r="Z776">
        <f>VLOOKUP(I776,Weather!F:K,3,)</f>
        <v>0.28000000000000003</v>
      </c>
      <c r="AA776">
        <f>VLOOKUP(I776,Weather!F:K,4,)</f>
        <v>0.6</v>
      </c>
      <c r="AB776">
        <f>VLOOKUP(I776,Weather!F:K,5,)</f>
        <v>1038</v>
      </c>
      <c r="AC776">
        <f>VLOOKUP(I776,Weather!F:K,6,)</f>
        <v>1</v>
      </c>
    </row>
    <row r="777" spans="1:29" x14ac:dyDescent="0.25">
      <c r="A777" t="s">
        <v>7</v>
      </c>
      <c r="B777" t="s">
        <v>5</v>
      </c>
      <c r="C777" s="1">
        <v>42052.522916666669</v>
      </c>
      <c r="D777" s="3">
        <f t="shared" si="96"/>
        <v>2015</v>
      </c>
      <c r="E777" s="3">
        <f t="shared" si="99"/>
        <v>2</v>
      </c>
      <c r="F777" s="3">
        <f t="shared" si="100"/>
        <v>12</v>
      </c>
      <c r="G777" s="3">
        <f t="shared" si="101"/>
        <v>17</v>
      </c>
      <c r="H777" s="3" t="str">
        <f t="shared" si="102"/>
        <v>2015212</v>
      </c>
      <c r="I777" s="3" t="str">
        <f t="shared" si="103"/>
        <v>201521217</v>
      </c>
      <c r="J777">
        <v>160</v>
      </c>
      <c r="K777">
        <v>96</v>
      </c>
      <c r="L777" t="str">
        <f>VLOOKUP(C777,List!$A$2:$C$2089,3,)</f>
        <v>Bond Street</v>
      </c>
      <c r="M777" t="str">
        <f>VLOOKUP(C777,List!$A$2:$C$2089,2,)</f>
        <v>Jubilee</v>
      </c>
      <c r="N777" t="str">
        <f t="shared" si="97"/>
        <v>Bond Street|Jubilee</v>
      </c>
      <c r="O777">
        <f>VLOOKUP(N777,Depth!$A$2:$F$427,3,)</f>
        <v>22</v>
      </c>
      <c r="P777">
        <f>VLOOKUP(N777,Depth!$A$2:$F$427,5,)</f>
        <v>91</v>
      </c>
      <c r="Q777">
        <f>VLOOKUP(N777,Depth!$A$2:$F$427,6,)</f>
        <v>31</v>
      </c>
      <c r="R777">
        <f>VLOOKUP(L777,longitude_latitude!C:J,7,)</f>
        <v>-0.14807688399999999</v>
      </c>
      <c r="S777">
        <f>VLOOKUP(L777,longitude_latitude!C:J,8,)</f>
        <v>51.513870330000003</v>
      </c>
      <c r="T777">
        <f t="shared" si="98"/>
        <v>-7.6280134012464513</v>
      </c>
      <c r="U777">
        <f>VLOOKUP(M777,LINE!$A$2:$B$13,2,)</f>
        <v>7</v>
      </c>
      <c r="V777">
        <f>VLOOKUP(L777,Entry_exit!B:P,4,)</f>
        <v>57022</v>
      </c>
      <c r="W777">
        <f>2020 - VLOOKUP(L777, age!$A:$D,4,)</f>
        <v>120</v>
      </c>
      <c r="X777">
        <f>VLOOKUP(H777,'air-quality-london-time-of-day'!E:G,3,FALSE)</f>
        <v>14.3</v>
      </c>
      <c r="Y777">
        <f>VLOOKUP(I777,Weather!F:K,2,)</f>
        <v>7.6229508196721696</v>
      </c>
      <c r="Z777">
        <f>VLOOKUP(I777,Weather!F:K,3,)</f>
        <v>0.28000000000000003</v>
      </c>
      <c r="AA777">
        <f>VLOOKUP(I777,Weather!F:K,4,)</f>
        <v>0.6</v>
      </c>
      <c r="AB777">
        <f>VLOOKUP(I777,Weather!F:K,5,)</f>
        <v>1038</v>
      </c>
      <c r="AC777">
        <f>VLOOKUP(I777,Weather!F:K,6,)</f>
        <v>1</v>
      </c>
    </row>
    <row r="778" spans="1:29" x14ac:dyDescent="0.25">
      <c r="A778" t="s">
        <v>7</v>
      </c>
      <c r="B778" t="s">
        <v>5</v>
      </c>
      <c r="C778" s="1">
        <v>42052.523611111108</v>
      </c>
      <c r="D778" s="3">
        <f t="shared" si="96"/>
        <v>2015</v>
      </c>
      <c r="E778" s="3">
        <f t="shared" si="99"/>
        <v>2</v>
      </c>
      <c r="F778" s="3">
        <f t="shared" si="100"/>
        <v>12</v>
      </c>
      <c r="G778" s="3">
        <f t="shared" si="101"/>
        <v>17</v>
      </c>
      <c r="H778" s="3" t="str">
        <f t="shared" si="102"/>
        <v>2015212</v>
      </c>
      <c r="I778" s="3" t="str">
        <f t="shared" si="103"/>
        <v>201521217</v>
      </c>
      <c r="J778">
        <v>126</v>
      </c>
      <c r="K778">
        <v>75.599999999999994</v>
      </c>
      <c r="L778" t="str">
        <f>VLOOKUP(C778,List!$A$2:$C$2089,3,)</f>
        <v>Bond Street</v>
      </c>
      <c r="M778" t="str">
        <f>VLOOKUP(C778,List!$A$2:$C$2089,2,)</f>
        <v>Jubilee</v>
      </c>
      <c r="N778" t="str">
        <f t="shared" si="97"/>
        <v>Bond Street|Jubilee</v>
      </c>
      <c r="O778">
        <f>VLOOKUP(N778,Depth!$A$2:$F$427,3,)</f>
        <v>22</v>
      </c>
      <c r="P778">
        <f>VLOOKUP(N778,Depth!$A$2:$F$427,5,)</f>
        <v>91</v>
      </c>
      <c r="Q778">
        <f>VLOOKUP(N778,Depth!$A$2:$F$427,6,)</f>
        <v>31</v>
      </c>
      <c r="R778">
        <f>VLOOKUP(L778,longitude_latitude!C:J,7,)</f>
        <v>-0.14807688399999999</v>
      </c>
      <c r="S778">
        <f>VLOOKUP(L778,longitude_latitude!C:J,8,)</f>
        <v>51.513870330000003</v>
      </c>
      <c r="T778">
        <f t="shared" si="98"/>
        <v>-7.6280134012464513</v>
      </c>
      <c r="U778">
        <f>VLOOKUP(M778,LINE!$A$2:$B$13,2,)</f>
        <v>7</v>
      </c>
      <c r="V778">
        <f>VLOOKUP(L778,Entry_exit!B:P,4,)</f>
        <v>57022</v>
      </c>
      <c r="W778">
        <f>2020 - VLOOKUP(L778, age!$A:$D,4,)</f>
        <v>120</v>
      </c>
      <c r="X778">
        <f>VLOOKUP(H778,'air-quality-london-time-of-day'!E:G,3,FALSE)</f>
        <v>14.3</v>
      </c>
      <c r="Y778">
        <f>VLOOKUP(I778,Weather!F:K,2,)</f>
        <v>7.6229508196721696</v>
      </c>
      <c r="Z778">
        <f>VLOOKUP(I778,Weather!F:K,3,)</f>
        <v>0.28000000000000003</v>
      </c>
      <c r="AA778">
        <f>VLOOKUP(I778,Weather!F:K,4,)</f>
        <v>0.6</v>
      </c>
      <c r="AB778">
        <f>VLOOKUP(I778,Weather!F:K,5,)</f>
        <v>1038</v>
      </c>
      <c r="AC778">
        <f>VLOOKUP(I778,Weather!F:K,6,)</f>
        <v>1</v>
      </c>
    </row>
    <row r="779" spans="1:29" x14ac:dyDescent="0.25">
      <c r="A779" t="s">
        <v>7</v>
      </c>
      <c r="B779" t="s">
        <v>5</v>
      </c>
      <c r="C779" s="1">
        <v>42052.524305555555</v>
      </c>
      <c r="D779" s="3">
        <f t="shared" si="96"/>
        <v>2015</v>
      </c>
      <c r="E779" s="3">
        <f t="shared" si="99"/>
        <v>2</v>
      </c>
      <c r="F779" s="3">
        <f t="shared" si="100"/>
        <v>12</v>
      </c>
      <c r="G779" s="3">
        <f t="shared" si="101"/>
        <v>17</v>
      </c>
      <c r="H779" s="3" t="str">
        <f t="shared" si="102"/>
        <v>2015212</v>
      </c>
      <c r="I779" s="3" t="str">
        <f t="shared" si="103"/>
        <v>201521217</v>
      </c>
      <c r="J779">
        <v>154</v>
      </c>
      <c r="K779">
        <v>92.4</v>
      </c>
      <c r="L779" t="str">
        <f>VLOOKUP(C779,List!$A$2:$C$2089,3,)</f>
        <v>Green Park</v>
      </c>
      <c r="M779" t="str">
        <f>VLOOKUP(C779,List!$A$2:$C$2089,2,)</f>
        <v>Jubilee</v>
      </c>
      <c r="N779" t="str">
        <f t="shared" si="97"/>
        <v>Green Park|Jubilee</v>
      </c>
      <c r="O779">
        <f>VLOOKUP(N779,Depth!$A$2:$F$427,3,)</f>
        <v>18</v>
      </c>
      <c r="P779">
        <f>VLOOKUP(N779,Depth!$A$2:$F$427,5,)</f>
        <v>87</v>
      </c>
      <c r="Q779">
        <f>VLOOKUP(N779,Depth!$A$2:$F$427,6,)</f>
        <v>31</v>
      </c>
      <c r="R779">
        <f>VLOOKUP(L779,longitude_latitude!C:J,7,)</f>
        <v>-0.140937126</v>
      </c>
      <c r="S779">
        <f>VLOOKUP(L779,longitude_latitude!C:J,8,)</f>
        <v>51.506357469999998</v>
      </c>
      <c r="T779">
        <f t="shared" si="98"/>
        <v>-7.2591579925504304</v>
      </c>
      <c r="U779">
        <f>VLOOKUP(M779,LINE!$A$2:$B$13,2,)</f>
        <v>7</v>
      </c>
      <c r="V779">
        <f>VLOOKUP(L779,Entry_exit!B:P,4,)</f>
        <v>59805</v>
      </c>
      <c r="W779">
        <f>2020 - VLOOKUP(L779, age!$A:$D,4,)</f>
        <v>114</v>
      </c>
      <c r="X779">
        <f>VLOOKUP(H779,'air-quality-london-time-of-day'!E:G,3,FALSE)</f>
        <v>14.3</v>
      </c>
      <c r="Y779">
        <f>VLOOKUP(I779,Weather!F:K,2,)</f>
        <v>7.6229508196721696</v>
      </c>
      <c r="Z779">
        <f>VLOOKUP(I779,Weather!F:K,3,)</f>
        <v>0.28000000000000003</v>
      </c>
      <c r="AA779">
        <f>VLOOKUP(I779,Weather!F:K,4,)</f>
        <v>0.6</v>
      </c>
      <c r="AB779">
        <f>VLOOKUP(I779,Weather!F:K,5,)</f>
        <v>1038</v>
      </c>
      <c r="AC779">
        <f>VLOOKUP(I779,Weather!F:K,6,)</f>
        <v>1</v>
      </c>
    </row>
    <row r="780" spans="1:29" x14ac:dyDescent="0.25">
      <c r="A780" t="s">
        <v>7</v>
      </c>
      <c r="B780" t="s">
        <v>5</v>
      </c>
      <c r="C780" s="1">
        <v>42052.525000000001</v>
      </c>
      <c r="D780" s="3">
        <f t="shared" si="96"/>
        <v>2015</v>
      </c>
      <c r="E780" s="3">
        <f t="shared" si="99"/>
        <v>2</v>
      </c>
      <c r="F780" s="3">
        <f t="shared" si="100"/>
        <v>12</v>
      </c>
      <c r="G780" s="3">
        <f t="shared" si="101"/>
        <v>17</v>
      </c>
      <c r="H780" s="3" t="str">
        <f t="shared" si="102"/>
        <v>2015212</v>
      </c>
      <c r="I780" s="3" t="str">
        <f t="shared" si="103"/>
        <v>201521217</v>
      </c>
      <c r="J780">
        <v>147</v>
      </c>
      <c r="K780">
        <v>88.2</v>
      </c>
      <c r="L780" t="str">
        <f>VLOOKUP(C780,List!$A$2:$C$2089,3,)</f>
        <v>Green Park</v>
      </c>
      <c r="M780" t="str">
        <f>VLOOKUP(C780,List!$A$2:$C$2089,2,)</f>
        <v>Jubilee</v>
      </c>
      <c r="N780" t="str">
        <f t="shared" si="97"/>
        <v>Green Park|Jubilee</v>
      </c>
      <c r="O780">
        <f>VLOOKUP(N780,Depth!$A$2:$F$427,3,)</f>
        <v>18</v>
      </c>
      <c r="P780">
        <f>VLOOKUP(N780,Depth!$A$2:$F$427,5,)</f>
        <v>87</v>
      </c>
      <c r="Q780">
        <f>VLOOKUP(N780,Depth!$A$2:$F$427,6,)</f>
        <v>31</v>
      </c>
      <c r="R780">
        <f>VLOOKUP(L780,longitude_latitude!C:J,7,)</f>
        <v>-0.140937126</v>
      </c>
      <c r="S780">
        <f>VLOOKUP(L780,longitude_latitude!C:J,8,)</f>
        <v>51.506357469999998</v>
      </c>
      <c r="T780">
        <f t="shared" si="98"/>
        <v>-7.2591579925504304</v>
      </c>
      <c r="U780">
        <f>VLOOKUP(M780,LINE!$A$2:$B$13,2,)</f>
        <v>7</v>
      </c>
      <c r="V780">
        <f>VLOOKUP(L780,Entry_exit!B:P,4,)</f>
        <v>59805</v>
      </c>
      <c r="W780">
        <f>2020 - VLOOKUP(L780, age!$A:$D,4,)</f>
        <v>114</v>
      </c>
      <c r="X780">
        <f>VLOOKUP(H780,'air-quality-london-time-of-day'!E:G,3,FALSE)</f>
        <v>14.3</v>
      </c>
      <c r="Y780">
        <f>VLOOKUP(I780,Weather!F:K,2,)</f>
        <v>7.6229508196721696</v>
      </c>
      <c r="Z780">
        <f>VLOOKUP(I780,Weather!F:K,3,)</f>
        <v>0.28000000000000003</v>
      </c>
      <c r="AA780">
        <f>VLOOKUP(I780,Weather!F:K,4,)</f>
        <v>0.6</v>
      </c>
      <c r="AB780">
        <f>VLOOKUP(I780,Weather!F:K,5,)</f>
        <v>1038</v>
      </c>
      <c r="AC780">
        <f>VLOOKUP(I780,Weather!F:K,6,)</f>
        <v>1</v>
      </c>
    </row>
    <row r="781" spans="1:29" x14ac:dyDescent="0.25">
      <c r="A781" t="s">
        <v>7</v>
      </c>
      <c r="B781" t="s">
        <v>5</v>
      </c>
      <c r="C781" s="1">
        <v>42052.525694444441</v>
      </c>
      <c r="D781" s="3">
        <f t="shared" si="96"/>
        <v>2015</v>
      </c>
      <c r="E781" s="3">
        <f t="shared" si="99"/>
        <v>2</v>
      </c>
      <c r="F781" s="3">
        <f t="shared" si="100"/>
        <v>12</v>
      </c>
      <c r="G781" s="3">
        <f t="shared" si="101"/>
        <v>17</v>
      </c>
      <c r="H781" s="3" t="str">
        <f t="shared" si="102"/>
        <v>2015212</v>
      </c>
      <c r="I781" s="3" t="str">
        <f t="shared" si="103"/>
        <v>201521217</v>
      </c>
      <c r="J781">
        <v>127</v>
      </c>
      <c r="K781">
        <v>76.2</v>
      </c>
      <c r="L781" t="str">
        <f>VLOOKUP(C781,List!$A$2:$C$2089,3,)</f>
        <v>Westminster</v>
      </c>
      <c r="M781" t="str">
        <f>VLOOKUP(C781,List!$A$2:$C$2089,2,)</f>
        <v>Jubilee</v>
      </c>
      <c r="N781" t="str">
        <f t="shared" si="97"/>
        <v>Westminster|Jubilee</v>
      </c>
      <c r="O781">
        <f>VLOOKUP(N781,Depth!$A$2:$F$427,3,)</f>
        <v>6</v>
      </c>
      <c r="P781">
        <f>VLOOKUP(N781,Depth!$A$2:$F$427,5,)</f>
        <v>79.295000000000002</v>
      </c>
      <c r="Q781">
        <f>VLOOKUP(N781,Depth!$A$2:$F$427,6,)</f>
        <v>26.704999999999998</v>
      </c>
      <c r="R781">
        <f>VLOOKUP(L781,longitude_latitude!C:J,7,)</f>
        <v>-0.124052209</v>
      </c>
      <c r="S781">
        <f>VLOOKUP(L781,longitude_latitude!C:J,8,)</f>
        <v>51.500453110000002</v>
      </c>
      <c r="T781">
        <f t="shared" si="98"/>
        <v>-6.3887449727964203</v>
      </c>
      <c r="U781">
        <f>VLOOKUP(M781,LINE!$A$2:$B$13,2,)</f>
        <v>7</v>
      </c>
      <c r="V781">
        <f>VLOOKUP(L781,Entry_exit!B:P,4,)</f>
        <v>37844</v>
      </c>
      <c r="W781">
        <f>2020 - VLOOKUP(L781, age!$A:$D,4,)</f>
        <v>152</v>
      </c>
      <c r="X781">
        <f>VLOOKUP(H781,'air-quality-london-time-of-day'!E:G,3,FALSE)</f>
        <v>14.3</v>
      </c>
      <c r="Y781">
        <f>VLOOKUP(I781,Weather!F:K,2,)</f>
        <v>7.6229508196721696</v>
      </c>
      <c r="Z781">
        <f>VLOOKUP(I781,Weather!F:K,3,)</f>
        <v>0.28000000000000003</v>
      </c>
      <c r="AA781">
        <f>VLOOKUP(I781,Weather!F:K,4,)</f>
        <v>0.6</v>
      </c>
      <c r="AB781">
        <f>VLOOKUP(I781,Weather!F:K,5,)</f>
        <v>1038</v>
      </c>
      <c r="AC781">
        <f>VLOOKUP(I781,Weather!F:K,6,)</f>
        <v>1</v>
      </c>
    </row>
    <row r="782" spans="1:29" x14ac:dyDescent="0.25">
      <c r="A782" t="s">
        <v>7</v>
      </c>
      <c r="B782" t="s">
        <v>5</v>
      </c>
      <c r="C782" s="1">
        <v>42052.526388888888</v>
      </c>
      <c r="D782" s="3">
        <f t="shared" si="96"/>
        <v>2015</v>
      </c>
      <c r="E782" s="3">
        <f t="shared" si="99"/>
        <v>2</v>
      </c>
      <c r="F782" s="3">
        <f t="shared" si="100"/>
        <v>12</v>
      </c>
      <c r="G782" s="3">
        <f t="shared" si="101"/>
        <v>17</v>
      </c>
      <c r="H782" s="3" t="str">
        <f t="shared" si="102"/>
        <v>2015212</v>
      </c>
      <c r="I782" s="3" t="str">
        <f t="shared" si="103"/>
        <v>201521217</v>
      </c>
      <c r="J782">
        <v>142</v>
      </c>
      <c r="K782">
        <v>85.2</v>
      </c>
      <c r="L782" t="str">
        <f>VLOOKUP(C782,List!$A$2:$C$2089,3,)</f>
        <v>Westminster</v>
      </c>
      <c r="M782" t="str">
        <f>VLOOKUP(C782,List!$A$2:$C$2089,2,)</f>
        <v>Jubilee</v>
      </c>
      <c r="N782" t="str">
        <f t="shared" si="97"/>
        <v>Westminster|Jubilee</v>
      </c>
      <c r="O782">
        <f>VLOOKUP(N782,Depth!$A$2:$F$427,3,)</f>
        <v>6</v>
      </c>
      <c r="P782">
        <f>VLOOKUP(N782,Depth!$A$2:$F$427,5,)</f>
        <v>79.295000000000002</v>
      </c>
      <c r="Q782">
        <f>VLOOKUP(N782,Depth!$A$2:$F$427,6,)</f>
        <v>26.704999999999998</v>
      </c>
      <c r="R782">
        <f>VLOOKUP(L782,longitude_latitude!C:J,7,)</f>
        <v>-0.124052209</v>
      </c>
      <c r="S782">
        <f>VLOOKUP(L782,longitude_latitude!C:J,8,)</f>
        <v>51.500453110000002</v>
      </c>
      <c r="T782">
        <f t="shared" si="98"/>
        <v>-6.3887449727964203</v>
      </c>
      <c r="U782">
        <f>VLOOKUP(M782,LINE!$A$2:$B$13,2,)</f>
        <v>7</v>
      </c>
      <c r="V782">
        <f>VLOOKUP(L782,Entry_exit!B:P,4,)</f>
        <v>37844</v>
      </c>
      <c r="W782">
        <f>2020 - VLOOKUP(L782, age!$A:$D,4,)</f>
        <v>152</v>
      </c>
      <c r="X782">
        <f>VLOOKUP(H782,'air-quality-london-time-of-day'!E:G,3,FALSE)</f>
        <v>14.3</v>
      </c>
      <c r="Y782">
        <f>VLOOKUP(I782,Weather!F:K,2,)</f>
        <v>7.6229508196721696</v>
      </c>
      <c r="Z782">
        <f>VLOOKUP(I782,Weather!F:K,3,)</f>
        <v>0.28000000000000003</v>
      </c>
      <c r="AA782">
        <f>VLOOKUP(I782,Weather!F:K,4,)</f>
        <v>0.6</v>
      </c>
      <c r="AB782">
        <f>VLOOKUP(I782,Weather!F:K,5,)</f>
        <v>1038</v>
      </c>
      <c r="AC782">
        <f>VLOOKUP(I782,Weather!F:K,6,)</f>
        <v>1</v>
      </c>
    </row>
    <row r="783" spans="1:29" x14ac:dyDescent="0.25">
      <c r="A783" t="s">
        <v>7</v>
      </c>
      <c r="B783" t="s">
        <v>5</v>
      </c>
      <c r="C783" s="1">
        <v>42052.527083333334</v>
      </c>
      <c r="D783" s="3">
        <f t="shared" si="96"/>
        <v>2015</v>
      </c>
      <c r="E783" s="3">
        <f t="shared" si="99"/>
        <v>2</v>
      </c>
      <c r="F783" s="3">
        <f t="shared" si="100"/>
        <v>12</v>
      </c>
      <c r="G783" s="3">
        <f t="shared" si="101"/>
        <v>17</v>
      </c>
      <c r="H783" s="3" t="str">
        <f t="shared" si="102"/>
        <v>2015212</v>
      </c>
      <c r="I783" s="3" t="str">
        <f t="shared" si="103"/>
        <v>201521217</v>
      </c>
      <c r="J783">
        <v>155</v>
      </c>
      <c r="K783">
        <v>93</v>
      </c>
      <c r="L783" t="str">
        <f>VLOOKUP(C783,List!$A$2:$C$2089,3,)</f>
        <v>Waterloo</v>
      </c>
      <c r="M783" t="str">
        <f>VLOOKUP(C783,List!$A$2:$C$2089,2,)</f>
        <v>Jubilee</v>
      </c>
      <c r="N783" t="str">
        <f t="shared" si="97"/>
        <v>Waterloo|Jubilee</v>
      </c>
      <c r="O783">
        <f>VLOOKUP(N783,Depth!$A$2:$F$427,3,)</f>
        <v>4</v>
      </c>
      <c r="P783">
        <f>VLOOKUP(N783,Depth!$A$2:$F$427,5,)</f>
        <v>73.98</v>
      </c>
      <c r="Q783">
        <f>VLOOKUP(N783,Depth!$A$2:$F$427,6,)</f>
        <v>30.02</v>
      </c>
      <c r="R783">
        <f>VLOOKUP(L783,longitude_latitude!C:J,7,)</f>
        <v>-0.112818812</v>
      </c>
      <c r="S783">
        <f>VLOOKUP(L783,longitude_latitude!C:J,8,)</f>
        <v>51.502914179999998</v>
      </c>
      <c r="T783">
        <f t="shared" si="98"/>
        <v>-5.8104975923255537</v>
      </c>
      <c r="U783">
        <f>VLOOKUP(M783,LINE!$A$2:$B$13,2,)</f>
        <v>7</v>
      </c>
      <c r="V783">
        <f>VLOOKUP(L783,Entry_exit!B:P,4,)</f>
        <v>147259</v>
      </c>
      <c r="W783">
        <f>2020 - VLOOKUP(L783, age!$A:$D,4,)</f>
        <v>114</v>
      </c>
      <c r="X783">
        <f>VLOOKUP(H783,'air-quality-london-time-of-day'!E:G,3,FALSE)</f>
        <v>14.3</v>
      </c>
      <c r="Y783">
        <f>VLOOKUP(I783,Weather!F:K,2,)</f>
        <v>7.6229508196721696</v>
      </c>
      <c r="Z783">
        <f>VLOOKUP(I783,Weather!F:K,3,)</f>
        <v>0.28000000000000003</v>
      </c>
      <c r="AA783">
        <f>VLOOKUP(I783,Weather!F:K,4,)</f>
        <v>0.6</v>
      </c>
      <c r="AB783">
        <f>VLOOKUP(I783,Weather!F:K,5,)</f>
        <v>1038</v>
      </c>
      <c r="AC783">
        <f>VLOOKUP(I783,Weather!F:K,6,)</f>
        <v>1</v>
      </c>
    </row>
    <row r="784" spans="1:29" x14ac:dyDescent="0.25">
      <c r="A784" t="s">
        <v>7</v>
      </c>
      <c r="B784" t="s">
        <v>5</v>
      </c>
      <c r="C784" s="1">
        <v>42052.527777777781</v>
      </c>
      <c r="D784" s="3">
        <f t="shared" si="96"/>
        <v>2015</v>
      </c>
      <c r="E784" s="3">
        <f t="shared" si="99"/>
        <v>2</v>
      </c>
      <c r="F784" s="3">
        <f t="shared" si="100"/>
        <v>12</v>
      </c>
      <c r="G784" s="3">
        <f t="shared" si="101"/>
        <v>17</v>
      </c>
      <c r="H784" s="3" t="str">
        <f t="shared" si="102"/>
        <v>2015212</v>
      </c>
      <c r="I784" s="3" t="str">
        <f t="shared" si="103"/>
        <v>201521217</v>
      </c>
      <c r="J784">
        <v>149</v>
      </c>
      <c r="K784">
        <v>89.4</v>
      </c>
      <c r="L784" t="str">
        <f>VLOOKUP(C784,List!$A$2:$C$2089,3,)</f>
        <v>Southwark</v>
      </c>
      <c r="M784" t="str">
        <f>VLOOKUP(C784,List!$A$2:$C$2089,2,)</f>
        <v>Jubilee</v>
      </c>
      <c r="N784" t="str">
        <f t="shared" si="97"/>
        <v>Southwark|Jubilee</v>
      </c>
      <c r="O784">
        <f>VLOOKUP(N784,Depth!$A$2:$F$427,3,)</f>
        <v>4</v>
      </c>
      <c r="P784">
        <f>VLOOKUP(N784,Depth!$A$2:$F$427,5,)</f>
        <v>79.510000000000005</v>
      </c>
      <c r="Q784">
        <f>VLOOKUP(N784,Depth!$A$2:$F$427,6,)</f>
        <v>24.49</v>
      </c>
      <c r="R784">
        <f>VLOOKUP(L784,longitude_latitude!C:J,7,)</f>
        <v>-0.103788452</v>
      </c>
      <c r="S784">
        <f>VLOOKUP(L784,longitude_latitude!C:J,8,)</f>
        <v>51.503776459999997</v>
      </c>
      <c r="T784">
        <f t="shared" si="98"/>
        <v>-5.3454972309374398</v>
      </c>
      <c r="U784">
        <f>VLOOKUP(M784,LINE!$A$2:$B$13,2,)</f>
        <v>7</v>
      </c>
      <c r="V784">
        <f>VLOOKUP(L784,Entry_exit!B:P,4,)</f>
        <v>31508</v>
      </c>
      <c r="W784">
        <f>2020 - VLOOKUP(L784, age!$A:$D,4,)</f>
        <v>21</v>
      </c>
      <c r="X784">
        <f>VLOOKUP(H784,'air-quality-london-time-of-day'!E:G,3,FALSE)</f>
        <v>14.3</v>
      </c>
      <c r="Y784">
        <f>VLOOKUP(I784,Weather!F:K,2,)</f>
        <v>7.6229508196721696</v>
      </c>
      <c r="Z784">
        <f>VLOOKUP(I784,Weather!F:K,3,)</f>
        <v>0.28000000000000003</v>
      </c>
      <c r="AA784">
        <f>VLOOKUP(I784,Weather!F:K,4,)</f>
        <v>0.6</v>
      </c>
      <c r="AB784">
        <f>VLOOKUP(I784,Weather!F:K,5,)</f>
        <v>1038</v>
      </c>
      <c r="AC784">
        <f>VLOOKUP(I784,Weather!F:K,6,)</f>
        <v>1</v>
      </c>
    </row>
    <row r="785" spans="1:29" x14ac:dyDescent="0.25">
      <c r="A785" t="s">
        <v>7</v>
      </c>
      <c r="B785" t="s">
        <v>5</v>
      </c>
      <c r="C785" s="1">
        <v>42052.52847222222</v>
      </c>
      <c r="D785" s="3">
        <f t="shared" si="96"/>
        <v>2015</v>
      </c>
      <c r="E785" s="3">
        <f t="shared" si="99"/>
        <v>2</v>
      </c>
      <c r="F785" s="3">
        <f t="shared" si="100"/>
        <v>12</v>
      </c>
      <c r="G785" s="3">
        <f t="shared" si="101"/>
        <v>17</v>
      </c>
      <c r="H785" s="3" t="str">
        <f t="shared" si="102"/>
        <v>2015212</v>
      </c>
      <c r="I785" s="3" t="str">
        <f t="shared" si="103"/>
        <v>201521217</v>
      </c>
      <c r="J785">
        <v>139</v>
      </c>
      <c r="K785">
        <v>83.4</v>
      </c>
      <c r="L785" t="str">
        <f>VLOOKUP(C785,List!$A$2:$C$2089,3,)</f>
        <v>Southwark</v>
      </c>
      <c r="M785" t="str">
        <f>VLOOKUP(C785,List!$A$2:$C$2089,2,)</f>
        <v>Jubilee</v>
      </c>
      <c r="N785" t="str">
        <f t="shared" si="97"/>
        <v>Southwark|Jubilee</v>
      </c>
      <c r="O785">
        <f>VLOOKUP(N785,Depth!$A$2:$F$427,3,)</f>
        <v>4</v>
      </c>
      <c r="P785">
        <f>VLOOKUP(N785,Depth!$A$2:$F$427,5,)</f>
        <v>79.510000000000005</v>
      </c>
      <c r="Q785">
        <f>VLOOKUP(N785,Depth!$A$2:$F$427,6,)</f>
        <v>24.49</v>
      </c>
      <c r="R785">
        <f>VLOOKUP(L785,longitude_latitude!C:J,7,)</f>
        <v>-0.103788452</v>
      </c>
      <c r="S785">
        <f>VLOOKUP(L785,longitude_latitude!C:J,8,)</f>
        <v>51.503776459999997</v>
      </c>
      <c r="T785">
        <f t="shared" si="98"/>
        <v>-5.3454972309374398</v>
      </c>
      <c r="U785">
        <f>VLOOKUP(M785,LINE!$A$2:$B$13,2,)</f>
        <v>7</v>
      </c>
      <c r="V785">
        <f>VLOOKUP(L785,Entry_exit!B:P,4,)</f>
        <v>31508</v>
      </c>
      <c r="W785">
        <f>2020 - VLOOKUP(L785, age!$A:$D,4,)</f>
        <v>21</v>
      </c>
      <c r="X785">
        <f>VLOOKUP(H785,'air-quality-london-time-of-day'!E:G,3,FALSE)</f>
        <v>14.3</v>
      </c>
      <c r="Y785">
        <f>VLOOKUP(I785,Weather!F:K,2,)</f>
        <v>7.6229508196721696</v>
      </c>
      <c r="Z785">
        <f>VLOOKUP(I785,Weather!F:K,3,)</f>
        <v>0.28000000000000003</v>
      </c>
      <c r="AA785">
        <f>VLOOKUP(I785,Weather!F:K,4,)</f>
        <v>0.6</v>
      </c>
      <c r="AB785">
        <f>VLOOKUP(I785,Weather!F:K,5,)</f>
        <v>1038</v>
      </c>
      <c r="AC785">
        <f>VLOOKUP(I785,Weather!F:K,6,)</f>
        <v>1</v>
      </c>
    </row>
    <row r="786" spans="1:29" x14ac:dyDescent="0.25">
      <c r="A786" t="s">
        <v>7</v>
      </c>
      <c r="B786" t="s">
        <v>5</v>
      </c>
      <c r="C786" s="1">
        <v>42052.529166666667</v>
      </c>
      <c r="D786" s="3">
        <f t="shared" si="96"/>
        <v>2015</v>
      </c>
      <c r="E786" s="3">
        <f t="shared" si="99"/>
        <v>2</v>
      </c>
      <c r="F786" s="3">
        <f t="shared" si="100"/>
        <v>12</v>
      </c>
      <c r="G786" s="3">
        <f t="shared" si="101"/>
        <v>17</v>
      </c>
      <c r="H786" s="3" t="str">
        <f t="shared" si="102"/>
        <v>2015212</v>
      </c>
      <c r="I786" s="3" t="str">
        <f t="shared" si="103"/>
        <v>201521217</v>
      </c>
      <c r="J786">
        <v>154</v>
      </c>
      <c r="K786">
        <v>92.4</v>
      </c>
      <c r="L786" t="str">
        <f>VLOOKUP(C786,List!$A$2:$C$2089,3,)</f>
        <v>London Bridge</v>
      </c>
      <c r="M786" t="str">
        <f>VLOOKUP(C786,List!$A$2:$C$2089,2,)</f>
        <v>Jubilee</v>
      </c>
      <c r="N786" t="str">
        <f t="shared" si="97"/>
        <v>London Bridge|Jubilee</v>
      </c>
      <c r="O786">
        <f>VLOOKUP(N786,Depth!$A$2:$F$427,3,)</f>
        <v>4</v>
      </c>
      <c r="P786">
        <f>VLOOKUP(N786,Depth!$A$2:$F$427,5,)</f>
        <v>76.8</v>
      </c>
      <c r="Q786">
        <f>VLOOKUP(N786,Depth!$A$2:$F$427,6,)</f>
        <v>27.2</v>
      </c>
      <c r="R786">
        <f>VLOOKUP(L786,longitude_latitude!C:J,7,)</f>
        <v>-8.8037807999999995E-2</v>
      </c>
      <c r="S786">
        <f>VLOOKUP(L786,longitude_latitude!C:J,8,)</f>
        <v>51.504553719999997</v>
      </c>
      <c r="T786">
        <f t="shared" si="98"/>
        <v>-4.5343480115270456</v>
      </c>
      <c r="U786">
        <f>VLOOKUP(M786,LINE!$A$2:$B$13,2,)</f>
        <v>7</v>
      </c>
      <c r="V786">
        <f>VLOOKUP(L786,Entry_exit!B:P,4,)</f>
        <v>115478</v>
      </c>
      <c r="W786">
        <f>2020 - VLOOKUP(L786, age!$A:$D,4,)</f>
        <v>21</v>
      </c>
      <c r="X786">
        <f>VLOOKUP(H786,'air-quality-london-time-of-day'!E:G,3,FALSE)</f>
        <v>14.3</v>
      </c>
      <c r="Y786">
        <f>VLOOKUP(I786,Weather!F:K,2,)</f>
        <v>7.6229508196721696</v>
      </c>
      <c r="Z786">
        <f>VLOOKUP(I786,Weather!F:K,3,)</f>
        <v>0.28000000000000003</v>
      </c>
      <c r="AA786">
        <f>VLOOKUP(I786,Weather!F:K,4,)</f>
        <v>0.6</v>
      </c>
      <c r="AB786">
        <f>VLOOKUP(I786,Weather!F:K,5,)</f>
        <v>1038</v>
      </c>
      <c r="AC786">
        <f>VLOOKUP(I786,Weather!F:K,6,)</f>
        <v>1</v>
      </c>
    </row>
    <row r="787" spans="1:29" x14ac:dyDescent="0.25">
      <c r="A787" t="s">
        <v>7</v>
      </c>
      <c r="B787" t="s">
        <v>5</v>
      </c>
      <c r="C787" s="1">
        <v>42052.529861111114</v>
      </c>
      <c r="D787" s="3">
        <f t="shared" si="96"/>
        <v>2015</v>
      </c>
      <c r="E787" s="3">
        <f t="shared" si="99"/>
        <v>2</v>
      </c>
      <c r="F787" s="3">
        <f t="shared" si="100"/>
        <v>12</v>
      </c>
      <c r="G787" s="3">
        <f t="shared" si="101"/>
        <v>17</v>
      </c>
      <c r="H787" s="3" t="str">
        <f t="shared" si="102"/>
        <v>2015212</v>
      </c>
      <c r="I787" s="3" t="str">
        <f t="shared" si="103"/>
        <v>201521217</v>
      </c>
      <c r="J787">
        <v>171</v>
      </c>
      <c r="K787">
        <v>102.6</v>
      </c>
      <c r="L787" t="str">
        <f>VLOOKUP(C787,List!$A$2:$C$2089,3,)</f>
        <v>London Bridge</v>
      </c>
      <c r="M787" t="str">
        <f>VLOOKUP(C787,List!$A$2:$C$2089,2,)</f>
        <v>Jubilee</v>
      </c>
      <c r="N787" t="str">
        <f t="shared" si="97"/>
        <v>London Bridge|Jubilee</v>
      </c>
      <c r="O787">
        <f>VLOOKUP(N787,Depth!$A$2:$F$427,3,)</f>
        <v>4</v>
      </c>
      <c r="P787">
        <f>VLOOKUP(N787,Depth!$A$2:$F$427,5,)</f>
        <v>76.8</v>
      </c>
      <c r="Q787">
        <f>VLOOKUP(N787,Depth!$A$2:$F$427,6,)</f>
        <v>27.2</v>
      </c>
      <c r="R787">
        <f>VLOOKUP(L787,longitude_latitude!C:J,7,)</f>
        <v>-8.8037807999999995E-2</v>
      </c>
      <c r="S787">
        <f>VLOOKUP(L787,longitude_latitude!C:J,8,)</f>
        <v>51.504553719999997</v>
      </c>
      <c r="T787">
        <f t="shared" si="98"/>
        <v>-4.5343480115270456</v>
      </c>
      <c r="U787">
        <f>VLOOKUP(M787,LINE!$A$2:$B$13,2,)</f>
        <v>7</v>
      </c>
      <c r="V787">
        <f>VLOOKUP(L787,Entry_exit!B:P,4,)</f>
        <v>115478</v>
      </c>
      <c r="W787">
        <f>2020 - VLOOKUP(L787, age!$A:$D,4,)</f>
        <v>21</v>
      </c>
      <c r="X787">
        <f>VLOOKUP(H787,'air-quality-london-time-of-day'!E:G,3,FALSE)</f>
        <v>14.3</v>
      </c>
      <c r="Y787">
        <f>VLOOKUP(I787,Weather!F:K,2,)</f>
        <v>7.6229508196721696</v>
      </c>
      <c r="Z787">
        <f>VLOOKUP(I787,Weather!F:K,3,)</f>
        <v>0.28000000000000003</v>
      </c>
      <c r="AA787">
        <f>VLOOKUP(I787,Weather!F:K,4,)</f>
        <v>0.6</v>
      </c>
      <c r="AB787">
        <f>VLOOKUP(I787,Weather!F:K,5,)</f>
        <v>1038</v>
      </c>
      <c r="AC787">
        <f>VLOOKUP(I787,Weather!F:K,6,)</f>
        <v>1</v>
      </c>
    </row>
    <row r="788" spans="1:29" x14ac:dyDescent="0.25">
      <c r="A788" t="s">
        <v>7</v>
      </c>
      <c r="B788" t="s">
        <v>5</v>
      </c>
      <c r="C788" s="1">
        <v>42052.530555555553</v>
      </c>
      <c r="D788" s="3">
        <f t="shared" si="96"/>
        <v>2015</v>
      </c>
      <c r="E788" s="3">
        <f t="shared" si="99"/>
        <v>2</v>
      </c>
      <c r="F788" s="3">
        <f t="shared" si="100"/>
        <v>12</v>
      </c>
      <c r="G788" s="3">
        <f t="shared" si="101"/>
        <v>17</v>
      </c>
      <c r="H788" s="3" t="str">
        <f t="shared" si="102"/>
        <v>2015212</v>
      </c>
      <c r="I788" s="3" t="str">
        <f t="shared" si="103"/>
        <v>201521217</v>
      </c>
      <c r="J788">
        <v>167</v>
      </c>
      <c r="K788">
        <v>100.2</v>
      </c>
      <c r="L788" t="str">
        <f>VLOOKUP(C788,List!$A$2:$C$2089,3,)</f>
        <v>Bermondsey</v>
      </c>
      <c r="M788" t="str">
        <f>VLOOKUP(C788,List!$A$2:$C$2089,2,)</f>
        <v>Jubilee</v>
      </c>
      <c r="N788" t="str">
        <f t="shared" si="97"/>
        <v>Bermondsey|Jubilee</v>
      </c>
      <c r="O788">
        <f>VLOOKUP(N788,Depth!$A$2:$F$427,3,)</f>
        <v>2</v>
      </c>
      <c r="P788">
        <f>VLOOKUP(N788,Depth!$A$2:$F$427,5,)</f>
        <v>87.5</v>
      </c>
      <c r="Q788">
        <f>VLOOKUP(N788,Depth!$A$2:$F$427,6,)</f>
        <v>14.5</v>
      </c>
      <c r="R788">
        <f>VLOOKUP(L788,longitude_latitude!C:J,7,)</f>
        <v>-6.2745892999999997E-2</v>
      </c>
      <c r="S788">
        <f>VLOOKUP(L788,longitude_latitude!C:J,8,)</f>
        <v>51.497189839999997</v>
      </c>
      <c r="T788">
        <f t="shared" si="98"/>
        <v>-3.2312371635013268</v>
      </c>
      <c r="U788">
        <f>VLOOKUP(M788,LINE!$A$2:$B$13,2,)</f>
        <v>7</v>
      </c>
      <c r="V788">
        <f>VLOOKUP(L788,Entry_exit!B:P,4,)</f>
        <v>16248</v>
      </c>
      <c r="W788">
        <f>2020 - VLOOKUP(L788, age!$A:$D,4,)</f>
        <v>21</v>
      </c>
      <c r="X788">
        <f>VLOOKUP(H788,'air-quality-london-time-of-day'!E:G,3,FALSE)</f>
        <v>14.3</v>
      </c>
      <c r="Y788">
        <f>VLOOKUP(I788,Weather!F:K,2,)</f>
        <v>7.6229508196721696</v>
      </c>
      <c r="Z788">
        <f>VLOOKUP(I788,Weather!F:K,3,)</f>
        <v>0.28000000000000003</v>
      </c>
      <c r="AA788">
        <f>VLOOKUP(I788,Weather!F:K,4,)</f>
        <v>0.6</v>
      </c>
      <c r="AB788">
        <f>VLOOKUP(I788,Weather!F:K,5,)</f>
        <v>1038</v>
      </c>
      <c r="AC788">
        <f>VLOOKUP(I788,Weather!F:K,6,)</f>
        <v>1</v>
      </c>
    </row>
    <row r="789" spans="1:29" x14ac:dyDescent="0.25">
      <c r="A789" t="s">
        <v>7</v>
      </c>
      <c r="B789" t="s">
        <v>5</v>
      </c>
      <c r="C789" s="1">
        <v>42052.53125</v>
      </c>
      <c r="D789" s="3">
        <f t="shared" si="96"/>
        <v>2015</v>
      </c>
      <c r="E789" s="3">
        <f t="shared" si="99"/>
        <v>2</v>
      </c>
      <c r="F789" s="3">
        <f t="shared" si="100"/>
        <v>12</v>
      </c>
      <c r="G789" s="3">
        <f t="shared" si="101"/>
        <v>17</v>
      </c>
      <c r="H789" s="3" t="str">
        <f t="shared" si="102"/>
        <v>2015212</v>
      </c>
      <c r="I789" s="3" t="str">
        <f t="shared" si="103"/>
        <v>201521217</v>
      </c>
      <c r="J789">
        <v>179</v>
      </c>
      <c r="K789">
        <v>107.4</v>
      </c>
      <c r="L789" t="str">
        <f>VLOOKUP(C789,List!$A$2:$C$2089,3,)</f>
        <v>Bermondsey</v>
      </c>
      <c r="M789" t="str">
        <f>VLOOKUP(C789,List!$A$2:$C$2089,2,)</f>
        <v>Jubilee</v>
      </c>
      <c r="N789" t="str">
        <f t="shared" si="97"/>
        <v>Bermondsey|Jubilee</v>
      </c>
      <c r="O789">
        <f>VLOOKUP(N789,Depth!$A$2:$F$427,3,)</f>
        <v>2</v>
      </c>
      <c r="P789">
        <f>VLOOKUP(N789,Depth!$A$2:$F$427,5,)</f>
        <v>87.5</v>
      </c>
      <c r="Q789">
        <f>VLOOKUP(N789,Depth!$A$2:$F$427,6,)</f>
        <v>14.5</v>
      </c>
      <c r="R789">
        <f>VLOOKUP(L789,longitude_latitude!C:J,7,)</f>
        <v>-6.2745892999999997E-2</v>
      </c>
      <c r="S789">
        <f>VLOOKUP(L789,longitude_latitude!C:J,8,)</f>
        <v>51.497189839999997</v>
      </c>
      <c r="T789">
        <f t="shared" si="98"/>
        <v>-3.2312371635013268</v>
      </c>
      <c r="U789">
        <f>VLOOKUP(M789,LINE!$A$2:$B$13,2,)</f>
        <v>7</v>
      </c>
      <c r="V789">
        <f>VLOOKUP(L789,Entry_exit!B:P,4,)</f>
        <v>16248</v>
      </c>
      <c r="W789">
        <f>2020 - VLOOKUP(L789, age!$A:$D,4,)</f>
        <v>21</v>
      </c>
      <c r="X789">
        <f>VLOOKUP(H789,'air-quality-london-time-of-day'!E:G,3,FALSE)</f>
        <v>14.3</v>
      </c>
      <c r="Y789">
        <f>VLOOKUP(I789,Weather!F:K,2,)</f>
        <v>7.6229508196721696</v>
      </c>
      <c r="Z789">
        <f>VLOOKUP(I789,Weather!F:K,3,)</f>
        <v>0.28000000000000003</v>
      </c>
      <c r="AA789">
        <f>VLOOKUP(I789,Weather!F:K,4,)</f>
        <v>0.6</v>
      </c>
      <c r="AB789">
        <f>VLOOKUP(I789,Weather!F:K,5,)</f>
        <v>1038</v>
      </c>
      <c r="AC789">
        <f>VLOOKUP(I789,Weather!F:K,6,)</f>
        <v>1</v>
      </c>
    </row>
    <row r="790" spans="1:29" x14ac:dyDescent="0.25">
      <c r="A790" t="s">
        <v>7</v>
      </c>
      <c r="B790" t="s">
        <v>5</v>
      </c>
      <c r="C790" s="1">
        <v>42052.531944444447</v>
      </c>
      <c r="D790" s="3">
        <f t="shared" si="96"/>
        <v>2015</v>
      </c>
      <c r="E790" s="3">
        <f t="shared" si="99"/>
        <v>2</v>
      </c>
      <c r="F790" s="3">
        <f t="shared" si="100"/>
        <v>12</v>
      </c>
      <c r="G790" s="3">
        <f t="shared" si="101"/>
        <v>17</v>
      </c>
      <c r="H790" s="3" t="str">
        <f t="shared" si="102"/>
        <v>2015212</v>
      </c>
      <c r="I790" s="3" t="str">
        <f t="shared" si="103"/>
        <v>201521217</v>
      </c>
      <c r="J790">
        <v>162</v>
      </c>
      <c r="K790">
        <v>97.2</v>
      </c>
      <c r="L790" t="str">
        <f>VLOOKUP(C790,List!$A$2:$C$2089,3,)</f>
        <v>Canada Water</v>
      </c>
      <c r="M790" t="str">
        <f>VLOOKUP(C790,List!$A$2:$C$2089,2,)</f>
        <v>Jubilee</v>
      </c>
      <c r="N790" t="str">
        <f t="shared" si="97"/>
        <v>Canada Water|Jubilee</v>
      </c>
      <c r="O790">
        <f>VLOOKUP(N790,Depth!$A$2:$F$427,3,)</f>
        <v>5</v>
      </c>
      <c r="P790">
        <f>VLOOKUP(N790,Depth!$A$2:$F$427,5,)</f>
        <v>86.674999999999997</v>
      </c>
      <c r="Q790">
        <f>VLOOKUP(N790,Depth!$A$2:$F$427,6,)</f>
        <v>18.324999999999999</v>
      </c>
      <c r="R790">
        <f>VLOOKUP(L790,longitude_latitude!C:J,7,)</f>
        <v>-4.8105944999999997E-2</v>
      </c>
      <c r="S790">
        <f>VLOOKUP(L790,longitude_latitude!C:J,8,)</f>
        <v>51.497448640000002</v>
      </c>
      <c r="T790">
        <f t="shared" si="98"/>
        <v>-2.4773334319161648</v>
      </c>
      <c r="U790">
        <f>VLOOKUP(M790,LINE!$A$2:$B$13,2,)</f>
        <v>7</v>
      </c>
      <c r="V790">
        <f>VLOOKUP(L790,Entry_exit!B:P,4,)</f>
        <v>18516</v>
      </c>
      <c r="W790">
        <f>2020 - VLOOKUP(L790, age!$A:$D,4,)</f>
        <v>21</v>
      </c>
      <c r="X790">
        <f>VLOOKUP(H790,'air-quality-london-time-of-day'!E:G,3,FALSE)</f>
        <v>14.3</v>
      </c>
      <c r="Y790">
        <f>VLOOKUP(I790,Weather!F:K,2,)</f>
        <v>7.6229508196721696</v>
      </c>
      <c r="Z790">
        <f>VLOOKUP(I790,Weather!F:K,3,)</f>
        <v>0.28000000000000003</v>
      </c>
      <c r="AA790">
        <f>VLOOKUP(I790,Weather!F:K,4,)</f>
        <v>0.6</v>
      </c>
      <c r="AB790">
        <f>VLOOKUP(I790,Weather!F:K,5,)</f>
        <v>1038</v>
      </c>
      <c r="AC790">
        <f>VLOOKUP(I790,Weather!F:K,6,)</f>
        <v>1</v>
      </c>
    </row>
    <row r="791" spans="1:29" x14ac:dyDescent="0.25">
      <c r="A791" t="s">
        <v>7</v>
      </c>
      <c r="B791" t="s">
        <v>5</v>
      </c>
      <c r="C791" s="1">
        <v>42052.532638888886</v>
      </c>
      <c r="D791" s="3">
        <f t="shared" si="96"/>
        <v>2015</v>
      </c>
      <c r="E791" s="3">
        <f t="shared" si="99"/>
        <v>2</v>
      </c>
      <c r="F791" s="3">
        <f t="shared" si="100"/>
        <v>12</v>
      </c>
      <c r="G791" s="3">
        <f t="shared" si="101"/>
        <v>17</v>
      </c>
      <c r="H791" s="3" t="str">
        <f t="shared" si="102"/>
        <v>2015212</v>
      </c>
      <c r="I791" s="3" t="str">
        <f t="shared" si="103"/>
        <v>201521217</v>
      </c>
      <c r="J791">
        <v>167</v>
      </c>
      <c r="K791">
        <v>100.2</v>
      </c>
      <c r="L791" t="str">
        <f>VLOOKUP(C791,List!$A$2:$C$2089,3,)</f>
        <v>Canada Water</v>
      </c>
      <c r="M791" t="str">
        <f>VLOOKUP(C791,List!$A$2:$C$2089,2,)</f>
        <v>Jubilee</v>
      </c>
      <c r="N791" t="str">
        <f t="shared" si="97"/>
        <v>Canada Water|Jubilee</v>
      </c>
      <c r="O791">
        <f>VLOOKUP(N791,Depth!$A$2:$F$427,3,)</f>
        <v>5</v>
      </c>
      <c r="P791">
        <f>VLOOKUP(N791,Depth!$A$2:$F$427,5,)</f>
        <v>86.674999999999997</v>
      </c>
      <c r="Q791">
        <f>VLOOKUP(N791,Depth!$A$2:$F$427,6,)</f>
        <v>18.324999999999999</v>
      </c>
      <c r="R791">
        <f>VLOOKUP(L791,longitude_latitude!C:J,7,)</f>
        <v>-4.8105944999999997E-2</v>
      </c>
      <c r="S791">
        <f>VLOOKUP(L791,longitude_latitude!C:J,8,)</f>
        <v>51.497448640000002</v>
      </c>
      <c r="T791">
        <f t="shared" si="98"/>
        <v>-2.4773334319161648</v>
      </c>
      <c r="U791">
        <f>VLOOKUP(M791,LINE!$A$2:$B$13,2,)</f>
        <v>7</v>
      </c>
      <c r="V791">
        <f>VLOOKUP(L791,Entry_exit!B:P,4,)</f>
        <v>18516</v>
      </c>
      <c r="W791">
        <f>2020 - VLOOKUP(L791, age!$A:$D,4,)</f>
        <v>21</v>
      </c>
      <c r="X791">
        <f>VLOOKUP(H791,'air-quality-london-time-of-day'!E:G,3,FALSE)</f>
        <v>14.3</v>
      </c>
      <c r="Y791">
        <f>VLOOKUP(I791,Weather!F:K,2,)</f>
        <v>7.6229508196721696</v>
      </c>
      <c r="Z791">
        <f>VLOOKUP(I791,Weather!F:K,3,)</f>
        <v>0.28000000000000003</v>
      </c>
      <c r="AA791">
        <f>VLOOKUP(I791,Weather!F:K,4,)</f>
        <v>0.6</v>
      </c>
      <c r="AB791">
        <f>VLOOKUP(I791,Weather!F:K,5,)</f>
        <v>1038</v>
      </c>
      <c r="AC791">
        <f>VLOOKUP(I791,Weather!F:K,6,)</f>
        <v>1</v>
      </c>
    </row>
    <row r="792" spans="1:29" x14ac:dyDescent="0.25">
      <c r="A792" t="s">
        <v>7</v>
      </c>
      <c r="B792" t="s">
        <v>5</v>
      </c>
      <c r="C792" s="1">
        <v>42052.533333333333</v>
      </c>
      <c r="D792" s="3">
        <f t="shared" si="96"/>
        <v>2015</v>
      </c>
      <c r="E792" s="3">
        <f t="shared" si="99"/>
        <v>2</v>
      </c>
      <c r="F792" s="3">
        <f t="shared" si="100"/>
        <v>12</v>
      </c>
      <c r="G792" s="3">
        <f t="shared" si="101"/>
        <v>17</v>
      </c>
      <c r="H792" s="3" t="str">
        <f t="shared" si="102"/>
        <v>2015212</v>
      </c>
      <c r="I792" s="3" t="str">
        <f t="shared" si="103"/>
        <v>201521217</v>
      </c>
      <c r="J792">
        <v>171</v>
      </c>
      <c r="K792">
        <v>102.6</v>
      </c>
      <c r="L792" t="str">
        <f>VLOOKUP(C792,List!$A$2:$C$2089,3,)</f>
        <v>Canary Wharf</v>
      </c>
      <c r="M792" t="str">
        <f>VLOOKUP(C792,List!$A$2:$C$2089,2,)</f>
        <v>Jubilee</v>
      </c>
      <c r="N792" t="str">
        <f t="shared" si="97"/>
        <v>Canary Wharf|Jubilee</v>
      </c>
      <c r="O792">
        <f>VLOOKUP(N792,Depth!$A$2:$F$427,3,)</f>
        <v>3</v>
      </c>
      <c r="P792">
        <f>VLOOKUP(N792,Depth!$A$2:$F$427,5,)</f>
        <v>84.35</v>
      </c>
      <c r="Q792">
        <f>VLOOKUP(N792,Depth!$A$2:$F$427,6,)</f>
        <v>18.649999999999999</v>
      </c>
      <c r="R792">
        <f>VLOOKUP(L792,longitude_latitude!C:J,7,)</f>
        <v>-1.6134819000000002E-2</v>
      </c>
      <c r="S792">
        <f>VLOOKUP(L792,longitude_latitude!C:J,8,)</f>
        <v>51.502917490000002</v>
      </c>
      <c r="T792">
        <f t="shared" si="98"/>
        <v>-0.83099025167308438</v>
      </c>
      <c r="U792">
        <f>VLOOKUP(M792,LINE!$A$2:$B$13,2,)</f>
        <v>7</v>
      </c>
      <c r="V792">
        <f>VLOOKUP(L792,Entry_exit!B:P,4,)</f>
        <v>93942</v>
      </c>
      <c r="W792">
        <f>2020 - VLOOKUP(L792, age!$A:$D,4,)</f>
        <v>21</v>
      </c>
      <c r="X792">
        <f>VLOOKUP(H792,'air-quality-london-time-of-day'!E:G,3,FALSE)</f>
        <v>14.3</v>
      </c>
      <c r="Y792">
        <f>VLOOKUP(I792,Weather!F:K,2,)</f>
        <v>7.6229508196721696</v>
      </c>
      <c r="Z792">
        <f>VLOOKUP(I792,Weather!F:K,3,)</f>
        <v>0.28000000000000003</v>
      </c>
      <c r="AA792">
        <f>VLOOKUP(I792,Weather!F:K,4,)</f>
        <v>0.6</v>
      </c>
      <c r="AB792">
        <f>VLOOKUP(I792,Weather!F:K,5,)</f>
        <v>1038</v>
      </c>
      <c r="AC792">
        <f>VLOOKUP(I792,Weather!F:K,6,)</f>
        <v>1</v>
      </c>
    </row>
    <row r="793" spans="1:29" x14ac:dyDescent="0.25">
      <c r="A793" t="s">
        <v>7</v>
      </c>
      <c r="B793" t="s">
        <v>5</v>
      </c>
      <c r="C793" s="1">
        <v>42052.53402777778</v>
      </c>
      <c r="D793" s="3">
        <f t="shared" si="96"/>
        <v>2015</v>
      </c>
      <c r="E793" s="3">
        <f t="shared" si="99"/>
        <v>2</v>
      </c>
      <c r="F793" s="3">
        <f t="shared" si="100"/>
        <v>12</v>
      </c>
      <c r="G793" s="3">
        <f t="shared" si="101"/>
        <v>17</v>
      </c>
      <c r="H793" s="3" t="str">
        <f t="shared" si="102"/>
        <v>2015212</v>
      </c>
      <c r="I793" s="3" t="str">
        <f t="shared" si="103"/>
        <v>201521217</v>
      </c>
      <c r="J793">
        <v>171</v>
      </c>
      <c r="K793">
        <v>102.6</v>
      </c>
      <c r="L793" t="str">
        <f>VLOOKUP(C793,List!$A$2:$C$2089,3,)</f>
        <v>Canary Wharf</v>
      </c>
      <c r="M793" t="str">
        <f>VLOOKUP(C793,List!$A$2:$C$2089,2,)</f>
        <v>Jubilee</v>
      </c>
      <c r="N793" t="str">
        <f t="shared" si="97"/>
        <v>Canary Wharf|Jubilee</v>
      </c>
      <c r="O793">
        <f>VLOOKUP(N793,Depth!$A$2:$F$427,3,)</f>
        <v>3</v>
      </c>
      <c r="P793">
        <f>VLOOKUP(N793,Depth!$A$2:$F$427,5,)</f>
        <v>84.35</v>
      </c>
      <c r="Q793">
        <f>VLOOKUP(N793,Depth!$A$2:$F$427,6,)</f>
        <v>18.649999999999999</v>
      </c>
      <c r="R793">
        <f>VLOOKUP(L793,longitude_latitude!C:J,7,)</f>
        <v>-1.6134819000000002E-2</v>
      </c>
      <c r="S793">
        <f>VLOOKUP(L793,longitude_latitude!C:J,8,)</f>
        <v>51.502917490000002</v>
      </c>
      <c r="T793">
        <f t="shared" si="98"/>
        <v>-0.83099025167308438</v>
      </c>
      <c r="U793">
        <f>VLOOKUP(M793,LINE!$A$2:$B$13,2,)</f>
        <v>7</v>
      </c>
      <c r="V793">
        <f>VLOOKUP(L793,Entry_exit!B:P,4,)</f>
        <v>93942</v>
      </c>
      <c r="W793">
        <f>2020 - VLOOKUP(L793, age!$A:$D,4,)</f>
        <v>21</v>
      </c>
      <c r="X793">
        <f>VLOOKUP(H793,'air-quality-london-time-of-day'!E:G,3,FALSE)</f>
        <v>14.3</v>
      </c>
      <c r="Y793">
        <f>VLOOKUP(I793,Weather!F:K,2,)</f>
        <v>7.6229508196721696</v>
      </c>
      <c r="Z793">
        <f>VLOOKUP(I793,Weather!F:K,3,)</f>
        <v>0.28000000000000003</v>
      </c>
      <c r="AA793">
        <f>VLOOKUP(I793,Weather!F:K,4,)</f>
        <v>0.6</v>
      </c>
      <c r="AB793">
        <f>VLOOKUP(I793,Weather!F:K,5,)</f>
        <v>1038</v>
      </c>
      <c r="AC793">
        <f>VLOOKUP(I793,Weather!F:K,6,)</f>
        <v>1</v>
      </c>
    </row>
    <row r="794" spans="1:29" x14ac:dyDescent="0.25">
      <c r="A794" t="s">
        <v>7</v>
      </c>
      <c r="B794" t="s">
        <v>5</v>
      </c>
      <c r="C794" s="1">
        <v>42052.534722222219</v>
      </c>
      <c r="D794" s="3">
        <f t="shared" si="96"/>
        <v>2015</v>
      </c>
      <c r="E794" s="3">
        <f t="shared" si="99"/>
        <v>2</v>
      </c>
      <c r="F794" s="3">
        <f t="shared" si="100"/>
        <v>12</v>
      </c>
      <c r="G794" s="3">
        <f t="shared" si="101"/>
        <v>17</v>
      </c>
      <c r="H794" s="3" t="str">
        <f t="shared" si="102"/>
        <v>2015212</v>
      </c>
      <c r="I794" s="3" t="str">
        <f t="shared" si="103"/>
        <v>201521217</v>
      </c>
      <c r="J794">
        <v>135</v>
      </c>
      <c r="K794">
        <v>81</v>
      </c>
      <c r="L794" t="str">
        <f>VLOOKUP(C794,List!$A$2:$C$2089,3,)</f>
        <v>Canary Wharf</v>
      </c>
      <c r="M794" t="str">
        <f>VLOOKUP(C794,List!$A$2:$C$2089,2,)</f>
        <v>Jubilee</v>
      </c>
      <c r="N794" t="str">
        <f t="shared" si="97"/>
        <v>Canary Wharf|Jubilee</v>
      </c>
      <c r="O794">
        <f>VLOOKUP(N794,Depth!$A$2:$F$427,3,)</f>
        <v>3</v>
      </c>
      <c r="P794">
        <f>VLOOKUP(N794,Depth!$A$2:$F$427,5,)</f>
        <v>84.35</v>
      </c>
      <c r="Q794">
        <f>VLOOKUP(N794,Depth!$A$2:$F$427,6,)</f>
        <v>18.649999999999999</v>
      </c>
      <c r="R794">
        <f>VLOOKUP(L794,longitude_latitude!C:J,7,)</f>
        <v>-1.6134819000000002E-2</v>
      </c>
      <c r="S794">
        <f>VLOOKUP(L794,longitude_latitude!C:J,8,)</f>
        <v>51.502917490000002</v>
      </c>
      <c r="T794">
        <f t="shared" si="98"/>
        <v>-0.83099025167308438</v>
      </c>
      <c r="U794">
        <f>VLOOKUP(M794,LINE!$A$2:$B$13,2,)</f>
        <v>7</v>
      </c>
      <c r="V794">
        <f>VLOOKUP(L794,Entry_exit!B:P,4,)</f>
        <v>93942</v>
      </c>
      <c r="W794">
        <f>2020 - VLOOKUP(L794, age!$A:$D,4,)</f>
        <v>21</v>
      </c>
      <c r="X794">
        <f>VLOOKUP(H794,'air-quality-london-time-of-day'!E:G,3,FALSE)</f>
        <v>14.3</v>
      </c>
      <c r="Y794">
        <f>VLOOKUP(I794,Weather!F:K,2,)</f>
        <v>7.6229508196721696</v>
      </c>
      <c r="Z794">
        <f>VLOOKUP(I794,Weather!F:K,3,)</f>
        <v>0.28000000000000003</v>
      </c>
      <c r="AA794">
        <f>VLOOKUP(I794,Weather!F:K,4,)</f>
        <v>0.6</v>
      </c>
      <c r="AB794">
        <f>VLOOKUP(I794,Weather!F:K,5,)</f>
        <v>1038</v>
      </c>
      <c r="AC794">
        <f>VLOOKUP(I794,Weather!F:K,6,)</f>
        <v>1</v>
      </c>
    </row>
    <row r="795" spans="1:29" x14ac:dyDescent="0.25">
      <c r="A795" t="s">
        <v>7</v>
      </c>
      <c r="B795" t="s">
        <v>5</v>
      </c>
      <c r="C795" s="1">
        <v>42052.535416666666</v>
      </c>
      <c r="D795" s="3">
        <f t="shared" si="96"/>
        <v>2015</v>
      </c>
      <c r="E795" s="3">
        <f t="shared" si="99"/>
        <v>2</v>
      </c>
      <c r="F795" s="3">
        <f t="shared" si="100"/>
        <v>12</v>
      </c>
      <c r="G795" s="3">
        <f t="shared" si="101"/>
        <v>17</v>
      </c>
      <c r="H795" s="3" t="str">
        <f t="shared" si="102"/>
        <v>2015212</v>
      </c>
      <c r="I795" s="3" t="str">
        <f t="shared" si="103"/>
        <v>201521217</v>
      </c>
      <c r="J795">
        <v>117</v>
      </c>
      <c r="K795">
        <v>70.2</v>
      </c>
      <c r="L795" t="str">
        <f>VLOOKUP(C795,List!$A$2:$C$2089,3,)</f>
        <v>North Greenwich</v>
      </c>
      <c r="M795" t="str">
        <f>VLOOKUP(C795,List!$A$2:$C$2089,2,)</f>
        <v>Jubilee</v>
      </c>
      <c r="N795" t="str">
        <f t="shared" si="97"/>
        <v>North Greenwich|Jubilee</v>
      </c>
      <c r="O795">
        <f>VLOOKUP(N795,Depth!$A$2:$F$427,3,)</f>
        <v>2</v>
      </c>
      <c r="P795">
        <f>VLOOKUP(N795,Depth!$A$2:$F$427,5,)</f>
        <v>86.46</v>
      </c>
      <c r="Q795">
        <f>VLOOKUP(N795,Depth!$A$2:$F$427,6,)</f>
        <v>15.54</v>
      </c>
      <c r="R795">
        <f>VLOOKUP(L795,longitude_latitude!C:J,7,)</f>
        <v>5.9087840000000003E-3</v>
      </c>
      <c r="S795">
        <f>VLOOKUP(L795,longitude_latitude!C:J,8,)</f>
        <v>51.500020990000003</v>
      </c>
      <c r="T795">
        <f t="shared" si="98"/>
        <v>0.30430250002537618</v>
      </c>
      <c r="U795">
        <f>VLOOKUP(M795,LINE!$A$2:$B$13,2,)</f>
        <v>7</v>
      </c>
      <c r="V795">
        <f>VLOOKUP(L795,Entry_exit!B:P,4,)</f>
        <v>36889</v>
      </c>
      <c r="W795">
        <f>2020 - VLOOKUP(L795, age!$A:$D,4,)</f>
        <v>21</v>
      </c>
      <c r="X795">
        <f>VLOOKUP(H795,'air-quality-london-time-of-day'!E:G,3,FALSE)</f>
        <v>14.3</v>
      </c>
      <c r="Y795">
        <f>VLOOKUP(I795,Weather!F:K,2,)</f>
        <v>7.6229508196721696</v>
      </c>
      <c r="Z795">
        <f>VLOOKUP(I795,Weather!F:K,3,)</f>
        <v>0.28000000000000003</v>
      </c>
      <c r="AA795">
        <f>VLOOKUP(I795,Weather!F:K,4,)</f>
        <v>0.6</v>
      </c>
      <c r="AB795">
        <f>VLOOKUP(I795,Weather!F:K,5,)</f>
        <v>1038</v>
      </c>
      <c r="AC795">
        <f>VLOOKUP(I795,Weather!F:K,6,)</f>
        <v>1</v>
      </c>
    </row>
    <row r="796" spans="1:29" x14ac:dyDescent="0.25">
      <c r="A796" t="s">
        <v>7</v>
      </c>
      <c r="B796" t="s">
        <v>5</v>
      </c>
      <c r="C796" s="1">
        <v>42052.536111111112</v>
      </c>
      <c r="D796" s="3">
        <f t="shared" si="96"/>
        <v>2015</v>
      </c>
      <c r="E796" s="3">
        <f t="shared" si="99"/>
        <v>2</v>
      </c>
      <c r="F796" s="3">
        <f t="shared" si="100"/>
        <v>12</v>
      </c>
      <c r="G796" s="3">
        <f t="shared" si="101"/>
        <v>17</v>
      </c>
      <c r="H796" s="3" t="str">
        <f t="shared" si="102"/>
        <v>2015212</v>
      </c>
      <c r="I796" s="3" t="str">
        <f t="shared" si="103"/>
        <v>201521217</v>
      </c>
      <c r="J796">
        <v>105</v>
      </c>
      <c r="K796">
        <v>63</v>
      </c>
      <c r="L796" t="str">
        <f>VLOOKUP(C796,List!$A$2:$C$2089,3,)</f>
        <v>North Greenwich</v>
      </c>
      <c r="M796" t="str">
        <f>VLOOKUP(C796,List!$A$2:$C$2089,2,)</f>
        <v>Jubilee</v>
      </c>
      <c r="N796" t="str">
        <f t="shared" si="97"/>
        <v>North Greenwich|Jubilee</v>
      </c>
      <c r="O796">
        <f>VLOOKUP(N796,Depth!$A$2:$F$427,3,)</f>
        <v>2</v>
      </c>
      <c r="P796">
        <f>VLOOKUP(N796,Depth!$A$2:$F$427,5,)</f>
        <v>86.46</v>
      </c>
      <c r="Q796">
        <f>VLOOKUP(N796,Depth!$A$2:$F$427,6,)</f>
        <v>15.54</v>
      </c>
      <c r="R796">
        <f>VLOOKUP(L796,longitude_latitude!C:J,7,)</f>
        <v>5.9087840000000003E-3</v>
      </c>
      <c r="S796">
        <f>VLOOKUP(L796,longitude_latitude!C:J,8,)</f>
        <v>51.500020990000003</v>
      </c>
      <c r="T796">
        <f t="shared" si="98"/>
        <v>0.30430250002537618</v>
      </c>
      <c r="U796">
        <f>VLOOKUP(M796,LINE!$A$2:$B$13,2,)</f>
        <v>7</v>
      </c>
      <c r="V796">
        <f>VLOOKUP(L796,Entry_exit!B:P,4,)</f>
        <v>36889</v>
      </c>
      <c r="W796">
        <f>2020 - VLOOKUP(L796, age!$A:$D,4,)</f>
        <v>21</v>
      </c>
      <c r="X796">
        <f>VLOOKUP(H796,'air-quality-london-time-of-day'!E:G,3,FALSE)</f>
        <v>14.3</v>
      </c>
      <c r="Y796">
        <f>VLOOKUP(I796,Weather!F:K,2,)</f>
        <v>7.6229508196721696</v>
      </c>
      <c r="Z796">
        <f>VLOOKUP(I796,Weather!F:K,3,)</f>
        <v>0.28000000000000003</v>
      </c>
      <c r="AA796">
        <f>VLOOKUP(I796,Weather!F:K,4,)</f>
        <v>0.6</v>
      </c>
      <c r="AB796">
        <f>VLOOKUP(I796,Weather!F:K,5,)</f>
        <v>1038</v>
      </c>
      <c r="AC796">
        <f>VLOOKUP(I796,Weather!F:K,6,)</f>
        <v>1</v>
      </c>
    </row>
    <row r="797" spans="1:29" x14ac:dyDescent="0.25">
      <c r="A797" t="s">
        <v>7</v>
      </c>
      <c r="B797" t="s">
        <v>5</v>
      </c>
      <c r="C797" s="1">
        <v>42052.536805555559</v>
      </c>
      <c r="D797" s="3">
        <f t="shared" si="96"/>
        <v>2015</v>
      </c>
      <c r="E797" s="3">
        <f t="shared" si="99"/>
        <v>2</v>
      </c>
      <c r="F797" s="3">
        <f t="shared" si="100"/>
        <v>12</v>
      </c>
      <c r="G797" s="3">
        <f t="shared" si="101"/>
        <v>17</v>
      </c>
      <c r="H797" s="3" t="str">
        <f t="shared" si="102"/>
        <v>2015212</v>
      </c>
      <c r="I797" s="3" t="str">
        <f t="shared" si="103"/>
        <v>201521217</v>
      </c>
      <c r="J797">
        <v>92</v>
      </c>
      <c r="K797">
        <v>55.2</v>
      </c>
      <c r="L797" t="str">
        <f>VLOOKUP(C797,List!$A$2:$C$2089,3,)</f>
        <v>North Greenwich</v>
      </c>
      <c r="M797" t="str">
        <f>VLOOKUP(C797,List!$A$2:$C$2089,2,)</f>
        <v>Jubilee</v>
      </c>
      <c r="N797" t="str">
        <f t="shared" si="97"/>
        <v>North Greenwich|Jubilee</v>
      </c>
      <c r="O797">
        <f>VLOOKUP(N797,Depth!$A$2:$F$427,3,)</f>
        <v>2</v>
      </c>
      <c r="P797">
        <f>VLOOKUP(N797,Depth!$A$2:$F$427,5,)</f>
        <v>86.46</v>
      </c>
      <c r="Q797">
        <f>VLOOKUP(N797,Depth!$A$2:$F$427,6,)</f>
        <v>15.54</v>
      </c>
      <c r="R797">
        <f>VLOOKUP(L797,longitude_latitude!C:J,7,)</f>
        <v>5.9087840000000003E-3</v>
      </c>
      <c r="S797">
        <f>VLOOKUP(L797,longitude_latitude!C:J,8,)</f>
        <v>51.500020990000003</v>
      </c>
      <c r="T797">
        <f t="shared" si="98"/>
        <v>0.30430250002537618</v>
      </c>
      <c r="U797">
        <f>VLOOKUP(M797,LINE!$A$2:$B$13,2,)</f>
        <v>7</v>
      </c>
      <c r="V797">
        <f>VLOOKUP(L797,Entry_exit!B:P,4,)</f>
        <v>36889</v>
      </c>
      <c r="W797">
        <f>2020 - VLOOKUP(L797, age!$A:$D,4,)</f>
        <v>21</v>
      </c>
      <c r="X797">
        <f>VLOOKUP(H797,'air-quality-london-time-of-day'!E:G,3,FALSE)</f>
        <v>14.3</v>
      </c>
      <c r="Y797">
        <f>VLOOKUP(I797,Weather!F:K,2,)</f>
        <v>7.6229508196721696</v>
      </c>
      <c r="Z797">
        <f>VLOOKUP(I797,Weather!F:K,3,)</f>
        <v>0.28000000000000003</v>
      </c>
      <c r="AA797">
        <f>VLOOKUP(I797,Weather!F:K,4,)</f>
        <v>0.6</v>
      </c>
      <c r="AB797">
        <f>VLOOKUP(I797,Weather!F:K,5,)</f>
        <v>1038</v>
      </c>
      <c r="AC797">
        <f>VLOOKUP(I797,Weather!F:K,6,)</f>
        <v>1</v>
      </c>
    </row>
    <row r="798" spans="1:29" x14ac:dyDescent="0.25">
      <c r="A798" t="s">
        <v>7</v>
      </c>
      <c r="B798" t="s">
        <v>5</v>
      </c>
      <c r="C798" s="1">
        <v>42052.537499999999</v>
      </c>
      <c r="D798" s="3">
        <f t="shared" si="96"/>
        <v>2015</v>
      </c>
      <c r="E798" s="3">
        <f t="shared" si="99"/>
        <v>2</v>
      </c>
      <c r="F798" s="3">
        <f t="shared" si="100"/>
        <v>12</v>
      </c>
      <c r="G798" s="3">
        <f t="shared" si="101"/>
        <v>17</v>
      </c>
      <c r="H798" s="3" t="str">
        <f t="shared" si="102"/>
        <v>2015212</v>
      </c>
      <c r="I798" s="3" t="str">
        <f t="shared" si="103"/>
        <v>201521217</v>
      </c>
      <c r="J798">
        <v>56</v>
      </c>
      <c r="K798">
        <v>33.6</v>
      </c>
      <c r="L798" t="str">
        <f>VLOOKUP(C798,List!$A$2:$C$2089,3,)</f>
        <v>Canning Town</v>
      </c>
      <c r="M798" t="str">
        <f>VLOOKUP(C798,List!$A$2:$C$2089,2,)</f>
        <v>Jubilee</v>
      </c>
      <c r="N798" t="str">
        <f t="shared" si="97"/>
        <v>Canning Town|Jubilee</v>
      </c>
      <c r="O798">
        <f>VLOOKUP(N798,Depth!$A$2:$F$427,3,)</f>
        <v>2</v>
      </c>
      <c r="P798">
        <f>VLOOKUP(N798,Depth!$A$2:$F$427,5,)</f>
        <v>100</v>
      </c>
      <c r="Q798">
        <f>VLOOKUP(N798,Depth!$A$2:$F$427,6,)</f>
        <v>2</v>
      </c>
      <c r="R798">
        <f>VLOOKUP(L798,longitude_latitude!C:J,7,)</f>
        <v>9.5688839999999997E-3</v>
      </c>
      <c r="S798">
        <f>VLOOKUP(L798,longitude_latitude!C:J,8,)</f>
        <v>51.51360991</v>
      </c>
      <c r="T798">
        <f t="shared" si="98"/>
        <v>0.49292775765004043</v>
      </c>
      <c r="U798">
        <f>VLOOKUP(M798,LINE!$A$2:$B$13,2,)</f>
        <v>7</v>
      </c>
      <c r="V798">
        <f>VLOOKUP(L798,Entry_exit!B:P,4,)</f>
        <v>17047</v>
      </c>
      <c r="W798">
        <f>2020 - VLOOKUP(L798, age!$A:$D,4,)</f>
        <v>21</v>
      </c>
      <c r="X798">
        <f>VLOOKUP(H798,'air-quality-london-time-of-day'!E:G,3,FALSE)</f>
        <v>14.3</v>
      </c>
      <c r="Y798">
        <f>VLOOKUP(I798,Weather!F:K,2,)</f>
        <v>7.6229508196721696</v>
      </c>
      <c r="Z798">
        <f>VLOOKUP(I798,Weather!F:K,3,)</f>
        <v>0.28000000000000003</v>
      </c>
      <c r="AA798">
        <f>VLOOKUP(I798,Weather!F:K,4,)</f>
        <v>0.6</v>
      </c>
      <c r="AB798">
        <f>VLOOKUP(I798,Weather!F:K,5,)</f>
        <v>1038</v>
      </c>
      <c r="AC798">
        <f>VLOOKUP(I798,Weather!F:K,6,)</f>
        <v>1</v>
      </c>
    </row>
    <row r="799" spans="1:29" x14ac:dyDescent="0.25">
      <c r="A799" t="s">
        <v>7</v>
      </c>
      <c r="B799" t="s">
        <v>5</v>
      </c>
      <c r="C799" s="1">
        <v>42052.538194444445</v>
      </c>
      <c r="D799" s="3">
        <f t="shared" si="96"/>
        <v>2015</v>
      </c>
      <c r="E799" s="3">
        <f t="shared" si="99"/>
        <v>2</v>
      </c>
      <c r="F799" s="3">
        <f t="shared" si="100"/>
        <v>12</v>
      </c>
      <c r="G799" s="3">
        <f t="shared" si="101"/>
        <v>17</v>
      </c>
      <c r="H799" s="3" t="str">
        <f t="shared" si="102"/>
        <v>2015212</v>
      </c>
      <c r="I799" s="3" t="str">
        <f t="shared" si="103"/>
        <v>201521217</v>
      </c>
      <c r="J799">
        <v>46</v>
      </c>
      <c r="K799">
        <v>27.6</v>
      </c>
      <c r="L799" t="str">
        <f>VLOOKUP(C799,List!$A$2:$C$2089,3,)</f>
        <v>Canning Town</v>
      </c>
      <c r="M799" t="str">
        <f>VLOOKUP(C799,List!$A$2:$C$2089,2,)</f>
        <v>Jubilee</v>
      </c>
      <c r="N799" t="str">
        <f t="shared" si="97"/>
        <v>Canning Town|Jubilee</v>
      </c>
      <c r="O799">
        <f>VLOOKUP(N799,Depth!$A$2:$F$427,3,)</f>
        <v>2</v>
      </c>
      <c r="P799">
        <f>VLOOKUP(N799,Depth!$A$2:$F$427,5,)</f>
        <v>100</v>
      </c>
      <c r="Q799">
        <f>VLOOKUP(N799,Depth!$A$2:$F$427,6,)</f>
        <v>2</v>
      </c>
      <c r="R799">
        <f>VLOOKUP(L799,longitude_latitude!C:J,7,)</f>
        <v>9.5688839999999997E-3</v>
      </c>
      <c r="S799">
        <f>VLOOKUP(L799,longitude_latitude!C:J,8,)</f>
        <v>51.51360991</v>
      </c>
      <c r="T799">
        <f t="shared" si="98"/>
        <v>0.49292775765004043</v>
      </c>
      <c r="U799">
        <f>VLOOKUP(M799,LINE!$A$2:$B$13,2,)</f>
        <v>7</v>
      </c>
      <c r="V799">
        <f>VLOOKUP(L799,Entry_exit!B:P,4,)</f>
        <v>17047</v>
      </c>
      <c r="W799">
        <f>2020 - VLOOKUP(L799, age!$A:$D,4,)</f>
        <v>21</v>
      </c>
      <c r="X799">
        <f>VLOOKUP(H799,'air-quality-london-time-of-day'!E:G,3,FALSE)</f>
        <v>14.3</v>
      </c>
      <c r="Y799">
        <f>VLOOKUP(I799,Weather!F:K,2,)</f>
        <v>7.6229508196721696</v>
      </c>
      <c r="Z799">
        <f>VLOOKUP(I799,Weather!F:K,3,)</f>
        <v>0.28000000000000003</v>
      </c>
      <c r="AA799">
        <f>VLOOKUP(I799,Weather!F:K,4,)</f>
        <v>0.6</v>
      </c>
      <c r="AB799">
        <f>VLOOKUP(I799,Weather!F:K,5,)</f>
        <v>1038</v>
      </c>
      <c r="AC799">
        <f>VLOOKUP(I799,Weather!F:K,6,)</f>
        <v>1</v>
      </c>
    </row>
    <row r="800" spans="1:29" x14ac:dyDescent="0.25">
      <c r="A800" t="s">
        <v>7</v>
      </c>
      <c r="B800" t="s">
        <v>5</v>
      </c>
      <c r="C800" s="1">
        <v>42052.538888888892</v>
      </c>
      <c r="D800" s="3">
        <f t="shared" si="96"/>
        <v>2015</v>
      </c>
      <c r="E800" s="3">
        <f t="shared" si="99"/>
        <v>2</v>
      </c>
      <c r="F800" s="3">
        <f t="shared" si="100"/>
        <v>12</v>
      </c>
      <c r="G800" s="3">
        <f t="shared" si="101"/>
        <v>17</v>
      </c>
      <c r="H800" s="3" t="str">
        <f t="shared" si="102"/>
        <v>2015212</v>
      </c>
      <c r="I800" s="3" t="str">
        <f t="shared" si="103"/>
        <v>201521217</v>
      </c>
      <c r="J800">
        <v>25</v>
      </c>
      <c r="K800">
        <v>15</v>
      </c>
      <c r="L800" t="str">
        <f>VLOOKUP(C800,List!$A$2:$C$2089,3,)</f>
        <v>West Ham</v>
      </c>
      <c r="M800" t="str">
        <f>VLOOKUP(C800,List!$A$2:$C$2089,2,)</f>
        <v>Jubilee</v>
      </c>
      <c r="N800" t="str">
        <f t="shared" si="97"/>
        <v>West Ham|Jubilee</v>
      </c>
      <c r="O800">
        <f>VLOOKUP(N800,Depth!$A$2:$F$427,3,)</f>
        <v>1</v>
      </c>
      <c r="P800">
        <f>VLOOKUP(N800,Depth!$A$2:$F$427,5,)</f>
        <v>101.2</v>
      </c>
      <c r="Q800">
        <f>VLOOKUP(N800,Depth!$A$2:$F$427,6,)</f>
        <v>-0.2</v>
      </c>
      <c r="R800">
        <f>VLOOKUP(L800,longitude_latitude!C:J,7,)</f>
        <v>5.9050800000000001E-3</v>
      </c>
      <c r="S800">
        <f>VLOOKUP(L800,longitude_latitude!C:J,8,)</f>
        <v>51.527769130000003</v>
      </c>
      <c r="T800">
        <f t="shared" si="98"/>
        <v>0.30427559893418044</v>
      </c>
      <c r="U800">
        <f>VLOOKUP(M800,LINE!$A$2:$B$13,2,)</f>
        <v>7</v>
      </c>
      <c r="V800">
        <f>VLOOKUP(L800,Entry_exit!B:P,4,)</f>
        <v>5947</v>
      </c>
      <c r="W800">
        <f>2020 - VLOOKUP(L800, age!$A:$D,4,)</f>
        <v>118</v>
      </c>
      <c r="X800">
        <f>VLOOKUP(H800,'air-quality-london-time-of-day'!E:G,3,FALSE)</f>
        <v>14.3</v>
      </c>
      <c r="Y800">
        <f>VLOOKUP(I800,Weather!F:K,2,)</f>
        <v>7.6229508196721696</v>
      </c>
      <c r="Z800">
        <f>VLOOKUP(I800,Weather!F:K,3,)</f>
        <v>0.28000000000000003</v>
      </c>
      <c r="AA800">
        <f>VLOOKUP(I800,Weather!F:K,4,)</f>
        <v>0.6</v>
      </c>
      <c r="AB800">
        <f>VLOOKUP(I800,Weather!F:K,5,)</f>
        <v>1038</v>
      </c>
      <c r="AC800">
        <f>VLOOKUP(I800,Weather!F:K,6,)</f>
        <v>1</v>
      </c>
    </row>
    <row r="801" spans="1:29" x14ac:dyDescent="0.25">
      <c r="A801" t="s">
        <v>7</v>
      </c>
      <c r="B801" t="s">
        <v>5</v>
      </c>
      <c r="C801" s="1">
        <v>42052.539583333331</v>
      </c>
      <c r="D801" s="3">
        <f t="shared" si="96"/>
        <v>2015</v>
      </c>
      <c r="E801" s="3">
        <f t="shared" si="99"/>
        <v>2</v>
      </c>
      <c r="F801" s="3">
        <f t="shared" si="100"/>
        <v>12</v>
      </c>
      <c r="G801" s="3">
        <f t="shared" si="101"/>
        <v>17</v>
      </c>
      <c r="H801" s="3" t="str">
        <f t="shared" si="102"/>
        <v>2015212</v>
      </c>
      <c r="I801" s="3" t="str">
        <f t="shared" si="103"/>
        <v>201521217</v>
      </c>
      <c r="J801">
        <v>20</v>
      </c>
      <c r="K801">
        <v>12</v>
      </c>
      <c r="L801" t="str">
        <f>VLOOKUP(C801,List!$A$2:$C$2089,3,)</f>
        <v>West Ham</v>
      </c>
      <c r="M801" t="str">
        <f>VLOOKUP(C801,List!$A$2:$C$2089,2,)</f>
        <v>Jubilee</v>
      </c>
      <c r="N801" t="str">
        <f t="shared" si="97"/>
        <v>West Ham|Jubilee</v>
      </c>
      <c r="O801">
        <f>VLOOKUP(N801,Depth!$A$2:$F$427,3,)</f>
        <v>1</v>
      </c>
      <c r="P801">
        <f>VLOOKUP(N801,Depth!$A$2:$F$427,5,)</f>
        <v>101.2</v>
      </c>
      <c r="Q801">
        <f>VLOOKUP(N801,Depth!$A$2:$F$427,6,)</f>
        <v>-0.2</v>
      </c>
      <c r="R801">
        <f>VLOOKUP(L801,longitude_latitude!C:J,7,)</f>
        <v>5.9050800000000001E-3</v>
      </c>
      <c r="S801">
        <f>VLOOKUP(L801,longitude_latitude!C:J,8,)</f>
        <v>51.527769130000003</v>
      </c>
      <c r="T801">
        <f t="shared" si="98"/>
        <v>0.30427559893418044</v>
      </c>
      <c r="U801">
        <f>VLOOKUP(M801,LINE!$A$2:$B$13,2,)</f>
        <v>7</v>
      </c>
      <c r="V801">
        <f>VLOOKUP(L801,Entry_exit!B:P,4,)</f>
        <v>5947</v>
      </c>
      <c r="W801">
        <f>2020 - VLOOKUP(L801, age!$A:$D,4,)</f>
        <v>118</v>
      </c>
      <c r="X801">
        <f>VLOOKUP(H801,'air-quality-london-time-of-day'!E:G,3,FALSE)</f>
        <v>14.3</v>
      </c>
      <c r="Y801">
        <f>VLOOKUP(I801,Weather!F:K,2,)</f>
        <v>7.6229508196721696</v>
      </c>
      <c r="Z801">
        <f>VLOOKUP(I801,Weather!F:K,3,)</f>
        <v>0.28000000000000003</v>
      </c>
      <c r="AA801">
        <f>VLOOKUP(I801,Weather!F:K,4,)</f>
        <v>0.6</v>
      </c>
      <c r="AB801">
        <f>VLOOKUP(I801,Weather!F:K,5,)</f>
        <v>1038</v>
      </c>
      <c r="AC801">
        <f>VLOOKUP(I801,Weather!F:K,6,)</f>
        <v>1</v>
      </c>
    </row>
    <row r="802" spans="1:29" x14ac:dyDescent="0.25">
      <c r="A802" t="s">
        <v>7</v>
      </c>
      <c r="B802" t="s">
        <v>5</v>
      </c>
      <c r="C802" s="1">
        <v>42052.540277777778</v>
      </c>
      <c r="D802" s="3">
        <f t="shared" si="96"/>
        <v>2015</v>
      </c>
      <c r="E802" s="3">
        <f t="shared" si="99"/>
        <v>2</v>
      </c>
      <c r="F802" s="3">
        <f t="shared" si="100"/>
        <v>12</v>
      </c>
      <c r="G802" s="3">
        <f t="shared" si="101"/>
        <v>17</v>
      </c>
      <c r="H802" s="3" t="str">
        <f t="shared" si="102"/>
        <v>2015212</v>
      </c>
      <c r="I802" s="3" t="str">
        <f t="shared" si="103"/>
        <v>201521217</v>
      </c>
      <c r="J802">
        <v>15</v>
      </c>
      <c r="K802">
        <v>9</v>
      </c>
      <c r="L802" t="str">
        <f>VLOOKUP(C802,List!$A$2:$C$2089,3,)</f>
        <v>West Ham</v>
      </c>
      <c r="M802" t="str">
        <f>VLOOKUP(C802,List!$A$2:$C$2089,2,)</f>
        <v>Jubilee</v>
      </c>
      <c r="N802" t="str">
        <f t="shared" si="97"/>
        <v>West Ham|Jubilee</v>
      </c>
      <c r="O802">
        <f>VLOOKUP(N802,Depth!$A$2:$F$427,3,)</f>
        <v>1</v>
      </c>
      <c r="P802">
        <f>VLOOKUP(N802,Depth!$A$2:$F$427,5,)</f>
        <v>101.2</v>
      </c>
      <c r="Q802">
        <f>VLOOKUP(N802,Depth!$A$2:$F$427,6,)</f>
        <v>-0.2</v>
      </c>
      <c r="R802">
        <f>VLOOKUP(L802,longitude_latitude!C:J,7,)</f>
        <v>5.9050800000000001E-3</v>
      </c>
      <c r="S802">
        <f>VLOOKUP(L802,longitude_latitude!C:J,8,)</f>
        <v>51.527769130000003</v>
      </c>
      <c r="T802">
        <f t="shared" si="98"/>
        <v>0.30427559893418044</v>
      </c>
      <c r="U802">
        <f>VLOOKUP(M802,LINE!$A$2:$B$13,2,)</f>
        <v>7</v>
      </c>
      <c r="V802">
        <f>VLOOKUP(L802,Entry_exit!B:P,4,)</f>
        <v>5947</v>
      </c>
      <c r="W802">
        <f>2020 - VLOOKUP(L802, age!$A:$D,4,)</f>
        <v>118</v>
      </c>
      <c r="X802">
        <f>VLOOKUP(H802,'air-quality-london-time-of-day'!E:G,3,FALSE)</f>
        <v>14.3</v>
      </c>
      <c r="Y802">
        <f>VLOOKUP(I802,Weather!F:K,2,)</f>
        <v>7.6229508196721696</v>
      </c>
      <c r="Z802">
        <f>VLOOKUP(I802,Weather!F:K,3,)</f>
        <v>0.28000000000000003</v>
      </c>
      <c r="AA802">
        <f>VLOOKUP(I802,Weather!F:K,4,)</f>
        <v>0.6</v>
      </c>
      <c r="AB802">
        <f>VLOOKUP(I802,Weather!F:K,5,)</f>
        <v>1038</v>
      </c>
      <c r="AC802">
        <f>VLOOKUP(I802,Weather!F:K,6,)</f>
        <v>1</v>
      </c>
    </row>
    <row r="803" spans="1:29" x14ac:dyDescent="0.25">
      <c r="A803" t="s">
        <v>7</v>
      </c>
      <c r="B803" t="s">
        <v>5</v>
      </c>
      <c r="C803" s="1">
        <v>42052.540972222225</v>
      </c>
      <c r="D803" s="3">
        <f t="shared" si="96"/>
        <v>2015</v>
      </c>
      <c r="E803" s="3">
        <f t="shared" si="99"/>
        <v>2</v>
      </c>
      <c r="F803" s="3">
        <f t="shared" si="100"/>
        <v>12</v>
      </c>
      <c r="G803" s="3">
        <f t="shared" si="101"/>
        <v>17</v>
      </c>
      <c r="H803" s="3" t="str">
        <f t="shared" si="102"/>
        <v>2015212</v>
      </c>
      <c r="I803" s="3" t="str">
        <f t="shared" si="103"/>
        <v>201521217</v>
      </c>
      <c r="J803">
        <v>13</v>
      </c>
      <c r="K803">
        <v>7.8</v>
      </c>
      <c r="L803" t="str">
        <f>VLOOKUP(C803,List!$A$2:$C$2089,3,)</f>
        <v>West Ham</v>
      </c>
      <c r="M803" t="str">
        <f>VLOOKUP(C803,List!$A$2:$C$2089,2,)</f>
        <v>Jubilee</v>
      </c>
      <c r="N803" t="str">
        <f t="shared" si="97"/>
        <v>West Ham|Jubilee</v>
      </c>
      <c r="O803">
        <f>VLOOKUP(N803,Depth!$A$2:$F$427,3,)</f>
        <v>1</v>
      </c>
      <c r="P803">
        <f>VLOOKUP(N803,Depth!$A$2:$F$427,5,)</f>
        <v>101.2</v>
      </c>
      <c r="Q803">
        <f>VLOOKUP(N803,Depth!$A$2:$F$427,6,)</f>
        <v>-0.2</v>
      </c>
      <c r="R803">
        <f>VLOOKUP(L803,longitude_latitude!C:J,7,)</f>
        <v>5.9050800000000001E-3</v>
      </c>
      <c r="S803">
        <f>VLOOKUP(L803,longitude_latitude!C:J,8,)</f>
        <v>51.527769130000003</v>
      </c>
      <c r="T803">
        <f t="shared" si="98"/>
        <v>0.30427559893418044</v>
      </c>
      <c r="U803">
        <f>VLOOKUP(M803,LINE!$A$2:$B$13,2,)</f>
        <v>7</v>
      </c>
      <c r="V803">
        <f>VLOOKUP(L803,Entry_exit!B:P,4,)</f>
        <v>5947</v>
      </c>
      <c r="W803">
        <f>2020 - VLOOKUP(L803, age!$A:$D,4,)</f>
        <v>118</v>
      </c>
      <c r="X803">
        <f>VLOOKUP(H803,'air-quality-london-time-of-day'!E:G,3,FALSE)</f>
        <v>14.3</v>
      </c>
      <c r="Y803">
        <f>VLOOKUP(I803,Weather!F:K,2,)</f>
        <v>7.6229508196721696</v>
      </c>
      <c r="Z803">
        <f>VLOOKUP(I803,Weather!F:K,3,)</f>
        <v>0.28000000000000003</v>
      </c>
      <c r="AA803">
        <f>VLOOKUP(I803,Weather!F:K,4,)</f>
        <v>0.6</v>
      </c>
      <c r="AB803">
        <f>VLOOKUP(I803,Weather!F:K,5,)</f>
        <v>1038</v>
      </c>
      <c r="AC803">
        <f>VLOOKUP(I803,Weather!F:K,6,)</f>
        <v>1</v>
      </c>
    </row>
    <row r="804" spans="1:29" x14ac:dyDescent="0.25">
      <c r="A804" t="s">
        <v>7</v>
      </c>
      <c r="B804" t="s">
        <v>5</v>
      </c>
      <c r="C804" s="1">
        <v>42052.541666666664</v>
      </c>
      <c r="D804" s="3">
        <f t="shared" si="96"/>
        <v>2015</v>
      </c>
      <c r="E804" s="3">
        <f t="shared" si="99"/>
        <v>2</v>
      </c>
      <c r="F804" s="3">
        <f t="shared" si="100"/>
        <v>13</v>
      </c>
      <c r="G804" s="3">
        <f t="shared" si="101"/>
        <v>17</v>
      </c>
      <c r="H804" s="3" t="str">
        <f t="shared" si="102"/>
        <v>2015213</v>
      </c>
      <c r="I804" s="3" t="str">
        <f t="shared" si="103"/>
        <v>201521317</v>
      </c>
      <c r="J804">
        <v>12</v>
      </c>
      <c r="K804">
        <v>7.2</v>
      </c>
      <c r="L804" t="str">
        <f>VLOOKUP(C804,List!$A$2:$C$2089,3,)</f>
        <v>Stratford</v>
      </c>
      <c r="M804" t="str">
        <f>VLOOKUP(C804,List!$A$2:$C$2089,2,)</f>
        <v>Jubilee</v>
      </c>
      <c r="N804" t="str">
        <f t="shared" si="97"/>
        <v>Stratford|Jubilee</v>
      </c>
      <c r="O804">
        <f>VLOOKUP(N804,Depth!$A$2:$F$427,3,)</f>
        <v>4</v>
      </c>
      <c r="P804">
        <f>VLOOKUP(N804,Depth!$A$2:$F$427,5,)</f>
        <v>104</v>
      </c>
      <c r="Q804">
        <f>VLOOKUP(N804,Depth!$A$2:$F$427,6,)</f>
        <v>0</v>
      </c>
      <c r="R804">
        <f>VLOOKUP(L804,longitude_latitude!C:J,7,)</f>
        <v>-2.182514E-3</v>
      </c>
      <c r="S804">
        <f>VLOOKUP(L804,longitude_latitude!C:J,8,)</f>
        <v>51.540948020000002</v>
      </c>
      <c r="T804">
        <f t="shared" si="98"/>
        <v>-0.11248884062692228</v>
      </c>
      <c r="U804">
        <f>VLOOKUP(M804,LINE!$A$2:$B$13,2,)</f>
        <v>7</v>
      </c>
      <c r="V804">
        <f>VLOOKUP(L804,Entry_exit!B:P,4,)</f>
        <v>91067</v>
      </c>
      <c r="W804">
        <f>2020 - VLOOKUP(L804, age!$A:$D,4,)</f>
        <v>74</v>
      </c>
      <c r="X804">
        <f>VLOOKUP(H804,'air-quality-london-time-of-day'!E:G,3,FALSE)</f>
        <v>13.9</v>
      </c>
      <c r="Y804">
        <f>VLOOKUP(I804,Weather!F:K,2,)</f>
        <v>8.3606557377049739</v>
      </c>
      <c r="Z804">
        <f>VLOOKUP(I804,Weather!F:K,3,)</f>
        <v>0.28000000000000003</v>
      </c>
      <c r="AA804">
        <f>VLOOKUP(I804,Weather!F:K,4,)</f>
        <v>0.6</v>
      </c>
      <c r="AB804">
        <f>VLOOKUP(I804,Weather!F:K,5,)</f>
        <v>1038</v>
      </c>
      <c r="AC804">
        <f>VLOOKUP(I804,Weather!F:K,6,)</f>
        <v>1</v>
      </c>
    </row>
    <row r="805" spans="1:29" x14ac:dyDescent="0.25">
      <c r="A805" t="s">
        <v>7</v>
      </c>
      <c r="B805" t="s">
        <v>5</v>
      </c>
      <c r="C805" s="1">
        <v>42052.542361111111</v>
      </c>
      <c r="D805" s="3">
        <f t="shared" si="96"/>
        <v>2015</v>
      </c>
      <c r="E805" s="3">
        <f t="shared" si="99"/>
        <v>2</v>
      </c>
      <c r="F805" s="3">
        <f t="shared" si="100"/>
        <v>13</v>
      </c>
      <c r="G805" s="3">
        <f t="shared" si="101"/>
        <v>17</v>
      </c>
      <c r="H805" s="3" t="str">
        <f t="shared" si="102"/>
        <v>2015213</v>
      </c>
      <c r="I805" s="3" t="str">
        <f t="shared" si="103"/>
        <v>201521317</v>
      </c>
      <c r="J805">
        <v>11</v>
      </c>
      <c r="K805">
        <v>6.6</v>
      </c>
      <c r="L805" t="str">
        <f>VLOOKUP(C805,List!$A$2:$C$2089,3,)</f>
        <v>Stratford</v>
      </c>
      <c r="M805" t="str">
        <f>VLOOKUP(C805,List!$A$2:$C$2089,2,)</f>
        <v>Jubilee</v>
      </c>
      <c r="N805" t="str">
        <f t="shared" si="97"/>
        <v>Stratford|Jubilee</v>
      </c>
      <c r="O805">
        <f>VLOOKUP(N805,Depth!$A$2:$F$427,3,)</f>
        <v>4</v>
      </c>
      <c r="P805">
        <f>VLOOKUP(N805,Depth!$A$2:$F$427,5,)</f>
        <v>104</v>
      </c>
      <c r="Q805">
        <f>VLOOKUP(N805,Depth!$A$2:$F$427,6,)</f>
        <v>0</v>
      </c>
      <c r="R805">
        <f>VLOOKUP(L805,longitude_latitude!C:J,7,)</f>
        <v>-2.182514E-3</v>
      </c>
      <c r="S805">
        <f>VLOOKUP(L805,longitude_latitude!C:J,8,)</f>
        <v>51.540948020000002</v>
      </c>
      <c r="T805">
        <f t="shared" si="98"/>
        <v>-0.11248884062692228</v>
      </c>
      <c r="U805">
        <f>VLOOKUP(M805,LINE!$A$2:$B$13,2,)</f>
        <v>7</v>
      </c>
      <c r="V805">
        <f>VLOOKUP(L805,Entry_exit!B:P,4,)</f>
        <v>91067</v>
      </c>
      <c r="W805">
        <f>2020 - VLOOKUP(L805, age!$A:$D,4,)</f>
        <v>74</v>
      </c>
      <c r="X805">
        <f>VLOOKUP(H805,'air-quality-london-time-of-day'!E:G,3,FALSE)</f>
        <v>13.9</v>
      </c>
      <c r="Y805">
        <f>VLOOKUP(I805,Weather!F:K,2,)</f>
        <v>8.3606557377049739</v>
      </c>
      <c r="Z805">
        <f>VLOOKUP(I805,Weather!F:K,3,)</f>
        <v>0.28000000000000003</v>
      </c>
      <c r="AA805">
        <f>VLOOKUP(I805,Weather!F:K,4,)</f>
        <v>0.6</v>
      </c>
      <c r="AB805">
        <f>VLOOKUP(I805,Weather!F:K,5,)</f>
        <v>1038</v>
      </c>
      <c r="AC805">
        <f>VLOOKUP(I805,Weather!F:K,6,)</f>
        <v>1</v>
      </c>
    </row>
    <row r="806" spans="1:29" x14ac:dyDescent="0.25">
      <c r="A806" t="s">
        <v>7</v>
      </c>
      <c r="B806" t="s">
        <v>5</v>
      </c>
      <c r="C806" s="1">
        <v>42052.543055555558</v>
      </c>
      <c r="D806" s="3">
        <f t="shared" si="96"/>
        <v>2015</v>
      </c>
      <c r="E806" s="3">
        <f t="shared" si="99"/>
        <v>2</v>
      </c>
      <c r="F806" s="3">
        <f t="shared" si="100"/>
        <v>13</v>
      </c>
      <c r="G806" s="3">
        <f t="shared" si="101"/>
        <v>17</v>
      </c>
      <c r="H806" s="3" t="str">
        <f t="shared" si="102"/>
        <v>2015213</v>
      </c>
      <c r="I806" s="3" t="str">
        <f t="shared" si="103"/>
        <v>201521317</v>
      </c>
      <c r="J806">
        <v>10</v>
      </c>
      <c r="K806">
        <v>6</v>
      </c>
      <c r="L806" t="str">
        <f>VLOOKUP(C806,List!$A$2:$C$2089,3,)</f>
        <v>Stratford</v>
      </c>
      <c r="M806" t="str">
        <f>VLOOKUP(C806,List!$A$2:$C$2089,2,)</f>
        <v>Jubilee</v>
      </c>
      <c r="N806" t="str">
        <f t="shared" si="97"/>
        <v>Stratford|Jubilee</v>
      </c>
      <c r="O806">
        <f>VLOOKUP(N806,Depth!$A$2:$F$427,3,)</f>
        <v>4</v>
      </c>
      <c r="P806">
        <f>VLOOKUP(N806,Depth!$A$2:$F$427,5,)</f>
        <v>104</v>
      </c>
      <c r="Q806">
        <f>VLOOKUP(N806,Depth!$A$2:$F$427,6,)</f>
        <v>0</v>
      </c>
      <c r="R806">
        <f>VLOOKUP(L806,longitude_latitude!C:J,7,)</f>
        <v>-2.182514E-3</v>
      </c>
      <c r="S806">
        <f>VLOOKUP(L806,longitude_latitude!C:J,8,)</f>
        <v>51.540948020000002</v>
      </c>
      <c r="T806">
        <f t="shared" si="98"/>
        <v>-0.11248884062692228</v>
      </c>
      <c r="U806">
        <f>VLOOKUP(M806,LINE!$A$2:$B$13,2,)</f>
        <v>7</v>
      </c>
      <c r="V806">
        <f>VLOOKUP(L806,Entry_exit!B:P,4,)</f>
        <v>91067</v>
      </c>
      <c r="W806">
        <f>2020 - VLOOKUP(L806, age!$A:$D,4,)</f>
        <v>74</v>
      </c>
      <c r="X806">
        <f>VLOOKUP(H806,'air-quality-london-time-of-day'!E:G,3,FALSE)</f>
        <v>13.9</v>
      </c>
      <c r="Y806">
        <f>VLOOKUP(I806,Weather!F:K,2,)</f>
        <v>8.3606557377049739</v>
      </c>
      <c r="Z806">
        <f>VLOOKUP(I806,Weather!F:K,3,)</f>
        <v>0.28000000000000003</v>
      </c>
      <c r="AA806">
        <f>VLOOKUP(I806,Weather!F:K,4,)</f>
        <v>0.6</v>
      </c>
      <c r="AB806">
        <f>VLOOKUP(I806,Weather!F:K,5,)</f>
        <v>1038</v>
      </c>
      <c r="AC806">
        <f>VLOOKUP(I806,Weather!F:K,6,)</f>
        <v>1</v>
      </c>
    </row>
    <row r="807" spans="1:29" x14ac:dyDescent="0.25">
      <c r="A807" t="s">
        <v>7</v>
      </c>
      <c r="B807" t="s">
        <v>5</v>
      </c>
      <c r="C807" s="1">
        <v>42052.543749999997</v>
      </c>
      <c r="D807" s="3">
        <f t="shared" si="96"/>
        <v>2015</v>
      </c>
      <c r="E807" s="3">
        <f t="shared" si="99"/>
        <v>2</v>
      </c>
      <c r="F807" s="3">
        <f t="shared" si="100"/>
        <v>13</v>
      </c>
      <c r="G807" s="3">
        <f t="shared" si="101"/>
        <v>17</v>
      </c>
      <c r="H807" s="3" t="str">
        <f t="shared" si="102"/>
        <v>2015213</v>
      </c>
      <c r="I807" s="3" t="str">
        <f t="shared" si="103"/>
        <v>201521317</v>
      </c>
      <c r="J807">
        <v>10</v>
      </c>
      <c r="K807">
        <v>6</v>
      </c>
      <c r="L807" t="str">
        <f>VLOOKUP(C807,List!$A$2:$C$2089,3,)</f>
        <v>Stratford</v>
      </c>
      <c r="M807" t="str">
        <f>VLOOKUP(C807,List!$A$2:$C$2089,2,)</f>
        <v>Jubilee</v>
      </c>
      <c r="N807" t="str">
        <f t="shared" si="97"/>
        <v>Stratford|Jubilee</v>
      </c>
      <c r="O807">
        <f>VLOOKUP(N807,Depth!$A$2:$F$427,3,)</f>
        <v>4</v>
      </c>
      <c r="P807">
        <f>VLOOKUP(N807,Depth!$A$2:$F$427,5,)</f>
        <v>104</v>
      </c>
      <c r="Q807">
        <f>VLOOKUP(N807,Depth!$A$2:$F$427,6,)</f>
        <v>0</v>
      </c>
      <c r="R807">
        <f>VLOOKUP(L807,longitude_latitude!C:J,7,)</f>
        <v>-2.182514E-3</v>
      </c>
      <c r="S807">
        <f>VLOOKUP(L807,longitude_latitude!C:J,8,)</f>
        <v>51.540948020000002</v>
      </c>
      <c r="T807">
        <f t="shared" si="98"/>
        <v>-0.11248884062692228</v>
      </c>
      <c r="U807">
        <f>VLOOKUP(M807,LINE!$A$2:$B$13,2,)</f>
        <v>7</v>
      </c>
      <c r="V807">
        <f>VLOOKUP(L807,Entry_exit!B:P,4,)</f>
        <v>91067</v>
      </c>
      <c r="W807">
        <f>2020 - VLOOKUP(L807, age!$A:$D,4,)</f>
        <v>74</v>
      </c>
      <c r="X807">
        <f>VLOOKUP(H807,'air-quality-london-time-of-day'!E:G,3,FALSE)</f>
        <v>13.9</v>
      </c>
      <c r="Y807">
        <f>VLOOKUP(I807,Weather!F:K,2,)</f>
        <v>8.3606557377049739</v>
      </c>
      <c r="Z807">
        <f>VLOOKUP(I807,Weather!F:K,3,)</f>
        <v>0.28000000000000003</v>
      </c>
      <c r="AA807">
        <f>VLOOKUP(I807,Weather!F:K,4,)</f>
        <v>0.6</v>
      </c>
      <c r="AB807">
        <f>VLOOKUP(I807,Weather!F:K,5,)</f>
        <v>1038</v>
      </c>
      <c r="AC807">
        <f>VLOOKUP(I807,Weather!F:K,6,)</f>
        <v>1</v>
      </c>
    </row>
    <row r="808" spans="1:29" x14ac:dyDescent="0.25">
      <c r="A808" t="s">
        <v>7</v>
      </c>
      <c r="B808" t="s">
        <v>5</v>
      </c>
      <c r="C808" s="1">
        <v>42052.544444444444</v>
      </c>
      <c r="D808" s="3">
        <f t="shared" si="96"/>
        <v>2015</v>
      </c>
      <c r="E808" s="3">
        <f t="shared" si="99"/>
        <v>2</v>
      </c>
      <c r="F808" s="3">
        <f t="shared" si="100"/>
        <v>13</v>
      </c>
      <c r="G808" s="3">
        <f t="shared" si="101"/>
        <v>17</v>
      </c>
      <c r="H808" s="3" t="str">
        <f t="shared" si="102"/>
        <v>2015213</v>
      </c>
      <c r="I808" s="3" t="str">
        <f t="shared" si="103"/>
        <v>201521317</v>
      </c>
      <c r="J808">
        <v>11</v>
      </c>
      <c r="K808">
        <v>6.6</v>
      </c>
      <c r="L808" t="str">
        <f>VLOOKUP(C808,List!$A$2:$C$2089,3,)</f>
        <v>Stratford</v>
      </c>
      <c r="M808" t="str">
        <f>VLOOKUP(C808,List!$A$2:$C$2089,2,)</f>
        <v>Jubilee</v>
      </c>
      <c r="N808" t="str">
        <f t="shared" si="97"/>
        <v>Stratford|Jubilee</v>
      </c>
      <c r="O808">
        <f>VLOOKUP(N808,Depth!$A$2:$F$427,3,)</f>
        <v>4</v>
      </c>
      <c r="P808">
        <f>VLOOKUP(N808,Depth!$A$2:$F$427,5,)</f>
        <v>104</v>
      </c>
      <c r="Q808">
        <f>VLOOKUP(N808,Depth!$A$2:$F$427,6,)</f>
        <v>0</v>
      </c>
      <c r="R808">
        <f>VLOOKUP(L808,longitude_latitude!C:J,7,)</f>
        <v>-2.182514E-3</v>
      </c>
      <c r="S808">
        <f>VLOOKUP(L808,longitude_latitude!C:J,8,)</f>
        <v>51.540948020000002</v>
      </c>
      <c r="T808">
        <f t="shared" si="98"/>
        <v>-0.11248884062692228</v>
      </c>
      <c r="U808">
        <f>VLOOKUP(M808,LINE!$A$2:$B$13,2,)</f>
        <v>7</v>
      </c>
      <c r="V808">
        <f>VLOOKUP(L808,Entry_exit!B:P,4,)</f>
        <v>91067</v>
      </c>
      <c r="W808">
        <f>2020 - VLOOKUP(L808, age!$A:$D,4,)</f>
        <v>74</v>
      </c>
      <c r="X808">
        <f>VLOOKUP(H808,'air-quality-london-time-of-day'!E:G,3,FALSE)</f>
        <v>13.9</v>
      </c>
      <c r="Y808">
        <f>VLOOKUP(I808,Weather!F:K,2,)</f>
        <v>8.3606557377049739</v>
      </c>
      <c r="Z808">
        <f>VLOOKUP(I808,Weather!F:K,3,)</f>
        <v>0.28000000000000003</v>
      </c>
      <c r="AA808">
        <f>VLOOKUP(I808,Weather!F:K,4,)</f>
        <v>0.6</v>
      </c>
      <c r="AB808">
        <f>VLOOKUP(I808,Weather!F:K,5,)</f>
        <v>1038</v>
      </c>
      <c r="AC808">
        <f>VLOOKUP(I808,Weather!F:K,6,)</f>
        <v>1</v>
      </c>
    </row>
    <row r="809" spans="1:29" x14ac:dyDescent="0.25">
      <c r="A809" t="s">
        <v>7</v>
      </c>
      <c r="B809" t="s">
        <v>5</v>
      </c>
      <c r="C809" s="1">
        <v>42052.545138888891</v>
      </c>
      <c r="D809" s="3">
        <f t="shared" si="96"/>
        <v>2015</v>
      </c>
      <c r="E809" s="3">
        <f t="shared" si="99"/>
        <v>2</v>
      </c>
      <c r="F809" s="3">
        <f t="shared" si="100"/>
        <v>13</v>
      </c>
      <c r="G809" s="3">
        <f t="shared" si="101"/>
        <v>17</v>
      </c>
      <c r="H809" s="3" t="str">
        <f t="shared" si="102"/>
        <v>2015213</v>
      </c>
      <c r="I809" s="3" t="str">
        <f t="shared" si="103"/>
        <v>201521317</v>
      </c>
      <c r="J809">
        <v>9</v>
      </c>
      <c r="K809">
        <v>5.4</v>
      </c>
      <c r="L809" t="str">
        <f>VLOOKUP(C809,List!$A$2:$C$2089,3,)</f>
        <v>Stratford</v>
      </c>
      <c r="M809" t="str">
        <f>VLOOKUP(C809,List!$A$2:$C$2089,2,)</f>
        <v>Jubilee</v>
      </c>
      <c r="N809" t="str">
        <f t="shared" si="97"/>
        <v>Stratford|Jubilee</v>
      </c>
      <c r="O809">
        <f>VLOOKUP(N809,Depth!$A$2:$F$427,3,)</f>
        <v>4</v>
      </c>
      <c r="P809">
        <f>VLOOKUP(N809,Depth!$A$2:$F$427,5,)</f>
        <v>104</v>
      </c>
      <c r="Q809">
        <f>VLOOKUP(N809,Depth!$A$2:$F$427,6,)</f>
        <v>0</v>
      </c>
      <c r="R809">
        <f>VLOOKUP(L809,longitude_latitude!C:J,7,)</f>
        <v>-2.182514E-3</v>
      </c>
      <c r="S809">
        <f>VLOOKUP(L809,longitude_latitude!C:J,8,)</f>
        <v>51.540948020000002</v>
      </c>
      <c r="T809">
        <f t="shared" si="98"/>
        <v>-0.11248884062692228</v>
      </c>
      <c r="U809">
        <f>VLOOKUP(M809,LINE!$A$2:$B$13,2,)</f>
        <v>7</v>
      </c>
      <c r="V809">
        <f>VLOOKUP(L809,Entry_exit!B:P,4,)</f>
        <v>91067</v>
      </c>
      <c r="W809">
        <f>2020 - VLOOKUP(L809, age!$A:$D,4,)</f>
        <v>74</v>
      </c>
      <c r="X809">
        <f>VLOOKUP(H809,'air-quality-london-time-of-day'!E:G,3,FALSE)</f>
        <v>13.9</v>
      </c>
      <c r="Y809">
        <f>VLOOKUP(I809,Weather!F:K,2,)</f>
        <v>8.3606557377049739</v>
      </c>
      <c r="Z809">
        <f>VLOOKUP(I809,Weather!F:K,3,)</f>
        <v>0.28000000000000003</v>
      </c>
      <c r="AA809">
        <f>VLOOKUP(I809,Weather!F:K,4,)</f>
        <v>0.6</v>
      </c>
      <c r="AB809">
        <f>VLOOKUP(I809,Weather!F:K,5,)</f>
        <v>1038</v>
      </c>
      <c r="AC809">
        <f>VLOOKUP(I809,Weather!F:K,6,)</f>
        <v>1</v>
      </c>
    </row>
    <row r="810" spans="1:29" x14ac:dyDescent="0.25">
      <c r="A810" t="s">
        <v>7</v>
      </c>
      <c r="B810" t="s">
        <v>5</v>
      </c>
      <c r="C810" s="1">
        <v>42052.54583333333</v>
      </c>
      <c r="D810" s="3">
        <f t="shared" si="96"/>
        <v>2015</v>
      </c>
      <c r="E810" s="3">
        <f t="shared" si="99"/>
        <v>2</v>
      </c>
      <c r="F810" s="3">
        <f t="shared" si="100"/>
        <v>13</v>
      </c>
      <c r="G810" s="3">
        <f t="shared" si="101"/>
        <v>17</v>
      </c>
      <c r="H810" s="3" t="str">
        <f t="shared" si="102"/>
        <v>2015213</v>
      </c>
      <c r="I810" s="3" t="str">
        <f t="shared" si="103"/>
        <v>201521317</v>
      </c>
      <c r="J810">
        <v>11</v>
      </c>
      <c r="K810">
        <v>6.6</v>
      </c>
      <c r="L810" t="str">
        <f>VLOOKUP(C810,List!$A$2:$C$2089,3,)</f>
        <v>Stratford</v>
      </c>
      <c r="M810" t="str">
        <f>VLOOKUP(C810,List!$A$2:$C$2089,2,)</f>
        <v>Jubilee</v>
      </c>
      <c r="N810" t="str">
        <f t="shared" si="97"/>
        <v>Stratford|Jubilee</v>
      </c>
      <c r="O810">
        <f>VLOOKUP(N810,Depth!$A$2:$F$427,3,)</f>
        <v>4</v>
      </c>
      <c r="P810">
        <f>VLOOKUP(N810,Depth!$A$2:$F$427,5,)</f>
        <v>104</v>
      </c>
      <c r="Q810">
        <f>VLOOKUP(N810,Depth!$A$2:$F$427,6,)</f>
        <v>0</v>
      </c>
      <c r="R810">
        <f>VLOOKUP(L810,longitude_latitude!C:J,7,)</f>
        <v>-2.182514E-3</v>
      </c>
      <c r="S810">
        <f>VLOOKUP(L810,longitude_latitude!C:J,8,)</f>
        <v>51.540948020000002</v>
      </c>
      <c r="T810">
        <f t="shared" si="98"/>
        <v>-0.11248884062692228</v>
      </c>
      <c r="U810">
        <f>VLOOKUP(M810,LINE!$A$2:$B$13,2,)</f>
        <v>7</v>
      </c>
      <c r="V810">
        <f>VLOOKUP(L810,Entry_exit!B:P,4,)</f>
        <v>91067</v>
      </c>
      <c r="W810">
        <f>2020 - VLOOKUP(L810, age!$A:$D,4,)</f>
        <v>74</v>
      </c>
      <c r="X810">
        <f>VLOOKUP(H810,'air-quality-london-time-of-day'!E:G,3,FALSE)</f>
        <v>13.9</v>
      </c>
      <c r="Y810">
        <f>VLOOKUP(I810,Weather!F:K,2,)</f>
        <v>8.3606557377049739</v>
      </c>
      <c r="Z810">
        <f>VLOOKUP(I810,Weather!F:K,3,)</f>
        <v>0.28000000000000003</v>
      </c>
      <c r="AA810">
        <f>VLOOKUP(I810,Weather!F:K,4,)</f>
        <v>0.6</v>
      </c>
      <c r="AB810">
        <f>VLOOKUP(I810,Weather!F:K,5,)</f>
        <v>1038</v>
      </c>
      <c r="AC810">
        <f>VLOOKUP(I810,Weather!F:K,6,)</f>
        <v>1</v>
      </c>
    </row>
    <row r="811" spans="1:29" x14ac:dyDescent="0.25">
      <c r="A811" t="s">
        <v>7</v>
      </c>
      <c r="B811" t="s">
        <v>5</v>
      </c>
      <c r="C811" s="1">
        <v>42052.546527777777</v>
      </c>
      <c r="D811" s="3">
        <f t="shared" si="96"/>
        <v>2015</v>
      </c>
      <c r="E811" s="3">
        <f t="shared" si="99"/>
        <v>2</v>
      </c>
      <c r="F811" s="3">
        <f t="shared" si="100"/>
        <v>13</v>
      </c>
      <c r="G811" s="3">
        <f t="shared" si="101"/>
        <v>17</v>
      </c>
      <c r="H811" s="3" t="str">
        <f t="shared" si="102"/>
        <v>2015213</v>
      </c>
      <c r="I811" s="3" t="str">
        <f t="shared" si="103"/>
        <v>201521317</v>
      </c>
      <c r="J811">
        <v>10</v>
      </c>
      <c r="K811">
        <v>6</v>
      </c>
      <c r="L811" t="str">
        <f>VLOOKUP(C811,List!$A$2:$C$2089,3,)</f>
        <v>Stratford</v>
      </c>
      <c r="M811" t="str">
        <f>VLOOKUP(C811,List!$A$2:$C$2089,2,)</f>
        <v>Jubilee</v>
      </c>
      <c r="N811" t="str">
        <f t="shared" si="97"/>
        <v>Stratford|Jubilee</v>
      </c>
      <c r="O811">
        <f>VLOOKUP(N811,Depth!$A$2:$F$427,3,)</f>
        <v>4</v>
      </c>
      <c r="P811">
        <f>VLOOKUP(N811,Depth!$A$2:$F$427,5,)</f>
        <v>104</v>
      </c>
      <c r="Q811">
        <f>VLOOKUP(N811,Depth!$A$2:$F$427,6,)</f>
        <v>0</v>
      </c>
      <c r="R811">
        <f>VLOOKUP(L811,longitude_latitude!C:J,7,)</f>
        <v>-2.182514E-3</v>
      </c>
      <c r="S811">
        <f>VLOOKUP(L811,longitude_latitude!C:J,8,)</f>
        <v>51.540948020000002</v>
      </c>
      <c r="T811">
        <f t="shared" si="98"/>
        <v>-0.11248884062692228</v>
      </c>
      <c r="U811">
        <f>VLOOKUP(M811,LINE!$A$2:$B$13,2,)</f>
        <v>7</v>
      </c>
      <c r="V811">
        <f>VLOOKUP(L811,Entry_exit!B:P,4,)</f>
        <v>91067</v>
      </c>
      <c r="W811">
        <f>2020 - VLOOKUP(L811, age!$A:$D,4,)</f>
        <v>74</v>
      </c>
      <c r="X811">
        <f>VLOOKUP(H811,'air-quality-london-time-of-day'!E:G,3,FALSE)</f>
        <v>13.9</v>
      </c>
      <c r="Y811">
        <f>VLOOKUP(I811,Weather!F:K,2,)</f>
        <v>8.3606557377049739</v>
      </c>
      <c r="Z811">
        <f>VLOOKUP(I811,Weather!F:K,3,)</f>
        <v>0.28000000000000003</v>
      </c>
      <c r="AA811">
        <f>VLOOKUP(I811,Weather!F:K,4,)</f>
        <v>0.6</v>
      </c>
      <c r="AB811">
        <f>VLOOKUP(I811,Weather!F:K,5,)</f>
        <v>1038</v>
      </c>
      <c r="AC811">
        <f>VLOOKUP(I811,Weather!F:K,6,)</f>
        <v>1</v>
      </c>
    </row>
    <row r="812" spans="1:29" x14ac:dyDescent="0.25">
      <c r="A812" t="s">
        <v>7</v>
      </c>
      <c r="B812" t="s">
        <v>5</v>
      </c>
      <c r="C812" s="1">
        <v>42052.547222222223</v>
      </c>
      <c r="D812" s="3">
        <f t="shared" si="96"/>
        <v>2015</v>
      </c>
      <c r="E812" s="3">
        <f t="shared" si="99"/>
        <v>2</v>
      </c>
      <c r="F812" s="3">
        <f t="shared" si="100"/>
        <v>13</v>
      </c>
      <c r="G812" s="3">
        <f t="shared" si="101"/>
        <v>17</v>
      </c>
      <c r="H812" s="3" t="str">
        <f t="shared" si="102"/>
        <v>2015213</v>
      </c>
      <c r="I812" s="3" t="str">
        <f t="shared" si="103"/>
        <v>201521317</v>
      </c>
      <c r="J812">
        <v>10</v>
      </c>
      <c r="K812">
        <v>6</v>
      </c>
      <c r="L812" t="str">
        <f>VLOOKUP(C812,List!$A$2:$C$2089,3,)</f>
        <v>Stratford</v>
      </c>
      <c r="M812" t="str">
        <f>VLOOKUP(C812,List!$A$2:$C$2089,2,)</f>
        <v>Jubilee</v>
      </c>
      <c r="N812" t="str">
        <f t="shared" si="97"/>
        <v>Stratford|Jubilee</v>
      </c>
      <c r="O812">
        <f>VLOOKUP(N812,Depth!$A$2:$F$427,3,)</f>
        <v>4</v>
      </c>
      <c r="P812">
        <f>VLOOKUP(N812,Depth!$A$2:$F$427,5,)</f>
        <v>104</v>
      </c>
      <c r="Q812">
        <f>VLOOKUP(N812,Depth!$A$2:$F$427,6,)</f>
        <v>0</v>
      </c>
      <c r="R812">
        <f>VLOOKUP(L812,longitude_latitude!C:J,7,)</f>
        <v>-2.182514E-3</v>
      </c>
      <c r="S812">
        <f>VLOOKUP(L812,longitude_latitude!C:J,8,)</f>
        <v>51.540948020000002</v>
      </c>
      <c r="T812">
        <f t="shared" si="98"/>
        <v>-0.11248884062692228</v>
      </c>
      <c r="U812">
        <f>VLOOKUP(M812,LINE!$A$2:$B$13,2,)</f>
        <v>7</v>
      </c>
      <c r="V812">
        <f>VLOOKUP(L812,Entry_exit!B:P,4,)</f>
        <v>91067</v>
      </c>
      <c r="W812">
        <f>2020 - VLOOKUP(L812, age!$A:$D,4,)</f>
        <v>74</v>
      </c>
      <c r="X812">
        <f>VLOOKUP(H812,'air-quality-london-time-of-day'!E:G,3,FALSE)</f>
        <v>13.9</v>
      </c>
      <c r="Y812">
        <f>VLOOKUP(I812,Weather!F:K,2,)</f>
        <v>8.3606557377049739</v>
      </c>
      <c r="Z812">
        <f>VLOOKUP(I812,Weather!F:K,3,)</f>
        <v>0.28000000000000003</v>
      </c>
      <c r="AA812">
        <f>VLOOKUP(I812,Weather!F:K,4,)</f>
        <v>0.6</v>
      </c>
      <c r="AB812">
        <f>VLOOKUP(I812,Weather!F:K,5,)</f>
        <v>1038</v>
      </c>
      <c r="AC812">
        <f>VLOOKUP(I812,Weather!F:K,6,)</f>
        <v>1</v>
      </c>
    </row>
    <row r="813" spans="1:29" x14ac:dyDescent="0.25">
      <c r="A813" t="s">
        <v>7</v>
      </c>
      <c r="B813" t="s">
        <v>5</v>
      </c>
      <c r="C813" s="1">
        <v>42052.54791666667</v>
      </c>
      <c r="D813" s="3">
        <f t="shared" si="96"/>
        <v>2015</v>
      </c>
      <c r="E813" s="3">
        <f t="shared" si="99"/>
        <v>2</v>
      </c>
      <c r="F813" s="3">
        <f t="shared" si="100"/>
        <v>13</v>
      </c>
      <c r="G813" s="3">
        <f t="shared" si="101"/>
        <v>17</v>
      </c>
      <c r="H813" s="3" t="str">
        <f t="shared" si="102"/>
        <v>2015213</v>
      </c>
      <c r="I813" s="3" t="str">
        <f t="shared" si="103"/>
        <v>201521317</v>
      </c>
      <c r="J813">
        <v>14</v>
      </c>
      <c r="K813">
        <v>8.4</v>
      </c>
      <c r="L813" t="str">
        <f>VLOOKUP(C813,List!$A$2:$C$2089,3,)</f>
        <v>Stratford</v>
      </c>
      <c r="M813" t="str">
        <f>VLOOKUP(C813,List!$A$2:$C$2089,2,)</f>
        <v>Jubilee</v>
      </c>
      <c r="N813" t="str">
        <f t="shared" si="97"/>
        <v>Stratford|Jubilee</v>
      </c>
      <c r="O813">
        <f>VLOOKUP(N813,Depth!$A$2:$F$427,3,)</f>
        <v>4</v>
      </c>
      <c r="P813">
        <f>VLOOKUP(N813,Depth!$A$2:$F$427,5,)</f>
        <v>104</v>
      </c>
      <c r="Q813">
        <f>VLOOKUP(N813,Depth!$A$2:$F$427,6,)</f>
        <v>0</v>
      </c>
      <c r="R813">
        <f>VLOOKUP(L813,longitude_latitude!C:J,7,)</f>
        <v>-2.182514E-3</v>
      </c>
      <c r="S813">
        <f>VLOOKUP(L813,longitude_latitude!C:J,8,)</f>
        <v>51.540948020000002</v>
      </c>
      <c r="T813">
        <f t="shared" si="98"/>
        <v>-0.11248884062692228</v>
      </c>
      <c r="U813">
        <f>VLOOKUP(M813,LINE!$A$2:$B$13,2,)</f>
        <v>7</v>
      </c>
      <c r="V813">
        <f>VLOOKUP(L813,Entry_exit!B:P,4,)</f>
        <v>91067</v>
      </c>
      <c r="W813">
        <f>2020 - VLOOKUP(L813, age!$A:$D,4,)</f>
        <v>74</v>
      </c>
      <c r="X813">
        <f>VLOOKUP(H813,'air-quality-london-time-of-day'!E:G,3,FALSE)</f>
        <v>13.9</v>
      </c>
      <c r="Y813">
        <f>VLOOKUP(I813,Weather!F:K,2,)</f>
        <v>8.3606557377049739</v>
      </c>
      <c r="Z813">
        <f>VLOOKUP(I813,Weather!F:K,3,)</f>
        <v>0.28000000000000003</v>
      </c>
      <c r="AA813">
        <f>VLOOKUP(I813,Weather!F:K,4,)</f>
        <v>0.6</v>
      </c>
      <c r="AB813">
        <f>VLOOKUP(I813,Weather!F:K,5,)</f>
        <v>1038</v>
      </c>
      <c r="AC813">
        <f>VLOOKUP(I813,Weather!F:K,6,)</f>
        <v>1</v>
      </c>
    </row>
    <row r="814" spans="1:29" x14ac:dyDescent="0.25">
      <c r="A814" t="s">
        <v>7</v>
      </c>
      <c r="B814" t="s">
        <v>5</v>
      </c>
      <c r="C814" s="1">
        <v>42052.548611111109</v>
      </c>
      <c r="D814" s="3">
        <f t="shared" si="96"/>
        <v>2015</v>
      </c>
      <c r="E814" s="3">
        <f t="shared" si="99"/>
        <v>2</v>
      </c>
      <c r="F814" s="3">
        <f t="shared" si="100"/>
        <v>13</v>
      </c>
      <c r="G814" s="3">
        <f t="shared" si="101"/>
        <v>17</v>
      </c>
      <c r="H814" s="3" t="str">
        <f t="shared" si="102"/>
        <v>2015213</v>
      </c>
      <c r="I814" s="3" t="str">
        <f t="shared" si="103"/>
        <v>201521317</v>
      </c>
      <c r="J814">
        <v>17</v>
      </c>
      <c r="K814">
        <v>10.199999999999999</v>
      </c>
      <c r="L814" t="str">
        <f>VLOOKUP(C814,List!$A$2:$C$2089,3,)</f>
        <v>West Ham</v>
      </c>
      <c r="M814" t="str">
        <f>VLOOKUP(C814,List!$A$2:$C$2089,2,)</f>
        <v>Jubilee</v>
      </c>
      <c r="N814" t="str">
        <f t="shared" si="97"/>
        <v>West Ham|Jubilee</v>
      </c>
      <c r="O814">
        <f>VLOOKUP(N814,Depth!$A$2:$F$427,3,)</f>
        <v>1</v>
      </c>
      <c r="P814">
        <f>VLOOKUP(N814,Depth!$A$2:$F$427,5,)</f>
        <v>101.2</v>
      </c>
      <c r="Q814">
        <f>VLOOKUP(N814,Depth!$A$2:$F$427,6,)</f>
        <v>-0.2</v>
      </c>
      <c r="R814">
        <f>VLOOKUP(L814,longitude_latitude!C:J,7,)</f>
        <v>5.9050800000000001E-3</v>
      </c>
      <c r="S814">
        <f>VLOOKUP(L814,longitude_latitude!C:J,8,)</f>
        <v>51.527769130000003</v>
      </c>
      <c r="T814">
        <f t="shared" si="98"/>
        <v>0.30427559893418044</v>
      </c>
      <c r="U814">
        <f>VLOOKUP(M814,LINE!$A$2:$B$13,2,)</f>
        <v>7</v>
      </c>
      <c r="V814">
        <f>VLOOKUP(L814,Entry_exit!B:P,4,)</f>
        <v>5947</v>
      </c>
      <c r="W814">
        <f>2020 - VLOOKUP(L814, age!$A:$D,4,)</f>
        <v>118</v>
      </c>
      <c r="X814">
        <f>VLOOKUP(H814,'air-quality-london-time-of-day'!E:G,3,FALSE)</f>
        <v>13.9</v>
      </c>
      <c r="Y814">
        <f>VLOOKUP(I814,Weather!F:K,2,)</f>
        <v>8.3606557377049739</v>
      </c>
      <c r="Z814">
        <f>VLOOKUP(I814,Weather!F:K,3,)</f>
        <v>0.28000000000000003</v>
      </c>
      <c r="AA814">
        <f>VLOOKUP(I814,Weather!F:K,4,)</f>
        <v>0.6</v>
      </c>
      <c r="AB814">
        <f>VLOOKUP(I814,Weather!F:K,5,)</f>
        <v>1038</v>
      </c>
      <c r="AC814">
        <f>VLOOKUP(I814,Weather!F:K,6,)</f>
        <v>1</v>
      </c>
    </row>
    <row r="815" spans="1:29" x14ac:dyDescent="0.25">
      <c r="A815" t="s">
        <v>7</v>
      </c>
      <c r="B815" t="s">
        <v>5</v>
      </c>
      <c r="C815" s="1">
        <v>42052.549305555556</v>
      </c>
      <c r="D815" s="3">
        <f t="shared" si="96"/>
        <v>2015</v>
      </c>
      <c r="E815" s="3">
        <f t="shared" si="99"/>
        <v>2</v>
      </c>
      <c r="F815" s="3">
        <f t="shared" si="100"/>
        <v>13</v>
      </c>
      <c r="G815" s="3">
        <f t="shared" si="101"/>
        <v>17</v>
      </c>
      <c r="H815" s="3" t="str">
        <f t="shared" si="102"/>
        <v>2015213</v>
      </c>
      <c r="I815" s="3" t="str">
        <f t="shared" si="103"/>
        <v>201521317</v>
      </c>
      <c r="J815">
        <v>16</v>
      </c>
      <c r="K815">
        <v>9.6</v>
      </c>
      <c r="L815" t="str">
        <f>VLOOKUP(C815,List!$A$2:$C$2089,3,)</f>
        <v>West Ham</v>
      </c>
      <c r="M815" t="str">
        <f>VLOOKUP(C815,List!$A$2:$C$2089,2,)</f>
        <v>Jubilee</v>
      </c>
      <c r="N815" t="str">
        <f t="shared" si="97"/>
        <v>West Ham|Jubilee</v>
      </c>
      <c r="O815">
        <f>VLOOKUP(N815,Depth!$A$2:$F$427,3,)</f>
        <v>1</v>
      </c>
      <c r="P815">
        <f>VLOOKUP(N815,Depth!$A$2:$F$427,5,)</f>
        <v>101.2</v>
      </c>
      <c r="Q815">
        <f>VLOOKUP(N815,Depth!$A$2:$F$427,6,)</f>
        <v>-0.2</v>
      </c>
      <c r="R815">
        <f>VLOOKUP(L815,longitude_latitude!C:J,7,)</f>
        <v>5.9050800000000001E-3</v>
      </c>
      <c r="S815">
        <f>VLOOKUP(L815,longitude_latitude!C:J,8,)</f>
        <v>51.527769130000003</v>
      </c>
      <c r="T815">
        <f t="shared" si="98"/>
        <v>0.30427559893418044</v>
      </c>
      <c r="U815">
        <f>VLOOKUP(M815,LINE!$A$2:$B$13,2,)</f>
        <v>7</v>
      </c>
      <c r="V815">
        <f>VLOOKUP(L815,Entry_exit!B:P,4,)</f>
        <v>5947</v>
      </c>
      <c r="W815">
        <f>2020 - VLOOKUP(L815, age!$A:$D,4,)</f>
        <v>118</v>
      </c>
      <c r="X815">
        <f>VLOOKUP(H815,'air-quality-london-time-of-day'!E:G,3,FALSE)</f>
        <v>13.9</v>
      </c>
      <c r="Y815">
        <f>VLOOKUP(I815,Weather!F:K,2,)</f>
        <v>8.3606557377049739</v>
      </c>
      <c r="Z815">
        <f>VLOOKUP(I815,Weather!F:K,3,)</f>
        <v>0.28000000000000003</v>
      </c>
      <c r="AA815">
        <f>VLOOKUP(I815,Weather!F:K,4,)</f>
        <v>0.6</v>
      </c>
      <c r="AB815">
        <f>VLOOKUP(I815,Weather!F:K,5,)</f>
        <v>1038</v>
      </c>
      <c r="AC815">
        <f>VLOOKUP(I815,Weather!F:K,6,)</f>
        <v>1</v>
      </c>
    </row>
    <row r="816" spans="1:29" x14ac:dyDescent="0.25">
      <c r="A816" t="s">
        <v>7</v>
      </c>
      <c r="B816" t="s">
        <v>5</v>
      </c>
      <c r="C816" s="1">
        <v>42052.55</v>
      </c>
      <c r="D816" s="3">
        <f t="shared" si="96"/>
        <v>2015</v>
      </c>
      <c r="E816" s="3">
        <f t="shared" si="99"/>
        <v>2</v>
      </c>
      <c r="F816" s="3">
        <f t="shared" si="100"/>
        <v>13</v>
      </c>
      <c r="G816" s="3">
        <f t="shared" si="101"/>
        <v>17</v>
      </c>
      <c r="H816" s="3" t="str">
        <f t="shared" si="102"/>
        <v>2015213</v>
      </c>
      <c r="I816" s="3" t="str">
        <f t="shared" si="103"/>
        <v>201521317</v>
      </c>
      <c r="J816">
        <v>12</v>
      </c>
      <c r="K816">
        <v>7.2</v>
      </c>
      <c r="L816" t="str">
        <f>VLOOKUP(C816,List!$A$2:$C$2089,3,)</f>
        <v>Canning Town</v>
      </c>
      <c r="M816" t="str">
        <f>VLOOKUP(C816,List!$A$2:$C$2089,2,)</f>
        <v>Jubilee</v>
      </c>
      <c r="N816" t="str">
        <f t="shared" si="97"/>
        <v>Canning Town|Jubilee</v>
      </c>
      <c r="O816">
        <f>VLOOKUP(N816,Depth!$A$2:$F$427,3,)</f>
        <v>2</v>
      </c>
      <c r="P816">
        <f>VLOOKUP(N816,Depth!$A$2:$F$427,5,)</f>
        <v>100</v>
      </c>
      <c r="Q816">
        <f>VLOOKUP(N816,Depth!$A$2:$F$427,6,)</f>
        <v>2</v>
      </c>
      <c r="R816">
        <f>VLOOKUP(L816,longitude_latitude!C:J,7,)</f>
        <v>9.5688839999999997E-3</v>
      </c>
      <c r="S816">
        <f>VLOOKUP(L816,longitude_latitude!C:J,8,)</f>
        <v>51.51360991</v>
      </c>
      <c r="T816">
        <f t="shared" si="98"/>
        <v>0.49292775765004043</v>
      </c>
      <c r="U816">
        <f>VLOOKUP(M816,LINE!$A$2:$B$13,2,)</f>
        <v>7</v>
      </c>
      <c r="V816">
        <f>VLOOKUP(L816,Entry_exit!B:P,4,)</f>
        <v>17047</v>
      </c>
      <c r="W816">
        <f>2020 - VLOOKUP(L816, age!$A:$D,4,)</f>
        <v>21</v>
      </c>
      <c r="X816">
        <f>VLOOKUP(H816,'air-quality-london-time-of-day'!E:G,3,FALSE)</f>
        <v>13.9</v>
      </c>
      <c r="Y816">
        <f>VLOOKUP(I816,Weather!F:K,2,)</f>
        <v>8.3606557377049739</v>
      </c>
      <c r="Z816">
        <f>VLOOKUP(I816,Weather!F:K,3,)</f>
        <v>0.28000000000000003</v>
      </c>
      <c r="AA816">
        <f>VLOOKUP(I816,Weather!F:K,4,)</f>
        <v>0.6</v>
      </c>
      <c r="AB816">
        <f>VLOOKUP(I816,Weather!F:K,5,)</f>
        <v>1038</v>
      </c>
      <c r="AC816">
        <f>VLOOKUP(I816,Weather!F:K,6,)</f>
        <v>1</v>
      </c>
    </row>
    <row r="817" spans="1:29" x14ac:dyDescent="0.25">
      <c r="A817" t="s">
        <v>7</v>
      </c>
      <c r="B817" t="s">
        <v>5</v>
      </c>
      <c r="C817" s="1">
        <v>42052.550694444442</v>
      </c>
      <c r="D817" s="3">
        <f t="shared" si="96"/>
        <v>2015</v>
      </c>
      <c r="E817" s="3">
        <f t="shared" si="99"/>
        <v>2</v>
      </c>
      <c r="F817" s="3">
        <f t="shared" si="100"/>
        <v>13</v>
      </c>
      <c r="G817" s="3">
        <f t="shared" si="101"/>
        <v>17</v>
      </c>
      <c r="H817" s="3" t="str">
        <f t="shared" si="102"/>
        <v>2015213</v>
      </c>
      <c r="I817" s="3" t="str">
        <f t="shared" si="103"/>
        <v>201521317</v>
      </c>
      <c r="J817">
        <v>13</v>
      </c>
      <c r="K817">
        <v>7.8</v>
      </c>
      <c r="L817" t="str">
        <f>VLOOKUP(C817,List!$A$2:$C$2089,3,)</f>
        <v>Canning Town</v>
      </c>
      <c r="M817" t="str">
        <f>VLOOKUP(C817,List!$A$2:$C$2089,2,)</f>
        <v>Jubilee</v>
      </c>
      <c r="N817" t="str">
        <f t="shared" si="97"/>
        <v>Canning Town|Jubilee</v>
      </c>
      <c r="O817">
        <f>VLOOKUP(N817,Depth!$A$2:$F$427,3,)</f>
        <v>2</v>
      </c>
      <c r="P817">
        <f>VLOOKUP(N817,Depth!$A$2:$F$427,5,)</f>
        <v>100</v>
      </c>
      <c r="Q817">
        <f>VLOOKUP(N817,Depth!$A$2:$F$427,6,)</f>
        <v>2</v>
      </c>
      <c r="R817">
        <f>VLOOKUP(L817,longitude_latitude!C:J,7,)</f>
        <v>9.5688839999999997E-3</v>
      </c>
      <c r="S817">
        <f>VLOOKUP(L817,longitude_latitude!C:J,8,)</f>
        <v>51.51360991</v>
      </c>
      <c r="T817">
        <f t="shared" si="98"/>
        <v>0.49292775765004043</v>
      </c>
      <c r="U817">
        <f>VLOOKUP(M817,LINE!$A$2:$B$13,2,)</f>
        <v>7</v>
      </c>
      <c r="V817">
        <f>VLOOKUP(L817,Entry_exit!B:P,4,)</f>
        <v>17047</v>
      </c>
      <c r="W817">
        <f>2020 - VLOOKUP(L817, age!$A:$D,4,)</f>
        <v>21</v>
      </c>
      <c r="X817">
        <f>VLOOKUP(H817,'air-quality-london-time-of-day'!E:G,3,FALSE)</f>
        <v>13.9</v>
      </c>
      <c r="Y817">
        <f>VLOOKUP(I817,Weather!F:K,2,)</f>
        <v>8.3606557377049739</v>
      </c>
      <c r="Z817">
        <f>VLOOKUP(I817,Weather!F:K,3,)</f>
        <v>0.28000000000000003</v>
      </c>
      <c r="AA817">
        <f>VLOOKUP(I817,Weather!F:K,4,)</f>
        <v>0.6</v>
      </c>
      <c r="AB817">
        <f>VLOOKUP(I817,Weather!F:K,5,)</f>
        <v>1038</v>
      </c>
      <c r="AC817">
        <f>VLOOKUP(I817,Weather!F:K,6,)</f>
        <v>1</v>
      </c>
    </row>
    <row r="818" spans="1:29" x14ac:dyDescent="0.25">
      <c r="A818" t="s">
        <v>7</v>
      </c>
      <c r="B818" t="s">
        <v>5</v>
      </c>
      <c r="C818" s="1">
        <v>42052.551388888889</v>
      </c>
      <c r="D818" s="3">
        <f t="shared" si="96"/>
        <v>2015</v>
      </c>
      <c r="E818" s="3">
        <f t="shared" si="99"/>
        <v>2</v>
      </c>
      <c r="F818" s="3">
        <f t="shared" si="100"/>
        <v>13</v>
      </c>
      <c r="G818" s="3">
        <f t="shared" si="101"/>
        <v>17</v>
      </c>
      <c r="H818" s="3" t="str">
        <f t="shared" si="102"/>
        <v>2015213</v>
      </c>
      <c r="I818" s="3" t="str">
        <f t="shared" si="103"/>
        <v>201521317</v>
      </c>
      <c r="J818">
        <v>12</v>
      </c>
      <c r="K818">
        <v>7.2</v>
      </c>
      <c r="L818" t="str">
        <f>VLOOKUP(C818,List!$A$2:$C$2089,3,)</f>
        <v>Canning Town</v>
      </c>
      <c r="M818" t="str">
        <f>VLOOKUP(C818,List!$A$2:$C$2089,2,)</f>
        <v>Jubilee</v>
      </c>
      <c r="N818" t="str">
        <f t="shared" si="97"/>
        <v>Canning Town|Jubilee</v>
      </c>
      <c r="O818">
        <f>VLOOKUP(N818,Depth!$A$2:$F$427,3,)</f>
        <v>2</v>
      </c>
      <c r="P818">
        <f>VLOOKUP(N818,Depth!$A$2:$F$427,5,)</f>
        <v>100</v>
      </c>
      <c r="Q818">
        <f>VLOOKUP(N818,Depth!$A$2:$F$427,6,)</f>
        <v>2</v>
      </c>
      <c r="R818">
        <f>VLOOKUP(L818,longitude_latitude!C:J,7,)</f>
        <v>9.5688839999999997E-3</v>
      </c>
      <c r="S818">
        <f>VLOOKUP(L818,longitude_latitude!C:J,8,)</f>
        <v>51.51360991</v>
      </c>
      <c r="T818">
        <f t="shared" si="98"/>
        <v>0.49292775765004043</v>
      </c>
      <c r="U818">
        <f>VLOOKUP(M818,LINE!$A$2:$B$13,2,)</f>
        <v>7</v>
      </c>
      <c r="V818">
        <f>VLOOKUP(L818,Entry_exit!B:P,4,)</f>
        <v>17047</v>
      </c>
      <c r="W818">
        <f>2020 - VLOOKUP(L818, age!$A:$D,4,)</f>
        <v>21</v>
      </c>
      <c r="X818">
        <f>VLOOKUP(H818,'air-quality-london-time-of-day'!E:G,3,FALSE)</f>
        <v>13.9</v>
      </c>
      <c r="Y818">
        <f>VLOOKUP(I818,Weather!F:K,2,)</f>
        <v>8.3606557377049739</v>
      </c>
      <c r="Z818">
        <f>VLOOKUP(I818,Weather!F:K,3,)</f>
        <v>0.28000000000000003</v>
      </c>
      <c r="AA818">
        <f>VLOOKUP(I818,Weather!F:K,4,)</f>
        <v>0.6</v>
      </c>
      <c r="AB818">
        <f>VLOOKUP(I818,Weather!F:K,5,)</f>
        <v>1038</v>
      </c>
      <c r="AC818">
        <f>VLOOKUP(I818,Weather!F:K,6,)</f>
        <v>1</v>
      </c>
    </row>
    <row r="819" spans="1:29" x14ac:dyDescent="0.25">
      <c r="A819" t="s">
        <v>7</v>
      </c>
      <c r="B819" t="s">
        <v>5</v>
      </c>
      <c r="C819" s="1">
        <v>42052.552083333336</v>
      </c>
      <c r="D819" s="3">
        <f t="shared" si="96"/>
        <v>2015</v>
      </c>
      <c r="E819" s="3">
        <f t="shared" si="99"/>
        <v>2</v>
      </c>
      <c r="F819" s="3">
        <f t="shared" si="100"/>
        <v>13</v>
      </c>
      <c r="G819" s="3">
        <f t="shared" si="101"/>
        <v>17</v>
      </c>
      <c r="H819" s="3" t="str">
        <f t="shared" si="102"/>
        <v>2015213</v>
      </c>
      <c r="I819" s="3" t="str">
        <f t="shared" si="103"/>
        <v>201521317</v>
      </c>
      <c r="J819">
        <v>40</v>
      </c>
      <c r="K819">
        <v>24</v>
      </c>
      <c r="L819" t="str">
        <f>VLOOKUP(C819,List!$A$2:$C$2089,3,)</f>
        <v>North Greenwich</v>
      </c>
      <c r="M819" t="str">
        <f>VLOOKUP(C819,List!$A$2:$C$2089,2,)</f>
        <v>Jubilee</v>
      </c>
      <c r="N819" t="str">
        <f t="shared" si="97"/>
        <v>North Greenwich|Jubilee</v>
      </c>
      <c r="O819">
        <f>VLOOKUP(N819,Depth!$A$2:$F$427,3,)</f>
        <v>2</v>
      </c>
      <c r="P819">
        <f>VLOOKUP(N819,Depth!$A$2:$F$427,5,)</f>
        <v>86.46</v>
      </c>
      <c r="Q819">
        <f>VLOOKUP(N819,Depth!$A$2:$F$427,6,)</f>
        <v>15.54</v>
      </c>
      <c r="R819">
        <f>VLOOKUP(L819,longitude_latitude!C:J,7,)</f>
        <v>5.9087840000000003E-3</v>
      </c>
      <c r="S819">
        <f>VLOOKUP(L819,longitude_latitude!C:J,8,)</f>
        <v>51.500020990000003</v>
      </c>
      <c r="T819">
        <f t="shared" si="98"/>
        <v>0.30430250002537618</v>
      </c>
      <c r="U819">
        <f>VLOOKUP(M819,LINE!$A$2:$B$13,2,)</f>
        <v>7</v>
      </c>
      <c r="V819">
        <f>VLOOKUP(L819,Entry_exit!B:P,4,)</f>
        <v>36889</v>
      </c>
      <c r="W819">
        <f>2020 - VLOOKUP(L819, age!$A:$D,4,)</f>
        <v>21</v>
      </c>
      <c r="X819">
        <f>VLOOKUP(H819,'air-quality-london-time-of-day'!E:G,3,FALSE)</f>
        <v>13.9</v>
      </c>
      <c r="Y819">
        <f>VLOOKUP(I819,Weather!F:K,2,)</f>
        <v>8.3606557377049739</v>
      </c>
      <c r="Z819">
        <f>VLOOKUP(I819,Weather!F:K,3,)</f>
        <v>0.28000000000000003</v>
      </c>
      <c r="AA819">
        <f>VLOOKUP(I819,Weather!F:K,4,)</f>
        <v>0.6</v>
      </c>
      <c r="AB819">
        <f>VLOOKUP(I819,Weather!F:K,5,)</f>
        <v>1038</v>
      </c>
      <c r="AC819">
        <f>VLOOKUP(I819,Weather!F:K,6,)</f>
        <v>1</v>
      </c>
    </row>
    <row r="820" spans="1:29" x14ac:dyDescent="0.25">
      <c r="A820" t="s">
        <v>7</v>
      </c>
      <c r="B820" t="s">
        <v>5</v>
      </c>
      <c r="C820" s="1">
        <v>42052.552777777775</v>
      </c>
      <c r="D820" s="3">
        <f t="shared" si="96"/>
        <v>2015</v>
      </c>
      <c r="E820" s="3">
        <f t="shared" si="99"/>
        <v>2</v>
      </c>
      <c r="F820" s="3">
        <f t="shared" si="100"/>
        <v>13</v>
      </c>
      <c r="G820" s="3">
        <f t="shared" si="101"/>
        <v>17</v>
      </c>
      <c r="H820" s="3" t="str">
        <f t="shared" si="102"/>
        <v>2015213</v>
      </c>
      <c r="I820" s="3" t="str">
        <f t="shared" si="103"/>
        <v>201521317</v>
      </c>
      <c r="J820">
        <v>53</v>
      </c>
      <c r="K820">
        <v>31.8</v>
      </c>
      <c r="L820" t="str">
        <f>VLOOKUP(C820,List!$A$2:$C$2089,3,)</f>
        <v>North Greenwich</v>
      </c>
      <c r="M820" t="str">
        <f>VLOOKUP(C820,List!$A$2:$C$2089,2,)</f>
        <v>Jubilee</v>
      </c>
      <c r="N820" t="str">
        <f t="shared" si="97"/>
        <v>North Greenwich|Jubilee</v>
      </c>
      <c r="O820">
        <f>VLOOKUP(N820,Depth!$A$2:$F$427,3,)</f>
        <v>2</v>
      </c>
      <c r="P820">
        <f>VLOOKUP(N820,Depth!$A$2:$F$427,5,)</f>
        <v>86.46</v>
      </c>
      <c r="Q820">
        <f>VLOOKUP(N820,Depth!$A$2:$F$427,6,)</f>
        <v>15.54</v>
      </c>
      <c r="R820">
        <f>VLOOKUP(L820,longitude_latitude!C:J,7,)</f>
        <v>5.9087840000000003E-3</v>
      </c>
      <c r="S820">
        <f>VLOOKUP(L820,longitude_latitude!C:J,8,)</f>
        <v>51.500020990000003</v>
      </c>
      <c r="T820">
        <f t="shared" si="98"/>
        <v>0.30430250002537618</v>
      </c>
      <c r="U820">
        <f>VLOOKUP(M820,LINE!$A$2:$B$13,2,)</f>
        <v>7</v>
      </c>
      <c r="V820">
        <f>VLOOKUP(L820,Entry_exit!B:P,4,)</f>
        <v>36889</v>
      </c>
      <c r="W820">
        <f>2020 - VLOOKUP(L820, age!$A:$D,4,)</f>
        <v>21</v>
      </c>
      <c r="X820">
        <f>VLOOKUP(H820,'air-quality-london-time-of-day'!E:G,3,FALSE)</f>
        <v>13.9</v>
      </c>
      <c r="Y820">
        <f>VLOOKUP(I820,Weather!F:K,2,)</f>
        <v>8.3606557377049739</v>
      </c>
      <c r="Z820">
        <f>VLOOKUP(I820,Weather!F:K,3,)</f>
        <v>0.28000000000000003</v>
      </c>
      <c r="AA820">
        <f>VLOOKUP(I820,Weather!F:K,4,)</f>
        <v>0.6</v>
      </c>
      <c r="AB820">
        <f>VLOOKUP(I820,Weather!F:K,5,)</f>
        <v>1038</v>
      </c>
      <c r="AC820">
        <f>VLOOKUP(I820,Weather!F:K,6,)</f>
        <v>1</v>
      </c>
    </row>
    <row r="821" spans="1:29" x14ac:dyDescent="0.25">
      <c r="A821" t="s">
        <v>7</v>
      </c>
      <c r="B821" t="s">
        <v>5</v>
      </c>
      <c r="C821" s="1">
        <v>42052.553472222222</v>
      </c>
      <c r="D821" s="3">
        <f t="shared" si="96"/>
        <v>2015</v>
      </c>
      <c r="E821" s="3">
        <f t="shared" si="99"/>
        <v>2</v>
      </c>
      <c r="F821" s="3">
        <f t="shared" si="100"/>
        <v>13</v>
      </c>
      <c r="G821" s="3">
        <f t="shared" si="101"/>
        <v>17</v>
      </c>
      <c r="H821" s="3" t="str">
        <f t="shared" si="102"/>
        <v>2015213</v>
      </c>
      <c r="I821" s="3" t="str">
        <f t="shared" si="103"/>
        <v>201521317</v>
      </c>
      <c r="J821">
        <v>72</v>
      </c>
      <c r="K821">
        <v>43.2</v>
      </c>
      <c r="L821" t="str">
        <f>VLOOKUP(C821,List!$A$2:$C$2089,3,)</f>
        <v>Canary Wharf</v>
      </c>
      <c r="M821" t="str">
        <f>VLOOKUP(C821,List!$A$2:$C$2089,2,)</f>
        <v>Jubilee</v>
      </c>
      <c r="N821" t="str">
        <f t="shared" si="97"/>
        <v>Canary Wharf|Jubilee</v>
      </c>
      <c r="O821">
        <f>VLOOKUP(N821,Depth!$A$2:$F$427,3,)</f>
        <v>3</v>
      </c>
      <c r="P821">
        <f>VLOOKUP(N821,Depth!$A$2:$F$427,5,)</f>
        <v>84.35</v>
      </c>
      <c r="Q821">
        <f>VLOOKUP(N821,Depth!$A$2:$F$427,6,)</f>
        <v>18.649999999999999</v>
      </c>
      <c r="R821">
        <f>VLOOKUP(L821,longitude_latitude!C:J,7,)</f>
        <v>-1.6134819000000002E-2</v>
      </c>
      <c r="S821">
        <f>VLOOKUP(L821,longitude_latitude!C:J,8,)</f>
        <v>51.502917490000002</v>
      </c>
      <c r="T821">
        <f t="shared" si="98"/>
        <v>-0.83099025167308438</v>
      </c>
      <c r="U821">
        <f>VLOOKUP(M821,LINE!$A$2:$B$13,2,)</f>
        <v>7</v>
      </c>
      <c r="V821">
        <f>VLOOKUP(L821,Entry_exit!B:P,4,)</f>
        <v>93942</v>
      </c>
      <c r="W821">
        <f>2020 - VLOOKUP(L821, age!$A:$D,4,)</f>
        <v>21</v>
      </c>
      <c r="X821">
        <f>VLOOKUP(H821,'air-quality-london-time-of-day'!E:G,3,FALSE)</f>
        <v>13.9</v>
      </c>
      <c r="Y821">
        <f>VLOOKUP(I821,Weather!F:K,2,)</f>
        <v>8.3606557377049739</v>
      </c>
      <c r="Z821">
        <f>VLOOKUP(I821,Weather!F:K,3,)</f>
        <v>0.28000000000000003</v>
      </c>
      <c r="AA821">
        <f>VLOOKUP(I821,Weather!F:K,4,)</f>
        <v>0.6</v>
      </c>
      <c r="AB821">
        <f>VLOOKUP(I821,Weather!F:K,5,)</f>
        <v>1038</v>
      </c>
      <c r="AC821">
        <f>VLOOKUP(I821,Weather!F:K,6,)</f>
        <v>1</v>
      </c>
    </row>
    <row r="822" spans="1:29" x14ac:dyDescent="0.25">
      <c r="A822" t="s">
        <v>7</v>
      </c>
      <c r="B822" t="s">
        <v>5</v>
      </c>
      <c r="C822" s="1">
        <v>42052.554166666669</v>
      </c>
      <c r="D822" s="3">
        <f t="shared" si="96"/>
        <v>2015</v>
      </c>
      <c r="E822" s="3">
        <f t="shared" si="99"/>
        <v>2</v>
      </c>
      <c r="F822" s="3">
        <f t="shared" si="100"/>
        <v>13</v>
      </c>
      <c r="G822" s="3">
        <f t="shared" si="101"/>
        <v>17</v>
      </c>
      <c r="H822" s="3" t="str">
        <f t="shared" si="102"/>
        <v>2015213</v>
      </c>
      <c r="I822" s="3" t="str">
        <f t="shared" si="103"/>
        <v>201521317</v>
      </c>
      <c r="J822">
        <v>82</v>
      </c>
      <c r="K822">
        <v>49.2</v>
      </c>
      <c r="L822" t="str">
        <f>VLOOKUP(C822,List!$A$2:$C$2089,3,)</f>
        <v>Canary Wharf</v>
      </c>
      <c r="M822" t="str">
        <f>VLOOKUP(C822,List!$A$2:$C$2089,2,)</f>
        <v>Jubilee</v>
      </c>
      <c r="N822" t="str">
        <f t="shared" si="97"/>
        <v>Canary Wharf|Jubilee</v>
      </c>
      <c r="O822">
        <f>VLOOKUP(N822,Depth!$A$2:$F$427,3,)</f>
        <v>3</v>
      </c>
      <c r="P822">
        <f>VLOOKUP(N822,Depth!$A$2:$F$427,5,)</f>
        <v>84.35</v>
      </c>
      <c r="Q822">
        <f>VLOOKUP(N822,Depth!$A$2:$F$427,6,)</f>
        <v>18.649999999999999</v>
      </c>
      <c r="R822">
        <f>VLOOKUP(L822,longitude_latitude!C:J,7,)</f>
        <v>-1.6134819000000002E-2</v>
      </c>
      <c r="S822">
        <f>VLOOKUP(L822,longitude_latitude!C:J,8,)</f>
        <v>51.502917490000002</v>
      </c>
      <c r="T822">
        <f t="shared" si="98"/>
        <v>-0.83099025167308438</v>
      </c>
      <c r="U822">
        <f>VLOOKUP(M822,LINE!$A$2:$B$13,2,)</f>
        <v>7</v>
      </c>
      <c r="V822">
        <f>VLOOKUP(L822,Entry_exit!B:P,4,)</f>
        <v>93942</v>
      </c>
      <c r="W822">
        <f>2020 - VLOOKUP(L822, age!$A:$D,4,)</f>
        <v>21</v>
      </c>
      <c r="X822">
        <f>VLOOKUP(H822,'air-quality-london-time-of-day'!E:G,3,FALSE)</f>
        <v>13.9</v>
      </c>
      <c r="Y822">
        <f>VLOOKUP(I822,Weather!F:K,2,)</f>
        <v>8.3606557377049739</v>
      </c>
      <c r="Z822">
        <f>VLOOKUP(I822,Weather!F:K,3,)</f>
        <v>0.28000000000000003</v>
      </c>
      <c r="AA822">
        <f>VLOOKUP(I822,Weather!F:K,4,)</f>
        <v>0.6</v>
      </c>
      <c r="AB822">
        <f>VLOOKUP(I822,Weather!F:K,5,)</f>
        <v>1038</v>
      </c>
      <c r="AC822">
        <f>VLOOKUP(I822,Weather!F:K,6,)</f>
        <v>1</v>
      </c>
    </row>
    <row r="823" spans="1:29" x14ac:dyDescent="0.25">
      <c r="A823" t="s">
        <v>7</v>
      </c>
      <c r="B823" t="s">
        <v>5</v>
      </c>
      <c r="C823" s="1">
        <v>42052.554861111108</v>
      </c>
      <c r="D823" s="3">
        <f t="shared" si="96"/>
        <v>2015</v>
      </c>
      <c r="E823" s="3">
        <f t="shared" si="99"/>
        <v>2</v>
      </c>
      <c r="F823" s="3">
        <f t="shared" si="100"/>
        <v>13</v>
      </c>
      <c r="G823" s="3">
        <f t="shared" si="101"/>
        <v>17</v>
      </c>
      <c r="H823" s="3" t="str">
        <f t="shared" si="102"/>
        <v>2015213</v>
      </c>
      <c r="I823" s="3" t="str">
        <f t="shared" si="103"/>
        <v>201521317</v>
      </c>
      <c r="J823">
        <v>88</v>
      </c>
      <c r="K823">
        <v>52.8</v>
      </c>
      <c r="L823" t="str">
        <f>VLOOKUP(C823,List!$A$2:$C$2089,3,)</f>
        <v>Canary Wharf</v>
      </c>
      <c r="M823" t="str">
        <f>VLOOKUP(C823,List!$A$2:$C$2089,2,)</f>
        <v>Jubilee</v>
      </c>
      <c r="N823" t="str">
        <f t="shared" si="97"/>
        <v>Canary Wharf|Jubilee</v>
      </c>
      <c r="O823">
        <f>VLOOKUP(N823,Depth!$A$2:$F$427,3,)</f>
        <v>3</v>
      </c>
      <c r="P823">
        <f>VLOOKUP(N823,Depth!$A$2:$F$427,5,)</f>
        <v>84.35</v>
      </c>
      <c r="Q823">
        <f>VLOOKUP(N823,Depth!$A$2:$F$427,6,)</f>
        <v>18.649999999999999</v>
      </c>
      <c r="R823">
        <f>VLOOKUP(L823,longitude_latitude!C:J,7,)</f>
        <v>-1.6134819000000002E-2</v>
      </c>
      <c r="S823">
        <f>VLOOKUP(L823,longitude_latitude!C:J,8,)</f>
        <v>51.502917490000002</v>
      </c>
      <c r="T823">
        <f t="shared" si="98"/>
        <v>-0.83099025167308438</v>
      </c>
      <c r="U823">
        <f>VLOOKUP(M823,LINE!$A$2:$B$13,2,)</f>
        <v>7</v>
      </c>
      <c r="V823">
        <f>VLOOKUP(L823,Entry_exit!B:P,4,)</f>
        <v>93942</v>
      </c>
      <c r="W823">
        <f>2020 - VLOOKUP(L823, age!$A:$D,4,)</f>
        <v>21</v>
      </c>
      <c r="X823">
        <f>VLOOKUP(H823,'air-quality-london-time-of-day'!E:G,3,FALSE)</f>
        <v>13.9</v>
      </c>
      <c r="Y823">
        <f>VLOOKUP(I823,Weather!F:K,2,)</f>
        <v>8.3606557377049739</v>
      </c>
      <c r="Z823">
        <f>VLOOKUP(I823,Weather!F:K,3,)</f>
        <v>0.28000000000000003</v>
      </c>
      <c r="AA823">
        <f>VLOOKUP(I823,Weather!F:K,4,)</f>
        <v>0.6</v>
      </c>
      <c r="AB823">
        <f>VLOOKUP(I823,Weather!F:K,5,)</f>
        <v>1038</v>
      </c>
      <c r="AC823">
        <f>VLOOKUP(I823,Weather!F:K,6,)</f>
        <v>1</v>
      </c>
    </row>
    <row r="824" spans="1:29" x14ac:dyDescent="0.25">
      <c r="A824" t="s">
        <v>7</v>
      </c>
      <c r="B824" t="s">
        <v>5</v>
      </c>
      <c r="C824" s="1">
        <v>42052.555555555555</v>
      </c>
      <c r="D824" s="3">
        <f t="shared" si="96"/>
        <v>2015</v>
      </c>
      <c r="E824" s="3">
        <f t="shared" si="99"/>
        <v>2</v>
      </c>
      <c r="F824" s="3">
        <f t="shared" si="100"/>
        <v>13</v>
      </c>
      <c r="G824" s="3">
        <f t="shared" si="101"/>
        <v>17</v>
      </c>
      <c r="H824" s="3" t="str">
        <f t="shared" si="102"/>
        <v>2015213</v>
      </c>
      <c r="I824" s="3" t="str">
        <f t="shared" si="103"/>
        <v>201521317</v>
      </c>
      <c r="J824">
        <v>121</v>
      </c>
      <c r="K824">
        <v>72.599999999999994</v>
      </c>
      <c r="L824" t="str">
        <f>VLOOKUP(C824,List!$A$2:$C$2089,3,)</f>
        <v>Canada Water</v>
      </c>
      <c r="M824" t="str">
        <f>VLOOKUP(C824,List!$A$2:$C$2089,2,)</f>
        <v>Jubilee</v>
      </c>
      <c r="N824" t="str">
        <f t="shared" si="97"/>
        <v>Canada Water|Jubilee</v>
      </c>
      <c r="O824">
        <f>VLOOKUP(N824,Depth!$A$2:$F$427,3,)</f>
        <v>5</v>
      </c>
      <c r="P824">
        <f>VLOOKUP(N824,Depth!$A$2:$F$427,5,)</f>
        <v>86.674999999999997</v>
      </c>
      <c r="Q824">
        <f>VLOOKUP(N824,Depth!$A$2:$F$427,6,)</f>
        <v>18.324999999999999</v>
      </c>
      <c r="R824">
        <f>VLOOKUP(L824,longitude_latitude!C:J,7,)</f>
        <v>-4.8105944999999997E-2</v>
      </c>
      <c r="S824">
        <f>VLOOKUP(L824,longitude_latitude!C:J,8,)</f>
        <v>51.497448640000002</v>
      </c>
      <c r="T824">
        <f t="shared" si="98"/>
        <v>-2.4773334319161648</v>
      </c>
      <c r="U824">
        <f>VLOOKUP(M824,LINE!$A$2:$B$13,2,)</f>
        <v>7</v>
      </c>
      <c r="V824">
        <f>VLOOKUP(L824,Entry_exit!B:P,4,)</f>
        <v>18516</v>
      </c>
      <c r="W824">
        <f>2020 - VLOOKUP(L824, age!$A:$D,4,)</f>
        <v>21</v>
      </c>
      <c r="X824">
        <f>VLOOKUP(H824,'air-quality-london-time-of-day'!E:G,3,FALSE)</f>
        <v>13.9</v>
      </c>
      <c r="Y824">
        <f>VLOOKUP(I824,Weather!F:K,2,)</f>
        <v>8.3606557377049739</v>
      </c>
      <c r="Z824">
        <f>VLOOKUP(I824,Weather!F:K,3,)</f>
        <v>0.28000000000000003</v>
      </c>
      <c r="AA824">
        <f>VLOOKUP(I824,Weather!F:K,4,)</f>
        <v>0.6</v>
      </c>
      <c r="AB824">
        <f>VLOOKUP(I824,Weather!F:K,5,)</f>
        <v>1038</v>
      </c>
      <c r="AC824">
        <f>VLOOKUP(I824,Weather!F:K,6,)</f>
        <v>1</v>
      </c>
    </row>
    <row r="825" spans="1:29" x14ac:dyDescent="0.25">
      <c r="A825" t="s">
        <v>7</v>
      </c>
      <c r="B825" t="s">
        <v>5</v>
      </c>
      <c r="C825" s="1">
        <v>42052.556250000001</v>
      </c>
      <c r="D825" s="3">
        <f t="shared" si="96"/>
        <v>2015</v>
      </c>
      <c r="E825" s="3">
        <f t="shared" si="99"/>
        <v>2</v>
      </c>
      <c r="F825" s="3">
        <f t="shared" si="100"/>
        <v>13</v>
      </c>
      <c r="G825" s="3">
        <f t="shared" si="101"/>
        <v>17</v>
      </c>
      <c r="H825" s="3" t="str">
        <f t="shared" si="102"/>
        <v>2015213</v>
      </c>
      <c r="I825" s="3" t="str">
        <f t="shared" si="103"/>
        <v>201521317</v>
      </c>
      <c r="J825">
        <v>121</v>
      </c>
      <c r="K825">
        <v>72.599999999999994</v>
      </c>
      <c r="L825" t="str">
        <f>VLOOKUP(C825,List!$A$2:$C$2089,3,)</f>
        <v>Bermondsey</v>
      </c>
      <c r="M825" t="str">
        <f>VLOOKUP(C825,List!$A$2:$C$2089,2,)</f>
        <v>Jubilee</v>
      </c>
      <c r="N825" t="str">
        <f t="shared" si="97"/>
        <v>Bermondsey|Jubilee</v>
      </c>
      <c r="O825">
        <f>VLOOKUP(N825,Depth!$A$2:$F$427,3,)</f>
        <v>2</v>
      </c>
      <c r="P825">
        <f>VLOOKUP(N825,Depth!$A$2:$F$427,5,)</f>
        <v>87.5</v>
      </c>
      <c r="Q825">
        <f>VLOOKUP(N825,Depth!$A$2:$F$427,6,)</f>
        <v>14.5</v>
      </c>
      <c r="R825">
        <f>VLOOKUP(L825,longitude_latitude!C:J,7,)</f>
        <v>-6.2745892999999997E-2</v>
      </c>
      <c r="S825">
        <f>VLOOKUP(L825,longitude_latitude!C:J,8,)</f>
        <v>51.497189839999997</v>
      </c>
      <c r="T825">
        <f t="shared" si="98"/>
        <v>-3.2312371635013268</v>
      </c>
      <c r="U825">
        <f>VLOOKUP(M825,LINE!$A$2:$B$13,2,)</f>
        <v>7</v>
      </c>
      <c r="V825">
        <f>VLOOKUP(L825,Entry_exit!B:P,4,)</f>
        <v>16248</v>
      </c>
      <c r="W825">
        <f>2020 - VLOOKUP(L825, age!$A:$D,4,)</f>
        <v>21</v>
      </c>
      <c r="X825">
        <f>VLOOKUP(H825,'air-quality-london-time-of-day'!E:G,3,FALSE)</f>
        <v>13.9</v>
      </c>
      <c r="Y825">
        <f>VLOOKUP(I825,Weather!F:K,2,)</f>
        <v>8.3606557377049739</v>
      </c>
      <c r="Z825">
        <f>VLOOKUP(I825,Weather!F:K,3,)</f>
        <v>0.28000000000000003</v>
      </c>
      <c r="AA825">
        <f>VLOOKUP(I825,Weather!F:K,4,)</f>
        <v>0.6</v>
      </c>
      <c r="AB825">
        <f>VLOOKUP(I825,Weather!F:K,5,)</f>
        <v>1038</v>
      </c>
      <c r="AC825">
        <f>VLOOKUP(I825,Weather!F:K,6,)</f>
        <v>1</v>
      </c>
    </row>
    <row r="826" spans="1:29" x14ac:dyDescent="0.25">
      <c r="A826" t="s">
        <v>7</v>
      </c>
      <c r="B826" t="s">
        <v>5</v>
      </c>
      <c r="C826" s="1">
        <v>42052.556944444441</v>
      </c>
      <c r="D826" s="3">
        <f t="shared" si="96"/>
        <v>2015</v>
      </c>
      <c r="E826" s="3">
        <f t="shared" si="99"/>
        <v>2</v>
      </c>
      <c r="F826" s="3">
        <f t="shared" si="100"/>
        <v>13</v>
      </c>
      <c r="G826" s="3">
        <f t="shared" si="101"/>
        <v>17</v>
      </c>
      <c r="H826" s="3" t="str">
        <f t="shared" si="102"/>
        <v>2015213</v>
      </c>
      <c r="I826" s="3" t="str">
        <f t="shared" si="103"/>
        <v>201521317</v>
      </c>
      <c r="J826">
        <v>141</v>
      </c>
      <c r="K826">
        <v>84.6</v>
      </c>
      <c r="L826" t="str">
        <f>VLOOKUP(C826,List!$A$2:$C$2089,3,)</f>
        <v>Bermondsey</v>
      </c>
      <c r="M826" t="str">
        <f>VLOOKUP(C826,List!$A$2:$C$2089,2,)</f>
        <v>Jubilee</v>
      </c>
      <c r="N826" t="str">
        <f t="shared" si="97"/>
        <v>Bermondsey|Jubilee</v>
      </c>
      <c r="O826">
        <f>VLOOKUP(N826,Depth!$A$2:$F$427,3,)</f>
        <v>2</v>
      </c>
      <c r="P826">
        <f>VLOOKUP(N826,Depth!$A$2:$F$427,5,)</f>
        <v>87.5</v>
      </c>
      <c r="Q826">
        <f>VLOOKUP(N826,Depth!$A$2:$F$427,6,)</f>
        <v>14.5</v>
      </c>
      <c r="R826">
        <f>VLOOKUP(L826,longitude_latitude!C:J,7,)</f>
        <v>-6.2745892999999997E-2</v>
      </c>
      <c r="S826">
        <f>VLOOKUP(L826,longitude_latitude!C:J,8,)</f>
        <v>51.497189839999997</v>
      </c>
      <c r="T826">
        <f t="shared" si="98"/>
        <v>-3.2312371635013268</v>
      </c>
      <c r="U826">
        <f>VLOOKUP(M826,LINE!$A$2:$B$13,2,)</f>
        <v>7</v>
      </c>
      <c r="V826">
        <f>VLOOKUP(L826,Entry_exit!B:P,4,)</f>
        <v>16248</v>
      </c>
      <c r="W826">
        <f>2020 - VLOOKUP(L826, age!$A:$D,4,)</f>
        <v>21</v>
      </c>
      <c r="X826">
        <f>VLOOKUP(H826,'air-quality-london-time-of-day'!E:G,3,FALSE)</f>
        <v>13.9</v>
      </c>
      <c r="Y826">
        <f>VLOOKUP(I826,Weather!F:K,2,)</f>
        <v>8.3606557377049739</v>
      </c>
      <c r="Z826">
        <f>VLOOKUP(I826,Weather!F:K,3,)</f>
        <v>0.28000000000000003</v>
      </c>
      <c r="AA826">
        <f>VLOOKUP(I826,Weather!F:K,4,)</f>
        <v>0.6</v>
      </c>
      <c r="AB826">
        <f>VLOOKUP(I826,Weather!F:K,5,)</f>
        <v>1038</v>
      </c>
      <c r="AC826">
        <f>VLOOKUP(I826,Weather!F:K,6,)</f>
        <v>1</v>
      </c>
    </row>
    <row r="827" spans="1:29" x14ac:dyDescent="0.25">
      <c r="A827" t="s">
        <v>7</v>
      </c>
      <c r="B827" t="s">
        <v>5</v>
      </c>
      <c r="C827" s="1">
        <v>42052.557638888888</v>
      </c>
      <c r="D827" s="3">
        <f t="shared" si="96"/>
        <v>2015</v>
      </c>
      <c r="E827" s="3">
        <f t="shared" si="99"/>
        <v>2</v>
      </c>
      <c r="F827" s="3">
        <f t="shared" si="100"/>
        <v>13</v>
      </c>
      <c r="G827" s="3">
        <f t="shared" si="101"/>
        <v>17</v>
      </c>
      <c r="H827" s="3" t="str">
        <f t="shared" si="102"/>
        <v>2015213</v>
      </c>
      <c r="I827" s="3" t="str">
        <f t="shared" si="103"/>
        <v>201521317</v>
      </c>
      <c r="J827">
        <v>137</v>
      </c>
      <c r="K827">
        <v>82.2</v>
      </c>
      <c r="L827" t="str">
        <f>VLOOKUP(C827,List!$A$2:$C$2089,3,)</f>
        <v>Bermondsey</v>
      </c>
      <c r="M827" t="str">
        <f>VLOOKUP(C827,List!$A$2:$C$2089,2,)</f>
        <v>Jubilee</v>
      </c>
      <c r="N827" t="str">
        <f t="shared" si="97"/>
        <v>Bermondsey|Jubilee</v>
      </c>
      <c r="O827">
        <f>VLOOKUP(N827,Depth!$A$2:$F$427,3,)</f>
        <v>2</v>
      </c>
      <c r="P827">
        <f>VLOOKUP(N827,Depth!$A$2:$F$427,5,)</f>
        <v>87.5</v>
      </c>
      <c r="Q827">
        <f>VLOOKUP(N827,Depth!$A$2:$F$427,6,)</f>
        <v>14.5</v>
      </c>
      <c r="R827">
        <f>VLOOKUP(L827,longitude_latitude!C:J,7,)</f>
        <v>-6.2745892999999997E-2</v>
      </c>
      <c r="S827">
        <f>VLOOKUP(L827,longitude_latitude!C:J,8,)</f>
        <v>51.497189839999997</v>
      </c>
      <c r="T827">
        <f t="shared" si="98"/>
        <v>-3.2312371635013268</v>
      </c>
      <c r="U827">
        <f>VLOOKUP(M827,LINE!$A$2:$B$13,2,)</f>
        <v>7</v>
      </c>
      <c r="V827">
        <f>VLOOKUP(L827,Entry_exit!B:P,4,)</f>
        <v>16248</v>
      </c>
      <c r="W827">
        <f>2020 - VLOOKUP(L827, age!$A:$D,4,)</f>
        <v>21</v>
      </c>
      <c r="X827">
        <f>VLOOKUP(H827,'air-quality-london-time-of-day'!E:G,3,FALSE)</f>
        <v>13.9</v>
      </c>
      <c r="Y827">
        <f>VLOOKUP(I827,Weather!F:K,2,)</f>
        <v>8.3606557377049739</v>
      </c>
      <c r="Z827">
        <f>VLOOKUP(I827,Weather!F:K,3,)</f>
        <v>0.28000000000000003</v>
      </c>
      <c r="AA827">
        <f>VLOOKUP(I827,Weather!F:K,4,)</f>
        <v>0.6</v>
      </c>
      <c r="AB827">
        <f>VLOOKUP(I827,Weather!F:K,5,)</f>
        <v>1038</v>
      </c>
      <c r="AC827">
        <f>VLOOKUP(I827,Weather!F:K,6,)</f>
        <v>1</v>
      </c>
    </row>
    <row r="828" spans="1:29" x14ac:dyDescent="0.25">
      <c r="A828" t="s">
        <v>7</v>
      </c>
      <c r="B828" t="s">
        <v>5</v>
      </c>
      <c r="C828" s="1">
        <v>42052.558333333334</v>
      </c>
      <c r="D828" s="3">
        <f t="shared" si="96"/>
        <v>2015</v>
      </c>
      <c r="E828" s="3">
        <f t="shared" si="99"/>
        <v>2</v>
      </c>
      <c r="F828" s="3">
        <f t="shared" si="100"/>
        <v>13</v>
      </c>
      <c r="G828" s="3">
        <f t="shared" si="101"/>
        <v>17</v>
      </c>
      <c r="H828" s="3" t="str">
        <f t="shared" si="102"/>
        <v>2015213</v>
      </c>
      <c r="I828" s="3" t="str">
        <f t="shared" si="103"/>
        <v>201521317</v>
      </c>
      <c r="J828">
        <v>162</v>
      </c>
      <c r="K828">
        <v>97.2</v>
      </c>
      <c r="L828" t="str">
        <f>VLOOKUP(C828,List!$A$2:$C$2089,3,)</f>
        <v>London Bridge</v>
      </c>
      <c r="M828" t="str">
        <f>VLOOKUP(C828,List!$A$2:$C$2089,2,)</f>
        <v>Jubilee</v>
      </c>
      <c r="N828" t="str">
        <f t="shared" si="97"/>
        <v>London Bridge|Jubilee</v>
      </c>
      <c r="O828">
        <f>VLOOKUP(N828,Depth!$A$2:$F$427,3,)</f>
        <v>4</v>
      </c>
      <c r="P828">
        <f>VLOOKUP(N828,Depth!$A$2:$F$427,5,)</f>
        <v>76.8</v>
      </c>
      <c r="Q828">
        <f>VLOOKUP(N828,Depth!$A$2:$F$427,6,)</f>
        <v>27.2</v>
      </c>
      <c r="R828">
        <f>VLOOKUP(L828,longitude_latitude!C:J,7,)</f>
        <v>-8.8037807999999995E-2</v>
      </c>
      <c r="S828">
        <f>VLOOKUP(L828,longitude_latitude!C:J,8,)</f>
        <v>51.504553719999997</v>
      </c>
      <c r="T828">
        <f t="shared" si="98"/>
        <v>-4.5343480115270456</v>
      </c>
      <c r="U828">
        <f>VLOOKUP(M828,LINE!$A$2:$B$13,2,)</f>
        <v>7</v>
      </c>
      <c r="V828">
        <f>VLOOKUP(L828,Entry_exit!B:P,4,)</f>
        <v>115478</v>
      </c>
      <c r="W828">
        <f>2020 - VLOOKUP(L828, age!$A:$D,4,)</f>
        <v>21</v>
      </c>
      <c r="X828">
        <f>VLOOKUP(H828,'air-quality-london-time-of-day'!E:G,3,FALSE)</f>
        <v>13.9</v>
      </c>
      <c r="Y828">
        <f>VLOOKUP(I828,Weather!F:K,2,)</f>
        <v>8.3606557377049739</v>
      </c>
      <c r="Z828">
        <f>VLOOKUP(I828,Weather!F:K,3,)</f>
        <v>0.28000000000000003</v>
      </c>
      <c r="AA828">
        <f>VLOOKUP(I828,Weather!F:K,4,)</f>
        <v>0.6</v>
      </c>
      <c r="AB828">
        <f>VLOOKUP(I828,Weather!F:K,5,)</f>
        <v>1038</v>
      </c>
      <c r="AC828">
        <f>VLOOKUP(I828,Weather!F:K,6,)</f>
        <v>1</v>
      </c>
    </row>
    <row r="829" spans="1:29" x14ac:dyDescent="0.25">
      <c r="A829" t="s">
        <v>7</v>
      </c>
      <c r="B829" t="s">
        <v>5</v>
      </c>
      <c r="C829" s="1">
        <v>42052.559027777781</v>
      </c>
      <c r="D829" s="3">
        <f t="shared" si="96"/>
        <v>2015</v>
      </c>
      <c r="E829" s="3">
        <f t="shared" si="99"/>
        <v>2</v>
      </c>
      <c r="F829" s="3">
        <f t="shared" si="100"/>
        <v>13</v>
      </c>
      <c r="G829" s="3">
        <f t="shared" si="101"/>
        <v>17</v>
      </c>
      <c r="H829" s="3" t="str">
        <f t="shared" si="102"/>
        <v>2015213</v>
      </c>
      <c r="I829" s="3" t="str">
        <f t="shared" si="103"/>
        <v>201521317</v>
      </c>
      <c r="J829">
        <v>186</v>
      </c>
      <c r="K829">
        <v>111.6</v>
      </c>
      <c r="L829" t="str">
        <f>VLOOKUP(C829,List!$A$2:$C$2089,3,)</f>
        <v>London Bridge</v>
      </c>
      <c r="M829" t="str">
        <f>VLOOKUP(C829,List!$A$2:$C$2089,2,)</f>
        <v>Jubilee</v>
      </c>
      <c r="N829" t="str">
        <f t="shared" si="97"/>
        <v>London Bridge|Jubilee</v>
      </c>
      <c r="O829">
        <f>VLOOKUP(N829,Depth!$A$2:$F$427,3,)</f>
        <v>4</v>
      </c>
      <c r="P829">
        <f>VLOOKUP(N829,Depth!$A$2:$F$427,5,)</f>
        <v>76.8</v>
      </c>
      <c r="Q829">
        <f>VLOOKUP(N829,Depth!$A$2:$F$427,6,)</f>
        <v>27.2</v>
      </c>
      <c r="R829">
        <f>VLOOKUP(L829,longitude_latitude!C:J,7,)</f>
        <v>-8.8037807999999995E-2</v>
      </c>
      <c r="S829">
        <f>VLOOKUP(L829,longitude_latitude!C:J,8,)</f>
        <v>51.504553719999997</v>
      </c>
      <c r="T829">
        <f t="shared" si="98"/>
        <v>-4.5343480115270456</v>
      </c>
      <c r="U829">
        <f>VLOOKUP(M829,LINE!$A$2:$B$13,2,)</f>
        <v>7</v>
      </c>
      <c r="V829">
        <f>VLOOKUP(L829,Entry_exit!B:P,4,)</f>
        <v>115478</v>
      </c>
      <c r="W829">
        <f>2020 - VLOOKUP(L829, age!$A:$D,4,)</f>
        <v>21</v>
      </c>
      <c r="X829">
        <f>VLOOKUP(H829,'air-quality-london-time-of-day'!E:G,3,FALSE)</f>
        <v>13.9</v>
      </c>
      <c r="Y829">
        <f>VLOOKUP(I829,Weather!F:K,2,)</f>
        <v>8.3606557377049739</v>
      </c>
      <c r="Z829">
        <f>VLOOKUP(I829,Weather!F:K,3,)</f>
        <v>0.28000000000000003</v>
      </c>
      <c r="AA829">
        <f>VLOOKUP(I829,Weather!F:K,4,)</f>
        <v>0.6</v>
      </c>
      <c r="AB829">
        <f>VLOOKUP(I829,Weather!F:K,5,)</f>
        <v>1038</v>
      </c>
      <c r="AC829">
        <f>VLOOKUP(I829,Weather!F:K,6,)</f>
        <v>1</v>
      </c>
    </row>
    <row r="830" spans="1:29" x14ac:dyDescent="0.25">
      <c r="A830" t="s">
        <v>7</v>
      </c>
      <c r="B830" t="s">
        <v>5</v>
      </c>
      <c r="C830" s="1">
        <v>42052.55972222222</v>
      </c>
      <c r="D830" s="3">
        <f t="shared" si="96"/>
        <v>2015</v>
      </c>
      <c r="E830" s="3">
        <f t="shared" si="99"/>
        <v>2</v>
      </c>
      <c r="F830" s="3">
        <f t="shared" si="100"/>
        <v>13</v>
      </c>
      <c r="G830" s="3">
        <f t="shared" si="101"/>
        <v>17</v>
      </c>
      <c r="H830" s="3" t="str">
        <f t="shared" si="102"/>
        <v>2015213</v>
      </c>
      <c r="I830" s="3" t="str">
        <f t="shared" si="103"/>
        <v>201521317</v>
      </c>
      <c r="J830">
        <v>157</v>
      </c>
      <c r="K830">
        <v>94.2</v>
      </c>
      <c r="L830" t="str">
        <f>VLOOKUP(C830,List!$A$2:$C$2089,3,)</f>
        <v>Southwark</v>
      </c>
      <c r="M830" t="str">
        <f>VLOOKUP(C830,List!$A$2:$C$2089,2,)</f>
        <v>Jubilee</v>
      </c>
      <c r="N830" t="str">
        <f t="shared" si="97"/>
        <v>Southwark|Jubilee</v>
      </c>
      <c r="O830">
        <f>VLOOKUP(N830,Depth!$A$2:$F$427,3,)</f>
        <v>4</v>
      </c>
      <c r="P830">
        <f>VLOOKUP(N830,Depth!$A$2:$F$427,5,)</f>
        <v>79.510000000000005</v>
      </c>
      <c r="Q830">
        <f>VLOOKUP(N830,Depth!$A$2:$F$427,6,)</f>
        <v>24.49</v>
      </c>
      <c r="R830">
        <f>VLOOKUP(L830,longitude_latitude!C:J,7,)</f>
        <v>-0.103788452</v>
      </c>
      <c r="S830">
        <f>VLOOKUP(L830,longitude_latitude!C:J,8,)</f>
        <v>51.503776459999997</v>
      </c>
      <c r="T830">
        <f t="shared" si="98"/>
        <v>-5.3454972309374398</v>
      </c>
      <c r="U830">
        <f>VLOOKUP(M830,LINE!$A$2:$B$13,2,)</f>
        <v>7</v>
      </c>
      <c r="V830">
        <f>VLOOKUP(L830,Entry_exit!B:P,4,)</f>
        <v>31508</v>
      </c>
      <c r="W830">
        <f>2020 - VLOOKUP(L830, age!$A:$D,4,)</f>
        <v>21</v>
      </c>
      <c r="X830">
        <f>VLOOKUP(H830,'air-quality-london-time-of-day'!E:G,3,FALSE)</f>
        <v>13.9</v>
      </c>
      <c r="Y830">
        <f>VLOOKUP(I830,Weather!F:K,2,)</f>
        <v>8.3606557377049739</v>
      </c>
      <c r="Z830">
        <f>VLOOKUP(I830,Weather!F:K,3,)</f>
        <v>0.28000000000000003</v>
      </c>
      <c r="AA830">
        <f>VLOOKUP(I830,Weather!F:K,4,)</f>
        <v>0.6</v>
      </c>
      <c r="AB830">
        <f>VLOOKUP(I830,Weather!F:K,5,)</f>
        <v>1038</v>
      </c>
      <c r="AC830">
        <f>VLOOKUP(I830,Weather!F:K,6,)</f>
        <v>1</v>
      </c>
    </row>
    <row r="831" spans="1:29" x14ac:dyDescent="0.25">
      <c r="A831" t="s">
        <v>7</v>
      </c>
      <c r="B831" t="s">
        <v>5</v>
      </c>
      <c r="C831" s="1">
        <v>42052.560416666667</v>
      </c>
      <c r="D831" s="3">
        <f t="shared" si="96"/>
        <v>2015</v>
      </c>
      <c r="E831" s="3">
        <f t="shared" si="99"/>
        <v>2</v>
      </c>
      <c r="F831" s="3">
        <f t="shared" si="100"/>
        <v>13</v>
      </c>
      <c r="G831" s="3">
        <f t="shared" si="101"/>
        <v>17</v>
      </c>
      <c r="H831" s="3" t="str">
        <f t="shared" si="102"/>
        <v>2015213</v>
      </c>
      <c r="I831" s="3" t="str">
        <f t="shared" si="103"/>
        <v>201521317</v>
      </c>
      <c r="J831">
        <v>174</v>
      </c>
      <c r="K831">
        <v>104.4</v>
      </c>
      <c r="L831" t="str">
        <f>VLOOKUP(C831,List!$A$2:$C$2089,3,)</f>
        <v>Waterloo</v>
      </c>
      <c r="M831" t="str">
        <f>VLOOKUP(C831,List!$A$2:$C$2089,2,)</f>
        <v>Jubilee</v>
      </c>
      <c r="N831" t="str">
        <f t="shared" si="97"/>
        <v>Waterloo|Jubilee</v>
      </c>
      <c r="O831">
        <f>VLOOKUP(N831,Depth!$A$2:$F$427,3,)</f>
        <v>4</v>
      </c>
      <c r="P831">
        <f>VLOOKUP(N831,Depth!$A$2:$F$427,5,)</f>
        <v>73.98</v>
      </c>
      <c r="Q831">
        <f>VLOOKUP(N831,Depth!$A$2:$F$427,6,)</f>
        <v>30.02</v>
      </c>
      <c r="R831">
        <f>VLOOKUP(L831,longitude_latitude!C:J,7,)</f>
        <v>-0.112818812</v>
      </c>
      <c r="S831">
        <f>VLOOKUP(L831,longitude_latitude!C:J,8,)</f>
        <v>51.502914179999998</v>
      </c>
      <c r="T831">
        <f t="shared" si="98"/>
        <v>-5.8104975923255537</v>
      </c>
      <c r="U831">
        <f>VLOOKUP(M831,LINE!$A$2:$B$13,2,)</f>
        <v>7</v>
      </c>
      <c r="V831">
        <f>VLOOKUP(L831,Entry_exit!B:P,4,)</f>
        <v>147259</v>
      </c>
      <c r="W831">
        <f>2020 - VLOOKUP(L831, age!$A:$D,4,)</f>
        <v>114</v>
      </c>
      <c r="X831">
        <f>VLOOKUP(H831,'air-quality-london-time-of-day'!E:G,3,FALSE)</f>
        <v>13.9</v>
      </c>
      <c r="Y831">
        <f>VLOOKUP(I831,Weather!F:K,2,)</f>
        <v>8.3606557377049739</v>
      </c>
      <c r="Z831">
        <f>VLOOKUP(I831,Weather!F:K,3,)</f>
        <v>0.28000000000000003</v>
      </c>
      <c r="AA831">
        <f>VLOOKUP(I831,Weather!F:K,4,)</f>
        <v>0.6</v>
      </c>
      <c r="AB831">
        <f>VLOOKUP(I831,Weather!F:K,5,)</f>
        <v>1038</v>
      </c>
      <c r="AC831">
        <f>VLOOKUP(I831,Weather!F:K,6,)</f>
        <v>1</v>
      </c>
    </row>
    <row r="832" spans="1:29" x14ac:dyDescent="0.25">
      <c r="A832" t="s">
        <v>7</v>
      </c>
      <c r="B832" t="s">
        <v>5</v>
      </c>
      <c r="C832" s="1">
        <v>42052.561111111114</v>
      </c>
      <c r="D832" s="3">
        <f t="shared" ref="D832:D895" si="104">YEAR(C832)</f>
        <v>2015</v>
      </c>
      <c r="E832" s="3">
        <f t="shared" si="99"/>
        <v>2</v>
      </c>
      <c r="F832" s="3">
        <f t="shared" si="100"/>
        <v>13</v>
      </c>
      <c r="G832" s="3">
        <f t="shared" si="101"/>
        <v>17</v>
      </c>
      <c r="H832" s="3" t="str">
        <f t="shared" si="102"/>
        <v>2015213</v>
      </c>
      <c r="I832" s="3" t="str">
        <f t="shared" si="103"/>
        <v>201521317</v>
      </c>
      <c r="J832">
        <v>167</v>
      </c>
      <c r="K832">
        <v>100.2</v>
      </c>
      <c r="L832" t="str">
        <f>VLOOKUP(C832,List!$A$2:$C$2089,3,)</f>
        <v>Westminster</v>
      </c>
      <c r="M832" t="str">
        <f>VLOOKUP(C832,List!$A$2:$C$2089,2,)</f>
        <v>Jubilee</v>
      </c>
      <c r="N832" t="str">
        <f t="shared" ref="N832:N895" si="105">L832&amp;"|"&amp;M832</f>
        <v>Westminster|Jubilee</v>
      </c>
      <c r="O832">
        <f>VLOOKUP(N832,Depth!$A$2:$F$427,3,)</f>
        <v>6</v>
      </c>
      <c r="P832">
        <f>VLOOKUP(N832,Depth!$A$2:$F$427,5,)</f>
        <v>79.295000000000002</v>
      </c>
      <c r="Q832">
        <f>VLOOKUP(N832,Depth!$A$2:$F$427,6,)</f>
        <v>26.704999999999998</v>
      </c>
      <c r="R832">
        <f>VLOOKUP(L832,longitude_latitude!C:J,7,)</f>
        <v>-0.124052209</v>
      </c>
      <c r="S832">
        <f>VLOOKUP(L832,longitude_latitude!C:J,8,)</f>
        <v>51.500453110000002</v>
      </c>
      <c r="T832">
        <f t="shared" ref="T832:T895" si="106">R832*S832</f>
        <v>-6.3887449727964203</v>
      </c>
      <c r="U832">
        <f>VLOOKUP(M832,LINE!$A$2:$B$13,2,)</f>
        <v>7</v>
      </c>
      <c r="V832">
        <f>VLOOKUP(L832,Entry_exit!B:P,4,)</f>
        <v>37844</v>
      </c>
      <c r="W832">
        <f>2020 - VLOOKUP(L832, age!$A:$D,4,)</f>
        <v>152</v>
      </c>
      <c r="X832">
        <f>VLOOKUP(H832,'air-quality-london-time-of-day'!E:G,3,FALSE)</f>
        <v>13.9</v>
      </c>
      <c r="Y832">
        <f>VLOOKUP(I832,Weather!F:K,2,)</f>
        <v>8.3606557377049739</v>
      </c>
      <c r="Z832">
        <f>VLOOKUP(I832,Weather!F:K,3,)</f>
        <v>0.28000000000000003</v>
      </c>
      <c r="AA832">
        <f>VLOOKUP(I832,Weather!F:K,4,)</f>
        <v>0.6</v>
      </c>
      <c r="AB832">
        <f>VLOOKUP(I832,Weather!F:K,5,)</f>
        <v>1038</v>
      </c>
      <c r="AC832">
        <f>VLOOKUP(I832,Weather!F:K,6,)</f>
        <v>1</v>
      </c>
    </row>
    <row r="833" spans="1:29" x14ac:dyDescent="0.25">
      <c r="A833" t="s">
        <v>7</v>
      </c>
      <c r="B833" t="s">
        <v>5</v>
      </c>
      <c r="C833" s="1">
        <v>42052.561805555553</v>
      </c>
      <c r="D833" s="3">
        <f t="shared" si="104"/>
        <v>2015</v>
      </c>
      <c r="E833" s="3">
        <f t="shared" si="99"/>
        <v>2</v>
      </c>
      <c r="F833" s="3">
        <f t="shared" si="100"/>
        <v>13</v>
      </c>
      <c r="G833" s="3">
        <f t="shared" si="101"/>
        <v>17</v>
      </c>
      <c r="H833" s="3" t="str">
        <f t="shared" si="102"/>
        <v>2015213</v>
      </c>
      <c r="I833" s="3" t="str">
        <f t="shared" si="103"/>
        <v>201521317</v>
      </c>
      <c r="J833">
        <v>167</v>
      </c>
      <c r="K833">
        <v>100.2</v>
      </c>
      <c r="L833" t="str">
        <f>VLOOKUP(C833,List!$A$2:$C$2089,3,)</f>
        <v>Westminster</v>
      </c>
      <c r="M833" t="str">
        <f>VLOOKUP(C833,List!$A$2:$C$2089,2,)</f>
        <v>Jubilee</v>
      </c>
      <c r="N833" t="str">
        <f t="shared" si="105"/>
        <v>Westminster|Jubilee</v>
      </c>
      <c r="O833">
        <f>VLOOKUP(N833,Depth!$A$2:$F$427,3,)</f>
        <v>6</v>
      </c>
      <c r="P833">
        <f>VLOOKUP(N833,Depth!$A$2:$F$427,5,)</f>
        <v>79.295000000000002</v>
      </c>
      <c r="Q833">
        <f>VLOOKUP(N833,Depth!$A$2:$F$427,6,)</f>
        <v>26.704999999999998</v>
      </c>
      <c r="R833">
        <f>VLOOKUP(L833,longitude_latitude!C:J,7,)</f>
        <v>-0.124052209</v>
      </c>
      <c r="S833">
        <f>VLOOKUP(L833,longitude_latitude!C:J,8,)</f>
        <v>51.500453110000002</v>
      </c>
      <c r="T833">
        <f t="shared" si="106"/>
        <v>-6.3887449727964203</v>
      </c>
      <c r="U833">
        <f>VLOOKUP(M833,LINE!$A$2:$B$13,2,)</f>
        <v>7</v>
      </c>
      <c r="V833">
        <f>VLOOKUP(L833,Entry_exit!B:P,4,)</f>
        <v>37844</v>
      </c>
      <c r="W833">
        <f>2020 - VLOOKUP(L833, age!$A:$D,4,)</f>
        <v>152</v>
      </c>
      <c r="X833">
        <f>VLOOKUP(H833,'air-quality-london-time-of-day'!E:G,3,FALSE)</f>
        <v>13.9</v>
      </c>
      <c r="Y833">
        <f>VLOOKUP(I833,Weather!F:K,2,)</f>
        <v>8.3606557377049739</v>
      </c>
      <c r="Z833">
        <f>VLOOKUP(I833,Weather!F:K,3,)</f>
        <v>0.28000000000000003</v>
      </c>
      <c r="AA833">
        <f>VLOOKUP(I833,Weather!F:K,4,)</f>
        <v>0.6</v>
      </c>
      <c r="AB833">
        <f>VLOOKUP(I833,Weather!F:K,5,)</f>
        <v>1038</v>
      </c>
      <c r="AC833">
        <f>VLOOKUP(I833,Weather!F:K,6,)</f>
        <v>1</v>
      </c>
    </row>
    <row r="834" spans="1:29" x14ac:dyDescent="0.25">
      <c r="A834" t="s">
        <v>7</v>
      </c>
      <c r="B834" t="s">
        <v>5</v>
      </c>
      <c r="C834" s="1">
        <v>42052.5625</v>
      </c>
      <c r="D834" s="3">
        <f t="shared" si="104"/>
        <v>2015</v>
      </c>
      <c r="E834" s="3">
        <f t="shared" si="99"/>
        <v>2</v>
      </c>
      <c r="F834" s="3">
        <f t="shared" si="100"/>
        <v>13</v>
      </c>
      <c r="G834" s="3">
        <f t="shared" si="101"/>
        <v>17</v>
      </c>
      <c r="H834" s="3" t="str">
        <f t="shared" si="102"/>
        <v>2015213</v>
      </c>
      <c r="I834" s="3" t="str">
        <f t="shared" si="103"/>
        <v>201521317</v>
      </c>
      <c r="J834">
        <v>169</v>
      </c>
      <c r="K834">
        <v>101.4</v>
      </c>
      <c r="L834" t="str">
        <f>VLOOKUP(C834,List!$A$2:$C$2089,3,)</f>
        <v>Green Park</v>
      </c>
      <c r="M834" t="str">
        <f>VLOOKUP(C834,List!$A$2:$C$2089,2,)</f>
        <v>Jubilee</v>
      </c>
      <c r="N834" t="str">
        <f t="shared" si="105"/>
        <v>Green Park|Jubilee</v>
      </c>
      <c r="O834">
        <f>VLOOKUP(N834,Depth!$A$2:$F$427,3,)</f>
        <v>18</v>
      </c>
      <c r="P834">
        <f>VLOOKUP(N834,Depth!$A$2:$F$427,5,)</f>
        <v>87</v>
      </c>
      <c r="Q834">
        <f>VLOOKUP(N834,Depth!$A$2:$F$427,6,)</f>
        <v>31</v>
      </c>
      <c r="R834">
        <f>VLOOKUP(L834,longitude_latitude!C:J,7,)</f>
        <v>-0.140937126</v>
      </c>
      <c r="S834">
        <f>VLOOKUP(L834,longitude_latitude!C:J,8,)</f>
        <v>51.506357469999998</v>
      </c>
      <c r="T834">
        <f t="shared" si="106"/>
        <v>-7.2591579925504304</v>
      </c>
      <c r="U834">
        <f>VLOOKUP(M834,LINE!$A$2:$B$13,2,)</f>
        <v>7</v>
      </c>
      <c r="V834">
        <f>VLOOKUP(L834,Entry_exit!B:P,4,)</f>
        <v>59805</v>
      </c>
      <c r="W834">
        <f>2020 - VLOOKUP(L834, age!$A:$D,4,)</f>
        <v>114</v>
      </c>
      <c r="X834">
        <f>VLOOKUP(H834,'air-quality-london-time-of-day'!E:G,3,FALSE)</f>
        <v>13.9</v>
      </c>
      <c r="Y834">
        <f>VLOOKUP(I834,Weather!F:K,2,)</f>
        <v>8.3606557377049739</v>
      </c>
      <c r="Z834">
        <f>VLOOKUP(I834,Weather!F:K,3,)</f>
        <v>0.28000000000000003</v>
      </c>
      <c r="AA834">
        <f>VLOOKUP(I834,Weather!F:K,4,)</f>
        <v>0.6</v>
      </c>
      <c r="AB834">
        <f>VLOOKUP(I834,Weather!F:K,5,)</f>
        <v>1038</v>
      </c>
      <c r="AC834">
        <f>VLOOKUP(I834,Weather!F:K,6,)</f>
        <v>1</v>
      </c>
    </row>
    <row r="835" spans="1:29" x14ac:dyDescent="0.25">
      <c r="A835" t="s">
        <v>7</v>
      </c>
      <c r="B835" t="s">
        <v>5</v>
      </c>
      <c r="C835" s="1">
        <v>42052.563194444447</v>
      </c>
      <c r="D835" s="3">
        <f t="shared" si="104"/>
        <v>2015</v>
      </c>
      <c r="E835" s="3">
        <f t="shared" ref="E835:E898" si="107">MONTH(C835)</f>
        <v>2</v>
      </c>
      <c r="F835" s="3">
        <f t="shared" ref="F835:F898" si="108">HOUR(C835)</f>
        <v>13</v>
      </c>
      <c r="G835" s="3">
        <f t="shared" ref="G835:G898" si="109">DAY(C835)</f>
        <v>17</v>
      </c>
      <c r="H835" s="3" t="str">
        <f t="shared" ref="H835:H898" si="110">D835&amp;E835&amp;F835</f>
        <v>2015213</v>
      </c>
      <c r="I835" s="3" t="str">
        <f t="shared" ref="I835:I898" si="111">D835&amp;E835&amp;F835&amp;G835</f>
        <v>201521317</v>
      </c>
      <c r="J835">
        <v>168</v>
      </c>
      <c r="K835">
        <v>100.8</v>
      </c>
      <c r="L835" t="str">
        <f>VLOOKUP(C835,List!$A$2:$C$2089,3,)</f>
        <v>Green Park</v>
      </c>
      <c r="M835" t="str">
        <f>VLOOKUP(C835,List!$A$2:$C$2089,2,)</f>
        <v>Jubilee</v>
      </c>
      <c r="N835" t="str">
        <f t="shared" si="105"/>
        <v>Green Park|Jubilee</v>
      </c>
      <c r="O835">
        <f>VLOOKUP(N835,Depth!$A$2:$F$427,3,)</f>
        <v>18</v>
      </c>
      <c r="P835">
        <f>VLOOKUP(N835,Depth!$A$2:$F$427,5,)</f>
        <v>87</v>
      </c>
      <c r="Q835">
        <f>VLOOKUP(N835,Depth!$A$2:$F$427,6,)</f>
        <v>31</v>
      </c>
      <c r="R835">
        <f>VLOOKUP(L835,longitude_latitude!C:J,7,)</f>
        <v>-0.140937126</v>
      </c>
      <c r="S835">
        <f>VLOOKUP(L835,longitude_latitude!C:J,8,)</f>
        <v>51.506357469999998</v>
      </c>
      <c r="T835">
        <f t="shared" si="106"/>
        <v>-7.2591579925504304</v>
      </c>
      <c r="U835">
        <f>VLOOKUP(M835,LINE!$A$2:$B$13,2,)</f>
        <v>7</v>
      </c>
      <c r="V835">
        <f>VLOOKUP(L835,Entry_exit!B:P,4,)</f>
        <v>59805</v>
      </c>
      <c r="W835">
        <f>2020 - VLOOKUP(L835, age!$A:$D,4,)</f>
        <v>114</v>
      </c>
      <c r="X835">
        <f>VLOOKUP(H835,'air-quality-london-time-of-day'!E:G,3,FALSE)</f>
        <v>13.9</v>
      </c>
      <c r="Y835">
        <f>VLOOKUP(I835,Weather!F:K,2,)</f>
        <v>8.3606557377049739</v>
      </c>
      <c r="Z835">
        <f>VLOOKUP(I835,Weather!F:K,3,)</f>
        <v>0.28000000000000003</v>
      </c>
      <c r="AA835">
        <f>VLOOKUP(I835,Weather!F:K,4,)</f>
        <v>0.6</v>
      </c>
      <c r="AB835">
        <f>VLOOKUP(I835,Weather!F:K,5,)</f>
        <v>1038</v>
      </c>
      <c r="AC835">
        <f>VLOOKUP(I835,Weather!F:K,6,)</f>
        <v>1</v>
      </c>
    </row>
    <row r="836" spans="1:29" x14ac:dyDescent="0.25">
      <c r="A836" t="s">
        <v>7</v>
      </c>
      <c r="B836" t="s">
        <v>5</v>
      </c>
      <c r="C836" s="1">
        <v>42052.563888888886</v>
      </c>
      <c r="D836" s="3">
        <f t="shared" si="104"/>
        <v>2015</v>
      </c>
      <c r="E836" s="3">
        <f t="shared" si="107"/>
        <v>2</v>
      </c>
      <c r="F836" s="3">
        <f t="shared" si="108"/>
        <v>13</v>
      </c>
      <c r="G836" s="3">
        <f t="shared" si="109"/>
        <v>17</v>
      </c>
      <c r="H836" s="3" t="str">
        <f t="shared" si="110"/>
        <v>2015213</v>
      </c>
      <c r="I836" s="3" t="str">
        <f t="shared" si="111"/>
        <v>201521317</v>
      </c>
      <c r="J836">
        <v>157</v>
      </c>
      <c r="K836">
        <v>94.2</v>
      </c>
      <c r="L836" t="str">
        <f>VLOOKUP(C836,List!$A$2:$C$2089,3,)</f>
        <v>Green Park</v>
      </c>
      <c r="M836" t="str">
        <f>VLOOKUP(C836,List!$A$2:$C$2089,2,)</f>
        <v>Jubilee</v>
      </c>
      <c r="N836" t="str">
        <f t="shared" si="105"/>
        <v>Green Park|Jubilee</v>
      </c>
      <c r="O836">
        <f>VLOOKUP(N836,Depth!$A$2:$F$427,3,)</f>
        <v>18</v>
      </c>
      <c r="P836">
        <f>VLOOKUP(N836,Depth!$A$2:$F$427,5,)</f>
        <v>87</v>
      </c>
      <c r="Q836">
        <f>VLOOKUP(N836,Depth!$A$2:$F$427,6,)</f>
        <v>31</v>
      </c>
      <c r="R836">
        <f>VLOOKUP(L836,longitude_latitude!C:J,7,)</f>
        <v>-0.140937126</v>
      </c>
      <c r="S836">
        <f>VLOOKUP(L836,longitude_latitude!C:J,8,)</f>
        <v>51.506357469999998</v>
      </c>
      <c r="T836">
        <f t="shared" si="106"/>
        <v>-7.2591579925504304</v>
      </c>
      <c r="U836">
        <f>VLOOKUP(M836,LINE!$A$2:$B$13,2,)</f>
        <v>7</v>
      </c>
      <c r="V836">
        <f>VLOOKUP(L836,Entry_exit!B:P,4,)</f>
        <v>59805</v>
      </c>
      <c r="W836">
        <f>2020 - VLOOKUP(L836, age!$A:$D,4,)</f>
        <v>114</v>
      </c>
      <c r="X836">
        <f>VLOOKUP(H836,'air-quality-london-time-of-day'!E:G,3,FALSE)</f>
        <v>13.9</v>
      </c>
      <c r="Y836">
        <f>VLOOKUP(I836,Weather!F:K,2,)</f>
        <v>8.3606557377049739</v>
      </c>
      <c r="Z836">
        <f>VLOOKUP(I836,Weather!F:K,3,)</f>
        <v>0.28000000000000003</v>
      </c>
      <c r="AA836">
        <f>VLOOKUP(I836,Weather!F:K,4,)</f>
        <v>0.6</v>
      </c>
      <c r="AB836">
        <f>VLOOKUP(I836,Weather!F:K,5,)</f>
        <v>1038</v>
      </c>
      <c r="AC836">
        <f>VLOOKUP(I836,Weather!F:K,6,)</f>
        <v>1</v>
      </c>
    </row>
    <row r="837" spans="1:29" x14ac:dyDescent="0.25">
      <c r="A837" t="s">
        <v>7</v>
      </c>
      <c r="B837" t="s">
        <v>5</v>
      </c>
      <c r="C837" s="1">
        <v>42052.564583333333</v>
      </c>
      <c r="D837" s="3">
        <f t="shared" si="104"/>
        <v>2015</v>
      </c>
      <c r="E837" s="3">
        <f t="shared" si="107"/>
        <v>2</v>
      </c>
      <c r="F837" s="3">
        <f t="shared" si="108"/>
        <v>13</v>
      </c>
      <c r="G837" s="3">
        <f t="shared" si="109"/>
        <v>17</v>
      </c>
      <c r="H837" s="3" t="str">
        <f t="shared" si="110"/>
        <v>2015213</v>
      </c>
      <c r="I837" s="3" t="str">
        <f t="shared" si="111"/>
        <v>201521317</v>
      </c>
      <c r="J837">
        <v>176</v>
      </c>
      <c r="K837">
        <v>105.6</v>
      </c>
      <c r="L837" t="str">
        <f>VLOOKUP(C837,List!$A$2:$C$2089,3,)</f>
        <v>Bond Street</v>
      </c>
      <c r="M837" t="str">
        <f>VLOOKUP(C837,List!$A$2:$C$2089,2,)</f>
        <v>Jubilee</v>
      </c>
      <c r="N837" t="str">
        <f t="shared" si="105"/>
        <v>Bond Street|Jubilee</v>
      </c>
      <c r="O837">
        <f>VLOOKUP(N837,Depth!$A$2:$F$427,3,)</f>
        <v>22</v>
      </c>
      <c r="P837">
        <f>VLOOKUP(N837,Depth!$A$2:$F$427,5,)</f>
        <v>91</v>
      </c>
      <c r="Q837">
        <f>VLOOKUP(N837,Depth!$A$2:$F$427,6,)</f>
        <v>31</v>
      </c>
      <c r="R837">
        <f>VLOOKUP(L837,longitude_latitude!C:J,7,)</f>
        <v>-0.14807688399999999</v>
      </c>
      <c r="S837">
        <f>VLOOKUP(L837,longitude_latitude!C:J,8,)</f>
        <v>51.513870330000003</v>
      </c>
      <c r="T837">
        <f t="shared" si="106"/>
        <v>-7.6280134012464513</v>
      </c>
      <c r="U837">
        <f>VLOOKUP(M837,LINE!$A$2:$B$13,2,)</f>
        <v>7</v>
      </c>
      <c r="V837">
        <f>VLOOKUP(L837,Entry_exit!B:P,4,)</f>
        <v>57022</v>
      </c>
      <c r="W837">
        <f>2020 - VLOOKUP(L837, age!$A:$D,4,)</f>
        <v>120</v>
      </c>
      <c r="X837">
        <f>VLOOKUP(H837,'air-quality-london-time-of-day'!E:G,3,FALSE)</f>
        <v>13.9</v>
      </c>
      <c r="Y837">
        <f>VLOOKUP(I837,Weather!F:K,2,)</f>
        <v>8.3606557377049739</v>
      </c>
      <c r="Z837">
        <f>VLOOKUP(I837,Weather!F:K,3,)</f>
        <v>0.28000000000000003</v>
      </c>
      <c r="AA837">
        <f>VLOOKUP(I837,Weather!F:K,4,)</f>
        <v>0.6</v>
      </c>
      <c r="AB837">
        <f>VLOOKUP(I837,Weather!F:K,5,)</f>
        <v>1038</v>
      </c>
      <c r="AC837">
        <f>VLOOKUP(I837,Weather!F:K,6,)</f>
        <v>1</v>
      </c>
    </row>
    <row r="838" spans="1:29" x14ac:dyDescent="0.25">
      <c r="A838" t="s">
        <v>7</v>
      </c>
      <c r="B838" t="s">
        <v>5</v>
      </c>
      <c r="C838" s="1">
        <v>42052.56527777778</v>
      </c>
      <c r="D838" s="3">
        <f t="shared" si="104"/>
        <v>2015</v>
      </c>
      <c r="E838" s="3">
        <f t="shared" si="107"/>
        <v>2</v>
      </c>
      <c r="F838" s="3">
        <f t="shared" si="108"/>
        <v>13</v>
      </c>
      <c r="G838" s="3">
        <f t="shared" si="109"/>
        <v>17</v>
      </c>
      <c r="H838" s="3" t="str">
        <f t="shared" si="110"/>
        <v>2015213</v>
      </c>
      <c r="I838" s="3" t="str">
        <f t="shared" si="111"/>
        <v>201521317</v>
      </c>
      <c r="J838">
        <v>152</v>
      </c>
      <c r="K838">
        <v>91.2</v>
      </c>
      <c r="L838" t="str">
        <f>VLOOKUP(C838,List!$A$2:$C$2089,3,)</f>
        <v>Bond Street</v>
      </c>
      <c r="M838" t="str">
        <f>VLOOKUP(C838,List!$A$2:$C$2089,2,)</f>
        <v>Jubilee</v>
      </c>
      <c r="N838" t="str">
        <f t="shared" si="105"/>
        <v>Bond Street|Jubilee</v>
      </c>
      <c r="O838">
        <f>VLOOKUP(N838,Depth!$A$2:$F$427,3,)</f>
        <v>22</v>
      </c>
      <c r="P838">
        <f>VLOOKUP(N838,Depth!$A$2:$F$427,5,)</f>
        <v>91</v>
      </c>
      <c r="Q838">
        <f>VLOOKUP(N838,Depth!$A$2:$F$427,6,)</f>
        <v>31</v>
      </c>
      <c r="R838">
        <f>VLOOKUP(L838,longitude_latitude!C:J,7,)</f>
        <v>-0.14807688399999999</v>
      </c>
      <c r="S838">
        <f>VLOOKUP(L838,longitude_latitude!C:J,8,)</f>
        <v>51.513870330000003</v>
      </c>
      <c r="T838">
        <f t="shared" si="106"/>
        <v>-7.6280134012464513</v>
      </c>
      <c r="U838">
        <f>VLOOKUP(M838,LINE!$A$2:$B$13,2,)</f>
        <v>7</v>
      </c>
      <c r="V838">
        <f>VLOOKUP(L838,Entry_exit!B:P,4,)</f>
        <v>57022</v>
      </c>
      <c r="W838">
        <f>2020 - VLOOKUP(L838, age!$A:$D,4,)</f>
        <v>120</v>
      </c>
      <c r="X838">
        <f>VLOOKUP(H838,'air-quality-london-time-of-day'!E:G,3,FALSE)</f>
        <v>13.9</v>
      </c>
      <c r="Y838">
        <f>VLOOKUP(I838,Weather!F:K,2,)</f>
        <v>8.3606557377049739</v>
      </c>
      <c r="Z838">
        <f>VLOOKUP(I838,Weather!F:K,3,)</f>
        <v>0.28000000000000003</v>
      </c>
      <c r="AA838">
        <f>VLOOKUP(I838,Weather!F:K,4,)</f>
        <v>0.6</v>
      </c>
      <c r="AB838">
        <f>VLOOKUP(I838,Weather!F:K,5,)</f>
        <v>1038</v>
      </c>
      <c r="AC838">
        <f>VLOOKUP(I838,Weather!F:K,6,)</f>
        <v>1</v>
      </c>
    </row>
    <row r="839" spans="1:29" x14ac:dyDescent="0.25">
      <c r="A839" t="s">
        <v>7</v>
      </c>
      <c r="B839" t="s">
        <v>5</v>
      </c>
      <c r="C839" s="1">
        <v>42052.565972222219</v>
      </c>
      <c r="D839" s="3">
        <f t="shared" si="104"/>
        <v>2015</v>
      </c>
      <c r="E839" s="3">
        <f t="shared" si="107"/>
        <v>2</v>
      </c>
      <c r="F839" s="3">
        <f t="shared" si="108"/>
        <v>13</v>
      </c>
      <c r="G839" s="3">
        <f t="shared" si="109"/>
        <v>17</v>
      </c>
      <c r="H839" s="3" t="str">
        <f t="shared" si="110"/>
        <v>2015213</v>
      </c>
      <c r="I839" s="3" t="str">
        <f t="shared" si="111"/>
        <v>201521317</v>
      </c>
      <c r="J839">
        <v>130</v>
      </c>
      <c r="K839">
        <v>78</v>
      </c>
      <c r="L839" t="str">
        <f>VLOOKUP(C839,List!$A$2:$C$2089,3,)</f>
        <v>Baker Street</v>
      </c>
      <c r="M839" t="str">
        <f>VLOOKUP(C839,List!$A$2:$C$2089,2,)</f>
        <v>Jubilee</v>
      </c>
      <c r="N839" t="str">
        <f t="shared" si="105"/>
        <v>Baker Street|Jubilee</v>
      </c>
      <c r="O839">
        <f>VLOOKUP(N839,Depth!$A$2:$F$427,3,)</f>
        <v>27</v>
      </c>
      <c r="P839">
        <f>VLOOKUP(N839,Depth!$A$2:$F$427,5,)</f>
        <v>105.85</v>
      </c>
      <c r="Q839">
        <f>VLOOKUP(N839,Depth!$A$2:$F$427,6,)</f>
        <v>21.15</v>
      </c>
      <c r="R839">
        <f>VLOOKUP(L839,longitude_latitude!C:J,7,)</f>
        <v>-0.155454387</v>
      </c>
      <c r="S839">
        <f>VLOOKUP(L839,longitude_latitude!C:J,8,)</f>
        <v>51.522493869999998</v>
      </c>
      <c r="T839">
        <f t="shared" si="106"/>
        <v>-8.0093977012721069</v>
      </c>
      <c r="U839">
        <f>VLOOKUP(M839,LINE!$A$2:$B$13,2,)</f>
        <v>7</v>
      </c>
      <c r="V839">
        <f>VLOOKUP(L839,Entry_exit!B:P,4,)</f>
        <v>47234</v>
      </c>
      <c r="W839">
        <f>2020 - VLOOKUP(L839, age!$A:$D,4,)</f>
        <v>114</v>
      </c>
      <c r="X839">
        <f>VLOOKUP(H839,'air-quality-london-time-of-day'!E:G,3,FALSE)</f>
        <v>13.9</v>
      </c>
      <c r="Y839">
        <f>VLOOKUP(I839,Weather!F:K,2,)</f>
        <v>8.3606557377049739</v>
      </c>
      <c r="Z839">
        <f>VLOOKUP(I839,Weather!F:K,3,)</f>
        <v>0.28000000000000003</v>
      </c>
      <c r="AA839">
        <f>VLOOKUP(I839,Weather!F:K,4,)</f>
        <v>0.6</v>
      </c>
      <c r="AB839">
        <f>VLOOKUP(I839,Weather!F:K,5,)</f>
        <v>1038</v>
      </c>
      <c r="AC839">
        <f>VLOOKUP(I839,Weather!F:K,6,)</f>
        <v>1</v>
      </c>
    </row>
    <row r="840" spans="1:29" x14ac:dyDescent="0.25">
      <c r="A840" t="s">
        <v>7</v>
      </c>
      <c r="B840" t="s">
        <v>5</v>
      </c>
      <c r="C840" s="1">
        <v>42052.566666666666</v>
      </c>
      <c r="D840" s="3">
        <f t="shared" si="104"/>
        <v>2015</v>
      </c>
      <c r="E840" s="3">
        <f t="shared" si="107"/>
        <v>2</v>
      </c>
      <c r="F840" s="3">
        <f t="shared" si="108"/>
        <v>13</v>
      </c>
      <c r="G840" s="3">
        <f t="shared" si="109"/>
        <v>17</v>
      </c>
      <c r="H840" s="3" t="str">
        <f t="shared" si="110"/>
        <v>2015213</v>
      </c>
      <c r="I840" s="3" t="str">
        <f t="shared" si="111"/>
        <v>201521317</v>
      </c>
      <c r="J840">
        <v>143</v>
      </c>
      <c r="K840">
        <v>85.8</v>
      </c>
      <c r="L840" t="str">
        <f>VLOOKUP(C840,List!$A$2:$C$2089,3,)</f>
        <v>Baker Street</v>
      </c>
      <c r="M840" t="str">
        <f>VLOOKUP(C840,List!$A$2:$C$2089,2,)</f>
        <v>Jubilee</v>
      </c>
      <c r="N840" t="str">
        <f t="shared" si="105"/>
        <v>Baker Street|Jubilee</v>
      </c>
      <c r="O840">
        <f>VLOOKUP(N840,Depth!$A$2:$F$427,3,)</f>
        <v>27</v>
      </c>
      <c r="P840">
        <f>VLOOKUP(N840,Depth!$A$2:$F$427,5,)</f>
        <v>105.85</v>
      </c>
      <c r="Q840">
        <f>VLOOKUP(N840,Depth!$A$2:$F$427,6,)</f>
        <v>21.15</v>
      </c>
      <c r="R840">
        <f>VLOOKUP(L840,longitude_latitude!C:J,7,)</f>
        <v>-0.155454387</v>
      </c>
      <c r="S840">
        <f>VLOOKUP(L840,longitude_latitude!C:J,8,)</f>
        <v>51.522493869999998</v>
      </c>
      <c r="T840">
        <f t="shared" si="106"/>
        <v>-8.0093977012721069</v>
      </c>
      <c r="U840">
        <f>VLOOKUP(M840,LINE!$A$2:$B$13,2,)</f>
        <v>7</v>
      </c>
      <c r="V840">
        <f>VLOOKUP(L840,Entry_exit!B:P,4,)</f>
        <v>47234</v>
      </c>
      <c r="W840">
        <f>2020 - VLOOKUP(L840, age!$A:$D,4,)</f>
        <v>114</v>
      </c>
      <c r="X840">
        <f>VLOOKUP(H840,'air-quality-london-time-of-day'!E:G,3,FALSE)</f>
        <v>13.9</v>
      </c>
      <c r="Y840">
        <f>VLOOKUP(I840,Weather!F:K,2,)</f>
        <v>8.3606557377049739</v>
      </c>
      <c r="Z840">
        <f>VLOOKUP(I840,Weather!F:K,3,)</f>
        <v>0.28000000000000003</v>
      </c>
      <c r="AA840">
        <f>VLOOKUP(I840,Weather!F:K,4,)</f>
        <v>0.6</v>
      </c>
      <c r="AB840">
        <f>VLOOKUP(I840,Weather!F:K,5,)</f>
        <v>1038</v>
      </c>
      <c r="AC840">
        <f>VLOOKUP(I840,Weather!F:K,6,)</f>
        <v>1</v>
      </c>
    </row>
    <row r="841" spans="1:29" x14ac:dyDescent="0.25">
      <c r="A841" t="s">
        <v>7</v>
      </c>
      <c r="B841" t="s">
        <v>5</v>
      </c>
      <c r="C841" s="1">
        <v>42052.567361111112</v>
      </c>
      <c r="D841" s="3">
        <f t="shared" si="104"/>
        <v>2015</v>
      </c>
      <c r="E841" s="3">
        <f t="shared" si="107"/>
        <v>2</v>
      </c>
      <c r="F841" s="3">
        <f t="shared" si="108"/>
        <v>13</v>
      </c>
      <c r="G841" s="3">
        <f t="shared" si="109"/>
        <v>17</v>
      </c>
      <c r="H841" s="3" t="str">
        <f t="shared" si="110"/>
        <v>2015213</v>
      </c>
      <c r="I841" s="3" t="str">
        <f t="shared" si="111"/>
        <v>201521317</v>
      </c>
      <c r="J841">
        <v>136</v>
      </c>
      <c r="K841">
        <v>81.599999999999994</v>
      </c>
      <c r="L841" t="str">
        <f>VLOOKUP(C841,List!$A$2:$C$2089,3,)</f>
        <v>Baker Street</v>
      </c>
      <c r="M841" t="str">
        <f>VLOOKUP(C841,List!$A$2:$C$2089,2,)</f>
        <v>Jubilee</v>
      </c>
      <c r="N841" t="str">
        <f t="shared" si="105"/>
        <v>Baker Street|Jubilee</v>
      </c>
      <c r="O841">
        <f>VLOOKUP(N841,Depth!$A$2:$F$427,3,)</f>
        <v>27</v>
      </c>
      <c r="P841">
        <f>VLOOKUP(N841,Depth!$A$2:$F$427,5,)</f>
        <v>105.85</v>
      </c>
      <c r="Q841">
        <f>VLOOKUP(N841,Depth!$A$2:$F$427,6,)</f>
        <v>21.15</v>
      </c>
      <c r="R841">
        <f>VLOOKUP(L841,longitude_latitude!C:J,7,)</f>
        <v>-0.155454387</v>
      </c>
      <c r="S841">
        <f>VLOOKUP(L841,longitude_latitude!C:J,8,)</f>
        <v>51.522493869999998</v>
      </c>
      <c r="T841">
        <f t="shared" si="106"/>
        <v>-8.0093977012721069</v>
      </c>
      <c r="U841">
        <f>VLOOKUP(M841,LINE!$A$2:$B$13,2,)</f>
        <v>7</v>
      </c>
      <c r="V841">
        <f>VLOOKUP(L841,Entry_exit!B:P,4,)</f>
        <v>47234</v>
      </c>
      <c r="W841">
        <f>2020 - VLOOKUP(L841, age!$A:$D,4,)</f>
        <v>114</v>
      </c>
      <c r="X841">
        <f>VLOOKUP(H841,'air-quality-london-time-of-day'!E:G,3,FALSE)</f>
        <v>13.9</v>
      </c>
      <c r="Y841">
        <f>VLOOKUP(I841,Weather!F:K,2,)</f>
        <v>8.3606557377049739</v>
      </c>
      <c r="Z841">
        <f>VLOOKUP(I841,Weather!F:K,3,)</f>
        <v>0.28000000000000003</v>
      </c>
      <c r="AA841">
        <f>VLOOKUP(I841,Weather!F:K,4,)</f>
        <v>0.6</v>
      </c>
      <c r="AB841">
        <f>VLOOKUP(I841,Weather!F:K,5,)</f>
        <v>1038</v>
      </c>
      <c r="AC841">
        <f>VLOOKUP(I841,Weather!F:K,6,)</f>
        <v>1</v>
      </c>
    </row>
    <row r="842" spans="1:29" x14ac:dyDescent="0.25">
      <c r="A842" t="s">
        <v>7</v>
      </c>
      <c r="B842" t="s">
        <v>5</v>
      </c>
      <c r="C842" s="1">
        <v>42052.568055555559</v>
      </c>
      <c r="D842" s="3">
        <f t="shared" si="104"/>
        <v>2015</v>
      </c>
      <c r="E842" s="3">
        <f t="shared" si="107"/>
        <v>2</v>
      </c>
      <c r="F842" s="3">
        <f t="shared" si="108"/>
        <v>13</v>
      </c>
      <c r="G842" s="3">
        <f t="shared" si="109"/>
        <v>17</v>
      </c>
      <c r="H842" s="3" t="str">
        <f t="shared" si="110"/>
        <v>2015213</v>
      </c>
      <c r="I842" s="3" t="str">
        <f t="shared" si="111"/>
        <v>201521317</v>
      </c>
      <c r="J842">
        <v>129</v>
      </c>
      <c r="K842">
        <v>77.400000000000006</v>
      </c>
      <c r="L842" t="str">
        <f>VLOOKUP(C842,List!$A$2:$C$2089,3,)</f>
        <v>St. John's Wood</v>
      </c>
      <c r="M842" t="str">
        <f>VLOOKUP(C842,List!$A$2:$C$2089,2,)</f>
        <v>Jubilee</v>
      </c>
      <c r="N842" t="str">
        <f t="shared" si="105"/>
        <v>St. John's Wood|Jubilee</v>
      </c>
      <c r="O842">
        <f>VLOOKUP(N842,Depth!$A$2:$F$427,3,)</f>
        <v>49</v>
      </c>
      <c r="P842">
        <f>VLOOKUP(N842,Depth!$A$2:$F$427,5,)</f>
        <v>131.44</v>
      </c>
      <c r="Q842">
        <f>VLOOKUP(N842,Depth!$A$2:$F$427,6,)</f>
        <v>17.559999999999999</v>
      </c>
      <c r="R842">
        <f>VLOOKUP(L842,longitude_latitude!C:J,7,)</f>
        <v>-0.17254524800000001</v>
      </c>
      <c r="S842">
        <f>VLOOKUP(L842,longitude_latitude!C:J,8,)</f>
        <v>51.534698519999999</v>
      </c>
      <c r="T842">
        <f t="shared" si="106"/>
        <v>-8.8920673367386343</v>
      </c>
      <c r="U842">
        <f>VLOOKUP(M842,LINE!$A$2:$B$13,2,)</f>
        <v>7</v>
      </c>
      <c r="V842">
        <f>VLOOKUP(L842,Entry_exit!B:P,4,)</f>
        <v>12600</v>
      </c>
      <c r="W842">
        <f>2020 - VLOOKUP(L842, age!$A:$D,4,)</f>
        <v>81</v>
      </c>
      <c r="X842">
        <f>VLOOKUP(H842,'air-quality-london-time-of-day'!E:G,3,FALSE)</f>
        <v>13.9</v>
      </c>
      <c r="Y842">
        <f>VLOOKUP(I842,Weather!F:K,2,)</f>
        <v>8.3606557377049739</v>
      </c>
      <c r="Z842">
        <f>VLOOKUP(I842,Weather!F:K,3,)</f>
        <v>0.28000000000000003</v>
      </c>
      <c r="AA842">
        <f>VLOOKUP(I842,Weather!F:K,4,)</f>
        <v>0.6</v>
      </c>
      <c r="AB842">
        <f>VLOOKUP(I842,Weather!F:K,5,)</f>
        <v>1038</v>
      </c>
      <c r="AC842">
        <f>VLOOKUP(I842,Weather!F:K,6,)</f>
        <v>1</v>
      </c>
    </row>
    <row r="843" spans="1:29" x14ac:dyDescent="0.25">
      <c r="A843" t="s">
        <v>7</v>
      </c>
      <c r="B843" t="s">
        <v>5</v>
      </c>
      <c r="C843" s="1">
        <v>42052.568749999999</v>
      </c>
      <c r="D843" s="3">
        <f t="shared" si="104"/>
        <v>2015</v>
      </c>
      <c r="E843" s="3">
        <f t="shared" si="107"/>
        <v>2</v>
      </c>
      <c r="F843" s="3">
        <f t="shared" si="108"/>
        <v>13</v>
      </c>
      <c r="G843" s="3">
        <f t="shared" si="109"/>
        <v>17</v>
      </c>
      <c r="H843" s="3" t="str">
        <f t="shared" si="110"/>
        <v>2015213</v>
      </c>
      <c r="I843" s="3" t="str">
        <f t="shared" si="111"/>
        <v>201521317</v>
      </c>
      <c r="J843">
        <v>131</v>
      </c>
      <c r="K843">
        <v>78.599999999999994</v>
      </c>
      <c r="L843" t="str">
        <f>VLOOKUP(C843,List!$A$2:$C$2089,3,)</f>
        <v>Swiss Cottage</v>
      </c>
      <c r="M843" t="str">
        <f>VLOOKUP(C843,List!$A$2:$C$2089,2,)</f>
        <v>Jubilee</v>
      </c>
      <c r="N843" t="str">
        <f t="shared" si="105"/>
        <v>Swiss Cottage|Jubilee</v>
      </c>
      <c r="O843">
        <f>VLOOKUP(N843,Depth!$A$2:$F$427,3,)</f>
        <v>57</v>
      </c>
      <c r="P843">
        <f>VLOOKUP(N843,Depth!$A$2:$F$427,5,)</f>
        <v>140.11000000000001</v>
      </c>
      <c r="Q843">
        <f>VLOOKUP(N843,Depth!$A$2:$F$427,6,)</f>
        <v>16.89</v>
      </c>
      <c r="R843">
        <f>VLOOKUP(L843,longitude_latitude!C:J,7,)</f>
        <v>-0.17323723899999999</v>
      </c>
      <c r="S843">
        <f>VLOOKUP(L843,longitude_latitude!C:J,8,)</f>
        <v>51.543199979999997</v>
      </c>
      <c r="T843">
        <f t="shared" si="106"/>
        <v>-8.9292016537600549</v>
      </c>
      <c r="U843">
        <f>VLOOKUP(M843,LINE!$A$2:$B$13,2,)</f>
        <v>7</v>
      </c>
      <c r="V843">
        <f>VLOOKUP(L843,Entry_exit!B:P,4,)</f>
        <v>12680</v>
      </c>
      <c r="W843">
        <f>2020 - VLOOKUP(L843, age!$A:$D,4,)</f>
        <v>81</v>
      </c>
      <c r="X843">
        <f>VLOOKUP(H843,'air-quality-london-time-of-day'!E:G,3,FALSE)</f>
        <v>13.9</v>
      </c>
      <c r="Y843">
        <f>VLOOKUP(I843,Weather!F:K,2,)</f>
        <v>8.3606557377049739</v>
      </c>
      <c r="Z843">
        <f>VLOOKUP(I843,Weather!F:K,3,)</f>
        <v>0.28000000000000003</v>
      </c>
      <c r="AA843">
        <f>VLOOKUP(I843,Weather!F:K,4,)</f>
        <v>0.6</v>
      </c>
      <c r="AB843">
        <f>VLOOKUP(I843,Weather!F:K,5,)</f>
        <v>1038</v>
      </c>
      <c r="AC843">
        <f>VLOOKUP(I843,Weather!F:K,6,)</f>
        <v>1</v>
      </c>
    </row>
    <row r="844" spans="1:29" x14ac:dyDescent="0.25">
      <c r="A844" t="s">
        <v>7</v>
      </c>
      <c r="B844" t="s">
        <v>5</v>
      </c>
      <c r="C844" s="1">
        <v>42052.569444444445</v>
      </c>
      <c r="D844" s="3">
        <f t="shared" si="104"/>
        <v>2015</v>
      </c>
      <c r="E844" s="3">
        <f t="shared" si="107"/>
        <v>2</v>
      </c>
      <c r="F844" s="3">
        <f t="shared" si="108"/>
        <v>13</v>
      </c>
      <c r="G844" s="3">
        <f t="shared" si="109"/>
        <v>17</v>
      </c>
      <c r="H844" s="3" t="str">
        <f t="shared" si="110"/>
        <v>2015213</v>
      </c>
      <c r="I844" s="3" t="str">
        <f t="shared" si="111"/>
        <v>201521317</v>
      </c>
      <c r="J844">
        <v>100</v>
      </c>
      <c r="K844">
        <v>60</v>
      </c>
      <c r="L844" t="str">
        <f>VLOOKUP(C844,List!$A$2:$C$2089,3,)</f>
        <v>Swiss Cottage</v>
      </c>
      <c r="M844" t="str">
        <f>VLOOKUP(C844,List!$A$2:$C$2089,2,)</f>
        <v>Jubilee</v>
      </c>
      <c r="N844" t="str">
        <f t="shared" si="105"/>
        <v>Swiss Cottage|Jubilee</v>
      </c>
      <c r="O844">
        <f>VLOOKUP(N844,Depth!$A$2:$F$427,3,)</f>
        <v>57</v>
      </c>
      <c r="P844">
        <f>VLOOKUP(N844,Depth!$A$2:$F$427,5,)</f>
        <v>140.11000000000001</v>
      </c>
      <c r="Q844">
        <f>VLOOKUP(N844,Depth!$A$2:$F$427,6,)</f>
        <v>16.89</v>
      </c>
      <c r="R844">
        <f>VLOOKUP(L844,longitude_latitude!C:J,7,)</f>
        <v>-0.17323723899999999</v>
      </c>
      <c r="S844">
        <f>VLOOKUP(L844,longitude_latitude!C:J,8,)</f>
        <v>51.543199979999997</v>
      </c>
      <c r="T844">
        <f t="shared" si="106"/>
        <v>-8.9292016537600549</v>
      </c>
      <c r="U844">
        <f>VLOOKUP(M844,LINE!$A$2:$B$13,2,)</f>
        <v>7</v>
      </c>
      <c r="V844">
        <f>VLOOKUP(L844,Entry_exit!B:P,4,)</f>
        <v>12680</v>
      </c>
      <c r="W844">
        <f>2020 - VLOOKUP(L844, age!$A:$D,4,)</f>
        <v>81</v>
      </c>
      <c r="X844">
        <f>VLOOKUP(H844,'air-quality-london-time-of-day'!E:G,3,FALSE)</f>
        <v>13.9</v>
      </c>
      <c r="Y844">
        <f>VLOOKUP(I844,Weather!F:K,2,)</f>
        <v>8.3606557377049739</v>
      </c>
      <c r="Z844">
        <f>VLOOKUP(I844,Weather!F:K,3,)</f>
        <v>0.28000000000000003</v>
      </c>
      <c r="AA844">
        <f>VLOOKUP(I844,Weather!F:K,4,)</f>
        <v>0.6</v>
      </c>
      <c r="AB844">
        <f>VLOOKUP(I844,Weather!F:K,5,)</f>
        <v>1038</v>
      </c>
      <c r="AC844">
        <f>VLOOKUP(I844,Weather!F:K,6,)</f>
        <v>1</v>
      </c>
    </row>
    <row r="845" spans="1:29" x14ac:dyDescent="0.25">
      <c r="A845" t="s">
        <v>7</v>
      </c>
      <c r="B845" t="s">
        <v>5</v>
      </c>
      <c r="C845" s="1">
        <v>42052.570138888892</v>
      </c>
      <c r="D845" s="3">
        <f t="shared" si="104"/>
        <v>2015</v>
      </c>
      <c r="E845" s="3">
        <f t="shared" si="107"/>
        <v>2</v>
      </c>
      <c r="F845" s="3">
        <f t="shared" si="108"/>
        <v>13</v>
      </c>
      <c r="G845" s="3">
        <f t="shared" si="109"/>
        <v>17</v>
      </c>
      <c r="H845" s="3" t="str">
        <f t="shared" si="110"/>
        <v>2015213</v>
      </c>
      <c r="I845" s="3" t="str">
        <f t="shared" si="111"/>
        <v>201521317</v>
      </c>
      <c r="J845">
        <v>56</v>
      </c>
      <c r="K845">
        <v>33.6</v>
      </c>
      <c r="L845" t="str">
        <f>VLOOKUP(C845,List!$A$2:$C$2089,3,)</f>
        <v>Finchley Road</v>
      </c>
      <c r="M845" t="str">
        <f>VLOOKUP(C845,List!$A$2:$C$2089,2,)</f>
        <v>Jubilee</v>
      </c>
      <c r="N845" t="str">
        <f t="shared" si="105"/>
        <v>Finchley Road|Jubilee</v>
      </c>
      <c r="O845">
        <f>VLOOKUP(N845,Depth!$A$2:$F$427,3,)</f>
        <v>52</v>
      </c>
      <c r="P845">
        <f>VLOOKUP(N845,Depth!$A$2:$F$427,5,)</f>
        <v>148.69999999999999</v>
      </c>
      <c r="Q845">
        <f>VLOOKUP(N845,Depth!$A$2:$F$427,6,)</f>
        <v>3.3</v>
      </c>
      <c r="R845">
        <f>VLOOKUP(L845,longitude_latitude!C:J,7,)</f>
        <v>-0.17948951099999999</v>
      </c>
      <c r="S845">
        <f>VLOOKUP(L845,longitude_latitude!C:J,8,)</f>
        <v>51.546725889999998</v>
      </c>
      <c r="T845">
        <f t="shared" si="106"/>
        <v>-9.2520966236471391</v>
      </c>
      <c r="U845">
        <f>VLOOKUP(M845,LINE!$A$2:$B$13,2,)</f>
        <v>7</v>
      </c>
      <c r="V845">
        <f>VLOOKUP(L845,Entry_exit!B:P,4,)</f>
        <v>15958</v>
      </c>
      <c r="W845">
        <f>2020 - VLOOKUP(L845, age!$A:$D,4,)</f>
        <v>141</v>
      </c>
      <c r="X845">
        <f>VLOOKUP(H845,'air-quality-london-time-of-day'!E:G,3,FALSE)</f>
        <v>13.9</v>
      </c>
      <c r="Y845">
        <f>VLOOKUP(I845,Weather!F:K,2,)</f>
        <v>8.3606557377049739</v>
      </c>
      <c r="Z845">
        <f>VLOOKUP(I845,Weather!F:K,3,)</f>
        <v>0.28000000000000003</v>
      </c>
      <c r="AA845">
        <f>VLOOKUP(I845,Weather!F:K,4,)</f>
        <v>0.6</v>
      </c>
      <c r="AB845">
        <f>VLOOKUP(I845,Weather!F:K,5,)</f>
        <v>1038</v>
      </c>
      <c r="AC845">
        <f>VLOOKUP(I845,Weather!F:K,6,)</f>
        <v>1</v>
      </c>
    </row>
    <row r="846" spans="1:29" x14ac:dyDescent="0.25">
      <c r="A846" t="s">
        <v>7</v>
      </c>
      <c r="B846" t="s">
        <v>5</v>
      </c>
      <c r="C846" s="1">
        <v>42052.570833333331</v>
      </c>
      <c r="D846" s="3">
        <f t="shared" si="104"/>
        <v>2015</v>
      </c>
      <c r="E846" s="3">
        <f t="shared" si="107"/>
        <v>2</v>
      </c>
      <c r="F846" s="3">
        <f t="shared" si="108"/>
        <v>13</v>
      </c>
      <c r="G846" s="3">
        <f t="shared" si="109"/>
        <v>17</v>
      </c>
      <c r="H846" s="3" t="str">
        <f t="shared" si="110"/>
        <v>2015213</v>
      </c>
      <c r="I846" s="3" t="str">
        <f t="shared" si="111"/>
        <v>201521317</v>
      </c>
      <c r="J846">
        <v>26</v>
      </c>
      <c r="K846">
        <v>15.6</v>
      </c>
      <c r="L846" t="str">
        <f>VLOOKUP(C846,List!$A$2:$C$2089,3,)</f>
        <v>West Hampstead</v>
      </c>
      <c r="M846" t="str">
        <f>VLOOKUP(C846,List!$A$2:$C$2089,2,)</f>
        <v>Jubilee</v>
      </c>
      <c r="N846" t="str">
        <f t="shared" si="105"/>
        <v>West Hampstead|Jubilee</v>
      </c>
      <c r="O846">
        <f>VLOOKUP(N846,Depth!$A$2:$F$427,3,)</f>
        <v>56</v>
      </c>
      <c r="P846">
        <f>VLOOKUP(N846,Depth!$A$2:$F$427,5,)</f>
        <v>150.5</v>
      </c>
      <c r="Q846">
        <f>VLOOKUP(N846,Depth!$A$2:$F$427,6,)</f>
        <v>5.5</v>
      </c>
      <c r="R846">
        <f>VLOOKUP(L846,longitude_latitude!C:J,7,)</f>
        <v>-0.18856862699999999</v>
      </c>
      <c r="S846">
        <f>VLOOKUP(L846,longitude_latitude!C:J,8,)</f>
        <v>51.546297070000001</v>
      </c>
      <c r="T846">
        <f t="shared" si="106"/>
        <v>-9.7200144654240219</v>
      </c>
      <c r="U846">
        <f>VLOOKUP(M846,LINE!$A$2:$B$13,2,)</f>
        <v>7</v>
      </c>
      <c r="V846">
        <f>VLOOKUP(L846,Entry_exit!B:P,4,)</f>
        <v>18346</v>
      </c>
      <c r="W846">
        <f>2020 - VLOOKUP(L846, age!$A:$D,4,)</f>
        <v>141</v>
      </c>
      <c r="X846">
        <f>VLOOKUP(H846,'air-quality-london-time-of-day'!E:G,3,FALSE)</f>
        <v>13.9</v>
      </c>
      <c r="Y846">
        <f>VLOOKUP(I846,Weather!F:K,2,)</f>
        <v>8.3606557377049739</v>
      </c>
      <c r="Z846">
        <f>VLOOKUP(I846,Weather!F:K,3,)</f>
        <v>0.28000000000000003</v>
      </c>
      <c r="AA846">
        <f>VLOOKUP(I846,Weather!F:K,4,)</f>
        <v>0.6</v>
      </c>
      <c r="AB846">
        <f>VLOOKUP(I846,Weather!F:K,5,)</f>
        <v>1038</v>
      </c>
      <c r="AC846">
        <f>VLOOKUP(I846,Weather!F:K,6,)</f>
        <v>1</v>
      </c>
    </row>
    <row r="847" spans="1:29" x14ac:dyDescent="0.25">
      <c r="A847" t="s">
        <v>7</v>
      </c>
      <c r="B847" t="s">
        <v>5</v>
      </c>
      <c r="C847" s="1">
        <v>42052.571527777778</v>
      </c>
      <c r="D847" s="3">
        <f t="shared" si="104"/>
        <v>2015</v>
      </c>
      <c r="E847" s="3">
        <f t="shared" si="107"/>
        <v>2</v>
      </c>
      <c r="F847" s="3">
        <f t="shared" si="108"/>
        <v>13</v>
      </c>
      <c r="G847" s="3">
        <f t="shared" si="109"/>
        <v>17</v>
      </c>
      <c r="H847" s="3" t="str">
        <f t="shared" si="110"/>
        <v>2015213</v>
      </c>
      <c r="I847" s="3" t="str">
        <f t="shared" si="111"/>
        <v>201521317</v>
      </c>
      <c r="J847">
        <v>19</v>
      </c>
      <c r="K847">
        <v>11.4</v>
      </c>
      <c r="L847" t="str">
        <f>VLOOKUP(C847,List!$A$2:$C$2089,3,)</f>
        <v>West Hampstead</v>
      </c>
      <c r="M847" t="str">
        <f>VLOOKUP(C847,List!$A$2:$C$2089,2,)</f>
        <v>Jubilee</v>
      </c>
      <c r="N847" t="str">
        <f t="shared" si="105"/>
        <v>West Hampstead|Jubilee</v>
      </c>
      <c r="O847">
        <f>VLOOKUP(N847,Depth!$A$2:$F$427,3,)</f>
        <v>56</v>
      </c>
      <c r="P847">
        <f>VLOOKUP(N847,Depth!$A$2:$F$427,5,)</f>
        <v>150.5</v>
      </c>
      <c r="Q847">
        <f>VLOOKUP(N847,Depth!$A$2:$F$427,6,)</f>
        <v>5.5</v>
      </c>
      <c r="R847">
        <f>VLOOKUP(L847,longitude_latitude!C:J,7,)</f>
        <v>-0.18856862699999999</v>
      </c>
      <c r="S847">
        <f>VLOOKUP(L847,longitude_latitude!C:J,8,)</f>
        <v>51.546297070000001</v>
      </c>
      <c r="T847">
        <f t="shared" si="106"/>
        <v>-9.7200144654240219</v>
      </c>
      <c r="U847">
        <f>VLOOKUP(M847,LINE!$A$2:$B$13,2,)</f>
        <v>7</v>
      </c>
      <c r="V847">
        <f>VLOOKUP(L847,Entry_exit!B:P,4,)</f>
        <v>18346</v>
      </c>
      <c r="W847">
        <f>2020 - VLOOKUP(L847, age!$A:$D,4,)</f>
        <v>141</v>
      </c>
      <c r="X847">
        <f>VLOOKUP(H847,'air-quality-london-time-of-day'!E:G,3,FALSE)</f>
        <v>13.9</v>
      </c>
      <c r="Y847">
        <f>VLOOKUP(I847,Weather!F:K,2,)</f>
        <v>8.3606557377049739</v>
      </c>
      <c r="Z847">
        <f>VLOOKUP(I847,Weather!F:K,3,)</f>
        <v>0.28000000000000003</v>
      </c>
      <c r="AA847">
        <f>VLOOKUP(I847,Weather!F:K,4,)</f>
        <v>0.6</v>
      </c>
      <c r="AB847">
        <f>VLOOKUP(I847,Weather!F:K,5,)</f>
        <v>1038</v>
      </c>
      <c r="AC847">
        <f>VLOOKUP(I847,Weather!F:K,6,)</f>
        <v>1</v>
      </c>
    </row>
    <row r="848" spans="1:29" x14ac:dyDescent="0.25">
      <c r="A848" t="s">
        <v>7</v>
      </c>
      <c r="B848" t="s">
        <v>5</v>
      </c>
      <c r="C848" s="1">
        <v>42052.572222222225</v>
      </c>
      <c r="D848" s="3">
        <f t="shared" si="104"/>
        <v>2015</v>
      </c>
      <c r="E848" s="3">
        <f t="shared" si="107"/>
        <v>2</v>
      </c>
      <c r="F848" s="3">
        <f t="shared" si="108"/>
        <v>13</v>
      </c>
      <c r="G848" s="3">
        <f t="shared" si="109"/>
        <v>17</v>
      </c>
      <c r="H848" s="3" t="str">
        <f t="shared" si="110"/>
        <v>2015213</v>
      </c>
      <c r="I848" s="3" t="str">
        <f t="shared" si="111"/>
        <v>201521317</v>
      </c>
      <c r="J848">
        <v>17</v>
      </c>
      <c r="K848">
        <v>10.199999999999999</v>
      </c>
      <c r="L848" t="str">
        <f>VLOOKUP(C848,List!$A$2:$C$2089,3,)</f>
        <v>Kilburn</v>
      </c>
      <c r="M848" t="str">
        <f>VLOOKUP(C848,List!$A$2:$C$2089,2,)</f>
        <v>Jubilee</v>
      </c>
      <c r="N848" t="str">
        <f t="shared" si="105"/>
        <v>Kilburn|Jubilee</v>
      </c>
      <c r="O848">
        <f>VLOOKUP(N848,Depth!$A$2:$F$427,3,)</f>
        <v>45</v>
      </c>
      <c r="P848">
        <f>VLOOKUP(N848,Depth!$A$2:$F$427,5,)</f>
        <v>152.19999999999999</v>
      </c>
      <c r="Q848">
        <f>VLOOKUP(N848,Depth!$A$2:$F$427,6,)</f>
        <v>-7.2</v>
      </c>
      <c r="R848">
        <f>VLOOKUP(L848,longitude_latitude!C:J,7,)</f>
        <v>-0.203115567</v>
      </c>
      <c r="S848">
        <f>VLOOKUP(L848,longitude_latitude!C:J,8,)</f>
        <v>51.546448419999997</v>
      </c>
      <c r="T848">
        <f t="shared" si="106"/>
        <v>-10.469886097664553</v>
      </c>
      <c r="U848">
        <f>VLOOKUP(M848,LINE!$A$2:$B$13,2,)</f>
        <v>7</v>
      </c>
      <c r="V848">
        <f>VLOOKUP(L848,Entry_exit!B:P,4,)</f>
        <v>12956</v>
      </c>
      <c r="W848">
        <f>2020 - VLOOKUP(L848, age!$A:$D,4,)</f>
        <v>141</v>
      </c>
      <c r="X848">
        <f>VLOOKUP(H848,'air-quality-london-time-of-day'!E:G,3,FALSE)</f>
        <v>13.9</v>
      </c>
      <c r="Y848">
        <f>VLOOKUP(I848,Weather!F:K,2,)</f>
        <v>8.3606557377049739</v>
      </c>
      <c r="Z848">
        <f>VLOOKUP(I848,Weather!F:K,3,)</f>
        <v>0.28000000000000003</v>
      </c>
      <c r="AA848">
        <f>VLOOKUP(I848,Weather!F:K,4,)</f>
        <v>0.6</v>
      </c>
      <c r="AB848">
        <f>VLOOKUP(I848,Weather!F:K,5,)</f>
        <v>1038</v>
      </c>
      <c r="AC848">
        <f>VLOOKUP(I848,Weather!F:K,6,)</f>
        <v>1</v>
      </c>
    </row>
    <row r="849" spans="1:29" x14ac:dyDescent="0.25">
      <c r="A849" t="s">
        <v>7</v>
      </c>
      <c r="B849" t="s">
        <v>5</v>
      </c>
      <c r="C849" s="1">
        <v>42052.572916666664</v>
      </c>
      <c r="D849" s="3">
        <f t="shared" si="104"/>
        <v>2015</v>
      </c>
      <c r="E849" s="3">
        <f t="shared" si="107"/>
        <v>2</v>
      </c>
      <c r="F849" s="3">
        <f t="shared" si="108"/>
        <v>13</v>
      </c>
      <c r="G849" s="3">
        <f t="shared" si="109"/>
        <v>17</v>
      </c>
      <c r="H849" s="3" t="str">
        <f t="shared" si="110"/>
        <v>2015213</v>
      </c>
      <c r="I849" s="3" t="str">
        <f t="shared" si="111"/>
        <v>201521317</v>
      </c>
      <c r="J849">
        <v>12</v>
      </c>
      <c r="K849">
        <v>7.2</v>
      </c>
      <c r="L849" t="str">
        <f>VLOOKUP(C849,List!$A$2:$C$2089,3,)</f>
        <v>Kilburn</v>
      </c>
      <c r="M849" t="str">
        <f>VLOOKUP(C849,List!$A$2:$C$2089,2,)</f>
        <v>Jubilee</v>
      </c>
      <c r="N849" t="str">
        <f t="shared" si="105"/>
        <v>Kilburn|Jubilee</v>
      </c>
      <c r="O849">
        <f>VLOOKUP(N849,Depth!$A$2:$F$427,3,)</f>
        <v>45</v>
      </c>
      <c r="P849">
        <f>VLOOKUP(N849,Depth!$A$2:$F$427,5,)</f>
        <v>152.19999999999999</v>
      </c>
      <c r="Q849">
        <f>VLOOKUP(N849,Depth!$A$2:$F$427,6,)</f>
        <v>-7.2</v>
      </c>
      <c r="R849">
        <f>VLOOKUP(L849,longitude_latitude!C:J,7,)</f>
        <v>-0.203115567</v>
      </c>
      <c r="S849">
        <f>VLOOKUP(L849,longitude_latitude!C:J,8,)</f>
        <v>51.546448419999997</v>
      </c>
      <c r="T849">
        <f t="shared" si="106"/>
        <v>-10.469886097664553</v>
      </c>
      <c r="U849">
        <f>VLOOKUP(M849,LINE!$A$2:$B$13,2,)</f>
        <v>7</v>
      </c>
      <c r="V849">
        <f>VLOOKUP(L849,Entry_exit!B:P,4,)</f>
        <v>12956</v>
      </c>
      <c r="W849">
        <f>2020 - VLOOKUP(L849, age!$A:$D,4,)</f>
        <v>141</v>
      </c>
      <c r="X849">
        <f>VLOOKUP(H849,'air-quality-london-time-of-day'!E:G,3,FALSE)</f>
        <v>13.9</v>
      </c>
      <c r="Y849">
        <f>VLOOKUP(I849,Weather!F:K,2,)</f>
        <v>8.3606557377049739</v>
      </c>
      <c r="Z849">
        <f>VLOOKUP(I849,Weather!F:K,3,)</f>
        <v>0.28000000000000003</v>
      </c>
      <c r="AA849">
        <f>VLOOKUP(I849,Weather!F:K,4,)</f>
        <v>0.6</v>
      </c>
      <c r="AB849">
        <f>VLOOKUP(I849,Weather!F:K,5,)</f>
        <v>1038</v>
      </c>
      <c r="AC849">
        <f>VLOOKUP(I849,Weather!F:K,6,)</f>
        <v>1</v>
      </c>
    </row>
    <row r="850" spans="1:29" x14ac:dyDescent="0.25">
      <c r="A850" t="s">
        <v>7</v>
      </c>
      <c r="B850" t="s">
        <v>5</v>
      </c>
      <c r="C850" s="1">
        <v>42052.573611111111</v>
      </c>
      <c r="D850" s="3">
        <f t="shared" si="104"/>
        <v>2015</v>
      </c>
      <c r="E850" s="3">
        <f t="shared" si="107"/>
        <v>2</v>
      </c>
      <c r="F850" s="3">
        <f t="shared" si="108"/>
        <v>13</v>
      </c>
      <c r="G850" s="3">
        <f t="shared" si="109"/>
        <v>17</v>
      </c>
      <c r="H850" s="3" t="str">
        <f t="shared" si="110"/>
        <v>2015213</v>
      </c>
      <c r="I850" s="3" t="str">
        <f t="shared" si="111"/>
        <v>201521317</v>
      </c>
      <c r="J850">
        <v>11</v>
      </c>
      <c r="K850">
        <v>6.6</v>
      </c>
      <c r="L850" t="str">
        <f>VLOOKUP(C850,List!$A$2:$C$2089,3,)</f>
        <v>Willesden Green</v>
      </c>
      <c r="M850" t="str">
        <f>VLOOKUP(C850,List!$A$2:$C$2089,2,)</f>
        <v>Jubilee</v>
      </c>
      <c r="N850" t="str">
        <f t="shared" si="105"/>
        <v>Willesden Green|Jubilee</v>
      </c>
      <c r="O850">
        <f>VLOOKUP(N850,Depth!$A$2:$F$427,3,)</f>
        <v>56</v>
      </c>
      <c r="P850">
        <f>VLOOKUP(N850,Depth!$A$2:$F$427,5,)</f>
        <v>150.30000000000001</v>
      </c>
      <c r="Q850">
        <f>VLOOKUP(N850,Depth!$A$2:$F$427,6,)</f>
        <v>5.7</v>
      </c>
      <c r="R850">
        <f>VLOOKUP(L850,longitude_latitude!C:J,7,)</f>
        <v>-0.22111935699999999</v>
      </c>
      <c r="S850">
        <f>VLOOKUP(L850,longitude_latitude!C:J,8,)</f>
        <v>51.548868380000002</v>
      </c>
      <c r="T850">
        <f t="shared" si="106"/>
        <v>-11.398452630263231</v>
      </c>
      <c r="U850">
        <f>VLOOKUP(M850,LINE!$A$2:$B$13,2,)</f>
        <v>7</v>
      </c>
      <c r="V850">
        <f>VLOOKUP(L850,Entry_exit!B:P,4,)</f>
        <v>14170</v>
      </c>
      <c r="W850">
        <f>2020 - VLOOKUP(L850, age!$A:$D,4,)</f>
        <v>141</v>
      </c>
      <c r="X850">
        <f>VLOOKUP(H850,'air-quality-london-time-of-day'!E:G,3,FALSE)</f>
        <v>13.9</v>
      </c>
      <c r="Y850">
        <f>VLOOKUP(I850,Weather!F:K,2,)</f>
        <v>8.3606557377049739</v>
      </c>
      <c r="Z850">
        <f>VLOOKUP(I850,Weather!F:K,3,)</f>
        <v>0.28000000000000003</v>
      </c>
      <c r="AA850">
        <f>VLOOKUP(I850,Weather!F:K,4,)</f>
        <v>0.6</v>
      </c>
      <c r="AB850">
        <f>VLOOKUP(I850,Weather!F:K,5,)</f>
        <v>1038</v>
      </c>
      <c r="AC850">
        <f>VLOOKUP(I850,Weather!F:K,6,)</f>
        <v>1</v>
      </c>
    </row>
    <row r="851" spans="1:29" x14ac:dyDescent="0.25">
      <c r="A851" t="s">
        <v>7</v>
      </c>
      <c r="B851" t="s">
        <v>5</v>
      </c>
      <c r="C851" s="1">
        <v>42052.574305555558</v>
      </c>
      <c r="D851" s="3">
        <f t="shared" si="104"/>
        <v>2015</v>
      </c>
      <c r="E851" s="3">
        <f t="shared" si="107"/>
        <v>2</v>
      </c>
      <c r="F851" s="3">
        <f t="shared" si="108"/>
        <v>13</v>
      </c>
      <c r="G851" s="3">
        <f t="shared" si="109"/>
        <v>17</v>
      </c>
      <c r="H851" s="3" t="str">
        <f t="shared" si="110"/>
        <v>2015213</v>
      </c>
      <c r="I851" s="3" t="str">
        <f t="shared" si="111"/>
        <v>201521317</v>
      </c>
      <c r="J851">
        <v>11</v>
      </c>
      <c r="K851">
        <v>6.6</v>
      </c>
      <c r="L851" t="str">
        <f>VLOOKUP(C851,List!$A$2:$C$2089,3,)</f>
        <v>Willesden Green</v>
      </c>
      <c r="M851" t="str">
        <f>VLOOKUP(C851,List!$A$2:$C$2089,2,)</f>
        <v>Jubilee</v>
      </c>
      <c r="N851" t="str">
        <f t="shared" si="105"/>
        <v>Willesden Green|Jubilee</v>
      </c>
      <c r="O851">
        <f>VLOOKUP(N851,Depth!$A$2:$F$427,3,)</f>
        <v>56</v>
      </c>
      <c r="P851">
        <f>VLOOKUP(N851,Depth!$A$2:$F$427,5,)</f>
        <v>150.30000000000001</v>
      </c>
      <c r="Q851">
        <f>VLOOKUP(N851,Depth!$A$2:$F$427,6,)</f>
        <v>5.7</v>
      </c>
      <c r="R851">
        <f>VLOOKUP(L851,longitude_latitude!C:J,7,)</f>
        <v>-0.22111935699999999</v>
      </c>
      <c r="S851">
        <f>VLOOKUP(L851,longitude_latitude!C:J,8,)</f>
        <v>51.548868380000002</v>
      </c>
      <c r="T851">
        <f t="shared" si="106"/>
        <v>-11.398452630263231</v>
      </c>
      <c r="U851">
        <f>VLOOKUP(M851,LINE!$A$2:$B$13,2,)</f>
        <v>7</v>
      </c>
      <c r="V851">
        <f>VLOOKUP(L851,Entry_exit!B:P,4,)</f>
        <v>14170</v>
      </c>
      <c r="W851">
        <f>2020 - VLOOKUP(L851, age!$A:$D,4,)</f>
        <v>141</v>
      </c>
      <c r="X851">
        <f>VLOOKUP(H851,'air-quality-london-time-of-day'!E:G,3,FALSE)</f>
        <v>13.9</v>
      </c>
      <c r="Y851">
        <f>VLOOKUP(I851,Weather!F:K,2,)</f>
        <v>8.3606557377049739</v>
      </c>
      <c r="Z851">
        <f>VLOOKUP(I851,Weather!F:K,3,)</f>
        <v>0.28000000000000003</v>
      </c>
      <c r="AA851">
        <f>VLOOKUP(I851,Weather!F:K,4,)</f>
        <v>0.6</v>
      </c>
      <c r="AB851">
        <f>VLOOKUP(I851,Weather!F:K,5,)</f>
        <v>1038</v>
      </c>
      <c r="AC851">
        <f>VLOOKUP(I851,Weather!F:K,6,)</f>
        <v>1</v>
      </c>
    </row>
    <row r="852" spans="1:29" x14ac:dyDescent="0.25">
      <c r="A852" t="s">
        <v>7</v>
      </c>
      <c r="B852" t="s">
        <v>5</v>
      </c>
      <c r="C852" s="1">
        <v>42052.574999999997</v>
      </c>
      <c r="D852" s="3">
        <f t="shared" si="104"/>
        <v>2015</v>
      </c>
      <c r="E852" s="3">
        <f t="shared" si="107"/>
        <v>2</v>
      </c>
      <c r="F852" s="3">
        <f t="shared" si="108"/>
        <v>13</v>
      </c>
      <c r="G852" s="3">
        <f t="shared" si="109"/>
        <v>17</v>
      </c>
      <c r="H852" s="3" t="str">
        <f t="shared" si="110"/>
        <v>2015213</v>
      </c>
      <c r="I852" s="3" t="str">
        <f t="shared" si="111"/>
        <v>201521317</v>
      </c>
      <c r="J852">
        <v>9</v>
      </c>
      <c r="K852">
        <v>5.4</v>
      </c>
      <c r="L852" t="str">
        <f>VLOOKUP(C852,List!$A$2:$C$2089,3,)</f>
        <v>Dollis Hill</v>
      </c>
      <c r="M852" t="str">
        <f>VLOOKUP(C852,List!$A$2:$C$2089,2,)</f>
        <v>Jubilee</v>
      </c>
      <c r="N852" t="str">
        <f t="shared" si="105"/>
        <v>Dollis Hill|Jubilee</v>
      </c>
      <c r="O852">
        <f>VLOOKUP(N852,Depth!$A$2:$F$427,3,)</f>
        <v>37</v>
      </c>
      <c r="P852">
        <f>VLOOKUP(N852,Depth!$A$2:$F$427,5,)</f>
        <v>139.4</v>
      </c>
      <c r="Q852">
        <f>VLOOKUP(N852,Depth!$A$2:$F$427,6,)</f>
        <v>-2.4</v>
      </c>
      <c r="R852">
        <f>VLOOKUP(L852,longitude_latitude!C:J,7,)</f>
        <v>-0.23744514799999999</v>
      </c>
      <c r="S852">
        <f>VLOOKUP(L852,longitude_latitude!C:J,8,)</f>
        <v>51.55145847</v>
      </c>
      <c r="T852">
        <f t="shared" si="106"/>
        <v>-12.240643686025003</v>
      </c>
      <c r="U852">
        <f>VLOOKUP(M852,LINE!$A$2:$B$13,2,)</f>
        <v>7</v>
      </c>
      <c r="V852">
        <f>VLOOKUP(L852,Entry_exit!B:P,4,)</f>
        <v>6462</v>
      </c>
      <c r="W852">
        <f>2020 - VLOOKUP(L852, age!$A:$D,4,)</f>
        <v>111</v>
      </c>
      <c r="X852">
        <f>VLOOKUP(H852,'air-quality-london-time-of-day'!E:G,3,FALSE)</f>
        <v>13.9</v>
      </c>
      <c r="Y852">
        <f>VLOOKUP(I852,Weather!F:K,2,)</f>
        <v>8.3606557377049739</v>
      </c>
      <c r="Z852">
        <f>VLOOKUP(I852,Weather!F:K,3,)</f>
        <v>0.28000000000000003</v>
      </c>
      <c r="AA852">
        <f>VLOOKUP(I852,Weather!F:K,4,)</f>
        <v>0.6</v>
      </c>
      <c r="AB852">
        <f>VLOOKUP(I852,Weather!F:K,5,)</f>
        <v>1038</v>
      </c>
      <c r="AC852">
        <f>VLOOKUP(I852,Weather!F:K,6,)</f>
        <v>1</v>
      </c>
    </row>
    <row r="853" spans="1:29" x14ac:dyDescent="0.25">
      <c r="A853" t="s">
        <v>7</v>
      </c>
      <c r="B853" t="s">
        <v>5</v>
      </c>
      <c r="C853" s="1">
        <v>42052.575694444444</v>
      </c>
      <c r="D853" s="3">
        <f t="shared" si="104"/>
        <v>2015</v>
      </c>
      <c r="E853" s="3">
        <f t="shared" si="107"/>
        <v>2</v>
      </c>
      <c r="F853" s="3">
        <f t="shared" si="108"/>
        <v>13</v>
      </c>
      <c r="G853" s="3">
        <f t="shared" si="109"/>
        <v>17</v>
      </c>
      <c r="H853" s="3" t="str">
        <f t="shared" si="110"/>
        <v>2015213</v>
      </c>
      <c r="I853" s="3" t="str">
        <f t="shared" si="111"/>
        <v>201521317</v>
      </c>
      <c r="J853">
        <v>10</v>
      </c>
      <c r="K853">
        <v>6</v>
      </c>
      <c r="L853" t="str">
        <f>VLOOKUP(C853,List!$A$2:$C$2089,3,)</f>
        <v>Dollis Hill</v>
      </c>
      <c r="M853" t="str">
        <f>VLOOKUP(C853,List!$A$2:$C$2089,2,)</f>
        <v>Jubilee</v>
      </c>
      <c r="N853" t="str">
        <f t="shared" si="105"/>
        <v>Dollis Hill|Jubilee</v>
      </c>
      <c r="O853">
        <f>VLOOKUP(N853,Depth!$A$2:$F$427,3,)</f>
        <v>37</v>
      </c>
      <c r="P853">
        <f>VLOOKUP(N853,Depth!$A$2:$F$427,5,)</f>
        <v>139.4</v>
      </c>
      <c r="Q853">
        <f>VLOOKUP(N853,Depth!$A$2:$F$427,6,)</f>
        <v>-2.4</v>
      </c>
      <c r="R853">
        <f>VLOOKUP(L853,longitude_latitude!C:J,7,)</f>
        <v>-0.23744514799999999</v>
      </c>
      <c r="S853">
        <f>VLOOKUP(L853,longitude_latitude!C:J,8,)</f>
        <v>51.55145847</v>
      </c>
      <c r="T853">
        <f t="shared" si="106"/>
        <v>-12.240643686025003</v>
      </c>
      <c r="U853">
        <f>VLOOKUP(M853,LINE!$A$2:$B$13,2,)</f>
        <v>7</v>
      </c>
      <c r="V853">
        <f>VLOOKUP(L853,Entry_exit!B:P,4,)</f>
        <v>6462</v>
      </c>
      <c r="W853">
        <f>2020 - VLOOKUP(L853, age!$A:$D,4,)</f>
        <v>111</v>
      </c>
      <c r="X853">
        <f>VLOOKUP(H853,'air-quality-london-time-of-day'!E:G,3,FALSE)</f>
        <v>13.9</v>
      </c>
      <c r="Y853">
        <f>VLOOKUP(I853,Weather!F:K,2,)</f>
        <v>8.3606557377049739</v>
      </c>
      <c r="Z853">
        <f>VLOOKUP(I853,Weather!F:K,3,)</f>
        <v>0.28000000000000003</v>
      </c>
      <c r="AA853">
        <f>VLOOKUP(I853,Weather!F:K,4,)</f>
        <v>0.6</v>
      </c>
      <c r="AB853">
        <f>VLOOKUP(I853,Weather!F:K,5,)</f>
        <v>1038</v>
      </c>
      <c r="AC853">
        <f>VLOOKUP(I853,Weather!F:K,6,)</f>
        <v>1</v>
      </c>
    </row>
    <row r="854" spans="1:29" x14ac:dyDescent="0.25">
      <c r="A854" t="s">
        <v>7</v>
      </c>
      <c r="B854" t="s">
        <v>5</v>
      </c>
      <c r="C854" s="1">
        <v>42052.576388888891</v>
      </c>
      <c r="D854" s="3">
        <f t="shared" si="104"/>
        <v>2015</v>
      </c>
      <c r="E854" s="3">
        <f t="shared" si="107"/>
        <v>2</v>
      </c>
      <c r="F854" s="3">
        <f t="shared" si="108"/>
        <v>13</v>
      </c>
      <c r="G854" s="3">
        <f t="shared" si="109"/>
        <v>17</v>
      </c>
      <c r="H854" s="3" t="str">
        <f t="shared" si="110"/>
        <v>2015213</v>
      </c>
      <c r="I854" s="3" t="str">
        <f t="shared" si="111"/>
        <v>201521317</v>
      </c>
      <c r="J854">
        <v>20</v>
      </c>
      <c r="K854">
        <v>12</v>
      </c>
      <c r="L854" t="str">
        <f>VLOOKUP(C854,List!$A$2:$C$2089,3,)</f>
        <v>Neasden</v>
      </c>
      <c r="M854" t="str">
        <f>VLOOKUP(C854,List!$A$2:$C$2089,2,)</f>
        <v>Jubilee</v>
      </c>
      <c r="N854" t="str">
        <f t="shared" si="105"/>
        <v>Neasden|Jubilee</v>
      </c>
      <c r="O854">
        <f>VLOOKUP(N854,Depth!$A$2:$F$427,3,)</f>
        <v>38</v>
      </c>
      <c r="P854">
        <f>VLOOKUP(N854,Depth!$A$2:$F$427,5,)</f>
        <v>132.19999999999999</v>
      </c>
      <c r="Q854">
        <f>VLOOKUP(N854,Depth!$A$2:$F$427,6,)</f>
        <v>5.8</v>
      </c>
      <c r="R854">
        <f>VLOOKUP(L854,longitude_latitude!C:J,7,)</f>
        <v>-0.24957656</v>
      </c>
      <c r="S854">
        <f>VLOOKUP(L854,longitude_latitude!C:J,8,)</f>
        <v>51.553923400000002</v>
      </c>
      <c r="T854">
        <f t="shared" si="106"/>
        <v>-12.866650856675506</v>
      </c>
      <c r="U854">
        <f>VLOOKUP(M854,LINE!$A$2:$B$13,2,)</f>
        <v>7</v>
      </c>
      <c r="V854">
        <f>VLOOKUP(L854,Entry_exit!B:P,4,)</f>
        <v>6097</v>
      </c>
      <c r="W854">
        <f>2020 - VLOOKUP(L854, age!$A:$D,4,)</f>
        <v>140</v>
      </c>
      <c r="X854">
        <f>VLOOKUP(H854,'air-quality-london-time-of-day'!E:G,3,FALSE)</f>
        <v>13.9</v>
      </c>
      <c r="Y854">
        <f>VLOOKUP(I854,Weather!F:K,2,)</f>
        <v>8.3606557377049739</v>
      </c>
      <c r="Z854">
        <f>VLOOKUP(I854,Weather!F:K,3,)</f>
        <v>0.28000000000000003</v>
      </c>
      <c r="AA854">
        <f>VLOOKUP(I854,Weather!F:K,4,)</f>
        <v>0.6</v>
      </c>
      <c r="AB854">
        <f>VLOOKUP(I854,Weather!F:K,5,)</f>
        <v>1038</v>
      </c>
      <c r="AC854">
        <f>VLOOKUP(I854,Weather!F:K,6,)</f>
        <v>1</v>
      </c>
    </row>
    <row r="855" spans="1:29" x14ac:dyDescent="0.25">
      <c r="A855" t="s">
        <v>7</v>
      </c>
      <c r="B855" t="s">
        <v>5</v>
      </c>
      <c r="C855" s="1">
        <v>42052.57708333333</v>
      </c>
      <c r="D855" s="3">
        <f t="shared" si="104"/>
        <v>2015</v>
      </c>
      <c r="E855" s="3">
        <f t="shared" si="107"/>
        <v>2</v>
      </c>
      <c r="F855" s="3">
        <f t="shared" si="108"/>
        <v>13</v>
      </c>
      <c r="G855" s="3">
        <f t="shared" si="109"/>
        <v>17</v>
      </c>
      <c r="H855" s="3" t="str">
        <f t="shared" si="110"/>
        <v>2015213</v>
      </c>
      <c r="I855" s="3" t="str">
        <f t="shared" si="111"/>
        <v>201521317</v>
      </c>
      <c r="J855">
        <v>14</v>
      </c>
      <c r="K855">
        <v>8.4</v>
      </c>
      <c r="L855" t="str">
        <f>VLOOKUP(C855,List!$A$2:$C$2089,3,)</f>
        <v>Neasden</v>
      </c>
      <c r="M855" t="str">
        <f>VLOOKUP(C855,List!$A$2:$C$2089,2,)</f>
        <v>Jubilee</v>
      </c>
      <c r="N855" t="str">
        <f t="shared" si="105"/>
        <v>Neasden|Jubilee</v>
      </c>
      <c r="O855">
        <f>VLOOKUP(N855,Depth!$A$2:$F$427,3,)</f>
        <v>38</v>
      </c>
      <c r="P855">
        <f>VLOOKUP(N855,Depth!$A$2:$F$427,5,)</f>
        <v>132.19999999999999</v>
      </c>
      <c r="Q855">
        <f>VLOOKUP(N855,Depth!$A$2:$F$427,6,)</f>
        <v>5.8</v>
      </c>
      <c r="R855">
        <f>VLOOKUP(L855,longitude_latitude!C:J,7,)</f>
        <v>-0.24957656</v>
      </c>
      <c r="S855">
        <f>VLOOKUP(L855,longitude_latitude!C:J,8,)</f>
        <v>51.553923400000002</v>
      </c>
      <c r="T855">
        <f t="shared" si="106"/>
        <v>-12.866650856675506</v>
      </c>
      <c r="U855">
        <f>VLOOKUP(M855,LINE!$A$2:$B$13,2,)</f>
        <v>7</v>
      </c>
      <c r="V855">
        <f>VLOOKUP(L855,Entry_exit!B:P,4,)</f>
        <v>6097</v>
      </c>
      <c r="W855">
        <f>2020 - VLOOKUP(L855, age!$A:$D,4,)</f>
        <v>140</v>
      </c>
      <c r="X855">
        <f>VLOOKUP(H855,'air-quality-london-time-of-day'!E:G,3,FALSE)</f>
        <v>13.9</v>
      </c>
      <c r="Y855">
        <f>VLOOKUP(I855,Weather!F:K,2,)</f>
        <v>8.3606557377049739</v>
      </c>
      <c r="Z855">
        <f>VLOOKUP(I855,Weather!F:K,3,)</f>
        <v>0.28000000000000003</v>
      </c>
      <c r="AA855">
        <f>VLOOKUP(I855,Weather!F:K,4,)</f>
        <v>0.6</v>
      </c>
      <c r="AB855">
        <f>VLOOKUP(I855,Weather!F:K,5,)</f>
        <v>1038</v>
      </c>
      <c r="AC855">
        <f>VLOOKUP(I855,Weather!F:K,6,)</f>
        <v>1</v>
      </c>
    </row>
    <row r="856" spans="1:29" x14ac:dyDescent="0.25">
      <c r="A856" t="s">
        <v>7</v>
      </c>
      <c r="B856" t="s">
        <v>5</v>
      </c>
      <c r="C856" s="1">
        <v>42052.577777777777</v>
      </c>
      <c r="D856" s="3">
        <f t="shared" si="104"/>
        <v>2015</v>
      </c>
      <c r="E856" s="3">
        <f t="shared" si="107"/>
        <v>2</v>
      </c>
      <c r="F856" s="3">
        <f t="shared" si="108"/>
        <v>13</v>
      </c>
      <c r="G856" s="3">
        <f t="shared" si="109"/>
        <v>17</v>
      </c>
      <c r="H856" s="3" t="str">
        <f t="shared" si="110"/>
        <v>2015213</v>
      </c>
      <c r="I856" s="3" t="str">
        <f t="shared" si="111"/>
        <v>201521317</v>
      </c>
      <c r="J856">
        <v>13</v>
      </c>
      <c r="K856">
        <v>7.8</v>
      </c>
      <c r="L856" t="str">
        <f>VLOOKUP(C856,List!$A$2:$C$2089,3,)</f>
        <v>Neasden</v>
      </c>
      <c r="M856" t="str">
        <f>VLOOKUP(C856,List!$A$2:$C$2089,2,)</f>
        <v>Jubilee</v>
      </c>
      <c r="N856" t="str">
        <f t="shared" si="105"/>
        <v>Neasden|Jubilee</v>
      </c>
      <c r="O856">
        <f>VLOOKUP(N856,Depth!$A$2:$F$427,3,)</f>
        <v>38</v>
      </c>
      <c r="P856">
        <f>VLOOKUP(N856,Depth!$A$2:$F$427,5,)</f>
        <v>132.19999999999999</v>
      </c>
      <c r="Q856">
        <f>VLOOKUP(N856,Depth!$A$2:$F$427,6,)</f>
        <v>5.8</v>
      </c>
      <c r="R856">
        <f>VLOOKUP(L856,longitude_latitude!C:J,7,)</f>
        <v>-0.24957656</v>
      </c>
      <c r="S856">
        <f>VLOOKUP(L856,longitude_latitude!C:J,8,)</f>
        <v>51.553923400000002</v>
      </c>
      <c r="T856">
        <f t="shared" si="106"/>
        <v>-12.866650856675506</v>
      </c>
      <c r="U856">
        <f>VLOOKUP(M856,LINE!$A$2:$B$13,2,)</f>
        <v>7</v>
      </c>
      <c r="V856">
        <f>VLOOKUP(L856,Entry_exit!B:P,4,)</f>
        <v>6097</v>
      </c>
      <c r="W856">
        <f>2020 - VLOOKUP(L856, age!$A:$D,4,)</f>
        <v>140</v>
      </c>
      <c r="X856">
        <f>VLOOKUP(H856,'air-quality-london-time-of-day'!E:G,3,FALSE)</f>
        <v>13.9</v>
      </c>
      <c r="Y856">
        <f>VLOOKUP(I856,Weather!F:K,2,)</f>
        <v>8.3606557377049739</v>
      </c>
      <c r="Z856">
        <f>VLOOKUP(I856,Weather!F:K,3,)</f>
        <v>0.28000000000000003</v>
      </c>
      <c r="AA856">
        <f>VLOOKUP(I856,Weather!F:K,4,)</f>
        <v>0.6</v>
      </c>
      <c r="AB856">
        <f>VLOOKUP(I856,Weather!F:K,5,)</f>
        <v>1038</v>
      </c>
      <c r="AC856">
        <f>VLOOKUP(I856,Weather!F:K,6,)</f>
        <v>1</v>
      </c>
    </row>
    <row r="857" spans="1:29" x14ac:dyDescent="0.25">
      <c r="A857" t="s">
        <v>7</v>
      </c>
      <c r="B857" t="s">
        <v>5</v>
      </c>
      <c r="C857" s="1">
        <v>42052.578472222223</v>
      </c>
      <c r="D857" s="3">
        <f t="shared" si="104"/>
        <v>2015</v>
      </c>
      <c r="E857" s="3">
        <f t="shared" si="107"/>
        <v>2</v>
      </c>
      <c r="F857" s="3">
        <f t="shared" si="108"/>
        <v>13</v>
      </c>
      <c r="G857" s="3">
        <f t="shared" si="109"/>
        <v>17</v>
      </c>
      <c r="H857" s="3" t="str">
        <f t="shared" si="110"/>
        <v>2015213</v>
      </c>
      <c r="I857" s="3" t="str">
        <f t="shared" si="111"/>
        <v>201521317</v>
      </c>
      <c r="J857">
        <v>16</v>
      </c>
      <c r="K857">
        <v>9.6</v>
      </c>
      <c r="L857" t="str">
        <f>VLOOKUP(C857,List!$A$2:$C$2089,3,)</f>
        <v>Wembley Park</v>
      </c>
      <c r="M857" t="str">
        <f>VLOOKUP(C857,List!$A$2:$C$2089,2,)</f>
        <v>Jubilee</v>
      </c>
      <c r="N857" t="str">
        <f t="shared" si="105"/>
        <v>Wembley Park|Jubilee</v>
      </c>
      <c r="O857">
        <f>VLOOKUP(N857,Depth!$A$2:$F$427,3,)</f>
        <v>41</v>
      </c>
      <c r="P857">
        <f>VLOOKUP(N857,Depth!$A$2:$F$427,5,)</f>
        <v>136.69999999999999</v>
      </c>
      <c r="Q857">
        <f>VLOOKUP(N857,Depth!$A$2:$F$427,6,)</f>
        <v>4.3</v>
      </c>
      <c r="R857">
        <f>VLOOKUP(L857,longitude_latitude!C:J,7,)</f>
        <v>-0.27845863799999998</v>
      </c>
      <c r="S857">
        <f>VLOOKUP(L857,longitude_latitude!C:J,8,)</f>
        <v>51.563259379999998</v>
      </c>
      <c r="T857">
        <f t="shared" si="106"/>
        <v>-14.358234977795522</v>
      </c>
      <c r="U857">
        <f>VLOOKUP(M857,LINE!$A$2:$B$13,2,)</f>
        <v>7</v>
      </c>
      <c r="V857">
        <f>VLOOKUP(L857,Entry_exit!B:P,4,)</f>
        <v>21679</v>
      </c>
      <c r="W857">
        <f>2020 - VLOOKUP(L857, age!$A:$D,4,)</f>
        <v>127</v>
      </c>
      <c r="X857">
        <f>VLOOKUP(H857,'air-quality-london-time-of-day'!E:G,3,FALSE)</f>
        <v>13.9</v>
      </c>
      <c r="Y857">
        <f>VLOOKUP(I857,Weather!F:K,2,)</f>
        <v>8.3606557377049739</v>
      </c>
      <c r="Z857">
        <f>VLOOKUP(I857,Weather!F:K,3,)</f>
        <v>0.28000000000000003</v>
      </c>
      <c r="AA857">
        <f>VLOOKUP(I857,Weather!F:K,4,)</f>
        <v>0.6</v>
      </c>
      <c r="AB857">
        <f>VLOOKUP(I857,Weather!F:K,5,)</f>
        <v>1038</v>
      </c>
      <c r="AC857">
        <f>VLOOKUP(I857,Weather!F:K,6,)</f>
        <v>1</v>
      </c>
    </row>
    <row r="858" spans="1:29" x14ac:dyDescent="0.25">
      <c r="A858" t="s">
        <v>7</v>
      </c>
      <c r="B858" t="s">
        <v>5</v>
      </c>
      <c r="C858" s="1">
        <v>42066.429166666669</v>
      </c>
      <c r="D858" s="3">
        <f t="shared" si="104"/>
        <v>2015</v>
      </c>
      <c r="E858" s="3">
        <f t="shared" si="107"/>
        <v>3</v>
      </c>
      <c r="F858" s="3">
        <f t="shared" si="108"/>
        <v>10</v>
      </c>
      <c r="G858" s="3">
        <f t="shared" si="109"/>
        <v>3</v>
      </c>
      <c r="H858" s="3" t="str">
        <f t="shared" si="110"/>
        <v>2015310</v>
      </c>
      <c r="I858" s="3" t="str">
        <f t="shared" si="111"/>
        <v>20153103</v>
      </c>
      <c r="J858">
        <v>5</v>
      </c>
      <c r="K858">
        <v>3</v>
      </c>
      <c r="L858" t="str">
        <f>VLOOKUP(C858,List!$A$2:$C$2089,3,)</f>
        <v>Upminster</v>
      </c>
      <c r="M858" t="str">
        <f>VLOOKUP(C858,List!$A$2:$C$2089,2,)</f>
        <v>District</v>
      </c>
      <c r="N858" t="str">
        <f t="shared" si="105"/>
        <v>Upminster|District</v>
      </c>
      <c r="O858">
        <f>VLOOKUP(N858,Depth!$A$2:$F$427,3,)</f>
        <v>28</v>
      </c>
      <c r="P858">
        <f>VLOOKUP(N858,Depth!$A$2:$F$427,5,)</f>
        <v>119.2</v>
      </c>
      <c r="Q858">
        <f>VLOOKUP(N858,Depth!$A$2:$F$427,6,)</f>
        <v>8.8000000000000007</v>
      </c>
      <c r="R858">
        <f>VLOOKUP(L858,longitude_latitude!C:J,7,)</f>
        <v>0.25276723499999998</v>
      </c>
      <c r="S858">
        <f>VLOOKUP(L858,longitude_latitude!C:J,8,)</f>
        <v>51.558577110000002</v>
      </c>
      <c r="T858">
        <f t="shared" si="106"/>
        <v>13.032318976628989</v>
      </c>
      <c r="U858">
        <f>VLOOKUP(M858,LINE!$A$2:$B$13,2,)</f>
        <v>5</v>
      </c>
      <c r="V858">
        <f>VLOOKUP(L858,Entry_exit!B:P,4,)</f>
        <v>8280</v>
      </c>
      <c r="W858">
        <f>2020 - VLOOKUP(L858, age!$A:$D,4,)</f>
        <v>118</v>
      </c>
      <c r="X858">
        <f>VLOOKUP(H858,'air-quality-london-time-of-day'!E:G,3,FALSE)</f>
        <v>19.600000000000001</v>
      </c>
      <c r="Y858">
        <f>VLOOKUP(I858,Weather!F:K,2,)</f>
        <v>7</v>
      </c>
      <c r="Z858">
        <f>VLOOKUP(I858,Weather!F:K,3,)</f>
        <v>0.19</v>
      </c>
      <c r="AA858">
        <f>VLOOKUP(I858,Weather!F:K,4,)</f>
        <v>0.54</v>
      </c>
      <c r="AB858">
        <f>VLOOKUP(I858,Weather!F:K,5,)</f>
        <v>1015</v>
      </c>
      <c r="AC858">
        <f>VLOOKUP(I858,Weather!F:K,6,)</f>
        <v>5</v>
      </c>
    </row>
    <row r="859" spans="1:29" x14ac:dyDescent="0.25">
      <c r="A859" t="s">
        <v>7</v>
      </c>
      <c r="B859" t="s">
        <v>5</v>
      </c>
      <c r="C859" s="1">
        <v>42066.429861111108</v>
      </c>
      <c r="D859" s="3">
        <f t="shared" si="104"/>
        <v>2015</v>
      </c>
      <c r="E859" s="3">
        <f t="shared" si="107"/>
        <v>3</v>
      </c>
      <c r="F859" s="3">
        <f t="shared" si="108"/>
        <v>10</v>
      </c>
      <c r="G859" s="3">
        <f t="shared" si="109"/>
        <v>3</v>
      </c>
      <c r="H859" s="3" t="str">
        <f t="shared" si="110"/>
        <v>2015310</v>
      </c>
      <c r="I859" s="3" t="str">
        <f t="shared" si="111"/>
        <v>20153103</v>
      </c>
      <c r="J859">
        <v>4</v>
      </c>
      <c r="K859">
        <v>2.4</v>
      </c>
      <c r="L859" t="str">
        <f>VLOOKUP(C859,List!$A$2:$C$2089,3,)</f>
        <v>Upminster</v>
      </c>
      <c r="M859" t="str">
        <f>VLOOKUP(C859,List!$A$2:$C$2089,2,)</f>
        <v>District</v>
      </c>
      <c r="N859" t="str">
        <f t="shared" si="105"/>
        <v>Upminster|District</v>
      </c>
      <c r="O859">
        <f>VLOOKUP(N859,Depth!$A$2:$F$427,3,)</f>
        <v>28</v>
      </c>
      <c r="P859">
        <f>VLOOKUP(N859,Depth!$A$2:$F$427,5,)</f>
        <v>119.2</v>
      </c>
      <c r="Q859">
        <f>VLOOKUP(N859,Depth!$A$2:$F$427,6,)</f>
        <v>8.8000000000000007</v>
      </c>
      <c r="R859">
        <f>VLOOKUP(L859,longitude_latitude!C:J,7,)</f>
        <v>0.25276723499999998</v>
      </c>
      <c r="S859">
        <f>VLOOKUP(L859,longitude_latitude!C:J,8,)</f>
        <v>51.558577110000002</v>
      </c>
      <c r="T859">
        <f t="shared" si="106"/>
        <v>13.032318976628989</v>
      </c>
      <c r="U859">
        <f>VLOOKUP(M859,LINE!$A$2:$B$13,2,)</f>
        <v>5</v>
      </c>
      <c r="V859">
        <f>VLOOKUP(L859,Entry_exit!B:P,4,)</f>
        <v>8280</v>
      </c>
      <c r="W859">
        <f>2020 - VLOOKUP(L859, age!$A:$D,4,)</f>
        <v>118</v>
      </c>
      <c r="X859">
        <f>VLOOKUP(H859,'air-quality-london-time-of-day'!E:G,3,FALSE)</f>
        <v>19.600000000000001</v>
      </c>
      <c r="Y859">
        <f>VLOOKUP(I859,Weather!F:K,2,)</f>
        <v>7</v>
      </c>
      <c r="Z859">
        <f>VLOOKUP(I859,Weather!F:K,3,)</f>
        <v>0.19</v>
      </c>
      <c r="AA859">
        <f>VLOOKUP(I859,Weather!F:K,4,)</f>
        <v>0.54</v>
      </c>
      <c r="AB859">
        <f>VLOOKUP(I859,Weather!F:K,5,)</f>
        <v>1015</v>
      </c>
      <c r="AC859">
        <f>VLOOKUP(I859,Weather!F:K,6,)</f>
        <v>5</v>
      </c>
    </row>
    <row r="860" spans="1:29" x14ac:dyDescent="0.25">
      <c r="A860" t="s">
        <v>7</v>
      </c>
      <c r="B860" t="s">
        <v>5</v>
      </c>
      <c r="C860" s="1">
        <v>42066.430555555555</v>
      </c>
      <c r="D860" s="3">
        <f t="shared" si="104"/>
        <v>2015</v>
      </c>
      <c r="E860" s="3">
        <f t="shared" si="107"/>
        <v>3</v>
      </c>
      <c r="F860" s="3">
        <f t="shared" si="108"/>
        <v>10</v>
      </c>
      <c r="G860" s="3">
        <f t="shared" si="109"/>
        <v>3</v>
      </c>
      <c r="H860" s="3" t="str">
        <f t="shared" si="110"/>
        <v>2015310</v>
      </c>
      <c r="I860" s="3" t="str">
        <f t="shared" si="111"/>
        <v>20153103</v>
      </c>
      <c r="J860">
        <v>3</v>
      </c>
      <c r="K860">
        <v>1.8</v>
      </c>
      <c r="L860" t="str">
        <f>VLOOKUP(C860,List!$A$2:$C$2089,3,)</f>
        <v>Upminster Bridge</v>
      </c>
      <c r="M860" t="str">
        <f>VLOOKUP(C860,List!$A$2:$C$2089,2,)</f>
        <v>District</v>
      </c>
      <c r="N860" t="str">
        <f t="shared" si="105"/>
        <v>Upminster Bridge|District</v>
      </c>
      <c r="O860">
        <f>VLOOKUP(N860,Depth!$A$2:$F$427,3,)</f>
        <v>15</v>
      </c>
      <c r="P860">
        <f>VLOOKUP(N860,Depth!$A$2:$F$427,5,)</f>
        <v>119.3</v>
      </c>
      <c r="Q860">
        <f>VLOOKUP(N860,Depth!$A$2:$F$427,6,)</f>
        <v>-4.3</v>
      </c>
      <c r="R860">
        <f>VLOOKUP(L860,longitude_latitude!C:J,7,)</f>
        <v>0.23747663499999999</v>
      </c>
      <c r="S860">
        <f>VLOOKUP(L860,longitude_latitude!C:J,8,)</f>
        <v>51.557985690000002</v>
      </c>
      <c r="T860">
        <f t="shared" si="106"/>
        <v>12.243816949039353</v>
      </c>
      <c r="U860">
        <f>VLOOKUP(M860,LINE!$A$2:$B$13,2,)</f>
        <v>5</v>
      </c>
      <c r="V860">
        <f>VLOOKUP(L860,Entry_exit!B:P,4,)</f>
        <v>2109</v>
      </c>
      <c r="W860">
        <f>2020 - VLOOKUP(L860, age!$A:$D,4,)</f>
        <v>86</v>
      </c>
      <c r="X860">
        <f>VLOOKUP(H860,'air-quality-london-time-of-day'!E:G,3,FALSE)</f>
        <v>19.600000000000001</v>
      </c>
      <c r="Y860">
        <f>VLOOKUP(I860,Weather!F:K,2,)</f>
        <v>7</v>
      </c>
      <c r="Z860">
        <f>VLOOKUP(I860,Weather!F:K,3,)</f>
        <v>0.19</v>
      </c>
      <c r="AA860">
        <f>VLOOKUP(I860,Weather!F:K,4,)</f>
        <v>0.54</v>
      </c>
      <c r="AB860">
        <f>VLOOKUP(I860,Weather!F:K,5,)</f>
        <v>1015</v>
      </c>
      <c r="AC860">
        <f>VLOOKUP(I860,Weather!F:K,6,)</f>
        <v>5</v>
      </c>
    </row>
    <row r="861" spans="1:29" x14ac:dyDescent="0.25">
      <c r="A861" t="s">
        <v>7</v>
      </c>
      <c r="B861" t="s">
        <v>5</v>
      </c>
      <c r="C861" s="1">
        <v>42066.431250000001</v>
      </c>
      <c r="D861" s="3">
        <f t="shared" si="104"/>
        <v>2015</v>
      </c>
      <c r="E861" s="3">
        <f t="shared" si="107"/>
        <v>3</v>
      </c>
      <c r="F861" s="3">
        <f t="shared" si="108"/>
        <v>10</v>
      </c>
      <c r="G861" s="3">
        <f t="shared" si="109"/>
        <v>3</v>
      </c>
      <c r="H861" s="3" t="str">
        <f t="shared" si="110"/>
        <v>2015310</v>
      </c>
      <c r="I861" s="3" t="str">
        <f t="shared" si="111"/>
        <v>20153103</v>
      </c>
      <c r="J861">
        <v>4</v>
      </c>
      <c r="K861">
        <v>2.4</v>
      </c>
      <c r="L861" t="str">
        <f>VLOOKUP(C861,List!$A$2:$C$2089,3,)</f>
        <v>Upminster Bridge</v>
      </c>
      <c r="M861" t="str">
        <f>VLOOKUP(C861,List!$A$2:$C$2089,2,)</f>
        <v>District</v>
      </c>
      <c r="N861" t="str">
        <f t="shared" si="105"/>
        <v>Upminster Bridge|District</v>
      </c>
      <c r="O861">
        <f>VLOOKUP(N861,Depth!$A$2:$F$427,3,)</f>
        <v>15</v>
      </c>
      <c r="P861">
        <f>VLOOKUP(N861,Depth!$A$2:$F$427,5,)</f>
        <v>119.3</v>
      </c>
      <c r="Q861">
        <f>VLOOKUP(N861,Depth!$A$2:$F$427,6,)</f>
        <v>-4.3</v>
      </c>
      <c r="R861">
        <f>VLOOKUP(L861,longitude_latitude!C:J,7,)</f>
        <v>0.23747663499999999</v>
      </c>
      <c r="S861">
        <f>VLOOKUP(L861,longitude_latitude!C:J,8,)</f>
        <v>51.557985690000002</v>
      </c>
      <c r="T861">
        <f t="shared" si="106"/>
        <v>12.243816949039353</v>
      </c>
      <c r="U861">
        <f>VLOOKUP(M861,LINE!$A$2:$B$13,2,)</f>
        <v>5</v>
      </c>
      <c r="V861">
        <f>VLOOKUP(L861,Entry_exit!B:P,4,)</f>
        <v>2109</v>
      </c>
      <c r="W861">
        <f>2020 - VLOOKUP(L861, age!$A:$D,4,)</f>
        <v>86</v>
      </c>
      <c r="X861">
        <f>VLOOKUP(H861,'air-quality-london-time-of-day'!E:G,3,FALSE)</f>
        <v>19.600000000000001</v>
      </c>
      <c r="Y861">
        <f>VLOOKUP(I861,Weather!F:K,2,)</f>
        <v>7</v>
      </c>
      <c r="Z861">
        <f>VLOOKUP(I861,Weather!F:K,3,)</f>
        <v>0.19</v>
      </c>
      <c r="AA861">
        <f>VLOOKUP(I861,Weather!F:K,4,)</f>
        <v>0.54</v>
      </c>
      <c r="AB861">
        <f>VLOOKUP(I861,Weather!F:K,5,)</f>
        <v>1015</v>
      </c>
      <c r="AC861">
        <f>VLOOKUP(I861,Weather!F:K,6,)</f>
        <v>5</v>
      </c>
    </row>
    <row r="862" spans="1:29" x14ac:dyDescent="0.25">
      <c r="A862" t="s">
        <v>7</v>
      </c>
      <c r="B862" t="s">
        <v>5</v>
      </c>
      <c r="C862" s="1">
        <v>42066.431944444441</v>
      </c>
      <c r="D862" s="3">
        <f t="shared" si="104"/>
        <v>2015</v>
      </c>
      <c r="E862" s="3">
        <f t="shared" si="107"/>
        <v>3</v>
      </c>
      <c r="F862" s="3">
        <f t="shared" si="108"/>
        <v>10</v>
      </c>
      <c r="G862" s="3">
        <f t="shared" si="109"/>
        <v>3</v>
      </c>
      <c r="H862" s="3" t="str">
        <f t="shared" si="110"/>
        <v>2015310</v>
      </c>
      <c r="I862" s="3" t="str">
        <f t="shared" si="111"/>
        <v>20153103</v>
      </c>
      <c r="J862">
        <v>4</v>
      </c>
      <c r="K862">
        <v>2.4</v>
      </c>
      <c r="L862" t="str">
        <f>VLOOKUP(C862,List!$A$2:$C$2089,3,)</f>
        <v>Hornchurch</v>
      </c>
      <c r="M862" t="str">
        <f>VLOOKUP(C862,List!$A$2:$C$2089,2,)</f>
        <v>District</v>
      </c>
      <c r="N862" t="str">
        <f t="shared" si="105"/>
        <v>Hornchurch|District</v>
      </c>
      <c r="O862">
        <f>VLOOKUP(N862,Depth!$A$2:$F$427,3,)</f>
        <v>24</v>
      </c>
      <c r="P862">
        <f>VLOOKUP(N862,Depth!$A$2:$F$427,5,)</f>
        <v>118.2</v>
      </c>
      <c r="Q862">
        <f>VLOOKUP(N862,Depth!$A$2:$F$427,6,)</f>
        <v>5.8</v>
      </c>
      <c r="R862">
        <f>VLOOKUP(L862,longitude_latitude!C:J,7,)</f>
        <v>0.22075470699999999</v>
      </c>
      <c r="S862">
        <f>VLOOKUP(L862,longitude_latitude!C:J,8,)</f>
        <v>51.553538349999997</v>
      </c>
      <c r="T862">
        <f t="shared" si="106"/>
        <v>11.380686253267513</v>
      </c>
      <c r="U862">
        <f>VLOOKUP(M862,LINE!$A$2:$B$13,2,)</f>
        <v>5</v>
      </c>
      <c r="V862">
        <f>VLOOKUP(L862,Entry_exit!B:P,4,)</f>
        <v>3567</v>
      </c>
      <c r="W862">
        <f>2020 - VLOOKUP(L862, age!$A:$D,4,)</f>
        <v>118</v>
      </c>
      <c r="X862">
        <f>VLOOKUP(H862,'air-quality-london-time-of-day'!E:G,3,FALSE)</f>
        <v>19.600000000000001</v>
      </c>
      <c r="Y862">
        <f>VLOOKUP(I862,Weather!F:K,2,)</f>
        <v>7</v>
      </c>
      <c r="Z862">
        <f>VLOOKUP(I862,Weather!F:K,3,)</f>
        <v>0.19</v>
      </c>
      <c r="AA862">
        <f>VLOOKUP(I862,Weather!F:K,4,)</f>
        <v>0.54</v>
      </c>
      <c r="AB862">
        <f>VLOOKUP(I862,Weather!F:K,5,)</f>
        <v>1015</v>
      </c>
      <c r="AC862">
        <f>VLOOKUP(I862,Weather!F:K,6,)</f>
        <v>5</v>
      </c>
    </row>
    <row r="863" spans="1:29" x14ac:dyDescent="0.25">
      <c r="A863" t="s">
        <v>7</v>
      </c>
      <c r="B863" t="s">
        <v>5</v>
      </c>
      <c r="C863" s="1">
        <v>42066.432638888888</v>
      </c>
      <c r="D863" s="3">
        <f t="shared" si="104"/>
        <v>2015</v>
      </c>
      <c r="E863" s="3">
        <f t="shared" si="107"/>
        <v>3</v>
      </c>
      <c r="F863" s="3">
        <f t="shared" si="108"/>
        <v>10</v>
      </c>
      <c r="G863" s="3">
        <f t="shared" si="109"/>
        <v>3</v>
      </c>
      <c r="H863" s="3" t="str">
        <f t="shared" si="110"/>
        <v>2015310</v>
      </c>
      <c r="I863" s="3" t="str">
        <f t="shared" si="111"/>
        <v>20153103</v>
      </c>
      <c r="J863">
        <v>4</v>
      </c>
      <c r="K863">
        <v>2.4</v>
      </c>
      <c r="L863" t="str">
        <f>VLOOKUP(C863,List!$A$2:$C$2089,3,)</f>
        <v>Hornchurch</v>
      </c>
      <c r="M863" t="str">
        <f>VLOOKUP(C863,List!$A$2:$C$2089,2,)</f>
        <v>District</v>
      </c>
      <c r="N863" t="str">
        <f t="shared" si="105"/>
        <v>Hornchurch|District</v>
      </c>
      <c r="O863">
        <f>VLOOKUP(N863,Depth!$A$2:$F$427,3,)</f>
        <v>24</v>
      </c>
      <c r="P863">
        <f>VLOOKUP(N863,Depth!$A$2:$F$427,5,)</f>
        <v>118.2</v>
      </c>
      <c r="Q863">
        <f>VLOOKUP(N863,Depth!$A$2:$F$427,6,)</f>
        <v>5.8</v>
      </c>
      <c r="R863">
        <f>VLOOKUP(L863,longitude_latitude!C:J,7,)</f>
        <v>0.22075470699999999</v>
      </c>
      <c r="S863">
        <f>VLOOKUP(L863,longitude_latitude!C:J,8,)</f>
        <v>51.553538349999997</v>
      </c>
      <c r="T863">
        <f t="shared" si="106"/>
        <v>11.380686253267513</v>
      </c>
      <c r="U863">
        <f>VLOOKUP(M863,LINE!$A$2:$B$13,2,)</f>
        <v>5</v>
      </c>
      <c r="V863">
        <f>VLOOKUP(L863,Entry_exit!B:P,4,)</f>
        <v>3567</v>
      </c>
      <c r="W863">
        <f>2020 - VLOOKUP(L863, age!$A:$D,4,)</f>
        <v>118</v>
      </c>
      <c r="X863">
        <f>VLOOKUP(H863,'air-quality-london-time-of-day'!E:G,3,FALSE)</f>
        <v>19.600000000000001</v>
      </c>
      <c r="Y863">
        <f>VLOOKUP(I863,Weather!F:K,2,)</f>
        <v>7</v>
      </c>
      <c r="Z863">
        <f>VLOOKUP(I863,Weather!F:K,3,)</f>
        <v>0.19</v>
      </c>
      <c r="AA863">
        <f>VLOOKUP(I863,Weather!F:K,4,)</f>
        <v>0.54</v>
      </c>
      <c r="AB863">
        <f>VLOOKUP(I863,Weather!F:K,5,)</f>
        <v>1015</v>
      </c>
      <c r="AC863">
        <f>VLOOKUP(I863,Weather!F:K,6,)</f>
        <v>5</v>
      </c>
    </row>
    <row r="864" spans="1:29" x14ac:dyDescent="0.25">
      <c r="A864" t="s">
        <v>7</v>
      </c>
      <c r="B864" t="s">
        <v>5</v>
      </c>
      <c r="C864" s="1">
        <v>42066.433333333334</v>
      </c>
      <c r="D864" s="3">
        <f t="shared" si="104"/>
        <v>2015</v>
      </c>
      <c r="E864" s="3">
        <f t="shared" si="107"/>
        <v>3</v>
      </c>
      <c r="F864" s="3">
        <f t="shared" si="108"/>
        <v>10</v>
      </c>
      <c r="G864" s="3">
        <f t="shared" si="109"/>
        <v>3</v>
      </c>
      <c r="H864" s="3" t="str">
        <f t="shared" si="110"/>
        <v>2015310</v>
      </c>
      <c r="I864" s="3" t="str">
        <f t="shared" si="111"/>
        <v>20153103</v>
      </c>
      <c r="J864">
        <v>8</v>
      </c>
      <c r="K864">
        <v>4.8</v>
      </c>
      <c r="L864" t="str">
        <f>VLOOKUP(C864,List!$A$2:$C$2089,3,)</f>
        <v>Elm Park</v>
      </c>
      <c r="M864" t="str">
        <f>VLOOKUP(C864,List!$A$2:$C$2089,2,)</f>
        <v>District</v>
      </c>
      <c r="N864" t="str">
        <f t="shared" si="105"/>
        <v>Elm Park|District</v>
      </c>
      <c r="O864">
        <f>VLOOKUP(N864,Depth!$A$2:$F$427,3,)</f>
        <v>18</v>
      </c>
      <c r="P864">
        <f>VLOOKUP(N864,Depth!$A$2:$F$427,5,)</f>
        <v>112.2</v>
      </c>
      <c r="Q864">
        <f>VLOOKUP(N864,Depth!$A$2:$F$427,6,)</f>
        <v>5.7</v>
      </c>
      <c r="R864">
        <f>VLOOKUP(L864,longitude_latitude!C:J,7,)</f>
        <v>0.200311564</v>
      </c>
      <c r="S864">
        <f>VLOOKUP(L864,longitude_latitude!C:J,8,)</f>
        <v>51.54920911</v>
      </c>
      <c r="T864">
        <f t="shared" si="106"/>
        <v>10.325902699787148</v>
      </c>
      <c r="U864">
        <f>VLOOKUP(M864,LINE!$A$2:$B$13,2,)</f>
        <v>5</v>
      </c>
      <c r="V864">
        <f>VLOOKUP(L864,Entry_exit!B:P,4,)</f>
        <v>5161</v>
      </c>
      <c r="W864">
        <f>2020 - VLOOKUP(L864, age!$A:$D,4,)</f>
        <v>85</v>
      </c>
      <c r="X864">
        <f>VLOOKUP(H864,'air-quality-london-time-of-day'!E:G,3,FALSE)</f>
        <v>19.600000000000001</v>
      </c>
      <c r="Y864">
        <f>VLOOKUP(I864,Weather!F:K,2,)</f>
        <v>7</v>
      </c>
      <c r="Z864">
        <f>VLOOKUP(I864,Weather!F:K,3,)</f>
        <v>0.19</v>
      </c>
      <c r="AA864">
        <f>VLOOKUP(I864,Weather!F:K,4,)</f>
        <v>0.54</v>
      </c>
      <c r="AB864">
        <f>VLOOKUP(I864,Weather!F:K,5,)</f>
        <v>1015</v>
      </c>
      <c r="AC864">
        <f>VLOOKUP(I864,Weather!F:K,6,)</f>
        <v>5</v>
      </c>
    </row>
    <row r="865" spans="1:29" x14ac:dyDescent="0.25">
      <c r="A865" t="s">
        <v>7</v>
      </c>
      <c r="B865" t="s">
        <v>5</v>
      </c>
      <c r="C865" s="1">
        <v>42066.434027777781</v>
      </c>
      <c r="D865" s="3">
        <f t="shared" si="104"/>
        <v>2015</v>
      </c>
      <c r="E865" s="3">
        <f t="shared" si="107"/>
        <v>3</v>
      </c>
      <c r="F865" s="3">
        <f t="shared" si="108"/>
        <v>10</v>
      </c>
      <c r="G865" s="3">
        <f t="shared" si="109"/>
        <v>3</v>
      </c>
      <c r="H865" s="3" t="str">
        <f t="shared" si="110"/>
        <v>2015310</v>
      </c>
      <c r="I865" s="3" t="str">
        <f t="shared" si="111"/>
        <v>20153103</v>
      </c>
      <c r="J865">
        <v>4</v>
      </c>
      <c r="K865">
        <v>2.4</v>
      </c>
      <c r="L865" t="str">
        <f>VLOOKUP(C865,List!$A$2:$C$2089,3,)</f>
        <v>Elm Park</v>
      </c>
      <c r="M865" t="str">
        <f>VLOOKUP(C865,List!$A$2:$C$2089,2,)</f>
        <v>District</v>
      </c>
      <c r="N865" t="str">
        <f t="shared" si="105"/>
        <v>Elm Park|District</v>
      </c>
      <c r="O865">
        <f>VLOOKUP(N865,Depth!$A$2:$F$427,3,)</f>
        <v>18</v>
      </c>
      <c r="P865">
        <f>VLOOKUP(N865,Depth!$A$2:$F$427,5,)</f>
        <v>112.2</v>
      </c>
      <c r="Q865">
        <f>VLOOKUP(N865,Depth!$A$2:$F$427,6,)</f>
        <v>5.7</v>
      </c>
      <c r="R865">
        <f>VLOOKUP(L865,longitude_latitude!C:J,7,)</f>
        <v>0.200311564</v>
      </c>
      <c r="S865">
        <f>VLOOKUP(L865,longitude_latitude!C:J,8,)</f>
        <v>51.54920911</v>
      </c>
      <c r="T865">
        <f t="shared" si="106"/>
        <v>10.325902699787148</v>
      </c>
      <c r="U865">
        <f>VLOOKUP(M865,LINE!$A$2:$B$13,2,)</f>
        <v>5</v>
      </c>
      <c r="V865">
        <f>VLOOKUP(L865,Entry_exit!B:P,4,)</f>
        <v>5161</v>
      </c>
      <c r="W865">
        <f>2020 - VLOOKUP(L865, age!$A:$D,4,)</f>
        <v>85</v>
      </c>
      <c r="X865">
        <f>VLOOKUP(H865,'air-quality-london-time-of-day'!E:G,3,FALSE)</f>
        <v>19.600000000000001</v>
      </c>
      <c r="Y865">
        <f>VLOOKUP(I865,Weather!F:K,2,)</f>
        <v>7</v>
      </c>
      <c r="Z865">
        <f>VLOOKUP(I865,Weather!F:K,3,)</f>
        <v>0.19</v>
      </c>
      <c r="AA865">
        <f>VLOOKUP(I865,Weather!F:K,4,)</f>
        <v>0.54</v>
      </c>
      <c r="AB865">
        <f>VLOOKUP(I865,Weather!F:K,5,)</f>
        <v>1015</v>
      </c>
      <c r="AC865">
        <f>VLOOKUP(I865,Weather!F:K,6,)</f>
        <v>5</v>
      </c>
    </row>
    <row r="866" spans="1:29" x14ac:dyDescent="0.25">
      <c r="A866" t="s">
        <v>7</v>
      </c>
      <c r="B866" t="s">
        <v>5</v>
      </c>
      <c r="C866" s="1">
        <v>42066.43472222222</v>
      </c>
      <c r="D866" s="3">
        <f t="shared" si="104"/>
        <v>2015</v>
      </c>
      <c r="E866" s="3">
        <f t="shared" si="107"/>
        <v>3</v>
      </c>
      <c r="F866" s="3">
        <f t="shared" si="108"/>
        <v>10</v>
      </c>
      <c r="G866" s="3">
        <f t="shared" si="109"/>
        <v>3</v>
      </c>
      <c r="H866" s="3" t="str">
        <f t="shared" si="110"/>
        <v>2015310</v>
      </c>
      <c r="I866" s="3" t="str">
        <f t="shared" si="111"/>
        <v>20153103</v>
      </c>
      <c r="J866">
        <v>3</v>
      </c>
      <c r="K866">
        <v>1.8</v>
      </c>
      <c r="L866" t="str">
        <f>VLOOKUP(C866,List!$A$2:$C$2089,3,)</f>
        <v>Elm Park</v>
      </c>
      <c r="M866" t="str">
        <f>VLOOKUP(C866,List!$A$2:$C$2089,2,)</f>
        <v>District</v>
      </c>
      <c r="N866" t="str">
        <f t="shared" si="105"/>
        <v>Elm Park|District</v>
      </c>
      <c r="O866">
        <f>VLOOKUP(N866,Depth!$A$2:$F$427,3,)</f>
        <v>18</v>
      </c>
      <c r="P866">
        <f>VLOOKUP(N866,Depth!$A$2:$F$427,5,)</f>
        <v>112.2</v>
      </c>
      <c r="Q866">
        <f>VLOOKUP(N866,Depth!$A$2:$F$427,6,)</f>
        <v>5.7</v>
      </c>
      <c r="R866">
        <f>VLOOKUP(L866,longitude_latitude!C:J,7,)</f>
        <v>0.200311564</v>
      </c>
      <c r="S866">
        <f>VLOOKUP(L866,longitude_latitude!C:J,8,)</f>
        <v>51.54920911</v>
      </c>
      <c r="T866">
        <f t="shared" si="106"/>
        <v>10.325902699787148</v>
      </c>
      <c r="U866">
        <f>VLOOKUP(M866,LINE!$A$2:$B$13,2,)</f>
        <v>5</v>
      </c>
      <c r="V866">
        <f>VLOOKUP(L866,Entry_exit!B:P,4,)</f>
        <v>5161</v>
      </c>
      <c r="W866">
        <f>2020 - VLOOKUP(L866, age!$A:$D,4,)</f>
        <v>85</v>
      </c>
      <c r="X866">
        <f>VLOOKUP(H866,'air-quality-london-time-of-day'!E:G,3,FALSE)</f>
        <v>19.600000000000001</v>
      </c>
      <c r="Y866">
        <f>VLOOKUP(I866,Weather!F:K,2,)</f>
        <v>7</v>
      </c>
      <c r="Z866">
        <f>VLOOKUP(I866,Weather!F:K,3,)</f>
        <v>0.19</v>
      </c>
      <c r="AA866">
        <f>VLOOKUP(I866,Weather!F:K,4,)</f>
        <v>0.54</v>
      </c>
      <c r="AB866">
        <f>VLOOKUP(I866,Weather!F:K,5,)</f>
        <v>1015</v>
      </c>
      <c r="AC866">
        <f>VLOOKUP(I866,Weather!F:K,6,)</f>
        <v>5</v>
      </c>
    </row>
    <row r="867" spans="1:29" x14ac:dyDescent="0.25">
      <c r="A867" t="s">
        <v>7</v>
      </c>
      <c r="B867" t="s">
        <v>5</v>
      </c>
      <c r="C867" s="1">
        <v>42066.435416666667</v>
      </c>
      <c r="D867" s="3">
        <f t="shared" si="104"/>
        <v>2015</v>
      </c>
      <c r="E867" s="3">
        <f t="shared" si="107"/>
        <v>3</v>
      </c>
      <c r="F867" s="3">
        <f t="shared" si="108"/>
        <v>10</v>
      </c>
      <c r="G867" s="3">
        <f t="shared" si="109"/>
        <v>3</v>
      </c>
      <c r="H867" s="3" t="str">
        <f t="shared" si="110"/>
        <v>2015310</v>
      </c>
      <c r="I867" s="3" t="str">
        <f t="shared" si="111"/>
        <v>20153103</v>
      </c>
      <c r="J867">
        <v>2</v>
      </c>
      <c r="K867">
        <v>1.2</v>
      </c>
      <c r="L867" t="str">
        <f>VLOOKUP(C867,List!$A$2:$C$2089,3,)</f>
        <v>Dagenham East</v>
      </c>
      <c r="M867" t="str">
        <f>VLOOKUP(C867,List!$A$2:$C$2089,2,)</f>
        <v>District</v>
      </c>
      <c r="N867" t="str">
        <f t="shared" si="105"/>
        <v>Dagenham East|District</v>
      </c>
      <c r="O867">
        <f>VLOOKUP(N867,Depth!$A$2:$F$427,3,)</f>
        <v>10</v>
      </c>
      <c r="P867">
        <f>VLOOKUP(N867,Depth!$A$2:$F$427,5,)</f>
        <v>106.4</v>
      </c>
      <c r="Q867">
        <f>VLOOKUP(N867,Depth!$A$2:$F$427,6,)</f>
        <v>3.6</v>
      </c>
      <c r="R867">
        <f>VLOOKUP(L867,longitude_latitude!C:J,7,)</f>
        <v>0.167617456</v>
      </c>
      <c r="S867">
        <f>VLOOKUP(L867,longitude_latitude!C:J,8,)</f>
        <v>51.543649549999998</v>
      </c>
      <c r="T867">
        <f t="shared" si="106"/>
        <v>8.6396154105265435</v>
      </c>
      <c r="U867">
        <f>VLOOKUP(M867,LINE!$A$2:$B$13,2,)</f>
        <v>5</v>
      </c>
      <c r="V867">
        <f>VLOOKUP(L867,Entry_exit!B:P,4,)</f>
        <v>4949</v>
      </c>
      <c r="W867">
        <f>2020 - VLOOKUP(L867, age!$A:$D,4,)</f>
        <v>118</v>
      </c>
      <c r="X867">
        <f>VLOOKUP(H867,'air-quality-london-time-of-day'!E:G,3,FALSE)</f>
        <v>19.600000000000001</v>
      </c>
      <c r="Y867">
        <f>VLOOKUP(I867,Weather!F:K,2,)</f>
        <v>7</v>
      </c>
      <c r="Z867">
        <f>VLOOKUP(I867,Weather!F:K,3,)</f>
        <v>0.19</v>
      </c>
      <c r="AA867">
        <f>VLOOKUP(I867,Weather!F:K,4,)</f>
        <v>0.54</v>
      </c>
      <c r="AB867">
        <f>VLOOKUP(I867,Weather!F:K,5,)</f>
        <v>1015</v>
      </c>
      <c r="AC867">
        <f>VLOOKUP(I867,Weather!F:K,6,)</f>
        <v>5</v>
      </c>
    </row>
    <row r="868" spans="1:29" x14ac:dyDescent="0.25">
      <c r="A868" t="s">
        <v>7</v>
      </c>
      <c r="B868" t="s">
        <v>5</v>
      </c>
      <c r="C868" s="1">
        <v>42066.436111111114</v>
      </c>
      <c r="D868" s="3">
        <f t="shared" si="104"/>
        <v>2015</v>
      </c>
      <c r="E868" s="3">
        <f t="shared" si="107"/>
        <v>3</v>
      </c>
      <c r="F868" s="3">
        <f t="shared" si="108"/>
        <v>10</v>
      </c>
      <c r="G868" s="3">
        <f t="shared" si="109"/>
        <v>3</v>
      </c>
      <c r="H868" s="3" t="str">
        <f t="shared" si="110"/>
        <v>2015310</v>
      </c>
      <c r="I868" s="3" t="str">
        <f t="shared" si="111"/>
        <v>20153103</v>
      </c>
      <c r="J868">
        <v>8</v>
      </c>
      <c r="K868">
        <v>4.8</v>
      </c>
      <c r="L868" t="str">
        <f>VLOOKUP(C868,List!$A$2:$C$2089,3,)</f>
        <v>Dagenham East</v>
      </c>
      <c r="M868" t="str">
        <f>VLOOKUP(C868,List!$A$2:$C$2089,2,)</f>
        <v>District</v>
      </c>
      <c r="N868" t="str">
        <f t="shared" si="105"/>
        <v>Dagenham East|District</v>
      </c>
      <c r="O868">
        <f>VLOOKUP(N868,Depth!$A$2:$F$427,3,)</f>
        <v>10</v>
      </c>
      <c r="P868">
        <f>VLOOKUP(N868,Depth!$A$2:$F$427,5,)</f>
        <v>106.4</v>
      </c>
      <c r="Q868">
        <f>VLOOKUP(N868,Depth!$A$2:$F$427,6,)</f>
        <v>3.6</v>
      </c>
      <c r="R868">
        <f>VLOOKUP(L868,longitude_latitude!C:J,7,)</f>
        <v>0.167617456</v>
      </c>
      <c r="S868">
        <f>VLOOKUP(L868,longitude_latitude!C:J,8,)</f>
        <v>51.543649549999998</v>
      </c>
      <c r="T868">
        <f t="shared" si="106"/>
        <v>8.6396154105265435</v>
      </c>
      <c r="U868">
        <f>VLOOKUP(M868,LINE!$A$2:$B$13,2,)</f>
        <v>5</v>
      </c>
      <c r="V868">
        <f>VLOOKUP(L868,Entry_exit!B:P,4,)</f>
        <v>4949</v>
      </c>
      <c r="W868">
        <f>2020 - VLOOKUP(L868, age!$A:$D,4,)</f>
        <v>118</v>
      </c>
      <c r="X868">
        <f>VLOOKUP(H868,'air-quality-london-time-of-day'!E:G,3,FALSE)</f>
        <v>19.600000000000001</v>
      </c>
      <c r="Y868">
        <f>VLOOKUP(I868,Weather!F:K,2,)</f>
        <v>7</v>
      </c>
      <c r="Z868">
        <f>VLOOKUP(I868,Weather!F:K,3,)</f>
        <v>0.19</v>
      </c>
      <c r="AA868">
        <f>VLOOKUP(I868,Weather!F:K,4,)</f>
        <v>0.54</v>
      </c>
      <c r="AB868">
        <f>VLOOKUP(I868,Weather!F:K,5,)</f>
        <v>1015</v>
      </c>
      <c r="AC868">
        <f>VLOOKUP(I868,Weather!F:K,6,)</f>
        <v>5</v>
      </c>
    </row>
    <row r="869" spans="1:29" x14ac:dyDescent="0.25">
      <c r="A869" t="s">
        <v>7</v>
      </c>
      <c r="B869" t="s">
        <v>5</v>
      </c>
      <c r="C869" s="1">
        <v>42066.436805555553</v>
      </c>
      <c r="D869" s="3">
        <f t="shared" si="104"/>
        <v>2015</v>
      </c>
      <c r="E869" s="3">
        <f t="shared" si="107"/>
        <v>3</v>
      </c>
      <c r="F869" s="3">
        <f t="shared" si="108"/>
        <v>10</v>
      </c>
      <c r="G869" s="3">
        <f t="shared" si="109"/>
        <v>3</v>
      </c>
      <c r="H869" s="3" t="str">
        <f t="shared" si="110"/>
        <v>2015310</v>
      </c>
      <c r="I869" s="3" t="str">
        <f t="shared" si="111"/>
        <v>20153103</v>
      </c>
      <c r="J869">
        <v>15</v>
      </c>
      <c r="K869">
        <v>9</v>
      </c>
      <c r="L869" t="str">
        <f>VLOOKUP(C869,List!$A$2:$C$2089,3,)</f>
        <v>Dagenham East</v>
      </c>
      <c r="M869" t="str">
        <f>VLOOKUP(C869,List!$A$2:$C$2089,2,)</f>
        <v>District</v>
      </c>
      <c r="N869" t="str">
        <f t="shared" si="105"/>
        <v>Dagenham East|District</v>
      </c>
      <c r="O869">
        <f>VLOOKUP(N869,Depth!$A$2:$F$427,3,)</f>
        <v>10</v>
      </c>
      <c r="P869">
        <f>VLOOKUP(N869,Depth!$A$2:$F$427,5,)</f>
        <v>106.4</v>
      </c>
      <c r="Q869">
        <f>VLOOKUP(N869,Depth!$A$2:$F$427,6,)</f>
        <v>3.6</v>
      </c>
      <c r="R869">
        <f>VLOOKUP(L869,longitude_latitude!C:J,7,)</f>
        <v>0.167617456</v>
      </c>
      <c r="S869">
        <f>VLOOKUP(L869,longitude_latitude!C:J,8,)</f>
        <v>51.543649549999998</v>
      </c>
      <c r="T869">
        <f t="shared" si="106"/>
        <v>8.6396154105265435</v>
      </c>
      <c r="U869">
        <f>VLOOKUP(M869,LINE!$A$2:$B$13,2,)</f>
        <v>5</v>
      </c>
      <c r="V869">
        <f>VLOOKUP(L869,Entry_exit!B:P,4,)</f>
        <v>4949</v>
      </c>
      <c r="W869">
        <f>2020 - VLOOKUP(L869, age!$A:$D,4,)</f>
        <v>118</v>
      </c>
      <c r="X869">
        <f>VLOOKUP(H869,'air-quality-london-time-of-day'!E:G,3,FALSE)</f>
        <v>19.600000000000001</v>
      </c>
      <c r="Y869">
        <f>VLOOKUP(I869,Weather!F:K,2,)</f>
        <v>7</v>
      </c>
      <c r="Z869">
        <f>VLOOKUP(I869,Weather!F:K,3,)</f>
        <v>0.19</v>
      </c>
      <c r="AA869">
        <f>VLOOKUP(I869,Weather!F:K,4,)</f>
        <v>0.54</v>
      </c>
      <c r="AB869">
        <f>VLOOKUP(I869,Weather!F:K,5,)</f>
        <v>1015</v>
      </c>
      <c r="AC869">
        <f>VLOOKUP(I869,Weather!F:K,6,)</f>
        <v>5</v>
      </c>
    </row>
    <row r="870" spans="1:29" x14ac:dyDescent="0.25">
      <c r="A870" t="s">
        <v>7</v>
      </c>
      <c r="B870" t="s">
        <v>5</v>
      </c>
      <c r="C870" s="1">
        <v>42066.4375</v>
      </c>
      <c r="D870" s="3">
        <f t="shared" si="104"/>
        <v>2015</v>
      </c>
      <c r="E870" s="3">
        <f t="shared" si="107"/>
        <v>3</v>
      </c>
      <c r="F870" s="3">
        <f t="shared" si="108"/>
        <v>10</v>
      </c>
      <c r="G870" s="3">
        <f t="shared" si="109"/>
        <v>3</v>
      </c>
      <c r="H870" s="3" t="str">
        <f t="shared" si="110"/>
        <v>2015310</v>
      </c>
      <c r="I870" s="3" t="str">
        <f t="shared" si="111"/>
        <v>20153103</v>
      </c>
      <c r="J870">
        <v>9</v>
      </c>
      <c r="K870">
        <v>5.4</v>
      </c>
      <c r="L870" t="str">
        <f>VLOOKUP(C870,List!$A$2:$C$2089,3,)</f>
        <v>Dagenham Heathway</v>
      </c>
      <c r="M870" t="str">
        <f>VLOOKUP(C870,List!$A$2:$C$2089,2,)</f>
        <v>District</v>
      </c>
      <c r="N870" t="str">
        <f t="shared" si="105"/>
        <v>Dagenham Heathway|District</v>
      </c>
      <c r="O870">
        <f>VLOOKUP(N870,Depth!$A$2:$F$427,3,)</f>
        <v>11</v>
      </c>
      <c r="P870">
        <f>VLOOKUP(N870,Depth!$A$2:$F$427,5,)</f>
        <v>106.2</v>
      </c>
      <c r="Q870">
        <f>VLOOKUP(N870,Depth!$A$2:$F$427,6,)</f>
        <v>4.8</v>
      </c>
      <c r="R870">
        <f>VLOOKUP(L870,longitude_latitude!C:J,7,)</f>
        <v>0.14915837700000001</v>
      </c>
      <c r="S870">
        <f>VLOOKUP(L870,longitude_latitude!C:J,8,)</f>
        <v>51.541106450000001</v>
      </c>
      <c r="T870">
        <f t="shared" si="106"/>
        <v>7.6877877868662319</v>
      </c>
      <c r="U870">
        <f>VLOOKUP(M870,LINE!$A$2:$B$13,2,)</f>
        <v>5</v>
      </c>
      <c r="V870">
        <f>VLOOKUP(L870,Entry_exit!B:P,4,)</f>
        <v>10028</v>
      </c>
      <c r="W870">
        <f>2020 - VLOOKUP(L870, age!$A:$D,4,)</f>
        <v>88</v>
      </c>
      <c r="X870">
        <f>VLOOKUP(H870,'air-quality-london-time-of-day'!E:G,3,FALSE)</f>
        <v>19.600000000000001</v>
      </c>
      <c r="Y870">
        <f>VLOOKUP(I870,Weather!F:K,2,)</f>
        <v>7</v>
      </c>
      <c r="Z870">
        <f>VLOOKUP(I870,Weather!F:K,3,)</f>
        <v>0.19</v>
      </c>
      <c r="AA870">
        <f>VLOOKUP(I870,Weather!F:K,4,)</f>
        <v>0.54</v>
      </c>
      <c r="AB870">
        <f>VLOOKUP(I870,Weather!F:K,5,)</f>
        <v>1015</v>
      </c>
      <c r="AC870">
        <f>VLOOKUP(I870,Weather!F:K,6,)</f>
        <v>5</v>
      </c>
    </row>
    <row r="871" spans="1:29" x14ac:dyDescent="0.25">
      <c r="A871" t="s">
        <v>7</v>
      </c>
      <c r="B871" t="s">
        <v>5</v>
      </c>
      <c r="C871" s="1">
        <v>42066.438194444447</v>
      </c>
      <c r="D871" s="3">
        <f t="shared" si="104"/>
        <v>2015</v>
      </c>
      <c r="E871" s="3">
        <f t="shared" si="107"/>
        <v>3</v>
      </c>
      <c r="F871" s="3">
        <f t="shared" si="108"/>
        <v>10</v>
      </c>
      <c r="G871" s="3">
        <f t="shared" si="109"/>
        <v>3</v>
      </c>
      <c r="H871" s="3" t="str">
        <f t="shared" si="110"/>
        <v>2015310</v>
      </c>
      <c r="I871" s="3" t="str">
        <f t="shared" si="111"/>
        <v>20153103</v>
      </c>
      <c r="J871">
        <v>7</v>
      </c>
      <c r="K871">
        <v>4.2</v>
      </c>
      <c r="L871" t="str">
        <f>VLOOKUP(C871,List!$A$2:$C$2089,3,)</f>
        <v>Dagenham Heathway</v>
      </c>
      <c r="M871" t="str">
        <f>VLOOKUP(C871,List!$A$2:$C$2089,2,)</f>
        <v>District</v>
      </c>
      <c r="N871" t="str">
        <f t="shared" si="105"/>
        <v>Dagenham Heathway|District</v>
      </c>
      <c r="O871">
        <f>VLOOKUP(N871,Depth!$A$2:$F$427,3,)</f>
        <v>11</v>
      </c>
      <c r="P871">
        <f>VLOOKUP(N871,Depth!$A$2:$F$427,5,)</f>
        <v>106.2</v>
      </c>
      <c r="Q871">
        <f>VLOOKUP(N871,Depth!$A$2:$F$427,6,)</f>
        <v>4.8</v>
      </c>
      <c r="R871">
        <f>VLOOKUP(L871,longitude_latitude!C:J,7,)</f>
        <v>0.14915837700000001</v>
      </c>
      <c r="S871">
        <f>VLOOKUP(L871,longitude_latitude!C:J,8,)</f>
        <v>51.541106450000001</v>
      </c>
      <c r="T871">
        <f t="shared" si="106"/>
        <v>7.6877877868662319</v>
      </c>
      <c r="U871">
        <f>VLOOKUP(M871,LINE!$A$2:$B$13,2,)</f>
        <v>5</v>
      </c>
      <c r="V871">
        <f>VLOOKUP(L871,Entry_exit!B:P,4,)</f>
        <v>10028</v>
      </c>
      <c r="W871">
        <f>2020 - VLOOKUP(L871, age!$A:$D,4,)</f>
        <v>88</v>
      </c>
      <c r="X871">
        <f>VLOOKUP(H871,'air-quality-london-time-of-day'!E:G,3,FALSE)</f>
        <v>19.600000000000001</v>
      </c>
      <c r="Y871">
        <f>VLOOKUP(I871,Weather!F:K,2,)</f>
        <v>7</v>
      </c>
      <c r="Z871">
        <f>VLOOKUP(I871,Weather!F:K,3,)</f>
        <v>0.19</v>
      </c>
      <c r="AA871">
        <f>VLOOKUP(I871,Weather!F:K,4,)</f>
        <v>0.54</v>
      </c>
      <c r="AB871">
        <f>VLOOKUP(I871,Weather!F:K,5,)</f>
        <v>1015</v>
      </c>
      <c r="AC871">
        <f>VLOOKUP(I871,Weather!F:K,6,)</f>
        <v>5</v>
      </c>
    </row>
    <row r="872" spans="1:29" x14ac:dyDescent="0.25">
      <c r="A872" t="s">
        <v>7</v>
      </c>
      <c r="B872" t="s">
        <v>5</v>
      </c>
      <c r="C872" s="1">
        <v>42066.438888888886</v>
      </c>
      <c r="D872" s="3">
        <f t="shared" si="104"/>
        <v>2015</v>
      </c>
      <c r="E872" s="3">
        <f t="shared" si="107"/>
        <v>3</v>
      </c>
      <c r="F872" s="3">
        <f t="shared" si="108"/>
        <v>10</v>
      </c>
      <c r="G872" s="3">
        <f t="shared" si="109"/>
        <v>3</v>
      </c>
      <c r="H872" s="3" t="str">
        <f t="shared" si="110"/>
        <v>2015310</v>
      </c>
      <c r="I872" s="3" t="str">
        <f t="shared" si="111"/>
        <v>20153103</v>
      </c>
      <c r="J872">
        <v>6</v>
      </c>
      <c r="K872">
        <v>3.6</v>
      </c>
      <c r="L872" t="str">
        <f>VLOOKUP(C872,List!$A$2:$C$2089,3,)</f>
        <v>Dagenham Heathway</v>
      </c>
      <c r="M872" t="str">
        <f>VLOOKUP(C872,List!$A$2:$C$2089,2,)</f>
        <v>District</v>
      </c>
      <c r="N872" t="str">
        <f t="shared" si="105"/>
        <v>Dagenham Heathway|District</v>
      </c>
      <c r="O872">
        <f>VLOOKUP(N872,Depth!$A$2:$F$427,3,)</f>
        <v>11</v>
      </c>
      <c r="P872">
        <f>VLOOKUP(N872,Depth!$A$2:$F$427,5,)</f>
        <v>106.2</v>
      </c>
      <c r="Q872">
        <f>VLOOKUP(N872,Depth!$A$2:$F$427,6,)</f>
        <v>4.8</v>
      </c>
      <c r="R872">
        <f>VLOOKUP(L872,longitude_latitude!C:J,7,)</f>
        <v>0.14915837700000001</v>
      </c>
      <c r="S872">
        <f>VLOOKUP(L872,longitude_latitude!C:J,8,)</f>
        <v>51.541106450000001</v>
      </c>
      <c r="T872">
        <f t="shared" si="106"/>
        <v>7.6877877868662319</v>
      </c>
      <c r="U872">
        <f>VLOOKUP(M872,LINE!$A$2:$B$13,2,)</f>
        <v>5</v>
      </c>
      <c r="V872">
        <f>VLOOKUP(L872,Entry_exit!B:P,4,)</f>
        <v>10028</v>
      </c>
      <c r="W872">
        <f>2020 - VLOOKUP(L872, age!$A:$D,4,)</f>
        <v>88</v>
      </c>
      <c r="X872">
        <f>VLOOKUP(H872,'air-quality-london-time-of-day'!E:G,3,FALSE)</f>
        <v>19.600000000000001</v>
      </c>
      <c r="Y872">
        <f>VLOOKUP(I872,Weather!F:K,2,)</f>
        <v>7</v>
      </c>
      <c r="Z872">
        <f>VLOOKUP(I872,Weather!F:K,3,)</f>
        <v>0.19</v>
      </c>
      <c r="AA872">
        <f>VLOOKUP(I872,Weather!F:K,4,)</f>
        <v>0.54</v>
      </c>
      <c r="AB872">
        <f>VLOOKUP(I872,Weather!F:K,5,)</f>
        <v>1015</v>
      </c>
      <c r="AC872">
        <f>VLOOKUP(I872,Weather!F:K,6,)</f>
        <v>5</v>
      </c>
    </row>
    <row r="873" spans="1:29" x14ac:dyDescent="0.25">
      <c r="A873" t="s">
        <v>7</v>
      </c>
      <c r="B873" t="s">
        <v>5</v>
      </c>
      <c r="C873" s="1">
        <v>42066.439583333333</v>
      </c>
      <c r="D873" s="3">
        <f t="shared" si="104"/>
        <v>2015</v>
      </c>
      <c r="E873" s="3">
        <f t="shared" si="107"/>
        <v>3</v>
      </c>
      <c r="F873" s="3">
        <f t="shared" si="108"/>
        <v>10</v>
      </c>
      <c r="G873" s="3">
        <f t="shared" si="109"/>
        <v>3</v>
      </c>
      <c r="H873" s="3" t="str">
        <f t="shared" si="110"/>
        <v>2015310</v>
      </c>
      <c r="I873" s="3" t="str">
        <f t="shared" si="111"/>
        <v>20153103</v>
      </c>
      <c r="J873">
        <v>7</v>
      </c>
      <c r="K873">
        <v>4.2</v>
      </c>
      <c r="L873" t="str">
        <f>VLOOKUP(C873,List!$A$2:$C$2089,3,)</f>
        <v>Becontree</v>
      </c>
      <c r="M873" t="str">
        <f>VLOOKUP(C873,List!$A$2:$C$2089,2,)</f>
        <v>District</v>
      </c>
      <c r="N873" t="str">
        <f t="shared" si="105"/>
        <v>Becontree|District</v>
      </c>
      <c r="O873">
        <f>VLOOKUP(N873,Depth!$A$2:$F$427,3,)</f>
        <v>11</v>
      </c>
      <c r="P873">
        <f>VLOOKUP(N873,Depth!$A$2:$F$427,5,)</f>
        <v>106.1</v>
      </c>
      <c r="Q873">
        <f>VLOOKUP(N873,Depth!$A$2:$F$427,6,)</f>
        <v>4.9000000000000004</v>
      </c>
      <c r="R873">
        <f>VLOOKUP(L873,longitude_latitude!C:J,7,)</f>
        <v>0.128978641</v>
      </c>
      <c r="S873">
        <f>VLOOKUP(L873,longitude_latitude!C:J,8,)</f>
        <v>51.53983401</v>
      </c>
      <c r="T873">
        <f t="shared" si="106"/>
        <v>6.647537747975381</v>
      </c>
      <c r="U873">
        <f>VLOOKUP(M873,LINE!$A$2:$B$13,2,)</f>
        <v>5</v>
      </c>
      <c r="V873">
        <f>VLOOKUP(L873,Entry_exit!B:P,4,)</f>
        <v>5843</v>
      </c>
      <c r="W873">
        <f>2020 - VLOOKUP(L873, age!$A:$D,4,)</f>
        <v>88</v>
      </c>
      <c r="X873">
        <f>VLOOKUP(H873,'air-quality-london-time-of-day'!E:G,3,FALSE)</f>
        <v>19.600000000000001</v>
      </c>
      <c r="Y873">
        <f>VLOOKUP(I873,Weather!F:K,2,)</f>
        <v>7</v>
      </c>
      <c r="Z873">
        <f>VLOOKUP(I873,Weather!F:K,3,)</f>
        <v>0.19</v>
      </c>
      <c r="AA873">
        <f>VLOOKUP(I873,Weather!F:K,4,)</f>
        <v>0.54</v>
      </c>
      <c r="AB873">
        <f>VLOOKUP(I873,Weather!F:K,5,)</f>
        <v>1015</v>
      </c>
      <c r="AC873">
        <f>VLOOKUP(I873,Weather!F:K,6,)</f>
        <v>5</v>
      </c>
    </row>
    <row r="874" spans="1:29" x14ac:dyDescent="0.25">
      <c r="A874" t="s">
        <v>7</v>
      </c>
      <c r="B874" t="s">
        <v>5</v>
      </c>
      <c r="C874" s="1">
        <v>42066.44027777778</v>
      </c>
      <c r="D874" s="3">
        <f t="shared" si="104"/>
        <v>2015</v>
      </c>
      <c r="E874" s="3">
        <f t="shared" si="107"/>
        <v>3</v>
      </c>
      <c r="F874" s="3">
        <f t="shared" si="108"/>
        <v>10</v>
      </c>
      <c r="G874" s="3">
        <f t="shared" si="109"/>
        <v>3</v>
      </c>
      <c r="H874" s="3" t="str">
        <f t="shared" si="110"/>
        <v>2015310</v>
      </c>
      <c r="I874" s="3" t="str">
        <f t="shared" si="111"/>
        <v>20153103</v>
      </c>
      <c r="J874">
        <v>7</v>
      </c>
      <c r="K874">
        <v>4.2</v>
      </c>
      <c r="L874" t="str">
        <f>VLOOKUP(C874,List!$A$2:$C$2089,3,)</f>
        <v>Becontree</v>
      </c>
      <c r="M874" t="str">
        <f>VLOOKUP(C874,List!$A$2:$C$2089,2,)</f>
        <v>District</v>
      </c>
      <c r="N874" t="str">
        <f t="shared" si="105"/>
        <v>Becontree|District</v>
      </c>
      <c r="O874">
        <f>VLOOKUP(N874,Depth!$A$2:$F$427,3,)</f>
        <v>11</v>
      </c>
      <c r="P874">
        <f>VLOOKUP(N874,Depth!$A$2:$F$427,5,)</f>
        <v>106.1</v>
      </c>
      <c r="Q874">
        <f>VLOOKUP(N874,Depth!$A$2:$F$427,6,)</f>
        <v>4.9000000000000004</v>
      </c>
      <c r="R874">
        <f>VLOOKUP(L874,longitude_latitude!C:J,7,)</f>
        <v>0.128978641</v>
      </c>
      <c r="S874">
        <f>VLOOKUP(L874,longitude_latitude!C:J,8,)</f>
        <v>51.53983401</v>
      </c>
      <c r="T874">
        <f t="shared" si="106"/>
        <v>6.647537747975381</v>
      </c>
      <c r="U874">
        <f>VLOOKUP(M874,LINE!$A$2:$B$13,2,)</f>
        <v>5</v>
      </c>
      <c r="V874">
        <f>VLOOKUP(L874,Entry_exit!B:P,4,)</f>
        <v>5843</v>
      </c>
      <c r="W874">
        <f>2020 - VLOOKUP(L874, age!$A:$D,4,)</f>
        <v>88</v>
      </c>
      <c r="X874">
        <f>VLOOKUP(H874,'air-quality-london-time-of-day'!E:G,3,FALSE)</f>
        <v>19.600000000000001</v>
      </c>
      <c r="Y874">
        <f>VLOOKUP(I874,Weather!F:K,2,)</f>
        <v>7</v>
      </c>
      <c r="Z874">
        <f>VLOOKUP(I874,Weather!F:K,3,)</f>
        <v>0.19</v>
      </c>
      <c r="AA874">
        <f>VLOOKUP(I874,Weather!F:K,4,)</f>
        <v>0.54</v>
      </c>
      <c r="AB874">
        <f>VLOOKUP(I874,Weather!F:K,5,)</f>
        <v>1015</v>
      </c>
      <c r="AC874">
        <f>VLOOKUP(I874,Weather!F:K,6,)</f>
        <v>5</v>
      </c>
    </row>
    <row r="875" spans="1:29" x14ac:dyDescent="0.25">
      <c r="A875" t="s">
        <v>7</v>
      </c>
      <c r="B875" t="s">
        <v>5</v>
      </c>
      <c r="C875" s="1">
        <v>42066.440972222219</v>
      </c>
      <c r="D875" s="3">
        <f t="shared" si="104"/>
        <v>2015</v>
      </c>
      <c r="E875" s="3">
        <f t="shared" si="107"/>
        <v>3</v>
      </c>
      <c r="F875" s="3">
        <f t="shared" si="108"/>
        <v>10</v>
      </c>
      <c r="G875" s="3">
        <f t="shared" si="109"/>
        <v>3</v>
      </c>
      <c r="H875" s="3" t="str">
        <f t="shared" si="110"/>
        <v>2015310</v>
      </c>
      <c r="I875" s="3" t="str">
        <f t="shared" si="111"/>
        <v>20153103</v>
      </c>
      <c r="J875">
        <v>4</v>
      </c>
      <c r="K875">
        <v>2.4</v>
      </c>
      <c r="L875" t="str">
        <f>VLOOKUP(C875,List!$A$2:$C$2089,3,)</f>
        <v>Becontree</v>
      </c>
      <c r="M875" t="str">
        <f>VLOOKUP(C875,List!$A$2:$C$2089,2,)</f>
        <v>District</v>
      </c>
      <c r="N875" t="str">
        <f t="shared" si="105"/>
        <v>Becontree|District</v>
      </c>
      <c r="O875">
        <f>VLOOKUP(N875,Depth!$A$2:$F$427,3,)</f>
        <v>11</v>
      </c>
      <c r="P875">
        <f>VLOOKUP(N875,Depth!$A$2:$F$427,5,)</f>
        <v>106.1</v>
      </c>
      <c r="Q875">
        <f>VLOOKUP(N875,Depth!$A$2:$F$427,6,)</f>
        <v>4.9000000000000004</v>
      </c>
      <c r="R875">
        <f>VLOOKUP(L875,longitude_latitude!C:J,7,)</f>
        <v>0.128978641</v>
      </c>
      <c r="S875">
        <f>VLOOKUP(L875,longitude_latitude!C:J,8,)</f>
        <v>51.53983401</v>
      </c>
      <c r="T875">
        <f t="shared" si="106"/>
        <v>6.647537747975381</v>
      </c>
      <c r="U875">
        <f>VLOOKUP(M875,LINE!$A$2:$B$13,2,)</f>
        <v>5</v>
      </c>
      <c r="V875">
        <f>VLOOKUP(L875,Entry_exit!B:P,4,)</f>
        <v>5843</v>
      </c>
      <c r="W875">
        <f>2020 - VLOOKUP(L875, age!$A:$D,4,)</f>
        <v>88</v>
      </c>
      <c r="X875">
        <f>VLOOKUP(H875,'air-quality-london-time-of-day'!E:G,3,FALSE)</f>
        <v>19.600000000000001</v>
      </c>
      <c r="Y875">
        <f>VLOOKUP(I875,Weather!F:K,2,)</f>
        <v>7</v>
      </c>
      <c r="Z875">
        <f>VLOOKUP(I875,Weather!F:K,3,)</f>
        <v>0.19</v>
      </c>
      <c r="AA875">
        <f>VLOOKUP(I875,Weather!F:K,4,)</f>
        <v>0.54</v>
      </c>
      <c r="AB875">
        <f>VLOOKUP(I875,Weather!F:K,5,)</f>
        <v>1015</v>
      </c>
      <c r="AC875">
        <f>VLOOKUP(I875,Weather!F:K,6,)</f>
        <v>5</v>
      </c>
    </row>
    <row r="876" spans="1:29" x14ac:dyDescent="0.25">
      <c r="A876" t="s">
        <v>7</v>
      </c>
      <c r="B876" t="s">
        <v>5</v>
      </c>
      <c r="C876" s="1">
        <v>42066.441666666666</v>
      </c>
      <c r="D876" s="3">
        <f t="shared" si="104"/>
        <v>2015</v>
      </c>
      <c r="E876" s="3">
        <f t="shared" si="107"/>
        <v>3</v>
      </c>
      <c r="F876" s="3">
        <f t="shared" si="108"/>
        <v>10</v>
      </c>
      <c r="G876" s="3">
        <f t="shared" si="109"/>
        <v>3</v>
      </c>
      <c r="H876" s="3" t="str">
        <f t="shared" si="110"/>
        <v>2015310</v>
      </c>
      <c r="I876" s="3" t="str">
        <f t="shared" si="111"/>
        <v>20153103</v>
      </c>
      <c r="J876">
        <v>6</v>
      </c>
      <c r="K876">
        <v>3.6</v>
      </c>
      <c r="L876" t="str">
        <f>VLOOKUP(C876,List!$A$2:$C$2089,3,)</f>
        <v>Upney</v>
      </c>
      <c r="M876" t="str">
        <f>VLOOKUP(C876,List!$A$2:$C$2089,2,)</f>
        <v>District</v>
      </c>
      <c r="N876" t="str">
        <f t="shared" si="105"/>
        <v>Upney|District</v>
      </c>
      <c r="O876">
        <f>VLOOKUP(N876,Depth!$A$2:$F$427,3,)</f>
        <v>12</v>
      </c>
      <c r="P876">
        <f>VLOOKUP(N876,Depth!$A$2:$F$427,5,)</f>
        <v>106.3</v>
      </c>
      <c r="Q876">
        <f>VLOOKUP(N876,Depth!$A$2:$F$427,6,)</f>
        <v>5.7</v>
      </c>
      <c r="R876">
        <f>VLOOKUP(L876,longitude_latitude!C:J,7,)</f>
        <v>0.103187503</v>
      </c>
      <c r="S876">
        <f>VLOOKUP(L876,longitude_latitude!C:J,8,)</f>
        <v>51.537844059999998</v>
      </c>
      <c r="T876">
        <f t="shared" si="106"/>
        <v>5.318061438554782</v>
      </c>
      <c r="U876">
        <f>VLOOKUP(M876,LINE!$A$2:$B$13,2,)</f>
        <v>5</v>
      </c>
      <c r="V876">
        <f>VLOOKUP(L876,Entry_exit!B:P,4,)</f>
        <v>4766</v>
      </c>
      <c r="W876">
        <f>2020 - VLOOKUP(L876, age!$A:$D,4,)</f>
        <v>88</v>
      </c>
      <c r="X876">
        <f>VLOOKUP(H876,'air-quality-london-time-of-day'!E:G,3,FALSE)</f>
        <v>19.600000000000001</v>
      </c>
      <c r="Y876">
        <f>VLOOKUP(I876,Weather!F:K,2,)</f>
        <v>7</v>
      </c>
      <c r="Z876">
        <f>VLOOKUP(I876,Weather!F:K,3,)</f>
        <v>0.19</v>
      </c>
      <c r="AA876">
        <f>VLOOKUP(I876,Weather!F:K,4,)</f>
        <v>0.54</v>
      </c>
      <c r="AB876">
        <f>VLOOKUP(I876,Weather!F:K,5,)</f>
        <v>1015</v>
      </c>
      <c r="AC876">
        <f>VLOOKUP(I876,Weather!F:K,6,)</f>
        <v>5</v>
      </c>
    </row>
    <row r="877" spans="1:29" x14ac:dyDescent="0.25">
      <c r="A877" t="s">
        <v>7</v>
      </c>
      <c r="B877" t="s">
        <v>5</v>
      </c>
      <c r="C877" s="1">
        <v>42066.442361111112</v>
      </c>
      <c r="D877" s="3">
        <f t="shared" si="104"/>
        <v>2015</v>
      </c>
      <c r="E877" s="3">
        <f t="shared" si="107"/>
        <v>3</v>
      </c>
      <c r="F877" s="3">
        <f t="shared" si="108"/>
        <v>10</v>
      </c>
      <c r="G877" s="3">
        <f t="shared" si="109"/>
        <v>3</v>
      </c>
      <c r="H877" s="3" t="str">
        <f t="shared" si="110"/>
        <v>2015310</v>
      </c>
      <c r="I877" s="3" t="str">
        <f t="shared" si="111"/>
        <v>20153103</v>
      </c>
      <c r="J877">
        <v>6</v>
      </c>
      <c r="K877">
        <v>3.6</v>
      </c>
      <c r="L877" t="str">
        <f>VLOOKUP(C877,List!$A$2:$C$2089,3,)</f>
        <v>Upney</v>
      </c>
      <c r="M877" t="str">
        <f>VLOOKUP(C877,List!$A$2:$C$2089,2,)</f>
        <v>District</v>
      </c>
      <c r="N877" t="str">
        <f t="shared" si="105"/>
        <v>Upney|District</v>
      </c>
      <c r="O877">
        <f>VLOOKUP(N877,Depth!$A$2:$F$427,3,)</f>
        <v>12</v>
      </c>
      <c r="P877">
        <f>VLOOKUP(N877,Depth!$A$2:$F$427,5,)</f>
        <v>106.3</v>
      </c>
      <c r="Q877">
        <f>VLOOKUP(N877,Depth!$A$2:$F$427,6,)</f>
        <v>5.7</v>
      </c>
      <c r="R877">
        <f>VLOOKUP(L877,longitude_latitude!C:J,7,)</f>
        <v>0.103187503</v>
      </c>
      <c r="S877">
        <f>VLOOKUP(L877,longitude_latitude!C:J,8,)</f>
        <v>51.537844059999998</v>
      </c>
      <c r="T877">
        <f t="shared" si="106"/>
        <v>5.318061438554782</v>
      </c>
      <c r="U877">
        <f>VLOOKUP(M877,LINE!$A$2:$B$13,2,)</f>
        <v>5</v>
      </c>
      <c r="V877">
        <f>VLOOKUP(L877,Entry_exit!B:P,4,)</f>
        <v>4766</v>
      </c>
      <c r="W877">
        <f>2020 - VLOOKUP(L877, age!$A:$D,4,)</f>
        <v>88</v>
      </c>
      <c r="X877">
        <f>VLOOKUP(H877,'air-quality-london-time-of-day'!E:G,3,FALSE)</f>
        <v>19.600000000000001</v>
      </c>
      <c r="Y877">
        <f>VLOOKUP(I877,Weather!F:K,2,)</f>
        <v>7</v>
      </c>
      <c r="Z877">
        <f>VLOOKUP(I877,Weather!F:K,3,)</f>
        <v>0.19</v>
      </c>
      <c r="AA877">
        <f>VLOOKUP(I877,Weather!F:K,4,)</f>
        <v>0.54</v>
      </c>
      <c r="AB877">
        <f>VLOOKUP(I877,Weather!F:K,5,)</f>
        <v>1015</v>
      </c>
      <c r="AC877">
        <f>VLOOKUP(I877,Weather!F:K,6,)</f>
        <v>5</v>
      </c>
    </row>
    <row r="878" spans="1:29" x14ac:dyDescent="0.25">
      <c r="A878" t="s">
        <v>7</v>
      </c>
      <c r="B878" t="s">
        <v>5</v>
      </c>
      <c r="C878" s="1">
        <v>42066.443055555559</v>
      </c>
      <c r="D878" s="3">
        <f t="shared" si="104"/>
        <v>2015</v>
      </c>
      <c r="E878" s="3">
        <f t="shared" si="107"/>
        <v>3</v>
      </c>
      <c r="F878" s="3">
        <f t="shared" si="108"/>
        <v>10</v>
      </c>
      <c r="G878" s="3">
        <f t="shared" si="109"/>
        <v>3</v>
      </c>
      <c r="H878" s="3" t="str">
        <f t="shared" si="110"/>
        <v>2015310</v>
      </c>
      <c r="I878" s="3" t="str">
        <f t="shared" si="111"/>
        <v>20153103</v>
      </c>
      <c r="J878">
        <v>5</v>
      </c>
      <c r="K878">
        <v>3</v>
      </c>
      <c r="L878" t="str">
        <f>VLOOKUP(C878,List!$A$2:$C$2089,3,)</f>
        <v>Barking</v>
      </c>
      <c r="M878" t="str">
        <f>VLOOKUP(C878,List!$A$2:$C$2089,2,)</f>
        <v>District</v>
      </c>
      <c r="N878" t="str">
        <f t="shared" si="105"/>
        <v>Barking|District</v>
      </c>
      <c r="O878">
        <f>VLOOKUP(N878,Depth!$A$2:$F$427,3,)</f>
        <v>9</v>
      </c>
      <c r="P878">
        <f>VLOOKUP(N878,Depth!$A$2:$F$427,5,)</f>
        <v>106.4</v>
      </c>
      <c r="Q878">
        <f>VLOOKUP(N878,Depth!$A$2:$F$427,6,)</f>
        <v>2.6</v>
      </c>
      <c r="R878">
        <f>VLOOKUP(L878,longitude_latitude!C:J,7,)</f>
        <v>8.1813551999999998E-2</v>
      </c>
      <c r="S878">
        <f>VLOOKUP(L878,longitude_latitude!C:J,8,)</f>
        <v>51.539375110000002</v>
      </c>
      <c r="T878">
        <f t="shared" si="106"/>
        <v>4.2166193456094909</v>
      </c>
      <c r="U878">
        <f>VLOOKUP(M878,LINE!$A$2:$B$13,2,)</f>
        <v>5</v>
      </c>
      <c r="V878">
        <f>VLOOKUP(L878,Entry_exit!B:P,4,)</f>
        <v>26914</v>
      </c>
      <c r="W878">
        <f>2020 - VLOOKUP(L878, age!$A:$D,4,)</f>
        <v>118</v>
      </c>
      <c r="X878">
        <f>VLOOKUP(H878,'air-quality-london-time-of-day'!E:G,3,FALSE)</f>
        <v>19.600000000000001</v>
      </c>
      <c r="Y878">
        <f>VLOOKUP(I878,Weather!F:K,2,)</f>
        <v>7</v>
      </c>
      <c r="Z878">
        <f>VLOOKUP(I878,Weather!F:K,3,)</f>
        <v>0.19</v>
      </c>
      <c r="AA878">
        <f>VLOOKUP(I878,Weather!F:K,4,)</f>
        <v>0.54</v>
      </c>
      <c r="AB878">
        <f>VLOOKUP(I878,Weather!F:K,5,)</f>
        <v>1015</v>
      </c>
      <c r="AC878">
        <f>VLOOKUP(I878,Weather!F:K,6,)</f>
        <v>5</v>
      </c>
    </row>
    <row r="879" spans="1:29" x14ac:dyDescent="0.25">
      <c r="A879" t="s">
        <v>7</v>
      </c>
      <c r="B879" t="s">
        <v>5</v>
      </c>
      <c r="C879" s="1">
        <v>42066.443749999999</v>
      </c>
      <c r="D879" s="3">
        <f t="shared" si="104"/>
        <v>2015</v>
      </c>
      <c r="E879" s="3">
        <f t="shared" si="107"/>
        <v>3</v>
      </c>
      <c r="F879" s="3">
        <f t="shared" si="108"/>
        <v>10</v>
      </c>
      <c r="G879" s="3">
        <f t="shared" si="109"/>
        <v>3</v>
      </c>
      <c r="H879" s="3" t="str">
        <f t="shared" si="110"/>
        <v>2015310</v>
      </c>
      <c r="I879" s="3" t="str">
        <f t="shared" si="111"/>
        <v>20153103</v>
      </c>
      <c r="J879">
        <v>5</v>
      </c>
      <c r="K879">
        <v>3</v>
      </c>
      <c r="L879" t="str">
        <f>VLOOKUP(C879,List!$A$2:$C$2089,3,)</f>
        <v>Barking</v>
      </c>
      <c r="M879" t="str">
        <f>VLOOKUP(C879,List!$A$2:$C$2089,2,)</f>
        <v>District</v>
      </c>
      <c r="N879" t="str">
        <f t="shared" si="105"/>
        <v>Barking|District</v>
      </c>
      <c r="O879">
        <f>VLOOKUP(N879,Depth!$A$2:$F$427,3,)</f>
        <v>9</v>
      </c>
      <c r="P879">
        <f>VLOOKUP(N879,Depth!$A$2:$F$427,5,)</f>
        <v>106.4</v>
      </c>
      <c r="Q879">
        <f>VLOOKUP(N879,Depth!$A$2:$F$427,6,)</f>
        <v>2.6</v>
      </c>
      <c r="R879">
        <f>VLOOKUP(L879,longitude_latitude!C:J,7,)</f>
        <v>8.1813551999999998E-2</v>
      </c>
      <c r="S879">
        <f>VLOOKUP(L879,longitude_latitude!C:J,8,)</f>
        <v>51.539375110000002</v>
      </c>
      <c r="T879">
        <f t="shared" si="106"/>
        <v>4.2166193456094909</v>
      </c>
      <c r="U879">
        <f>VLOOKUP(M879,LINE!$A$2:$B$13,2,)</f>
        <v>5</v>
      </c>
      <c r="V879">
        <f>VLOOKUP(L879,Entry_exit!B:P,4,)</f>
        <v>26914</v>
      </c>
      <c r="W879">
        <f>2020 - VLOOKUP(L879, age!$A:$D,4,)</f>
        <v>118</v>
      </c>
      <c r="X879">
        <f>VLOOKUP(H879,'air-quality-london-time-of-day'!E:G,3,FALSE)</f>
        <v>19.600000000000001</v>
      </c>
      <c r="Y879">
        <f>VLOOKUP(I879,Weather!F:K,2,)</f>
        <v>7</v>
      </c>
      <c r="Z879">
        <f>VLOOKUP(I879,Weather!F:K,3,)</f>
        <v>0.19</v>
      </c>
      <c r="AA879">
        <f>VLOOKUP(I879,Weather!F:K,4,)</f>
        <v>0.54</v>
      </c>
      <c r="AB879">
        <f>VLOOKUP(I879,Weather!F:K,5,)</f>
        <v>1015</v>
      </c>
      <c r="AC879">
        <f>VLOOKUP(I879,Weather!F:K,6,)</f>
        <v>5</v>
      </c>
    </row>
    <row r="880" spans="1:29" x14ac:dyDescent="0.25">
      <c r="A880" t="s">
        <v>7</v>
      </c>
      <c r="B880" t="s">
        <v>5</v>
      </c>
      <c r="C880" s="1">
        <v>42066.444444444445</v>
      </c>
      <c r="D880" s="3">
        <f t="shared" si="104"/>
        <v>2015</v>
      </c>
      <c r="E880" s="3">
        <f t="shared" si="107"/>
        <v>3</v>
      </c>
      <c r="F880" s="3">
        <f t="shared" si="108"/>
        <v>10</v>
      </c>
      <c r="G880" s="3">
        <f t="shared" si="109"/>
        <v>3</v>
      </c>
      <c r="H880" s="3" t="str">
        <f t="shared" si="110"/>
        <v>2015310</v>
      </c>
      <c r="I880" s="3" t="str">
        <f t="shared" si="111"/>
        <v>20153103</v>
      </c>
      <c r="J880">
        <v>6</v>
      </c>
      <c r="K880">
        <v>3.6</v>
      </c>
      <c r="L880" t="str">
        <f>VLOOKUP(C880,List!$A$2:$C$2089,3,)</f>
        <v>Barking</v>
      </c>
      <c r="M880" t="str">
        <f>VLOOKUP(C880,List!$A$2:$C$2089,2,)</f>
        <v>District</v>
      </c>
      <c r="N880" t="str">
        <f t="shared" si="105"/>
        <v>Barking|District</v>
      </c>
      <c r="O880">
        <f>VLOOKUP(N880,Depth!$A$2:$F$427,3,)</f>
        <v>9</v>
      </c>
      <c r="P880">
        <f>VLOOKUP(N880,Depth!$A$2:$F$427,5,)</f>
        <v>106.4</v>
      </c>
      <c r="Q880">
        <f>VLOOKUP(N880,Depth!$A$2:$F$427,6,)</f>
        <v>2.6</v>
      </c>
      <c r="R880">
        <f>VLOOKUP(L880,longitude_latitude!C:J,7,)</f>
        <v>8.1813551999999998E-2</v>
      </c>
      <c r="S880">
        <f>VLOOKUP(L880,longitude_latitude!C:J,8,)</f>
        <v>51.539375110000002</v>
      </c>
      <c r="T880">
        <f t="shared" si="106"/>
        <v>4.2166193456094909</v>
      </c>
      <c r="U880">
        <f>VLOOKUP(M880,LINE!$A$2:$B$13,2,)</f>
        <v>5</v>
      </c>
      <c r="V880">
        <f>VLOOKUP(L880,Entry_exit!B:P,4,)</f>
        <v>26914</v>
      </c>
      <c r="W880">
        <f>2020 - VLOOKUP(L880, age!$A:$D,4,)</f>
        <v>118</v>
      </c>
      <c r="X880">
        <f>VLOOKUP(H880,'air-quality-london-time-of-day'!E:G,3,FALSE)</f>
        <v>19.600000000000001</v>
      </c>
      <c r="Y880">
        <f>VLOOKUP(I880,Weather!F:K,2,)</f>
        <v>7</v>
      </c>
      <c r="Z880">
        <f>VLOOKUP(I880,Weather!F:K,3,)</f>
        <v>0.19</v>
      </c>
      <c r="AA880">
        <f>VLOOKUP(I880,Weather!F:K,4,)</f>
        <v>0.54</v>
      </c>
      <c r="AB880">
        <f>VLOOKUP(I880,Weather!F:K,5,)</f>
        <v>1015</v>
      </c>
      <c r="AC880">
        <f>VLOOKUP(I880,Weather!F:K,6,)</f>
        <v>5</v>
      </c>
    </row>
    <row r="881" spans="1:29" x14ac:dyDescent="0.25">
      <c r="A881" t="s">
        <v>7</v>
      </c>
      <c r="B881" t="s">
        <v>5</v>
      </c>
      <c r="C881" s="1">
        <v>42066.445138888892</v>
      </c>
      <c r="D881" s="3">
        <f t="shared" si="104"/>
        <v>2015</v>
      </c>
      <c r="E881" s="3">
        <f t="shared" si="107"/>
        <v>3</v>
      </c>
      <c r="F881" s="3">
        <f t="shared" si="108"/>
        <v>10</v>
      </c>
      <c r="G881" s="3">
        <f t="shared" si="109"/>
        <v>3</v>
      </c>
      <c r="H881" s="3" t="str">
        <f t="shared" si="110"/>
        <v>2015310</v>
      </c>
      <c r="I881" s="3" t="str">
        <f t="shared" si="111"/>
        <v>20153103</v>
      </c>
      <c r="J881">
        <v>7</v>
      </c>
      <c r="K881">
        <v>4.2</v>
      </c>
      <c r="L881" t="str">
        <f>VLOOKUP(C881,List!$A$2:$C$2089,3,)</f>
        <v>Barking</v>
      </c>
      <c r="M881" t="str">
        <f>VLOOKUP(C881,List!$A$2:$C$2089,2,)</f>
        <v>District</v>
      </c>
      <c r="N881" t="str">
        <f t="shared" si="105"/>
        <v>Barking|District</v>
      </c>
      <c r="O881">
        <f>VLOOKUP(N881,Depth!$A$2:$F$427,3,)</f>
        <v>9</v>
      </c>
      <c r="P881">
        <f>VLOOKUP(N881,Depth!$A$2:$F$427,5,)</f>
        <v>106.4</v>
      </c>
      <c r="Q881">
        <f>VLOOKUP(N881,Depth!$A$2:$F$427,6,)</f>
        <v>2.6</v>
      </c>
      <c r="R881">
        <f>VLOOKUP(L881,longitude_latitude!C:J,7,)</f>
        <v>8.1813551999999998E-2</v>
      </c>
      <c r="S881">
        <f>VLOOKUP(L881,longitude_latitude!C:J,8,)</f>
        <v>51.539375110000002</v>
      </c>
      <c r="T881">
        <f t="shared" si="106"/>
        <v>4.2166193456094909</v>
      </c>
      <c r="U881">
        <f>VLOOKUP(M881,LINE!$A$2:$B$13,2,)</f>
        <v>5</v>
      </c>
      <c r="V881">
        <f>VLOOKUP(L881,Entry_exit!B:P,4,)</f>
        <v>26914</v>
      </c>
      <c r="W881">
        <f>2020 - VLOOKUP(L881, age!$A:$D,4,)</f>
        <v>118</v>
      </c>
      <c r="X881">
        <f>VLOOKUP(H881,'air-quality-london-time-of-day'!E:G,3,FALSE)</f>
        <v>19.600000000000001</v>
      </c>
      <c r="Y881">
        <f>VLOOKUP(I881,Weather!F:K,2,)</f>
        <v>7</v>
      </c>
      <c r="Z881">
        <f>VLOOKUP(I881,Weather!F:K,3,)</f>
        <v>0.19</v>
      </c>
      <c r="AA881">
        <f>VLOOKUP(I881,Weather!F:K,4,)</f>
        <v>0.54</v>
      </c>
      <c r="AB881">
        <f>VLOOKUP(I881,Weather!F:K,5,)</f>
        <v>1015</v>
      </c>
      <c r="AC881">
        <f>VLOOKUP(I881,Weather!F:K,6,)</f>
        <v>5</v>
      </c>
    </row>
    <row r="882" spans="1:29" x14ac:dyDescent="0.25">
      <c r="A882" t="s">
        <v>7</v>
      </c>
      <c r="B882" t="s">
        <v>5</v>
      </c>
      <c r="C882" s="1">
        <v>42066.445833333331</v>
      </c>
      <c r="D882" s="3">
        <f t="shared" si="104"/>
        <v>2015</v>
      </c>
      <c r="E882" s="3">
        <f t="shared" si="107"/>
        <v>3</v>
      </c>
      <c r="F882" s="3">
        <f t="shared" si="108"/>
        <v>10</v>
      </c>
      <c r="G882" s="3">
        <f t="shared" si="109"/>
        <v>3</v>
      </c>
      <c r="H882" s="3" t="str">
        <f t="shared" si="110"/>
        <v>2015310</v>
      </c>
      <c r="I882" s="3" t="str">
        <f t="shared" si="111"/>
        <v>20153103</v>
      </c>
      <c r="J882">
        <v>5</v>
      </c>
      <c r="K882">
        <v>3</v>
      </c>
      <c r="L882" t="str">
        <f>VLOOKUP(C882,List!$A$2:$C$2089,3,)</f>
        <v>East Ham</v>
      </c>
      <c r="M882" t="str">
        <f>VLOOKUP(C882,List!$A$2:$C$2089,2,)</f>
        <v>District</v>
      </c>
      <c r="N882" t="str">
        <f t="shared" si="105"/>
        <v>East Ham|District</v>
      </c>
      <c r="O882">
        <f>VLOOKUP(N882,Depth!$A$2:$F$427,3,)</f>
        <v>11</v>
      </c>
      <c r="P882">
        <f>VLOOKUP(N882,Depth!$A$2:$F$427,5,)</f>
        <v>105.7</v>
      </c>
      <c r="Q882">
        <f>VLOOKUP(N882,Depth!$A$2:$F$427,6,)</f>
        <v>5.3</v>
      </c>
      <c r="R882">
        <f>VLOOKUP(L882,longitude_latitude!C:J,7,)</f>
        <v>5.4454908000000003E-2</v>
      </c>
      <c r="S882">
        <f>VLOOKUP(L882,longitude_latitude!C:J,8,)</f>
        <v>51.538897499999997</v>
      </c>
      <c r="T882">
        <f t="shared" si="106"/>
        <v>2.8065459217839299</v>
      </c>
      <c r="U882">
        <f>VLOOKUP(M882,LINE!$A$2:$B$13,2,)</f>
        <v>5</v>
      </c>
      <c r="V882">
        <f>VLOOKUP(L882,Entry_exit!B:P,4,)</f>
        <v>24072</v>
      </c>
      <c r="W882">
        <f>2020 - VLOOKUP(L882, age!$A:$D,4,)</f>
        <v>118</v>
      </c>
      <c r="X882">
        <f>VLOOKUP(H882,'air-quality-london-time-of-day'!E:G,3,FALSE)</f>
        <v>19.600000000000001</v>
      </c>
      <c r="Y882">
        <f>VLOOKUP(I882,Weather!F:K,2,)</f>
        <v>7</v>
      </c>
      <c r="Z882">
        <f>VLOOKUP(I882,Weather!F:K,3,)</f>
        <v>0.19</v>
      </c>
      <c r="AA882">
        <f>VLOOKUP(I882,Weather!F:K,4,)</f>
        <v>0.54</v>
      </c>
      <c r="AB882">
        <f>VLOOKUP(I882,Weather!F:K,5,)</f>
        <v>1015</v>
      </c>
      <c r="AC882">
        <f>VLOOKUP(I882,Weather!F:K,6,)</f>
        <v>5</v>
      </c>
    </row>
    <row r="883" spans="1:29" x14ac:dyDescent="0.25">
      <c r="A883" t="s">
        <v>7</v>
      </c>
      <c r="B883" t="s">
        <v>5</v>
      </c>
      <c r="C883" s="1">
        <v>42066.446527777778</v>
      </c>
      <c r="D883" s="3">
        <f t="shared" si="104"/>
        <v>2015</v>
      </c>
      <c r="E883" s="3">
        <f t="shared" si="107"/>
        <v>3</v>
      </c>
      <c r="F883" s="3">
        <f t="shared" si="108"/>
        <v>10</v>
      </c>
      <c r="G883" s="3">
        <f t="shared" si="109"/>
        <v>3</v>
      </c>
      <c r="H883" s="3" t="str">
        <f t="shared" si="110"/>
        <v>2015310</v>
      </c>
      <c r="I883" s="3" t="str">
        <f t="shared" si="111"/>
        <v>20153103</v>
      </c>
      <c r="J883">
        <v>5</v>
      </c>
      <c r="K883">
        <v>3</v>
      </c>
      <c r="L883" t="str">
        <f>VLOOKUP(C883,List!$A$2:$C$2089,3,)</f>
        <v>East Ham</v>
      </c>
      <c r="M883" t="str">
        <f>VLOOKUP(C883,List!$A$2:$C$2089,2,)</f>
        <v>District</v>
      </c>
      <c r="N883" t="str">
        <f t="shared" si="105"/>
        <v>East Ham|District</v>
      </c>
      <c r="O883">
        <f>VLOOKUP(N883,Depth!$A$2:$F$427,3,)</f>
        <v>11</v>
      </c>
      <c r="P883">
        <f>VLOOKUP(N883,Depth!$A$2:$F$427,5,)</f>
        <v>105.7</v>
      </c>
      <c r="Q883">
        <f>VLOOKUP(N883,Depth!$A$2:$F$427,6,)</f>
        <v>5.3</v>
      </c>
      <c r="R883">
        <f>VLOOKUP(L883,longitude_latitude!C:J,7,)</f>
        <v>5.4454908000000003E-2</v>
      </c>
      <c r="S883">
        <f>VLOOKUP(L883,longitude_latitude!C:J,8,)</f>
        <v>51.538897499999997</v>
      </c>
      <c r="T883">
        <f t="shared" si="106"/>
        <v>2.8065459217839299</v>
      </c>
      <c r="U883">
        <f>VLOOKUP(M883,LINE!$A$2:$B$13,2,)</f>
        <v>5</v>
      </c>
      <c r="V883">
        <f>VLOOKUP(L883,Entry_exit!B:P,4,)</f>
        <v>24072</v>
      </c>
      <c r="W883">
        <f>2020 - VLOOKUP(L883, age!$A:$D,4,)</f>
        <v>118</v>
      </c>
      <c r="X883">
        <f>VLOOKUP(H883,'air-quality-london-time-of-day'!E:G,3,FALSE)</f>
        <v>19.600000000000001</v>
      </c>
      <c r="Y883">
        <f>VLOOKUP(I883,Weather!F:K,2,)</f>
        <v>7</v>
      </c>
      <c r="Z883">
        <f>VLOOKUP(I883,Weather!F:K,3,)</f>
        <v>0.19</v>
      </c>
      <c r="AA883">
        <f>VLOOKUP(I883,Weather!F:K,4,)</f>
        <v>0.54</v>
      </c>
      <c r="AB883">
        <f>VLOOKUP(I883,Weather!F:K,5,)</f>
        <v>1015</v>
      </c>
      <c r="AC883">
        <f>VLOOKUP(I883,Weather!F:K,6,)</f>
        <v>5</v>
      </c>
    </row>
    <row r="884" spans="1:29" x14ac:dyDescent="0.25">
      <c r="A884" t="s">
        <v>7</v>
      </c>
      <c r="B884" t="s">
        <v>5</v>
      </c>
      <c r="C884" s="1">
        <v>42066.447222222225</v>
      </c>
      <c r="D884" s="3">
        <f t="shared" si="104"/>
        <v>2015</v>
      </c>
      <c r="E884" s="3">
        <f t="shared" si="107"/>
        <v>3</v>
      </c>
      <c r="F884" s="3">
        <f t="shared" si="108"/>
        <v>10</v>
      </c>
      <c r="G884" s="3">
        <f t="shared" si="109"/>
        <v>3</v>
      </c>
      <c r="H884" s="3" t="str">
        <f t="shared" si="110"/>
        <v>2015310</v>
      </c>
      <c r="I884" s="3" t="str">
        <f t="shared" si="111"/>
        <v>20153103</v>
      </c>
      <c r="J884">
        <v>4</v>
      </c>
      <c r="K884">
        <v>2.4</v>
      </c>
      <c r="L884" t="str">
        <f>VLOOKUP(C884,List!$A$2:$C$2089,3,)</f>
        <v>Upton Park</v>
      </c>
      <c r="M884" t="str">
        <f>VLOOKUP(C884,List!$A$2:$C$2089,2,)</f>
        <v>District</v>
      </c>
      <c r="N884" t="str">
        <f t="shared" si="105"/>
        <v>Upton Park|District</v>
      </c>
      <c r="O884">
        <f>VLOOKUP(N884,Depth!$A$2:$F$427,3,)</f>
        <v>11</v>
      </c>
      <c r="P884">
        <f>VLOOKUP(N884,Depth!$A$2:$F$427,5,)</f>
        <v>105.3</v>
      </c>
      <c r="Q884">
        <f>VLOOKUP(N884,Depth!$A$2:$F$427,6,)</f>
        <v>5.7</v>
      </c>
      <c r="R884">
        <f>VLOOKUP(L884,longitude_latitude!C:J,7,)</f>
        <v>3.6836325000000003E-2</v>
      </c>
      <c r="S884">
        <f>VLOOKUP(L884,longitude_latitude!C:J,8,)</f>
        <v>51.534870259999998</v>
      </c>
      <c r="T884">
        <f t="shared" si="106"/>
        <v>1.8983552297301947</v>
      </c>
      <c r="U884">
        <f>VLOOKUP(M884,LINE!$A$2:$B$13,2,)</f>
        <v>5</v>
      </c>
      <c r="V884">
        <f>VLOOKUP(L884,Entry_exit!B:P,4,)</f>
        <v>17808</v>
      </c>
      <c r="W884">
        <f>2020 - VLOOKUP(L884, age!$A:$D,4,)</f>
        <v>118</v>
      </c>
      <c r="X884">
        <f>VLOOKUP(H884,'air-quality-london-time-of-day'!E:G,3,FALSE)</f>
        <v>19.600000000000001</v>
      </c>
      <c r="Y884">
        <f>VLOOKUP(I884,Weather!F:K,2,)</f>
        <v>7</v>
      </c>
      <c r="Z884">
        <f>VLOOKUP(I884,Weather!F:K,3,)</f>
        <v>0.19</v>
      </c>
      <c r="AA884">
        <f>VLOOKUP(I884,Weather!F:K,4,)</f>
        <v>0.54</v>
      </c>
      <c r="AB884">
        <f>VLOOKUP(I884,Weather!F:K,5,)</f>
        <v>1015</v>
      </c>
      <c r="AC884">
        <f>VLOOKUP(I884,Weather!F:K,6,)</f>
        <v>5</v>
      </c>
    </row>
    <row r="885" spans="1:29" x14ac:dyDescent="0.25">
      <c r="A885" t="s">
        <v>7</v>
      </c>
      <c r="B885" t="s">
        <v>5</v>
      </c>
      <c r="C885" s="1">
        <v>42066.447916666664</v>
      </c>
      <c r="D885" s="3">
        <f t="shared" si="104"/>
        <v>2015</v>
      </c>
      <c r="E885" s="3">
        <f t="shared" si="107"/>
        <v>3</v>
      </c>
      <c r="F885" s="3">
        <f t="shared" si="108"/>
        <v>10</v>
      </c>
      <c r="G885" s="3">
        <f t="shared" si="109"/>
        <v>3</v>
      </c>
      <c r="H885" s="3" t="str">
        <f t="shared" si="110"/>
        <v>2015310</v>
      </c>
      <c r="I885" s="3" t="str">
        <f t="shared" si="111"/>
        <v>20153103</v>
      </c>
      <c r="J885">
        <v>4</v>
      </c>
      <c r="K885">
        <v>2.4</v>
      </c>
      <c r="L885" t="str">
        <f>VLOOKUP(C885,List!$A$2:$C$2089,3,)</f>
        <v>Upton Park</v>
      </c>
      <c r="M885" t="str">
        <f>VLOOKUP(C885,List!$A$2:$C$2089,2,)</f>
        <v>District</v>
      </c>
      <c r="N885" t="str">
        <f t="shared" si="105"/>
        <v>Upton Park|District</v>
      </c>
      <c r="O885">
        <f>VLOOKUP(N885,Depth!$A$2:$F$427,3,)</f>
        <v>11</v>
      </c>
      <c r="P885">
        <f>VLOOKUP(N885,Depth!$A$2:$F$427,5,)</f>
        <v>105.3</v>
      </c>
      <c r="Q885">
        <f>VLOOKUP(N885,Depth!$A$2:$F$427,6,)</f>
        <v>5.7</v>
      </c>
      <c r="R885">
        <f>VLOOKUP(L885,longitude_latitude!C:J,7,)</f>
        <v>3.6836325000000003E-2</v>
      </c>
      <c r="S885">
        <f>VLOOKUP(L885,longitude_latitude!C:J,8,)</f>
        <v>51.534870259999998</v>
      </c>
      <c r="T885">
        <f t="shared" si="106"/>
        <v>1.8983552297301947</v>
      </c>
      <c r="U885">
        <f>VLOOKUP(M885,LINE!$A$2:$B$13,2,)</f>
        <v>5</v>
      </c>
      <c r="V885">
        <f>VLOOKUP(L885,Entry_exit!B:P,4,)</f>
        <v>17808</v>
      </c>
      <c r="W885">
        <f>2020 - VLOOKUP(L885, age!$A:$D,4,)</f>
        <v>118</v>
      </c>
      <c r="X885">
        <f>VLOOKUP(H885,'air-quality-london-time-of-day'!E:G,3,FALSE)</f>
        <v>19.600000000000001</v>
      </c>
      <c r="Y885">
        <f>VLOOKUP(I885,Weather!F:K,2,)</f>
        <v>7</v>
      </c>
      <c r="Z885">
        <f>VLOOKUP(I885,Weather!F:K,3,)</f>
        <v>0.19</v>
      </c>
      <c r="AA885">
        <f>VLOOKUP(I885,Weather!F:K,4,)</f>
        <v>0.54</v>
      </c>
      <c r="AB885">
        <f>VLOOKUP(I885,Weather!F:K,5,)</f>
        <v>1015</v>
      </c>
      <c r="AC885">
        <f>VLOOKUP(I885,Weather!F:K,6,)</f>
        <v>5</v>
      </c>
    </row>
    <row r="886" spans="1:29" x14ac:dyDescent="0.25">
      <c r="A886" t="s">
        <v>7</v>
      </c>
      <c r="B886" t="s">
        <v>5</v>
      </c>
      <c r="C886" s="1">
        <v>42066.448611111111</v>
      </c>
      <c r="D886" s="3">
        <f t="shared" si="104"/>
        <v>2015</v>
      </c>
      <c r="E886" s="3">
        <f t="shared" si="107"/>
        <v>3</v>
      </c>
      <c r="F886" s="3">
        <f t="shared" si="108"/>
        <v>10</v>
      </c>
      <c r="G886" s="3">
        <f t="shared" si="109"/>
        <v>3</v>
      </c>
      <c r="H886" s="3" t="str">
        <f t="shared" si="110"/>
        <v>2015310</v>
      </c>
      <c r="I886" s="3" t="str">
        <f t="shared" si="111"/>
        <v>20153103</v>
      </c>
      <c r="J886">
        <v>5</v>
      </c>
      <c r="K886">
        <v>3</v>
      </c>
      <c r="L886" t="str">
        <f>VLOOKUP(C886,List!$A$2:$C$2089,3,)</f>
        <v>Upton Park</v>
      </c>
      <c r="M886" t="str">
        <f>VLOOKUP(C886,List!$A$2:$C$2089,2,)</f>
        <v>District</v>
      </c>
      <c r="N886" t="str">
        <f t="shared" si="105"/>
        <v>Upton Park|District</v>
      </c>
      <c r="O886">
        <f>VLOOKUP(N886,Depth!$A$2:$F$427,3,)</f>
        <v>11</v>
      </c>
      <c r="P886">
        <f>VLOOKUP(N886,Depth!$A$2:$F$427,5,)</f>
        <v>105.3</v>
      </c>
      <c r="Q886">
        <f>VLOOKUP(N886,Depth!$A$2:$F$427,6,)</f>
        <v>5.7</v>
      </c>
      <c r="R886">
        <f>VLOOKUP(L886,longitude_latitude!C:J,7,)</f>
        <v>3.6836325000000003E-2</v>
      </c>
      <c r="S886">
        <f>VLOOKUP(L886,longitude_latitude!C:J,8,)</f>
        <v>51.534870259999998</v>
      </c>
      <c r="T886">
        <f t="shared" si="106"/>
        <v>1.8983552297301947</v>
      </c>
      <c r="U886">
        <f>VLOOKUP(M886,LINE!$A$2:$B$13,2,)</f>
        <v>5</v>
      </c>
      <c r="V886">
        <f>VLOOKUP(L886,Entry_exit!B:P,4,)</f>
        <v>17808</v>
      </c>
      <c r="W886">
        <f>2020 - VLOOKUP(L886, age!$A:$D,4,)</f>
        <v>118</v>
      </c>
      <c r="X886">
        <f>VLOOKUP(H886,'air-quality-london-time-of-day'!E:G,3,FALSE)</f>
        <v>19.600000000000001</v>
      </c>
      <c r="Y886">
        <f>VLOOKUP(I886,Weather!F:K,2,)</f>
        <v>7</v>
      </c>
      <c r="Z886">
        <f>VLOOKUP(I886,Weather!F:K,3,)</f>
        <v>0.19</v>
      </c>
      <c r="AA886">
        <f>VLOOKUP(I886,Weather!F:K,4,)</f>
        <v>0.54</v>
      </c>
      <c r="AB886">
        <f>VLOOKUP(I886,Weather!F:K,5,)</f>
        <v>1015</v>
      </c>
      <c r="AC886">
        <f>VLOOKUP(I886,Weather!F:K,6,)</f>
        <v>5</v>
      </c>
    </row>
    <row r="887" spans="1:29" x14ac:dyDescent="0.25">
      <c r="A887" t="s">
        <v>7</v>
      </c>
      <c r="B887" t="s">
        <v>5</v>
      </c>
      <c r="C887" s="1">
        <v>42066.449305555558</v>
      </c>
      <c r="D887" s="3">
        <f t="shared" si="104"/>
        <v>2015</v>
      </c>
      <c r="E887" s="3">
        <f t="shared" si="107"/>
        <v>3</v>
      </c>
      <c r="F887" s="3">
        <f t="shared" si="108"/>
        <v>10</v>
      </c>
      <c r="G887" s="3">
        <f t="shared" si="109"/>
        <v>3</v>
      </c>
      <c r="H887" s="3" t="str">
        <f t="shared" si="110"/>
        <v>2015310</v>
      </c>
      <c r="I887" s="3" t="str">
        <f t="shared" si="111"/>
        <v>20153103</v>
      </c>
      <c r="J887">
        <v>7</v>
      </c>
      <c r="K887">
        <v>4.2</v>
      </c>
      <c r="L887" t="str">
        <f>VLOOKUP(C887,List!$A$2:$C$2089,3,)</f>
        <v>Plaistow</v>
      </c>
      <c r="M887" t="str">
        <f>VLOOKUP(C887,List!$A$2:$C$2089,2,)</f>
        <v>District</v>
      </c>
      <c r="N887" t="str">
        <f t="shared" si="105"/>
        <v>Plaistow|District</v>
      </c>
      <c r="O887">
        <f>VLOOKUP(N887,Depth!$A$2:$F$427,3,)</f>
        <v>9</v>
      </c>
      <c r="P887">
        <f>VLOOKUP(N887,Depth!$A$2:$F$427,5,)</f>
        <v>102.4</v>
      </c>
      <c r="Q887">
        <f>VLOOKUP(N887,Depth!$A$2:$F$427,6,)</f>
        <v>6.6</v>
      </c>
      <c r="R887">
        <f>VLOOKUP(L887,longitude_latitude!C:J,7,)</f>
        <v>1.8612643000000002E-2</v>
      </c>
      <c r="S887">
        <f>VLOOKUP(L887,longitude_latitude!C:J,8,)</f>
        <v>51.530721370000002</v>
      </c>
      <c r="T887">
        <f t="shared" si="106"/>
        <v>0.95912292039228098</v>
      </c>
      <c r="U887">
        <f>VLOOKUP(M887,LINE!$A$2:$B$13,2,)</f>
        <v>5</v>
      </c>
      <c r="V887">
        <f>VLOOKUP(L887,Entry_exit!B:P,4,)</f>
        <v>11204</v>
      </c>
      <c r="W887">
        <f>2020 - VLOOKUP(L887, age!$A:$D,4,)</f>
        <v>118</v>
      </c>
      <c r="X887">
        <f>VLOOKUP(H887,'air-quality-london-time-of-day'!E:G,3,FALSE)</f>
        <v>19.600000000000001</v>
      </c>
      <c r="Y887">
        <f>VLOOKUP(I887,Weather!F:K,2,)</f>
        <v>7</v>
      </c>
      <c r="Z887">
        <f>VLOOKUP(I887,Weather!F:K,3,)</f>
        <v>0.19</v>
      </c>
      <c r="AA887">
        <f>VLOOKUP(I887,Weather!F:K,4,)</f>
        <v>0.54</v>
      </c>
      <c r="AB887">
        <f>VLOOKUP(I887,Weather!F:K,5,)</f>
        <v>1015</v>
      </c>
      <c r="AC887">
        <f>VLOOKUP(I887,Weather!F:K,6,)</f>
        <v>5</v>
      </c>
    </row>
    <row r="888" spans="1:29" x14ac:dyDescent="0.25">
      <c r="A888" t="s">
        <v>7</v>
      </c>
      <c r="B888" t="s">
        <v>5</v>
      </c>
      <c r="C888" s="1">
        <v>42066.45</v>
      </c>
      <c r="D888" s="3">
        <f t="shared" si="104"/>
        <v>2015</v>
      </c>
      <c r="E888" s="3">
        <f t="shared" si="107"/>
        <v>3</v>
      </c>
      <c r="F888" s="3">
        <f t="shared" si="108"/>
        <v>10</v>
      </c>
      <c r="G888" s="3">
        <f t="shared" si="109"/>
        <v>3</v>
      </c>
      <c r="H888" s="3" t="str">
        <f t="shared" si="110"/>
        <v>2015310</v>
      </c>
      <c r="I888" s="3" t="str">
        <f t="shared" si="111"/>
        <v>20153103</v>
      </c>
      <c r="J888">
        <v>3</v>
      </c>
      <c r="K888">
        <v>1.8</v>
      </c>
      <c r="L888" t="str">
        <f>VLOOKUP(C888,List!$A$2:$C$2089,3,)</f>
        <v>Plaistow</v>
      </c>
      <c r="M888" t="str">
        <f>VLOOKUP(C888,List!$A$2:$C$2089,2,)</f>
        <v>District</v>
      </c>
      <c r="N888" t="str">
        <f t="shared" si="105"/>
        <v>Plaistow|District</v>
      </c>
      <c r="O888">
        <f>VLOOKUP(N888,Depth!$A$2:$F$427,3,)</f>
        <v>9</v>
      </c>
      <c r="P888">
        <f>VLOOKUP(N888,Depth!$A$2:$F$427,5,)</f>
        <v>102.4</v>
      </c>
      <c r="Q888">
        <f>VLOOKUP(N888,Depth!$A$2:$F$427,6,)</f>
        <v>6.6</v>
      </c>
      <c r="R888">
        <f>VLOOKUP(L888,longitude_latitude!C:J,7,)</f>
        <v>1.8612643000000002E-2</v>
      </c>
      <c r="S888">
        <f>VLOOKUP(L888,longitude_latitude!C:J,8,)</f>
        <v>51.530721370000002</v>
      </c>
      <c r="T888">
        <f t="shared" si="106"/>
        <v>0.95912292039228098</v>
      </c>
      <c r="U888">
        <f>VLOOKUP(M888,LINE!$A$2:$B$13,2,)</f>
        <v>5</v>
      </c>
      <c r="V888">
        <f>VLOOKUP(L888,Entry_exit!B:P,4,)</f>
        <v>11204</v>
      </c>
      <c r="W888">
        <f>2020 - VLOOKUP(L888, age!$A:$D,4,)</f>
        <v>118</v>
      </c>
      <c r="X888">
        <f>VLOOKUP(H888,'air-quality-london-time-of-day'!E:G,3,FALSE)</f>
        <v>19.600000000000001</v>
      </c>
      <c r="Y888">
        <f>VLOOKUP(I888,Weather!F:K,2,)</f>
        <v>7</v>
      </c>
      <c r="Z888">
        <f>VLOOKUP(I888,Weather!F:K,3,)</f>
        <v>0.19</v>
      </c>
      <c r="AA888">
        <f>VLOOKUP(I888,Weather!F:K,4,)</f>
        <v>0.54</v>
      </c>
      <c r="AB888">
        <f>VLOOKUP(I888,Weather!F:K,5,)</f>
        <v>1015</v>
      </c>
      <c r="AC888">
        <f>VLOOKUP(I888,Weather!F:K,6,)</f>
        <v>5</v>
      </c>
    </row>
    <row r="889" spans="1:29" x14ac:dyDescent="0.25">
      <c r="A889" t="s">
        <v>7</v>
      </c>
      <c r="B889" t="s">
        <v>5</v>
      </c>
      <c r="C889" s="1">
        <v>42066.450694444444</v>
      </c>
      <c r="D889" s="3">
        <f t="shared" si="104"/>
        <v>2015</v>
      </c>
      <c r="E889" s="3">
        <f t="shared" si="107"/>
        <v>3</v>
      </c>
      <c r="F889" s="3">
        <f t="shared" si="108"/>
        <v>10</v>
      </c>
      <c r="G889" s="3">
        <f t="shared" si="109"/>
        <v>3</v>
      </c>
      <c r="H889" s="3" t="str">
        <f t="shared" si="110"/>
        <v>2015310</v>
      </c>
      <c r="I889" s="3" t="str">
        <f t="shared" si="111"/>
        <v>20153103</v>
      </c>
      <c r="J889">
        <v>6</v>
      </c>
      <c r="K889">
        <v>3.6</v>
      </c>
      <c r="L889" t="str">
        <f>VLOOKUP(C889,List!$A$2:$C$2089,3,)</f>
        <v>West Ham</v>
      </c>
      <c r="M889" t="str">
        <f>VLOOKUP(C889,List!$A$2:$C$2089,2,)</f>
        <v>District</v>
      </c>
      <c r="N889" t="str">
        <f t="shared" si="105"/>
        <v>West Ham|District</v>
      </c>
      <c r="O889">
        <f>VLOOKUP(N889,Depth!$A$2:$F$427,3,)</f>
        <v>1</v>
      </c>
      <c r="P889">
        <f>VLOOKUP(N889,Depth!$A$2:$F$427,5,)</f>
        <v>104.7</v>
      </c>
      <c r="Q889">
        <f>VLOOKUP(N889,Depth!$A$2:$F$427,6,)</f>
        <v>-3.7</v>
      </c>
      <c r="R889">
        <f>VLOOKUP(L889,longitude_latitude!C:J,7,)</f>
        <v>5.9050800000000001E-3</v>
      </c>
      <c r="S889">
        <f>VLOOKUP(L889,longitude_latitude!C:J,8,)</f>
        <v>51.527769130000003</v>
      </c>
      <c r="T889">
        <f t="shared" si="106"/>
        <v>0.30427559893418044</v>
      </c>
      <c r="U889">
        <f>VLOOKUP(M889,LINE!$A$2:$B$13,2,)</f>
        <v>5</v>
      </c>
      <c r="V889">
        <f>VLOOKUP(L889,Entry_exit!B:P,4,)</f>
        <v>5947</v>
      </c>
      <c r="W889">
        <f>2020 - VLOOKUP(L889, age!$A:$D,4,)</f>
        <v>118</v>
      </c>
      <c r="X889">
        <f>VLOOKUP(H889,'air-quality-london-time-of-day'!E:G,3,FALSE)</f>
        <v>19.600000000000001</v>
      </c>
      <c r="Y889">
        <f>VLOOKUP(I889,Weather!F:K,2,)</f>
        <v>7</v>
      </c>
      <c r="Z889">
        <f>VLOOKUP(I889,Weather!F:K,3,)</f>
        <v>0.19</v>
      </c>
      <c r="AA889">
        <f>VLOOKUP(I889,Weather!F:K,4,)</f>
        <v>0.54</v>
      </c>
      <c r="AB889">
        <f>VLOOKUP(I889,Weather!F:K,5,)</f>
        <v>1015</v>
      </c>
      <c r="AC889">
        <f>VLOOKUP(I889,Weather!F:K,6,)</f>
        <v>5</v>
      </c>
    </row>
    <row r="890" spans="1:29" x14ac:dyDescent="0.25">
      <c r="A890" t="s">
        <v>7</v>
      </c>
      <c r="B890" t="s">
        <v>5</v>
      </c>
      <c r="C890" s="1">
        <v>42066.451388888891</v>
      </c>
      <c r="D890" s="3">
        <f t="shared" si="104"/>
        <v>2015</v>
      </c>
      <c r="E890" s="3">
        <f t="shared" si="107"/>
        <v>3</v>
      </c>
      <c r="F890" s="3">
        <f t="shared" si="108"/>
        <v>10</v>
      </c>
      <c r="G890" s="3">
        <f t="shared" si="109"/>
        <v>3</v>
      </c>
      <c r="H890" s="3" t="str">
        <f t="shared" si="110"/>
        <v>2015310</v>
      </c>
      <c r="I890" s="3" t="str">
        <f t="shared" si="111"/>
        <v>20153103</v>
      </c>
      <c r="J890">
        <v>3</v>
      </c>
      <c r="K890">
        <v>1.8</v>
      </c>
      <c r="L890" t="str">
        <f>VLOOKUP(C890,List!$A$2:$C$2089,3,)</f>
        <v>West Ham</v>
      </c>
      <c r="M890" t="str">
        <f>VLOOKUP(C890,List!$A$2:$C$2089,2,)</f>
        <v>District</v>
      </c>
      <c r="N890" t="str">
        <f t="shared" si="105"/>
        <v>West Ham|District</v>
      </c>
      <c r="O890">
        <f>VLOOKUP(N890,Depth!$A$2:$F$427,3,)</f>
        <v>1</v>
      </c>
      <c r="P890">
        <f>VLOOKUP(N890,Depth!$A$2:$F$427,5,)</f>
        <v>104.7</v>
      </c>
      <c r="Q890">
        <f>VLOOKUP(N890,Depth!$A$2:$F$427,6,)</f>
        <v>-3.7</v>
      </c>
      <c r="R890">
        <f>VLOOKUP(L890,longitude_latitude!C:J,7,)</f>
        <v>5.9050800000000001E-3</v>
      </c>
      <c r="S890">
        <f>VLOOKUP(L890,longitude_latitude!C:J,8,)</f>
        <v>51.527769130000003</v>
      </c>
      <c r="T890">
        <f t="shared" si="106"/>
        <v>0.30427559893418044</v>
      </c>
      <c r="U890">
        <f>VLOOKUP(M890,LINE!$A$2:$B$13,2,)</f>
        <v>5</v>
      </c>
      <c r="V890">
        <f>VLOOKUP(L890,Entry_exit!B:P,4,)</f>
        <v>5947</v>
      </c>
      <c r="W890">
        <f>2020 - VLOOKUP(L890, age!$A:$D,4,)</f>
        <v>118</v>
      </c>
      <c r="X890">
        <f>VLOOKUP(H890,'air-quality-london-time-of-day'!E:G,3,FALSE)</f>
        <v>19.600000000000001</v>
      </c>
      <c r="Y890">
        <f>VLOOKUP(I890,Weather!F:K,2,)</f>
        <v>7</v>
      </c>
      <c r="Z890">
        <f>VLOOKUP(I890,Weather!F:K,3,)</f>
        <v>0.19</v>
      </c>
      <c r="AA890">
        <f>VLOOKUP(I890,Weather!F:K,4,)</f>
        <v>0.54</v>
      </c>
      <c r="AB890">
        <f>VLOOKUP(I890,Weather!F:K,5,)</f>
        <v>1015</v>
      </c>
      <c r="AC890">
        <f>VLOOKUP(I890,Weather!F:K,6,)</f>
        <v>5</v>
      </c>
    </row>
    <row r="891" spans="1:29" x14ac:dyDescent="0.25">
      <c r="A891" t="s">
        <v>7</v>
      </c>
      <c r="B891" t="s">
        <v>5</v>
      </c>
      <c r="C891" s="1">
        <v>42066.45208333333</v>
      </c>
      <c r="D891" s="3">
        <f t="shared" si="104"/>
        <v>2015</v>
      </c>
      <c r="E891" s="3">
        <f t="shared" si="107"/>
        <v>3</v>
      </c>
      <c r="F891" s="3">
        <f t="shared" si="108"/>
        <v>10</v>
      </c>
      <c r="G891" s="3">
        <f t="shared" si="109"/>
        <v>3</v>
      </c>
      <c r="H891" s="3" t="str">
        <f t="shared" si="110"/>
        <v>2015310</v>
      </c>
      <c r="I891" s="3" t="str">
        <f t="shared" si="111"/>
        <v>20153103</v>
      </c>
      <c r="J891">
        <v>4</v>
      </c>
      <c r="K891">
        <v>2.4</v>
      </c>
      <c r="L891" t="str">
        <f>VLOOKUP(C891,List!$A$2:$C$2089,3,)</f>
        <v>Bromley-by-Bow</v>
      </c>
      <c r="M891" t="str">
        <f>VLOOKUP(C891,List!$A$2:$C$2089,2,)</f>
        <v>District</v>
      </c>
      <c r="N891" t="str">
        <f t="shared" si="105"/>
        <v>Bromley-by-Bow|District</v>
      </c>
      <c r="O891">
        <f>VLOOKUP(N891,Depth!$A$2:$F$427,3,)</f>
        <v>15</v>
      </c>
      <c r="P891">
        <f>VLOOKUP(N891,Depth!$A$2:$F$427,5,)</f>
        <v>112.2</v>
      </c>
      <c r="Q891">
        <f>VLOOKUP(N891,Depth!$A$2:$F$427,6,)</f>
        <v>2.8</v>
      </c>
      <c r="R891">
        <f>VLOOKUP(L891,longitude_latitude!C:J,7,)</f>
        <v>-9.8410419999999995E-3</v>
      </c>
      <c r="S891">
        <f>VLOOKUP(L891,longitude_latitude!C:J,8,)</f>
        <v>51.524249869999998</v>
      </c>
      <c r="T891">
        <f t="shared" si="106"/>
        <v>-0.50705230698916448</v>
      </c>
      <c r="U891">
        <f>VLOOKUP(M891,LINE!$A$2:$B$13,2,)</f>
        <v>5</v>
      </c>
      <c r="V891">
        <f>VLOOKUP(L891,Entry_exit!B:P,4,)</f>
        <v>6194</v>
      </c>
      <c r="W891">
        <f>2020 - VLOOKUP(L891, age!$A:$D,4,)</f>
        <v>118</v>
      </c>
      <c r="X891">
        <f>VLOOKUP(H891,'air-quality-london-time-of-day'!E:G,3,FALSE)</f>
        <v>19.600000000000001</v>
      </c>
      <c r="Y891">
        <f>VLOOKUP(I891,Weather!F:K,2,)</f>
        <v>7</v>
      </c>
      <c r="Z891">
        <f>VLOOKUP(I891,Weather!F:K,3,)</f>
        <v>0.19</v>
      </c>
      <c r="AA891">
        <f>VLOOKUP(I891,Weather!F:K,4,)</f>
        <v>0.54</v>
      </c>
      <c r="AB891">
        <f>VLOOKUP(I891,Weather!F:K,5,)</f>
        <v>1015</v>
      </c>
      <c r="AC891">
        <f>VLOOKUP(I891,Weather!F:K,6,)</f>
        <v>5</v>
      </c>
    </row>
    <row r="892" spans="1:29" x14ac:dyDescent="0.25">
      <c r="A892" t="s">
        <v>7</v>
      </c>
      <c r="B892" t="s">
        <v>5</v>
      </c>
      <c r="C892" s="1">
        <v>42066.452777777777</v>
      </c>
      <c r="D892" s="3">
        <f t="shared" si="104"/>
        <v>2015</v>
      </c>
      <c r="E892" s="3">
        <f t="shared" si="107"/>
        <v>3</v>
      </c>
      <c r="F892" s="3">
        <f t="shared" si="108"/>
        <v>10</v>
      </c>
      <c r="G892" s="3">
        <f t="shared" si="109"/>
        <v>3</v>
      </c>
      <c r="H892" s="3" t="str">
        <f t="shared" si="110"/>
        <v>2015310</v>
      </c>
      <c r="I892" s="3" t="str">
        <f t="shared" si="111"/>
        <v>20153103</v>
      </c>
      <c r="J892">
        <v>5</v>
      </c>
      <c r="K892">
        <v>3</v>
      </c>
      <c r="L892" t="str">
        <f>VLOOKUP(C892,List!$A$2:$C$2089,3,)</f>
        <v>Bromley-by-Bow</v>
      </c>
      <c r="M892" t="str">
        <f>VLOOKUP(C892,List!$A$2:$C$2089,2,)</f>
        <v>District</v>
      </c>
      <c r="N892" t="str">
        <f t="shared" si="105"/>
        <v>Bromley-by-Bow|District</v>
      </c>
      <c r="O892">
        <f>VLOOKUP(N892,Depth!$A$2:$F$427,3,)</f>
        <v>15</v>
      </c>
      <c r="P892">
        <f>VLOOKUP(N892,Depth!$A$2:$F$427,5,)</f>
        <v>112.2</v>
      </c>
      <c r="Q892">
        <f>VLOOKUP(N892,Depth!$A$2:$F$427,6,)</f>
        <v>2.8</v>
      </c>
      <c r="R892">
        <f>VLOOKUP(L892,longitude_latitude!C:J,7,)</f>
        <v>-9.8410419999999995E-3</v>
      </c>
      <c r="S892">
        <f>VLOOKUP(L892,longitude_latitude!C:J,8,)</f>
        <v>51.524249869999998</v>
      </c>
      <c r="T892">
        <f t="shared" si="106"/>
        <v>-0.50705230698916448</v>
      </c>
      <c r="U892">
        <f>VLOOKUP(M892,LINE!$A$2:$B$13,2,)</f>
        <v>5</v>
      </c>
      <c r="V892">
        <f>VLOOKUP(L892,Entry_exit!B:P,4,)</f>
        <v>6194</v>
      </c>
      <c r="W892">
        <f>2020 - VLOOKUP(L892, age!$A:$D,4,)</f>
        <v>118</v>
      </c>
      <c r="X892">
        <f>VLOOKUP(H892,'air-quality-london-time-of-day'!E:G,3,FALSE)</f>
        <v>19.600000000000001</v>
      </c>
      <c r="Y892">
        <f>VLOOKUP(I892,Weather!F:K,2,)</f>
        <v>7</v>
      </c>
      <c r="Z892">
        <f>VLOOKUP(I892,Weather!F:K,3,)</f>
        <v>0.19</v>
      </c>
      <c r="AA892">
        <f>VLOOKUP(I892,Weather!F:K,4,)</f>
        <v>0.54</v>
      </c>
      <c r="AB892">
        <f>VLOOKUP(I892,Weather!F:K,5,)</f>
        <v>1015</v>
      </c>
      <c r="AC892">
        <f>VLOOKUP(I892,Weather!F:K,6,)</f>
        <v>5</v>
      </c>
    </row>
    <row r="893" spans="1:29" x14ac:dyDescent="0.25">
      <c r="A893" t="s">
        <v>7</v>
      </c>
      <c r="B893" t="s">
        <v>5</v>
      </c>
      <c r="C893" s="1">
        <v>42066.453472222223</v>
      </c>
      <c r="D893" s="3">
        <f t="shared" si="104"/>
        <v>2015</v>
      </c>
      <c r="E893" s="3">
        <f t="shared" si="107"/>
        <v>3</v>
      </c>
      <c r="F893" s="3">
        <f t="shared" si="108"/>
        <v>10</v>
      </c>
      <c r="G893" s="3">
        <f t="shared" si="109"/>
        <v>3</v>
      </c>
      <c r="H893" s="3" t="str">
        <f t="shared" si="110"/>
        <v>2015310</v>
      </c>
      <c r="I893" s="3" t="str">
        <f t="shared" si="111"/>
        <v>20153103</v>
      </c>
      <c r="J893">
        <v>6</v>
      </c>
      <c r="K893">
        <v>3.6</v>
      </c>
      <c r="L893" t="str">
        <f>VLOOKUP(C893,List!$A$2:$C$2089,3,)</f>
        <v>Bow Road</v>
      </c>
      <c r="M893" t="str">
        <f>VLOOKUP(C893,List!$A$2:$C$2089,2,)</f>
        <v>District</v>
      </c>
      <c r="N893" t="str">
        <f t="shared" si="105"/>
        <v>Bow Road|District</v>
      </c>
      <c r="O893">
        <f>VLOOKUP(N893,Depth!$A$2:$F$427,3,)</f>
        <v>12</v>
      </c>
      <c r="P893">
        <f>VLOOKUP(N893,Depth!$A$2:$F$427,5,)</f>
        <v>106.8</v>
      </c>
      <c r="Q893">
        <f>VLOOKUP(N893,Depth!$A$2:$F$427,6,)</f>
        <v>5.2</v>
      </c>
      <c r="R893">
        <f>VLOOKUP(L893,longitude_latitude!C:J,7,)</f>
        <v>-2.3584270000000001E-2</v>
      </c>
      <c r="S893">
        <f>VLOOKUP(L893,longitude_latitude!C:J,8,)</f>
        <v>51.526392870000002</v>
      </c>
      <c r="T893">
        <f t="shared" si="106"/>
        <v>-1.2152123615721551</v>
      </c>
      <c r="U893">
        <f>VLOOKUP(M893,LINE!$A$2:$B$13,2,)</f>
        <v>5</v>
      </c>
      <c r="V893">
        <f>VLOOKUP(L893,Entry_exit!B:P,4,)</f>
        <v>9952</v>
      </c>
      <c r="W893">
        <f>2020 - VLOOKUP(L893, age!$A:$D,4,)</f>
        <v>118</v>
      </c>
      <c r="X893">
        <f>VLOOKUP(H893,'air-quality-london-time-of-day'!E:G,3,FALSE)</f>
        <v>19.600000000000001</v>
      </c>
      <c r="Y893">
        <f>VLOOKUP(I893,Weather!F:K,2,)</f>
        <v>7</v>
      </c>
      <c r="Z893">
        <f>VLOOKUP(I893,Weather!F:K,3,)</f>
        <v>0.19</v>
      </c>
      <c r="AA893">
        <f>VLOOKUP(I893,Weather!F:K,4,)</f>
        <v>0.54</v>
      </c>
      <c r="AB893">
        <f>VLOOKUP(I893,Weather!F:K,5,)</f>
        <v>1015</v>
      </c>
      <c r="AC893">
        <f>VLOOKUP(I893,Weather!F:K,6,)</f>
        <v>5</v>
      </c>
    </row>
    <row r="894" spans="1:29" x14ac:dyDescent="0.25">
      <c r="A894" t="s">
        <v>7</v>
      </c>
      <c r="B894" t="s">
        <v>5</v>
      </c>
      <c r="C894" s="1">
        <v>42066.45416666667</v>
      </c>
      <c r="D894" s="3">
        <f t="shared" si="104"/>
        <v>2015</v>
      </c>
      <c r="E894" s="3">
        <f t="shared" si="107"/>
        <v>3</v>
      </c>
      <c r="F894" s="3">
        <f t="shared" si="108"/>
        <v>10</v>
      </c>
      <c r="G894" s="3">
        <f t="shared" si="109"/>
        <v>3</v>
      </c>
      <c r="H894" s="3" t="str">
        <f t="shared" si="110"/>
        <v>2015310</v>
      </c>
      <c r="I894" s="3" t="str">
        <f t="shared" si="111"/>
        <v>20153103</v>
      </c>
      <c r="J894">
        <v>52</v>
      </c>
      <c r="K894">
        <v>31.2</v>
      </c>
      <c r="L894" t="str">
        <f>VLOOKUP(C894,List!$A$2:$C$2089,3,)</f>
        <v>Mile End</v>
      </c>
      <c r="M894" t="str">
        <f>VLOOKUP(C894,List!$A$2:$C$2089,2,)</f>
        <v>District</v>
      </c>
      <c r="N894" t="str">
        <f t="shared" si="105"/>
        <v>Mile End|District</v>
      </c>
      <c r="O894">
        <f>VLOOKUP(N894,Depth!$A$2:$F$427,3,)</f>
        <v>12</v>
      </c>
      <c r="P894">
        <f>VLOOKUP(N894,Depth!$A$2:$F$427,5,)</f>
        <v>104.72</v>
      </c>
      <c r="Q894">
        <f>VLOOKUP(N894,Depth!$A$2:$F$427,6,)</f>
        <v>7.28</v>
      </c>
      <c r="R894">
        <f>VLOOKUP(L894,longitude_latitude!C:J,7,)</f>
        <v>-3.2150165000000001E-2</v>
      </c>
      <c r="S894">
        <f>VLOOKUP(L894,longitude_latitude!C:J,8,)</f>
        <v>51.524725070000002</v>
      </c>
      <c r="T894">
        <f t="shared" si="106"/>
        <v>-1.6565284125801367</v>
      </c>
      <c r="U894">
        <f>VLOOKUP(M894,LINE!$A$2:$B$13,2,)</f>
        <v>5</v>
      </c>
      <c r="V894">
        <f>VLOOKUP(L894,Entry_exit!B:P,4,)</f>
        <v>25573</v>
      </c>
      <c r="W894">
        <f>2020 - VLOOKUP(L894, age!$A:$D,4,)</f>
        <v>74</v>
      </c>
      <c r="X894">
        <f>VLOOKUP(H894,'air-quality-london-time-of-day'!E:G,3,FALSE)</f>
        <v>19.600000000000001</v>
      </c>
      <c r="Y894">
        <f>VLOOKUP(I894,Weather!F:K,2,)</f>
        <v>7</v>
      </c>
      <c r="Z894">
        <f>VLOOKUP(I894,Weather!F:K,3,)</f>
        <v>0.19</v>
      </c>
      <c r="AA894">
        <f>VLOOKUP(I894,Weather!F:K,4,)</f>
        <v>0.54</v>
      </c>
      <c r="AB894">
        <f>VLOOKUP(I894,Weather!F:K,5,)</f>
        <v>1015</v>
      </c>
      <c r="AC894">
        <f>VLOOKUP(I894,Weather!F:K,6,)</f>
        <v>5</v>
      </c>
    </row>
    <row r="895" spans="1:29" x14ac:dyDescent="0.25">
      <c r="A895" t="s">
        <v>7</v>
      </c>
      <c r="B895" t="s">
        <v>5</v>
      </c>
      <c r="C895" s="1">
        <v>42066.454861111109</v>
      </c>
      <c r="D895" s="3">
        <f t="shared" si="104"/>
        <v>2015</v>
      </c>
      <c r="E895" s="3">
        <f t="shared" si="107"/>
        <v>3</v>
      </c>
      <c r="F895" s="3">
        <f t="shared" si="108"/>
        <v>10</v>
      </c>
      <c r="G895" s="3">
        <f t="shared" si="109"/>
        <v>3</v>
      </c>
      <c r="H895" s="3" t="str">
        <f t="shared" si="110"/>
        <v>2015310</v>
      </c>
      <c r="I895" s="3" t="str">
        <f t="shared" si="111"/>
        <v>20153103</v>
      </c>
      <c r="J895">
        <v>90</v>
      </c>
      <c r="K895">
        <v>54</v>
      </c>
      <c r="L895" t="str">
        <f>VLOOKUP(C895,List!$A$2:$C$2089,3,)</f>
        <v>Mile End</v>
      </c>
      <c r="M895" t="str">
        <f>VLOOKUP(C895,List!$A$2:$C$2089,2,)</f>
        <v>District</v>
      </c>
      <c r="N895" t="str">
        <f t="shared" si="105"/>
        <v>Mile End|District</v>
      </c>
      <c r="O895">
        <f>VLOOKUP(N895,Depth!$A$2:$F$427,3,)</f>
        <v>12</v>
      </c>
      <c r="P895">
        <f>VLOOKUP(N895,Depth!$A$2:$F$427,5,)</f>
        <v>104.72</v>
      </c>
      <c r="Q895">
        <f>VLOOKUP(N895,Depth!$A$2:$F$427,6,)</f>
        <v>7.28</v>
      </c>
      <c r="R895">
        <f>VLOOKUP(L895,longitude_latitude!C:J,7,)</f>
        <v>-3.2150165000000001E-2</v>
      </c>
      <c r="S895">
        <f>VLOOKUP(L895,longitude_latitude!C:J,8,)</f>
        <v>51.524725070000002</v>
      </c>
      <c r="T895">
        <f t="shared" si="106"/>
        <v>-1.6565284125801367</v>
      </c>
      <c r="U895">
        <f>VLOOKUP(M895,LINE!$A$2:$B$13,2,)</f>
        <v>5</v>
      </c>
      <c r="V895">
        <f>VLOOKUP(L895,Entry_exit!B:P,4,)</f>
        <v>25573</v>
      </c>
      <c r="W895">
        <f>2020 - VLOOKUP(L895, age!$A:$D,4,)</f>
        <v>74</v>
      </c>
      <c r="X895">
        <f>VLOOKUP(H895,'air-quality-london-time-of-day'!E:G,3,FALSE)</f>
        <v>19.600000000000001</v>
      </c>
      <c r="Y895">
        <f>VLOOKUP(I895,Weather!F:K,2,)</f>
        <v>7</v>
      </c>
      <c r="Z895">
        <f>VLOOKUP(I895,Weather!F:K,3,)</f>
        <v>0.19</v>
      </c>
      <c r="AA895">
        <f>VLOOKUP(I895,Weather!F:K,4,)</f>
        <v>0.54</v>
      </c>
      <c r="AB895">
        <f>VLOOKUP(I895,Weather!F:K,5,)</f>
        <v>1015</v>
      </c>
      <c r="AC895">
        <f>VLOOKUP(I895,Weather!F:K,6,)</f>
        <v>5</v>
      </c>
    </row>
    <row r="896" spans="1:29" x14ac:dyDescent="0.25">
      <c r="A896" t="s">
        <v>7</v>
      </c>
      <c r="B896" t="s">
        <v>5</v>
      </c>
      <c r="C896" s="1">
        <v>42066.455555555556</v>
      </c>
      <c r="D896" s="3">
        <f t="shared" ref="D896:D957" si="112">YEAR(C896)</f>
        <v>2015</v>
      </c>
      <c r="E896" s="3">
        <f t="shared" si="107"/>
        <v>3</v>
      </c>
      <c r="F896" s="3">
        <f t="shared" si="108"/>
        <v>10</v>
      </c>
      <c r="G896" s="3">
        <f t="shared" si="109"/>
        <v>3</v>
      </c>
      <c r="H896" s="3" t="str">
        <f t="shared" si="110"/>
        <v>2015310</v>
      </c>
      <c r="I896" s="3" t="str">
        <f t="shared" si="111"/>
        <v>20153103</v>
      </c>
      <c r="J896">
        <v>104</v>
      </c>
      <c r="K896">
        <v>62.4</v>
      </c>
      <c r="L896" t="str">
        <f>VLOOKUP(C896,List!$A$2:$C$2089,3,)</f>
        <v>Mile End</v>
      </c>
      <c r="M896" t="str">
        <f>VLOOKUP(C896,List!$A$2:$C$2089,2,)</f>
        <v>District</v>
      </c>
      <c r="N896" t="str">
        <f t="shared" ref="N896:N957" si="113">L896&amp;"|"&amp;M896</f>
        <v>Mile End|District</v>
      </c>
      <c r="O896">
        <f>VLOOKUP(N896,Depth!$A$2:$F$427,3,)</f>
        <v>12</v>
      </c>
      <c r="P896">
        <f>VLOOKUP(N896,Depth!$A$2:$F$427,5,)</f>
        <v>104.72</v>
      </c>
      <c r="Q896">
        <f>VLOOKUP(N896,Depth!$A$2:$F$427,6,)</f>
        <v>7.28</v>
      </c>
      <c r="R896">
        <f>VLOOKUP(L896,longitude_latitude!C:J,7,)</f>
        <v>-3.2150165000000001E-2</v>
      </c>
      <c r="S896">
        <f>VLOOKUP(L896,longitude_latitude!C:J,8,)</f>
        <v>51.524725070000002</v>
      </c>
      <c r="T896">
        <f t="shared" ref="T896:T957" si="114">R896*S896</f>
        <v>-1.6565284125801367</v>
      </c>
      <c r="U896">
        <f>VLOOKUP(M896,LINE!$A$2:$B$13,2,)</f>
        <v>5</v>
      </c>
      <c r="V896">
        <f>VLOOKUP(L896,Entry_exit!B:P,4,)</f>
        <v>25573</v>
      </c>
      <c r="W896">
        <f>2020 - VLOOKUP(L896, age!$A:$D,4,)</f>
        <v>74</v>
      </c>
      <c r="X896">
        <f>VLOOKUP(H896,'air-quality-london-time-of-day'!E:G,3,FALSE)</f>
        <v>19.600000000000001</v>
      </c>
      <c r="Y896">
        <f>VLOOKUP(I896,Weather!F:K,2,)</f>
        <v>7</v>
      </c>
      <c r="Z896">
        <f>VLOOKUP(I896,Weather!F:K,3,)</f>
        <v>0.19</v>
      </c>
      <c r="AA896">
        <f>VLOOKUP(I896,Weather!F:K,4,)</f>
        <v>0.54</v>
      </c>
      <c r="AB896">
        <f>VLOOKUP(I896,Weather!F:K,5,)</f>
        <v>1015</v>
      </c>
      <c r="AC896">
        <f>VLOOKUP(I896,Weather!F:K,6,)</f>
        <v>5</v>
      </c>
    </row>
    <row r="897" spans="1:29" x14ac:dyDescent="0.25">
      <c r="A897" t="s">
        <v>7</v>
      </c>
      <c r="B897" t="s">
        <v>5</v>
      </c>
      <c r="C897" s="1">
        <v>42066.456250000003</v>
      </c>
      <c r="D897" s="3">
        <f t="shared" si="112"/>
        <v>2015</v>
      </c>
      <c r="E897" s="3">
        <f t="shared" si="107"/>
        <v>3</v>
      </c>
      <c r="F897" s="3">
        <f t="shared" si="108"/>
        <v>10</v>
      </c>
      <c r="G897" s="3">
        <f t="shared" si="109"/>
        <v>3</v>
      </c>
      <c r="H897" s="3" t="str">
        <f t="shared" si="110"/>
        <v>2015310</v>
      </c>
      <c r="I897" s="3" t="str">
        <f t="shared" si="111"/>
        <v>20153103</v>
      </c>
      <c r="J897">
        <v>94</v>
      </c>
      <c r="K897">
        <v>56.4</v>
      </c>
      <c r="L897" t="str">
        <f>VLOOKUP(C897,List!$A$2:$C$2089,3,)</f>
        <v>Stepney Green</v>
      </c>
      <c r="M897" t="str">
        <f>VLOOKUP(C897,List!$A$2:$C$2089,2,)</f>
        <v>District</v>
      </c>
      <c r="N897" t="str">
        <f t="shared" si="113"/>
        <v>Stepney Green|District</v>
      </c>
      <c r="O897">
        <f>VLOOKUP(N897,Depth!$A$2:$F$427,3,)</f>
        <v>10</v>
      </c>
      <c r="P897">
        <f>VLOOKUP(N897,Depth!$A$2:$F$427,5,)</f>
        <v>102.82</v>
      </c>
      <c r="Q897">
        <f>VLOOKUP(N897,Depth!$A$2:$F$427,6,)</f>
        <v>7.18</v>
      </c>
      <c r="R897">
        <f>VLOOKUP(L897,longitude_latitude!C:J,7,)</f>
        <v>-4.4974603000000002E-2</v>
      </c>
      <c r="S897">
        <f>VLOOKUP(L897,longitude_latitude!C:J,8,)</f>
        <v>51.521351660000001</v>
      </c>
      <c r="T897">
        <f t="shared" si="114"/>
        <v>-2.3171523369318909</v>
      </c>
      <c r="U897">
        <f>VLOOKUP(M897,LINE!$A$2:$B$13,2,)</f>
        <v>5</v>
      </c>
      <c r="V897">
        <f>VLOOKUP(L897,Entry_exit!B:P,4,)</f>
        <v>9916</v>
      </c>
      <c r="W897">
        <f>2020 - VLOOKUP(L897, age!$A:$D,4,)</f>
        <v>118</v>
      </c>
      <c r="X897">
        <f>VLOOKUP(H897,'air-quality-london-time-of-day'!E:G,3,FALSE)</f>
        <v>19.600000000000001</v>
      </c>
      <c r="Y897">
        <f>VLOOKUP(I897,Weather!F:K,2,)</f>
        <v>7</v>
      </c>
      <c r="Z897">
        <f>VLOOKUP(I897,Weather!F:K,3,)</f>
        <v>0.19</v>
      </c>
      <c r="AA897">
        <f>VLOOKUP(I897,Weather!F:K,4,)</f>
        <v>0.54</v>
      </c>
      <c r="AB897">
        <f>VLOOKUP(I897,Weather!F:K,5,)</f>
        <v>1015</v>
      </c>
      <c r="AC897">
        <f>VLOOKUP(I897,Weather!F:K,6,)</f>
        <v>5</v>
      </c>
    </row>
    <row r="898" spans="1:29" x14ac:dyDescent="0.25">
      <c r="A898" t="s">
        <v>7</v>
      </c>
      <c r="B898" t="s">
        <v>5</v>
      </c>
      <c r="C898" s="1">
        <v>42066.456944444442</v>
      </c>
      <c r="D898" s="3">
        <f t="shared" si="112"/>
        <v>2015</v>
      </c>
      <c r="E898" s="3">
        <f t="shared" si="107"/>
        <v>3</v>
      </c>
      <c r="F898" s="3">
        <f t="shared" si="108"/>
        <v>10</v>
      </c>
      <c r="G898" s="3">
        <f t="shared" si="109"/>
        <v>3</v>
      </c>
      <c r="H898" s="3" t="str">
        <f t="shared" si="110"/>
        <v>2015310</v>
      </c>
      <c r="I898" s="3" t="str">
        <f t="shared" si="111"/>
        <v>20153103</v>
      </c>
      <c r="J898">
        <v>78</v>
      </c>
      <c r="K898">
        <v>46.8</v>
      </c>
      <c r="L898" t="str">
        <f>VLOOKUP(C898,List!$A$2:$C$2089,3,)</f>
        <v>Stepney Green</v>
      </c>
      <c r="M898" t="str">
        <f>VLOOKUP(C898,List!$A$2:$C$2089,2,)</f>
        <v>District</v>
      </c>
      <c r="N898" t="str">
        <f t="shared" si="113"/>
        <v>Stepney Green|District</v>
      </c>
      <c r="O898">
        <f>VLOOKUP(N898,Depth!$A$2:$F$427,3,)</f>
        <v>10</v>
      </c>
      <c r="P898">
        <f>VLOOKUP(N898,Depth!$A$2:$F$427,5,)</f>
        <v>102.82</v>
      </c>
      <c r="Q898">
        <f>VLOOKUP(N898,Depth!$A$2:$F$427,6,)</f>
        <v>7.18</v>
      </c>
      <c r="R898">
        <f>VLOOKUP(L898,longitude_latitude!C:J,7,)</f>
        <v>-4.4974603000000002E-2</v>
      </c>
      <c r="S898">
        <f>VLOOKUP(L898,longitude_latitude!C:J,8,)</f>
        <v>51.521351660000001</v>
      </c>
      <c r="T898">
        <f t="shared" si="114"/>
        <v>-2.3171523369318909</v>
      </c>
      <c r="U898">
        <f>VLOOKUP(M898,LINE!$A$2:$B$13,2,)</f>
        <v>5</v>
      </c>
      <c r="V898">
        <f>VLOOKUP(L898,Entry_exit!B:P,4,)</f>
        <v>9916</v>
      </c>
      <c r="W898">
        <f>2020 - VLOOKUP(L898, age!$A:$D,4,)</f>
        <v>118</v>
      </c>
      <c r="X898">
        <f>VLOOKUP(H898,'air-quality-london-time-of-day'!E:G,3,FALSE)</f>
        <v>19.600000000000001</v>
      </c>
      <c r="Y898">
        <f>VLOOKUP(I898,Weather!F:K,2,)</f>
        <v>7</v>
      </c>
      <c r="Z898">
        <f>VLOOKUP(I898,Weather!F:K,3,)</f>
        <v>0.19</v>
      </c>
      <c r="AA898">
        <f>VLOOKUP(I898,Weather!F:K,4,)</f>
        <v>0.54</v>
      </c>
      <c r="AB898">
        <f>VLOOKUP(I898,Weather!F:K,5,)</f>
        <v>1015</v>
      </c>
      <c r="AC898">
        <f>VLOOKUP(I898,Weather!F:K,6,)</f>
        <v>5</v>
      </c>
    </row>
    <row r="899" spans="1:29" x14ac:dyDescent="0.25">
      <c r="A899" t="s">
        <v>7</v>
      </c>
      <c r="B899" t="s">
        <v>5</v>
      </c>
      <c r="C899" s="1">
        <v>42066.457638888889</v>
      </c>
      <c r="D899" s="3">
        <f t="shared" si="112"/>
        <v>2015</v>
      </c>
      <c r="E899" s="3">
        <f t="shared" ref="E899:E962" si="115">MONTH(C899)</f>
        <v>3</v>
      </c>
      <c r="F899" s="3">
        <f t="shared" ref="F899:F962" si="116">HOUR(C899)</f>
        <v>10</v>
      </c>
      <c r="G899" s="3">
        <f t="shared" ref="G899:G962" si="117">DAY(C899)</f>
        <v>3</v>
      </c>
      <c r="H899" s="3" t="str">
        <f t="shared" ref="H899:H962" si="118">D899&amp;E899&amp;F899</f>
        <v>2015310</v>
      </c>
      <c r="I899" s="3" t="str">
        <f t="shared" ref="I899:I962" si="119">D899&amp;E899&amp;F899&amp;G899</f>
        <v>20153103</v>
      </c>
      <c r="J899">
        <v>53</v>
      </c>
      <c r="K899">
        <v>31.8</v>
      </c>
      <c r="L899" t="str">
        <f>VLOOKUP(C899,List!$A$2:$C$2089,3,)</f>
        <v>Whitechapel</v>
      </c>
      <c r="M899" t="str">
        <f>VLOOKUP(C899,List!$A$2:$C$2089,2,)</f>
        <v>District</v>
      </c>
      <c r="N899" t="str">
        <f t="shared" si="113"/>
        <v>Whitechapel|District</v>
      </c>
      <c r="O899">
        <f>VLOOKUP(N899,Depth!$A$2:$F$427,3,)</f>
        <v>12</v>
      </c>
      <c r="P899">
        <f>VLOOKUP(N899,Depth!$A$2:$F$427,5,)</f>
        <v>109.11499999999999</v>
      </c>
      <c r="Q899">
        <f>VLOOKUP(N899,Depth!$A$2:$F$427,6,)</f>
        <v>2.8849999999999998</v>
      </c>
      <c r="R899">
        <f>VLOOKUP(L899,longitude_latitude!C:J,7,)</f>
        <v>-5.8385029999999997E-2</v>
      </c>
      <c r="S899">
        <f>VLOOKUP(L899,longitude_latitude!C:J,8,)</f>
        <v>51.519015289999999</v>
      </c>
      <c r="T899">
        <f t="shared" si="114"/>
        <v>-3.0079392532771085</v>
      </c>
      <c r="U899">
        <f>VLOOKUP(M899,LINE!$A$2:$B$13,2,)</f>
        <v>5</v>
      </c>
      <c r="V899">
        <f>VLOOKUP(L899,Entry_exit!B:P,4,)</f>
        <v>19379</v>
      </c>
      <c r="W899">
        <f>2020 - VLOOKUP(L899, age!$A:$D,4,)</f>
        <v>136</v>
      </c>
      <c r="X899">
        <f>VLOOKUP(H899,'air-quality-london-time-of-day'!E:G,3,FALSE)</f>
        <v>19.600000000000001</v>
      </c>
      <c r="Y899">
        <f>VLOOKUP(I899,Weather!F:K,2,)</f>
        <v>7</v>
      </c>
      <c r="Z899">
        <f>VLOOKUP(I899,Weather!F:K,3,)</f>
        <v>0.19</v>
      </c>
      <c r="AA899">
        <f>VLOOKUP(I899,Weather!F:K,4,)</f>
        <v>0.54</v>
      </c>
      <c r="AB899">
        <f>VLOOKUP(I899,Weather!F:K,5,)</f>
        <v>1015</v>
      </c>
      <c r="AC899">
        <f>VLOOKUP(I899,Weather!F:K,6,)</f>
        <v>5</v>
      </c>
    </row>
    <row r="900" spans="1:29" x14ac:dyDescent="0.25">
      <c r="A900" t="s">
        <v>7</v>
      </c>
      <c r="B900" t="s">
        <v>5</v>
      </c>
      <c r="C900" s="1">
        <v>42066.458333333336</v>
      </c>
      <c r="D900" s="3">
        <f t="shared" si="112"/>
        <v>2015</v>
      </c>
      <c r="E900" s="3">
        <f t="shared" si="115"/>
        <v>3</v>
      </c>
      <c r="F900" s="3">
        <f t="shared" si="116"/>
        <v>11</v>
      </c>
      <c r="G900" s="3">
        <f t="shared" si="117"/>
        <v>3</v>
      </c>
      <c r="H900" s="3" t="str">
        <f t="shared" si="118"/>
        <v>2015311</v>
      </c>
      <c r="I900" s="3" t="str">
        <f t="shared" si="119"/>
        <v>20153113</v>
      </c>
      <c r="J900">
        <v>36</v>
      </c>
      <c r="K900">
        <v>21.6</v>
      </c>
      <c r="L900" t="str">
        <f>VLOOKUP(C900,List!$A$2:$C$2089,3,)</f>
        <v>Aldgate East</v>
      </c>
      <c r="M900" t="str">
        <f>VLOOKUP(C900,List!$A$2:$C$2089,2,)</f>
        <v>District</v>
      </c>
      <c r="N900" t="str">
        <f t="shared" si="113"/>
        <v>Aldgate East|District</v>
      </c>
      <c r="O900">
        <f>VLOOKUP(N900,Depth!$A$2:$F$427,3,)</f>
        <v>14</v>
      </c>
      <c r="P900">
        <f>VLOOKUP(N900,Depth!$A$2:$F$427,5,)</f>
        <v>105.01</v>
      </c>
      <c r="Q900">
        <f>VLOOKUP(N900,Depth!$A$2:$F$427,6,)</f>
        <v>8.99</v>
      </c>
      <c r="R900">
        <f>VLOOKUP(L900,longitude_latitude!C:J,7,)</f>
        <v>-6.9540402000000001E-2</v>
      </c>
      <c r="S900">
        <f>VLOOKUP(L900,longitude_latitude!C:J,8,)</f>
        <v>51.514916530000001</v>
      </c>
      <c r="T900">
        <f t="shared" si="114"/>
        <v>-3.5823680044926451</v>
      </c>
      <c r="U900">
        <f>VLOOKUP(M900,LINE!$A$2:$B$13,2,)</f>
        <v>5</v>
      </c>
      <c r="V900">
        <f>VLOOKUP(L900,Entry_exit!B:P,4,)</f>
        <v>20579</v>
      </c>
      <c r="W900">
        <f>2020 - VLOOKUP(L900, age!$A:$D,4,)</f>
        <v>136</v>
      </c>
      <c r="X900">
        <f>VLOOKUP(H900,'air-quality-london-time-of-day'!E:G,3,FALSE)</f>
        <v>19.100000000000001</v>
      </c>
      <c r="Y900">
        <f>VLOOKUP(I900,Weather!F:K,2,)</f>
        <v>7.4516129032258061</v>
      </c>
      <c r="Z900">
        <f>VLOOKUP(I900,Weather!F:K,3,)</f>
        <v>0.19</v>
      </c>
      <c r="AA900">
        <f>VLOOKUP(I900,Weather!F:K,4,)</f>
        <v>0.54</v>
      </c>
      <c r="AB900">
        <f>VLOOKUP(I900,Weather!F:K,5,)</f>
        <v>1015</v>
      </c>
      <c r="AC900">
        <f>VLOOKUP(I900,Weather!F:K,6,)</f>
        <v>5</v>
      </c>
    </row>
    <row r="901" spans="1:29" x14ac:dyDescent="0.25">
      <c r="A901" t="s">
        <v>7</v>
      </c>
      <c r="B901" t="s">
        <v>5</v>
      </c>
      <c r="C901" s="1">
        <v>42066.459027777775</v>
      </c>
      <c r="D901" s="3">
        <f t="shared" si="112"/>
        <v>2015</v>
      </c>
      <c r="E901" s="3">
        <f t="shared" si="115"/>
        <v>3</v>
      </c>
      <c r="F901" s="3">
        <f t="shared" si="116"/>
        <v>11</v>
      </c>
      <c r="G901" s="3">
        <f t="shared" si="117"/>
        <v>3</v>
      </c>
      <c r="H901" s="3" t="str">
        <f t="shared" si="118"/>
        <v>2015311</v>
      </c>
      <c r="I901" s="3" t="str">
        <f t="shared" si="119"/>
        <v>20153113</v>
      </c>
      <c r="J901">
        <v>49</v>
      </c>
      <c r="K901">
        <v>29.4</v>
      </c>
      <c r="L901" t="str">
        <f>VLOOKUP(C901,List!$A$2:$C$2089,3,)</f>
        <v>Aldgate East</v>
      </c>
      <c r="M901" t="str">
        <f>VLOOKUP(C901,List!$A$2:$C$2089,2,)</f>
        <v>District</v>
      </c>
      <c r="N901" t="str">
        <f t="shared" si="113"/>
        <v>Aldgate East|District</v>
      </c>
      <c r="O901">
        <f>VLOOKUP(N901,Depth!$A$2:$F$427,3,)</f>
        <v>14</v>
      </c>
      <c r="P901">
        <f>VLOOKUP(N901,Depth!$A$2:$F$427,5,)</f>
        <v>105.01</v>
      </c>
      <c r="Q901">
        <f>VLOOKUP(N901,Depth!$A$2:$F$427,6,)</f>
        <v>8.99</v>
      </c>
      <c r="R901">
        <f>VLOOKUP(L901,longitude_latitude!C:J,7,)</f>
        <v>-6.9540402000000001E-2</v>
      </c>
      <c r="S901">
        <f>VLOOKUP(L901,longitude_latitude!C:J,8,)</f>
        <v>51.514916530000001</v>
      </c>
      <c r="T901">
        <f t="shared" si="114"/>
        <v>-3.5823680044926451</v>
      </c>
      <c r="U901">
        <f>VLOOKUP(M901,LINE!$A$2:$B$13,2,)</f>
        <v>5</v>
      </c>
      <c r="V901">
        <f>VLOOKUP(L901,Entry_exit!B:P,4,)</f>
        <v>20579</v>
      </c>
      <c r="W901">
        <f>2020 - VLOOKUP(L901, age!$A:$D,4,)</f>
        <v>136</v>
      </c>
      <c r="X901">
        <f>VLOOKUP(H901,'air-quality-london-time-of-day'!E:G,3,FALSE)</f>
        <v>19.100000000000001</v>
      </c>
      <c r="Y901">
        <f>VLOOKUP(I901,Weather!F:K,2,)</f>
        <v>7.4516129032258061</v>
      </c>
      <c r="Z901">
        <f>VLOOKUP(I901,Weather!F:K,3,)</f>
        <v>0.19</v>
      </c>
      <c r="AA901">
        <f>VLOOKUP(I901,Weather!F:K,4,)</f>
        <v>0.54</v>
      </c>
      <c r="AB901">
        <f>VLOOKUP(I901,Weather!F:K,5,)</f>
        <v>1015</v>
      </c>
      <c r="AC901">
        <f>VLOOKUP(I901,Weather!F:K,6,)</f>
        <v>5</v>
      </c>
    </row>
    <row r="902" spans="1:29" x14ac:dyDescent="0.25">
      <c r="A902" t="s">
        <v>7</v>
      </c>
      <c r="B902" t="s">
        <v>5</v>
      </c>
      <c r="C902" s="1">
        <v>42066.459722222222</v>
      </c>
      <c r="D902" s="3">
        <f t="shared" si="112"/>
        <v>2015</v>
      </c>
      <c r="E902" s="3">
        <f t="shared" si="115"/>
        <v>3</v>
      </c>
      <c r="F902" s="3">
        <f t="shared" si="116"/>
        <v>11</v>
      </c>
      <c r="G902" s="3">
        <f t="shared" si="117"/>
        <v>3</v>
      </c>
      <c r="H902" s="3" t="str">
        <f t="shared" si="118"/>
        <v>2015311</v>
      </c>
      <c r="I902" s="3" t="str">
        <f t="shared" si="119"/>
        <v>20153113</v>
      </c>
      <c r="J902">
        <v>58</v>
      </c>
      <c r="K902">
        <v>34.799999999999997</v>
      </c>
      <c r="L902" t="str">
        <f>VLOOKUP(C902,List!$A$2:$C$2089,3,)</f>
        <v>Tower Hill</v>
      </c>
      <c r="M902" t="str">
        <f>VLOOKUP(C902,List!$A$2:$C$2089,2,)</f>
        <v>District</v>
      </c>
      <c r="N902" t="str">
        <f t="shared" si="113"/>
        <v>Tower Hill|District</v>
      </c>
      <c r="O902">
        <f>VLOOKUP(N902,Depth!$A$2:$F$427,3,)</f>
        <v>14</v>
      </c>
      <c r="P902">
        <f>VLOOKUP(N902,Depth!$A$2:$F$427,5,)</f>
        <v>106.95</v>
      </c>
      <c r="Q902">
        <f>VLOOKUP(N902,Depth!$A$2:$F$427,6,)</f>
        <v>7.05</v>
      </c>
      <c r="R902">
        <f>VLOOKUP(L902,longitude_latitude!C:J,7,)</f>
        <v>-7.4913868999999994E-2</v>
      </c>
      <c r="S902">
        <f>VLOOKUP(L902,longitude_latitude!C:J,8,)</f>
        <v>51.50943419</v>
      </c>
      <c r="T902">
        <f t="shared" si="114"/>
        <v>-3.8587710051737809</v>
      </c>
      <c r="U902">
        <f>VLOOKUP(M902,LINE!$A$2:$B$13,2,)</f>
        <v>5</v>
      </c>
      <c r="V902">
        <f>VLOOKUP(L902,Entry_exit!B:P,4,)</f>
        <v>32210</v>
      </c>
      <c r="W902">
        <f>2020 - VLOOKUP(L902, age!$A:$D,4,)</f>
        <v>138</v>
      </c>
      <c r="X902">
        <f>VLOOKUP(H902,'air-quality-london-time-of-day'!E:G,3,FALSE)</f>
        <v>19.100000000000001</v>
      </c>
      <c r="Y902">
        <f>VLOOKUP(I902,Weather!F:K,2,)</f>
        <v>7.4516129032258061</v>
      </c>
      <c r="Z902">
        <f>VLOOKUP(I902,Weather!F:K,3,)</f>
        <v>0.19</v>
      </c>
      <c r="AA902">
        <f>VLOOKUP(I902,Weather!F:K,4,)</f>
        <v>0.54</v>
      </c>
      <c r="AB902">
        <f>VLOOKUP(I902,Weather!F:K,5,)</f>
        <v>1015</v>
      </c>
      <c r="AC902">
        <f>VLOOKUP(I902,Weather!F:K,6,)</f>
        <v>5</v>
      </c>
    </row>
    <row r="903" spans="1:29" x14ac:dyDescent="0.25">
      <c r="A903" t="s">
        <v>7</v>
      </c>
      <c r="B903" t="s">
        <v>5</v>
      </c>
      <c r="C903" s="1">
        <v>42066.461805555555</v>
      </c>
      <c r="D903" s="3">
        <f t="shared" si="112"/>
        <v>2015</v>
      </c>
      <c r="E903" s="3">
        <f t="shared" si="115"/>
        <v>3</v>
      </c>
      <c r="F903" s="3">
        <f t="shared" si="116"/>
        <v>11</v>
      </c>
      <c r="G903" s="3">
        <f t="shared" si="117"/>
        <v>3</v>
      </c>
      <c r="H903" s="3" t="str">
        <f t="shared" si="118"/>
        <v>2015311</v>
      </c>
      <c r="I903" s="3" t="str">
        <f t="shared" si="119"/>
        <v>20153113</v>
      </c>
      <c r="J903">
        <v>77</v>
      </c>
      <c r="K903">
        <v>46.2</v>
      </c>
      <c r="L903" t="str">
        <f>VLOOKUP(C903,List!$A$2:$C$2089,3,)</f>
        <v>Cannon Street</v>
      </c>
      <c r="M903" t="str">
        <f>VLOOKUP(C903,List!$A$2:$C$2089,2,)</f>
        <v>District</v>
      </c>
      <c r="N903" t="str">
        <f t="shared" si="113"/>
        <v>Cannon Street|District</v>
      </c>
      <c r="O903">
        <f>VLOOKUP(N903,Depth!$A$2:$F$427,3,)</f>
        <v>11</v>
      </c>
      <c r="P903">
        <f>VLOOKUP(N903,Depth!$A$2:$F$427,5,)</f>
        <v>104.4</v>
      </c>
      <c r="Q903">
        <f>VLOOKUP(N903,Depth!$A$2:$F$427,6,)</f>
        <v>6.6</v>
      </c>
      <c r="R903">
        <f>VLOOKUP(L903,longitude_latitude!C:J,7,)</f>
        <v>-8.8801035E-2</v>
      </c>
      <c r="S903">
        <f>VLOOKUP(L903,longitude_latitude!C:J,8,)</f>
        <v>51.510962540000001</v>
      </c>
      <c r="T903">
        <f t="shared" si="114"/>
        <v>-4.5742267873982287</v>
      </c>
      <c r="U903">
        <f>VLOOKUP(M903,LINE!$A$2:$B$13,2,)</f>
        <v>5</v>
      </c>
      <c r="V903">
        <f>VLOOKUP(L903,Entry_exit!B:P,4,)</f>
        <v>13998</v>
      </c>
      <c r="W903">
        <f>2020 - VLOOKUP(L903, age!$A:$D,4,)</f>
        <v>136</v>
      </c>
      <c r="X903">
        <f>VLOOKUP(H903,'air-quality-london-time-of-day'!E:G,3,FALSE)</f>
        <v>19.100000000000001</v>
      </c>
      <c r="Y903">
        <f>VLOOKUP(I903,Weather!F:K,2,)</f>
        <v>7.4516129032258061</v>
      </c>
      <c r="Z903">
        <f>VLOOKUP(I903,Weather!F:K,3,)</f>
        <v>0.19</v>
      </c>
      <c r="AA903">
        <f>VLOOKUP(I903,Weather!F:K,4,)</f>
        <v>0.54</v>
      </c>
      <c r="AB903">
        <f>VLOOKUP(I903,Weather!F:K,5,)</f>
        <v>1015</v>
      </c>
      <c r="AC903">
        <f>VLOOKUP(I903,Weather!F:K,6,)</f>
        <v>5</v>
      </c>
    </row>
    <row r="904" spans="1:29" x14ac:dyDescent="0.25">
      <c r="A904" t="s">
        <v>7</v>
      </c>
      <c r="B904" t="s">
        <v>5</v>
      </c>
      <c r="C904" s="1">
        <v>42066.462500000001</v>
      </c>
      <c r="D904" s="3">
        <f t="shared" si="112"/>
        <v>2015</v>
      </c>
      <c r="E904" s="3">
        <f t="shared" si="115"/>
        <v>3</v>
      </c>
      <c r="F904" s="3">
        <f t="shared" si="116"/>
        <v>11</v>
      </c>
      <c r="G904" s="3">
        <f t="shared" si="117"/>
        <v>3</v>
      </c>
      <c r="H904" s="3" t="str">
        <f t="shared" si="118"/>
        <v>2015311</v>
      </c>
      <c r="I904" s="3" t="str">
        <f t="shared" si="119"/>
        <v>20153113</v>
      </c>
      <c r="J904">
        <v>77</v>
      </c>
      <c r="K904">
        <v>46.2</v>
      </c>
      <c r="L904" t="str">
        <f>VLOOKUP(C904,List!$A$2:$C$2089,3,)</f>
        <v>Mansion House</v>
      </c>
      <c r="M904" t="str">
        <f>VLOOKUP(C904,List!$A$2:$C$2089,2,)</f>
        <v>District</v>
      </c>
      <c r="N904" t="str">
        <f t="shared" si="113"/>
        <v>Mansion House|District</v>
      </c>
      <c r="O904">
        <f>VLOOKUP(N904,Depth!$A$2:$F$427,3,)</f>
        <v>14</v>
      </c>
      <c r="P904">
        <f>VLOOKUP(N904,Depth!$A$2:$F$427,5,)</f>
        <v>105</v>
      </c>
      <c r="Q904">
        <f>VLOOKUP(N904,Depth!$A$2:$F$427,6,)</f>
        <v>9</v>
      </c>
      <c r="R904">
        <f>VLOOKUP(L904,longitude_latitude!C:J,7,)</f>
        <v>-9.2495312999999996E-2</v>
      </c>
      <c r="S904">
        <f>VLOOKUP(L904,longitude_latitude!C:J,8,)</f>
        <v>51.511305970000002</v>
      </c>
      <c r="T904">
        <f t="shared" si="114"/>
        <v>-4.7645543687339185</v>
      </c>
      <c r="U904">
        <f>VLOOKUP(M904,LINE!$A$2:$B$13,2,)</f>
        <v>5</v>
      </c>
      <c r="V904">
        <f>VLOOKUP(L904,Entry_exit!B:P,4,)</f>
        <v>11018</v>
      </c>
      <c r="W904">
        <f>2020 - VLOOKUP(L904, age!$A:$D,4,)</f>
        <v>149</v>
      </c>
      <c r="X904">
        <f>VLOOKUP(H904,'air-quality-london-time-of-day'!E:G,3,FALSE)</f>
        <v>19.100000000000001</v>
      </c>
      <c r="Y904">
        <f>VLOOKUP(I904,Weather!F:K,2,)</f>
        <v>7.4516129032258061</v>
      </c>
      <c r="Z904">
        <f>VLOOKUP(I904,Weather!F:K,3,)</f>
        <v>0.19</v>
      </c>
      <c r="AA904">
        <f>VLOOKUP(I904,Weather!F:K,4,)</f>
        <v>0.54</v>
      </c>
      <c r="AB904">
        <f>VLOOKUP(I904,Weather!F:K,5,)</f>
        <v>1015</v>
      </c>
      <c r="AC904">
        <f>VLOOKUP(I904,Weather!F:K,6,)</f>
        <v>5</v>
      </c>
    </row>
    <row r="905" spans="1:29" x14ac:dyDescent="0.25">
      <c r="A905" t="s">
        <v>7</v>
      </c>
      <c r="B905" t="s">
        <v>5</v>
      </c>
      <c r="C905" s="1">
        <v>42066.463194444441</v>
      </c>
      <c r="D905" s="3">
        <f t="shared" si="112"/>
        <v>2015</v>
      </c>
      <c r="E905" s="3">
        <f t="shared" si="115"/>
        <v>3</v>
      </c>
      <c r="F905" s="3">
        <f t="shared" si="116"/>
        <v>11</v>
      </c>
      <c r="G905" s="3">
        <f t="shared" si="117"/>
        <v>3</v>
      </c>
      <c r="H905" s="3" t="str">
        <f t="shared" si="118"/>
        <v>2015311</v>
      </c>
      <c r="I905" s="3" t="str">
        <f t="shared" si="119"/>
        <v>20153113</v>
      </c>
      <c r="J905">
        <v>64</v>
      </c>
      <c r="K905">
        <v>38.4</v>
      </c>
      <c r="L905" t="str">
        <f>VLOOKUP(C905,List!$A$2:$C$2089,3,)</f>
        <v>Mansion House</v>
      </c>
      <c r="M905" t="str">
        <f>VLOOKUP(C905,List!$A$2:$C$2089,2,)</f>
        <v>District</v>
      </c>
      <c r="N905" t="str">
        <f t="shared" si="113"/>
        <v>Mansion House|District</v>
      </c>
      <c r="O905">
        <f>VLOOKUP(N905,Depth!$A$2:$F$427,3,)</f>
        <v>14</v>
      </c>
      <c r="P905">
        <f>VLOOKUP(N905,Depth!$A$2:$F$427,5,)</f>
        <v>105</v>
      </c>
      <c r="Q905">
        <f>VLOOKUP(N905,Depth!$A$2:$F$427,6,)</f>
        <v>9</v>
      </c>
      <c r="R905">
        <f>VLOOKUP(L905,longitude_latitude!C:J,7,)</f>
        <v>-9.2495312999999996E-2</v>
      </c>
      <c r="S905">
        <f>VLOOKUP(L905,longitude_latitude!C:J,8,)</f>
        <v>51.511305970000002</v>
      </c>
      <c r="T905">
        <f t="shared" si="114"/>
        <v>-4.7645543687339185</v>
      </c>
      <c r="U905">
        <f>VLOOKUP(M905,LINE!$A$2:$B$13,2,)</f>
        <v>5</v>
      </c>
      <c r="V905">
        <f>VLOOKUP(L905,Entry_exit!B:P,4,)</f>
        <v>11018</v>
      </c>
      <c r="W905">
        <f>2020 - VLOOKUP(L905, age!$A:$D,4,)</f>
        <v>149</v>
      </c>
      <c r="X905">
        <f>VLOOKUP(H905,'air-quality-london-time-of-day'!E:G,3,FALSE)</f>
        <v>19.100000000000001</v>
      </c>
      <c r="Y905">
        <f>VLOOKUP(I905,Weather!F:K,2,)</f>
        <v>7.4516129032258061</v>
      </c>
      <c r="Z905">
        <f>VLOOKUP(I905,Weather!F:K,3,)</f>
        <v>0.19</v>
      </c>
      <c r="AA905">
        <f>VLOOKUP(I905,Weather!F:K,4,)</f>
        <v>0.54</v>
      </c>
      <c r="AB905">
        <f>VLOOKUP(I905,Weather!F:K,5,)</f>
        <v>1015</v>
      </c>
      <c r="AC905">
        <f>VLOOKUP(I905,Weather!F:K,6,)</f>
        <v>5</v>
      </c>
    </row>
    <row r="906" spans="1:29" x14ac:dyDescent="0.25">
      <c r="A906" t="s">
        <v>7</v>
      </c>
      <c r="B906" t="s">
        <v>5</v>
      </c>
      <c r="C906" s="1">
        <v>42066.463888888888</v>
      </c>
      <c r="D906" s="3">
        <f t="shared" si="112"/>
        <v>2015</v>
      </c>
      <c r="E906" s="3">
        <f t="shared" si="115"/>
        <v>3</v>
      </c>
      <c r="F906" s="3">
        <f t="shared" si="116"/>
        <v>11</v>
      </c>
      <c r="G906" s="3">
        <f t="shared" si="117"/>
        <v>3</v>
      </c>
      <c r="H906" s="3" t="str">
        <f t="shared" si="118"/>
        <v>2015311</v>
      </c>
      <c r="I906" s="3" t="str">
        <f t="shared" si="119"/>
        <v>20153113</v>
      </c>
      <c r="J906">
        <v>55</v>
      </c>
      <c r="K906">
        <v>33</v>
      </c>
      <c r="L906" t="str">
        <f>VLOOKUP(C906,List!$A$2:$C$2089,3,)</f>
        <v>Blackfriars</v>
      </c>
      <c r="M906" t="str">
        <f>VLOOKUP(C906,List!$A$2:$C$2089,2,)</f>
        <v>District</v>
      </c>
      <c r="N906" t="str">
        <f t="shared" si="113"/>
        <v>Blackfriars|District</v>
      </c>
      <c r="O906">
        <f>VLOOKUP(N906,Depth!$A$2:$F$427,3,)</f>
        <v>8</v>
      </c>
      <c r="P906">
        <f>VLOOKUP(N906,Depth!$A$2:$F$427,5,)</f>
        <v>100.7</v>
      </c>
      <c r="Q906">
        <f>VLOOKUP(N906,Depth!$A$2:$F$427,6,)</f>
        <v>7.3</v>
      </c>
      <c r="R906">
        <f>VLOOKUP(L906,longitude_latitude!C:J,7,)</f>
        <v>-0.10202025100000001</v>
      </c>
      <c r="S906">
        <f>VLOOKUP(L906,longitude_latitude!C:J,8,)</f>
        <v>51.511114470000003</v>
      </c>
      <c r="T906">
        <f t="shared" si="114"/>
        <v>-5.2551768275191328</v>
      </c>
      <c r="U906">
        <f>VLOOKUP(M906,LINE!$A$2:$B$13,2,)</f>
        <v>5</v>
      </c>
      <c r="V906">
        <f>VLOOKUP(L906,Entry_exit!B:P,4,)</f>
        <v>24574</v>
      </c>
      <c r="W906">
        <f>2020 - VLOOKUP(L906, age!$A:$D,4,)</f>
        <v>150</v>
      </c>
      <c r="X906">
        <f>VLOOKUP(H906,'air-quality-london-time-of-day'!E:G,3,FALSE)</f>
        <v>19.100000000000001</v>
      </c>
      <c r="Y906">
        <f>VLOOKUP(I906,Weather!F:K,2,)</f>
        <v>7.4516129032258061</v>
      </c>
      <c r="Z906">
        <f>VLOOKUP(I906,Weather!F:K,3,)</f>
        <v>0.19</v>
      </c>
      <c r="AA906">
        <f>VLOOKUP(I906,Weather!F:K,4,)</f>
        <v>0.54</v>
      </c>
      <c r="AB906">
        <f>VLOOKUP(I906,Weather!F:K,5,)</f>
        <v>1015</v>
      </c>
      <c r="AC906">
        <f>VLOOKUP(I906,Weather!F:K,6,)</f>
        <v>5</v>
      </c>
    </row>
    <row r="907" spans="1:29" x14ac:dyDescent="0.25">
      <c r="A907" t="s">
        <v>7</v>
      </c>
      <c r="B907" t="s">
        <v>5</v>
      </c>
      <c r="C907" s="1">
        <v>42066.464583333334</v>
      </c>
      <c r="D907" s="3">
        <f t="shared" si="112"/>
        <v>2015</v>
      </c>
      <c r="E907" s="3">
        <f t="shared" si="115"/>
        <v>3</v>
      </c>
      <c r="F907" s="3">
        <f t="shared" si="116"/>
        <v>11</v>
      </c>
      <c r="G907" s="3">
        <f t="shared" si="117"/>
        <v>3</v>
      </c>
      <c r="H907" s="3" t="str">
        <f t="shared" si="118"/>
        <v>2015311</v>
      </c>
      <c r="I907" s="3" t="str">
        <f t="shared" si="119"/>
        <v>20153113</v>
      </c>
      <c r="J907">
        <v>47</v>
      </c>
      <c r="K907">
        <v>28.2</v>
      </c>
      <c r="L907" t="str">
        <f>VLOOKUP(C907,List!$A$2:$C$2089,3,)</f>
        <v>Blackfriars</v>
      </c>
      <c r="M907" t="str">
        <f>VLOOKUP(C907,List!$A$2:$C$2089,2,)</f>
        <v>District</v>
      </c>
      <c r="N907" t="str">
        <f t="shared" si="113"/>
        <v>Blackfriars|District</v>
      </c>
      <c r="O907">
        <f>VLOOKUP(N907,Depth!$A$2:$F$427,3,)</f>
        <v>8</v>
      </c>
      <c r="P907">
        <f>VLOOKUP(N907,Depth!$A$2:$F$427,5,)</f>
        <v>100.7</v>
      </c>
      <c r="Q907">
        <f>VLOOKUP(N907,Depth!$A$2:$F$427,6,)</f>
        <v>7.3</v>
      </c>
      <c r="R907">
        <f>VLOOKUP(L907,longitude_latitude!C:J,7,)</f>
        <v>-0.10202025100000001</v>
      </c>
      <c r="S907">
        <f>VLOOKUP(L907,longitude_latitude!C:J,8,)</f>
        <v>51.511114470000003</v>
      </c>
      <c r="T907">
        <f t="shared" si="114"/>
        <v>-5.2551768275191328</v>
      </c>
      <c r="U907">
        <f>VLOOKUP(M907,LINE!$A$2:$B$13,2,)</f>
        <v>5</v>
      </c>
      <c r="V907">
        <f>VLOOKUP(L907,Entry_exit!B:P,4,)</f>
        <v>24574</v>
      </c>
      <c r="W907">
        <f>2020 - VLOOKUP(L907, age!$A:$D,4,)</f>
        <v>150</v>
      </c>
      <c r="X907">
        <f>VLOOKUP(H907,'air-quality-london-time-of-day'!E:G,3,FALSE)</f>
        <v>19.100000000000001</v>
      </c>
      <c r="Y907">
        <f>VLOOKUP(I907,Weather!F:K,2,)</f>
        <v>7.4516129032258061</v>
      </c>
      <c r="Z907">
        <f>VLOOKUP(I907,Weather!F:K,3,)</f>
        <v>0.19</v>
      </c>
      <c r="AA907">
        <f>VLOOKUP(I907,Weather!F:K,4,)</f>
        <v>0.54</v>
      </c>
      <c r="AB907">
        <f>VLOOKUP(I907,Weather!F:K,5,)</f>
        <v>1015</v>
      </c>
      <c r="AC907">
        <f>VLOOKUP(I907,Weather!F:K,6,)</f>
        <v>5</v>
      </c>
    </row>
    <row r="908" spans="1:29" x14ac:dyDescent="0.25">
      <c r="A908" t="s">
        <v>7</v>
      </c>
      <c r="B908" t="s">
        <v>5</v>
      </c>
      <c r="C908" s="1">
        <v>42066.465277777781</v>
      </c>
      <c r="D908" s="3">
        <f t="shared" si="112"/>
        <v>2015</v>
      </c>
      <c r="E908" s="3">
        <f t="shared" si="115"/>
        <v>3</v>
      </c>
      <c r="F908" s="3">
        <f t="shared" si="116"/>
        <v>11</v>
      </c>
      <c r="G908" s="3">
        <f t="shared" si="117"/>
        <v>3</v>
      </c>
      <c r="H908" s="3" t="str">
        <f t="shared" si="118"/>
        <v>2015311</v>
      </c>
      <c r="I908" s="3" t="str">
        <f t="shared" si="119"/>
        <v>20153113</v>
      </c>
      <c r="J908">
        <v>48</v>
      </c>
      <c r="K908">
        <v>28.8</v>
      </c>
      <c r="L908" t="str">
        <f>VLOOKUP(C908,List!$A$2:$C$2089,3,)</f>
        <v>Temple</v>
      </c>
      <c r="M908" t="str">
        <f>VLOOKUP(C908,List!$A$2:$C$2089,2,)</f>
        <v>District</v>
      </c>
      <c r="N908" t="str">
        <f t="shared" si="113"/>
        <v>Temple|District</v>
      </c>
      <c r="O908">
        <f>VLOOKUP(N908,Depth!$A$2:$F$427,3,)</f>
        <v>5</v>
      </c>
      <c r="P908">
        <f>VLOOKUP(N908,Depth!$A$2:$F$427,5,)</f>
        <v>99.2</v>
      </c>
      <c r="Q908">
        <f>VLOOKUP(N908,Depth!$A$2:$F$427,6,)</f>
        <v>5.8</v>
      </c>
      <c r="R908">
        <f>VLOOKUP(L908,longitude_latitude!C:J,7,)</f>
        <v>-0.112643564</v>
      </c>
      <c r="S908">
        <f>VLOOKUP(L908,longitude_latitude!C:J,8,)</f>
        <v>51.510474199999997</v>
      </c>
      <c r="T908">
        <f t="shared" si="114"/>
        <v>-5.802323397218049</v>
      </c>
      <c r="U908">
        <f>VLOOKUP(M908,LINE!$A$2:$B$13,2,)</f>
        <v>5</v>
      </c>
      <c r="V908">
        <f>VLOOKUP(L908,Entry_exit!B:P,4,)</f>
        <v>14693</v>
      </c>
      <c r="W908">
        <f>2020 - VLOOKUP(L908, age!$A:$D,4,)</f>
        <v>150</v>
      </c>
      <c r="X908">
        <f>VLOOKUP(H908,'air-quality-london-time-of-day'!E:G,3,FALSE)</f>
        <v>19.100000000000001</v>
      </c>
      <c r="Y908">
        <f>VLOOKUP(I908,Weather!F:K,2,)</f>
        <v>7.4516129032258061</v>
      </c>
      <c r="Z908">
        <f>VLOOKUP(I908,Weather!F:K,3,)</f>
        <v>0.19</v>
      </c>
      <c r="AA908">
        <f>VLOOKUP(I908,Weather!F:K,4,)</f>
        <v>0.54</v>
      </c>
      <c r="AB908">
        <f>VLOOKUP(I908,Weather!F:K,5,)</f>
        <v>1015</v>
      </c>
      <c r="AC908">
        <f>VLOOKUP(I908,Weather!F:K,6,)</f>
        <v>5</v>
      </c>
    </row>
    <row r="909" spans="1:29" x14ac:dyDescent="0.25">
      <c r="A909" t="s">
        <v>7</v>
      </c>
      <c r="B909" t="s">
        <v>5</v>
      </c>
      <c r="C909" s="1">
        <v>42066.46597222222</v>
      </c>
      <c r="D909" s="3">
        <f t="shared" si="112"/>
        <v>2015</v>
      </c>
      <c r="E909" s="3">
        <f t="shared" si="115"/>
        <v>3</v>
      </c>
      <c r="F909" s="3">
        <f t="shared" si="116"/>
        <v>11</v>
      </c>
      <c r="G909" s="3">
        <f t="shared" si="117"/>
        <v>3</v>
      </c>
      <c r="H909" s="3" t="str">
        <f t="shared" si="118"/>
        <v>2015311</v>
      </c>
      <c r="I909" s="3" t="str">
        <f t="shared" si="119"/>
        <v>20153113</v>
      </c>
      <c r="J909">
        <v>52</v>
      </c>
      <c r="K909">
        <v>31.2</v>
      </c>
      <c r="L909" t="str">
        <f>VLOOKUP(C909,List!$A$2:$C$2089,3,)</f>
        <v>Temple</v>
      </c>
      <c r="M909" t="str">
        <f>VLOOKUP(C909,List!$A$2:$C$2089,2,)</f>
        <v>District</v>
      </c>
      <c r="N909" t="str">
        <f t="shared" si="113"/>
        <v>Temple|District</v>
      </c>
      <c r="O909">
        <f>VLOOKUP(N909,Depth!$A$2:$F$427,3,)</f>
        <v>5</v>
      </c>
      <c r="P909">
        <f>VLOOKUP(N909,Depth!$A$2:$F$427,5,)</f>
        <v>99.2</v>
      </c>
      <c r="Q909">
        <f>VLOOKUP(N909,Depth!$A$2:$F$427,6,)</f>
        <v>5.8</v>
      </c>
      <c r="R909">
        <f>VLOOKUP(L909,longitude_latitude!C:J,7,)</f>
        <v>-0.112643564</v>
      </c>
      <c r="S909">
        <f>VLOOKUP(L909,longitude_latitude!C:J,8,)</f>
        <v>51.510474199999997</v>
      </c>
      <c r="T909">
        <f t="shared" si="114"/>
        <v>-5.802323397218049</v>
      </c>
      <c r="U909">
        <f>VLOOKUP(M909,LINE!$A$2:$B$13,2,)</f>
        <v>5</v>
      </c>
      <c r="V909">
        <f>VLOOKUP(L909,Entry_exit!B:P,4,)</f>
        <v>14693</v>
      </c>
      <c r="W909">
        <f>2020 - VLOOKUP(L909, age!$A:$D,4,)</f>
        <v>150</v>
      </c>
      <c r="X909">
        <f>VLOOKUP(H909,'air-quality-london-time-of-day'!E:G,3,FALSE)</f>
        <v>19.100000000000001</v>
      </c>
      <c r="Y909">
        <f>VLOOKUP(I909,Weather!F:K,2,)</f>
        <v>7.4516129032258061</v>
      </c>
      <c r="Z909">
        <f>VLOOKUP(I909,Weather!F:K,3,)</f>
        <v>0.19</v>
      </c>
      <c r="AA909">
        <f>VLOOKUP(I909,Weather!F:K,4,)</f>
        <v>0.54</v>
      </c>
      <c r="AB909">
        <f>VLOOKUP(I909,Weather!F:K,5,)</f>
        <v>1015</v>
      </c>
      <c r="AC909">
        <f>VLOOKUP(I909,Weather!F:K,6,)</f>
        <v>5</v>
      </c>
    </row>
    <row r="910" spans="1:29" x14ac:dyDescent="0.25">
      <c r="A910" t="s">
        <v>7</v>
      </c>
      <c r="B910" t="s">
        <v>5</v>
      </c>
      <c r="C910" s="1">
        <v>42066.466666666667</v>
      </c>
      <c r="D910" s="3">
        <f t="shared" si="112"/>
        <v>2015</v>
      </c>
      <c r="E910" s="3">
        <f t="shared" si="115"/>
        <v>3</v>
      </c>
      <c r="F910" s="3">
        <f t="shared" si="116"/>
        <v>11</v>
      </c>
      <c r="G910" s="3">
        <f t="shared" si="117"/>
        <v>3</v>
      </c>
      <c r="H910" s="3" t="str">
        <f t="shared" si="118"/>
        <v>2015311</v>
      </c>
      <c r="I910" s="3" t="str">
        <f t="shared" si="119"/>
        <v>20153113</v>
      </c>
      <c r="J910">
        <v>53</v>
      </c>
      <c r="K910">
        <v>31.8</v>
      </c>
      <c r="L910" t="str">
        <f>VLOOKUP(C910,List!$A$2:$C$2089,3,)</f>
        <v>Embankment</v>
      </c>
      <c r="M910" t="str">
        <f>VLOOKUP(C910,List!$A$2:$C$2089,2,)</f>
        <v>District</v>
      </c>
      <c r="N910" t="str">
        <f t="shared" si="113"/>
        <v>Embankment|District</v>
      </c>
      <c r="O910">
        <f>VLOOKUP(N910,Depth!$A$2:$F$427,3,)</f>
        <v>5</v>
      </c>
      <c r="P910">
        <f>VLOOKUP(N910,Depth!$A$2:$F$427,5,)</f>
        <v>99.6</v>
      </c>
      <c r="Q910">
        <f>VLOOKUP(N910,Depth!$A$2:$F$427,6,)</f>
        <v>5.4</v>
      </c>
      <c r="R910">
        <f>VLOOKUP(L910,longitude_latitude!C:J,7,)</f>
        <v>-0.120562428</v>
      </c>
      <c r="S910">
        <f>VLOOKUP(L910,longitude_latitude!C:J,8,)</f>
        <v>51.50694137</v>
      </c>
      <c r="T910">
        <f t="shared" si="114"/>
        <v>-6.2098019104208459</v>
      </c>
      <c r="U910">
        <f>VLOOKUP(M910,LINE!$A$2:$B$13,2,)</f>
        <v>5</v>
      </c>
      <c r="V910">
        <f>VLOOKUP(L910,Entry_exit!B:P,4,)</f>
        <v>33187</v>
      </c>
      <c r="W910">
        <f>2020 - VLOOKUP(L910, age!$A:$D,4,)</f>
        <v>114</v>
      </c>
      <c r="X910">
        <f>VLOOKUP(H910,'air-quality-london-time-of-day'!E:G,3,FALSE)</f>
        <v>19.100000000000001</v>
      </c>
      <c r="Y910">
        <f>VLOOKUP(I910,Weather!F:K,2,)</f>
        <v>7.4516129032258061</v>
      </c>
      <c r="Z910">
        <f>VLOOKUP(I910,Weather!F:K,3,)</f>
        <v>0.19</v>
      </c>
      <c r="AA910">
        <f>VLOOKUP(I910,Weather!F:K,4,)</f>
        <v>0.54</v>
      </c>
      <c r="AB910">
        <f>VLOOKUP(I910,Weather!F:K,5,)</f>
        <v>1015</v>
      </c>
      <c r="AC910">
        <f>VLOOKUP(I910,Weather!F:K,6,)</f>
        <v>5</v>
      </c>
    </row>
    <row r="911" spans="1:29" x14ac:dyDescent="0.25">
      <c r="A911" t="s">
        <v>7</v>
      </c>
      <c r="B911" t="s">
        <v>5</v>
      </c>
      <c r="C911" s="1">
        <v>42066.467361111114</v>
      </c>
      <c r="D911" s="3">
        <f t="shared" si="112"/>
        <v>2015</v>
      </c>
      <c r="E911" s="3">
        <f t="shared" si="115"/>
        <v>3</v>
      </c>
      <c r="F911" s="3">
        <f t="shared" si="116"/>
        <v>11</v>
      </c>
      <c r="G911" s="3">
        <f t="shared" si="117"/>
        <v>3</v>
      </c>
      <c r="H911" s="3" t="str">
        <f t="shared" si="118"/>
        <v>2015311</v>
      </c>
      <c r="I911" s="3" t="str">
        <f t="shared" si="119"/>
        <v>20153113</v>
      </c>
      <c r="J911">
        <v>54</v>
      </c>
      <c r="K911">
        <v>32.4</v>
      </c>
      <c r="L911" t="str">
        <f>VLOOKUP(C911,List!$A$2:$C$2089,3,)</f>
        <v>Westminster</v>
      </c>
      <c r="M911" t="str">
        <f>VLOOKUP(C911,List!$A$2:$C$2089,2,)</f>
        <v>District</v>
      </c>
      <c r="N911" t="str">
        <f t="shared" si="113"/>
        <v>Westminster|District</v>
      </c>
      <c r="O911">
        <f>VLOOKUP(N911,Depth!$A$2:$F$427,3,)</f>
        <v>6</v>
      </c>
      <c r="P911">
        <f>VLOOKUP(N911,Depth!$A$2:$F$427,5,)</f>
        <v>99</v>
      </c>
      <c r="Q911">
        <f>VLOOKUP(N911,Depth!$A$2:$F$427,6,)</f>
        <v>7</v>
      </c>
      <c r="R911">
        <f>VLOOKUP(L911,longitude_latitude!C:J,7,)</f>
        <v>-0.124052209</v>
      </c>
      <c r="S911">
        <f>VLOOKUP(L911,longitude_latitude!C:J,8,)</f>
        <v>51.500453110000002</v>
      </c>
      <c r="T911">
        <f t="shared" si="114"/>
        <v>-6.3887449727964203</v>
      </c>
      <c r="U911">
        <f>VLOOKUP(M911,LINE!$A$2:$B$13,2,)</f>
        <v>5</v>
      </c>
      <c r="V911">
        <f>VLOOKUP(L911,Entry_exit!B:P,4,)</f>
        <v>37844</v>
      </c>
      <c r="W911">
        <f>2020 - VLOOKUP(L911, age!$A:$D,4,)</f>
        <v>152</v>
      </c>
      <c r="X911">
        <f>VLOOKUP(H911,'air-quality-london-time-of-day'!E:G,3,FALSE)</f>
        <v>19.100000000000001</v>
      </c>
      <c r="Y911">
        <f>VLOOKUP(I911,Weather!F:K,2,)</f>
        <v>7.4516129032258061</v>
      </c>
      <c r="Z911">
        <f>VLOOKUP(I911,Weather!F:K,3,)</f>
        <v>0.19</v>
      </c>
      <c r="AA911">
        <f>VLOOKUP(I911,Weather!F:K,4,)</f>
        <v>0.54</v>
      </c>
      <c r="AB911">
        <f>VLOOKUP(I911,Weather!F:K,5,)</f>
        <v>1015</v>
      </c>
      <c r="AC911">
        <f>VLOOKUP(I911,Weather!F:K,6,)</f>
        <v>5</v>
      </c>
    </row>
    <row r="912" spans="1:29" x14ac:dyDescent="0.25">
      <c r="A912" t="s">
        <v>7</v>
      </c>
      <c r="B912" t="s">
        <v>5</v>
      </c>
      <c r="C912" s="1">
        <v>42066.468055555553</v>
      </c>
      <c r="D912" s="3">
        <f t="shared" si="112"/>
        <v>2015</v>
      </c>
      <c r="E912" s="3">
        <f t="shared" si="115"/>
        <v>3</v>
      </c>
      <c r="F912" s="3">
        <f t="shared" si="116"/>
        <v>11</v>
      </c>
      <c r="G912" s="3">
        <f t="shared" si="117"/>
        <v>3</v>
      </c>
      <c r="H912" s="3" t="str">
        <f t="shared" si="118"/>
        <v>2015311</v>
      </c>
      <c r="I912" s="3" t="str">
        <f t="shared" si="119"/>
        <v>20153113</v>
      </c>
      <c r="J912">
        <v>72</v>
      </c>
      <c r="K912">
        <v>43.2</v>
      </c>
      <c r="L912" t="str">
        <f>VLOOKUP(C912,List!$A$2:$C$2089,3,)</f>
        <v>Westminster</v>
      </c>
      <c r="M912" t="str">
        <f>VLOOKUP(C912,List!$A$2:$C$2089,2,)</f>
        <v>District</v>
      </c>
      <c r="N912" t="str">
        <f t="shared" si="113"/>
        <v>Westminster|District</v>
      </c>
      <c r="O912">
        <f>VLOOKUP(N912,Depth!$A$2:$F$427,3,)</f>
        <v>6</v>
      </c>
      <c r="P912">
        <f>VLOOKUP(N912,Depth!$A$2:$F$427,5,)</f>
        <v>99</v>
      </c>
      <c r="Q912">
        <f>VLOOKUP(N912,Depth!$A$2:$F$427,6,)</f>
        <v>7</v>
      </c>
      <c r="R912">
        <f>VLOOKUP(L912,longitude_latitude!C:J,7,)</f>
        <v>-0.124052209</v>
      </c>
      <c r="S912">
        <f>VLOOKUP(L912,longitude_latitude!C:J,8,)</f>
        <v>51.500453110000002</v>
      </c>
      <c r="T912">
        <f t="shared" si="114"/>
        <v>-6.3887449727964203</v>
      </c>
      <c r="U912">
        <f>VLOOKUP(M912,LINE!$A$2:$B$13,2,)</f>
        <v>5</v>
      </c>
      <c r="V912">
        <f>VLOOKUP(L912,Entry_exit!B:P,4,)</f>
        <v>37844</v>
      </c>
      <c r="W912">
        <f>2020 - VLOOKUP(L912, age!$A:$D,4,)</f>
        <v>152</v>
      </c>
      <c r="X912">
        <f>VLOOKUP(H912,'air-quality-london-time-of-day'!E:G,3,FALSE)</f>
        <v>19.100000000000001</v>
      </c>
      <c r="Y912">
        <f>VLOOKUP(I912,Weather!F:K,2,)</f>
        <v>7.4516129032258061</v>
      </c>
      <c r="Z912">
        <f>VLOOKUP(I912,Weather!F:K,3,)</f>
        <v>0.19</v>
      </c>
      <c r="AA912">
        <f>VLOOKUP(I912,Weather!F:K,4,)</f>
        <v>0.54</v>
      </c>
      <c r="AB912">
        <f>VLOOKUP(I912,Weather!F:K,5,)</f>
        <v>1015</v>
      </c>
      <c r="AC912">
        <f>VLOOKUP(I912,Weather!F:K,6,)</f>
        <v>5</v>
      </c>
    </row>
    <row r="913" spans="1:29" x14ac:dyDescent="0.25">
      <c r="A913" t="s">
        <v>7</v>
      </c>
      <c r="B913" t="s">
        <v>5</v>
      </c>
      <c r="C913" s="1">
        <v>42066.46875</v>
      </c>
      <c r="D913" s="3">
        <f t="shared" si="112"/>
        <v>2015</v>
      </c>
      <c r="E913" s="3">
        <f t="shared" si="115"/>
        <v>3</v>
      </c>
      <c r="F913" s="3">
        <f t="shared" si="116"/>
        <v>11</v>
      </c>
      <c r="G913" s="3">
        <f t="shared" si="117"/>
        <v>3</v>
      </c>
      <c r="H913" s="3" t="str">
        <f t="shared" si="118"/>
        <v>2015311</v>
      </c>
      <c r="I913" s="3" t="str">
        <f t="shared" si="119"/>
        <v>20153113</v>
      </c>
      <c r="J913">
        <v>80</v>
      </c>
      <c r="K913">
        <v>48</v>
      </c>
      <c r="L913" t="str">
        <f>VLOOKUP(C913,List!$A$2:$C$2089,3,)</f>
        <v>St. James's Park</v>
      </c>
      <c r="M913" t="str">
        <f>VLOOKUP(C913,List!$A$2:$C$2089,2,)</f>
        <v>District</v>
      </c>
      <c r="N913" t="str">
        <f t="shared" si="113"/>
        <v>St. James's Park|District</v>
      </c>
      <c r="O913">
        <f>VLOOKUP(N913,Depth!$A$2:$F$427,3,)</f>
        <v>4</v>
      </c>
      <c r="P913">
        <f>VLOOKUP(N913,Depth!$A$2:$F$427,5,)</f>
        <v>98.2</v>
      </c>
      <c r="Q913">
        <f>VLOOKUP(N913,Depth!$A$2:$F$427,6,)</f>
        <v>5.8</v>
      </c>
      <c r="R913">
        <f>VLOOKUP(L913,longitude_latitude!C:J,7,)</f>
        <v>-0.13202154299999999</v>
      </c>
      <c r="S913">
        <f>VLOOKUP(L913,longitude_latitude!C:J,8,)</f>
        <v>51.499050060000002</v>
      </c>
      <c r="T913">
        <f t="shared" si="114"/>
        <v>-6.7989840519554425</v>
      </c>
      <c r="U913">
        <f>VLOOKUP(M913,LINE!$A$2:$B$13,2,)</f>
        <v>5</v>
      </c>
      <c r="V913">
        <f>VLOOKUP(L913,Entry_exit!B:P,4,)</f>
        <v>29357</v>
      </c>
      <c r="W913">
        <f>2020 - VLOOKUP(L913, age!$A:$D,4,)</f>
        <v>152</v>
      </c>
      <c r="X913">
        <f>VLOOKUP(H913,'air-quality-london-time-of-day'!E:G,3,FALSE)</f>
        <v>19.100000000000001</v>
      </c>
      <c r="Y913">
        <f>VLOOKUP(I913,Weather!F:K,2,)</f>
        <v>7.4516129032258061</v>
      </c>
      <c r="Z913">
        <f>VLOOKUP(I913,Weather!F:K,3,)</f>
        <v>0.19</v>
      </c>
      <c r="AA913">
        <f>VLOOKUP(I913,Weather!F:K,4,)</f>
        <v>0.54</v>
      </c>
      <c r="AB913">
        <f>VLOOKUP(I913,Weather!F:K,5,)</f>
        <v>1015</v>
      </c>
      <c r="AC913">
        <f>VLOOKUP(I913,Weather!F:K,6,)</f>
        <v>5</v>
      </c>
    </row>
    <row r="914" spans="1:29" x14ac:dyDescent="0.25">
      <c r="A914" t="s">
        <v>7</v>
      </c>
      <c r="B914" t="s">
        <v>5</v>
      </c>
      <c r="C914" s="1">
        <v>42066.469444444447</v>
      </c>
      <c r="D914" s="3">
        <f t="shared" si="112"/>
        <v>2015</v>
      </c>
      <c r="E914" s="3">
        <f t="shared" si="115"/>
        <v>3</v>
      </c>
      <c r="F914" s="3">
        <f t="shared" si="116"/>
        <v>11</v>
      </c>
      <c r="G914" s="3">
        <f t="shared" si="117"/>
        <v>3</v>
      </c>
      <c r="H914" s="3" t="str">
        <f t="shared" si="118"/>
        <v>2015311</v>
      </c>
      <c r="I914" s="3" t="str">
        <f t="shared" si="119"/>
        <v>20153113</v>
      </c>
      <c r="J914">
        <v>92</v>
      </c>
      <c r="K914">
        <v>55.2</v>
      </c>
      <c r="L914" t="str">
        <f>VLOOKUP(C914,List!$A$2:$C$2089,3,)</f>
        <v>St. James's Park</v>
      </c>
      <c r="M914" t="str">
        <f>VLOOKUP(C914,List!$A$2:$C$2089,2,)</f>
        <v>District</v>
      </c>
      <c r="N914" t="str">
        <f t="shared" si="113"/>
        <v>St. James's Park|District</v>
      </c>
      <c r="O914">
        <f>VLOOKUP(N914,Depth!$A$2:$F$427,3,)</f>
        <v>4</v>
      </c>
      <c r="P914">
        <f>VLOOKUP(N914,Depth!$A$2:$F$427,5,)</f>
        <v>98.2</v>
      </c>
      <c r="Q914">
        <f>VLOOKUP(N914,Depth!$A$2:$F$427,6,)</f>
        <v>5.8</v>
      </c>
      <c r="R914">
        <f>VLOOKUP(L914,longitude_latitude!C:J,7,)</f>
        <v>-0.13202154299999999</v>
      </c>
      <c r="S914">
        <f>VLOOKUP(L914,longitude_latitude!C:J,8,)</f>
        <v>51.499050060000002</v>
      </c>
      <c r="T914">
        <f t="shared" si="114"/>
        <v>-6.7989840519554425</v>
      </c>
      <c r="U914">
        <f>VLOOKUP(M914,LINE!$A$2:$B$13,2,)</f>
        <v>5</v>
      </c>
      <c r="V914">
        <f>VLOOKUP(L914,Entry_exit!B:P,4,)</f>
        <v>29357</v>
      </c>
      <c r="W914">
        <f>2020 - VLOOKUP(L914, age!$A:$D,4,)</f>
        <v>152</v>
      </c>
      <c r="X914">
        <f>VLOOKUP(H914,'air-quality-london-time-of-day'!E:G,3,FALSE)</f>
        <v>19.100000000000001</v>
      </c>
      <c r="Y914">
        <f>VLOOKUP(I914,Weather!F:K,2,)</f>
        <v>7.4516129032258061</v>
      </c>
      <c r="Z914">
        <f>VLOOKUP(I914,Weather!F:K,3,)</f>
        <v>0.19</v>
      </c>
      <c r="AA914">
        <f>VLOOKUP(I914,Weather!F:K,4,)</f>
        <v>0.54</v>
      </c>
      <c r="AB914">
        <f>VLOOKUP(I914,Weather!F:K,5,)</f>
        <v>1015</v>
      </c>
      <c r="AC914">
        <f>VLOOKUP(I914,Weather!F:K,6,)</f>
        <v>5</v>
      </c>
    </row>
    <row r="915" spans="1:29" x14ac:dyDescent="0.25">
      <c r="A915" t="s">
        <v>7</v>
      </c>
      <c r="B915" t="s">
        <v>5</v>
      </c>
      <c r="C915" s="1">
        <v>42066.470138888886</v>
      </c>
      <c r="D915" s="3">
        <f t="shared" si="112"/>
        <v>2015</v>
      </c>
      <c r="E915" s="3">
        <f t="shared" si="115"/>
        <v>3</v>
      </c>
      <c r="F915" s="3">
        <f t="shared" si="116"/>
        <v>11</v>
      </c>
      <c r="G915" s="3">
        <f t="shared" si="117"/>
        <v>3</v>
      </c>
      <c r="H915" s="3" t="str">
        <f t="shared" si="118"/>
        <v>2015311</v>
      </c>
      <c r="I915" s="3" t="str">
        <f t="shared" si="119"/>
        <v>20153113</v>
      </c>
      <c r="J915">
        <v>83</v>
      </c>
      <c r="K915">
        <v>49.8</v>
      </c>
      <c r="L915" t="str">
        <f>VLOOKUP(C915,List!$A$2:$C$2089,3,)</f>
        <v>Victoria</v>
      </c>
      <c r="M915" t="str">
        <f>VLOOKUP(C915,List!$A$2:$C$2089,2,)</f>
        <v>District</v>
      </c>
      <c r="N915" t="str">
        <f t="shared" si="113"/>
        <v>Victoria|District</v>
      </c>
      <c r="O915">
        <f>VLOOKUP(N915,Depth!$A$2:$F$427,3,)</f>
        <v>4.5999999999999996</v>
      </c>
      <c r="P915">
        <f>VLOOKUP(N915,Depth!$A$2:$F$427,5,)</f>
        <v>97</v>
      </c>
      <c r="Q915">
        <f>VLOOKUP(N915,Depth!$A$2:$F$427,6,)</f>
        <v>7.6</v>
      </c>
      <c r="R915">
        <f>VLOOKUP(L915,longitude_latitude!C:J,7,)</f>
        <v>-0.14148501699999999</v>
      </c>
      <c r="S915">
        <f>VLOOKUP(L915,longitude_latitude!C:J,8,)</f>
        <v>51.49588954</v>
      </c>
      <c r="T915">
        <f t="shared" si="114"/>
        <v>-7.2858968069970214</v>
      </c>
      <c r="U915">
        <f>VLOOKUP(M915,LINE!$A$2:$B$13,2,)</f>
        <v>5</v>
      </c>
      <c r="V915">
        <f>VLOOKUP(L915,Entry_exit!B:P,4,)</f>
        <v>123265</v>
      </c>
      <c r="W915">
        <f>2020 - VLOOKUP(L915, age!$A:$D,4,)</f>
        <v>160</v>
      </c>
      <c r="X915">
        <f>VLOOKUP(H915,'air-quality-london-time-of-day'!E:G,3,FALSE)</f>
        <v>19.100000000000001</v>
      </c>
      <c r="Y915">
        <f>VLOOKUP(I915,Weather!F:K,2,)</f>
        <v>7.4516129032258061</v>
      </c>
      <c r="Z915">
        <f>VLOOKUP(I915,Weather!F:K,3,)</f>
        <v>0.19</v>
      </c>
      <c r="AA915">
        <f>VLOOKUP(I915,Weather!F:K,4,)</f>
        <v>0.54</v>
      </c>
      <c r="AB915">
        <f>VLOOKUP(I915,Weather!F:K,5,)</f>
        <v>1015</v>
      </c>
      <c r="AC915">
        <f>VLOOKUP(I915,Weather!F:K,6,)</f>
        <v>5</v>
      </c>
    </row>
    <row r="916" spans="1:29" x14ac:dyDescent="0.25">
      <c r="A916" t="s">
        <v>7</v>
      </c>
      <c r="B916" t="s">
        <v>5</v>
      </c>
      <c r="C916" s="1">
        <v>42066.470833333333</v>
      </c>
      <c r="D916" s="3">
        <f t="shared" si="112"/>
        <v>2015</v>
      </c>
      <c r="E916" s="3">
        <f t="shared" si="115"/>
        <v>3</v>
      </c>
      <c r="F916" s="3">
        <f t="shared" si="116"/>
        <v>11</v>
      </c>
      <c r="G916" s="3">
        <f t="shared" si="117"/>
        <v>3</v>
      </c>
      <c r="H916" s="3" t="str">
        <f t="shared" si="118"/>
        <v>2015311</v>
      </c>
      <c r="I916" s="3" t="str">
        <f t="shared" si="119"/>
        <v>20153113</v>
      </c>
      <c r="J916">
        <v>69</v>
      </c>
      <c r="K916">
        <v>41.4</v>
      </c>
      <c r="L916" t="str">
        <f>VLOOKUP(C916,List!$A$2:$C$2089,3,)</f>
        <v>Victoria</v>
      </c>
      <c r="M916" t="str">
        <f>VLOOKUP(C916,List!$A$2:$C$2089,2,)</f>
        <v>District</v>
      </c>
      <c r="N916" t="str">
        <f t="shared" si="113"/>
        <v>Victoria|District</v>
      </c>
      <c r="O916">
        <f>VLOOKUP(N916,Depth!$A$2:$F$427,3,)</f>
        <v>4.5999999999999996</v>
      </c>
      <c r="P916">
        <f>VLOOKUP(N916,Depth!$A$2:$F$427,5,)</f>
        <v>97</v>
      </c>
      <c r="Q916">
        <f>VLOOKUP(N916,Depth!$A$2:$F$427,6,)</f>
        <v>7.6</v>
      </c>
      <c r="R916">
        <f>VLOOKUP(L916,longitude_latitude!C:J,7,)</f>
        <v>-0.14148501699999999</v>
      </c>
      <c r="S916">
        <f>VLOOKUP(L916,longitude_latitude!C:J,8,)</f>
        <v>51.49588954</v>
      </c>
      <c r="T916">
        <f t="shared" si="114"/>
        <v>-7.2858968069970214</v>
      </c>
      <c r="U916">
        <f>VLOOKUP(M916,LINE!$A$2:$B$13,2,)</f>
        <v>5</v>
      </c>
      <c r="V916">
        <f>VLOOKUP(L916,Entry_exit!B:P,4,)</f>
        <v>123265</v>
      </c>
      <c r="W916">
        <f>2020 - VLOOKUP(L916, age!$A:$D,4,)</f>
        <v>160</v>
      </c>
      <c r="X916">
        <f>VLOOKUP(H916,'air-quality-london-time-of-day'!E:G,3,FALSE)</f>
        <v>19.100000000000001</v>
      </c>
      <c r="Y916">
        <f>VLOOKUP(I916,Weather!F:K,2,)</f>
        <v>7.4516129032258061</v>
      </c>
      <c r="Z916">
        <f>VLOOKUP(I916,Weather!F:K,3,)</f>
        <v>0.19</v>
      </c>
      <c r="AA916">
        <f>VLOOKUP(I916,Weather!F:K,4,)</f>
        <v>0.54</v>
      </c>
      <c r="AB916">
        <f>VLOOKUP(I916,Weather!F:K,5,)</f>
        <v>1015</v>
      </c>
      <c r="AC916">
        <f>VLOOKUP(I916,Weather!F:K,6,)</f>
        <v>5</v>
      </c>
    </row>
    <row r="917" spans="1:29" x14ac:dyDescent="0.25">
      <c r="A917" t="s">
        <v>7</v>
      </c>
      <c r="B917" t="s">
        <v>5</v>
      </c>
      <c r="C917" s="1">
        <v>42066.47152777778</v>
      </c>
      <c r="D917" s="3">
        <f t="shared" si="112"/>
        <v>2015</v>
      </c>
      <c r="E917" s="3">
        <f t="shared" si="115"/>
        <v>3</v>
      </c>
      <c r="F917" s="3">
        <f t="shared" si="116"/>
        <v>11</v>
      </c>
      <c r="G917" s="3">
        <f t="shared" si="117"/>
        <v>3</v>
      </c>
      <c r="H917" s="3" t="str">
        <f t="shared" si="118"/>
        <v>2015311</v>
      </c>
      <c r="I917" s="3" t="str">
        <f t="shared" si="119"/>
        <v>20153113</v>
      </c>
      <c r="J917">
        <v>65</v>
      </c>
      <c r="K917">
        <v>39</v>
      </c>
      <c r="L917" t="str">
        <f>VLOOKUP(C917,List!$A$2:$C$2089,3,)</f>
        <v>Sloane Square</v>
      </c>
      <c r="M917" t="str">
        <f>VLOOKUP(C917,List!$A$2:$C$2089,2,)</f>
        <v>District</v>
      </c>
      <c r="N917" t="str">
        <f t="shared" si="113"/>
        <v>Sloane Square|District</v>
      </c>
      <c r="O917">
        <f>VLOOKUP(N917,Depth!$A$2:$F$427,3,)</f>
        <v>6</v>
      </c>
      <c r="P917">
        <f>VLOOKUP(N917,Depth!$A$2:$F$427,5,)</f>
        <v>97.6</v>
      </c>
      <c r="Q917">
        <f>VLOOKUP(N917,Depth!$A$2:$F$427,6,)</f>
        <v>8.4</v>
      </c>
      <c r="R917">
        <f>VLOOKUP(L917,longitude_latitude!C:J,7,)</f>
        <v>-0.15473274000000001</v>
      </c>
      <c r="S917">
        <f>VLOOKUP(L917,longitude_latitude!C:J,8,)</f>
        <v>51.491825239999997</v>
      </c>
      <c r="T917">
        <f t="shared" si="114"/>
        <v>-7.9674712069863576</v>
      </c>
      <c r="U917">
        <f>VLOOKUP(M917,LINE!$A$2:$B$13,2,)</f>
        <v>5</v>
      </c>
      <c r="V917">
        <f>VLOOKUP(L917,Entry_exit!B:P,4,)</f>
        <v>27121</v>
      </c>
      <c r="W917">
        <f>2020 - VLOOKUP(L917, age!$A:$D,4,)</f>
        <v>152</v>
      </c>
      <c r="X917">
        <f>VLOOKUP(H917,'air-quality-london-time-of-day'!E:G,3,FALSE)</f>
        <v>19.100000000000001</v>
      </c>
      <c r="Y917">
        <f>VLOOKUP(I917,Weather!F:K,2,)</f>
        <v>7.4516129032258061</v>
      </c>
      <c r="Z917">
        <f>VLOOKUP(I917,Weather!F:K,3,)</f>
        <v>0.19</v>
      </c>
      <c r="AA917">
        <f>VLOOKUP(I917,Weather!F:K,4,)</f>
        <v>0.54</v>
      </c>
      <c r="AB917">
        <f>VLOOKUP(I917,Weather!F:K,5,)</f>
        <v>1015</v>
      </c>
      <c r="AC917">
        <f>VLOOKUP(I917,Weather!F:K,6,)</f>
        <v>5</v>
      </c>
    </row>
    <row r="918" spans="1:29" x14ac:dyDescent="0.25">
      <c r="A918" t="s">
        <v>7</v>
      </c>
      <c r="B918" t="s">
        <v>5</v>
      </c>
      <c r="C918" s="1">
        <v>42066.472222222219</v>
      </c>
      <c r="D918" s="3">
        <f t="shared" si="112"/>
        <v>2015</v>
      </c>
      <c r="E918" s="3">
        <f t="shared" si="115"/>
        <v>3</v>
      </c>
      <c r="F918" s="3">
        <f t="shared" si="116"/>
        <v>11</v>
      </c>
      <c r="G918" s="3">
        <f t="shared" si="117"/>
        <v>3</v>
      </c>
      <c r="H918" s="3" t="str">
        <f t="shared" si="118"/>
        <v>2015311</v>
      </c>
      <c r="I918" s="3" t="str">
        <f t="shared" si="119"/>
        <v>20153113</v>
      </c>
      <c r="J918">
        <v>65</v>
      </c>
      <c r="K918">
        <v>39</v>
      </c>
      <c r="L918" t="str">
        <f>VLOOKUP(C918,List!$A$2:$C$2089,3,)</f>
        <v>Sloane Square</v>
      </c>
      <c r="M918" t="str">
        <f>VLOOKUP(C918,List!$A$2:$C$2089,2,)</f>
        <v>District</v>
      </c>
      <c r="N918" t="str">
        <f t="shared" si="113"/>
        <v>Sloane Square|District</v>
      </c>
      <c r="O918">
        <f>VLOOKUP(N918,Depth!$A$2:$F$427,3,)</f>
        <v>6</v>
      </c>
      <c r="P918">
        <f>VLOOKUP(N918,Depth!$A$2:$F$427,5,)</f>
        <v>97.6</v>
      </c>
      <c r="Q918">
        <f>VLOOKUP(N918,Depth!$A$2:$F$427,6,)</f>
        <v>8.4</v>
      </c>
      <c r="R918">
        <f>VLOOKUP(L918,longitude_latitude!C:J,7,)</f>
        <v>-0.15473274000000001</v>
      </c>
      <c r="S918">
        <f>VLOOKUP(L918,longitude_latitude!C:J,8,)</f>
        <v>51.491825239999997</v>
      </c>
      <c r="T918">
        <f t="shared" si="114"/>
        <v>-7.9674712069863576</v>
      </c>
      <c r="U918">
        <f>VLOOKUP(M918,LINE!$A$2:$B$13,2,)</f>
        <v>5</v>
      </c>
      <c r="V918">
        <f>VLOOKUP(L918,Entry_exit!B:P,4,)</f>
        <v>27121</v>
      </c>
      <c r="W918">
        <f>2020 - VLOOKUP(L918, age!$A:$D,4,)</f>
        <v>152</v>
      </c>
      <c r="X918">
        <f>VLOOKUP(H918,'air-quality-london-time-of-day'!E:G,3,FALSE)</f>
        <v>19.100000000000001</v>
      </c>
      <c r="Y918">
        <f>VLOOKUP(I918,Weather!F:K,2,)</f>
        <v>7.4516129032258061</v>
      </c>
      <c r="Z918">
        <f>VLOOKUP(I918,Weather!F:K,3,)</f>
        <v>0.19</v>
      </c>
      <c r="AA918">
        <f>VLOOKUP(I918,Weather!F:K,4,)</f>
        <v>0.54</v>
      </c>
      <c r="AB918">
        <f>VLOOKUP(I918,Weather!F:K,5,)</f>
        <v>1015</v>
      </c>
      <c r="AC918">
        <f>VLOOKUP(I918,Weather!F:K,6,)</f>
        <v>5</v>
      </c>
    </row>
    <row r="919" spans="1:29" x14ac:dyDescent="0.25">
      <c r="A919" t="s">
        <v>7</v>
      </c>
      <c r="B919" t="s">
        <v>5</v>
      </c>
      <c r="C919" s="1">
        <v>42066.472916666666</v>
      </c>
      <c r="D919" s="3">
        <f t="shared" si="112"/>
        <v>2015</v>
      </c>
      <c r="E919" s="3">
        <f t="shared" si="115"/>
        <v>3</v>
      </c>
      <c r="F919" s="3">
        <f t="shared" si="116"/>
        <v>11</v>
      </c>
      <c r="G919" s="3">
        <f t="shared" si="117"/>
        <v>3</v>
      </c>
      <c r="H919" s="3" t="str">
        <f t="shared" si="118"/>
        <v>2015311</v>
      </c>
      <c r="I919" s="3" t="str">
        <f t="shared" si="119"/>
        <v>20153113</v>
      </c>
      <c r="J919">
        <v>52</v>
      </c>
      <c r="K919">
        <v>31.2</v>
      </c>
      <c r="L919" t="str">
        <f>VLOOKUP(C919,List!$A$2:$C$2089,3,)</f>
        <v>South Kensington</v>
      </c>
      <c r="M919" t="str">
        <f>VLOOKUP(C919,List!$A$2:$C$2089,2,)</f>
        <v>District</v>
      </c>
      <c r="N919" t="str">
        <f t="shared" si="113"/>
        <v>South Kensington|District</v>
      </c>
      <c r="O919">
        <f>VLOOKUP(N919,Depth!$A$2:$F$427,3,)</f>
        <v>7</v>
      </c>
      <c r="P919">
        <f>VLOOKUP(N919,Depth!$A$2:$F$427,5,)</f>
        <v>99.974999999999994</v>
      </c>
      <c r="Q919">
        <f>VLOOKUP(N919,Depth!$A$2:$F$427,6,)</f>
        <v>7.0250000000000004</v>
      </c>
      <c r="R919">
        <f>VLOOKUP(L919,longitude_latitude!C:J,7,)</f>
        <v>-0.17156429100000001</v>
      </c>
      <c r="S919">
        <f>VLOOKUP(L919,longitude_latitude!C:J,8,)</f>
        <v>51.493577360000003</v>
      </c>
      <c r="T919">
        <f t="shared" si="114"/>
        <v>-8.8344590908220528</v>
      </c>
      <c r="U919">
        <f>VLOOKUP(M919,LINE!$A$2:$B$13,2,)</f>
        <v>5</v>
      </c>
      <c r="V919">
        <f>VLOOKUP(L919,Entry_exit!B:P,4,)</f>
        <v>50469</v>
      </c>
      <c r="W919">
        <f>2020 - VLOOKUP(L919, age!$A:$D,4,)</f>
        <v>152</v>
      </c>
      <c r="X919">
        <f>VLOOKUP(H919,'air-quality-london-time-of-day'!E:G,3,FALSE)</f>
        <v>19.100000000000001</v>
      </c>
      <c r="Y919">
        <f>VLOOKUP(I919,Weather!F:K,2,)</f>
        <v>7.4516129032258061</v>
      </c>
      <c r="Z919">
        <f>VLOOKUP(I919,Weather!F:K,3,)</f>
        <v>0.19</v>
      </c>
      <c r="AA919">
        <f>VLOOKUP(I919,Weather!F:K,4,)</f>
        <v>0.54</v>
      </c>
      <c r="AB919">
        <f>VLOOKUP(I919,Weather!F:K,5,)</f>
        <v>1015</v>
      </c>
      <c r="AC919">
        <f>VLOOKUP(I919,Weather!F:K,6,)</f>
        <v>5</v>
      </c>
    </row>
    <row r="920" spans="1:29" x14ac:dyDescent="0.25">
      <c r="A920" t="s">
        <v>7</v>
      </c>
      <c r="B920" t="s">
        <v>5</v>
      </c>
      <c r="C920" s="1">
        <v>42066.473611111112</v>
      </c>
      <c r="D920" s="3">
        <f t="shared" si="112"/>
        <v>2015</v>
      </c>
      <c r="E920" s="3">
        <f t="shared" si="115"/>
        <v>3</v>
      </c>
      <c r="F920" s="3">
        <f t="shared" si="116"/>
        <v>11</v>
      </c>
      <c r="G920" s="3">
        <f t="shared" si="117"/>
        <v>3</v>
      </c>
      <c r="H920" s="3" t="str">
        <f t="shared" si="118"/>
        <v>2015311</v>
      </c>
      <c r="I920" s="3" t="str">
        <f t="shared" si="119"/>
        <v>20153113</v>
      </c>
      <c r="J920">
        <v>26</v>
      </c>
      <c r="K920">
        <v>15.6</v>
      </c>
      <c r="L920" t="str">
        <f>VLOOKUP(C920,List!$A$2:$C$2089,3,)</f>
        <v>South Kensington</v>
      </c>
      <c r="M920" t="str">
        <f>VLOOKUP(C920,List!$A$2:$C$2089,2,)</f>
        <v>District</v>
      </c>
      <c r="N920" t="str">
        <f t="shared" si="113"/>
        <v>South Kensington|District</v>
      </c>
      <c r="O920">
        <f>VLOOKUP(N920,Depth!$A$2:$F$427,3,)</f>
        <v>7</v>
      </c>
      <c r="P920">
        <f>VLOOKUP(N920,Depth!$A$2:$F$427,5,)</f>
        <v>99.974999999999994</v>
      </c>
      <c r="Q920">
        <f>VLOOKUP(N920,Depth!$A$2:$F$427,6,)</f>
        <v>7.0250000000000004</v>
      </c>
      <c r="R920">
        <f>VLOOKUP(L920,longitude_latitude!C:J,7,)</f>
        <v>-0.17156429100000001</v>
      </c>
      <c r="S920">
        <f>VLOOKUP(L920,longitude_latitude!C:J,8,)</f>
        <v>51.493577360000003</v>
      </c>
      <c r="T920">
        <f t="shared" si="114"/>
        <v>-8.8344590908220528</v>
      </c>
      <c r="U920">
        <f>VLOOKUP(M920,LINE!$A$2:$B$13,2,)</f>
        <v>5</v>
      </c>
      <c r="V920">
        <f>VLOOKUP(L920,Entry_exit!B:P,4,)</f>
        <v>50469</v>
      </c>
      <c r="W920">
        <f>2020 - VLOOKUP(L920, age!$A:$D,4,)</f>
        <v>152</v>
      </c>
      <c r="X920">
        <f>VLOOKUP(H920,'air-quality-london-time-of-day'!E:G,3,FALSE)</f>
        <v>19.100000000000001</v>
      </c>
      <c r="Y920">
        <f>VLOOKUP(I920,Weather!F:K,2,)</f>
        <v>7.4516129032258061</v>
      </c>
      <c r="Z920">
        <f>VLOOKUP(I920,Weather!F:K,3,)</f>
        <v>0.19</v>
      </c>
      <c r="AA920">
        <f>VLOOKUP(I920,Weather!F:K,4,)</f>
        <v>0.54</v>
      </c>
      <c r="AB920">
        <f>VLOOKUP(I920,Weather!F:K,5,)</f>
        <v>1015</v>
      </c>
      <c r="AC920">
        <f>VLOOKUP(I920,Weather!F:K,6,)</f>
        <v>5</v>
      </c>
    </row>
    <row r="921" spans="1:29" x14ac:dyDescent="0.25">
      <c r="A921" t="s">
        <v>7</v>
      </c>
      <c r="B921" t="s">
        <v>5</v>
      </c>
      <c r="C921" s="1">
        <v>42066.474305555559</v>
      </c>
      <c r="D921" s="3">
        <f t="shared" si="112"/>
        <v>2015</v>
      </c>
      <c r="E921" s="3">
        <f t="shared" si="115"/>
        <v>3</v>
      </c>
      <c r="F921" s="3">
        <f t="shared" si="116"/>
        <v>11</v>
      </c>
      <c r="G921" s="3">
        <f t="shared" si="117"/>
        <v>3</v>
      </c>
      <c r="H921" s="3" t="str">
        <f t="shared" si="118"/>
        <v>2015311</v>
      </c>
      <c r="I921" s="3" t="str">
        <f t="shared" si="119"/>
        <v>20153113</v>
      </c>
      <c r="J921">
        <v>31</v>
      </c>
      <c r="K921">
        <v>18.600000000000001</v>
      </c>
      <c r="L921" t="str">
        <f>VLOOKUP(C921,List!$A$2:$C$2089,3,)</f>
        <v>Gloucester Road</v>
      </c>
      <c r="M921" t="str">
        <f>VLOOKUP(C921,List!$A$2:$C$2089,2,)</f>
        <v>District</v>
      </c>
      <c r="N921" t="str">
        <f t="shared" si="113"/>
        <v>Gloucester Road|District</v>
      </c>
      <c r="O921">
        <f>VLOOKUP(N921,Depth!$A$2:$F$427,3,)</f>
        <v>7</v>
      </c>
      <c r="P921">
        <f>VLOOKUP(N921,Depth!$A$2:$F$427,5,)</f>
        <v>99.95</v>
      </c>
      <c r="Q921">
        <f>VLOOKUP(N921,Depth!$A$2:$F$427,6,)</f>
        <v>7.05</v>
      </c>
      <c r="R921">
        <f>VLOOKUP(L921,longitude_latitude!C:J,7,)</f>
        <v>-0.18213512100000001</v>
      </c>
      <c r="S921">
        <f>VLOOKUP(L921,longitude_latitude!C:J,8,)</f>
        <v>51.493977630000003</v>
      </c>
      <c r="T921">
        <f t="shared" si="114"/>
        <v>-9.3788618464113451</v>
      </c>
      <c r="U921">
        <f>VLOOKUP(M921,LINE!$A$2:$B$13,2,)</f>
        <v>5</v>
      </c>
      <c r="V921">
        <f>VLOOKUP(L921,Entry_exit!B:P,4,)</f>
        <v>22330</v>
      </c>
      <c r="W921">
        <f>2020 - VLOOKUP(L921, age!$A:$D,4,)</f>
        <v>152</v>
      </c>
      <c r="X921">
        <f>VLOOKUP(H921,'air-quality-london-time-of-day'!E:G,3,FALSE)</f>
        <v>19.100000000000001</v>
      </c>
      <c r="Y921">
        <f>VLOOKUP(I921,Weather!F:K,2,)</f>
        <v>7.4516129032258061</v>
      </c>
      <c r="Z921">
        <f>VLOOKUP(I921,Weather!F:K,3,)</f>
        <v>0.19</v>
      </c>
      <c r="AA921">
        <f>VLOOKUP(I921,Weather!F:K,4,)</f>
        <v>0.54</v>
      </c>
      <c r="AB921">
        <f>VLOOKUP(I921,Weather!F:K,5,)</f>
        <v>1015</v>
      </c>
      <c r="AC921">
        <f>VLOOKUP(I921,Weather!F:K,6,)</f>
        <v>5</v>
      </c>
    </row>
    <row r="922" spans="1:29" x14ac:dyDescent="0.25">
      <c r="A922" t="s">
        <v>7</v>
      </c>
      <c r="B922" t="s">
        <v>5</v>
      </c>
      <c r="C922" s="1">
        <v>42066.474999999999</v>
      </c>
      <c r="D922" s="3">
        <f t="shared" si="112"/>
        <v>2015</v>
      </c>
      <c r="E922" s="3">
        <f t="shared" si="115"/>
        <v>3</v>
      </c>
      <c r="F922" s="3">
        <f t="shared" si="116"/>
        <v>11</v>
      </c>
      <c r="G922" s="3">
        <f t="shared" si="117"/>
        <v>3</v>
      </c>
      <c r="H922" s="3" t="str">
        <f t="shared" si="118"/>
        <v>2015311</v>
      </c>
      <c r="I922" s="3" t="str">
        <f t="shared" si="119"/>
        <v>20153113</v>
      </c>
      <c r="J922">
        <v>28</v>
      </c>
      <c r="K922">
        <v>16.8</v>
      </c>
      <c r="L922" t="str">
        <f>VLOOKUP(C922,List!$A$2:$C$2089,3,)</f>
        <v>Gloucester Road</v>
      </c>
      <c r="M922" t="str">
        <f>VLOOKUP(C922,List!$A$2:$C$2089,2,)</f>
        <v>District</v>
      </c>
      <c r="N922" t="str">
        <f t="shared" si="113"/>
        <v>Gloucester Road|District</v>
      </c>
      <c r="O922">
        <f>VLOOKUP(N922,Depth!$A$2:$F$427,3,)</f>
        <v>7</v>
      </c>
      <c r="P922">
        <f>VLOOKUP(N922,Depth!$A$2:$F$427,5,)</f>
        <v>99.95</v>
      </c>
      <c r="Q922">
        <f>VLOOKUP(N922,Depth!$A$2:$F$427,6,)</f>
        <v>7.05</v>
      </c>
      <c r="R922">
        <f>VLOOKUP(L922,longitude_latitude!C:J,7,)</f>
        <v>-0.18213512100000001</v>
      </c>
      <c r="S922">
        <f>VLOOKUP(L922,longitude_latitude!C:J,8,)</f>
        <v>51.493977630000003</v>
      </c>
      <c r="T922">
        <f t="shared" si="114"/>
        <v>-9.3788618464113451</v>
      </c>
      <c r="U922">
        <f>VLOOKUP(M922,LINE!$A$2:$B$13,2,)</f>
        <v>5</v>
      </c>
      <c r="V922">
        <f>VLOOKUP(L922,Entry_exit!B:P,4,)</f>
        <v>22330</v>
      </c>
      <c r="W922">
        <f>2020 - VLOOKUP(L922, age!$A:$D,4,)</f>
        <v>152</v>
      </c>
      <c r="X922">
        <f>VLOOKUP(H922,'air-quality-london-time-of-day'!E:G,3,FALSE)</f>
        <v>19.100000000000001</v>
      </c>
      <c r="Y922">
        <f>VLOOKUP(I922,Weather!F:K,2,)</f>
        <v>7.4516129032258061</v>
      </c>
      <c r="Z922">
        <f>VLOOKUP(I922,Weather!F:K,3,)</f>
        <v>0.19</v>
      </c>
      <c r="AA922">
        <f>VLOOKUP(I922,Weather!F:K,4,)</f>
        <v>0.54</v>
      </c>
      <c r="AB922">
        <f>VLOOKUP(I922,Weather!F:K,5,)</f>
        <v>1015</v>
      </c>
      <c r="AC922">
        <f>VLOOKUP(I922,Weather!F:K,6,)</f>
        <v>5</v>
      </c>
    </row>
    <row r="923" spans="1:29" x14ac:dyDescent="0.25">
      <c r="A923" t="s">
        <v>7</v>
      </c>
      <c r="B923" t="s">
        <v>5</v>
      </c>
      <c r="C923" s="1">
        <v>42066.475694444445</v>
      </c>
      <c r="D923" s="3">
        <f t="shared" si="112"/>
        <v>2015</v>
      </c>
      <c r="E923" s="3">
        <f t="shared" si="115"/>
        <v>3</v>
      </c>
      <c r="F923" s="3">
        <f t="shared" si="116"/>
        <v>11</v>
      </c>
      <c r="G923" s="3">
        <f t="shared" si="117"/>
        <v>3</v>
      </c>
      <c r="H923" s="3" t="str">
        <f t="shared" si="118"/>
        <v>2015311</v>
      </c>
      <c r="I923" s="3" t="str">
        <f t="shared" si="119"/>
        <v>20153113</v>
      </c>
      <c r="J923">
        <v>18</v>
      </c>
      <c r="K923">
        <v>10.8</v>
      </c>
      <c r="L923" t="str">
        <f>VLOOKUP(C923,List!$A$2:$C$2089,3,)</f>
        <v>Earl's Court</v>
      </c>
      <c r="M923" t="str">
        <f>VLOOKUP(C923,List!$A$2:$C$2089,2,)</f>
        <v>District</v>
      </c>
      <c r="N923" t="str">
        <f t="shared" si="113"/>
        <v>Earl's Court|District</v>
      </c>
      <c r="O923">
        <f>VLOOKUP(N923,Depth!$A$2:$F$427,3,)</f>
        <v>8</v>
      </c>
      <c r="P923">
        <f>VLOOKUP(N923,Depth!$A$2:$F$427,5,)</f>
        <v>102.2</v>
      </c>
      <c r="Q923">
        <f>VLOOKUP(N923,Depth!$A$2:$F$427,6,)</f>
        <v>5.8</v>
      </c>
      <c r="R923">
        <f>VLOOKUP(L923,longitude_latitude!C:J,7,)</f>
        <v>-0.19157700999999999</v>
      </c>
      <c r="S923">
        <f>VLOOKUP(L923,longitude_latitude!C:J,8,)</f>
        <v>51.491473399999997</v>
      </c>
      <c r="T923">
        <f t="shared" si="114"/>
        <v>-9.8645825144665338</v>
      </c>
      <c r="U923">
        <f>VLOOKUP(M923,LINE!$A$2:$B$13,2,)</f>
        <v>5</v>
      </c>
      <c r="V923">
        <f>VLOOKUP(L923,Entry_exit!B:P,4,)</f>
        <v>31241</v>
      </c>
      <c r="W923">
        <f>2020 - VLOOKUP(L923, age!$A:$D,4,)</f>
        <v>149</v>
      </c>
      <c r="X923">
        <f>VLOOKUP(H923,'air-quality-london-time-of-day'!E:G,3,FALSE)</f>
        <v>19.100000000000001</v>
      </c>
      <c r="Y923">
        <f>VLOOKUP(I923,Weather!F:K,2,)</f>
        <v>7.4516129032258061</v>
      </c>
      <c r="Z923">
        <f>VLOOKUP(I923,Weather!F:K,3,)</f>
        <v>0.19</v>
      </c>
      <c r="AA923">
        <f>VLOOKUP(I923,Weather!F:K,4,)</f>
        <v>0.54</v>
      </c>
      <c r="AB923">
        <f>VLOOKUP(I923,Weather!F:K,5,)</f>
        <v>1015</v>
      </c>
      <c r="AC923">
        <f>VLOOKUP(I923,Weather!F:K,6,)</f>
        <v>5</v>
      </c>
    </row>
    <row r="924" spans="1:29" x14ac:dyDescent="0.25">
      <c r="A924" t="s">
        <v>7</v>
      </c>
      <c r="B924" t="s">
        <v>5</v>
      </c>
      <c r="C924" s="1">
        <v>42066.476388888892</v>
      </c>
      <c r="D924" s="3">
        <f t="shared" si="112"/>
        <v>2015</v>
      </c>
      <c r="E924" s="3">
        <f t="shared" si="115"/>
        <v>3</v>
      </c>
      <c r="F924" s="3">
        <f t="shared" si="116"/>
        <v>11</v>
      </c>
      <c r="G924" s="3">
        <f t="shared" si="117"/>
        <v>3</v>
      </c>
      <c r="H924" s="3" t="str">
        <f t="shared" si="118"/>
        <v>2015311</v>
      </c>
      <c r="I924" s="3" t="str">
        <f t="shared" si="119"/>
        <v>20153113</v>
      </c>
      <c r="J924">
        <v>16</v>
      </c>
      <c r="K924">
        <v>9.6</v>
      </c>
      <c r="L924" t="str">
        <f>VLOOKUP(C924,List!$A$2:$C$2089,3,)</f>
        <v>Earl's Court</v>
      </c>
      <c r="M924" t="str">
        <f>VLOOKUP(C924,List!$A$2:$C$2089,2,)</f>
        <v>District</v>
      </c>
      <c r="N924" t="str">
        <f t="shared" si="113"/>
        <v>Earl's Court|District</v>
      </c>
      <c r="O924">
        <f>VLOOKUP(N924,Depth!$A$2:$F$427,3,)</f>
        <v>8</v>
      </c>
      <c r="P924">
        <f>VLOOKUP(N924,Depth!$A$2:$F$427,5,)</f>
        <v>102.2</v>
      </c>
      <c r="Q924">
        <f>VLOOKUP(N924,Depth!$A$2:$F$427,6,)</f>
        <v>5.8</v>
      </c>
      <c r="R924">
        <f>VLOOKUP(L924,longitude_latitude!C:J,7,)</f>
        <v>-0.19157700999999999</v>
      </c>
      <c r="S924">
        <f>VLOOKUP(L924,longitude_latitude!C:J,8,)</f>
        <v>51.491473399999997</v>
      </c>
      <c r="T924">
        <f t="shared" si="114"/>
        <v>-9.8645825144665338</v>
      </c>
      <c r="U924">
        <f>VLOOKUP(M924,LINE!$A$2:$B$13,2,)</f>
        <v>5</v>
      </c>
      <c r="V924">
        <f>VLOOKUP(L924,Entry_exit!B:P,4,)</f>
        <v>31241</v>
      </c>
      <c r="W924">
        <f>2020 - VLOOKUP(L924, age!$A:$D,4,)</f>
        <v>149</v>
      </c>
      <c r="X924">
        <f>VLOOKUP(H924,'air-quality-london-time-of-day'!E:G,3,FALSE)</f>
        <v>19.100000000000001</v>
      </c>
      <c r="Y924">
        <f>VLOOKUP(I924,Weather!F:K,2,)</f>
        <v>7.4516129032258061</v>
      </c>
      <c r="Z924">
        <f>VLOOKUP(I924,Weather!F:K,3,)</f>
        <v>0.19</v>
      </c>
      <c r="AA924">
        <f>VLOOKUP(I924,Weather!F:K,4,)</f>
        <v>0.54</v>
      </c>
      <c r="AB924">
        <f>VLOOKUP(I924,Weather!F:K,5,)</f>
        <v>1015</v>
      </c>
      <c r="AC924">
        <f>VLOOKUP(I924,Weather!F:K,6,)</f>
        <v>5</v>
      </c>
    </row>
    <row r="925" spans="1:29" x14ac:dyDescent="0.25">
      <c r="A925" t="s">
        <v>7</v>
      </c>
      <c r="B925" t="s">
        <v>5</v>
      </c>
      <c r="C925" s="1">
        <v>42066.477083333331</v>
      </c>
      <c r="D925" s="3">
        <f t="shared" si="112"/>
        <v>2015</v>
      </c>
      <c r="E925" s="3">
        <f t="shared" si="115"/>
        <v>3</v>
      </c>
      <c r="F925" s="3">
        <f t="shared" si="116"/>
        <v>11</v>
      </c>
      <c r="G925" s="3">
        <f t="shared" si="117"/>
        <v>3</v>
      </c>
      <c r="H925" s="3" t="str">
        <f t="shared" si="118"/>
        <v>2015311</v>
      </c>
      <c r="I925" s="3" t="str">
        <f t="shared" si="119"/>
        <v>20153113</v>
      </c>
      <c r="J925">
        <v>21</v>
      </c>
      <c r="K925">
        <v>12.6</v>
      </c>
      <c r="L925" t="str">
        <f>VLOOKUP(C925,List!$A$2:$C$2089,3,)</f>
        <v>West Kensington</v>
      </c>
      <c r="M925" t="str">
        <f>VLOOKUP(C925,List!$A$2:$C$2089,2,)</f>
        <v>District</v>
      </c>
      <c r="N925" t="str">
        <f t="shared" si="113"/>
        <v>West Kensington|District</v>
      </c>
      <c r="O925">
        <f>VLOOKUP(N925,Depth!$A$2:$F$427,3,)</f>
        <v>5</v>
      </c>
      <c r="P925">
        <f>VLOOKUP(N925,Depth!$A$2:$F$427,5,)</f>
        <v>99.35</v>
      </c>
      <c r="Q925">
        <f>VLOOKUP(N925,Depth!$A$2:$F$427,6,)</f>
        <v>5.65</v>
      </c>
      <c r="R925">
        <f>VLOOKUP(L925,longitude_latitude!C:J,7,)</f>
        <v>-0.20386005400000001</v>
      </c>
      <c r="S925">
        <f>VLOOKUP(L925,longitude_latitude!C:J,8,)</f>
        <v>51.490279459999996</v>
      </c>
      <c r="T925">
        <f t="shared" si="114"/>
        <v>-10.496811151190691</v>
      </c>
      <c r="U925">
        <f>VLOOKUP(M925,LINE!$A$2:$B$13,2,)</f>
        <v>5</v>
      </c>
      <c r="V925">
        <f>VLOOKUP(L925,Entry_exit!B:P,4,)</f>
        <v>8456</v>
      </c>
      <c r="W925">
        <f>2020 - VLOOKUP(L925, age!$A:$D,4,)</f>
        <v>146</v>
      </c>
      <c r="X925">
        <f>VLOOKUP(H925,'air-quality-london-time-of-day'!E:G,3,FALSE)</f>
        <v>19.100000000000001</v>
      </c>
      <c r="Y925">
        <f>VLOOKUP(I925,Weather!F:K,2,)</f>
        <v>7.4516129032258061</v>
      </c>
      <c r="Z925">
        <f>VLOOKUP(I925,Weather!F:K,3,)</f>
        <v>0.19</v>
      </c>
      <c r="AA925">
        <f>VLOOKUP(I925,Weather!F:K,4,)</f>
        <v>0.54</v>
      </c>
      <c r="AB925">
        <f>VLOOKUP(I925,Weather!F:K,5,)</f>
        <v>1015</v>
      </c>
      <c r="AC925">
        <f>VLOOKUP(I925,Weather!F:K,6,)</f>
        <v>5</v>
      </c>
    </row>
    <row r="926" spans="1:29" x14ac:dyDescent="0.25">
      <c r="A926" t="s">
        <v>7</v>
      </c>
      <c r="B926" t="s">
        <v>5</v>
      </c>
      <c r="C926" s="1">
        <v>42066.477777777778</v>
      </c>
      <c r="D926" s="3">
        <f t="shared" si="112"/>
        <v>2015</v>
      </c>
      <c r="E926" s="3">
        <f t="shared" si="115"/>
        <v>3</v>
      </c>
      <c r="F926" s="3">
        <f t="shared" si="116"/>
        <v>11</v>
      </c>
      <c r="G926" s="3">
        <f t="shared" si="117"/>
        <v>3</v>
      </c>
      <c r="H926" s="3" t="str">
        <f t="shared" si="118"/>
        <v>2015311</v>
      </c>
      <c r="I926" s="3" t="str">
        <f t="shared" si="119"/>
        <v>20153113</v>
      </c>
      <c r="J926">
        <v>14</v>
      </c>
      <c r="K926">
        <v>8.4</v>
      </c>
      <c r="L926" t="str">
        <f>VLOOKUP(C926,List!$A$2:$C$2089,3,)</f>
        <v>Barons Court</v>
      </c>
      <c r="M926" t="str">
        <f>VLOOKUP(C926,List!$A$2:$C$2089,2,)</f>
        <v>District</v>
      </c>
      <c r="N926" t="str">
        <f t="shared" si="113"/>
        <v>Barons Court|District</v>
      </c>
      <c r="O926">
        <f>VLOOKUP(N926,Depth!$A$2:$F$427,3,)</f>
        <v>4.5999999999999996</v>
      </c>
      <c r="P926">
        <f>VLOOKUP(N926,Depth!$A$2:$F$427,5,)</f>
        <v>101.9</v>
      </c>
      <c r="Q926">
        <f>VLOOKUP(N926,Depth!$A$2:$F$427,6,)</f>
        <v>2.7</v>
      </c>
      <c r="R926">
        <f>VLOOKUP(L926,longitude_latitude!C:J,7,)</f>
        <v>-0.21308817399999999</v>
      </c>
      <c r="S926">
        <f>VLOOKUP(L926,longitude_latitude!C:J,8,)</f>
        <v>51.489787370000002</v>
      </c>
      <c r="T926">
        <f t="shared" si="114"/>
        <v>-10.971864770321563</v>
      </c>
      <c r="U926">
        <f>VLOOKUP(M926,LINE!$A$2:$B$13,2,)</f>
        <v>5</v>
      </c>
      <c r="V926">
        <f>VLOOKUP(L926,Entry_exit!B:P,4,)</f>
        <v>12462</v>
      </c>
      <c r="W926">
        <f>2020 - VLOOKUP(L926, age!$A:$D,4,)</f>
        <v>114</v>
      </c>
      <c r="X926">
        <f>VLOOKUP(H926,'air-quality-london-time-of-day'!E:G,3,FALSE)</f>
        <v>19.100000000000001</v>
      </c>
      <c r="Y926">
        <f>VLOOKUP(I926,Weather!F:K,2,)</f>
        <v>7.4516129032258061</v>
      </c>
      <c r="Z926">
        <f>VLOOKUP(I926,Weather!F:K,3,)</f>
        <v>0.19</v>
      </c>
      <c r="AA926">
        <f>VLOOKUP(I926,Weather!F:K,4,)</f>
        <v>0.54</v>
      </c>
      <c r="AB926">
        <f>VLOOKUP(I926,Weather!F:K,5,)</f>
        <v>1015</v>
      </c>
      <c r="AC926">
        <f>VLOOKUP(I926,Weather!F:K,6,)</f>
        <v>5</v>
      </c>
    </row>
    <row r="927" spans="1:29" x14ac:dyDescent="0.25">
      <c r="A927" t="s">
        <v>7</v>
      </c>
      <c r="B927" t="s">
        <v>5</v>
      </c>
      <c r="C927" s="1">
        <v>42066.478472222225</v>
      </c>
      <c r="D927" s="3">
        <f t="shared" si="112"/>
        <v>2015</v>
      </c>
      <c r="E927" s="3">
        <f t="shared" si="115"/>
        <v>3</v>
      </c>
      <c r="F927" s="3">
        <f t="shared" si="116"/>
        <v>11</v>
      </c>
      <c r="G927" s="3">
        <f t="shared" si="117"/>
        <v>3</v>
      </c>
      <c r="H927" s="3" t="str">
        <f t="shared" si="118"/>
        <v>2015311</v>
      </c>
      <c r="I927" s="3" t="str">
        <f t="shared" si="119"/>
        <v>20153113</v>
      </c>
      <c r="J927">
        <v>14</v>
      </c>
      <c r="K927">
        <v>8.4</v>
      </c>
      <c r="L927" t="str">
        <f>VLOOKUP(C927,List!$A$2:$C$2089,3,)</f>
        <v>Barons Court</v>
      </c>
      <c r="M927" t="str">
        <f>VLOOKUP(C927,List!$A$2:$C$2089,2,)</f>
        <v>District</v>
      </c>
      <c r="N927" t="str">
        <f t="shared" si="113"/>
        <v>Barons Court|District</v>
      </c>
      <c r="O927">
        <f>VLOOKUP(N927,Depth!$A$2:$F$427,3,)</f>
        <v>4.5999999999999996</v>
      </c>
      <c r="P927">
        <f>VLOOKUP(N927,Depth!$A$2:$F$427,5,)</f>
        <v>101.9</v>
      </c>
      <c r="Q927">
        <f>VLOOKUP(N927,Depth!$A$2:$F$427,6,)</f>
        <v>2.7</v>
      </c>
      <c r="R927">
        <f>VLOOKUP(L927,longitude_latitude!C:J,7,)</f>
        <v>-0.21308817399999999</v>
      </c>
      <c r="S927">
        <f>VLOOKUP(L927,longitude_latitude!C:J,8,)</f>
        <v>51.489787370000002</v>
      </c>
      <c r="T927">
        <f t="shared" si="114"/>
        <v>-10.971864770321563</v>
      </c>
      <c r="U927">
        <f>VLOOKUP(M927,LINE!$A$2:$B$13,2,)</f>
        <v>5</v>
      </c>
      <c r="V927">
        <f>VLOOKUP(L927,Entry_exit!B:P,4,)</f>
        <v>12462</v>
      </c>
      <c r="W927">
        <f>2020 - VLOOKUP(L927, age!$A:$D,4,)</f>
        <v>114</v>
      </c>
      <c r="X927">
        <f>VLOOKUP(H927,'air-quality-london-time-of-day'!E:G,3,FALSE)</f>
        <v>19.100000000000001</v>
      </c>
      <c r="Y927">
        <f>VLOOKUP(I927,Weather!F:K,2,)</f>
        <v>7.4516129032258061</v>
      </c>
      <c r="Z927">
        <f>VLOOKUP(I927,Weather!F:K,3,)</f>
        <v>0.19</v>
      </c>
      <c r="AA927">
        <f>VLOOKUP(I927,Weather!F:K,4,)</f>
        <v>0.54</v>
      </c>
      <c r="AB927">
        <f>VLOOKUP(I927,Weather!F:K,5,)</f>
        <v>1015</v>
      </c>
      <c r="AC927">
        <f>VLOOKUP(I927,Weather!F:K,6,)</f>
        <v>5</v>
      </c>
    </row>
    <row r="928" spans="1:29" x14ac:dyDescent="0.25">
      <c r="A928" t="s">
        <v>7</v>
      </c>
      <c r="B928" t="s">
        <v>5</v>
      </c>
      <c r="C928" s="1">
        <v>42066.479166666664</v>
      </c>
      <c r="D928" s="3">
        <f t="shared" si="112"/>
        <v>2015</v>
      </c>
      <c r="E928" s="3">
        <f t="shared" si="115"/>
        <v>3</v>
      </c>
      <c r="F928" s="3">
        <f t="shared" si="116"/>
        <v>11</v>
      </c>
      <c r="G928" s="3">
        <f t="shared" si="117"/>
        <v>3</v>
      </c>
      <c r="H928" s="3" t="str">
        <f t="shared" si="118"/>
        <v>2015311</v>
      </c>
      <c r="I928" s="3" t="str">
        <f t="shared" si="119"/>
        <v>20153113</v>
      </c>
      <c r="J928">
        <v>7</v>
      </c>
      <c r="K928">
        <v>4.2</v>
      </c>
      <c r="L928" t="str">
        <f>VLOOKUP(C928,List!$A$2:$C$2089,3,)</f>
        <v>Barons Court</v>
      </c>
      <c r="M928" t="str">
        <f>VLOOKUP(C928,List!$A$2:$C$2089,2,)</f>
        <v>District</v>
      </c>
      <c r="N928" t="str">
        <f t="shared" si="113"/>
        <v>Barons Court|District</v>
      </c>
      <c r="O928">
        <f>VLOOKUP(N928,Depth!$A$2:$F$427,3,)</f>
        <v>4.5999999999999996</v>
      </c>
      <c r="P928">
        <f>VLOOKUP(N928,Depth!$A$2:$F$427,5,)</f>
        <v>101.9</v>
      </c>
      <c r="Q928">
        <f>VLOOKUP(N928,Depth!$A$2:$F$427,6,)</f>
        <v>2.7</v>
      </c>
      <c r="R928">
        <f>VLOOKUP(L928,longitude_latitude!C:J,7,)</f>
        <v>-0.21308817399999999</v>
      </c>
      <c r="S928">
        <f>VLOOKUP(L928,longitude_latitude!C:J,8,)</f>
        <v>51.489787370000002</v>
      </c>
      <c r="T928">
        <f t="shared" si="114"/>
        <v>-10.971864770321563</v>
      </c>
      <c r="U928">
        <f>VLOOKUP(M928,LINE!$A$2:$B$13,2,)</f>
        <v>5</v>
      </c>
      <c r="V928">
        <f>VLOOKUP(L928,Entry_exit!B:P,4,)</f>
        <v>12462</v>
      </c>
      <c r="W928">
        <f>2020 - VLOOKUP(L928, age!$A:$D,4,)</f>
        <v>114</v>
      </c>
      <c r="X928">
        <f>VLOOKUP(H928,'air-quality-london-time-of-day'!E:G,3,FALSE)</f>
        <v>19.100000000000001</v>
      </c>
      <c r="Y928">
        <f>VLOOKUP(I928,Weather!F:K,2,)</f>
        <v>7.4516129032258061</v>
      </c>
      <c r="Z928">
        <f>VLOOKUP(I928,Weather!F:K,3,)</f>
        <v>0.19</v>
      </c>
      <c r="AA928">
        <f>VLOOKUP(I928,Weather!F:K,4,)</f>
        <v>0.54</v>
      </c>
      <c r="AB928">
        <f>VLOOKUP(I928,Weather!F:K,5,)</f>
        <v>1015</v>
      </c>
      <c r="AC928">
        <f>VLOOKUP(I928,Weather!F:K,6,)</f>
        <v>5</v>
      </c>
    </row>
    <row r="929" spans="1:29" x14ac:dyDescent="0.25">
      <c r="A929" t="s">
        <v>7</v>
      </c>
      <c r="B929" t="s">
        <v>5</v>
      </c>
      <c r="C929" s="1">
        <v>42066.479861111111</v>
      </c>
      <c r="D929" s="3">
        <f t="shared" si="112"/>
        <v>2015</v>
      </c>
      <c r="E929" s="3">
        <f t="shared" si="115"/>
        <v>3</v>
      </c>
      <c r="F929" s="3">
        <f t="shared" si="116"/>
        <v>11</v>
      </c>
      <c r="G929" s="3">
        <f t="shared" si="117"/>
        <v>3</v>
      </c>
      <c r="H929" s="3" t="str">
        <f t="shared" si="118"/>
        <v>2015311</v>
      </c>
      <c r="I929" s="3" t="str">
        <f t="shared" si="119"/>
        <v>20153113</v>
      </c>
      <c r="J929">
        <v>5</v>
      </c>
      <c r="K929">
        <v>3</v>
      </c>
      <c r="L929" t="str">
        <f>VLOOKUP(C929,List!$A$2:$C$2089,3,)</f>
        <v>Hammersmith</v>
      </c>
      <c r="M929" t="str">
        <f>VLOOKUP(C929,List!$A$2:$C$2089,2,)</f>
        <v>District</v>
      </c>
      <c r="N929" t="str">
        <f t="shared" si="113"/>
        <v>Hammersmith|District</v>
      </c>
      <c r="O929">
        <f>VLOOKUP(N929,Depth!$A$2:$F$427,3,)</f>
        <v>5</v>
      </c>
      <c r="P929">
        <f>VLOOKUP(N929,Depth!$A$2:$F$427,5,)</f>
        <v>100.4</v>
      </c>
      <c r="Q929">
        <f>VLOOKUP(N929,Depth!$A$2:$F$427,6,)</f>
        <v>4.5999999999999996</v>
      </c>
      <c r="R929">
        <f>VLOOKUP(L929,longitude_latitude!C:J,7,)</f>
        <v>-0.22333450699999999</v>
      </c>
      <c r="S929">
        <f>VLOOKUP(L929,longitude_latitude!C:J,8,)</f>
        <v>51.493273559999999</v>
      </c>
      <c r="T929">
        <f t="shared" si="114"/>
        <v>-11.500224864338733</v>
      </c>
      <c r="U929">
        <f>VLOOKUP(M929,LINE!$A$2:$B$13,2,)</f>
        <v>5</v>
      </c>
      <c r="V929">
        <f>VLOOKUP(L929,Entry_exit!B:P,4,)</f>
        <v>46414</v>
      </c>
      <c r="W929">
        <f>2020 - VLOOKUP(L929, age!$A:$D,4,)</f>
        <v>156</v>
      </c>
      <c r="X929">
        <f>VLOOKUP(H929,'air-quality-london-time-of-day'!E:G,3,FALSE)</f>
        <v>19.100000000000001</v>
      </c>
      <c r="Y929">
        <f>VLOOKUP(I929,Weather!F:K,2,)</f>
        <v>7.4516129032258061</v>
      </c>
      <c r="Z929">
        <f>VLOOKUP(I929,Weather!F:K,3,)</f>
        <v>0.19</v>
      </c>
      <c r="AA929">
        <f>VLOOKUP(I929,Weather!F:K,4,)</f>
        <v>0.54</v>
      </c>
      <c r="AB929">
        <f>VLOOKUP(I929,Weather!F:K,5,)</f>
        <v>1015</v>
      </c>
      <c r="AC929">
        <f>VLOOKUP(I929,Weather!F:K,6,)</f>
        <v>5</v>
      </c>
    </row>
    <row r="930" spans="1:29" x14ac:dyDescent="0.25">
      <c r="A930" t="s">
        <v>7</v>
      </c>
      <c r="B930" t="s">
        <v>5</v>
      </c>
      <c r="C930" s="1">
        <v>42066.480555555558</v>
      </c>
      <c r="D930" s="3">
        <f t="shared" si="112"/>
        <v>2015</v>
      </c>
      <c r="E930" s="3">
        <f t="shared" si="115"/>
        <v>3</v>
      </c>
      <c r="F930" s="3">
        <f t="shared" si="116"/>
        <v>11</v>
      </c>
      <c r="G930" s="3">
        <f t="shared" si="117"/>
        <v>3</v>
      </c>
      <c r="H930" s="3" t="str">
        <f t="shared" si="118"/>
        <v>2015311</v>
      </c>
      <c r="I930" s="3" t="str">
        <f t="shared" si="119"/>
        <v>20153113</v>
      </c>
      <c r="J930">
        <v>5</v>
      </c>
      <c r="K930">
        <v>3</v>
      </c>
      <c r="L930" t="str">
        <f>VLOOKUP(C930,List!$A$2:$C$2089,3,)</f>
        <v>Hammersmith</v>
      </c>
      <c r="M930" t="str">
        <f>VLOOKUP(C930,List!$A$2:$C$2089,2,)</f>
        <v>District</v>
      </c>
      <c r="N930" t="str">
        <f t="shared" si="113"/>
        <v>Hammersmith|District</v>
      </c>
      <c r="O930">
        <f>VLOOKUP(N930,Depth!$A$2:$F$427,3,)</f>
        <v>5</v>
      </c>
      <c r="P930">
        <f>VLOOKUP(N930,Depth!$A$2:$F$427,5,)</f>
        <v>100.4</v>
      </c>
      <c r="Q930">
        <f>VLOOKUP(N930,Depth!$A$2:$F$427,6,)</f>
        <v>4.5999999999999996</v>
      </c>
      <c r="R930">
        <f>VLOOKUP(L930,longitude_latitude!C:J,7,)</f>
        <v>-0.22333450699999999</v>
      </c>
      <c r="S930">
        <f>VLOOKUP(L930,longitude_latitude!C:J,8,)</f>
        <v>51.493273559999999</v>
      </c>
      <c r="T930">
        <f t="shared" si="114"/>
        <v>-11.500224864338733</v>
      </c>
      <c r="U930">
        <f>VLOOKUP(M930,LINE!$A$2:$B$13,2,)</f>
        <v>5</v>
      </c>
      <c r="V930">
        <f>VLOOKUP(L930,Entry_exit!B:P,4,)</f>
        <v>46414</v>
      </c>
      <c r="W930">
        <f>2020 - VLOOKUP(L930, age!$A:$D,4,)</f>
        <v>156</v>
      </c>
      <c r="X930">
        <f>VLOOKUP(H930,'air-quality-london-time-of-day'!E:G,3,FALSE)</f>
        <v>19.100000000000001</v>
      </c>
      <c r="Y930">
        <f>VLOOKUP(I930,Weather!F:K,2,)</f>
        <v>7.4516129032258061</v>
      </c>
      <c r="Z930">
        <f>VLOOKUP(I930,Weather!F:K,3,)</f>
        <v>0.19</v>
      </c>
      <c r="AA930">
        <f>VLOOKUP(I930,Weather!F:K,4,)</f>
        <v>0.54</v>
      </c>
      <c r="AB930">
        <f>VLOOKUP(I930,Weather!F:K,5,)</f>
        <v>1015</v>
      </c>
      <c r="AC930">
        <f>VLOOKUP(I930,Weather!F:K,6,)</f>
        <v>5</v>
      </c>
    </row>
    <row r="931" spans="1:29" x14ac:dyDescent="0.25">
      <c r="A931" t="s">
        <v>7</v>
      </c>
      <c r="B931" t="s">
        <v>5</v>
      </c>
      <c r="C931" s="1">
        <v>42066.481249999997</v>
      </c>
      <c r="D931" s="3">
        <f t="shared" si="112"/>
        <v>2015</v>
      </c>
      <c r="E931" s="3">
        <f t="shared" si="115"/>
        <v>3</v>
      </c>
      <c r="F931" s="3">
        <f t="shared" si="116"/>
        <v>11</v>
      </c>
      <c r="G931" s="3">
        <f t="shared" si="117"/>
        <v>3</v>
      </c>
      <c r="H931" s="3" t="str">
        <f t="shared" si="118"/>
        <v>2015311</v>
      </c>
      <c r="I931" s="3" t="str">
        <f t="shared" si="119"/>
        <v>20153113</v>
      </c>
      <c r="J931">
        <v>5</v>
      </c>
      <c r="K931">
        <v>3</v>
      </c>
      <c r="L931" t="str">
        <f>VLOOKUP(C931,List!$A$2:$C$2089,3,)</f>
        <v>Ravenscourt Park</v>
      </c>
      <c r="M931" t="str">
        <f>VLOOKUP(C931,List!$A$2:$C$2089,2,)</f>
        <v>District</v>
      </c>
      <c r="N931" t="str">
        <f t="shared" si="113"/>
        <v>Ravenscourt Park|District</v>
      </c>
      <c r="O931">
        <f>VLOOKUP(N931,Depth!$A$2:$F$427,3,)</f>
        <v>5</v>
      </c>
      <c r="P931">
        <f>VLOOKUP(N931,Depth!$A$2:$F$427,5,)</f>
        <v>111</v>
      </c>
      <c r="Q931">
        <f>VLOOKUP(N931,Depth!$A$2:$F$427,6,)</f>
        <v>-6</v>
      </c>
      <c r="R931">
        <f>VLOOKUP(L931,longitude_latitude!C:J,7,)</f>
        <v>-0.23418172400000001</v>
      </c>
      <c r="S931">
        <f>VLOOKUP(L931,longitude_latitude!C:J,8,)</f>
        <v>51.493657519999999</v>
      </c>
      <c r="T931">
        <f t="shared" si="114"/>
        <v>-12.058873493099165</v>
      </c>
      <c r="U931">
        <f>VLOOKUP(M931,LINE!$A$2:$B$13,2,)</f>
        <v>5</v>
      </c>
      <c r="V931">
        <f>VLOOKUP(L931,Entry_exit!B:P,4,)</f>
        <v>5268</v>
      </c>
      <c r="W931">
        <f>2020 - VLOOKUP(L931, age!$A:$D,4,)</f>
        <v>143</v>
      </c>
      <c r="X931">
        <f>VLOOKUP(H931,'air-quality-london-time-of-day'!E:G,3,FALSE)</f>
        <v>19.100000000000001</v>
      </c>
      <c r="Y931">
        <f>VLOOKUP(I931,Weather!F:K,2,)</f>
        <v>7.4516129032258061</v>
      </c>
      <c r="Z931">
        <f>VLOOKUP(I931,Weather!F:K,3,)</f>
        <v>0.19</v>
      </c>
      <c r="AA931">
        <f>VLOOKUP(I931,Weather!F:K,4,)</f>
        <v>0.54</v>
      </c>
      <c r="AB931">
        <f>VLOOKUP(I931,Weather!F:K,5,)</f>
        <v>1015</v>
      </c>
      <c r="AC931">
        <f>VLOOKUP(I931,Weather!F:K,6,)</f>
        <v>5</v>
      </c>
    </row>
    <row r="932" spans="1:29" x14ac:dyDescent="0.25">
      <c r="A932" t="s">
        <v>7</v>
      </c>
      <c r="B932" t="s">
        <v>5</v>
      </c>
      <c r="C932" s="1">
        <v>42066.481944444444</v>
      </c>
      <c r="D932" s="3">
        <f t="shared" si="112"/>
        <v>2015</v>
      </c>
      <c r="E932" s="3">
        <f t="shared" si="115"/>
        <v>3</v>
      </c>
      <c r="F932" s="3">
        <f t="shared" si="116"/>
        <v>11</v>
      </c>
      <c r="G932" s="3">
        <f t="shared" si="117"/>
        <v>3</v>
      </c>
      <c r="H932" s="3" t="str">
        <f t="shared" si="118"/>
        <v>2015311</v>
      </c>
      <c r="I932" s="3" t="str">
        <f t="shared" si="119"/>
        <v>20153113</v>
      </c>
      <c r="J932">
        <v>4</v>
      </c>
      <c r="K932">
        <v>2.4</v>
      </c>
      <c r="L932" t="str">
        <f>VLOOKUP(C932,List!$A$2:$C$2089,3,)</f>
        <v>Ravenscourt Park</v>
      </c>
      <c r="M932" t="str">
        <f>VLOOKUP(C932,List!$A$2:$C$2089,2,)</f>
        <v>District</v>
      </c>
      <c r="N932" t="str">
        <f t="shared" si="113"/>
        <v>Ravenscourt Park|District</v>
      </c>
      <c r="O932">
        <f>VLOOKUP(N932,Depth!$A$2:$F$427,3,)</f>
        <v>5</v>
      </c>
      <c r="P932">
        <f>VLOOKUP(N932,Depth!$A$2:$F$427,5,)</f>
        <v>111</v>
      </c>
      <c r="Q932">
        <f>VLOOKUP(N932,Depth!$A$2:$F$427,6,)</f>
        <v>-6</v>
      </c>
      <c r="R932">
        <f>VLOOKUP(L932,longitude_latitude!C:J,7,)</f>
        <v>-0.23418172400000001</v>
      </c>
      <c r="S932">
        <f>VLOOKUP(L932,longitude_latitude!C:J,8,)</f>
        <v>51.493657519999999</v>
      </c>
      <c r="T932">
        <f t="shared" si="114"/>
        <v>-12.058873493099165</v>
      </c>
      <c r="U932">
        <f>VLOOKUP(M932,LINE!$A$2:$B$13,2,)</f>
        <v>5</v>
      </c>
      <c r="V932">
        <f>VLOOKUP(L932,Entry_exit!B:P,4,)</f>
        <v>5268</v>
      </c>
      <c r="W932">
        <f>2020 - VLOOKUP(L932, age!$A:$D,4,)</f>
        <v>143</v>
      </c>
      <c r="X932">
        <f>VLOOKUP(H932,'air-quality-london-time-of-day'!E:G,3,FALSE)</f>
        <v>19.100000000000001</v>
      </c>
      <c r="Y932">
        <f>VLOOKUP(I932,Weather!F:K,2,)</f>
        <v>7.4516129032258061</v>
      </c>
      <c r="Z932">
        <f>VLOOKUP(I932,Weather!F:K,3,)</f>
        <v>0.19</v>
      </c>
      <c r="AA932">
        <f>VLOOKUP(I932,Weather!F:K,4,)</f>
        <v>0.54</v>
      </c>
      <c r="AB932">
        <f>VLOOKUP(I932,Weather!F:K,5,)</f>
        <v>1015</v>
      </c>
      <c r="AC932">
        <f>VLOOKUP(I932,Weather!F:K,6,)</f>
        <v>5</v>
      </c>
    </row>
    <row r="933" spans="1:29" x14ac:dyDescent="0.25">
      <c r="A933" t="s">
        <v>7</v>
      </c>
      <c r="B933" t="s">
        <v>5</v>
      </c>
      <c r="C933" s="1">
        <v>42066.482638888891</v>
      </c>
      <c r="D933" s="3">
        <f t="shared" si="112"/>
        <v>2015</v>
      </c>
      <c r="E933" s="3">
        <f t="shared" si="115"/>
        <v>3</v>
      </c>
      <c r="F933" s="3">
        <f t="shared" si="116"/>
        <v>11</v>
      </c>
      <c r="G933" s="3">
        <f t="shared" si="117"/>
        <v>3</v>
      </c>
      <c r="H933" s="3" t="str">
        <f t="shared" si="118"/>
        <v>2015311</v>
      </c>
      <c r="I933" s="3" t="str">
        <f t="shared" si="119"/>
        <v>20153113</v>
      </c>
      <c r="J933">
        <v>3</v>
      </c>
      <c r="K933">
        <v>1.8</v>
      </c>
      <c r="L933" t="str">
        <f>VLOOKUP(C933,List!$A$2:$C$2089,3,)</f>
        <v>Stamford Brook</v>
      </c>
      <c r="M933" t="str">
        <f>VLOOKUP(C933,List!$A$2:$C$2089,2,)</f>
        <v>District</v>
      </c>
      <c r="N933" t="str">
        <f t="shared" si="113"/>
        <v>Stamford Brook|District</v>
      </c>
      <c r="O933">
        <f>VLOOKUP(N933,Depth!$A$2:$F$427,3,)</f>
        <v>5</v>
      </c>
      <c r="P933">
        <f>VLOOKUP(N933,Depth!$A$2:$F$427,5,)</f>
        <v>111.4</v>
      </c>
      <c r="Q933">
        <f>VLOOKUP(N933,Depth!$A$2:$F$427,6,)</f>
        <v>-6.4</v>
      </c>
      <c r="R933">
        <f>VLOOKUP(L933,longitude_latitude!C:J,7,)</f>
        <v>-0.24440872599999999</v>
      </c>
      <c r="S933">
        <f>VLOOKUP(L933,longitude_latitude!C:J,8,)</f>
        <v>51.494408139999997</v>
      </c>
      <c r="T933">
        <f t="shared" si="114"/>
        <v>-12.585682689621429</v>
      </c>
      <c r="U933">
        <f>VLOOKUP(M933,LINE!$A$2:$B$13,2,)</f>
        <v>5</v>
      </c>
      <c r="V933">
        <f>VLOOKUP(L933,Entry_exit!B:P,4,)</f>
        <v>4505</v>
      </c>
      <c r="W933">
        <f>2020 - VLOOKUP(L933, age!$A:$D,4,)</f>
        <v>108</v>
      </c>
      <c r="X933">
        <f>VLOOKUP(H933,'air-quality-london-time-of-day'!E:G,3,FALSE)</f>
        <v>19.100000000000001</v>
      </c>
      <c r="Y933">
        <f>VLOOKUP(I933,Weather!F:K,2,)</f>
        <v>7.4516129032258061</v>
      </c>
      <c r="Z933">
        <f>VLOOKUP(I933,Weather!F:K,3,)</f>
        <v>0.19</v>
      </c>
      <c r="AA933">
        <f>VLOOKUP(I933,Weather!F:K,4,)</f>
        <v>0.54</v>
      </c>
      <c r="AB933">
        <f>VLOOKUP(I933,Weather!F:K,5,)</f>
        <v>1015</v>
      </c>
      <c r="AC933">
        <f>VLOOKUP(I933,Weather!F:K,6,)</f>
        <v>5</v>
      </c>
    </row>
    <row r="934" spans="1:29" x14ac:dyDescent="0.25">
      <c r="A934" t="s">
        <v>7</v>
      </c>
      <c r="B934" t="s">
        <v>5</v>
      </c>
      <c r="C934" s="1">
        <v>42066.48333333333</v>
      </c>
      <c r="D934" s="3">
        <f t="shared" si="112"/>
        <v>2015</v>
      </c>
      <c r="E934" s="3">
        <f t="shared" si="115"/>
        <v>3</v>
      </c>
      <c r="F934" s="3">
        <f t="shared" si="116"/>
        <v>11</v>
      </c>
      <c r="G934" s="3">
        <f t="shared" si="117"/>
        <v>3</v>
      </c>
      <c r="H934" s="3" t="str">
        <f t="shared" si="118"/>
        <v>2015311</v>
      </c>
      <c r="I934" s="3" t="str">
        <f t="shared" si="119"/>
        <v>20153113</v>
      </c>
      <c r="J934">
        <v>3</v>
      </c>
      <c r="K934">
        <v>1.8</v>
      </c>
      <c r="L934" t="str">
        <f>VLOOKUP(C934,List!$A$2:$C$2089,3,)</f>
        <v>Turnham Green</v>
      </c>
      <c r="M934" t="str">
        <f>VLOOKUP(C934,List!$A$2:$C$2089,2,)</f>
        <v>District</v>
      </c>
      <c r="N934" t="str">
        <f t="shared" si="113"/>
        <v>Turnham Green|District</v>
      </c>
      <c r="O934">
        <f>VLOOKUP(N934,Depth!$A$2:$F$427,3,)</f>
        <v>5</v>
      </c>
      <c r="P934">
        <f>VLOOKUP(N934,Depth!$A$2:$F$427,5,)</f>
        <v>110.9</v>
      </c>
      <c r="Q934">
        <f>VLOOKUP(N934,Depth!$A$2:$F$427,6,)</f>
        <v>-5.9</v>
      </c>
      <c r="R934">
        <f>VLOOKUP(L934,longitude_latitude!C:J,7,)</f>
        <v>-0.25295880300000001</v>
      </c>
      <c r="S934">
        <f>VLOOKUP(L934,longitude_latitude!C:J,8,)</f>
        <v>51.494447999999998</v>
      </c>
      <c r="T934">
        <f t="shared" si="114"/>
        <v>-13.025973927225744</v>
      </c>
      <c r="U934">
        <f>VLOOKUP(M934,LINE!$A$2:$B$13,2,)</f>
        <v>5</v>
      </c>
      <c r="V934">
        <f>VLOOKUP(L934,Entry_exit!B:P,4,)</f>
        <v>10146</v>
      </c>
      <c r="W934">
        <f>2020 - VLOOKUP(L934, age!$A:$D,4,)</f>
        <v>143</v>
      </c>
      <c r="X934">
        <f>VLOOKUP(H934,'air-quality-london-time-of-day'!E:G,3,FALSE)</f>
        <v>19.100000000000001</v>
      </c>
      <c r="Y934">
        <f>VLOOKUP(I934,Weather!F:K,2,)</f>
        <v>7.4516129032258061</v>
      </c>
      <c r="Z934">
        <f>VLOOKUP(I934,Weather!F:K,3,)</f>
        <v>0.19</v>
      </c>
      <c r="AA934">
        <f>VLOOKUP(I934,Weather!F:K,4,)</f>
        <v>0.54</v>
      </c>
      <c r="AB934">
        <f>VLOOKUP(I934,Weather!F:K,5,)</f>
        <v>1015</v>
      </c>
      <c r="AC934">
        <f>VLOOKUP(I934,Weather!F:K,6,)</f>
        <v>5</v>
      </c>
    </row>
    <row r="935" spans="1:29" x14ac:dyDescent="0.25">
      <c r="A935" t="s">
        <v>7</v>
      </c>
      <c r="B935" t="s">
        <v>5</v>
      </c>
      <c r="C935" s="1">
        <v>42066.484027777777</v>
      </c>
      <c r="D935" s="3">
        <f t="shared" si="112"/>
        <v>2015</v>
      </c>
      <c r="E935" s="3">
        <f t="shared" si="115"/>
        <v>3</v>
      </c>
      <c r="F935" s="3">
        <f t="shared" si="116"/>
        <v>11</v>
      </c>
      <c r="G935" s="3">
        <f t="shared" si="117"/>
        <v>3</v>
      </c>
      <c r="H935" s="3" t="str">
        <f t="shared" si="118"/>
        <v>2015311</v>
      </c>
      <c r="I935" s="3" t="str">
        <f t="shared" si="119"/>
        <v>20153113</v>
      </c>
      <c r="J935">
        <v>3</v>
      </c>
      <c r="K935">
        <v>1.8</v>
      </c>
      <c r="L935" t="str">
        <f>VLOOKUP(C935,List!$A$2:$C$2089,3,)</f>
        <v>Turnham Green</v>
      </c>
      <c r="M935" t="str">
        <f>VLOOKUP(C935,List!$A$2:$C$2089,2,)</f>
        <v>District</v>
      </c>
      <c r="N935" t="str">
        <f t="shared" si="113"/>
        <v>Turnham Green|District</v>
      </c>
      <c r="O935">
        <f>VLOOKUP(N935,Depth!$A$2:$F$427,3,)</f>
        <v>5</v>
      </c>
      <c r="P935">
        <f>VLOOKUP(N935,Depth!$A$2:$F$427,5,)</f>
        <v>110.9</v>
      </c>
      <c r="Q935">
        <f>VLOOKUP(N935,Depth!$A$2:$F$427,6,)</f>
        <v>-5.9</v>
      </c>
      <c r="R935">
        <f>VLOOKUP(L935,longitude_latitude!C:J,7,)</f>
        <v>-0.25295880300000001</v>
      </c>
      <c r="S935">
        <f>VLOOKUP(L935,longitude_latitude!C:J,8,)</f>
        <v>51.494447999999998</v>
      </c>
      <c r="T935">
        <f t="shared" si="114"/>
        <v>-13.025973927225744</v>
      </c>
      <c r="U935">
        <f>VLOOKUP(M935,LINE!$A$2:$B$13,2,)</f>
        <v>5</v>
      </c>
      <c r="V935">
        <f>VLOOKUP(L935,Entry_exit!B:P,4,)</f>
        <v>10146</v>
      </c>
      <c r="W935">
        <f>2020 - VLOOKUP(L935, age!$A:$D,4,)</f>
        <v>143</v>
      </c>
      <c r="X935">
        <f>VLOOKUP(H935,'air-quality-london-time-of-day'!E:G,3,FALSE)</f>
        <v>19.100000000000001</v>
      </c>
      <c r="Y935">
        <f>VLOOKUP(I935,Weather!F:K,2,)</f>
        <v>7.4516129032258061</v>
      </c>
      <c r="Z935">
        <f>VLOOKUP(I935,Weather!F:K,3,)</f>
        <v>0.19</v>
      </c>
      <c r="AA935">
        <f>VLOOKUP(I935,Weather!F:K,4,)</f>
        <v>0.54</v>
      </c>
      <c r="AB935">
        <f>VLOOKUP(I935,Weather!F:K,5,)</f>
        <v>1015</v>
      </c>
      <c r="AC935">
        <f>VLOOKUP(I935,Weather!F:K,6,)</f>
        <v>5</v>
      </c>
    </row>
    <row r="936" spans="1:29" x14ac:dyDescent="0.25">
      <c r="A936" t="s">
        <v>7</v>
      </c>
      <c r="B936" t="s">
        <v>5</v>
      </c>
      <c r="C936" s="1">
        <v>42066.484722222223</v>
      </c>
      <c r="D936" s="3">
        <f t="shared" si="112"/>
        <v>2015</v>
      </c>
      <c r="E936" s="3">
        <f t="shared" si="115"/>
        <v>3</v>
      </c>
      <c r="F936" s="3">
        <f t="shared" si="116"/>
        <v>11</v>
      </c>
      <c r="G936" s="3">
        <f t="shared" si="117"/>
        <v>3</v>
      </c>
      <c r="H936" s="3" t="str">
        <f t="shared" si="118"/>
        <v>2015311</v>
      </c>
      <c r="I936" s="3" t="str">
        <f t="shared" si="119"/>
        <v>20153113</v>
      </c>
      <c r="J936">
        <v>5</v>
      </c>
      <c r="K936">
        <v>3</v>
      </c>
      <c r="L936" t="str">
        <f>VLOOKUP(C936,List!$A$2:$C$2089,3,)</f>
        <v>Chiswick Park</v>
      </c>
      <c r="M936" t="str">
        <f>VLOOKUP(C936,List!$A$2:$C$2089,2,)</f>
        <v>District</v>
      </c>
      <c r="N936" t="str">
        <f t="shared" si="113"/>
        <v>Chiswick Park|District</v>
      </c>
      <c r="O936">
        <f>VLOOKUP(N936,Depth!$A$2:$F$427,3,)</f>
        <v>10</v>
      </c>
      <c r="P936">
        <f>VLOOKUP(N936,Depth!$A$2:$F$427,5,)</f>
        <v>113</v>
      </c>
      <c r="Q936">
        <f>VLOOKUP(N936,Depth!$A$2:$F$427,6,)</f>
        <v>-3</v>
      </c>
      <c r="R936">
        <f>VLOOKUP(L936,longitude_latitude!C:J,7,)</f>
        <v>-0.26698160599999998</v>
      </c>
      <c r="S936">
        <f>VLOOKUP(L936,longitude_latitude!C:J,8,)</f>
        <v>51.494157850000001</v>
      </c>
      <c r="T936">
        <f t="shared" si="114"/>
        <v>-13.747992962410507</v>
      </c>
      <c r="U936">
        <f>VLOOKUP(M936,LINE!$A$2:$B$13,2,)</f>
        <v>5</v>
      </c>
      <c r="V936">
        <f>VLOOKUP(L936,Entry_exit!B:P,4,)</f>
        <v>3252</v>
      </c>
      <c r="W936">
        <f>2020 - VLOOKUP(L936, age!$A:$D,4,)</f>
        <v>141</v>
      </c>
      <c r="X936">
        <f>VLOOKUP(H936,'air-quality-london-time-of-day'!E:G,3,FALSE)</f>
        <v>19.100000000000001</v>
      </c>
      <c r="Y936">
        <f>VLOOKUP(I936,Weather!F:K,2,)</f>
        <v>7.4516129032258061</v>
      </c>
      <c r="Z936">
        <f>VLOOKUP(I936,Weather!F:K,3,)</f>
        <v>0.19</v>
      </c>
      <c r="AA936">
        <f>VLOOKUP(I936,Weather!F:K,4,)</f>
        <v>0.54</v>
      </c>
      <c r="AB936">
        <f>VLOOKUP(I936,Weather!F:K,5,)</f>
        <v>1015</v>
      </c>
      <c r="AC936">
        <f>VLOOKUP(I936,Weather!F:K,6,)</f>
        <v>5</v>
      </c>
    </row>
    <row r="937" spans="1:29" x14ac:dyDescent="0.25">
      <c r="A937" t="s">
        <v>7</v>
      </c>
      <c r="B937" t="s">
        <v>5</v>
      </c>
      <c r="C937" s="1">
        <v>42066.48541666667</v>
      </c>
      <c r="D937" s="3">
        <f t="shared" si="112"/>
        <v>2015</v>
      </c>
      <c r="E937" s="3">
        <f t="shared" si="115"/>
        <v>3</v>
      </c>
      <c r="F937" s="3">
        <f t="shared" si="116"/>
        <v>11</v>
      </c>
      <c r="G937" s="3">
        <f t="shared" si="117"/>
        <v>3</v>
      </c>
      <c r="H937" s="3" t="str">
        <f t="shared" si="118"/>
        <v>2015311</v>
      </c>
      <c r="I937" s="3" t="str">
        <f t="shared" si="119"/>
        <v>20153113</v>
      </c>
      <c r="J937">
        <v>3</v>
      </c>
      <c r="K937">
        <v>1.8</v>
      </c>
      <c r="L937" t="str">
        <f>VLOOKUP(C937,List!$A$2:$C$2089,3,)</f>
        <v>Chiswick Park</v>
      </c>
      <c r="M937" t="str">
        <f>VLOOKUP(C937,List!$A$2:$C$2089,2,)</f>
        <v>District</v>
      </c>
      <c r="N937" t="str">
        <f t="shared" si="113"/>
        <v>Chiswick Park|District</v>
      </c>
      <c r="O937">
        <f>VLOOKUP(N937,Depth!$A$2:$F$427,3,)</f>
        <v>10</v>
      </c>
      <c r="P937">
        <f>VLOOKUP(N937,Depth!$A$2:$F$427,5,)</f>
        <v>113</v>
      </c>
      <c r="Q937">
        <f>VLOOKUP(N937,Depth!$A$2:$F$427,6,)</f>
        <v>-3</v>
      </c>
      <c r="R937">
        <f>VLOOKUP(L937,longitude_latitude!C:J,7,)</f>
        <v>-0.26698160599999998</v>
      </c>
      <c r="S937">
        <f>VLOOKUP(L937,longitude_latitude!C:J,8,)</f>
        <v>51.494157850000001</v>
      </c>
      <c r="T937">
        <f t="shared" si="114"/>
        <v>-13.747992962410507</v>
      </c>
      <c r="U937">
        <f>VLOOKUP(M937,LINE!$A$2:$B$13,2,)</f>
        <v>5</v>
      </c>
      <c r="V937">
        <f>VLOOKUP(L937,Entry_exit!B:P,4,)</f>
        <v>3252</v>
      </c>
      <c r="W937">
        <f>2020 - VLOOKUP(L937, age!$A:$D,4,)</f>
        <v>141</v>
      </c>
      <c r="X937">
        <f>VLOOKUP(H937,'air-quality-london-time-of-day'!E:G,3,FALSE)</f>
        <v>19.100000000000001</v>
      </c>
      <c r="Y937">
        <f>VLOOKUP(I937,Weather!F:K,2,)</f>
        <v>7.4516129032258061</v>
      </c>
      <c r="Z937">
        <f>VLOOKUP(I937,Weather!F:K,3,)</f>
        <v>0.19</v>
      </c>
      <c r="AA937">
        <f>VLOOKUP(I937,Weather!F:K,4,)</f>
        <v>0.54</v>
      </c>
      <c r="AB937">
        <f>VLOOKUP(I937,Weather!F:K,5,)</f>
        <v>1015</v>
      </c>
      <c r="AC937">
        <f>VLOOKUP(I937,Weather!F:K,6,)</f>
        <v>5</v>
      </c>
    </row>
    <row r="938" spans="1:29" x14ac:dyDescent="0.25">
      <c r="A938" t="s">
        <v>7</v>
      </c>
      <c r="B938" t="s">
        <v>5</v>
      </c>
      <c r="C938" s="1">
        <v>42066.486111111109</v>
      </c>
      <c r="D938" s="3">
        <f t="shared" si="112"/>
        <v>2015</v>
      </c>
      <c r="E938" s="3">
        <f t="shared" si="115"/>
        <v>3</v>
      </c>
      <c r="F938" s="3">
        <f t="shared" si="116"/>
        <v>11</v>
      </c>
      <c r="G938" s="3">
        <f t="shared" si="117"/>
        <v>3</v>
      </c>
      <c r="H938" s="3" t="str">
        <f t="shared" si="118"/>
        <v>2015311</v>
      </c>
      <c r="I938" s="3" t="str">
        <f t="shared" si="119"/>
        <v>20153113</v>
      </c>
      <c r="J938">
        <v>4</v>
      </c>
      <c r="K938">
        <v>2.4</v>
      </c>
      <c r="L938" t="str">
        <f>VLOOKUP(C938,List!$A$2:$C$2089,3,)</f>
        <v>Acton Town</v>
      </c>
      <c r="M938" t="str">
        <f>VLOOKUP(C938,List!$A$2:$C$2089,2,)</f>
        <v>District</v>
      </c>
      <c r="N938" t="str">
        <f t="shared" si="113"/>
        <v>Acton Town|District</v>
      </c>
      <c r="O938">
        <f>VLOOKUP(N938,Depth!$A$2:$F$427,3,)</f>
        <v>21</v>
      </c>
      <c r="P938">
        <f>VLOOKUP(N938,Depth!$A$2:$F$427,5,)</f>
        <v>115.5</v>
      </c>
      <c r="Q938">
        <f>VLOOKUP(N938,Depth!$A$2:$F$427,6,)</f>
        <v>5.5</v>
      </c>
      <c r="R938">
        <f>VLOOKUP(L938,longitude_latitude!C:J,7,)</f>
        <v>-0.27843282400000002</v>
      </c>
      <c r="S938">
        <f>VLOOKUP(L938,longitude_latitude!C:J,8,)</f>
        <v>51.502137019999999</v>
      </c>
      <c r="T938">
        <f t="shared" si="114"/>
        <v>-14.339885452513546</v>
      </c>
      <c r="U938">
        <f>VLOOKUP(M938,LINE!$A$2:$B$13,2,)</f>
        <v>5</v>
      </c>
      <c r="V938">
        <f>VLOOKUP(L938,Entry_exit!B:P,4,)</f>
        <v>9861</v>
      </c>
      <c r="W938">
        <f>2020 - VLOOKUP(L938, age!$A:$D,4,)</f>
        <v>141</v>
      </c>
      <c r="X938">
        <f>VLOOKUP(H938,'air-quality-london-time-of-day'!E:G,3,FALSE)</f>
        <v>19.100000000000001</v>
      </c>
      <c r="Y938">
        <f>VLOOKUP(I938,Weather!F:K,2,)</f>
        <v>7.4516129032258061</v>
      </c>
      <c r="Z938">
        <f>VLOOKUP(I938,Weather!F:K,3,)</f>
        <v>0.19</v>
      </c>
      <c r="AA938">
        <f>VLOOKUP(I938,Weather!F:K,4,)</f>
        <v>0.54</v>
      </c>
      <c r="AB938">
        <f>VLOOKUP(I938,Weather!F:K,5,)</f>
        <v>1015</v>
      </c>
      <c r="AC938">
        <f>VLOOKUP(I938,Weather!F:K,6,)</f>
        <v>5</v>
      </c>
    </row>
    <row r="939" spans="1:29" x14ac:dyDescent="0.25">
      <c r="A939" t="s">
        <v>7</v>
      </c>
      <c r="B939" t="s">
        <v>5</v>
      </c>
      <c r="C939" s="1">
        <v>42066.486805555556</v>
      </c>
      <c r="D939" s="3">
        <f t="shared" si="112"/>
        <v>2015</v>
      </c>
      <c r="E939" s="3">
        <f t="shared" si="115"/>
        <v>3</v>
      </c>
      <c r="F939" s="3">
        <f t="shared" si="116"/>
        <v>11</v>
      </c>
      <c r="G939" s="3">
        <f t="shared" si="117"/>
        <v>3</v>
      </c>
      <c r="H939" s="3" t="str">
        <f t="shared" si="118"/>
        <v>2015311</v>
      </c>
      <c r="I939" s="3" t="str">
        <f t="shared" si="119"/>
        <v>20153113</v>
      </c>
      <c r="J939">
        <v>4</v>
      </c>
      <c r="K939">
        <v>2.4</v>
      </c>
      <c r="L939" t="str">
        <f>VLOOKUP(C939,List!$A$2:$C$2089,3,)</f>
        <v>Acton Town</v>
      </c>
      <c r="M939" t="str">
        <f>VLOOKUP(C939,List!$A$2:$C$2089,2,)</f>
        <v>District</v>
      </c>
      <c r="N939" t="str">
        <f t="shared" si="113"/>
        <v>Acton Town|District</v>
      </c>
      <c r="O939">
        <f>VLOOKUP(N939,Depth!$A$2:$F$427,3,)</f>
        <v>21</v>
      </c>
      <c r="P939">
        <f>VLOOKUP(N939,Depth!$A$2:$F$427,5,)</f>
        <v>115.5</v>
      </c>
      <c r="Q939">
        <f>VLOOKUP(N939,Depth!$A$2:$F$427,6,)</f>
        <v>5.5</v>
      </c>
      <c r="R939">
        <f>VLOOKUP(L939,longitude_latitude!C:J,7,)</f>
        <v>-0.27843282400000002</v>
      </c>
      <c r="S939">
        <f>VLOOKUP(L939,longitude_latitude!C:J,8,)</f>
        <v>51.502137019999999</v>
      </c>
      <c r="T939">
        <f t="shared" si="114"/>
        <v>-14.339885452513546</v>
      </c>
      <c r="U939">
        <f>VLOOKUP(M939,LINE!$A$2:$B$13,2,)</f>
        <v>5</v>
      </c>
      <c r="V939">
        <f>VLOOKUP(L939,Entry_exit!B:P,4,)</f>
        <v>9861</v>
      </c>
      <c r="W939">
        <f>2020 - VLOOKUP(L939, age!$A:$D,4,)</f>
        <v>141</v>
      </c>
      <c r="X939">
        <f>VLOOKUP(H939,'air-quality-london-time-of-day'!E:G,3,FALSE)</f>
        <v>19.100000000000001</v>
      </c>
      <c r="Y939">
        <f>VLOOKUP(I939,Weather!F:K,2,)</f>
        <v>7.4516129032258061</v>
      </c>
      <c r="Z939">
        <f>VLOOKUP(I939,Weather!F:K,3,)</f>
        <v>0.19</v>
      </c>
      <c r="AA939">
        <f>VLOOKUP(I939,Weather!F:K,4,)</f>
        <v>0.54</v>
      </c>
      <c r="AB939">
        <f>VLOOKUP(I939,Weather!F:K,5,)</f>
        <v>1015</v>
      </c>
      <c r="AC939">
        <f>VLOOKUP(I939,Weather!F:K,6,)</f>
        <v>5</v>
      </c>
    </row>
    <row r="940" spans="1:29" x14ac:dyDescent="0.25">
      <c r="A940" t="s">
        <v>7</v>
      </c>
      <c r="B940" t="s">
        <v>5</v>
      </c>
      <c r="C940" s="1">
        <v>42066.487500000003</v>
      </c>
      <c r="D940" s="3">
        <f t="shared" si="112"/>
        <v>2015</v>
      </c>
      <c r="E940" s="3">
        <f t="shared" si="115"/>
        <v>3</v>
      </c>
      <c r="F940" s="3">
        <f t="shared" si="116"/>
        <v>11</v>
      </c>
      <c r="G940" s="3">
        <f t="shared" si="117"/>
        <v>3</v>
      </c>
      <c r="H940" s="3" t="str">
        <f t="shared" si="118"/>
        <v>2015311</v>
      </c>
      <c r="I940" s="3" t="str">
        <f t="shared" si="119"/>
        <v>20153113</v>
      </c>
      <c r="J940">
        <v>7</v>
      </c>
      <c r="K940">
        <v>4.2</v>
      </c>
      <c r="L940" t="str">
        <f>VLOOKUP(C940,List!$A$2:$C$2089,3,)</f>
        <v>Ealing Common</v>
      </c>
      <c r="M940" t="str">
        <f>VLOOKUP(C940,List!$A$2:$C$2089,2,)</f>
        <v>District</v>
      </c>
      <c r="N940" t="str">
        <f t="shared" si="113"/>
        <v>Ealing Common|District</v>
      </c>
      <c r="O940">
        <f>VLOOKUP(N940,Depth!$A$2:$F$427,3,)</f>
        <v>29</v>
      </c>
      <c r="P940">
        <f>VLOOKUP(N940,Depth!$A$2:$F$427,5,)</f>
        <v>124</v>
      </c>
      <c r="Q940">
        <f>VLOOKUP(N940,Depth!$A$2:$F$427,6,)</f>
        <v>5</v>
      </c>
      <c r="R940">
        <f>VLOOKUP(L940,longitude_latitude!C:J,7,)</f>
        <v>-0.286555479</v>
      </c>
      <c r="S940">
        <f>VLOOKUP(L940,longitude_latitude!C:J,8,)</f>
        <v>51.509035650000001</v>
      </c>
      <c r="T940">
        <f t="shared" si="114"/>
        <v>-14.760196383513827</v>
      </c>
      <c r="U940">
        <f>VLOOKUP(M940,LINE!$A$2:$B$13,2,)</f>
        <v>5</v>
      </c>
      <c r="V940">
        <f>VLOOKUP(L940,Entry_exit!B:P,4,)</f>
        <v>5467</v>
      </c>
      <c r="W940">
        <f>2020 - VLOOKUP(L940, age!$A:$D,4,)</f>
        <v>141</v>
      </c>
      <c r="X940">
        <f>VLOOKUP(H940,'air-quality-london-time-of-day'!E:G,3,FALSE)</f>
        <v>19.100000000000001</v>
      </c>
      <c r="Y940">
        <f>VLOOKUP(I940,Weather!F:K,2,)</f>
        <v>7.4516129032258061</v>
      </c>
      <c r="Z940">
        <f>VLOOKUP(I940,Weather!F:K,3,)</f>
        <v>0.19</v>
      </c>
      <c r="AA940">
        <f>VLOOKUP(I940,Weather!F:K,4,)</f>
        <v>0.54</v>
      </c>
      <c r="AB940">
        <f>VLOOKUP(I940,Weather!F:K,5,)</f>
        <v>1015</v>
      </c>
      <c r="AC940">
        <f>VLOOKUP(I940,Weather!F:K,6,)</f>
        <v>5</v>
      </c>
    </row>
    <row r="941" spans="1:29" x14ac:dyDescent="0.25">
      <c r="A941" t="s">
        <v>7</v>
      </c>
      <c r="B941" t="s">
        <v>5</v>
      </c>
      <c r="C941" s="1">
        <v>42066.488194444442</v>
      </c>
      <c r="D941" s="3">
        <f t="shared" si="112"/>
        <v>2015</v>
      </c>
      <c r="E941" s="3">
        <f t="shared" si="115"/>
        <v>3</v>
      </c>
      <c r="F941" s="3">
        <f t="shared" si="116"/>
        <v>11</v>
      </c>
      <c r="G941" s="3">
        <f t="shared" si="117"/>
        <v>3</v>
      </c>
      <c r="H941" s="3" t="str">
        <f t="shared" si="118"/>
        <v>2015311</v>
      </c>
      <c r="I941" s="3" t="str">
        <f t="shared" si="119"/>
        <v>20153113</v>
      </c>
      <c r="J941">
        <v>6</v>
      </c>
      <c r="K941">
        <v>3.6</v>
      </c>
      <c r="L941" t="str">
        <f>VLOOKUP(C941,List!$A$2:$C$2089,3,)</f>
        <v>Ealing Common</v>
      </c>
      <c r="M941" t="str">
        <f>VLOOKUP(C941,List!$A$2:$C$2089,2,)</f>
        <v>District</v>
      </c>
      <c r="N941" t="str">
        <f t="shared" si="113"/>
        <v>Ealing Common|District</v>
      </c>
      <c r="O941">
        <f>VLOOKUP(N941,Depth!$A$2:$F$427,3,)</f>
        <v>29</v>
      </c>
      <c r="P941">
        <f>VLOOKUP(N941,Depth!$A$2:$F$427,5,)</f>
        <v>124</v>
      </c>
      <c r="Q941">
        <f>VLOOKUP(N941,Depth!$A$2:$F$427,6,)</f>
        <v>5</v>
      </c>
      <c r="R941">
        <f>VLOOKUP(L941,longitude_latitude!C:J,7,)</f>
        <v>-0.286555479</v>
      </c>
      <c r="S941">
        <f>VLOOKUP(L941,longitude_latitude!C:J,8,)</f>
        <v>51.509035650000001</v>
      </c>
      <c r="T941">
        <f t="shared" si="114"/>
        <v>-14.760196383513827</v>
      </c>
      <c r="U941">
        <f>VLOOKUP(M941,LINE!$A$2:$B$13,2,)</f>
        <v>5</v>
      </c>
      <c r="V941">
        <f>VLOOKUP(L941,Entry_exit!B:P,4,)</f>
        <v>5467</v>
      </c>
      <c r="W941">
        <f>2020 - VLOOKUP(L941, age!$A:$D,4,)</f>
        <v>141</v>
      </c>
      <c r="X941">
        <f>VLOOKUP(H941,'air-quality-london-time-of-day'!E:G,3,FALSE)</f>
        <v>19.100000000000001</v>
      </c>
      <c r="Y941">
        <f>VLOOKUP(I941,Weather!F:K,2,)</f>
        <v>7.4516129032258061</v>
      </c>
      <c r="Z941">
        <f>VLOOKUP(I941,Weather!F:K,3,)</f>
        <v>0.19</v>
      </c>
      <c r="AA941">
        <f>VLOOKUP(I941,Weather!F:K,4,)</f>
        <v>0.54</v>
      </c>
      <c r="AB941">
        <f>VLOOKUP(I941,Weather!F:K,5,)</f>
        <v>1015</v>
      </c>
      <c r="AC941">
        <f>VLOOKUP(I941,Weather!F:K,6,)</f>
        <v>5</v>
      </c>
    </row>
    <row r="942" spans="1:29" x14ac:dyDescent="0.25">
      <c r="A942" t="s">
        <v>7</v>
      </c>
      <c r="B942" t="s">
        <v>5</v>
      </c>
      <c r="C942" s="1">
        <v>42066.488888888889</v>
      </c>
      <c r="D942" s="3">
        <f t="shared" si="112"/>
        <v>2015</v>
      </c>
      <c r="E942" s="3">
        <f t="shared" si="115"/>
        <v>3</v>
      </c>
      <c r="F942" s="3">
        <f t="shared" si="116"/>
        <v>11</v>
      </c>
      <c r="G942" s="3">
        <f t="shared" si="117"/>
        <v>3</v>
      </c>
      <c r="H942" s="3" t="str">
        <f t="shared" si="118"/>
        <v>2015311</v>
      </c>
      <c r="I942" s="3" t="str">
        <f t="shared" si="119"/>
        <v>20153113</v>
      </c>
      <c r="J942">
        <v>5</v>
      </c>
      <c r="K942">
        <v>3</v>
      </c>
      <c r="L942" t="str">
        <f>VLOOKUP(C942,List!$A$2:$C$2089,3,)</f>
        <v>Ealing Broadway</v>
      </c>
      <c r="M942" t="str">
        <f>VLOOKUP(C942,List!$A$2:$C$2089,2,)</f>
        <v>District</v>
      </c>
      <c r="N942" t="str">
        <f t="shared" si="113"/>
        <v>Ealing Broadway|District</v>
      </c>
      <c r="O942">
        <f>VLOOKUP(N942,Depth!$A$2:$F$427,3,)</f>
        <v>33</v>
      </c>
      <c r="P942">
        <f>VLOOKUP(N942,Depth!$A$2:$F$427,5,)</f>
        <v>127.9</v>
      </c>
      <c r="Q942">
        <f>VLOOKUP(N942,Depth!$A$2:$F$427,6,)</f>
        <v>5.0999999999999996</v>
      </c>
      <c r="R942">
        <f>VLOOKUP(L942,longitude_latitude!C:J,7,)</f>
        <v>-0.29941849700000001</v>
      </c>
      <c r="S942">
        <f>VLOOKUP(L942,longitude_latitude!C:J,8,)</f>
        <v>51.514497769999998</v>
      </c>
      <c r="T942">
        <f t="shared" si="114"/>
        <v>-15.424393496003251</v>
      </c>
      <c r="U942">
        <f>VLOOKUP(M942,LINE!$A$2:$B$13,2,)</f>
        <v>5</v>
      </c>
      <c r="V942">
        <f>VLOOKUP(L942,Entry_exit!B:P,4,)</f>
        <v>27945</v>
      </c>
      <c r="W942">
        <f>2020 - VLOOKUP(L942, age!$A:$D,4,)</f>
        <v>100</v>
      </c>
      <c r="X942">
        <f>VLOOKUP(H942,'air-quality-london-time-of-day'!E:G,3,FALSE)</f>
        <v>19.100000000000001</v>
      </c>
      <c r="Y942">
        <f>VLOOKUP(I942,Weather!F:K,2,)</f>
        <v>7.4516129032258061</v>
      </c>
      <c r="Z942">
        <f>VLOOKUP(I942,Weather!F:K,3,)</f>
        <v>0.19</v>
      </c>
      <c r="AA942">
        <f>VLOOKUP(I942,Weather!F:K,4,)</f>
        <v>0.54</v>
      </c>
      <c r="AB942">
        <f>VLOOKUP(I942,Weather!F:K,5,)</f>
        <v>1015</v>
      </c>
      <c r="AC942">
        <f>VLOOKUP(I942,Weather!F:K,6,)</f>
        <v>5</v>
      </c>
    </row>
    <row r="943" spans="1:29" x14ac:dyDescent="0.25">
      <c r="A943" t="s">
        <v>7</v>
      </c>
      <c r="B943" t="s">
        <v>5</v>
      </c>
      <c r="C943" s="1">
        <v>42066.489583333336</v>
      </c>
      <c r="D943" s="3">
        <f t="shared" si="112"/>
        <v>2015</v>
      </c>
      <c r="E943" s="3">
        <f t="shared" si="115"/>
        <v>3</v>
      </c>
      <c r="F943" s="3">
        <f t="shared" si="116"/>
        <v>11</v>
      </c>
      <c r="G943" s="3">
        <f t="shared" si="117"/>
        <v>3</v>
      </c>
      <c r="H943" s="3" t="str">
        <f t="shared" si="118"/>
        <v>2015311</v>
      </c>
      <c r="I943" s="3" t="str">
        <f t="shared" si="119"/>
        <v>20153113</v>
      </c>
      <c r="J943">
        <v>3</v>
      </c>
      <c r="K943">
        <v>1.8</v>
      </c>
      <c r="L943" t="str">
        <f>VLOOKUP(C943,List!$A$2:$C$2089,3,)</f>
        <v>Ealing Broadway</v>
      </c>
      <c r="M943" t="str">
        <f>VLOOKUP(C943,List!$A$2:$C$2089,2,)</f>
        <v>District</v>
      </c>
      <c r="N943" t="str">
        <f t="shared" si="113"/>
        <v>Ealing Broadway|District</v>
      </c>
      <c r="O943">
        <f>VLOOKUP(N943,Depth!$A$2:$F$427,3,)</f>
        <v>33</v>
      </c>
      <c r="P943">
        <f>VLOOKUP(N943,Depth!$A$2:$F$427,5,)</f>
        <v>127.9</v>
      </c>
      <c r="Q943">
        <f>VLOOKUP(N943,Depth!$A$2:$F$427,6,)</f>
        <v>5.0999999999999996</v>
      </c>
      <c r="R943">
        <f>VLOOKUP(L943,longitude_latitude!C:J,7,)</f>
        <v>-0.29941849700000001</v>
      </c>
      <c r="S943">
        <f>VLOOKUP(L943,longitude_latitude!C:J,8,)</f>
        <v>51.514497769999998</v>
      </c>
      <c r="T943">
        <f t="shared" si="114"/>
        <v>-15.424393496003251</v>
      </c>
      <c r="U943">
        <f>VLOOKUP(M943,LINE!$A$2:$B$13,2,)</f>
        <v>5</v>
      </c>
      <c r="V943">
        <f>VLOOKUP(L943,Entry_exit!B:P,4,)</f>
        <v>27945</v>
      </c>
      <c r="W943">
        <f>2020 - VLOOKUP(L943, age!$A:$D,4,)</f>
        <v>100</v>
      </c>
      <c r="X943">
        <f>VLOOKUP(H943,'air-quality-london-time-of-day'!E:G,3,FALSE)</f>
        <v>19.100000000000001</v>
      </c>
      <c r="Y943">
        <f>VLOOKUP(I943,Weather!F:K,2,)</f>
        <v>7.4516129032258061</v>
      </c>
      <c r="Z943">
        <f>VLOOKUP(I943,Weather!F:K,3,)</f>
        <v>0.19</v>
      </c>
      <c r="AA943">
        <f>VLOOKUP(I943,Weather!F:K,4,)</f>
        <v>0.54</v>
      </c>
      <c r="AB943">
        <f>VLOOKUP(I943,Weather!F:K,5,)</f>
        <v>1015</v>
      </c>
      <c r="AC943">
        <f>VLOOKUP(I943,Weather!F:K,6,)</f>
        <v>5</v>
      </c>
    </row>
    <row r="944" spans="1:29" x14ac:dyDescent="0.25">
      <c r="A944" t="s">
        <v>7</v>
      </c>
      <c r="B944" t="s">
        <v>5</v>
      </c>
      <c r="C944" s="1">
        <v>42066.490277777775</v>
      </c>
      <c r="D944" s="3">
        <f t="shared" si="112"/>
        <v>2015</v>
      </c>
      <c r="E944" s="3">
        <f t="shared" si="115"/>
        <v>3</v>
      </c>
      <c r="F944" s="3">
        <f t="shared" si="116"/>
        <v>11</v>
      </c>
      <c r="G944" s="3">
        <f t="shared" si="117"/>
        <v>3</v>
      </c>
      <c r="H944" s="3" t="str">
        <f t="shared" si="118"/>
        <v>2015311</v>
      </c>
      <c r="I944" s="3" t="str">
        <f t="shared" si="119"/>
        <v>20153113</v>
      </c>
      <c r="J944">
        <v>4</v>
      </c>
      <c r="K944">
        <v>2.4</v>
      </c>
      <c r="L944" t="str">
        <f>VLOOKUP(C944,List!$A$2:$C$2089,3,)</f>
        <v>Ealing Broadway</v>
      </c>
      <c r="M944" t="str">
        <f>VLOOKUP(C944,List!$A$2:$C$2089,2,)</f>
        <v>District</v>
      </c>
      <c r="N944" t="str">
        <f t="shared" si="113"/>
        <v>Ealing Broadway|District</v>
      </c>
      <c r="O944">
        <f>VLOOKUP(N944,Depth!$A$2:$F$427,3,)</f>
        <v>33</v>
      </c>
      <c r="P944">
        <f>VLOOKUP(N944,Depth!$A$2:$F$427,5,)</f>
        <v>127.9</v>
      </c>
      <c r="Q944">
        <f>VLOOKUP(N944,Depth!$A$2:$F$427,6,)</f>
        <v>5.0999999999999996</v>
      </c>
      <c r="R944">
        <f>VLOOKUP(L944,longitude_latitude!C:J,7,)</f>
        <v>-0.29941849700000001</v>
      </c>
      <c r="S944">
        <f>VLOOKUP(L944,longitude_latitude!C:J,8,)</f>
        <v>51.514497769999998</v>
      </c>
      <c r="T944">
        <f t="shared" si="114"/>
        <v>-15.424393496003251</v>
      </c>
      <c r="U944">
        <f>VLOOKUP(M944,LINE!$A$2:$B$13,2,)</f>
        <v>5</v>
      </c>
      <c r="V944">
        <f>VLOOKUP(L944,Entry_exit!B:P,4,)</f>
        <v>27945</v>
      </c>
      <c r="W944">
        <f>2020 - VLOOKUP(L944, age!$A:$D,4,)</f>
        <v>100</v>
      </c>
      <c r="X944">
        <f>VLOOKUP(H944,'air-quality-london-time-of-day'!E:G,3,FALSE)</f>
        <v>19.100000000000001</v>
      </c>
      <c r="Y944">
        <f>VLOOKUP(I944,Weather!F:K,2,)</f>
        <v>7.4516129032258061</v>
      </c>
      <c r="Z944">
        <f>VLOOKUP(I944,Weather!F:K,3,)</f>
        <v>0.19</v>
      </c>
      <c r="AA944">
        <f>VLOOKUP(I944,Weather!F:K,4,)</f>
        <v>0.54</v>
      </c>
      <c r="AB944">
        <f>VLOOKUP(I944,Weather!F:K,5,)</f>
        <v>1015</v>
      </c>
      <c r="AC944">
        <f>VLOOKUP(I944,Weather!F:K,6,)</f>
        <v>5</v>
      </c>
    </row>
    <row r="945" spans="1:29" x14ac:dyDescent="0.25">
      <c r="A945" t="s">
        <v>7</v>
      </c>
      <c r="B945" t="s">
        <v>5</v>
      </c>
      <c r="C945" s="1">
        <v>42066.490972222222</v>
      </c>
      <c r="D945" s="3">
        <f t="shared" si="112"/>
        <v>2015</v>
      </c>
      <c r="E945" s="3">
        <f t="shared" si="115"/>
        <v>3</v>
      </c>
      <c r="F945" s="3">
        <f t="shared" si="116"/>
        <v>11</v>
      </c>
      <c r="G945" s="3">
        <f t="shared" si="117"/>
        <v>3</v>
      </c>
      <c r="H945" s="3" t="str">
        <f t="shared" si="118"/>
        <v>2015311</v>
      </c>
      <c r="I945" s="3" t="str">
        <f t="shared" si="119"/>
        <v>20153113</v>
      </c>
      <c r="J945">
        <v>5</v>
      </c>
      <c r="K945">
        <v>3</v>
      </c>
      <c r="L945" t="str">
        <f>VLOOKUP(C945,List!$A$2:$C$2089,3,)</f>
        <v>Ealing Broadway</v>
      </c>
      <c r="M945" t="str">
        <f>VLOOKUP(C945,List!$A$2:$C$2089,2,)</f>
        <v>District</v>
      </c>
      <c r="N945" t="str">
        <f t="shared" si="113"/>
        <v>Ealing Broadway|District</v>
      </c>
      <c r="O945">
        <f>VLOOKUP(N945,Depth!$A$2:$F$427,3,)</f>
        <v>33</v>
      </c>
      <c r="P945">
        <f>VLOOKUP(N945,Depth!$A$2:$F$427,5,)</f>
        <v>127.9</v>
      </c>
      <c r="Q945">
        <f>VLOOKUP(N945,Depth!$A$2:$F$427,6,)</f>
        <v>5.0999999999999996</v>
      </c>
      <c r="R945">
        <f>VLOOKUP(L945,longitude_latitude!C:J,7,)</f>
        <v>-0.29941849700000001</v>
      </c>
      <c r="S945">
        <f>VLOOKUP(L945,longitude_latitude!C:J,8,)</f>
        <v>51.514497769999998</v>
      </c>
      <c r="T945">
        <f t="shared" si="114"/>
        <v>-15.424393496003251</v>
      </c>
      <c r="U945">
        <f>VLOOKUP(M945,LINE!$A$2:$B$13,2,)</f>
        <v>5</v>
      </c>
      <c r="V945">
        <f>VLOOKUP(L945,Entry_exit!B:P,4,)</f>
        <v>27945</v>
      </c>
      <c r="W945">
        <f>2020 - VLOOKUP(L945, age!$A:$D,4,)</f>
        <v>100</v>
      </c>
      <c r="X945">
        <f>VLOOKUP(H945,'air-quality-london-time-of-day'!E:G,3,FALSE)</f>
        <v>19.100000000000001</v>
      </c>
      <c r="Y945">
        <f>VLOOKUP(I945,Weather!F:K,2,)</f>
        <v>7.4516129032258061</v>
      </c>
      <c r="Z945">
        <f>VLOOKUP(I945,Weather!F:K,3,)</f>
        <v>0.19</v>
      </c>
      <c r="AA945">
        <f>VLOOKUP(I945,Weather!F:K,4,)</f>
        <v>0.54</v>
      </c>
      <c r="AB945">
        <f>VLOOKUP(I945,Weather!F:K,5,)</f>
        <v>1015</v>
      </c>
      <c r="AC945">
        <f>VLOOKUP(I945,Weather!F:K,6,)</f>
        <v>5</v>
      </c>
    </row>
    <row r="946" spans="1:29" x14ac:dyDescent="0.25">
      <c r="A946" t="s">
        <v>7</v>
      </c>
      <c r="B946" t="s">
        <v>5</v>
      </c>
      <c r="C946" s="1">
        <v>42066.491666666669</v>
      </c>
      <c r="D946" s="3">
        <f t="shared" si="112"/>
        <v>2015</v>
      </c>
      <c r="E946" s="3">
        <f t="shared" si="115"/>
        <v>3</v>
      </c>
      <c r="F946" s="3">
        <f t="shared" si="116"/>
        <v>11</v>
      </c>
      <c r="G946" s="3">
        <f t="shared" si="117"/>
        <v>3</v>
      </c>
      <c r="H946" s="3" t="str">
        <f t="shared" si="118"/>
        <v>2015311</v>
      </c>
      <c r="I946" s="3" t="str">
        <f t="shared" si="119"/>
        <v>20153113</v>
      </c>
      <c r="J946">
        <v>4</v>
      </c>
      <c r="K946">
        <v>2.4</v>
      </c>
      <c r="L946" t="str">
        <f>VLOOKUP(C946,List!$A$2:$C$2089,3,)</f>
        <v>Ealing Broadway</v>
      </c>
      <c r="M946" t="str">
        <f>VLOOKUP(C946,List!$A$2:$C$2089,2,)</f>
        <v>District</v>
      </c>
      <c r="N946" t="str">
        <f t="shared" si="113"/>
        <v>Ealing Broadway|District</v>
      </c>
      <c r="O946">
        <f>VLOOKUP(N946,Depth!$A$2:$F$427,3,)</f>
        <v>33</v>
      </c>
      <c r="P946">
        <f>VLOOKUP(N946,Depth!$A$2:$F$427,5,)</f>
        <v>127.9</v>
      </c>
      <c r="Q946">
        <f>VLOOKUP(N946,Depth!$A$2:$F$427,6,)</f>
        <v>5.0999999999999996</v>
      </c>
      <c r="R946">
        <f>VLOOKUP(L946,longitude_latitude!C:J,7,)</f>
        <v>-0.29941849700000001</v>
      </c>
      <c r="S946">
        <f>VLOOKUP(L946,longitude_latitude!C:J,8,)</f>
        <v>51.514497769999998</v>
      </c>
      <c r="T946">
        <f t="shared" si="114"/>
        <v>-15.424393496003251</v>
      </c>
      <c r="U946">
        <f>VLOOKUP(M946,LINE!$A$2:$B$13,2,)</f>
        <v>5</v>
      </c>
      <c r="V946">
        <f>VLOOKUP(L946,Entry_exit!B:P,4,)</f>
        <v>27945</v>
      </c>
      <c r="W946">
        <f>2020 - VLOOKUP(L946, age!$A:$D,4,)</f>
        <v>100</v>
      </c>
      <c r="X946">
        <f>VLOOKUP(H946,'air-quality-london-time-of-day'!E:G,3,FALSE)</f>
        <v>19.100000000000001</v>
      </c>
      <c r="Y946">
        <f>VLOOKUP(I946,Weather!F:K,2,)</f>
        <v>7.4516129032258061</v>
      </c>
      <c r="Z946">
        <f>VLOOKUP(I946,Weather!F:K,3,)</f>
        <v>0.19</v>
      </c>
      <c r="AA946">
        <f>VLOOKUP(I946,Weather!F:K,4,)</f>
        <v>0.54</v>
      </c>
      <c r="AB946">
        <f>VLOOKUP(I946,Weather!F:K,5,)</f>
        <v>1015</v>
      </c>
      <c r="AC946">
        <f>VLOOKUP(I946,Weather!F:K,6,)</f>
        <v>5</v>
      </c>
    </row>
    <row r="947" spans="1:29" x14ac:dyDescent="0.25">
      <c r="A947" t="s">
        <v>7</v>
      </c>
      <c r="B947" t="s">
        <v>5</v>
      </c>
      <c r="C947" s="1">
        <v>42066.492361111108</v>
      </c>
      <c r="D947" s="3">
        <f t="shared" si="112"/>
        <v>2015</v>
      </c>
      <c r="E947" s="3">
        <f t="shared" si="115"/>
        <v>3</v>
      </c>
      <c r="F947" s="3">
        <f t="shared" si="116"/>
        <v>11</v>
      </c>
      <c r="G947" s="3">
        <f t="shared" si="117"/>
        <v>3</v>
      </c>
      <c r="H947" s="3" t="str">
        <f t="shared" si="118"/>
        <v>2015311</v>
      </c>
      <c r="I947" s="3" t="str">
        <f t="shared" si="119"/>
        <v>20153113</v>
      </c>
      <c r="J947">
        <v>4</v>
      </c>
      <c r="K947">
        <v>2.4</v>
      </c>
      <c r="L947" t="str">
        <f>VLOOKUP(C947,List!$A$2:$C$2089,3,)</f>
        <v>Ealing Broadway</v>
      </c>
      <c r="M947" t="str">
        <f>VLOOKUP(C947,List!$A$2:$C$2089,2,)</f>
        <v>District</v>
      </c>
      <c r="N947" t="str">
        <f t="shared" si="113"/>
        <v>Ealing Broadway|District</v>
      </c>
      <c r="O947">
        <f>VLOOKUP(N947,Depth!$A$2:$F$427,3,)</f>
        <v>33</v>
      </c>
      <c r="P947">
        <f>VLOOKUP(N947,Depth!$A$2:$F$427,5,)</f>
        <v>127.9</v>
      </c>
      <c r="Q947">
        <f>VLOOKUP(N947,Depth!$A$2:$F$427,6,)</f>
        <v>5.0999999999999996</v>
      </c>
      <c r="R947">
        <f>VLOOKUP(L947,longitude_latitude!C:J,7,)</f>
        <v>-0.29941849700000001</v>
      </c>
      <c r="S947">
        <f>VLOOKUP(L947,longitude_latitude!C:J,8,)</f>
        <v>51.514497769999998</v>
      </c>
      <c r="T947">
        <f t="shared" si="114"/>
        <v>-15.424393496003251</v>
      </c>
      <c r="U947">
        <f>VLOOKUP(M947,LINE!$A$2:$B$13,2,)</f>
        <v>5</v>
      </c>
      <c r="V947">
        <f>VLOOKUP(L947,Entry_exit!B:P,4,)</f>
        <v>27945</v>
      </c>
      <c r="W947">
        <f>2020 - VLOOKUP(L947, age!$A:$D,4,)</f>
        <v>100</v>
      </c>
      <c r="X947">
        <f>VLOOKUP(H947,'air-quality-london-time-of-day'!E:G,3,FALSE)</f>
        <v>19.100000000000001</v>
      </c>
      <c r="Y947">
        <f>VLOOKUP(I947,Weather!F:K,2,)</f>
        <v>7.4516129032258061</v>
      </c>
      <c r="Z947">
        <f>VLOOKUP(I947,Weather!F:K,3,)</f>
        <v>0.19</v>
      </c>
      <c r="AA947">
        <f>VLOOKUP(I947,Weather!F:K,4,)</f>
        <v>0.54</v>
      </c>
      <c r="AB947">
        <f>VLOOKUP(I947,Weather!F:K,5,)</f>
        <v>1015</v>
      </c>
      <c r="AC947">
        <f>VLOOKUP(I947,Weather!F:K,6,)</f>
        <v>5</v>
      </c>
    </row>
    <row r="948" spans="1:29" x14ac:dyDescent="0.25">
      <c r="A948" t="s">
        <v>7</v>
      </c>
      <c r="B948" t="s">
        <v>5</v>
      </c>
      <c r="C948" s="1">
        <v>42066.493055555555</v>
      </c>
      <c r="D948" s="3">
        <f t="shared" si="112"/>
        <v>2015</v>
      </c>
      <c r="E948" s="3">
        <f t="shared" si="115"/>
        <v>3</v>
      </c>
      <c r="F948" s="3">
        <f t="shared" si="116"/>
        <v>11</v>
      </c>
      <c r="G948" s="3">
        <f t="shared" si="117"/>
        <v>3</v>
      </c>
      <c r="H948" s="3" t="str">
        <f t="shared" si="118"/>
        <v>2015311</v>
      </c>
      <c r="I948" s="3" t="str">
        <f t="shared" si="119"/>
        <v>20153113</v>
      </c>
      <c r="J948">
        <v>5</v>
      </c>
      <c r="K948">
        <v>3</v>
      </c>
      <c r="L948" t="str">
        <f>VLOOKUP(C948,List!$A$2:$C$2089,3,)</f>
        <v>Ealing Broadway</v>
      </c>
      <c r="M948" t="str">
        <f>VLOOKUP(C948,List!$A$2:$C$2089,2,)</f>
        <v>District</v>
      </c>
      <c r="N948" t="str">
        <f t="shared" si="113"/>
        <v>Ealing Broadway|District</v>
      </c>
      <c r="O948">
        <f>VLOOKUP(N948,Depth!$A$2:$F$427,3,)</f>
        <v>33</v>
      </c>
      <c r="P948">
        <f>VLOOKUP(N948,Depth!$A$2:$F$427,5,)</f>
        <v>127.9</v>
      </c>
      <c r="Q948">
        <f>VLOOKUP(N948,Depth!$A$2:$F$427,6,)</f>
        <v>5.0999999999999996</v>
      </c>
      <c r="R948">
        <f>VLOOKUP(L948,longitude_latitude!C:J,7,)</f>
        <v>-0.29941849700000001</v>
      </c>
      <c r="S948">
        <f>VLOOKUP(L948,longitude_latitude!C:J,8,)</f>
        <v>51.514497769999998</v>
      </c>
      <c r="T948">
        <f t="shared" si="114"/>
        <v>-15.424393496003251</v>
      </c>
      <c r="U948">
        <f>VLOOKUP(M948,LINE!$A$2:$B$13,2,)</f>
        <v>5</v>
      </c>
      <c r="V948">
        <f>VLOOKUP(L948,Entry_exit!B:P,4,)</f>
        <v>27945</v>
      </c>
      <c r="W948">
        <f>2020 - VLOOKUP(L948, age!$A:$D,4,)</f>
        <v>100</v>
      </c>
      <c r="X948">
        <f>VLOOKUP(H948,'air-quality-london-time-of-day'!E:G,3,FALSE)</f>
        <v>19.100000000000001</v>
      </c>
      <c r="Y948">
        <f>VLOOKUP(I948,Weather!F:K,2,)</f>
        <v>7.4516129032258061</v>
      </c>
      <c r="Z948">
        <f>VLOOKUP(I948,Weather!F:K,3,)</f>
        <v>0.19</v>
      </c>
      <c r="AA948">
        <f>VLOOKUP(I948,Weather!F:K,4,)</f>
        <v>0.54</v>
      </c>
      <c r="AB948">
        <f>VLOOKUP(I948,Weather!F:K,5,)</f>
        <v>1015</v>
      </c>
      <c r="AC948">
        <f>VLOOKUP(I948,Weather!F:K,6,)</f>
        <v>5</v>
      </c>
    </row>
    <row r="949" spans="1:29" x14ac:dyDescent="0.25">
      <c r="A949" t="s">
        <v>7</v>
      </c>
      <c r="B949" t="s">
        <v>5</v>
      </c>
      <c r="C949" s="1">
        <v>42066.493750000001</v>
      </c>
      <c r="D949" s="3">
        <f t="shared" si="112"/>
        <v>2015</v>
      </c>
      <c r="E949" s="3">
        <f t="shared" si="115"/>
        <v>3</v>
      </c>
      <c r="F949" s="3">
        <f t="shared" si="116"/>
        <v>11</v>
      </c>
      <c r="G949" s="3">
        <f t="shared" si="117"/>
        <v>3</v>
      </c>
      <c r="H949" s="3" t="str">
        <f t="shared" si="118"/>
        <v>2015311</v>
      </c>
      <c r="I949" s="3" t="str">
        <f t="shared" si="119"/>
        <v>20153113</v>
      </c>
      <c r="J949">
        <v>3</v>
      </c>
      <c r="K949">
        <v>1.8</v>
      </c>
      <c r="L949" t="str">
        <f>VLOOKUP(C949,List!$A$2:$C$2089,3,)</f>
        <v>Ealing Broadway</v>
      </c>
      <c r="M949" t="str">
        <f>VLOOKUP(C949,List!$A$2:$C$2089,2,)</f>
        <v>District</v>
      </c>
      <c r="N949" t="str">
        <f t="shared" si="113"/>
        <v>Ealing Broadway|District</v>
      </c>
      <c r="O949">
        <f>VLOOKUP(N949,Depth!$A$2:$F$427,3,)</f>
        <v>33</v>
      </c>
      <c r="P949">
        <f>VLOOKUP(N949,Depth!$A$2:$F$427,5,)</f>
        <v>127.9</v>
      </c>
      <c r="Q949">
        <f>VLOOKUP(N949,Depth!$A$2:$F$427,6,)</f>
        <v>5.0999999999999996</v>
      </c>
      <c r="R949">
        <f>VLOOKUP(L949,longitude_latitude!C:J,7,)</f>
        <v>-0.29941849700000001</v>
      </c>
      <c r="S949">
        <f>VLOOKUP(L949,longitude_latitude!C:J,8,)</f>
        <v>51.514497769999998</v>
      </c>
      <c r="T949">
        <f t="shared" si="114"/>
        <v>-15.424393496003251</v>
      </c>
      <c r="U949">
        <f>VLOOKUP(M949,LINE!$A$2:$B$13,2,)</f>
        <v>5</v>
      </c>
      <c r="V949">
        <f>VLOOKUP(L949,Entry_exit!B:P,4,)</f>
        <v>27945</v>
      </c>
      <c r="W949">
        <f>2020 - VLOOKUP(L949, age!$A:$D,4,)</f>
        <v>100</v>
      </c>
      <c r="X949">
        <f>VLOOKUP(H949,'air-quality-london-time-of-day'!E:G,3,FALSE)</f>
        <v>19.100000000000001</v>
      </c>
      <c r="Y949">
        <f>VLOOKUP(I949,Weather!F:K,2,)</f>
        <v>7.4516129032258061</v>
      </c>
      <c r="Z949">
        <f>VLOOKUP(I949,Weather!F:K,3,)</f>
        <v>0.19</v>
      </c>
      <c r="AA949">
        <f>VLOOKUP(I949,Weather!F:K,4,)</f>
        <v>0.54</v>
      </c>
      <c r="AB949">
        <f>VLOOKUP(I949,Weather!F:K,5,)</f>
        <v>1015</v>
      </c>
      <c r="AC949">
        <f>VLOOKUP(I949,Weather!F:K,6,)</f>
        <v>5</v>
      </c>
    </row>
    <row r="950" spans="1:29" x14ac:dyDescent="0.25">
      <c r="A950" t="s">
        <v>7</v>
      </c>
      <c r="B950" t="s">
        <v>5</v>
      </c>
      <c r="C950" s="1">
        <v>42066.494444444441</v>
      </c>
      <c r="D950" s="3">
        <f t="shared" si="112"/>
        <v>2015</v>
      </c>
      <c r="E950" s="3">
        <f t="shared" si="115"/>
        <v>3</v>
      </c>
      <c r="F950" s="3">
        <f t="shared" si="116"/>
        <v>11</v>
      </c>
      <c r="G950" s="3">
        <f t="shared" si="117"/>
        <v>3</v>
      </c>
      <c r="H950" s="3" t="str">
        <f t="shared" si="118"/>
        <v>2015311</v>
      </c>
      <c r="I950" s="3" t="str">
        <f t="shared" si="119"/>
        <v>20153113</v>
      </c>
      <c r="J950">
        <v>4</v>
      </c>
      <c r="K950">
        <v>2.4</v>
      </c>
      <c r="L950" t="str">
        <f>VLOOKUP(C950,List!$A$2:$C$2089,3,)</f>
        <v>Ealing Broadway</v>
      </c>
      <c r="M950" t="str">
        <f>VLOOKUP(C950,List!$A$2:$C$2089,2,)</f>
        <v>District</v>
      </c>
      <c r="N950" t="str">
        <f t="shared" si="113"/>
        <v>Ealing Broadway|District</v>
      </c>
      <c r="O950">
        <f>VLOOKUP(N950,Depth!$A$2:$F$427,3,)</f>
        <v>33</v>
      </c>
      <c r="P950">
        <f>VLOOKUP(N950,Depth!$A$2:$F$427,5,)</f>
        <v>127.9</v>
      </c>
      <c r="Q950">
        <f>VLOOKUP(N950,Depth!$A$2:$F$427,6,)</f>
        <v>5.0999999999999996</v>
      </c>
      <c r="R950">
        <f>VLOOKUP(L950,longitude_latitude!C:J,7,)</f>
        <v>-0.29941849700000001</v>
      </c>
      <c r="S950">
        <f>VLOOKUP(L950,longitude_latitude!C:J,8,)</f>
        <v>51.514497769999998</v>
      </c>
      <c r="T950">
        <f t="shared" si="114"/>
        <v>-15.424393496003251</v>
      </c>
      <c r="U950">
        <f>VLOOKUP(M950,LINE!$A$2:$B$13,2,)</f>
        <v>5</v>
      </c>
      <c r="V950">
        <f>VLOOKUP(L950,Entry_exit!B:P,4,)</f>
        <v>27945</v>
      </c>
      <c r="W950">
        <f>2020 - VLOOKUP(L950, age!$A:$D,4,)</f>
        <v>100</v>
      </c>
      <c r="X950">
        <f>VLOOKUP(H950,'air-quality-london-time-of-day'!E:G,3,FALSE)</f>
        <v>19.100000000000001</v>
      </c>
      <c r="Y950">
        <f>VLOOKUP(I950,Weather!F:K,2,)</f>
        <v>7.4516129032258061</v>
      </c>
      <c r="Z950">
        <f>VLOOKUP(I950,Weather!F:K,3,)</f>
        <v>0.19</v>
      </c>
      <c r="AA950">
        <f>VLOOKUP(I950,Weather!F:K,4,)</f>
        <v>0.54</v>
      </c>
      <c r="AB950">
        <f>VLOOKUP(I950,Weather!F:K,5,)</f>
        <v>1015</v>
      </c>
      <c r="AC950">
        <f>VLOOKUP(I950,Weather!F:K,6,)</f>
        <v>5</v>
      </c>
    </row>
    <row r="951" spans="1:29" x14ac:dyDescent="0.25">
      <c r="A951" t="s">
        <v>7</v>
      </c>
      <c r="B951" t="s">
        <v>5</v>
      </c>
      <c r="C951" s="1">
        <v>42066.495138888888</v>
      </c>
      <c r="D951" s="3">
        <f t="shared" si="112"/>
        <v>2015</v>
      </c>
      <c r="E951" s="3">
        <f t="shared" si="115"/>
        <v>3</v>
      </c>
      <c r="F951" s="3">
        <f t="shared" si="116"/>
        <v>11</v>
      </c>
      <c r="G951" s="3">
        <f t="shared" si="117"/>
        <v>3</v>
      </c>
      <c r="H951" s="3" t="str">
        <f t="shared" si="118"/>
        <v>2015311</v>
      </c>
      <c r="I951" s="3" t="str">
        <f t="shared" si="119"/>
        <v>20153113</v>
      </c>
      <c r="J951">
        <v>3</v>
      </c>
      <c r="K951">
        <v>1.8</v>
      </c>
      <c r="L951" t="str">
        <f>VLOOKUP(C951,List!$A$2:$C$2089,3,)</f>
        <v>Ealing Broadway</v>
      </c>
      <c r="M951" t="str">
        <f>VLOOKUP(C951,List!$A$2:$C$2089,2,)</f>
        <v>District</v>
      </c>
      <c r="N951" t="str">
        <f t="shared" si="113"/>
        <v>Ealing Broadway|District</v>
      </c>
      <c r="O951">
        <f>VLOOKUP(N951,Depth!$A$2:$F$427,3,)</f>
        <v>33</v>
      </c>
      <c r="P951">
        <f>VLOOKUP(N951,Depth!$A$2:$F$427,5,)</f>
        <v>127.9</v>
      </c>
      <c r="Q951">
        <f>VLOOKUP(N951,Depth!$A$2:$F$427,6,)</f>
        <v>5.0999999999999996</v>
      </c>
      <c r="R951">
        <f>VLOOKUP(L951,longitude_latitude!C:J,7,)</f>
        <v>-0.29941849700000001</v>
      </c>
      <c r="S951">
        <f>VLOOKUP(L951,longitude_latitude!C:J,8,)</f>
        <v>51.514497769999998</v>
      </c>
      <c r="T951">
        <f t="shared" si="114"/>
        <v>-15.424393496003251</v>
      </c>
      <c r="U951">
        <f>VLOOKUP(M951,LINE!$A$2:$B$13,2,)</f>
        <v>5</v>
      </c>
      <c r="V951">
        <f>VLOOKUP(L951,Entry_exit!B:P,4,)</f>
        <v>27945</v>
      </c>
      <c r="W951">
        <f>2020 - VLOOKUP(L951, age!$A:$D,4,)</f>
        <v>100</v>
      </c>
      <c r="X951">
        <f>VLOOKUP(H951,'air-quality-london-time-of-day'!E:G,3,FALSE)</f>
        <v>19.100000000000001</v>
      </c>
      <c r="Y951">
        <f>VLOOKUP(I951,Weather!F:K,2,)</f>
        <v>7.4516129032258061</v>
      </c>
      <c r="Z951">
        <f>VLOOKUP(I951,Weather!F:K,3,)</f>
        <v>0.19</v>
      </c>
      <c r="AA951">
        <f>VLOOKUP(I951,Weather!F:K,4,)</f>
        <v>0.54</v>
      </c>
      <c r="AB951">
        <f>VLOOKUP(I951,Weather!F:K,5,)</f>
        <v>1015</v>
      </c>
      <c r="AC951">
        <f>VLOOKUP(I951,Weather!F:K,6,)</f>
        <v>5</v>
      </c>
    </row>
    <row r="952" spans="1:29" x14ac:dyDescent="0.25">
      <c r="A952" t="s">
        <v>7</v>
      </c>
      <c r="B952" t="s">
        <v>5</v>
      </c>
      <c r="C952" s="1">
        <v>42066.495833333334</v>
      </c>
      <c r="D952" s="3">
        <f t="shared" si="112"/>
        <v>2015</v>
      </c>
      <c r="E952" s="3">
        <f t="shared" si="115"/>
        <v>3</v>
      </c>
      <c r="F952" s="3">
        <f t="shared" si="116"/>
        <v>11</v>
      </c>
      <c r="G952" s="3">
        <f t="shared" si="117"/>
        <v>3</v>
      </c>
      <c r="H952" s="3" t="str">
        <f t="shared" si="118"/>
        <v>2015311</v>
      </c>
      <c r="I952" s="3" t="str">
        <f t="shared" si="119"/>
        <v>20153113</v>
      </c>
      <c r="J952">
        <v>3</v>
      </c>
      <c r="K952">
        <v>1.8</v>
      </c>
      <c r="L952" t="str">
        <f>VLOOKUP(C952,List!$A$2:$C$2089,3,)</f>
        <v>Ealing Broadway</v>
      </c>
      <c r="M952" t="str">
        <f>VLOOKUP(C952,List!$A$2:$C$2089,2,)</f>
        <v>District</v>
      </c>
      <c r="N952" t="str">
        <f t="shared" si="113"/>
        <v>Ealing Broadway|District</v>
      </c>
      <c r="O952">
        <f>VLOOKUP(N952,Depth!$A$2:$F$427,3,)</f>
        <v>33</v>
      </c>
      <c r="P952">
        <f>VLOOKUP(N952,Depth!$A$2:$F$427,5,)</f>
        <v>127.9</v>
      </c>
      <c r="Q952">
        <f>VLOOKUP(N952,Depth!$A$2:$F$427,6,)</f>
        <v>5.0999999999999996</v>
      </c>
      <c r="R952">
        <f>VLOOKUP(L952,longitude_latitude!C:J,7,)</f>
        <v>-0.29941849700000001</v>
      </c>
      <c r="S952">
        <f>VLOOKUP(L952,longitude_latitude!C:J,8,)</f>
        <v>51.514497769999998</v>
      </c>
      <c r="T952">
        <f t="shared" si="114"/>
        <v>-15.424393496003251</v>
      </c>
      <c r="U952">
        <f>VLOOKUP(M952,LINE!$A$2:$B$13,2,)</f>
        <v>5</v>
      </c>
      <c r="V952">
        <f>VLOOKUP(L952,Entry_exit!B:P,4,)</f>
        <v>27945</v>
      </c>
      <c r="W952">
        <f>2020 - VLOOKUP(L952, age!$A:$D,4,)</f>
        <v>100</v>
      </c>
      <c r="X952">
        <f>VLOOKUP(H952,'air-quality-london-time-of-day'!E:G,3,FALSE)</f>
        <v>19.100000000000001</v>
      </c>
      <c r="Y952">
        <f>VLOOKUP(I952,Weather!F:K,2,)</f>
        <v>7.4516129032258061</v>
      </c>
      <c r="Z952">
        <f>VLOOKUP(I952,Weather!F:K,3,)</f>
        <v>0.19</v>
      </c>
      <c r="AA952">
        <f>VLOOKUP(I952,Weather!F:K,4,)</f>
        <v>0.54</v>
      </c>
      <c r="AB952">
        <f>VLOOKUP(I952,Weather!F:K,5,)</f>
        <v>1015</v>
      </c>
      <c r="AC952">
        <f>VLOOKUP(I952,Weather!F:K,6,)</f>
        <v>5</v>
      </c>
    </row>
    <row r="953" spans="1:29" x14ac:dyDescent="0.25">
      <c r="A953" t="s">
        <v>7</v>
      </c>
      <c r="B953" t="s">
        <v>5</v>
      </c>
      <c r="C953" s="1">
        <v>42066.496527777781</v>
      </c>
      <c r="D953" s="3">
        <f t="shared" si="112"/>
        <v>2015</v>
      </c>
      <c r="E953" s="3">
        <f t="shared" si="115"/>
        <v>3</v>
      </c>
      <c r="F953" s="3">
        <f t="shared" si="116"/>
        <v>11</v>
      </c>
      <c r="G953" s="3">
        <f t="shared" si="117"/>
        <v>3</v>
      </c>
      <c r="H953" s="3" t="str">
        <f t="shared" si="118"/>
        <v>2015311</v>
      </c>
      <c r="I953" s="3" t="str">
        <f t="shared" si="119"/>
        <v>20153113</v>
      </c>
      <c r="J953">
        <v>4</v>
      </c>
      <c r="K953">
        <v>2.4</v>
      </c>
      <c r="L953" t="str">
        <f>VLOOKUP(C953,List!$A$2:$C$2089,3,)</f>
        <v>Ealing Broadway</v>
      </c>
      <c r="M953" t="str">
        <f>VLOOKUP(C953,List!$A$2:$C$2089,2,)</f>
        <v>District</v>
      </c>
      <c r="N953" t="str">
        <f t="shared" si="113"/>
        <v>Ealing Broadway|District</v>
      </c>
      <c r="O953">
        <f>VLOOKUP(N953,Depth!$A$2:$F$427,3,)</f>
        <v>33</v>
      </c>
      <c r="P953">
        <f>VLOOKUP(N953,Depth!$A$2:$F$427,5,)</f>
        <v>127.9</v>
      </c>
      <c r="Q953">
        <f>VLOOKUP(N953,Depth!$A$2:$F$427,6,)</f>
        <v>5.0999999999999996</v>
      </c>
      <c r="R953">
        <f>VLOOKUP(L953,longitude_latitude!C:J,7,)</f>
        <v>-0.29941849700000001</v>
      </c>
      <c r="S953">
        <f>VLOOKUP(L953,longitude_latitude!C:J,8,)</f>
        <v>51.514497769999998</v>
      </c>
      <c r="T953">
        <f t="shared" si="114"/>
        <v>-15.424393496003251</v>
      </c>
      <c r="U953">
        <f>VLOOKUP(M953,LINE!$A$2:$B$13,2,)</f>
        <v>5</v>
      </c>
      <c r="V953">
        <f>VLOOKUP(L953,Entry_exit!B:P,4,)</f>
        <v>27945</v>
      </c>
      <c r="W953">
        <f>2020 - VLOOKUP(L953, age!$A:$D,4,)</f>
        <v>100</v>
      </c>
      <c r="X953">
        <f>VLOOKUP(H953,'air-quality-london-time-of-day'!E:G,3,FALSE)</f>
        <v>19.100000000000001</v>
      </c>
      <c r="Y953">
        <f>VLOOKUP(I953,Weather!F:K,2,)</f>
        <v>7.4516129032258061</v>
      </c>
      <c r="Z953">
        <f>VLOOKUP(I953,Weather!F:K,3,)</f>
        <v>0.19</v>
      </c>
      <c r="AA953">
        <f>VLOOKUP(I953,Weather!F:K,4,)</f>
        <v>0.54</v>
      </c>
      <c r="AB953">
        <f>VLOOKUP(I953,Weather!F:K,5,)</f>
        <v>1015</v>
      </c>
      <c r="AC953">
        <f>VLOOKUP(I953,Weather!F:K,6,)</f>
        <v>5</v>
      </c>
    </row>
    <row r="954" spans="1:29" x14ac:dyDescent="0.25">
      <c r="A954" t="s">
        <v>7</v>
      </c>
      <c r="B954" t="s">
        <v>5</v>
      </c>
      <c r="C954" s="1">
        <v>42066.49722222222</v>
      </c>
      <c r="D954" s="3">
        <f t="shared" si="112"/>
        <v>2015</v>
      </c>
      <c r="E954" s="3">
        <f t="shared" si="115"/>
        <v>3</v>
      </c>
      <c r="F954" s="3">
        <f t="shared" si="116"/>
        <v>11</v>
      </c>
      <c r="G954" s="3">
        <f t="shared" si="117"/>
        <v>3</v>
      </c>
      <c r="H954" s="3" t="str">
        <f t="shared" si="118"/>
        <v>2015311</v>
      </c>
      <c r="I954" s="3" t="str">
        <f t="shared" si="119"/>
        <v>20153113</v>
      </c>
      <c r="J954">
        <v>4</v>
      </c>
      <c r="K954">
        <v>2.4</v>
      </c>
      <c r="L954" t="str">
        <f>VLOOKUP(C954,List!$A$2:$C$2089,3,)</f>
        <v>Ealing Broadway</v>
      </c>
      <c r="M954" t="str">
        <f>VLOOKUP(C954,List!$A$2:$C$2089,2,)</f>
        <v>District</v>
      </c>
      <c r="N954" t="str">
        <f t="shared" si="113"/>
        <v>Ealing Broadway|District</v>
      </c>
      <c r="O954">
        <f>VLOOKUP(N954,Depth!$A$2:$F$427,3,)</f>
        <v>33</v>
      </c>
      <c r="P954">
        <f>VLOOKUP(N954,Depth!$A$2:$F$427,5,)</f>
        <v>127.9</v>
      </c>
      <c r="Q954">
        <f>VLOOKUP(N954,Depth!$A$2:$F$427,6,)</f>
        <v>5.0999999999999996</v>
      </c>
      <c r="R954">
        <f>VLOOKUP(L954,longitude_latitude!C:J,7,)</f>
        <v>-0.29941849700000001</v>
      </c>
      <c r="S954">
        <f>VLOOKUP(L954,longitude_latitude!C:J,8,)</f>
        <v>51.514497769999998</v>
      </c>
      <c r="T954">
        <f t="shared" si="114"/>
        <v>-15.424393496003251</v>
      </c>
      <c r="U954">
        <f>VLOOKUP(M954,LINE!$A$2:$B$13,2,)</f>
        <v>5</v>
      </c>
      <c r="V954">
        <f>VLOOKUP(L954,Entry_exit!B:P,4,)</f>
        <v>27945</v>
      </c>
      <c r="W954">
        <f>2020 - VLOOKUP(L954, age!$A:$D,4,)</f>
        <v>100</v>
      </c>
      <c r="X954">
        <f>VLOOKUP(H954,'air-quality-london-time-of-day'!E:G,3,FALSE)</f>
        <v>19.100000000000001</v>
      </c>
      <c r="Y954">
        <f>VLOOKUP(I954,Weather!F:K,2,)</f>
        <v>7.4516129032258061</v>
      </c>
      <c r="Z954">
        <f>VLOOKUP(I954,Weather!F:K,3,)</f>
        <v>0.19</v>
      </c>
      <c r="AA954">
        <f>VLOOKUP(I954,Weather!F:K,4,)</f>
        <v>0.54</v>
      </c>
      <c r="AB954">
        <f>VLOOKUP(I954,Weather!F:K,5,)</f>
        <v>1015</v>
      </c>
      <c r="AC954">
        <f>VLOOKUP(I954,Weather!F:K,6,)</f>
        <v>5</v>
      </c>
    </row>
    <row r="955" spans="1:29" x14ac:dyDescent="0.25">
      <c r="A955" t="s">
        <v>7</v>
      </c>
      <c r="B955" t="s">
        <v>5</v>
      </c>
      <c r="C955" s="1">
        <v>42066.497916666667</v>
      </c>
      <c r="D955" s="3">
        <f t="shared" si="112"/>
        <v>2015</v>
      </c>
      <c r="E955" s="3">
        <f t="shared" si="115"/>
        <v>3</v>
      </c>
      <c r="F955" s="3">
        <f t="shared" si="116"/>
        <v>11</v>
      </c>
      <c r="G955" s="3">
        <f t="shared" si="117"/>
        <v>3</v>
      </c>
      <c r="H955" s="3" t="str">
        <f t="shared" si="118"/>
        <v>2015311</v>
      </c>
      <c r="I955" s="3" t="str">
        <f t="shared" si="119"/>
        <v>20153113</v>
      </c>
      <c r="J955">
        <v>5</v>
      </c>
      <c r="K955">
        <v>3</v>
      </c>
      <c r="L955" t="str">
        <f>VLOOKUP(C955,List!$A$2:$C$2089,3,)</f>
        <v>Ealing Broadway</v>
      </c>
      <c r="M955" t="str">
        <f>VLOOKUP(C955,List!$A$2:$C$2089,2,)</f>
        <v>District</v>
      </c>
      <c r="N955" t="str">
        <f t="shared" si="113"/>
        <v>Ealing Broadway|District</v>
      </c>
      <c r="O955">
        <f>VLOOKUP(N955,Depth!$A$2:$F$427,3,)</f>
        <v>33</v>
      </c>
      <c r="P955">
        <f>VLOOKUP(N955,Depth!$A$2:$F$427,5,)</f>
        <v>127.9</v>
      </c>
      <c r="Q955">
        <f>VLOOKUP(N955,Depth!$A$2:$F$427,6,)</f>
        <v>5.0999999999999996</v>
      </c>
      <c r="R955">
        <f>VLOOKUP(L955,longitude_latitude!C:J,7,)</f>
        <v>-0.29941849700000001</v>
      </c>
      <c r="S955">
        <f>VLOOKUP(L955,longitude_latitude!C:J,8,)</f>
        <v>51.514497769999998</v>
      </c>
      <c r="T955">
        <f t="shared" si="114"/>
        <v>-15.424393496003251</v>
      </c>
      <c r="U955">
        <f>VLOOKUP(M955,LINE!$A$2:$B$13,2,)</f>
        <v>5</v>
      </c>
      <c r="V955">
        <f>VLOOKUP(L955,Entry_exit!B:P,4,)</f>
        <v>27945</v>
      </c>
      <c r="W955">
        <f>2020 - VLOOKUP(L955, age!$A:$D,4,)</f>
        <v>100</v>
      </c>
      <c r="X955">
        <f>VLOOKUP(H955,'air-quality-london-time-of-day'!E:G,3,FALSE)</f>
        <v>19.100000000000001</v>
      </c>
      <c r="Y955">
        <f>VLOOKUP(I955,Weather!F:K,2,)</f>
        <v>7.4516129032258061</v>
      </c>
      <c r="Z955">
        <f>VLOOKUP(I955,Weather!F:K,3,)</f>
        <v>0.19</v>
      </c>
      <c r="AA955">
        <f>VLOOKUP(I955,Weather!F:K,4,)</f>
        <v>0.54</v>
      </c>
      <c r="AB955">
        <f>VLOOKUP(I955,Weather!F:K,5,)</f>
        <v>1015</v>
      </c>
      <c r="AC955">
        <f>VLOOKUP(I955,Weather!F:K,6,)</f>
        <v>5</v>
      </c>
    </row>
    <row r="956" spans="1:29" x14ac:dyDescent="0.25">
      <c r="A956" t="s">
        <v>7</v>
      </c>
      <c r="B956" t="s">
        <v>5</v>
      </c>
      <c r="C956" s="1">
        <v>42066.498611111114</v>
      </c>
      <c r="D956" s="3">
        <f t="shared" si="112"/>
        <v>2015</v>
      </c>
      <c r="E956" s="3">
        <f t="shared" si="115"/>
        <v>3</v>
      </c>
      <c r="F956" s="3">
        <f t="shared" si="116"/>
        <v>11</v>
      </c>
      <c r="G956" s="3">
        <f t="shared" si="117"/>
        <v>3</v>
      </c>
      <c r="H956" s="3" t="str">
        <f t="shared" si="118"/>
        <v>2015311</v>
      </c>
      <c r="I956" s="3" t="str">
        <f t="shared" si="119"/>
        <v>20153113</v>
      </c>
      <c r="J956">
        <v>5</v>
      </c>
      <c r="K956">
        <v>3</v>
      </c>
      <c r="L956" t="str">
        <f>VLOOKUP(C956,List!$A$2:$C$2089,3,)</f>
        <v>Ealing Broadway</v>
      </c>
      <c r="M956" t="str">
        <f>VLOOKUP(C956,List!$A$2:$C$2089,2,)</f>
        <v>District</v>
      </c>
      <c r="N956" t="str">
        <f t="shared" si="113"/>
        <v>Ealing Broadway|District</v>
      </c>
      <c r="O956">
        <f>VLOOKUP(N956,Depth!$A$2:$F$427,3,)</f>
        <v>33</v>
      </c>
      <c r="P956">
        <f>VLOOKUP(N956,Depth!$A$2:$F$427,5,)</f>
        <v>127.9</v>
      </c>
      <c r="Q956">
        <f>VLOOKUP(N956,Depth!$A$2:$F$427,6,)</f>
        <v>5.0999999999999996</v>
      </c>
      <c r="R956">
        <f>VLOOKUP(L956,longitude_latitude!C:J,7,)</f>
        <v>-0.29941849700000001</v>
      </c>
      <c r="S956">
        <f>VLOOKUP(L956,longitude_latitude!C:J,8,)</f>
        <v>51.514497769999998</v>
      </c>
      <c r="T956">
        <f t="shared" si="114"/>
        <v>-15.424393496003251</v>
      </c>
      <c r="U956">
        <f>VLOOKUP(M956,LINE!$A$2:$B$13,2,)</f>
        <v>5</v>
      </c>
      <c r="V956">
        <f>VLOOKUP(L956,Entry_exit!B:P,4,)</f>
        <v>27945</v>
      </c>
      <c r="W956">
        <f>2020 - VLOOKUP(L956, age!$A:$D,4,)</f>
        <v>100</v>
      </c>
      <c r="X956">
        <f>VLOOKUP(H956,'air-quality-london-time-of-day'!E:G,3,FALSE)</f>
        <v>19.100000000000001</v>
      </c>
      <c r="Y956">
        <f>VLOOKUP(I956,Weather!F:K,2,)</f>
        <v>7.4516129032258061</v>
      </c>
      <c r="Z956">
        <f>VLOOKUP(I956,Weather!F:K,3,)</f>
        <v>0.19</v>
      </c>
      <c r="AA956">
        <f>VLOOKUP(I956,Weather!F:K,4,)</f>
        <v>0.54</v>
      </c>
      <c r="AB956">
        <f>VLOOKUP(I956,Weather!F:K,5,)</f>
        <v>1015</v>
      </c>
      <c r="AC956">
        <f>VLOOKUP(I956,Weather!F:K,6,)</f>
        <v>5</v>
      </c>
    </row>
    <row r="957" spans="1:29" x14ac:dyDescent="0.25">
      <c r="A957" t="s">
        <v>7</v>
      </c>
      <c r="B957" t="s">
        <v>5</v>
      </c>
      <c r="C957" s="1">
        <v>42066.499305555553</v>
      </c>
      <c r="D957" s="3">
        <f t="shared" si="112"/>
        <v>2015</v>
      </c>
      <c r="E957" s="3">
        <f t="shared" si="115"/>
        <v>3</v>
      </c>
      <c r="F957" s="3">
        <f t="shared" si="116"/>
        <v>11</v>
      </c>
      <c r="G957" s="3">
        <f t="shared" si="117"/>
        <v>3</v>
      </c>
      <c r="H957" s="3" t="str">
        <f t="shared" si="118"/>
        <v>2015311</v>
      </c>
      <c r="I957" s="3" t="str">
        <f t="shared" si="119"/>
        <v>20153113</v>
      </c>
      <c r="J957">
        <v>5</v>
      </c>
      <c r="K957">
        <v>3</v>
      </c>
      <c r="L957" t="str">
        <f>VLOOKUP(C957,List!$A$2:$C$2089,3,)</f>
        <v>Ealing Broadway</v>
      </c>
      <c r="M957" t="str">
        <f>VLOOKUP(C957,List!$A$2:$C$2089,2,)</f>
        <v>District</v>
      </c>
      <c r="N957" t="str">
        <f t="shared" si="113"/>
        <v>Ealing Broadway|District</v>
      </c>
      <c r="O957">
        <f>VLOOKUP(N957,Depth!$A$2:$F$427,3,)</f>
        <v>33</v>
      </c>
      <c r="P957">
        <f>VLOOKUP(N957,Depth!$A$2:$F$427,5,)</f>
        <v>127.9</v>
      </c>
      <c r="Q957">
        <f>VLOOKUP(N957,Depth!$A$2:$F$427,6,)</f>
        <v>5.0999999999999996</v>
      </c>
      <c r="R957">
        <f>VLOOKUP(L957,longitude_latitude!C:J,7,)</f>
        <v>-0.29941849700000001</v>
      </c>
      <c r="S957">
        <f>VLOOKUP(L957,longitude_latitude!C:J,8,)</f>
        <v>51.514497769999998</v>
      </c>
      <c r="T957">
        <f t="shared" si="114"/>
        <v>-15.424393496003251</v>
      </c>
      <c r="U957">
        <f>VLOOKUP(M957,LINE!$A$2:$B$13,2,)</f>
        <v>5</v>
      </c>
      <c r="V957">
        <f>VLOOKUP(L957,Entry_exit!B:P,4,)</f>
        <v>27945</v>
      </c>
      <c r="W957">
        <f>2020 - VLOOKUP(L957, age!$A:$D,4,)</f>
        <v>100</v>
      </c>
      <c r="X957">
        <f>VLOOKUP(H957,'air-quality-london-time-of-day'!E:G,3,FALSE)</f>
        <v>19.100000000000001</v>
      </c>
      <c r="Y957">
        <f>VLOOKUP(I957,Weather!F:K,2,)</f>
        <v>7.4516129032258061</v>
      </c>
      <c r="Z957">
        <f>VLOOKUP(I957,Weather!F:K,3,)</f>
        <v>0.19</v>
      </c>
      <c r="AA957">
        <f>VLOOKUP(I957,Weather!F:K,4,)</f>
        <v>0.54</v>
      </c>
      <c r="AB957">
        <f>VLOOKUP(I957,Weather!F:K,5,)</f>
        <v>1015</v>
      </c>
      <c r="AC957">
        <f>VLOOKUP(I957,Weather!F:K,6,)</f>
        <v>5</v>
      </c>
    </row>
    <row r="958" spans="1:29" x14ac:dyDescent="0.25">
      <c r="A958" t="s">
        <v>7</v>
      </c>
      <c r="B958" t="s">
        <v>5</v>
      </c>
      <c r="C958" s="1">
        <v>42066.5</v>
      </c>
      <c r="D958" s="3">
        <f t="shared" ref="D958:D1019" si="120">YEAR(C958)</f>
        <v>2015</v>
      </c>
      <c r="E958" s="3">
        <f t="shared" si="115"/>
        <v>3</v>
      </c>
      <c r="F958" s="3">
        <f t="shared" si="116"/>
        <v>12</v>
      </c>
      <c r="G958" s="3">
        <f t="shared" si="117"/>
        <v>3</v>
      </c>
      <c r="H958" s="3" t="str">
        <f t="shared" si="118"/>
        <v>2015312</v>
      </c>
      <c r="I958" s="3" t="str">
        <f t="shared" si="119"/>
        <v>20153123</v>
      </c>
      <c r="J958">
        <v>7</v>
      </c>
      <c r="K958">
        <v>4.2</v>
      </c>
      <c r="L958" t="str">
        <f>VLOOKUP(C958,List!$A$2:$C$2089,3,)</f>
        <v>Ealing Broadway</v>
      </c>
      <c r="M958" t="str">
        <f>VLOOKUP(C958,List!$A$2:$C$2089,2,)</f>
        <v>District</v>
      </c>
      <c r="N958" t="str">
        <f t="shared" ref="N958:N1019" si="121">L958&amp;"|"&amp;M958</f>
        <v>Ealing Broadway|District</v>
      </c>
      <c r="O958">
        <f>VLOOKUP(N958,Depth!$A$2:$F$427,3,)</f>
        <v>33</v>
      </c>
      <c r="P958">
        <f>VLOOKUP(N958,Depth!$A$2:$F$427,5,)</f>
        <v>127.9</v>
      </c>
      <c r="Q958">
        <f>VLOOKUP(N958,Depth!$A$2:$F$427,6,)</f>
        <v>5.0999999999999996</v>
      </c>
      <c r="R958">
        <f>VLOOKUP(L958,longitude_latitude!C:J,7,)</f>
        <v>-0.29941849700000001</v>
      </c>
      <c r="S958">
        <f>VLOOKUP(L958,longitude_latitude!C:J,8,)</f>
        <v>51.514497769999998</v>
      </c>
      <c r="T958">
        <f t="shared" ref="T958:T1019" si="122">R958*S958</f>
        <v>-15.424393496003251</v>
      </c>
      <c r="U958">
        <f>VLOOKUP(M958,LINE!$A$2:$B$13,2,)</f>
        <v>5</v>
      </c>
      <c r="V958">
        <f>VLOOKUP(L958,Entry_exit!B:P,4,)</f>
        <v>27945</v>
      </c>
      <c r="W958">
        <f>2020 - VLOOKUP(L958, age!$A:$D,4,)</f>
        <v>100</v>
      </c>
      <c r="X958">
        <f>VLOOKUP(H958,'air-quality-london-time-of-day'!E:G,3,FALSE)</f>
        <v>18.7</v>
      </c>
      <c r="Y958">
        <f>VLOOKUP(I958,Weather!F:K,2,)</f>
        <v>8.0752688172043054</v>
      </c>
      <c r="Z958">
        <f>VLOOKUP(I958,Weather!F:K,3,)</f>
        <v>0.19</v>
      </c>
      <c r="AA958">
        <f>VLOOKUP(I958,Weather!F:K,4,)</f>
        <v>0.54</v>
      </c>
      <c r="AB958">
        <f>VLOOKUP(I958,Weather!F:K,5,)</f>
        <v>1015</v>
      </c>
      <c r="AC958">
        <f>VLOOKUP(I958,Weather!F:K,6,)</f>
        <v>5</v>
      </c>
    </row>
    <row r="959" spans="1:29" x14ac:dyDescent="0.25">
      <c r="A959" t="s">
        <v>7</v>
      </c>
      <c r="B959" t="s">
        <v>5</v>
      </c>
      <c r="C959" s="1">
        <v>42066.500694444447</v>
      </c>
      <c r="D959" s="3">
        <f t="shared" si="120"/>
        <v>2015</v>
      </c>
      <c r="E959" s="3">
        <f t="shared" si="115"/>
        <v>3</v>
      </c>
      <c r="F959" s="3">
        <f t="shared" si="116"/>
        <v>12</v>
      </c>
      <c r="G959" s="3">
        <f t="shared" si="117"/>
        <v>3</v>
      </c>
      <c r="H959" s="3" t="str">
        <f t="shared" si="118"/>
        <v>2015312</v>
      </c>
      <c r="I959" s="3" t="str">
        <f t="shared" si="119"/>
        <v>20153123</v>
      </c>
      <c r="J959">
        <v>5</v>
      </c>
      <c r="K959">
        <v>3</v>
      </c>
      <c r="L959" t="str">
        <f>VLOOKUP(C959,List!$A$2:$C$2089,3,)</f>
        <v>Ealing Common</v>
      </c>
      <c r="M959" t="str">
        <f>VLOOKUP(C959,List!$A$2:$C$2089,2,)</f>
        <v>District</v>
      </c>
      <c r="N959" t="str">
        <f t="shared" si="121"/>
        <v>Ealing Common|District</v>
      </c>
      <c r="O959">
        <f>VLOOKUP(N959,Depth!$A$2:$F$427,3,)</f>
        <v>29</v>
      </c>
      <c r="P959">
        <f>VLOOKUP(N959,Depth!$A$2:$F$427,5,)</f>
        <v>124</v>
      </c>
      <c r="Q959">
        <f>VLOOKUP(N959,Depth!$A$2:$F$427,6,)</f>
        <v>5</v>
      </c>
      <c r="R959">
        <f>VLOOKUP(L959,longitude_latitude!C:J,7,)</f>
        <v>-0.286555479</v>
      </c>
      <c r="S959">
        <f>VLOOKUP(L959,longitude_latitude!C:J,8,)</f>
        <v>51.509035650000001</v>
      </c>
      <c r="T959">
        <f t="shared" si="122"/>
        <v>-14.760196383513827</v>
      </c>
      <c r="U959">
        <f>VLOOKUP(M959,LINE!$A$2:$B$13,2,)</f>
        <v>5</v>
      </c>
      <c r="V959">
        <f>VLOOKUP(L959,Entry_exit!B:P,4,)</f>
        <v>5467</v>
      </c>
      <c r="W959">
        <f>2020 - VLOOKUP(L959, age!$A:$D,4,)</f>
        <v>141</v>
      </c>
      <c r="X959">
        <f>VLOOKUP(H959,'air-quality-london-time-of-day'!E:G,3,FALSE)</f>
        <v>18.7</v>
      </c>
      <c r="Y959">
        <f>VLOOKUP(I959,Weather!F:K,2,)</f>
        <v>8.0752688172043054</v>
      </c>
      <c r="Z959">
        <f>VLOOKUP(I959,Weather!F:K,3,)</f>
        <v>0.19</v>
      </c>
      <c r="AA959">
        <f>VLOOKUP(I959,Weather!F:K,4,)</f>
        <v>0.54</v>
      </c>
      <c r="AB959">
        <f>VLOOKUP(I959,Weather!F:K,5,)</f>
        <v>1015</v>
      </c>
      <c r="AC959">
        <f>VLOOKUP(I959,Weather!F:K,6,)</f>
        <v>5</v>
      </c>
    </row>
    <row r="960" spans="1:29" x14ac:dyDescent="0.25">
      <c r="A960" t="s">
        <v>7</v>
      </c>
      <c r="B960" t="s">
        <v>5</v>
      </c>
      <c r="C960" s="1">
        <v>42066.501388888886</v>
      </c>
      <c r="D960" s="3">
        <f t="shared" si="120"/>
        <v>2015</v>
      </c>
      <c r="E960" s="3">
        <f t="shared" si="115"/>
        <v>3</v>
      </c>
      <c r="F960" s="3">
        <f t="shared" si="116"/>
        <v>12</v>
      </c>
      <c r="G960" s="3">
        <f t="shared" si="117"/>
        <v>3</v>
      </c>
      <c r="H960" s="3" t="str">
        <f t="shared" si="118"/>
        <v>2015312</v>
      </c>
      <c r="I960" s="3" t="str">
        <f t="shared" si="119"/>
        <v>20153123</v>
      </c>
      <c r="J960">
        <v>5</v>
      </c>
      <c r="K960">
        <v>3</v>
      </c>
      <c r="L960" t="str">
        <f>VLOOKUP(C960,List!$A$2:$C$2089,3,)</f>
        <v>Ealing Common</v>
      </c>
      <c r="M960" t="str">
        <f>VLOOKUP(C960,List!$A$2:$C$2089,2,)</f>
        <v>District</v>
      </c>
      <c r="N960" t="str">
        <f t="shared" si="121"/>
        <v>Ealing Common|District</v>
      </c>
      <c r="O960">
        <f>VLOOKUP(N960,Depth!$A$2:$F$427,3,)</f>
        <v>29</v>
      </c>
      <c r="P960">
        <f>VLOOKUP(N960,Depth!$A$2:$F$427,5,)</f>
        <v>124</v>
      </c>
      <c r="Q960">
        <f>VLOOKUP(N960,Depth!$A$2:$F$427,6,)</f>
        <v>5</v>
      </c>
      <c r="R960">
        <f>VLOOKUP(L960,longitude_latitude!C:J,7,)</f>
        <v>-0.286555479</v>
      </c>
      <c r="S960">
        <f>VLOOKUP(L960,longitude_latitude!C:J,8,)</f>
        <v>51.509035650000001</v>
      </c>
      <c r="T960">
        <f t="shared" si="122"/>
        <v>-14.760196383513827</v>
      </c>
      <c r="U960">
        <f>VLOOKUP(M960,LINE!$A$2:$B$13,2,)</f>
        <v>5</v>
      </c>
      <c r="V960">
        <f>VLOOKUP(L960,Entry_exit!B:P,4,)</f>
        <v>5467</v>
      </c>
      <c r="W960">
        <f>2020 - VLOOKUP(L960, age!$A:$D,4,)</f>
        <v>141</v>
      </c>
      <c r="X960">
        <f>VLOOKUP(H960,'air-quality-london-time-of-day'!E:G,3,FALSE)</f>
        <v>18.7</v>
      </c>
      <c r="Y960">
        <f>VLOOKUP(I960,Weather!F:K,2,)</f>
        <v>8.0752688172043054</v>
      </c>
      <c r="Z960">
        <f>VLOOKUP(I960,Weather!F:K,3,)</f>
        <v>0.19</v>
      </c>
      <c r="AA960">
        <f>VLOOKUP(I960,Weather!F:K,4,)</f>
        <v>0.54</v>
      </c>
      <c r="AB960">
        <f>VLOOKUP(I960,Weather!F:K,5,)</f>
        <v>1015</v>
      </c>
      <c r="AC960">
        <f>VLOOKUP(I960,Weather!F:K,6,)</f>
        <v>5</v>
      </c>
    </row>
    <row r="961" spans="1:29" x14ac:dyDescent="0.25">
      <c r="A961" t="s">
        <v>7</v>
      </c>
      <c r="B961" t="s">
        <v>5</v>
      </c>
      <c r="C961" s="1">
        <v>42066.502083333333</v>
      </c>
      <c r="D961" s="3">
        <f t="shared" si="120"/>
        <v>2015</v>
      </c>
      <c r="E961" s="3">
        <f t="shared" si="115"/>
        <v>3</v>
      </c>
      <c r="F961" s="3">
        <f t="shared" si="116"/>
        <v>12</v>
      </c>
      <c r="G961" s="3">
        <f t="shared" si="117"/>
        <v>3</v>
      </c>
      <c r="H961" s="3" t="str">
        <f t="shared" si="118"/>
        <v>2015312</v>
      </c>
      <c r="I961" s="3" t="str">
        <f t="shared" si="119"/>
        <v>20153123</v>
      </c>
      <c r="J961">
        <v>3</v>
      </c>
      <c r="K961">
        <v>1.8</v>
      </c>
      <c r="L961" t="str">
        <f>VLOOKUP(C961,List!$A$2:$C$2089,3,)</f>
        <v>Ealing Common</v>
      </c>
      <c r="M961" t="str">
        <f>VLOOKUP(C961,List!$A$2:$C$2089,2,)</f>
        <v>District</v>
      </c>
      <c r="N961" t="str">
        <f t="shared" si="121"/>
        <v>Ealing Common|District</v>
      </c>
      <c r="O961">
        <f>VLOOKUP(N961,Depth!$A$2:$F$427,3,)</f>
        <v>29</v>
      </c>
      <c r="P961">
        <f>VLOOKUP(N961,Depth!$A$2:$F$427,5,)</f>
        <v>124</v>
      </c>
      <c r="Q961">
        <f>VLOOKUP(N961,Depth!$A$2:$F$427,6,)</f>
        <v>5</v>
      </c>
      <c r="R961">
        <f>VLOOKUP(L961,longitude_latitude!C:J,7,)</f>
        <v>-0.286555479</v>
      </c>
      <c r="S961">
        <f>VLOOKUP(L961,longitude_latitude!C:J,8,)</f>
        <v>51.509035650000001</v>
      </c>
      <c r="T961">
        <f t="shared" si="122"/>
        <v>-14.760196383513827</v>
      </c>
      <c r="U961">
        <f>VLOOKUP(M961,LINE!$A$2:$B$13,2,)</f>
        <v>5</v>
      </c>
      <c r="V961">
        <f>VLOOKUP(L961,Entry_exit!B:P,4,)</f>
        <v>5467</v>
      </c>
      <c r="W961">
        <f>2020 - VLOOKUP(L961, age!$A:$D,4,)</f>
        <v>141</v>
      </c>
      <c r="X961">
        <f>VLOOKUP(H961,'air-quality-london-time-of-day'!E:G,3,FALSE)</f>
        <v>18.7</v>
      </c>
      <c r="Y961">
        <f>VLOOKUP(I961,Weather!F:K,2,)</f>
        <v>8.0752688172043054</v>
      </c>
      <c r="Z961">
        <f>VLOOKUP(I961,Weather!F:K,3,)</f>
        <v>0.19</v>
      </c>
      <c r="AA961">
        <f>VLOOKUP(I961,Weather!F:K,4,)</f>
        <v>0.54</v>
      </c>
      <c r="AB961">
        <f>VLOOKUP(I961,Weather!F:K,5,)</f>
        <v>1015</v>
      </c>
      <c r="AC961">
        <f>VLOOKUP(I961,Weather!F:K,6,)</f>
        <v>5</v>
      </c>
    </row>
    <row r="962" spans="1:29" x14ac:dyDescent="0.25">
      <c r="A962" t="s">
        <v>7</v>
      </c>
      <c r="B962" t="s">
        <v>5</v>
      </c>
      <c r="C962" s="1">
        <v>42066.50277777778</v>
      </c>
      <c r="D962" s="3">
        <f t="shared" si="120"/>
        <v>2015</v>
      </c>
      <c r="E962" s="3">
        <f t="shared" si="115"/>
        <v>3</v>
      </c>
      <c r="F962" s="3">
        <f t="shared" si="116"/>
        <v>12</v>
      </c>
      <c r="G962" s="3">
        <f t="shared" si="117"/>
        <v>3</v>
      </c>
      <c r="H962" s="3" t="str">
        <f t="shared" si="118"/>
        <v>2015312</v>
      </c>
      <c r="I962" s="3" t="str">
        <f t="shared" si="119"/>
        <v>20153123</v>
      </c>
      <c r="J962">
        <v>3</v>
      </c>
      <c r="K962">
        <v>1.8</v>
      </c>
      <c r="L962" t="str">
        <f>VLOOKUP(C962,List!$A$2:$C$2089,3,)</f>
        <v>Ealing Common</v>
      </c>
      <c r="M962" t="str">
        <f>VLOOKUP(C962,List!$A$2:$C$2089,2,)</f>
        <v>District</v>
      </c>
      <c r="N962" t="str">
        <f t="shared" si="121"/>
        <v>Ealing Common|District</v>
      </c>
      <c r="O962">
        <f>VLOOKUP(N962,Depth!$A$2:$F$427,3,)</f>
        <v>29</v>
      </c>
      <c r="P962">
        <f>VLOOKUP(N962,Depth!$A$2:$F$427,5,)</f>
        <v>124</v>
      </c>
      <c r="Q962">
        <f>VLOOKUP(N962,Depth!$A$2:$F$427,6,)</f>
        <v>5</v>
      </c>
      <c r="R962">
        <f>VLOOKUP(L962,longitude_latitude!C:J,7,)</f>
        <v>-0.286555479</v>
      </c>
      <c r="S962">
        <f>VLOOKUP(L962,longitude_latitude!C:J,8,)</f>
        <v>51.509035650000001</v>
      </c>
      <c r="T962">
        <f t="shared" si="122"/>
        <v>-14.760196383513827</v>
      </c>
      <c r="U962">
        <f>VLOOKUP(M962,LINE!$A$2:$B$13,2,)</f>
        <v>5</v>
      </c>
      <c r="V962">
        <f>VLOOKUP(L962,Entry_exit!B:P,4,)</f>
        <v>5467</v>
      </c>
      <c r="W962">
        <f>2020 - VLOOKUP(L962, age!$A:$D,4,)</f>
        <v>141</v>
      </c>
      <c r="X962">
        <f>VLOOKUP(H962,'air-quality-london-time-of-day'!E:G,3,FALSE)</f>
        <v>18.7</v>
      </c>
      <c r="Y962">
        <f>VLOOKUP(I962,Weather!F:K,2,)</f>
        <v>8.0752688172043054</v>
      </c>
      <c r="Z962">
        <f>VLOOKUP(I962,Weather!F:K,3,)</f>
        <v>0.19</v>
      </c>
      <c r="AA962">
        <f>VLOOKUP(I962,Weather!F:K,4,)</f>
        <v>0.54</v>
      </c>
      <c r="AB962">
        <f>VLOOKUP(I962,Weather!F:K,5,)</f>
        <v>1015</v>
      </c>
      <c r="AC962">
        <f>VLOOKUP(I962,Weather!F:K,6,)</f>
        <v>5</v>
      </c>
    </row>
    <row r="963" spans="1:29" x14ac:dyDescent="0.25">
      <c r="A963" t="s">
        <v>7</v>
      </c>
      <c r="B963" t="s">
        <v>5</v>
      </c>
      <c r="C963" s="1">
        <v>42066.503472222219</v>
      </c>
      <c r="D963" s="3">
        <f t="shared" si="120"/>
        <v>2015</v>
      </c>
      <c r="E963" s="3">
        <f t="shared" ref="E963:E1026" si="123">MONTH(C963)</f>
        <v>3</v>
      </c>
      <c r="F963" s="3">
        <f t="shared" ref="F963:F1026" si="124">HOUR(C963)</f>
        <v>12</v>
      </c>
      <c r="G963" s="3">
        <f t="shared" ref="G963:G1026" si="125">DAY(C963)</f>
        <v>3</v>
      </c>
      <c r="H963" s="3" t="str">
        <f t="shared" ref="H963:H1026" si="126">D963&amp;E963&amp;F963</f>
        <v>2015312</v>
      </c>
      <c r="I963" s="3" t="str">
        <f t="shared" ref="I963:I1026" si="127">D963&amp;E963&amp;F963&amp;G963</f>
        <v>20153123</v>
      </c>
      <c r="J963">
        <v>3</v>
      </c>
      <c r="K963">
        <v>1.8</v>
      </c>
      <c r="L963" t="str">
        <f>VLOOKUP(C963,List!$A$2:$C$2089,3,)</f>
        <v>Acton Town</v>
      </c>
      <c r="M963" t="str">
        <f>VLOOKUP(C963,List!$A$2:$C$2089,2,)</f>
        <v>District</v>
      </c>
      <c r="N963" t="str">
        <f t="shared" si="121"/>
        <v>Acton Town|District</v>
      </c>
      <c r="O963">
        <f>VLOOKUP(N963,Depth!$A$2:$F$427,3,)</f>
        <v>21</v>
      </c>
      <c r="P963">
        <f>VLOOKUP(N963,Depth!$A$2:$F$427,5,)</f>
        <v>115.5</v>
      </c>
      <c r="Q963">
        <f>VLOOKUP(N963,Depth!$A$2:$F$427,6,)</f>
        <v>5.5</v>
      </c>
      <c r="R963">
        <f>VLOOKUP(L963,longitude_latitude!C:J,7,)</f>
        <v>-0.27843282400000002</v>
      </c>
      <c r="S963">
        <f>VLOOKUP(L963,longitude_latitude!C:J,8,)</f>
        <v>51.502137019999999</v>
      </c>
      <c r="T963">
        <f t="shared" si="122"/>
        <v>-14.339885452513546</v>
      </c>
      <c r="U963">
        <f>VLOOKUP(M963,LINE!$A$2:$B$13,2,)</f>
        <v>5</v>
      </c>
      <c r="V963">
        <f>VLOOKUP(L963,Entry_exit!B:P,4,)</f>
        <v>9861</v>
      </c>
      <c r="W963">
        <f>2020 - VLOOKUP(L963, age!$A:$D,4,)</f>
        <v>141</v>
      </c>
      <c r="X963">
        <f>VLOOKUP(H963,'air-quality-london-time-of-day'!E:G,3,FALSE)</f>
        <v>18.7</v>
      </c>
      <c r="Y963">
        <f>VLOOKUP(I963,Weather!F:K,2,)</f>
        <v>8.0752688172043054</v>
      </c>
      <c r="Z963">
        <f>VLOOKUP(I963,Weather!F:K,3,)</f>
        <v>0.19</v>
      </c>
      <c r="AA963">
        <f>VLOOKUP(I963,Weather!F:K,4,)</f>
        <v>0.54</v>
      </c>
      <c r="AB963">
        <f>VLOOKUP(I963,Weather!F:K,5,)</f>
        <v>1015</v>
      </c>
      <c r="AC963">
        <f>VLOOKUP(I963,Weather!F:K,6,)</f>
        <v>5</v>
      </c>
    </row>
    <row r="964" spans="1:29" x14ac:dyDescent="0.25">
      <c r="A964" t="s">
        <v>7</v>
      </c>
      <c r="B964" t="s">
        <v>5</v>
      </c>
      <c r="C964" s="1">
        <v>42066.504166666666</v>
      </c>
      <c r="D964" s="3">
        <f t="shared" si="120"/>
        <v>2015</v>
      </c>
      <c r="E964" s="3">
        <f t="shared" si="123"/>
        <v>3</v>
      </c>
      <c r="F964" s="3">
        <f t="shared" si="124"/>
        <v>12</v>
      </c>
      <c r="G964" s="3">
        <f t="shared" si="125"/>
        <v>3</v>
      </c>
      <c r="H964" s="3" t="str">
        <f t="shared" si="126"/>
        <v>2015312</v>
      </c>
      <c r="I964" s="3" t="str">
        <f t="shared" si="127"/>
        <v>20153123</v>
      </c>
      <c r="J964">
        <v>4</v>
      </c>
      <c r="K964">
        <v>2.4</v>
      </c>
      <c r="L964" t="str">
        <f>VLOOKUP(C964,List!$A$2:$C$2089,3,)</f>
        <v>Acton Town</v>
      </c>
      <c r="M964" t="str">
        <f>VLOOKUP(C964,List!$A$2:$C$2089,2,)</f>
        <v>District</v>
      </c>
      <c r="N964" t="str">
        <f t="shared" si="121"/>
        <v>Acton Town|District</v>
      </c>
      <c r="O964">
        <f>VLOOKUP(N964,Depth!$A$2:$F$427,3,)</f>
        <v>21</v>
      </c>
      <c r="P964">
        <f>VLOOKUP(N964,Depth!$A$2:$F$427,5,)</f>
        <v>115.5</v>
      </c>
      <c r="Q964">
        <f>VLOOKUP(N964,Depth!$A$2:$F$427,6,)</f>
        <v>5.5</v>
      </c>
      <c r="R964">
        <f>VLOOKUP(L964,longitude_latitude!C:J,7,)</f>
        <v>-0.27843282400000002</v>
      </c>
      <c r="S964">
        <f>VLOOKUP(L964,longitude_latitude!C:J,8,)</f>
        <v>51.502137019999999</v>
      </c>
      <c r="T964">
        <f t="shared" si="122"/>
        <v>-14.339885452513546</v>
      </c>
      <c r="U964">
        <f>VLOOKUP(M964,LINE!$A$2:$B$13,2,)</f>
        <v>5</v>
      </c>
      <c r="V964">
        <f>VLOOKUP(L964,Entry_exit!B:P,4,)</f>
        <v>9861</v>
      </c>
      <c r="W964">
        <f>2020 - VLOOKUP(L964, age!$A:$D,4,)</f>
        <v>141</v>
      </c>
      <c r="X964">
        <f>VLOOKUP(H964,'air-quality-london-time-of-day'!E:G,3,FALSE)</f>
        <v>18.7</v>
      </c>
      <c r="Y964">
        <f>VLOOKUP(I964,Weather!F:K,2,)</f>
        <v>8.0752688172043054</v>
      </c>
      <c r="Z964">
        <f>VLOOKUP(I964,Weather!F:K,3,)</f>
        <v>0.19</v>
      </c>
      <c r="AA964">
        <f>VLOOKUP(I964,Weather!F:K,4,)</f>
        <v>0.54</v>
      </c>
      <c r="AB964">
        <f>VLOOKUP(I964,Weather!F:K,5,)</f>
        <v>1015</v>
      </c>
      <c r="AC964">
        <f>VLOOKUP(I964,Weather!F:K,6,)</f>
        <v>5</v>
      </c>
    </row>
    <row r="965" spans="1:29" x14ac:dyDescent="0.25">
      <c r="A965" t="s">
        <v>7</v>
      </c>
      <c r="B965" t="s">
        <v>5</v>
      </c>
      <c r="C965" s="1">
        <v>42066.504861111112</v>
      </c>
      <c r="D965" s="3">
        <f t="shared" si="120"/>
        <v>2015</v>
      </c>
      <c r="E965" s="3">
        <f t="shared" si="123"/>
        <v>3</v>
      </c>
      <c r="F965" s="3">
        <f t="shared" si="124"/>
        <v>12</v>
      </c>
      <c r="G965" s="3">
        <f t="shared" si="125"/>
        <v>3</v>
      </c>
      <c r="H965" s="3" t="str">
        <f t="shared" si="126"/>
        <v>2015312</v>
      </c>
      <c r="I965" s="3" t="str">
        <f t="shared" si="127"/>
        <v>20153123</v>
      </c>
      <c r="J965">
        <v>3</v>
      </c>
      <c r="K965">
        <v>1.8</v>
      </c>
      <c r="L965" t="str">
        <f>VLOOKUP(C965,List!$A$2:$C$2089,3,)</f>
        <v>Chiswick Park</v>
      </c>
      <c r="M965" t="str">
        <f>VLOOKUP(C965,List!$A$2:$C$2089,2,)</f>
        <v>District</v>
      </c>
      <c r="N965" t="str">
        <f t="shared" si="121"/>
        <v>Chiswick Park|District</v>
      </c>
      <c r="O965">
        <f>VLOOKUP(N965,Depth!$A$2:$F$427,3,)</f>
        <v>10</v>
      </c>
      <c r="P965">
        <f>VLOOKUP(N965,Depth!$A$2:$F$427,5,)</f>
        <v>113</v>
      </c>
      <c r="Q965">
        <f>VLOOKUP(N965,Depth!$A$2:$F$427,6,)</f>
        <v>-3</v>
      </c>
      <c r="R965">
        <f>VLOOKUP(L965,longitude_latitude!C:J,7,)</f>
        <v>-0.26698160599999998</v>
      </c>
      <c r="S965">
        <f>VLOOKUP(L965,longitude_latitude!C:J,8,)</f>
        <v>51.494157850000001</v>
      </c>
      <c r="T965">
        <f t="shared" si="122"/>
        <v>-13.747992962410507</v>
      </c>
      <c r="U965">
        <f>VLOOKUP(M965,LINE!$A$2:$B$13,2,)</f>
        <v>5</v>
      </c>
      <c r="V965">
        <f>VLOOKUP(L965,Entry_exit!B:P,4,)</f>
        <v>3252</v>
      </c>
      <c r="W965">
        <f>2020 - VLOOKUP(L965, age!$A:$D,4,)</f>
        <v>141</v>
      </c>
      <c r="X965">
        <f>VLOOKUP(H965,'air-quality-london-time-of-day'!E:G,3,FALSE)</f>
        <v>18.7</v>
      </c>
      <c r="Y965">
        <f>VLOOKUP(I965,Weather!F:K,2,)</f>
        <v>8.0752688172043054</v>
      </c>
      <c r="Z965">
        <f>VLOOKUP(I965,Weather!F:K,3,)</f>
        <v>0.19</v>
      </c>
      <c r="AA965">
        <f>VLOOKUP(I965,Weather!F:K,4,)</f>
        <v>0.54</v>
      </c>
      <c r="AB965">
        <f>VLOOKUP(I965,Weather!F:K,5,)</f>
        <v>1015</v>
      </c>
      <c r="AC965">
        <f>VLOOKUP(I965,Weather!F:K,6,)</f>
        <v>5</v>
      </c>
    </row>
    <row r="966" spans="1:29" x14ac:dyDescent="0.25">
      <c r="A966" t="s">
        <v>7</v>
      </c>
      <c r="B966" t="s">
        <v>5</v>
      </c>
      <c r="C966" s="1">
        <v>42066.505555555559</v>
      </c>
      <c r="D966" s="3">
        <f t="shared" si="120"/>
        <v>2015</v>
      </c>
      <c r="E966" s="3">
        <f t="shared" si="123"/>
        <v>3</v>
      </c>
      <c r="F966" s="3">
        <f t="shared" si="124"/>
        <v>12</v>
      </c>
      <c r="G966" s="3">
        <f t="shared" si="125"/>
        <v>3</v>
      </c>
      <c r="H966" s="3" t="str">
        <f t="shared" si="126"/>
        <v>2015312</v>
      </c>
      <c r="I966" s="3" t="str">
        <f t="shared" si="127"/>
        <v>20153123</v>
      </c>
      <c r="J966">
        <v>3</v>
      </c>
      <c r="K966">
        <v>1.8</v>
      </c>
      <c r="L966" t="str">
        <f>VLOOKUP(C966,List!$A$2:$C$2089,3,)</f>
        <v>Chiswick Park</v>
      </c>
      <c r="M966" t="str">
        <f>VLOOKUP(C966,List!$A$2:$C$2089,2,)</f>
        <v>District</v>
      </c>
      <c r="N966" t="str">
        <f t="shared" si="121"/>
        <v>Chiswick Park|District</v>
      </c>
      <c r="O966">
        <f>VLOOKUP(N966,Depth!$A$2:$F$427,3,)</f>
        <v>10</v>
      </c>
      <c r="P966">
        <f>VLOOKUP(N966,Depth!$A$2:$F$427,5,)</f>
        <v>113</v>
      </c>
      <c r="Q966">
        <f>VLOOKUP(N966,Depth!$A$2:$F$427,6,)</f>
        <v>-3</v>
      </c>
      <c r="R966">
        <f>VLOOKUP(L966,longitude_latitude!C:J,7,)</f>
        <v>-0.26698160599999998</v>
      </c>
      <c r="S966">
        <f>VLOOKUP(L966,longitude_latitude!C:J,8,)</f>
        <v>51.494157850000001</v>
      </c>
      <c r="T966">
        <f t="shared" si="122"/>
        <v>-13.747992962410507</v>
      </c>
      <c r="U966">
        <f>VLOOKUP(M966,LINE!$A$2:$B$13,2,)</f>
        <v>5</v>
      </c>
      <c r="V966">
        <f>VLOOKUP(L966,Entry_exit!B:P,4,)</f>
        <v>3252</v>
      </c>
      <c r="W966">
        <f>2020 - VLOOKUP(L966, age!$A:$D,4,)</f>
        <v>141</v>
      </c>
      <c r="X966">
        <f>VLOOKUP(H966,'air-quality-london-time-of-day'!E:G,3,FALSE)</f>
        <v>18.7</v>
      </c>
      <c r="Y966">
        <f>VLOOKUP(I966,Weather!F:K,2,)</f>
        <v>8.0752688172043054</v>
      </c>
      <c r="Z966">
        <f>VLOOKUP(I966,Weather!F:K,3,)</f>
        <v>0.19</v>
      </c>
      <c r="AA966">
        <f>VLOOKUP(I966,Weather!F:K,4,)</f>
        <v>0.54</v>
      </c>
      <c r="AB966">
        <f>VLOOKUP(I966,Weather!F:K,5,)</f>
        <v>1015</v>
      </c>
      <c r="AC966">
        <f>VLOOKUP(I966,Weather!F:K,6,)</f>
        <v>5</v>
      </c>
    </row>
    <row r="967" spans="1:29" x14ac:dyDescent="0.25">
      <c r="A967" t="s">
        <v>7</v>
      </c>
      <c r="B967" t="s">
        <v>5</v>
      </c>
      <c r="C967" s="1">
        <v>42066.506249999999</v>
      </c>
      <c r="D967" s="3">
        <f t="shared" si="120"/>
        <v>2015</v>
      </c>
      <c r="E967" s="3">
        <f t="shared" si="123"/>
        <v>3</v>
      </c>
      <c r="F967" s="3">
        <f t="shared" si="124"/>
        <v>12</v>
      </c>
      <c r="G967" s="3">
        <f t="shared" si="125"/>
        <v>3</v>
      </c>
      <c r="H967" s="3" t="str">
        <f t="shared" si="126"/>
        <v>2015312</v>
      </c>
      <c r="I967" s="3" t="str">
        <f t="shared" si="127"/>
        <v>20153123</v>
      </c>
      <c r="J967">
        <v>3</v>
      </c>
      <c r="K967">
        <v>1.8</v>
      </c>
      <c r="L967" t="str">
        <f>VLOOKUP(C967,List!$A$2:$C$2089,3,)</f>
        <v>Chiswick Park</v>
      </c>
      <c r="M967" t="str">
        <f>VLOOKUP(C967,List!$A$2:$C$2089,2,)</f>
        <v>District</v>
      </c>
      <c r="N967" t="str">
        <f t="shared" si="121"/>
        <v>Chiswick Park|District</v>
      </c>
      <c r="O967">
        <f>VLOOKUP(N967,Depth!$A$2:$F$427,3,)</f>
        <v>10</v>
      </c>
      <c r="P967">
        <f>VLOOKUP(N967,Depth!$A$2:$F$427,5,)</f>
        <v>113</v>
      </c>
      <c r="Q967">
        <f>VLOOKUP(N967,Depth!$A$2:$F$427,6,)</f>
        <v>-3</v>
      </c>
      <c r="R967">
        <f>VLOOKUP(L967,longitude_latitude!C:J,7,)</f>
        <v>-0.26698160599999998</v>
      </c>
      <c r="S967">
        <f>VLOOKUP(L967,longitude_latitude!C:J,8,)</f>
        <v>51.494157850000001</v>
      </c>
      <c r="T967">
        <f t="shared" si="122"/>
        <v>-13.747992962410507</v>
      </c>
      <c r="U967">
        <f>VLOOKUP(M967,LINE!$A$2:$B$13,2,)</f>
        <v>5</v>
      </c>
      <c r="V967">
        <f>VLOOKUP(L967,Entry_exit!B:P,4,)</f>
        <v>3252</v>
      </c>
      <c r="W967">
        <f>2020 - VLOOKUP(L967, age!$A:$D,4,)</f>
        <v>141</v>
      </c>
      <c r="X967">
        <f>VLOOKUP(H967,'air-quality-london-time-of-day'!E:G,3,FALSE)</f>
        <v>18.7</v>
      </c>
      <c r="Y967">
        <f>VLOOKUP(I967,Weather!F:K,2,)</f>
        <v>8.0752688172043054</v>
      </c>
      <c r="Z967">
        <f>VLOOKUP(I967,Weather!F:K,3,)</f>
        <v>0.19</v>
      </c>
      <c r="AA967">
        <f>VLOOKUP(I967,Weather!F:K,4,)</f>
        <v>0.54</v>
      </c>
      <c r="AB967">
        <f>VLOOKUP(I967,Weather!F:K,5,)</f>
        <v>1015</v>
      </c>
      <c r="AC967">
        <f>VLOOKUP(I967,Weather!F:K,6,)</f>
        <v>5</v>
      </c>
    </row>
    <row r="968" spans="1:29" x14ac:dyDescent="0.25">
      <c r="A968" t="s">
        <v>7</v>
      </c>
      <c r="B968" t="s">
        <v>5</v>
      </c>
      <c r="C968" s="1">
        <v>42066.506944444445</v>
      </c>
      <c r="D968" s="3">
        <f t="shared" si="120"/>
        <v>2015</v>
      </c>
      <c r="E968" s="3">
        <f t="shared" si="123"/>
        <v>3</v>
      </c>
      <c r="F968" s="3">
        <f t="shared" si="124"/>
        <v>12</v>
      </c>
      <c r="G968" s="3">
        <f t="shared" si="125"/>
        <v>3</v>
      </c>
      <c r="H968" s="3" t="str">
        <f t="shared" si="126"/>
        <v>2015312</v>
      </c>
      <c r="I968" s="3" t="str">
        <f t="shared" si="127"/>
        <v>20153123</v>
      </c>
      <c r="J968">
        <v>4</v>
      </c>
      <c r="K968">
        <v>2.4</v>
      </c>
      <c r="L968" t="str">
        <f>VLOOKUP(C968,List!$A$2:$C$2089,3,)</f>
        <v>Turnham Green</v>
      </c>
      <c r="M968" t="str">
        <f>VLOOKUP(C968,List!$A$2:$C$2089,2,)</f>
        <v>District</v>
      </c>
      <c r="N968" t="str">
        <f t="shared" si="121"/>
        <v>Turnham Green|District</v>
      </c>
      <c r="O968">
        <f>VLOOKUP(N968,Depth!$A$2:$F$427,3,)</f>
        <v>5</v>
      </c>
      <c r="P968">
        <f>VLOOKUP(N968,Depth!$A$2:$F$427,5,)</f>
        <v>110.9</v>
      </c>
      <c r="Q968">
        <f>VLOOKUP(N968,Depth!$A$2:$F$427,6,)</f>
        <v>-5.9</v>
      </c>
      <c r="R968">
        <f>VLOOKUP(L968,longitude_latitude!C:J,7,)</f>
        <v>-0.25295880300000001</v>
      </c>
      <c r="S968">
        <f>VLOOKUP(L968,longitude_latitude!C:J,8,)</f>
        <v>51.494447999999998</v>
      </c>
      <c r="T968">
        <f t="shared" si="122"/>
        <v>-13.025973927225744</v>
      </c>
      <c r="U968">
        <f>VLOOKUP(M968,LINE!$A$2:$B$13,2,)</f>
        <v>5</v>
      </c>
      <c r="V968">
        <f>VLOOKUP(L968,Entry_exit!B:P,4,)</f>
        <v>10146</v>
      </c>
      <c r="W968">
        <f>2020 - VLOOKUP(L968, age!$A:$D,4,)</f>
        <v>143</v>
      </c>
      <c r="X968">
        <f>VLOOKUP(H968,'air-quality-london-time-of-day'!E:G,3,FALSE)</f>
        <v>18.7</v>
      </c>
      <c r="Y968">
        <f>VLOOKUP(I968,Weather!F:K,2,)</f>
        <v>8.0752688172043054</v>
      </c>
      <c r="Z968">
        <f>VLOOKUP(I968,Weather!F:K,3,)</f>
        <v>0.19</v>
      </c>
      <c r="AA968">
        <f>VLOOKUP(I968,Weather!F:K,4,)</f>
        <v>0.54</v>
      </c>
      <c r="AB968">
        <f>VLOOKUP(I968,Weather!F:K,5,)</f>
        <v>1015</v>
      </c>
      <c r="AC968">
        <f>VLOOKUP(I968,Weather!F:K,6,)</f>
        <v>5</v>
      </c>
    </row>
    <row r="969" spans="1:29" x14ac:dyDescent="0.25">
      <c r="A969" t="s">
        <v>7</v>
      </c>
      <c r="B969" t="s">
        <v>5</v>
      </c>
      <c r="C969" s="1">
        <v>42066.507638888892</v>
      </c>
      <c r="D969" s="3">
        <f t="shared" si="120"/>
        <v>2015</v>
      </c>
      <c r="E969" s="3">
        <f t="shared" si="123"/>
        <v>3</v>
      </c>
      <c r="F969" s="3">
        <f t="shared" si="124"/>
        <v>12</v>
      </c>
      <c r="G969" s="3">
        <f t="shared" si="125"/>
        <v>3</v>
      </c>
      <c r="H969" s="3" t="str">
        <f t="shared" si="126"/>
        <v>2015312</v>
      </c>
      <c r="I969" s="3" t="str">
        <f t="shared" si="127"/>
        <v>20153123</v>
      </c>
      <c r="J969">
        <v>4</v>
      </c>
      <c r="K969">
        <v>2.4</v>
      </c>
      <c r="L969" t="str">
        <f>VLOOKUP(C969,List!$A$2:$C$2089,3,)</f>
        <v>Turnham Green</v>
      </c>
      <c r="M969" t="str">
        <f>VLOOKUP(C969,List!$A$2:$C$2089,2,)</f>
        <v>District</v>
      </c>
      <c r="N969" t="str">
        <f t="shared" si="121"/>
        <v>Turnham Green|District</v>
      </c>
      <c r="O969">
        <f>VLOOKUP(N969,Depth!$A$2:$F$427,3,)</f>
        <v>5</v>
      </c>
      <c r="P969">
        <f>VLOOKUP(N969,Depth!$A$2:$F$427,5,)</f>
        <v>110.9</v>
      </c>
      <c r="Q969">
        <f>VLOOKUP(N969,Depth!$A$2:$F$427,6,)</f>
        <v>-5.9</v>
      </c>
      <c r="R969">
        <f>VLOOKUP(L969,longitude_latitude!C:J,7,)</f>
        <v>-0.25295880300000001</v>
      </c>
      <c r="S969">
        <f>VLOOKUP(L969,longitude_latitude!C:J,8,)</f>
        <v>51.494447999999998</v>
      </c>
      <c r="T969">
        <f t="shared" si="122"/>
        <v>-13.025973927225744</v>
      </c>
      <c r="U969">
        <f>VLOOKUP(M969,LINE!$A$2:$B$13,2,)</f>
        <v>5</v>
      </c>
      <c r="V969">
        <f>VLOOKUP(L969,Entry_exit!B:P,4,)</f>
        <v>10146</v>
      </c>
      <c r="W969">
        <f>2020 - VLOOKUP(L969, age!$A:$D,4,)</f>
        <v>143</v>
      </c>
      <c r="X969">
        <f>VLOOKUP(H969,'air-quality-london-time-of-day'!E:G,3,FALSE)</f>
        <v>18.7</v>
      </c>
      <c r="Y969">
        <f>VLOOKUP(I969,Weather!F:K,2,)</f>
        <v>8.0752688172043054</v>
      </c>
      <c r="Z969">
        <f>VLOOKUP(I969,Weather!F:K,3,)</f>
        <v>0.19</v>
      </c>
      <c r="AA969">
        <f>VLOOKUP(I969,Weather!F:K,4,)</f>
        <v>0.54</v>
      </c>
      <c r="AB969">
        <f>VLOOKUP(I969,Weather!F:K,5,)</f>
        <v>1015</v>
      </c>
      <c r="AC969">
        <f>VLOOKUP(I969,Weather!F:K,6,)</f>
        <v>5</v>
      </c>
    </row>
    <row r="970" spans="1:29" x14ac:dyDescent="0.25">
      <c r="A970" t="s">
        <v>7</v>
      </c>
      <c r="B970" t="s">
        <v>5</v>
      </c>
      <c r="C970" s="1">
        <v>42066.508333333331</v>
      </c>
      <c r="D970" s="3">
        <f t="shared" si="120"/>
        <v>2015</v>
      </c>
      <c r="E970" s="3">
        <f t="shared" si="123"/>
        <v>3</v>
      </c>
      <c r="F970" s="3">
        <f t="shared" si="124"/>
        <v>12</v>
      </c>
      <c r="G970" s="3">
        <f t="shared" si="125"/>
        <v>3</v>
      </c>
      <c r="H970" s="3" t="str">
        <f t="shared" si="126"/>
        <v>2015312</v>
      </c>
      <c r="I970" s="3" t="str">
        <f t="shared" si="127"/>
        <v>20153123</v>
      </c>
      <c r="J970">
        <v>4</v>
      </c>
      <c r="K970">
        <v>2.4</v>
      </c>
      <c r="L970" t="str">
        <f>VLOOKUP(C970,List!$A$2:$C$2089,3,)</f>
        <v>Stamford Brook</v>
      </c>
      <c r="M970" t="str">
        <f>VLOOKUP(C970,List!$A$2:$C$2089,2,)</f>
        <v>District</v>
      </c>
      <c r="N970" t="str">
        <f t="shared" si="121"/>
        <v>Stamford Brook|District</v>
      </c>
      <c r="O970">
        <f>VLOOKUP(N970,Depth!$A$2:$F$427,3,)</f>
        <v>5</v>
      </c>
      <c r="P970">
        <f>VLOOKUP(N970,Depth!$A$2:$F$427,5,)</f>
        <v>111.4</v>
      </c>
      <c r="Q970">
        <f>VLOOKUP(N970,Depth!$A$2:$F$427,6,)</f>
        <v>-6.4</v>
      </c>
      <c r="R970">
        <f>VLOOKUP(L970,longitude_latitude!C:J,7,)</f>
        <v>-0.24440872599999999</v>
      </c>
      <c r="S970">
        <f>VLOOKUP(L970,longitude_latitude!C:J,8,)</f>
        <v>51.494408139999997</v>
      </c>
      <c r="T970">
        <f t="shared" si="122"/>
        <v>-12.585682689621429</v>
      </c>
      <c r="U970">
        <f>VLOOKUP(M970,LINE!$A$2:$B$13,2,)</f>
        <v>5</v>
      </c>
      <c r="V970">
        <f>VLOOKUP(L970,Entry_exit!B:P,4,)</f>
        <v>4505</v>
      </c>
      <c r="W970">
        <f>2020 - VLOOKUP(L970, age!$A:$D,4,)</f>
        <v>108</v>
      </c>
      <c r="X970">
        <f>VLOOKUP(H970,'air-quality-london-time-of-day'!E:G,3,FALSE)</f>
        <v>18.7</v>
      </c>
      <c r="Y970">
        <f>VLOOKUP(I970,Weather!F:K,2,)</f>
        <v>8.0752688172043054</v>
      </c>
      <c r="Z970">
        <f>VLOOKUP(I970,Weather!F:K,3,)</f>
        <v>0.19</v>
      </c>
      <c r="AA970">
        <f>VLOOKUP(I970,Weather!F:K,4,)</f>
        <v>0.54</v>
      </c>
      <c r="AB970">
        <f>VLOOKUP(I970,Weather!F:K,5,)</f>
        <v>1015</v>
      </c>
      <c r="AC970">
        <f>VLOOKUP(I970,Weather!F:K,6,)</f>
        <v>5</v>
      </c>
    </row>
    <row r="971" spans="1:29" x14ac:dyDescent="0.25">
      <c r="A971" t="s">
        <v>7</v>
      </c>
      <c r="B971" t="s">
        <v>5</v>
      </c>
      <c r="C971" s="1">
        <v>42066.509027777778</v>
      </c>
      <c r="D971" s="3">
        <f t="shared" si="120"/>
        <v>2015</v>
      </c>
      <c r="E971" s="3">
        <f t="shared" si="123"/>
        <v>3</v>
      </c>
      <c r="F971" s="3">
        <f t="shared" si="124"/>
        <v>12</v>
      </c>
      <c r="G971" s="3">
        <f t="shared" si="125"/>
        <v>3</v>
      </c>
      <c r="H971" s="3" t="str">
        <f t="shared" si="126"/>
        <v>2015312</v>
      </c>
      <c r="I971" s="3" t="str">
        <f t="shared" si="127"/>
        <v>20153123</v>
      </c>
      <c r="J971">
        <v>3</v>
      </c>
      <c r="K971">
        <v>1.8</v>
      </c>
      <c r="L971" t="str">
        <f>VLOOKUP(C971,List!$A$2:$C$2089,3,)</f>
        <v>Ravenscourt Park</v>
      </c>
      <c r="M971" t="str">
        <f>VLOOKUP(C971,List!$A$2:$C$2089,2,)</f>
        <v>District</v>
      </c>
      <c r="N971" t="str">
        <f t="shared" si="121"/>
        <v>Ravenscourt Park|District</v>
      </c>
      <c r="O971">
        <f>VLOOKUP(N971,Depth!$A$2:$F$427,3,)</f>
        <v>5</v>
      </c>
      <c r="P971">
        <f>VLOOKUP(N971,Depth!$A$2:$F$427,5,)</f>
        <v>111</v>
      </c>
      <c r="Q971">
        <f>VLOOKUP(N971,Depth!$A$2:$F$427,6,)</f>
        <v>-6</v>
      </c>
      <c r="R971">
        <f>VLOOKUP(L971,longitude_latitude!C:J,7,)</f>
        <v>-0.23418172400000001</v>
      </c>
      <c r="S971">
        <f>VLOOKUP(L971,longitude_latitude!C:J,8,)</f>
        <v>51.493657519999999</v>
      </c>
      <c r="T971">
        <f t="shared" si="122"/>
        <v>-12.058873493099165</v>
      </c>
      <c r="U971">
        <f>VLOOKUP(M971,LINE!$A$2:$B$13,2,)</f>
        <v>5</v>
      </c>
      <c r="V971">
        <f>VLOOKUP(L971,Entry_exit!B:P,4,)</f>
        <v>5268</v>
      </c>
      <c r="W971">
        <f>2020 - VLOOKUP(L971, age!$A:$D,4,)</f>
        <v>143</v>
      </c>
      <c r="X971">
        <f>VLOOKUP(H971,'air-quality-london-time-of-day'!E:G,3,FALSE)</f>
        <v>18.7</v>
      </c>
      <c r="Y971">
        <f>VLOOKUP(I971,Weather!F:K,2,)</f>
        <v>8.0752688172043054</v>
      </c>
      <c r="Z971">
        <f>VLOOKUP(I971,Weather!F:K,3,)</f>
        <v>0.19</v>
      </c>
      <c r="AA971">
        <f>VLOOKUP(I971,Weather!F:K,4,)</f>
        <v>0.54</v>
      </c>
      <c r="AB971">
        <f>VLOOKUP(I971,Weather!F:K,5,)</f>
        <v>1015</v>
      </c>
      <c r="AC971">
        <f>VLOOKUP(I971,Weather!F:K,6,)</f>
        <v>5</v>
      </c>
    </row>
    <row r="972" spans="1:29" x14ac:dyDescent="0.25">
      <c r="A972" t="s">
        <v>7</v>
      </c>
      <c r="B972" t="s">
        <v>5</v>
      </c>
      <c r="C972" s="1">
        <v>42066.509722222225</v>
      </c>
      <c r="D972" s="3">
        <f t="shared" si="120"/>
        <v>2015</v>
      </c>
      <c r="E972" s="3">
        <f t="shared" si="123"/>
        <v>3</v>
      </c>
      <c r="F972" s="3">
        <f t="shared" si="124"/>
        <v>12</v>
      </c>
      <c r="G972" s="3">
        <f t="shared" si="125"/>
        <v>3</v>
      </c>
      <c r="H972" s="3" t="str">
        <f t="shared" si="126"/>
        <v>2015312</v>
      </c>
      <c r="I972" s="3" t="str">
        <f t="shared" si="127"/>
        <v>20153123</v>
      </c>
      <c r="J972">
        <v>5</v>
      </c>
      <c r="K972">
        <v>3</v>
      </c>
      <c r="L972" t="str">
        <f>VLOOKUP(C972,List!$A$2:$C$2089,3,)</f>
        <v>Ravenscourt Park</v>
      </c>
      <c r="M972" t="str">
        <f>VLOOKUP(C972,List!$A$2:$C$2089,2,)</f>
        <v>District</v>
      </c>
      <c r="N972" t="str">
        <f t="shared" si="121"/>
        <v>Ravenscourt Park|District</v>
      </c>
      <c r="O972">
        <f>VLOOKUP(N972,Depth!$A$2:$F$427,3,)</f>
        <v>5</v>
      </c>
      <c r="P972">
        <f>VLOOKUP(N972,Depth!$A$2:$F$427,5,)</f>
        <v>111</v>
      </c>
      <c r="Q972">
        <f>VLOOKUP(N972,Depth!$A$2:$F$427,6,)</f>
        <v>-6</v>
      </c>
      <c r="R972">
        <f>VLOOKUP(L972,longitude_latitude!C:J,7,)</f>
        <v>-0.23418172400000001</v>
      </c>
      <c r="S972">
        <f>VLOOKUP(L972,longitude_latitude!C:J,8,)</f>
        <v>51.493657519999999</v>
      </c>
      <c r="T972">
        <f t="shared" si="122"/>
        <v>-12.058873493099165</v>
      </c>
      <c r="U972">
        <f>VLOOKUP(M972,LINE!$A$2:$B$13,2,)</f>
        <v>5</v>
      </c>
      <c r="V972">
        <f>VLOOKUP(L972,Entry_exit!B:P,4,)</f>
        <v>5268</v>
      </c>
      <c r="W972">
        <f>2020 - VLOOKUP(L972, age!$A:$D,4,)</f>
        <v>143</v>
      </c>
      <c r="X972">
        <f>VLOOKUP(H972,'air-quality-london-time-of-day'!E:G,3,FALSE)</f>
        <v>18.7</v>
      </c>
      <c r="Y972">
        <f>VLOOKUP(I972,Weather!F:K,2,)</f>
        <v>8.0752688172043054</v>
      </c>
      <c r="Z972">
        <f>VLOOKUP(I972,Weather!F:K,3,)</f>
        <v>0.19</v>
      </c>
      <c r="AA972">
        <f>VLOOKUP(I972,Weather!F:K,4,)</f>
        <v>0.54</v>
      </c>
      <c r="AB972">
        <f>VLOOKUP(I972,Weather!F:K,5,)</f>
        <v>1015</v>
      </c>
      <c r="AC972">
        <f>VLOOKUP(I972,Weather!F:K,6,)</f>
        <v>5</v>
      </c>
    </row>
    <row r="973" spans="1:29" x14ac:dyDescent="0.25">
      <c r="A973" t="s">
        <v>7</v>
      </c>
      <c r="B973" t="s">
        <v>5</v>
      </c>
      <c r="C973" s="1">
        <v>42066.510416666664</v>
      </c>
      <c r="D973" s="3">
        <f t="shared" si="120"/>
        <v>2015</v>
      </c>
      <c r="E973" s="3">
        <f t="shared" si="123"/>
        <v>3</v>
      </c>
      <c r="F973" s="3">
        <f t="shared" si="124"/>
        <v>12</v>
      </c>
      <c r="G973" s="3">
        <f t="shared" si="125"/>
        <v>3</v>
      </c>
      <c r="H973" s="3" t="str">
        <f t="shared" si="126"/>
        <v>2015312</v>
      </c>
      <c r="I973" s="3" t="str">
        <f t="shared" si="127"/>
        <v>20153123</v>
      </c>
      <c r="J973">
        <v>5</v>
      </c>
      <c r="K973">
        <v>3</v>
      </c>
      <c r="L973" t="str">
        <f>VLOOKUP(C973,List!$A$2:$C$2089,3,)</f>
        <v>Hammersmith</v>
      </c>
      <c r="M973" t="str">
        <f>VLOOKUP(C973,List!$A$2:$C$2089,2,)</f>
        <v>District</v>
      </c>
      <c r="N973" t="str">
        <f t="shared" si="121"/>
        <v>Hammersmith|District</v>
      </c>
      <c r="O973">
        <f>VLOOKUP(N973,Depth!$A$2:$F$427,3,)</f>
        <v>5</v>
      </c>
      <c r="P973">
        <f>VLOOKUP(N973,Depth!$A$2:$F$427,5,)</f>
        <v>100.4</v>
      </c>
      <c r="Q973">
        <f>VLOOKUP(N973,Depth!$A$2:$F$427,6,)</f>
        <v>4.5999999999999996</v>
      </c>
      <c r="R973">
        <f>VLOOKUP(L973,longitude_latitude!C:J,7,)</f>
        <v>-0.22333450699999999</v>
      </c>
      <c r="S973">
        <f>VLOOKUP(L973,longitude_latitude!C:J,8,)</f>
        <v>51.493273559999999</v>
      </c>
      <c r="T973">
        <f t="shared" si="122"/>
        <v>-11.500224864338733</v>
      </c>
      <c r="U973">
        <f>VLOOKUP(M973,LINE!$A$2:$B$13,2,)</f>
        <v>5</v>
      </c>
      <c r="V973">
        <f>VLOOKUP(L973,Entry_exit!B:P,4,)</f>
        <v>46414</v>
      </c>
      <c r="W973">
        <f>2020 - VLOOKUP(L973, age!$A:$D,4,)</f>
        <v>156</v>
      </c>
      <c r="X973">
        <f>VLOOKUP(H973,'air-quality-london-time-of-day'!E:G,3,FALSE)</f>
        <v>18.7</v>
      </c>
      <c r="Y973">
        <f>VLOOKUP(I973,Weather!F:K,2,)</f>
        <v>8.0752688172043054</v>
      </c>
      <c r="Z973">
        <f>VLOOKUP(I973,Weather!F:K,3,)</f>
        <v>0.19</v>
      </c>
      <c r="AA973">
        <f>VLOOKUP(I973,Weather!F:K,4,)</f>
        <v>0.54</v>
      </c>
      <c r="AB973">
        <f>VLOOKUP(I973,Weather!F:K,5,)</f>
        <v>1015</v>
      </c>
      <c r="AC973">
        <f>VLOOKUP(I973,Weather!F:K,6,)</f>
        <v>5</v>
      </c>
    </row>
    <row r="974" spans="1:29" x14ac:dyDescent="0.25">
      <c r="A974" t="s">
        <v>7</v>
      </c>
      <c r="B974" t="s">
        <v>5</v>
      </c>
      <c r="C974" s="1">
        <v>42066.511111111111</v>
      </c>
      <c r="D974" s="3">
        <f t="shared" si="120"/>
        <v>2015</v>
      </c>
      <c r="E974" s="3">
        <f t="shared" si="123"/>
        <v>3</v>
      </c>
      <c r="F974" s="3">
        <f t="shared" si="124"/>
        <v>12</v>
      </c>
      <c r="G974" s="3">
        <f t="shared" si="125"/>
        <v>3</v>
      </c>
      <c r="H974" s="3" t="str">
        <f t="shared" si="126"/>
        <v>2015312</v>
      </c>
      <c r="I974" s="3" t="str">
        <f t="shared" si="127"/>
        <v>20153123</v>
      </c>
      <c r="J974">
        <v>4</v>
      </c>
      <c r="K974">
        <v>2.4</v>
      </c>
      <c r="L974" t="str">
        <f>VLOOKUP(C974,List!$A$2:$C$2089,3,)</f>
        <v>Hammersmith</v>
      </c>
      <c r="M974" t="str">
        <f>VLOOKUP(C974,List!$A$2:$C$2089,2,)</f>
        <v>District</v>
      </c>
      <c r="N974" t="str">
        <f t="shared" si="121"/>
        <v>Hammersmith|District</v>
      </c>
      <c r="O974">
        <f>VLOOKUP(N974,Depth!$A$2:$F$427,3,)</f>
        <v>5</v>
      </c>
      <c r="P974">
        <f>VLOOKUP(N974,Depth!$A$2:$F$427,5,)</f>
        <v>100.4</v>
      </c>
      <c r="Q974">
        <f>VLOOKUP(N974,Depth!$A$2:$F$427,6,)</f>
        <v>4.5999999999999996</v>
      </c>
      <c r="R974">
        <f>VLOOKUP(L974,longitude_latitude!C:J,7,)</f>
        <v>-0.22333450699999999</v>
      </c>
      <c r="S974">
        <f>VLOOKUP(L974,longitude_latitude!C:J,8,)</f>
        <v>51.493273559999999</v>
      </c>
      <c r="T974">
        <f t="shared" si="122"/>
        <v>-11.500224864338733</v>
      </c>
      <c r="U974">
        <f>VLOOKUP(M974,LINE!$A$2:$B$13,2,)</f>
        <v>5</v>
      </c>
      <c r="V974">
        <f>VLOOKUP(L974,Entry_exit!B:P,4,)</f>
        <v>46414</v>
      </c>
      <c r="W974">
        <f>2020 - VLOOKUP(L974, age!$A:$D,4,)</f>
        <v>156</v>
      </c>
      <c r="X974">
        <f>VLOOKUP(H974,'air-quality-london-time-of-day'!E:G,3,FALSE)</f>
        <v>18.7</v>
      </c>
      <c r="Y974">
        <f>VLOOKUP(I974,Weather!F:K,2,)</f>
        <v>8.0752688172043054</v>
      </c>
      <c r="Z974">
        <f>VLOOKUP(I974,Weather!F:K,3,)</f>
        <v>0.19</v>
      </c>
      <c r="AA974">
        <f>VLOOKUP(I974,Weather!F:K,4,)</f>
        <v>0.54</v>
      </c>
      <c r="AB974">
        <f>VLOOKUP(I974,Weather!F:K,5,)</f>
        <v>1015</v>
      </c>
      <c r="AC974">
        <f>VLOOKUP(I974,Weather!F:K,6,)</f>
        <v>5</v>
      </c>
    </row>
    <row r="975" spans="1:29" x14ac:dyDescent="0.25">
      <c r="A975" t="s">
        <v>7</v>
      </c>
      <c r="B975" t="s">
        <v>5</v>
      </c>
      <c r="C975" s="1">
        <v>42066.511805555558</v>
      </c>
      <c r="D975" s="3">
        <f t="shared" si="120"/>
        <v>2015</v>
      </c>
      <c r="E975" s="3">
        <f t="shared" si="123"/>
        <v>3</v>
      </c>
      <c r="F975" s="3">
        <f t="shared" si="124"/>
        <v>12</v>
      </c>
      <c r="G975" s="3">
        <f t="shared" si="125"/>
        <v>3</v>
      </c>
      <c r="H975" s="3" t="str">
        <f t="shared" si="126"/>
        <v>2015312</v>
      </c>
      <c r="I975" s="3" t="str">
        <f t="shared" si="127"/>
        <v>20153123</v>
      </c>
      <c r="J975">
        <v>5</v>
      </c>
      <c r="K975">
        <v>3</v>
      </c>
      <c r="L975" t="str">
        <f>VLOOKUP(C975,List!$A$2:$C$2089,3,)</f>
        <v>Barons Court</v>
      </c>
      <c r="M975" t="str">
        <f>VLOOKUP(C975,List!$A$2:$C$2089,2,)</f>
        <v>District</v>
      </c>
      <c r="N975" t="str">
        <f t="shared" si="121"/>
        <v>Barons Court|District</v>
      </c>
      <c r="O975">
        <f>VLOOKUP(N975,Depth!$A$2:$F$427,3,)</f>
        <v>4.5999999999999996</v>
      </c>
      <c r="P975">
        <f>VLOOKUP(N975,Depth!$A$2:$F$427,5,)</f>
        <v>101.9</v>
      </c>
      <c r="Q975">
        <f>VLOOKUP(N975,Depth!$A$2:$F$427,6,)</f>
        <v>2.7</v>
      </c>
      <c r="R975">
        <f>VLOOKUP(L975,longitude_latitude!C:J,7,)</f>
        <v>-0.21308817399999999</v>
      </c>
      <c r="S975">
        <f>VLOOKUP(L975,longitude_latitude!C:J,8,)</f>
        <v>51.489787370000002</v>
      </c>
      <c r="T975">
        <f t="shared" si="122"/>
        <v>-10.971864770321563</v>
      </c>
      <c r="U975">
        <f>VLOOKUP(M975,LINE!$A$2:$B$13,2,)</f>
        <v>5</v>
      </c>
      <c r="V975">
        <f>VLOOKUP(L975,Entry_exit!B:P,4,)</f>
        <v>12462</v>
      </c>
      <c r="W975">
        <f>2020 - VLOOKUP(L975, age!$A:$D,4,)</f>
        <v>114</v>
      </c>
      <c r="X975">
        <f>VLOOKUP(H975,'air-quality-london-time-of-day'!E:G,3,FALSE)</f>
        <v>18.7</v>
      </c>
      <c r="Y975">
        <f>VLOOKUP(I975,Weather!F:K,2,)</f>
        <v>8.0752688172043054</v>
      </c>
      <c r="Z975">
        <f>VLOOKUP(I975,Weather!F:K,3,)</f>
        <v>0.19</v>
      </c>
      <c r="AA975">
        <f>VLOOKUP(I975,Weather!F:K,4,)</f>
        <v>0.54</v>
      </c>
      <c r="AB975">
        <f>VLOOKUP(I975,Weather!F:K,5,)</f>
        <v>1015</v>
      </c>
      <c r="AC975">
        <f>VLOOKUP(I975,Weather!F:K,6,)</f>
        <v>5</v>
      </c>
    </row>
    <row r="976" spans="1:29" x14ac:dyDescent="0.25">
      <c r="A976" t="s">
        <v>7</v>
      </c>
      <c r="B976" t="s">
        <v>5</v>
      </c>
      <c r="C976" s="1">
        <v>42066.512499999997</v>
      </c>
      <c r="D976" s="3">
        <f t="shared" si="120"/>
        <v>2015</v>
      </c>
      <c r="E976" s="3">
        <f t="shared" si="123"/>
        <v>3</v>
      </c>
      <c r="F976" s="3">
        <f t="shared" si="124"/>
        <v>12</v>
      </c>
      <c r="G976" s="3">
        <f t="shared" si="125"/>
        <v>3</v>
      </c>
      <c r="H976" s="3" t="str">
        <f t="shared" si="126"/>
        <v>2015312</v>
      </c>
      <c r="I976" s="3" t="str">
        <f t="shared" si="127"/>
        <v>20153123</v>
      </c>
      <c r="J976">
        <v>7</v>
      </c>
      <c r="K976">
        <v>4.2</v>
      </c>
      <c r="L976" t="str">
        <f>VLOOKUP(C976,List!$A$2:$C$2089,3,)</f>
        <v>West Kensington</v>
      </c>
      <c r="M976" t="str">
        <f>VLOOKUP(C976,List!$A$2:$C$2089,2,)</f>
        <v>District</v>
      </c>
      <c r="N976" t="str">
        <f t="shared" si="121"/>
        <v>West Kensington|District</v>
      </c>
      <c r="O976">
        <f>VLOOKUP(N976,Depth!$A$2:$F$427,3,)</f>
        <v>5</v>
      </c>
      <c r="P976">
        <f>VLOOKUP(N976,Depth!$A$2:$F$427,5,)</f>
        <v>99.35</v>
      </c>
      <c r="Q976">
        <f>VLOOKUP(N976,Depth!$A$2:$F$427,6,)</f>
        <v>5.65</v>
      </c>
      <c r="R976">
        <f>VLOOKUP(L976,longitude_latitude!C:J,7,)</f>
        <v>-0.20386005400000001</v>
      </c>
      <c r="S976">
        <f>VLOOKUP(L976,longitude_latitude!C:J,8,)</f>
        <v>51.490279459999996</v>
      </c>
      <c r="T976">
        <f t="shared" si="122"/>
        <v>-10.496811151190691</v>
      </c>
      <c r="U976">
        <f>VLOOKUP(M976,LINE!$A$2:$B$13,2,)</f>
        <v>5</v>
      </c>
      <c r="V976">
        <f>VLOOKUP(L976,Entry_exit!B:P,4,)</f>
        <v>8456</v>
      </c>
      <c r="W976">
        <f>2020 - VLOOKUP(L976, age!$A:$D,4,)</f>
        <v>146</v>
      </c>
      <c r="X976">
        <f>VLOOKUP(H976,'air-quality-london-time-of-day'!E:G,3,FALSE)</f>
        <v>18.7</v>
      </c>
      <c r="Y976">
        <f>VLOOKUP(I976,Weather!F:K,2,)</f>
        <v>8.0752688172043054</v>
      </c>
      <c r="Z976">
        <f>VLOOKUP(I976,Weather!F:K,3,)</f>
        <v>0.19</v>
      </c>
      <c r="AA976">
        <f>VLOOKUP(I976,Weather!F:K,4,)</f>
        <v>0.54</v>
      </c>
      <c r="AB976">
        <f>VLOOKUP(I976,Weather!F:K,5,)</f>
        <v>1015</v>
      </c>
      <c r="AC976">
        <f>VLOOKUP(I976,Weather!F:K,6,)</f>
        <v>5</v>
      </c>
    </row>
    <row r="977" spans="1:29" x14ac:dyDescent="0.25">
      <c r="A977" t="s">
        <v>7</v>
      </c>
      <c r="B977" t="s">
        <v>5</v>
      </c>
      <c r="C977" s="1">
        <v>42066.513194444444</v>
      </c>
      <c r="D977" s="3">
        <f t="shared" si="120"/>
        <v>2015</v>
      </c>
      <c r="E977" s="3">
        <f t="shared" si="123"/>
        <v>3</v>
      </c>
      <c r="F977" s="3">
        <f t="shared" si="124"/>
        <v>12</v>
      </c>
      <c r="G977" s="3">
        <f t="shared" si="125"/>
        <v>3</v>
      </c>
      <c r="H977" s="3" t="str">
        <f t="shared" si="126"/>
        <v>2015312</v>
      </c>
      <c r="I977" s="3" t="str">
        <f t="shared" si="127"/>
        <v>20153123</v>
      </c>
      <c r="J977">
        <v>7</v>
      </c>
      <c r="K977">
        <v>4.2</v>
      </c>
      <c r="L977" t="str">
        <f>VLOOKUP(C977,List!$A$2:$C$2089,3,)</f>
        <v>West Kensington</v>
      </c>
      <c r="M977" t="str">
        <f>VLOOKUP(C977,List!$A$2:$C$2089,2,)</f>
        <v>District</v>
      </c>
      <c r="N977" t="str">
        <f t="shared" si="121"/>
        <v>West Kensington|District</v>
      </c>
      <c r="O977">
        <f>VLOOKUP(N977,Depth!$A$2:$F$427,3,)</f>
        <v>5</v>
      </c>
      <c r="P977">
        <f>VLOOKUP(N977,Depth!$A$2:$F$427,5,)</f>
        <v>99.35</v>
      </c>
      <c r="Q977">
        <f>VLOOKUP(N977,Depth!$A$2:$F$427,6,)</f>
        <v>5.65</v>
      </c>
      <c r="R977">
        <f>VLOOKUP(L977,longitude_latitude!C:J,7,)</f>
        <v>-0.20386005400000001</v>
      </c>
      <c r="S977">
        <f>VLOOKUP(L977,longitude_latitude!C:J,8,)</f>
        <v>51.490279459999996</v>
      </c>
      <c r="T977">
        <f t="shared" si="122"/>
        <v>-10.496811151190691</v>
      </c>
      <c r="U977">
        <f>VLOOKUP(M977,LINE!$A$2:$B$13,2,)</f>
        <v>5</v>
      </c>
      <c r="V977">
        <f>VLOOKUP(L977,Entry_exit!B:P,4,)</f>
        <v>8456</v>
      </c>
      <c r="W977">
        <f>2020 - VLOOKUP(L977, age!$A:$D,4,)</f>
        <v>146</v>
      </c>
      <c r="X977">
        <f>VLOOKUP(H977,'air-quality-london-time-of-day'!E:G,3,FALSE)</f>
        <v>18.7</v>
      </c>
      <c r="Y977">
        <f>VLOOKUP(I977,Weather!F:K,2,)</f>
        <v>8.0752688172043054</v>
      </c>
      <c r="Z977">
        <f>VLOOKUP(I977,Weather!F:K,3,)</f>
        <v>0.19</v>
      </c>
      <c r="AA977">
        <f>VLOOKUP(I977,Weather!F:K,4,)</f>
        <v>0.54</v>
      </c>
      <c r="AB977">
        <f>VLOOKUP(I977,Weather!F:K,5,)</f>
        <v>1015</v>
      </c>
      <c r="AC977">
        <f>VLOOKUP(I977,Weather!F:K,6,)</f>
        <v>5</v>
      </c>
    </row>
    <row r="978" spans="1:29" x14ac:dyDescent="0.25">
      <c r="A978" t="s">
        <v>7</v>
      </c>
      <c r="B978" t="s">
        <v>5</v>
      </c>
      <c r="C978" s="1">
        <v>42066.513888888891</v>
      </c>
      <c r="D978" s="3">
        <f t="shared" si="120"/>
        <v>2015</v>
      </c>
      <c r="E978" s="3">
        <f t="shared" si="123"/>
        <v>3</v>
      </c>
      <c r="F978" s="3">
        <f t="shared" si="124"/>
        <v>12</v>
      </c>
      <c r="G978" s="3">
        <f t="shared" si="125"/>
        <v>3</v>
      </c>
      <c r="H978" s="3" t="str">
        <f t="shared" si="126"/>
        <v>2015312</v>
      </c>
      <c r="I978" s="3" t="str">
        <f t="shared" si="127"/>
        <v>20153123</v>
      </c>
      <c r="J978">
        <v>6</v>
      </c>
      <c r="K978">
        <v>3.6</v>
      </c>
      <c r="L978" t="str">
        <f>VLOOKUP(C978,List!$A$2:$C$2089,3,)</f>
        <v>Earl's Court</v>
      </c>
      <c r="M978" t="str">
        <f>VLOOKUP(C978,List!$A$2:$C$2089,2,)</f>
        <v>District</v>
      </c>
      <c r="N978" t="str">
        <f t="shared" si="121"/>
        <v>Earl's Court|District</v>
      </c>
      <c r="O978">
        <f>VLOOKUP(N978,Depth!$A$2:$F$427,3,)</f>
        <v>8</v>
      </c>
      <c r="P978">
        <f>VLOOKUP(N978,Depth!$A$2:$F$427,5,)</f>
        <v>102.2</v>
      </c>
      <c r="Q978">
        <f>VLOOKUP(N978,Depth!$A$2:$F$427,6,)</f>
        <v>5.8</v>
      </c>
      <c r="R978">
        <f>VLOOKUP(L978,longitude_latitude!C:J,7,)</f>
        <v>-0.19157700999999999</v>
      </c>
      <c r="S978">
        <f>VLOOKUP(L978,longitude_latitude!C:J,8,)</f>
        <v>51.491473399999997</v>
      </c>
      <c r="T978">
        <f t="shared" si="122"/>
        <v>-9.8645825144665338</v>
      </c>
      <c r="U978">
        <f>VLOOKUP(M978,LINE!$A$2:$B$13,2,)</f>
        <v>5</v>
      </c>
      <c r="V978">
        <f>VLOOKUP(L978,Entry_exit!B:P,4,)</f>
        <v>31241</v>
      </c>
      <c r="W978">
        <f>2020 - VLOOKUP(L978, age!$A:$D,4,)</f>
        <v>149</v>
      </c>
      <c r="X978">
        <f>VLOOKUP(H978,'air-quality-london-time-of-day'!E:G,3,FALSE)</f>
        <v>18.7</v>
      </c>
      <c r="Y978">
        <f>VLOOKUP(I978,Weather!F:K,2,)</f>
        <v>8.0752688172043054</v>
      </c>
      <c r="Z978">
        <f>VLOOKUP(I978,Weather!F:K,3,)</f>
        <v>0.19</v>
      </c>
      <c r="AA978">
        <f>VLOOKUP(I978,Weather!F:K,4,)</f>
        <v>0.54</v>
      </c>
      <c r="AB978">
        <f>VLOOKUP(I978,Weather!F:K,5,)</f>
        <v>1015</v>
      </c>
      <c r="AC978">
        <f>VLOOKUP(I978,Weather!F:K,6,)</f>
        <v>5</v>
      </c>
    </row>
    <row r="979" spans="1:29" x14ac:dyDescent="0.25">
      <c r="A979" t="s">
        <v>7</v>
      </c>
      <c r="B979" t="s">
        <v>5</v>
      </c>
      <c r="C979" s="1">
        <v>42066.51458333333</v>
      </c>
      <c r="D979" s="3">
        <f t="shared" si="120"/>
        <v>2015</v>
      </c>
      <c r="E979" s="3">
        <f t="shared" si="123"/>
        <v>3</v>
      </c>
      <c r="F979" s="3">
        <f t="shared" si="124"/>
        <v>12</v>
      </c>
      <c r="G979" s="3">
        <f t="shared" si="125"/>
        <v>3</v>
      </c>
      <c r="H979" s="3" t="str">
        <f t="shared" si="126"/>
        <v>2015312</v>
      </c>
      <c r="I979" s="3" t="str">
        <f t="shared" si="127"/>
        <v>20153123</v>
      </c>
      <c r="J979">
        <v>5</v>
      </c>
      <c r="K979">
        <v>3</v>
      </c>
      <c r="L979" t="str">
        <f>VLOOKUP(C979,List!$A$2:$C$2089,3,)</f>
        <v>Earl's Court</v>
      </c>
      <c r="M979" t="str">
        <f>VLOOKUP(C979,List!$A$2:$C$2089,2,)</f>
        <v>District</v>
      </c>
      <c r="N979" t="str">
        <f t="shared" si="121"/>
        <v>Earl's Court|District</v>
      </c>
      <c r="O979">
        <f>VLOOKUP(N979,Depth!$A$2:$F$427,3,)</f>
        <v>8</v>
      </c>
      <c r="P979">
        <f>VLOOKUP(N979,Depth!$A$2:$F$427,5,)</f>
        <v>102.2</v>
      </c>
      <c r="Q979">
        <f>VLOOKUP(N979,Depth!$A$2:$F$427,6,)</f>
        <v>5.8</v>
      </c>
      <c r="R979">
        <f>VLOOKUP(L979,longitude_latitude!C:J,7,)</f>
        <v>-0.19157700999999999</v>
      </c>
      <c r="S979">
        <f>VLOOKUP(L979,longitude_latitude!C:J,8,)</f>
        <v>51.491473399999997</v>
      </c>
      <c r="T979">
        <f t="shared" si="122"/>
        <v>-9.8645825144665338</v>
      </c>
      <c r="U979">
        <f>VLOOKUP(M979,LINE!$A$2:$B$13,2,)</f>
        <v>5</v>
      </c>
      <c r="V979">
        <f>VLOOKUP(L979,Entry_exit!B:P,4,)</f>
        <v>31241</v>
      </c>
      <c r="W979">
        <f>2020 - VLOOKUP(L979, age!$A:$D,4,)</f>
        <v>149</v>
      </c>
      <c r="X979">
        <f>VLOOKUP(H979,'air-quality-london-time-of-day'!E:G,3,FALSE)</f>
        <v>18.7</v>
      </c>
      <c r="Y979">
        <f>VLOOKUP(I979,Weather!F:K,2,)</f>
        <v>8.0752688172043054</v>
      </c>
      <c r="Z979">
        <f>VLOOKUP(I979,Weather!F:K,3,)</f>
        <v>0.19</v>
      </c>
      <c r="AA979">
        <f>VLOOKUP(I979,Weather!F:K,4,)</f>
        <v>0.54</v>
      </c>
      <c r="AB979">
        <f>VLOOKUP(I979,Weather!F:K,5,)</f>
        <v>1015</v>
      </c>
      <c r="AC979">
        <f>VLOOKUP(I979,Weather!F:K,6,)</f>
        <v>5</v>
      </c>
    </row>
    <row r="980" spans="1:29" x14ac:dyDescent="0.25">
      <c r="A980" t="s">
        <v>7</v>
      </c>
      <c r="B980" t="s">
        <v>5</v>
      </c>
      <c r="C980" s="1">
        <v>42066.515277777777</v>
      </c>
      <c r="D980" s="3">
        <f t="shared" si="120"/>
        <v>2015</v>
      </c>
      <c r="E980" s="3">
        <f t="shared" si="123"/>
        <v>3</v>
      </c>
      <c r="F980" s="3">
        <f t="shared" si="124"/>
        <v>12</v>
      </c>
      <c r="G980" s="3">
        <f t="shared" si="125"/>
        <v>3</v>
      </c>
      <c r="H980" s="3" t="str">
        <f t="shared" si="126"/>
        <v>2015312</v>
      </c>
      <c r="I980" s="3" t="str">
        <f t="shared" si="127"/>
        <v>20153123</v>
      </c>
      <c r="J980">
        <v>6</v>
      </c>
      <c r="K980">
        <v>3.6</v>
      </c>
      <c r="L980" t="str">
        <f>VLOOKUP(C980,List!$A$2:$C$2089,3,)</f>
        <v>Gloucester Road</v>
      </c>
      <c r="M980" t="str">
        <f>VLOOKUP(C980,List!$A$2:$C$2089,2,)</f>
        <v>District</v>
      </c>
      <c r="N980" t="str">
        <f t="shared" si="121"/>
        <v>Gloucester Road|District</v>
      </c>
      <c r="O980">
        <f>VLOOKUP(N980,Depth!$A$2:$F$427,3,)</f>
        <v>7</v>
      </c>
      <c r="P980">
        <f>VLOOKUP(N980,Depth!$A$2:$F$427,5,)</f>
        <v>99.95</v>
      </c>
      <c r="Q980">
        <f>VLOOKUP(N980,Depth!$A$2:$F$427,6,)</f>
        <v>7.05</v>
      </c>
      <c r="R980">
        <f>VLOOKUP(L980,longitude_latitude!C:J,7,)</f>
        <v>-0.18213512100000001</v>
      </c>
      <c r="S980">
        <f>VLOOKUP(L980,longitude_latitude!C:J,8,)</f>
        <v>51.493977630000003</v>
      </c>
      <c r="T980">
        <f t="shared" si="122"/>
        <v>-9.3788618464113451</v>
      </c>
      <c r="U980">
        <f>VLOOKUP(M980,LINE!$A$2:$B$13,2,)</f>
        <v>5</v>
      </c>
      <c r="V980">
        <f>VLOOKUP(L980,Entry_exit!B:P,4,)</f>
        <v>22330</v>
      </c>
      <c r="W980">
        <f>2020 - VLOOKUP(L980, age!$A:$D,4,)</f>
        <v>152</v>
      </c>
      <c r="X980">
        <f>VLOOKUP(H980,'air-quality-london-time-of-day'!E:G,3,FALSE)</f>
        <v>18.7</v>
      </c>
      <c r="Y980">
        <f>VLOOKUP(I980,Weather!F:K,2,)</f>
        <v>8.0752688172043054</v>
      </c>
      <c r="Z980">
        <f>VLOOKUP(I980,Weather!F:K,3,)</f>
        <v>0.19</v>
      </c>
      <c r="AA980">
        <f>VLOOKUP(I980,Weather!F:K,4,)</f>
        <v>0.54</v>
      </c>
      <c r="AB980">
        <f>VLOOKUP(I980,Weather!F:K,5,)</f>
        <v>1015</v>
      </c>
      <c r="AC980">
        <f>VLOOKUP(I980,Weather!F:K,6,)</f>
        <v>5</v>
      </c>
    </row>
    <row r="981" spans="1:29" x14ac:dyDescent="0.25">
      <c r="A981" t="s">
        <v>7</v>
      </c>
      <c r="B981" t="s">
        <v>5</v>
      </c>
      <c r="C981" s="1">
        <v>42066.515972222223</v>
      </c>
      <c r="D981" s="3">
        <f t="shared" si="120"/>
        <v>2015</v>
      </c>
      <c r="E981" s="3">
        <f t="shared" si="123"/>
        <v>3</v>
      </c>
      <c r="F981" s="3">
        <f t="shared" si="124"/>
        <v>12</v>
      </c>
      <c r="G981" s="3">
        <f t="shared" si="125"/>
        <v>3</v>
      </c>
      <c r="H981" s="3" t="str">
        <f t="shared" si="126"/>
        <v>2015312</v>
      </c>
      <c r="I981" s="3" t="str">
        <f t="shared" si="127"/>
        <v>20153123</v>
      </c>
      <c r="J981">
        <v>7</v>
      </c>
      <c r="K981">
        <v>4.2</v>
      </c>
      <c r="L981" t="str">
        <f>VLOOKUP(C981,List!$A$2:$C$2089,3,)</f>
        <v>Gloucester Road</v>
      </c>
      <c r="M981" t="str">
        <f>VLOOKUP(C981,List!$A$2:$C$2089,2,)</f>
        <v>District</v>
      </c>
      <c r="N981" t="str">
        <f t="shared" si="121"/>
        <v>Gloucester Road|District</v>
      </c>
      <c r="O981">
        <f>VLOOKUP(N981,Depth!$A$2:$F$427,3,)</f>
        <v>7</v>
      </c>
      <c r="P981">
        <f>VLOOKUP(N981,Depth!$A$2:$F$427,5,)</f>
        <v>99.95</v>
      </c>
      <c r="Q981">
        <f>VLOOKUP(N981,Depth!$A$2:$F$427,6,)</f>
        <v>7.05</v>
      </c>
      <c r="R981">
        <f>VLOOKUP(L981,longitude_latitude!C:J,7,)</f>
        <v>-0.18213512100000001</v>
      </c>
      <c r="S981">
        <f>VLOOKUP(L981,longitude_latitude!C:J,8,)</f>
        <v>51.493977630000003</v>
      </c>
      <c r="T981">
        <f t="shared" si="122"/>
        <v>-9.3788618464113451</v>
      </c>
      <c r="U981">
        <f>VLOOKUP(M981,LINE!$A$2:$B$13,2,)</f>
        <v>5</v>
      </c>
      <c r="V981">
        <f>VLOOKUP(L981,Entry_exit!B:P,4,)</f>
        <v>22330</v>
      </c>
      <c r="W981">
        <f>2020 - VLOOKUP(L981, age!$A:$D,4,)</f>
        <v>152</v>
      </c>
      <c r="X981">
        <f>VLOOKUP(H981,'air-quality-london-time-of-day'!E:G,3,FALSE)</f>
        <v>18.7</v>
      </c>
      <c r="Y981">
        <f>VLOOKUP(I981,Weather!F:K,2,)</f>
        <v>8.0752688172043054</v>
      </c>
      <c r="Z981">
        <f>VLOOKUP(I981,Weather!F:K,3,)</f>
        <v>0.19</v>
      </c>
      <c r="AA981">
        <f>VLOOKUP(I981,Weather!F:K,4,)</f>
        <v>0.54</v>
      </c>
      <c r="AB981">
        <f>VLOOKUP(I981,Weather!F:K,5,)</f>
        <v>1015</v>
      </c>
      <c r="AC981">
        <f>VLOOKUP(I981,Weather!F:K,6,)</f>
        <v>5</v>
      </c>
    </row>
    <row r="982" spans="1:29" x14ac:dyDescent="0.25">
      <c r="A982" t="s">
        <v>7</v>
      </c>
      <c r="B982" t="s">
        <v>5</v>
      </c>
      <c r="C982" s="1">
        <v>42066.51666666667</v>
      </c>
      <c r="D982" s="3">
        <f t="shared" si="120"/>
        <v>2015</v>
      </c>
      <c r="E982" s="3">
        <f t="shared" si="123"/>
        <v>3</v>
      </c>
      <c r="F982" s="3">
        <f t="shared" si="124"/>
        <v>12</v>
      </c>
      <c r="G982" s="3">
        <f t="shared" si="125"/>
        <v>3</v>
      </c>
      <c r="H982" s="3" t="str">
        <f t="shared" si="126"/>
        <v>2015312</v>
      </c>
      <c r="I982" s="3" t="str">
        <f t="shared" si="127"/>
        <v>20153123</v>
      </c>
      <c r="J982">
        <v>11</v>
      </c>
      <c r="K982">
        <v>6.6</v>
      </c>
      <c r="L982" t="str">
        <f>VLOOKUP(C982,List!$A$2:$C$2089,3,)</f>
        <v>South Kensington</v>
      </c>
      <c r="M982" t="str">
        <f>VLOOKUP(C982,List!$A$2:$C$2089,2,)</f>
        <v>District</v>
      </c>
      <c r="N982" t="str">
        <f t="shared" si="121"/>
        <v>South Kensington|District</v>
      </c>
      <c r="O982">
        <f>VLOOKUP(N982,Depth!$A$2:$F$427,3,)</f>
        <v>7</v>
      </c>
      <c r="P982">
        <f>VLOOKUP(N982,Depth!$A$2:$F$427,5,)</f>
        <v>99.974999999999994</v>
      </c>
      <c r="Q982">
        <f>VLOOKUP(N982,Depth!$A$2:$F$427,6,)</f>
        <v>7.0250000000000004</v>
      </c>
      <c r="R982">
        <f>VLOOKUP(L982,longitude_latitude!C:J,7,)</f>
        <v>-0.17156429100000001</v>
      </c>
      <c r="S982">
        <f>VLOOKUP(L982,longitude_latitude!C:J,8,)</f>
        <v>51.493577360000003</v>
      </c>
      <c r="T982">
        <f t="shared" si="122"/>
        <v>-8.8344590908220528</v>
      </c>
      <c r="U982">
        <f>VLOOKUP(M982,LINE!$A$2:$B$13,2,)</f>
        <v>5</v>
      </c>
      <c r="V982">
        <f>VLOOKUP(L982,Entry_exit!B:P,4,)</f>
        <v>50469</v>
      </c>
      <c r="W982">
        <f>2020 - VLOOKUP(L982, age!$A:$D,4,)</f>
        <v>152</v>
      </c>
      <c r="X982">
        <f>VLOOKUP(H982,'air-quality-london-time-of-day'!E:G,3,FALSE)</f>
        <v>18.7</v>
      </c>
      <c r="Y982">
        <f>VLOOKUP(I982,Weather!F:K,2,)</f>
        <v>8.0752688172043054</v>
      </c>
      <c r="Z982">
        <f>VLOOKUP(I982,Weather!F:K,3,)</f>
        <v>0.19</v>
      </c>
      <c r="AA982">
        <f>VLOOKUP(I982,Weather!F:K,4,)</f>
        <v>0.54</v>
      </c>
      <c r="AB982">
        <f>VLOOKUP(I982,Weather!F:K,5,)</f>
        <v>1015</v>
      </c>
      <c r="AC982">
        <f>VLOOKUP(I982,Weather!F:K,6,)</f>
        <v>5</v>
      </c>
    </row>
    <row r="983" spans="1:29" x14ac:dyDescent="0.25">
      <c r="A983" t="s">
        <v>7</v>
      </c>
      <c r="B983" t="s">
        <v>5</v>
      </c>
      <c r="C983" s="1">
        <v>42066.517361111109</v>
      </c>
      <c r="D983" s="3">
        <f t="shared" si="120"/>
        <v>2015</v>
      </c>
      <c r="E983" s="3">
        <f t="shared" si="123"/>
        <v>3</v>
      </c>
      <c r="F983" s="3">
        <f t="shared" si="124"/>
        <v>12</v>
      </c>
      <c r="G983" s="3">
        <f t="shared" si="125"/>
        <v>3</v>
      </c>
      <c r="H983" s="3" t="str">
        <f t="shared" si="126"/>
        <v>2015312</v>
      </c>
      <c r="I983" s="3" t="str">
        <f t="shared" si="127"/>
        <v>20153123</v>
      </c>
      <c r="J983">
        <v>10</v>
      </c>
      <c r="K983">
        <v>6</v>
      </c>
      <c r="L983" t="str">
        <f>VLOOKUP(C983,List!$A$2:$C$2089,3,)</f>
        <v>South Kensington</v>
      </c>
      <c r="M983" t="str">
        <f>VLOOKUP(C983,List!$A$2:$C$2089,2,)</f>
        <v>District</v>
      </c>
      <c r="N983" t="str">
        <f t="shared" si="121"/>
        <v>South Kensington|District</v>
      </c>
      <c r="O983">
        <f>VLOOKUP(N983,Depth!$A$2:$F$427,3,)</f>
        <v>7</v>
      </c>
      <c r="P983">
        <f>VLOOKUP(N983,Depth!$A$2:$F$427,5,)</f>
        <v>99.974999999999994</v>
      </c>
      <c r="Q983">
        <f>VLOOKUP(N983,Depth!$A$2:$F$427,6,)</f>
        <v>7.0250000000000004</v>
      </c>
      <c r="R983">
        <f>VLOOKUP(L983,longitude_latitude!C:J,7,)</f>
        <v>-0.17156429100000001</v>
      </c>
      <c r="S983">
        <f>VLOOKUP(L983,longitude_latitude!C:J,8,)</f>
        <v>51.493577360000003</v>
      </c>
      <c r="T983">
        <f t="shared" si="122"/>
        <v>-8.8344590908220528</v>
      </c>
      <c r="U983">
        <f>VLOOKUP(M983,LINE!$A$2:$B$13,2,)</f>
        <v>5</v>
      </c>
      <c r="V983">
        <f>VLOOKUP(L983,Entry_exit!B:P,4,)</f>
        <v>50469</v>
      </c>
      <c r="W983">
        <f>2020 - VLOOKUP(L983, age!$A:$D,4,)</f>
        <v>152</v>
      </c>
      <c r="X983">
        <f>VLOOKUP(H983,'air-quality-london-time-of-day'!E:G,3,FALSE)</f>
        <v>18.7</v>
      </c>
      <c r="Y983">
        <f>VLOOKUP(I983,Weather!F:K,2,)</f>
        <v>8.0752688172043054</v>
      </c>
      <c r="Z983">
        <f>VLOOKUP(I983,Weather!F:K,3,)</f>
        <v>0.19</v>
      </c>
      <c r="AA983">
        <f>VLOOKUP(I983,Weather!F:K,4,)</f>
        <v>0.54</v>
      </c>
      <c r="AB983">
        <f>VLOOKUP(I983,Weather!F:K,5,)</f>
        <v>1015</v>
      </c>
      <c r="AC983">
        <f>VLOOKUP(I983,Weather!F:K,6,)</f>
        <v>5</v>
      </c>
    </row>
    <row r="984" spans="1:29" x14ac:dyDescent="0.25">
      <c r="A984" t="s">
        <v>7</v>
      </c>
      <c r="B984" t="s">
        <v>5</v>
      </c>
      <c r="C984" s="1">
        <v>42066.518055555556</v>
      </c>
      <c r="D984" s="3">
        <f t="shared" si="120"/>
        <v>2015</v>
      </c>
      <c r="E984" s="3">
        <f t="shared" si="123"/>
        <v>3</v>
      </c>
      <c r="F984" s="3">
        <f t="shared" si="124"/>
        <v>12</v>
      </c>
      <c r="G984" s="3">
        <f t="shared" si="125"/>
        <v>3</v>
      </c>
      <c r="H984" s="3" t="str">
        <f t="shared" si="126"/>
        <v>2015312</v>
      </c>
      <c r="I984" s="3" t="str">
        <f t="shared" si="127"/>
        <v>20153123</v>
      </c>
      <c r="J984">
        <v>11</v>
      </c>
      <c r="K984">
        <v>6.6</v>
      </c>
      <c r="L984" t="str">
        <f>VLOOKUP(C984,List!$A$2:$C$2089,3,)</f>
        <v>Sloane Square</v>
      </c>
      <c r="M984" t="str">
        <f>VLOOKUP(C984,List!$A$2:$C$2089,2,)</f>
        <v>District</v>
      </c>
      <c r="N984" t="str">
        <f t="shared" si="121"/>
        <v>Sloane Square|District</v>
      </c>
      <c r="O984">
        <f>VLOOKUP(N984,Depth!$A$2:$F$427,3,)</f>
        <v>6</v>
      </c>
      <c r="P984">
        <f>VLOOKUP(N984,Depth!$A$2:$F$427,5,)</f>
        <v>97.6</v>
      </c>
      <c r="Q984">
        <f>VLOOKUP(N984,Depth!$A$2:$F$427,6,)</f>
        <v>8.4</v>
      </c>
      <c r="R984">
        <f>VLOOKUP(L984,longitude_latitude!C:J,7,)</f>
        <v>-0.15473274000000001</v>
      </c>
      <c r="S984">
        <f>VLOOKUP(L984,longitude_latitude!C:J,8,)</f>
        <v>51.491825239999997</v>
      </c>
      <c r="T984">
        <f t="shared" si="122"/>
        <v>-7.9674712069863576</v>
      </c>
      <c r="U984">
        <f>VLOOKUP(M984,LINE!$A$2:$B$13,2,)</f>
        <v>5</v>
      </c>
      <c r="V984">
        <f>VLOOKUP(L984,Entry_exit!B:P,4,)</f>
        <v>27121</v>
      </c>
      <c r="W984">
        <f>2020 - VLOOKUP(L984, age!$A:$D,4,)</f>
        <v>152</v>
      </c>
      <c r="X984">
        <f>VLOOKUP(H984,'air-quality-london-time-of-day'!E:G,3,FALSE)</f>
        <v>18.7</v>
      </c>
      <c r="Y984">
        <f>VLOOKUP(I984,Weather!F:K,2,)</f>
        <v>8.0752688172043054</v>
      </c>
      <c r="Z984">
        <f>VLOOKUP(I984,Weather!F:K,3,)</f>
        <v>0.19</v>
      </c>
      <c r="AA984">
        <f>VLOOKUP(I984,Weather!F:K,4,)</f>
        <v>0.54</v>
      </c>
      <c r="AB984">
        <f>VLOOKUP(I984,Weather!F:K,5,)</f>
        <v>1015</v>
      </c>
      <c r="AC984">
        <f>VLOOKUP(I984,Weather!F:K,6,)</f>
        <v>5</v>
      </c>
    </row>
    <row r="985" spans="1:29" x14ac:dyDescent="0.25">
      <c r="A985" t="s">
        <v>7</v>
      </c>
      <c r="B985" t="s">
        <v>5</v>
      </c>
      <c r="C985" s="1">
        <v>42066.518750000003</v>
      </c>
      <c r="D985" s="3">
        <f t="shared" si="120"/>
        <v>2015</v>
      </c>
      <c r="E985" s="3">
        <f t="shared" si="123"/>
        <v>3</v>
      </c>
      <c r="F985" s="3">
        <f t="shared" si="124"/>
        <v>12</v>
      </c>
      <c r="G985" s="3">
        <f t="shared" si="125"/>
        <v>3</v>
      </c>
      <c r="H985" s="3" t="str">
        <f t="shared" si="126"/>
        <v>2015312</v>
      </c>
      <c r="I985" s="3" t="str">
        <f t="shared" si="127"/>
        <v>20153123</v>
      </c>
      <c r="J985">
        <v>13</v>
      </c>
      <c r="K985">
        <v>7.8</v>
      </c>
      <c r="L985" t="str">
        <f>VLOOKUP(C985,List!$A$2:$C$2089,3,)</f>
        <v>Sloane Square</v>
      </c>
      <c r="M985" t="str">
        <f>VLOOKUP(C985,List!$A$2:$C$2089,2,)</f>
        <v>District</v>
      </c>
      <c r="N985" t="str">
        <f t="shared" si="121"/>
        <v>Sloane Square|District</v>
      </c>
      <c r="O985">
        <f>VLOOKUP(N985,Depth!$A$2:$F$427,3,)</f>
        <v>6</v>
      </c>
      <c r="P985">
        <f>VLOOKUP(N985,Depth!$A$2:$F$427,5,)</f>
        <v>97.6</v>
      </c>
      <c r="Q985">
        <f>VLOOKUP(N985,Depth!$A$2:$F$427,6,)</f>
        <v>8.4</v>
      </c>
      <c r="R985">
        <f>VLOOKUP(L985,longitude_latitude!C:J,7,)</f>
        <v>-0.15473274000000001</v>
      </c>
      <c r="S985">
        <f>VLOOKUP(L985,longitude_latitude!C:J,8,)</f>
        <v>51.491825239999997</v>
      </c>
      <c r="T985">
        <f t="shared" si="122"/>
        <v>-7.9674712069863576</v>
      </c>
      <c r="U985">
        <f>VLOOKUP(M985,LINE!$A$2:$B$13,2,)</f>
        <v>5</v>
      </c>
      <c r="V985">
        <f>VLOOKUP(L985,Entry_exit!B:P,4,)</f>
        <v>27121</v>
      </c>
      <c r="W985">
        <f>2020 - VLOOKUP(L985, age!$A:$D,4,)</f>
        <v>152</v>
      </c>
      <c r="X985">
        <f>VLOOKUP(H985,'air-quality-london-time-of-day'!E:G,3,FALSE)</f>
        <v>18.7</v>
      </c>
      <c r="Y985">
        <f>VLOOKUP(I985,Weather!F:K,2,)</f>
        <v>8.0752688172043054</v>
      </c>
      <c r="Z985">
        <f>VLOOKUP(I985,Weather!F:K,3,)</f>
        <v>0.19</v>
      </c>
      <c r="AA985">
        <f>VLOOKUP(I985,Weather!F:K,4,)</f>
        <v>0.54</v>
      </c>
      <c r="AB985">
        <f>VLOOKUP(I985,Weather!F:K,5,)</f>
        <v>1015</v>
      </c>
      <c r="AC985">
        <f>VLOOKUP(I985,Weather!F:K,6,)</f>
        <v>5</v>
      </c>
    </row>
    <row r="986" spans="1:29" x14ac:dyDescent="0.25">
      <c r="A986" t="s">
        <v>7</v>
      </c>
      <c r="B986" t="s">
        <v>5</v>
      </c>
      <c r="C986" s="1">
        <v>42066.519444444442</v>
      </c>
      <c r="D986" s="3">
        <f t="shared" si="120"/>
        <v>2015</v>
      </c>
      <c r="E986" s="3">
        <f t="shared" si="123"/>
        <v>3</v>
      </c>
      <c r="F986" s="3">
        <f t="shared" si="124"/>
        <v>12</v>
      </c>
      <c r="G986" s="3">
        <f t="shared" si="125"/>
        <v>3</v>
      </c>
      <c r="H986" s="3" t="str">
        <f t="shared" si="126"/>
        <v>2015312</v>
      </c>
      <c r="I986" s="3" t="str">
        <f t="shared" si="127"/>
        <v>20153123</v>
      </c>
      <c r="J986">
        <v>13</v>
      </c>
      <c r="K986">
        <v>7.8</v>
      </c>
      <c r="L986" t="str">
        <f>VLOOKUP(C986,List!$A$2:$C$2089,3,)</f>
        <v>Victoria</v>
      </c>
      <c r="M986" t="str">
        <f>VLOOKUP(C986,List!$A$2:$C$2089,2,)</f>
        <v>District</v>
      </c>
      <c r="N986" t="str">
        <f t="shared" si="121"/>
        <v>Victoria|District</v>
      </c>
      <c r="O986">
        <f>VLOOKUP(N986,Depth!$A$2:$F$427,3,)</f>
        <v>4.5999999999999996</v>
      </c>
      <c r="P986">
        <f>VLOOKUP(N986,Depth!$A$2:$F$427,5,)</f>
        <v>97</v>
      </c>
      <c r="Q986">
        <f>VLOOKUP(N986,Depth!$A$2:$F$427,6,)</f>
        <v>7.6</v>
      </c>
      <c r="R986">
        <f>VLOOKUP(L986,longitude_latitude!C:J,7,)</f>
        <v>-0.14148501699999999</v>
      </c>
      <c r="S986">
        <f>VLOOKUP(L986,longitude_latitude!C:J,8,)</f>
        <v>51.49588954</v>
      </c>
      <c r="T986">
        <f t="shared" si="122"/>
        <v>-7.2858968069970214</v>
      </c>
      <c r="U986">
        <f>VLOOKUP(M986,LINE!$A$2:$B$13,2,)</f>
        <v>5</v>
      </c>
      <c r="V986">
        <f>VLOOKUP(L986,Entry_exit!B:P,4,)</f>
        <v>123265</v>
      </c>
      <c r="W986">
        <f>2020 - VLOOKUP(L986, age!$A:$D,4,)</f>
        <v>160</v>
      </c>
      <c r="X986">
        <f>VLOOKUP(H986,'air-quality-london-time-of-day'!E:G,3,FALSE)</f>
        <v>18.7</v>
      </c>
      <c r="Y986">
        <f>VLOOKUP(I986,Weather!F:K,2,)</f>
        <v>8.0752688172043054</v>
      </c>
      <c r="Z986">
        <f>VLOOKUP(I986,Weather!F:K,3,)</f>
        <v>0.19</v>
      </c>
      <c r="AA986">
        <f>VLOOKUP(I986,Weather!F:K,4,)</f>
        <v>0.54</v>
      </c>
      <c r="AB986">
        <f>VLOOKUP(I986,Weather!F:K,5,)</f>
        <v>1015</v>
      </c>
      <c r="AC986">
        <f>VLOOKUP(I986,Weather!F:K,6,)</f>
        <v>5</v>
      </c>
    </row>
    <row r="987" spans="1:29" x14ac:dyDescent="0.25">
      <c r="A987" t="s">
        <v>7</v>
      </c>
      <c r="B987" t="s">
        <v>5</v>
      </c>
      <c r="C987" s="1">
        <v>42066.520138888889</v>
      </c>
      <c r="D987" s="3">
        <f t="shared" si="120"/>
        <v>2015</v>
      </c>
      <c r="E987" s="3">
        <f t="shared" si="123"/>
        <v>3</v>
      </c>
      <c r="F987" s="3">
        <f t="shared" si="124"/>
        <v>12</v>
      </c>
      <c r="G987" s="3">
        <f t="shared" si="125"/>
        <v>3</v>
      </c>
      <c r="H987" s="3" t="str">
        <f t="shared" si="126"/>
        <v>2015312</v>
      </c>
      <c r="I987" s="3" t="str">
        <f t="shared" si="127"/>
        <v>20153123</v>
      </c>
      <c r="J987">
        <v>26</v>
      </c>
      <c r="K987">
        <v>15.6</v>
      </c>
      <c r="L987" t="str">
        <f>VLOOKUP(C987,List!$A$2:$C$2089,3,)</f>
        <v>Victoria</v>
      </c>
      <c r="M987" t="str">
        <f>VLOOKUP(C987,List!$A$2:$C$2089,2,)</f>
        <v>District</v>
      </c>
      <c r="N987" t="str">
        <f t="shared" si="121"/>
        <v>Victoria|District</v>
      </c>
      <c r="O987">
        <f>VLOOKUP(N987,Depth!$A$2:$F$427,3,)</f>
        <v>4.5999999999999996</v>
      </c>
      <c r="P987">
        <f>VLOOKUP(N987,Depth!$A$2:$F$427,5,)</f>
        <v>97</v>
      </c>
      <c r="Q987">
        <f>VLOOKUP(N987,Depth!$A$2:$F$427,6,)</f>
        <v>7.6</v>
      </c>
      <c r="R987">
        <f>VLOOKUP(L987,longitude_latitude!C:J,7,)</f>
        <v>-0.14148501699999999</v>
      </c>
      <c r="S987">
        <f>VLOOKUP(L987,longitude_latitude!C:J,8,)</f>
        <v>51.49588954</v>
      </c>
      <c r="T987">
        <f t="shared" si="122"/>
        <v>-7.2858968069970214</v>
      </c>
      <c r="U987">
        <f>VLOOKUP(M987,LINE!$A$2:$B$13,2,)</f>
        <v>5</v>
      </c>
      <c r="V987">
        <f>VLOOKUP(L987,Entry_exit!B:P,4,)</f>
        <v>123265</v>
      </c>
      <c r="W987">
        <f>2020 - VLOOKUP(L987, age!$A:$D,4,)</f>
        <v>160</v>
      </c>
      <c r="X987">
        <f>VLOOKUP(H987,'air-quality-london-time-of-day'!E:G,3,FALSE)</f>
        <v>18.7</v>
      </c>
      <c r="Y987">
        <f>VLOOKUP(I987,Weather!F:K,2,)</f>
        <v>8.0752688172043054</v>
      </c>
      <c r="Z987">
        <f>VLOOKUP(I987,Weather!F:K,3,)</f>
        <v>0.19</v>
      </c>
      <c r="AA987">
        <f>VLOOKUP(I987,Weather!F:K,4,)</f>
        <v>0.54</v>
      </c>
      <c r="AB987">
        <f>VLOOKUP(I987,Weather!F:K,5,)</f>
        <v>1015</v>
      </c>
      <c r="AC987">
        <f>VLOOKUP(I987,Weather!F:K,6,)</f>
        <v>5</v>
      </c>
    </row>
    <row r="988" spans="1:29" x14ac:dyDescent="0.25">
      <c r="A988" t="s">
        <v>7</v>
      </c>
      <c r="B988" t="s">
        <v>5</v>
      </c>
      <c r="C988" s="1">
        <v>42066.520833333336</v>
      </c>
      <c r="D988" s="3">
        <f t="shared" si="120"/>
        <v>2015</v>
      </c>
      <c r="E988" s="3">
        <f t="shared" si="123"/>
        <v>3</v>
      </c>
      <c r="F988" s="3">
        <f t="shared" si="124"/>
        <v>12</v>
      </c>
      <c r="G988" s="3">
        <f t="shared" si="125"/>
        <v>3</v>
      </c>
      <c r="H988" s="3" t="str">
        <f t="shared" si="126"/>
        <v>2015312</v>
      </c>
      <c r="I988" s="3" t="str">
        <f t="shared" si="127"/>
        <v>20153123</v>
      </c>
      <c r="J988">
        <v>36</v>
      </c>
      <c r="K988">
        <v>21.6</v>
      </c>
      <c r="L988" t="str">
        <f>VLOOKUP(C988,List!$A$2:$C$2089,3,)</f>
        <v>St. James's Park</v>
      </c>
      <c r="M988" t="str">
        <f>VLOOKUP(C988,List!$A$2:$C$2089,2,)</f>
        <v>District</v>
      </c>
      <c r="N988" t="str">
        <f t="shared" si="121"/>
        <v>St. James's Park|District</v>
      </c>
      <c r="O988">
        <f>VLOOKUP(N988,Depth!$A$2:$F$427,3,)</f>
        <v>4</v>
      </c>
      <c r="P988">
        <f>VLOOKUP(N988,Depth!$A$2:$F$427,5,)</f>
        <v>98.2</v>
      </c>
      <c r="Q988">
        <f>VLOOKUP(N988,Depth!$A$2:$F$427,6,)</f>
        <v>5.8</v>
      </c>
      <c r="R988">
        <f>VLOOKUP(L988,longitude_latitude!C:J,7,)</f>
        <v>-0.13202154299999999</v>
      </c>
      <c r="S988">
        <f>VLOOKUP(L988,longitude_latitude!C:J,8,)</f>
        <v>51.499050060000002</v>
      </c>
      <c r="T988">
        <f t="shared" si="122"/>
        <v>-6.7989840519554425</v>
      </c>
      <c r="U988">
        <f>VLOOKUP(M988,LINE!$A$2:$B$13,2,)</f>
        <v>5</v>
      </c>
      <c r="V988">
        <f>VLOOKUP(L988,Entry_exit!B:P,4,)</f>
        <v>29357</v>
      </c>
      <c r="W988">
        <f>2020 - VLOOKUP(L988, age!$A:$D,4,)</f>
        <v>152</v>
      </c>
      <c r="X988">
        <f>VLOOKUP(H988,'air-quality-london-time-of-day'!E:G,3,FALSE)</f>
        <v>18.7</v>
      </c>
      <c r="Y988">
        <f>VLOOKUP(I988,Weather!F:K,2,)</f>
        <v>8.0752688172043054</v>
      </c>
      <c r="Z988">
        <f>VLOOKUP(I988,Weather!F:K,3,)</f>
        <v>0.19</v>
      </c>
      <c r="AA988">
        <f>VLOOKUP(I988,Weather!F:K,4,)</f>
        <v>0.54</v>
      </c>
      <c r="AB988">
        <f>VLOOKUP(I988,Weather!F:K,5,)</f>
        <v>1015</v>
      </c>
      <c r="AC988">
        <f>VLOOKUP(I988,Weather!F:K,6,)</f>
        <v>5</v>
      </c>
    </row>
    <row r="989" spans="1:29" x14ac:dyDescent="0.25">
      <c r="A989" t="s">
        <v>7</v>
      </c>
      <c r="B989" t="s">
        <v>5</v>
      </c>
      <c r="C989" s="1">
        <v>42066.521527777775</v>
      </c>
      <c r="D989" s="3">
        <f t="shared" si="120"/>
        <v>2015</v>
      </c>
      <c r="E989" s="3">
        <f t="shared" si="123"/>
        <v>3</v>
      </c>
      <c r="F989" s="3">
        <f t="shared" si="124"/>
        <v>12</v>
      </c>
      <c r="G989" s="3">
        <f t="shared" si="125"/>
        <v>3</v>
      </c>
      <c r="H989" s="3" t="str">
        <f t="shared" si="126"/>
        <v>2015312</v>
      </c>
      <c r="I989" s="3" t="str">
        <f t="shared" si="127"/>
        <v>20153123</v>
      </c>
      <c r="J989">
        <v>66</v>
      </c>
      <c r="K989">
        <v>39.6</v>
      </c>
      <c r="L989" t="str">
        <f>VLOOKUP(C989,List!$A$2:$C$2089,3,)</f>
        <v>St. James's Park</v>
      </c>
      <c r="M989" t="str">
        <f>VLOOKUP(C989,List!$A$2:$C$2089,2,)</f>
        <v>District</v>
      </c>
      <c r="N989" t="str">
        <f t="shared" si="121"/>
        <v>St. James's Park|District</v>
      </c>
      <c r="O989">
        <f>VLOOKUP(N989,Depth!$A$2:$F$427,3,)</f>
        <v>4</v>
      </c>
      <c r="P989">
        <f>VLOOKUP(N989,Depth!$A$2:$F$427,5,)</f>
        <v>98.2</v>
      </c>
      <c r="Q989">
        <f>VLOOKUP(N989,Depth!$A$2:$F$427,6,)</f>
        <v>5.8</v>
      </c>
      <c r="R989">
        <f>VLOOKUP(L989,longitude_latitude!C:J,7,)</f>
        <v>-0.13202154299999999</v>
      </c>
      <c r="S989">
        <f>VLOOKUP(L989,longitude_latitude!C:J,8,)</f>
        <v>51.499050060000002</v>
      </c>
      <c r="T989">
        <f t="shared" si="122"/>
        <v>-6.7989840519554425</v>
      </c>
      <c r="U989">
        <f>VLOOKUP(M989,LINE!$A$2:$B$13,2,)</f>
        <v>5</v>
      </c>
      <c r="V989">
        <f>VLOOKUP(L989,Entry_exit!B:P,4,)</f>
        <v>29357</v>
      </c>
      <c r="W989">
        <f>2020 - VLOOKUP(L989, age!$A:$D,4,)</f>
        <v>152</v>
      </c>
      <c r="X989">
        <f>VLOOKUP(H989,'air-quality-london-time-of-day'!E:G,3,FALSE)</f>
        <v>18.7</v>
      </c>
      <c r="Y989">
        <f>VLOOKUP(I989,Weather!F:K,2,)</f>
        <v>8.0752688172043054</v>
      </c>
      <c r="Z989">
        <f>VLOOKUP(I989,Weather!F:K,3,)</f>
        <v>0.19</v>
      </c>
      <c r="AA989">
        <f>VLOOKUP(I989,Weather!F:K,4,)</f>
        <v>0.54</v>
      </c>
      <c r="AB989">
        <f>VLOOKUP(I989,Weather!F:K,5,)</f>
        <v>1015</v>
      </c>
      <c r="AC989">
        <f>VLOOKUP(I989,Weather!F:K,6,)</f>
        <v>5</v>
      </c>
    </row>
    <row r="990" spans="1:29" x14ac:dyDescent="0.25">
      <c r="A990" t="s">
        <v>7</v>
      </c>
      <c r="B990" t="s">
        <v>5</v>
      </c>
      <c r="C990" s="1">
        <v>42066.522222222222</v>
      </c>
      <c r="D990" s="3">
        <f t="shared" si="120"/>
        <v>2015</v>
      </c>
      <c r="E990" s="3">
        <f t="shared" si="123"/>
        <v>3</v>
      </c>
      <c r="F990" s="3">
        <f t="shared" si="124"/>
        <v>12</v>
      </c>
      <c r="G990" s="3">
        <f t="shared" si="125"/>
        <v>3</v>
      </c>
      <c r="H990" s="3" t="str">
        <f t="shared" si="126"/>
        <v>2015312</v>
      </c>
      <c r="I990" s="3" t="str">
        <f t="shared" si="127"/>
        <v>20153123</v>
      </c>
      <c r="J990">
        <v>73</v>
      </c>
      <c r="K990">
        <v>43.8</v>
      </c>
      <c r="L990" t="str">
        <f>VLOOKUP(C990,List!$A$2:$C$2089,3,)</f>
        <v>Westminster</v>
      </c>
      <c r="M990" t="str">
        <f>VLOOKUP(C990,List!$A$2:$C$2089,2,)</f>
        <v>District</v>
      </c>
      <c r="N990" t="str">
        <f t="shared" si="121"/>
        <v>Westminster|District</v>
      </c>
      <c r="O990">
        <f>VLOOKUP(N990,Depth!$A$2:$F$427,3,)</f>
        <v>6</v>
      </c>
      <c r="P990">
        <f>VLOOKUP(N990,Depth!$A$2:$F$427,5,)</f>
        <v>99</v>
      </c>
      <c r="Q990">
        <f>VLOOKUP(N990,Depth!$A$2:$F$427,6,)</f>
        <v>7</v>
      </c>
      <c r="R990">
        <f>VLOOKUP(L990,longitude_latitude!C:J,7,)</f>
        <v>-0.124052209</v>
      </c>
      <c r="S990">
        <f>VLOOKUP(L990,longitude_latitude!C:J,8,)</f>
        <v>51.500453110000002</v>
      </c>
      <c r="T990">
        <f t="shared" si="122"/>
        <v>-6.3887449727964203</v>
      </c>
      <c r="U990">
        <f>VLOOKUP(M990,LINE!$A$2:$B$13,2,)</f>
        <v>5</v>
      </c>
      <c r="V990">
        <f>VLOOKUP(L990,Entry_exit!B:P,4,)</f>
        <v>37844</v>
      </c>
      <c r="W990">
        <f>2020 - VLOOKUP(L990, age!$A:$D,4,)</f>
        <v>152</v>
      </c>
      <c r="X990">
        <f>VLOOKUP(H990,'air-quality-london-time-of-day'!E:G,3,FALSE)</f>
        <v>18.7</v>
      </c>
      <c r="Y990">
        <f>VLOOKUP(I990,Weather!F:K,2,)</f>
        <v>8.0752688172043054</v>
      </c>
      <c r="Z990">
        <f>VLOOKUP(I990,Weather!F:K,3,)</f>
        <v>0.19</v>
      </c>
      <c r="AA990">
        <f>VLOOKUP(I990,Weather!F:K,4,)</f>
        <v>0.54</v>
      </c>
      <c r="AB990">
        <f>VLOOKUP(I990,Weather!F:K,5,)</f>
        <v>1015</v>
      </c>
      <c r="AC990">
        <f>VLOOKUP(I990,Weather!F:K,6,)</f>
        <v>5</v>
      </c>
    </row>
    <row r="991" spans="1:29" x14ac:dyDescent="0.25">
      <c r="A991" t="s">
        <v>7</v>
      </c>
      <c r="B991" t="s">
        <v>5</v>
      </c>
      <c r="C991" s="1">
        <v>42066.522916666669</v>
      </c>
      <c r="D991" s="3">
        <f t="shared" si="120"/>
        <v>2015</v>
      </c>
      <c r="E991" s="3">
        <f t="shared" si="123"/>
        <v>3</v>
      </c>
      <c r="F991" s="3">
        <f t="shared" si="124"/>
        <v>12</v>
      </c>
      <c r="G991" s="3">
        <f t="shared" si="125"/>
        <v>3</v>
      </c>
      <c r="H991" s="3" t="str">
        <f t="shared" si="126"/>
        <v>2015312</v>
      </c>
      <c r="I991" s="3" t="str">
        <f t="shared" si="127"/>
        <v>20153123</v>
      </c>
      <c r="J991">
        <v>80</v>
      </c>
      <c r="K991">
        <v>48</v>
      </c>
      <c r="L991" t="str">
        <f>VLOOKUP(C991,List!$A$2:$C$2089,3,)</f>
        <v>Westminster</v>
      </c>
      <c r="M991" t="str">
        <f>VLOOKUP(C991,List!$A$2:$C$2089,2,)</f>
        <v>District</v>
      </c>
      <c r="N991" t="str">
        <f t="shared" si="121"/>
        <v>Westminster|District</v>
      </c>
      <c r="O991">
        <f>VLOOKUP(N991,Depth!$A$2:$F$427,3,)</f>
        <v>6</v>
      </c>
      <c r="P991">
        <f>VLOOKUP(N991,Depth!$A$2:$F$427,5,)</f>
        <v>99</v>
      </c>
      <c r="Q991">
        <f>VLOOKUP(N991,Depth!$A$2:$F$427,6,)</f>
        <v>7</v>
      </c>
      <c r="R991">
        <f>VLOOKUP(L991,longitude_latitude!C:J,7,)</f>
        <v>-0.124052209</v>
      </c>
      <c r="S991">
        <f>VLOOKUP(L991,longitude_latitude!C:J,8,)</f>
        <v>51.500453110000002</v>
      </c>
      <c r="T991">
        <f t="shared" si="122"/>
        <v>-6.3887449727964203</v>
      </c>
      <c r="U991">
        <f>VLOOKUP(M991,LINE!$A$2:$B$13,2,)</f>
        <v>5</v>
      </c>
      <c r="V991">
        <f>VLOOKUP(L991,Entry_exit!B:P,4,)</f>
        <v>37844</v>
      </c>
      <c r="W991">
        <f>2020 - VLOOKUP(L991, age!$A:$D,4,)</f>
        <v>152</v>
      </c>
      <c r="X991">
        <f>VLOOKUP(H991,'air-quality-london-time-of-day'!E:G,3,FALSE)</f>
        <v>18.7</v>
      </c>
      <c r="Y991">
        <f>VLOOKUP(I991,Weather!F:K,2,)</f>
        <v>8.0752688172043054</v>
      </c>
      <c r="Z991">
        <f>VLOOKUP(I991,Weather!F:K,3,)</f>
        <v>0.19</v>
      </c>
      <c r="AA991">
        <f>VLOOKUP(I991,Weather!F:K,4,)</f>
        <v>0.54</v>
      </c>
      <c r="AB991">
        <f>VLOOKUP(I991,Weather!F:K,5,)</f>
        <v>1015</v>
      </c>
      <c r="AC991">
        <f>VLOOKUP(I991,Weather!F:K,6,)</f>
        <v>5</v>
      </c>
    </row>
    <row r="992" spans="1:29" x14ac:dyDescent="0.25">
      <c r="A992" t="s">
        <v>7</v>
      </c>
      <c r="B992" t="s">
        <v>5</v>
      </c>
      <c r="C992" s="1">
        <v>42066.523611111108</v>
      </c>
      <c r="D992" s="3">
        <f t="shared" si="120"/>
        <v>2015</v>
      </c>
      <c r="E992" s="3">
        <f t="shared" si="123"/>
        <v>3</v>
      </c>
      <c r="F992" s="3">
        <f t="shared" si="124"/>
        <v>12</v>
      </c>
      <c r="G992" s="3">
        <f t="shared" si="125"/>
        <v>3</v>
      </c>
      <c r="H992" s="3" t="str">
        <f t="shared" si="126"/>
        <v>2015312</v>
      </c>
      <c r="I992" s="3" t="str">
        <f t="shared" si="127"/>
        <v>20153123</v>
      </c>
      <c r="J992">
        <v>75</v>
      </c>
      <c r="K992">
        <v>45</v>
      </c>
      <c r="L992" t="str">
        <f>VLOOKUP(C992,List!$A$2:$C$2089,3,)</f>
        <v>Embankment</v>
      </c>
      <c r="M992" t="str">
        <f>VLOOKUP(C992,List!$A$2:$C$2089,2,)</f>
        <v>District</v>
      </c>
      <c r="N992" t="str">
        <f t="shared" si="121"/>
        <v>Embankment|District</v>
      </c>
      <c r="O992">
        <f>VLOOKUP(N992,Depth!$A$2:$F$427,3,)</f>
        <v>5</v>
      </c>
      <c r="P992">
        <f>VLOOKUP(N992,Depth!$A$2:$F$427,5,)</f>
        <v>99.6</v>
      </c>
      <c r="Q992">
        <f>VLOOKUP(N992,Depth!$A$2:$F$427,6,)</f>
        <v>5.4</v>
      </c>
      <c r="R992">
        <f>VLOOKUP(L992,longitude_latitude!C:J,7,)</f>
        <v>-0.120562428</v>
      </c>
      <c r="S992">
        <f>VLOOKUP(L992,longitude_latitude!C:J,8,)</f>
        <v>51.50694137</v>
      </c>
      <c r="T992">
        <f t="shared" si="122"/>
        <v>-6.2098019104208459</v>
      </c>
      <c r="U992">
        <f>VLOOKUP(M992,LINE!$A$2:$B$13,2,)</f>
        <v>5</v>
      </c>
      <c r="V992">
        <f>VLOOKUP(L992,Entry_exit!B:P,4,)</f>
        <v>33187</v>
      </c>
      <c r="W992">
        <f>2020 - VLOOKUP(L992, age!$A:$D,4,)</f>
        <v>114</v>
      </c>
      <c r="X992">
        <f>VLOOKUP(H992,'air-quality-london-time-of-day'!E:G,3,FALSE)</f>
        <v>18.7</v>
      </c>
      <c r="Y992">
        <f>VLOOKUP(I992,Weather!F:K,2,)</f>
        <v>8.0752688172043054</v>
      </c>
      <c r="Z992">
        <f>VLOOKUP(I992,Weather!F:K,3,)</f>
        <v>0.19</v>
      </c>
      <c r="AA992">
        <f>VLOOKUP(I992,Weather!F:K,4,)</f>
        <v>0.54</v>
      </c>
      <c r="AB992">
        <f>VLOOKUP(I992,Weather!F:K,5,)</f>
        <v>1015</v>
      </c>
      <c r="AC992">
        <f>VLOOKUP(I992,Weather!F:K,6,)</f>
        <v>5</v>
      </c>
    </row>
    <row r="993" spans="1:29" x14ac:dyDescent="0.25">
      <c r="A993" t="s">
        <v>7</v>
      </c>
      <c r="B993" t="s">
        <v>5</v>
      </c>
      <c r="C993" s="1">
        <v>42066.524305555555</v>
      </c>
      <c r="D993" s="3">
        <f t="shared" si="120"/>
        <v>2015</v>
      </c>
      <c r="E993" s="3">
        <f t="shared" si="123"/>
        <v>3</v>
      </c>
      <c r="F993" s="3">
        <f t="shared" si="124"/>
        <v>12</v>
      </c>
      <c r="G993" s="3">
        <f t="shared" si="125"/>
        <v>3</v>
      </c>
      <c r="H993" s="3" t="str">
        <f t="shared" si="126"/>
        <v>2015312</v>
      </c>
      <c r="I993" s="3" t="str">
        <f t="shared" si="127"/>
        <v>20153123</v>
      </c>
      <c r="J993">
        <v>55</v>
      </c>
      <c r="K993">
        <v>33</v>
      </c>
      <c r="L993" t="str">
        <f>VLOOKUP(C993,List!$A$2:$C$2089,3,)</f>
        <v>Temple</v>
      </c>
      <c r="M993" t="str">
        <f>VLOOKUP(C993,List!$A$2:$C$2089,2,)</f>
        <v>District</v>
      </c>
      <c r="N993" t="str">
        <f t="shared" si="121"/>
        <v>Temple|District</v>
      </c>
      <c r="O993">
        <f>VLOOKUP(N993,Depth!$A$2:$F$427,3,)</f>
        <v>5</v>
      </c>
      <c r="P993">
        <f>VLOOKUP(N993,Depth!$A$2:$F$427,5,)</f>
        <v>99.2</v>
      </c>
      <c r="Q993">
        <f>VLOOKUP(N993,Depth!$A$2:$F$427,6,)</f>
        <v>5.8</v>
      </c>
      <c r="R993">
        <f>VLOOKUP(L993,longitude_latitude!C:J,7,)</f>
        <v>-0.112643564</v>
      </c>
      <c r="S993">
        <f>VLOOKUP(L993,longitude_latitude!C:J,8,)</f>
        <v>51.510474199999997</v>
      </c>
      <c r="T993">
        <f t="shared" si="122"/>
        <v>-5.802323397218049</v>
      </c>
      <c r="U993">
        <f>VLOOKUP(M993,LINE!$A$2:$B$13,2,)</f>
        <v>5</v>
      </c>
      <c r="V993">
        <f>VLOOKUP(L993,Entry_exit!B:P,4,)</f>
        <v>14693</v>
      </c>
      <c r="W993">
        <f>2020 - VLOOKUP(L993, age!$A:$D,4,)</f>
        <v>150</v>
      </c>
      <c r="X993">
        <f>VLOOKUP(H993,'air-quality-london-time-of-day'!E:G,3,FALSE)</f>
        <v>18.7</v>
      </c>
      <c r="Y993">
        <f>VLOOKUP(I993,Weather!F:K,2,)</f>
        <v>8.0752688172043054</v>
      </c>
      <c r="Z993">
        <f>VLOOKUP(I993,Weather!F:K,3,)</f>
        <v>0.19</v>
      </c>
      <c r="AA993">
        <f>VLOOKUP(I993,Weather!F:K,4,)</f>
        <v>0.54</v>
      </c>
      <c r="AB993">
        <f>VLOOKUP(I993,Weather!F:K,5,)</f>
        <v>1015</v>
      </c>
      <c r="AC993">
        <f>VLOOKUP(I993,Weather!F:K,6,)</f>
        <v>5</v>
      </c>
    </row>
    <row r="994" spans="1:29" x14ac:dyDescent="0.25">
      <c r="A994" t="s">
        <v>7</v>
      </c>
      <c r="B994" t="s">
        <v>5</v>
      </c>
      <c r="C994" s="1">
        <v>42066.525000000001</v>
      </c>
      <c r="D994" s="3">
        <f t="shared" si="120"/>
        <v>2015</v>
      </c>
      <c r="E994" s="3">
        <f t="shared" si="123"/>
        <v>3</v>
      </c>
      <c r="F994" s="3">
        <f t="shared" si="124"/>
        <v>12</v>
      </c>
      <c r="G994" s="3">
        <f t="shared" si="125"/>
        <v>3</v>
      </c>
      <c r="H994" s="3" t="str">
        <f t="shared" si="126"/>
        <v>2015312</v>
      </c>
      <c r="I994" s="3" t="str">
        <f t="shared" si="127"/>
        <v>20153123</v>
      </c>
      <c r="J994">
        <v>54</v>
      </c>
      <c r="K994">
        <v>32.4</v>
      </c>
      <c r="L994" t="str">
        <f>VLOOKUP(C994,List!$A$2:$C$2089,3,)</f>
        <v>Temple</v>
      </c>
      <c r="M994" t="str">
        <f>VLOOKUP(C994,List!$A$2:$C$2089,2,)</f>
        <v>District</v>
      </c>
      <c r="N994" t="str">
        <f t="shared" si="121"/>
        <v>Temple|District</v>
      </c>
      <c r="O994">
        <f>VLOOKUP(N994,Depth!$A$2:$F$427,3,)</f>
        <v>5</v>
      </c>
      <c r="P994">
        <f>VLOOKUP(N994,Depth!$A$2:$F$427,5,)</f>
        <v>99.2</v>
      </c>
      <c r="Q994">
        <f>VLOOKUP(N994,Depth!$A$2:$F$427,6,)</f>
        <v>5.8</v>
      </c>
      <c r="R994">
        <f>VLOOKUP(L994,longitude_latitude!C:J,7,)</f>
        <v>-0.112643564</v>
      </c>
      <c r="S994">
        <f>VLOOKUP(L994,longitude_latitude!C:J,8,)</f>
        <v>51.510474199999997</v>
      </c>
      <c r="T994">
        <f t="shared" si="122"/>
        <v>-5.802323397218049</v>
      </c>
      <c r="U994">
        <f>VLOOKUP(M994,LINE!$A$2:$B$13,2,)</f>
        <v>5</v>
      </c>
      <c r="V994">
        <f>VLOOKUP(L994,Entry_exit!B:P,4,)</f>
        <v>14693</v>
      </c>
      <c r="W994">
        <f>2020 - VLOOKUP(L994, age!$A:$D,4,)</f>
        <v>150</v>
      </c>
      <c r="X994">
        <f>VLOOKUP(H994,'air-quality-london-time-of-day'!E:G,3,FALSE)</f>
        <v>18.7</v>
      </c>
      <c r="Y994">
        <f>VLOOKUP(I994,Weather!F:K,2,)</f>
        <v>8.0752688172043054</v>
      </c>
      <c r="Z994">
        <f>VLOOKUP(I994,Weather!F:K,3,)</f>
        <v>0.19</v>
      </c>
      <c r="AA994">
        <f>VLOOKUP(I994,Weather!F:K,4,)</f>
        <v>0.54</v>
      </c>
      <c r="AB994">
        <f>VLOOKUP(I994,Weather!F:K,5,)</f>
        <v>1015</v>
      </c>
      <c r="AC994">
        <f>VLOOKUP(I994,Weather!F:K,6,)</f>
        <v>5</v>
      </c>
    </row>
    <row r="995" spans="1:29" x14ac:dyDescent="0.25">
      <c r="A995" t="s">
        <v>7</v>
      </c>
      <c r="B995" t="s">
        <v>5</v>
      </c>
      <c r="C995" s="1">
        <v>42066.525694444441</v>
      </c>
      <c r="D995" s="3">
        <f t="shared" si="120"/>
        <v>2015</v>
      </c>
      <c r="E995" s="3">
        <f t="shared" si="123"/>
        <v>3</v>
      </c>
      <c r="F995" s="3">
        <f t="shared" si="124"/>
        <v>12</v>
      </c>
      <c r="G995" s="3">
        <f t="shared" si="125"/>
        <v>3</v>
      </c>
      <c r="H995" s="3" t="str">
        <f t="shared" si="126"/>
        <v>2015312</v>
      </c>
      <c r="I995" s="3" t="str">
        <f t="shared" si="127"/>
        <v>20153123</v>
      </c>
      <c r="J995">
        <v>41</v>
      </c>
      <c r="K995">
        <v>24.6</v>
      </c>
      <c r="L995" t="str">
        <f>VLOOKUP(C995,List!$A$2:$C$2089,3,)</f>
        <v>Blackfriars</v>
      </c>
      <c r="M995" t="str">
        <f>VLOOKUP(C995,List!$A$2:$C$2089,2,)</f>
        <v>District</v>
      </c>
      <c r="N995" t="str">
        <f t="shared" si="121"/>
        <v>Blackfriars|District</v>
      </c>
      <c r="O995">
        <f>VLOOKUP(N995,Depth!$A$2:$F$427,3,)</f>
        <v>8</v>
      </c>
      <c r="P995">
        <f>VLOOKUP(N995,Depth!$A$2:$F$427,5,)</f>
        <v>100.7</v>
      </c>
      <c r="Q995">
        <f>VLOOKUP(N995,Depth!$A$2:$F$427,6,)</f>
        <v>7.3</v>
      </c>
      <c r="R995">
        <f>VLOOKUP(L995,longitude_latitude!C:J,7,)</f>
        <v>-0.10202025100000001</v>
      </c>
      <c r="S995">
        <f>VLOOKUP(L995,longitude_latitude!C:J,8,)</f>
        <v>51.511114470000003</v>
      </c>
      <c r="T995">
        <f t="shared" si="122"/>
        <v>-5.2551768275191328</v>
      </c>
      <c r="U995">
        <f>VLOOKUP(M995,LINE!$A$2:$B$13,2,)</f>
        <v>5</v>
      </c>
      <c r="V995">
        <f>VLOOKUP(L995,Entry_exit!B:P,4,)</f>
        <v>24574</v>
      </c>
      <c r="W995">
        <f>2020 - VLOOKUP(L995, age!$A:$D,4,)</f>
        <v>150</v>
      </c>
      <c r="X995">
        <f>VLOOKUP(H995,'air-quality-london-time-of-day'!E:G,3,FALSE)</f>
        <v>18.7</v>
      </c>
      <c r="Y995">
        <f>VLOOKUP(I995,Weather!F:K,2,)</f>
        <v>8.0752688172043054</v>
      </c>
      <c r="Z995">
        <f>VLOOKUP(I995,Weather!F:K,3,)</f>
        <v>0.19</v>
      </c>
      <c r="AA995">
        <f>VLOOKUP(I995,Weather!F:K,4,)</f>
        <v>0.54</v>
      </c>
      <c r="AB995">
        <f>VLOOKUP(I995,Weather!F:K,5,)</f>
        <v>1015</v>
      </c>
      <c r="AC995">
        <f>VLOOKUP(I995,Weather!F:K,6,)</f>
        <v>5</v>
      </c>
    </row>
    <row r="996" spans="1:29" x14ac:dyDescent="0.25">
      <c r="A996" t="s">
        <v>7</v>
      </c>
      <c r="B996" t="s">
        <v>5</v>
      </c>
      <c r="C996" s="1">
        <v>42066.526388888888</v>
      </c>
      <c r="D996" s="3">
        <f t="shared" si="120"/>
        <v>2015</v>
      </c>
      <c r="E996" s="3">
        <f t="shared" si="123"/>
        <v>3</v>
      </c>
      <c r="F996" s="3">
        <f t="shared" si="124"/>
        <v>12</v>
      </c>
      <c r="G996" s="3">
        <f t="shared" si="125"/>
        <v>3</v>
      </c>
      <c r="H996" s="3" t="str">
        <f t="shared" si="126"/>
        <v>2015312</v>
      </c>
      <c r="I996" s="3" t="str">
        <f t="shared" si="127"/>
        <v>20153123</v>
      </c>
      <c r="J996">
        <v>36</v>
      </c>
      <c r="K996">
        <v>21.6</v>
      </c>
      <c r="L996" t="str">
        <f>VLOOKUP(C996,List!$A$2:$C$2089,3,)</f>
        <v>Mansion House</v>
      </c>
      <c r="M996" t="str">
        <f>VLOOKUP(C996,List!$A$2:$C$2089,2,)</f>
        <v>District</v>
      </c>
      <c r="N996" t="str">
        <f t="shared" si="121"/>
        <v>Mansion House|District</v>
      </c>
      <c r="O996">
        <f>VLOOKUP(N996,Depth!$A$2:$F$427,3,)</f>
        <v>14</v>
      </c>
      <c r="P996">
        <f>VLOOKUP(N996,Depth!$A$2:$F$427,5,)</f>
        <v>105</v>
      </c>
      <c r="Q996">
        <f>VLOOKUP(N996,Depth!$A$2:$F$427,6,)</f>
        <v>9</v>
      </c>
      <c r="R996">
        <f>VLOOKUP(L996,longitude_latitude!C:J,7,)</f>
        <v>-9.2495312999999996E-2</v>
      </c>
      <c r="S996">
        <f>VLOOKUP(L996,longitude_latitude!C:J,8,)</f>
        <v>51.511305970000002</v>
      </c>
      <c r="T996">
        <f t="shared" si="122"/>
        <v>-4.7645543687339185</v>
      </c>
      <c r="U996">
        <f>VLOOKUP(M996,LINE!$A$2:$B$13,2,)</f>
        <v>5</v>
      </c>
      <c r="V996">
        <f>VLOOKUP(L996,Entry_exit!B:P,4,)</f>
        <v>11018</v>
      </c>
      <c r="W996">
        <f>2020 - VLOOKUP(L996, age!$A:$D,4,)</f>
        <v>149</v>
      </c>
      <c r="X996">
        <f>VLOOKUP(H996,'air-quality-london-time-of-day'!E:G,3,FALSE)</f>
        <v>18.7</v>
      </c>
      <c r="Y996">
        <f>VLOOKUP(I996,Weather!F:K,2,)</f>
        <v>8.0752688172043054</v>
      </c>
      <c r="Z996">
        <f>VLOOKUP(I996,Weather!F:K,3,)</f>
        <v>0.19</v>
      </c>
      <c r="AA996">
        <f>VLOOKUP(I996,Weather!F:K,4,)</f>
        <v>0.54</v>
      </c>
      <c r="AB996">
        <f>VLOOKUP(I996,Weather!F:K,5,)</f>
        <v>1015</v>
      </c>
      <c r="AC996">
        <f>VLOOKUP(I996,Weather!F:K,6,)</f>
        <v>5</v>
      </c>
    </row>
    <row r="997" spans="1:29" x14ac:dyDescent="0.25">
      <c r="A997" t="s">
        <v>7</v>
      </c>
      <c r="B997" t="s">
        <v>5</v>
      </c>
      <c r="C997" s="1">
        <v>42066.527083333334</v>
      </c>
      <c r="D997" s="3">
        <f t="shared" si="120"/>
        <v>2015</v>
      </c>
      <c r="E997" s="3">
        <f t="shared" si="123"/>
        <v>3</v>
      </c>
      <c r="F997" s="3">
        <f t="shared" si="124"/>
        <v>12</v>
      </c>
      <c r="G997" s="3">
        <f t="shared" si="125"/>
        <v>3</v>
      </c>
      <c r="H997" s="3" t="str">
        <f t="shared" si="126"/>
        <v>2015312</v>
      </c>
      <c r="I997" s="3" t="str">
        <f t="shared" si="127"/>
        <v>20153123</v>
      </c>
      <c r="J997">
        <v>48</v>
      </c>
      <c r="K997">
        <v>28.8</v>
      </c>
      <c r="L997" t="str">
        <f>VLOOKUP(C997,List!$A$2:$C$2089,3,)</f>
        <v>Mansion House</v>
      </c>
      <c r="M997" t="str">
        <f>VLOOKUP(C997,List!$A$2:$C$2089,2,)</f>
        <v>District</v>
      </c>
      <c r="N997" t="str">
        <f t="shared" si="121"/>
        <v>Mansion House|District</v>
      </c>
      <c r="O997">
        <f>VLOOKUP(N997,Depth!$A$2:$F$427,3,)</f>
        <v>14</v>
      </c>
      <c r="P997">
        <f>VLOOKUP(N997,Depth!$A$2:$F$427,5,)</f>
        <v>105</v>
      </c>
      <c r="Q997">
        <f>VLOOKUP(N997,Depth!$A$2:$F$427,6,)</f>
        <v>9</v>
      </c>
      <c r="R997">
        <f>VLOOKUP(L997,longitude_latitude!C:J,7,)</f>
        <v>-9.2495312999999996E-2</v>
      </c>
      <c r="S997">
        <f>VLOOKUP(L997,longitude_latitude!C:J,8,)</f>
        <v>51.511305970000002</v>
      </c>
      <c r="T997">
        <f t="shared" si="122"/>
        <v>-4.7645543687339185</v>
      </c>
      <c r="U997">
        <f>VLOOKUP(M997,LINE!$A$2:$B$13,2,)</f>
        <v>5</v>
      </c>
      <c r="V997">
        <f>VLOOKUP(L997,Entry_exit!B:P,4,)</f>
        <v>11018</v>
      </c>
      <c r="W997">
        <f>2020 - VLOOKUP(L997, age!$A:$D,4,)</f>
        <v>149</v>
      </c>
      <c r="X997">
        <f>VLOOKUP(H997,'air-quality-london-time-of-day'!E:G,3,FALSE)</f>
        <v>18.7</v>
      </c>
      <c r="Y997">
        <f>VLOOKUP(I997,Weather!F:K,2,)</f>
        <v>8.0752688172043054</v>
      </c>
      <c r="Z997">
        <f>VLOOKUP(I997,Weather!F:K,3,)</f>
        <v>0.19</v>
      </c>
      <c r="AA997">
        <f>VLOOKUP(I997,Weather!F:K,4,)</f>
        <v>0.54</v>
      </c>
      <c r="AB997">
        <f>VLOOKUP(I997,Weather!F:K,5,)</f>
        <v>1015</v>
      </c>
      <c r="AC997">
        <f>VLOOKUP(I997,Weather!F:K,6,)</f>
        <v>5</v>
      </c>
    </row>
    <row r="998" spans="1:29" x14ac:dyDescent="0.25">
      <c r="A998" t="s">
        <v>7</v>
      </c>
      <c r="B998" t="s">
        <v>5</v>
      </c>
      <c r="C998" s="1">
        <v>42066.527777777781</v>
      </c>
      <c r="D998" s="3">
        <f t="shared" si="120"/>
        <v>2015</v>
      </c>
      <c r="E998" s="3">
        <f t="shared" si="123"/>
        <v>3</v>
      </c>
      <c r="F998" s="3">
        <f t="shared" si="124"/>
        <v>12</v>
      </c>
      <c r="G998" s="3">
        <f t="shared" si="125"/>
        <v>3</v>
      </c>
      <c r="H998" s="3" t="str">
        <f t="shared" si="126"/>
        <v>2015312</v>
      </c>
      <c r="I998" s="3" t="str">
        <f t="shared" si="127"/>
        <v>20153123</v>
      </c>
      <c r="J998">
        <v>48</v>
      </c>
      <c r="K998">
        <v>28.8</v>
      </c>
      <c r="L998" t="str">
        <f>VLOOKUP(C998,List!$A$2:$C$2089,3,)</f>
        <v>Cannon Street</v>
      </c>
      <c r="M998" t="str">
        <f>VLOOKUP(C998,List!$A$2:$C$2089,2,)</f>
        <v>District</v>
      </c>
      <c r="N998" t="str">
        <f t="shared" si="121"/>
        <v>Cannon Street|District</v>
      </c>
      <c r="O998">
        <f>VLOOKUP(N998,Depth!$A$2:$F$427,3,)</f>
        <v>11</v>
      </c>
      <c r="P998">
        <f>VLOOKUP(N998,Depth!$A$2:$F$427,5,)</f>
        <v>104.4</v>
      </c>
      <c r="Q998">
        <f>VLOOKUP(N998,Depth!$A$2:$F$427,6,)</f>
        <v>6.6</v>
      </c>
      <c r="R998">
        <f>VLOOKUP(L998,longitude_latitude!C:J,7,)</f>
        <v>-8.8801035E-2</v>
      </c>
      <c r="S998">
        <f>VLOOKUP(L998,longitude_latitude!C:J,8,)</f>
        <v>51.510962540000001</v>
      </c>
      <c r="T998">
        <f t="shared" si="122"/>
        <v>-4.5742267873982287</v>
      </c>
      <c r="U998">
        <f>VLOOKUP(M998,LINE!$A$2:$B$13,2,)</f>
        <v>5</v>
      </c>
      <c r="V998">
        <f>VLOOKUP(L998,Entry_exit!B:P,4,)</f>
        <v>13998</v>
      </c>
      <c r="W998">
        <f>2020 - VLOOKUP(L998, age!$A:$D,4,)</f>
        <v>136</v>
      </c>
      <c r="X998">
        <f>VLOOKUP(H998,'air-quality-london-time-of-day'!E:G,3,FALSE)</f>
        <v>18.7</v>
      </c>
      <c r="Y998">
        <f>VLOOKUP(I998,Weather!F:K,2,)</f>
        <v>8.0752688172043054</v>
      </c>
      <c r="Z998">
        <f>VLOOKUP(I998,Weather!F:K,3,)</f>
        <v>0.19</v>
      </c>
      <c r="AA998">
        <f>VLOOKUP(I998,Weather!F:K,4,)</f>
        <v>0.54</v>
      </c>
      <c r="AB998">
        <f>VLOOKUP(I998,Weather!F:K,5,)</f>
        <v>1015</v>
      </c>
      <c r="AC998">
        <f>VLOOKUP(I998,Weather!F:K,6,)</f>
        <v>5</v>
      </c>
    </row>
    <row r="999" spans="1:29" x14ac:dyDescent="0.25">
      <c r="A999" t="s">
        <v>7</v>
      </c>
      <c r="B999" t="s">
        <v>5</v>
      </c>
      <c r="C999" s="1">
        <v>42066.529861111114</v>
      </c>
      <c r="D999" s="3">
        <f t="shared" si="120"/>
        <v>2015</v>
      </c>
      <c r="E999" s="3">
        <f t="shared" si="123"/>
        <v>3</v>
      </c>
      <c r="F999" s="3">
        <f t="shared" si="124"/>
        <v>12</v>
      </c>
      <c r="G999" s="3">
        <f t="shared" si="125"/>
        <v>3</v>
      </c>
      <c r="H999" s="3" t="str">
        <f t="shared" si="126"/>
        <v>2015312</v>
      </c>
      <c r="I999" s="3" t="str">
        <f t="shared" si="127"/>
        <v>20153123</v>
      </c>
      <c r="J999">
        <v>55</v>
      </c>
      <c r="K999">
        <v>33</v>
      </c>
      <c r="L999" t="str">
        <f>VLOOKUP(C999,List!$A$2:$C$2089,3,)</f>
        <v>Tower Hill</v>
      </c>
      <c r="M999" t="str">
        <f>VLOOKUP(C999,List!$A$2:$C$2089,2,)</f>
        <v>District</v>
      </c>
      <c r="N999" t="str">
        <f t="shared" si="121"/>
        <v>Tower Hill|District</v>
      </c>
      <c r="O999">
        <f>VLOOKUP(N999,Depth!$A$2:$F$427,3,)</f>
        <v>14</v>
      </c>
      <c r="P999">
        <f>VLOOKUP(N999,Depth!$A$2:$F$427,5,)</f>
        <v>106.95</v>
      </c>
      <c r="Q999">
        <f>VLOOKUP(N999,Depth!$A$2:$F$427,6,)</f>
        <v>7.05</v>
      </c>
      <c r="R999">
        <f>VLOOKUP(L999,longitude_latitude!C:J,7,)</f>
        <v>-7.4913868999999994E-2</v>
      </c>
      <c r="S999">
        <f>VLOOKUP(L999,longitude_latitude!C:J,8,)</f>
        <v>51.50943419</v>
      </c>
      <c r="T999">
        <f t="shared" si="122"/>
        <v>-3.8587710051737809</v>
      </c>
      <c r="U999">
        <f>VLOOKUP(M999,LINE!$A$2:$B$13,2,)</f>
        <v>5</v>
      </c>
      <c r="V999">
        <f>VLOOKUP(L999,Entry_exit!B:P,4,)</f>
        <v>32210</v>
      </c>
      <c r="W999">
        <f>2020 - VLOOKUP(L999, age!$A:$D,4,)</f>
        <v>138</v>
      </c>
      <c r="X999">
        <f>VLOOKUP(H999,'air-quality-london-time-of-day'!E:G,3,FALSE)</f>
        <v>18.7</v>
      </c>
      <c r="Y999">
        <f>VLOOKUP(I999,Weather!F:K,2,)</f>
        <v>8.0752688172043054</v>
      </c>
      <c r="Z999">
        <f>VLOOKUP(I999,Weather!F:K,3,)</f>
        <v>0.19</v>
      </c>
      <c r="AA999">
        <f>VLOOKUP(I999,Weather!F:K,4,)</f>
        <v>0.54</v>
      </c>
      <c r="AB999">
        <f>VLOOKUP(I999,Weather!F:K,5,)</f>
        <v>1015</v>
      </c>
      <c r="AC999">
        <f>VLOOKUP(I999,Weather!F:K,6,)</f>
        <v>5</v>
      </c>
    </row>
    <row r="1000" spans="1:29" x14ac:dyDescent="0.25">
      <c r="A1000" t="s">
        <v>7</v>
      </c>
      <c r="B1000" t="s">
        <v>5</v>
      </c>
      <c r="C1000" s="1">
        <v>42066.530555555553</v>
      </c>
      <c r="D1000" s="3">
        <f t="shared" si="120"/>
        <v>2015</v>
      </c>
      <c r="E1000" s="3">
        <f t="shared" si="123"/>
        <v>3</v>
      </c>
      <c r="F1000" s="3">
        <f t="shared" si="124"/>
        <v>12</v>
      </c>
      <c r="G1000" s="3">
        <f t="shared" si="125"/>
        <v>3</v>
      </c>
      <c r="H1000" s="3" t="str">
        <f t="shared" si="126"/>
        <v>2015312</v>
      </c>
      <c r="I1000" s="3" t="str">
        <f t="shared" si="127"/>
        <v>20153123</v>
      </c>
      <c r="J1000">
        <v>55</v>
      </c>
      <c r="K1000">
        <v>33</v>
      </c>
      <c r="L1000" t="str">
        <f>VLOOKUP(C1000,List!$A$2:$C$2089,3,)</f>
        <v>Tower Hill</v>
      </c>
      <c r="M1000" t="str">
        <f>VLOOKUP(C1000,List!$A$2:$C$2089,2,)</f>
        <v>District</v>
      </c>
      <c r="N1000" t="str">
        <f t="shared" si="121"/>
        <v>Tower Hill|District</v>
      </c>
      <c r="O1000">
        <f>VLOOKUP(N1000,Depth!$A$2:$F$427,3,)</f>
        <v>14</v>
      </c>
      <c r="P1000">
        <f>VLOOKUP(N1000,Depth!$A$2:$F$427,5,)</f>
        <v>106.95</v>
      </c>
      <c r="Q1000">
        <f>VLOOKUP(N1000,Depth!$A$2:$F$427,6,)</f>
        <v>7.05</v>
      </c>
      <c r="R1000">
        <f>VLOOKUP(L1000,longitude_latitude!C:J,7,)</f>
        <v>-7.4913868999999994E-2</v>
      </c>
      <c r="S1000">
        <f>VLOOKUP(L1000,longitude_latitude!C:J,8,)</f>
        <v>51.50943419</v>
      </c>
      <c r="T1000">
        <f t="shared" si="122"/>
        <v>-3.8587710051737809</v>
      </c>
      <c r="U1000">
        <f>VLOOKUP(M1000,LINE!$A$2:$B$13,2,)</f>
        <v>5</v>
      </c>
      <c r="V1000">
        <f>VLOOKUP(L1000,Entry_exit!B:P,4,)</f>
        <v>32210</v>
      </c>
      <c r="W1000">
        <f>2020 - VLOOKUP(L1000, age!$A:$D,4,)</f>
        <v>138</v>
      </c>
      <c r="X1000">
        <f>VLOOKUP(H1000,'air-quality-london-time-of-day'!E:G,3,FALSE)</f>
        <v>18.7</v>
      </c>
      <c r="Y1000">
        <f>VLOOKUP(I1000,Weather!F:K,2,)</f>
        <v>8.0752688172043054</v>
      </c>
      <c r="Z1000">
        <f>VLOOKUP(I1000,Weather!F:K,3,)</f>
        <v>0.19</v>
      </c>
      <c r="AA1000">
        <f>VLOOKUP(I1000,Weather!F:K,4,)</f>
        <v>0.54</v>
      </c>
      <c r="AB1000">
        <f>VLOOKUP(I1000,Weather!F:K,5,)</f>
        <v>1015</v>
      </c>
      <c r="AC1000">
        <f>VLOOKUP(I1000,Weather!F:K,6,)</f>
        <v>5</v>
      </c>
    </row>
    <row r="1001" spans="1:29" x14ac:dyDescent="0.25">
      <c r="A1001" t="s">
        <v>7</v>
      </c>
      <c r="B1001" t="s">
        <v>5</v>
      </c>
      <c r="C1001" s="1">
        <v>42066.53125</v>
      </c>
      <c r="D1001" s="3">
        <f t="shared" si="120"/>
        <v>2015</v>
      </c>
      <c r="E1001" s="3">
        <f t="shared" si="123"/>
        <v>3</v>
      </c>
      <c r="F1001" s="3">
        <f t="shared" si="124"/>
        <v>12</v>
      </c>
      <c r="G1001" s="3">
        <f t="shared" si="125"/>
        <v>3</v>
      </c>
      <c r="H1001" s="3" t="str">
        <f t="shared" si="126"/>
        <v>2015312</v>
      </c>
      <c r="I1001" s="3" t="str">
        <f t="shared" si="127"/>
        <v>20153123</v>
      </c>
      <c r="J1001">
        <v>47</v>
      </c>
      <c r="K1001">
        <v>28.2</v>
      </c>
      <c r="L1001" t="str">
        <f>VLOOKUP(C1001,List!$A$2:$C$2089,3,)</f>
        <v>Aldgate East</v>
      </c>
      <c r="M1001" t="str">
        <f>VLOOKUP(C1001,List!$A$2:$C$2089,2,)</f>
        <v>District</v>
      </c>
      <c r="N1001" t="str">
        <f t="shared" si="121"/>
        <v>Aldgate East|District</v>
      </c>
      <c r="O1001">
        <f>VLOOKUP(N1001,Depth!$A$2:$F$427,3,)</f>
        <v>14</v>
      </c>
      <c r="P1001">
        <f>VLOOKUP(N1001,Depth!$A$2:$F$427,5,)</f>
        <v>105.01</v>
      </c>
      <c r="Q1001">
        <f>VLOOKUP(N1001,Depth!$A$2:$F$427,6,)</f>
        <v>8.99</v>
      </c>
      <c r="R1001">
        <f>VLOOKUP(L1001,longitude_latitude!C:J,7,)</f>
        <v>-6.9540402000000001E-2</v>
      </c>
      <c r="S1001">
        <f>VLOOKUP(L1001,longitude_latitude!C:J,8,)</f>
        <v>51.514916530000001</v>
      </c>
      <c r="T1001">
        <f t="shared" si="122"/>
        <v>-3.5823680044926451</v>
      </c>
      <c r="U1001">
        <f>VLOOKUP(M1001,LINE!$A$2:$B$13,2,)</f>
        <v>5</v>
      </c>
      <c r="V1001">
        <f>VLOOKUP(L1001,Entry_exit!B:P,4,)</f>
        <v>20579</v>
      </c>
      <c r="W1001">
        <f>2020 - VLOOKUP(L1001, age!$A:$D,4,)</f>
        <v>136</v>
      </c>
      <c r="X1001">
        <f>VLOOKUP(H1001,'air-quality-london-time-of-day'!E:G,3,FALSE)</f>
        <v>18.7</v>
      </c>
      <c r="Y1001">
        <f>VLOOKUP(I1001,Weather!F:K,2,)</f>
        <v>8.0752688172043054</v>
      </c>
      <c r="Z1001">
        <f>VLOOKUP(I1001,Weather!F:K,3,)</f>
        <v>0.19</v>
      </c>
      <c r="AA1001">
        <f>VLOOKUP(I1001,Weather!F:K,4,)</f>
        <v>0.54</v>
      </c>
      <c r="AB1001">
        <f>VLOOKUP(I1001,Weather!F:K,5,)</f>
        <v>1015</v>
      </c>
      <c r="AC1001">
        <f>VLOOKUP(I1001,Weather!F:K,6,)</f>
        <v>5</v>
      </c>
    </row>
    <row r="1002" spans="1:29" x14ac:dyDescent="0.25">
      <c r="A1002" t="s">
        <v>7</v>
      </c>
      <c r="B1002" t="s">
        <v>5</v>
      </c>
      <c r="C1002" s="1">
        <v>42066.531944444447</v>
      </c>
      <c r="D1002" s="3">
        <f t="shared" si="120"/>
        <v>2015</v>
      </c>
      <c r="E1002" s="3">
        <f t="shared" si="123"/>
        <v>3</v>
      </c>
      <c r="F1002" s="3">
        <f t="shared" si="124"/>
        <v>12</v>
      </c>
      <c r="G1002" s="3">
        <f t="shared" si="125"/>
        <v>3</v>
      </c>
      <c r="H1002" s="3" t="str">
        <f t="shared" si="126"/>
        <v>2015312</v>
      </c>
      <c r="I1002" s="3" t="str">
        <f t="shared" si="127"/>
        <v>20153123</v>
      </c>
      <c r="J1002">
        <v>65</v>
      </c>
      <c r="K1002">
        <v>39</v>
      </c>
      <c r="L1002" t="str">
        <f>VLOOKUP(C1002,List!$A$2:$C$2089,3,)</f>
        <v>Aldgate East</v>
      </c>
      <c r="M1002" t="str">
        <f>VLOOKUP(C1002,List!$A$2:$C$2089,2,)</f>
        <v>District</v>
      </c>
      <c r="N1002" t="str">
        <f t="shared" si="121"/>
        <v>Aldgate East|District</v>
      </c>
      <c r="O1002">
        <f>VLOOKUP(N1002,Depth!$A$2:$F$427,3,)</f>
        <v>14</v>
      </c>
      <c r="P1002">
        <f>VLOOKUP(N1002,Depth!$A$2:$F$427,5,)</f>
        <v>105.01</v>
      </c>
      <c r="Q1002">
        <f>VLOOKUP(N1002,Depth!$A$2:$F$427,6,)</f>
        <v>8.99</v>
      </c>
      <c r="R1002">
        <f>VLOOKUP(L1002,longitude_latitude!C:J,7,)</f>
        <v>-6.9540402000000001E-2</v>
      </c>
      <c r="S1002">
        <f>VLOOKUP(L1002,longitude_latitude!C:J,8,)</f>
        <v>51.514916530000001</v>
      </c>
      <c r="T1002">
        <f t="shared" si="122"/>
        <v>-3.5823680044926451</v>
      </c>
      <c r="U1002">
        <f>VLOOKUP(M1002,LINE!$A$2:$B$13,2,)</f>
        <v>5</v>
      </c>
      <c r="V1002">
        <f>VLOOKUP(L1002,Entry_exit!B:P,4,)</f>
        <v>20579</v>
      </c>
      <c r="W1002">
        <f>2020 - VLOOKUP(L1002, age!$A:$D,4,)</f>
        <v>136</v>
      </c>
      <c r="X1002">
        <f>VLOOKUP(H1002,'air-quality-london-time-of-day'!E:G,3,FALSE)</f>
        <v>18.7</v>
      </c>
      <c r="Y1002">
        <f>VLOOKUP(I1002,Weather!F:K,2,)</f>
        <v>8.0752688172043054</v>
      </c>
      <c r="Z1002">
        <f>VLOOKUP(I1002,Weather!F:K,3,)</f>
        <v>0.19</v>
      </c>
      <c r="AA1002">
        <f>VLOOKUP(I1002,Weather!F:K,4,)</f>
        <v>0.54</v>
      </c>
      <c r="AB1002">
        <f>VLOOKUP(I1002,Weather!F:K,5,)</f>
        <v>1015</v>
      </c>
      <c r="AC1002">
        <f>VLOOKUP(I1002,Weather!F:K,6,)</f>
        <v>5</v>
      </c>
    </row>
    <row r="1003" spans="1:29" x14ac:dyDescent="0.25">
      <c r="A1003" t="s">
        <v>7</v>
      </c>
      <c r="B1003" t="s">
        <v>5</v>
      </c>
      <c r="C1003" s="1">
        <v>42066.532638888886</v>
      </c>
      <c r="D1003" s="3">
        <f t="shared" si="120"/>
        <v>2015</v>
      </c>
      <c r="E1003" s="3">
        <f t="shared" si="123"/>
        <v>3</v>
      </c>
      <c r="F1003" s="3">
        <f t="shared" si="124"/>
        <v>12</v>
      </c>
      <c r="G1003" s="3">
        <f t="shared" si="125"/>
        <v>3</v>
      </c>
      <c r="H1003" s="3" t="str">
        <f t="shared" si="126"/>
        <v>2015312</v>
      </c>
      <c r="I1003" s="3" t="str">
        <f t="shared" si="127"/>
        <v>20153123</v>
      </c>
      <c r="J1003">
        <v>75</v>
      </c>
      <c r="K1003">
        <v>45</v>
      </c>
      <c r="L1003" t="str">
        <f>VLOOKUP(C1003,List!$A$2:$C$2089,3,)</f>
        <v>Whitechapel</v>
      </c>
      <c r="M1003" t="str">
        <f>VLOOKUP(C1003,List!$A$2:$C$2089,2,)</f>
        <v>District</v>
      </c>
      <c r="N1003" t="str">
        <f t="shared" si="121"/>
        <v>Whitechapel|District</v>
      </c>
      <c r="O1003">
        <f>VLOOKUP(N1003,Depth!$A$2:$F$427,3,)</f>
        <v>12</v>
      </c>
      <c r="P1003">
        <f>VLOOKUP(N1003,Depth!$A$2:$F$427,5,)</f>
        <v>109.11499999999999</v>
      </c>
      <c r="Q1003">
        <f>VLOOKUP(N1003,Depth!$A$2:$F$427,6,)</f>
        <v>2.8849999999999998</v>
      </c>
      <c r="R1003">
        <f>VLOOKUP(L1003,longitude_latitude!C:J,7,)</f>
        <v>-5.8385029999999997E-2</v>
      </c>
      <c r="S1003">
        <f>VLOOKUP(L1003,longitude_latitude!C:J,8,)</f>
        <v>51.519015289999999</v>
      </c>
      <c r="T1003">
        <f t="shared" si="122"/>
        <v>-3.0079392532771085</v>
      </c>
      <c r="U1003">
        <f>VLOOKUP(M1003,LINE!$A$2:$B$13,2,)</f>
        <v>5</v>
      </c>
      <c r="V1003">
        <f>VLOOKUP(L1003,Entry_exit!B:P,4,)</f>
        <v>19379</v>
      </c>
      <c r="W1003">
        <f>2020 - VLOOKUP(L1003, age!$A:$D,4,)</f>
        <v>136</v>
      </c>
      <c r="X1003">
        <f>VLOOKUP(H1003,'air-quality-london-time-of-day'!E:G,3,FALSE)</f>
        <v>18.7</v>
      </c>
      <c r="Y1003">
        <f>VLOOKUP(I1003,Weather!F:K,2,)</f>
        <v>8.0752688172043054</v>
      </c>
      <c r="Z1003">
        <f>VLOOKUP(I1003,Weather!F:K,3,)</f>
        <v>0.19</v>
      </c>
      <c r="AA1003">
        <f>VLOOKUP(I1003,Weather!F:K,4,)</f>
        <v>0.54</v>
      </c>
      <c r="AB1003">
        <f>VLOOKUP(I1003,Weather!F:K,5,)</f>
        <v>1015</v>
      </c>
      <c r="AC1003">
        <f>VLOOKUP(I1003,Weather!F:K,6,)</f>
        <v>5</v>
      </c>
    </row>
    <row r="1004" spans="1:29" x14ac:dyDescent="0.25">
      <c r="A1004" t="s">
        <v>7</v>
      </c>
      <c r="B1004" t="s">
        <v>5</v>
      </c>
      <c r="C1004" s="1">
        <v>42066.533333333333</v>
      </c>
      <c r="D1004" s="3">
        <f t="shared" si="120"/>
        <v>2015</v>
      </c>
      <c r="E1004" s="3">
        <f t="shared" si="123"/>
        <v>3</v>
      </c>
      <c r="F1004" s="3">
        <f t="shared" si="124"/>
        <v>12</v>
      </c>
      <c r="G1004" s="3">
        <f t="shared" si="125"/>
        <v>3</v>
      </c>
      <c r="H1004" s="3" t="str">
        <f t="shared" si="126"/>
        <v>2015312</v>
      </c>
      <c r="I1004" s="3" t="str">
        <f t="shared" si="127"/>
        <v>20153123</v>
      </c>
      <c r="J1004">
        <v>49</v>
      </c>
      <c r="K1004">
        <v>29.4</v>
      </c>
      <c r="L1004" t="str">
        <f>VLOOKUP(C1004,List!$A$2:$C$2089,3,)</f>
        <v>Whitechapel</v>
      </c>
      <c r="M1004" t="str">
        <f>VLOOKUP(C1004,List!$A$2:$C$2089,2,)</f>
        <v>District</v>
      </c>
      <c r="N1004" t="str">
        <f t="shared" si="121"/>
        <v>Whitechapel|District</v>
      </c>
      <c r="O1004">
        <f>VLOOKUP(N1004,Depth!$A$2:$F$427,3,)</f>
        <v>12</v>
      </c>
      <c r="P1004">
        <f>VLOOKUP(N1004,Depth!$A$2:$F$427,5,)</f>
        <v>109.11499999999999</v>
      </c>
      <c r="Q1004">
        <f>VLOOKUP(N1004,Depth!$A$2:$F$427,6,)</f>
        <v>2.8849999999999998</v>
      </c>
      <c r="R1004">
        <f>VLOOKUP(L1004,longitude_latitude!C:J,7,)</f>
        <v>-5.8385029999999997E-2</v>
      </c>
      <c r="S1004">
        <f>VLOOKUP(L1004,longitude_latitude!C:J,8,)</f>
        <v>51.519015289999999</v>
      </c>
      <c r="T1004">
        <f t="shared" si="122"/>
        <v>-3.0079392532771085</v>
      </c>
      <c r="U1004">
        <f>VLOOKUP(M1004,LINE!$A$2:$B$13,2,)</f>
        <v>5</v>
      </c>
      <c r="V1004">
        <f>VLOOKUP(L1004,Entry_exit!B:P,4,)</f>
        <v>19379</v>
      </c>
      <c r="W1004">
        <f>2020 - VLOOKUP(L1004, age!$A:$D,4,)</f>
        <v>136</v>
      </c>
      <c r="X1004">
        <f>VLOOKUP(H1004,'air-quality-london-time-of-day'!E:G,3,FALSE)</f>
        <v>18.7</v>
      </c>
      <c r="Y1004">
        <f>VLOOKUP(I1004,Weather!F:K,2,)</f>
        <v>8.0752688172043054</v>
      </c>
      <c r="Z1004">
        <f>VLOOKUP(I1004,Weather!F:K,3,)</f>
        <v>0.19</v>
      </c>
      <c r="AA1004">
        <f>VLOOKUP(I1004,Weather!F:K,4,)</f>
        <v>0.54</v>
      </c>
      <c r="AB1004">
        <f>VLOOKUP(I1004,Weather!F:K,5,)</f>
        <v>1015</v>
      </c>
      <c r="AC1004">
        <f>VLOOKUP(I1004,Weather!F:K,6,)</f>
        <v>5</v>
      </c>
    </row>
    <row r="1005" spans="1:29" x14ac:dyDescent="0.25">
      <c r="A1005" t="s">
        <v>7</v>
      </c>
      <c r="B1005" t="s">
        <v>5</v>
      </c>
      <c r="C1005" s="1">
        <v>42066.53402777778</v>
      </c>
      <c r="D1005" s="3">
        <f t="shared" si="120"/>
        <v>2015</v>
      </c>
      <c r="E1005" s="3">
        <f t="shared" si="123"/>
        <v>3</v>
      </c>
      <c r="F1005" s="3">
        <f t="shared" si="124"/>
        <v>12</v>
      </c>
      <c r="G1005" s="3">
        <f t="shared" si="125"/>
        <v>3</v>
      </c>
      <c r="H1005" s="3" t="str">
        <f t="shared" si="126"/>
        <v>2015312</v>
      </c>
      <c r="I1005" s="3" t="str">
        <f t="shared" si="127"/>
        <v>20153123</v>
      </c>
      <c r="J1005">
        <v>59</v>
      </c>
      <c r="K1005">
        <v>35.4</v>
      </c>
      <c r="L1005" t="str">
        <f>VLOOKUP(C1005,List!$A$2:$C$2089,3,)</f>
        <v>Stepney Green</v>
      </c>
      <c r="M1005" t="str">
        <f>VLOOKUP(C1005,List!$A$2:$C$2089,2,)</f>
        <v>District</v>
      </c>
      <c r="N1005" t="str">
        <f t="shared" si="121"/>
        <v>Stepney Green|District</v>
      </c>
      <c r="O1005">
        <f>VLOOKUP(N1005,Depth!$A$2:$F$427,3,)</f>
        <v>10</v>
      </c>
      <c r="P1005">
        <f>VLOOKUP(N1005,Depth!$A$2:$F$427,5,)</f>
        <v>102.82</v>
      </c>
      <c r="Q1005">
        <f>VLOOKUP(N1005,Depth!$A$2:$F$427,6,)</f>
        <v>7.18</v>
      </c>
      <c r="R1005">
        <f>VLOOKUP(L1005,longitude_latitude!C:J,7,)</f>
        <v>-4.4974603000000002E-2</v>
      </c>
      <c r="S1005">
        <f>VLOOKUP(L1005,longitude_latitude!C:J,8,)</f>
        <v>51.521351660000001</v>
      </c>
      <c r="T1005">
        <f t="shared" si="122"/>
        <v>-2.3171523369318909</v>
      </c>
      <c r="U1005">
        <f>VLOOKUP(M1005,LINE!$A$2:$B$13,2,)</f>
        <v>5</v>
      </c>
      <c r="V1005">
        <f>VLOOKUP(L1005,Entry_exit!B:P,4,)</f>
        <v>9916</v>
      </c>
      <c r="W1005">
        <f>2020 - VLOOKUP(L1005, age!$A:$D,4,)</f>
        <v>118</v>
      </c>
      <c r="X1005">
        <f>VLOOKUP(H1005,'air-quality-london-time-of-day'!E:G,3,FALSE)</f>
        <v>18.7</v>
      </c>
      <c r="Y1005">
        <f>VLOOKUP(I1005,Weather!F:K,2,)</f>
        <v>8.0752688172043054</v>
      </c>
      <c r="Z1005">
        <f>VLOOKUP(I1005,Weather!F:K,3,)</f>
        <v>0.19</v>
      </c>
      <c r="AA1005">
        <f>VLOOKUP(I1005,Weather!F:K,4,)</f>
        <v>0.54</v>
      </c>
      <c r="AB1005">
        <f>VLOOKUP(I1005,Weather!F:K,5,)</f>
        <v>1015</v>
      </c>
      <c r="AC1005">
        <f>VLOOKUP(I1005,Weather!F:K,6,)</f>
        <v>5</v>
      </c>
    </row>
    <row r="1006" spans="1:29" x14ac:dyDescent="0.25">
      <c r="A1006" t="s">
        <v>7</v>
      </c>
      <c r="B1006" t="s">
        <v>5</v>
      </c>
      <c r="C1006" s="1">
        <v>42066.534722222219</v>
      </c>
      <c r="D1006" s="3">
        <f t="shared" si="120"/>
        <v>2015</v>
      </c>
      <c r="E1006" s="3">
        <f t="shared" si="123"/>
        <v>3</v>
      </c>
      <c r="F1006" s="3">
        <f t="shared" si="124"/>
        <v>12</v>
      </c>
      <c r="G1006" s="3">
        <f t="shared" si="125"/>
        <v>3</v>
      </c>
      <c r="H1006" s="3" t="str">
        <f t="shared" si="126"/>
        <v>2015312</v>
      </c>
      <c r="I1006" s="3" t="str">
        <f t="shared" si="127"/>
        <v>20153123</v>
      </c>
      <c r="J1006">
        <v>49</v>
      </c>
      <c r="K1006">
        <v>29.4</v>
      </c>
      <c r="L1006" t="str">
        <f>VLOOKUP(C1006,List!$A$2:$C$2089,3,)</f>
        <v>Stepney Green</v>
      </c>
      <c r="M1006" t="str">
        <f>VLOOKUP(C1006,List!$A$2:$C$2089,2,)</f>
        <v>District</v>
      </c>
      <c r="N1006" t="str">
        <f t="shared" si="121"/>
        <v>Stepney Green|District</v>
      </c>
      <c r="O1006">
        <f>VLOOKUP(N1006,Depth!$A$2:$F$427,3,)</f>
        <v>10</v>
      </c>
      <c r="P1006">
        <f>VLOOKUP(N1006,Depth!$A$2:$F$427,5,)</f>
        <v>102.82</v>
      </c>
      <c r="Q1006">
        <f>VLOOKUP(N1006,Depth!$A$2:$F$427,6,)</f>
        <v>7.18</v>
      </c>
      <c r="R1006">
        <f>VLOOKUP(L1006,longitude_latitude!C:J,7,)</f>
        <v>-4.4974603000000002E-2</v>
      </c>
      <c r="S1006">
        <f>VLOOKUP(L1006,longitude_latitude!C:J,8,)</f>
        <v>51.521351660000001</v>
      </c>
      <c r="T1006">
        <f t="shared" si="122"/>
        <v>-2.3171523369318909</v>
      </c>
      <c r="U1006">
        <f>VLOOKUP(M1006,LINE!$A$2:$B$13,2,)</f>
        <v>5</v>
      </c>
      <c r="V1006">
        <f>VLOOKUP(L1006,Entry_exit!B:P,4,)</f>
        <v>9916</v>
      </c>
      <c r="W1006">
        <f>2020 - VLOOKUP(L1006, age!$A:$D,4,)</f>
        <v>118</v>
      </c>
      <c r="X1006">
        <f>VLOOKUP(H1006,'air-quality-london-time-of-day'!E:G,3,FALSE)</f>
        <v>18.7</v>
      </c>
      <c r="Y1006">
        <f>VLOOKUP(I1006,Weather!F:K,2,)</f>
        <v>8.0752688172043054</v>
      </c>
      <c r="Z1006">
        <f>VLOOKUP(I1006,Weather!F:K,3,)</f>
        <v>0.19</v>
      </c>
      <c r="AA1006">
        <f>VLOOKUP(I1006,Weather!F:K,4,)</f>
        <v>0.54</v>
      </c>
      <c r="AB1006">
        <f>VLOOKUP(I1006,Weather!F:K,5,)</f>
        <v>1015</v>
      </c>
      <c r="AC1006">
        <f>VLOOKUP(I1006,Weather!F:K,6,)</f>
        <v>5</v>
      </c>
    </row>
    <row r="1007" spans="1:29" x14ac:dyDescent="0.25">
      <c r="A1007" t="s">
        <v>7</v>
      </c>
      <c r="B1007" t="s">
        <v>5</v>
      </c>
      <c r="C1007" s="1">
        <v>42066.535416666666</v>
      </c>
      <c r="D1007" s="3">
        <f t="shared" si="120"/>
        <v>2015</v>
      </c>
      <c r="E1007" s="3">
        <f t="shared" si="123"/>
        <v>3</v>
      </c>
      <c r="F1007" s="3">
        <f t="shared" si="124"/>
        <v>12</v>
      </c>
      <c r="G1007" s="3">
        <f t="shared" si="125"/>
        <v>3</v>
      </c>
      <c r="H1007" s="3" t="str">
        <f t="shared" si="126"/>
        <v>2015312</v>
      </c>
      <c r="I1007" s="3" t="str">
        <f t="shared" si="127"/>
        <v>20153123</v>
      </c>
      <c r="J1007">
        <v>51</v>
      </c>
      <c r="K1007">
        <v>30.6</v>
      </c>
      <c r="L1007" t="str">
        <f>VLOOKUP(C1007,List!$A$2:$C$2089,3,)</f>
        <v>Mile End</v>
      </c>
      <c r="M1007" t="str">
        <f>VLOOKUP(C1007,List!$A$2:$C$2089,2,)</f>
        <v>District</v>
      </c>
      <c r="N1007" t="str">
        <f t="shared" si="121"/>
        <v>Mile End|District</v>
      </c>
      <c r="O1007">
        <f>VLOOKUP(N1007,Depth!$A$2:$F$427,3,)</f>
        <v>12</v>
      </c>
      <c r="P1007">
        <f>VLOOKUP(N1007,Depth!$A$2:$F$427,5,)</f>
        <v>104.72</v>
      </c>
      <c r="Q1007">
        <f>VLOOKUP(N1007,Depth!$A$2:$F$427,6,)</f>
        <v>7.28</v>
      </c>
      <c r="R1007">
        <f>VLOOKUP(L1007,longitude_latitude!C:J,7,)</f>
        <v>-3.2150165000000001E-2</v>
      </c>
      <c r="S1007">
        <f>VLOOKUP(L1007,longitude_latitude!C:J,8,)</f>
        <v>51.524725070000002</v>
      </c>
      <c r="T1007">
        <f t="shared" si="122"/>
        <v>-1.6565284125801367</v>
      </c>
      <c r="U1007">
        <f>VLOOKUP(M1007,LINE!$A$2:$B$13,2,)</f>
        <v>5</v>
      </c>
      <c r="V1007">
        <f>VLOOKUP(L1007,Entry_exit!B:P,4,)</f>
        <v>25573</v>
      </c>
      <c r="W1007">
        <f>2020 - VLOOKUP(L1007, age!$A:$D,4,)</f>
        <v>74</v>
      </c>
      <c r="X1007">
        <f>VLOOKUP(H1007,'air-quality-london-time-of-day'!E:G,3,FALSE)</f>
        <v>18.7</v>
      </c>
      <c r="Y1007">
        <f>VLOOKUP(I1007,Weather!F:K,2,)</f>
        <v>8.0752688172043054</v>
      </c>
      <c r="Z1007">
        <f>VLOOKUP(I1007,Weather!F:K,3,)</f>
        <v>0.19</v>
      </c>
      <c r="AA1007">
        <f>VLOOKUP(I1007,Weather!F:K,4,)</f>
        <v>0.54</v>
      </c>
      <c r="AB1007">
        <f>VLOOKUP(I1007,Weather!F:K,5,)</f>
        <v>1015</v>
      </c>
      <c r="AC1007">
        <f>VLOOKUP(I1007,Weather!F:K,6,)</f>
        <v>5</v>
      </c>
    </row>
    <row r="1008" spans="1:29" x14ac:dyDescent="0.25">
      <c r="A1008" t="s">
        <v>7</v>
      </c>
      <c r="B1008" t="s">
        <v>5</v>
      </c>
      <c r="C1008" s="1">
        <v>42066.536111111112</v>
      </c>
      <c r="D1008" s="3">
        <f t="shared" si="120"/>
        <v>2015</v>
      </c>
      <c r="E1008" s="3">
        <f t="shared" si="123"/>
        <v>3</v>
      </c>
      <c r="F1008" s="3">
        <f t="shared" si="124"/>
        <v>12</v>
      </c>
      <c r="G1008" s="3">
        <f t="shared" si="125"/>
        <v>3</v>
      </c>
      <c r="H1008" s="3" t="str">
        <f t="shared" si="126"/>
        <v>2015312</v>
      </c>
      <c r="I1008" s="3" t="str">
        <f t="shared" si="127"/>
        <v>20153123</v>
      </c>
      <c r="J1008">
        <v>92</v>
      </c>
      <c r="K1008">
        <v>55.2</v>
      </c>
      <c r="L1008" t="str">
        <f>VLOOKUP(C1008,List!$A$2:$C$2089,3,)</f>
        <v>Mile End</v>
      </c>
      <c r="M1008" t="str">
        <f>VLOOKUP(C1008,List!$A$2:$C$2089,2,)</f>
        <v>District</v>
      </c>
      <c r="N1008" t="str">
        <f t="shared" si="121"/>
        <v>Mile End|District</v>
      </c>
      <c r="O1008">
        <f>VLOOKUP(N1008,Depth!$A$2:$F$427,3,)</f>
        <v>12</v>
      </c>
      <c r="P1008">
        <f>VLOOKUP(N1008,Depth!$A$2:$F$427,5,)</f>
        <v>104.72</v>
      </c>
      <c r="Q1008">
        <f>VLOOKUP(N1008,Depth!$A$2:$F$427,6,)</f>
        <v>7.28</v>
      </c>
      <c r="R1008">
        <f>VLOOKUP(L1008,longitude_latitude!C:J,7,)</f>
        <v>-3.2150165000000001E-2</v>
      </c>
      <c r="S1008">
        <f>VLOOKUP(L1008,longitude_latitude!C:J,8,)</f>
        <v>51.524725070000002</v>
      </c>
      <c r="T1008">
        <f t="shared" si="122"/>
        <v>-1.6565284125801367</v>
      </c>
      <c r="U1008">
        <f>VLOOKUP(M1008,LINE!$A$2:$B$13,2,)</f>
        <v>5</v>
      </c>
      <c r="V1008">
        <f>VLOOKUP(L1008,Entry_exit!B:P,4,)</f>
        <v>25573</v>
      </c>
      <c r="W1008">
        <f>2020 - VLOOKUP(L1008, age!$A:$D,4,)</f>
        <v>74</v>
      </c>
      <c r="X1008">
        <f>VLOOKUP(H1008,'air-quality-london-time-of-day'!E:G,3,FALSE)</f>
        <v>18.7</v>
      </c>
      <c r="Y1008">
        <f>VLOOKUP(I1008,Weather!F:K,2,)</f>
        <v>8.0752688172043054</v>
      </c>
      <c r="Z1008">
        <f>VLOOKUP(I1008,Weather!F:K,3,)</f>
        <v>0.19</v>
      </c>
      <c r="AA1008">
        <f>VLOOKUP(I1008,Weather!F:K,4,)</f>
        <v>0.54</v>
      </c>
      <c r="AB1008">
        <f>VLOOKUP(I1008,Weather!F:K,5,)</f>
        <v>1015</v>
      </c>
      <c r="AC1008">
        <f>VLOOKUP(I1008,Weather!F:K,6,)</f>
        <v>5</v>
      </c>
    </row>
    <row r="1009" spans="1:29" x14ac:dyDescent="0.25">
      <c r="A1009" t="s">
        <v>7</v>
      </c>
      <c r="B1009" t="s">
        <v>5</v>
      </c>
      <c r="C1009" s="1">
        <v>42066.536805555559</v>
      </c>
      <c r="D1009" s="3">
        <f t="shared" si="120"/>
        <v>2015</v>
      </c>
      <c r="E1009" s="3">
        <f t="shared" si="123"/>
        <v>3</v>
      </c>
      <c r="F1009" s="3">
        <f t="shared" si="124"/>
        <v>12</v>
      </c>
      <c r="G1009" s="3">
        <f t="shared" si="125"/>
        <v>3</v>
      </c>
      <c r="H1009" s="3" t="str">
        <f t="shared" si="126"/>
        <v>2015312</v>
      </c>
      <c r="I1009" s="3" t="str">
        <f t="shared" si="127"/>
        <v>20153123</v>
      </c>
      <c r="J1009">
        <v>93</v>
      </c>
      <c r="K1009">
        <v>55.8</v>
      </c>
      <c r="L1009" t="str">
        <f>VLOOKUP(C1009,List!$A$2:$C$2089,3,)</f>
        <v>Bow Road</v>
      </c>
      <c r="M1009" t="str">
        <f>VLOOKUP(C1009,List!$A$2:$C$2089,2,)</f>
        <v>District</v>
      </c>
      <c r="N1009" t="str">
        <f t="shared" si="121"/>
        <v>Bow Road|District</v>
      </c>
      <c r="O1009">
        <f>VLOOKUP(N1009,Depth!$A$2:$F$427,3,)</f>
        <v>12</v>
      </c>
      <c r="P1009">
        <f>VLOOKUP(N1009,Depth!$A$2:$F$427,5,)</f>
        <v>106.8</v>
      </c>
      <c r="Q1009">
        <f>VLOOKUP(N1009,Depth!$A$2:$F$427,6,)</f>
        <v>5.2</v>
      </c>
      <c r="R1009">
        <f>VLOOKUP(L1009,longitude_latitude!C:J,7,)</f>
        <v>-2.3584270000000001E-2</v>
      </c>
      <c r="S1009">
        <f>VLOOKUP(L1009,longitude_latitude!C:J,8,)</f>
        <v>51.526392870000002</v>
      </c>
      <c r="T1009">
        <f t="shared" si="122"/>
        <v>-1.2152123615721551</v>
      </c>
      <c r="U1009">
        <f>VLOOKUP(M1009,LINE!$A$2:$B$13,2,)</f>
        <v>5</v>
      </c>
      <c r="V1009">
        <f>VLOOKUP(L1009,Entry_exit!B:P,4,)</f>
        <v>9952</v>
      </c>
      <c r="W1009">
        <f>2020 - VLOOKUP(L1009, age!$A:$D,4,)</f>
        <v>118</v>
      </c>
      <c r="X1009">
        <f>VLOOKUP(H1009,'air-quality-london-time-of-day'!E:G,3,FALSE)</f>
        <v>18.7</v>
      </c>
      <c r="Y1009">
        <f>VLOOKUP(I1009,Weather!F:K,2,)</f>
        <v>8.0752688172043054</v>
      </c>
      <c r="Z1009">
        <f>VLOOKUP(I1009,Weather!F:K,3,)</f>
        <v>0.19</v>
      </c>
      <c r="AA1009">
        <f>VLOOKUP(I1009,Weather!F:K,4,)</f>
        <v>0.54</v>
      </c>
      <c r="AB1009">
        <f>VLOOKUP(I1009,Weather!F:K,5,)</f>
        <v>1015</v>
      </c>
      <c r="AC1009">
        <f>VLOOKUP(I1009,Weather!F:K,6,)</f>
        <v>5</v>
      </c>
    </row>
    <row r="1010" spans="1:29" x14ac:dyDescent="0.25">
      <c r="A1010" t="s">
        <v>7</v>
      </c>
      <c r="B1010" t="s">
        <v>5</v>
      </c>
      <c r="C1010" s="1">
        <v>42066.537499999999</v>
      </c>
      <c r="D1010" s="3">
        <f t="shared" si="120"/>
        <v>2015</v>
      </c>
      <c r="E1010" s="3">
        <f t="shared" si="123"/>
        <v>3</v>
      </c>
      <c r="F1010" s="3">
        <f t="shared" si="124"/>
        <v>12</v>
      </c>
      <c r="G1010" s="3">
        <f t="shared" si="125"/>
        <v>3</v>
      </c>
      <c r="H1010" s="3" t="str">
        <f t="shared" si="126"/>
        <v>2015312</v>
      </c>
      <c r="I1010" s="3" t="str">
        <f t="shared" si="127"/>
        <v>20153123</v>
      </c>
      <c r="J1010">
        <v>70</v>
      </c>
      <c r="K1010">
        <v>42</v>
      </c>
      <c r="L1010" t="str">
        <f>VLOOKUP(C1010,List!$A$2:$C$2089,3,)</f>
        <v>Bow Road</v>
      </c>
      <c r="M1010" t="str">
        <f>VLOOKUP(C1010,List!$A$2:$C$2089,2,)</f>
        <v>District</v>
      </c>
      <c r="N1010" t="str">
        <f t="shared" si="121"/>
        <v>Bow Road|District</v>
      </c>
      <c r="O1010">
        <f>VLOOKUP(N1010,Depth!$A$2:$F$427,3,)</f>
        <v>12</v>
      </c>
      <c r="P1010">
        <f>VLOOKUP(N1010,Depth!$A$2:$F$427,5,)</f>
        <v>106.8</v>
      </c>
      <c r="Q1010">
        <f>VLOOKUP(N1010,Depth!$A$2:$F$427,6,)</f>
        <v>5.2</v>
      </c>
      <c r="R1010">
        <f>VLOOKUP(L1010,longitude_latitude!C:J,7,)</f>
        <v>-2.3584270000000001E-2</v>
      </c>
      <c r="S1010">
        <f>VLOOKUP(L1010,longitude_latitude!C:J,8,)</f>
        <v>51.526392870000002</v>
      </c>
      <c r="T1010">
        <f t="shared" si="122"/>
        <v>-1.2152123615721551</v>
      </c>
      <c r="U1010">
        <f>VLOOKUP(M1010,LINE!$A$2:$B$13,2,)</f>
        <v>5</v>
      </c>
      <c r="V1010">
        <f>VLOOKUP(L1010,Entry_exit!B:P,4,)</f>
        <v>9952</v>
      </c>
      <c r="W1010">
        <f>2020 - VLOOKUP(L1010, age!$A:$D,4,)</f>
        <v>118</v>
      </c>
      <c r="X1010">
        <f>VLOOKUP(H1010,'air-quality-london-time-of-day'!E:G,3,FALSE)</f>
        <v>18.7</v>
      </c>
      <c r="Y1010">
        <f>VLOOKUP(I1010,Weather!F:K,2,)</f>
        <v>8.0752688172043054</v>
      </c>
      <c r="Z1010">
        <f>VLOOKUP(I1010,Weather!F:K,3,)</f>
        <v>0.19</v>
      </c>
      <c r="AA1010">
        <f>VLOOKUP(I1010,Weather!F:K,4,)</f>
        <v>0.54</v>
      </c>
      <c r="AB1010">
        <f>VLOOKUP(I1010,Weather!F:K,5,)</f>
        <v>1015</v>
      </c>
      <c r="AC1010">
        <f>VLOOKUP(I1010,Weather!F:K,6,)</f>
        <v>5</v>
      </c>
    </row>
    <row r="1011" spans="1:29" x14ac:dyDescent="0.25">
      <c r="A1011" t="s">
        <v>7</v>
      </c>
      <c r="B1011" t="s">
        <v>5</v>
      </c>
      <c r="C1011" s="1">
        <v>42066.538194444445</v>
      </c>
      <c r="D1011" s="3">
        <f t="shared" si="120"/>
        <v>2015</v>
      </c>
      <c r="E1011" s="3">
        <f t="shared" si="123"/>
        <v>3</v>
      </c>
      <c r="F1011" s="3">
        <f t="shared" si="124"/>
        <v>12</v>
      </c>
      <c r="G1011" s="3">
        <f t="shared" si="125"/>
        <v>3</v>
      </c>
      <c r="H1011" s="3" t="str">
        <f t="shared" si="126"/>
        <v>2015312</v>
      </c>
      <c r="I1011" s="3" t="str">
        <f t="shared" si="127"/>
        <v>20153123</v>
      </c>
      <c r="J1011">
        <v>67</v>
      </c>
      <c r="K1011">
        <v>40.200000000000003</v>
      </c>
      <c r="L1011" t="str">
        <f>VLOOKUP(C1011,List!$A$2:$C$2089,3,)</f>
        <v>Bromley-by-Bow</v>
      </c>
      <c r="M1011" t="str">
        <f>VLOOKUP(C1011,List!$A$2:$C$2089,2,)</f>
        <v>District</v>
      </c>
      <c r="N1011" t="str">
        <f t="shared" si="121"/>
        <v>Bromley-by-Bow|District</v>
      </c>
      <c r="O1011">
        <f>VLOOKUP(N1011,Depth!$A$2:$F$427,3,)</f>
        <v>15</v>
      </c>
      <c r="P1011">
        <f>VLOOKUP(N1011,Depth!$A$2:$F$427,5,)</f>
        <v>112.2</v>
      </c>
      <c r="Q1011">
        <f>VLOOKUP(N1011,Depth!$A$2:$F$427,6,)</f>
        <v>2.8</v>
      </c>
      <c r="R1011">
        <f>VLOOKUP(L1011,longitude_latitude!C:J,7,)</f>
        <v>-9.8410419999999995E-3</v>
      </c>
      <c r="S1011">
        <f>VLOOKUP(L1011,longitude_latitude!C:J,8,)</f>
        <v>51.524249869999998</v>
      </c>
      <c r="T1011">
        <f t="shared" si="122"/>
        <v>-0.50705230698916448</v>
      </c>
      <c r="U1011">
        <f>VLOOKUP(M1011,LINE!$A$2:$B$13,2,)</f>
        <v>5</v>
      </c>
      <c r="V1011">
        <f>VLOOKUP(L1011,Entry_exit!B:P,4,)</f>
        <v>6194</v>
      </c>
      <c r="W1011">
        <f>2020 - VLOOKUP(L1011, age!$A:$D,4,)</f>
        <v>118</v>
      </c>
      <c r="X1011">
        <f>VLOOKUP(H1011,'air-quality-london-time-of-day'!E:G,3,FALSE)</f>
        <v>18.7</v>
      </c>
      <c r="Y1011">
        <f>VLOOKUP(I1011,Weather!F:K,2,)</f>
        <v>8.0752688172043054</v>
      </c>
      <c r="Z1011">
        <f>VLOOKUP(I1011,Weather!F:K,3,)</f>
        <v>0.19</v>
      </c>
      <c r="AA1011">
        <f>VLOOKUP(I1011,Weather!F:K,4,)</f>
        <v>0.54</v>
      </c>
      <c r="AB1011">
        <f>VLOOKUP(I1011,Weather!F:K,5,)</f>
        <v>1015</v>
      </c>
      <c r="AC1011">
        <f>VLOOKUP(I1011,Weather!F:K,6,)</f>
        <v>5</v>
      </c>
    </row>
    <row r="1012" spans="1:29" x14ac:dyDescent="0.25">
      <c r="A1012" t="s">
        <v>7</v>
      </c>
      <c r="B1012" t="s">
        <v>5</v>
      </c>
      <c r="C1012" s="1">
        <v>42066.538888888892</v>
      </c>
      <c r="D1012" s="3">
        <f t="shared" si="120"/>
        <v>2015</v>
      </c>
      <c r="E1012" s="3">
        <f t="shared" si="123"/>
        <v>3</v>
      </c>
      <c r="F1012" s="3">
        <f t="shared" si="124"/>
        <v>12</v>
      </c>
      <c r="G1012" s="3">
        <f t="shared" si="125"/>
        <v>3</v>
      </c>
      <c r="H1012" s="3" t="str">
        <f t="shared" si="126"/>
        <v>2015312</v>
      </c>
      <c r="I1012" s="3" t="str">
        <f t="shared" si="127"/>
        <v>20153123</v>
      </c>
      <c r="J1012">
        <v>46</v>
      </c>
      <c r="K1012">
        <v>27.6</v>
      </c>
      <c r="L1012" t="str">
        <f>VLOOKUP(C1012,List!$A$2:$C$2089,3,)</f>
        <v>Bromley-by-Bow</v>
      </c>
      <c r="M1012" t="str">
        <f>VLOOKUP(C1012,List!$A$2:$C$2089,2,)</f>
        <v>District</v>
      </c>
      <c r="N1012" t="str">
        <f t="shared" si="121"/>
        <v>Bromley-by-Bow|District</v>
      </c>
      <c r="O1012">
        <f>VLOOKUP(N1012,Depth!$A$2:$F$427,3,)</f>
        <v>15</v>
      </c>
      <c r="P1012">
        <f>VLOOKUP(N1012,Depth!$A$2:$F$427,5,)</f>
        <v>112.2</v>
      </c>
      <c r="Q1012">
        <f>VLOOKUP(N1012,Depth!$A$2:$F$427,6,)</f>
        <v>2.8</v>
      </c>
      <c r="R1012">
        <f>VLOOKUP(L1012,longitude_latitude!C:J,7,)</f>
        <v>-9.8410419999999995E-3</v>
      </c>
      <c r="S1012">
        <f>VLOOKUP(L1012,longitude_latitude!C:J,8,)</f>
        <v>51.524249869999998</v>
      </c>
      <c r="T1012">
        <f t="shared" si="122"/>
        <v>-0.50705230698916448</v>
      </c>
      <c r="U1012">
        <f>VLOOKUP(M1012,LINE!$A$2:$B$13,2,)</f>
        <v>5</v>
      </c>
      <c r="V1012">
        <f>VLOOKUP(L1012,Entry_exit!B:P,4,)</f>
        <v>6194</v>
      </c>
      <c r="W1012">
        <f>2020 - VLOOKUP(L1012, age!$A:$D,4,)</f>
        <v>118</v>
      </c>
      <c r="X1012">
        <f>VLOOKUP(H1012,'air-quality-london-time-of-day'!E:G,3,FALSE)</f>
        <v>18.7</v>
      </c>
      <c r="Y1012">
        <f>VLOOKUP(I1012,Weather!F:K,2,)</f>
        <v>8.0752688172043054</v>
      </c>
      <c r="Z1012">
        <f>VLOOKUP(I1012,Weather!F:K,3,)</f>
        <v>0.19</v>
      </c>
      <c r="AA1012">
        <f>VLOOKUP(I1012,Weather!F:K,4,)</f>
        <v>0.54</v>
      </c>
      <c r="AB1012">
        <f>VLOOKUP(I1012,Weather!F:K,5,)</f>
        <v>1015</v>
      </c>
      <c r="AC1012">
        <f>VLOOKUP(I1012,Weather!F:K,6,)</f>
        <v>5</v>
      </c>
    </row>
    <row r="1013" spans="1:29" x14ac:dyDescent="0.25">
      <c r="A1013" t="s">
        <v>7</v>
      </c>
      <c r="B1013" t="s">
        <v>5</v>
      </c>
      <c r="C1013" s="1">
        <v>42066.539583333331</v>
      </c>
      <c r="D1013" s="3">
        <f t="shared" si="120"/>
        <v>2015</v>
      </c>
      <c r="E1013" s="3">
        <f t="shared" si="123"/>
        <v>3</v>
      </c>
      <c r="F1013" s="3">
        <f t="shared" si="124"/>
        <v>12</v>
      </c>
      <c r="G1013" s="3">
        <f t="shared" si="125"/>
        <v>3</v>
      </c>
      <c r="H1013" s="3" t="str">
        <f t="shared" si="126"/>
        <v>2015312</v>
      </c>
      <c r="I1013" s="3" t="str">
        <f t="shared" si="127"/>
        <v>20153123</v>
      </c>
      <c r="J1013">
        <v>33</v>
      </c>
      <c r="K1013">
        <v>19.8</v>
      </c>
      <c r="L1013" t="str">
        <f>VLOOKUP(C1013,List!$A$2:$C$2089,3,)</f>
        <v>Bromley-by-Bow</v>
      </c>
      <c r="M1013" t="str">
        <f>VLOOKUP(C1013,List!$A$2:$C$2089,2,)</f>
        <v>District</v>
      </c>
      <c r="N1013" t="str">
        <f t="shared" si="121"/>
        <v>Bromley-by-Bow|District</v>
      </c>
      <c r="O1013">
        <f>VLOOKUP(N1013,Depth!$A$2:$F$427,3,)</f>
        <v>15</v>
      </c>
      <c r="P1013">
        <f>VLOOKUP(N1013,Depth!$A$2:$F$427,5,)</f>
        <v>112.2</v>
      </c>
      <c r="Q1013">
        <f>VLOOKUP(N1013,Depth!$A$2:$F$427,6,)</f>
        <v>2.8</v>
      </c>
      <c r="R1013">
        <f>VLOOKUP(L1013,longitude_latitude!C:J,7,)</f>
        <v>-9.8410419999999995E-3</v>
      </c>
      <c r="S1013">
        <f>VLOOKUP(L1013,longitude_latitude!C:J,8,)</f>
        <v>51.524249869999998</v>
      </c>
      <c r="T1013">
        <f t="shared" si="122"/>
        <v>-0.50705230698916448</v>
      </c>
      <c r="U1013">
        <f>VLOOKUP(M1013,LINE!$A$2:$B$13,2,)</f>
        <v>5</v>
      </c>
      <c r="V1013">
        <f>VLOOKUP(L1013,Entry_exit!B:P,4,)</f>
        <v>6194</v>
      </c>
      <c r="W1013">
        <f>2020 - VLOOKUP(L1013, age!$A:$D,4,)</f>
        <v>118</v>
      </c>
      <c r="X1013">
        <f>VLOOKUP(H1013,'air-quality-london-time-of-day'!E:G,3,FALSE)</f>
        <v>18.7</v>
      </c>
      <c r="Y1013">
        <f>VLOOKUP(I1013,Weather!F:K,2,)</f>
        <v>8.0752688172043054</v>
      </c>
      <c r="Z1013">
        <f>VLOOKUP(I1013,Weather!F:K,3,)</f>
        <v>0.19</v>
      </c>
      <c r="AA1013">
        <f>VLOOKUP(I1013,Weather!F:K,4,)</f>
        <v>0.54</v>
      </c>
      <c r="AB1013">
        <f>VLOOKUP(I1013,Weather!F:K,5,)</f>
        <v>1015</v>
      </c>
      <c r="AC1013">
        <f>VLOOKUP(I1013,Weather!F:K,6,)</f>
        <v>5</v>
      </c>
    </row>
    <row r="1014" spans="1:29" x14ac:dyDescent="0.25">
      <c r="A1014" t="s">
        <v>7</v>
      </c>
      <c r="B1014" t="s">
        <v>5</v>
      </c>
      <c r="C1014" s="1">
        <v>42066.540277777778</v>
      </c>
      <c r="D1014" s="3">
        <f t="shared" si="120"/>
        <v>2015</v>
      </c>
      <c r="E1014" s="3">
        <f t="shared" si="123"/>
        <v>3</v>
      </c>
      <c r="F1014" s="3">
        <f t="shared" si="124"/>
        <v>12</v>
      </c>
      <c r="G1014" s="3">
        <f t="shared" si="125"/>
        <v>3</v>
      </c>
      <c r="H1014" s="3" t="str">
        <f t="shared" si="126"/>
        <v>2015312</v>
      </c>
      <c r="I1014" s="3" t="str">
        <f t="shared" si="127"/>
        <v>20153123</v>
      </c>
      <c r="J1014">
        <v>36</v>
      </c>
      <c r="K1014">
        <v>21.6</v>
      </c>
      <c r="L1014" t="str">
        <f>VLOOKUP(C1014,List!$A$2:$C$2089,3,)</f>
        <v>Bromley-by-Bow</v>
      </c>
      <c r="M1014" t="str">
        <f>VLOOKUP(C1014,List!$A$2:$C$2089,2,)</f>
        <v>District</v>
      </c>
      <c r="N1014" t="str">
        <f t="shared" si="121"/>
        <v>Bromley-by-Bow|District</v>
      </c>
      <c r="O1014">
        <f>VLOOKUP(N1014,Depth!$A$2:$F$427,3,)</f>
        <v>15</v>
      </c>
      <c r="P1014">
        <f>VLOOKUP(N1014,Depth!$A$2:$F$427,5,)</f>
        <v>112.2</v>
      </c>
      <c r="Q1014">
        <f>VLOOKUP(N1014,Depth!$A$2:$F$427,6,)</f>
        <v>2.8</v>
      </c>
      <c r="R1014">
        <f>VLOOKUP(L1014,longitude_latitude!C:J,7,)</f>
        <v>-9.8410419999999995E-3</v>
      </c>
      <c r="S1014">
        <f>VLOOKUP(L1014,longitude_latitude!C:J,8,)</f>
        <v>51.524249869999998</v>
      </c>
      <c r="T1014">
        <f t="shared" si="122"/>
        <v>-0.50705230698916448</v>
      </c>
      <c r="U1014">
        <f>VLOOKUP(M1014,LINE!$A$2:$B$13,2,)</f>
        <v>5</v>
      </c>
      <c r="V1014">
        <f>VLOOKUP(L1014,Entry_exit!B:P,4,)</f>
        <v>6194</v>
      </c>
      <c r="W1014">
        <f>2020 - VLOOKUP(L1014, age!$A:$D,4,)</f>
        <v>118</v>
      </c>
      <c r="X1014">
        <f>VLOOKUP(H1014,'air-quality-london-time-of-day'!E:G,3,FALSE)</f>
        <v>18.7</v>
      </c>
      <c r="Y1014">
        <f>VLOOKUP(I1014,Weather!F:K,2,)</f>
        <v>8.0752688172043054</v>
      </c>
      <c r="Z1014">
        <f>VLOOKUP(I1014,Weather!F:K,3,)</f>
        <v>0.19</v>
      </c>
      <c r="AA1014">
        <f>VLOOKUP(I1014,Weather!F:K,4,)</f>
        <v>0.54</v>
      </c>
      <c r="AB1014">
        <f>VLOOKUP(I1014,Weather!F:K,5,)</f>
        <v>1015</v>
      </c>
      <c r="AC1014">
        <f>VLOOKUP(I1014,Weather!F:K,6,)</f>
        <v>5</v>
      </c>
    </row>
    <row r="1015" spans="1:29" x14ac:dyDescent="0.25">
      <c r="A1015" t="s">
        <v>7</v>
      </c>
      <c r="B1015" t="s">
        <v>5</v>
      </c>
      <c r="C1015" s="1">
        <v>42066.540972222225</v>
      </c>
      <c r="D1015" s="3">
        <f t="shared" si="120"/>
        <v>2015</v>
      </c>
      <c r="E1015" s="3">
        <f t="shared" si="123"/>
        <v>3</v>
      </c>
      <c r="F1015" s="3">
        <f t="shared" si="124"/>
        <v>12</v>
      </c>
      <c r="G1015" s="3">
        <f t="shared" si="125"/>
        <v>3</v>
      </c>
      <c r="H1015" s="3" t="str">
        <f t="shared" si="126"/>
        <v>2015312</v>
      </c>
      <c r="I1015" s="3" t="str">
        <f t="shared" si="127"/>
        <v>20153123</v>
      </c>
      <c r="J1015">
        <v>28</v>
      </c>
      <c r="K1015">
        <v>16.8</v>
      </c>
      <c r="L1015" t="str">
        <f>VLOOKUP(C1015,List!$A$2:$C$2089,3,)</f>
        <v>West Ham</v>
      </c>
      <c r="M1015" t="str">
        <f>VLOOKUP(C1015,List!$A$2:$C$2089,2,)</f>
        <v>District</v>
      </c>
      <c r="N1015" t="str">
        <f t="shared" si="121"/>
        <v>West Ham|District</v>
      </c>
      <c r="O1015">
        <f>VLOOKUP(N1015,Depth!$A$2:$F$427,3,)</f>
        <v>1</v>
      </c>
      <c r="P1015">
        <f>VLOOKUP(N1015,Depth!$A$2:$F$427,5,)</f>
        <v>104.7</v>
      </c>
      <c r="Q1015">
        <f>VLOOKUP(N1015,Depth!$A$2:$F$427,6,)</f>
        <v>-3.7</v>
      </c>
      <c r="R1015">
        <f>VLOOKUP(L1015,longitude_latitude!C:J,7,)</f>
        <v>5.9050800000000001E-3</v>
      </c>
      <c r="S1015">
        <f>VLOOKUP(L1015,longitude_latitude!C:J,8,)</f>
        <v>51.527769130000003</v>
      </c>
      <c r="T1015">
        <f t="shared" si="122"/>
        <v>0.30427559893418044</v>
      </c>
      <c r="U1015">
        <f>VLOOKUP(M1015,LINE!$A$2:$B$13,2,)</f>
        <v>5</v>
      </c>
      <c r="V1015">
        <f>VLOOKUP(L1015,Entry_exit!B:P,4,)</f>
        <v>5947</v>
      </c>
      <c r="W1015">
        <f>2020 - VLOOKUP(L1015, age!$A:$D,4,)</f>
        <v>118</v>
      </c>
      <c r="X1015">
        <f>VLOOKUP(H1015,'air-quality-london-time-of-day'!E:G,3,FALSE)</f>
        <v>18.7</v>
      </c>
      <c r="Y1015">
        <f>VLOOKUP(I1015,Weather!F:K,2,)</f>
        <v>8.0752688172043054</v>
      </c>
      <c r="Z1015">
        <f>VLOOKUP(I1015,Weather!F:K,3,)</f>
        <v>0.19</v>
      </c>
      <c r="AA1015">
        <f>VLOOKUP(I1015,Weather!F:K,4,)</f>
        <v>0.54</v>
      </c>
      <c r="AB1015">
        <f>VLOOKUP(I1015,Weather!F:K,5,)</f>
        <v>1015</v>
      </c>
      <c r="AC1015">
        <f>VLOOKUP(I1015,Weather!F:K,6,)</f>
        <v>5</v>
      </c>
    </row>
    <row r="1016" spans="1:29" x14ac:dyDescent="0.25">
      <c r="A1016" t="s">
        <v>7</v>
      </c>
      <c r="B1016" t="s">
        <v>5</v>
      </c>
      <c r="C1016" s="1">
        <v>42066.541666666664</v>
      </c>
      <c r="D1016" s="3">
        <f t="shared" si="120"/>
        <v>2015</v>
      </c>
      <c r="E1016" s="3">
        <f t="shared" si="123"/>
        <v>3</v>
      </c>
      <c r="F1016" s="3">
        <f t="shared" si="124"/>
        <v>13</v>
      </c>
      <c r="G1016" s="3">
        <f t="shared" si="125"/>
        <v>3</v>
      </c>
      <c r="H1016" s="3" t="str">
        <f t="shared" si="126"/>
        <v>2015313</v>
      </c>
      <c r="I1016" s="3" t="str">
        <f t="shared" si="127"/>
        <v>20153133</v>
      </c>
      <c r="J1016">
        <v>33</v>
      </c>
      <c r="K1016">
        <v>19.8</v>
      </c>
      <c r="L1016" t="str">
        <f>VLOOKUP(C1016,List!$A$2:$C$2089,3,)</f>
        <v>West Ham</v>
      </c>
      <c r="M1016" t="str">
        <f>VLOOKUP(C1016,List!$A$2:$C$2089,2,)</f>
        <v>District</v>
      </c>
      <c r="N1016" t="str">
        <f t="shared" si="121"/>
        <v>West Ham|District</v>
      </c>
      <c r="O1016">
        <f>VLOOKUP(N1016,Depth!$A$2:$F$427,3,)</f>
        <v>1</v>
      </c>
      <c r="P1016">
        <f>VLOOKUP(N1016,Depth!$A$2:$F$427,5,)</f>
        <v>104.7</v>
      </c>
      <c r="Q1016">
        <f>VLOOKUP(N1016,Depth!$A$2:$F$427,6,)</f>
        <v>-3.7</v>
      </c>
      <c r="R1016">
        <f>VLOOKUP(L1016,longitude_latitude!C:J,7,)</f>
        <v>5.9050800000000001E-3</v>
      </c>
      <c r="S1016">
        <f>VLOOKUP(L1016,longitude_latitude!C:J,8,)</f>
        <v>51.527769130000003</v>
      </c>
      <c r="T1016">
        <f t="shared" si="122"/>
        <v>0.30427559893418044</v>
      </c>
      <c r="U1016">
        <f>VLOOKUP(M1016,LINE!$A$2:$B$13,2,)</f>
        <v>5</v>
      </c>
      <c r="V1016">
        <f>VLOOKUP(L1016,Entry_exit!B:P,4,)</f>
        <v>5947</v>
      </c>
      <c r="W1016">
        <f>2020 - VLOOKUP(L1016, age!$A:$D,4,)</f>
        <v>118</v>
      </c>
      <c r="X1016">
        <f>VLOOKUP(H1016,'air-quality-london-time-of-day'!E:G,3,FALSE)</f>
        <v>18.399999999999999</v>
      </c>
      <c r="Y1016">
        <f>VLOOKUP(I1016,Weather!F:K,2,)</f>
        <v>8.698924731182851</v>
      </c>
      <c r="Z1016">
        <f>VLOOKUP(I1016,Weather!F:K,3,)</f>
        <v>0.19</v>
      </c>
      <c r="AA1016">
        <f>VLOOKUP(I1016,Weather!F:K,4,)</f>
        <v>0.54</v>
      </c>
      <c r="AB1016">
        <f>VLOOKUP(I1016,Weather!F:K,5,)</f>
        <v>1015</v>
      </c>
      <c r="AC1016">
        <f>VLOOKUP(I1016,Weather!F:K,6,)</f>
        <v>5</v>
      </c>
    </row>
    <row r="1017" spans="1:29" x14ac:dyDescent="0.25">
      <c r="A1017" t="s">
        <v>7</v>
      </c>
      <c r="B1017" t="s">
        <v>5</v>
      </c>
      <c r="C1017" s="1">
        <v>42066.542361111111</v>
      </c>
      <c r="D1017" s="3">
        <f t="shared" si="120"/>
        <v>2015</v>
      </c>
      <c r="E1017" s="3">
        <f t="shared" si="123"/>
        <v>3</v>
      </c>
      <c r="F1017" s="3">
        <f t="shared" si="124"/>
        <v>13</v>
      </c>
      <c r="G1017" s="3">
        <f t="shared" si="125"/>
        <v>3</v>
      </c>
      <c r="H1017" s="3" t="str">
        <f t="shared" si="126"/>
        <v>2015313</v>
      </c>
      <c r="I1017" s="3" t="str">
        <f t="shared" si="127"/>
        <v>20153133</v>
      </c>
      <c r="J1017">
        <v>19</v>
      </c>
      <c r="K1017">
        <v>11.4</v>
      </c>
      <c r="L1017" t="str">
        <f>VLOOKUP(C1017,List!$A$2:$C$2089,3,)</f>
        <v>Plaistow</v>
      </c>
      <c r="M1017" t="str">
        <f>VLOOKUP(C1017,List!$A$2:$C$2089,2,)</f>
        <v>District</v>
      </c>
      <c r="N1017" t="str">
        <f t="shared" si="121"/>
        <v>Plaistow|District</v>
      </c>
      <c r="O1017">
        <f>VLOOKUP(N1017,Depth!$A$2:$F$427,3,)</f>
        <v>9</v>
      </c>
      <c r="P1017">
        <f>VLOOKUP(N1017,Depth!$A$2:$F$427,5,)</f>
        <v>102.4</v>
      </c>
      <c r="Q1017">
        <f>VLOOKUP(N1017,Depth!$A$2:$F$427,6,)</f>
        <v>6.6</v>
      </c>
      <c r="R1017">
        <f>VLOOKUP(L1017,longitude_latitude!C:J,7,)</f>
        <v>1.8612643000000002E-2</v>
      </c>
      <c r="S1017">
        <f>VLOOKUP(L1017,longitude_latitude!C:J,8,)</f>
        <v>51.530721370000002</v>
      </c>
      <c r="T1017">
        <f t="shared" si="122"/>
        <v>0.95912292039228098</v>
      </c>
      <c r="U1017">
        <f>VLOOKUP(M1017,LINE!$A$2:$B$13,2,)</f>
        <v>5</v>
      </c>
      <c r="V1017">
        <f>VLOOKUP(L1017,Entry_exit!B:P,4,)</f>
        <v>11204</v>
      </c>
      <c r="W1017">
        <f>2020 - VLOOKUP(L1017, age!$A:$D,4,)</f>
        <v>118</v>
      </c>
      <c r="X1017">
        <f>VLOOKUP(H1017,'air-quality-london-time-of-day'!E:G,3,FALSE)</f>
        <v>18.399999999999999</v>
      </c>
      <c r="Y1017">
        <f>VLOOKUP(I1017,Weather!F:K,2,)</f>
        <v>8.698924731182851</v>
      </c>
      <c r="Z1017">
        <f>VLOOKUP(I1017,Weather!F:K,3,)</f>
        <v>0.19</v>
      </c>
      <c r="AA1017">
        <f>VLOOKUP(I1017,Weather!F:K,4,)</f>
        <v>0.54</v>
      </c>
      <c r="AB1017">
        <f>VLOOKUP(I1017,Weather!F:K,5,)</f>
        <v>1015</v>
      </c>
      <c r="AC1017">
        <f>VLOOKUP(I1017,Weather!F:K,6,)</f>
        <v>5</v>
      </c>
    </row>
    <row r="1018" spans="1:29" x14ac:dyDescent="0.25">
      <c r="A1018" t="s">
        <v>7</v>
      </c>
      <c r="B1018" t="s">
        <v>5</v>
      </c>
      <c r="C1018" s="1">
        <v>42066.543055555558</v>
      </c>
      <c r="D1018" s="3">
        <f t="shared" si="120"/>
        <v>2015</v>
      </c>
      <c r="E1018" s="3">
        <f t="shared" si="123"/>
        <v>3</v>
      </c>
      <c r="F1018" s="3">
        <f t="shared" si="124"/>
        <v>13</v>
      </c>
      <c r="G1018" s="3">
        <f t="shared" si="125"/>
        <v>3</v>
      </c>
      <c r="H1018" s="3" t="str">
        <f t="shared" si="126"/>
        <v>2015313</v>
      </c>
      <c r="I1018" s="3" t="str">
        <f t="shared" si="127"/>
        <v>20153133</v>
      </c>
      <c r="J1018">
        <v>18</v>
      </c>
      <c r="K1018">
        <v>10.8</v>
      </c>
      <c r="L1018" t="str">
        <f>VLOOKUP(C1018,List!$A$2:$C$2089,3,)</f>
        <v>Plaistow</v>
      </c>
      <c r="M1018" t="str">
        <f>VLOOKUP(C1018,List!$A$2:$C$2089,2,)</f>
        <v>District</v>
      </c>
      <c r="N1018" t="str">
        <f t="shared" si="121"/>
        <v>Plaistow|District</v>
      </c>
      <c r="O1018">
        <f>VLOOKUP(N1018,Depth!$A$2:$F$427,3,)</f>
        <v>9</v>
      </c>
      <c r="P1018">
        <f>VLOOKUP(N1018,Depth!$A$2:$F$427,5,)</f>
        <v>102.4</v>
      </c>
      <c r="Q1018">
        <f>VLOOKUP(N1018,Depth!$A$2:$F$427,6,)</f>
        <v>6.6</v>
      </c>
      <c r="R1018">
        <f>VLOOKUP(L1018,longitude_latitude!C:J,7,)</f>
        <v>1.8612643000000002E-2</v>
      </c>
      <c r="S1018">
        <f>VLOOKUP(L1018,longitude_latitude!C:J,8,)</f>
        <v>51.530721370000002</v>
      </c>
      <c r="T1018">
        <f t="shared" si="122"/>
        <v>0.95912292039228098</v>
      </c>
      <c r="U1018">
        <f>VLOOKUP(M1018,LINE!$A$2:$B$13,2,)</f>
        <v>5</v>
      </c>
      <c r="V1018">
        <f>VLOOKUP(L1018,Entry_exit!B:P,4,)</f>
        <v>11204</v>
      </c>
      <c r="W1018">
        <f>2020 - VLOOKUP(L1018, age!$A:$D,4,)</f>
        <v>118</v>
      </c>
      <c r="X1018">
        <f>VLOOKUP(H1018,'air-quality-london-time-of-day'!E:G,3,FALSE)</f>
        <v>18.399999999999999</v>
      </c>
      <c r="Y1018">
        <f>VLOOKUP(I1018,Weather!F:K,2,)</f>
        <v>8.698924731182851</v>
      </c>
      <c r="Z1018">
        <f>VLOOKUP(I1018,Weather!F:K,3,)</f>
        <v>0.19</v>
      </c>
      <c r="AA1018">
        <f>VLOOKUP(I1018,Weather!F:K,4,)</f>
        <v>0.54</v>
      </c>
      <c r="AB1018">
        <f>VLOOKUP(I1018,Weather!F:K,5,)</f>
        <v>1015</v>
      </c>
      <c r="AC1018">
        <f>VLOOKUP(I1018,Weather!F:K,6,)</f>
        <v>5</v>
      </c>
    </row>
    <row r="1019" spans="1:29" x14ac:dyDescent="0.25">
      <c r="A1019" t="s">
        <v>7</v>
      </c>
      <c r="B1019" t="s">
        <v>5</v>
      </c>
      <c r="C1019" s="1">
        <v>42066.543749999997</v>
      </c>
      <c r="D1019" s="3">
        <f t="shared" si="120"/>
        <v>2015</v>
      </c>
      <c r="E1019" s="3">
        <f t="shared" si="123"/>
        <v>3</v>
      </c>
      <c r="F1019" s="3">
        <f t="shared" si="124"/>
        <v>13</v>
      </c>
      <c r="G1019" s="3">
        <f t="shared" si="125"/>
        <v>3</v>
      </c>
      <c r="H1019" s="3" t="str">
        <f t="shared" si="126"/>
        <v>2015313</v>
      </c>
      <c r="I1019" s="3" t="str">
        <f t="shared" si="127"/>
        <v>20153133</v>
      </c>
      <c r="J1019">
        <v>22</v>
      </c>
      <c r="K1019">
        <v>13.2</v>
      </c>
      <c r="L1019" t="str">
        <f>VLOOKUP(C1019,List!$A$2:$C$2089,3,)</f>
        <v>Upton Park</v>
      </c>
      <c r="M1019" t="str">
        <f>VLOOKUP(C1019,List!$A$2:$C$2089,2,)</f>
        <v>District</v>
      </c>
      <c r="N1019" t="str">
        <f t="shared" si="121"/>
        <v>Upton Park|District</v>
      </c>
      <c r="O1019">
        <f>VLOOKUP(N1019,Depth!$A$2:$F$427,3,)</f>
        <v>11</v>
      </c>
      <c r="P1019">
        <f>VLOOKUP(N1019,Depth!$A$2:$F$427,5,)</f>
        <v>105.3</v>
      </c>
      <c r="Q1019">
        <f>VLOOKUP(N1019,Depth!$A$2:$F$427,6,)</f>
        <v>5.7</v>
      </c>
      <c r="R1019">
        <f>VLOOKUP(L1019,longitude_latitude!C:J,7,)</f>
        <v>3.6836325000000003E-2</v>
      </c>
      <c r="S1019">
        <f>VLOOKUP(L1019,longitude_latitude!C:J,8,)</f>
        <v>51.534870259999998</v>
      </c>
      <c r="T1019">
        <f t="shared" si="122"/>
        <v>1.8983552297301947</v>
      </c>
      <c r="U1019">
        <f>VLOOKUP(M1019,LINE!$A$2:$B$13,2,)</f>
        <v>5</v>
      </c>
      <c r="V1019">
        <f>VLOOKUP(L1019,Entry_exit!B:P,4,)</f>
        <v>17808</v>
      </c>
      <c r="W1019">
        <f>2020 - VLOOKUP(L1019, age!$A:$D,4,)</f>
        <v>118</v>
      </c>
      <c r="X1019">
        <f>VLOOKUP(H1019,'air-quality-london-time-of-day'!E:G,3,FALSE)</f>
        <v>18.399999999999999</v>
      </c>
      <c r="Y1019">
        <f>VLOOKUP(I1019,Weather!F:K,2,)</f>
        <v>8.698924731182851</v>
      </c>
      <c r="Z1019">
        <f>VLOOKUP(I1019,Weather!F:K,3,)</f>
        <v>0.19</v>
      </c>
      <c r="AA1019">
        <f>VLOOKUP(I1019,Weather!F:K,4,)</f>
        <v>0.54</v>
      </c>
      <c r="AB1019">
        <f>VLOOKUP(I1019,Weather!F:K,5,)</f>
        <v>1015</v>
      </c>
      <c r="AC1019">
        <f>VLOOKUP(I1019,Weather!F:K,6,)</f>
        <v>5</v>
      </c>
    </row>
    <row r="1020" spans="1:29" x14ac:dyDescent="0.25">
      <c r="A1020" t="s">
        <v>7</v>
      </c>
      <c r="B1020" t="s">
        <v>5</v>
      </c>
      <c r="C1020" s="1">
        <v>42066.544444444444</v>
      </c>
      <c r="D1020" s="3">
        <f t="shared" ref="D1020:D1083" si="128">YEAR(C1020)</f>
        <v>2015</v>
      </c>
      <c r="E1020" s="3">
        <f t="shared" si="123"/>
        <v>3</v>
      </c>
      <c r="F1020" s="3">
        <f t="shared" si="124"/>
        <v>13</v>
      </c>
      <c r="G1020" s="3">
        <f t="shared" si="125"/>
        <v>3</v>
      </c>
      <c r="H1020" s="3" t="str">
        <f t="shared" si="126"/>
        <v>2015313</v>
      </c>
      <c r="I1020" s="3" t="str">
        <f t="shared" si="127"/>
        <v>20153133</v>
      </c>
      <c r="J1020">
        <v>17</v>
      </c>
      <c r="K1020">
        <v>10.199999999999999</v>
      </c>
      <c r="L1020" t="str">
        <f>VLOOKUP(C1020,List!$A$2:$C$2089,3,)</f>
        <v>Upton Park</v>
      </c>
      <c r="M1020" t="str">
        <f>VLOOKUP(C1020,List!$A$2:$C$2089,2,)</f>
        <v>District</v>
      </c>
      <c r="N1020" t="str">
        <f t="shared" ref="N1020:N1083" si="129">L1020&amp;"|"&amp;M1020</f>
        <v>Upton Park|District</v>
      </c>
      <c r="O1020">
        <f>VLOOKUP(N1020,Depth!$A$2:$F$427,3,)</f>
        <v>11</v>
      </c>
      <c r="P1020">
        <f>VLOOKUP(N1020,Depth!$A$2:$F$427,5,)</f>
        <v>105.3</v>
      </c>
      <c r="Q1020">
        <f>VLOOKUP(N1020,Depth!$A$2:$F$427,6,)</f>
        <v>5.7</v>
      </c>
      <c r="R1020">
        <f>VLOOKUP(L1020,longitude_latitude!C:J,7,)</f>
        <v>3.6836325000000003E-2</v>
      </c>
      <c r="S1020">
        <f>VLOOKUP(L1020,longitude_latitude!C:J,8,)</f>
        <v>51.534870259999998</v>
      </c>
      <c r="T1020">
        <f t="shared" ref="T1020:T1083" si="130">R1020*S1020</f>
        <v>1.8983552297301947</v>
      </c>
      <c r="U1020">
        <f>VLOOKUP(M1020,LINE!$A$2:$B$13,2,)</f>
        <v>5</v>
      </c>
      <c r="V1020">
        <f>VLOOKUP(L1020,Entry_exit!B:P,4,)</f>
        <v>17808</v>
      </c>
      <c r="W1020">
        <f>2020 - VLOOKUP(L1020, age!$A:$D,4,)</f>
        <v>118</v>
      </c>
      <c r="X1020">
        <f>VLOOKUP(H1020,'air-quality-london-time-of-day'!E:G,3,FALSE)</f>
        <v>18.399999999999999</v>
      </c>
      <c r="Y1020">
        <f>VLOOKUP(I1020,Weather!F:K,2,)</f>
        <v>8.698924731182851</v>
      </c>
      <c r="Z1020">
        <f>VLOOKUP(I1020,Weather!F:K,3,)</f>
        <v>0.19</v>
      </c>
      <c r="AA1020">
        <f>VLOOKUP(I1020,Weather!F:K,4,)</f>
        <v>0.54</v>
      </c>
      <c r="AB1020">
        <f>VLOOKUP(I1020,Weather!F:K,5,)</f>
        <v>1015</v>
      </c>
      <c r="AC1020">
        <f>VLOOKUP(I1020,Weather!F:K,6,)</f>
        <v>5</v>
      </c>
    </row>
    <row r="1021" spans="1:29" x14ac:dyDescent="0.25">
      <c r="A1021" t="s">
        <v>7</v>
      </c>
      <c r="B1021" t="s">
        <v>5</v>
      </c>
      <c r="C1021" s="1">
        <v>42066.545138888891</v>
      </c>
      <c r="D1021" s="3">
        <f t="shared" si="128"/>
        <v>2015</v>
      </c>
      <c r="E1021" s="3">
        <f t="shared" si="123"/>
        <v>3</v>
      </c>
      <c r="F1021" s="3">
        <f t="shared" si="124"/>
        <v>13</v>
      </c>
      <c r="G1021" s="3">
        <f t="shared" si="125"/>
        <v>3</v>
      </c>
      <c r="H1021" s="3" t="str">
        <f t="shared" si="126"/>
        <v>2015313</v>
      </c>
      <c r="I1021" s="3" t="str">
        <f t="shared" si="127"/>
        <v>20153133</v>
      </c>
      <c r="J1021">
        <v>13</v>
      </c>
      <c r="K1021">
        <v>7.8</v>
      </c>
      <c r="L1021" t="str">
        <f>VLOOKUP(C1021,List!$A$2:$C$2089,3,)</f>
        <v>East Ham</v>
      </c>
      <c r="M1021" t="str">
        <f>VLOOKUP(C1021,List!$A$2:$C$2089,2,)</f>
        <v>District</v>
      </c>
      <c r="N1021" t="str">
        <f t="shared" si="129"/>
        <v>East Ham|District</v>
      </c>
      <c r="O1021">
        <f>VLOOKUP(N1021,Depth!$A$2:$F$427,3,)</f>
        <v>11</v>
      </c>
      <c r="P1021">
        <f>VLOOKUP(N1021,Depth!$A$2:$F$427,5,)</f>
        <v>105.7</v>
      </c>
      <c r="Q1021">
        <f>VLOOKUP(N1021,Depth!$A$2:$F$427,6,)</f>
        <v>5.3</v>
      </c>
      <c r="R1021">
        <f>VLOOKUP(L1021,longitude_latitude!C:J,7,)</f>
        <v>5.4454908000000003E-2</v>
      </c>
      <c r="S1021">
        <f>VLOOKUP(L1021,longitude_latitude!C:J,8,)</f>
        <v>51.538897499999997</v>
      </c>
      <c r="T1021">
        <f t="shared" si="130"/>
        <v>2.8065459217839299</v>
      </c>
      <c r="U1021">
        <f>VLOOKUP(M1021,LINE!$A$2:$B$13,2,)</f>
        <v>5</v>
      </c>
      <c r="V1021">
        <f>VLOOKUP(L1021,Entry_exit!B:P,4,)</f>
        <v>24072</v>
      </c>
      <c r="W1021">
        <f>2020 - VLOOKUP(L1021, age!$A:$D,4,)</f>
        <v>118</v>
      </c>
      <c r="X1021">
        <f>VLOOKUP(H1021,'air-quality-london-time-of-day'!E:G,3,FALSE)</f>
        <v>18.399999999999999</v>
      </c>
      <c r="Y1021">
        <f>VLOOKUP(I1021,Weather!F:K,2,)</f>
        <v>8.698924731182851</v>
      </c>
      <c r="Z1021">
        <f>VLOOKUP(I1021,Weather!F:K,3,)</f>
        <v>0.19</v>
      </c>
      <c r="AA1021">
        <f>VLOOKUP(I1021,Weather!F:K,4,)</f>
        <v>0.54</v>
      </c>
      <c r="AB1021">
        <f>VLOOKUP(I1021,Weather!F:K,5,)</f>
        <v>1015</v>
      </c>
      <c r="AC1021">
        <f>VLOOKUP(I1021,Weather!F:K,6,)</f>
        <v>5</v>
      </c>
    </row>
    <row r="1022" spans="1:29" x14ac:dyDescent="0.25">
      <c r="A1022" t="s">
        <v>7</v>
      </c>
      <c r="B1022" t="s">
        <v>5</v>
      </c>
      <c r="C1022" s="1">
        <v>42066.54583333333</v>
      </c>
      <c r="D1022" s="3">
        <f t="shared" si="128"/>
        <v>2015</v>
      </c>
      <c r="E1022" s="3">
        <f t="shared" si="123"/>
        <v>3</v>
      </c>
      <c r="F1022" s="3">
        <f t="shared" si="124"/>
        <v>13</v>
      </c>
      <c r="G1022" s="3">
        <f t="shared" si="125"/>
        <v>3</v>
      </c>
      <c r="H1022" s="3" t="str">
        <f t="shared" si="126"/>
        <v>2015313</v>
      </c>
      <c r="I1022" s="3" t="str">
        <f t="shared" si="127"/>
        <v>20153133</v>
      </c>
      <c r="J1022">
        <v>8</v>
      </c>
      <c r="K1022">
        <v>4.8</v>
      </c>
      <c r="L1022" t="str">
        <f>VLOOKUP(C1022,List!$A$2:$C$2089,3,)</f>
        <v>East Ham</v>
      </c>
      <c r="M1022" t="str">
        <f>VLOOKUP(C1022,List!$A$2:$C$2089,2,)</f>
        <v>District</v>
      </c>
      <c r="N1022" t="str">
        <f t="shared" si="129"/>
        <v>East Ham|District</v>
      </c>
      <c r="O1022">
        <f>VLOOKUP(N1022,Depth!$A$2:$F$427,3,)</f>
        <v>11</v>
      </c>
      <c r="P1022">
        <f>VLOOKUP(N1022,Depth!$A$2:$F$427,5,)</f>
        <v>105.7</v>
      </c>
      <c r="Q1022">
        <f>VLOOKUP(N1022,Depth!$A$2:$F$427,6,)</f>
        <v>5.3</v>
      </c>
      <c r="R1022">
        <f>VLOOKUP(L1022,longitude_latitude!C:J,7,)</f>
        <v>5.4454908000000003E-2</v>
      </c>
      <c r="S1022">
        <f>VLOOKUP(L1022,longitude_latitude!C:J,8,)</f>
        <v>51.538897499999997</v>
      </c>
      <c r="T1022">
        <f t="shared" si="130"/>
        <v>2.8065459217839299</v>
      </c>
      <c r="U1022">
        <f>VLOOKUP(M1022,LINE!$A$2:$B$13,2,)</f>
        <v>5</v>
      </c>
      <c r="V1022">
        <f>VLOOKUP(L1022,Entry_exit!B:P,4,)</f>
        <v>24072</v>
      </c>
      <c r="W1022">
        <f>2020 - VLOOKUP(L1022, age!$A:$D,4,)</f>
        <v>118</v>
      </c>
      <c r="X1022">
        <f>VLOOKUP(H1022,'air-quality-london-time-of-day'!E:G,3,FALSE)</f>
        <v>18.399999999999999</v>
      </c>
      <c r="Y1022">
        <f>VLOOKUP(I1022,Weather!F:K,2,)</f>
        <v>8.698924731182851</v>
      </c>
      <c r="Z1022">
        <f>VLOOKUP(I1022,Weather!F:K,3,)</f>
        <v>0.19</v>
      </c>
      <c r="AA1022">
        <f>VLOOKUP(I1022,Weather!F:K,4,)</f>
        <v>0.54</v>
      </c>
      <c r="AB1022">
        <f>VLOOKUP(I1022,Weather!F:K,5,)</f>
        <v>1015</v>
      </c>
      <c r="AC1022">
        <f>VLOOKUP(I1022,Weather!F:K,6,)</f>
        <v>5</v>
      </c>
    </row>
    <row r="1023" spans="1:29" x14ac:dyDescent="0.25">
      <c r="A1023" t="s">
        <v>7</v>
      </c>
      <c r="B1023" t="s">
        <v>5</v>
      </c>
      <c r="C1023" s="1">
        <v>42066.546527777777</v>
      </c>
      <c r="D1023" s="3">
        <f t="shared" si="128"/>
        <v>2015</v>
      </c>
      <c r="E1023" s="3">
        <f t="shared" si="123"/>
        <v>3</v>
      </c>
      <c r="F1023" s="3">
        <f t="shared" si="124"/>
        <v>13</v>
      </c>
      <c r="G1023" s="3">
        <f t="shared" si="125"/>
        <v>3</v>
      </c>
      <c r="H1023" s="3" t="str">
        <f t="shared" si="126"/>
        <v>2015313</v>
      </c>
      <c r="I1023" s="3" t="str">
        <f t="shared" si="127"/>
        <v>20153133</v>
      </c>
      <c r="J1023">
        <v>9</v>
      </c>
      <c r="K1023">
        <v>5.4</v>
      </c>
      <c r="L1023" t="str">
        <f>VLOOKUP(C1023,List!$A$2:$C$2089,3,)</f>
        <v>East Ham</v>
      </c>
      <c r="M1023" t="str">
        <f>VLOOKUP(C1023,List!$A$2:$C$2089,2,)</f>
        <v>District</v>
      </c>
      <c r="N1023" t="str">
        <f t="shared" si="129"/>
        <v>East Ham|District</v>
      </c>
      <c r="O1023">
        <f>VLOOKUP(N1023,Depth!$A$2:$F$427,3,)</f>
        <v>11</v>
      </c>
      <c r="P1023">
        <f>VLOOKUP(N1023,Depth!$A$2:$F$427,5,)</f>
        <v>105.7</v>
      </c>
      <c r="Q1023">
        <f>VLOOKUP(N1023,Depth!$A$2:$F$427,6,)</f>
        <v>5.3</v>
      </c>
      <c r="R1023">
        <f>VLOOKUP(L1023,longitude_latitude!C:J,7,)</f>
        <v>5.4454908000000003E-2</v>
      </c>
      <c r="S1023">
        <f>VLOOKUP(L1023,longitude_latitude!C:J,8,)</f>
        <v>51.538897499999997</v>
      </c>
      <c r="T1023">
        <f t="shared" si="130"/>
        <v>2.8065459217839299</v>
      </c>
      <c r="U1023">
        <f>VLOOKUP(M1023,LINE!$A$2:$B$13,2,)</f>
        <v>5</v>
      </c>
      <c r="V1023">
        <f>VLOOKUP(L1023,Entry_exit!B:P,4,)</f>
        <v>24072</v>
      </c>
      <c r="W1023">
        <f>2020 - VLOOKUP(L1023, age!$A:$D,4,)</f>
        <v>118</v>
      </c>
      <c r="X1023">
        <f>VLOOKUP(H1023,'air-quality-london-time-of-day'!E:G,3,FALSE)</f>
        <v>18.399999999999999</v>
      </c>
      <c r="Y1023">
        <f>VLOOKUP(I1023,Weather!F:K,2,)</f>
        <v>8.698924731182851</v>
      </c>
      <c r="Z1023">
        <f>VLOOKUP(I1023,Weather!F:K,3,)</f>
        <v>0.19</v>
      </c>
      <c r="AA1023">
        <f>VLOOKUP(I1023,Weather!F:K,4,)</f>
        <v>0.54</v>
      </c>
      <c r="AB1023">
        <f>VLOOKUP(I1023,Weather!F:K,5,)</f>
        <v>1015</v>
      </c>
      <c r="AC1023">
        <f>VLOOKUP(I1023,Weather!F:K,6,)</f>
        <v>5</v>
      </c>
    </row>
    <row r="1024" spans="1:29" x14ac:dyDescent="0.25">
      <c r="A1024" t="s">
        <v>7</v>
      </c>
      <c r="B1024" t="s">
        <v>5</v>
      </c>
      <c r="C1024" s="1">
        <v>42066.547222222223</v>
      </c>
      <c r="D1024" s="3">
        <f t="shared" si="128"/>
        <v>2015</v>
      </c>
      <c r="E1024" s="3">
        <f t="shared" si="123"/>
        <v>3</v>
      </c>
      <c r="F1024" s="3">
        <f t="shared" si="124"/>
        <v>13</v>
      </c>
      <c r="G1024" s="3">
        <f t="shared" si="125"/>
        <v>3</v>
      </c>
      <c r="H1024" s="3" t="str">
        <f t="shared" si="126"/>
        <v>2015313</v>
      </c>
      <c r="I1024" s="3" t="str">
        <f t="shared" si="127"/>
        <v>20153133</v>
      </c>
      <c r="J1024">
        <v>11</v>
      </c>
      <c r="K1024">
        <v>6.6</v>
      </c>
      <c r="L1024" t="str">
        <f>VLOOKUP(C1024,List!$A$2:$C$2089,3,)</f>
        <v>East Ham</v>
      </c>
      <c r="M1024" t="str">
        <f>VLOOKUP(C1024,List!$A$2:$C$2089,2,)</f>
        <v>District</v>
      </c>
      <c r="N1024" t="str">
        <f t="shared" si="129"/>
        <v>East Ham|District</v>
      </c>
      <c r="O1024">
        <f>VLOOKUP(N1024,Depth!$A$2:$F$427,3,)</f>
        <v>11</v>
      </c>
      <c r="P1024">
        <f>VLOOKUP(N1024,Depth!$A$2:$F$427,5,)</f>
        <v>105.7</v>
      </c>
      <c r="Q1024">
        <f>VLOOKUP(N1024,Depth!$A$2:$F$427,6,)</f>
        <v>5.3</v>
      </c>
      <c r="R1024">
        <f>VLOOKUP(L1024,longitude_latitude!C:J,7,)</f>
        <v>5.4454908000000003E-2</v>
      </c>
      <c r="S1024">
        <f>VLOOKUP(L1024,longitude_latitude!C:J,8,)</f>
        <v>51.538897499999997</v>
      </c>
      <c r="T1024">
        <f t="shared" si="130"/>
        <v>2.8065459217839299</v>
      </c>
      <c r="U1024">
        <f>VLOOKUP(M1024,LINE!$A$2:$B$13,2,)</f>
        <v>5</v>
      </c>
      <c r="V1024">
        <f>VLOOKUP(L1024,Entry_exit!B:P,4,)</f>
        <v>24072</v>
      </c>
      <c r="W1024">
        <f>2020 - VLOOKUP(L1024, age!$A:$D,4,)</f>
        <v>118</v>
      </c>
      <c r="X1024">
        <f>VLOOKUP(H1024,'air-quality-london-time-of-day'!E:G,3,FALSE)</f>
        <v>18.399999999999999</v>
      </c>
      <c r="Y1024">
        <f>VLOOKUP(I1024,Weather!F:K,2,)</f>
        <v>8.698924731182851</v>
      </c>
      <c r="Z1024">
        <f>VLOOKUP(I1024,Weather!F:K,3,)</f>
        <v>0.19</v>
      </c>
      <c r="AA1024">
        <f>VLOOKUP(I1024,Weather!F:K,4,)</f>
        <v>0.54</v>
      </c>
      <c r="AB1024">
        <f>VLOOKUP(I1024,Weather!F:K,5,)</f>
        <v>1015</v>
      </c>
      <c r="AC1024">
        <f>VLOOKUP(I1024,Weather!F:K,6,)</f>
        <v>5</v>
      </c>
    </row>
    <row r="1025" spans="1:29" x14ac:dyDescent="0.25">
      <c r="A1025" t="s">
        <v>7</v>
      </c>
      <c r="B1025" t="s">
        <v>5</v>
      </c>
      <c r="C1025" s="1">
        <v>42066.54791666667</v>
      </c>
      <c r="D1025" s="3">
        <f t="shared" si="128"/>
        <v>2015</v>
      </c>
      <c r="E1025" s="3">
        <f t="shared" si="123"/>
        <v>3</v>
      </c>
      <c r="F1025" s="3">
        <f t="shared" si="124"/>
        <v>13</v>
      </c>
      <c r="G1025" s="3">
        <f t="shared" si="125"/>
        <v>3</v>
      </c>
      <c r="H1025" s="3" t="str">
        <f t="shared" si="126"/>
        <v>2015313</v>
      </c>
      <c r="I1025" s="3" t="str">
        <f t="shared" si="127"/>
        <v>20153133</v>
      </c>
      <c r="J1025">
        <v>8</v>
      </c>
      <c r="K1025">
        <v>4.8</v>
      </c>
      <c r="L1025" t="str">
        <f>VLOOKUP(C1025,List!$A$2:$C$2089,3,)</f>
        <v>East Ham</v>
      </c>
      <c r="M1025" t="str">
        <f>VLOOKUP(C1025,List!$A$2:$C$2089,2,)</f>
        <v>District</v>
      </c>
      <c r="N1025" t="str">
        <f t="shared" si="129"/>
        <v>East Ham|District</v>
      </c>
      <c r="O1025">
        <f>VLOOKUP(N1025,Depth!$A$2:$F$427,3,)</f>
        <v>11</v>
      </c>
      <c r="P1025">
        <f>VLOOKUP(N1025,Depth!$A$2:$F$427,5,)</f>
        <v>105.7</v>
      </c>
      <c r="Q1025">
        <f>VLOOKUP(N1025,Depth!$A$2:$F$427,6,)</f>
        <v>5.3</v>
      </c>
      <c r="R1025">
        <f>VLOOKUP(L1025,longitude_latitude!C:J,7,)</f>
        <v>5.4454908000000003E-2</v>
      </c>
      <c r="S1025">
        <f>VLOOKUP(L1025,longitude_latitude!C:J,8,)</f>
        <v>51.538897499999997</v>
      </c>
      <c r="T1025">
        <f t="shared" si="130"/>
        <v>2.8065459217839299</v>
      </c>
      <c r="U1025">
        <f>VLOOKUP(M1025,LINE!$A$2:$B$13,2,)</f>
        <v>5</v>
      </c>
      <c r="V1025">
        <f>VLOOKUP(L1025,Entry_exit!B:P,4,)</f>
        <v>24072</v>
      </c>
      <c r="W1025">
        <f>2020 - VLOOKUP(L1025, age!$A:$D,4,)</f>
        <v>118</v>
      </c>
      <c r="X1025">
        <f>VLOOKUP(H1025,'air-quality-london-time-of-day'!E:G,3,FALSE)</f>
        <v>18.399999999999999</v>
      </c>
      <c r="Y1025">
        <f>VLOOKUP(I1025,Weather!F:K,2,)</f>
        <v>8.698924731182851</v>
      </c>
      <c r="Z1025">
        <f>VLOOKUP(I1025,Weather!F:K,3,)</f>
        <v>0.19</v>
      </c>
      <c r="AA1025">
        <f>VLOOKUP(I1025,Weather!F:K,4,)</f>
        <v>0.54</v>
      </c>
      <c r="AB1025">
        <f>VLOOKUP(I1025,Weather!F:K,5,)</f>
        <v>1015</v>
      </c>
      <c r="AC1025">
        <f>VLOOKUP(I1025,Weather!F:K,6,)</f>
        <v>5</v>
      </c>
    </row>
    <row r="1026" spans="1:29" x14ac:dyDescent="0.25">
      <c r="A1026" t="s">
        <v>7</v>
      </c>
      <c r="B1026" t="s">
        <v>5</v>
      </c>
      <c r="C1026" s="1">
        <v>42066.548611111109</v>
      </c>
      <c r="D1026" s="3">
        <f t="shared" si="128"/>
        <v>2015</v>
      </c>
      <c r="E1026" s="3">
        <f t="shared" si="123"/>
        <v>3</v>
      </c>
      <c r="F1026" s="3">
        <f t="shared" si="124"/>
        <v>13</v>
      </c>
      <c r="G1026" s="3">
        <f t="shared" si="125"/>
        <v>3</v>
      </c>
      <c r="H1026" s="3" t="str">
        <f t="shared" si="126"/>
        <v>2015313</v>
      </c>
      <c r="I1026" s="3" t="str">
        <f t="shared" si="127"/>
        <v>20153133</v>
      </c>
      <c r="J1026">
        <v>11</v>
      </c>
      <c r="K1026">
        <v>6.6</v>
      </c>
      <c r="L1026" t="str">
        <f>VLOOKUP(C1026,List!$A$2:$C$2089,3,)</f>
        <v>East Ham</v>
      </c>
      <c r="M1026" t="str">
        <f>VLOOKUP(C1026,List!$A$2:$C$2089,2,)</f>
        <v>District</v>
      </c>
      <c r="N1026" t="str">
        <f t="shared" si="129"/>
        <v>East Ham|District</v>
      </c>
      <c r="O1026">
        <f>VLOOKUP(N1026,Depth!$A$2:$F$427,3,)</f>
        <v>11</v>
      </c>
      <c r="P1026">
        <f>VLOOKUP(N1026,Depth!$A$2:$F$427,5,)</f>
        <v>105.7</v>
      </c>
      <c r="Q1026">
        <f>VLOOKUP(N1026,Depth!$A$2:$F$427,6,)</f>
        <v>5.3</v>
      </c>
      <c r="R1026">
        <f>VLOOKUP(L1026,longitude_latitude!C:J,7,)</f>
        <v>5.4454908000000003E-2</v>
      </c>
      <c r="S1026">
        <f>VLOOKUP(L1026,longitude_latitude!C:J,8,)</f>
        <v>51.538897499999997</v>
      </c>
      <c r="T1026">
        <f t="shared" si="130"/>
        <v>2.8065459217839299</v>
      </c>
      <c r="U1026">
        <f>VLOOKUP(M1026,LINE!$A$2:$B$13,2,)</f>
        <v>5</v>
      </c>
      <c r="V1026">
        <f>VLOOKUP(L1026,Entry_exit!B:P,4,)</f>
        <v>24072</v>
      </c>
      <c r="W1026">
        <f>2020 - VLOOKUP(L1026, age!$A:$D,4,)</f>
        <v>118</v>
      </c>
      <c r="X1026">
        <f>VLOOKUP(H1026,'air-quality-london-time-of-day'!E:G,3,FALSE)</f>
        <v>18.399999999999999</v>
      </c>
      <c r="Y1026">
        <f>VLOOKUP(I1026,Weather!F:K,2,)</f>
        <v>8.698924731182851</v>
      </c>
      <c r="Z1026">
        <f>VLOOKUP(I1026,Weather!F:K,3,)</f>
        <v>0.19</v>
      </c>
      <c r="AA1026">
        <f>VLOOKUP(I1026,Weather!F:K,4,)</f>
        <v>0.54</v>
      </c>
      <c r="AB1026">
        <f>VLOOKUP(I1026,Weather!F:K,5,)</f>
        <v>1015</v>
      </c>
      <c r="AC1026">
        <f>VLOOKUP(I1026,Weather!F:K,6,)</f>
        <v>5</v>
      </c>
    </row>
    <row r="1027" spans="1:29" x14ac:dyDescent="0.25">
      <c r="A1027" t="s">
        <v>7</v>
      </c>
      <c r="B1027" t="s">
        <v>5</v>
      </c>
      <c r="C1027" s="1">
        <v>42066.549305555556</v>
      </c>
      <c r="D1027" s="3">
        <f t="shared" si="128"/>
        <v>2015</v>
      </c>
      <c r="E1027" s="3">
        <f t="shared" ref="E1027:E1090" si="131">MONTH(C1027)</f>
        <v>3</v>
      </c>
      <c r="F1027" s="3">
        <f t="shared" ref="F1027:F1090" si="132">HOUR(C1027)</f>
        <v>13</v>
      </c>
      <c r="G1027" s="3">
        <f t="shared" ref="G1027:G1090" si="133">DAY(C1027)</f>
        <v>3</v>
      </c>
      <c r="H1027" s="3" t="str">
        <f t="shared" ref="H1027:H1090" si="134">D1027&amp;E1027&amp;F1027</f>
        <v>2015313</v>
      </c>
      <c r="I1027" s="3" t="str">
        <f t="shared" ref="I1027:I1090" si="135">D1027&amp;E1027&amp;F1027&amp;G1027</f>
        <v>20153133</v>
      </c>
      <c r="J1027">
        <v>8</v>
      </c>
      <c r="K1027">
        <v>4.8</v>
      </c>
      <c r="L1027" t="str">
        <f>VLOOKUP(C1027,List!$A$2:$C$2089,3,)</f>
        <v>Barking</v>
      </c>
      <c r="M1027" t="str">
        <f>VLOOKUP(C1027,List!$A$2:$C$2089,2,)</f>
        <v>District</v>
      </c>
      <c r="N1027" t="str">
        <f t="shared" si="129"/>
        <v>Barking|District</v>
      </c>
      <c r="O1027">
        <f>VLOOKUP(N1027,Depth!$A$2:$F$427,3,)</f>
        <v>9</v>
      </c>
      <c r="P1027">
        <f>VLOOKUP(N1027,Depth!$A$2:$F$427,5,)</f>
        <v>106.4</v>
      </c>
      <c r="Q1027">
        <f>VLOOKUP(N1027,Depth!$A$2:$F$427,6,)</f>
        <v>2.6</v>
      </c>
      <c r="R1027">
        <f>VLOOKUP(L1027,longitude_latitude!C:J,7,)</f>
        <v>8.1813551999999998E-2</v>
      </c>
      <c r="S1027">
        <f>VLOOKUP(L1027,longitude_latitude!C:J,8,)</f>
        <v>51.539375110000002</v>
      </c>
      <c r="T1027">
        <f t="shared" si="130"/>
        <v>4.2166193456094909</v>
      </c>
      <c r="U1027">
        <f>VLOOKUP(M1027,LINE!$A$2:$B$13,2,)</f>
        <v>5</v>
      </c>
      <c r="V1027">
        <f>VLOOKUP(L1027,Entry_exit!B:P,4,)</f>
        <v>26914</v>
      </c>
      <c r="W1027">
        <f>2020 - VLOOKUP(L1027, age!$A:$D,4,)</f>
        <v>118</v>
      </c>
      <c r="X1027">
        <f>VLOOKUP(H1027,'air-quality-london-time-of-day'!E:G,3,FALSE)</f>
        <v>18.399999999999999</v>
      </c>
      <c r="Y1027">
        <f>VLOOKUP(I1027,Weather!F:K,2,)</f>
        <v>8.698924731182851</v>
      </c>
      <c r="Z1027">
        <f>VLOOKUP(I1027,Weather!F:K,3,)</f>
        <v>0.19</v>
      </c>
      <c r="AA1027">
        <f>VLOOKUP(I1027,Weather!F:K,4,)</f>
        <v>0.54</v>
      </c>
      <c r="AB1027">
        <f>VLOOKUP(I1027,Weather!F:K,5,)</f>
        <v>1015</v>
      </c>
      <c r="AC1027">
        <f>VLOOKUP(I1027,Weather!F:K,6,)</f>
        <v>5</v>
      </c>
    </row>
    <row r="1028" spans="1:29" x14ac:dyDescent="0.25">
      <c r="A1028" t="s">
        <v>7</v>
      </c>
      <c r="B1028" t="s">
        <v>5</v>
      </c>
      <c r="C1028" s="1">
        <v>42066.55</v>
      </c>
      <c r="D1028" s="3">
        <f t="shared" si="128"/>
        <v>2015</v>
      </c>
      <c r="E1028" s="3">
        <f t="shared" si="131"/>
        <v>3</v>
      </c>
      <c r="F1028" s="3">
        <f t="shared" si="132"/>
        <v>13</v>
      </c>
      <c r="G1028" s="3">
        <f t="shared" si="133"/>
        <v>3</v>
      </c>
      <c r="H1028" s="3" t="str">
        <f t="shared" si="134"/>
        <v>2015313</v>
      </c>
      <c r="I1028" s="3" t="str">
        <f t="shared" si="135"/>
        <v>20153133</v>
      </c>
      <c r="J1028">
        <v>11</v>
      </c>
      <c r="K1028">
        <v>6.6</v>
      </c>
      <c r="L1028" t="str">
        <f>VLOOKUP(C1028,List!$A$2:$C$2089,3,)</f>
        <v>Barking</v>
      </c>
      <c r="M1028" t="str">
        <f>VLOOKUP(C1028,List!$A$2:$C$2089,2,)</f>
        <v>District</v>
      </c>
      <c r="N1028" t="str">
        <f t="shared" si="129"/>
        <v>Barking|District</v>
      </c>
      <c r="O1028">
        <f>VLOOKUP(N1028,Depth!$A$2:$F$427,3,)</f>
        <v>9</v>
      </c>
      <c r="P1028">
        <f>VLOOKUP(N1028,Depth!$A$2:$F$427,5,)</f>
        <v>106.4</v>
      </c>
      <c r="Q1028">
        <f>VLOOKUP(N1028,Depth!$A$2:$F$427,6,)</f>
        <v>2.6</v>
      </c>
      <c r="R1028">
        <f>VLOOKUP(L1028,longitude_latitude!C:J,7,)</f>
        <v>8.1813551999999998E-2</v>
      </c>
      <c r="S1028">
        <f>VLOOKUP(L1028,longitude_latitude!C:J,8,)</f>
        <v>51.539375110000002</v>
      </c>
      <c r="T1028">
        <f t="shared" si="130"/>
        <v>4.2166193456094909</v>
      </c>
      <c r="U1028">
        <f>VLOOKUP(M1028,LINE!$A$2:$B$13,2,)</f>
        <v>5</v>
      </c>
      <c r="V1028">
        <f>VLOOKUP(L1028,Entry_exit!B:P,4,)</f>
        <v>26914</v>
      </c>
      <c r="W1028">
        <f>2020 - VLOOKUP(L1028, age!$A:$D,4,)</f>
        <v>118</v>
      </c>
      <c r="X1028">
        <f>VLOOKUP(H1028,'air-quality-london-time-of-day'!E:G,3,FALSE)</f>
        <v>18.399999999999999</v>
      </c>
      <c r="Y1028">
        <f>VLOOKUP(I1028,Weather!F:K,2,)</f>
        <v>8.698924731182851</v>
      </c>
      <c r="Z1028">
        <f>VLOOKUP(I1028,Weather!F:K,3,)</f>
        <v>0.19</v>
      </c>
      <c r="AA1028">
        <f>VLOOKUP(I1028,Weather!F:K,4,)</f>
        <v>0.54</v>
      </c>
      <c r="AB1028">
        <f>VLOOKUP(I1028,Weather!F:K,5,)</f>
        <v>1015</v>
      </c>
      <c r="AC1028">
        <f>VLOOKUP(I1028,Weather!F:K,6,)</f>
        <v>5</v>
      </c>
    </row>
    <row r="1029" spans="1:29" x14ac:dyDescent="0.25">
      <c r="A1029" t="s">
        <v>7</v>
      </c>
      <c r="B1029" t="s">
        <v>5</v>
      </c>
      <c r="C1029" s="1">
        <v>42066.550694444442</v>
      </c>
      <c r="D1029" s="3">
        <f t="shared" si="128"/>
        <v>2015</v>
      </c>
      <c r="E1029" s="3">
        <f t="shared" si="131"/>
        <v>3</v>
      </c>
      <c r="F1029" s="3">
        <f t="shared" si="132"/>
        <v>13</v>
      </c>
      <c r="G1029" s="3">
        <f t="shared" si="133"/>
        <v>3</v>
      </c>
      <c r="H1029" s="3" t="str">
        <f t="shared" si="134"/>
        <v>2015313</v>
      </c>
      <c r="I1029" s="3" t="str">
        <f t="shared" si="135"/>
        <v>20153133</v>
      </c>
      <c r="J1029">
        <v>12</v>
      </c>
      <c r="K1029">
        <v>7.2</v>
      </c>
      <c r="L1029" t="str">
        <f>VLOOKUP(C1029,List!$A$2:$C$2089,3,)</f>
        <v>Barking</v>
      </c>
      <c r="M1029" t="str">
        <f>VLOOKUP(C1029,List!$A$2:$C$2089,2,)</f>
        <v>District</v>
      </c>
      <c r="N1029" t="str">
        <f t="shared" si="129"/>
        <v>Barking|District</v>
      </c>
      <c r="O1029">
        <f>VLOOKUP(N1029,Depth!$A$2:$F$427,3,)</f>
        <v>9</v>
      </c>
      <c r="P1029">
        <f>VLOOKUP(N1029,Depth!$A$2:$F$427,5,)</f>
        <v>106.4</v>
      </c>
      <c r="Q1029">
        <f>VLOOKUP(N1029,Depth!$A$2:$F$427,6,)</f>
        <v>2.6</v>
      </c>
      <c r="R1029">
        <f>VLOOKUP(L1029,longitude_latitude!C:J,7,)</f>
        <v>8.1813551999999998E-2</v>
      </c>
      <c r="S1029">
        <f>VLOOKUP(L1029,longitude_latitude!C:J,8,)</f>
        <v>51.539375110000002</v>
      </c>
      <c r="T1029">
        <f t="shared" si="130"/>
        <v>4.2166193456094909</v>
      </c>
      <c r="U1029">
        <f>VLOOKUP(M1029,LINE!$A$2:$B$13,2,)</f>
        <v>5</v>
      </c>
      <c r="V1029">
        <f>VLOOKUP(L1029,Entry_exit!B:P,4,)</f>
        <v>26914</v>
      </c>
      <c r="W1029">
        <f>2020 - VLOOKUP(L1029, age!$A:$D,4,)</f>
        <v>118</v>
      </c>
      <c r="X1029">
        <f>VLOOKUP(H1029,'air-quality-london-time-of-day'!E:G,3,FALSE)</f>
        <v>18.399999999999999</v>
      </c>
      <c r="Y1029">
        <f>VLOOKUP(I1029,Weather!F:K,2,)</f>
        <v>8.698924731182851</v>
      </c>
      <c r="Z1029">
        <f>VLOOKUP(I1029,Weather!F:K,3,)</f>
        <v>0.19</v>
      </c>
      <c r="AA1029">
        <f>VLOOKUP(I1029,Weather!F:K,4,)</f>
        <v>0.54</v>
      </c>
      <c r="AB1029">
        <f>VLOOKUP(I1029,Weather!F:K,5,)</f>
        <v>1015</v>
      </c>
      <c r="AC1029">
        <f>VLOOKUP(I1029,Weather!F:K,6,)</f>
        <v>5</v>
      </c>
    </row>
    <row r="1030" spans="1:29" x14ac:dyDescent="0.25">
      <c r="A1030" t="s">
        <v>7</v>
      </c>
      <c r="B1030" t="s">
        <v>5</v>
      </c>
      <c r="C1030" s="1">
        <v>42066.551388888889</v>
      </c>
      <c r="D1030" s="3">
        <f t="shared" si="128"/>
        <v>2015</v>
      </c>
      <c r="E1030" s="3">
        <f t="shared" si="131"/>
        <v>3</v>
      </c>
      <c r="F1030" s="3">
        <f t="shared" si="132"/>
        <v>13</v>
      </c>
      <c r="G1030" s="3">
        <f t="shared" si="133"/>
        <v>3</v>
      </c>
      <c r="H1030" s="3" t="str">
        <f t="shared" si="134"/>
        <v>2015313</v>
      </c>
      <c r="I1030" s="3" t="str">
        <f t="shared" si="135"/>
        <v>20153133</v>
      </c>
      <c r="J1030">
        <v>9</v>
      </c>
      <c r="K1030">
        <v>5.4</v>
      </c>
      <c r="L1030" t="str">
        <f>VLOOKUP(C1030,List!$A$2:$C$2089,3,)</f>
        <v>Upney</v>
      </c>
      <c r="M1030" t="str">
        <f>VLOOKUP(C1030,List!$A$2:$C$2089,2,)</f>
        <v>District</v>
      </c>
      <c r="N1030" t="str">
        <f t="shared" si="129"/>
        <v>Upney|District</v>
      </c>
      <c r="O1030">
        <f>VLOOKUP(N1030,Depth!$A$2:$F$427,3,)</f>
        <v>12</v>
      </c>
      <c r="P1030">
        <f>VLOOKUP(N1030,Depth!$A$2:$F$427,5,)</f>
        <v>106.3</v>
      </c>
      <c r="Q1030">
        <f>VLOOKUP(N1030,Depth!$A$2:$F$427,6,)</f>
        <v>5.7</v>
      </c>
      <c r="R1030">
        <f>VLOOKUP(L1030,longitude_latitude!C:J,7,)</f>
        <v>0.103187503</v>
      </c>
      <c r="S1030">
        <f>VLOOKUP(L1030,longitude_latitude!C:J,8,)</f>
        <v>51.537844059999998</v>
      </c>
      <c r="T1030">
        <f t="shared" si="130"/>
        <v>5.318061438554782</v>
      </c>
      <c r="U1030">
        <f>VLOOKUP(M1030,LINE!$A$2:$B$13,2,)</f>
        <v>5</v>
      </c>
      <c r="V1030">
        <f>VLOOKUP(L1030,Entry_exit!B:P,4,)</f>
        <v>4766</v>
      </c>
      <c r="W1030">
        <f>2020 - VLOOKUP(L1030, age!$A:$D,4,)</f>
        <v>88</v>
      </c>
      <c r="X1030">
        <f>VLOOKUP(H1030,'air-quality-london-time-of-day'!E:G,3,FALSE)</f>
        <v>18.399999999999999</v>
      </c>
      <c r="Y1030">
        <f>VLOOKUP(I1030,Weather!F:K,2,)</f>
        <v>8.698924731182851</v>
      </c>
      <c r="Z1030">
        <f>VLOOKUP(I1030,Weather!F:K,3,)</f>
        <v>0.19</v>
      </c>
      <c r="AA1030">
        <f>VLOOKUP(I1030,Weather!F:K,4,)</f>
        <v>0.54</v>
      </c>
      <c r="AB1030">
        <f>VLOOKUP(I1030,Weather!F:K,5,)</f>
        <v>1015</v>
      </c>
      <c r="AC1030">
        <f>VLOOKUP(I1030,Weather!F:K,6,)</f>
        <v>5</v>
      </c>
    </row>
    <row r="1031" spans="1:29" x14ac:dyDescent="0.25">
      <c r="A1031" t="s">
        <v>7</v>
      </c>
      <c r="B1031" t="s">
        <v>5</v>
      </c>
      <c r="C1031" s="1">
        <v>42066.552083333336</v>
      </c>
      <c r="D1031" s="3">
        <f t="shared" si="128"/>
        <v>2015</v>
      </c>
      <c r="E1031" s="3">
        <f t="shared" si="131"/>
        <v>3</v>
      </c>
      <c r="F1031" s="3">
        <f t="shared" si="132"/>
        <v>13</v>
      </c>
      <c r="G1031" s="3">
        <f t="shared" si="133"/>
        <v>3</v>
      </c>
      <c r="H1031" s="3" t="str">
        <f t="shared" si="134"/>
        <v>2015313</v>
      </c>
      <c r="I1031" s="3" t="str">
        <f t="shared" si="135"/>
        <v>20153133</v>
      </c>
      <c r="J1031">
        <v>9</v>
      </c>
      <c r="K1031">
        <v>5.4</v>
      </c>
      <c r="L1031" t="str">
        <f>VLOOKUP(C1031,List!$A$2:$C$2089,3,)</f>
        <v>Upney</v>
      </c>
      <c r="M1031" t="str">
        <f>VLOOKUP(C1031,List!$A$2:$C$2089,2,)</f>
        <v>District</v>
      </c>
      <c r="N1031" t="str">
        <f t="shared" si="129"/>
        <v>Upney|District</v>
      </c>
      <c r="O1031">
        <f>VLOOKUP(N1031,Depth!$A$2:$F$427,3,)</f>
        <v>12</v>
      </c>
      <c r="P1031">
        <f>VLOOKUP(N1031,Depth!$A$2:$F$427,5,)</f>
        <v>106.3</v>
      </c>
      <c r="Q1031">
        <f>VLOOKUP(N1031,Depth!$A$2:$F$427,6,)</f>
        <v>5.7</v>
      </c>
      <c r="R1031">
        <f>VLOOKUP(L1031,longitude_latitude!C:J,7,)</f>
        <v>0.103187503</v>
      </c>
      <c r="S1031">
        <f>VLOOKUP(L1031,longitude_latitude!C:J,8,)</f>
        <v>51.537844059999998</v>
      </c>
      <c r="T1031">
        <f t="shared" si="130"/>
        <v>5.318061438554782</v>
      </c>
      <c r="U1031">
        <f>VLOOKUP(M1031,LINE!$A$2:$B$13,2,)</f>
        <v>5</v>
      </c>
      <c r="V1031">
        <f>VLOOKUP(L1031,Entry_exit!B:P,4,)</f>
        <v>4766</v>
      </c>
      <c r="W1031">
        <f>2020 - VLOOKUP(L1031, age!$A:$D,4,)</f>
        <v>88</v>
      </c>
      <c r="X1031">
        <f>VLOOKUP(H1031,'air-quality-london-time-of-day'!E:G,3,FALSE)</f>
        <v>18.399999999999999</v>
      </c>
      <c r="Y1031">
        <f>VLOOKUP(I1031,Weather!F:K,2,)</f>
        <v>8.698924731182851</v>
      </c>
      <c r="Z1031">
        <f>VLOOKUP(I1031,Weather!F:K,3,)</f>
        <v>0.19</v>
      </c>
      <c r="AA1031">
        <f>VLOOKUP(I1031,Weather!F:K,4,)</f>
        <v>0.54</v>
      </c>
      <c r="AB1031">
        <f>VLOOKUP(I1031,Weather!F:K,5,)</f>
        <v>1015</v>
      </c>
      <c r="AC1031">
        <f>VLOOKUP(I1031,Weather!F:K,6,)</f>
        <v>5</v>
      </c>
    </row>
    <row r="1032" spans="1:29" x14ac:dyDescent="0.25">
      <c r="A1032" t="s">
        <v>7</v>
      </c>
      <c r="B1032" t="s">
        <v>5</v>
      </c>
      <c r="C1032" s="1">
        <v>42066.552777777775</v>
      </c>
      <c r="D1032" s="3">
        <f t="shared" si="128"/>
        <v>2015</v>
      </c>
      <c r="E1032" s="3">
        <f t="shared" si="131"/>
        <v>3</v>
      </c>
      <c r="F1032" s="3">
        <f t="shared" si="132"/>
        <v>13</v>
      </c>
      <c r="G1032" s="3">
        <f t="shared" si="133"/>
        <v>3</v>
      </c>
      <c r="H1032" s="3" t="str">
        <f t="shared" si="134"/>
        <v>2015313</v>
      </c>
      <c r="I1032" s="3" t="str">
        <f t="shared" si="135"/>
        <v>20153133</v>
      </c>
      <c r="J1032">
        <v>11</v>
      </c>
      <c r="K1032">
        <v>6.6</v>
      </c>
      <c r="L1032" t="str">
        <f>VLOOKUP(C1032,List!$A$2:$C$2089,3,)</f>
        <v>Becontree</v>
      </c>
      <c r="M1032" t="str">
        <f>VLOOKUP(C1032,List!$A$2:$C$2089,2,)</f>
        <v>District</v>
      </c>
      <c r="N1032" t="str">
        <f t="shared" si="129"/>
        <v>Becontree|District</v>
      </c>
      <c r="O1032">
        <f>VLOOKUP(N1032,Depth!$A$2:$F$427,3,)</f>
        <v>11</v>
      </c>
      <c r="P1032">
        <f>VLOOKUP(N1032,Depth!$A$2:$F$427,5,)</f>
        <v>106.1</v>
      </c>
      <c r="Q1032">
        <f>VLOOKUP(N1032,Depth!$A$2:$F$427,6,)</f>
        <v>4.9000000000000004</v>
      </c>
      <c r="R1032">
        <f>VLOOKUP(L1032,longitude_latitude!C:J,7,)</f>
        <v>0.128978641</v>
      </c>
      <c r="S1032">
        <f>VLOOKUP(L1032,longitude_latitude!C:J,8,)</f>
        <v>51.53983401</v>
      </c>
      <c r="T1032">
        <f t="shared" si="130"/>
        <v>6.647537747975381</v>
      </c>
      <c r="U1032">
        <f>VLOOKUP(M1032,LINE!$A$2:$B$13,2,)</f>
        <v>5</v>
      </c>
      <c r="V1032">
        <f>VLOOKUP(L1032,Entry_exit!B:P,4,)</f>
        <v>5843</v>
      </c>
      <c r="W1032">
        <f>2020 - VLOOKUP(L1032, age!$A:$D,4,)</f>
        <v>88</v>
      </c>
      <c r="X1032">
        <f>VLOOKUP(H1032,'air-quality-london-time-of-day'!E:G,3,FALSE)</f>
        <v>18.399999999999999</v>
      </c>
      <c r="Y1032">
        <f>VLOOKUP(I1032,Weather!F:K,2,)</f>
        <v>8.698924731182851</v>
      </c>
      <c r="Z1032">
        <f>VLOOKUP(I1032,Weather!F:K,3,)</f>
        <v>0.19</v>
      </c>
      <c r="AA1032">
        <f>VLOOKUP(I1032,Weather!F:K,4,)</f>
        <v>0.54</v>
      </c>
      <c r="AB1032">
        <f>VLOOKUP(I1032,Weather!F:K,5,)</f>
        <v>1015</v>
      </c>
      <c r="AC1032">
        <f>VLOOKUP(I1032,Weather!F:K,6,)</f>
        <v>5</v>
      </c>
    </row>
    <row r="1033" spans="1:29" x14ac:dyDescent="0.25">
      <c r="A1033" t="s">
        <v>7</v>
      </c>
      <c r="B1033" t="s">
        <v>5</v>
      </c>
      <c r="C1033" s="1">
        <v>42066.553472222222</v>
      </c>
      <c r="D1033" s="3">
        <f t="shared" si="128"/>
        <v>2015</v>
      </c>
      <c r="E1033" s="3">
        <f t="shared" si="131"/>
        <v>3</v>
      </c>
      <c r="F1033" s="3">
        <f t="shared" si="132"/>
        <v>13</v>
      </c>
      <c r="G1033" s="3">
        <f t="shared" si="133"/>
        <v>3</v>
      </c>
      <c r="H1033" s="3" t="str">
        <f t="shared" si="134"/>
        <v>2015313</v>
      </c>
      <c r="I1033" s="3" t="str">
        <f t="shared" si="135"/>
        <v>20153133</v>
      </c>
      <c r="J1033">
        <v>11</v>
      </c>
      <c r="K1033">
        <v>6.6</v>
      </c>
      <c r="L1033" t="str">
        <f>VLOOKUP(C1033,List!$A$2:$C$2089,3,)</f>
        <v>Becontree</v>
      </c>
      <c r="M1033" t="str">
        <f>VLOOKUP(C1033,List!$A$2:$C$2089,2,)</f>
        <v>District</v>
      </c>
      <c r="N1033" t="str">
        <f t="shared" si="129"/>
        <v>Becontree|District</v>
      </c>
      <c r="O1033">
        <f>VLOOKUP(N1033,Depth!$A$2:$F$427,3,)</f>
        <v>11</v>
      </c>
      <c r="P1033">
        <f>VLOOKUP(N1033,Depth!$A$2:$F$427,5,)</f>
        <v>106.1</v>
      </c>
      <c r="Q1033">
        <f>VLOOKUP(N1033,Depth!$A$2:$F$427,6,)</f>
        <v>4.9000000000000004</v>
      </c>
      <c r="R1033">
        <f>VLOOKUP(L1033,longitude_latitude!C:J,7,)</f>
        <v>0.128978641</v>
      </c>
      <c r="S1033">
        <f>VLOOKUP(L1033,longitude_latitude!C:J,8,)</f>
        <v>51.53983401</v>
      </c>
      <c r="T1033">
        <f t="shared" si="130"/>
        <v>6.647537747975381</v>
      </c>
      <c r="U1033">
        <f>VLOOKUP(M1033,LINE!$A$2:$B$13,2,)</f>
        <v>5</v>
      </c>
      <c r="V1033">
        <f>VLOOKUP(L1033,Entry_exit!B:P,4,)</f>
        <v>5843</v>
      </c>
      <c r="W1033">
        <f>2020 - VLOOKUP(L1033, age!$A:$D,4,)</f>
        <v>88</v>
      </c>
      <c r="X1033">
        <f>VLOOKUP(H1033,'air-quality-london-time-of-day'!E:G,3,FALSE)</f>
        <v>18.399999999999999</v>
      </c>
      <c r="Y1033">
        <f>VLOOKUP(I1033,Weather!F:K,2,)</f>
        <v>8.698924731182851</v>
      </c>
      <c r="Z1033">
        <f>VLOOKUP(I1033,Weather!F:K,3,)</f>
        <v>0.19</v>
      </c>
      <c r="AA1033">
        <f>VLOOKUP(I1033,Weather!F:K,4,)</f>
        <v>0.54</v>
      </c>
      <c r="AB1033">
        <f>VLOOKUP(I1033,Weather!F:K,5,)</f>
        <v>1015</v>
      </c>
      <c r="AC1033">
        <f>VLOOKUP(I1033,Weather!F:K,6,)</f>
        <v>5</v>
      </c>
    </row>
    <row r="1034" spans="1:29" x14ac:dyDescent="0.25">
      <c r="A1034" t="s">
        <v>7</v>
      </c>
      <c r="B1034" t="s">
        <v>5</v>
      </c>
      <c r="C1034" s="1">
        <v>42066.554166666669</v>
      </c>
      <c r="D1034" s="3">
        <f t="shared" si="128"/>
        <v>2015</v>
      </c>
      <c r="E1034" s="3">
        <f t="shared" si="131"/>
        <v>3</v>
      </c>
      <c r="F1034" s="3">
        <f t="shared" si="132"/>
        <v>13</v>
      </c>
      <c r="G1034" s="3">
        <f t="shared" si="133"/>
        <v>3</v>
      </c>
      <c r="H1034" s="3" t="str">
        <f t="shared" si="134"/>
        <v>2015313</v>
      </c>
      <c r="I1034" s="3" t="str">
        <f t="shared" si="135"/>
        <v>20153133</v>
      </c>
      <c r="J1034">
        <v>9</v>
      </c>
      <c r="K1034">
        <v>5.4</v>
      </c>
      <c r="L1034" t="str">
        <f>VLOOKUP(C1034,List!$A$2:$C$2089,3,)</f>
        <v>Dagenham Heathway</v>
      </c>
      <c r="M1034" t="str">
        <f>VLOOKUP(C1034,List!$A$2:$C$2089,2,)</f>
        <v>District</v>
      </c>
      <c r="N1034" t="str">
        <f t="shared" si="129"/>
        <v>Dagenham Heathway|District</v>
      </c>
      <c r="O1034">
        <f>VLOOKUP(N1034,Depth!$A$2:$F$427,3,)</f>
        <v>11</v>
      </c>
      <c r="P1034">
        <f>VLOOKUP(N1034,Depth!$A$2:$F$427,5,)</f>
        <v>106.2</v>
      </c>
      <c r="Q1034">
        <f>VLOOKUP(N1034,Depth!$A$2:$F$427,6,)</f>
        <v>4.8</v>
      </c>
      <c r="R1034">
        <f>VLOOKUP(L1034,longitude_latitude!C:J,7,)</f>
        <v>0.14915837700000001</v>
      </c>
      <c r="S1034">
        <f>VLOOKUP(L1034,longitude_latitude!C:J,8,)</f>
        <v>51.541106450000001</v>
      </c>
      <c r="T1034">
        <f t="shared" si="130"/>
        <v>7.6877877868662319</v>
      </c>
      <c r="U1034">
        <f>VLOOKUP(M1034,LINE!$A$2:$B$13,2,)</f>
        <v>5</v>
      </c>
      <c r="V1034">
        <f>VLOOKUP(L1034,Entry_exit!B:P,4,)</f>
        <v>10028</v>
      </c>
      <c r="W1034">
        <f>2020 - VLOOKUP(L1034, age!$A:$D,4,)</f>
        <v>88</v>
      </c>
      <c r="X1034">
        <f>VLOOKUP(H1034,'air-quality-london-time-of-day'!E:G,3,FALSE)</f>
        <v>18.399999999999999</v>
      </c>
      <c r="Y1034">
        <f>VLOOKUP(I1034,Weather!F:K,2,)</f>
        <v>8.698924731182851</v>
      </c>
      <c r="Z1034">
        <f>VLOOKUP(I1034,Weather!F:K,3,)</f>
        <v>0.19</v>
      </c>
      <c r="AA1034">
        <f>VLOOKUP(I1034,Weather!F:K,4,)</f>
        <v>0.54</v>
      </c>
      <c r="AB1034">
        <f>VLOOKUP(I1034,Weather!F:K,5,)</f>
        <v>1015</v>
      </c>
      <c r="AC1034">
        <f>VLOOKUP(I1034,Weather!F:K,6,)</f>
        <v>5</v>
      </c>
    </row>
    <row r="1035" spans="1:29" x14ac:dyDescent="0.25">
      <c r="A1035" t="s">
        <v>7</v>
      </c>
      <c r="B1035" t="s">
        <v>5</v>
      </c>
      <c r="C1035" s="1">
        <v>42066.554861111108</v>
      </c>
      <c r="D1035" s="3">
        <f t="shared" si="128"/>
        <v>2015</v>
      </c>
      <c r="E1035" s="3">
        <f t="shared" si="131"/>
        <v>3</v>
      </c>
      <c r="F1035" s="3">
        <f t="shared" si="132"/>
        <v>13</v>
      </c>
      <c r="G1035" s="3">
        <f t="shared" si="133"/>
        <v>3</v>
      </c>
      <c r="H1035" s="3" t="str">
        <f t="shared" si="134"/>
        <v>2015313</v>
      </c>
      <c r="I1035" s="3" t="str">
        <f t="shared" si="135"/>
        <v>20153133</v>
      </c>
      <c r="J1035">
        <v>11</v>
      </c>
      <c r="K1035">
        <v>6.6</v>
      </c>
      <c r="L1035" t="str">
        <f>VLOOKUP(C1035,List!$A$2:$C$2089,3,)</f>
        <v>Dagenham Heathway</v>
      </c>
      <c r="M1035" t="str">
        <f>VLOOKUP(C1035,List!$A$2:$C$2089,2,)</f>
        <v>District</v>
      </c>
      <c r="N1035" t="str">
        <f t="shared" si="129"/>
        <v>Dagenham Heathway|District</v>
      </c>
      <c r="O1035">
        <f>VLOOKUP(N1035,Depth!$A$2:$F$427,3,)</f>
        <v>11</v>
      </c>
      <c r="P1035">
        <f>VLOOKUP(N1035,Depth!$A$2:$F$427,5,)</f>
        <v>106.2</v>
      </c>
      <c r="Q1035">
        <f>VLOOKUP(N1035,Depth!$A$2:$F$427,6,)</f>
        <v>4.8</v>
      </c>
      <c r="R1035">
        <f>VLOOKUP(L1035,longitude_latitude!C:J,7,)</f>
        <v>0.14915837700000001</v>
      </c>
      <c r="S1035">
        <f>VLOOKUP(L1035,longitude_latitude!C:J,8,)</f>
        <v>51.541106450000001</v>
      </c>
      <c r="T1035">
        <f t="shared" si="130"/>
        <v>7.6877877868662319</v>
      </c>
      <c r="U1035">
        <f>VLOOKUP(M1035,LINE!$A$2:$B$13,2,)</f>
        <v>5</v>
      </c>
      <c r="V1035">
        <f>VLOOKUP(L1035,Entry_exit!B:P,4,)</f>
        <v>10028</v>
      </c>
      <c r="W1035">
        <f>2020 - VLOOKUP(L1035, age!$A:$D,4,)</f>
        <v>88</v>
      </c>
      <c r="X1035">
        <f>VLOOKUP(H1035,'air-quality-london-time-of-day'!E:G,3,FALSE)</f>
        <v>18.399999999999999</v>
      </c>
      <c r="Y1035">
        <f>VLOOKUP(I1035,Weather!F:K,2,)</f>
        <v>8.698924731182851</v>
      </c>
      <c r="Z1035">
        <f>VLOOKUP(I1035,Weather!F:K,3,)</f>
        <v>0.19</v>
      </c>
      <c r="AA1035">
        <f>VLOOKUP(I1035,Weather!F:K,4,)</f>
        <v>0.54</v>
      </c>
      <c r="AB1035">
        <f>VLOOKUP(I1035,Weather!F:K,5,)</f>
        <v>1015</v>
      </c>
      <c r="AC1035">
        <f>VLOOKUP(I1035,Weather!F:K,6,)</f>
        <v>5</v>
      </c>
    </row>
    <row r="1036" spans="1:29" x14ac:dyDescent="0.25">
      <c r="A1036" t="s">
        <v>7</v>
      </c>
      <c r="B1036" t="s">
        <v>5</v>
      </c>
      <c r="C1036" s="1">
        <v>42066.555555555555</v>
      </c>
      <c r="D1036" s="3">
        <f t="shared" si="128"/>
        <v>2015</v>
      </c>
      <c r="E1036" s="3">
        <f t="shared" si="131"/>
        <v>3</v>
      </c>
      <c r="F1036" s="3">
        <f t="shared" si="132"/>
        <v>13</v>
      </c>
      <c r="G1036" s="3">
        <f t="shared" si="133"/>
        <v>3</v>
      </c>
      <c r="H1036" s="3" t="str">
        <f t="shared" si="134"/>
        <v>2015313</v>
      </c>
      <c r="I1036" s="3" t="str">
        <f t="shared" si="135"/>
        <v>20153133</v>
      </c>
      <c r="J1036">
        <v>9</v>
      </c>
      <c r="K1036">
        <v>5.4</v>
      </c>
      <c r="L1036" t="str">
        <f>VLOOKUP(C1036,List!$A$2:$C$2089,3,)</f>
        <v>Dagenham East</v>
      </c>
      <c r="M1036" t="str">
        <f>VLOOKUP(C1036,List!$A$2:$C$2089,2,)</f>
        <v>District</v>
      </c>
      <c r="N1036" t="str">
        <f t="shared" si="129"/>
        <v>Dagenham East|District</v>
      </c>
      <c r="O1036">
        <f>VLOOKUP(N1036,Depth!$A$2:$F$427,3,)</f>
        <v>10</v>
      </c>
      <c r="P1036">
        <f>VLOOKUP(N1036,Depth!$A$2:$F$427,5,)</f>
        <v>106.4</v>
      </c>
      <c r="Q1036">
        <f>VLOOKUP(N1036,Depth!$A$2:$F$427,6,)</f>
        <v>3.6</v>
      </c>
      <c r="R1036">
        <f>VLOOKUP(L1036,longitude_latitude!C:J,7,)</f>
        <v>0.167617456</v>
      </c>
      <c r="S1036">
        <f>VLOOKUP(L1036,longitude_latitude!C:J,8,)</f>
        <v>51.543649549999998</v>
      </c>
      <c r="T1036">
        <f t="shared" si="130"/>
        <v>8.6396154105265435</v>
      </c>
      <c r="U1036">
        <f>VLOOKUP(M1036,LINE!$A$2:$B$13,2,)</f>
        <v>5</v>
      </c>
      <c r="V1036">
        <f>VLOOKUP(L1036,Entry_exit!B:P,4,)</f>
        <v>4949</v>
      </c>
      <c r="W1036">
        <f>2020 - VLOOKUP(L1036, age!$A:$D,4,)</f>
        <v>118</v>
      </c>
      <c r="X1036">
        <f>VLOOKUP(H1036,'air-quality-london-time-of-day'!E:G,3,FALSE)</f>
        <v>18.399999999999999</v>
      </c>
      <c r="Y1036">
        <f>VLOOKUP(I1036,Weather!F:K,2,)</f>
        <v>8.698924731182851</v>
      </c>
      <c r="Z1036">
        <f>VLOOKUP(I1036,Weather!F:K,3,)</f>
        <v>0.19</v>
      </c>
      <c r="AA1036">
        <f>VLOOKUP(I1036,Weather!F:K,4,)</f>
        <v>0.54</v>
      </c>
      <c r="AB1036">
        <f>VLOOKUP(I1036,Weather!F:K,5,)</f>
        <v>1015</v>
      </c>
      <c r="AC1036">
        <f>VLOOKUP(I1036,Weather!F:K,6,)</f>
        <v>5</v>
      </c>
    </row>
    <row r="1037" spans="1:29" x14ac:dyDescent="0.25">
      <c r="A1037" t="s">
        <v>7</v>
      </c>
      <c r="B1037" t="s">
        <v>5</v>
      </c>
      <c r="C1037" s="1">
        <v>42066.556250000001</v>
      </c>
      <c r="D1037" s="3">
        <f t="shared" si="128"/>
        <v>2015</v>
      </c>
      <c r="E1037" s="3">
        <f t="shared" si="131"/>
        <v>3</v>
      </c>
      <c r="F1037" s="3">
        <f t="shared" si="132"/>
        <v>13</v>
      </c>
      <c r="G1037" s="3">
        <f t="shared" si="133"/>
        <v>3</v>
      </c>
      <c r="H1037" s="3" t="str">
        <f t="shared" si="134"/>
        <v>2015313</v>
      </c>
      <c r="I1037" s="3" t="str">
        <f t="shared" si="135"/>
        <v>20153133</v>
      </c>
      <c r="J1037">
        <v>14</v>
      </c>
      <c r="K1037">
        <v>8.4</v>
      </c>
      <c r="L1037" t="str">
        <f>VLOOKUP(C1037,List!$A$2:$C$2089,3,)</f>
        <v>Dagenham East</v>
      </c>
      <c r="M1037" t="str">
        <f>VLOOKUP(C1037,List!$A$2:$C$2089,2,)</f>
        <v>District</v>
      </c>
      <c r="N1037" t="str">
        <f t="shared" si="129"/>
        <v>Dagenham East|District</v>
      </c>
      <c r="O1037">
        <f>VLOOKUP(N1037,Depth!$A$2:$F$427,3,)</f>
        <v>10</v>
      </c>
      <c r="P1037">
        <f>VLOOKUP(N1037,Depth!$A$2:$F$427,5,)</f>
        <v>106.4</v>
      </c>
      <c r="Q1037">
        <f>VLOOKUP(N1037,Depth!$A$2:$F$427,6,)</f>
        <v>3.6</v>
      </c>
      <c r="R1037">
        <f>VLOOKUP(L1037,longitude_latitude!C:J,7,)</f>
        <v>0.167617456</v>
      </c>
      <c r="S1037">
        <f>VLOOKUP(L1037,longitude_latitude!C:J,8,)</f>
        <v>51.543649549999998</v>
      </c>
      <c r="T1037">
        <f t="shared" si="130"/>
        <v>8.6396154105265435</v>
      </c>
      <c r="U1037">
        <f>VLOOKUP(M1037,LINE!$A$2:$B$13,2,)</f>
        <v>5</v>
      </c>
      <c r="V1037">
        <f>VLOOKUP(L1037,Entry_exit!B:P,4,)</f>
        <v>4949</v>
      </c>
      <c r="W1037">
        <f>2020 - VLOOKUP(L1037, age!$A:$D,4,)</f>
        <v>118</v>
      </c>
      <c r="X1037">
        <f>VLOOKUP(H1037,'air-quality-london-time-of-day'!E:G,3,FALSE)</f>
        <v>18.399999999999999</v>
      </c>
      <c r="Y1037">
        <f>VLOOKUP(I1037,Weather!F:K,2,)</f>
        <v>8.698924731182851</v>
      </c>
      <c r="Z1037">
        <f>VLOOKUP(I1037,Weather!F:K,3,)</f>
        <v>0.19</v>
      </c>
      <c r="AA1037">
        <f>VLOOKUP(I1037,Weather!F:K,4,)</f>
        <v>0.54</v>
      </c>
      <c r="AB1037">
        <f>VLOOKUP(I1037,Weather!F:K,5,)</f>
        <v>1015</v>
      </c>
      <c r="AC1037">
        <f>VLOOKUP(I1037,Weather!F:K,6,)</f>
        <v>5</v>
      </c>
    </row>
    <row r="1038" spans="1:29" x14ac:dyDescent="0.25">
      <c r="A1038" t="s">
        <v>7</v>
      </c>
      <c r="B1038" t="s">
        <v>5</v>
      </c>
      <c r="C1038" s="1">
        <v>42066.556944444441</v>
      </c>
      <c r="D1038" s="3">
        <f t="shared" si="128"/>
        <v>2015</v>
      </c>
      <c r="E1038" s="3">
        <f t="shared" si="131"/>
        <v>3</v>
      </c>
      <c r="F1038" s="3">
        <f t="shared" si="132"/>
        <v>13</v>
      </c>
      <c r="G1038" s="3">
        <f t="shared" si="133"/>
        <v>3</v>
      </c>
      <c r="H1038" s="3" t="str">
        <f t="shared" si="134"/>
        <v>2015313</v>
      </c>
      <c r="I1038" s="3" t="str">
        <f t="shared" si="135"/>
        <v>20153133</v>
      </c>
      <c r="J1038">
        <v>10</v>
      </c>
      <c r="K1038">
        <v>6</v>
      </c>
      <c r="L1038" t="str">
        <f>VLOOKUP(C1038,List!$A$2:$C$2089,3,)</f>
        <v>Elm Park</v>
      </c>
      <c r="M1038" t="str">
        <f>VLOOKUP(C1038,List!$A$2:$C$2089,2,)</f>
        <v>District</v>
      </c>
      <c r="N1038" t="str">
        <f t="shared" si="129"/>
        <v>Elm Park|District</v>
      </c>
      <c r="O1038">
        <f>VLOOKUP(N1038,Depth!$A$2:$F$427,3,)</f>
        <v>18</v>
      </c>
      <c r="P1038">
        <f>VLOOKUP(N1038,Depth!$A$2:$F$427,5,)</f>
        <v>112.2</v>
      </c>
      <c r="Q1038">
        <f>VLOOKUP(N1038,Depth!$A$2:$F$427,6,)</f>
        <v>5.7</v>
      </c>
      <c r="R1038">
        <f>VLOOKUP(L1038,longitude_latitude!C:J,7,)</f>
        <v>0.200311564</v>
      </c>
      <c r="S1038">
        <f>VLOOKUP(L1038,longitude_latitude!C:J,8,)</f>
        <v>51.54920911</v>
      </c>
      <c r="T1038">
        <f t="shared" si="130"/>
        <v>10.325902699787148</v>
      </c>
      <c r="U1038">
        <f>VLOOKUP(M1038,LINE!$A$2:$B$13,2,)</f>
        <v>5</v>
      </c>
      <c r="V1038">
        <f>VLOOKUP(L1038,Entry_exit!B:P,4,)</f>
        <v>5161</v>
      </c>
      <c r="W1038">
        <f>2020 - VLOOKUP(L1038, age!$A:$D,4,)</f>
        <v>85</v>
      </c>
      <c r="X1038">
        <f>VLOOKUP(H1038,'air-quality-london-time-of-day'!E:G,3,FALSE)</f>
        <v>18.399999999999999</v>
      </c>
      <c r="Y1038">
        <f>VLOOKUP(I1038,Weather!F:K,2,)</f>
        <v>8.698924731182851</v>
      </c>
      <c r="Z1038">
        <f>VLOOKUP(I1038,Weather!F:K,3,)</f>
        <v>0.19</v>
      </c>
      <c r="AA1038">
        <f>VLOOKUP(I1038,Weather!F:K,4,)</f>
        <v>0.54</v>
      </c>
      <c r="AB1038">
        <f>VLOOKUP(I1038,Weather!F:K,5,)</f>
        <v>1015</v>
      </c>
      <c r="AC1038">
        <f>VLOOKUP(I1038,Weather!F:K,6,)</f>
        <v>5</v>
      </c>
    </row>
    <row r="1039" spans="1:29" x14ac:dyDescent="0.25">
      <c r="A1039" t="s">
        <v>7</v>
      </c>
      <c r="B1039" t="s">
        <v>5</v>
      </c>
      <c r="C1039" s="1">
        <v>42066.557638888888</v>
      </c>
      <c r="D1039" s="3">
        <f t="shared" si="128"/>
        <v>2015</v>
      </c>
      <c r="E1039" s="3">
        <f t="shared" si="131"/>
        <v>3</v>
      </c>
      <c r="F1039" s="3">
        <f t="shared" si="132"/>
        <v>13</v>
      </c>
      <c r="G1039" s="3">
        <f t="shared" si="133"/>
        <v>3</v>
      </c>
      <c r="H1039" s="3" t="str">
        <f t="shared" si="134"/>
        <v>2015313</v>
      </c>
      <c r="I1039" s="3" t="str">
        <f t="shared" si="135"/>
        <v>20153133</v>
      </c>
      <c r="J1039">
        <v>10</v>
      </c>
      <c r="K1039">
        <v>6</v>
      </c>
      <c r="L1039" t="str">
        <f>VLOOKUP(C1039,List!$A$2:$C$2089,3,)</f>
        <v>Elm Park</v>
      </c>
      <c r="M1039" t="str">
        <f>VLOOKUP(C1039,List!$A$2:$C$2089,2,)</f>
        <v>District</v>
      </c>
      <c r="N1039" t="str">
        <f t="shared" si="129"/>
        <v>Elm Park|District</v>
      </c>
      <c r="O1039">
        <f>VLOOKUP(N1039,Depth!$A$2:$F$427,3,)</f>
        <v>18</v>
      </c>
      <c r="P1039">
        <f>VLOOKUP(N1039,Depth!$A$2:$F$427,5,)</f>
        <v>112.2</v>
      </c>
      <c r="Q1039">
        <f>VLOOKUP(N1039,Depth!$A$2:$F$427,6,)</f>
        <v>5.7</v>
      </c>
      <c r="R1039">
        <f>VLOOKUP(L1039,longitude_latitude!C:J,7,)</f>
        <v>0.200311564</v>
      </c>
      <c r="S1039">
        <f>VLOOKUP(L1039,longitude_latitude!C:J,8,)</f>
        <v>51.54920911</v>
      </c>
      <c r="T1039">
        <f t="shared" si="130"/>
        <v>10.325902699787148</v>
      </c>
      <c r="U1039">
        <f>VLOOKUP(M1039,LINE!$A$2:$B$13,2,)</f>
        <v>5</v>
      </c>
      <c r="V1039">
        <f>VLOOKUP(L1039,Entry_exit!B:P,4,)</f>
        <v>5161</v>
      </c>
      <c r="W1039">
        <f>2020 - VLOOKUP(L1039, age!$A:$D,4,)</f>
        <v>85</v>
      </c>
      <c r="X1039">
        <f>VLOOKUP(H1039,'air-quality-london-time-of-day'!E:G,3,FALSE)</f>
        <v>18.399999999999999</v>
      </c>
      <c r="Y1039">
        <f>VLOOKUP(I1039,Weather!F:K,2,)</f>
        <v>8.698924731182851</v>
      </c>
      <c r="Z1039">
        <f>VLOOKUP(I1039,Weather!F:K,3,)</f>
        <v>0.19</v>
      </c>
      <c r="AA1039">
        <f>VLOOKUP(I1039,Weather!F:K,4,)</f>
        <v>0.54</v>
      </c>
      <c r="AB1039">
        <f>VLOOKUP(I1039,Weather!F:K,5,)</f>
        <v>1015</v>
      </c>
      <c r="AC1039">
        <f>VLOOKUP(I1039,Weather!F:K,6,)</f>
        <v>5</v>
      </c>
    </row>
    <row r="1040" spans="1:29" x14ac:dyDescent="0.25">
      <c r="A1040" t="s">
        <v>7</v>
      </c>
      <c r="B1040" t="s">
        <v>5</v>
      </c>
      <c r="C1040" s="1">
        <v>42066.558333333334</v>
      </c>
      <c r="D1040" s="3">
        <f t="shared" si="128"/>
        <v>2015</v>
      </c>
      <c r="E1040" s="3">
        <f t="shared" si="131"/>
        <v>3</v>
      </c>
      <c r="F1040" s="3">
        <f t="shared" si="132"/>
        <v>13</v>
      </c>
      <c r="G1040" s="3">
        <f t="shared" si="133"/>
        <v>3</v>
      </c>
      <c r="H1040" s="3" t="str">
        <f t="shared" si="134"/>
        <v>2015313</v>
      </c>
      <c r="I1040" s="3" t="str">
        <f t="shared" si="135"/>
        <v>20153133</v>
      </c>
      <c r="J1040">
        <v>9</v>
      </c>
      <c r="K1040">
        <v>5.4</v>
      </c>
      <c r="L1040" t="str">
        <f>VLOOKUP(C1040,List!$A$2:$C$2089,3,)</f>
        <v>Hornchurch</v>
      </c>
      <c r="M1040" t="str">
        <f>VLOOKUP(C1040,List!$A$2:$C$2089,2,)</f>
        <v>District</v>
      </c>
      <c r="N1040" t="str">
        <f t="shared" si="129"/>
        <v>Hornchurch|District</v>
      </c>
      <c r="O1040">
        <f>VLOOKUP(N1040,Depth!$A$2:$F$427,3,)</f>
        <v>24</v>
      </c>
      <c r="P1040">
        <f>VLOOKUP(N1040,Depth!$A$2:$F$427,5,)</f>
        <v>118.2</v>
      </c>
      <c r="Q1040">
        <f>VLOOKUP(N1040,Depth!$A$2:$F$427,6,)</f>
        <v>5.8</v>
      </c>
      <c r="R1040">
        <f>VLOOKUP(L1040,longitude_latitude!C:J,7,)</f>
        <v>0.22075470699999999</v>
      </c>
      <c r="S1040">
        <f>VLOOKUP(L1040,longitude_latitude!C:J,8,)</f>
        <v>51.553538349999997</v>
      </c>
      <c r="T1040">
        <f t="shared" si="130"/>
        <v>11.380686253267513</v>
      </c>
      <c r="U1040">
        <f>VLOOKUP(M1040,LINE!$A$2:$B$13,2,)</f>
        <v>5</v>
      </c>
      <c r="V1040">
        <f>VLOOKUP(L1040,Entry_exit!B:P,4,)</f>
        <v>3567</v>
      </c>
      <c r="W1040">
        <f>2020 - VLOOKUP(L1040, age!$A:$D,4,)</f>
        <v>118</v>
      </c>
      <c r="X1040">
        <f>VLOOKUP(H1040,'air-quality-london-time-of-day'!E:G,3,FALSE)</f>
        <v>18.399999999999999</v>
      </c>
      <c r="Y1040">
        <f>VLOOKUP(I1040,Weather!F:K,2,)</f>
        <v>8.698924731182851</v>
      </c>
      <c r="Z1040">
        <f>VLOOKUP(I1040,Weather!F:K,3,)</f>
        <v>0.19</v>
      </c>
      <c r="AA1040">
        <f>VLOOKUP(I1040,Weather!F:K,4,)</f>
        <v>0.54</v>
      </c>
      <c r="AB1040">
        <f>VLOOKUP(I1040,Weather!F:K,5,)</f>
        <v>1015</v>
      </c>
      <c r="AC1040">
        <f>VLOOKUP(I1040,Weather!F:K,6,)</f>
        <v>5</v>
      </c>
    </row>
    <row r="1041" spans="1:29" x14ac:dyDescent="0.25">
      <c r="A1041" t="s">
        <v>7</v>
      </c>
      <c r="B1041" t="s">
        <v>5</v>
      </c>
      <c r="C1041" s="1">
        <v>42066.559027777781</v>
      </c>
      <c r="D1041" s="3">
        <f t="shared" si="128"/>
        <v>2015</v>
      </c>
      <c r="E1041" s="3">
        <f t="shared" si="131"/>
        <v>3</v>
      </c>
      <c r="F1041" s="3">
        <f t="shared" si="132"/>
        <v>13</v>
      </c>
      <c r="G1041" s="3">
        <f t="shared" si="133"/>
        <v>3</v>
      </c>
      <c r="H1041" s="3" t="str">
        <f t="shared" si="134"/>
        <v>2015313</v>
      </c>
      <c r="I1041" s="3" t="str">
        <f t="shared" si="135"/>
        <v>20153133</v>
      </c>
      <c r="J1041">
        <v>11</v>
      </c>
      <c r="K1041">
        <v>6.6</v>
      </c>
      <c r="L1041" t="str">
        <f>VLOOKUP(C1041,List!$A$2:$C$2089,3,)</f>
        <v>Hornchurch</v>
      </c>
      <c r="M1041" t="str">
        <f>VLOOKUP(C1041,List!$A$2:$C$2089,2,)</f>
        <v>District</v>
      </c>
      <c r="N1041" t="str">
        <f t="shared" si="129"/>
        <v>Hornchurch|District</v>
      </c>
      <c r="O1041">
        <f>VLOOKUP(N1041,Depth!$A$2:$F$427,3,)</f>
        <v>24</v>
      </c>
      <c r="P1041">
        <f>VLOOKUP(N1041,Depth!$A$2:$F$427,5,)</f>
        <v>118.2</v>
      </c>
      <c r="Q1041">
        <f>VLOOKUP(N1041,Depth!$A$2:$F$427,6,)</f>
        <v>5.8</v>
      </c>
      <c r="R1041">
        <f>VLOOKUP(L1041,longitude_latitude!C:J,7,)</f>
        <v>0.22075470699999999</v>
      </c>
      <c r="S1041">
        <f>VLOOKUP(L1041,longitude_latitude!C:J,8,)</f>
        <v>51.553538349999997</v>
      </c>
      <c r="T1041">
        <f t="shared" si="130"/>
        <v>11.380686253267513</v>
      </c>
      <c r="U1041">
        <f>VLOOKUP(M1041,LINE!$A$2:$B$13,2,)</f>
        <v>5</v>
      </c>
      <c r="V1041">
        <f>VLOOKUP(L1041,Entry_exit!B:P,4,)</f>
        <v>3567</v>
      </c>
      <c r="W1041">
        <f>2020 - VLOOKUP(L1041, age!$A:$D,4,)</f>
        <v>118</v>
      </c>
      <c r="X1041">
        <f>VLOOKUP(H1041,'air-quality-london-time-of-day'!E:G,3,FALSE)</f>
        <v>18.399999999999999</v>
      </c>
      <c r="Y1041">
        <f>VLOOKUP(I1041,Weather!F:K,2,)</f>
        <v>8.698924731182851</v>
      </c>
      <c r="Z1041">
        <f>VLOOKUP(I1041,Weather!F:K,3,)</f>
        <v>0.19</v>
      </c>
      <c r="AA1041">
        <f>VLOOKUP(I1041,Weather!F:K,4,)</f>
        <v>0.54</v>
      </c>
      <c r="AB1041">
        <f>VLOOKUP(I1041,Weather!F:K,5,)</f>
        <v>1015</v>
      </c>
      <c r="AC1041">
        <f>VLOOKUP(I1041,Weather!F:K,6,)</f>
        <v>5</v>
      </c>
    </row>
    <row r="1042" spans="1:29" x14ac:dyDescent="0.25">
      <c r="A1042" t="s">
        <v>7</v>
      </c>
      <c r="B1042" t="s">
        <v>5</v>
      </c>
      <c r="C1042" s="1">
        <v>42066.55972222222</v>
      </c>
      <c r="D1042" s="3">
        <f t="shared" si="128"/>
        <v>2015</v>
      </c>
      <c r="E1042" s="3">
        <f t="shared" si="131"/>
        <v>3</v>
      </c>
      <c r="F1042" s="3">
        <f t="shared" si="132"/>
        <v>13</v>
      </c>
      <c r="G1042" s="3">
        <f t="shared" si="133"/>
        <v>3</v>
      </c>
      <c r="H1042" s="3" t="str">
        <f t="shared" si="134"/>
        <v>2015313</v>
      </c>
      <c r="I1042" s="3" t="str">
        <f t="shared" si="135"/>
        <v>20153133</v>
      </c>
      <c r="J1042">
        <v>12</v>
      </c>
      <c r="K1042">
        <v>7.2</v>
      </c>
      <c r="L1042" t="str">
        <f>VLOOKUP(C1042,List!$A$2:$C$2089,3,)</f>
        <v>Upminster Bridge</v>
      </c>
      <c r="M1042" t="str">
        <f>VLOOKUP(C1042,List!$A$2:$C$2089,2,)</f>
        <v>District</v>
      </c>
      <c r="N1042" t="str">
        <f t="shared" si="129"/>
        <v>Upminster Bridge|District</v>
      </c>
      <c r="O1042">
        <f>VLOOKUP(N1042,Depth!$A$2:$F$427,3,)</f>
        <v>15</v>
      </c>
      <c r="P1042">
        <f>VLOOKUP(N1042,Depth!$A$2:$F$427,5,)</f>
        <v>119.3</v>
      </c>
      <c r="Q1042">
        <f>VLOOKUP(N1042,Depth!$A$2:$F$427,6,)</f>
        <v>-4.3</v>
      </c>
      <c r="R1042">
        <f>VLOOKUP(L1042,longitude_latitude!C:J,7,)</f>
        <v>0.23747663499999999</v>
      </c>
      <c r="S1042">
        <f>VLOOKUP(L1042,longitude_latitude!C:J,8,)</f>
        <v>51.557985690000002</v>
      </c>
      <c r="T1042">
        <f t="shared" si="130"/>
        <v>12.243816949039353</v>
      </c>
      <c r="U1042">
        <f>VLOOKUP(M1042,LINE!$A$2:$B$13,2,)</f>
        <v>5</v>
      </c>
      <c r="V1042">
        <f>VLOOKUP(L1042,Entry_exit!B:P,4,)</f>
        <v>2109</v>
      </c>
      <c r="W1042">
        <f>2020 - VLOOKUP(L1042, age!$A:$D,4,)</f>
        <v>86</v>
      </c>
      <c r="X1042">
        <f>VLOOKUP(H1042,'air-quality-london-time-of-day'!E:G,3,FALSE)</f>
        <v>18.399999999999999</v>
      </c>
      <c r="Y1042">
        <f>VLOOKUP(I1042,Weather!F:K,2,)</f>
        <v>8.698924731182851</v>
      </c>
      <c r="Z1042">
        <f>VLOOKUP(I1042,Weather!F:K,3,)</f>
        <v>0.19</v>
      </c>
      <c r="AA1042">
        <f>VLOOKUP(I1042,Weather!F:K,4,)</f>
        <v>0.54</v>
      </c>
      <c r="AB1042">
        <f>VLOOKUP(I1042,Weather!F:K,5,)</f>
        <v>1015</v>
      </c>
      <c r="AC1042">
        <f>VLOOKUP(I1042,Weather!F:K,6,)</f>
        <v>5</v>
      </c>
    </row>
    <row r="1043" spans="1:29" x14ac:dyDescent="0.25">
      <c r="A1043" t="s">
        <v>7</v>
      </c>
      <c r="B1043" t="s">
        <v>5</v>
      </c>
      <c r="C1043" s="1">
        <v>42066.560416666667</v>
      </c>
      <c r="D1043" s="3">
        <f t="shared" si="128"/>
        <v>2015</v>
      </c>
      <c r="E1043" s="3">
        <f t="shared" si="131"/>
        <v>3</v>
      </c>
      <c r="F1043" s="3">
        <f t="shared" si="132"/>
        <v>13</v>
      </c>
      <c r="G1043" s="3">
        <f t="shared" si="133"/>
        <v>3</v>
      </c>
      <c r="H1043" s="3" t="str">
        <f t="shared" si="134"/>
        <v>2015313</v>
      </c>
      <c r="I1043" s="3" t="str">
        <f t="shared" si="135"/>
        <v>20153133</v>
      </c>
      <c r="J1043">
        <v>12</v>
      </c>
      <c r="K1043">
        <v>7.2</v>
      </c>
      <c r="L1043" t="str">
        <f>VLOOKUP(C1043,List!$A$2:$C$2089,3,)</f>
        <v>Upminster Bridge</v>
      </c>
      <c r="M1043" t="str">
        <f>VLOOKUP(C1043,List!$A$2:$C$2089,2,)</f>
        <v>District</v>
      </c>
      <c r="N1043" t="str">
        <f t="shared" si="129"/>
        <v>Upminster Bridge|District</v>
      </c>
      <c r="O1043">
        <f>VLOOKUP(N1043,Depth!$A$2:$F$427,3,)</f>
        <v>15</v>
      </c>
      <c r="P1043">
        <f>VLOOKUP(N1043,Depth!$A$2:$F$427,5,)</f>
        <v>119.3</v>
      </c>
      <c r="Q1043">
        <f>VLOOKUP(N1043,Depth!$A$2:$F$427,6,)</f>
        <v>-4.3</v>
      </c>
      <c r="R1043">
        <f>VLOOKUP(L1043,longitude_latitude!C:J,7,)</f>
        <v>0.23747663499999999</v>
      </c>
      <c r="S1043">
        <f>VLOOKUP(L1043,longitude_latitude!C:J,8,)</f>
        <v>51.557985690000002</v>
      </c>
      <c r="T1043">
        <f t="shared" si="130"/>
        <v>12.243816949039353</v>
      </c>
      <c r="U1043">
        <f>VLOOKUP(M1043,LINE!$A$2:$B$13,2,)</f>
        <v>5</v>
      </c>
      <c r="V1043">
        <f>VLOOKUP(L1043,Entry_exit!B:P,4,)</f>
        <v>2109</v>
      </c>
      <c r="W1043">
        <f>2020 - VLOOKUP(L1043, age!$A:$D,4,)</f>
        <v>86</v>
      </c>
      <c r="X1043">
        <f>VLOOKUP(H1043,'air-quality-london-time-of-day'!E:G,3,FALSE)</f>
        <v>18.399999999999999</v>
      </c>
      <c r="Y1043">
        <f>VLOOKUP(I1043,Weather!F:K,2,)</f>
        <v>8.698924731182851</v>
      </c>
      <c r="Z1043">
        <f>VLOOKUP(I1043,Weather!F:K,3,)</f>
        <v>0.19</v>
      </c>
      <c r="AA1043">
        <f>VLOOKUP(I1043,Weather!F:K,4,)</f>
        <v>0.54</v>
      </c>
      <c r="AB1043">
        <f>VLOOKUP(I1043,Weather!F:K,5,)</f>
        <v>1015</v>
      </c>
      <c r="AC1043">
        <f>VLOOKUP(I1043,Weather!F:K,6,)</f>
        <v>5</v>
      </c>
    </row>
    <row r="1044" spans="1:29" x14ac:dyDescent="0.25">
      <c r="A1044" t="s">
        <v>7</v>
      </c>
      <c r="B1044" t="s">
        <v>5</v>
      </c>
      <c r="C1044" s="1">
        <v>42066.561111111114</v>
      </c>
      <c r="D1044" s="3">
        <f t="shared" si="128"/>
        <v>2015</v>
      </c>
      <c r="E1044" s="3">
        <f t="shared" si="131"/>
        <v>3</v>
      </c>
      <c r="F1044" s="3">
        <f t="shared" si="132"/>
        <v>13</v>
      </c>
      <c r="G1044" s="3">
        <f t="shared" si="133"/>
        <v>3</v>
      </c>
      <c r="H1044" s="3" t="str">
        <f t="shared" si="134"/>
        <v>2015313</v>
      </c>
      <c r="I1044" s="3" t="str">
        <f t="shared" si="135"/>
        <v>20153133</v>
      </c>
      <c r="J1044">
        <v>10</v>
      </c>
      <c r="K1044">
        <v>6</v>
      </c>
      <c r="L1044" t="str">
        <f>VLOOKUP(C1044,List!$A$2:$C$2089,3,)</f>
        <v>Upminster Bridge</v>
      </c>
      <c r="M1044" t="str">
        <f>VLOOKUP(C1044,List!$A$2:$C$2089,2,)</f>
        <v>District</v>
      </c>
      <c r="N1044" t="str">
        <f t="shared" si="129"/>
        <v>Upminster Bridge|District</v>
      </c>
      <c r="O1044">
        <f>VLOOKUP(N1044,Depth!$A$2:$F$427,3,)</f>
        <v>15</v>
      </c>
      <c r="P1044">
        <f>VLOOKUP(N1044,Depth!$A$2:$F$427,5,)</f>
        <v>119.3</v>
      </c>
      <c r="Q1044">
        <f>VLOOKUP(N1044,Depth!$A$2:$F$427,6,)</f>
        <v>-4.3</v>
      </c>
      <c r="R1044">
        <f>VLOOKUP(L1044,longitude_latitude!C:J,7,)</f>
        <v>0.23747663499999999</v>
      </c>
      <c r="S1044">
        <f>VLOOKUP(L1044,longitude_latitude!C:J,8,)</f>
        <v>51.557985690000002</v>
      </c>
      <c r="T1044">
        <f t="shared" si="130"/>
        <v>12.243816949039353</v>
      </c>
      <c r="U1044">
        <f>VLOOKUP(M1044,LINE!$A$2:$B$13,2,)</f>
        <v>5</v>
      </c>
      <c r="V1044">
        <f>VLOOKUP(L1044,Entry_exit!B:P,4,)</f>
        <v>2109</v>
      </c>
      <c r="W1044">
        <f>2020 - VLOOKUP(L1044, age!$A:$D,4,)</f>
        <v>86</v>
      </c>
      <c r="X1044">
        <f>VLOOKUP(H1044,'air-quality-london-time-of-day'!E:G,3,FALSE)</f>
        <v>18.399999999999999</v>
      </c>
      <c r="Y1044">
        <f>VLOOKUP(I1044,Weather!F:K,2,)</f>
        <v>8.698924731182851</v>
      </c>
      <c r="Z1044">
        <f>VLOOKUP(I1044,Weather!F:K,3,)</f>
        <v>0.19</v>
      </c>
      <c r="AA1044">
        <f>VLOOKUP(I1044,Weather!F:K,4,)</f>
        <v>0.54</v>
      </c>
      <c r="AB1044">
        <f>VLOOKUP(I1044,Weather!F:K,5,)</f>
        <v>1015</v>
      </c>
      <c r="AC1044">
        <f>VLOOKUP(I1044,Weather!F:K,6,)</f>
        <v>5</v>
      </c>
    </row>
    <row r="1045" spans="1:29" x14ac:dyDescent="0.25">
      <c r="A1045" t="s">
        <v>7</v>
      </c>
      <c r="B1045" t="s">
        <v>5</v>
      </c>
      <c r="C1045" s="1">
        <v>42066.561805555553</v>
      </c>
      <c r="D1045" s="3">
        <f t="shared" si="128"/>
        <v>2015</v>
      </c>
      <c r="E1045" s="3">
        <f t="shared" si="131"/>
        <v>3</v>
      </c>
      <c r="F1045" s="3">
        <f t="shared" si="132"/>
        <v>13</v>
      </c>
      <c r="G1045" s="3">
        <f t="shared" si="133"/>
        <v>3</v>
      </c>
      <c r="H1045" s="3" t="str">
        <f t="shared" si="134"/>
        <v>2015313</v>
      </c>
      <c r="I1045" s="3" t="str">
        <f t="shared" si="135"/>
        <v>20153133</v>
      </c>
      <c r="J1045">
        <v>8</v>
      </c>
      <c r="K1045">
        <v>4.8</v>
      </c>
      <c r="L1045" t="str">
        <f>VLOOKUP(C1045,List!$A$2:$C$2089,3,)</f>
        <v>Upminster</v>
      </c>
      <c r="M1045" t="str">
        <f>VLOOKUP(C1045,List!$A$2:$C$2089,2,)</f>
        <v>District</v>
      </c>
      <c r="N1045" t="str">
        <f t="shared" si="129"/>
        <v>Upminster|District</v>
      </c>
      <c r="O1045">
        <f>VLOOKUP(N1045,Depth!$A$2:$F$427,3,)</f>
        <v>28</v>
      </c>
      <c r="P1045">
        <f>VLOOKUP(N1045,Depth!$A$2:$F$427,5,)</f>
        <v>119.2</v>
      </c>
      <c r="Q1045">
        <f>VLOOKUP(N1045,Depth!$A$2:$F$427,6,)</f>
        <v>8.8000000000000007</v>
      </c>
      <c r="R1045">
        <f>VLOOKUP(L1045,longitude_latitude!C:J,7,)</f>
        <v>0.25276723499999998</v>
      </c>
      <c r="S1045">
        <f>VLOOKUP(L1045,longitude_latitude!C:J,8,)</f>
        <v>51.558577110000002</v>
      </c>
      <c r="T1045">
        <f t="shared" si="130"/>
        <v>13.032318976628989</v>
      </c>
      <c r="U1045">
        <f>VLOOKUP(M1045,LINE!$A$2:$B$13,2,)</f>
        <v>5</v>
      </c>
      <c r="V1045">
        <f>VLOOKUP(L1045,Entry_exit!B:P,4,)</f>
        <v>8280</v>
      </c>
      <c r="W1045">
        <f>2020 - VLOOKUP(L1045, age!$A:$D,4,)</f>
        <v>118</v>
      </c>
      <c r="X1045">
        <f>VLOOKUP(H1045,'air-quality-london-time-of-day'!E:G,3,FALSE)</f>
        <v>18.399999999999999</v>
      </c>
      <c r="Y1045">
        <f>VLOOKUP(I1045,Weather!F:K,2,)</f>
        <v>8.698924731182851</v>
      </c>
      <c r="Z1045">
        <f>VLOOKUP(I1045,Weather!F:K,3,)</f>
        <v>0.19</v>
      </c>
      <c r="AA1045">
        <f>VLOOKUP(I1045,Weather!F:K,4,)</f>
        <v>0.54</v>
      </c>
      <c r="AB1045">
        <f>VLOOKUP(I1045,Weather!F:K,5,)</f>
        <v>1015</v>
      </c>
      <c r="AC1045">
        <f>VLOOKUP(I1045,Weather!F:K,6,)</f>
        <v>5</v>
      </c>
    </row>
    <row r="1046" spans="1:29" x14ac:dyDescent="0.25">
      <c r="A1046" t="s">
        <v>7</v>
      </c>
      <c r="B1046" t="s">
        <v>5</v>
      </c>
      <c r="C1046" s="1">
        <v>42080.401388888888</v>
      </c>
      <c r="D1046" s="3">
        <f t="shared" si="128"/>
        <v>2015</v>
      </c>
      <c r="E1046" s="3">
        <f t="shared" si="131"/>
        <v>3</v>
      </c>
      <c r="F1046" s="3">
        <f t="shared" si="132"/>
        <v>9</v>
      </c>
      <c r="G1046" s="3">
        <f t="shared" si="133"/>
        <v>17</v>
      </c>
      <c r="H1046" s="3" t="str">
        <f t="shared" si="134"/>
        <v>201539</v>
      </c>
      <c r="I1046" s="3" t="str">
        <f t="shared" si="135"/>
        <v>20153917</v>
      </c>
      <c r="J1046">
        <v>98</v>
      </c>
      <c r="K1046">
        <v>58.8</v>
      </c>
      <c r="L1046" t="str">
        <f>VLOOKUP(C1046,List!$A$2:$C$2089,3,)</f>
        <v>Acton Town</v>
      </c>
      <c r="M1046" t="str">
        <f>VLOOKUP(C1046,List!$A$2:$C$2089,2,)</f>
        <v>Piccadilly</v>
      </c>
      <c r="N1046" t="str">
        <f t="shared" si="129"/>
        <v>Acton Town|Piccadilly</v>
      </c>
      <c r="O1046">
        <f>VLOOKUP(N1046,Depth!$A$2:$F$427,3,)</f>
        <v>21</v>
      </c>
      <c r="P1046">
        <f>VLOOKUP(N1046,Depth!$A$2:$F$427,5,)</f>
        <v>115.5</v>
      </c>
      <c r="Q1046">
        <f>VLOOKUP(N1046,Depth!$A$2:$F$427,6,)</f>
        <v>5.5</v>
      </c>
      <c r="R1046">
        <f>VLOOKUP(L1046,longitude_latitude!C:J,7,)</f>
        <v>-0.27843282400000002</v>
      </c>
      <c r="S1046">
        <f>VLOOKUP(L1046,longitude_latitude!C:J,8,)</f>
        <v>51.502137019999999</v>
      </c>
      <c r="T1046">
        <f t="shared" si="130"/>
        <v>-14.339885452513546</v>
      </c>
      <c r="U1046">
        <f>VLOOKUP(M1046,LINE!$A$2:$B$13,2,)</f>
        <v>10</v>
      </c>
      <c r="V1046">
        <f>VLOOKUP(L1046,Entry_exit!B:P,4,)</f>
        <v>9861</v>
      </c>
      <c r="W1046">
        <f>2020 - VLOOKUP(L1046, age!$A:$D,4,)</f>
        <v>141</v>
      </c>
      <c r="X1046">
        <f>VLOOKUP(H1046,'air-quality-london-time-of-day'!E:G,3,FALSE)</f>
        <v>20.2</v>
      </c>
      <c r="Y1046">
        <f>VLOOKUP(I1046,Weather!F:K,2,)</f>
        <v>8</v>
      </c>
      <c r="Z1046">
        <f>VLOOKUP(I1046,Weather!F:K,3,)</f>
        <v>1.3</v>
      </c>
      <c r="AA1046">
        <f>VLOOKUP(I1046,Weather!F:K,4,)</f>
        <v>0.79</v>
      </c>
      <c r="AB1046">
        <f>VLOOKUP(I1046,Weather!F:K,5,)</f>
        <v>1025</v>
      </c>
      <c r="AC1046">
        <f>VLOOKUP(I1046,Weather!F:K,6,)</f>
        <v>0</v>
      </c>
    </row>
    <row r="1047" spans="1:29" x14ac:dyDescent="0.25">
      <c r="A1047" t="s">
        <v>7</v>
      </c>
      <c r="B1047" t="s">
        <v>5</v>
      </c>
      <c r="C1047" s="1">
        <v>42080.402083333334</v>
      </c>
      <c r="D1047" s="3">
        <f t="shared" si="128"/>
        <v>2015</v>
      </c>
      <c r="E1047" s="3">
        <f t="shared" si="131"/>
        <v>3</v>
      </c>
      <c r="F1047" s="3">
        <f t="shared" si="132"/>
        <v>9</v>
      </c>
      <c r="G1047" s="3">
        <f t="shared" si="133"/>
        <v>17</v>
      </c>
      <c r="H1047" s="3" t="str">
        <f t="shared" si="134"/>
        <v>201539</v>
      </c>
      <c r="I1047" s="3" t="str">
        <f t="shared" si="135"/>
        <v>20153917</v>
      </c>
      <c r="J1047">
        <v>98</v>
      </c>
      <c r="K1047">
        <v>58.8</v>
      </c>
      <c r="L1047" t="str">
        <f>VLOOKUP(C1047,List!$A$2:$C$2089,3,)</f>
        <v>South Ealing</v>
      </c>
      <c r="M1047" t="str">
        <f>VLOOKUP(C1047,List!$A$2:$C$2089,2,)</f>
        <v>Piccadilly</v>
      </c>
      <c r="N1047" t="str">
        <f t="shared" si="129"/>
        <v>South Ealing|Piccadilly</v>
      </c>
      <c r="O1047">
        <f>VLOOKUP(N1047,Depth!$A$2:$F$427,3,)</f>
        <v>24</v>
      </c>
      <c r="P1047">
        <f>VLOOKUP(N1047,Depth!$A$2:$F$427,5,)</f>
        <v>120.3</v>
      </c>
      <c r="Q1047">
        <f>VLOOKUP(N1047,Depth!$A$2:$F$427,6,)</f>
        <v>3.7</v>
      </c>
      <c r="R1047">
        <f>VLOOKUP(L1047,longitude_latitude!C:J,7,)</f>
        <v>-0.30591951899999997</v>
      </c>
      <c r="S1047">
        <f>VLOOKUP(L1047,longitude_latitude!C:J,8,)</f>
        <v>51.500391360000002</v>
      </c>
      <c r="T1047">
        <f t="shared" si="130"/>
        <v>-15.754974953162955</v>
      </c>
      <c r="U1047">
        <f>VLOOKUP(M1047,LINE!$A$2:$B$13,2,)</f>
        <v>10</v>
      </c>
      <c r="V1047">
        <f>VLOOKUP(L1047,Entry_exit!B:P,4,)</f>
        <v>5837</v>
      </c>
      <c r="W1047">
        <f>2020 - VLOOKUP(L1047, age!$A:$D,4,)</f>
        <v>137</v>
      </c>
      <c r="X1047">
        <f>VLOOKUP(H1047,'air-quality-london-time-of-day'!E:G,3,FALSE)</f>
        <v>20.2</v>
      </c>
      <c r="Y1047">
        <f>VLOOKUP(I1047,Weather!F:K,2,)</f>
        <v>8</v>
      </c>
      <c r="Z1047">
        <f>VLOOKUP(I1047,Weather!F:K,3,)</f>
        <v>1.3</v>
      </c>
      <c r="AA1047">
        <f>VLOOKUP(I1047,Weather!F:K,4,)</f>
        <v>0.79</v>
      </c>
      <c r="AB1047">
        <f>VLOOKUP(I1047,Weather!F:K,5,)</f>
        <v>1025</v>
      </c>
      <c r="AC1047">
        <f>VLOOKUP(I1047,Weather!F:K,6,)</f>
        <v>0</v>
      </c>
    </row>
    <row r="1048" spans="1:29" x14ac:dyDescent="0.25">
      <c r="A1048" t="s">
        <v>7</v>
      </c>
      <c r="B1048" t="s">
        <v>5</v>
      </c>
      <c r="C1048" s="1">
        <v>42080.402777777781</v>
      </c>
      <c r="D1048" s="3">
        <f t="shared" si="128"/>
        <v>2015</v>
      </c>
      <c r="E1048" s="3">
        <f t="shared" si="131"/>
        <v>3</v>
      </c>
      <c r="F1048" s="3">
        <f t="shared" si="132"/>
        <v>9</v>
      </c>
      <c r="G1048" s="3">
        <f t="shared" si="133"/>
        <v>17</v>
      </c>
      <c r="H1048" s="3" t="str">
        <f t="shared" si="134"/>
        <v>201539</v>
      </c>
      <c r="I1048" s="3" t="str">
        <f t="shared" si="135"/>
        <v>20153917</v>
      </c>
      <c r="J1048">
        <v>110</v>
      </c>
      <c r="K1048">
        <v>66</v>
      </c>
      <c r="L1048" t="str">
        <f>VLOOKUP(C1048,List!$A$2:$C$2089,3,)</f>
        <v>South Ealing</v>
      </c>
      <c r="M1048" t="str">
        <f>VLOOKUP(C1048,List!$A$2:$C$2089,2,)</f>
        <v>Piccadilly</v>
      </c>
      <c r="N1048" t="str">
        <f t="shared" si="129"/>
        <v>South Ealing|Piccadilly</v>
      </c>
      <c r="O1048">
        <f>VLOOKUP(N1048,Depth!$A$2:$F$427,3,)</f>
        <v>24</v>
      </c>
      <c r="P1048">
        <f>VLOOKUP(N1048,Depth!$A$2:$F$427,5,)</f>
        <v>120.3</v>
      </c>
      <c r="Q1048">
        <f>VLOOKUP(N1048,Depth!$A$2:$F$427,6,)</f>
        <v>3.7</v>
      </c>
      <c r="R1048">
        <f>VLOOKUP(L1048,longitude_latitude!C:J,7,)</f>
        <v>-0.30591951899999997</v>
      </c>
      <c r="S1048">
        <f>VLOOKUP(L1048,longitude_latitude!C:J,8,)</f>
        <v>51.500391360000002</v>
      </c>
      <c r="T1048">
        <f t="shared" si="130"/>
        <v>-15.754974953162955</v>
      </c>
      <c r="U1048">
        <f>VLOOKUP(M1048,LINE!$A$2:$B$13,2,)</f>
        <v>10</v>
      </c>
      <c r="V1048">
        <f>VLOOKUP(L1048,Entry_exit!B:P,4,)</f>
        <v>5837</v>
      </c>
      <c r="W1048">
        <f>2020 - VLOOKUP(L1048, age!$A:$D,4,)</f>
        <v>137</v>
      </c>
      <c r="X1048">
        <f>VLOOKUP(H1048,'air-quality-london-time-of-day'!E:G,3,FALSE)</f>
        <v>20.2</v>
      </c>
      <c r="Y1048">
        <f>VLOOKUP(I1048,Weather!F:K,2,)</f>
        <v>8</v>
      </c>
      <c r="Z1048">
        <f>VLOOKUP(I1048,Weather!F:K,3,)</f>
        <v>1.3</v>
      </c>
      <c r="AA1048">
        <f>VLOOKUP(I1048,Weather!F:K,4,)</f>
        <v>0.79</v>
      </c>
      <c r="AB1048">
        <f>VLOOKUP(I1048,Weather!F:K,5,)</f>
        <v>1025</v>
      </c>
      <c r="AC1048">
        <f>VLOOKUP(I1048,Weather!F:K,6,)</f>
        <v>0</v>
      </c>
    </row>
    <row r="1049" spans="1:29" x14ac:dyDescent="0.25">
      <c r="A1049" t="s">
        <v>7</v>
      </c>
      <c r="B1049" t="s">
        <v>5</v>
      </c>
      <c r="C1049" s="1">
        <v>42080.40347222222</v>
      </c>
      <c r="D1049" s="3">
        <f t="shared" si="128"/>
        <v>2015</v>
      </c>
      <c r="E1049" s="3">
        <f t="shared" si="131"/>
        <v>3</v>
      </c>
      <c r="F1049" s="3">
        <f t="shared" si="132"/>
        <v>9</v>
      </c>
      <c r="G1049" s="3">
        <f t="shared" si="133"/>
        <v>17</v>
      </c>
      <c r="H1049" s="3" t="str">
        <f t="shared" si="134"/>
        <v>201539</v>
      </c>
      <c r="I1049" s="3" t="str">
        <f t="shared" si="135"/>
        <v>20153917</v>
      </c>
      <c r="J1049">
        <v>109</v>
      </c>
      <c r="K1049">
        <v>65.400000000000006</v>
      </c>
      <c r="L1049" t="str">
        <f>VLOOKUP(C1049,List!$A$2:$C$2089,3,)</f>
        <v>Northfields</v>
      </c>
      <c r="M1049" t="str">
        <f>VLOOKUP(C1049,List!$A$2:$C$2089,2,)</f>
        <v>Piccadilly</v>
      </c>
      <c r="N1049" t="str">
        <f t="shared" si="129"/>
        <v>Northfields|Piccadilly</v>
      </c>
      <c r="O1049">
        <f>VLOOKUP(N1049,Depth!$A$2:$F$427,3,)</f>
        <v>24</v>
      </c>
      <c r="P1049">
        <f>VLOOKUP(N1049,Depth!$A$2:$F$427,5,)</f>
        <v>119.3</v>
      </c>
      <c r="Q1049">
        <f>VLOOKUP(N1049,Depth!$A$2:$F$427,6,)</f>
        <v>4.7</v>
      </c>
      <c r="R1049">
        <f>VLOOKUP(L1049,longitude_latitude!C:J,7,)</f>
        <v>-0.31140986500000001</v>
      </c>
      <c r="S1049">
        <f>VLOOKUP(L1049,longitude_latitude!C:J,8,)</f>
        <v>51.499146340000003</v>
      </c>
      <c r="T1049">
        <f t="shared" si="130"/>
        <v>-16.037342209354644</v>
      </c>
      <c r="U1049">
        <f>VLOOKUP(M1049,LINE!$A$2:$B$13,2,)</f>
        <v>10</v>
      </c>
      <c r="V1049">
        <f>VLOOKUP(L1049,Entry_exit!B:P,4,)</f>
        <v>6714</v>
      </c>
      <c r="W1049">
        <f>2020 - VLOOKUP(L1049, age!$A:$D,4,)</f>
        <v>112</v>
      </c>
      <c r="X1049">
        <f>VLOOKUP(H1049,'air-quality-london-time-of-day'!E:G,3,FALSE)</f>
        <v>20.2</v>
      </c>
      <c r="Y1049">
        <f>VLOOKUP(I1049,Weather!F:K,2,)</f>
        <v>8</v>
      </c>
      <c r="Z1049">
        <f>VLOOKUP(I1049,Weather!F:K,3,)</f>
        <v>1.3</v>
      </c>
      <c r="AA1049">
        <f>VLOOKUP(I1049,Weather!F:K,4,)</f>
        <v>0.79</v>
      </c>
      <c r="AB1049">
        <f>VLOOKUP(I1049,Weather!F:K,5,)</f>
        <v>1025</v>
      </c>
      <c r="AC1049">
        <f>VLOOKUP(I1049,Weather!F:K,6,)</f>
        <v>0</v>
      </c>
    </row>
    <row r="1050" spans="1:29" x14ac:dyDescent="0.25">
      <c r="A1050" t="s">
        <v>7</v>
      </c>
      <c r="B1050" t="s">
        <v>5</v>
      </c>
      <c r="C1050" s="1">
        <v>42080.404166666667</v>
      </c>
      <c r="D1050" s="3">
        <f t="shared" si="128"/>
        <v>2015</v>
      </c>
      <c r="E1050" s="3">
        <f t="shared" si="131"/>
        <v>3</v>
      </c>
      <c r="F1050" s="3">
        <f t="shared" si="132"/>
        <v>9</v>
      </c>
      <c r="G1050" s="3">
        <f t="shared" si="133"/>
        <v>17</v>
      </c>
      <c r="H1050" s="3" t="str">
        <f t="shared" si="134"/>
        <v>201539</v>
      </c>
      <c r="I1050" s="3" t="str">
        <f t="shared" si="135"/>
        <v>20153917</v>
      </c>
      <c r="J1050">
        <v>109</v>
      </c>
      <c r="K1050">
        <v>65.400000000000006</v>
      </c>
      <c r="L1050" t="str">
        <f>VLOOKUP(C1050,List!$A$2:$C$2089,3,)</f>
        <v>Boston Manor</v>
      </c>
      <c r="M1050" t="str">
        <f>VLOOKUP(C1050,List!$A$2:$C$2089,2,)</f>
        <v>Piccadilly</v>
      </c>
      <c r="N1050" t="str">
        <f t="shared" si="129"/>
        <v>Boston Manor|Piccadilly</v>
      </c>
      <c r="O1050">
        <f>VLOOKUP(N1050,Depth!$A$2:$F$427,3,)</f>
        <v>25</v>
      </c>
      <c r="P1050">
        <f>VLOOKUP(N1050,Depth!$A$2:$F$427,5,)</f>
        <v>119.4</v>
      </c>
      <c r="Q1050">
        <f>VLOOKUP(N1050,Depth!$A$2:$F$427,6,)</f>
        <v>5.6</v>
      </c>
      <c r="R1050">
        <f>VLOOKUP(L1050,longitude_latitude!C:J,7,)</f>
        <v>-0.32401175999999998</v>
      </c>
      <c r="S1050">
        <f>VLOOKUP(L1050,longitude_latitude!C:J,8,)</f>
        <v>51.494711000000002</v>
      </c>
      <c r="T1050">
        <f t="shared" si="130"/>
        <v>-16.684891941801361</v>
      </c>
      <c r="U1050">
        <f>VLOOKUP(M1050,LINE!$A$2:$B$13,2,)</f>
        <v>10</v>
      </c>
      <c r="V1050">
        <f>VLOOKUP(L1050,Entry_exit!B:P,4,)</f>
        <v>3610</v>
      </c>
      <c r="W1050">
        <f>2020 - VLOOKUP(L1050, age!$A:$D,4,)</f>
        <v>137</v>
      </c>
      <c r="X1050">
        <f>VLOOKUP(H1050,'air-quality-london-time-of-day'!E:G,3,FALSE)</f>
        <v>20.2</v>
      </c>
      <c r="Y1050">
        <f>VLOOKUP(I1050,Weather!F:K,2,)</f>
        <v>8</v>
      </c>
      <c r="Z1050">
        <f>VLOOKUP(I1050,Weather!F:K,3,)</f>
        <v>1.3</v>
      </c>
      <c r="AA1050">
        <f>VLOOKUP(I1050,Weather!F:K,4,)</f>
        <v>0.79</v>
      </c>
      <c r="AB1050">
        <f>VLOOKUP(I1050,Weather!F:K,5,)</f>
        <v>1025</v>
      </c>
      <c r="AC1050">
        <f>VLOOKUP(I1050,Weather!F:K,6,)</f>
        <v>0</v>
      </c>
    </row>
    <row r="1051" spans="1:29" x14ac:dyDescent="0.25">
      <c r="A1051" t="s">
        <v>7</v>
      </c>
      <c r="B1051" t="s">
        <v>5</v>
      </c>
      <c r="C1051" s="1">
        <v>42080.404861111114</v>
      </c>
      <c r="D1051" s="3">
        <f t="shared" si="128"/>
        <v>2015</v>
      </c>
      <c r="E1051" s="3">
        <f t="shared" si="131"/>
        <v>3</v>
      </c>
      <c r="F1051" s="3">
        <f t="shared" si="132"/>
        <v>9</v>
      </c>
      <c r="G1051" s="3">
        <f t="shared" si="133"/>
        <v>17</v>
      </c>
      <c r="H1051" s="3" t="str">
        <f t="shared" si="134"/>
        <v>201539</v>
      </c>
      <c r="I1051" s="3" t="str">
        <f t="shared" si="135"/>
        <v>20153917</v>
      </c>
      <c r="J1051">
        <v>111</v>
      </c>
      <c r="K1051">
        <v>66.599999999999994</v>
      </c>
      <c r="L1051" t="str">
        <f>VLOOKUP(C1051,List!$A$2:$C$2089,3,)</f>
        <v>Boston Manor</v>
      </c>
      <c r="M1051" t="str">
        <f>VLOOKUP(C1051,List!$A$2:$C$2089,2,)</f>
        <v>Piccadilly</v>
      </c>
      <c r="N1051" t="str">
        <f t="shared" si="129"/>
        <v>Boston Manor|Piccadilly</v>
      </c>
      <c r="O1051">
        <f>VLOOKUP(N1051,Depth!$A$2:$F$427,3,)</f>
        <v>25</v>
      </c>
      <c r="P1051">
        <f>VLOOKUP(N1051,Depth!$A$2:$F$427,5,)</f>
        <v>119.4</v>
      </c>
      <c r="Q1051">
        <f>VLOOKUP(N1051,Depth!$A$2:$F$427,6,)</f>
        <v>5.6</v>
      </c>
      <c r="R1051">
        <f>VLOOKUP(L1051,longitude_latitude!C:J,7,)</f>
        <v>-0.32401175999999998</v>
      </c>
      <c r="S1051">
        <f>VLOOKUP(L1051,longitude_latitude!C:J,8,)</f>
        <v>51.494711000000002</v>
      </c>
      <c r="T1051">
        <f t="shared" si="130"/>
        <v>-16.684891941801361</v>
      </c>
      <c r="U1051">
        <f>VLOOKUP(M1051,LINE!$A$2:$B$13,2,)</f>
        <v>10</v>
      </c>
      <c r="V1051">
        <f>VLOOKUP(L1051,Entry_exit!B:P,4,)</f>
        <v>3610</v>
      </c>
      <c r="W1051">
        <f>2020 - VLOOKUP(L1051, age!$A:$D,4,)</f>
        <v>137</v>
      </c>
      <c r="X1051">
        <f>VLOOKUP(H1051,'air-quality-london-time-of-day'!E:G,3,FALSE)</f>
        <v>20.2</v>
      </c>
      <c r="Y1051">
        <f>VLOOKUP(I1051,Weather!F:K,2,)</f>
        <v>8</v>
      </c>
      <c r="Z1051">
        <f>VLOOKUP(I1051,Weather!F:K,3,)</f>
        <v>1.3</v>
      </c>
      <c r="AA1051">
        <f>VLOOKUP(I1051,Weather!F:K,4,)</f>
        <v>0.79</v>
      </c>
      <c r="AB1051">
        <f>VLOOKUP(I1051,Weather!F:K,5,)</f>
        <v>1025</v>
      </c>
      <c r="AC1051">
        <f>VLOOKUP(I1051,Weather!F:K,6,)</f>
        <v>0</v>
      </c>
    </row>
    <row r="1052" spans="1:29" x14ac:dyDescent="0.25">
      <c r="A1052" t="s">
        <v>7</v>
      </c>
      <c r="B1052" t="s">
        <v>5</v>
      </c>
      <c r="C1052" s="1">
        <v>42080.405555555553</v>
      </c>
      <c r="D1052" s="3">
        <f t="shared" si="128"/>
        <v>2015</v>
      </c>
      <c r="E1052" s="3">
        <f t="shared" si="131"/>
        <v>3</v>
      </c>
      <c r="F1052" s="3">
        <f t="shared" si="132"/>
        <v>9</v>
      </c>
      <c r="G1052" s="3">
        <f t="shared" si="133"/>
        <v>17</v>
      </c>
      <c r="H1052" s="3" t="str">
        <f t="shared" si="134"/>
        <v>201539</v>
      </c>
      <c r="I1052" s="3" t="str">
        <f t="shared" si="135"/>
        <v>20153917</v>
      </c>
      <c r="J1052">
        <v>112</v>
      </c>
      <c r="K1052">
        <v>67.2</v>
      </c>
      <c r="L1052" t="str">
        <f>VLOOKUP(C1052,List!$A$2:$C$2089,3,)</f>
        <v>Boston Manor</v>
      </c>
      <c r="M1052" t="str">
        <f>VLOOKUP(C1052,List!$A$2:$C$2089,2,)</f>
        <v>Piccadilly</v>
      </c>
      <c r="N1052" t="str">
        <f t="shared" si="129"/>
        <v>Boston Manor|Piccadilly</v>
      </c>
      <c r="O1052">
        <f>VLOOKUP(N1052,Depth!$A$2:$F$427,3,)</f>
        <v>25</v>
      </c>
      <c r="P1052">
        <f>VLOOKUP(N1052,Depth!$A$2:$F$427,5,)</f>
        <v>119.4</v>
      </c>
      <c r="Q1052">
        <f>VLOOKUP(N1052,Depth!$A$2:$F$427,6,)</f>
        <v>5.6</v>
      </c>
      <c r="R1052">
        <f>VLOOKUP(L1052,longitude_latitude!C:J,7,)</f>
        <v>-0.32401175999999998</v>
      </c>
      <c r="S1052">
        <f>VLOOKUP(L1052,longitude_latitude!C:J,8,)</f>
        <v>51.494711000000002</v>
      </c>
      <c r="T1052">
        <f t="shared" si="130"/>
        <v>-16.684891941801361</v>
      </c>
      <c r="U1052">
        <f>VLOOKUP(M1052,LINE!$A$2:$B$13,2,)</f>
        <v>10</v>
      </c>
      <c r="V1052">
        <f>VLOOKUP(L1052,Entry_exit!B:P,4,)</f>
        <v>3610</v>
      </c>
      <c r="W1052">
        <f>2020 - VLOOKUP(L1052, age!$A:$D,4,)</f>
        <v>137</v>
      </c>
      <c r="X1052">
        <f>VLOOKUP(H1052,'air-quality-london-time-of-day'!E:G,3,FALSE)</f>
        <v>20.2</v>
      </c>
      <c r="Y1052">
        <f>VLOOKUP(I1052,Weather!F:K,2,)</f>
        <v>8</v>
      </c>
      <c r="Z1052">
        <f>VLOOKUP(I1052,Weather!F:K,3,)</f>
        <v>1.3</v>
      </c>
      <c r="AA1052">
        <f>VLOOKUP(I1052,Weather!F:K,4,)</f>
        <v>0.79</v>
      </c>
      <c r="AB1052">
        <f>VLOOKUP(I1052,Weather!F:K,5,)</f>
        <v>1025</v>
      </c>
      <c r="AC1052">
        <f>VLOOKUP(I1052,Weather!F:K,6,)</f>
        <v>0</v>
      </c>
    </row>
    <row r="1053" spans="1:29" x14ac:dyDescent="0.25">
      <c r="A1053" t="s">
        <v>7</v>
      </c>
      <c r="B1053" t="s">
        <v>5</v>
      </c>
      <c r="C1053" s="1">
        <v>42080.40625</v>
      </c>
      <c r="D1053" s="3">
        <f t="shared" si="128"/>
        <v>2015</v>
      </c>
      <c r="E1053" s="3">
        <f t="shared" si="131"/>
        <v>3</v>
      </c>
      <c r="F1053" s="3">
        <f t="shared" si="132"/>
        <v>9</v>
      </c>
      <c r="G1053" s="3">
        <f t="shared" si="133"/>
        <v>17</v>
      </c>
      <c r="H1053" s="3" t="str">
        <f t="shared" si="134"/>
        <v>201539</v>
      </c>
      <c r="I1053" s="3" t="str">
        <f t="shared" si="135"/>
        <v>20153917</v>
      </c>
      <c r="J1053">
        <v>103</v>
      </c>
      <c r="K1053">
        <v>61.8</v>
      </c>
      <c r="L1053" t="str">
        <f>VLOOKUP(C1053,List!$A$2:$C$2089,3,)</f>
        <v>Osterley</v>
      </c>
      <c r="M1053" t="str">
        <f>VLOOKUP(C1053,List!$A$2:$C$2089,2,)</f>
        <v>Piccadilly</v>
      </c>
      <c r="N1053" t="str">
        <f t="shared" si="129"/>
        <v>Osterley|Piccadilly</v>
      </c>
      <c r="O1053">
        <f>VLOOKUP(N1053,Depth!$A$2:$F$427,3,)</f>
        <v>30</v>
      </c>
      <c r="P1053">
        <f>VLOOKUP(N1053,Depth!$A$2:$F$427,5,)</f>
        <v>124.2</v>
      </c>
      <c r="Q1053">
        <f>VLOOKUP(N1053,Depth!$A$2:$F$427,6,)</f>
        <v>5.8</v>
      </c>
      <c r="R1053">
        <f>VLOOKUP(L1053,longitude_latitude!C:J,7,)</f>
        <v>-0.35064089599999998</v>
      </c>
      <c r="S1053">
        <f>VLOOKUP(L1053,longitude_latitude!C:J,8,)</f>
        <v>51.48073359</v>
      </c>
      <c r="T1053">
        <f t="shared" si="130"/>
        <v>-18.051250552734896</v>
      </c>
      <c r="U1053">
        <f>VLOOKUP(M1053,LINE!$A$2:$B$13,2,)</f>
        <v>10</v>
      </c>
      <c r="V1053">
        <f>VLOOKUP(L1053,Entry_exit!B:P,4,)</f>
        <v>3660</v>
      </c>
      <c r="W1053">
        <f>2020 - VLOOKUP(L1053, age!$A:$D,4,)</f>
        <v>86</v>
      </c>
      <c r="X1053">
        <f>VLOOKUP(H1053,'air-quality-london-time-of-day'!E:G,3,FALSE)</f>
        <v>20.2</v>
      </c>
      <c r="Y1053">
        <f>VLOOKUP(I1053,Weather!F:K,2,)</f>
        <v>8</v>
      </c>
      <c r="Z1053">
        <f>VLOOKUP(I1053,Weather!F:K,3,)</f>
        <v>1.3</v>
      </c>
      <c r="AA1053">
        <f>VLOOKUP(I1053,Weather!F:K,4,)</f>
        <v>0.79</v>
      </c>
      <c r="AB1053">
        <f>VLOOKUP(I1053,Weather!F:K,5,)</f>
        <v>1025</v>
      </c>
      <c r="AC1053">
        <f>VLOOKUP(I1053,Weather!F:K,6,)</f>
        <v>0</v>
      </c>
    </row>
    <row r="1054" spans="1:29" x14ac:dyDescent="0.25">
      <c r="A1054" t="s">
        <v>7</v>
      </c>
      <c r="B1054" t="s">
        <v>5</v>
      </c>
      <c r="C1054" s="1">
        <v>42080.406944444447</v>
      </c>
      <c r="D1054" s="3">
        <f t="shared" si="128"/>
        <v>2015</v>
      </c>
      <c r="E1054" s="3">
        <f t="shared" si="131"/>
        <v>3</v>
      </c>
      <c r="F1054" s="3">
        <f t="shared" si="132"/>
        <v>9</v>
      </c>
      <c r="G1054" s="3">
        <f t="shared" si="133"/>
        <v>17</v>
      </c>
      <c r="H1054" s="3" t="str">
        <f t="shared" si="134"/>
        <v>201539</v>
      </c>
      <c r="I1054" s="3" t="str">
        <f t="shared" si="135"/>
        <v>20153917</v>
      </c>
      <c r="J1054">
        <v>107</v>
      </c>
      <c r="K1054">
        <v>64.2</v>
      </c>
      <c r="L1054" t="str">
        <f>VLOOKUP(C1054,List!$A$2:$C$2089,3,)</f>
        <v>Osterley</v>
      </c>
      <c r="M1054" t="str">
        <f>VLOOKUP(C1054,List!$A$2:$C$2089,2,)</f>
        <v>Piccadilly</v>
      </c>
      <c r="N1054" t="str">
        <f t="shared" si="129"/>
        <v>Osterley|Piccadilly</v>
      </c>
      <c r="O1054">
        <f>VLOOKUP(N1054,Depth!$A$2:$F$427,3,)</f>
        <v>30</v>
      </c>
      <c r="P1054">
        <f>VLOOKUP(N1054,Depth!$A$2:$F$427,5,)</f>
        <v>124.2</v>
      </c>
      <c r="Q1054">
        <f>VLOOKUP(N1054,Depth!$A$2:$F$427,6,)</f>
        <v>5.8</v>
      </c>
      <c r="R1054">
        <f>VLOOKUP(L1054,longitude_latitude!C:J,7,)</f>
        <v>-0.35064089599999998</v>
      </c>
      <c r="S1054">
        <f>VLOOKUP(L1054,longitude_latitude!C:J,8,)</f>
        <v>51.48073359</v>
      </c>
      <c r="T1054">
        <f t="shared" si="130"/>
        <v>-18.051250552734896</v>
      </c>
      <c r="U1054">
        <f>VLOOKUP(M1054,LINE!$A$2:$B$13,2,)</f>
        <v>10</v>
      </c>
      <c r="V1054">
        <f>VLOOKUP(L1054,Entry_exit!B:P,4,)</f>
        <v>3660</v>
      </c>
      <c r="W1054">
        <f>2020 - VLOOKUP(L1054, age!$A:$D,4,)</f>
        <v>86</v>
      </c>
      <c r="X1054">
        <f>VLOOKUP(H1054,'air-quality-london-time-of-day'!E:G,3,FALSE)</f>
        <v>20.2</v>
      </c>
      <c r="Y1054">
        <f>VLOOKUP(I1054,Weather!F:K,2,)</f>
        <v>8</v>
      </c>
      <c r="Z1054">
        <f>VLOOKUP(I1054,Weather!F:K,3,)</f>
        <v>1.3</v>
      </c>
      <c r="AA1054">
        <f>VLOOKUP(I1054,Weather!F:K,4,)</f>
        <v>0.79</v>
      </c>
      <c r="AB1054">
        <f>VLOOKUP(I1054,Weather!F:K,5,)</f>
        <v>1025</v>
      </c>
      <c r="AC1054">
        <f>VLOOKUP(I1054,Weather!F:K,6,)</f>
        <v>0</v>
      </c>
    </row>
    <row r="1055" spans="1:29" x14ac:dyDescent="0.25">
      <c r="A1055" t="s">
        <v>7</v>
      </c>
      <c r="B1055" t="s">
        <v>5</v>
      </c>
      <c r="C1055" s="1">
        <v>42080.407638888886</v>
      </c>
      <c r="D1055" s="3">
        <f t="shared" si="128"/>
        <v>2015</v>
      </c>
      <c r="E1055" s="3">
        <f t="shared" si="131"/>
        <v>3</v>
      </c>
      <c r="F1055" s="3">
        <f t="shared" si="132"/>
        <v>9</v>
      </c>
      <c r="G1055" s="3">
        <f t="shared" si="133"/>
        <v>17</v>
      </c>
      <c r="H1055" s="3" t="str">
        <f t="shared" si="134"/>
        <v>201539</v>
      </c>
      <c r="I1055" s="3" t="str">
        <f t="shared" si="135"/>
        <v>20153917</v>
      </c>
      <c r="J1055">
        <v>108</v>
      </c>
      <c r="K1055">
        <v>64.8</v>
      </c>
      <c r="L1055" t="str">
        <f>VLOOKUP(C1055,List!$A$2:$C$2089,3,)</f>
        <v>Hounslow East</v>
      </c>
      <c r="M1055" t="str">
        <f>VLOOKUP(C1055,List!$A$2:$C$2089,2,)</f>
        <v>Piccadilly</v>
      </c>
      <c r="N1055" t="str">
        <f t="shared" si="129"/>
        <v>Hounslow East|Piccadilly</v>
      </c>
      <c r="O1055">
        <f>VLOOKUP(N1055,Depth!$A$2:$F$427,3,)</f>
        <v>20</v>
      </c>
      <c r="P1055">
        <f>VLOOKUP(N1055,Depth!$A$2:$F$427,5,)</f>
        <v>125.8</v>
      </c>
      <c r="Q1055">
        <f>VLOOKUP(N1055,Depth!$A$2:$F$427,6,)</f>
        <v>-5.8</v>
      </c>
      <c r="R1055">
        <f>VLOOKUP(L1055,longitude_latitude!C:J,7,)</f>
        <v>-0.3547554</v>
      </c>
      <c r="S1055">
        <f>VLOOKUP(L1055,longitude_latitude!C:J,8,)</f>
        <v>51.472752190000001</v>
      </c>
      <c r="T1055">
        <f t="shared" si="130"/>
        <v>-18.260236792264326</v>
      </c>
      <c r="U1055">
        <f>VLOOKUP(M1055,LINE!$A$2:$B$13,2,)</f>
        <v>10</v>
      </c>
      <c r="V1055">
        <f>VLOOKUP(L1055,Entry_exit!B:P,4,)</f>
        <v>6727</v>
      </c>
      <c r="W1055">
        <f>2020 - VLOOKUP(L1055, age!$A:$D,4,)</f>
        <v>111</v>
      </c>
      <c r="X1055">
        <f>VLOOKUP(H1055,'air-quality-london-time-of-day'!E:G,3,FALSE)</f>
        <v>20.2</v>
      </c>
      <c r="Y1055">
        <f>VLOOKUP(I1055,Weather!F:K,2,)</f>
        <v>8</v>
      </c>
      <c r="Z1055">
        <f>VLOOKUP(I1055,Weather!F:K,3,)</f>
        <v>1.3</v>
      </c>
      <c r="AA1055">
        <f>VLOOKUP(I1055,Weather!F:K,4,)</f>
        <v>0.79</v>
      </c>
      <c r="AB1055">
        <f>VLOOKUP(I1055,Weather!F:K,5,)</f>
        <v>1025</v>
      </c>
      <c r="AC1055">
        <f>VLOOKUP(I1055,Weather!F:K,6,)</f>
        <v>0</v>
      </c>
    </row>
    <row r="1056" spans="1:29" x14ac:dyDescent="0.25">
      <c r="A1056" t="s">
        <v>7</v>
      </c>
      <c r="B1056" t="s">
        <v>5</v>
      </c>
      <c r="C1056" s="1">
        <v>42080.408333333333</v>
      </c>
      <c r="D1056" s="3">
        <f t="shared" si="128"/>
        <v>2015</v>
      </c>
      <c r="E1056" s="3">
        <f t="shared" si="131"/>
        <v>3</v>
      </c>
      <c r="F1056" s="3">
        <f t="shared" si="132"/>
        <v>9</v>
      </c>
      <c r="G1056" s="3">
        <f t="shared" si="133"/>
        <v>17</v>
      </c>
      <c r="H1056" s="3" t="str">
        <f t="shared" si="134"/>
        <v>201539</v>
      </c>
      <c r="I1056" s="3" t="str">
        <f t="shared" si="135"/>
        <v>20153917</v>
      </c>
      <c r="J1056">
        <v>102</v>
      </c>
      <c r="K1056">
        <v>61.2</v>
      </c>
      <c r="L1056" t="str">
        <f>VLOOKUP(C1056,List!$A$2:$C$2089,3,)</f>
        <v>Hounslow East</v>
      </c>
      <c r="M1056" t="str">
        <f>VLOOKUP(C1056,List!$A$2:$C$2089,2,)</f>
        <v>Piccadilly</v>
      </c>
      <c r="N1056" t="str">
        <f t="shared" si="129"/>
        <v>Hounslow East|Piccadilly</v>
      </c>
      <c r="O1056">
        <f>VLOOKUP(N1056,Depth!$A$2:$F$427,3,)</f>
        <v>20</v>
      </c>
      <c r="P1056">
        <f>VLOOKUP(N1056,Depth!$A$2:$F$427,5,)</f>
        <v>125.8</v>
      </c>
      <c r="Q1056">
        <f>VLOOKUP(N1056,Depth!$A$2:$F$427,6,)</f>
        <v>-5.8</v>
      </c>
      <c r="R1056">
        <f>VLOOKUP(L1056,longitude_latitude!C:J,7,)</f>
        <v>-0.3547554</v>
      </c>
      <c r="S1056">
        <f>VLOOKUP(L1056,longitude_latitude!C:J,8,)</f>
        <v>51.472752190000001</v>
      </c>
      <c r="T1056">
        <f t="shared" si="130"/>
        <v>-18.260236792264326</v>
      </c>
      <c r="U1056">
        <f>VLOOKUP(M1056,LINE!$A$2:$B$13,2,)</f>
        <v>10</v>
      </c>
      <c r="V1056">
        <f>VLOOKUP(L1056,Entry_exit!B:P,4,)</f>
        <v>6727</v>
      </c>
      <c r="W1056">
        <f>2020 - VLOOKUP(L1056, age!$A:$D,4,)</f>
        <v>111</v>
      </c>
      <c r="X1056">
        <f>VLOOKUP(H1056,'air-quality-london-time-of-day'!E:G,3,FALSE)</f>
        <v>20.2</v>
      </c>
      <c r="Y1056">
        <f>VLOOKUP(I1056,Weather!F:K,2,)</f>
        <v>8</v>
      </c>
      <c r="Z1056">
        <f>VLOOKUP(I1056,Weather!F:K,3,)</f>
        <v>1.3</v>
      </c>
      <c r="AA1056">
        <f>VLOOKUP(I1056,Weather!F:K,4,)</f>
        <v>0.79</v>
      </c>
      <c r="AB1056">
        <f>VLOOKUP(I1056,Weather!F:K,5,)</f>
        <v>1025</v>
      </c>
      <c r="AC1056">
        <f>VLOOKUP(I1056,Weather!F:K,6,)</f>
        <v>0</v>
      </c>
    </row>
    <row r="1057" spans="1:29" x14ac:dyDescent="0.25">
      <c r="A1057" t="s">
        <v>7</v>
      </c>
      <c r="B1057" t="s">
        <v>5</v>
      </c>
      <c r="C1057" s="1">
        <v>42080.40902777778</v>
      </c>
      <c r="D1057" s="3">
        <f t="shared" si="128"/>
        <v>2015</v>
      </c>
      <c r="E1057" s="3">
        <f t="shared" si="131"/>
        <v>3</v>
      </c>
      <c r="F1057" s="3">
        <f t="shared" si="132"/>
        <v>9</v>
      </c>
      <c r="G1057" s="3">
        <f t="shared" si="133"/>
        <v>17</v>
      </c>
      <c r="H1057" s="3" t="str">
        <f t="shared" si="134"/>
        <v>201539</v>
      </c>
      <c r="I1057" s="3" t="str">
        <f t="shared" si="135"/>
        <v>20153917</v>
      </c>
      <c r="J1057">
        <v>107</v>
      </c>
      <c r="K1057">
        <v>64.2</v>
      </c>
      <c r="L1057" t="str">
        <f>VLOOKUP(C1057,List!$A$2:$C$2089,3,)</f>
        <v>Hounslow Central</v>
      </c>
      <c r="M1057" t="str">
        <f>VLOOKUP(C1057,List!$A$2:$C$2089,2,)</f>
        <v>Piccadilly</v>
      </c>
      <c r="N1057" t="str">
        <f t="shared" si="129"/>
        <v>Hounslow Central|Piccadilly</v>
      </c>
      <c r="O1057">
        <f>VLOOKUP(N1057,Depth!$A$2:$F$427,3,)</f>
        <v>20</v>
      </c>
      <c r="P1057">
        <f>VLOOKUP(N1057,Depth!$A$2:$F$427,5,)</f>
        <v>124.9</v>
      </c>
      <c r="Q1057">
        <f>VLOOKUP(N1057,Depth!$A$2:$F$427,6,)</f>
        <v>-4.9000000000000004</v>
      </c>
      <c r="R1057">
        <f>VLOOKUP(L1057,longitude_latitude!C:J,7,)</f>
        <v>-0.36471606899999998</v>
      </c>
      <c r="S1057">
        <f>VLOOKUP(L1057,longitude_latitude!C:J,8,)</f>
        <v>51.470809000000003</v>
      </c>
      <c r="T1057">
        <f t="shared" si="130"/>
        <v>-18.772231126729821</v>
      </c>
      <c r="U1057">
        <f>VLOOKUP(M1057,LINE!$A$2:$B$13,2,)</f>
        <v>10</v>
      </c>
      <c r="V1057">
        <f>VLOOKUP(L1057,Entry_exit!B:P,4,)</f>
        <v>6258</v>
      </c>
      <c r="W1057">
        <f>2020 - VLOOKUP(L1057, age!$A:$D,4,)</f>
        <v>134</v>
      </c>
      <c r="X1057">
        <f>VLOOKUP(H1057,'air-quality-london-time-of-day'!E:G,3,FALSE)</f>
        <v>20.2</v>
      </c>
      <c r="Y1057">
        <f>VLOOKUP(I1057,Weather!F:K,2,)</f>
        <v>8</v>
      </c>
      <c r="Z1057">
        <f>VLOOKUP(I1057,Weather!F:K,3,)</f>
        <v>1.3</v>
      </c>
      <c r="AA1057">
        <f>VLOOKUP(I1057,Weather!F:K,4,)</f>
        <v>0.79</v>
      </c>
      <c r="AB1057">
        <f>VLOOKUP(I1057,Weather!F:K,5,)</f>
        <v>1025</v>
      </c>
      <c r="AC1057">
        <f>VLOOKUP(I1057,Weather!F:K,6,)</f>
        <v>0</v>
      </c>
    </row>
    <row r="1058" spans="1:29" x14ac:dyDescent="0.25">
      <c r="A1058" t="s">
        <v>7</v>
      </c>
      <c r="B1058" t="s">
        <v>5</v>
      </c>
      <c r="C1058" s="1">
        <v>42080.409722222219</v>
      </c>
      <c r="D1058" s="3">
        <f t="shared" si="128"/>
        <v>2015</v>
      </c>
      <c r="E1058" s="3">
        <f t="shared" si="131"/>
        <v>3</v>
      </c>
      <c r="F1058" s="3">
        <f t="shared" si="132"/>
        <v>9</v>
      </c>
      <c r="G1058" s="3">
        <f t="shared" si="133"/>
        <v>17</v>
      </c>
      <c r="H1058" s="3" t="str">
        <f t="shared" si="134"/>
        <v>201539</v>
      </c>
      <c r="I1058" s="3" t="str">
        <f t="shared" si="135"/>
        <v>20153917</v>
      </c>
      <c r="J1058">
        <v>100</v>
      </c>
      <c r="K1058">
        <v>60</v>
      </c>
      <c r="L1058" t="str">
        <f>VLOOKUP(C1058,List!$A$2:$C$2089,3,)</f>
        <v>Hounslow Central</v>
      </c>
      <c r="M1058" t="str">
        <f>VLOOKUP(C1058,List!$A$2:$C$2089,2,)</f>
        <v>Piccadilly</v>
      </c>
      <c r="N1058" t="str">
        <f t="shared" si="129"/>
        <v>Hounslow Central|Piccadilly</v>
      </c>
      <c r="O1058">
        <f>VLOOKUP(N1058,Depth!$A$2:$F$427,3,)</f>
        <v>20</v>
      </c>
      <c r="P1058">
        <f>VLOOKUP(N1058,Depth!$A$2:$F$427,5,)</f>
        <v>124.9</v>
      </c>
      <c r="Q1058">
        <f>VLOOKUP(N1058,Depth!$A$2:$F$427,6,)</f>
        <v>-4.9000000000000004</v>
      </c>
      <c r="R1058">
        <f>VLOOKUP(L1058,longitude_latitude!C:J,7,)</f>
        <v>-0.36471606899999998</v>
      </c>
      <c r="S1058">
        <f>VLOOKUP(L1058,longitude_latitude!C:J,8,)</f>
        <v>51.470809000000003</v>
      </c>
      <c r="T1058">
        <f t="shared" si="130"/>
        <v>-18.772231126729821</v>
      </c>
      <c r="U1058">
        <f>VLOOKUP(M1058,LINE!$A$2:$B$13,2,)</f>
        <v>10</v>
      </c>
      <c r="V1058">
        <f>VLOOKUP(L1058,Entry_exit!B:P,4,)</f>
        <v>6258</v>
      </c>
      <c r="W1058">
        <f>2020 - VLOOKUP(L1058, age!$A:$D,4,)</f>
        <v>134</v>
      </c>
      <c r="X1058">
        <f>VLOOKUP(H1058,'air-quality-london-time-of-day'!E:G,3,FALSE)</f>
        <v>20.2</v>
      </c>
      <c r="Y1058">
        <f>VLOOKUP(I1058,Weather!F:K,2,)</f>
        <v>8</v>
      </c>
      <c r="Z1058">
        <f>VLOOKUP(I1058,Weather!F:K,3,)</f>
        <v>1.3</v>
      </c>
      <c r="AA1058">
        <f>VLOOKUP(I1058,Weather!F:K,4,)</f>
        <v>0.79</v>
      </c>
      <c r="AB1058">
        <f>VLOOKUP(I1058,Weather!F:K,5,)</f>
        <v>1025</v>
      </c>
      <c r="AC1058">
        <f>VLOOKUP(I1058,Weather!F:K,6,)</f>
        <v>0</v>
      </c>
    </row>
    <row r="1059" spans="1:29" x14ac:dyDescent="0.25">
      <c r="A1059" t="s">
        <v>7</v>
      </c>
      <c r="B1059" t="s">
        <v>5</v>
      </c>
      <c r="C1059" s="1">
        <v>42080.410416666666</v>
      </c>
      <c r="D1059" s="3">
        <f t="shared" si="128"/>
        <v>2015</v>
      </c>
      <c r="E1059" s="3">
        <f t="shared" si="131"/>
        <v>3</v>
      </c>
      <c r="F1059" s="3">
        <f t="shared" si="132"/>
        <v>9</v>
      </c>
      <c r="G1059" s="3">
        <f t="shared" si="133"/>
        <v>17</v>
      </c>
      <c r="H1059" s="3" t="str">
        <f t="shared" si="134"/>
        <v>201539</v>
      </c>
      <c r="I1059" s="3" t="str">
        <f t="shared" si="135"/>
        <v>20153917</v>
      </c>
      <c r="J1059">
        <v>94</v>
      </c>
      <c r="K1059">
        <v>56.4</v>
      </c>
      <c r="L1059" t="str">
        <f>VLOOKUP(C1059,List!$A$2:$C$2089,3,)</f>
        <v>Hounslow West</v>
      </c>
      <c r="M1059" t="str">
        <f>VLOOKUP(C1059,List!$A$2:$C$2089,2,)</f>
        <v>Piccadilly</v>
      </c>
      <c r="N1059" t="str">
        <f t="shared" si="129"/>
        <v>Hounslow West|Piccadilly</v>
      </c>
      <c r="O1059">
        <f>VLOOKUP(N1059,Depth!$A$2:$F$427,3,)</f>
        <v>23</v>
      </c>
      <c r="P1059">
        <f>VLOOKUP(N1059,Depth!$A$2:$F$427,5,)</f>
        <v>117.7</v>
      </c>
      <c r="Q1059">
        <f>VLOOKUP(N1059,Depth!$A$2:$F$427,6,)</f>
        <v>5.3</v>
      </c>
      <c r="R1059">
        <f>VLOOKUP(L1059,longitude_latitude!C:J,7,)</f>
        <v>-0.38421826199999998</v>
      </c>
      <c r="S1059">
        <f>VLOOKUP(L1059,longitude_latitude!C:J,8,)</f>
        <v>51.473108449999998</v>
      </c>
      <c r="T1059">
        <f t="shared" si="130"/>
        <v>-19.776908268396511</v>
      </c>
      <c r="U1059">
        <f>VLOOKUP(M1059,LINE!$A$2:$B$13,2,)</f>
        <v>10</v>
      </c>
      <c r="V1059">
        <f>VLOOKUP(L1059,Entry_exit!B:P,4,)</f>
        <v>5502</v>
      </c>
      <c r="W1059">
        <f>2020 - VLOOKUP(L1059, age!$A:$D,4,)</f>
        <v>136</v>
      </c>
      <c r="X1059">
        <f>VLOOKUP(H1059,'air-quality-london-time-of-day'!E:G,3,FALSE)</f>
        <v>20.2</v>
      </c>
      <c r="Y1059">
        <f>VLOOKUP(I1059,Weather!F:K,2,)</f>
        <v>8</v>
      </c>
      <c r="Z1059">
        <f>VLOOKUP(I1059,Weather!F:K,3,)</f>
        <v>1.3</v>
      </c>
      <c r="AA1059">
        <f>VLOOKUP(I1059,Weather!F:K,4,)</f>
        <v>0.79</v>
      </c>
      <c r="AB1059">
        <f>VLOOKUP(I1059,Weather!F:K,5,)</f>
        <v>1025</v>
      </c>
      <c r="AC1059">
        <f>VLOOKUP(I1059,Weather!F:K,6,)</f>
        <v>0</v>
      </c>
    </row>
    <row r="1060" spans="1:29" x14ac:dyDescent="0.25">
      <c r="A1060" t="s">
        <v>7</v>
      </c>
      <c r="B1060" t="s">
        <v>5</v>
      </c>
      <c r="C1060" s="1">
        <v>42080.411111111112</v>
      </c>
      <c r="D1060" s="3">
        <f t="shared" si="128"/>
        <v>2015</v>
      </c>
      <c r="E1060" s="3">
        <f t="shared" si="131"/>
        <v>3</v>
      </c>
      <c r="F1060" s="3">
        <f t="shared" si="132"/>
        <v>9</v>
      </c>
      <c r="G1060" s="3">
        <f t="shared" si="133"/>
        <v>17</v>
      </c>
      <c r="H1060" s="3" t="str">
        <f t="shared" si="134"/>
        <v>201539</v>
      </c>
      <c r="I1060" s="3" t="str">
        <f t="shared" si="135"/>
        <v>20153917</v>
      </c>
      <c r="J1060">
        <v>102</v>
      </c>
      <c r="K1060">
        <v>61.2</v>
      </c>
      <c r="L1060" t="str">
        <f>VLOOKUP(C1060,List!$A$2:$C$2089,3,)</f>
        <v>Hounslow West</v>
      </c>
      <c r="M1060" t="str">
        <f>VLOOKUP(C1060,List!$A$2:$C$2089,2,)</f>
        <v>Piccadilly</v>
      </c>
      <c r="N1060" t="str">
        <f t="shared" si="129"/>
        <v>Hounslow West|Piccadilly</v>
      </c>
      <c r="O1060">
        <f>VLOOKUP(N1060,Depth!$A$2:$F$427,3,)</f>
        <v>23</v>
      </c>
      <c r="P1060">
        <f>VLOOKUP(N1060,Depth!$A$2:$F$427,5,)</f>
        <v>117.7</v>
      </c>
      <c r="Q1060">
        <f>VLOOKUP(N1060,Depth!$A$2:$F$427,6,)</f>
        <v>5.3</v>
      </c>
      <c r="R1060">
        <f>VLOOKUP(L1060,longitude_latitude!C:J,7,)</f>
        <v>-0.38421826199999998</v>
      </c>
      <c r="S1060">
        <f>VLOOKUP(L1060,longitude_latitude!C:J,8,)</f>
        <v>51.473108449999998</v>
      </c>
      <c r="T1060">
        <f t="shared" si="130"/>
        <v>-19.776908268396511</v>
      </c>
      <c r="U1060">
        <f>VLOOKUP(M1060,LINE!$A$2:$B$13,2,)</f>
        <v>10</v>
      </c>
      <c r="V1060">
        <f>VLOOKUP(L1060,Entry_exit!B:P,4,)</f>
        <v>5502</v>
      </c>
      <c r="W1060">
        <f>2020 - VLOOKUP(L1060, age!$A:$D,4,)</f>
        <v>136</v>
      </c>
      <c r="X1060">
        <f>VLOOKUP(H1060,'air-quality-london-time-of-day'!E:G,3,FALSE)</f>
        <v>20.2</v>
      </c>
      <c r="Y1060">
        <f>VLOOKUP(I1060,Weather!F:K,2,)</f>
        <v>8</v>
      </c>
      <c r="Z1060">
        <f>VLOOKUP(I1060,Weather!F:K,3,)</f>
        <v>1.3</v>
      </c>
      <c r="AA1060">
        <f>VLOOKUP(I1060,Weather!F:K,4,)</f>
        <v>0.79</v>
      </c>
      <c r="AB1060">
        <f>VLOOKUP(I1060,Weather!F:K,5,)</f>
        <v>1025</v>
      </c>
      <c r="AC1060">
        <f>VLOOKUP(I1060,Weather!F:K,6,)</f>
        <v>0</v>
      </c>
    </row>
    <row r="1061" spans="1:29" x14ac:dyDescent="0.25">
      <c r="A1061" t="s">
        <v>7</v>
      </c>
      <c r="B1061" t="s">
        <v>5</v>
      </c>
      <c r="C1061" s="1">
        <v>42080.411805555559</v>
      </c>
      <c r="D1061" s="3">
        <f t="shared" si="128"/>
        <v>2015</v>
      </c>
      <c r="E1061" s="3">
        <f t="shared" si="131"/>
        <v>3</v>
      </c>
      <c r="F1061" s="3">
        <f t="shared" si="132"/>
        <v>9</v>
      </c>
      <c r="G1061" s="3">
        <f t="shared" si="133"/>
        <v>17</v>
      </c>
      <c r="H1061" s="3" t="str">
        <f t="shared" si="134"/>
        <v>201539</v>
      </c>
      <c r="I1061" s="3" t="str">
        <f t="shared" si="135"/>
        <v>20153917</v>
      </c>
      <c r="J1061">
        <v>99</v>
      </c>
      <c r="K1061">
        <v>59.4</v>
      </c>
      <c r="L1061" t="str">
        <f>VLOOKUP(C1061,List!$A$2:$C$2089,3,)</f>
        <v>Hounslow West</v>
      </c>
      <c r="M1061" t="str">
        <f>VLOOKUP(C1061,List!$A$2:$C$2089,2,)</f>
        <v>Piccadilly</v>
      </c>
      <c r="N1061" t="str">
        <f t="shared" si="129"/>
        <v>Hounslow West|Piccadilly</v>
      </c>
      <c r="O1061">
        <f>VLOOKUP(N1061,Depth!$A$2:$F$427,3,)</f>
        <v>23</v>
      </c>
      <c r="P1061">
        <f>VLOOKUP(N1061,Depth!$A$2:$F$427,5,)</f>
        <v>117.7</v>
      </c>
      <c r="Q1061">
        <f>VLOOKUP(N1061,Depth!$A$2:$F$427,6,)</f>
        <v>5.3</v>
      </c>
      <c r="R1061">
        <f>VLOOKUP(L1061,longitude_latitude!C:J,7,)</f>
        <v>-0.38421826199999998</v>
      </c>
      <c r="S1061">
        <f>VLOOKUP(L1061,longitude_latitude!C:J,8,)</f>
        <v>51.473108449999998</v>
      </c>
      <c r="T1061">
        <f t="shared" si="130"/>
        <v>-19.776908268396511</v>
      </c>
      <c r="U1061">
        <f>VLOOKUP(M1061,LINE!$A$2:$B$13,2,)</f>
        <v>10</v>
      </c>
      <c r="V1061">
        <f>VLOOKUP(L1061,Entry_exit!B:P,4,)</f>
        <v>5502</v>
      </c>
      <c r="W1061">
        <f>2020 - VLOOKUP(L1061, age!$A:$D,4,)</f>
        <v>136</v>
      </c>
      <c r="X1061">
        <f>VLOOKUP(H1061,'air-quality-london-time-of-day'!E:G,3,FALSE)</f>
        <v>20.2</v>
      </c>
      <c r="Y1061">
        <f>VLOOKUP(I1061,Weather!F:K,2,)</f>
        <v>8</v>
      </c>
      <c r="Z1061">
        <f>VLOOKUP(I1061,Weather!F:K,3,)</f>
        <v>1.3</v>
      </c>
      <c r="AA1061">
        <f>VLOOKUP(I1061,Weather!F:K,4,)</f>
        <v>0.79</v>
      </c>
      <c r="AB1061">
        <f>VLOOKUP(I1061,Weather!F:K,5,)</f>
        <v>1025</v>
      </c>
      <c r="AC1061">
        <f>VLOOKUP(I1061,Weather!F:K,6,)</f>
        <v>0</v>
      </c>
    </row>
    <row r="1062" spans="1:29" x14ac:dyDescent="0.25">
      <c r="A1062" t="s">
        <v>7</v>
      </c>
      <c r="B1062" t="s">
        <v>5</v>
      </c>
      <c r="C1062" s="1">
        <v>42080.412499999999</v>
      </c>
      <c r="D1062" s="3">
        <f t="shared" si="128"/>
        <v>2015</v>
      </c>
      <c r="E1062" s="3">
        <f t="shared" si="131"/>
        <v>3</v>
      </c>
      <c r="F1062" s="3">
        <f t="shared" si="132"/>
        <v>9</v>
      </c>
      <c r="G1062" s="3">
        <f t="shared" si="133"/>
        <v>17</v>
      </c>
      <c r="H1062" s="3" t="str">
        <f t="shared" si="134"/>
        <v>201539</v>
      </c>
      <c r="I1062" s="3" t="str">
        <f t="shared" si="135"/>
        <v>20153917</v>
      </c>
      <c r="J1062">
        <v>111</v>
      </c>
      <c r="K1062">
        <v>66.599999999999994</v>
      </c>
      <c r="L1062" t="str">
        <f>VLOOKUP(C1062,List!$A$2:$C$2089,3,)</f>
        <v>Hounslow West</v>
      </c>
      <c r="M1062" t="str">
        <f>VLOOKUP(C1062,List!$A$2:$C$2089,2,)</f>
        <v>Piccadilly</v>
      </c>
      <c r="N1062" t="str">
        <f t="shared" si="129"/>
        <v>Hounslow West|Piccadilly</v>
      </c>
      <c r="O1062">
        <f>VLOOKUP(N1062,Depth!$A$2:$F$427,3,)</f>
        <v>23</v>
      </c>
      <c r="P1062">
        <f>VLOOKUP(N1062,Depth!$A$2:$F$427,5,)</f>
        <v>117.7</v>
      </c>
      <c r="Q1062">
        <f>VLOOKUP(N1062,Depth!$A$2:$F$427,6,)</f>
        <v>5.3</v>
      </c>
      <c r="R1062">
        <f>VLOOKUP(L1062,longitude_latitude!C:J,7,)</f>
        <v>-0.38421826199999998</v>
      </c>
      <c r="S1062">
        <f>VLOOKUP(L1062,longitude_latitude!C:J,8,)</f>
        <v>51.473108449999998</v>
      </c>
      <c r="T1062">
        <f t="shared" si="130"/>
        <v>-19.776908268396511</v>
      </c>
      <c r="U1062">
        <f>VLOOKUP(M1062,LINE!$A$2:$B$13,2,)</f>
        <v>10</v>
      </c>
      <c r="V1062">
        <f>VLOOKUP(L1062,Entry_exit!B:P,4,)</f>
        <v>5502</v>
      </c>
      <c r="W1062">
        <f>2020 - VLOOKUP(L1062, age!$A:$D,4,)</f>
        <v>136</v>
      </c>
      <c r="X1062">
        <f>VLOOKUP(H1062,'air-quality-london-time-of-day'!E:G,3,FALSE)</f>
        <v>20.2</v>
      </c>
      <c r="Y1062">
        <f>VLOOKUP(I1062,Weather!F:K,2,)</f>
        <v>8</v>
      </c>
      <c r="Z1062">
        <f>VLOOKUP(I1062,Weather!F:K,3,)</f>
        <v>1.3</v>
      </c>
      <c r="AA1062">
        <f>VLOOKUP(I1062,Weather!F:K,4,)</f>
        <v>0.79</v>
      </c>
      <c r="AB1062">
        <f>VLOOKUP(I1062,Weather!F:K,5,)</f>
        <v>1025</v>
      </c>
      <c r="AC1062">
        <f>VLOOKUP(I1062,Weather!F:K,6,)</f>
        <v>0</v>
      </c>
    </row>
    <row r="1063" spans="1:29" x14ac:dyDescent="0.25">
      <c r="A1063" t="s">
        <v>7</v>
      </c>
      <c r="B1063" t="s">
        <v>5</v>
      </c>
      <c r="C1063" s="1">
        <v>42080.413194444445</v>
      </c>
      <c r="D1063" s="3">
        <f t="shared" si="128"/>
        <v>2015</v>
      </c>
      <c r="E1063" s="3">
        <f t="shared" si="131"/>
        <v>3</v>
      </c>
      <c r="F1063" s="3">
        <f t="shared" si="132"/>
        <v>9</v>
      </c>
      <c r="G1063" s="3">
        <f t="shared" si="133"/>
        <v>17</v>
      </c>
      <c r="H1063" s="3" t="str">
        <f t="shared" si="134"/>
        <v>201539</v>
      </c>
      <c r="I1063" s="3" t="str">
        <f t="shared" si="135"/>
        <v>20153917</v>
      </c>
      <c r="J1063">
        <v>104</v>
      </c>
      <c r="K1063">
        <v>62.4</v>
      </c>
      <c r="L1063" t="str">
        <f>VLOOKUP(C1063,List!$A$2:$C$2089,3,)</f>
        <v>Hatton Cross</v>
      </c>
      <c r="M1063" t="str">
        <f>VLOOKUP(C1063,List!$A$2:$C$2089,2,)</f>
        <v>Piccadilly</v>
      </c>
      <c r="N1063" t="str">
        <f t="shared" si="129"/>
        <v>Hatton Cross|Piccadilly</v>
      </c>
      <c r="O1063">
        <f>VLOOKUP(N1063,Depth!$A$2:$F$427,3,)</f>
        <v>22</v>
      </c>
      <c r="P1063">
        <f>VLOOKUP(N1063,Depth!$A$2:$F$427,5,)</f>
        <v>113.4</v>
      </c>
      <c r="Q1063">
        <f>VLOOKUP(N1063,Depth!$A$2:$F$427,6,)</f>
        <v>8.6</v>
      </c>
      <c r="R1063">
        <f>VLOOKUP(L1063,longitude_latitude!C:J,7,)</f>
        <v>-0.42189305999999999</v>
      </c>
      <c r="S1063">
        <f>VLOOKUP(L1063,longitude_latitude!C:J,8,)</f>
        <v>51.466117400000002</v>
      </c>
      <c r="T1063">
        <f t="shared" si="130"/>
        <v>-21.713197756205243</v>
      </c>
      <c r="U1063">
        <f>VLOOKUP(M1063,LINE!$A$2:$B$13,2,)</f>
        <v>10</v>
      </c>
      <c r="V1063">
        <f>VLOOKUP(L1063,Entry_exit!B:P,4,)</f>
        <v>5128</v>
      </c>
      <c r="W1063">
        <f>2020 - VLOOKUP(L1063, age!$A:$D,4,)</f>
        <v>45</v>
      </c>
      <c r="X1063">
        <f>VLOOKUP(H1063,'air-quality-london-time-of-day'!E:G,3,FALSE)</f>
        <v>20.2</v>
      </c>
      <c r="Y1063">
        <f>VLOOKUP(I1063,Weather!F:K,2,)</f>
        <v>8</v>
      </c>
      <c r="Z1063">
        <f>VLOOKUP(I1063,Weather!F:K,3,)</f>
        <v>1.3</v>
      </c>
      <c r="AA1063">
        <f>VLOOKUP(I1063,Weather!F:K,4,)</f>
        <v>0.79</v>
      </c>
      <c r="AB1063">
        <f>VLOOKUP(I1063,Weather!F:K,5,)</f>
        <v>1025</v>
      </c>
      <c r="AC1063">
        <f>VLOOKUP(I1063,Weather!F:K,6,)</f>
        <v>0</v>
      </c>
    </row>
    <row r="1064" spans="1:29" x14ac:dyDescent="0.25">
      <c r="A1064" t="s">
        <v>7</v>
      </c>
      <c r="B1064" t="s">
        <v>5</v>
      </c>
      <c r="C1064" s="1">
        <v>42080.413888888892</v>
      </c>
      <c r="D1064" s="3">
        <f t="shared" si="128"/>
        <v>2015</v>
      </c>
      <c r="E1064" s="3">
        <f t="shared" si="131"/>
        <v>3</v>
      </c>
      <c r="F1064" s="3">
        <f t="shared" si="132"/>
        <v>9</v>
      </c>
      <c r="G1064" s="3">
        <f t="shared" si="133"/>
        <v>17</v>
      </c>
      <c r="H1064" s="3" t="str">
        <f t="shared" si="134"/>
        <v>201539</v>
      </c>
      <c r="I1064" s="3" t="str">
        <f t="shared" si="135"/>
        <v>20153917</v>
      </c>
      <c r="J1064">
        <v>111</v>
      </c>
      <c r="K1064">
        <v>66.599999999999994</v>
      </c>
      <c r="L1064" t="str">
        <f>VLOOKUP(C1064,List!$A$2:$C$2089,3,)</f>
        <v>Hatton Cross</v>
      </c>
      <c r="M1064" t="str">
        <f>VLOOKUP(C1064,List!$A$2:$C$2089,2,)</f>
        <v>Piccadilly</v>
      </c>
      <c r="N1064" t="str">
        <f t="shared" si="129"/>
        <v>Hatton Cross|Piccadilly</v>
      </c>
      <c r="O1064">
        <f>VLOOKUP(N1064,Depth!$A$2:$F$427,3,)</f>
        <v>22</v>
      </c>
      <c r="P1064">
        <f>VLOOKUP(N1064,Depth!$A$2:$F$427,5,)</f>
        <v>113.4</v>
      </c>
      <c r="Q1064">
        <f>VLOOKUP(N1064,Depth!$A$2:$F$427,6,)</f>
        <v>8.6</v>
      </c>
      <c r="R1064">
        <f>VLOOKUP(L1064,longitude_latitude!C:J,7,)</f>
        <v>-0.42189305999999999</v>
      </c>
      <c r="S1064">
        <f>VLOOKUP(L1064,longitude_latitude!C:J,8,)</f>
        <v>51.466117400000002</v>
      </c>
      <c r="T1064">
        <f t="shared" si="130"/>
        <v>-21.713197756205243</v>
      </c>
      <c r="U1064">
        <f>VLOOKUP(M1064,LINE!$A$2:$B$13,2,)</f>
        <v>10</v>
      </c>
      <c r="V1064">
        <f>VLOOKUP(L1064,Entry_exit!B:P,4,)</f>
        <v>5128</v>
      </c>
      <c r="W1064">
        <f>2020 - VLOOKUP(L1064, age!$A:$D,4,)</f>
        <v>45</v>
      </c>
      <c r="X1064">
        <f>VLOOKUP(H1064,'air-quality-london-time-of-day'!E:G,3,FALSE)</f>
        <v>20.2</v>
      </c>
      <c r="Y1064">
        <f>VLOOKUP(I1064,Weather!F:K,2,)</f>
        <v>8</v>
      </c>
      <c r="Z1064">
        <f>VLOOKUP(I1064,Weather!F:K,3,)</f>
        <v>1.3</v>
      </c>
      <c r="AA1064">
        <f>VLOOKUP(I1064,Weather!F:K,4,)</f>
        <v>0.79</v>
      </c>
      <c r="AB1064">
        <f>VLOOKUP(I1064,Weather!F:K,5,)</f>
        <v>1025</v>
      </c>
      <c r="AC1064">
        <f>VLOOKUP(I1064,Weather!F:K,6,)</f>
        <v>0</v>
      </c>
    </row>
    <row r="1065" spans="1:29" x14ac:dyDescent="0.25">
      <c r="A1065" t="s">
        <v>7</v>
      </c>
      <c r="B1065" t="s">
        <v>5</v>
      </c>
      <c r="C1065" s="1">
        <v>42080.414583333331</v>
      </c>
      <c r="D1065" s="3">
        <f t="shared" si="128"/>
        <v>2015</v>
      </c>
      <c r="E1065" s="3">
        <f t="shared" si="131"/>
        <v>3</v>
      </c>
      <c r="F1065" s="3">
        <f t="shared" si="132"/>
        <v>9</v>
      </c>
      <c r="G1065" s="3">
        <f t="shared" si="133"/>
        <v>17</v>
      </c>
      <c r="H1065" s="3" t="str">
        <f t="shared" si="134"/>
        <v>201539</v>
      </c>
      <c r="I1065" s="3" t="str">
        <f t="shared" si="135"/>
        <v>20153917</v>
      </c>
      <c r="J1065">
        <v>112</v>
      </c>
      <c r="K1065">
        <v>67.2</v>
      </c>
      <c r="L1065" t="str">
        <f>VLOOKUP(C1065,List!$A$2:$C$2089,3,)</f>
        <v>Hatton Cross</v>
      </c>
      <c r="M1065" t="str">
        <f>VLOOKUP(C1065,List!$A$2:$C$2089,2,)</f>
        <v>Piccadilly</v>
      </c>
      <c r="N1065" t="str">
        <f t="shared" si="129"/>
        <v>Hatton Cross|Piccadilly</v>
      </c>
      <c r="O1065">
        <f>VLOOKUP(N1065,Depth!$A$2:$F$427,3,)</f>
        <v>22</v>
      </c>
      <c r="P1065">
        <f>VLOOKUP(N1065,Depth!$A$2:$F$427,5,)</f>
        <v>113.4</v>
      </c>
      <c r="Q1065">
        <f>VLOOKUP(N1065,Depth!$A$2:$F$427,6,)</f>
        <v>8.6</v>
      </c>
      <c r="R1065">
        <f>VLOOKUP(L1065,longitude_latitude!C:J,7,)</f>
        <v>-0.42189305999999999</v>
      </c>
      <c r="S1065">
        <f>VLOOKUP(L1065,longitude_latitude!C:J,8,)</f>
        <v>51.466117400000002</v>
      </c>
      <c r="T1065">
        <f t="shared" si="130"/>
        <v>-21.713197756205243</v>
      </c>
      <c r="U1065">
        <f>VLOOKUP(M1065,LINE!$A$2:$B$13,2,)</f>
        <v>10</v>
      </c>
      <c r="V1065">
        <f>VLOOKUP(L1065,Entry_exit!B:P,4,)</f>
        <v>5128</v>
      </c>
      <c r="W1065">
        <f>2020 - VLOOKUP(L1065, age!$A:$D,4,)</f>
        <v>45</v>
      </c>
      <c r="X1065">
        <f>VLOOKUP(H1065,'air-quality-london-time-of-day'!E:G,3,FALSE)</f>
        <v>20.2</v>
      </c>
      <c r="Y1065">
        <f>VLOOKUP(I1065,Weather!F:K,2,)</f>
        <v>8</v>
      </c>
      <c r="Z1065">
        <f>VLOOKUP(I1065,Weather!F:K,3,)</f>
        <v>1.3</v>
      </c>
      <c r="AA1065">
        <f>VLOOKUP(I1065,Weather!F:K,4,)</f>
        <v>0.79</v>
      </c>
      <c r="AB1065">
        <f>VLOOKUP(I1065,Weather!F:K,5,)</f>
        <v>1025</v>
      </c>
      <c r="AC1065">
        <f>VLOOKUP(I1065,Weather!F:K,6,)</f>
        <v>0</v>
      </c>
    </row>
    <row r="1066" spans="1:29" x14ac:dyDescent="0.25">
      <c r="A1066" t="s">
        <v>7</v>
      </c>
      <c r="B1066" t="s">
        <v>5</v>
      </c>
      <c r="C1066" s="1">
        <v>42080.415277777778</v>
      </c>
      <c r="D1066" s="3">
        <f t="shared" si="128"/>
        <v>2015</v>
      </c>
      <c r="E1066" s="3">
        <f t="shared" si="131"/>
        <v>3</v>
      </c>
      <c r="F1066" s="3">
        <f t="shared" si="132"/>
        <v>9</v>
      </c>
      <c r="G1066" s="3">
        <f t="shared" si="133"/>
        <v>17</v>
      </c>
      <c r="H1066" s="3" t="str">
        <f t="shared" si="134"/>
        <v>201539</v>
      </c>
      <c r="I1066" s="3" t="str">
        <f t="shared" si="135"/>
        <v>20153917</v>
      </c>
      <c r="J1066">
        <v>107</v>
      </c>
      <c r="K1066">
        <v>64.2</v>
      </c>
      <c r="L1066" t="str">
        <f>VLOOKUP(C1066,List!$A$2:$C$2089,3,)</f>
        <v>Heathrow Terminal 4</v>
      </c>
      <c r="M1066" t="str">
        <f>VLOOKUP(C1066,List!$A$2:$C$2089,2,)</f>
        <v>Piccadilly</v>
      </c>
      <c r="N1066" t="str">
        <f t="shared" si="129"/>
        <v>Heathrow Terminal 4|Piccadilly</v>
      </c>
      <c r="O1066">
        <f>VLOOKUP(N1066,Depth!$A$2:$F$427,3,)</f>
        <v>23</v>
      </c>
      <c r="P1066">
        <f>VLOOKUP(N1066,Depth!$A$2:$F$427,5,)</f>
        <v>112.9</v>
      </c>
      <c r="Q1066">
        <f>VLOOKUP(N1066,Depth!$A$2:$F$427,6,)</f>
        <v>10.1</v>
      </c>
      <c r="R1066">
        <f>VLOOKUP(L1066,longitude_latitude!C:J,7,)</f>
        <v>-0.44414567199999999</v>
      </c>
      <c r="S1066">
        <f>VLOOKUP(L1066,longitude_latitude!C:J,8,)</f>
        <v>51.45802947</v>
      </c>
      <c r="T1066">
        <f t="shared" si="130"/>
        <v>-22.854861078748954</v>
      </c>
      <c r="U1066">
        <f>VLOOKUP(M1066,LINE!$A$2:$B$13,2,)</f>
        <v>10</v>
      </c>
      <c r="V1066">
        <f>VLOOKUP(L1066,Entry_exit!B:P,4,)</f>
        <v>3260</v>
      </c>
      <c r="W1066">
        <f>2020 - VLOOKUP(L1066, age!$A:$D,4,)</f>
        <v>34</v>
      </c>
      <c r="X1066">
        <f>VLOOKUP(H1066,'air-quality-london-time-of-day'!E:G,3,FALSE)</f>
        <v>20.2</v>
      </c>
      <c r="Y1066">
        <f>VLOOKUP(I1066,Weather!F:K,2,)</f>
        <v>8</v>
      </c>
      <c r="Z1066">
        <f>VLOOKUP(I1066,Weather!F:K,3,)</f>
        <v>1.3</v>
      </c>
      <c r="AA1066">
        <f>VLOOKUP(I1066,Weather!F:K,4,)</f>
        <v>0.79</v>
      </c>
      <c r="AB1066">
        <f>VLOOKUP(I1066,Weather!F:K,5,)</f>
        <v>1025</v>
      </c>
      <c r="AC1066">
        <f>VLOOKUP(I1066,Weather!F:K,6,)</f>
        <v>0</v>
      </c>
    </row>
    <row r="1067" spans="1:29" x14ac:dyDescent="0.25">
      <c r="A1067" t="s">
        <v>7</v>
      </c>
      <c r="B1067" t="s">
        <v>5</v>
      </c>
      <c r="C1067" s="1">
        <v>42080.415972222225</v>
      </c>
      <c r="D1067" s="3">
        <f t="shared" si="128"/>
        <v>2015</v>
      </c>
      <c r="E1067" s="3">
        <f t="shared" si="131"/>
        <v>3</v>
      </c>
      <c r="F1067" s="3">
        <f t="shared" si="132"/>
        <v>9</v>
      </c>
      <c r="G1067" s="3">
        <f t="shared" si="133"/>
        <v>17</v>
      </c>
      <c r="H1067" s="3" t="str">
        <f t="shared" si="134"/>
        <v>201539</v>
      </c>
      <c r="I1067" s="3" t="str">
        <f t="shared" si="135"/>
        <v>20153917</v>
      </c>
      <c r="J1067">
        <v>117</v>
      </c>
      <c r="K1067">
        <v>70.2</v>
      </c>
      <c r="L1067" t="str">
        <f>VLOOKUP(C1067,List!$A$2:$C$2089,3,)</f>
        <v>Heathrow Terminal 4</v>
      </c>
      <c r="M1067" t="str">
        <f>VLOOKUP(C1067,List!$A$2:$C$2089,2,)</f>
        <v>Piccadilly</v>
      </c>
      <c r="N1067" t="str">
        <f t="shared" si="129"/>
        <v>Heathrow Terminal 4|Piccadilly</v>
      </c>
      <c r="O1067">
        <f>VLOOKUP(N1067,Depth!$A$2:$F$427,3,)</f>
        <v>23</v>
      </c>
      <c r="P1067">
        <f>VLOOKUP(N1067,Depth!$A$2:$F$427,5,)</f>
        <v>112.9</v>
      </c>
      <c r="Q1067">
        <f>VLOOKUP(N1067,Depth!$A$2:$F$427,6,)</f>
        <v>10.1</v>
      </c>
      <c r="R1067">
        <f>VLOOKUP(L1067,longitude_latitude!C:J,7,)</f>
        <v>-0.44414567199999999</v>
      </c>
      <c r="S1067">
        <f>VLOOKUP(L1067,longitude_latitude!C:J,8,)</f>
        <v>51.45802947</v>
      </c>
      <c r="T1067">
        <f t="shared" si="130"/>
        <v>-22.854861078748954</v>
      </c>
      <c r="U1067">
        <f>VLOOKUP(M1067,LINE!$A$2:$B$13,2,)</f>
        <v>10</v>
      </c>
      <c r="V1067">
        <f>VLOOKUP(L1067,Entry_exit!B:P,4,)</f>
        <v>3260</v>
      </c>
      <c r="W1067">
        <f>2020 - VLOOKUP(L1067, age!$A:$D,4,)</f>
        <v>34</v>
      </c>
      <c r="X1067">
        <f>VLOOKUP(H1067,'air-quality-london-time-of-day'!E:G,3,FALSE)</f>
        <v>20.2</v>
      </c>
      <c r="Y1067">
        <f>VLOOKUP(I1067,Weather!F:K,2,)</f>
        <v>8</v>
      </c>
      <c r="Z1067">
        <f>VLOOKUP(I1067,Weather!F:K,3,)</f>
        <v>1.3</v>
      </c>
      <c r="AA1067">
        <f>VLOOKUP(I1067,Weather!F:K,4,)</f>
        <v>0.79</v>
      </c>
      <c r="AB1067">
        <f>VLOOKUP(I1067,Weather!F:K,5,)</f>
        <v>1025</v>
      </c>
      <c r="AC1067">
        <f>VLOOKUP(I1067,Weather!F:K,6,)</f>
        <v>0</v>
      </c>
    </row>
    <row r="1068" spans="1:29" x14ac:dyDescent="0.25">
      <c r="A1068" t="s">
        <v>7</v>
      </c>
      <c r="B1068" t="s">
        <v>5</v>
      </c>
      <c r="C1068" s="1">
        <v>42080.416666666664</v>
      </c>
      <c r="D1068" s="3">
        <f t="shared" si="128"/>
        <v>2015</v>
      </c>
      <c r="E1068" s="3">
        <f t="shared" si="131"/>
        <v>3</v>
      </c>
      <c r="F1068" s="3">
        <f t="shared" si="132"/>
        <v>10</v>
      </c>
      <c r="G1068" s="3">
        <f t="shared" si="133"/>
        <v>17</v>
      </c>
      <c r="H1068" s="3" t="str">
        <f t="shared" si="134"/>
        <v>2015310</v>
      </c>
      <c r="I1068" s="3" t="str">
        <f t="shared" si="135"/>
        <v>201531017</v>
      </c>
      <c r="J1068">
        <v>114</v>
      </c>
      <c r="K1068">
        <v>68.400000000000006</v>
      </c>
      <c r="L1068" t="str">
        <f>VLOOKUP(C1068,List!$A$2:$C$2089,3,)</f>
        <v>Heathrow Terminal 4</v>
      </c>
      <c r="M1068" t="str">
        <f>VLOOKUP(C1068,List!$A$2:$C$2089,2,)</f>
        <v>Piccadilly</v>
      </c>
      <c r="N1068" t="str">
        <f t="shared" si="129"/>
        <v>Heathrow Terminal 4|Piccadilly</v>
      </c>
      <c r="O1068">
        <f>VLOOKUP(N1068,Depth!$A$2:$F$427,3,)</f>
        <v>23</v>
      </c>
      <c r="P1068">
        <f>VLOOKUP(N1068,Depth!$A$2:$F$427,5,)</f>
        <v>112.9</v>
      </c>
      <c r="Q1068">
        <f>VLOOKUP(N1068,Depth!$A$2:$F$427,6,)</f>
        <v>10.1</v>
      </c>
      <c r="R1068">
        <f>VLOOKUP(L1068,longitude_latitude!C:J,7,)</f>
        <v>-0.44414567199999999</v>
      </c>
      <c r="S1068">
        <f>VLOOKUP(L1068,longitude_latitude!C:J,8,)</f>
        <v>51.45802947</v>
      </c>
      <c r="T1068">
        <f t="shared" si="130"/>
        <v>-22.854861078748954</v>
      </c>
      <c r="U1068">
        <f>VLOOKUP(M1068,LINE!$A$2:$B$13,2,)</f>
        <v>10</v>
      </c>
      <c r="V1068">
        <f>VLOOKUP(L1068,Entry_exit!B:P,4,)</f>
        <v>3260</v>
      </c>
      <c r="W1068">
        <f>2020 - VLOOKUP(L1068, age!$A:$D,4,)</f>
        <v>34</v>
      </c>
      <c r="X1068">
        <f>VLOOKUP(H1068,'air-quality-london-time-of-day'!E:G,3,FALSE)</f>
        <v>19.600000000000001</v>
      </c>
      <c r="Y1068">
        <f>VLOOKUP(I1068,Weather!F:K,2,)</f>
        <v>8.34375</v>
      </c>
      <c r="Z1068">
        <f>VLOOKUP(I1068,Weather!F:K,3,)</f>
        <v>1.3</v>
      </c>
      <c r="AA1068">
        <f>VLOOKUP(I1068,Weather!F:K,4,)</f>
        <v>0.79</v>
      </c>
      <c r="AB1068">
        <f>VLOOKUP(I1068,Weather!F:K,5,)</f>
        <v>1025</v>
      </c>
      <c r="AC1068">
        <f>VLOOKUP(I1068,Weather!F:K,6,)</f>
        <v>0</v>
      </c>
    </row>
    <row r="1069" spans="1:29" x14ac:dyDescent="0.25">
      <c r="A1069" t="s">
        <v>7</v>
      </c>
      <c r="B1069" t="s">
        <v>5</v>
      </c>
      <c r="C1069" s="1">
        <v>42080.417361111111</v>
      </c>
      <c r="D1069" s="3">
        <f t="shared" si="128"/>
        <v>2015</v>
      </c>
      <c r="E1069" s="3">
        <f t="shared" si="131"/>
        <v>3</v>
      </c>
      <c r="F1069" s="3">
        <f t="shared" si="132"/>
        <v>10</v>
      </c>
      <c r="G1069" s="3">
        <f t="shared" si="133"/>
        <v>17</v>
      </c>
      <c r="H1069" s="3" t="str">
        <f t="shared" si="134"/>
        <v>2015310</v>
      </c>
      <c r="I1069" s="3" t="str">
        <f t="shared" si="135"/>
        <v>201531017</v>
      </c>
      <c r="J1069">
        <v>109</v>
      </c>
      <c r="K1069">
        <v>65.400000000000006</v>
      </c>
      <c r="L1069" t="str">
        <f>VLOOKUP(C1069,List!$A$2:$C$2089,3,)</f>
        <v>Heathrow Terminal 4</v>
      </c>
      <c r="M1069" t="str">
        <f>VLOOKUP(C1069,List!$A$2:$C$2089,2,)</f>
        <v>Piccadilly</v>
      </c>
      <c r="N1069" t="str">
        <f t="shared" si="129"/>
        <v>Heathrow Terminal 4|Piccadilly</v>
      </c>
      <c r="O1069">
        <f>VLOOKUP(N1069,Depth!$A$2:$F$427,3,)</f>
        <v>23</v>
      </c>
      <c r="P1069">
        <f>VLOOKUP(N1069,Depth!$A$2:$F$427,5,)</f>
        <v>112.9</v>
      </c>
      <c r="Q1069">
        <f>VLOOKUP(N1069,Depth!$A$2:$F$427,6,)</f>
        <v>10.1</v>
      </c>
      <c r="R1069">
        <f>VLOOKUP(L1069,longitude_latitude!C:J,7,)</f>
        <v>-0.44414567199999999</v>
      </c>
      <c r="S1069">
        <f>VLOOKUP(L1069,longitude_latitude!C:J,8,)</f>
        <v>51.45802947</v>
      </c>
      <c r="T1069">
        <f t="shared" si="130"/>
        <v>-22.854861078748954</v>
      </c>
      <c r="U1069">
        <f>VLOOKUP(M1069,LINE!$A$2:$B$13,2,)</f>
        <v>10</v>
      </c>
      <c r="V1069">
        <f>VLOOKUP(L1069,Entry_exit!B:P,4,)</f>
        <v>3260</v>
      </c>
      <c r="W1069">
        <f>2020 - VLOOKUP(L1069, age!$A:$D,4,)</f>
        <v>34</v>
      </c>
      <c r="X1069">
        <f>VLOOKUP(H1069,'air-quality-london-time-of-day'!E:G,3,FALSE)</f>
        <v>19.600000000000001</v>
      </c>
      <c r="Y1069">
        <f>VLOOKUP(I1069,Weather!F:K,2,)</f>
        <v>8.34375</v>
      </c>
      <c r="Z1069">
        <f>VLOOKUP(I1069,Weather!F:K,3,)</f>
        <v>1.3</v>
      </c>
      <c r="AA1069">
        <f>VLOOKUP(I1069,Weather!F:K,4,)</f>
        <v>0.79</v>
      </c>
      <c r="AB1069">
        <f>VLOOKUP(I1069,Weather!F:K,5,)</f>
        <v>1025</v>
      </c>
      <c r="AC1069">
        <f>VLOOKUP(I1069,Weather!F:K,6,)</f>
        <v>0</v>
      </c>
    </row>
    <row r="1070" spans="1:29" x14ac:dyDescent="0.25">
      <c r="A1070" t="s">
        <v>7</v>
      </c>
      <c r="B1070" t="s">
        <v>5</v>
      </c>
      <c r="C1070" s="1">
        <v>42080.418055555558</v>
      </c>
      <c r="D1070" s="3">
        <f t="shared" si="128"/>
        <v>2015</v>
      </c>
      <c r="E1070" s="3">
        <f t="shared" si="131"/>
        <v>3</v>
      </c>
      <c r="F1070" s="3">
        <f t="shared" si="132"/>
        <v>10</v>
      </c>
      <c r="G1070" s="3">
        <f t="shared" si="133"/>
        <v>17</v>
      </c>
      <c r="H1070" s="3" t="str">
        <f t="shared" si="134"/>
        <v>2015310</v>
      </c>
      <c r="I1070" s="3" t="str">
        <f t="shared" si="135"/>
        <v>201531017</v>
      </c>
      <c r="J1070">
        <v>101</v>
      </c>
      <c r="K1070">
        <v>60.6</v>
      </c>
      <c r="L1070" t="str">
        <f>VLOOKUP(C1070,List!$A$2:$C$2089,3,)</f>
        <v>Heathrow Terminal 4</v>
      </c>
      <c r="M1070" t="str">
        <f>VLOOKUP(C1070,List!$A$2:$C$2089,2,)</f>
        <v>Piccadilly</v>
      </c>
      <c r="N1070" t="str">
        <f t="shared" si="129"/>
        <v>Heathrow Terminal 4|Piccadilly</v>
      </c>
      <c r="O1070">
        <f>VLOOKUP(N1070,Depth!$A$2:$F$427,3,)</f>
        <v>23</v>
      </c>
      <c r="P1070">
        <f>VLOOKUP(N1070,Depth!$A$2:$F$427,5,)</f>
        <v>112.9</v>
      </c>
      <c r="Q1070">
        <f>VLOOKUP(N1070,Depth!$A$2:$F$427,6,)</f>
        <v>10.1</v>
      </c>
      <c r="R1070">
        <f>VLOOKUP(L1070,longitude_latitude!C:J,7,)</f>
        <v>-0.44414567199999999</v>
      </c>
      <c r="S1070">
        <f>VLOOKUP(L1070,longitude_latitude!C:J,8,)</f>
        <v>51.45802947</v>
      </c>
      <c r="T1070">
        <f t="shared" si="130"/>
        <v>-22.854861078748954</v>
      </c>
      <c r="U1070">
        <f>VLOOKUP(M1070,LINE!$A$2:$B$13,2,)</f>
        <v>10</v>
      </c>
      <c r="V1070">
        <f>VLOOKUP(L1070,Entry_exit!B:P,4,)</f>
        <v>3260</v>
      </c>
      <c r="W1070">
        <f>2020 - VLOOKUP(L1070, age!$A:$D,4,)</f>
        <v>34</v>
      </c>
      <c r="X1070">
        <f>VLOOKUP(H1070,'air-quality-london-time-of-day'!E:G,3,FALSE)</f>
        <v>19.600000000000001</v>
      </c>
      <c r="Y1070">
        <f>VLOOKUP(I1070,Weather!F:K,2,)</f>
        <v>8.34375</v>
      </c>
      <c r="Z1070">
        <f>VLOOKUP(I1070,Weather!F:K,3,)</f>
        <v>1.3</v>
      </c>
      <c r="AA1070">
        <f>VLOOKUP(I1070,Weather!F:K,4,)</f>
        <v>0.79</v>
      </c>
      <c r="AB1070">
        <f>VLOOKUP(I1070,Weather!F:K,5,)</f>
        <v>1025</v>
      </c>
      <c r="AC1070">
        <f>VLOOKUP(I1070,Weather!F:K,6,)</f>
        <v>0</v>
      </c>
    </row>
    <row r="1071" spans="1:29" x14ac:dyDescent="0.25">
      <c r="A1071" t="s">
        <v>7</v>
      </c>
      <c r="B1071" t="s">
        <v>5</v>
      </c>
      <c r="C1071" s="1">
        <v>42080.418749999997</v>
      </c>
      <c r="D1071" s="3">
        <f t="shared" si="128"/>
        <v>2015</v>
      </c>
      <c r="E1071" s="3">
        <f t="shared" si="131"/>
        <v>3</v>
      </c>
      <c r="F1071" s="3">
        <f t="shared" si="132"/>
        <v>10</v>
      </c>
      <c r="G1071" s="3">
        <f t="shared" si="133"/>
        <v>17</v>
      </c>
      <c r="H1071" s="3" t="str">
        <f t="shared" si="134"/>
        <v>2015310</v>
      </c>
      <c r="I1071" s="3" t="str">
        <f t="shared" si="135"/>
        <v>201531017</v>
      </c>
      <c r="J1071">
        <v>107</v>
      </c>
      <c r="K1071">
        <v>64.2</v>
      </c>
      <c r="L1071" t="str">
        <f>VLOOKUP(C1071,List!$A$2:$C$2089,3,)</f>
        <v>Heathrow Terminal 4</v>
      </c>
      <c r="M1071" t="str">
        <f>VLOOKUP(C1071,List!$A$2:$C$2089,2,)</f>
        <v>Piccadilly</v>
      </c>
      <c r="N1071" t="str">
        <f t="shared" si="129"/>
        <v>Heathrow Terminal 4|Piccadilly</v>
      </c>
      <c r="O1071">
        <f>VLOOKUP(N1071,Depth!$A$2:$F$427,3,)</f>
        <v>23</v>
      </c>
      <c r="P1071">
        <f>VLOOKUP(N1071,Depth!$A$2:$F$427,5,)</f>
        <v>112.9</v>
      </c>
      <c r="Q1071">
        <f>VLOOKUP(N1071,Depth!$A$2:$F$427,6,)</f>
        <v>10.1</v>
      </c>
      <c r="R1071">
        <f>VLOOKUP(L1071,longitude_latitude!C:J,7,)</f>
        <v>-0.44414567199999999</v>
      </c>
      <c r="S1071">
        <f>VLOOKUP(L1071,longitude_latitude!C:J,8,)</f>
        <v>51.45802947</v>
      </c>
      <c r="T1071">
        <f t="shared" si="130"/>
        <v>-22.854861078748954</v>
      </c>
      <c r="U1071">
        <f>VLOOKUP(M1071,LINE!$A$2:$B$13,2,)</f>
        <v>10</v>
      </c>
      <c r="V1071">
        <f>VLOOKUP(L1071,Entry_exit!B:P,4,)</f>
        <v>3260</v>
      </c>
      <c r="W1071">
        <f>2020 - VLOOKUP(L1071, age!$A:$D,4,)</f>
        <v>34</v>
      </c>
      <c r="X1071">
        <f>VLOOKUP(H1071,'air-quality-london-time-of-day'!E:G,3,FALSE)</f>
        <v>19.600000000000001</v>
      </c>
      <c r="Y1071">
        <f>VLOOKUP(I1071,Weather!F:K,2,)</f>
        <v>8.34375</v>
      </c>
      <c r="Z1071">
        <f>VLOOKUP(I1071,Weather!F:K,3,)</f>
        <v>1.3</v>
      </c>
      <c r="AA1071">
        <f>VLOOKUP(I1071,Weather!F:K,4,)</f>
        <v>0.79</v>
      </c>
      <c r="AB1071">
        <f>VLOOKUP(I1071,Weather!F:K,5,)</f>
        <v>1025</v>
      </c>
      <c r="AC1071">
        <f>VLOOKUP(I1071,Weather!F:K,6,)</f>
        <v>0</v>
      </c>
    </row>
    <row r="1072" spans="1:29" x14ac:dyDescent="0.25">
      <c r="A1072" t="s">
        <v>7</v>
      </c>
      <c r="B1072" t="s">
        <v>5</v>
      </c>
      <c r="C1072" s="1">
        <v>42080.419444444444</v>
      </c>
      <c r="D1072" s="3">
        <f t="shared" si="128"/>
        <v>2015</v>
      </c>
      <c r="E1072" s="3">
        <f t="shared" si="131"/>
        <v>3</v>
      </c>
      <c r="F1072" s="3">
        <f t="shared" si="132"/>
        <v>10</v>
      </c>
      <c r="G1072" s="3">
        <f t="shared" si="133"/>
        <v>17</v>
      </c>
      <c r="H1072" s="3" t="str">
        <f t="shared" si="134"/>
        <v>2015310</v>
      </c>
      <c r="I1072" s="3" t="str">
        <f t="shared" si="135"/>
        <v>201531017</v>
      </c>
      <c r="J1072">
        <v>102</v>
      </c>
      <c r="K1072">
        <v>61.2</v>
      </c>
      <c r="L1072" t="str">
        <f>VLOOKUP(C1072,List!$A$2:$C$2089,3,)</f>
        <v>Heathrow Terminal 4</v>
      </c>
      <c r="M1072" t="str">
        <f>VLOOKUP(C1072,List!$A$2:$C$2089,2,)</f>
        <v>Piccadilly</v>
      </c>
      <c r="N1072" t="str">
        <f t="shared" si="129"/>
        <v>Heathrow Terminal 4|Piccadilly</v>
      </c>
      <c r="O1072">
        <f>VLOOKUP(N1072,Depth!$A$2:$F$427,3,)</f>
        <v>23</v>
      </c>
      <c r="P1072">
        <f>VLOOKUP(N1072,Depth!$A$2:$F$427,5,)</f>
        <v>112.9</v>
      </c>
      <c r="Q1072">
        <f>VLOOKUP(N1072,Depth!$A$2:$F$427,6,)</f>
        <v>10.1</v>
      </c>
      <c r="R1072">
        <f>VLOOKUP(L1072,longitude_latitude!C:J,7,)</f>
        <v>-0.44414567199999999</v>
      </c>
      <c r="S1072">
        <f>VLOOKUP(L1072,longitude_latitude!C:J,8,)</f>
        <v>51.45802947</v>
      </c>
      <c r="T1072">
        <f t="shared" si="130"/>
        <v>-22.854861078748954</v>
      </c>
      <c r="U1072">
        <f>VLOOKUP(M1072,LINE!$A$2:$B$13,2,)</f>
        <v>10</v>
      </c>
      <c r="V1072">
        <f>VLOOKUP(L1072,Entry_exit!B:P,4,)</f>
        <v>3260</v>
      </c>
      <c r="W1072">
        <f>2020 - VLOOKUP(L1072, age!$A:$D,4,)</f>
        <v>34</v>
      </c>
      <c r="X1072">
        <f>VLOOKUP(H1072,'air-quality-london-time-of-day'!E:G,3,FALSE)</f>
        <v>19.600000000000001</v>
      </c>
      <c r="Y1072">
        <f>VLOOKUP(I1072,Weather!F:K,2,)</f>
        <v>8.34375</v>
      </c>
      <c r="Z1072">
        <f>VLOOKUP(I1072,Weather!F:K,3,)</f>
        <v>1.3</v>
      </c>
      <c r="AA1072">
        <f>VLOOKUP(I1072,Weather!F:K,4,)</f>
        <v>0.79</v>
      </c>
      <c r="AB1072">
        <f>VLOOKUP(I1072,Weather!F:K,5,)</f>
        <v>1025</v>
      </c>
      <c r="AC1072">
        <f>VLOOKUP(I1072,Weather!F:K,6,)</f>
        <v>0</v>
      </c>
    </row>
    <row r="1073" spans="1:29" x14ac:dyDescent="0.25">
      <c r="A1073" t="s">
        <v>7</v>
      </c>
      <c r="B1073" t="s">
        <v>5</v>
      </c>
      <c r="C1073" s="1">
        <v>42080.420138888891</v>
      </c>
      <c r="D1073" s="3">
        <f t="shared" si="128"/>
        <v>2015</v>
      </c>
      <c r="E1073" s="3">
        <f t="shared" si="131"/>
        <v>3</v>
      </c>
      <c r="F1073" s="3">
        <f t="shared" si="132"/>
        <v>10</v>
      </c>
      <c r="G1073" s="3">
        <f t="shared" si="133"/>
        <v>17</v>
      </c>
      <c r="H1073" s="3" t="str">
        <f t="shared" si="134"/>
        <v>2015310</v>
      </c>
      <c r="I1073" s="3" t="str">
        <f t="shared" si="135"/>
        <v>201531017</v>
      </c>
      <c r="J1073">
        <v>99</v>
      </c>
      <c r="K1073">
        <v>59.4</v>
      </c>
      <c r="L1073" t="str">
        <f>VLOOKUP(C1073,List!$A$2:$C$2089,3,)</f>
        <v>Heathrow Terminal 4</v>
      </c>
      <c r="M1073" t="str">
        <f>VLOOKUP(C1073,List!$A$2:$C$2089,2,)</f>
        <v>Piccadilly</v>
      </c>
      <c r="N1073" t="str">
        <f t="shared" si="129"/>
        <v>Heathrow Terminal 4|Piccadilly</v>
      </c>
      <c r="O1073">
        <f>VLOOKUP(N1073,Depth!$A$2:$F$427,3,)</f>
        <v>23</v>
      </c>
      <c r="P1073">
        <f>VLOOKUP(N1073,Depth!$A$2:$F$427,5,)</f>
        <v>112.9</v>
      </c>
      <c r="Q1073">
        <f>VLOOKUP(N1073,Depth!$A$2:$F$427,6,)</f>
        <v>10.1</v>
      </c>
      <c r="R1073">
        <f>VLOOKUP(L1073,longitude_latitude!C:J,7,)</f>
        <v>-0.44414567199999999</v>
      </c>
      <c r="S1073">
        <f>VLOOKUP(L1073,longitude_latitude!C:J,8,)</f>
        <v>51.45802947</v>
      </c>
      <c r="T1073">
        <f t="shared" si="130"/>
        <v>-22.854861078748954</v>
      </c>
      <c r="U1073">
        <f>VLOOKUP(M1073,LINE!$A$2:$B$13,2,)</f>
        <v>10</v>
      </c>
      <c r="V1073">
        <f>VLOOKUP(L1073,Entry_exit!B:P,4,)</f>
        <v>3260</v>
      </c>
      <c r="W1073">
        <f>2020 - VLOOKUP(L1073, age!$A:$D,4,)</f>
        <v>34</v>
      </c>
      <c r="X1073">
        <f>VLOOKUP(H1073,'air-quality-london-time-of-day'!E:G,3,FALSE)</f>
        <v>19.600000000000001</v>
      </c>
      <c r="Y1073">
        <f>VLOOKUP(I1073,Weather!F:K,2,)</f>
        <v>8.34375</v>
      </c>
      <c r="Z1073">
        <f>VLOOKUP(I1073,Weather!F:K,3,)</f>
        <v>1.3</v>
      </c>
      <c r="AA1073">
        <f>VLOOKUP(I1073,Weather!F:K,4,)</f>
        <v>0.79</v>
      </c>
      <c r="AB1073">
        <f>VLOOKUP(I1073,Weather!F:K,5,)</f>
        <v>1025</v>
      </c>
      <c r="AC1073">
        <f>VLOOKUP(I1073,Weather!F:K,6,)</f>
        <v>0</v>
      </c>
    </row>
    <row r="1074" spans="1:29" x14ac:dyDescent="0.25">
      <c r="A1074" t="s">
        <v>7</v>
      </c>
      <c r="B1074" t="s">
        <v>5</v>
      </c>
      <c r="C1074" s="1">
        <v>42080.42083333333</v>
      </c>
      <c r="D1074" s="3">
        <f t="shared" si="128"/>
        <v>2015</v>
      </c>
      <c r="E1074" s="3">
        <f t="shared" si="131"/>
        <v>3</v>
      </c>
      <c r="F1074" s="3">
        <f t="shared" si="132"/>
        <v>10</v>
      </c>
      <c r="G1074" s="3">
        <f t="shared" si="133"/>
        <v>17</v>
      </c>
      <c r="H1074" s="3" t="str">
        <f t="shared" si="134"/>
        <v>2015310</v>
      </c>
      <c r="I1074" s="3" t="str">
        <f t="shared" si="135"/>
        <v>201531017</v>
      </c>
      <c r="J1074">
        <v>101</v>
      </c>
      <c r="K1074">
        <v>60.6</v>
      </c>
      <c r="L1074" t="str">
        <f>VLOOKUP(C1074,List!$A$2:$C$2089,3,)</f>
        <v>Heathrow Terminal 4</v>
      </c>
      <c r="M1074" t="str">
        <f>VLOOKUP(C1074,List!$A$2:$C$2089,2,)</f>
        <v>Piccadilly</v>
      </c>
      <c r="N1074" t="str">
        <f t="shared" si="129"/>
        <v>Heathrow Terminal 4|Piccadilly</v>
      </c>
      <c r="O1074">
        <f>VLOOKUP(N1074,Depth!$A$2:$F$427,3,)</f>
        <v>23</v>
      </c>
      <c r="P1074">
        <f>VLOOKUP(N1074,Depth!$A$2:$F$427,5,)</f>
        <v>112.9</v>
      </c>
      <c r="Q1074">
        <f>VLOOKUP(N1074,Depth!$A$2:$F$427,6,)</f>
        <v>10.1</v>
      </c>
      <c r="R1074">
        <f>VLOOKUP(L1074,longitude_latitude!C:J,7,)</f>
        <v>-0.44414567199999999</v>
      </c>
      <c r="S1074">
        <f>VLOOKUP(L1074,longitude_latitude!C:J,8,)</f>
        <v>51.45802947</v>
      </c>
      <c r="T1074">
        <f t="shared" si="130"/>
        <v>-22.854861078748954</v>
      </c>
      <c r="U1074">
        <f>VLOOKUP(M1074,LINE!$A$2:$B$13,2,)</f>
        <v>10</v>
      </c>
      <c r="V1074">
        <f>VLOOKUP(L1074,Entry_exit!B:P,4,)</f>
        <v>3260</v>
      </c>
      <c r="W1074">
        <f>2020 - VLOOKUP(L1074, age!$A:$D,4,)</f>
        <v>34</v>
      </c>
      <c r="X1074">
        <f>VLOOKUP(H1074,'air-quality-london-time-of-day'!E:G,3,FALSE)</f>
        <v>19.600000000000001</v>
      </c>
      <c r="Y1074">
        <f>VLOOKUP(I1074,Weather!F:K,2,)</f>
        <v>8.34375</v>
      </c>
      <c r="Z1074">
        <f>VLOOKUP(I1074,Weather!F:K,3,)</f>
        <v>1.3</v>
      </c>
      <c r="AA1074">
        <f>VLOOKUP(I1074,Weather!F:K,4,)</f>
        <v>0.79</v>
      </c>
      <c r="AB1074">
        <f>VLOOKUP(I1074,Weather!F:K,5,)</f>
        <v>1025</v>
      </c>
      <c r="AC1074">
        <f>VLOOKUP(I1074,Weather!F:K,6,)</f>
        <v>0</v>
      </c>
    </row>
    <row r="1075" spans="1:29" x14ac:dyDescent="0.25">
      <c r="A1075" t="s">
        <v>7</v>
      </c>
      <c r="B1075" t="s">
        <v>5</v>
      </c>
      <c r="C1075" s="1">
        <v>42080.421527777777</v>
      </c>
      <c r="D1075" s="3">
        <f t="shared" si="128"/>
        <v>2015</v>
      </c>
      <c r="E1075" s="3">
        <f t="shared" si="131"/>
        <v>3</v>
      </c>
      <c r="F1075" s="3">
        <f t="shared" si="132"/>
        <v>10</v>
      </c>
      <c r="G1075" s="3">
        <f t="shared" si="133"/>
        <v>17</v>
      </c>
      <c r="H1075" s="3" t="str">
        <f t="shared" si="134"/>
        <v>2015310</v>
      </c>
      <c r="I1075" s="3" t="str">
        <f t="shared" si="135"/>
        <v>201531017</v>
      </c>
      <c r="J1075">
        <v>103</v>
      </c>
      <c r="K1075">
        <v>61.8</v>
      </c>
      <c r="L1075" t="str">
        <f>VLOOKUP(C1075,List!$A$2:$C$2089,3,)</f>
        <v>Heathrow Terminal 4</v>
      </c>
      <c r="M1075" t="str">
        <f>VLOOKUP(C1075,List!$A$2:$C$2089,2,)</f>
        <v>Piccadilly</v>
      </c>
      <c r="N1075" t="str">
        <f t="shared" si="129"/>
        <v>Heathrow Terminal 4|Piccadilly</v>
      </c>
      <c r="O1075">
        <f>VLOOKUP(N1075,Depth!$A$2:$F$427,3,)</f>
        <v>23</v>
      </c>
      <c r="P1075">
        <f>VLOOKUP(N1075,Depth!$A$2:$F$427,5,)</f>
        <v>112.9</v>
      </c>
      <c r="Q1075">
        <f>VLOOKUP(N1075,Depth!$A$2:$F$427,6,)</f>
        <v>10.1</v>
      </c>
      <c r="R1075">
        <f>VLOOKUP(L1075,longitude_latitude!C:J,7,)</f>
        <v>-0.44414567199999999</v>
      </c>
      <c r="S1075">
        <f>VLOOKUP(L1075,longitude_latitude!C:J,8,)</f>
        <v>51.45802947</v>
      </c>
      <c r="T1075">
        <f t="shared" si="130"/>
        <v>-22.854861078748954</v>
      </c>
      <c r="U1075">
        <f>VLOOKUP(M1075,LINE!$A$2:$B$13,2,)</f>
        <v>10</v>
      </c>
      <c r="V1075">
        <f>VLOOKUP(L1075,Entry_exit!B:P,4,)</f>
        <v>3260</v>
      </c>
      <c r="W1075">
        <f>2020 - VLOOKUP(L1075, age!$A:$D,4,)</f>
        <v>34</v>
      </c>
      <c r="X1075">
        <f>VLOOKUP(H1075,'air-quality-london-time-of-day'!E:G,3,FALSE)</f>
        <v>19.600000000000001</v>
      </c>
      <c r="Y1075">
        <f>VLOOKUP(I1075,Weather!F:K,2,)</f>
        <v>8.34375</v>
      </c>
      <c r="Z1075">
        <f>VLOOKUP(I1075,Weather!F:K,3,)</f>
        <v>1.3</v>
      </c>
      <c r="AA1075">
        <f>VLOOKUP(I1075,Weather!F:K,4,)</f>
        <v>0.79</v>
      </c>
      <c r="AB1075">
        <f>VLOOKUP(I1075,Weather!F:K,5,)</f>
        <v>1025</v>
      </c>
      <c r="AC1075">
        <f>VLOOKUP(I1075,Weather!F:K,6,)</f>
        <v>0</v>
      </c>
    </row>
    <row r="1076" spans="1:29" x14ac:dyDescent="0.25">
      <c r="A1076" t="s">
        <v>7</v>
      </c>
      <c r="B1076" t="s">
        <v>5</v>
      </c>
      <c r="C1076" s="1">
        <v>42080.422222222223</v>
      </c>
      <c r="D1076" s="3">
        <f t="shared" si="128"/>
        <v>2015</v>
      </c>
      <c r="E1076" s="3">
        <f t="shared" si="131"/>
        <v>3</v>
      </c>
      <c r="F1076" s="3">
        <f t="shared" si="132"/>
        <v>10</v>
      </c>
      <c r="G1076" s="3">
        <f t="shared" si="133"/>
        <v>17</v>
      </c>
      <c r="H1076" s="3" t="str">
        <f t="shared" si="134"/>
        <v>2015310</v>
      </c>
      <c r="I1076" s="3" t="str">
        <f t="shared" si="135"/>
        <v>201531017</v>
      </c>
      <c r="J1076">
        <v>99</v>
      </c>
      <c r="K1076">
        <v>59.4</v>
      </c>
      <c r="L1076" t="str">
        <f>VLOOKUP(C1076,List!$A$2:$C$2089,3,)</f>
        <v>Heathrow Terminal 4</v>
      </c>
      <c r="M1076" t="str">
        <f>VLOOKUP(C1076,List!$A$2:$C$2089,2,)</f>
        <v>Piccadilly</v>
      </c>
      <c r="N1076" t="str">
        <f t="shared" si="129"/>
        <v>Heathrow Terminal 4|Piccadilly</v>
      </c>
      <c r="O1076">
        <f>VLOOKUP(N1076,Depth!$A$2:$F$427,3,)</f>
        <v>23</v>
      </c>
      <c r="P1076">
        <f>VLOOKUP(N1076,Depth!$A$2:$F$427,5,)</f>
        <v>112.9</v>
      </c>
      <c r="Q1076">
        <f>VLOOKUP(N1076,Depth!$A$2:$F$427,6,)</f>
        <v>10.1</v>
      </c>
      <c r="R1076">
        <f>VLOOKUP(L1076,longitude_latitude!C:J,7,)</f>
        <v>-0.44414567199999999</v>
      </c>
      <c r="S1076">
        <f>VLOOKUP(L1076,longitude_latitude!C:J,8,)</f>
        <v>51.45802947</v>
      </c>
      <c r="T1076">
        <f t="shared" si="130"/>
        <v>-22.854861078748954</v>
      </c>
      <c r="U1076">
        <f>VLOOKUP(M1076,LINE!$A$2:$B$13,2,)</f>
        <v>10</v>
      </c>
      <c r="V1076">
        <f>VLOOKUP(L1076,Entry_exit!B:P,4,)</f>
        <v>3260</v>
      </c>
      <c r="W1076">
        <f>2020 - VLOOKUP(L1076, age!$A:$D,4,)</f>
        <v>34</v>
      </c>
      <c r="X1076">
        <f>VLOOKUP(H1076,'air-quality-london-time-of-day'!E:G,3,FALSE)</f>
        <v>19.600000000000001</v>
      </c>
      <c r="Y1076">
        <f>VLOOKUP(I1076,Weather!F:K,2,)</f>
        <v>8.34375</v>
      </c>
      <c r="Z1076">
        <f>VLOOKUP(I1076,Weather!F:K,3,)</f>
        <v>1.3</v>
      </c>
      <c r="AA1076">
        <f>VLOOKUP(I1076,Weather!F:K,4,)</f>
        <v>0.79</v>
      </c>
      <c r="AB1076">
        <f>VLOOKUP(I1076,Weather!F:K,5,)</f>
        <v>1025</v>
      </c>
      <c r="AC1076">
        <f>VLOOKUP(I1076,Weather!F:K,6,)</f>
        <v>0</v>
      </c>
    </row>
    <row r="1077" spans="1:29" x14ac:dyDescent="0.25">
      <c r="A1077" t="s">
        <v>7</v>
      </c>
      <c r="B1077" t="s">
        <v>5</v>
      </c>
      <c r="C1077" s="1">
        <v>42080.42291666667</v>
      </c>
      <c r="D1077" s="3">
        <f t="shared" si="128"/>
        <v>2015</v>
      </c>
      <c r="E1077" s="3">
        <f t="shared" si="131"/>
        <v>3</v>
      </c>
      <c r="F1077" s="3">
        <f t="shared" si="132"/>
        <v>10</v>
      </c>
      <c r="G1077" s="3">
        <f t="shared" si="133"/>
        <v>17</v>
      </c>
      <c r="H1077" s="3" t="str">
        <f t="shared" si="134"/>
        <v>2015310</v>
      </c>
      <c r="I1077" s="3" t="str">
        <f t="shared" si="135"/>
        <v>201531017</v>
      </c>
      <c r="J1077">
        <v>96</v>
      </c>
      <c r="K1077">
        <v>57.6</v>
      </c>
      <c r="L1077" t="str">
        <f>VLOOKUP(C1077,List!$A$2:$C$2089,3,)</f>
        <v>Heathrow Terminal 4</v>
      </c>
      <c r="M1077" t="str">
        <f>VLOOKUP(C1077,List!$A$2:$C$2089,2,)</f>
        <v>Piccadilly</v>
      </c>
      <c r="N1077" t="str">
        <f t="shared" si="129"/>
        <v>Heathrow Terminal 4|Piccadilly</v>
      </c>
      <c r="O1077">
        <f>VLOOKUP(N1077,Depth!$A$2:$F$427,3,)</f>
        <v>23</v>
      </c>
      <c r="P1077">
        <f>VLOOKUP(N1077,Depth!$A$2:$F$427,5,)</f>
        <v>112.9</v>
      </c>
      <c r="Q1077">
        <f>VLOOKUP(N1077,Depth!$A$2:$F$427,6,)</f>
        <v>10.1</v>
      </c>
      <c r="R1077">
        <f>VLOOKUP(L1077,longitude_latitude!C:J,7,)</f>
        <v>-0.44414567199999999</v>
      </c>
      <c r="S1077">
        <f>VLOOKUP(L1077,longitude_latitude!C:J,8,)</f>
        <v>51.45802947</v>
      </c>
      <c r="T1077">
        <f t="shared" si="130"/>
        <v>-22.854861078748954</v>
      </c>
      <c r="U1077">
        <f>VLOOKUP(M1077,LINE!$A$2:$B$13,2,)</f>
        <v>10</v>
      </c>
      <c r="V1077">
        <f>VLOOKUP(L1077,Entry_exit!B:P,4,)</f>
        <v>3260</v>
      </c>
      <c r="W1077">
        <f>2020 - VLOOKUP(L1077, age!$A:$D,4,)</f>
        <v>34</v>
      </c>
      <c r="X1077">
        <f>VLOOKUP(H1077,'air-quality-london-time-of-day'!E:G,3,FALSE)</f>
        <v>19.600000000000001</v>
      </c>
      <c r="Y1077">
        <f>VLOOKUP(I1077,Weather!F:K,2,)</f>
        <v>8.34375</v>
      </c>
      <c r="Z1077">
        <f>VLOOKUP(I1077,Weather!F:K,3,)</f>
        <v>1.3</v>
      </c>
      <c r="AA1077">
        <f>VLOOKUP(I1077,Weather!F:K,4,)</f>
        <v>0.79</v>
      </c>
      <c r="AB1077">
        <f>VLOOKUP(I1077,Weather!F:K,5,)</f>
        <v>1025</v>
      </c>
      <c r="AC1077">
        <f>VLOOKUP(I1077,Weather!F:K,6,)</f>
        <v>0</v>
      </c>
    </row>
    <row r="1078" spans="1:29" x14ac:dyDescent="0.25">
      <c r="A1078" t="s">
        <v>7</v>
      </c>
      <c r="B1078" t="s">
        <v>5</v>
      </c>
      <c r="C1078" s="1">
        <v>42080.423611111109</v>
      </c>
      <c r="D1078" s="3">
        <f t="shared" si="128"/>
        <v>2015</v>
      </c>
      <c r="E1078" s="3">
        <f t="shared" si="131"/>
        <v>3</v>
      </c>
      <c r="F1078" s="3">
        <f t="shared" si="132"/>
        <v>10</v>
      </c>
      <c r="G1078" s="3">
        <f t="shared" si="133"/>
        <v>17</v>
      </c>
      <c r="H1078" s="3" t="str">
        <f t="shared" si="134"/>
        <v>2015310</v>
      </c>
      <c r="I1078" s="3" t="str">
        <f t="shared" si="135"/>
        <v>201531017</v>
      </c>
      <c r="J1078">
        <v>90</v>
      </c>
      <c r="K1078">
        <v>54</v>
      </c>
      <c r="L1078" t="str">
        <f>VLOOKUP(C1078,List!$A$2:$C$2089,3,)</f>
        <v>Heathrow Terminal 4</v>
      </c>
      <c r="M1078" t="str">
        <f>VLOOKUP(C1078,List!$A$2:$C$2089,2,)</f>
        <v>Piccadilly</v>
      </c>
      <c r="N1078" t="str">
        <f t="shared" si="129"/>
        <v>Heathrow Terminal 4|Piccadilly</v>
      </c>
      <c r="O1078">
        <f>VLOOKUP(N1078,Depth!$A$2:$F$427,3,)</f>
        <v>23</v>
      </c>
      <c r="P1078">
        <f>VLOOKUP(N1078,Depth!$A$2:$F$427,5,)</f>
        <v>112.9</v>
      </c>
      <c r="Q1078">
        <f>VLOOKUP(N1078,Depth!$A$2:$F$427,6,)</f>
        <v>10.1</v>
      </c>
      <c r="R1078">
        <f>VLOOKUP(L1078,longitude_latitude!C:J,7,)</f>
        <v>-0.44414567199999999</v>
      </c>
      <c r="S1078">
        <f>VLOOKUP(L1078,longitude_latitude!C:J,8,)</f>
        <v>51.45802947</v>
      </c>
      <c r="T1078">
        <f t="shared" si="130"/>
        <v>-22.854861078748954</v>
      </c>
      <c r="U1078">
        <f>VLOOKUP(M1078,LINE!$A$2:$B$13,2,)</f>
        <v>10</v>
      </c>
      <c r="V1078">
        <f>VLOOKUP(L1078,Entry_exit!B:P,4,)</f>
        <v>3260</v>
      </c>
      <c r="W1078">
        <f>2020 - VLOOKUP(L1078, age!$A:$D,4,)</f>
        <v>34</v>
      </c>
      <c r="X1078">
        <f>VLOOKUP(H1078,'air-quality-london-time-of-day'!E:G,3,FALSE)</f>
        <v>19.600000000000001</v>
      </c>
      <c r="Y1078">
        <f>VLOOKUP(I1078,Weather!F:K,2,)</f>
        <v>8.34375</v>
      </c>
      <c r="Z1078">
        <f>VLOOKUP(I1078,Weather!F:K,3,)</f>
        <v>1.3</v>
      </c>
      <c r="AA1078">
        <f>VLOOKUP(I1078,Weather!F:K,4,)</f>
        <v>0.79</v>
      </c>
      <c r="AB1078">
        <f>VLOOKUP(I1078,Weather!F:K,5,)</f>
        <v>1025</v>
      </c>
      <c r="AC1078">
        <f>VLOOKUP(I1078,Weather!F:K,6,)</f>
        <v>0</v>
      </c>
    </row>
    <row r="1079" spans="1:29" x14ac:dyDescent="0.25">
      <c r="A1079" t="s">
        <v>7</v>
      </c>
      <c r="B1079" t="s">
        <v>5</v>
      </c>
      <c r="C1079" s="1">
        <v>42080.424305555556</v>
      </c>
      <c r="D1079" s="3">
        <f t="shared" si="128"/>
        <v>2015</v>
      </c>
      <c r="E1079" s="3">
        <f t="shared" si="131"/>
        <v>3</v>
      </c>
      <c r="F1079" s="3">
        <f t="shared" si="132"/>
        <v>10</v>
      </c>
      <c r="G1079" s="3">
        <f t="shared" si="133"/>
        <v>17</v>
      </c>
      <c r="H1079" s="3" t="str">
        <f t="shared" si="134"/>
        <v>2015310</v>
      </c>
      <c r="I1079" s="3" t="str">
        <f t="shared" si="135"/>
        <v>201531017</v>
      </c>
      <c r="J1079">
        <v>100</v>
      </c>
      <c r="K1079">
        <v>60</v>
      </c>
      <c r="L1079" t="str">
        <f>VLOOKUP(C1079,List!$A$2:$C$2089,3,)</f>
        <v>Heathrow Terminal 4</v>
      </c>
      <c r="M1079" t="str">
        <f>VLOOKUP(C1079,List!$A$2:$C$2089,2,)</f>
        <v>Piccadilly</v>
      </c>
      <c r="N1079" t="str">
        <f t="shared" si="129"/>
        <v>Heathrow Terminal 4|Piccadilly</v>
      </c>
      <c r="O1079">
        <f>VLOOKUP(N1079,Depth!$A$2:$F$427,3,)</f>
        <v>23</v>
      </c>
      <c r="P1079">
        <f>VLOOKUP(N1079,Depth!$A$2:$F$427,5,)</f>
        <v>112.9</v>
      </c>
      <c r="Q1079">
        <f>VLOOKUP(N1079,Depth!$A$2:$F$427,6,)</f>
        <v>10.1</v>
      </c>
      <c r="R1079">
        <f>VLOOKUP(L1079,longitude_latitude!C:J,7,)</f>
        <v>-0.44414567199999999</v>
      </c>
      <c r="S1079">
        <f>VLOOKUP(L1079,longitude_latitude!C:J,8,)</f>
        <v>51.45802947</v>
      </c>
      <c r="T1079">
        <f t="shared" si="130"/>
        <v>-22.854861078748954</v>
      </c>
      <c r="U1079">
        <f>VLOOKUP(M1079,LINE!$A$2:$B$13,2,)</f>
        <v>10</v>
      </c>
      <c r="V1079">
        <f>VLOOKUP(L1079,Entry_exit!B:P,4,)</f>
        <v>3260</v>
      </c>
      <c r="W1079">
        <f>2020 - VLOOKUP(L1079, age!$A:$D,4,)</f>
        <v>34</v>
      </c>
      <c r="X1079">
        <f>VLOOKUP(H1079,'air-quality-london-time-of-day'!E:G,3,FALSE)</f>
        <v>19.600000000000001</v>
      </c>
      <c r="Y1079">
        <f>VLOOKUP(I1079,Weather!F:K,2,)</f>
        <v>8.34375</v>
      </c>
      <c r="Z1079">
        <f>VLOOKUP(I1079,Weather!F:K,3,)</f>
        <v>1.3</v>
      </c>
      <c r="AA1079">
        <f>VLOOKUP(I1079,Weather!F:K,4,)</f>
        <v>0.79</v>
      </c>
      <c r="AB1079">
        <f>VLOOKUP(I1079,Weather!F:K,5,)</f>
        <v>1025</v>
      </c>
      <c r="AC1079">
        <f>VLOOKUP(I1079,Weather!F:K,6,)</f>
        <v>0</v>
      </c>
    </row>
    <row r="1080" spans="1:29" x14ac:dyDescent="0.25">
      <c r="A1080" t="s">
        <v>7</v>
      </c>
      <c r="B1080" t="s">
        <v>5</v>
      </c>
      <c r="C1080" s="1">
        <v>42080.425000000003</v>
      </c>
      <c r="D1080" s="3">
        <f t="shared" si="128"/>
        <v>2015</v>
      </c>
      <c r="E1080" s="3">
        <f t="shared" si="131"/>
        <v>3</v>
      </c>
      <c r="F1080" s="3">
        <f t="shared" si="132"/>
        <v>10</v>
      </c>
      <c r="G1080" s="3">
        <f t="shared" si="133"/>
        <v>17</v>
      </c>
      <c r="H1080" s="3" t="str">
        <f t="shared" si="134"/>
        <v>2015310</v>
      </c>
      <c r="I1080" s="3" t="str">
        <f t="shared" si="135"/>
        <v>201531017</v>
      </c>
      <c r="J1080">
        <v>113</v>
      </c>
      <c r="K1080">
        <v>67.8</v>
      </c>
      <c r="L1080" t="str">
        <f>VLOOKUP(C1080,List!$A$2:$C$2089,3,)</f>
        <v>Heathrow Terminals 1, 2, 3</v>
      </c>
      <c r="M1080" t="str">
        <f>VLOOKUP(C1080,List!$A$2:$C$2089,2,)</f>
        <v>Piccadilly</v>
      </c>
      <c r="N1080" t="str">
        <f t="shared" si="129"/>
        <v>Heathrow Terminals 1, 2, 3|Piccadilly</v>
      </c>
      <c r="O1080">
        <f>VLOOKUP(N1080,Depth!$A$2:$F$427,3,)</f>
        <v>23</v>
      </c>
      <c r="P1080">
        <f>VLOOKUP(N1080,Depth!$A$2:$F$427,5,)</f>
        <v>109.6</v>
      </c>
      <c r="Q1080">
        <f>VLOOKUP(N1080,Depth!$A$2:$F$427,6,)</f>
        <v>13.4</v>
      </c>
      <c r="R1080">
        <f>VLOOKUP(L1080,longitude_latitude!C:J,7,)</f>
        <v>-0.45085777199999999</v>
      </c>
      <c r="S1080">
        <f>VLOOKUP(L1080,longitude_latitude!C:J,8,)</f>
        <v>51.470794210000001</v>
      </c>
      <c r="T1080">
        <f t="shared" si="130"/>
        <v>-23.2060076005911</v>
      </c>
      <c r="U1080">
        <f>VLOOKUP(M1080,LINE!$A$2:$B$13,2,)</f>
        <v>10</v>
      </c>
      <c r="V1080">
        <f>VLOOKUP(L1080,Entry_exit!B:P,4,)</f>
        <v>10719</v>
      </c>
      <c r="W1080">
        <f>2020 - VLOOKUP(L1080, age!$A:$D,4,)</f>
        <v>43</v>
      </c>
      <c r="X1080">
        <f>VLOOKUP(H1080,'air-quality-london-time-of-day'!E:G,3,FALSE)</f>
        <v>19.600000000000001</v>
      </c>
      <c r="Y1080">
        <f>VLOOKUP(I1080,Weather!F:K,2,)</f>
        <v>8.34375</v>
      </c>
      <c r="Z1080">
        <f>VLOOKUP(I1080,Weather!F:K,3,)</f>
        <v>1.3</v>
      </c>
      <c r="AA1080">
        <f>VLOOKUP(I1080,Weather!F:K,4,)</f>
        <v>0.79</v>
      </c>
      <c r="AB1080">
        <f>VLOOKUP(I1080,Weather!F:K,5,)</f>
        <v>1025</v>
      </c>
      <c r="AC1080">
        <f>VLOOKUP(I1080,Weather!F:K,6,)</f>
        <v>0</v>
      </c>
    </row>
    <row r="1081" spans="1:29" x14ac:dyDescent="0.25">
      <c r="A1081" t="s">
        <v>7</v>
      </c>
      <c r="B1081" t="s">
        <v>5</v>
      </c>
      <c r="C1081" s="1">
        <v>42080.425694444442</v>
      </c>
      <c r="D1081" s="3">
        <f t="shared" si="128"/>
        <v>2015</v>
      </c>
      <c r="E1081" s="3">
        <f t="shared" si="131"/>
        <v>3</v>
      </c>
      <c r="F1081" s="3">
        <f t="shared" si="132"/>
        <v>10</v>
      </c>
      <c r="G1081" s="3">
        <f t="shared" si="133"/>
        <v>17</v>
      </c>
      <c r="H1081" s="3" t="str">
        <f t="shared" si="134"/>
        <v>2015310</v>
      </c>
      <c r="I1081" s="3" t="str">
        <f t="shared" si="135"/>
        <v>201531017</v>
      </c>
      <c r="J1081">
        <v>110</v>
      </c>
      <c r="K1081">
        <v>66</v>
      </c>
      <c r="L1081" t="str">
        <f>VLOOKUP(C1081,List!$A$2:$C$2089,3,)</f>
        <v>Heathrow Terminals 1, 2, 3</v>
      </c>
      <c r="M1081" t="str">
        <f>VLOOKUP(C1081,List!$A$2:$C$2089,2,)</f>
        <v>Piccadilly</v>
      </c>
      <c r="N1081" t="str">
        <f t="shared" si="129"/>
        <v>Heathrow Terminals 1, 2, 3|Piccadilly</v>
      </c>
      <c r="O1081">
        <f>VLOOKUP(N1081,Depth!$A$2:$F$427,3,)</f>
        <v>23</v>
      </c>
      <c r="P1081">
        <f>VLOOKUP(N1081,Depth!$A$2:$F$427,5,)</f>
        <v>109.6</v>
      </c>
      <c r="Q1081">
        <f>VLOOKUP(N1081,Depth!$A$2:$F$427,6,)</f>
        <v>13.4</v>
      </c>
      <c r="R1081">
        <f>VLOOKUP(L1081,longitude_latitude!C:J,7,)</f>
        <v>-0.45085777199999999</v>
      </c>
      <c r="S1081">
        <f>VLOOKUP(L1081,longitude_latitude!C:J,8,)</f>
        <v>51.470794210000001</v>
      </c>
      <c r="T1081">
        <f t="shared" si="130"/>
        <v>-23.2060076005911</v>
      </c>
      <c r="U1081">
        <f>VLOOKUP(M1081,LINE!$A$2:$B$13,2,)</f>
        <v>10</v>
      </c>
      <c r="V1081">
        <f>VLOOKUP(L1081,Entry_exit!B:P,4,)</f>
        <v>10719</v>
      </c>
      <c r="W1081">
        <f>2020 - VLOOKUP(L1081, age!$A:$D,4,)</f>
        <v>43</v>
      </c>
      <c r="X1081">
        <f>VLOOKUP(H1081,'air-quality-london-time-of-day'!E:G,3,FALSE)</f>
        <v>19.600000000000001</v>
      </c>
      <c r="Y1081">
        <f>VLOOKUP(I1081,Weather!F:K,2,)</f>
        <v>8.34375</v>
      </c>
      <c r="Z1081">
        <f>VLOOKUP(I1081,Weather!F:K,3,)</f>
        <v>1.3</v>
      </c>
      <c r="AA1081">
        <f>VLOOKUP(I1081,Weather!F:K,4,)</f>
        <v>0.79</v>
      </c>
      <c r="AB1081">
        <f>VLOOKUP(I1081,Weather!F:K,5,)</f>
        <v>1025</v>
      </c>
      <c r="AC1081">
        <f>VLOOKUP(I1081,Weather!F:K,6,)</f>
        <v>0</v>
      </c>
    </row>
    <row r="1082" spans="1:29" x14ac:dyDescent="0.25">
      <c r="A1082" t="s">
        <v>7</v>
      </c>
      <c r="B1082" t="s">
        <v>5</v>
      </c>
      <c r="C1082" s="1">
        <v>42080.426388888889</v>
      </c>
      <c r="D1082" s="3">
        <f t="shared" si="128"/>
        <v>2015</v>
      </c>
      <c r="E1082" s="3">
        <f t="shared" si="131"/>
        <v>3</v>
      </c>
      <c r="F1082" s="3">
        <f t="shared" si="132"/>
        <v>10</v>
      </c>
      <c r="G1082" s="3">
        <f t="shared" si="133"/>
        <v>17</v>
      </c>
      <c r="H1082" s="3" t="str">
        <f t="shared" si="134"/>
        <v>2015310</v>
      </c>
      <c r="I1082" s="3" t="str">
        <f t="shared" si="135"/>
        <v>201531017</v>
      </c>
      <c r="J1082">
        <v>134</v>
      </c>
      <c r="K1082">
        <v>80.400000000000006</v>
      </c>
      <c r="L1082" t="str">
        <f>VLOOKUP(C1082,List!$A$2:$C$2089,3,)</f>
        <v>Heathrow Terminals 1, 2, 3</v>
      </c>
      <c r="M1082" t="str">
        <f>VLOOKUP(C1082,List!$A$2:$C$2089,2,)</f>
        <v>Piccadilly</v>
      </c>
      <c r="N1082" t="str">
        <f t="shared" si="129"/>
        <v>Heathrow Terminals 1, 2, 3|Piccadilly</v>
      </c>
      <c r="O1082">
        <f>VLOOKUP(N1082,Depth!$A$2:$F$427,3,)</f>
        <v>23</v>
      </c>
      <c r="P1082">
        <f>VLOOKUP(N1082,Depth!$A$2:$F$427,5,)</f>
        <v>109.6</v>
      </c>
      <c r="Q1082">
        <f>VLOOKUP(N1082,Depth!$A$2:$F$427,6,)</f>
        <v>13.4</v>
      </c>
      <c r="R1082">
        <f>VLOOKUP(L1082,longitude_latitude!C:J,7,)</f>
        <v>-0.45085777199999999</v>
      </c>
      <c r="S1082">
        <f>VLOOKUP(L1082,longitude_latitude!C:J,8,)</f>
        <v>51.470794210000001</v>
      </c>
      <c r="T1082">
        <f t="shared" si="130"/>
        <v>-23.2060076005911</v>
      </c>
      <c r="U1082">
        <f>VLOOKUP(M1082,LINE!$A$2:$B$13,2,)</f>
        <v>10</v>
      </c>
      <c r="V1082">
        <f>VLOOKUP(L1082,Entry_exit!B:P,4,)</f>
        <v>10719</v>
      </c>
      <c r="W1082">
        <f>2020 - VLOOKUP(L1082, age!$A:$D,4,)</f>
        <v>43</v>
      </c>
      <c r="X1082">
        <f>VLOOKUP(H1082,'air-quality-london-time-of-day'!E:G,3,FALSE)</f>
        <v>19.600000000000001</v>
      </c>
      <c r="Y1082">
        <f>VLOOKUP(I1082,Weather!F:K,2,)</f>
        <v>8.34375</v>
      </c>
      <c r="Z1082">
        <f>VLOOKUP(I1082,Weather!F:K,3,)</f>
        <v>1.3</v>
      </c>
      <c r="AA1082">
        <f>VLOOKUP(I1082,Weather!F:K,4,)</f>
        <v>0.79</v>
      </c>
      <c r="AB1082">
        <f>VLOOKUP(I1082,Weather!F:K,5,)</f>
        <v>1025</v>
      </c>
      <c r="AC1082">
        <f>VLOOKUP(I1082,Weather!F:K,6,)</f>
        <v>0</v>
      </c>
    </row>
    <row r="1083" spans="1:29" x14ac:dyDescent="0.25">
      <c r="A1083" t="s">
        <v>7</v>
      </c>
      <c r="B1083" t="s">
        <v>5</v>
      </c>
      <c r="C1083" s="1">
        <v>42080.427083333336</v>
      </c>
      <c r="D1083" s="3">
        <f t="shared" si="128"/>
        <v>2015</v>
      </c>
      <c r="E1083" s="3">
        <f t="shared" si="131"/>
        <v>3</v>
      </c>
      <c r="F1083" s="3">
        <f t="shared" si="132"/>
        <v>10</v>
      </c>
      <c r="G1083" s="3">
        <f t="shared" si="133"/>
        <v>17</v>
      </c>
      <c r="H1083" s="3" t="str">
        <f t="shared" si="134"/>
        <v>2015310</v>
      </c>
      <c r="I1083" s="3" t="str">
        <f t="shared" si="135"/>
        <v>201531017</v>
      </c>
      <c r="J1083">
        <v>95</v>
      </c>
      <c r="K1083">
        <v>57</v>
      </c>
      <c r="L1083" t="str">
        <f>VLOOKUP(C1083,List!$A$2:$C$2089,3,)</f>
        <v>Hatton Cross</v>
      </c>
      <c r="M1083" t="str">
        <f>VLOOKUP(C1083,List!$A$2:$C$2089,2,)</f>
        <v>Piccadilly</v>
      </c>
      <c r="N1083" t="str">
        <f t="shared" si="129"/>
        <v>Hatton Cross|Piccadilly</v>
      </c>
      <c r="O1083">
        <f>VLOOKUP(N1083,Depth!$A$2:$F$427,3,)</f>
        <v>22</v>
      </c>
      <c r="P1083">
        <f>VLOOKUP(N1083,Depth!$A$2:$F$427,5,)</f>
        <v>113.4</v>
      </c>
      <c r="Q1083">
        <f>VLOOKUP(N1083,Depth!$A$2:$F$427,6,)</f>
        <v>8.6</v>
      </c>
      <c r="R1083">
        <f>VLOOKUP(L1083,longitude_latitude!C:J,7,)</f>
        <v>-0.42189305999999999</v>
      </c>
      <c r="S1083">
        <f>VLOOKUP(L1083,longitude_latitude!C:J,8,)</f>
        <v>51.466117400000002</v>
      </c>
      <c r="T1083">
        <f t="shared" si="130"/>
        <v>-21.713197756205243</v>
      </c>
      <c r="U1083">
        <f>VLOOKUP(M1083,LINE!$A$2:$B$13,2,)</f>
        <v>10</v>
      </c>
      <c r="V1083">
        <f>VLOOKUP(L1083,Entry_exit!B:P,4,)</f>
        <v>5128</v>
      </c>
      <c r="W1083">
        <f>2020 - VLOOKUP(L1083, age!$A:$D,4,)</f>
        <v>45</v>
      </c>
      <c r="X1083">
        <f>VLOOKUP(H1083,'air-quality-london-time-of-day'!E:G,3,FALSE)</f>
        <v>19.600000000000001</v>
      </c>
      <c r="Y1083">
        <f>VLOOKUP(I1083,Weather!F:K,2,)</f>
        <v>8.34375</v>
      </c>
      <c r="Z1083">
        <f>VLOOKUP(I1083,Weather!F:K,3,)</f>
        <v>1.3</v>
      </c>
      <c r="AA1083">
        <f>VLOOKUP(I1083,Weather!F:K,4,)</f>
        <v>0.79</v>
      </c>
      <c r="AB1083">
        <f>VLOOKUP(I1083,Weather!F:K,5,)</f>
        <v>1025</v>
      </c>
      <c r="AC1083">
        <f>VLOOKUP(I1083,Weather!F:K,6,)</f>
        <v>0</v>
      </c>
    </row>
    <row r="1084" spans="1:29" x14ac:dyDescent="0.25">
      <c r="A1084" t="s">
        <v>7</v>
      </c>
      <c r="B1084" t="s">
        <v>5</v>
      </c>
      <c r="C1084" s="1">
        <v>42080.427777777775</v>
      </c>
      <c r="D1084" s="3">
        <f t="shared" ref="D1084:D1147" si="136">YEAR(C1084)</f>
        <v>2015</v>
      </c>
      <c r="E1084" s="3">
        <f t="shared" si="131"/>
        <v>3</v>
      </c>
      <c r="F1084" s="3">
        <f t="shared" si="132"/>
        <v>10</v>
      </c>
      <c r="G1084" s="3">
        <f t="shared" si="133"/>
        <v>17</v>
      </c>
      <c r="H1084" s="3" t="str">
        <f t="shared" si="134"/>
        <v>2015310</v>
      </c>
      <c r="I1084" s="3" t="str">
        <f t="shared" si="135"/>
        <v>201531017</v>
      </c>
      <c r="J1084">
        <v>110</v>
      </c>
      <c r="K1084">
        <v>66</v>
      </c>
      <c r="L1084" t="str">
        <f>VLOOKUP(C1084,List!$A$2:$C$2089,3,)</f>
        <v>Hatton Cross</v>
      </c>
      <c r="M1084" t="str">
        <f>VLOOKUP(C1084,List!$A$2:$C$2089,2,)</f>
        <v>Piccadilly</v>
      </c>
      <c r="N1084" t="str">
        <f t="shared" ref="N1084:N1147" si="137">L1084&amp;"|"&amp;M1084</f>
        <v>Hatton Cross|Piccadilly</v>
      </c>
      <c r="O1084">
        <f>VLOOKUP(N1084,Depth!$A$2:$F$427,3,)</f>
        <v>22</v>
      </c>
      <c r="P1084">
        <f>VLOOKUP(N1084,Depth!$A$2:$F$427,5,)</f>
        <v>113.4</v>
      </c>
      <c r="Q1084">
        <f>VLOOKUP(N1084,Depth!$A$2:$F$427,6,)</f>
        <v>8.6</v>
      </c>
      <c r="R1084">
        <f>VLOOKUP(L1084,longitude_latitude!C:J,7,)</f>
        <v>-0.42189305999999999</v>
      </c>
      <c r="S1084">
        <f>VLOOKUP(L1084,longitude_latitude!C:J,8,)</f>
        <v>51.466117400000002</v>
      </c>
      <c r="T1084">
        <f t="shared" ref="T1084:T1147" si="138">R1084*S1084</f>
        <v>-21.713197756205243</v>
      </c>
      <c r="U1084">
        <f>VLOOKUP(M1084,LINE!$A$2:$B$13,2,)</f>
        <v>10</v>
      </c>
      <c r="V1084">
        <f>VLOOKUP(L1084,Entry_exit!B:P,4,)</f>
        <v>5128</v>
      </c>
      <c r="W1084">
        <f>2020 - VLOOKUP(L1084, age!$A:$D,4,)</f>
        <v>45</v>
      </c>
      <c r="X1084">
        <f>VLOOKUP(H1084,'air-quality-london-time-of-day'!E:G,3,FALSE)</f>
        <v>19.600000000000001</v>
      </c>
      <c r="Y1084">
        <f>VLOOKUP(I1084,Weather!F:K,2,)</f>
        <v>8.34375</v>
      </c>
      <c r="Z1084">
        <f>VLOOKUP(I1084,Weather!F:K,3,)</f>
        <v>1.3</v>
      </c>
      <c r="AA1084">
        <f>VLOOKUP(I1084,Weather!F:K,4,)</f>
        <v>0.79</v>
      </c>
      <c r="AB1084">
        <f>VLOOKUP(I1084,Weather!F:K,5,)</f>
        <v>1025</v>
      </c>
      <c r="AC1084">
        <f>VLOOKUP(I1084,Weather!F:K,6,)</f>
        <v>0</v>
      </c>
    </row>
    <row r="1085" spans="1:29" x14ac:dyDescent="0.25">
      <c r="A1085" t="s">
        <v>7</v>
      </c>
      <c r="B1085" t="s">
        <v>5</v>
      </c>
      <c r="C1085" s="1">
        <v>42080.428472222222</v>
      </c>
      <c r="D1085" s="3">
        <f t="shared" si="136"/>
        <v>2015</v>
      </c>
      <c r="E1085" s="3">
        <f t="shared" si="131"/>
        <v>3</v>
      </c>
      <c r="F1085" s="3">
        <f t="shared" si="132"/>
        <v>10</v>
      </c>
      <c r="G1085" s="3">
        <f t="shared" si="133"/>
        <v>17</v>
      </c>
      <c r="H1085" s="3" t="str">
        <f t="shared" si="134"/>
        <v>2015310</v>
      </c>
      <c r="I1085" s="3" t="str">
        <f t="shared" si="135"/>
        <v>201531017</v>
      </c>
      <c r="J1085">
        <v>99</v>
      </c>
      <c r="K1085">
        <v>59.4</v>
      </c>
      <c r="L1085" t="str">
        <f>VLOOKUP(C1085,List!$A$2:$C$2089,3,)</f>
        <v>Hatton Cross</v>
      </c>
      <c r="M1085" t="str">
        <f>VLOOKUP(C1085,List!$A$2:$C$2089,2,)</f>
        <v>Piccadilly</v>
      </c>
      <c r="N1085" t="str">
        <f t="shared" si="137"/>
        <v>Hatton Cross|Piccadilly</v>
      </c>
      <c r="O1085">
        <f>VLOOKUP(N1085,Depth!$A$2:$F$427,3,)</f>
        <v>22</v>
      </c>
      <c r="P1085">
        <f>VLOOKUP(N1085,Depth!$A$2:$F$427,5,)</f>
        <v>113.4</v>
      </c>
      <c r="Q1085">
        <f>VLOOKUP(N1085,Depth!$A$2:$F$427,6,)</f>
        <v>8.6</v>
      </c>
      <c r="R1085">
        <f>VLOOKUP(L1085,longitude_latitude!C:J,7,)</f>
        <v>-0.42189305999999999</v>
      </c>
      <c r="S1085">
        <f>VLOOKUP(L1085,longitude_latitude!C:J,8,)</f>
        <v>51.466117400000002</v>
      </c>
      <c r="T1085">
        <f t="shared" si="138"/>
        <v>-21.713197756205243</v>
      </c>
      <c r="U1085">
        <f>VLOOKUP(M1085,LINE!$A$2:$B$13,2,)</f>
        <v>10</v>
      </c>
      <c r="V1085">
        <f>VLOOKUP(L1085,Entry_exit!B:P,4,)</f>
        <v>5128</v>
      </c>
      <c r="W1085">
        <f>2020 - VLOOKUP(L1085, age!$A:$D,4,)</f>
        <v>45</v>
      </c>
      <c r="X1085">
        <f>VLOOKUP(H1085,'air-quality-london-time-of-day'!E:G,3,FALSE)</f>
        <v>19.600000000000001</v>
      </c>
      <c r="Y1085">
        <f>VLOOKUP(I1085,Weather!F:K,2,)</f>
        <v>8.34375</v>
      </c>
      <c r="Z1085">
        <f>VLOOKUP(I1085,Weather!F:K,3,)</f>
        <v>1.3</v>
      </c>
      <c r="AA1085">
        <f>VLOOKUP(I1085,Weather!F:K,4,)</f>
        <v>0.79</v>
      </c>
      <c r="AB1085">
        <f>VLOOKUP(I1085,Weather!F:K,5,)</f>
        <v>1025</v>
      </c>
      <c r="AC1085">
        <f>VLOOKUP(I1085,Weather!F:K,6,)</f>
        <v>0</v>
      </c>
    </row>
    <row r="1086" spans="1:29" x14ac:dyDescent="0.25">
      <c r="A1086" t="s">
        <v>7</v>
      </c>
      <c r="B1086" t="s">
        <v>5</v>
      </c>
      <c r="C1086" s="1">
        <v>42080.429166666669</v>
      </c>
      <c r="D1086" s="3">
        <f t="shared" si="136"/>
        <v>2015</v>
      </c>
      <c r="E1086" s="3">
        <f t="shared" si="131"/>
        <v>3</v>
      </c>
      <c r="F1086" s="3">
        <f t="shared" si="132"/>
        <v>10</v>
      </c>
      <c r="G1086" s="3">
        <f t="shared" si="133"/>
        <v>17</v>
      </c>
      <c r="H1086" s="3" t="str">
        <f t="shared" si="134"/>
        <v>2015310</v>
      </c>
      <c r="I1086" s="3" t="str">
        <f t="shared" si="135"/>
        <v>201531017</v>
      </c>
      <c r="J1086">
        <v>115</v>
      </c>
      <c r="K1086">
        <v>69</v>
      </c>
      <c r="L1086" t="str">
        <f>VLOOKUP(C1086,List!$A$2:$C$2089,3,)</f>
        <v>Hatton Cross</v>
      </c>
      <c r="M1086" t="str">
        <f>VLOOKUP(C1086,List!$A$2:$C$2089,2,)</f>
        <v>Piccadilly</v>
      </c>
      <c r="N1086" t="str">
        <f t="shared" si="137"/>
        <v>Hatton Cross|Piccadilly</v>
      </c>
      <c r="O1086">
        <f>VLOOKUP(N1086,Depth!$A$2:$F$427,3,)</f>
        <v>22</v>
      </c>
      <c r="P1086">
        <f>VLOOKUP(N1086,Depth!$A$2:$F$427,5,)</f>
        <v>113.4</v>
      </c>
      <c r="Q1086">
        <f>VLOOKUP(N1086,Depth!$A$2:$F$427,6,)</f>
        <v>8.6</v>
      </c>
      <c r="R1086">
        <f>VLOOKUP(L1086,longitude_latitude!C:J,7,)</f>
        <v>-0.42189305999999999</v>
      </c>
      <c r="S1086">
        <f>VLOOKUP(L1086,longitude_latitude!C:J,8,)</f>
        <v>51.466117400000002</v>
      </c>
      <c r="T1086">
        <f t="shared" si="138"/>
        <v>-21.713197756205243</v>
      </c>
      <c r="U1086">
        <f>VLOOKUP(M1086,LINE!$A$2:$B$13,2,)</f>
        <v>10</v>
      </c>
      <c r="V1086">
        <f>VLOOKUP(L1086,Entry_exit!B:P,4,)</f>
        <v>5128</v>
      </c>
      <c r="W1086">
        <f>2020 - VLOOKUP(L1086, age!$A:$D,4,)</f>
        <v>45</v>
      </c>
      <c r="X1086">
        <f>VLOOKUP(H1086,'air-quality-london-time-of-day'!E:G,3,FALSE)</f>
        <v>19.600000000000001</v>
      </c>
      <c r="Y1086">
        <f>VLOOKUP(I1086,Weather!F:K,2,)</f>
        <v>8.34375</v>
      </c>
      <c r="Z1086">
        <f>VLOOKUP(I1086,Weather!F:K,3,)</f>
        <v>1.3</v>
      </c>
      <c r="AA1086">
        <f>VLOOKUP(I1086,Weather!F:K,4,)</f>
        <v>0.79</v>
      </c>
      <c r="AB1086">
        <f>VLOOKUP(I1086,Weather!F:K,5,)</f>
        <v>1025</v>
      </c>
      <c r="AC1086">
        <f>VLOOKUP(I1086,Weather!F:K,6,)</f>
        <v>0</v>
      </c>
    </row>
    <row r="1087" spans="1:29" x14ac:dyDescent="0.25">
      <c r="A1087" t="s">
        <v>7</v>
      </c>
      <c r="B1087" t="s">
        <v>5</v>
      </c>
      <c r="C1087" s="1">
        <v>42080.429861111108</v>
      </c>
      <c r="D1087" s="3">
        <f t="shared" si="136"/>
        <v>2015</v>
      </c>
      <c r="E1087" s="3">
        <f t="shared" si="131"/>
        <v>3</v>
      </c>
      <c r="F1087" s="3">
        <f t="shared" si="132"/>
        <v>10</v>
      </c>
      <c r="G1087" s="3">
        <f t="shared" si="133"/>
        <v>17</v>
      </c>
      <c r="H1087" s="3" t="str">
        <f t="shared" si="134"/>
        <v>2015310</v>
      </c>
      <c r="I1087" s="3" t="str">
        <f t="shared" si="135"/>
        <v>201531017</v>
      </c>
      <c r="J1087">
        <v>105</v>
      </c>
      <c r="K1087">
        <v>63</v>
      </c>
      <c r="L1087" t="str">
        <f>VLOOKUP(C1087,List!$A$2:$C$2089,3,)</f>
        <v>Hounslow West</v>
      </c>
      <c r="M1087" t="str">
        <f>VLOOKUP(C1087,List!$A$2:$C$2089,2,)</f>
        <v>Piccadilly</v>
      </c>
      <c r="N1087" t="str">
        <f t="shared" si="137"/>
        <v>Hounslow West|Piccadilly</v>
      </c>
      <c r="O1087">
        <f>VLOOKUP(N1087,Depth!$A$2:$F$427,3,)</f>
        <v>23</v>
      </c>
      <c r="P1087">
        <f>VLOOKUP(N1087,Depth!$A$2:$F$427,5,)</f>
        <v>117.7</v>
      </c>
      <c r="Q1087">
        <f>VLOOKUP(N1087,Depth!$A$2:$F$427,6,)</f>
        <v>5.3</v>
      </c>
      <c r="R1087">
        <f>VLOOKUP(L1087,longitude_latitude!C:J,7,)</f>
        <v>-0.38421826199999998</v>
      </c>
      <c r="S1087">
        <f>VLOOKUP(L1087,longitude_latitude!C:J,8,)</f>
        <v>51.473108449999998</v>
      </c>
      <c r="T1087">
        <f t="shared" si="138"/>
        <v>-19.776908268396511</v>
      </c>
      <c r="U1087">
        <f>VLOOKUP(M1087,LINE!$A$2:$B$13,2,)</f>
        <v>10</v>
      </c>
      <c r="V1087">
        <f>VLOOKUP(L1087,Entry_exit!B:P,4,)</f>
        <v>5502</v>
      </c>
      <c r="W1087">
        <f>2020 - VLOOKUP(L1087, age!$A:$D,4,)</f>
        <v>136</v>
      </c>
      <c r="X1087">
        <f>VLOOKUP(H1087,'air-quality-london-time-of-day'!E:G,3,FALSE)</f>
        <v>19.600000000000001</v>
      </c>
      <c r="Y1087">
        <f>VLOOKUP(I1087,Weather!F:K,2,)</f>
        <v>8.34375</v>
      </c>
      <c r="Z1087">
        <f>VLOOKUP(I1087,Weather!F:K,3,)</f>
        <v>1.3</v>
      </c>
      <c r="AA1087">
        <f>VLOOKUP(I1087,Weather!F:K,4,)</f>
        <v>0.79</v>
      </c>
      <c r="AB1087">
        <f>VLOOKUP(I1087,Weather!F:K,5,)</f>
        <v>1025</v>
      </c>
      <c r="AC1087">
        <f>VLOOKUP(I1087,Weather!F:K,6,)</f>
        <v>0</v>
      </c>
    </row>
    <row r="1088" spans="1:29" x14ac:dyDescent="0.25">
      <c r="A1088" t="s">
        <v>7</v>
      </c>
      <c r="B1088" t="s">
        <v>5</v>
      </c>
      <c r="C1088" s="1">
        <v>42080.430555555555</v>
      </c>
      <c r="D1088" s="3">
        <f t="shared" si="136"/>
        <v>2015</v>
      </c>
      <c r="E1088" s="3">
        <f t="shared" si="131"/>
        <v>3</v>
      </c>
      <c r="F1088" s="3">
        <f t="shared" si="132"/>
        <v>10</v>
      </c>
      <c r="G1088" s="3">
        <f t="shared" si="133"/>
        <v>17</v>
      </c>
      <c r="H1088" s="3" t="str">
        <f t="shared" si="134"/>
        <v>2015310</v>
      </c>
      <c r="I1088" s="3" t="str">
        <f t="shared" si="135"/>
        <v>201531017</v>
      </c>
      <c r="J1088">
        <v>109</v>
      </c>
      <c r="K1088">
        <v>65.400000000000006</v>
      </c>
      <c r="L1088" t="str">
        <f>VLOOKUP(C1088,List!$A$2:$C$2089,3,)</f>
        <v>Hounslow West</v>
      </c>
      <c r="M1088" t="str">
        <f>VLOOKUP(C1088,List!$A$2:$C$2089,2,)</f>
        <v>Piccadilly</v>
      </c>
      <c r="N1088" t="str">
        <f t="shared" si="137"/>
        <v>Hounslow West|Piccadilly</v>
      </c>
      <c r="O1088">
        <f>VLOOKUP(N1088,Depth!$A$2:$F$427,3,)</f>
        <v>23</v>
      </c>
      <c r="P1088">
        <f>VLOOKUP(N1088,Depth!$A$2:$F$427,5,)</f>
        <v>117.7</v>
      </c>
      <c r="Q1088">
        <f>VLOOKUP(N1088,Depth!$A$2:$F$427,6,)</f>
        <v>5.3</v>
      </c>
      <c r="R1088">
        <f>VLOOKUP(L1088,longitude_latitude!C:J,7,)</f>
        <v>-0.38421826199999998</v>
      </c>
      <c r="S1088">
        <f>VLOOKUP(L1088,longitude_latitude!C:J,8,)</f>
        <v>51.473108449999998</v>
      </c>
      <c r="T1088">
        <f t="shared" si="138"/>
        <v>-19.776908268396511</v>
      </c>
      <c r="U1088">
        <f>VLOOKUP(M1088,LINE!$A$2:$B$13,2,)</f>
        <v>10</v>
      </c>
      <c r="V1088">
        <f>VLOOKUP(L1088,Entry_exit!B:P,4,)</f>
        <v>5502</v>
      </c>
      <c r="W1088">
        <f>2020 - VLOOKUP(L1088, age!$A:$D,4,)</f>
        <v>136</v>
      </c>
      <c r="X1088">
        <f>VLOOKUP(H1088,'air-quality-london-time-of-day'!E:G,3,FALSE)</f>
        <v>19.600000000000001</v>
      </c>
      <c r="Y1088">
        <f>VLOOKUP(I1088,Weather!F:K,2,)</f>
        <v>8.34375</v>
      </c>
      <c r="Z1088">
        <f>VLOOKUP(I1088,Weather!F:K,3,)</f>
        <v>1.3</v>
      </c>
      <c r="AA1088">
        <f>VLOOKUP(I1088,Weather!F:K,4,)</f>
        <v>0.79</v>
      </c>
      <c r="AB1088">
        <f>VLOOKUP(I1088,Weather!F:K,5,)</f>
        <v>1025</v>
      </c>
      <c r="AC1088">
        <f>VLOOKUP(I1088,Weather!F:K,6,)</f>
        <v>0</v>
      </c>
    </row>
    <row r="1089" spans="1:29" x14ac:dyDescent="0.25">
      <c r="A1089" t="s">
        <v>7</v>
      </c>
      <c r="B1089" t="s">
        <v>5</v>
      </c>
      <c r="C1089" s="1">
        <v>42080.431250000001</v>
      </c>
      <c r="D1089" s="3">
        <f t="shared" si="136"/>
        <v>2015</v>
      </c>
      <c r="E1089" s="3">
        <f t="shared" si="131"/>
        <v>3</v>
      </c>
      <c r="F1089" s="3">
        <f t="shared" si="132"/>
        <v>10</v>
      </c>
      <c r="G1089" s="3">
        <f t="shared" si="133"/>
        <v>17</v>
      </c>
      <c r="H1089" s="3" t="str">
        <f t="shared" si="134"/>
        <v>2015310</v>
      </c>
      <c r="I1089" s="3" t="str">
        <f t="shared" si="135"/>
        <v>201531017</v>
      </c>
      <c r="J1089">
        <v>111</v>
      </c>
      <c r="K1089">
        <v>66.599999999999994</v>
      </c>
      <c r="L1089" t="str">
        <f>VLOOKUP(C1089,List!$A$2:$C$2089,3,)</f>
        <v>Hounslow Central</v>
      </c>
      <c r="M1089" t="str">
        <f>VLOOKUP(C1089,List!$A$2:$C$2089,2,)</f>
        <v>Piccadilly</v>
      </c>
      <c r="N1089" t="str">
        <f t="shared" si="137"/>
        <v>Hounslow Central|Piccadilly</v>
      </c>
      <c r="O1089">
        <f>VLOOKUP(N1089,Depth!$A$2:$F$427,3,)</f>
        <v>20</v>
      </c>
      <c r="P1089">
        <f>VLOOKUP(N1089,Depth!$A$2:$F$427,5,)</f>
        <v>124.9</v>
      </c>
      <c r="Q1089">
        <f>VLOOKUP(N1089,Depth!$A$2:$F$427,6,)</f>
        <v>-4.9000000000000004</v>
      </c>
      <c r="R1089">
        <f>VLOOKUP(L1089,longitude_latitude!C:J,7,)</f>
        <v>-0.36471606899999998</v>
      </c>
      <c r="S1089">
        <f>VLOOKUP(L1089,longitude_latitude!C:J,8,)</f>
        <v>51.470809000000003</v>
      </c>
      <c r="T1089">
        <f t="shared" si="138"/>
        <v>-18.772231126729821</v>
      </c>
      <c r="U1089">
        <f>VLOOKUP(M1089,LINE!$A$2:$B$13,2,)</f>
        <v>10</v>
      </c>
      <c r="V1089">
        <f>VLOOKUP(L1089,Entry_exit!B:P,4,)</f>
        <v>6258</v>
      </c>
      <c r="W1089">
        <f>2020 - VLOOKUP(L1089, age!$A:$D,4,)</f>
        <v>134</v>
      </c>
      <c r="X1089">
        <f>VLOOKUP(H1089,'air-quality-london-time-of-day'!E:G,3,FALSE)</f>
        <v>19.600000000000001</v>
      </c>
      <c r="Y1089">
        <f>VLOOKUP(I1089,Weather!F:K,2,)</f>
        <v>8.34375</v>
      </c>
      <c r="Z1089">
        <f>VLOOKUP(I1089,Weather!F:K,3,)</f>
        <v>1.3</v>
      </c>
      <c r="AA1089">
        <f>VLOOKUP(I1089,Weather!F:K,4,)</f>
        <v>0.79</v>
      </c>
      <c r="AB1089">
        <f>VLOOKUP(I1089,Weather!F:K,5,)</f>
        <v>1025</v>
      </c>
      <c r="AC1089">
        <f>VLOOKUP(I1089,Weather!F:K,6,)</f>
        <v>0</v>
      </c>
    </row>
    <row r="1090" spans="1:29" x14ac:dyDescent="0.25">
      <c r="A1090" t="s">
        <v>7</v>
      </c>
      <c r="B1090" t="s">
        <v>5</v>
      </c>
      <c r="C1090" s="1">
        <v>42080.431944444441</v>
      </c>
      <c r="D1090" s="3">
        <f t="shared" si="136"/>
        <v>2015</v>
      </c>
      <c r="E1090" s="3">
        <f t="shared" si="131"/>
        <v>3</v>
      </c>
      <c r="F1090" s="3">
        <f t="shared" si="132"/>
        <v>10</v>
      </c>
      <c r="G1090" s="3">
        <f t="shared" si="133"/>
        <v>17</v>
      </c>
      <c r="H1090" s="3" t="str">
        <f t="shared" si="134"/>
        <v>2015310</v>
      </c>
      <c r="I1090" s="3" t="str">
        <f t="shared" si="135"/>
        <v>201531017</v>
      </c>
      <c r="J1090">
        <v>113</v>
      </c>
      <c r="K1090">
        <v>67.8</v>
      </c>
      <c r="L1090" t="str">
        <f>VLOOKUP(C1090,List!$A$2:$C$2089,3,)</f>
        <v>Hounslow Central</v>
      </c>
      <c r="M1090" t="str">
        <f>VLOOKUP(C1090,List!$A$2:$C$2089,2,)</f>
        <v>Piccadilly</v>
      </c>
      <c r="N1090" t="str">
        <f t="shared" si="137"/>
        <v>Hounslow Central|Piccadilly</v>
      </c>
      <c r="O1090">
        <f>VLOOKUP(N1090,Depth!$A$2:$F$427,3,)</f>
        <v>20</v>
      </c>
      <c r="P1090">
        <f>VLOOKUP(N1090,Depth!$A$2:$F$427,5,)</f>
        <v>124.9</v>
      </c>
      <c r="Q1090">
        <f>VLOOKUP(N1090,Depth!$A$2:$F$427,6,)</f>
        <v>-4.9000000000000004</v>
      </c>
      <c r="R1090">
        <f>VLOOKUP(L1090,longitude_latitude!C:J,7,)</f>
        <v>-0.36471606899999998</v>
      </c>
      <c r="S1090">
        <f>VLOOKUP(L1090,longitude_latitude!C:J,8,)</f>
        <v>51.470809000000003</v>
      </c>
      <c r="T1090">
        <f t="shared" si="138"/>
        <v>-18.772231126729821</v>
      </c>
      <c r="U1090">
        <f>VLOOKUP(M1090,LINE!$A$2:$B$13,2,)</f>
        <v>10</v>
      </c>
      <c r="V1090">
        <f>VLOOKUP(L1090,Entry_exit!B:P,4,)</f>
        <v>6258</v>
      </c>
      <c r="W1090">
        <f>2020 - VLOOKUP(L1090, age!$A:$D,4,)</f>
        <v>134</v>
      </c>
      <c r="X1090">
        <f>VLOOKUP(H1090,'air-quality-london-time-of-day'!E:G,3,FALSE)</f>
        <v>19.600000000000001</v>
      </c>
      <c r="Y1090">
        <f>VLOOKUP(I1090,Weather!F:K,2,)</f>
        <v>8.34375</v>
      </c>
      <c r="Z1090">
        <f>VLOOKUP(I1090,Weather!F:K,3,)</f>
        <v>1.3</v>
      </c>
      <c r="AA1090">
        <f>VLOOKUP(I1090,Weather!F:K,4,)</f>
        <v>0.79</v>
      </c>
      <c r="AB1090">
        <f>VLOOKUP(I1090,Weather!F:K,5,)</f>
        <v>1025</v>
      </c>
      <c r="AC1090">
        <f>VLOOKUP(I1090,Weather!F:K,6,)</f>
        <v>0</v>
      </c>
    </row>
    <row r="1091" spans="1:29" x14ac:dyDescent="0.25">
      <c r="A1091" t="s">
        <v>7</v>
      </c>
      <c r="B1091" t="s">
        <v>5</v>
      </c>
      <c r="C1091" s="1">
        <v>42080.432638888888</v>
      </c>
      <c r="D1091" s="3">
        <f t="shared" si="136"/>
        <v>2015</v>
      </c>
      <c r="E1091" s="3">
        <f t="shared" ref="E1091:E1154" si="139">MONTH(C1091)</f>
        <v>3</v>
      </c>
      <c r="F1091" s="3">
        <f t="shared" ref="F1091:F1154" si="140">HOUR(C1091)</f>
        <v>10</v>
      </c>
      <c r="G1091" s="3">
        <f t="shared" ref="G1091:G1154" si="141">DAY(C1091)</f>
        <v>17</v>
      </c>
      <c r="H1091" s="3" t="str">
        <f t="shared" ref="H1091:H1154" si="142">D1091&amp;E1091&amp;F1091</f>
        <v>2015310</v>
      </c>
      <c r="I1091" s="3" t="str">
        <f t="shared" ref="I1091:I1154" si="143">D1091&amp;E1091&amp;F1091&amp;G1091</f>
        <v>201531017</v>
      </c>
      <c r="J1091">
        <v>105</v>
      </c>
      <c r="K1091">
        <v>63</v>
      </c>
      <c r="L1091" t="str">
        <f>VLOOKUP(C1091,List!$A$2:$C$2089,3,)</f>
        <v>Hounslow East</v>
      </c>
      <c r="M1091" t="str">
        <f>VLOOKUP(C1091,List!$A$2:$C$2089,2,)</f>
        <v>Piccadilly</v>
      </c>
      <c r="N1091" t="str">
        <f t="shared" si="137"/>
        <v>Hounslow East|Piccadilly</v>
      </c>
      <c r="O1091">
        <f>VLOOKUP(N1091,Depth!$A$2:$F$427,3,)</f>
        <v>20</v>
      </c>
      <c r="P1091">
        <f>VLOOKUP(N1091,Depth!$A$2:$F$427,5,)</f>
        <v>125.8</v>
      </c>
      <c r="Q1091">
        <f>VLOOKUP(N1091,Depth!$A$2:$F$427,6,)</f>
        <v>-5.8</v>
      </c>
      <c r="R1091">
        <f>VLOOKUP(L1091,longitude_latitude!C:J,7,)</f>
        <v>-0.3547554</v>
      </c>
      <c r="S1091">
        <f>VLOOKUP(L1091,longitude_latitude!C:J,8,)</f>
        <v>51.472752190000001</v>
      </c>
      <c r="T1091">
        <f t="shared" si="138"/>
        <v>-18.260236792264326</v>
      </c>
      <c r="U1091">
        <f>VLOOKUP(M1091,LINE!$A$2:$B$13,2,)</f>
        <v>10</v>
      </c>
      <c r="V1091">
        <f>VLOOKUP(L1091,Entry_exit!B:P,4,)</f>
        <v>6727</v>
      </c>
      <c r="W1091">
        <f>2020 - VLOOKUP(L1091, age!$A:$D,4,)</f>
        <v>111</v>
      </c>
      <c r="X1091">
        <f>VLOOKUP(H1091,'air-quality-london-time-of-day'!E:G,3,FALSE)</f>
        <v>19.600000000000001</v>
      </c>
      <c r="Y1091">
        <f>VLOOKUP(I1091,Weather!F:K,2,)</f>
        <v>8.34375</v>
      </c>
      <c r="Z1091">
        <f>VLOOKUP(I1091,Weather!F:K,3,)</f>
        <v>1.3</v>
      </c>
      <c r="AA1091">
        <f>VLOOKUP(I1091,Weather!F:K,4,)</f>
        <v>0.79</v>
      </c>
      <c r="AB1091">
        <f>VLOOKUP(I1091,Weather!F:K,5,)</f>
        <v>1025</v>
      </c>
      <c r="AC1091">
        <f>VLOOKUP(I1091,Weather!F:K,6,)</f>
        <v>0</v>
      </c>
    </row>
    <row r="1092" spans="1:29" x14ac:dyDescent="0.25">
      <c r="A1092" t="s">
        <v>7</v>
      </c>
      <c r="B1092" t="s">
        <v>5</v>
      </c>
      <c r="C1092" s="1">
        <v>42080.433333333334</v>
      </c>
      <c r="D1092" s="3">
        <f t="shared" si="136"/>
        <v>2015</v>
      </c>
      <c r="E1092" s="3">
        <f t="shared" si="139"/>
        <v>3</v>
      </c>
      <c r="F1092" s="3">
        <f t="shared" si="140"/>
        <v>10</v>
      </c>
      <c r="G1092" s="3">
        <f t="shared" si="141"/>
        <v>17</v>
      </c>
      <c r="H1092" s="3" t="str">
        <f t="shared" si="142"/>
        <v>2015310</v>
      </c>
      <c r="I1092" s="3" t="str">
        <f t="shared" si="143"/>
        <v>201531017</v>
      </c>
      <c r="J1092">
        <v>102</v>
      </c>
      <c r="K1092">
        <v>61.2</v>
      </c>
      <c r="L1092" t="str">
        <f>VLOOKUP(C1092,List!$A$2:$C$2089,3,)</f>
        <v>Hounslow East</v>
      </c>
      <c r="M1092" t="str">
        <f>VLOOKUP(C1092,List!$A$2:$C$2089,2,)</f>
        <v>Piccadilly</v>
      </c>
      <c r="N1092" t="str">
        <f t="shared" si="137"/>
        <v>Hounslow East|Piccadilly</v>
      </c>
      <c r="O1092">
        <f>VLOOKUP(N1092,Depth!$A$2:$F$427,3,)</f>
        <v>20</v>
      </c>
      <c r="P1092">
        <f>VLOOKUP(N1092,Depth!$A$2:$F$427,5,)</f>
        <v>125.8</v>
      </c>
      <c r="Q1092">
        <f>VLOOKUP(N1092,Depth!$A$2:$F$427,6,)</f>
        <v>-5.8</v>
      </c>
      <c r="R1092">
        <f>VLOOKUP(L1092,longitude_latitude!C:J,7,)</f>
        <v>-0.3547554</v>
      </c>
      <c r="S1092">
        <f>VLOOKUP(L1092,longitude_latitude!C:J,8,)</f>
        <v>51.472752190000001</v>
      </c>
      <c r="T1092">
        <f t="shared" si="138"/>
        <v>-18.260236792264326</v>
      </c>
      <c r="U1092">
        <f>VLOOKUP(M1092,LINE!$A$2:$B$13,2,)</f>
        <v>10</v>
      </c>
      <c r="V1092">
        <f>VLOOKUP(L1092,Entry_exit!B:P,4,)</f>
        <v>6727</v>
      </c>
      <c r="W1092">
        <f>2020 - VLOOKUP(L1092, age!$A:$D,4,)</f>
        <v>111</v>
      </c>
      <c r="X1092">
        <f>VLOOKUP(H1092,'air-quality-london-time-of-day'!E:G,3,FALSE)</f>
        <v>19.600000000000001</v>
      </c>
      <c r="Y1092">
        <f>VLOOKUP(I1092,Weather!F:K,2,)</f>
        <v>8.34375</v>
      </c>
      <c r="Z1092">
        <f>VLOOKUP(I1092,Weather!F:K,3,)</f>
        <v>1.3</v>
      </c>
      <c r="AA1092">
        <f>VLOOKUP(I1092,Weather!F:K,4,)</f>
        <v>0.79</v>
      </c>
      <c r="AB1092">
        <f>VLOOKUP(I1092,Weather!F:K,5,)</f>
        <v>1025</v>
      </c>
      <c r="AC1092">
        <f>VLOOKUP(I1092,Weather!F:K,6,)</f>
        <v>0</v>
      </c>
    </row>
    <row r="1093" spans="1:29" x14ac:dyDescent="0.25">
      <c r="A1093" t="s">
        <v>7</v>
      </c>
      <c r="B1093" t="s">
        <v>5</v>
      </c>
      <c r="C1093" s="1">
        <v>42080.434027777781</v>
      </c>
      <c r="D1093" s="3">
        <f t="shared" si="136"/>
        <v>2015</v>
      </c>
      <c r="E1093" s="3">
        <f t="shared" si="139"/>
        <v>3</v>
      </c>
      <c r="F1093" s="3">
        <f t="shared" si="140"/>
        <v>10</v>
      </c>
      <c r="G1093" s="3">
        <f t="shared" si="141"/>
        <v>17</v>
      </c>
      <c r="H1093" s="3" t="str">
        <f t="shared" si="142"/>
        <v>2015310</v>
      </c>
      <c r="I1093" s="3" t="str">
        <f t="shared" si="143"/>
        <v>201531017</v>
      </c>
      <c r="J1093">
        <v>99</v>
      </c>
      <c r="K1093">
        <v>59.4</v>
      </c>
      <c r="L1093" t="str">
        <f>VLOOKUP(C1093,List!$A$2:$C$2089,3,)</f>
        <v>Osterley</v>
      </c>
      <c r="M1093" t="str">
        <f>VLOOKUP(C1093,List!$A$2:$C$2089,2,)</f>
        <v>Piccadilly</v>
      </c>
      <c r="N1093" t="str">
        <f t="shared" si="137"/>
        <v>Osterley|Piccadilly</v>
      </c>
      <c r="O1093">
        <f>VLOOKUP(N1093,Depth!$A$2:$F$427,3,)</f>
        <v>30</v>
      </c>
      <c r="P1093">
        <f>VLOOKUP(N1093,Depth!$A$2:$F$427,5,)</f>
        <v>124.2</v>
      </c>
      <c r="Q1093">
        <f>VLOOKUP(N1093,Depth!$A$2:$F$427,6,)</f>
        <v>5.8</v>
      </c>
      <c r="R1093">
        <f>VLOOKUP(L1093,longitude_latitude!C:J,7,)</f>
        <v>-0.35064089599999998</v>
      </c>
      <c r="S1093">
        <f>VLOOKUP(L1093,longitude_latitude!C:J,8,)</f>
        <v>51.48073359</v>
      </c>
      <c r="T1093">
        <f t="shared" si="138"/>
        <v>-18.051250552734896</v>
      </c>
      <c r="U1093">
        <f>VLOOKUP(M1093,LINE!$A$2:$B$13,2,)</f>
        <v>10</v>
      </c>
      <c r="V1093">
        <f>VLOOKUP(L1093,Entry_exit!B:P,4,)</f>
        <v>3660</v>
      </c>
      <c r="W1093">
        <f>2020 - VLOOKUP(L1093, age!$A:$D,4,)</f>
        <v>86</v>
      </c>
      <c r="X1093">
        <f>VLOOKUP(H1093,'air-quality-london-time-of-day'!E:G,3,FALSE)</f>
        <v>19.600000000000001</v>
      </c>
      <c r="Y1093">
        <f>VLOOKUP(I1093,Weather!F:K,2,)</f>
        <v>8.34375</v>
      </c>
      <c r="Z1093">
        <f>VLOOKUP(I1093,Weather!F:K,3,)</f>
        <v>1.3</v>
      </c>
      <c r="AA1093">
        <f>VLOOKUP(I1093,Weather!F:K,4,)</f>
        <v>0.79</v>
      </c>
      <c r="AB1093">
        <f>VLOOKUP(I1093,Weather!F:K,5,)</f>
        <v>1025</v>
      </c>
      <c r="AC1093">
        <f>VLOOKUP(I1093,Weather!F:K,6,)</f>
        <v>0</v>
      </c>
    </row>
    <row r="1094" spans="1:29" x14ac:dyDescent="0.25">
      <c r="A1094" t="s">
        <v>7</v>
      </c>
      <c r="B1094" t="s">
        <v>5</v>
      </c>
      <c r="C1094" s="1">
        <v>42080.43472222222</v>
      </c>
      <c r="D1094" s="3">
        <f t="shared" si="136"/>
        <v>2015</v>
      </c>
      <c r="E1094" s="3">
        <f t="shared" si="139"/>
        <v>3</v>
      </c>
      <c r="F1094" s="3">
        <f t="shared" si="140"/>
        <v>10</v>
      </c>
      <c r="G1094" s="3">
        <f t="shared" si="141"/>
        <v>17</v>
      </c>
      <c r="H1094" s="3" t="str">
        <f t="shared" si="142"/>
        <v>2015310</v>
      </c>
      <c r="I1094" s="3" t="str">
        <f t="shared" si="143"/>
        <v>201531017</v>
      </c>
      <c r="J1094">
        <v>100</v>
      </c>
      <c r="K1094">
        <v>60</v>
      </c>
      <c r="L1094" t="str">
        <f>VLOOKUP(C1094,List!$A$2:$C$2089,3,)</f>
        <v>Osterley</v>
      </c>
      <c r="M1094" t="str">
        <f>VLOOKUP(C1094,List!$A$2:$C$2089,2,)</f>
        <v>Piccadilly</v>
      </c>
      <c r="N1094" t="str">
        <f t="shared" si="137"/>
        <v>Osterley|Piccadilly</v>
      </c>
      <c r="O1094">
        <f>VLOOKUP(N1094,Depth!$A$2:$F$427,3,)</f>
        <v>30</v>
      </c>
      <c r="P1094">
        <f>VLOOKUP(N1094,Depth!$A$2:$F$427,5,)</f>
        <v>124.2</v>
      </c>
      <c r="Q1094">
        <f>VLOOKUP(N1094,Depth!$A$2:$F$427,6,)</f>
        <v>5.8</v>
      </c>
      <c r="R1094">
        <f>VLOOKUP(L1094,longitude_latitude!C:J,7,)</f>
        <v>-0.35064089599999998</v>
      </c>
      <c r="S1094">
        <f>VLOOKUP(L1094,longitude_latitude!C:J,8,)</f>
        <v>51.48073359</v>
      </c>
      <c r="T1094">
        <f t="shared" si="138"/>
        <v>-18.051250552734896</v>
      </c>
      <c r="U1094">
        <f>VLOOKUP(M1094,LINE!$A$2:$B$13,2,)</f>
        <v>10</v>
      </c>
      <c r="V1094">
        <f>VLOOKUP(L1094,Entry_exit!B:P,4,)</f>
        <v>3660</v>
      </c>
      <c r="W1094">
        <f>2020 - VLOOKUP(L1094, age!$A:$D,4,)</f>
        <v>86</v>
      </c>
      <c r="X1094">
        <f>VLOOKUP(H1094,'air-quality-london-time-of-day'!E:G,3,FALSE)</f>
        <v>19.600000000000001</v>
      </c>
      <c r="Y1094">
        <f>VLOOKUP(I1094,Weather!F:K,2,)</f>
        <v>8.34375</v>
      </c>
      <c r="Z1094">
        <f>VLOOKUP(I1094,Weather!F:K,3,)</f>
        <v>1.3</v>
      </c>
      <c r="AA1094">
        <f>VLOOKUP(I1094,Weather!F:K,4,)</f>
        <v>0.79</v>
      </c>
      <c r="AB1094">
        <f>VLOOKUP(I1094,Weather!F:K,5,)</f>
        <v>1025</v>
      </c>
      <c r="AC1094">
        <f>VLOOKUP(I1094,Weather!F:K,6,)</f>
        <v>0</v>
      </c>
    </row>
    <row r="1095" spans="1:29" x14ac:dyDescent="0.25">
      <c r="A1095" t="s">
        <v>7</v>
      </c>
      <c r="B1095" t="s">
        <v>5</v>
      </c>
      <c r="C1095" s="1">
        <v>42080.435416666667</v>
      </c>
      <c r="D1095" s="3">
        <f t="shared" si="136"/>
        <v>2015</v>
      </c>
      <c r="E1095" s="3">
        <f t="shared" si="139"/>
        <v>3</v>
      </c>
      <c r="F1095" s="3">
        <f t="shared" si="140"/>
        <v>10</v>
      </c>
      <c r="G1095" s="3">
        <f t="shared" si="141"/>
        <v>17</v>
      </c>
      <c r="H1095" s="3" t="str">
        <f t="shared" si="142"/>
        <v>2015310</v>
      </c>
      <c r="I1095" s="3" t="str">
        <f t="shared" si="143"/>
        <v>201531017</v>
      </c>
      <c r="J1095">
        <v>99</v>
      </c>
      <c r="K1095">
        <v>59.4</v>
      </c>
      <c r="L1095" t="str">
        <f>VLOOKUP(C1095,List!$A$2:$C$2089,3,)</f>
        <v>Osterley</v>
      </c>
      <c r="M1095" t="str">
        <f>VLOOKUP(C1095,List!$A$2:$C$2089,2,)</f>
        <v>Piccadilly</v>
      </c>
      <c r="N1095" t="str">
        <f t="shared" si="137"/>
        <v>Osterley|Piccadilly</v>
      </c>
      <c r="O1095">
        <f>VLOOKUP(N1095,Depth!$A$2:$F$427,3,)</f>
        <v>30</v>
      </c>
      <c r="P1095">
        <f>VLOOKUP(N1095,Depth!$A$2:$F$427,5,)</f>
        <v>124.2</v>
      </c>
      <c r="Q1095">
        <f>VLOOKUP(N1095,Depth!$A$2:$F$427,6,)</f>
        <v>5.8</v>
      </c>
      <c r="R1095">
        <f>VLOOKUP(L1095,longitude_latitude!C:J,7,)</f>
        <v>-0.35064089599999998</v>
      </c>
      <c r="S1095">
        <f>VLOOKUP(L1095,longitude_latitude!C:J,8,)</f>
        <v>51.48073359</v>
      </c>
      <c r="T1095">
        <f t="shared" si="138"/>
        <v>-18.051250552734896</v>
      </c>
      <c r="U1095">
        <f>VLOOKUP(M1095,LINE!$A$2:$B$13,2,)</f>
        <v>10</v>
      </c>
      <c r="V1095">
        <f>VLOOKUP(L1095,Entry_exit!B:P,4,)</f>
        <v>3660</v>
      </c>
      <c r="W1095">
        <f>2020 - VLOOKUP(L1095, age!$A:$D,4,)</f>
        <v>86</v>
      </c>
      <c r="X1095">
        <f>VLOOKUP(H1095,'air-quality-london-time-of-day'!E:G,3,FALSE)</f>
        <v>19.600000000000001</v>
      </c>
      <c r="Y1095">
        <f>VLOOKUP(I1095,Weather!F:K,2,)</f>
        <v>8.34375</v>
      </c>
      <c r="Z1095">
        <f>VLOOKUP(I1095,Weather!F:K,3,)</f>
        <v>1.3</v>
      </c>
      <c r="AA1095">
        <f>VLOOKUP(I1095,Weather!F:K,4,)</f>
        <v>0.79</v>
      </c>
      <c r="AB1095">
        <f>VLOOKUP(I1095,Weather!F:K,5,)</f>
        <v>1025</v>
      </c>
      <c r="AC1095">
        <f>VLOOKUP(I1095,Weather!F:K,6,)</f>
        <v>0</v>
      </c>
    </row>
    <row r="1096" spans="1:29" x14ac:dyDescent="0.25">
      <c r="A1096" t="s">
        <v>7</v>
      </c>
      <c r="B1096" t="s">
        <v>5</v>
      </c>
      <c r="C1096" s="1">
        <v>42080.436111111114</v>
      </c>
      <c r="D1096" s="3">
        <f t="shared" si="136"/>
        <v>2015</v>
      </c>
      <c r="E1096" s="3">
        <f t="shared" si="139"/>
        <v>3</v>
      </c>
      <c r="F1096" s="3">
        <f t="shared" si="140"/>
        <v>10</v>
      </c>
      <c r="G1096" s="3">
        <f t="shared" si="141"/>
        <v>17</v>
      </c>
      <c r="H1096" s="3" t="str">
        <f t="shared" si="142"/>
        <v>2015310</v>
      </c>
      <c r="I1096" s="3" t="str">
        <f t="shared" si="143"/>
        <v>201531017</v>
      </c>
      <c r="J1096">
        <v>109</v>
      </c>
      <c r="K1096">
        <v>65.400000000000006</v>
      </c>
      <c r="L1096" t="str">
        <f>VLOOKUP(C1096,List!$A$2:$C$2089,3,)</f>
        <v>Boston Manor</v>
      </c>
      <c r="M1096" t="str">
        <f>VLOOKUP(C1096,List!$A$2:$C$2089,2,)</f>
        <v>Piccadilly</v>
      </c>
      <c r="N1096" t="str">
        <f t="shared" si="137"/>
        <v>Boston Manor|Piccadilly</v>
      </c>
      <c r="O1096">
        <f>VLOOKUP(N1096,Depth!$A$2:$F$427,3,)</f>
        <v>25</v>
      </c>
      <c r="P1096">
        <f>VLOOKUP(N1096,Depth!$A$2:$F$427,5,)</f>
        <v>119.4</v>
      </c>
      <c r="Q1096">
        <f>VLOOKUP(N1096,Depth!$A$2:$F$427,6,)</f>
        <v>5.6</v>
      </c>
      <c r="R1096">
        <f>VLOOKUP(L1096,longitude_latitude!C:J,7,)</f>
        <v>-0.32401175999999998</v>
      </c>
      <c r="S1096">
        <f>VLOOKUP(L1096,longitude_latitude!C:J,8,)</f>
        <v>51.494711000000002</v>
      </c>
      <c r="T1096">
        <f t="shared" si="138"/>
        <v>-16.684891941801361</v>
      </c>
      <c r="U1096">
        <f>VLOOKUP(M1096,LINE!$A$2:$B$13,2,)</f>
        <v>10</v>
      </c>
      <c r="V1096">
        <f>VLOOKUP(L1096,Entry_exit!B:P,4,)</f>
        <v>3610</v>
      </c>
      <c r="W1096">
        <f>2020 - VLOOKUP(L1096, age!$A:$D,4,)</f>
        <v>137</v>
      </c>
      <c r="X1096">
        <f>VLOOKUP(H1096,'air-quality-london-time-of-day'!E:G,3,FALSE)</f>
        <v>19.600000000000001</v>
      </c>
      <c r="Y1096">
        <f>VLOOKUP(I1096,Weather!F:K,2,)</f>
        <v>8.34375</v>
      </c>
      <c r="Z1096">
        <f>VLOOKUP(I1096,Weather!F:K,3,)</f>
        <v>1.3</v>
      </c>
      <c r="AA1096">
        <f>VLOOKUP(I1096,Weather!F:K,4,)</f>
        <v>0.79</v>
      </c>
      <c r="AB1096">
        <f>VLOOKUP(I1096,Weather!F:K,5,)</f>
        <v>1025</v>
      </c>
      <c r="AC1096">
        <f>VLOOKUP(I1096,Weather!F:K,6,)</f>
        <v>0</v>
      </c>
    </row>
    <row r="1097" spans="1:29" x14ac:dyDescent="0.25">
      <c r="A1097" t="s">
        <v>7</v>
      </c>
      <c r="B1097" t="s">
        <v>5</v>
      </c>
      <c r="C1097" s="1">
        <v>42080.436805555553</v>
      </c>
      <c r="D1097" s="3">
        <f t="shared" si="136"/>
        <v>2015</v>
      </c>
      <c r="E1097" s="3">
        <f t="shared" si="139"/>
        <v>3</v>
      </c>
      <c r="F1097" s="3">
        <f t="shared" si="140"/>
        <v>10</v>
      </c>
      <c r="G1097" s="3">
        <f t="shared" si="141"/>
        <v>17</v>
      </c>
      <c r="H1097" s="3" t="str">
        <f t="shared" si="142"/>
        <v>2015310</v>
      </c>
      <c r="I1097" s="3" t="str">
        <f t="shared" si="143"/>
        <v>201531017</v>
      </c>
      <c r="J1097">
        <v>106</v>
      </c>
      <c r="K1097">
        <v>63.6</v>
      </c>
      <c r="L1097" t="str">
        <f>VLOOKUP(C1097,List!$A$2:$C$2089,3,)</f>
        <v>Boston Manor</v>
      </c>
      <c r="M1097" t="str">
        <f>VLOOKUP(C1097,List!$A$2:$C$2089,2,)</f>
        <v>Piccadilly</v>
      </c>
      <c r="N1097" t="str">
        <f t="shared" si="137"/>
        <v>Boston Manor|Piccadilly</v>
      </c>
      <c r="O1097">
        <f>VLOOKUP(N1097,Depth!$A$2:$F$427,3,)</f>
        <v>25</v>
      </c>
      <c r="P1097">
        <f>VLOOKUP(N1097,Depth!$A$2:$F$427,5,)</f>
        <v>119.4</v>
      </c>
      <c r="Q1097">
        <f>VLOOKUP(N1097,Depth!$A$2:$F$427,6,)</f>
        <v>5.6</v>
      </c>
      <c r="R1097">
        <f>VLOOKUP(L1097,longitude_latitude!C:J,7,)</f>
        <v>-0.32401175999999998</v>
      </c>
      <c r="S1097">
        <f>VLOOKUP(L1097,longitude_latitude!C:J,8,)</f>
        <v>51.494711000000002</v>
      </c>
      <c r="T1097">
        <f t="shared" si="138"/>
        <v>-16.684891941801361</v>
      </c>
      <c r="U1097">
        <f>VLOOKUP(M1097,LINE!$A$2:$B$13,2,)</f>
        <v>10</v>
      </c>
      <c r="V1097">
        <f>VLOOKUP(L1097,Entry_exit!B:P,4,)</f>
        <v>3610</v>
      </c>
      <c r="W1097">
        <f>2020 - VLOOKUP(L1097, age!$A:$D,4,)</f>
        <v>137</v>
      </c>
      <c r="X1097">
        <f>VLOOKUP(H1097,'air-quality-london-time-of-day'!E:G,3,FALSE)</f>
        <v>19.600000000000001</v>
      </c>
      <c r="Y1097">
        <f>VLOOKUP(I1097,Weather!F:K,2,)</f>
        <v>8.34375</v>
      </c>
      <c r="Z1097">
        <f>VLOOKUP(I1097,Weather!F:K,3,)</f>
        <v>1.3</v>
      </c>
      <c r="AA1097">
        <f>VLOOKUP(I1097,Weather!F:K,4,)</f>
        <v>0.79</v>
      </c>
      <c r="AB1097">
        <f>VLOOKUP(I1097,Weather!F:K,5,)</f>
        <v>1025</v>
      </c>
      <c r="AC1097">
        <f>VLOOKUP(I1097,Weather!F:K,6,)</f>
        <v>0</v>
      </c>
    </row>
    <row r="1098" spans="1:29" x14ac:dyDescent="0.25">
      <c r="A1098" t="s">
        <v>7</v>
      </c>
      <c r="B1098" t="s">
        <v>5</v>
      </c>
      <c r="C1098" s="1">
        <v>42080.4375</v>
      </c>
      <c r="D1098" s="3">
        <f t="shared" si="136"/>
        <v>2015</v>
      </c>
      <c r="E1098" s="3">
        <f t="shared" si="139"/>
        <v>3</v>
      </c>
      <c r="F1098" s="3">
        <f t="shared" si="140"/>
        <v>10</v>
      </c>
      <c r="G1098" s="3">
        <f t="shared" si="141"/>
        <v>17</v>
      </c>
      <c r="H1098" s="3" t="str">
        <f t="shared" si="142"/>
        <v>2015310</v>
      </c>
      <c r="I1098" s="3" t="str">
        <f t="shared" si="143"/>
        <v>201531017</v>
      </c>
      <c r="J1098">
        <v>110</v>
      </c>
      <c r="K1098">
        <v>66</v>
      </c>
      <c r="L1098" t="str">
        <f>VLOOKUP(C1098,List!$A$2:$C$2089,3,)</f>
        <v>Northfields</v>
      </c>
      <c r="M1098" t="str">
        <f>VLOOKUP(C1098,List!$A$2:$C$2089,2,)</f>
        <v>Piccadilly</v>
      </c>
      <c r="N1098" t="str">
        <f t="shared" si="137"/>
        <v>Northfields|Piccadilly</v>
      </c>
      <c r="O1098">
        <f>VLOOKUP(N1098,Depth!$A$2:$F$427,3,)</f>
        <v>24</v>
      </c>
      <c r="P1098">
        <f>VLOOKUP(N1098,Depth!$A$2:$F$427,5,)</f>
        <v>119.3</v>
      </c>
      <c r="Q1098">
        <f>VLOOKUP(N1098,Depth!$A$2:$F$427,6,)</f>
        <v>4.7</v>
      </c>
      <c r="R1098">
        <f>VLOOKUP(L1098,longitude_latitude!C:J,7,)</f>
        <v>-0.31140986500000001</v>
      </c>
      <c r="S1098">
        <f>VLOOKUP(L1098,longitude_latitude!C:J,8,)</f>
        <v>51.499146340000003</v>
      </c>
      <c r="T1098">
        <f t="shared" si="138"/>
        <v>-16.037342209354644</v>
      </c>
      <c r="U1098">
        <f>VLOOKUP(M1098,LINE!$A$2:$B$13,2,)</f>
        <v>10</v>
      </c>
      <c r="V1098">
        <f>VLOOKUP(L1098,Entry_exit!B:P,4,)</f>
        <v>6714</v>
      </c>
      <c r="W1098">
        <f>2020 - VLOOKUP(L1098, age!$A:$D,4,)</f>
        <v>112</v>
      </c>
      <c r="X1098">
        <f>VLOOKUP(H1098,'air-quality-london-time-of-day'!E:G,3,FALSE)</f>
        <v>19.600000000000001</v>
      </c>
      <c r="Y1098">
        <f>VLOOKUP(I1098,Weather!F:K,2,)</f>
        <v>8.34375</v>
      </c>
      <c r="Z1098">
        <f>VLOOKUP(I1098,Weather!F:K,3,)</f>
        <v>1.3</v>
      </c>
      <c r="AA1098">
        <f>VLOOKUP(I1098,Weather!F:K,4,)</f>
        <v>0.79</v>
      </c>
      <c r="AB1098">
        <f>VLOOKUP(I1098,Weather!F:K,5,)</f>
        <v>1025</v>
      </c>
      <c r="AC1098">
        <f>VLOOKUP(I1098,Weather!F:K,6,)</f>
        <v>0</v>
      </c>
    </row>
    <row r="1099" spans="1:29" x14ac:dyDescent="0.25">
      <c r="A1099" t="s">
        <v>7</v>
      </c>
      <c r="B1099" t="s">
        <v>5</v>
      </c>
      <c r="C1099" s="1">
        <v>42080.438194444447</v>
      </c>
      <c r="D1099" s="3">
        <f t="shared" si="136"/>
        <v>2015</v>
      </c>
      <c r="E1099" s="3">
        <f t="shared" si="139"/>
        <v>3</v>
      </c>
      <c r="F1099" s="3">
        <f t="shared" si="140"/>
        <v>10</v>
      </c>
      <c r="G1099" s="3">
        <f t="shared" si="141"/>
        <v>17</v>
      </c>
      <c r="H1099" s="3" t="str">
        <f t="shared" si="142"/>
        <v>2015310</v>
      </c>
      <c r="I1099" s="3" t="str">
        <f t="shared" si="143"/>
        <v>201531017</v>
      </c>
      <c r="J1099">
        <v>110</v>
      </c>
      <c r="K1099">
        <v>66</v>
      </c>
      <c r="L1099" t="str">
        <f>VLOOKUP(C1099,List!$A$2:$C$2089,3,)</f>
        <v>South Ealing</v>
      </c>
      <c r="M1099" t="str">
        <f>VLOOKUP(C1099,List!$A$2:$C$2089,2,)</f>
        <v>Piccadilly</v>
      </c>
      <c r="N1099" t="str">
        <f t="shared" si="137"/>
        <v>South Ealing|Piccadilly</v>
      </c>
      <c r="O1099">
        <f>VLOOKUP(N1099,Depth!$A$2:$F$427,3,)</f>
        <v>24</v>
      </c>
      <c r="P1099">
        <f>VLOOKUP(N1099,Depth!$A$2:$F$427,5,)</f>
        <v>120.3</v>
      </c>
      <c r="Q1099">
        <f>VLOOKUP(N1099,Depth!$A$2:$F$427,6,)</f>
        <v>3.7</v>
      </c>
      <c r="R1099">
        <f>VLOOKUP(L1099,longitude_latitude!C:J,7,)</f>
        <v>-0.30591951899999997</v>
      </c>
      <c r="S1099">
        <f>VLOOKUP(L1099,longitude_latitude!C:J,8,)</f>
        <v>51.500391360000002</v>
      </c>
      <c r="T1099">
        <f t="shared" si="138"/>
        <v>-15.754974953162955</v>
      </c>
      <c r="U1099">
        <f>VLOOKUP(M1099,LINE!$A$2:$B$13,2,)</f>
        <v>10</v>
      </c>
      <c r="V1099">
        <f>VLOOKUP(L1099,Entry_exit!B:P,4,)</f>
        <v>5837</v>
      </c>
      <c r="W1099">
        <f>2020 - VLOOKUP(L1099, age!$A:$D,4,)</f>
        <v>137</v>
      </c>
      <c r="X1099">
        <f>VLOOKUP(H1099,'air-quality-london-time-of-day'!E:G,3,FALSE)</f>
        <v>19.600000000000001</v>
      </c>
      <c r="Y1099">
        <f>VLOOKUP(I1099,Weather!F:K,2,)</f>
        <v>8.34375</v>
      </c>
      <c r="Z1099">
        <f>VLOOKUP(I1099,Weather!F:K,3,)</f>
        <v>1.3</v>
      </c>
      <c r="AA1099">
        <f>VLOOKUP(I1099,Weather!F:K,4,)</f>
        <v>0.79</v>
      </c>
      <c r="AB1099">
        <f>VLOOKUP(I1099,Weather!F:K,5,)</f>
        <v>1025</v>
      </c>
      <c r="AC1099">
        <f>VLOOKUP(I1099,Weather!F:K,6,)</f>
        <v>0</v>
      </c>
    </row>
    <row r="1100" spans="1:29" x14ac:dyDescent="0.25">
      <c r="A1100" t="s">
        <v>7</v>
      </c>
      <c r="B1100" t="s">
        <v>5</v>
      </c>
      <c r="C1100" s="1">
        <v>42080.438888888886</v>
      </c>
      <c r="D1100" s="3">
        <f t="shared" si="136"/>
        <v>2015</v>
      </c>
      <c r="E1100" s="3">
        <f t="shared" si="139"/>
        <v>3</v>
      </c>
      <c r="F1100" s="3">
        <f t="shared" si="140"/>
        <v>10</v>
      </c>
      <c r="G1100" s="3">
        <f t="shared" si="141"/>
        <v>17</v>
      </c>
      <c r="H1100" s="3" t="str">
        <f t="shared" si="142"/>
        <v>2015310</v>
      </c>
      <c r="I1100" s="3" t="str">
        <f t="shared" si="143"/>
        <v>201531017</v>
      </c>
      <c r="J1100">
        <v>121</v>
      </c>
      <c r="K1100">
        <v>72.599999999999994</v>
      </c>
      <c r="L1100" t="str">
        <f>VLOOKUP(C1100,List!$A$2:$C$2089,3,)</f>
        <v>South Ealing</v>
      </c>
      <c r="M1100" t="str">
        <f>VLOOKUP(C1100,List!$A$2:$C$2089,2,)</f>
        <v>Piccadilly</v>
      </c>
      <c r="N1100" t="str">
        <f t="shared" si="137"/>
        <v>South Ealing|Piccadilly</v>
      </c>
      <c r="O1100">
        <f>VLOOKUP(N1100,Depth!$A$2:$F$427,3,)</f>
        <v>24</v>
      </c>
      <c r="P1100">
        <f>VLOOKUP(N1100,Depth!$A$2:$F$427,5,)</f>
        <v>120.3</v>
      </c>
      <c r="Q1100">
        <f>VLOOKUP(N1100,Depth!$A$2:$F$427,6,)</f>
        <v>3.7</v>
      </c>
      <c r="R1100">
        <f>VLOOKUP(L1100,longitude_latitude!C:J,7,)</f>
        <v>-0.30591951899999997</v>
      </c>
      <c r="S1100">
        <f>VLOOKUP(L1100,longitude_latitude!C:J,8,)</f>
        <v>51.500391360000002</v>
      </c>
      <c r="T1100">
        <f t="shared" si="138"/>
        <v>-15.754974953162955</v>
      </c>
      <c r="U1100">
        <f>VLOOKUP(M1100,LINE!$A$2:$B$13,2,)</f>
        <v>10</v>
      </c>
      <c r="V1100">
        <f>VLOOKUP(L1100,Entry_exit!B:P,4,)</f>
        <v>5837</v>
      </c>
      <c r="W1100">
        <f>2020 - VLOOKUP(L1100, age!$A:$D,4,)</f>
        <v>137</v>
      </c>
      <c r="X1100">
        <f>VLOOKUP(H1100,'air-quality-london-time-of-day'!E:G,3,FALSE)</f>
        <v>19.600000000000001</v>
      </c>
      <c r="Y1100">
        <f>VLOOKUP(I1100,Weather!F:K,2,)</f>
        <v>8.34375</v>
      </c>
      <c r="Z1100">
        <f>VLOOKUP(I1100,Weather!F:K,3,)</f>
        <v>1.3</v>
      </c>
      <c r="AA1100">
        <f>VLOOKUP(I1100,Weather!F:K,4,)</f>
        <v>0.79</v>
      </c>
      <c r="AB1100">
        <f>VLOOKUP(I1100,Weather!F:K,5,)</f>
        <v>1025</v>
      </c>
      <c r="AC1100">
        <f>VLOOKUP(I1100,Weather!F:K,6,)</f>
        <v>0</v>
      </c>
    </row>
    <row r="1101" spans="1:29" x14ac:dyDescent="0.25">
      <c r="A1101" t="s">
        <v>7</v>
      </c>
      <c r="B1101" t="s">
        <v>5</v>
      </c>
      <c r="C1101" s="1">
        <v>42080.439583333333</v>
      </c>
      <c r="D1101" s="3">
        <f t="shared" si="136"/>
        <v>2015</v>
      </c>
      <c r="E1101" s="3">
        <f t="shared" si="139"/>
        <v>3</v>
      </c>
      <c r="F1101" s="3">
        <f t="shared" si="140"/>
        <v>10</v>
      </c>
      <c r="G1101" s="3">
        <f t="shared" si="141"/>
        <v>17</v>
      </c>
      <c r="H1101" s="3" t="str">
        <f t="shared" si="142"/>
        <v>2015310</v>
      </c>
      <c r="I1101" s="3" t="str">
        <f t="shared" si="143"/>
        <v>201531017</v>
      </c>
      <c r="J1101">
        <v>107</v>
      </c>
      <c r="K1101">
        <v>64.2</v>
      </c>
      <c r="L1101" t="str">
        <f>VLOOKUP(C1101,List!$A$2:$C$2089,3,)</f>
        <v>South Ealing</v>
      </c>
      <c r="M1101" t="str">
        <f>VLOOKUP(C1101,List!$A$2:$C$2089,2,)</f>
        <v>Piccadilly</v>
      </c>
      <c r="N1101" t="str">
        <f t="shared" si="137"/>
        <v>South Ealing|Piccadilly</v>
      </c>
      <c r="O1101">
        <f>VLOOKUP(N1101,Depth!$A$2:$F$427,3,)</f>
        <v>24</v>
      </c>
      <c r="P1101">
        <f>VLOOKUP(N1101,Depth!$A$2:$F$427,5,)</f>
        <v>120.3</v>
      </c>
      <c r="Q1101">
        <f>VLOOKUP(N1101,Depth!$A$2:$F$427,6,)</f>
        <v>3.7</v>
      </c>
      <c r="R1101">
        <f>VLOOKUP(L1101,longitude_latitude!C:J,7,)</f>
        <v>-0.30591951899999997</v>
      </c>
      <c r="S1101">
        <f>VLOOKUP(L1101,longitude_latitude!C:J,8,)</f>
        <v>51.500391360000002</v>
      </c>
      <c r="T1101">
        <f t="shared" si="138"/>
        <v>-15.754974953162955</v>
      </c>
      <c r="U1101">
        <f>VLOOKUP(M1101,LINE!$A$2:$B$13,2,)</f>
        <v>10</v>
      </c>
      <c r="V1101">
        <f>VLOOKUP(L1101,Entry_exit!B:P,4,)</f>
        <v>5837</v>
      </c>
      <c r="W1101">
        <f>2020 - VLOOKUP(L1101, age!$A:$D,4,)</f>
        <v>137</v>
      </c>
      <c r="X1101">
        <f>VLOOKUP(H1101,'air-quality-london-time-of-day'!E:G,3,FALSE)</f>
        <v>19.600000000000001</v>
      </c>
      <c r="Y1101">
        <f>VLOOKUP(I1101,Weather!F:K,2,)</f>
        <v>8.34375</v>
      </c>
      <c r="Z1101">
        <f>VLOOKUP(I1101,Weather!F:K,3,)</f>
        <v>1.3</v>
      </c>
      <c r="AA1101">
        <f>VLOOKUP(I1101,Weather!F:K,4,)</f>
        <v>0.79</v>
      </c>
      <c r="AB1101">
        <f>VLOOKUP(I1101,Weather!F:K,5,)</f>
        <v>1025</v>
      </c>
      <c r="AC1101">
        <f>VLOOKUP(I1101,Weather!F:K,6,)</f>
        <v>0</v>
      </c>
    </row>
    <row r="1102" spans="1:29" x14ac:dyDescent="0.25">
      <c r="A1102" t="s">
        <v>7</v>
      </c>
      <c r="B1102" t="s">
        <v>5</v>
      </c>
      <c r="C1102" s="1">
        <v>42080.44027777778</v>
      </c>
      <c r="D1102" s="3">
        <f t="shared" si="136"/>
        <v>2015</v>
      </c>
      <c r="E1102" s="3">
        <f t="shared" si="139"/>
        <v>3</v>
      </c>
      <c r="F1102" s="3">
        <f t="shared" si="140"/>
        <v>10</v>
      </c>
      <c r="G1102" s="3">
        <f t="shared" si="141"/>
        <v>17</v>
      </c>
      <c r="H1102" s="3" t="str">
        <f t="shared" si="142"/>
        <v>2015310</v>
      </c>
      <c r="I1102" s="3" t="str">
        <f t="shared" si="143"/>
        <v>201531017</v>
      </c>
      <c r="J1102">
        <v>137</v>
      </c>
      <c r="K1102">
        <v>82.2</v>
      </c>
      <c r="L1102" t="str">
        <f>VLOOKUP(C1102,List!$A$2:$C$2089,3,)</f>
        <v>Acton Town</v>
      </c>
      <c r="M1102" t="str">
        <f>VLOOKUP(C1102,List!$A$2:$C$2089,2,)</f>
        <v>Piccadilly</v>
      </c>
      <c r="N1102" t="str">
        <f t="shared" si="137"/>
        <v>Acton Town|Piccadilly</v>
      </c>
      <c r="O1102">
        <f>VLOOKUP(N1102,Depth!$A$2:$F$427,3,)</f>
        <v>21</v>
      </c>
      <c r="P1102">
        <f>VLOOKUP(N1102,Depth!$A$2:$F$427,5,)</f>
        <v>115.5</v>
      </c>
      <c r="Q1102">
        <f>VLOOKUP(N1102,Depth!$A$2:$F$427,6,)</f>
        <v>5.5</v>
      </c>
      <c r="R1102">
        <f>VLOOKUP(L1102,longitude_latitude!C:J,7,)</f>
        <v>-0.27843282400000002</v>
      </c>
      <c r="S1102">
        <f>VLOOKUP(L1102,longitude_latitude!C:J,8,)</f>
        <v>51.502137019999999</v>
      </c>
      <c r="T1102">
        <f t="shared" si="138"/>
        <v>-14.339885452513546</v>
      </c>
      <c r="U1102">
        <f>VLOOKUP(M1102,LINE!$A$2:$B$13,2,)</f>
        <v>10</v>
      </c>
      <c r="V1102">
        <f>VLOOKUP(L1102,Entry_exit!B:P,4,)</f>
        <v>9861</v>
      </c>
      <c r="W1102">
        <f>2020 - VLOOKUP(L1102, age!$A:$D,4,)</f>
        <v>141</v>
      </c>
      <c r="X1102">
        <f>VLOOKUP(H1102,'air-quality-london-time-of-day'!E:G,3,FALSE)</f>
        <v>19.600000000000001</v>
      </c>
      <c r="Y1102">
        <f>VLOOKUP(I1102,Weather!F:K,2,)</f>
        <v>8.34375</v>
      </c>
      <c r="Z1102">
        <f>VLOOKUP(I1102,Weather!F:K,3,)</f>
        <v>1.3</v>
      </c>
      <c r="AA1102">
        <f>VLOOKUP(I1102,Weather!F:K,4,)</f>
        <v>0.79</v>
      </c>
      <c r="AB1102">
        <f>VLOOKUP(I1102,Weather!F:K,5,)</f>
        <v>1025</v>
      </c>
      <c r="AC1102">
        <f>VLOOKUP(I1102,Weather!F:K,6,)</f>
        <v>0</v>
      </c>
    </row>
    <row r="1103" spans="1:29" x14ac:dyDescent="0.25">
      <c r="A1103" t="s">
        <v>7</v>
      </c>
      <c r="B1103" t="s">
        <v>5</v>
      </c>
      <c r="C1103" s="1">
        <v>42080.440972222219</v>
      </c>
      <c r="D1103" s="3">
        <f t="shared" si="136"/>
        <v>2015</v>
      </c>
      <c r="E1103" s="3">
        <f t="shared" si="139"/>
        <v>3</v>
      </c>
      <c r="F1103" s="3">
        <f t="shared" si="140"/>
        <v>10</v>
      </c>
      <c r="G1103" s="3">
        <f t="shared" si="141"/>
        <v>17</v>
      </c>
      <c r="H1103" s="3" t="str">
        <f t="shared" si="142"/>
        <v>2015310</v>
      </c>
      <c r="I1103" s="3" t="str">
        <f t="shared" si="143"/>
        <v>201531017</v>
      </c>
      <c r="J1103">
        <v>115</v>
      </c>
      <c r="K1103">
        <v>69</v>
      </c>
      <c r="L1103" t="str">
        <f>VLOOKUP(C1103,List!$A$2:$C$2089,3,)</f>
        <v>Acton Town</v>
      </c>
      <c r="M1103" t="str">
        <f>VLOOKUP(C1103,List!$A$2:$C$2089,2,)</f>
        <v>Piccadilly</v>
      </c>
      <c r="N1103" t="str">
        <f t="shared" si="137"/>
        <v>Acton Town|Piccadilly</v>
      </c>
      <c r="O1103">
        <f>VLOOKUP(N1103,Depth!$A$2:$F$427,3,)</f>
        <v>21</v>
      </c>
      <c r="P1103">
        <f>VLOOKUP(N1103,Depth!$A$2:$F$427,5,)</f>
        <v>115.5</v>
      </c>
      <c r="Q1103">
        <f>VLOOKUP(N1103,Depth!$A$2:$F$427,6,)</f>
        <v>5.5</v>
      </c>
      <c r="R1103">
        <f>VLOOKUP(L1103,longitude_latitude!C:J,7,)</f>
        <v>-0.27843282400000002</v>
      </c>
      <c r="S1103">
        <f>VLOOKUP(L1103,longitude_latitude!C:J,8,)</f>
        <v>51.502137019999999</v>
      </c>
      <c r="T1103">
        <f t="shared" si="138"/>
        <v>-14.339885452513546</v>
      </c>
      <c r="U1103">
        <f>VLOOKUP(M1103,LINE!$A$2:$B$13,2,)</f>
        <v>10</v>
      </c>
      <c r="V1103">
        <f>VLOOKUP(L1103,Entry_exit!B:P,4,)</f>
        <v>9861</v>
      </c>
      <c r="W1103">
        <f>2020 - VLOOKUP(L1103, age!$A:$D,4,)</f>
        <v>141</v>
      </c>
      <c r="X1103">
        <f>VLOOKUP(H1103,'air-quality-london-time-of-day'!E:G,3,FALSE)</f>
        <v>19.600000000000001</v>
      </c>
      <c r="Y1103">
        <f>VLOOKUP(I1103,Weather!F:K,2,)</f>
        <v>8.34375</v>
      </c>
      <c r="Z1103">
        <f>VLOOKUP(I1103,Weather!F:K,3,)</f>
        <v>1.3</v>
      </c>
      <c r="AA1103">
        <f>VLOOKUP(I1103,Weather!F:K,4,)</f>
        <v>0.79</v>
      </c>
      <c r="AB1103">
        <f>VLOOKUP(I1103,Weather!F:K,5,)</f>
        <v>1025</v>
      </c>
      <c r="AC1103">
        <f>VLOOKUP(I1103,Weather!F:K,6,)</f>
        <v>0</v>
      </c>
    </row>
    <row r="1104" spans="1:29" x14ac:dyDescent="0.25">
      <c r="A1104" t="s">
        <v>7</v>
      </c>
      <c r="B1104" t="s">
        <v>5</v>
      </c>
      <c r="C1104" s="1">
        <v>42080.441666666666</v>
      </c>
      <c r="D1104" s="3">
        <f t="shared" si="136"/>
        <v>2015</v>
      </c>
      <c r="E1104" s="3">
        <f t="shared" si="139"/>
        <v>3</v>
      </c>
      <c r="F1104" s="3">
        <f t="shared" si="140"/>
        <v>10</v>
      </c>
      <c r="G1104" s="3">
        <f t="shared" si="141"/>
        <v>17</v>
      </c>
      <c r="H1104" s="3" t="str">
        <f t="shared" si="142"/>
        <v>2015310</v>
      </c>
      <c r="I1104" s="3" t="str">
        <f t="shared" si="143"/>
        <v>201531017</v>
      </c>
      <c r="J1104">
        <v>114</v>
      </c>
      <c r="K1104">
        <v>68.400000000000006</v>
      </c>
      <c r="L1104" t="str">
        <f>VLOOKUP(C1104,List!$A$2:$C$2089,3,)</f>
        <v>Turnham Green</v>
      </c>
      <c r="M1104" t="str">
        <f>VLOOKUP(C1104,List!$A$2:$C$2089,2,)</f>
        <v>Piccadilly</v>
      </c>
      <c r="N1104" t="str">
        <f t="shared" si="137"/>
        <v>Turnham Green|Piccadilly</v>
      </c>
      <c r="O1104">
        <f>VLOOKUP(N1104,Depth!$A$2:$F$427,3,)</f>
        <v>5</v>
      </c>
      <c r="P1104">
        <f>VLOOKUP(N1104,Depth!$A$2:$F$427,5,)</f>
        <v>110.9</v>
      </c>
      <c r="Q1104">
        <f>VLOOKUP(N1104,Depth!$A$2:$F$427,6,)</f>
        <v>-5.9</v>
      </c>
      <c r="R1104">
        <f>VLOOKUP(L1104,longitude_latitude!C:J,7,)</f>
        <v>-0.25295880300000001</v>
      </c>
      <c r="S1104">
        <f>VLOOKUP(L1104,longitude_latitude!C:J,8,)</f>
        <v>51.494447999999998</v>
      </c>
      <c r="T1104">
        <f t="shared" si="138"/>
        <v>-13.025973927225744</v>
      </c>
      <c r="U1104">
        <f>VLOOKUP(M1104,LINE!$A$2:$B$13,2,)</f>
        <v>10</v>
      </c>
      <c r="V1104">
        <f>VLOOKUP(L1104,Entry_exit!B:P,4,)</f>
        <v>10146</v>
      </c>
      <c r="W1104">
        <f>2020 - VLOOKUP(L1104, age!$A:$D,4,)</f>
        <v>143</v>
      </c>
      <c r="X1104">
        <f>VLOOKUP(H1104,'air-quality-london-time-of-day'!E:G,3,FALSE)</f>
        <v>19.600000000000001</v>
      </c>
      <c r="Y1104">
        <f>VLOOKUP(I1104,Weather!F:K,2,)</f>
        <v>8.34375</v>
      </c>
      <c r="Z1104">
        <f>VLOOKUP(I1104,Weather!F:K,3,)</f>
        <v>1.3</v>
      </c>
      <c r="AA1104">
        <f>VLOOKUP(I1104,Weather!F:K,4,)</f>
        <v>0.79</v>
      </c>
      <c r="AB1104">
        <f>VLOOKUP(I1104,Weather!F:K,5,)</f>
        <v>1025</v>
      </c>
      <c r="AC1104">
        <f>VLOOKUP(I1104,Weather!F:K,6,)</f>
        <v>0</v>
      </c>
    </row>
    <row r="1105" spans="1:29" x14ac:dyDescent="0.25">
      <c r="A1105" t="s">
        <v>7</v>
      </c>
      <c r="B1105" t="s">
        <v>5</v>
      </c>
      <c r="C1105" s="1">
        <v>42080.442361111112</v>
      </c>
      <c r="D1105" s="3">
        <f t="shared" si="136"/>
        <v>2015</v>
      </c>
      <c r="E1105" s="3">
        <f t="shared" si="139"/>
        <v>3</v>
      </c>
      <c r="F1105" s="3">
        <f t="shared" si="140"/>
        <v>10</v>
      </c>
      <c r="G1105" s="3">
        <f t="shared" si="141"/>
        <v>17</v>
      </c>
      <c r="H1105" s="3" t="str">
        <f t="shared" si="142"/>
        <v>2015310</v>
      </c>
      <c r="I1105" s="3" t="str">
        <f t="shared" si="143"/>
        <v>201531017</v>
      </c>
      <c r="J1105">
        <v>112</v>
      </c>
      <c r="K1105">
        <v>67.2</v>
      </c>
      <c r="L1105" t="str">
        <f>VLOOKUP(C1105,List!$A$2:$C$2089,3,)</f>
        <v>Turnham Green</v>
      </c>
      <c r="M1105" t="str">
        <f>VLOOKUP(C1105,List!$A$2:$C$2089,2,)</f>
        <v>Piccadilly</v>
      </c>
      <c r="N1105" t="str">
        <f t="shared" si="137"/>
        <v>Turnham Green|Piccadilly</v>
      </c>
      <c r="O1105">
        <f>VLOOKUP(N1105,Depth!$A$2:$F$427,3,)</f>
        <v>5</v>
      </c>
      <c r="P1105">
        <f>VLOOKUP(N1105,Depth!$A$2:$F$427,5,)</f>
        <v>110.9</v>
      </c>
      <c r="Q1105">
        <f>VLOOKUP(N1105,Depth!$A$2:$F$427,6,)</f>
        <v>-5.9</v>
      </c>
      <c r="R1105">
        <f>VLOOKUP(L1105,longitude_latitude!C:J,7,)</f>
        <v>-0.25295880300000001</v>
      </c>
      <c r="S1105">
        <f>VLOOKUP(L1105,longitude_latitude!C:J,8,)</f>
        <v>51.494447999999998</v>
      </c>
      <c r="T1105">
        <f t="shared" si="138"/>
        <v>-13.025973927225744</v>
      </c>
      <c r="U1105">
        <f>VLOOKUP(M1105,LINE!$A$2:$B$13,2,)</f>
        <v>10</v>
      </c>
      <c r="V1105">
        <f>VLOOKUP(L1105,Entry_exit!B:P,4,)</f>
        <v>10146</v>
      </c>
      <c r="W1105">
        <f>2020 - VLOOKUP(L1105, age!$A:$D,4,)</f>
        <v>143</v>
      </c>
      <c r="X1105">
        <f>VLOOKUP(H1105,'air-quality-london-time-of-day'!E:G,3,FALSE)</f>
        <v>19.600000000000001</v>
      </c>
      <c r="Y1105">
        <f>VLOOKUP(I1105,Weather!F:K,2,)</f>
        <v>8.34375</v>
      </c>
      <c r="Z1105">
        <f>VLOOKUP(I1105,Weather!F:K,3,)</f>
        <v>1.3</v>
      </c>
      <c r="AA1105">
        <f>VLOOKUP(I1105,Weather!F:K,4,)</f>
        <v>0.79</v>
      </c>
      <c r="AB1105">
        <f>VLOOKUP(I1105,Weather!F:K,5,)</f>
        <v>1025</v>
      </c>
      <c r="AC1105">
        <f>VLOOKUP(I1105,Weather!F:K,6,)</f>
        <v>0</v>
      </c>
    </row>
    <row r="1106" spans="1:29" x14ac:dyDescent="0.25">
      <c r="A1106" t="s">
        <v>7</v>
      </c>
      <c r="B1106" t="s">
        <v>5</v>
      </c>
      <c r="C1106" s="1">
        <v>42080.443055555559</v>
      </c>
      <c r="D1106" s="3">
        <f t="shared" si="136"/>
        <v>2015</v>
      </c>
      <c r="E1106" s="3">
        <f t="shared" si="139"/>
        <v>3</v>
      </c>
      <c r="F1106" s="3">
        <f t="shared" si="140"/>
        <v>10</v>
      </c>
      <c r="G1106" s="3">
        <f t="shared" si="141"/>
        <v>17</v>
      </c>
      <c r="H1106" s="3" t="str">
        <f t="shared" si="142"/>
        <v>2015310</v>
      </c>
      <c r="I1106" s="3" t="str">
        <f t="shared" si="143"/>
        <v>201531017</v>
      </c>
      <c r="J1106">
        <v>116</v>
      </c>
      <c r="K1106">
        <v>69.599999999999994</v>
      </c>
      <c r="L1106" t="str">
        <f>VLOOKUP(C1106,List!$A$2:$C$2089,3,)</f>
        <v>Turnham Green</v>
      </c>
      <c r="M1106" t="str">
        <f>VLOOKUP(C1106,List!$A$2:$C$2089,2,)</f>
        <v>Piccadilly</v>
      </c>
      <c r="N1106" t="str">
        <f t="shared" si="137"/>
        <v>Turnham Green|Piccadilly</v>
      </c>
      <c r="O1106">
        <f>VLOOKUP(N1106,Depth!$A$2:$F$427,3,)</f>
        <v>5</v>
      </c>
      <c r="P1106">
        <f>VLOOKUP(N1106,Depth!$A$2:$F$427,5,)</f>
        <v>110.9</v>
      </c>
      <c r="Q1106">
        <f>VLOOKUP(N1106,Depth!$A$2:$F$427,6,)</f>
        <v>-5.9</v>
      </c>
      <c r="R1106">
        <f>VLOOKUP(L1106,longitude_latitude!C:J,7,)</f>
        <v>-0.25295880300000001</v>
      </c>
      <c r="S1106">
        <f>VLOOKUP(L1106,longitude_latitude!C:J,8,)</f>
        <v>51.494447999999998</v>
      </c>
      <c r="T1106">
        <f t="shared" si="138"/>
        <v>-13.025973927225744</v>
      </c>
      <c r="U1106">
        <f>VLOOKUP(M1106,LINE!$A$2:$B$13,2,)</f>
        <v>10</v>
      </c>
      <c r="V1106">
        <f>VLOOKUP(L1106,Entry_exit!B:P,4,)</f>
        <v>10146</v>
      </c>
      <c r="W1106">
        <f>2020 - VLOOKUP(L1106, age!$A:$D,4,)</f>
        <v>143</v>
      </c>
      <c r="X1106">
        <f>VLOOKUP(H1106,'air-quality-london-time-of-day'!E:G,3,FALSE)</f>
        <v>19.600000000000001</v>
      </c>
      <c r="Y1106">
        <f>VLOOKUP(I1106,Weather!F:K,2,)</f>
        <v>8.34375</v>
      </c>
      <c r="Z1106">
        <f>VLOOKUP(I1106,Weather!F:K,3,)</f>
        <v>1.3</v>
      </c>
      <c r="AA1106">
        <f>VLOOKUP(I1106,Weather!F:K,4,)</f>
        <v>0.79</v>
      </c>
      <c r="AB1106">
        <f>VLOOKUP(I1106,Weather!F:K,5,)</f>
        <v>1025</v>
      </c>
      <c r="AC1106">
        <f>VLOOKUP(I1106,Weather!F:K,6,)</f>
        <v>0</v>
      </c>
    </row>
    <row r="1107" spans="1:29" x14ac:dyDescent="0.25">
      <c r="A1107" t="s">
        <v>7</v>
      </c>
      <c r="B1107" t="s">
        <v>5</v>
      </c>
      <c r="C1107" s="1">
        <v>42080.443749999999</v>
      </c>
      <c r="D1107" s="3">
        <f t="shared" si="136"/>
        <v>2015</v>
      </c>
      <c r="E1107" s="3">
        <f t="shared" si="139"/>
        <v>3</v>
      </c>
      <c r="F1107" s="3">
        <f t="shared" si="140"/>
        <v>10</v>
      </c>
      <c r="G1107" s="3">
        <f t="shared" si="141"/>
        <v>17</v>
      </c>
      <c r="H1107" s="3" t="str">
        <f t="shared" si="142"/>
        <v>2015310</v>
      </c>
      <c r="I1107" s="3" t="str">
        <f t="shared" si="143"/>
        <v>201531017</v>
      </c>
      <c r="J1107">
        <v>109</v>
      </c>
      <c r="K1107">
        <v>65.400000000000006</v>
      </c>
      <c r="L1107" t="str">
        <f>VLOOKUP(C1107,List!$A$2:$C$2089,3,)</f>
        <v>Turnham Green</v>
      </c>
      <c r="M1107" t="str">
        <f>VLOOKUP(C1107,List!$A$2:$C$2089,2,)</f>
        <v>Piccadilly</v>
      </c>
      <c r="N1107" t="str">
        <f t="shared" si="137"/>
        <v>Turnham Green|Piccadilly</v>
      </c>
      <c r="O1107">
        <f>VLOOKUP(N1107,Depth!$A$2:$F$427,3,)</f>
        <v>5</v>
      </c>
      <c r="P1107">
        <f>VLOOKUP(N1107,Depth!$A$2:$F$427,5,)</f>
        <v>110.9</v>
      </c>
      <c r="Q1107">
        <f>VLOOKUP(N1107,Depth!$A$2:$F$427,6,)</f>
        <v>-5.9</v>
      </c>
      <c r="R1107">
        <f>VLOOKUP(L1107,longitude_latitude!C:J,7,)</f>
        <v>-0.25295880300000001</v>
      </c>
      <c r="S1107">
        <f>VLOOKUP(L1107,longitude_latitude!C:J,8,)</f>
        <v>51.494447999999998</v>
      </c>
      <c r="T1107">
        <f t="shared" si="138"/>
        <v>-13.025973927225744</v>
      </c>
      <c r="U1107">
        <f>VLOOKUP(M1107,LINE!$A$2:$B$13,2,)</f>
        <v>10</v>
      </c>
      <c r="V1107">
        <f>VLOOKUP(L1107,Entry_exit!B:P,4,)</f>
        <v>10146</v>
      </c>
      <c r="W1107">
        <f>2020 - VLOOKUP(L1107, age!$A:$D,4,)</f>
        <v>143</v>
      </c>
      <c r="X1107">
        <f>VLOOKUP(H1107,'air-quality-london-time-of-day'!E:G,3,FALSE)</f>
        <v>19.600000000000001</v>
      </c>
      <c r="Y1107">
        <f>VLOOKUP(I1107,Weather!F:K,2,)</f>
        <v>8.34375</v>
      </c>
      <c r="Z1107">
        <f>VLOOKUP(I1107,Weather!F:K,3,)</f>
        <v>1.3</v>
      </c>
      <c r="AA1107">
        <f>VLOOKUP(I1107,Weather!F:K,4,)</f>
        <v>0.79</v>
      </c>
      <c r="AB1107">
        <f>VLOOKUP(I1107,Weather!F:K,5,)</f>
        <v>1025</v>
      </c>
      <c r="AC1107">
        <f>VLOOKUP(I1107,Weather!F:K,6,)</f>
        <v>0</v>
      </c>
    </row>
    <row r="1108" spans="1:29" x14ac:dyDescent="0.25">
      <c r="A1108" t="s">
        <v>7</v>
      </c>
      <c r="B1108" t="s">
        <v>5</v>
      </c>
      <c r="C1108" s="1">
        <v>42080.444444444445</v>
      </c>
      <c r="D1108" s="3">
        <f t="shared" si="136"/>
        <v>2015</v>
      </c>
      <c r="E1108" s="3">
        <f t="shared" si="139"/>
        <v>3</v>
      </c>
      <c r="F1108" s="3">
        <f t="shared" si="140"/>
        <v>10</v>
      </c>
      <c r="G1108" s="3">
        <f t="shared" si="141"/>
        <v>17</v>
      </c>
      <c r="H1108" s="3" t="str">
        <f t="shared" si="142"/>
        <v>2015310</v>
      </c>
      <c r="I1108" s="3" t="str">
        <f t="shared" si="143"/>
        <v>201531017</v>
      </c>
      <c r="J1108">
        <v>119</v>
      </c>
      <c r="K1108">
        <v>71.400000000000006</v>
      </c>
      <c r="L1108" t="str">
        <f>VLOOKUP(C1108,List!$A$2:$C$2089,3,)</f>
        <v>Hammersmith</v>
      </c>
      <c r="M1108" t="str">
        <f>VLOOKUP(C1108,List!$A$2:$C$2089,2,)</f>
        <v>Piccadilly</v>
      </c>
      <c r="N1108" t="str">
        <f t="shared" si="137"/>
        <v>Hammersmith|Piccadilly</v>
      </c>
      <c r="O1108">
        <f>VLOOKUP(N1108,Depth!$A$2:$F$427,3,)</f>
        <v>5</v>
      </c>
      <c r="P1108">
        <f>VLOOKUP(N1108,Depth!$A$2:$F$427,5,)</f>
        <v>100.4</v>
      </c>
      <c r="Q1108">
        <f>VLOOKUP(N1108,Depth!$A$2:$F$427,6,)</f>
        <v>4.5999999999999996</v>
      </c>
      <c r="R1108">
        <f>VLOOKUP(L1108,longitude_latitude!C:J,7,)</f>
        <v>-0.22333450699999999</v>
      </c>
      <c r="S1108">
        <f>VLOOKUP(L1108,longitude_latitude!C:J,8,)</f>
        <v>51.493273559999999</v>
      </c>
      <c r="T1108">
        <f t="shared" si="138"/>
        <v>-11.500224864338733</v>
      </c>
      <c r="U1108">
        <f>VLOOKUP(M1108,LINE!$A$2:$B$13,2,)</f>
        <v>10</v>
      </c>
      <c r="V1108">
        <f>VLOOKUP(L1108,Entry_exit!B:P,4,)</f>
        <v>46414</v>
      </c>
      <c r="W1108">
        <f>2020 - VLOOKUP(L1108, age!$A:$D,4,)</f>
        <v>156</v>
      </c>
      <c r="X1108">
        <f>VLOOKUP(H1108,'air-quality-london-time-of-day'!E:G,3,FALSE)</f>
        <v>19.600000000000001</v>
      </c>
      <c r="Y1108">
        <f>VLOOKUP(I1108,Weather!F:K,2,)</f>
        <v>8.34375</v>
      </c>
      <c r="Z1108">
        <f>VLOOKUP(I1108,Weather!F:K,3,)</f>
        <v>1.3</v>
      </c>
      <c r="AA1108">
        <f>VLOOKUP(I1108,Weather!F:K,4,)</f>
        <v>0.79</v>
      </c>
      <c r="AB1108">
        <f>VLOOKUP(I1108,Weather!F:K,5,)</f>
        <v>1025</v>
      </c>
      <c r="AC1108">
        <f>VLOOKUP(I1108,Weather!F:K,6,)</f>
        <v>0</v>
      </c>
    </row>
    <row r="1109" spans="1:29" x14ac:dyDescent="0.25">
      <c r="A1109" t="s">
        <v>7</v>
      </c>
      <c r="B1109" t="s">
        <v>5</v>
      </c>
      <c r="C1109" s="1">
        <v>42080.445138888892</v>
      </c>
      <c r="D1109" s="3">
        <f t="shared" si="136"/>
        <v>2015</v>
      </c>
      <c r="E1109" s="3">
        <f t="shared" si="139"/>
        <v>3</v>
      </c>
      <c r="F1109" s="3">
        <f t="shared" si="140"/>
        <v>10</v>
      </c>
      <c r="G1109" s="3">
        <f t="shared" si="141"/>
        <v>17</v>
      </c>
      <c r="H1109" s="3" t="str">
        <f t="shared" si="142"/>
        <v>2015310</v>
      </c>
      <c r="I1109" s="3" t="str">
        <f t="shared" si="143"/>
        <v>201531017</v>
      </c>
      <c r="J1109">
        <v>125</v>
      </c>
      <c r="K1109">
        <v>75</v>
      </c>
      <c r="L1109" t="str">
        <f>VLOOKUP(C1109,List!$A$2:$C$2089,3,)</f>
        <v>Hammersmith</v>
      </c>
      <c r="M1109" t="str">
        <f>VLOOKUP(C1109,List!$A$2:$C$2089,2,)</f>
        <v>Piccadilly</v>
      </c>
      <c r="N1109" t="str">
        <f t="shared" si="137"/>
        <v>Hammersmith|Piccadilly</v>
      </c>
      <c r="O1109">
        <f>VLOOKUP(N1109,Depth!$A$2:$F$427,3,)</f>
        <v>5</v>
      </c>
      <c r="P1109">
        <f>VLOOKUP(N1109,Depth!$A$2:$F$427,5,)</f>
        <v>100.4</v>
      </c>
      <c r="Q1109">
        <f>VLOOKUP(N1109,Depth!$A$2:$F$427,6,)</f>
        <v>4.5999999999999996</v>
      </c>
      <c r="R1109">
        <f>VLOOKUP(L1109,longitude_latitude!C:J,7,)</f>
        <v>-0.22333450699999999</v>
      </c>
      <c r="S1109">
        <f>VLOOKUP(L1109,longitude_latitude!C:J,8,)</f>
        <v>51.493273559999999</v>
      </c>
      <c r="T1109">
        <f t="shared" si="138"/>
        <v>-11.500224864338733</v>
      </c>
      <c r="U1109">
        <f>VLOOKUP(M1109,LINE!$A$2:$B$13,2,)</f>
        <v>10</v>
      </c>
      <c r="V1109">
        <f>VLOOKUP(L1109,Entry_exit!B:P,4,)</f>
        <v>46414</v>
      </c>
      <c r="W1109">
        <f>2020 - VLOOKUP(L1109, age!$A:$D,4,)</f>
        <v>156</v>
      </c>
      <c r="X1109">
        <f>VLOOKUP(H1109,'air-quality-london-time-of-day'!E:G,3,FALSE)</f>
        <v>19.600000000000001</v>
      </c>
      <c r="Y1109">
        <f>VLOOKUP(I1109,Weather!F:K,2,)</f>
        <v>8.34375</v>
      </c>
      <c r="Z1109">
        <f>VLOOKUP(I1109,Weather!F:K,3,)</f>
        <v>1.3</v>
      </c>
      <c r="AA1109">
        <f>VLOOKUP(I1109,Weather!F:K,4,)</f>
        <v>0.79</v>
      </c>
      <c r="AB1109">
        <f>VLOOKUP(I1109,Weather!F:K,5,)</f>
        <v>1025</v>
      </c>
      <c r="AC1109">
        <f>VLOOKUP(I1109,Weather!F:K,6,)</f>
        <v>0</v>
      </c>
    </row>
    <row r="1110" spans="1:29" x14ac:dyDescent="0.25">
      <c r="A1110" t="s">
        <v>7</v>
      </c>
      <c r="B1110" t="s">
        <v>5</v>
      </c>
      <c r="C1110" s="1">
        <v>42080.445833333331</v>
      </c>
      <c r="D1110" s="3">
        <f t="shared" si="136"/>
        <v>2015</v>
      </c>
      <c r="E1110" s="3">
        <f t="shared" si="139"/>
        <v>3</v>
      </c>
      <c r="F1110" s="3">
        <f t="shared" si="140"/>
        <v>10</v>
      </c>
      <c r="G1110" s="3">
        <f t="shared" si="141"/>
        <v>17</v>
      </c>
      <c r="H1110" s="3" t="str">
        <f t="shared" si="142"/>
        <v>2015310</v>
      </c>
      <c r="I1110" s="3" t="str">
        <f t="shared" si="143"/>
        <v>201531017</v>
      </c>
      <c r="J1110">
        <v>129</v>
      </c>
      <c r="K1110">
        <v>77.400000000000006</v>
      </c>
      <c r="L1110" t="str">
        <f>VLOOKUP(C1110,List!$A$2:$C$2089,3,)</f>
        <v>Hammersmith</v>
      </c>
      <c r="M1110" t="str">
        <f>VLOOKUP(C1110,List!$A$2:$C$2089,2,)</f>
        <v>Piccadilly</v>
      </c>
      <c r="N1110" t="str">
        <f t="shared" si="137"/>
        <v>Hammersmith|Piccadilly</v>
      </c>
      <c r="O1110">
        <f>VLOOKUP(N1110,Depth!$A$2:$F$427,3,)</f>
        <v>5</v>
      </c>
      <c r="P1110">
        <f>VLOOKUP(N1110,Depth!$A$2:$F$427,5,)</f>
        <v>100.4</v>
      </c>
      <c r="Q1110">
        <f>VLOOKUP(N1110,Depth!$A$2:$F$427,6,)</f>
        <v>4.5999999999999996</v>
      </c>
      <c r="R1110">
        <f>VLOOKUP(L1110,longitude_latitude!C:J,7,)</f>
        <v>-0.22333450699999999</v>
      </c>
      <c r="S1110">
        <f>VLOOKUP(L1110,longitude_latitude!C:J,8,)</f>
        <v>51.493273559999999</v>
      </c>
      <c r="T1110">
        <f t="shared" si="138"/>
        <v>-11.500224864338733</v>
      </c>
      <c r="U1110">
        <f>VLOOKUP(M1110,LINE!$A$2:$B$13,2,)</f>
        <v>10</v>
      </c>
      <c r="V1110">
        <f>VLOOKUP(L1110,Entry_exit!B:P,4,)</f>
        <v>46414</v>
      </c>
      <c r="W1110">
        <f>2020 - VLOOKUP(L1110, age!$A:$D,4,)</f>
        <v>156</v>
      </c>
      <c r="X1110">
        <f>VLOOKUP(H1110,'air-quality-london-time-of-day'!E:G,3,FALSE)</f>
        <v>19.600000000000001</v>
      </c>
      <c r="Y1110">
        <f>VLOOKUP(I1110,Weather!F:K,2,)</f>
        <v>8.34375</v>
      </c>
      <c r="Z1110">
        <f>VLOOKUP(I1110,Weather!F:K,3,)</f>
        <v>1.3</v>
      </c>
      <c r="AA1110">
        <f>VLOOKUP(I1110,Weather!F:K,4,)</f>
        <v>0.79</v>
      </c>
      <c r="AB1110">
        <f>VLOOKUP(I1110,Weather!F:K,5,)</f>
        <v>1025</v>
      </c>
      <c r="AC1110">
        <f>VLOOKUP(I1110,Weather!F:K,6,)</f>
        <v>0</v>
      </c>
    </row>
    <row r="1111" spans="1:29" x14ac:dyDescent="0.25">
      <c r="A1111" t="s">
        <v>7</v>
      </c>
      <c r="B1111" t="s">
        <v>5</v>
      </c>
      <c r="C1111" s="1">
        <v>42080.446527777778</v>
      </c>
      <c r="D1111" s="3">
        <f t="shared" si="136"/>
        <v>2015</v>
      </c>
      <c r="E1111" s="3">
        <f t="shared" si="139"/>
        <v>3</v>
      </c>
      <c r="F1111" s="3">
        <f t="shared" si="140"/>
        <v>10</v>
      </c>
      <c r="G1111" s="3">
        <f t="shared" si="141"/>
        <v>17</v>
      </c>
      <c r="H1111" s="3" t="str">
        <f t="shared" si="142"/>
        <v>2015310</v>
      </c>
      <c r="I1111" s="3" t="str">
        <f t="shared" si="143"/>
        <v>201531017</v>
      </c>
      <c r="J1111">
        <v>107</v>
      </c>
      <c r="K1111">
        <v>64.2</v>
      </c>
      <c r="L1111" t="str">
        <f>VLOOKUP(C1111,List!$A$2:$C$2089,3,)</f>
        <v>Barons Court</v>
      </c>
      <c r="M1111" t="str">
        <f>VLOOKUP(C1111,List!$A$2:$C$2089,2,)</f>
        <v>Piccadilly</v>
      </c>
      <c r="N1111" t="str">
        <f t="shared" si="137"/>
        <v>Barons Court|Piccadilly</v>
      </c>
      <c r="O1111">
        <f>VLOOKUP(N1111,Depth!$A$2:$F$427,3,)</f>
        <v>4.5999999999999996</v>
      </c>
      <c r="P1111">
        <f>VLOOKUP(N1111,Depth!$A$2:$F$427,5,)</f>
        <v>102.2</v>
      </c>
      <c r="Q1111">
        <f>VLOOKUP(N1111,Depth!$A$2:$F$427,6,)</f>
        <v>2.4</v>
      </c>
      <c r="R1111">
        <f>VLOOKUP(L1111,longitude_latitude!C:J,7,)</f>
        <v>-0.21308817399999999</v>
      </c>
      <c r="S1111">
        <f>VLOOKUP(L1111,longitude_latitude!C:J,8,)</f>
        <v>51.489787370000002</v>
      </c>
      <c r="T1111">
        <f t="shared" si="138"/>
        <v>-10.971864770321563</v>
      </c>
      <c r="U1111">
        <f>VLOOKUP(M1111,LINE!$A$2:$B$13,2,)</f>
        <v>10</v>
      </c>
      <c r="V1111">
        <f>VLOOKUP(L1111,Entry_exit!B:P,4,)</f>
        <v>12462</v>
      </c>
      <c r="W1111">
        <f>2020 - VLOOKUP(L1111, age!$A:$D,4,)</f>
        <v>114</v>
      </c>
      <c r="X1111">
        <f>VLOOKUP(H1111,'air-quality-london-time-of-day'!E:G,3,FALSE)</f>
        <v>19.600000000000001</v>
      </c>
      <c r="Y1111">
        <f>VLOOKUP(I1111,Weather!F:K,2,)</f>
        <v>8.34375</v>
      </c>
      <c r="Z1111">
        <f>VLOOKUP(I1111,Weather!F:K,3,)</f>
        <v>1.3</v>
      </c>
      <c r="AA1111">
        <f>VLOOKUP(I1111,Weather!F:K,4,)</f>
        <v>0.79</v>
      </c>
      <c r="AB1111">
        <f>VLOOKUP(I1111,Weather!F:K,5,)</f>
        <v>1025</v>
      </c>
      <c r="AC1111">
        <f>VLOOKUP(I1111,Weather!F:K,6,)</f>
        <v>0</v>
      </c>
    </row>
    <row r="1112" spans="1:29" x14ac:dyDescent="0.25">
      <c r="A1112" t="s">
        <v>7</v>
      </c>
      <c r="B1112" t="s">
        <v>5</v>
      </c>
      <c r="C1112" s="1">
        <v>42080.447222222225</v>
      </c>
      <c r="D1112" s="3">
        <f t="shared" si="136"/>
        <v>2015</v>
      </c>
      <c r="E1112" s="3">
        <f t="shared" si="139"/>
        <v>3</v>
      </c>
      <c r="F1112" s="3">
        <f t="shared" si="140"/>
        <v>10</v>
      </c>
      <c r="G1112" s="3">
        <f t="shared" si="141"/>
        <v>17</v>
      </c>
      <c r="H1112" s="3" t="str">
        <f t="shared" si="142"/>
        <v>2015310</v>
      </c>
      <c r="I1112" s="3" t="str">
        <f t="shared" si="143"/>
        <v>201531017</v>
      </c>
      <c r="J1112">
        <v>114</v>
      </c>
      <c r="K1112">
        <v>68.400000000000006</v>
      </c>
      <c r="L1112" t="str">
        <f>VLOOKUP(C1112,List!$A$2:$C$2089,3,)</f>
        <v>Barons Court</v>
      </c>
      <c r="M1112" t="str">
        <f>VLOOKUP(C1112,List!$A$2:$C$2089,2,)</f>
        <v>Piccadilly</v>
      </c>
      <c r="N1112" t="str">
        <f t="shared" si="137"/>
        <v>Barons Court|Piccadilly</v>
      </c>
      <c r="O1112">
        <f>VLOOKUP(N1112,Depth!$A$2:$F$427,3,)</f>
        <v>4.5999999999999996</v>
      </c>
      <c r="P1112">
        <f>VLOOKUP(N1112,Depth!$A$2:$F$427,5,)</f>
        <v>102.2</v>
      </c>
      <c r="Q1112">
        <f>VLOOKUP(N1112,Depth!$A$2:$F$427,6,)</f>
        <v>2.4</v>
      </c>
      <c r="R1112">
        <f>VLOOKUP(L1112,longitude_latitude!C:J,7,)</f>
        <v>-0.21308817399999999</v>
      </c>
      <c r="S1112">
        <f>VLOOKUP(L1112,longitude_latitude!C:J,8,)</f>
        <v>51.489787370000002</v>
      </c>
      <c r="T1112">
        <f t="shared" si="138"/>
        <v>-10.971864770321563</v>
      </c>
      <c r="U1112">
        <f>VLOOKUP(M1112,LINE!$A$2:$B$13,2,)</f>
        <v>10</v>
      </c>
      <c r="V1112">
        <f>VLOOKUP(L1112,Entry_exit!B:P,4,)</f>
        <v>12462</v>
      </c>
      <c r="W1112">
        <f>2020 - VLOOKUP(L1112, age!$A:$D,4,)</f>
        <v>114</v>
      </c>
      <c r="X1112">
        <f>VLOOKUP(H1112,'air-quality-london-time-of-day'!E:G,3,FALSE)</f>
        <v>19.600000000000001</v>
      </c>
      <c r="Y1112">
        <f>VLOOKUP(I1112,Weather!F:K,2,)</f>
        <v>8.34375</v>
      </c>
      <c r="Z1112">
        <f>VLOOKUP(I1112,Weather!F:K,3,)</f>
        <v>1.3</v>
      </c>
      <c r="AA1112">
        <f>VLOOKUP(I1112,Weather!F:K,4,)</f>
        <v>0.79</v>
      </c>
      <c r="AB1112">
        <f>VLOOKUP(I1112,Weather!F:K,5,)</f>
        <v>1025</v>
      </c>
      <c r="AC1112">
        <f>VLOOKUP(I1112,Weather!F:K,6,)</f>
        <v>0</v>
      </c>
    </row>
    <row r="1113" spans="1:29" x14ac:dyDescent="0.25">
      <c r="A1113" t="s">
        <v>7</v>
      </c>
      <c r="B1113" t="s">
        <v>5</v>
      </c>
      <c r="C1113" s="1">
        <v>42080.447916666664</v>
      </c>
      <c r="D1113" s="3">
        <f t="shared" si="136"/>
        <v>2015</v>
      </c>
      <c r="E1113" s="3">
        <f t="shared" si="139"/>
        <v>3</v>
      </c>
      <c r="F1113" s="3">
        <f t="shared" si="140"/>
        <v>10</v>
      </c>
      <c r="G1113" s="3">
        <f t="shared" si="141"/>
        <v>17</v>
      </c>
      <c r="H1113" s="3" t="str">
        <f t="shared" si="142"/>
        <v>2015310</v>
      </c>
      <c r="I1113" s="3" t="str">
        <f t="shared" si="143"/>
        <v>201531017</v>
      </c>
      <c r="J1113">
        <v>113</v>
      </c>
      <c r="K1113">
        <v>67.8</v>
      </c>
      <c r="L1113" t="str">
        <f>VLOOKUP(C1113,List!$A$2:$C$2089,3,)</f>
        <v>Barons Court</v>
      </c>
      <c r="M1113" t="str">
        <f>VLOOKUP(C1113,List!$A$2:$C$2089,2,)</f>
        <v>Piccadilly</v>
      </c>
      <c r="N1113" t="str">
        <f t="shared" si="137"/>
        <v>Barons Court|Piccadilly</v>
      </c>
      <c r="O1113">
        <f>VLOOKUP(N1113,Depth!$A$2:$F$427,3,)</f>
        <v>4.5999999999999996</v>
      </c>
      <c r="P1113">
        <f>VLOOKUP(N1113,Depth!$A$2:$F$427,5,)</f>
        <v>102.2</v>
      </c>
      <c r="Q1113">
        <f>VLOOKUP(N1113,Depth!$A$2:$F$427,6,)</f>
        <v>2.4</v>
      </c>
      <c r="R1113">
        <f>VLOOKUP(L1113,longitude_latitude!C:J,7,)</f>
        <v>-0.21308817399999999</v>
      </c>
      <c r="S1113">
        <f>VLOOKUP(L1113,longitude_latitude!C:J,8,)</f>
        <v>51.489787370000002</v>
      </c>
      <c r="T1113">
        <f t="shared" si="138"/>
        <v>-10.971864770321563</v>
      </c>
      <c r="U1113">
        <f>VLOOKUP(M1113,LINE!$A$2:$B$13,2,)</f>
        <v>10</v>
      </c>
      <c r="V1113">
        <f>VLOOKUP(L1113,Entry_exit!B:P,4,)</f>
        <v>12462</v>
      </c>
      <c r="W1113">
        <f>2020 - VLOOKUP(L1113, age!$A:$D,4,)</f>
        <v>114</v>
      </c>
      <c r="X1113">
        <f>VLOOKUP(H1113,'air-quality-london-time-of-day'!E:G,3,FALSE)</f>
        <v>19.600000000000001</v>
      </c>
      <c r="Y1113">
        <f>VLOOKUP(I1113,Weather!F:K,2,)</f>
        <v>8.34375</v>
      </c>
      <c r="Z1113">
        <f>VLOOKUP(I1113,Weather!F:K,3,)</f>
        <v>1.3</v>
      </c>
      <c r="AA1113">
        <f>VLOOKUP(I1113,Weather!F:K,4,)</f>
        <v>0.79</v>
      </c>
      <c r="AB1113">
        <f>VLOOKUP(I1113,Weather!F:K,5,)</f>
        <v>1025</v>
      </c>
      <c r="AC1113">
        <f>VLOOKUP(I1113,Weather!F:K,6,)</f>
        <v>0</v>
      </c>
    </row>
    <row r="1114" spans="1:29" x14ac:dyDescent="0.25">
      <c r="A1114" t="s">
        <v>7</v>
      </c>
      <c r="B1114" t="s">
        <v>5</v>
      </c>
      <c r="C1114" s="1">
        <v>42080.448611111111</v>
      </c>
      <c r="D1114" s="3">
        <f t="shared" si="136"/>
        <v>2015</v>
      </c>
      <c r="E1114" s="3">
        <f t="shared" si="139"/>
        <v>3</v>
      </c>
      <c r="F1114" s="3">
        <f t="shared" si="140"/>
        <v>10</v>
      </c>
      <c r="G1114" s="3">
        <f t="shared" si="141"/>
        <v>17</v>
      </c>
      <c r="H1114" s="3" t="str">
        <f t="shared" si="142"/>
        <v>2015310</v>
      </c>
      <c r="I1114" s="3" t="str">
        <f t="shared" si="143"/>
        <v>201531017</v>
      </c>
      <c r="J1114">
        <v>145</v>
      </c>
      <c r="K1114">
        <v>87</v>
      </c>
      <c r="L1114" t="str">
        <f>VLOOKUP(C1114,List!$A$2:$C$2089,3,)</f>
        <v>Earl's Court</v>
      </c>
      <c r="M1114" t="str">
        <f>VLOOKUP(C1114,List!$A$2:$C$2089,2,)</f>
        <v>Piccadilly</v>
      </c>
      <c r="N1114" t="str">
        <f t="shared" si="137"/>
        <v>Earl's Court|Piccadilly</v>
      </c>
      <c r="O1114">
        <f>VLOOKUP(N1114,Depth!$A$2:$F$427,3,)</f>
        <v>8</v>
      </c>
      <c r="P1114">
        <f>VLOOKUP(N1114,Depth!$A$2:$F$427,5,)</f>
        <v>87.38</v>
      </c>
      <c r="Q1114">
        <f>VLOOKUP(N1114,Depth!$A$2:$F$427,6,)</f>
        <v>20.62</v>
      </c>
      <c r="R1114">
        <f>VLOOKUP(L1114,longitude_latitude!C:J,7,)</f>
        <v>-0.19157700999999999</v>
      </c>
      <c r="S1114">
        <f>VLOOKUP(L1114,longitude_latitude!C:J,8,)</f>
        <v>51.491473399999997</v>
      </c>
      <c r="T1114">
        <f t="shared" si="138"/>
        <v>-9.8645825144665338</v>
      </c>
      <c r="U1114">
        <f>VLOOKUP(M1114,LINE!$A$2:$B$13,2,)</f>
        <v>10</v>
      </c>
      <c r="V1114">
        <f>VLOOKUP(L1114,Entry_exit!B:P,4,)</f>
        <v>31241</v>
      </c>
      <c r="W1114">
        <f>2020 - VLOOKUP(L1114, age!$A:$D,4,)</f>
        <v>149</v>
      </c>
      <c r="X1114">
        <f>VLOOKUP(H1114,'air-quality-london-time-of-day'!E:G,3,FALSE)</f>
        <v>19.600000000000001</v>
      </c>
      <c r="Y1114">
        <f>VLOOKUP(I1114,Weather!F:K,2,)</f>
        <v>8.34375</v>
      </c>
      <c r="Z1114">
        <f>VLOOKUP(I1114,Weather!F:K,3,)</f>
        <v>1.3</v>
      </c>
      <c r="AA1114">
        <f>VLOOKUP(I1114,Weather!F:K,4,)</f>
        <v>0.79</v>
      </c>
      <c r="AB1114">
        <f>VLOOKUP(I1114,Weather!F:K,5,)</f>
        <v>1025</v>
      </c>
      <c r="AC1114">
        <f>VLOOKUP(I1114,Weather!F:K,6,)</f>
        <v>0</v>
      </c>
    </row>
    <row r="1115" spans="1:29" x14ac:dyDescent="0.25">
      <c r="A1115" t="s">
        <v>7</v>
      </c>
      <c r="B1115" t="s">
        <v>5</v>
      </c>
      <c r="C1115" s="1">
        <v>42080.449305555558</v>
      </c>
      <c r="D1115" s="3">
        <f t="shared" si="136"/>
        <v>2015</v>
      </c>
      <c r="E1115" s="3">
        <f t="shared" si="139"/>
        <v>3</v>
      </c>
      <c r="F1115" s="3">
        <f t="shared" si="140"/>
        <v>10</v>
      </c>
      <c r="G1115" s="3">
        <f t="shared" si="141"/>
        <v>17</v>
      </c>
      <c r="H1115" s="3" t="str">
        <f t="shared" si="142"/>
        <v>2015310</v>
      </c>
      <c r="I1115" s="3" t="str">
        <f t="shared" si="143"/>
        <v>201531017</v>
      </c>
      <c r="J1115">
        <v>260</v>
      </c>
      <c r="K1115">
        <v>156</v>
      </c>
      <c r="L1115" t="str">
        <f>VLOOKUP(C1115,List!$A$2:$C$2089,3,)</f>
        <v>Earl's Court</v>
      </c>
      <c r="M1115" t="str">
        <f>VLOOKUP(C1115,List!$A$2:$C$2089,2,)</f>
        <v>Piccadilly</v>
      </c>
      <c r="N1115" t="str">
        <f t="shared" si="137"/>
        <v>Earl's Court|Piccadilly</v>
      </c>
      <c r="O1115">
        <f>VLOOKUP(N1115,Depth!$A$2:$F$427,3,)</f>
        <v>8</v>
      </c>
      <c r="P1115">
        <f>VLOOKUP(N1115,Depth!$A$2:$F$427,5,)</f>
        <v>87.38</v>
      </c>
      <c r="Q1115">
        <f>VLOOKUP(N1115,Depth!$A$2:$F$427,6,)</f>
        <v>20.62</v>
      </c>
      <c r="R1115">
        <f>VLOOKUP(L1115,longitude_latitude!C:J,7,)</f>
        <v>-0.19157700999999999</v>
      </c>
      <c r="S1115">
        <f>VLOOKUP(L1115,longitude_latitude!C:J,8,)</f>
        <v>51.491473399999997</v>
      </c>
      <c r="T1115">
        <f t="shared" si="138"/>
        <v>-9.8645825144665338</v>
      </c>
      <c r="U1115">
        <f>VLOOKUP(M1115,LINE!$A$2:$B$13,2,)</f>
        <v>10</v>
      </c>
      <c r="V1115">
        <f>VLOOKUP(L1115,Entry_exit!B:P,4,)</f>
        <v>31241</v>
      </c>
      <c r="W1115">
        <f>2020 - VLOOKUP(L1115, age!$A:$D,4,)</f>
        <v>149</v>
      </c>
      <c r="X1115">
        <f>VLOOKUP(H1115,'air-quality-london-time-of-day'!E:G,3,FALSE)</f>
        <v>19.600000000000001</v>
      </c>
      <c r="Y1115">
        <f>VLOOKUP(I1115,Weather!F:K,2,)</f>
        <v>8.34375</v>
      </c>
      <c r="Z1115">
        <f>VLOOKUP(I1115,Weather!F:K,3,)</f>
        <v>1.3</v>
      </c>
      <c r="AA1115">
        <f>VLOOKUP(I1115,Weather!F:K,4,)</f>
        <v>0.79</v>
      </c>
      <c r="AB1115">
        <f>VLOOKUP(I1115,Weather!F:K,5,)</f>
        <v>1025</v>
      </c>
      <c r="AC1115">
        <f>VLOOKUP(I1115,Weather!F:K,6,)</f>
        <v>0</v>
      </c>
    </row>
    <row r="1116" spans="1:29" x14ac:dyDescent="0.25">
      <c r="A1116" t="s">
        <v>7</v>
      </c>
      <c r="B1116" t="s">
        <v>5</v>
      </c>
      <c r="C1116" s="1">
        <v>42080.45</v>
      </c>
      <c r="D1116" s="3">
        <f t="shared" si="136"/>
        <v>2015</v>
      </c>
      <c r="E1116" s="3">
        <f t="shared" si="139"/>
        <v>3</v>
      </c>
      <c r="F1116" s="3">
        <f t="shared" si="140"/>
        <v>10</v>
      </c>
      <c r="G1116" s="3">
        <f t="shared" si="141"/>
        <v>17</v>
      </c>
      <c r="H1116" s="3" t="str">
        <f t="shared" si="142"/>
        <v>2015310</v>
      </c>
      <c r="I1116" s="3" t="str">
        <f t="shared" si="143"/>
        <v>201531017</v>
      </c>
      <c r="J1116">
        <v>203</v>
      </c>
      <c r="K1116">
        <v>121.8</v>
      </c>
      <c r="L1116" t="str">
        <f>VLOOKUP(C1116,List!$A$2:$C$2089,3,)</f>
        <v>Gloucester Road</v>
      </c>
      <c r="M1116" t="str">
        <f>VLOOKUP(C1116,List!$A$2:$C$2089,2,)</f>
        <v>Piccadilly</v>
      </c>
      <c r="N1116" t="str">
        <f t="shared" si="137"/>
        <v>Gloucester Road|Piccadilly</v>
      </c>
      <c r="O1116">
        <f>VLOOKUP(N1116,Depth!$A$2:$F$427,3,)</f>
        <v>7</v>
      </c>
      <c r="P1116">
        <f>VLOOKUP(N1116,Depth!$A$2:$F$427,5,)</f>
        <v>87.38</v>
      </c>
      <c r="Q1116">
        <f>VLOOKUP(N1116,Depth!$A$2:$F$427,6,)</f>
        <v>19.62</v>
      </c>
      <c r="R1116">
        <f>VLOOKUP(L1116,longitude_latitude!C:J,7,)</f>
        <v>-0.18213512100000001</v>
      </c>
      <c r="S1116">
        <f>VLOOKUP(L1116,longitude_latitude!C:J,8,)</f>
        <v>51.493977630000003</v>
      </c>
      <c r="T1116">
        <f t="shared" si="138"/>
        <v>-9.3788618464113451</v>
      </c>
      <c r="U1116">
        <f>VLOOKUP(M1116,LINE!$A$2:$B$13,2,)</f>
        <v>10</v>
      </c>
      <c r="V1116">
        <f>VLOOKUP(L1116,Entry_exit!B:P,4,)</f>
        <v>22330</v>
      </c>
      <c r="W1116">
        <f>2020 - VLOOKUP(L1116, age!$A:$D,4,)</f>
        <v>152</v>
      </c>
      <c r="X1116">
        <f>VLOOKUP(H1116,'air-quality-london-time-of-day'!E:G,3,FALSE)</f>
        <v>19.600000000000001</v>
      </c>
      <c r="Y1116">
        <f>VLOOKUP(I1116,Weather!F:K,2,)</f>
        <v>8.34375</v>
      </c>
      <c r="Z1116">
        <f>VLOOKUP(I1116,Weather!F:K,3,)</f>
        <v>1.3</v>
      </c>
      <c r="AA1116">
        <f>VLOOKUP(I1116,Weather!F:K,4,)</f>
        <v>0.79</v>
      </c>
      <c r="AB1116">
        <f>VLOOKUP(I1116,Weather!F:K,5,)</f>
        <v>1025</v>
      </c>
      <c r="AC1116">
        <f>VLOOKUP(I1116,Weather!F:K,6,)</f>
        <v>0</v>
      </c>
    </row>
    <row r="1117" spans="1:29" x14ac:dyDescent="0.25">
      <c r="A1117" t="s">
        <v>7</v>
      </c>
      <c r="B1117" t="s">
        <v>5</v>
      </c>
      <c r="C1117" s="1">
        <v>42080.450694444444</v>
      </c>
      <c r="D1117" s="3">
        <f t="shared" si="136"/>
        <v>2015</v>
      </c>
      <c r="E1117" s="3">
        <f t="shared" si="139"/>
        <v>3</v>
      </c>
      <c r="F1117" s="3">
        <f t="shared" si="140"/>
        <v>10</v>
      </c>
      <c r="G1117" s="3">
        <f t="shared" si="141"/>
        <v>17</v>
      </c>
      <c r="H1117" s="3" t="str">
        <f t="shared" si="142"/>
        <v>2015310</v>
      </c>
      <c r="I1117" s="3" t="str">
        <f t="shared" si="143"/>
        <v>201531017</v>
      </c>
      <c r="J1117">
        <v>197</v>
      </c>
      <c r="K1117">
        <v>118.2</v>
      </c>
      <c r="L1117" t="str">
        <f>VLOOKUP(C1117,List!$A$2:$C$2089,3,)</f>
        <v>Gloucester Road</v>
      </c>
      <c r="M1117" t="str">
        <f>VLOOKUP(C1117,List!$A$2:$C$2089,2,)</f>
        <v>Piccadilly</v>
      </c>
      <c r="N1117" t="str">
        <f t="shared" si="137"/>
        <v>Gloucester Road|Piccadilly</v>
      </c>
      <c r="O1117">
        <f>VLOOKUP(N1117,Depth!$A$2:$F$427,3,)</f>
        <v>7</v>
      </c>
      <c r="P1117">
        <f>VLOOKUP(N1117,Depth!$A$2:$F$427,5,)</f>
        <v>87.38</v>
      </c>
      <c r="Q1117">
        <f>VLOOKUP(N1117,Depth!$A$2:$F$427,6,)</f>
        <v>19.62</v>
      </c>
      <c r="R1117">
        <f>VLOOKUP(L1117,longitude_latitude!C:J,7,)</f>
        <v>-0.18213512100000001</v>
      </c>
      <c r="S1117">
        <f>VLOOKUP(L1117,longitude_latitude!C:J,8,)</f>
        <v>51.493977630000003</v>
      </c>
      <c r="T1117">
        <f t="shared" si="138"/>
        <v>-9.3788618464113451</v>
      </c>
      <c r="U1117">
        <f>VLOOKUP(M1117,LINE!$A$2:$B$13,2,)</f>
        <v>10</v>
      </c>
      <c r="V1117">
        <f>VLOOKUP(L1117,Entry_exit!B:P,4,)</f>
        <v>22330</v>
      </c>
      <c r="W1117">
        <f>2020 - VLOOKUP(L1117, age!$A:$D,4,)</f>
        <v>152</v>
      </c>
      <c r="X1117">
        <f>VLOOKUP(H1117,'air-quality-london-time-of-day'!E:G,3,FALSE)</f>
        <v>19.600000000000001</v>
      </c>
      <c r="Y1117">
        <f>VLOOKUP(I1117,Weather!F:K,2,)</f>
        <v>8.34375</v>
      </c>
      <c r="Z1117">
        <f>VLOOKUP(I1117,Weather!F:K,3,)</f>
        <v>1.3</v>
      </c>
      <c r="AA1117">
        <f>VLOOKUP(I1117,Weather!F:K,4,)</f>
        <v>0.79</v>
      </c>
      <c r="AB1117">
        <f>VLOOKUP(I1117,Weather!F:K,5,)</f>
        <v>1025</v>
      </c>
      <c r="AC1117">
        <f>VLOOKUP(I1117,Weather!F:K,6,)</f>
        <v>0</v>
      </c>
    </row>
    <row r="1118" spans="1:29" x14ac:dyDescent="0.25">
      <c r="A1118" t="s">
        <v>7</v>
      </c>
      <c r="B1118" t="s">
        <v>5</v>
      </c>
      <c r="C1118" s="1">
        <v>42080.451388888891</v>
      </c>
      <c r="D1118" s="3">
        <f t="shared" si="136"/>
        <v>2015</v>
      </c>
      <c r="E1118" s="3">
        <f t="shared" si="139"/>
        <v>3</v>
      </c>
      <c r="F1118" s="3">
        <f t="shared" si="140"/>
        <v>10</v>
      </c>
      <c r="G1118" s="3">
        <f t="shared" si="141"/>
        <v>17</v>
      </c>
      <c r="H1118" s="3" t="str">
        <f t="shared" si="142"/>
        <v>2015310</v>
      </c>
      <c r="I1118" s="3" t="str">
        <f t="shared" si="143"/>
        <v>201531017</v>
      </c>
      <c r="J1118">
        <v>213</v>
      </c>
      <c r="K1118">
        <v>127.8</v>
      </c>
      <c r="L1118" t="str">
        <f>VLOOKUP(C1118,List!$A$2:$C$2089,3,)</f>
        <v>South Kensington</v>
      </c>
      <c r="M1118" t="str">
        <f>VLOOKUP(C1118,List!$A$2:$C$2089,2,)</f>
        <v>Piccadilly</v>
      </c>
      <c r="N1118" t="str">
        <f t="shared" si="137"/>
        <v>South Kensington|Piccadilly</v>
      </c>
      <c r="O1118">
        <f>VLOOKUP(N1118,Depth!$A$2:$F$427,3,)</f>
        <v>7</v>
      </c>
      <c r="P1118">
        <f>VLOOKUP(N1118,Depth!$A$2:$F$427,5,)</f>
        <v>86.254999999999995</v>
      </c>
      <c r="Q1118">
        <f>VLOOKUP(N1118,Depth!$A$2:$F$427,6,)</f>
        <v>20.745000000000001</v>
      </c>
      <c r="R1118">
        <f>VLOOKUP(L1118,longitude_latitude!C:J,7,)</f>
        <v>-0.17156429100000001</v>
      </c>
      <c r="S1118">
        <f>VLOOKUP(L1118,longitude_latitude!C:J,8,)</f>
        <v>51.493577360000003</v>
      </c>
      <c r="T1118">
        <f t="shared" si="138"/>
        <v>-8.8344590908220528</v>
      </c>
      <c r="U1118">
        <f>VLOOKUP(M1118,LINE!$A$2:$B$13,2,)</f>
        <v>10</v>
      </c>
      <c r="V1118">
        <f>VLOOKUP(L1118,Entry_exit!B:P,4,)</f>
        <v>50469</v>
      </c>
      <c r="W1118">
        <f>2020 - VLOOKUP(L1118, age!$A:$D,4,)</f>
        <v>152</v>
      </c>
      <c r="X1118">
        <f>VLOOKUP(H1118,'air-quality-london-time-of-day'!E:G,3,FALSE)</f>
        <v>19.600000000000001</v>
      </c>
      <c r="Y1118">
        <f>VLOOKUP(I1118,Weather!F:K,2,)</f>
        <v>8.34375</v>
      </c>
      <c r="Z1118">
        <f>VLOOKUP(I1118,Weather!F:K,3,)</f>
        <v>1.3</v>
      </c>
      <c r="AA1118">
        <f>VLOOKUP(I1118,Weather!F:K,4,)</f>
        <v>0.79</v>
      </c>
      <c r="AB1118">
        <f>VLOOKUP(I1118,Weather!F:K,5,)</f>
        <v>1025</v>
      </c>
      <c r="AC1118">
        <f>VLOOKUP(I1118,Weather!F:K,6,)</f>
        <v>0</v>
      </c>
    </row>
    <row r="1119" spans="1:29" x14ac:dyDescent="0.25">
      <c r="A1119" t="s">
        <v>7</v>
      </c>
      <c r="B1119" t="s">
        <v>5</v>
      </c>
      <c r="C1119" s="1">
        <v>42080.45208333333</v>
      </c>
      <c r="D1119" s="3">
        <f t="shared" si="136"/>
        <v>2015</v>
      </c>
      <c r="E1119" s="3">
        <f t="shared" si="139"/>
        <v>3</v>
      </c>
      <c r="F1119" s="3">
        <f t="shared" si="140"/>
        <v>10</v>
      </c>
      <c r="G1119" s="3">
        <f t="shared" si="141"/>
        <v>17</v>
      </c>
      <c r="H1119" s="3" t="str">
        <f t="shared" si="142"/>
        <v>2015310</v>
      </c>
      <c r="I1119" s="3" t="str">
        <f t="shared" si="143"/>
        <v>201531017</v>
      </c>
      <c r="J1119">
        <v>206</v>
      </c>
      <c r="K1119">
        <v>123.6</v>
      </c>
      <c r="L1119" t="str">
        <f>VLOOKUP(C1119,List!$A$2:$C$2089,3,)</f>
        <v>South Kensington</v>
      </c>
      <c r="M1119" t="str">
        <f>VLOOKUP(C1119,List!$A$2:$C$2089,2,)</f>
        <v>Piccadilly</v>
      </c>
      <c r="N1119" t="str">
        <f t="shared" si="137"/>
        <v>South Kensington|Piccadilly</v>
      </c>
      <c r="O1119">
        <f>VLOOKUP(N1119,Depth!$A$2:$F$427,3,)</f>
        <v>7</v>
      </c>
      <c r="P1119">
        <f>VLOOKUP(N1119,Depth!$A$2:$F$427,5,)</f>
        <v>86.254999999999995</v>
      </c>
      <c r="Q1119">
        <f>VLOOKUP(N1119,Depth!$A$2:$F$427,6,)</f>
        <v>20.745000000000001</v>
      </c>
      <c r="R1119">
        <f>VLOOKUP(L1119,longitude_latitude!C:J,7,)</f>
        <v>-0.17156429100000001</v>
      </c>
      <c r="S1119">
        <f>VLOOKUP(L1119,longitude_latitude!C:J,8,)</f>
        <v>51.493577360000003</v>
      </c>
      <c r="T1119">
        <f t="shared" si="138"/>
        <v>-8.8344590908220528</v>
      </c>
      <c r="U1119">
        <f>VLOOKUP(M1119,LINE!$A$2:$B$13,2,)</f>
        <v>10</v>
      </c>
      <c r="V1119">
        <f>VLOOKUP(L1119,Entry_exit!B:P,4,)</f>
        <v>50469</v>
      </c>
      <c r="W1119">
        <f>2020 - VLOOKUP(L1119, age!$A:$D,4,)</f>
        <v>152</v>
      </c>
      <c r="X1119">
        <f>VLOOKUP(H1119,'air-quality-london-time-of-day'!E:G,3,FALSE)</f>
        <v>19.600000000000001</v>
      </c>
      <c r="Y1119">
        <f>VLOOKUP(I1119,Weather!F:K,2,)</f>
        <v>8.34375</v>
      </c>
      <c r="Z1119">
        <f>VLOOKUP(I1119,Weather!F:K,3,)</f>
        <v>1.3</v>
      </c>
      <c r="AA1119">
        <f>VLOOKUP(I1119,Weather!F:K,4,)</f>
        <v>0.79</v>
      </c>
      <c r="AB1119">
        <f>VLOOKUP(I1119,Weather!F:K,5,)</f>
        <v>1025</v>
      </c>
      <c r="AC1119">
        <f>VLOOKUP(I1119,Weather!F:K,6,)</f>
        <v>0</v>
      </c>
    </row>
    <row r="1120" spans="1:29" x14ac:dyDescent="0.25">
      <c r="A1120" t="s">
        <v>7</v>
      </c>
      <c r="B1120" t="s">
        <v>5</v>
      </c>
      <c r="C1120" s="1">
        <v>42080.452777777777</v>
      </c>
      <c r="D1120" s="3">
        <f t="shared" si="136"/>
        <v>2015</v>
      </c>
      <c r="E1120" s="3">
        <f t="shared" si="139"/>
        <v>3</v>
      </c>
      <c r="F1120" s="3">
        <f t="shared" si="140"/>
        <v>10</v>
      </c>
      <c r="G1120" s="3">
        <f t="shared" si="141"/>
        <v>17</v>
      </c>
      <c r="H1120" s="3" t="str">
        <f t="shared" si="142"/>
        <v>2015310</v>
      </c>
      <c r="I1120" s="3" t="str">
        <f t="shared" si="143"/>
        <v>201531017</v>
      </c>
      <c r="J1120">
        <v>178</v>
      </c>
      <c r="K1120">
        <v>106.8</v>
      </c>
      <c r="L1120" t="str">
        <f>VLOOKUP(C1120,List!$A$2:$C$2089,3,)</f>
        <v>Knightsbridge</v>
      </c>
      <c r="M1120" t="str">
        <f>VLOOKUP(C1120,List!$A$2:$C$2089,2,)</f>
        <v>Piccadilly</v>
      </c>
      <c r="N1120" t="str">
        <f t="shared" si="137"/>
        <v>Knightsbridge|Piccadilly</v>
      </c>
      <c r="O1120">
        <f>VLOOKUP(N1120,Depth!$A$2:$F$427,3,)</f>
        <v>9</v>
      </c>
      <c r="P1120">
        <f>VLOOKUP(N1120,Depth!$A$2:$F$427,5,)</f>
        <v>86.72</v>
      </c>
      <c r="Q1120">
        <f>VLOOKUP(N1120,Depth!$A$2:$F$427,6,)</f>
        <v>22.28</v>
      </c>
      <c r="R1120">
        <f>VLOOKUP(L1120,longitude_latitude!C:J,7,)</f>
        <v>-0.15986373700000001</v>
      </c>
      <c r="S1120">
        <f>VLOOKUP(L1120,longitude_latitude!C:J,8,)</f>
        <v>51.500730609999998</v>
      </c>
      <c r="T1120">
        <f t="shared" si="138"/>
        <v>-8.2330992535448893</v>
      </c>
      <c r="U1120">
        <f>VLOOKUP(M1120,LINE!$A$2:$B$13,2,)</f>
        <v>10</v>
      </c>
      <c r="V1120">
        <f>VLOOKUP(L1120,Entry_exit!B:P,4,)</f>
        <v>28118</v>
      </c>
      <c r="W1120">
        <f>2020 - VLOOKUP(L1120, age!$A:$D,4,)</f>
        <v>114</v>
      </c>
      <c r="X1120">
        <f>VLOOKUP(H1120,'air-quality-london-time-of-day'!E:G,3,FALSE)</f>
        <v>19.600000000000001</v>
      </c>
      <c r="Y1120">
        <f>VLOOKUP(I1120,Weather!F:K,2,)</f>
        <v>8.34375</v>
      </c>
      <c r="Z1120">
        <f>VLOOKUP(I1120,Weather!F:K,3,)</f>
        <v>1.3</v>
      </c>
      <c r="AA1120">
        <f>VLOOKUP(I1120,Weather!F:K,4,)</f>
        <v>0.79</v>
      </c>
      <c r="AB1120">
        <f>VLOOKUP(I1120,Weather!F:K,5,)</f>
        <v>1025</v>
      </c>
      <c r="AC1120">
        <f>VLOOKUP(I1120,Weather!F:K,6,)</f>
        <v>0</v>
      </c>
    </row>
    <row r="1121" spans="1:29" x14ac:dyDescent="0.25">
      <c r="A1121" t="s">
        <v>7</v>
      </c>
      <c r="B1121" t="s">
        <v>5</v>
      </c>
      <c r="C1121" s="1">
        <v>42080.453472222223</v>
      </c>
      <c r="D1121" s="3">
        <f t="shared" si="136"/>
        <v>2015</v>
      </c>
      <c r="E1121" s="3">
        <f t="shared" si="139"/>
        <v>3</v>
      </c>
      <c r="F1121" s="3">
        <f t="shared" si="140"/>
        <v>10</v>
      </c>
      <c r="G1121" s="3">
        <f t="shared" si="141"/>
        <v>17</v>
      </c>
      <c r="H1121" s="3" t="str">
        <f t="shared" si="142"/>
        <v>2015310</v>
      </c>
      <c r="I1121" s="3" t="str">
        <f t="shared" si="143"/>
        <v>201531017</v>
      </c>
      <c r="J1121">
        <v>208</v>
      </c>
      <c r="K1121">
        <v>124.8</v>
      </c>
      <c r="L1121" t="str">
        <f>VLOOKUP(C1121,List!$A$2:$C$2089,3,)</f>
        <v>Knightsbridge</v>
      </c>
      <c r="M1121" t="str">
        <f>VLOOKUP(C1121,List!$A$2:$C$2089,2,)</f>
        <v>Piccadilly</v>
      </c>
      <c r="N1121" t="str">
        <f t="shared" si="137"/>
        <v>Knightsbridge|Piccadilly</v>
      </c>
      <c r="O1121">
        <f>VLOOKUP(N1121,Depth!$A$2:$F$427,3,)</f>
        <v>9</v>
      </c>
      <c r="P1121">
        <f>VLOOKUP(N1121,Depth!$A$2:$F$427,5,)</f>
        <v>86.72</v>
      </c>
      <c r="Q1121">
        <f>VLOOKUP(N1121,Depth!$A$2:$F$427,6,)</f>
        <v>22.28</v>
      </c>
      <c r="R1121">
        <f>VLOOKUP(L1121,longitude_latitude!C:J,7,)</f>
        <v>-0.15986373700000001</v>
      </c>
      <c r="S1121">
        <f>VLOOKUP(L1121,longitude_latitude!C:J,8,)</f>
        <v>51.500730609999998</v>
      </c>
      <c r="T1121">
        <f t="shared" si="138"/>
        <v>-8.2330992535448893</v>
      </c>
      <c r="U1121">
        <f>VLOOKUP(M1121,LINE!$A$2:$B$13,2,)</f>
        <v>10</v>
      </c>
      <c r="V1121">
        <f>VLOOKUP(L1121,Entry_exit!B:P,4,)</f>
        <v>28118</v>
      </c>
      <c r="W1121">
        <f>2020 - VLOOKUP(L1121, age!$A:$D,4,)</f>
        <v>114</v>
      </c>
      <c r="X1121">
        <f>VLOOKUP(H1121,'air-quality-london-time-of-day'!E:G,3,FALSE)</f>
        <v>19.600000000000001</v>
      </c>
      <c r="Y1121">
        <f>VLOOKUP(I1121,Weather!F:K,2,)</f>
        <v>8.34375</v>
      </c>
      <c r="Z1121">
        <f>VLOOKUP(I1121,Weather!F:K,3,)</f>
        <v>1.3</v>
      </c>
      <c r="AA1121">
        <f>VLOOKUP(I1121,Weather!F:K,4,)</f>
        <v>0.79</v>
      </c>
      <c r="AB1121">
        <f>VLOOKUP(I1121,Weather!F:K,5,)</f>
        <v>1025</v>
      </c>
      <c r="AC1121">
        <f>VLOOKUP(I1121,Weather!F:K,6,)</f>
        <v>0</v>
      </c>
    </row>
    <row r="1122" spans="1:29" x14ac:dyDescent="0.25">
      <c r="A1122" t="s">
        <v>7</v>
      </c>
      <c r="B1122" t="s">
        <v>5</v>
      </c>
      <c r="C1122" s="1">
        <v>42080.45416666667</v>
      </c>
      <c r="D1122" s="3">
        <f t="shared" si="136"/>
        <v>2015</v>
      </c>
      <c r="E1122" s="3">
        <f t="shared" si="139"/>
        <v>3</v>
      </c>
      <c r="F1122" s="3">
        <f t="shared" si="140"/>
        <v>10</v>
      </c>
      <c r="G1122" s="3">
        <f t="shared" si="141"/>
        <v>17</v>
      </c>
      <c r="H1122" s="3" t="str">
        <f t="shared" si="142"/>
        <v>2015310</v>
      </c>
      <c r="I1122" s="3" t="str">
        <f t="shared" si="143"/>
        <v>201531017</v>
      </c>
      <c r="J1122">
        <v>202</v>
      </c>
      <c r="K1122">
        <v>121.2</v>
      </c>
      <c r="L1122" t="str">
        <f>VLOOKUP(C1122,List!$A$2:$C$2089,3,)</f>
        <v>Hyde Park Corner</v>
      </c>
      <c r="M1122" t="str">
        <f>VLOOKUP(C1122,List!$A$2:$C$2089,2,)</f>
        <v>Piccadilly</v>
      </c>
      <c r="N1122" t="str">
        <f t="shared" si="137"/>
        <v>Hyde Park Corner|Piccadilly</v>
      </c>
      <c r="O1122">
        <f>VLOOKUP(N1122,Depth!$A$2:$F$427,3,)</f>
        <v>16</v>
      </c>
      <c r="P1122">
        <f>VLOOKUP(N1122,Depth!$A$2:$F$427,5,)</f>
        <v>88.91</v>
      </c>
      <c r="Q1122">
        <f>VLOOKUP(N1122,Depth!$A$2:$F$427,6,)</f>
        <v>27.09</v>
      </c>
      <c r="R1122">
        <f>VLOOKUP(L1122,longitude_latitude!C:J,7,)</f>
        <v>-0.152546395</v>
      </c>
      <c r="S1122">
        <f>VLOOKUP(L1122,longitude_latitude!C:J,8,)</f>
        <v>51.50224103</v>
      </c>
      <c r="T1122">
        <f t="shared" si="138"/>
        <v>-7.8564812035475873</v>
      </c>
      <c r="U1122">
        <f>VLOOKUP(M1122,LINE!$A$2:$B$13,2,)</f>
        <v>10</v>
      </c>
      <c r="V1122">
        <f>VLOOKUP(L1122,Entry_exit!B:P,4,)</f>
        <v>9220</v>
      </c>
      <c r="W1122">
        <f>2020 - VLOOKUP(L1122, age!$A:$D,4,)</f>
        <v>114</v>
      </c>
      <c r="X1122">
        <f>VLOOKUP(H1122,'air-quality-london-time-of-day'!E:G,3,FALSE)</f>
        <v>19.600000000000001</v>
      </c>
      <c r="Y1122">
        <f>VLOOKUP(I1122,Weather!F:K,2,)</f>
        <v>8.34375</v>
      </c>
      <c r="Z1122">
        <f>VLOOKUP(I1122,Weather!F:K,3,)</f>
        <v>1.3</v>
      </c>
      <c r="AA1122">
        <f>VLOOKUP(I1122,Weather!F:K,4,)</f>
        <v>0.79</v>
      </c>
      <c r="AB1122">
        <f>VLOOKUP(I1122,Weather!F:K,5,)</f>
        <v>1025</v>
      </c>
      <c r="AC1122">
        <f>VLOOKUP(I1122,Weather!F:K,6,)</f>
        <v>0</v>
      </c>
    </row>
    <row r="1123" spans="1:29" x14ac:dyDescent="0.25">
      <c r="A1123" t="s">
        <v>7</v>
      </c>
      <c r="B1123" t="s">
        <v>5</v>
      </c>
      <c r="C1123" s="1">
        <v>42080.454861111109</v>
      </c>
      <c r="D1123" s="3">
        <f t="shared" si="136"/>
        <v>2015</v>
      </c>
      <c r="E1123" s="3">
        <f t="shared" si="139"/>
        <v>3</v>
      </c>
      <c r="F1123" s="3">
        <f t="shared" si="140"/>
        <v>10</v>
      </c>
      <c r="G1123" s="3">
        <f t="shared" si="141"/>
        <v>17</v>
      </c>
      <c r="H1123" s="3" t="str">
        <f t="shared" si="142"/>
        <v>2015310</v>
      </c>
      <c r="I1123" s="3" t="str">
        <f t="shared" si="143"/>
        <v>201531017</v>
      </c>
      <c r="J1123">
        <v>179</v>
      </c>
      <c r="K1123">
        <v>107.4</v>
      </c>
      <c r="L1123" t="str">
        <f>VLOOKUP(C1123,List!$A$2:$C$2089,3,)</f>
        <v>Hyde Park Corner</v>
      </c>
      <c r="M1123" t="str">
        <f>VLOOKUP(C1123,List!$A$2:$C$2089,2,)</f>
        <v>Piccadilly</v>
      </c>
      <c r="N1123" t="str">
        <f t="shared" si="137"/>
        <v>Hyde Park Corner|Piccadilly</v>
      </c>
      <c r="O1123">
        <f>VLOOKUP(N1123,Depth!$A$2:$F$427,3,)</f>
        <v>16</v>
      </c>
      <c r="P1123">
        <f>VLOOKUP(N1123,Depth!$A$2:$F$427,5,)</f>
        <v>88.91</v>
      </c>
      <c r="Q1123">
        <f>VLOOKUP(N1123,Depth!$A$2:$F$427,6,)</f>
        <v>27.09</v>
      </c>
      <c r="R1123">
        <f>VLOOKUP(L1123,longitude_latitude!C:J,7,)</f>
        <v>-0.152546395</v>
      </c>
      <c r="S1123">
        <f>VLOOKUP(L1123,longitude_latitude!C:J,8,)</f>
        <v>51.50224103</v>
      </c>
      <c r="T1123">
        <f t="shared" si="138"/>
        <v>-7.8564812035475873</v>
      </c>
      <c r="U1123">
        <f>VLOOKUP(M1123,LINE!$A$2:$B$13,2,)</f>
        <v>10</v>
      </c>
      <c r="V1123">
        <f>VLOOKUP(L1123,Entry_exit!B:P,4,)</f>
        <v>9220</v>
      </c>
      <c r="W1123">
        <f>2020 - VLOOKUP(L1123, age!$A:$D,4,)</f>
        <v>114</v>
      </c>
      <c r="X1123">
        <f>VLOOKUP(H1123,'air-quality-london-time-of-day'!E:G,3,FALSE)</f>
        <v>19.600000000000001</v>
      </c>
      <c r="Y1123">
        <f>VLOOKUP(I1123,Weather!F:K,2,)</f>
        <v>8.34375</v>
      </c>
      <c r="Z1123">
        <f>VLOOKUP(I1123,Weather!F:K,3,)</f>
        <v>1.3</v>
      </c>
      <c r="AA1123">
        <f>VLOOKUP(I1123,Weather!F:K,4,)</f>
        <v>0.79</v>
      </c>
      <c r="AB1123">
        <f>VLOOKUP(I1123,Weather!F:K,5,)</f>
        <v>1025</v>
      </c>
      <c r="AC1123">
        <f>VLOOKUP(I1123,Weather!F:K,6,)</f>
        <v>0</v>
      </c>
    </row>
    <row r="1124" spans="1:29" x14ac:dyDescent="0.25">
      <c r="A1124" t="s">
        <v>7</v>
      </c>
      <c r="B1124" t="s">
        <v>5</v>
      </c>
      <c r="C1124" s="1">
        <v>42080.455555555556</v>
      </c>
      <c r="D1124" s="3">
        <f t="shared" si="136"/>
        <v>2015</v>
      </c>
      <c r="E1124" s="3">
        <f t="shared" si="139"/>
        <v>3</v>
      </c>
      <c r="F1124" s="3">
        <f t="shared" si="140"/>
        <v>10</v>
      </c>
      <c r="G1124" s="3">
        <f t="shared" si="141"/>
        <v>17</v>
      </c>
      <c r="H1124" s="3" t="str">
        <f t="shared" si="142"/>
        <v>2015310</v>
      </c>
      <c r="I1124" s="3" t="str">
        <f t="shared" si="143"/>
        <v>201531017</v>
      </c>
      <c r="J1124">
        <v>185</v>
      </c>
      <c r="K1124">
        <v>111</v>
      </c>
      <c r="L1124" t="str">
        <f>VLOOKUP(C1124,List!$A$2:$C$2089,3,)</f>
        <v>Green Park</v>
      </c>
      <c r="M1124" t="str">
        <f>VLOOKUP(C1124,List!$A$2:$C$2089,2,)</f>
        <v>Piccadilly</v>
      </c>
      <c r="N1124" t="str">
        <f t="shared" si="137"/>
        <v>Green Park|Piccadilly</v>
      </c>
      <c r="O1124">
        <f>VLOOKUP(N1124,Depth!$A$2:$F$427,3,)</f>
        <v>18</v>
      </c>
      <c r="P1124">
        <f>VLOOKUP(N1124,Depth!$A$2:$F$427,5,)</f>
        <v>91.5</v>
      </c>
      <c r="Q1124">
        <f>VLOOKUP(N1124,Depth!$A$2:$F$427,6,)</f>
        <v>26.5</v>
      </c>
      <c r="R1124">
        <f>VLOOKUP(L1124,longitude_latitude!C:J,7,)</f>
        <v>-0.140937126</v>
      </c>
      <c r="S1124">
        <f>VLOOKUP(L1124,longitude_latitude!C:J,8,)</f>
        <v>51.506357469999998</v>
      </c>
      <c r="T1124">
        <f t="shared" si="138"/>
        <v>-7.2591579925504304</v>
      </c>
      <c r="U1124">
        <f>VLOOKUP(M1124,LINE!$A$2:$B$13,2,)</f>
        <v>10</v>
      </c>
      <c r="V1124">
        <f>VLOOKUP(L1124,Entry_exit!B:P,4,)</f>
        <v>59805</v>
      </c>
      <c r="W1124">
        <f>2020 - VLOOKUP(L1124, age!$A:$D,4,)</f>
        <v>114</v>
      </c>
      <c r="X1124">
        <f>VLOOKUP(H1124,'air-quality-london-time-of-day'!E:G,3,FALSE)</f>
        <v>19.600000000000001</v>
      </c>
      <c r="Y1124">
        <f>VLOOKUP(I1124,Weather!F:K,2,)</f>
        <v>8.34375</v>
      </c>
      <c r="Z1124">
        <f>VLOOKUP(I1124,Weather!F:K,3,)</f>
        <v>1.3</v>
      </c>
      <c r="AA1124">
        <f>VLOOKUP(I1124,Weather!F:K,4,)</f>
        <v>0.79</v>
      </c>
      <c r="AB1124">
        <f>VLOOKUP(I1124,Weather!F:K,5,)</f>
        <v>1025</v>
      </c>
      <c r="AC1124">
        <f>VLOOKUP(I1124,Weather!F:K,6,)</f>
        <v>0</v>
      </c>
    </row>
    <row r="1125" spans="1:29" x14ac:dyDescent="0.25">
      <c r="A1125" t="s">
        <v>7</v>
      </c>
      <c r="B1125" t="s">
        <v>5</v>
      </c>
      <c r="C1125" s="1">
        <v>42080.456250000003</v>
      </c>
      <c r="D1125" s="3">
        <f t="shared" si="136"/>
        <v>2015</v>
      </c>
      <c r="E1125" s="3">
        <f t="shared" si="139"/>
        <v>3</v>
      </c>
      <c r="F1125" s="3">
        <f t="shared" si="140"/>
        <v>10</v>
      </c>
      <c r="G1125" s="3">
        <f t="shared" si="141"/>
        <v>17</v>
      </c>
      <c r="H1125" s="3" t="str">
        <f t="shared" si="142"/>
        <v>2015310</v>
      </c>
      <c r="I1125" s="3" t="str">
        <f t="shared" si="143"/>
        <v>201531017</v>
      </c>
      <c r="J1125">
        <v>183</v>
      </c>
      <c r="K1125">
        <v>109.8</v>
      </c>
      <c r="L1125" t="str">
        <f>VLOOKUP(C1125,List!$A$2:$C$2089,3,)</f>
        <v>Green Park</v>
      </c>
      <c r="M1125" t="str">
        <f>VLOOKUP(C1125,List!$A$2:$C$2089,2,)</f>
        <v>Piccadilly</v>
      </c>
      <c r="N1125" t="str">
        <f t="shared" si="137"/>
        <v>Green Park|Piccadilly</v>
      </c>
      <c r="O1125">
        <f>VLOOKUP(N1125,Depth!$A$2:$F$427,3,)</f>
        <v>18</v>
      </c>
      <c r="P1125">
        <f>VLOOKUP(N1125,Depth!$A$2:$F$427,5,)</f>
        <v>91.5</v>
      </c>
      <c r="Q1125">
        <f>VLOOKUP(N1125,Depth!$A$2:$F$427,6,)</f>
        <v>26.5</v>
      </c>
      <c r="R1125">
        <f>VLOOKUP(L1125,longitude_latitude!C:J,7,)</f>
        <v>-0.140937126</v>
      </c>
      <c r="S1125">
        <f>VLOOKUP(L1125,longitude_latitude!C:J,8,)</f>
        <v>51.506357469999998</v>
      </c>
      <c r="T1125">
        <f t="shared" si="138"/>
        <v>-7.2591579925504304</v>
      </c>
      <c r="U1125">
        <f>VLOOKUP(M1125,LINE!$A$2:$B$13,2,)</f>
        <v>10</v>
      </c>
      <c r="V1125">
        <f>VLOOKUP(L1125,Entry_exit!B:P,4,)</f>
        <v>59805</v>
      </c>
      <c r="W1125">
        <f>2020 - VLOOKUP(L1125, age!$A:$D,4,)</f>
        <v>114</v>
      </c>
      <c r="X1125">
        <f>VLOOKUP(H1125,'air-quality-london-time-of-day'!E:G,3,FALSE)</f>
        <v>19.600000000000001</v>
      </c>
      <c r="Y1125">
        <f>VLOOKUP(I1125,Weather!F:K,2,)</f>
        <v>8.34375</v>
      </c>
      <c r="Z1125">
        <f>VLOOKUP(I1125,Weather!F:K,3,)</f>
        <v>1.3</v>
      </c>
      <c r="AA1125">
        <f>VLOOKUP(I1125,Weather!F:K,4,)</f>
        <v>0.79</v>
      </c>
      <c r="AB1125">
        <f>VLOOKUP(I1125,Weather!F:K,5,)</f>
        <v>1025</v>
      </c>
      <c r="AC1125">
        <f>VLOOKUP(I1125,Weather!F:K,6,)</f>
        <v>0</v>
      </c>
    </row>
    <row r="1126" spans="1:29" x14ac:dyDescent="0.25">
      <c r="A1126" t="s">
        <v>7</v>
      </c>
      <c r="B1126" t="s">
        <v>5</v>
      </c>
      <c r="C1126" s="1">
        <v>42080.456944444442</v>
      </c>
      <c r="D1126" s="3">
        <f t="shared" si="136"/>
        <v>2015</v>
      </c>
      <c r="E1126" s="3">
        <f t="shared" si="139"/>
        <v>3</v>
      </c>
      <c r="F1126" s="3">
        <f t="shared" si="140"/>
        <v>10</v>
      </c>
      <c r="G1126" s="3">
        <f t="shared" si="141"/>
        <v>17</v>
      </c>
      <c r="H1126" s="3" t="str">
        <f t="shared" si="142"/>
        <v>2015310</v>
      </c>
      <c r="I1126" s="3" t="str">
        <f t="shared" si="143"/>
        <v>201531017</v>
      </c>
      <c r="J1126">
        <v>204</v>
      </c>
      <c r="K1126">
        <v>122.4</v>
      </c>
      <c r="L1126" t="str">
        <f>VLOOKUP(C1126,List!$A$2:$C$2089,3,)</f>
        <v>Piccadilly Circus</v>
      </c>
      <c r="M1126" t="str">
        <f>VLOOKUP(C1126,List!$A$2:$C$2089,2,)</f>
        <v>Piccadilly</v>
      </c>
      <c r="N1126" t="str">
        <f t="shared" si="137"/>
        <v>Piccadilly Circus|Piccadilly</v>
      </c>
      <c r="O1126">
        <f>VLOOKUP(N1126,Depth!$A$2:$F$427,3,)</f>
        <v>19</v>
      </c>
      <c r="P1126">
        <f>VLOOKUP(N1126,Depth!$A$2:$F$427,5,)</f>
        <v>86.77</v>
      </c>
      <c r="Q1126">
        <f>VLOOKUP(N1126,Depth!$A$2:$F$427,6,)</f>
        <v>32.229999999999997</v>
      </c>
      <c r="R1126">
        <f>VLOOKUP(L1126,longitude_latitude!C:J,7,)</f>
        <v>-0.132081484</v>
      </c>
      <c r="S1126">
        <f>VLOOKUP(L1126,longitude_latitude!C:J,8,)</f>
        <v>51.509550609999998</v>
      </c>
      <c r="T1126">
        <f t="shared" si="138"/>
        <v>-6.8034578847419045</v>
      </c>
      <c r="U1126">
        <f>VLOOKUP(M1126,LINE!$A$2:$B$13,2,)</f>
        <v>10</v>
      </c>
      <c r="V1126">
        <f>VLOOKUP(L1126,Entry_exit!B:P,4,)</f>
        <v>60037</v>
      </c>
      <c r="W1126">
        <f>2020 - VLOOKUP(L1126, age!$A:$D,4,)</f>
        <v>114</v>
      </c>
      <c r="X1126">
        <f>VLOOKUP(H1126,'air-quality-london-time-of-day'!E:G,3,FALSE)</f>
        <v>19.600000000000001</v>
      </c>
      <c r="Y1126">
        <f>VLOOKUP(I1126,Weather!F:K,2,)</f>
        <v>8.34375</v>
      </c>
      <c r="Z1126">
        <f>VLOOKUP(I1126,Weather!F:K,3,)</f>
        <v>1.3</v>
      </c>
      <c r="AA1126">
        <f>VLOOKUP(I1126,Weather!F:K,4,)</f>
        <v>0.79</v>
      </c>
      <c r="AB1126">
        <f>VLOOKUP(I1126,Weather!F:K,5,)</f>
        <v>1025</v>
      </c>
      <c r="AC1126">
        <f>VLOOKUP(I1126,Weather!F:K,6,)</f>
        <v>0</v>
      </c>
    </row>
    <row r="1127" spans="1:29" x14ac:dyDescent="0.25">
      <c r="A1127" t="s">
        <v>7</v>
      </c>
      <c r="B1127" t="s">
        <v>5</v>
      </c>
      <c r="C1127" s="1">
        <v>42080.457638888889</v>
      </c>
      <c r="D1127" s="3">
        <f t="shared" si="136"/>
        <v>2015</v>
      </c>
      <c r="E1127" s="3">
        <f t="shared" si="139"/>
        <v>3</v>
      </c>
      <c r="F1127" s="3">
        <f t="shared" si="140"/>
        <v>10</v>
      </c>
      <c r="G1127" s="3">
        <f t="shared" si="141"/>
        <v>17</v>
      </c>
      <c r="H1127" s="3" t="str">
        <f t="shared" si="142"/>
        <v>2015310</v>
      </c>
      <c r="I1127" s="3" t="str">
        <f t="shared" si="143"/>
        <v>201531017</v>
      </c>
      <c r="J1127">
        <v>191</v>
      </c>
      <c r="K1127">
        <v>114.6</v>
      </c>
      <c r="L1127" t="str">
        <f>VLOOKUP(C1127,List!$A$2:$C$2089,3,)</f>
        <v>Leicester Square</v>
      </c>
      <c r="M1127" t="str">
        <f>VLOOKUP(C1127,List!$A$2:$C$2089,2,)</f>
        <v>Piccadilly</v>
      </c>
      <c r="N1127" t="str">
        <f t="shared" si="137"/>
        <v>Leicester Square|Piccadilly</v>
      </c>
      <c r="O1127">
        <f>VLOOKUP(N1127,Depth!$A$2:$F$427,3,)</f>
        <v>20</v>
      </c>
      <c r="P1127">
        <f>VLOOKUP(N1127,Depth!$A$2:$F$427,5,)</f>
        <v>86.77</v>
      </c>
      <c r="Q1127">
        <f>VLOOKUP(N1127,Depth!$A$2:$F$427,6,)</f>
        <v>33.229999999999997</v>
      </c>
      <c r="R1127">
        <f>VLOOKUP(L1127,longitude_latitude!C:J,7,)</f>
        <v>-0.12672556700000001</v>
      </c>
      <c r="S1127">
        <f>VLOOKUP(L1127,longitude_latitude!C:J,8,)</f>
        <v>51.510894720000003</v>
      </c>
      <c r="T1127">
        <f t="shared" si="138"/>
        <v>-6.5277473400693076</v>
      </c>
      <c r="U1127">
        <f>VLOOKUP(M1127,LINE!$A$2:$B$13,2,)</f>
        <v>10</v>
      </c>
      <c r="V1127">
        <f>VLOOKUP(L1127,Entry_exit!B:P,4,)</f>
        <v>58943</v>
      </c>
      <c r="W1127">
        <f>2020 - VLOOKUP(L1127, age!$A:$D,4,)</f>
        <v>113</v>
      </c>
      <c r="X1127">
        <f>VLOOKUP(H1127,'air-quality-london-time-of-day'!E:G,3,FALSE)</f>
        <v>19.600000000000001</v>
      </c>
      <c r="Y1127">
        <f>VLOOKUP(I1127,Weather!F:K,2,)</f>
        <v>8.34375</v>
      </c>
      <c r="Z1127">
        <f>VLOOKUP(I1127,Weather!F:K,3,)</f>
        <v>1.3</v>
      </c>
      <c r="AA1127">
        <f>VLOOKUP(I1127,Weather!F:K,4,)</f>
        <v>0.79</v>
      </c>
      <c r="AB1127">
        <f>VLOOKUP(I1127,Weather!F:K,5,)</f>
        <v>1025</v>
      </c>
      <c r="AC1127">
        <f>VLOOKUP(I1127,Weather!F:K,6,)</f>
        <v>0</v>
      </c>
    </row>
    <row r="1128" spans="1:29" x14ac:dyDescent="0.25">
      <c r="A1128" t="s">
        <v>7</v>
      </c>
      <c r="B1128" t="s">
        <v>5</v>
      </c>
      <c r="C1128" s="1">
        <v>42080.458333333336</v>
      </c>
      <c r="D1128" s="3">
        <f t="shared" si="136"/>
        <v>2015</v>
      </c>
      <c r="E1128" s="3">
        <f t="shared" si="139"/>
        <v>3</v>
      </c>
      <c r="F1128" s="3">
        <f t="shared" si="140"/>
        <v>11</v>
      </c>
      <c r="G1128" s="3">
        <f t="shared" si="141"/>
        <v>17</v>
      </c>
      <c r="H1128" s="3" t="str">
        <f t="shared" si="142"/>
        <v>2015311</v>
      </c>
      <c r="I1128" s="3" t="str">
        <f t="shared" si="143"/>
        <v>201531117</v>
      </c>
      <c r="J1128">
        <v>195</v>
      </c>
      <c r="K1128">
        <v>117</v>
      </c>
      <c r="L1128" t="str">
        <f>VLOOKUP(C1128,List!$A$2:$C$2089,3,)</f>
        <v>Covent Garden</v>
      </c>
      <c r="M1128" t="str">
        <f>VLOOKUP(C1128,List!$A$2:$C$2089,2,)</f>
        <v>Piccadilly</v>
      </c>
      <c r="N1128" t="str">
        <f t="shared" si="137"/>
        <v>Covent Garden|Piccadilly</v>
      </c>
      <c r="O1128">
        <f>VLOOKUP(N1128,Depth!$A$2:$F$427,3,)</f>
        <v>23</v>
      </c>
      <c r="P1128">
        <f>VLOOKUP(N1128,Depth!$A$2:$F$427,5,)</f>
        <v>86.01</v>
      </c>
      <c r="Q1128">
        <f>VLOOKUP(N1128,Depth!$A$2:$F$427,6,)</f>
        <v>36.99</v>
      </c>
      <c r="R1128">
        <f>VLOOKUP(L1128,longitude_latitude!C:J,7,)</f>
        <v>-0.122759938</v>
      </c>
      <c r="S1128">
        <f>VLOOKUP(L1128,longitude_latitude!C:J,8,)</f>
        <v>51.51263471</v>
      </c>
      <c r="T1128">
        <f t="shared" si="138"/>
        <v>-6.3236878432162476</v>
      </c>
      <c r="U1128">
        <f>VLOOKUP(M1128,LINE!$A$2:$B$13,2,)</f>
        <v>10</v>
      </c>
      <c r="V1128">
        <f>VLOOKUP(L1128,Entry_exit!B:P,4,)</f>
        <v>16937</v>
      </c>
      <c r="W1128">
        <f>2020 - VLOOKUP(L1128, age!$A:$D,4,)</f>
        <v>113</v>
      </c>
      <c r="X1128">
        <f>VLOOKUP(H1128,'air-quality-london-time-of-day'!E:G,3,FALSE)</f>
        <v>19.100000000000001</v>
      </c>
      <c r="Y1128">
        <f>VLOOKUP(I1128,Weather!F:K,2,)</f>
        <v>9.28125</v>
      </c>
      <c r="Z1128">
        <f>VLOOKUP(I1128,Weather!F:K,3,)</f>
        <v>1.3</v>
      </c>
      <c r="AA1128">
        <f>VLOOKUP(I1128,Weather!F:K,4,)</f>
        <v>0.79</v>
      </c>
      <c r="AB1128">
        <f>VLOOKUP(I1128,Weather!F:K,5,)</f>
        <v>1025</v>
      </c>
      <c r="AC1128">
        <f>VLOOKUP(I1128,Weather!F:K,6,)</f>
        <v>0</v>
      </c>
    </row>
    <row r="1129" spans="1:29" x14ac:dyDescent="0.25">
      <c r="A1129" t="s">
        <v>7</v>
      </c>
      <c r="B1129" t="s">
        <v>5</v>
      </c>
      <c r="C1129" s="1">
        <v>42080.459027777775</v>
      </c>
      <c r="D1129" s="3">
        <f t="shared" si="136"/>
        <v>2015</v>
      </c>
      <c r="E1129" s="3">
        <f t="shared" si="139"/>
        <v>3</v>
      </c>
      <c r="F1129" s="3">
        <f t="shared" si="140"/>
        <v>11</v>
      </c>
      <c r="G1129" s="3">
        <f t="shared" si="141"/>
        <v>17</v>
      </c>
      <c r="H1129" s="3" t="str">
        <f t="shared" si="142"/>
        <v>2015311</v>
      </c>
      <c r="I1129" s="3" t="str">
        <f t="shared" si="143"/>
        <v>201531117</v>
      </c>
      <c r="J1129">
        <v>187</v>
      </c>
      <c r="K1129">
        <v>112.2</v>
      </c>
      <c r="L1129" t="str">
        <f>VLOOKUP(C1129,List!$A$2:$C$2089,3,)</f>
        <v>Covent Garden</v>
      </c>
      <c r="M1129" t="str">
        <f>VLOOKUP(C1129,List!$A$2:$C$2089,2,)</f>
        <v>Piccadilly</v>
      </c>
      <c r="N1129" t="str">
        <f t="shared" si="137"/>
        <v>Covent Garden|Piccadilly</v>
      </c>
      <c r="O1129">
        <f>VLOOKUP(N1129,Depth!$A$2:$F$427,3,)</f>
        <v>23</v>
      </c>
      <c r="P1129">
        <f>VLOOKUP(N1129,Depth!$A$2:$F$427,5,)</f>
        <v>86.01</v>
      </c>
      <c r="Q1129">
        <f>VLOOKUP(N1129,Depth!$A$2:$F$427,6,)</f>
        <v>36.99</v>
      </c>
      <c r="R1129">
        <f>VLOOKUP(L1129,longitude_latitude!C:J,7,)</f>
        <v>-0.122759938</v>
      </c>
      <c r="S1129">
        <f>VLOOKUP(L1129,longitude_latitude!C:J,8,)</f>
        <v>51.51263471</v>
      </c>
      <c r="T1129">
        <f t="shared" si="138"/>
        <v>-6.3236878432162476</v>
      </c>
      <c r="U1129">
        <f>VLOOKUP(M1129,LINE!$A$2:$B$13,2,)</f>
        <v>10</v>
      </c>
      <c r="V1129">
        <f>VLOOKUP(L1129,Entry_exit!B:P,4,)</f>
        <v>16937</v>
      </c>
      <c r="W1129">
        <f>2020 - VLOOKUP(L1129, age!$A:$D,4,)</f>
        <v>113</v>
      </c>
      <c r="X1129">
        <f>VLOOKUP(H1129,'air-quality-london-time-of-day'!E:G,3,FALSE)</f>
        <v>19.100000000000001</v>
      </c>
      <c r="Y1129">
        <f>VLOOKUP(I1129,Weather!F:K,2,)</f>
        <v>9.28125</v>
      </c>
      <c r="Z1129">
        <f>VLOOKUP(I1129,Weather!F:K,3,)</f>
        <v>1.3</v>
      </c>
      <c r="AA1129">
        <f>VLOOKUP(I1129,Weather!F:K,4,)</f>
        <v>0.79</v>
      </c>
      <c r="AB1129">
        <f>VLOOKUP(I1129,Weather!F:K,5,)</f>
        <v>1025</v>
      </c>
      <c r="AC1129">
        <f>VLOOKUP(I1129,Weather!F:K,6,)</f>
        <v>0</v>
      </c>
    </row>
    <row r="1130" spans="1:29" x14ac:dyDescent="0.25">
      <c r="A1130" t="s">
        <v>7</v>
      </c>
      <c r="B1130" t="s">
        <v>5</v>
      </c>
      <c r="C1130" s="1">
        <v>42080.459722222222</v>
      </c>
      <c r="D1130" s="3">
        <f t="shared" si="136"/>
        <v>2015</v>
      </c>
      <c r="E1130" s="3">
        <f t="shared" si="139"/>
        <v>3</v>
      </c>
      <c r="F1130" s="3">
        <f t="shared" si="140"/>
        <v>11</v>
      </c>
      <c r="G1130" s="3">
        <f t="shared" si="141"/>
        <v>17</v>
      </c>
      <c r="H1130" s="3" t="str">
        <f t="shared" si="142"/>
        <v>2015311</v>
      </c>
      <c r="I1130" s="3" t="str">
        <f t="shared" si="143"/>
        <v>201531117</v>
      </c>
      <c r="J1130">
        <v>198</v>
      </c>
      <c r="K1130">
        <v>118.8</v>
      </c>
      <c r="L1130" t="str">
        <f>VLOOKUP(C1130,List!$A$2:$C$2089,3,)</f>
        <v>Holborn</v>
      </c>
      <c r="M1130" t="str">
        <f>VLOOKUP(C1130,List!$A$2:$C$2089,2,)</f>
        <v>Piccadilly</v>
      </c>
      <c r="N1130" t="str">
        <f t="shared" si="137"/>
        <v>Holborn|Piccadilly</v>
      </c>
      <c r="O1130">
        <f>VLOOKUP(N1130,Depth!$A$2:$F$427,3,)</f>
        <v>23</v>
      </c>
      <c r="P1130">
        <f>VLOOKUP(N1130,Depth!$A$2:$F$427,5,)</f>
        <v>85.094999999999999</v>
      </c>
      <c r="Q1130">
        <f>VLOOKUP(N1130,Depth!$A$2:$F$427,6,)</f>
        <v>37.905000000000001</v>
      </c>
      <c r="R1130">
        <f>VLOOKUP(L1130,longitude_latitude!C:J,7,)</f>
        <v>-0.1188087</v>
      </c>
      <c r="S1130">
        <f>VLOOKUP(L1130,longitude_latitude!C:J,8,)</f>
        <v>51.517068790000003</v>
      </c>
      <c r="T1130">
        <f t="shared" si="138"/>
        <v>-6.1206759707504732</v>
      </c>
      <c r="U1130">
        <f>VLOOKUP(M1130,LINE!$A$2:$B$13,2,)</f>
        <v>10</v>
      </c>
      <c r="V1130">
        <f>VLOOKUP(L1130,Entry_exit!B:P,4,)</f>
        <v>62752</v>
      </c>
      <c r="W1130">
        <f>2020 - VLOOKUP(L1130, age!$A:$D,4,)</f>
        <v>87</v>
      </c>
      <c r="X1130">
        <f>VLOOKUP(H1130,'air-quality-london-time-of-day'!E:G,3,FALSE)</f>
        <v>19.100000000000001</v>
      </c>
      <c r="Y1130">
        <f>VLOOKUP(I1130,Weather!F:K,2,)</f>
        <v>9.28125</v>
      </c>
      <c r="Z1130">
        <f>VLOOKUP(I1130,Weather!F:K,3,)</f>
        <v>1.3</v>
      </c>
      <c r="AA1130">
        <f>VLOOKUP(I1130,Weather!F:K,4,)</f>
        <v>0.79</v>
      </c>
      <c r="AB1130">
        <f>VLOOKUP(I1130,Weather!F:K,5,)</f>
        <v>1025</v>
      </c>
      <c r="AC1130">
        <f>VLOOKUP(I1130,Weather!F:K,6,)</f>
        <v>0</v>
      </c>
    </row>
    <row r="1131" spans="1:29" x14ac:dyDescent="0.25">
      <c r="A1131" t="s">
        <v>7</v>
      </c>
      <c r="B1131" t="s">
        <v>5</v>
      </c>
      <c r="C1131" s="1">
        <v>42080.460416666669</v>
      </c>
      <c r="D1131" s="3">
        <f t="shared" si="136"/>
        <v>2015</v>
      </c>
      <c r="E1131" s="3">
        <f t="shared" si="139"/>
        <v>3</v>
      </c>
      <c r="F1131" s="3">
        <f t="shared" si="140"/>
        <v>11</v>
      </c>
      <c r="G1131" s="3">
        <f t="shared" si="141"/>
        <v>17</v>
      </c>
      <c r="H1131" s="3" t="str">
        <f t="shared" si="142"/>
        <v>2015311</v>
      </c>
      <c r="I1131" s="3" t="str">
        <f t="shared" si="143"/>
        <v>201531117</v>
      </c>
      <c r="J1131">
        <v>175</v>
      </c>
      <c r="K1131">
        <v>105</v>
      </c>
      <c r="L1131" t="str">
        <f>VLOOKUP(C1131,List!$A$2:$C$2089,3,)</f>
        <v>Holborn</v>
      </c>
      <c r="M1131" t="str">
        <f>VLOOKUP(C1131,List!$A$2:$C$2089,2,)</f>
        <v>Piccadilly</v>
      </c>
      <c r="N1131" t="str">
        <f t="shared" si="137"/>
        <v>Holborn|Piccadilly</v>
      </c>
      <c r="O1131">
        <f>VLOOKUP(N1131,Depth!$A$2:$F$427,3,)</f>
        <v>23</v>
      </c>
      <c r="P1131">
        <f>VLOOKUP(N1131,Depth!$A$2:$F$427,5,)</f>
        <v>85.094999999999999</v>
      </c>
      <c r="Q1131">
        <f>VLOOKUP(N1131,Depth!$A$2:$F$427,6,)</f>
        <v>37.905000000000001</v>
      </c>
      <c r="R1131">
        <f>VLOOKUP(L1131,longitude_latitude!C:J,7,)</f>
        <v>-0.1188087</v>
      </c>
      <c r="S1131">
        <f>VLOOKUP(L1131,longitude_latitude!C:J,8,)</f>
        <v>51.517068790000003</v>
      </c>
      <c r="T1131">
        <f t="shared" si="138"/>
        <v>-6.1206759707504732</v>
      </c>
      <c r="U1131">
        <f>VLOOKUP(M1131,LINE!$A$2:$B$13,2,)</f>
        <v>10</v>
      </c>
      <c r="V1131">
        <f>VLOOKUP(L1131,Entry_exit!B:P,4,)</f>
        <v>62752</v>
      </c>
      <c r="W1131">
        <f>2020 - VLOOKUP(L1131, age!$A:$D,4,)</f>
        <v>87</v>
      </c>
      <c r="X1131">
        <f>VLOOKUP(H1131,'air-quality-london-time-of-day'!E:G,3,FALSE)</f>
        <v>19.100000000000001</v>
      </c>
      <c r="Y1131">
        <f>VLOOKUP(I1131,Weather!F:K,2,)</f>
        <v>9.28125</v>
      </c>
      <c r="Z1131">
        <f>VLOOKUP(I1131,Weather!F:K,3,)</f>
        <v>1.3</v>
      </c>
      <c r="AA1131">
        <f>VLOOKUP(I1131,Weather!F:K,4,)</f>
        <v>0.79</v>
      </c>
      <c r="AB1131">
        <f>VLOOKUP(I1131,Weather!F:K,5,)</f>
        <v>1025</v>
      </c>
      <c r="AC1131">
        <f>VLOOKUP(I1131,Weather!F:K,6,)</f>
        <v>0</v>
      </c>
    </row>
    <row r="1132" spans="1:29" x14ac:dyDescent="0.25">
      <c r="A1132" t="s">
        <v>7</v>
      </c>
      <c r="B1132" t="s">
        <v>5</v>
      </c>
      <c r="C1132" s="1">
        <v>42080.461111111108</v>
      </c>
      <c r="D1132" s="3">
        <f t="shared" si="136"/>
        <v>2015</v>
      </c>
      <c r="E1132" s="3">
        <f t="shared" si="139"/>
        <v>3</v>
      </c>
      <c r="F1132" s="3">
        <f t="shared" si="140"/>
        <v>11</v>
      </c>
      <c r="G1132" s="3">
        <f t="shared" si="141"/>
        <v>17</v>
      </c>
      <c r="H1132" s="3" t="str">
        <f t="shared" si="142"/>
        <v>2015311</v>
      </c>
      <c r="I1132" s="3" t="str">
        <f t="shared" si="143"/>
        <v>201531117</v>
      </c>
      <c r="J1132">
        <v>161</v>
      </c>
      <c r="K1132">
        <v>96.6</v>
      </c>
      <c r="L1132" t="str">
        <f>VLOOKUP(C1132,List!$A$2:$C$2089,3,)</f>
        <v>Russell Square</v>
      </c>
      <c r="M1132" t="str">
        <f>VLOOKUP(C1132,List!$A$2:$C$2089,2,)</f>
        <v>Piccadilly</v>
      </c>
      <c r="N1132" t="str">
        <f t="shared" si="137"/>
        <v>Russell Square|Piccadilly</v>
      </c>
      <c r="O1132">
        <f>VLOOKUP(N1132,Depth!$A$2:$F$427,3,)</f>
        <v>23</v>
      </c>
      <c r="P1132">
        <f>VLOOKUP(N1132,Depth!$A$2:$F$427,5,)</f>
        <v>89.82</v>
      </c>
      <c r="Q1132">
        <f>VLOOKUP(N1132,Depth!$A$2:$F$427,6,)</f>
        <v>33.18</v>
      </c>
      <c r="R1132">
        <f>VLOOKUP(L1132,longitude_latitude!C:J,7,)</f>
        <v>-0.122662273</v>
      </c>
      <c r="S1132">
        <f>VLOOKUP(L1132,longitude_latitude!C:J,8,)</f>
        <v>51.522550529999997</v>
      </c>
      <c r="T1132">
        <f t="shared" si="138"/>
        <v>-6.3198731587671544</v>
      </c>
      <c r="U1132">
        <f>VLOOKUP(M1132,LINE!$A$2:$B$13,2,)</f>
        <v>10</v>
      </c>
      <c r="V1132">
        <f>VLOOKUP(L1132,Entry_exit!B:P,4,)</f>
        <v>20395</v>
      </c>
      <c r="W1132">
        <f>2020 - VLOOKUP(L1132, age!$A:$D,4,)</f>
        <v>114</v>
      </c>
      <c r="X1132">
        <f>VLOOKUP(H1132,'air-quality-london-time-of-day'!E:G,3,FALSE)</f>
        <v>19.100000000000001</v>
      </c>
      <c r="Y1132">
        <f>VLOOKUP(I1132,Weather!F:K,2,)</f>
        <v>9.28125</v>
      </c>
      <c r="Z1132">
        <f>VLOOKUP(I1132,Weather!F:K,3,)</f>
        <v>1.3</v>
      </c>
      <c r="AA1132">
        <f>VLOOKUP(I1132,Weather!F:K,4,)</f>
        <v>0.79</v>
      </c>
      <c r="AB1132">
        <f>VLOOKUP(I1132,Weather!F:K,5,)</f>
        <v>1025</v>
      </c>
      <c r="AC1132">
        <f>VLOOKUP(I1132,Weather!F:K,6,)</f>
        <v>0</v>
      </c>
    </row>
    <row r="1133" spans="1:29" x14ac:dyDescent="0.25">
      <c r="A1133" t="s">
        <v>7</v>
      </c>
      <c r="B1133" t="s">
        <v>5</v>
      </c>
      <c r="C1133" s="1">
        <v>42080.461805555555</v>
      </c>
      <c r="D1133" s="3">
        <f t="shared" si="136"/>
        <v>2015</v>
      </c>
      <c r="E1133" s="3">
        <f t="shared" si="139"/>
        <v>3</v>
      </c>
      <c r="F1133" s="3">
        <f t="shared" si="140"/>
        <v>11</v>
      </c>
      <c r="G1133" s="3">
        <f t="shared" si="141"/>
        <v>17</v>
      </c>
      <c r="H1133" s="3" t="str">
        <f t="shared" si="142"/>
        <v>2015311</v>
      </c>
      <c r="I1133" s="3" t="str">
        <f t="shared" si="143"/>
        <v>201531117</v>
      </c>
      <c r="J1133">
        <v>154</v>
      </c>
      <c r="K1133">
        <v>92.4</v>
      </c>
      <c r="L1133" t="str">
        <f>VLOOKUP(C1133,List!$A$2:$C$2089,3,)</f>
        <v>King's Cross St. Pancras</v>
      </c>
      <c r="M1133" t="str">
        <f>VLOOKUP(C1133,List!$A$2:$C$2089,2,)</f>
        <v>Piccadilly</v>
      </c>
      <c r="N1133" t="str">
        <f t="shared" si="137"/>
        <v>King's Cross St. Pancras|Piccadilly</v>
      </c>
      <c r="O1133">
        <f>VLOOKUP(N1133,Depth!$A$2:$F$427,3,)</f>
        <v>17</v>
      </c>
      <c r="P1133">
        <f>VLOOKUP(N1133,Depth!$A$2:$F$427,5,)</f>
        <v>94.36</v>
      </c>
      <c r="Q1133">
        <f>VLOOKUP(N1133,Depth!$A$2:$F$427,6,)</f>
        <v>22.64</v>
      </c>
      <c r="R1133">
        <f>VLOOKUP(L1133,longitude_latitude!C:J,7,)</f>
        <v>-0.123168404</v>
      </c>
      <c r="S1133">
        <f>VLOOKUP(L1133,longitude_latitude!C:J,8,)</f>
        <v>51.529277280000002</v>
      </c>
      <c r="T1133">
        <f t="shared" si="138"/>
        <v>-6.3467788418510613</v>
      </c>
      <c r="U1133">
        <f>VLOOKUP(M1133,LINE!$A$2:$B$13,2,)</f>
        <v>10</v>
      </c>
      <c r="V1133">
        <f>VLOOKUP(L1133,Entry_exit!B:P,4,)</f>
        <v>138159</v>
      </c>
      <c r="W1133">
        <f>2020 - VLOOKUP(L1133, age!$A:$D,4,)</f>
        <v>158</v>
      </c>
      <c r="X1133">
        <f>VLOOKUP(H1133,'air-quality-london-time-of-day'!E:G,3,FALSE)</f>
        <v>19.100000000000001</v>
      </c>
      <c r="Y1133">
        <f>VLOOKUP(I1133,Weather!F:K,2,)</f>
        <v>9.28125</v>
      </c>
      <c r="Z1133">
        <f>VLOOKUP(I1133,Weather!F:K,3,)</f>
        <v>1.3</v>
      </c>
      <c r="AA1133">
        <f>VLOOKUP(I1133,Weather!F:K,4,)</f>
        <v>0.79</v>
      </c>
      <c r="AB1133">
        <f>VLOOKUP(I1133,Weather!F:K,5,)</f>
        <v>1025</v>
      </c>
      <c r="AC1133">
        <f>VLOOKUP(I1133,Weather!F:K,6,)</f>
        <v>0</v>
      </c>
    </row>
    <row r="1134" spans="1:29" x14ac:dyDescent="0.25">
      <c r="A1134" t="s">
        <v>7</v>
      </c>
      <c r="B1134" t="s">
        <v>5</v>
      </c>
      <c r="C1134" s="1">
        <v>42080.462500000001</v>
      </c>
      <c r="D1134" s="3">
        <f t="shared" si="136"/>
        <v>2015</v>
      </c>
      <c r="E1134" s="3">
        <f t="shared" si="139"/>
        <v>3</v>
      </c>
      <c r="F1134" s="3">
        <f t="shared" si="140"/>
        <v>11</v>
      </c>
      <c r="G1134" s="3">
        <f t="shared" si="141"/>
        <v>17</v>
      </c>
      <c r="H1134" s="3" t="str">
        <f t="shared" si="142"/>
        <v>2015311</v>
      </c>
      <c r="I1134" s="3" t="str">
        <f t="shared" si="143"/>
        <v>201531117</v>
      </c>
      <c r="J1134">
        <v>153</v>
      </c>
      <c r="K1134">
        <v>91.8</v>
      </c>
      <c r="L1134" t="str">
        <f>VLOOKUP(C1134,List!$A$2:$C$2089,3,)</f>
        <v>King's Cross St. Pancras</v>
      </c>
      <c r="M1134" t="str">
        <f>VLOOKUP(C1134,List!$A$2:$C$2089,2,)</f>
        <v>Piccadilly</v>
      </c>
      <c r="N1134" t="str">
        <f t="shared" si="137"/>
        <v>King's Cross St. Pancras|Piccadilly</v>
      </c>
      <c r="O1134">
        <f>VLOOKUP(N1134,Depth!$A$2:$F$427,3,)</f>
        <v>17</v>
      </c>
      <c r="P1134">
        <f>VLOOKUP(N1134,Depth!$A$2:$F$427,5,)</f>
        <v>94.36</v>
      </c>
      <c r="Q1134">
        <f>VLOOKUP(N1134,Depth!$A$2:$F$427,6,)</f>
        <v>22.64</v>
      </c>
      <c r="R1134">
        <f>VLOOKUP(L1134,longitude_latitude!C:J,7,)</f>
        <v>-0.123168404</v>
      </c>
      <c r="S1134">
        <f>VLOOKUP(L1134,longitude_latitude!C:J,8,)</f>
        <v>51.529277280000002</v>
      </c>
      <c r="T1134">
        <f t="shared" si="138"/>
        <v>-6.3467788418510613</v>
      </c>
      <c r="U1134">
        <f>VLOOKUP(M1134,LINE!$A$2:$B$13,2,)</f>
        <v>10</v>
      </c>
      <c r="V1134">
        <f>VLOOKUP(L1134,Entry_exit!B:P,4,)</f>
        <v>138159</v>
      </c>
      <c r="W1134">
        <f>2020 - VLOOKUP(L1134, age!$A:$D,4,)</f>
        <v>158</v>
      </c>
      <c r="X1134">
        <f>VLOOKUP(H1134,'air-quality-london-time-of-day'!E:G,3,FALSE)</f>
        <v>19.100000000000001</v>
      </c>
      <c r="Y1134">
        <f>VLOOKUP(I1134,Weather!F:K,2,)</f>
        <v>9.28125</v>
      </c>
      <c r="Z1134">
        <f>VLOOKUP(I1134,Weather!F:K,3,)</f>
        <v>1.3</v>
      </c>
      <c r="AA1134">
        <f>VLOOKUP(I1134,Weather!F:K,4,)</f>
        <v>0.79</v>
      </c>
      <c r="AB1134">
        <f>VLOOKUP(I1134,Weather!F:K,5,)</f>
        <v>1025</v>
      </c>
      <c r="AC1134">
        <f>VLOOKUP(I1134,Weather!F:K,6,)</f>
        <v>0</v>
      </c>
    </row>
    <row r="1135" spans="1:29" x14ac:dyDescent="0.25">
      <c r="A1135" t="s">
        <v>7</v>
      </c>
      <c r="B1135" t="s">
        <v>5</v>
      </c>
      <c r="C1135" s="1">
        <v>42080.463194444441</v>
      </c>
      <c r="D1135" s="3">
        <f t="shared" si="136"/>
        <v>2015</v>
      </c>
      <c r="E1135" s="3">
        <f t="shared" si="139"/>
        <v>3</v>
      </c>
      <c r="F1135" s="3">
        <f t="shared" si="140"/>
        <v>11</v>
      </c>
      <c r="G1135" s="3">
        <f t="shared" si="141"/>
        <v>17</v>
      </c>
      <c r="H1135" s="3" t="str">
        <f t="shared" si="142"/>
        <v>2015311</v>
      </c>
      <c r="I1135" s="3" t="str">
        <f t="shared" si="143"/>
        <v>201531117</v>
      </c>
      <c r="J1135">
        <v>151</v>
      </c>
      <c r="K1135">
        <v>90.6</v>
      </c>
      <c r="L1135" t="str">
        <f>VLOOKUP(C1135,List!$A$2:$C$2089,3,)</f>
        <v>King's Cross St. Pancras</v>
      </c>
      <c r="M1135" t="str">
        <f>VLOOKUP(C1135,List!$A$2:$C$2089,2,)</f>
        <v>Piccadilly</v>
      </c>
      <c r="N1135" t="str">
        <f t="shared" si="137"/>
        <v>King's Cross St. Pancras|Piccadilly</v>
      </c>
      <c r="O1135">
        <f>VLOOKUP(N1135,Depth!$A$2:$F$427,3,)</f>
        <v>17</v>
      </c>
      <c r="P1135">
        <f>VLOOKUP(N1135,Depth!$A$2:$F$427,5,)</f>
        <v>94.36</v>
      </c>
      <c r="Q1135">
        <f>VLOOKUP(N1135,Depth!$A$2:$F$427,6,)</f>
        <v>22.64</v>
      </c>
      <c r="R1135">
        <f>VLOOKUP(L1135,longitude_latitude!C:J,7,)</f>
        <v>-0.123168404</v>
      </c>
      <c r="S1135">
        <f>VLOOKUP(L1135,longitude_latitude!C:J,8,)</f>
        <v>51.529277280000002</v>
      </c>
      <c r="T1135">
        <f t="shared" si="138"/>
        <v>-6.3467788418510613</v>
      </c>
      <c r="U1135">
        <f>VLOOKUP(M1135,LINE!$A$2:$B$13,2,)</f>
        <v>10</v>
      </c>
      <c r="V1135">
        <f>VLOOKUP(L1135,Entry_exit!B:P,4,)</f>
        <v>138159</v>
      </c>
      <c r="W1135">
        <f>2020 - VLOOKUP(L1135, age!$A:$D,4,)</f>
        <v>158</v>
      </c>
      <c r="X1135">
        <f>VLOOKUP(H1135,'air-quality-london-time-of-day'!E:G,3,FALSE)</f>
        <v>19.100000000000001</v>
      </c>
      <c r="Y1135">
        <f>VLOOKUP(I1135,Weather!F:K,2,)</f>
        <v>9.28125</v>
      </c>
      <c r="Z1135">
        <f>VLOOKUP(I1135,Weather!F:K,3,)</f>
        <v>1.3</v>
      </c>
      <c r="AA1135">
        <f>VLOOKUP(I1135,Weather!F:K,4,)</f>
        <v>0.79</v>
      </c>
      <c r="AB1135">
        <f>VLOOKUP(I1135,Weather!F:K,5,)</f>
        <v>1025</v>
      </c>
      <c r="AC1135">
        <f>VLOOKUP(I1135,Weather!F:K,6,)</f>
        <v>0</v>
      </c>
    </row>
    <row r="1136" spans="1:29" x14ac:dyDescent="0.25">
      <c r="A1136" t="s">
        <v>7</v>
      </c>
      <c r="B1136" t="s">
        <v>5</v>
      </c>
      <c r="C1136" s="1">
        <v>42080.463888888888</v>
      </c>
      <c r="D1136" s="3">
        <f t="shared" si="136"/>
        <v>2015</v>
      </c>
      <c r="E1136" s="3">
        <f t="shared" si="139"/>
        <v>3</v>
      </c>
      <c r="F1136" s="3">
        <f t="shared" si="140"/>
        <v>11</v>
      </c>
      <c r="G1136" s="3">
        <f t="shared" si="141"/>
        <v>17</v>
      </c>
      <c r="H1136" s="3" t="str">
        <f t="shared" si="142"/>
        <v>2015311</v>
      </c>
      <c r="I1136" s="3" t="str">
        <f t="shared" si="143"/>
        <v>201531117</v>
      </c>
      <c r="J1136">
        <v>160</v>
      </c>
      <c r="K1136">
        <v>96</v>
      </c>
      <c r="L1136" t="str">
        <f>VLOOKUP(C1136,List!$A$2:$C$2089,3,)</f>
        <v>Caledonian Road</v>
      </c>
      <c r="M1136" t="str">
        <f>VLOOKUP(C1136,List!$A$2:$C$2089,2,)</f>
        <v>Piccadilly</v>
      </c>
      <c r="N1136" t="str">
        <f t="shared" si="137"/>
        <v>Caledonian Road|Piccadilly</v>
      </c>
      <c r="O1136">
        <f>VLOOKUP(N1136,Depth!$A$2:$F$427,3,)</f>
        <v>36</v>
      </c>
      <c r="P1136">
        <f>VLOOKUP(N1136,Depth!$A$2:$F$427,5,)</f>
        <v>112.93</v>
      </c>
      <c r="Q1136">
        <f>VLOOKUP(N1136,Depth!$A$2:$F$427,6,)</f>
        <v>23.07</v>
      </c>
      <c r="R1136">
        <f>VLOOKUP(L1136,longitude_latitude!C:J,7,)</f>
        <v>-0.116864262</v>
      </c>
      <c r="S1136">
        <f>VLOOKUP(L1136,longitude_latitude!C:J,8,)</f>
        <v>51.548017739999999</v>
      </c>
      <c r="T1136">
        <f t="shared" si="138"/>
        <v>-6.0241210507480076</v>
      </c>
      <c r="U1136">
        <f>VLOOKUP(M1136,LINE!$A$2:$B$13,2,)</f>
        <v>10</v>
      </c>
      <c r="V1136">
        <f>VLOOKUP(L1136,Entry_exit!B:P,4,)</f>
        <v>9966</v>
      </c>
      <c r="W1136">
        <f>2020 - VLOOKUP(L1136, age!$A:$D,4,)</f>
        <v>114</v>
      </c>
      <c r="X1136">
        <f>VLOOKUP(H1136,'air-quality-london-time-of-day'!E:G,3,FALSE)</f>
        <v>19.100000000000001</v>
      </c>
      <c r="Y1136">
        <f>VLOOKUP(I1136,Weather!F:K,2,)</f>
        <v>9.28125</v>
      </c>
      <c r="Z1136">
        <f>VLOOKUP(I1136,Weather!F:K,3,)</f>
        <v>1.3</v>
      </c>
      <c r="AA1136">
        <f>VLOOKUP(I1136,Weather!F:K,4,)</f>
        <v>0.79</v>
      </c>
      <c r="AB1136">
        <f>VLOOKUP(I1136,Weather!F:K,5,)</f>
        <v>1025</v>
      </c>
      <c r="AC1136">
        <f>VLOOKUP(I1136,Weather!F:K,6,)</f>
        <v>0</v>
      </c>
    </row>
    <row r="1137" spans="1:29" x14ac:dyDescent="0.25">
      <c r="A1137" t="s">
        <v>7</v>
      </c>
      <c r="B1137" t="s">
        <v>5</v>
      </c>
      <c r="C1137" s="1">
        <v>42080.464583333334</v>
      </c>
      <c r="D1137" s="3">
        <f t="shared" si="136"/>
        <v>2015</v>
      </c>
      <c r="E1137" s="3">
        <f t="shared" si="139"/>
        <v>3</v>
      </c>
      <c r="F1137" s="3">
        <f t="shared" si="140"/>
        <v>11</v>
      </c>
      <c r="G1137" s="3">
        <f t="shared" si="141"/>
        <v>17</v>
      </c>
      <c r="H1137" s="3" t="str">
        <f t="shared" si="142"/>
        <v>2015311</v>
      </c>
      <c r="I1137" s="3" t="str">
        <f t="shared" si="143"/>
        <v>201531117</v>
      </c>
      <c r="J1137">
        <v>189</v>
      </c>
      <c r="K1137">
        <v>113.4</v>
      </c>
      <c r="L1137" t="str">
        <f>VLOOKUP(C1137,List!$A$2:$C$2089,3,)</f>
        <v>Caledonian Road</v>
      </c>
      <c r="M1137" t="str">
        <f>VLOOKUP(C1137,List!$A$2:$C$2089,2,)</f>
        <v>Piccadilly</v>
      </c>
      <c r="N1137" t="str">
        <f t="shared" si="137"/>
        <v>Caledonian Road|Piccadilly</v>
      </c>
      <c r="O1137">
        <f>VLOOKUP(N1137,Depth!$A$2:$F$427,3,)</f>
        <v>36</v>
      </c>
      <c r="P1137">
        <f>VLOOKUP(N1137,Depth!$A$2:$F$427,5,)</f>
        <v>112.93</v>
      </c>
      <c r="Q1137">
        <f>VLOOKUP(N1137,Depth!$A$2:$F$427,6,)</f>
        <v>23.07</v>
      </c>
      <c r="R1137">
        <f>VLOOKUP(L1137,longitude_latitude!C:J,7,)</f>
        <v>-0.116864262</v>
      </c>
      <c r="S1137">
        <f>VLOOKUP(L1137,longitude_latitude!C:J,8,)</f>
        <v>51.548017739999999</v>
      </c>
      <c r="T1137">
        <f t="shared" si="138"/>
        <v>-6.0241210507480076</v>
      </c>
      <c r="U1137">
        <f>VLOOKUP(M1137,LINE!$A$2:$B$13,2,)</f>
        <v>10</v>
      </c>
      <c r="V1137">
        <f>VLOOKUP(L1137,Entry_exit!B:P,4,)</f>
        <v>9966</v>
      </c>
      <c r="W1137">
        <f>2020 - VLOOKUP(L1137, age!$A:$D,4,)</f>
        <v>114</v>
      </c>
      <c r="X1137">
        <f>VLOOKUP(H1137,'air-quality-london-time-of-day'!E:G,3,FALSE)</f>
        <v>19.100000000000001</v>
      </c>
      <c r="Y1137">
        <f>VLOOKUP(I1137,Weather!F:K,2,)</f>
        <v>9.28125</v>
      </c>
      <c r="Z1137">
        <f>VLOOKUP(I1137,Weather!F:K,3,)</f>
        <v>1.3</v>
      </c>
      <c r="AA1137">
        <f>VLOOKUP(I1137,Weather!F:K,4,)</f>
        <v>0.79</v>
      </c>
      <c r="AB1137">
        <f>VLOOKUP(I1137,Weather!F:K,5,)</f>
        <v>1025</v>
      </c>
      <c r="AC1137">
        <f>VLOOKUP(I1137,Weather!F:K,6,)</f>
        <v>0</v>
      </c>
    </row>
    <row r="1138" spans="1:29" x14ac:dyDescent="0.25">
      <c r="A1138" t="s">
        <v>7</v>
      </c>
      <c r="B1138" t="s">
        <v>5</v>
      </c>
      <c r="C1138" s="1">
        <v>42080.465277777781</v>
      </c>
      <c r="D1138" s="3">
        <f t="shared" si="136"/>
        <v>2015</v>
      </c>
      <c r="E1138" s="3">
        <f t="shared" si="139"/>
        <v>3</v>
      </c>
      <c r="F1138" s="3">
        <f t="shared" si="140"/>
        <v>11</v>
      </c>
      <c r="G1138" s="3">
        <f t="shared" si="141"/>
        <v>17</v>
      </c>
      <c r="H1138" s="3" t="str">
        <f t="shared" si="142"/>
        <v>2015311</v>
      </c>
      <c r="I1138" s="3" t="str">
        <f t="shared" si="143"/>
        <v>201531117</v>
      </c>
      <c r="J1138">
        <v>186</v>
      </c>
      <c r="K1138">
        <v>111.6</v>
      </c>
      <c r="L1138" t="str">
        <f>VLOOKUP(C1138,List!$A$2:$C$2089,3,)</f>
        <v>Holloway Road</v>
      </c>
      <c r="M1138" t="str">
        <f>VLOOKUP(C1138,List!$A$2:$C$2089,2,)</f>
        <v>Piccadilly</v>
      </c>
      <c r="N1138" t="str">
        <f t="shared" si="137"/>
        <v>Holloway Road|Piccadilly</v>
      </c>
      <c r="O1138">
        <f>VLOOKUP(N1138,Depth!$A$2:$F$427,3,)</f>
        <v>29</v>
      </c>
      <c r="P1138">
        <f>VLOOKUP(N1138,Depth!$A$2:$F$427,5,)</f>
        <v>115.4</v>
      </c>
      <c r="Q1138">
        <f>VLOOKUP(N1138,Depth!$A$2:$F$427,6,)</f>
        <v>13.6</v>
      </c>
      <c r="R1138">
        <f>VLOOKUP(L1138,longitude_latitude!C:J,7,)</f>
        <v>-0.111653531</v>
      </c>
      <c r="S1138">
        <f>VLOOKUP(L1138,longitude_latitude!C:J,8,)</f>
        <v>51.552250379999997</v>
      </c>
      <c r="T1138">
        <f t="shared" si="138"/>
        <v>-5.7559907859230917</v>
      </c>
      <c r="U1138">
        <f>VLOOKUP(M1138,LINE!$A$2:$B$13,2,)</f>
        <v>10</v>
      </c>
      <c r="V1138">
        <f>VLOOKUP(L1138,Entry_exit!B:P,4,)</f>
        <v>10741</v>
      </c>
      <c r="W1138">
        <f>2020 - VLOOKUP(L1138, age!$A:$D,4,)</f>
        <v>114</v>
      </c>
      <c r="X1138">
        <f>VLOOKUP(H1138,'air-quality-london-time-of-day'!E:G,3,FALSE)</f>
        <v>19.100000000000001</v>
      </c>
      <c r="Y1138">
        <f>VLOOKUP(I1138,Weather!F:K,2,)</f>
        <v>9.28125</v>
      </c>
      <c r="Z1138">
        <f>VLOOKUP(I1138,Weather!F:K,3,)</f>
        <v>1.3</v>
      </c>
      <c r="AA1138">
        <f>VLOOKUP(I1138,Weather!F:K,4,)</f>
        <v>0.79</v>
      </c>
      <c r="AB1138">
        <f>VLOOKUP(I1138,Weather!F:K,5,)</f>
        <v>1025</v>
      </c>
      <c r="AC1138">
        <f>VLOOKUP(I1138,Weather!F:K,6,)</f>
        <v>0</v>
      </c>
    </row>
    <row r="1139" spans="1:29" x14ac:dyDescent="0.25">
      <c r="A1139" t="s">
        <v>7</v>
      </c>
      <c r="B1139" t="s">
        <v>5</v>
      </c>
      <c r="C1139" s="1">
        <v>42080.46597222222</v>
      </c>
      <c r="D1139" s="3">
        <f t="shared" si="136"/>
        <v>2015</v>
      </c>
      <c r="E1139" s="3">
        <f t="shared" si="139"/>
        <v>3</v>
      </c>
      <c r="F1139" s="3">
        <f t="shared" si="140"/>
        <v>11</v>
      </c>
      <c r="G1139" s="3">
        <f t="shared" si="141"/>
        <v>17</v>
      </c>
      <c r="H1139" s="3" t="str">
        <f t="shared" si="142"/>
        <v>2015311</v>
      </c>
      <c r="I1139" s="3" t="str">
        <f t="shared" si="143"/>
        <v>201531117</v>
      </c>
      <c r="J1139">
        <v>194</v>
      </c>
      <c r="K1139">
        <v>116.4</v>
      </c>
      <c r="L1139" t="str">
        <f>VLOOKUP(C1139,List!$A$2:$C$2089,3,)</f>
        <v>Arsenal</v>
      </c>
      <c r="M1139" t="str">
        <f>VLOOKUP(C1139,List!$A$2:$C$2089,2,)</f>
        <v>Piccadilly</v>
      </c>
      <c r="N1139" t="str">
        <f t="shared" si="137"/>
        <v>Arsenal|Piccadilly</v>
      </c>
      <c r="O1139">
        <f>VLOOKUP(N1139,Depth!$A$2:$F$427,3,)</f>
        <v>25</v>
      </c>
      <c r="P1139">
        <f>VLOOKUP(N1139,Depth!$A$2:$F$427,5,)</f>
        <v>116.76</v>
      </c>
      <c r="Q1139">
        <f>VLOOKUP(N1139,Depth!$A$2:$F$427,6,)</f>
        <v>8.24</v>
      </c>
      <c r="R1139">
        <f>VLOOKUP(L1139,longitude_latitude!C:J,7,)</f>
        <v>-0.105674399</v>
      </c>
      <c r="S1139">
        <f>VLOOKUP(L1139,longitude_latitude!C:J,8,)</f>
        <v>51.558111050000001</v>
      </c>
      <c r="T1139">
        <f t="shared" si="138"/>
        <v>-5.4483723987840094</v>
      </c>
      <c r="U1139">
        <f>VLOOKUP(M1139,LINE!$A$2:$B$13,2,)</f>
        <v>10</v>
      </c>
      <c r="V1139">
        <f>VLOOKUP(L1139,Entry_exit!B:P,4,)</f>
        <v>4377</v>
      </c>
      <c r="W1139">
        <f>2020 - VLOOKUP(L1139, age!$A:$D,4,)</f>
        <v>114</v>
      </c>
      <c r="X1139">
        <f>VLOOKUP(H1139,'air-quality-london-time-of-day'!E:G,3,FALSE)</f>
        <v>19.100000000000001</v>
      </c>
      <c r="Y1139">
        <f>VLOOKUP(I1139,Weather!F:K,2,)</f>
        <v>9.28125</v>
      </c>
      <c r="Z1139">
        <f>VLOOKUP(I1139,Weather!F:K,3,)</f>
        <v>1.3</v>
      </c>
      <c r="AA1139">
        <f>VLOOKUP(I1139,Weather!F:K,4,)</f>
        <v>0.79</v>
      </c>
      <c r="AB1139">
        <f>VLOOKUP(I1139,Weather!F:K,5,)</f>
        <v>1025</v>
      </c>
      <c r="AC1139">
        <f>VLOOKUP(I1139,Weather!F:K,6,)</f>
        <v>0</v>
      </c>
    </row>
    <row r="1140" spans="1:29" x14ac:dyDescent="0.25">
      <c r="A1140" t="s">
        <v>7</v>
      </c>
      <c r="B1140" t="s">
        <v>5</v>
      </c>
      <c r="C1140" s="1">
        <v>42080.466666666667</v>
      </c>
      <c r="D1140" s="3">
        <f t="shared" si="136"/>
        <v>2015</v>
      </c>
      <c r="E1140" s="3">
        <f t="shared" si="139"/>
        <v>3</v>
      </c>
      <c r="F1140" s="3">
        <f t="shared" si="140"/>
        <v>11</v>
      </c>
      <c r="G1140" s="3">
        <f t="shared" si="141"/>
        <v>17</v>
      </c>
      <c r="H1140" s="3" t="str">
        <f t="shared" si="142"/>
        <v>2015311</v>
      </c>
      <c r="I1140" s="3" t="str">
        <f t="shared" si="143"/>
        <v>201531117</v>
      </c>
      <c r="J1140">
        <v>177</v>
      </c>
      <c r="K1140">
        <v>106.2</v>
      </c>
      <c r="L1140" t="str">
        <f>VLOOKUP(C1140,List!$A$2:$C$2089,3,)</f>
        <v>Arsenal</v>
      </c>
      <c r="M1140" t="str">
        <f>VLOOKUP(C1140,List!$A$2:$C$2089,2,)</f>
        <v>Piccadilly</v>
      </c>
      <c r="N1140" t="str">
        <f t="shared" si="137"/>
        <v>Arsenal|Piccadilly</v>
      </c>
      <c r="O1140">
        <f>VLOOKUP(N1140,Depth!$A$2:$F$427,3,)</f>
        <v>25</v>
      </c>
      <c r="P1140">
        <f>VLOOKUP(N1140,Depth!$A$2:$F$427,5,)</f>
        <v>116.76</v>
      </c>
      <c r="Q1140">
        <f>VLOOKUP(N1140,Depth!$A$2:$F$427,6,)</f>
        <v>8.24</v>
      </c>
      <c r="R1140">
        <f>VLOOKUP(L1140,longitude_latitude!C:J,7,)</f>
        <v>-0.105674399</v>
      </c>
      <c r="S1140">
        <f>VLOOKUP(L1140,longitude_latitude!C:J,8,)</f>
        <v>51.558111050000001</v>
      </c>
      <c r="T1140">
        <f t="shared" si="138"/>
        <v>-5.4483723987840094</v>
      </c>
      <c r="U1140">
        <f>VLOOKUP(M1140,LINE!$A$2:$B$13,2,)</f>
        <v>10</v>
      </c>
      <c r="V1140">
        <f>VLOOKUP(L1140,Entry_exit!B:P,4,)</f>
        <v>4377</v>
      </c>
      <c r="W1140">
        <f>2020 - VLOOKUP(L1140, age!$A:$D,4,)</f>
        <v>114</v>
      </c>
      <c r="X1140">
        <f>VLOOKUP(H1140,'air-quality-london-time-of-day'!E:G,3,FALSE)</f>
        <v>19.100000000000001</v>
      </c>
      <c r="Y1140">
        <f>VLOOKUP(I1140,Weather!F:K,2,)</f>
        <v>9.28125</v>
      </c>
      <c r="Z1140">
        <f>VLOOKUP(I1140,Weather!F:K,3,)</f>
        <v>1.3</v>
      </c>
      <c r="AA1140">
        <f>VLOOKUP(I1140,Weather!F:K,4,)</f>
        <v>0.79</v>
      </c>
      <c r="AB1140">
        <f>VLOOKUP(I1140,Weather!F:K,5,)</f>
        <v>1025</v>
      </c>
      <c r="AC1140">
        <f>VLOOKUP(I1140,Weather!F:K,6,)</f>
        <v>0</v>
      </c>
    </row>
    <row r="1141" spans="1:29" x14ac:dyDescent="0.25">
      <c r="A1141" t="s">
        <v>7</v>
      </c>
      <c r="B1141" t="s">
        <v>5</v>
      </c>
      <c r="C1141" s="1">
        <v>42080.467361111114</v>
      </c>
      <c r="D1141" s="3">
        <f t="shared" si="136"/>
        <v>2015</v>
      </c>
      <c r="E1141" s="3">
        <f t="shared" si="139"/>
        <v>3</v>
      </c>
      <c r="F1141" s="3">
        <f t="shared" si="140"/>
        <v>11</v>
      </c>
      <c r="G1141" s="3">
        <f t="shared" si="141"/>
        <v>17</v>
      </c>
      <c r="H1141" s="3" t="str">
        <f t="shared" si="142"/>
        <v>2015311</v>
      </c>
      <c r="I1141" s="3" t="str">
        <f t="shared" si="143"/>
        <v>201531117</v>
      </c>
      <c r="J1141">
        <v>185</v>
      </c>
      <c r="K1141">
        <v>111</v>
      </c>
      <c r="L1141" t="str">
        <f>VLOOKUP(C1141,List!$A$2:$C$2089,3,)</f>
        <v>Finsbury Park</v>
      </c>
      <c r="M1141" t="str">
        <f>VLOOKUP(C1141,List!$A$2:$C$2089,2,)</f>
        <v>Piccadilly</v>
      </c>
      <c r="N1141" t="str">
        <f t="shared" si="137"/>
        <v>Finsbury Park|Piccadilly</v>
      </c>
      <c r="O1141">
        <f>VLOOKUP(N1141,Depth!$A$2:$F$427,3,)</f>
        <v>32</v>
      </c>
      <c r="P1141">
        <f>VLOOKUP(N1141,Depth!$A$2:$F$427,5,)</f>
        <v>123.92</v>
      </c>
      <c r="Q1141">
        <f>VLOOKUP(N1141,Depth!$A$2:$F$427,6,)</f>
        <v>8.08</v>
      </c>
      <c r="R1141">
        <f>VLOOKUP(L1141,longitude_latitude!C:J,7,)</f>
        <v>-0.105068129</v>
      </c>
      <c r="S1141">
        <f>VLOOKUP(L1141,longitude_latitude!C:J,8,)</f>
        <v>51.564066089999997</v>
      </c>
      <c r="T1141">
        <f t="shared" si="138"/>
        <v>-5.417739947708645</v>
      </c>
      <c r="U1141">
        <f>VLOOKUP(M1141,LINE!$A$2:$B$13,2,)</f>
        <v>10</v>
      </c>
      <c r="V1141">
        <f>VLOOKUP(L1141,Entry_exit!B:P,4,)</f>
        <v>44703</v>
      </c>
      <c r="W1141">
        <f>2020 - VLOOKUP(L1141, age!$A:$D,4,)</f>
        <v>159</v>
      </c>
      <c r="X1141">
        <f>VLOOKUP(H1141,'air-quality-london-time-of-day'!E:G,3,FALSE)</f>
        <v>19.100000000000001</v>
      </c>
      <c r="Y1141">
        <f>VLOOKUP(I1141,Weather!F:K,2,)</f>
        <v>9.28125</v>
      </c>
      <c r="Z1141">
        <f>VLOOKUP(I1141,Weather!F:K,3,)</f>
        <v>1.3</v>
      </c>
      <c r="AA1141">
        <f>VLOOKUP(I1141,Weather!F:K,4,)</f>
        <v>0.79</v>
      </c>
      <c r="AB1141">
        <f>VLOOKUP(I1141,Weather!F:K,5,)</f>
        <v>1025</v>
      </c>
      <c r="AC1141">
        <f>VLOOKUP(I1141,Weather!F:K,6,)</f>
        <v>0</v>
      </c>
    </row>
    <row r="1142" spans="1:29" x14ac:dyDescent="0.25">
      <c r="A1142" t="s">
        <v>7</v>
      </c>
      <c r="B1142" t="s">
        <v>5</v>
      </c>
      <c r="C1142" s="1">
        <v>42080.468055555553</v>
      </c>
      <c r="D1142" s="3">
        <f t="shared" si="136"/>
        <v>2015</v>
      </c>
      <c r="E1142" s="3">
        <f t="shared" si="139"/>
        <v>3</v>
      </c>
      <c r="F1142" s="3">
        <f t="shared" si="140"/>
        <v>11</v>
      </c>
      <c r="G1142" s="3">
        <f t="shared" si="141"/>
        <v>17</v>
      </c>
      <c r="H1142" s="3" t="str">
        <f t="shared" si="142"/>
        <v>2015311</v>
      </c>
      <c r="I1142" s="3" t="str">
        <f t="shared" si="143"/>
        <v>201531117</v>
      </c>
      <c r="J1142">
        <v>214</v>
      </c>
      <c r="K1142">
        <v>128.4</v>
      </c>
      <c r="L1142" t="str">
        <f>VLOOKUP(C1142,List!$A$2:$C$2089,3,)</f>
        <v>Finsbury Park</v>
      </c>
      <c r="M1142" t="str">
        <f>VLOOKUP(C1142,List!$A$2:$C$2089,2,)</f>
        <v>Piccadilly</v>
      </c>
      <c r="N1142" t="str">
        <f t="shared" si="137"/>
        <v>Finsbury Park|Piccadilly</v>
      </c>
      <c r="O1142">
        <f>VLOOKUP(N1142,Depth!$A$2:$F$427,3,)</f>
        <v>32</v>
      </c>
      <c r="P1142">
        <f>VLOOKUP(N1142,Depth!$A$2:$F$427,5,)</f>
        <v>123.92</v>
      </c>
      <c r="Q1142">
        <f>VLOOKUP(N1142,Depth!$A$2:$F$427,6,)</f>
        <v>8.08</v>
      </c>
      <c r="R1142">
        <f>VLOOKUP(L1142,longitude_latitude!C:J,7,)</f>
        <v>-0.105068129</v>
      </c>
      <c r="S1142">
        <f>VLOOKUP(L1142,longitude_latitude!C:J,8,)</f>
        <v>51.564066089999997</v>
      </c>
      <c r="T1142">
        <f t="shared" si="138"/>
        <v>-5.417739947708645</v>
      </c>
      <c r="U1142">
        <f>VLOOKUP(M1142,LINE!$A$2:$B$13,2,)</f>
        <v>10</v>
      </c>
      <c r="V1142">
        <f>VLOOKUP(L1142,Entry_exit!B:P,4,)</f>
        <v>44703</v>
      </c>
      <c r="W1142">
        <f>2020 - VLOOKUP(L1142, age!$A:$D,4,)</f>
        <v>159</v>
      </c>
      <c r="X1142">
        <f>VLOOKUP(H1142,'air-quality-london-time-of-day'!E:G,3,FALSE)</f>
        <v>19.100000000000001</v>
      </c>
      <c r="Y1142">
        <f>VLOOKUP(I1142,Weather!F:K,2,)</f>
        <v>9.28125</v>
      </c>
      <c r="Z1142">
        <f>VLOOKUP(I1142,Weather!F:K,3,)</f>
        <v>1.3</v>
      </c>
      <c r="AA1142">
        <f>VLOOKUP(I1142,Weather!F:K,4,)</f>
        <v>0.79</v>
      </c>
      <c r="AB1142">
        <f>VLOOKUP(I1142,Weather!F:K,5,)</f>
        <v>1025</v>
      </c>
      <c r="AC1142">
        <f>VLOOKUP(I1142,Weather!F:K,6,)</f>
        <v>0</v>
      </c>
    </row>
    <row r="1143" spans="1:29" x14ac:dyDescent="0.25">
      <c r="A1143" t="s">
        <v>7</v>
      </c>
      <c r="B1143" t="s">
        <v>5</v>
      </c>
      <c r="C1143" s="1">
        <v>42080.46875</v>
      </c>
      <c r="D1143" s="3">
        <f t="shared" si="136"/>
        <v>2015</v>
      </c>
      <c r="E1143" s="3">
        <f t="shared" si="139"/>
        <v>3</v>
      </c>
      <c r="F1143" s="3">
        <f t="shared" si="140"/>
        <v>11</v>
      </c>
      <c r="G1143" s="3">
        <f t="shared" si="141"/>
        <v>17</v>
      </c>
      <c r="H1143" s="3" t="str">
        <f t="shared" si="142"/>
        <v>2015311</v>
      </c>
      <c r="I1143" s="3" t="str">
        <f t="shared" si="143"/>
        <v>201531117</v>
      </c>
      <c r="J1143">
        <v>226</v>
      </c>
      <c r="K1143">
        <v>135.6</v>
      </c>
      <c r="L1143" t="str">
        <f>VLOOKUP(C1143,List!$A$2:$C$2089,3,)</f>
        <v>Manor House</v>
      </c>
      <c r="M1143" t="str">
        <f>VLOOKUP(C1143,List!$A$2:$C$2089,2,)</f>
        <v>Piccadilly</v>
      </c>
      <c r="N1143" t="str">
        <f t="shared" si="137"/>
        <v>Manor House|Piccadilly</v>
      </c>
      <c r="O1143">
        <f>VLOOKUP(N1143,Depth!$A$2:$F$427,3,)</f>
        <v>38</v>
      </c>
      <c r="P1143">
        <f>VLOOKUP(N1143,Depth!$A$2:$F$427,5,)</f>
        <v>119.51</v>
      </c>
      <c r="Q1143">
        <f>VLOOKUP(N1143,Depth!$A$2:$F$427,6,)</f>
        <v>18.489999999999998</v>
      </c>
      <c r="R1143">
        <f>VLOOKUP(L1143,longitude_latitude!C:J,7,)</f>
        <v>-9.4452148E-2</v>
      </c>
      <c r="S1143">
        <f>VLOOKUP(L1143,longitude_latitude!C:J,8,)</f>
        <v>51.570247690000002</v>
      </c>
      <c r="T1143">
        <f t="shared" si="138"/>
        <v>-4.8709206672125385</v>
      </c>
      <c r="U1143">
        <f>VLOOKUP(M1143,LINE!$A$2:$B$13,2,)</f>
        <v>10</v>
      </c>
      <c r="V1143">
        <f>VLOOKUP(L1143,Entry_exit!B:P,4,)</f>
        <v>14218</v>
      </c>
      <c r="W1143">
        <f>2020 - VLOOKUP(L1143, age!$A:$D,4,)</f>
        <v>88</v>
      </c>
      <c r="X1143">
        <f>VLOOKUP(H1143,'air-quality-london-time-of-day'!E:G,3,FALSE)</f>
        <v>19.100000000000001</v>
      </c>
      <c r="Y1143">
        <f>VLOOKUP(I1143,Weather!F:K,2,)</f>
        <v>9.28125</v>
      </c>
      <c r="Z1143">
        <f>VLOOKUP(I1143,Weather!F:K,3,)</f>
        <v>1.3</v>
      </c>
      <c r="AA1143">
        <f>VLOOKUP(I1143,Weather!F:K,4,)</f>
        <v>0.79</v>
      </c>
      <c r="AB1143">
        <f>VLOOKUP(I1143,Weather!F:K,5,)</f>
        <v>1025</v>
      </c>
      <c r="AC1143">
        <f>VLOOKUP(I1143,Weather!F:K,6,)</f>
        <v>0</v>
      </c>
    </row>
    <row r="1144" spans="1:29" x14ac:dyDescent="0.25">
      <c r="A1144" t="s">
        <v>7</v>
      </c>
      <c r="B1144" t="s">
        <v>5</v>
      </c>
      <c r="C1144" s="1">
        <v>42080.469444444447</v>
      </c>
      <c r="D1144" s="3">
        <f t="shared" si="136"/>
        <v>2015</v>
      </c>
      <c r="E1144" s="3">
        <f t="shared" si="139"/>
        <v>3</v>
      </c>
      <c r="F1144" s="3">
        <f t="shared" si="140"/>
        <v>11</v>
      </c>
      <c r="G1144" s="3">
        <f t="shared" si="141"/>
        <v>17</v>
      </c>
      <c r="H1144" s="3" t="str">
        <f t="shared" si="142"/>
        <v>2015311</v>
      </c>
      <c r="I1144" s="3" t="str">
        <f t="shared" si="143"/>
        <v>201531117</v>
      </c>
      <c r="J1144">
        <v>215</v>
      </c>
      <c r="K1144">
        <v>129</v>
      </c>
      <c r="L1144" t="str">
        <f>VLOOKUP(C1144,List!$A$2:$C$2089,3,)</f>
        <v>Manor House</v>
      </c>
      <c r="M1144" t="str">
        <f>VLOOKUP(C1144,List!$A$2:$C$2089,2,)</f>
        <v>Piccadilly</v>
      </c>
      <c r="N1144" t="str">
        <f t="shared" si="137"/>
        <v>Manor House|Piccadilly</v>
      </c>
      <c r="O1144">
        <f>VLOOKUP(N1144,Depth!$A$2:$F$427,3,)</f>
        <v>38</v>
      </c>
      <c r="P1144">
        <f>VLOOKUP(N1144,Depth!$A$2:$F$427,5,)</f>
        <v>119.51</v>
      </c>
      <c r="Q1144">
        <f>VLOOKUP(N1144,Depth!$A$2:$F$427,6,)</f>
        <v>18.489999999999998</v>
      </c>
      <c r="R1144">
        <f>VLOOKUP(L1144,longitude_latitude!C:J,7,)</f>
        <v>-9.4452148E-2</v>
      </c>
      <c r="S1144">
        <f>VLOOKUP(L1144,longitude_latitude!C:J,8,)</f>
        <v>51.570247690000002</v>
      </c>
      <c r="T1144">
        <f t="shared" si="138"/>
        <v>-4.8709206672125385</v>
      </c>
      <c r="U1144">
        <f>VLOOKUP(M1144,LINE!$A$2:$B$13,2,)</f>
        <v>10</v>
      </c>
      <c r="V1144">
        <f>VLOOKUP(L1144,Entry_exit!B:P,4,)</f>
        <v>14218</v>
      </c>
      <c r="W1144">
        <f>2020 - VLOOKUP(L1144, age!$A:$D,4,)</f>
        <v>88</v>
      </c>
      <c r="X1144">
        <f>VLOOKUP(H1144,'air-quality-london-time-of-day'!E:G,3,FALSE)</f>
        <v>19.100000000000001</v>
      </c>
      <c r="Y1144">
        <f>VLOOKUP(I1144,Weather!F:K,2,)</f>
        <v>9.28125</v>
      </c>
      <c r="Z1144">
        <f>VLOOKUP(I1144,Weather!F:K,3,)</f>
        <v>1.3</v>
      </c>
      <c r="AA1144">
        <f>VLOOKUP(I1144,Weather!F:K,4,)</f>
        <v>0.79</v>
      </c>
      <c r="AB1144">
        <f>VLOOKUP(I1144,Weather!F:K,5,)</f>
        <v>1025</v>
      </c>
      <c r="AC1144">
        <f>VLOOKUP(I1144,Weather!F:K,6,)</f>
        <v>0</v>
      </c>
    </row>
    <row r="1145" spans="1:29" x14ac:dyDescent="0.25">
      <c r="A1145" t="s">
        <v>7</v>
      </c>
      <c r="B1145" t="s">
        <v>5</v>
      </c>
      <c r="C1145" s="1">
        <v>42080.470138888886</v>
      </c>
      <c r="D1145" s="3">
        <f t="shared" si="136"/>
        <v>2015</v>
      </c>
      <c r="E1145" s="3">
        <f t="shared" si="139"/>
        <v>3</v>
      </c>
      <c r="F1145" s="3">
        <f t="shared" si="140"/>
        <v>11</v>
      </c>
      <c r="G1145" s="3">
        <f t="shared" si="141"/>
        <v>17</v>
      </c>
      <c r="H1145" s="3" t="str">
        <f t="shared" si="142"/>
        <v>2015311</v>
      </c>
      <c r="I1145" s="3" t="str">
        <f t="shared" si="143"/>
        <v>201531117</v>
      </c>
      <c r="J1145">
        <v>183</v>
      </c>
      <c r="K1145">
        <v>109.8</v>
      </c>
      <c r="L1145" t="str">
        <f>VLOOKUP(C1145,List!$A$2:$C$2089,3,)</f>
        <v>Manor House</v>
      </c>
      <c r="M1145" t="str">
        <f>VLOOKUP(C1145,List!$A$2:$C$2089,2,)</f>
        <v>Piccadilly</v>
      </c>
      <c r="N1145" t="str">
        <f t="shared" si="137"/>
        <v>Manor House|Piccadilly</v>
      </c>
      <c r="O1145">
        <f>VLOOKUP(N1145,Depth!$A$2:$F$427,3,)</f>
        <v>38</v>
      </c>
      <c r="P1145">
        <f>VLOOKUP(N1145,Depth!$A$2:$F$427,5,)</f>
        <v>119.51</v>
      </c>
      <c r="Q1145">
        <f>VLOOKUP(N1145,Depth!$A$2:$F$427,6,)</f>
        <v>18.489999999999998</v>
      </c>
      <c r="R1145">
        <f>VLOOKUP(L1145,longitude_latitude!C:J,7,)</f>
        <v>-9.4452148E-2</v>
      </c>
      <c r="S1145">
        <f>VLOOKUP(L1145,longitude_latitude!C:J,8,)</f>
        <v>51.570247690000002</v>
      </c>
      <c r="T1145">
        <f t="shared" si="138"/>
        <v>-4.8709206672125385</v>
      </c>
      <c r="U1145">
        <f>VLOOKUP(M1145,LINE!$A$2:$B$13,2,)</f>
        <v>10</v>
      </c>
      <c r="V1145">
        <f>VLOOKUP(L1145,Entry_exit!B:P,4,)</f>
        <v>14218</v>
      </c>
      <c r="W1145">
        <f>2020 - VLOOKUP(L1145, age!$A:$D,4,)</f>
        <v>88</v>
      </c>
      <c r="X1145">
        <f>VLOOKUP(H1145,'air-quality-london-time-of-day'!E:G,3,FALSE)</f>
        <v>19.100000000000001</v>
      </c>
      <c r="Y1145">
        <f>VLOOKUP(I1145,Weather!F:K,2,)</f>
        <v>9.28125</v>
      </c>
      <c r="Z1145">
        <f>VLOOKUP(I1145,Weather!F:K,3,)</f>
        <v>1.3</v>
      </c>
      <c r="AA1145">
        <f>VLOOKUP(I1145,Weather!F:K,4,)</f>
        <v>0.79</v>
      </c>
      <c r="AB1145">
        <f>VLOOKUP(I1145,Weather!F:K,5,)</f>
        <v>1025</v>
      </c>
      <c r="AC1145">
        <f>VLOOKUP(I1145,Weather!F:K,6,)</f>
        <v>0</v>
      </c>
    </row>
    <row r="1146" spans="1:29" x14ac:dyDescent="0.25">
      <c r="A1146" t="s">
        <v>7</v>
      </c>
      <c r="B1146" t="s">
        <v>5</v>
      </c>
      <c r="C1146" s="1">
        <v>42080.470833333333</v>
      </c>
      <c r="D1146" s="3">
        <f t="shared" si="136"/>
        <v>2015</v>
      </c>
      <c r="E1146" s="3">
        <f t="shared" si="139"/>
        <v>3</v>
      </c>
      <c r="F1146" s="3">
        <f t="shared" si="140"/>
        <v>11</v>
      </c>
      <c r="G1146" s="3">
        <f t="shared" si="141"/>
        <v>17</v>
      </c>
      <c r="H1146" s="3" t="str">
        <f t="shared" si="142"/>
        <v>2015311</v>
      </c>
      <c r="I1146" s="3" t="str">
        <f t="shared" si="143"/>
        <v>201531117</v>
      </c>
      <c r="J1146">
        <v>202</v>
      </c>
      <c r="K1146">
        <v>121.2</v>
      </c>
      <c r="L1146" t="str">
        <f>VLOOKUP(C1146,List!$A$2:$C$2089,3,)</f>
        <v>Turnpike Lane</v>
      </c>
      <c r="M1146" t="str">
        <f>VLOOKUP(C1146,List!$A$2:$C$2089,2,)</f>
        <v>Piccadilly</v>
      </c>
      <c r="N1146" t="str">
        <f t="shared" si="137"/>
        <v>Turnpike Lane|Piccadilly</v>
      </c>
      <c r="O1146">
        <f>VLOOKUP(N1146,Depth!$A$2:$F$427,3,)</f>
        <v>21</v>
      </c>
      <c r="P1146">
        <f>VLOOKUP(N1146,Depth!$A$2:$F$427,5,)</f>
        <v>106.28</v>
      </c>
      <c r="Q1146">
        <f>VLOOKUP(N1146,Depth!$A$2:$F$427,6,)</f>
        <v>14.72</v>
      </c>
      <c r="R1146">
        <f>VLOOKUP(L1146,longitude_latitude!C:J,7,)</f>
        <v>-0.101359413</v>
      </c>
      <c r="S1146">
        <f>VLOOKUP(L1146,longitude_latitude!C:J,8,)</f>
        <v>51.589751120000003</v>
      </c>
      <c r="T1146">
        <f t="shared" si="138"/>
        <v>-5.2291068903392928</v>
      </c>
      <c r="U1146">
        <f>VLOOKUP(M1146,LINE!$A$2:$B$13,2,)</f>
        <v>10</v>
      </c>
      <c r="V1146">
        <f>VLOOKUP(L1146,Entry_exit!B:P,4,)</f>
        <v>15937</v>
      </c>
      <c r="W1146">
        <f>2020 - VLOOKUP(L1146, age!$A:$D,4,)</f>
        <v>88</v>
      </c>
      <c r="X1146">
        <f>VLOOKUP(H1146,'air-quality-london-time-of-day'!E:G,3,FALSE)</f>
        <v>19.100000000000001</v>
      </c>
      <c r="Y1146">
        <f>VLOOKUP(I1146,Weather!F:K,2,)</f>
        <v>9.28125</v>
      </c>
      <c r="Z1146">
        <f>VLOOKUP(I1146,Weather!F:K,3,)</f>
        <v>1.3</v>
      </c>
      <c r="AA1146">
        <f>VLOOKUP(I1146,Weather!F:K,4,)</f>
        <v>0.79</v>
      </c>
      <c r="AB1146">
        <f>VLOOKUP(I1146,Weather!F:K,5,)</f>
        <v>1025</v>
      </c>
      <c r="AC1146">
        <f>VLOOKUP(I1146,Weather!F:K,6,)</f>
        <v>0</v>
      </c>
    </row>
    <row r="1147" spans="1:29" x14ac:dyDescent="0.25">
      <c r="A1147" t="s">
        <v>7</v>
      </c>
      <c r="B1147" t="s">
        <v>5</v>
      </c>
      <c r="C1147" s="1">
        <v>42080.47152777778</v>
      </c>
      <c r="D1147" s="3">
        <f t="shared" si="136"/>
        <v>2015</v>
      </c>
      <c r="E1147" s="3">
        <f t="shared" si="139"/>
        <v>3</v>
      </c>
      <c r="F1147" s="3">
        <f t="shared" si="140"/>
        <v>11</v>
      </c>
      <c r="G1147" s="3">
        <f t="shared" si="141"/>
        <v>17</v>
      </c>
      <c r="H1147" s="3" t="str">
        <f t="shared" si="142"/>
        <v>2015311</v>
      </c>
      <c r="I1147" s="3" t="str">
        <f t="shared" si="143"/>
        <v>201531117</v>
      </c>
      <c r="J1147">
        <v>225</v>
      </c>
      <c r="K1147">
        <v>135</v>
      </c>
      <c r="L1147" t="str">
        <f>VLOOKUP(C1147,List!$A$2:$C$2089,3,)</f>
        <v>Turnpike Lane</v>
      </c>
      <c r="M1147" t="str">
        <f>VLOOKUP(C1147,List!$A$2:$C$2089,2,)</f>
        <v>Piccadilly</v>
      </c>
      <c r="N1147" t="str">
        <f t="shared" si="137"/>
        <v>Turnpike Lane|Piccadilly</v>
      </c>
      <c r="O1147">
        <f>VLOOKUP(N1147,Depth!$A$2:$F$427,3,)</f>
        <v>21</v>
      </c>
      <c r="P1147">
        <f>VLOOKUP(N1147,Depth!$A$2:$F$427,5,)</f>
        <v>106.28</v>
      </c>
      <c r="Q1147">
        <f>VLOOKUP(N1147,Depth!$A$2:$F$427,6,)</f>
        <v>14.72</v>
      </c>
      <c r="R1147">
        <f>VLOOKUP(L1147,longitude_latitude!C:J,7,)</f>
        <v>-0.101359413</v>
      </c>
      <c r="S1147">
        <f>VLOOKUP(L1147,longitude_latitude!C:J,8,)</f>
        <v>51.589751120000003</v>
      </c>
      <c r="T1147">
        <f t="shared" si="138"/>
        <v>-5.2291068903392928</v>
      </c>
      <c r="U1147">
        <f>VLOOKUP(M1147,LINE!$A$2:$B$13,2,)</f>
        <v>10</v>
      </c>
      <c r="V1147">
        <f>VLOOKUP(L1147,Entry_exit!B:P,4,)</f>
        <v>15937</v>
      </c>
      <c r="W1147">
        <f>2020 - VLOOKUP(L1147, age!$A:$D,4,)</f>
        <v>88</v>
      </c>
      <c r="X1147">
        <f>VLOOKUP(H1147,'air-quality-london-time-of-day'!E:G,3,FALSE)</f>
        <v>19.100000000000001</v>
      </c>
      <c r="Y1147">
        <f>VLOOKUP(I1147,Weather!F:K,2,)</f>
        <v>9.28125</v>
      </c>
      <c r="Z1147">
        <f>VLOOKUP(I1147,Weather!F:K,3,)</f>
        <v>1.3</v>
      </c>
      <c r="AA1147">
        <f>VLOOKUP(I1147,Weather!F:K,4,)</f>
        <v>0.79</v>
      </c>
      <c r="AB1147">
        <f>VLOOKUP(I1147,Weather!F:K,5,)</f>
        <v>1025</v>
      </c>
      <c r="AC1147">
        <f>VLOOKUP(I1147,Weather!F:K,6,)</f>
        <v>0</v>
      </c>
    </row>
    <row r="1148" spans="1:29" x14ac:dyDescent="0.25">
      <c r="A1148" t="s">
        <v>7</v>
      </c>
      <c r="B1148" t="s">
        <v>5</v>
      </c>
      <c r="C1148" s="1">
        <v>42080.472222222219</v>
      </c>
      <c r="D1148" s="3">
        <f t="shared" ref="D1148:D1211" si="144">YEAR(C1148)</f>
        <v>2015</v>
      </c>
      <c r="E1148" s="3">
        <f t="shared" si="139"/>
        <v>3</v>
      </c>
      <c r="F1148" s="3">
        <f t="shared" si="140"/>
        <v>11</v>
      </c>
      <c r="G1148" s="3">
        <f t="shared" si="141"/>
        <v>17</v>
      </c>
      <c r="H1148" s="3" t="str">
        <f t="shared" si="142"/>
        <v>2015311</v>
      </c>
      <c r="I1148" s="3" t="str">
        <f t="shared" si="143"/>
        <v>201531117</v>
      </c>
      <c r="J1148">
        <v>222</v>
      </c>
      <c r="K1148">
        <v>133.19999999999999</v>
      </c>
      <c r="L1148" t="str">
        <f>VLOOKUP(C1148,List!$A$2:$C$2089,3,)</f>
        <v>Turnpike Lane</v>
      </c>
      <c r="M1148" t="str">
        <f>VLOOKUP(C1148,List!$A$2:$C$2089,2,)</f>
        <v>Piccadilly</v>
      </c>
      <c r="N1148" t="str">
        <f t="shared" ref="N1148:N1211" si="145">L1148&amp;"|"&amp;M1148</f>
        <v>Turnpike Lane|Piccadilly</v>
      </c>
      <c r="O1148">
        <f>VLOOKUP(N1148,Depth!$A$2:$F$427,3,)</f>
        <v>21</v>
      </c>
      <c r="P1148">
        <f>VLOOKUP(N1148,Depth!$A$2:$F$427,5,)</f>
        <v>106.28</v>
      </c>
      <c r="Q1148">
        <f>VLOOKUP(N1148,Depth!$A$2:$F$427,6,)</f>
        <v>14.72</v>
      </c>
      <c r="R1148">
        <f>VLOOKUP(L1148,longitude_latitude!C:J,7,)</f>
        <v>-0.101359413</v>
      </c>
      <c r="S1148">
        <f>VLOOKUP(L1148,longitude_latitude!C:J,8,)</f>
        <v>51.589751120000003</v>
      </c>
      <c r="T1148">
        <f t="shared" ref="T1148:T1211" si="146">R1148*S1148</f>
        <v>-5.2291068903392928</v>
      </c>
      <c r="U1148">
        <f>VLOOKUP(M1148,LINE!$A$2:$B$13,2,)</f>
        <v>10</v>
      </c>
      <c r="V1148">
        <f>VLOOKUP(L1148,Entry_exit!B:P,4,)</f>
        <v>15937</v>
      </c>
      <c r="W1148">
        <f>2020 - VLOOKUP(L1148, age!$A:$D,4,)</f>
        <v>88</v>
      </c>
      <c r="X1148">
        <f>VLOOKUP(H1148,'air-quality-london-time-of-day'!E:G,3,FALSE)</f>
        <v>19.100000000000001</v>
      </c>
      <c r="Y1148">
        <f>VLOOKUP(I1148,Weather!F:K,2,)</f>
        <v>9.28125</v>
      </c>
      <c r="Z1148">
        <f>VLOOKUP(I1148,Weather!F:K,3,)</f>
        <v>1.3</v>
      </c>
      <c r="AA1148">
        <f>VLOOKUP(I1148,Weather!F:K,4,)</f>
        <v>0.79</v>
      </c>
      <c r="AB1148">
        <f>VLOOKUP(I1148,Weather!F:K,5,)</f>
        <v>1025</v>
      </c>
      <c r="AC1148">
        <f>VLOOKUP(I1148,Weather!F:K,6,)</f>
        <v>0</v>
      </c>
    </row>
    <row r="1149" spans="1:29" x14ac:dyDescent="0.25">
      <c r="A1149" t="s">
        <v>7</v>
      </c>
      <c r="B1149" t="s">
        <v>5</v>
      </c>
      <c r="C1149" s="1">
        <v>42080.472916666666</v>
      </c>
      <c r="D1149" s="3">
        <f t="shared" si="144"/>
        <v>2015</v>
      </c>
      <c r="E1149" s="3">
        <f t="shared" si="139"/>
        <v>3</v>
      </c>
      <c r="F1149" s="3">
        <f t="shared" si="140"/>
        <v>11</v>
      </c>
      <c r="G1149" s="3">
        <f t="shared" si="141"/>
        <v>17</v>
      </c>
      <c r="H1149" s="3" t="str">
        <f t="shared" si="142"/>
        <v>2015311</v>
      </c>
      <c r="I1149" s="3" t="str">
        <f t="shared" si="143"/>
        <v>201531117</v>
      </c>
      <c r="J1149">
        <v>199</v>
      </c>
      <c r="K1149">
        <v>119.4</v>
      </c>
      <c r="L1149" t="str">
        <f>VLOOKUP(C1149,List!$A$2:$C$2089,3,)</f>
        <v>Wood Green</v>
      </c>
      <c r="M1149" t="str">
        <f>VLOOKUP(C1149,List!$A$2:$C$2089,2,)</f>
        <v>Piccadilly</v>
      </c>
      <c r="N1149" t="str">
        <f t="shared" si="145"/>
        <v>Wood Green|Piccadilly</v>
      </c>
      <c r="O1149">
        <f>VLOOKUP(N1149,Depth!$A$2:$F$427,3,)</f>
        <v>25</v>
      </c>
      <c r="P1149">
        <f>VLOOKUP(N1149,Depth!$A$2:$F$427,5,)</f>
        <v>113.59</v>
      </c>
      <c r="Q1149">
        <f>VLOOKUP(N1149,Depth!$A$2:$F$427,6,)</f>
        <v>11.41</v>
      </c>
      <c r="R1149">
        <f>VLOOKUP(L1149,longitude_latitude!C:J,7,)</f>
        <v>-0.108246806</v>
      </c>
      <c r="S1149">
        <f>VLOOKUP(L1149,longitude_latitude!C:J,8,)</f>
        <v>51.596971199999999</v>
      </c>
      <c r="T1149">
        <f t="shared" si="146"/>
        <v>-5.5852073316739874</v>
      </c>
      <c r="U1149">
        <f>VLOOKUP(M1149,LINE!$A$2:$B$13,2,)</f>
        <v>10</v>
      </c>
      <c r="V1149">
        <f>VLOOKUP(L1149,Entry_exit!B:P,4,)</f>
        <v>20281</v>
      </c>
      <c r="W1149">
        <f>2020 - VLOOKUP(L1149, age!$A:$D,4,)</f>
        <v>88</v>
      </c>
      <c r="X1149">
        <f>VLOOKUP(H1149,'air-quality-london-time-of-day'!E:G,3,FALSE)</f>
        <v>19.100000000000001</v>
      </c>
      <c r="Y1149">
        <f>VLOOKUP(I1149,Weather!F:K,2,)</f>
        <v>9.28125</v>
      </c>
      <c r="Z1149">
        <f>VLOOKUP(I1149,Weather!F:K,3,)</f>
        <v>1.3</v>
      </c>
      <c r="AA1149">
        <f>VLOOKUP(I1149,Weather!F:K,4,)</f>
        <v>0.79</v>
      </c>
      <c r="AB1149">
        <f>VLOOKUP(I1149,Weather!F:K,5,)</f>
        <v>1025</v>
      </c>
      <c r="AC1149">
        <f>VLOOKUP(I1149,Weather!F:K,6,)</f>
        <v>0</v>
      </c>
    </row>
    <row r="1150" spans="1:29" x14ac:dyDescent="0.25">
      <c r="A1150" t="s">
        <v>7</v>
      </c>
      <c r="B1150" t="s">
        <v>5</v>
      </c>
      <c r="C1150" s="1">
        <v>42080.473611111112</v>
      </c>
      <c r="D1150" s="3">
        <f t="shared" si="144"/>
        <v>2015</v>
      </c>
      <c r="E1150" s="3">
        <f t="shared" si="139"/>
        <v>3</v>
      </c>
      <c r="F1150" s="3">
        <f t="shared" si="140"/>
        <v>11</v>
      </c>
      <c r="G1150" s="3">
        <f t="shared" si="141"/>
        <v>17</v>
      </c>
      <c r="H1150" s="3" t="str">
        <f t="shared" si="142"/>
        <v>2015311</v>
      </c>
      <c r="I1150" s="3" t="str">
        <f t="shared" si="143"/>
        <v>201531117</v>
      </c>
      <c r="J1150">
        <v>217</v>
      </c>
      <c r="K1150">
        <v>130.19999999999999</v>
      </c>
      <c r="L1150" t="str">
        <f>VLOOKUP(C1150,List!$A$2:$C$2089,3,)</f>
        <v>Wood Green</v>
      </c>
      <c r="M1150" t="str">
        <f>VLOOKUP(C1150,List!$A$2:$C$2089,2,)</f>
        <v>Piccadilly</v>
      </c>
      <c r="N1150" t="str">
        <f t="shared" si="145"/>
        <v>Wood Green|Piccadilly</v>
      </c>
      <c r="O1150">
        <f>VLOOKUP(N1150,Depth!$A$2:$F$427,3,)</f>
        <v>25</v>
      </c>
      <c r="P1150">
        <f>VLOOKUP(N1150,Depth!$A$2:$F$427,5,)</f>
        <v>113.59</v>
      </c>
      <c r="Q1150">
        <f>VLOOKUP(N1150,Depth!$A$2:$F$427,6,)</f>
        <v>11.41</v>
      </c>
      <c r="R1150">
        <f>VLOOKUP(L1150,longitude_latitude!C:J,7,)</f>
        <v>-0.108246806</v>
      </c>
      <c r="S1150">
        <f>VLOOKUP(L1150,longitude_latitude!C:J,8,)</f>
        <v>51.596971199999999</v>
      </c>
      <c r="T1150">
        <f t="shared" si="146"/>
        <v>-5.5852073316739874</v>
      </c>
      <c r="U1150">
        <f>VLOOKUP(M1150,LINE!$A$2:$B$13,2,)</f>
        <v>10</v>
      </c>
      <c r="V1150">
        <f>VLOOKUP(L1150,Entry_exit!B:P,4,)</f>
        <v>20281</v>
      </c>
      <c r="W1150">
        <f>2020 - VLOOKUP(L1150, age!$A:$D,4,)</f>
        <v>88</v>
      </c>
      <c r="X1150">
        <f>VLOOKUP(H1150,'air-quality-london-time-of-day'!E:G,3,FALSE)</f>
        <v>19.100000000000001</v>
      </c>
      <c r="Y1150">
        <f>VLOOKUP(I1150,Weather!F:K,2,)</f>
        <v>9.28125</v>
      </c>
      <c r="Z1150">
        <f>VLOOKUP(I1150,Weather!F:K,3,)</f>
        <v>1.3</v>
      </c>
      <c r="AA1150">
        <f>VLOOKUP(I1150,Weather!F:K,4,)</f>
        <v>0.79</v>
      </c>
      <c r="AB1150">
        <f>VLOOKUP(I1150,Weather!F:K,5,)</f>
        <v>1025</v>
      </c>
      <c r="AC1150">
        <f>VLOOKUP(I1150,Weather!F:K,6,)</f>
        <v>0</v>
      </c>
    </row>
    <row r="1151" spans="1:29" x14ac:dyDescent="0.25">
      <c r="A1151" t="s">
        <v>7</v>
      </c>
      <c r="B1151" t="s">
        <v>5</v>
      </c>
      <c r="C1151" s="1">
        <v>42080.474305555559</v>
      </c>
      <c r="D1151" s="3">
        <f t="shared" si="144"/>
        <v>2015</v>
      </c>
      <c r="E1151" s="3">
        <f t="shared" si="139"/>
        <v>3</v>
      </c>
      <c r="F1151" s="3">
        <f t="shared" si="140"/>
        <v>11</v>
      </c>
      <c r="G1151" s="3">
        <f t="shared" si="141"/>
        <v>17</v>
      </c>
      <c r="H1151" s="3" t="str">
        <f t="shared" si="142"/>
        <v>2015311</v>
      </c>
      <c r="I1151" s="3" t="str">
        <f t="shared" si="143"/>
        <v>201531117</v>
      </c>
      <c r="J1151">
        <v>210</v>
      </c>
      <c r="K1151">
        <v>126</v>
      </c>
      <c r="L1151" t="str">
        <f>VLOOKUP(C1151,List!$A$2:$C$2089,3,)</f>
        <v>Wood Green</v>
      </c>
      <c r="M1151" t="str">
        <f>VLOOKUP(C1151,List!$A$2:$C$2089,2,)</f>
        <v>Piccadilly</v>
      </c>
      <c r="N1151" t="str">
        <f t="shared" si="145"/>
        <v>Wood Green|Piccadilly</v>
      </c>
      <c r="O1151">
        <f>VLOOKUP(N1151,Depth!$A$2:$F$427,3,)</f>
        <v>25</v>
      </c>
      <c r="P1151">
        <f>VLOOKUP(N1151,Depth!$A$2:$F$427,5,)</f>
        <v>113.59</v>
      </c>
      <c r="Q1151">
        <f>VLOOKUP(N1151,Depth!$A$2:$F$427,6,)</f>
        <v>11.41</v>
      </c>
      <c r="R1151">
        <f>VLOOKUP(L1151,longitude_latitude!C:J,7,)</f>
        <v>-0.108246806</v>
      </c>
      <c r="S1151">
        <f>VLOOKUP(L1151,longitude_latitude!C:J,8,)</f>
        <v>51.596971199999999</v>
      </c>
      <c r="T1151">
        <f t="shared" si="146"/>
        <v>-5.5852073316739874</v>
      </c>
      <c r="U1151">
        <f>VLOOKUP(M1151,LINE!$A$2:$B$13,2,)</f>
        <v>10</v>
      </c>
      <c r="V1151">
        <f>VLOOKUP(L1151,Entry_exit!B:P,4,)</f>
        <v>20281</v>
      </c>
      <c r="W1151">
        <f>2020 - VLOOKUP(L1151, age!$A:$D,4,)</f>
        <v>88</v>
      </c>
      <c r="X1151">
        <f>VLOOKUP(H1151,'air-quality-london-time-of-day'!E:G,3,FALSE)</f>
        <v>19.100000000000001</v>
      </c>
      <c r="Y1151">
        <f>VLOOKUP(I1151,Weather!F:K,2,)</f>
        <v>9.28125</v>
      </c>
      <c r="Z1151">
        <f>VLOOKUP(I1151,Weather!F:K,3,)</f>
        <v>1.3</v>
      </c>
      <c r="AA1151">
        <f>VLOOKUP(I1151,Weather!F:K,4,)</f>
        <v>0.79</v>
      </c>
      <c r="AB1151">
        <f>VLOOKUP(I1151,Weather!F:K,5,)</f>
        <v>1025</v>
      </c>
      <c r="AC1151">
        <f>VLOOKUP(I1151,Weather!F:K,6,)</f>
        <v>0</v>
      </c>
    </row>
    <row r="1152" spans="1:29" x14ac:dyDescent="0.25">
      <c r="A1152" t="s">
        <v>7</v>
      </c>
      <c r="B1152" t="s">
        <v>5</v>
      </c>
      <c r="C1152" s="1">
        <v>42080.474999999999</v>
      </c>
      <c r="D1152" s="3">
        <f t="shared" si="144"/>
        <v>2015</v>
      </c>
      <c r="E1152" s="3">
        <f t="shared" si="139"/>
        <v>3</v>
      </c>
      <c r="F1152" s="3">
        <f t="shared" si="140"/>
        <v>11</v>
      </c>
      <c r="G1152" s="3">
        <f t="shared" si="141"/>
        <v>17</v>
      </c>
      <c r="H1152" s="3" t="str">
        <f t="shared" si="142"/>
        <v>2015311</v>
      </c>
      <c r="I1152" s="3" t="str">
        <f t="shared" si="143"/>
        <v>201531117</v>
      </c>
      <c r="J1152">
        <v>202</v>
      </c>
      <c r="K1152">
        <v>121.2</v>
      </c>
      <c r="L1152" t="str">
        <f>VLOOKUP(C1152,List!$A$2:$C$2089,3,)</f>
        <v>Bounds Green</v>
      </c>
      <c r="M1152" t="str">
        <f>VLOOKUP(C1152,List!$A$2:$C$2089,2,)</f>
        <v>Piccadilly</v>
      </c>
      <c r="N1152" t="str">
        <f t="shared" si="145"/>
        <v>Bounds Green|Piccadilly</v>
      </c>
      <c r="O1152">
        <f>VLOOKUP(N1152,Depth!$A$2:$F$427,3,)</f>
        <v>47</v>
      </c>
      <c r="P1152">
        <f>VLOOKUP(N1152,Depth!$A$2:$F$427,5,)</f>
        <v>130.82</v>
      </c>
      <c r="Q1152">
        <f>VLOOKUP(N1152,Depth!$A$2:$F$427,6,)</f>
        <v>16.18</v>
      </c>
      <c r="R1152">
        <f>VLOOKUP(L1152,longitude_latitude!C:J,7,)</f>
        <v>-0.122731021</v>
      </c>
      <c r="S1152">
        <f>VLOOKUP(L1152,longitude_latitude!C:J,8,)</f>
        <v>51.60656487</v>
      </c>
      <c r="T1152">
        <f t="shared" si="146"/>
        <v>-6.3337263967978323</v>
      </c>
      <c r="U1152">
        <f>VLOOKUP(M1152,LINE!$A$2:$B$13,2,)</f>
        <v>10</v>
      </c>
      <c r="V1152">
        <f>VLOOKUP(L1152,Entry_exit!B:P,4,)</f>
        <v>10251</v>
      </c>
      <c r="W1152">
        <f>2020 - VLOOKUP(L1152, age!$A:$D,4,)</f>
        <v>88</v>
      </c>
      <c r="X1152">
        <f>VLOOKUP(H1152,'air-quality-london-time-of-day'!E:G,3,FALSE)</f>
        <v>19.100000000000001</v>
      </c>
      <c r="Y1152">
        <f>VLOOKUP(I1152,Weather!F:K,2,)</f>
        <v>9.28125</v>
      </c>
      <c r="Z1152">
        <f>VLOOKUP(I1152,Weather!F:K,3,)</f>
        <v>1.3</v>
      </c>
      <c r="AA1152">
        <f>VLOOKUP(I1152,Weather!F:K,4,)</f>
        <v>0.79</v>
      </c>
      <c r="AB1152">
        <f>VLOOKUP(I1152,Weather!F:K,5,)</f>
        <v>1025</v>
      </c>
      <c r="AC1152">
        <f>VLOOKUP(I1152,Weather!F:K,6,)</f>
        <v>0</v>
      </c>
    </row>
    <row r="1153" spans="1:29" x14ac:dyDescent="0.25">
      <c r="A1153" t="s">
        <v>7</v>
      </c>
      <c r="B1153" t="s">
        <v>5</v>
      </c>
      <c r="C1153" s="1">
        <v>42080.475694444445</v>
      </c>
      <c r="D1153" s="3">
        <f t="shared" si="144"/>
        <v>2015</v>
      </c>
      <c r="E1153" s="3">
        <f t="shared" si="139"/>
        <v>3</v>
      </c>
      <c r="F1153" s="3">
        <f t="shared" si="140"/>
        <v>11</v>
      </c>
      <c r="G1153" s="3">
        <f t="shared" si="141"/>
        <v>17</v>
      </c>
      <c r="H1153" s="3" t="str">
        <f t="shared" si="142"/>
        <v>2015311</v>
      </c>
      <c r="I1153" s="3" t="str">
        <f t="shared" si="143"/>
        <v>201531117</v>
      </c>
      <c r="J1153">
        <v>224</v>
      </c>
      <c r="K1153">
        <v>134.4</v>
      </c>
      <c r="L1153" t="str">
        <f>VLOOKUP(C1153,List!$A$2:$C$2089,3,)</f>
        <v>Bounds Green</v>
      </c>
      <c r="M1153" t="str">
        <f>VLOOKUP(C1153,List!$A$2:$C$2089,2,)</f>
        <v>Piccadilly</v>
      </c>
      <c r="N1153" t="str">
        <f t="shared" si="145"/>
        <v>Bounds Green|Piccadilly</v>
      </c>
      <c r="O1153">
        <f>VLOOKUP(N1153,Depth!$A$2:$F$427,3,)</f>
        <v>47</v>
      </c>
      <c r="P1153">
        <f>VLOOKUP(N1153,Depth!$A$2:$F$427,5,)</f>
        <v>130.82</v>
      </c>
      <c r="Q1153">
        <f>VLOOKUP(N1153,Depth!$A$2:$F$427,6,)</f>
        <v>16.18</v>
      </c>
      <c r="R1153">
        <f>VLOOKUP(L1153,longitude_latitude!C:J,7,)</f>
        <v>-0.122731021</v>
      </c>
      <c r="S1153">
        <f>VLOOKUP(L1153,longitude_latitude!C:J,8,)</f>
        <v>51.60656487</v>
      </c>
      <c r="T1153">
        <f t="shared" si="146"/>
        <v>-6.3337263967978323</v>
      </c>
      <c r="U1153">
        <f>VLOOKUP(M1153,LINE!$A$2:$B$13,2,)</f>
        <v>10</v>
      </c>
      <c r="V1153">
        <f>VLOOKUP(L1153,Entry_exit!B:P,4,)</f>
        <v>10251</v>
      </c>
      <c r="W1153">
        <f>2020 - VLOOKUP(L1153, age!$A:$D,4,)</f>
        <v>88</v>
      </c>
      <c r="X1153">
        <f>VLOOKUP(H1153,'air-quality-london-time-of-day'!E:G,3,FALSE)</f>
        <v>19.100000000000001</v>
      </c>
      <c r="Y1153">
        <f>VLOOKUP(I1153,Weather!F:K,2,)</f>
        <v>9.28125</v>
      </c>
      <c r="Z1153">
        <f>VLOOKUP(I1153,Weather!F:K,3,)</f>
        <v>1.3</v>
      </c>
      <c r="AA1153">
        <f>VLOOKUP(I1153,Weather!F:K,4,)</f>
        <v>0.79</v>
      </c>
      <c r="AB1153">
        <f>VLOOKUP(I1153,Weather!F:K,5,)</f>
        <v>1025</v>
      </c>
      <c r="AC1153">
        <f>VLOOKUP(I1153,Weather!F:K,6,)</f>
        <v>0</v>
      </c>
    </row>
    <row r="1154" spans="1:29" x14ac:dyDescent="0.25">
      <c r="A1154" t="s">
        <v>7</v>
      </c>
      <c r="B1154" t="s">
        <v>5</v>
      </c>
      <c r="C1154" s="1">
        <v>42080.476388888892</v>
      </c>
      <c r="D1154" s="3">
        <f t="shared" si="144"/>
        <v>2015</v>
      </c>
      <c r="E1154" s="3">
        <f t="shared" si="139"/>
        <v>3</v>
      </c>
      <c r="F1154" s="3">
        <f t="shared" si="140"/>
        <v>11</v>
      </c>
      <c r="G1154" s="3">
        <f t="shared" si="141"/>
        <v>17</v>
      </c>
      <c r="H1154" s="3" t="str">
        <f t="shared" si="142"/>
        <v>2015311</v>
      </c>
      <c r="I1154" s="3" t="str">
        <f t="shared" si="143"/>
        <v>201531117</v>
      </c>
      <c r="J1154">
        <v>185</v>
      </c>
      <c r="K1154">
        <v>111</v>
      </c>
      <c r="L1154" t="str">
        <f>VLOOKUP(C1154,List!$A$2:$C$2089,3,)</f>
        <v>Bounds Green</v>
      </c>
      <c r="M1154" t="str">
        <f>VLOOKUP(C1154,List!$A$2:$C$2089,2,)</f>
        <v>Piccadilly</v>
      </c>
      <c r="N1154" t="str">
        <f t="shared" si="145"/>
        <v>Bounds Green|Piccadilly</v>
      </c>
      <c r="O1154">
        <f>VLOOKUP(N1154,Depth!$A$2:$F$427,3,)</f>
        <v>47</v>
      </c>
      <c r="P1154">
        <f>VLOOKUP(N1154,Depth!$A$2:$F$427,5,)</f>
        <v>130.82</v>
      </c>
      <c r="Q1154">
        <f>VLOOKUP(N1154,Depth!$A$2:$F$427,6,)</f>
        <v>16.18</v>
      </c>
      <c r="R1154">
        <f>VLOOKUP(L1154,longitude_latitude!C:J,7,)</f>
        <v>-0.122731021</v>
      </c>
      <c r="S1154">
        <f>VLOOKUP(L1154,longitude_latitude!C:J,8,)</f>
        <v>51.60656487</v>
      </c>
      <c r="T1154">
        <f t="shared" si="146"/>
        <v>-6.3337263967978323</v>
      </c>
      <c r="U1154">
        <f>VLOOKUP(M1154,LINE!$A$2:$B$13,2,)</f>
        <v>10</v>
      </c>
      <c r="V1154">
        <f>VLOOKUP(L1154,Entry_exit!B:P,4,)</f>
        <v>10251</v>
      </c>
      <c r="W1154">
        <f>2020 - VLOOKUP(L1154, age!$A:$D,4,)</f>
        <v>88</v>
      </c>
      <c r="X1154">
        <f>VLOOKUP(H1154,'air-quality-london-time-of-day'!E:G,3,FALSE)</f>
        <v>19.100000000000001</v>
      </c>
      <c r="Y1154">
        <f>VLOOKUP(I1154,Weather!F:K,2,)</f>
        <v>9.28125</v>
      </c>
      <c r="Z1154">
        <f>VLOOKUP(I1154,Weather!F:K,3,)</f>
        <v>1.3</v>
      </c>
      <c r="AA1154">
        <f>VLOOKUP(I1154,Weather!F:K,4,)</f>
        <v>0.79</v>
      </c>
      <c r="AB1154">
        <f>VLOOKUP(I1154,Weather!F:K,5,)</f>
        <v>1025</v>
      </c>
      <c r="AC1154">
        <f>VLOOKUP(I1154,Weather!F:K,6,)</f>
        <v>0</v>
      </c>
    </row>
    <row r="1155" spans="1:29" x14ac:dyDescent="0.25">
      <c r="A1155" t="s">
        <v>7</v>
      </c>
      <c r="B1155" t="s">
        <v>5</v>
      </c>
      <c r="C1155" s="1">
        <v>42080.477083333331</v>
      </c>
      <c r="D1155" s="3">
        <f t="shared" si="144"/>
        <v>2015</v>
      </c>
      <c r="E1155" s="3">
        <f t="shared" ref="E1155:E1218" si="147">MONTH(C1155)</f>
        <v>3</v>
      </c>
      <c r="F1155" s="3">
        <f t="shared" ref="F1155:F1218" si="148">HOUR(C1155)</f>
        <v>11</v>
      </c>
      <c r="G1155" s="3">
        <f t="shared" ref="G1155:G1218" si="149">DAY(C1155)</f>
        <v>17</v>
      </c>
      <c r="H1155" s="3" t="str">
        <f t="shared" ref="H1155:H1218" si="150">D1155&amp;E1155&amp;F1155</f>
        <v>2015311</v>
      </c>
      <c r="I1155" s="3" t="str">
        <f t="shared" ref="I1155:I1218" si="151">D1155&amp;E1155&amp;F1155&amp;G1155</f>
        <v>201531117</v>
      </c>
      <c r="J1155">
        <v>154</v>
      </c>
      <c r="K1155">
        <v>92.4</v>
      </c>
      <c r="L1155" t="str">
        <f>VLOOKUP(C1155,List!$A$2:$C$2089,3,)</f>
        <v>Arnos Grove</v>
      </c>
      <c r="M1155" t="str">
        <f>VLOOKUP(C1155,List!$A$2:$C$2089,2,)</f>
        <v>Piccadilly</v>
      </c>
      <c r="N1155" t="str">
        <f t="shared" si="145"/>
        <v>Arnos Grove|Piccadilly</v>
      </c>
      <c r="O1155">
        <f>VLOOKUP(N1155,Depth!$A$2:$F$427,3,)</f>
        <v>43</v>
      </c>
      <c r="P1155">
        <f>VLOOKUP(N1155,Depth!$A$2:$F$427,5,)</f>
        <v>137.6</v>
      </c>
      <c r="Q1155">
        <f>VLOOKUP(N1155,Depth!$A$2:$F$427,6,)</f>
        <v>5.4</v>
      </c>
      <c r="R1155">
        <f>VLOOKUP(L1155,longitude_latitude!C:J,7,)</f>
        <v>-0.13143482300000001</v>
      </c>
      <c r="S1155">
        <f>VLOOKUP(L1155,longitude_latitude!C:J,8,)</f>
        <v>51.615954780000003</v>
      </c>
      <c r="T1155">
        <f t="shared" si="146"/>
        <v>-6.7841338804853049</v>
      </c>
      <c r="U1155">
        <f>VLOOKUP(M1155,LINE!$A$2:$B$13,2,)</f>
        <v>10</v>
      </c>
      <c r="V1155">
        <f>VLOOKUP(L1155,Entry_exit!B:P,4,)</f>
        <v>7217</v>
      </c>
      <c r="W1155">
        <f>2020 - VLOOKUP(L1155, age!$A:$D,4,)</f>
        <v>88</v>
      </c>
      <c r="X1155">
        <f>VLOOKUP(H1155,'air-quality-london-time-of-day'!E:G,3,FALSE)</f>
        <v>19.100000000000001</v>
      </c>
      <c r="Y1155">
        <f>VLOOKUP(I1155,Weather!F:K,2,)</f>
        <v>9.28125</v>
      </c>
      <c r="Z1155">
        <f>VLOOKUP(I1155,Weather!F:K,3,)</f>
        <v>1.3</v>
      </c>
      <c r="AA1155">
        <f>VLOOKUP(I1155,Weather!F:K,4,)</f>
        <v>0.79</v>
      </c>
      <c r="AB1155">
        <f>VLOOKUP(I1155,Weather!F:K,5,)</f>
        <v>1025</v>
      </c>
      <c r="AC1155">
        <f>VLOOKUP(I1155,Weather!F:K,6,)</f>
        <v>0</v>
      </c>
    </row>
    <row r="1156" spans="1:29" x14ac:dyDescent="0.25">
      <c r="A1156" t="s">
        <v>7</v>
      </c>
      <c r="B1156" t="s">
        <v>5</v>
      </c>
      <c r="C1156" s="1">
        <v>42080.477777777778</v>
      </c>
      <c r="D1156" s="3">
        <f t="shared" si="144"/>
        <v>2015</v>
      </c>
      <c r="E1156" s="3">
        <f t="shared" si="147"/>
        <v>3</v>
      </c>
      <c r="F1156" s="3">
        <f t="shared" si="148"/>
        <v>11</v>
      </c>
      <c r="G1156" s="3">
        <f t="shared" si="149"/>
        <v>17</v>
      </c>
      <c r="H1156" s="3" t="str">
        <f t="shared" si="150"/>
        <v>2015311</v>
      </c>
      <c r="I1156" s="3" t="str">
        <f t="shared" si="151"/>
        <v>201531117</v>
      </c>
      <c r="J1156">
        <v>128</v>
      </c>
      <c r="K1156">
        <v>76.8</v>
      </c>
      <c r="L1156" t="str">
        <f>VLOOKUP(C1156,List!$A$2:$C$2089,3,)</f>
        <v>Arnos Grove</v>
      </c>
      <c r="M1156" t="str">
        <f>VLOOKUP(C1156,List!$A$2:$C$2089,2,)</f>
        <v>Piccadilly</v>
      </c>
      <c r="N1156" t="str">
        <f t="shared" si="145"/>
        <v>Arnos Grove|Piccadilly</v>
      </c>
      <c r="O1156">
        <f>VLOOKUP(N1156,Depth!$A$2:$F$427,3,)</f>
        <v>43</v>
      </c>
      <c r="P1156">
        <f>VLOOKUP(N1156,Depth!$A$2:$F$427,5,)</f>
        <v>137.6</v>
      </c>
      <c r="Q1156">
        <f>VLOOKUP(N1156,Depth!$A$2:$F$427,6,)</f>
        <v>5.4</v>
      </c>
      <c r="R1156">
        <f>VLOOKUP(L1156,longitude_latitude!C:J,7,)</f>
        <v>-0.13143482300000001</v>
      </c>
      <c r="S1156">
        <f>VLOOKUP(L1156,longitude_latitude!C:J,8,)</f>
        <v>51.615954780000003</v>
      </c>
      <c r="T1156">
        <f t="shared" si="146"/>
        <v>-6.7841338804853049</v>
      </c>
      <c r="U1156">
        <f>VLOOKUP(M1156,LINE!$A$2:$B$13,2,)</f>
        <v>10</v>
      </c>
      <c r="V1156">
        <f>VLOOKUP(L1156,Entry_exit!B:P,4,)</f>
        <v>7217</v>
      </c>
      <c r="W1156">
        <f>2020 - VLOOKUP(L1156, age!$A:$D,4,)</f>
        <v>88</v>
      </c>
      <c r="X1156">
        <f>VLOOKUP(H1156,'air-quality-london-time-of-day'!E:G,3,FALSE)</f>
        <v>19.100000000000001</v>
      </c>
      <c r="Y1156">
        <f>VLOOKUP(I1156,Weather!F:K,2,)</f>
        <v>9.28125</v>
      </c>
      <c r="Z1156">
        <f>VLOOKUP(I1156,Weather!F:K,3,)</f>
        <v>1.3</v>
      </c>
      <c r="AA1156">
        <f>VLOOKUP(I1156,Weather!F:K,4,)</f>
        <v>0.79</v>
      </c>
      <c r="AB1156">
        <f>VLOOKUP(I1156,Weather!F:K,5,)</f>
        <v>1025</v>
      </c>
      <c r="AC1156">
        <f>VLOOKUP(I1156,Weather!F:K,6,)</f>
        <v>0</v>
      </c>
    </row>
    <row r="1157" spans="1:29" x14ac:dyDescent="0.25">
      <c r="A1157" t="s">
        <v>7</v>
      </c>
      <c r="B1157" t="s">
        <v>5</v>
      </c>
      <c r="C1157" s="1">
        <v>42080.478472222225</v>
      </c>
      <c r="D1157" s="3">
        <f t="shared" si="144"/>
        <v>2015</v>
      </c>
      <c r="E1157" s="3">
        <f t="shared" si="147"/>
        <v>3</v>
      </c>
      <c r="F1157" s="3">
        <f t="shared" si="148"/>
        <v>11</v>
      </c>
      <c r="G1157" s="3">
        <f t="shared" si="149"/>
        <v>17</v>
      </c>
      <c r="H1157" s="3" t="str">
        <f t="shared" si="150"/>
        <v>2015311</v>
      </c>
      <c r="I1157" s="3" t="str">
        <f t="shared" si="151"/>
        <v>201531117</v>
      </c>
      <c r="J1157">
        <v>103</v>
      </c>
      <c r="K1157">
        <v>61.8</v>
      </c>
      <c r="L1157" t="str">
        <f>VLOOKUP(C1157,List!$A$2:$C$2089,3,)</f>
        <v>Arnos Grove</v>
      </c>
      <c r="M1157" t="str">
        <f>VLOOKUP(C1157,List!$A$2:$C$2089,2,)</f>
        <v>Piccadilly</v>
      </c>
      <c r="N1157" t="str">
        <f t="shared" si="145"/>
        <v>Arnos Grove|Piccadilly</v>
      </c>
      <c r="O1157">
        <f>VLOOKUP(N1157,Depth!$A$2:$F$427,3,)</f>
        <v>43</v>
      </c>
      <c r="P1157">
        <f>VLOOKUP(N1157,Depth!$A$2:$F$427,5,)</f>
        <v>137.6</v>
      </c>
      <c r="Q1157">
        <f>VLOOKUP(N1157,Depth!$A$2:$F$427,6,)</f>
        <v>5.4</v>
      </c>
      <c r="R1157">
        <f>VLOOKUP(L1157,longitude_latitude!C:J,7,)</f>
        <v>-0.13143482300000001</v>
      </c>
      <c r="S1157">
        <f>VLOOKUP(L1157,longitude_latitude!C:J,8,)</f>
        <v>51.615954780000003</v>
      </c>
      <c r="T1157">
        <f t="shared" si="146"/>
        <v>-6.7841338804853049</v>
      </c>
      <c r="U1157">
        <f>VLOOKUP(M1157,LINE!$A$2:$B$13,2,)</f>
        <v>10</v>
      </c>
      <c r="V1157">
        <f>VLOOKUP(L1157,Entry_exit!B:P,4,)</f>
        <v>7217</v>
      </c>
      <c r="W1157">
        <f>2020 - VLOOKUP(L1157, age!$A:$D,4,)</f>
        <v>88</v>
      </c>
      <c r="X1157">
        <f>VLOOKUP(H1157,'air-quality-london-time-of-day'!E:G,3,FALSE)</f>
        <v>19.100000000000001</v>
      </c>
      <c r="Y1157">
        <f>VLOOKUP(I1157,Weather!F:K,2,)</f>
        <v>9.28125</v>
      </c>
      <c r="Z1157">
        <f>VLOOKUP(I1157,Weather!F:K,3,)</f>
        <v>1.3</v>
      </c>
      <c r="AA1157">
        <f>VLOOKUP(I1157,Weather!F:K,4,)</f>
        <v>0.79</v>
      </c>
      <c r="AB1157">
        <f>VLOOKUP(I1157,Weather!F:K,5,)</f>
        <v>1025</v>
      </c>
      <c r="AC1157">
        <f>VLOOKUP(I1157,Weather!F:K,6,)</f>
        <v>0</v>
      </c>
    </row>
    <row r="1158" spans="1:29" x14ac:dyDescent="0.25">
      <c r="A1158" t="s">
        <v>7</v>
      </c>
      <c r="B1158" t="s">
        <v>5</v>
      </c>
      <c r="C1158" s="1">
        <v>42080.479166666664</v>
      </c>
      <c r="D1158" s="3">
        <f t="shared" si="144"/>
        <v>2015</v>
      </c>
      <c r="E1158" s="3">
        <f t="shared" si="147"/>
        <v>3</v>
      </c>
      <c r="F1158" s="3">
        <f t="shared" si="148"/>
        <v>11</v>
      </c>
      <c r="G1158" s="3">
        <f t="shared" si="149"/>
        <v>17</v>
      </c>
      <c r="H1158" s="3" t="str">
        <f t="shared" si="150"/>
        <v>2015311</v>
      </c>
      <c r="I1158" s="3" t="str">
        <f t="shared" si="151"/>
        <v>201531117</v>
      </c>
      <c r="J1158">
        <v>109</v>
      </c>
      <c r="K1158">
        <v>65.400000000000006</v>
      </c>
      <c r="L1158" t="str">
        <f>VLOOKUP(C1158,List!$A$2:$C$2089,3,)</f>
        <v>Arnos Grove</v>
      </c>
      <c r="M1158" t="str">
        <f>VLOOKUP(C1158,List!$A$2:$C$2089,2,)</f>
        <v>Piccadilly</v>
      </c>
      <c r="N1158" t="str">
        <f t="shared" si="145"/>
        <v>Arnos Grove|Piccadilly</v>
      </c>
      <c r="O1158">
        <f>VLOOKUP(N1158,Depth!$A$2:$F$427,3,)</f>
        <v>43</v>
      </c>
      <c r="P1158">
        <f>VLOOKUP(N1158,Depth!$A$2:$F$427,5,)</f>
        <v>137.6</v>
      </c>
      <c r="Q1158">
        <f>VLOOKUP(N1158,Depth!$A$2:$F$427,6,)</f>
        <v>5.4</v>
      </c>
      <c r="R1158">
        <f>VLOOKUP(L1158,longitude_latitude!C:J,7,)</f>
        <v>-0.13143482300000001</v>
      </c>
      <c r="S1158">
        <f>VLOOKUP(L1158,longitude_latitude!C:J,8,)</f>
        <v>51.615954780000003</v>
      </c>
      <c r="T1158">
        <f t="shared" si="146"/>
        <v>-6.7841338804853049</v>
      </c>
      <c r="U1158">
        <f>VLOOKUP(M1158,LINE!$A$2:$B$13,2,)</f>
        <v>10</v>
      </c>
      <c r="V1158">
        <f>VLOOKUP(L1158,Entry_exit!B:P,4,)</f>
        <v>7217</v>
      </c>
      <c r="W1158">
        <f>2020 - VLOOKUP(L1158, age!$A:$D,4,)</f>
        <v>88</v>
      </c>
      <c r="X1158">
        <f>VLOOKUP(H1158,'air-quality-london-time-of-day'!E:G,3,FALSE)</f>
        <v>19.100000000000001</v>
      </c>
      <c r="Y1158">
        <f>VLOOKUP(I1158,Weather!F:K,2,)</f>
        <v>9.28125</v>
      </c>
      <c r="Z1158">
        <f>VLOOKUP(I1158,Weather!F:K,3,)</f>
        <v>1.3</v>
      </c>
      <c r="AA1158">
        <f>VLOOKUP(I1158,Weather!F:K,4,)</f>
        <v>0.79</v>
      </c>
      <c r="AB1158">
        <f>VLOOKUP(I1158,Weather!F:K,5,)</f>
        <v>1025</v>
      </c>
      <c r="AC1158">
        <f>VLOOKUP(I1158,Weather!F:K,6,)</f>
        <v>0</v>
      </c>
    </row>
    <row r="1159" spans="1:29" x14ac:dyDescent="0.25">
      <c r="A1159" t="s">
        <v>7</v>
      </c>
      <c r="B1159" t="s">
        <v>5</v>
      </c>
      <c r="C1159" s="1">
        <v>42080.479861111111</v>
      </c>
      <c r="D1159" s="3">
        <f t="shared" si="144"/>
        <v>2015</v>
      </c>
      <c r="E1159" s="3">
        <f t="shared" si="147"/>
        <v>3</v>
      </c>
      <c r="F1159" s="3">
        <f t="shared" si="148"/>
        <v>11</v>
      </c>
      <c r="G1159" s="3">
        <f t="shared" si="149"/>
        <v>17</v>
      </c>
      <c r="H1159" s="3" t="str">
        <f t="shared" si="150"/>
        <v>2015311</v>
      </c>
      <c r="I1159" s="3" t="str">
        <f t="shared" si="151"/>
        <v>201531117</v>
      </c>
      <c r="J1159">
        <v>101</v>
      </c>
      <c r="K1159">
        <v>60.6</v>
      </c>
      <c r="L1159" t="str">
        <f>VLOOKUP(C1159,List!$A$2:$C$2089,3,)</f>
        <v>Arnos Grove</v>
      </c>
      <c r="M1159" t="str">
        <f>VLOOKUP(C1159,List!$A$2:$C$2089,2,)</f>
        <v>Piccadilly</v>
      </c>
      <c r="N1159" t="str">
        <f t="shared" si="145"/>
        <v>Arnos Grove|Piccadilly</v>
      </c>
      <c r="O1159">
        <f>VLOOKUP(N1159,Depth!$A$2:$F$427,3,)</f>
        <v>43</v>
      </c>
      <c r="P1159">
        <f>VLOOKUP(N1159,Depth!$A$2:$F$427,5,)</f>
        <v>137.6</v>
      </c>
      <c r="Q1159">
        <f>VLOOKUP(N1159,Depth!$A$2:$F$427,6,)</f>
        <v>5.4</v>
      </c>
      <c r="R1159">
        <f>VLOOKUP(L1159,longitude_latitude!C:J,7,)</f>
        <v>-0.13143482300000001</v>
      </c>
      <c r="S1159">
        <f>VLOOKUP(L1159,longitude_latitude!C:J,8,)</f>
        <v>51.615954780000003</v>
      </c>
      <c r="T1159">
        <f t="shared" si="146"/>
        <v>-6.7841338804853049</v>
      </c>
      <c r="U1159">
        <f>VLOOKUP(M1159,LINE!$A$2:$B$13,2,)</f>
        <v>10</v>
      </c>
      <c r="V1159">
        <f>VLOOKUP(L1159,Entry_exit!B:P,4,)</f>
        <v>7217</v>
      </c>
      <c r="W1159">
        <f>2020 - VLOOKUP(L1159, age!$A:$D,4,)</f>
        <v>88</v>
      </c>
      <c r="X1159">
        <f>VLOOKUP(H1159,'air-quality-london-time-of-day'!E:G,3,FALSE)</f>
        <v>19.100000000000001</v>
      </c>
      <c r="Y1159">
        <f>VLOOKUP(I1159,Weather!F:K,2,)</f>
        <v>9.28125</v>
      </c>
      <c r="Z1159">
        <f>VLOOKUP(I1159,Weather!F:K,3,)</f>
        <v>1.3</v>
      </c>
      <c r="AA1159">
        <f>VLOOKUP(I1159,Weather!F:K,4,)</f>
        <v>0.79</v>
      </c>
      <c r="AB1159">
        <f>VLOOKUP(I1159,Weather!F:K,5,)</f>
        <v>1025</v>
      </c>
      <c r="AC1159">
        <f>VLOOKUP(I1159,Weather!F:K,6,)</f>
        <v>0</v>
      </c>
    </row>
    <row r="1160" spans="1:29" x14ac:dyDescent="0.25">
      <c r="A1160" t="s">
        <v>7</v>
      </c>
      <c r="B1160" t="s">
        <v>5</v>
      </c>
      <c r="C1160" s="1">
        <v>42080.480555555558</v>
      </c>
      <c r="D1160" s="3">
        <f t="shared" si="144"/>
        <v>2015</v>
      </c>
      <c r="E1160" s="3">
        <f t="shared" si="147"/>
        <v>3</v>
      </c>
      <c r="F1160" s="3">
        <f t="shared" si="148"/>
        <v>11</v>
      </c>
      <c r="G1160" s="3">
        <f t="shared" si="149"/>
        <v>17</v>
      </c>
      <c r="H1160" s="3" t="str">
        <f t="shared" si="150"/>
        <v>2015311</v>
      </c>
      <c r="I1160" s="3" t="str">
        <f t="shared" si="151"/>
        <v>201531117</v>
      </c>
      <c r="J1160">
        <v>103</v>
      </c>
      <c r="K1160">
        <v>61.8</v>
      </c>
      <c r="L1160" t="str">
        <f>VLOOKUP(C1160,List!$A$2:$C$2089,3,)</f>
        <v>Southgate</v>
      </c>
      <c r="M1160" t="str">
        <f>VLOOKUP(C1160,List!$A$2:$C$2089,2,)</f>
        <v>Piccadilly</v>
      </c>
      <c r="N1160" t="str">
        <f t="shared" si="145"/>
        <v>Southgate|Piccadilly</v>
      </c>
      <c r="O1160">
        <f>VLOOKUP(N1160,Depth!$A$2:$F$427,3,)</f>
        <v>71</v>
      </c>
      <c r="P1160">
        <f>VLOOKUP(N1160,Depth!$A$2:$F$427,5,)</f>
        <v>160.22999999999999</v>
      </c>
      <c r="Q1160">
        <f>VLOOKUP(N1160,Depth!$A$2:$F$427,6,)</f>
        <v>10.77</v>
      </c>
      <c r="R1160">
        <f>VLOOKUP(L1160,longitude_latitude!C:J,7,)</f>
        <v>-0.12615093299999999</v>
      </c>
      <c r="S1160">
        <f>VLOOKUP(L1160,longitude_latitude!C:J,8,)</f>
        <v>51.631762600000002</v>
      </c>
      <c r="T1160">
        <f t="shared" si="146"/>
        <v>-6.513395024424506</v>
      </c>
      <c r="U1160">
        <f>VLOOKUP(M1160,LINE!$A$2:$B$13,2,)</f>
        <v>10</v>
      </c>
      <c r="V1160">
        <f>VLOOKUP(L1160,Entry_exit!B:P,4,)</f>
        <v>8623</v>
      </c>
      <c r="W1160">
        <f>2020 - VLOOKUP(L1160, age!$A:$D,4,)</f>
        <v>87</v>
      </c>
      <c r="X1160">
        <f>VLOOKUP(H1160,'air-quality-london-time-of-day'!E:G,3,FALSE)</f>
        <v>19.100000000000001</v>
      </c>
      <c r="Y1160">
        <f>VLOOKUP(I1160,Weather!F:K,2,)</f>
        <v>9.28125</v>
      </c>
      <c r="Z1160">
        <f>VLOOKUP(I1160,Weather!F:K,3,)</f>
        <v>1.3</v>
      </c>
      <c r="AA1160">
        <f>VLOOKUP(I1160,Weather!F:K,4,)</f>
        <v>0.79</v>
      </c>
      <c r="AB1160">
        <f>VLOOKUP(I1160,Weather!F:K,5,)</f>
        <v>1025</v>
      </c>
      <c r="AC1160">
        <f>VLOOKUP(I1160,Weather!F:K,6,)</f>
        <v>0</v>
      </c>
    </row>
    <row r="1161" spans="1:29" x14ac:dyDescent="0.25">
      <c r="A1161" t="s">
        <v>7</v>
      </c>
      <c r="B1161" t="s">
        <v>5</v>
      </c>
      <c r="C1161" s="1">
        <v>42080.481249999997</v>
      </c>
      <c r="D1161" s="3">
        <f t="shared" si="144"/>
        <v>2015</v>
      </c>
      <c r="E1161" s="3">
        <f t="shared" si="147"/>
        <v>3</v>
      </c>
      <c r="F1161" s="3">
        <f t="shared" si="148"/>
        <v>11</v>
      </c>
      <c r="G1161" s="3">
        <f t="shared" si="149"/>
        <v>17</v>
      </c>
      <c r="H1161" s="3" t="str">
        <f t="shared" si="150"/>
        <v>2015311</v>
      </c>
      <c r="I1161" s="3" t="str">
        <f t="shared" si="151"/>
        <v>201531117</v>
      </c>
      <c r="J1161">
        <v>118</v>
      </c>
      <c r="K1161">
        <v>70.8</v>
      </c>
      <c r="L1161" t="str">
        <f>VLOOKUP(C1161,List!$A$2:$C$2089,3,)</f>
        <v>Southgate</v>
      </c>
      <c r="M1161" t="str">
        <f>VLOOKUP(C1161,List!$A$2:$C$2089,2,)</f>
        <v>Piccadilly</v>
      </c>
      <c r="N1161" t="str">
        <f t="shared" si="145"/>
        <v>Southgate|Piccadilly</v>
      </c>
      <c r="O1161">
        <f>VLOOKUP(N1161,Depth!$A$2:$F$427,3,)</f>
        <v>71</v>
      </c>
      <c r="P1161">
        <f>VLOOKUP(N1161,Depth!$A$2:$F$427,5,)</f>
        <v>160.22999999999999</v>
      </c>
      <c r="Q1161">
        <f>VLOOKUP(N1161,Depth!$A$2:$F$427,6,)</f>
        <v>10.77</v>
      </c>
      <c r="R1161">
        <f>VLOOKUP(L1161,longitude_latitude!C:J,7,)</f>
        <v>-0.12615093299999999</v>
      </c>
      <c r="S1161">
        <f>VLOOKUP(L1161,longitude_latitude!C:J,8,)</f>
        <v>51.631762600000002</v>
      </c>
      <c r="T1161">
        <f t="shared" si="146"/>
        <v>-6.513395024424506</v>
      </c>
      <c r="U1161">
        <f>VLOOKUP(M1161,LINE!$A$2:$B$13,2,)</f>
        <v>10</v>
      </c>
      <c r="V1161">
        <f>VLOOKUP(L1161,Entry_exit!B:P,4,)</f>
        <v>8623</v>
      </c>
      <c r="W1161">
        <f>2020 - VLOOKUP(L1161, age!$A:$D,4,)</f>
        <v>87</v>
      </c>
      <c r="X1161">
        <f>VLOOKUP(H1161,'air-quality-london-time-of-day'!E:G,3,FALSE)</f>
        <v>19.100000000000001</v>
      </c>
      <c r="Y1161">
        <f>VLOOKUP(I1161,Weather!F:K,2,)</f>
        <v>9.28125</v>
      </c>
      <c r="Z1161">
        <f>VLOOKUP(I1161,Weather!F:K,3,)</f>
        <v>1.3</v>
      </c>
      <c r="AA1161">
        <f>VLOOKUP(I1161,Weather!F:K,4,)</f>
        <v>0.79</v>
      </c>
      <c r="AB1161">
        <f>VLOOKUP(I1161,Weather!F:K,5,)</f>
        <v>1025</v>
      </c>
      <c r="AC1161">
        <f>VLOOKUP(I1161,Weather!F:K,6,)</f>
        <v>0</v>
      </c>
    </row>
    <row r="1162" spans="1:29" x14ac:dyDescent="0.25">
      <c r="A1162" t="s">
        <v>7</v>
      </c>
      <c r="B1162" t="s">
        <v>5</v>
      </c>
      <c r="C1162" s="1">
        <v>42080.481944444444</v>
      </c>
      <c r="D1162" s="3">
        <f t="shared" si="144"/>
        <v>2015</v>
      </c>
      <c r="E1162" s="3">
        <f t="shared" si="147"/>
        <v>3</v>
      </c>
      <c r="F1162" s="3">
        <f t="shared" si="148"/>
        <v>11</v>
      </c>
      <c r="G1162" s="3">
        <f t="shared" si="149"/>
        <v>17</v>
      </c>
      <c r="H1162" s="3" t="str">
        <f t="shared" si="150"/>
        <v>2015311</v>
      </c>
      <c r="I1162" s="3" t="str">
        <f t="shared" si="151"/>
        <v>201531117</v>
      </c>
      <c r="J1162">
        <v>113</v>
      </c>
      <c r="K1162">
        <v>67.8</v>
      </c>
      <c r="L1162" t="str">
        <f>VLOOKUP(C1162,List!$A$2:$C$2089,3,)</f>
        <v>Southgate</v>
      </c>
      <c r="M1162" t="str">
        <f>VLOOKUP(C1162,List!$A$2:$C$2089,2,)</f>
        <v>Piccadilly</v>
      </c>
      <c r="N1162" t="str">
        <f t="shared" si="145"/>
        <v>Southgate|Piccadilly</v>
      </c>
      <c r="O1162">
        <f>VLOOKUP(N1162,Depth!$A$2:$F$427,3,)</f>
        <v>71</v>
      </c>
      <c r="P1162">
        <f>VLOOKUP(N1162,Depth!$A$2:$F$427,5,)</f>
        <v>160.22999999999999</v>
      </c>
      <c r="Q1162">
        <f>VLOOKUP(N1162,Depth!$A$2:$F$427,6,)</f>
        <v>10.77</v>
      </c>
      <c r="R1162">
        <f>VLOOKUP(L1162,longitude_latitude!C:J,7,)</f>
        <v>-0.12615093299999999</v>
      </c>
      <c r="S1162">
        <f>VLOOKUP(L1162,longitude_latitude!C:J,8,)</f>
        <v>51.631762600000002</v>
      </c>
      <c r="T1162">
        <f t="shared" si="146"/>
        <v>-6.513395024424506</v>
      </c>
      <c r="U1162">
        <f>VLOOKUP(M1162,LINE!$A$2:$B$13,2,)</f>
        <v>10</v>
      </c>
      <c r="V1162">
        <f>VLOOKUP(L1162,Entry_exit!B:P,4,)</f>
        <v>8623</v>
      </c>
      <c r="W1162">
        <f>2020 - VLOOKUP(L1162, age!$A:$D,4,)</f>
        <v>87</v>
      </c>
      <c r="X1162">
        <f>VLOOKUP(H1162,'air-quality-london-time-of-day'!E:G,3,FALSE)</f>
        <v>19.100000000000001</v>
      </c>
      <c r="Y1162">
        <f>VLOOKUP(I1162,Weather!F:K,2,)</f>
        <v>9.28125</v>
      </c>
      <c r="Z1162">
        <f>VLOOKUP(I1162,Weather!F:K,3,)</f>
        <v>1.3</v>
      </c>
      <c r="AA1162">
        <f>VLOOKUP(I1162,Weather!F:K,4,)</f>
        <v>0.79</v>
      </c>
      <c r="AB1162">
        <f>VLOOKUP(I1162,Weather!F:K,5,)</f>
        <v>1025</v>
      </c>
      <c r="AC1162">
        <f>VLOOKUP(I1162,Weather!F:K,6,)</f>
        <v>0</v>
      </c>
    </row>
    <row r="1163" spans="1:29" x14ac:dyDescent="0.25">
      <c r="A1163" t="s">
        <v>7</v>
      </c>
      <c r="B1163" t="s">
        <v>5</v>
      </c>
      <c r="C1163" s="1">
        <v>42080.482638888891</v>
      </c>
      <c r="D1163" s="3">
        <f t="shared" si="144"/>
        <v>2015</v>
      </c>
      <c r="E1163" s="3">
        <f t="shared" si="147"/>
        <v>3</v>
      </c>
      <c r="F1163" s="3">
        <f t="shared" si="148"/>
        <v>11</v>
      </c>
      <c r="G1163" s="3">
        <f t="shared" si="149"/>
        <v>17</v>
      </c>
      <c r="H1163" s="3" t="str">
        <f t="shared" si="150"/>
        <v>2015311</v>
      </c>
      <c r="I1163" s="3" t="str">
        <f t="shared" si="151"/>
        <v>201531117</v>
      </c>
      <c r="J1163">
        <v>107</v>
      </c>
      <c r="K1163">
        <v>64.2</v>
      </c>
      <c r="L1163" t="str">
        <f>VLOOKUP(C1163,List!$A$2:$C$2089,3,)</f>
        <v>Oakwood</v>
      </c>
      <c r="M1163" t="str">
        <f>VLOOKUP(C1163,List!$A$2:$C$2089,2,)</f>
        <v>Piccadilly</v>
      </c>
      <c r="N1163" t="str">
        <f t="shared" si="145"/>
        <v>Oakwood|Piccadilly</v>
      </c>
      <c r="O1163">
        <f>VLOOKUP(N1163,Depth!$A$2:$F$427,3,)</f>
        <v>88</v>
      </c>
      <c r="P1163">
        <f>VLOOKUP(N1163,Depth!$A$2:$F$427,5,)</f>
        <v>181.8</v>
      </c>
      <c r="Q1163">
        <f>VLOOKUP(N1163,Depth!$A$2:$F$427,6,)</f>
        <v>6.2</v>
      </c>
      <c r="R1163">
        <f>VLOOKUP(L1163,longitude_latitude!C:J,7,)</f>
        <v>-0.12965710899999999</v>
      </c>
      <c r="S1163">
        <f>VLOOKUP(L1163,longitude_latitude!C:J,8,)</f>
        <v>51.646839479999997</v>
      </c>
      <c r="T1163">
        <f t="shared" si="146"/>
        <v>-6.6963798959638625</v>
      </c>
      <c r="U1163">
        <f>VLOOKUP(M1163,LINE!$A$2:$B$13,2,)</f>
        <v>10</v>
      </c>
      <c r="V1163">
        <f>VLOOKUP(L1163,Entry_exit!B:P,4,)</f>
        <v>4264</v>
      </c>
      <c r="W1163">
        <f>2020 - VLOOKUP(L1163, age!$A:$D,4,)</f>
        <v>87</v>
      </c>
      <c r="X1163">
        <f>VLOOKUP(H1163,'air-quality-london-time-of-day'!E:G,3,FALSE)</f>
        <v>19.100000000000001</v>
      </c>
      <c r="Y1163">
        <f>VLOOKUP(I1163,Weather!F:K,2,)</f>
        <v>9.28125</v>
      </c>
      <c r="Z1163">
        <f>VLOOKUP(I1163,Weather!F:K,3,)</f>
        <v>1.3</v>
      </c>
      <c r="AA1163">
        <f>VLOOKUP(I1163,Weather!F:K,4,)</f>
        <v>0.79</v>
      </c>
      <c r="AB1163">
        <f>VLOOKUP(I1163,Weather!F:K,5,)</f>
        <v>1025</v>
      </c>
      <c r="AC1163">
        <f>VLOOKUP(I1163,Weather!F:K,6,)</f>
        <v>0</v>
      </c>
    </row>
    <row r="1164" spans="1:29" x14ac:dyDescent="0.25">
      <c r="A1164" t="s">
        <v>7</v>
      </c>
      <c r="B1164" t="s">
        <v>5</v>
      </c>
      <c r="C1164" s="1">
        <v>42080.48333333333</v>
      </c>
      <c r="D1164" s="3">
        <f t="shared" si="144"/>
        <v>2015</v>
      </c>
      <c r="E1164" s="3">
        <f t="shared" si="147"/>
        <v>3</v>
      </c>
      <c r="F1164" s="3">
        <f t="shared" si="148"/>
        <v>11</v>
      </c>
      <c r="G1164" s="3">
        <f t="shared" si="149"/>
        <v>17</v>
      </c>
      <c r="H1164" s="3" t="str">
        <f t="shared" si="150"/>
        <v>2015311</v>
      </c>
      <c r="I1164" s="3" t="str">
        <f t="shared" si="151"/>
        <v>201531117</v>
      </c>
      <c r="J1164">
        <v>101</v>
      </c>
      <c r="K1164">
        <v>60.6</v>
      </c>
      <c r="L1164" t="str">
        <f>VLOOKUP(C1164,List!$A$2:$C$2089,3,)</f>
        <v>Oakwood</v>
      </c>
      <c r="M1164" t="str">
        <f>VLOOKUP(C1164,List!$A$2:$C$2089,2,)</f>
        <v>Piccadilly</v>
      </c>
      <c r="N1164" t="str">
        <f t="shared" si="145"/>
        <v>Oakwood|Piccadilly</v>
      </c>
      <c r="O1164">
        <f>VLOOKUP(N1164,Depth!$A$2:$F$427,3,)</f>
        <v>88</v>
      </c>
      <c r="P1164">
        <f>VLOOKUP(N1164,Depth!$A$2:$F$427,5,)</f>
        <v>181.8</v>
      </c>
      <c r="Q1164">
        <f>VLOOKUP(N1164,Depth!$A$2:$F$427,6,)</f>
        <v>6.2</v>
      </c>
      <c r="R1164">
        <f>VLOOKUP(L1164,longitude_latitude!C:J,7,)</f>
        <v>-0.12965710899999999</v>
      </c>
      <c r="S1164">
        <f>VLOOKUP(L1164,longitude_latitude!C:J,8,)</f>
        <v>51.646839479999997</v>
      </c>
      <c r="T1164">
        <f t="shared" si="146"/>
        <v>-6.6963798959638625</v>
      </c>
      <c r="U1164">
        <f>VLOOKUP(M1164,LINE!$A$2:$B$13,2,)</f>
        <v>10</v>
      </c>
      <c r="V1164">
        <f>VLOOKUP(L1164,Entry_exit!B:P,4,)</f>
        <v>4264</v>
      </c>
      <c r="W1164">
        <f>2020 - VLOOKUP(L1164, age!$A:$D,4,)</f>
        <v>87</v>
      </c>
      <c r="X1164">
        <f>VLOOKUP(H1164,'air-quality-london-time-of-day'!E:G,3,FALSE)</f>
        <v>19.100000000000001</v>
      </c>
      <c r="Y1164">
        <f>VLOOKUP(I1164,Weather!F:K,2,)</f>
        <v>9.28125</v>
      </c>
      <c r="Z1164">
        <f>VLOOKUP(I1164,Weather!F:K,3,)</f>
        <v>1.3</v>
      </c>
      <c r="AA1164">
        <f>VLOOKUP(I1164,Weather!F:K,4,)</f>
        <v>0.79</v>
      </c>
      <c r="AB1164">
        <f>VLOOKUP(I1164,Weather!F:K,5,)</f>
        <v>1025</v>
      </c>
      <c r="AC1164">
        <f>VLOOKUP(I1164,Weather!F:K,6,)</f>
        <v>0</v>
      </c>
    </row>
    <row r="1165" spans="1:29" x14ac:dyDescent="0.25">
      <c r="A1165" t="s">
        <v>7</v>
      </c>
      <c r="B1165" t="s">
        <v>5</v>
      </c>
      <c r="C1165" s="1">
        <v>42080.484027777777</v>
      </c>
      <c r="D1165" s="3">
        <f t="shared" si="144"/>
        <v>2015</v>
      </c>
      <c r="E1165" s="3">
        <f t="shared" si="147"/>
        <v>3</v>
      </c>
      <c r="F1165" s="3">
        <f t="shared" si="148"/>
        <v>11</v>
      </c>
      <c r="G1165" s="3">
        <f t="shared" si="149"/>
        <v>17</v>
      </c>
      <c r="H1165" s="3" t="str">
        <f t="shared" si="150"/>
        <v>2015311</v>
      </c>
      <c r="I1165" s="3" t="str">
        <f t="shared" si="151"/>
        <v>201531117</v>
      </c>
      <c r="J1165">
        <v>97</v>
      </c>
      <c r="K1165">
        <v>58.2</v>
      </c>
      <c r="L1165" t="str">
        <f>VLOOKUP(C1165,List!$A$2:$C$2089,3,)</f>
        <v>Oakwood</v>
      </c>
      <c r="M1165" t="str">
        <f>VLOOKUP(C1165,List!$A$2:$C$2089,2,)</f>
        <v>Piccadilly</v>
      </c>
      <c r="N1165" t="str">
        <f t="shared" si="145"/>
        <v>Oakwood|Piccadilly</v>
      </c>
      <c r="O1165">
        <f>VLOOKUP(N1165,Depth!$A$2:$F$427,3,)</f>
        <v>88</v>
      </c>
      <c r="P1165">
        <f>VLOOKUP(N1165,Depth!$A$2:$F$427,5,)</f>
        <v>181.8</v>
      </c>
      <c r="Q1165">
        <f>VLOOKUP(N1165,Depth!$A$2:$F$427,6,)</f>
        <v>6.2</v>
      </c>
      <c r="R1165">
        <f>VLOOKUP(L1165,longitude_latitude!C:J,7,)</f>
        <v>-0.12965710899999999</v>
      </c>
      <c r="S1165">
        <f>VLOOKUP(L1165,longitude_latitude!C:J,8,)</f>
        <v>51.646839479999997</v>
      </c>
      <c r="T1165">
        <f t="shared" si="146"/>
        <v>-6.6963798959638625</v>
      </c>
      <c r="U1165">
        <f>VLOOKUP(M1165,LINE!$A$2:$B$13,2,)</f>
        <v>10</v>
      </c>
      <c r="V1165">
        <f>VLOOKUP(L1165,Entry_exit!B:P,4,)</f>
        <v>4264</v>
      </c>
      <c r="W1165">
        <f>2020 - VLOOKUP(L1165, age!$A:$D,4,)</f>
        <v>87</v>
      </c>
      <c r="X1165">
        <f>VLOOKUP(H1165,'air-quality-london-time-of-day'!E:G,3,FALSE)</f>
        <v>19.100000000000001</v>
      </c>
      <c r="Y1165">
        <f>VLOOKUP(I1165,Weather!F:K,2,)</f>
        <v>9.28125</v>
      </c>
      <c r="Z1165">
        <f>VLOOKUP(I1165,Weather!F:K,3,)</f>
        <v>1.3</v>
      </c>
      <c r="AA1165">
        <f>VLOOKUP(I1165,Weather!F:K,4,)</f>
        <v>0.79</v>
      </c>
      <c r="AB1165">
        <f>VLOOKUP(I1165,Weather!F:K,5,)</f>
        <v>1025</v>
      </c>
      <c r="AC1165">
        <f>VLOOKUP(I1165,Weather!F:K,6,)</f>
        <v>0</v>
      </c>
    </row>
    <row r="1166" spans="1:29" x14ac:dyDescent="0.25">
      <c r="A1166" t="s">
        <v>7</v>
      </c>
      <c r="B1166" t="s">
        <v>5</v>
      </c>
      <c r="C1166" s="1">
        <v>42080.484722222223</v>
      </c>
      <c r="D1166" s="3">
        <f t="shared" si="144"/>
        <v>2015</v>
      </c>
      <c r="E1166" s="3">
        <f t="shared" si="147"/>
        <v>3</v>
      </c>
      <c r="F1166" s="3">
        <f t="shared" si="148"/>
        <v>11</v>
      </c>
      <c r="G1166" s="3">
        <f t="shared" si="149"/>
        <v>17</v>
      </c>
      <c r="H1166" s="3" t="str">
        <f t="shared" si="150"/>
        <v>2015311</v>
      </c>
      <c r="I1166" s="3" t="str">
        <f t="shared" si="151"/>
        <v>201531117</v>
      </c>
      <c r="J1166">
        <v>94</v>
      </c>
      <c r="K1166">
        <v>56.4</v>
      </c>
      <c r="L1166" t="str">
        <f>VLOOKUP(C1166,List!$A$2:$C$2089,3,)</f>
        <v>Cockfosters</v>
      </c>
      <c r="M1166" t="str">
        <f>VLOOKUP(C1166,List!$A$2:$C$2089,2,)</f>
        <v>Piccadilly</v>
      </c>
      <c r="N1166" t="str">
        <f t="shared" si="145"/>
        <v>Cockfosters|Piccadilly</v>
      </c>
      <c r="O1166">
        <f>VLOOKUP(N1166,Depth!$A$2:$F$427,3,)</f>
        <v>98</v>
      </c>
      <c r="P1166">
        <f>VLOOKUP(N1166,Depth!$A$2:$F$427,5,)</f>
        <v>194</v>
      </c>
      <c r="Q1166">
        <f>VLOOKUP(N1166,Depth!$A$2:$F$427,6,)</f>
        <v>4</v>
      </c>
      <c r="R1166">
        <f>VLOOKUP(L1166,longitude_latitude!C:J,7,)</f>
        <v>-0.147553187</v>
      </c>
      <c r="S1166">
        <f>VLOOKUP(L1166,longitude_latitude!C:J,8,)</f>
        <v>51.65103526</v>
      </c>
      <c r="T1166">
        <f t="shared" si="146"/>
        <v>-7.6212748644623742</v>
      </c>
      <c r="U1166">
        <f>VLOOKUP(M1166,LINE!$A$2:$B$13,2,)</f>
        <v>10</v>
      </c>
      <c r="V1166">
        <f>VLOOKUP(L1166,Entry_exit!B:P,4,)</f>
        <v>2812</v>
      </c>
      <c r="W1166">
        <f>2020 - VLOOKUP(L1166, age!$A:$D,4,)</f>
        <v>87</v>
      </c>
      <c r="X1166">
        <f>VLOOKUP(H1166,'air-quality-london-time-of-day'!E:G,3,FALSE)</f>
        <v>19.100000000000001</v>
      </c>
      <c r="Y1166">
        <f>VLOOKUP(I1166,Weather!F:K,2,)</f>
        <v>9.28125</v>
      </c>
      <c r="Z1166">
        <f>VLOOKUP(I1166,Weather!F:K,3,)</f>
        <v>1.3</v>
      </c>
      <c r="AA1166">
        <f>VLOOKUP(I1166,Weather!F:K,4,)</f>
        <v>0.79</v>
      </c>
      <c r="AB1166">
        <f>VLOOKUP(I1166,Weather!F:K,5,)</f>
        <v>1025</v>
      </c>
      <c r="AC1166">
        <f>VLOOKUP(I1166,Weather!F:K,6,)</f>
        <v>0</v>
      </c>
    </row>
    <row r="1167" spans="1:29" x14ac:dyDescent="0.25">
      <c r="A1167" t="s">
        <v>7</v>
      </c>
      <c r="B1167" t="s">
        <v>5</v>
      </c>
      <c r="C1167" s="1">
        <v>42080.48541666667</v>
      </c>
      <c r="D1167" s="3">
        <f t="shared" si="144"/>
        <v>2015</v>
      </c>
      <c r="E1167" s="3">
        <f t="shared" si="147"/>
        <v>3</v>
      </c>
      <c r="F1167" s="3">
        <f t="shared" si="148"/>
        <v>11</v>
      </c>
      <c r="G1167" s="3">
        <f t="shared" si="149"/>
        <v>17</v>
      </c>
      <c r="H1167" s="3" t="str">
        <f t="shared" si="150"/>
        <v>2015311</v>
      </c>
      <c r="I1167" s="3" t="str">
        <f t="shared" si="151"/>
        <v>201531117</v>
      </c>
      <c r="J1167">
        <v>91</v>
      </c>
      <c r="K1167">
        <v>54.6</v>
      </c>
      <c r="L1167" t="str">
        <f>VLOOKUP(C1167,List!$A$2:$C$2089,3,)</f>
        <v>Cockfosters</v>
      </c>
      <c r="M1167" t="str">
        <f>VLOOKUP(C1167,List!$A$2:$C$2089,2,)</f>
        <v>Piccadilly</v>
      </c>
      <c r="N1167" t="str">
        <f t="shared" si="145"/>
        <v>Cockfosters|Piccadilly</v>
      </c>
      <c r="O1167">
        <f>VLOOKUP(N1167,Depth!$A$2:$F$427,3,)</f>
        <v>98</v>
      </c>
      <c r="P1167">
        <f>VLOOKUP(N1167,Depth!$A$2:$F$427,5,)</f>
        <v>194</v>
      </c>
      <c r="Q1167">
        <f>VLOOKUP(N1167,Depth!$A$2:$F$427,6,)</f>
        <v>4</v>
      </c>
      <c r="R1167">
        <f>VLOOKUP(L1167,longitude_latitude!C:J,7,)</f>
        <v>-0.147553187</v>
      </c>
      <c r="S1167">
        <f>VLOOKUP(L1167,longitude_latitude!C:J,8,)</f>
        <v>51.65103526</v>
      </c>
      <c r="T1167">
        <f t="shared" si="146"/>
        <v>-7.6212748644623742</v>
      </c>
      <c r="U1167">
        <f>VLOOKUP(M1167,LINE!$A$2:$B$13,2,)</f>
        <v>10</v>
      </c>
      <c r="V1167">
        <f>VLOOKUP(L1167,Entry_exit!B:P,4,)</f>
        <v>2812</v>
      </c>
      <c r="W1167">
        <f>2020 - VLOOKUP(L1167, age!$A:$D,4,)</f>
        <v>87</v>
      </c>
      <c r="X1167">
        <f>VLOOKUP(H1167,'air-quality-london-time-of-day'!E:G,3,FALSE)</f>
        <v>19.100000000000001</v>
      </c>
      <c r="Y1167">
        <f>VLOOKUP(I1167,Weather!F:K,2,)</f>
        <v>9.28125</v>
      </c>
      <c r="Z1167">
        <f>VLOOKUP(I1167,Weather!F:K,3,)</f>
        <v>1.3</v>
      </c>
      <c r="AA1167">
        <f>VLOOKUP(I1167,Weather!F:K,4,)</f>
        <v>0.79</v>
      </c>
      <c r="AB1167">
        <f>VLOOKUP(I1167,Weather!F:K,5,)</f>
        <v>1025</v>
      </c>
      <c r="AC1167">
        <f>VLOOKUP(I1167,Weather!F:K,6,)</f>
        <v>0</v>
      </c>
    </row>
    <row r="1168" spans="1:29" x14ac:dyDescent="0.25">
      <c r="A1168" t="s">
        <v>7</v>
      </c>
      <c r="B1168" t="s">
        <v>5</v>
      </c>
      <c r="C1168" s="1">
        <v>42080.486111111109</v>
      </c>
      <c r="D1168" s="3">
        <f t="shared" si="144"/>
        <v>2015</v>
      </c>
      <c r="E1168" s="3">
        <f t="shared" si="147"/>
        <v>3</v>
      </c>
      <c r="F1168" s="3">
        <f t="shared" si="148"/>
        <v>11</v>
      </c>
      <c r="G1168" s="3">
        <f t="shared" si="149"/>
        <v>17</v>
      </c>
      <c r="H1168" s="3" t="str">
        <f t="shared" si="150"/>
        <v>2015311</v>
      </c>
      <c r="I1168" s="3" t="str">
        <f t="shared" si="151"/>
        <v>201531117</v>
      </c>
      <c r="J1168">
        <v>91</v>
      </c>
      <c r="K1168">
        <v>54.6</v>
      </c>
      <c r="L1168" t="str">
        <f>VLOOKUP(C1168,List!$A$2:$C$2089,3,)</f>
        <v>Cockfosters</v>
      </c>
      <c r="M1168" t="str">
        <f>VLOOKUP(C1168,List!$A$2:$C$2089,2,)</f>
        <v>Piccadilly</v>
      </c>
      <c r="N1168" t="str">
        <f t="shared" si="145"/>
        <v>Cockfosters|Piccadilly</v>
      </c>
      <c r="O1168">
        <f>VLOOKUP(N1168,Depth!$A$2:$F$427,3,)</f>
        <v>98</v>
      </c>
      <c r="P1168">
        <f>VLOOKUP(N1168,Depth!$A$2:$F$427,5,)</f>
        <v>194</v>
      </c>
      <c r="Q1168">
        <f>VLOOKUP(N1168,Depth!$A$2:$F$427,6,)</f>
        <v>4</v>
      </c>
      <c r="R1168">
        <f>VLOOKUP(L1168,longitude_latitude!C:J,7,)</f>
        <v>-0.147553187</v>
      </c>
      <c r="S1168">
        <f>VLOOKUP(L1168,longitude_latitude!C:J,8,)</f>
        <v>51.65103526</v>
      </c>
      <c r="T1168">
        <f t="shared" si="146"/>
        <v>-7.6212748644623742</v>
      </c>
      <c r="U1168">
        <f>VLOOKUP(M1168,LINE!$A$2:$B$13,2,)</f>
        <v>10</v>
      </c>
      <c r="V1168">
        <f>VLOOKUP(L1168,Entry_exit!B:P,4,)</f>
        <v>2812</v>
      </c>
      <c r="W1168">
        <f>2020 - VLOOKUP(L1168, age!$A:$D,4,)</f>
        <v>87</v>
      </c>
      <c r="X1168">
        <f>VLOOKUP(H1168,'air-quality-london-time-of-day'!E:G,3,FALSE)</f>
        <v>19.100000000000001</v>
      </c>
      <c r="Y1168">
        <f>VLOOKUP(I1168,Weather!F:K,2,)</f>
        <v>9.28125</v>
      </c>
      <c r="Z1168">
        <f>VLOOKUP(I1168,Weather!F:K,3,)</f>
        <v>1.3</v>
      </c>
      <c r="AA1168">
        <f>VLOOKUP(I1168,Weather!F:K,4,)</f>
        <v>0.79</v>
      </c>
      <c r="AB1168">
        <f>VLOOKUP(I1168,Weather!F:K,5,)</f>
        <v>1025</v>
      </c>
      <c r="AC1168">
        <f>VLOOKUP(I1168,Weather!F:K,6,)</f>
        <v>0</v>
      </c>
    </row>
    <row r="1169" spans="1:29" x14ac:dyDescent="0.25">
      <c r="A1169" t="s">
        <v>7</v>
      </c>
      <c r="B1169" t="s">
        <v>5</v>
      </c>
      <c r="C1169" s="1">
        <v>42080.486805555556</v>
      </c>
      <c r="D1169" s="3">
        <f t="shared" si="144"/>
        <v>2015</v>
      </c>
      <c r="E1169" s="3">
        <f t="shared" si="147"/>
        <v>3</v>
      </c>
      <c r="F1169" s="3">
        <f t="shared" si="148"/>
        <v>11</v>
      </c>
      <c r="G1169" s="3">
        <f t="shared" si="149"/>
        <v>17</v>
      </c>
      <c r="H1169" s="3" t="str">
        <f t="shared" si="150"/>
        <v>2015311</v>
      </c>
      <c r="I1169" s="3" t="str">
        <f t="shared" si="151"/>
        <v>201531117</v>
      </c>
      <c r="J1169">
        <v>146</v>
      </c>
      <c r="K1169">
        <v>87.6</v>
      </c>
      <c r="L1169" t="str">
        <f>VLOOKUP(C1169,List!$A$2:$C$2089,3,)</f>
        <v>Cockfosters</v>
      </c>
      <c r="M1169" t="str">
        <f>VLOOKUP(C1169,List!$A$2:$C$2089,2,)</f>
        <v>Piccadilly</v>
      </c>
      <c r="N1169" t="str">
        <f t="shared" si="145"/>
        <v>Cockfosters|Piccadilly</v>
      </c>
      <c r="O1169">
        <f>VLOOKUP(N1169,Depth!$A$2:$F$427,3,)</f>
        <v>98</v>
      </c>
      <c r="P1169">
        <f>VLOOKUP(N1169,Depth!$A$2:$F$427,5,)</f>
        <v>194</v>
      </c>
      <c r="Q1169">
        <f>VLOOKUP(N1169,Depth!$A$2:$F$427,6,)</f>
        <v>4</v>
      </c>
      <c r="R1169">
        <f>VLOOKUP(L1169,longitude_latitude!C:J,7,)</f>
        <v>-0.147553187</v>
      </c>
      <c r="S1169">
        <f>VLOOKUP(L1169,longitude_latitude!C:J,8,)</f>
        <v>51.65103526</v>
      </c>
      <c r="T1169">
        <f t="shared" si="146"/>
        <v>-7.6212748644623742</v>
      </c>
      <c r="U1169">
        <f>VLOOKUP(M1169,LINE!$A$2:$B$13,2,)</f>
        <v>10</v>
      </c>
      <c r="V1169">
        <f>VLOOKUP(L1169,Entry_exit!B:P,4,)</f>
        <v>2812</v>
      </c>
      <c r="W1169">
        <f>2020 - VLOOKUP(L1169, age!$A:$D,4,)</f>
        <v>87</v>
      </c>
      <c r="X1169">
        <f>VLOOKUP(H1169,'air-quality-london-time-of-day'!E:G,3,FALSE)</f>
        <v>19.100000000000001</v>
      </c>
      <c r="Y1169">
        <f>VLOOKUP(I1169,Weather!F:K,2,)</f>
        <v>9.28125</v>
      </c>
      <c r="Z1169">
        <f>VLOOKUP(I1169,Weather!F:K,3,)</f>
        <v>1.3</v>
      </c>
      <c r="AA1169">
        <f>VLOOKUP(I1169,Weather!F:K,4,)</f>
        <v>0.79</v>
      </c>
      <c r="AB1169">
        <f>VLOOKUP(I1169,Weather!F:K,5,)</f>
        <v>1025</v>
      </c>
      <c r="AC1169">
        <f>VLOOKUP(I1169,Weather!F:K,6,)</f>
        <v>0</v>
      </c>
    </row>
    <row r="1170" spans="1:29" x14ac:dyDescent="0.25">
      <c r="A1170" t="s">
        <v>7</v>
      </c>
      <c r="B1170" t="s">
        <v>5</v>
      </c>
      <c r="C1170" s="1">
        <v>42080.487500000003</v>
      </c>
      <c r="D1170" s="3">
        <f t="shared" si="144"/>
        <v>2015</v>
      </c>
      <c r="E1170" s="3">
        <f t="shared" si="147"/>
        <v>3</v>
      </c>
      <c r="F1170" s="3">
        <f t="shared" si="148"/>
        <v>11</v>
      </c>
      <c r="G1170" s="3">
        <f t="shared" si="149"/>
        <v>17</v>
      </c>
      <c r="H1170" s="3" t="str">
        <f t="shared" si="150"/>
        <v>2015311</v>
      </c>
      <c r="I1170" s="3" t="str">
        <f t="shared" si="151"/>
        <v>201531117</v>
      </c>
      <c r="J1170">
        <v>96</v>
      </c>
      <c r="K1170">
        <v>57.6</v>
      </c>
      <c r="L1170" t="str">
        <f>VLOOKUP(C1170,List!$A$2:$C$2089,3,)</f>
        <v>Cockfosters</v>
      </c>
      <c r="M1170" t="str">
        <f>VLOOKUP(C1170,List!$A$2:$C$2089,2,)</f>
        <v>Piccadilly</v>
      </c>
      <c r="N1170" t="str">
        <f t="shared" si="145"/>
        <v>Cockfosters|Piccadilly</v>
      </c>
      <c r="O1170">
        <f>VLOOKUP(N1170,Depth!$A$2:$F$427,3,)</f>
        <v>98</v>
      </c>
      <c r="P1170">
        <f>VLOOKUP(N1170,Depth!$A$2:$F$427,5,)</f>
        <v>194</v>
      </c>
      <c r="Q1170">
        <f>VLOOKUP(N1170,Depth!$A$2:$F$427,6,)</f>
        <v>4</v>
      </c>
      <c r="R1170">
        <f>VLOOKUP(L1170,longitude_latitude!C:J,7,)</f>
        <v>-0.147553187</v>
      </c>
      <c r="S1170">
        <f>VLOOKUP(L1170,longitude_latitude!C:J,8,)</f>
        <v>51.65103526</v>
      </c>
      <c r="T1170">
        <f t="shared" si="146"/>
        <v>-7.6212748644623742</v>
      </c>
      <c r="U1170">
        <f>VLOOKUP(M1170,LINE!$A$2:$B$13,2,)</f>
        <v>10</v>
      </c>
      <c r="V1170">
        <f>VLOOKUP(L1170,Entry_exit!B:P,4,)</f>
        <v>2812</v>
      </c>
      <c r="W1170">
        <f>2020 - VLOOKUP(L1170, age!$A:$D,4,)</f>
        <v>87</v>
      </c>
      <c r="X1170">
        <f>VLOOKUP(H1170,'air-quality-london-time-of-day'!E:G,3,FALSE)</f>
        <v>19.100000000000001</v>
      </c>
      <c r="Y1170">
        <f>VLOOKUP(I1170,Weather!F:K,2,)</f>
        <v>9.28125</v>
      </c>
      <c r="Z1170">
        <f>VLOOKUP(I1170,Weather!F:K,3,)</f>
        <v>1.3</v>
      </c>
      <c r="AA1170">
        <f>VLOOKUP(I1170,Weather!F:K,4,)</f>
        <v>0.79</v>
      </c>
      <c r="AB1170">
        <f>VLOOKUP(I1170,Weather!F:K,5,)</f>
        <v>1025</v>
      </c>
      <c r="AC1170">
        <f>VLOOKUP(I1170,Weather!F:K,6,)</f>
        <v>0</v>
      </c>
    </row>
    <row r="1171" spans="1:29" x14ac:dyDescent="0.25">
      <c r="A1171" t="s">
        <v>7</v>
      </c>
      <c r="B1171" t="s">
        <v>5</v>
      </c>
      <c r="C1171" s="1">
        <v>42080.488194444442</v>
      </c>
      <c r="D1171" s="3">
        <f t="shared" si="144"/>
        <v>2015</v>
      </c>
      <c r="E1171" s="3">
        <f t="shared" si="147"/>
        <v>3</v>
      </c>
      <c r="F1171" s="3">
        <f t="shared" si="148"/>
        <v>11</v>
      </c>
      <c r="G1171" s="3">
        <f t="shared" si="149"/>
        <v>17</v>
      </c>
      <c r="H1171" s="3" t="str">
        <f t="shared" si="150"/>
        <v>2015311</v>
      </c>
      <c r="I1171" s="3" t="str">
        <f t="shared" si="151"/>
        <v>201531117</v>
      </c>
      <c r="J1171">
        <v>89</v>
      </c>
      <c r="K1171">
        <v>53.4</v>
      </c>
      <c r="L1171" t="str">
        <f>VLOOKUP(C1171,List!$A$2:$C$2089,3,)</f>
        <v>Cockfosters</v>
      </c>
      <c r="M1171" t="str">
        <f>VLOOKUP(C1171,List!$A$2:$C$2089,2,)</f>
        <v>Piccadilly</v>
      </c>
      <c r="N1171" t="str">
        <f t="shared" si="145"/>
        <v>Cockfosters|Piccadilly</v>
      </c>
      <c r="O1171">
        <f>VLOOKUP(N1171,Depth!$A$2:$F$427,3,)</f>
        <v>98</v>
      </c>
      <c r="P1171">
        <f>VLOOKUP(N1171,Depth!$A$2:$F$427,5,)</f>
        <v>194</v>
      </c>
      <c r="Q1171">
        <f>VLOOKUP(N1171,Depth!$A$2:$F$427,6,)</f>
        <v>4</v>
      </c>
      <c r="R1171">
        <f>VLOOKUP(L1171,longitude_latitude!C:J,7,)</f>
        <v>-0.147553187</v>
      </c>
      <c r="S1171">
        <f>VLOOKUP(L1171,longitude_latitude!C:J,8,)</f>
        <v>51.65103526</v>
      </c>
      <c r="T1171">
        <f t="shared" si="146"/>
        <v>-7.6212748644623742</v>
      </c>
      <c r="U1171">
        <f>VLOOKUP(M1171,LINE!$A$2:$B$13,2,)</f>
        <v>10</v>
      </c>
      <c r="V1171">
        <f>VLOOKUP(L1171,Entry_exit!B:P,4,)</f>
        <v>2812</v>
      </c>
      <c r="W1171">
        <f>2020 - VLOOKUP(L1171, age!$A:$D,4,)</f>
        <v>87</v>
      </c>
      <c r="X1171">
        <f>VLOOKUP(H1171,'air-quality-london-time-of-day'!E:G,3,FALSE)</f>
        <v>19.100000000000001</v>
      </c>
      <c r="Y1171">
        <f>VLOOKUP(I1171,Weather!F:K,2,)</f>
        <v>9.28125</v>
      </c>
      <c r="Z1171">
        <f>VLOOKUP(I1171,Weather!F:K,3,)</f>
        <v>1.3</v>
      </c>
      <c r="AA1171">
        <f>VLOOKUP(I1171,Weather!F:K,4,)</f>
        <v>0.79</v>
      </c>
      <c r="AB1171">
        <f>VLOOKUP(I1171,Weather!F:K,5,)</f>
        <v>1025</v>
      </c>
      <c r="AC1171">
        <f>VLOOKUP(I1171,Weather!F:K,6,)</f>
        <v>0</v>
      </c>
    </row>
    <row r="1172" spans="1:29" x14ac:dyDescent="0.25">
      <c r="A1172" t="s">
        <v>7</v>
      </c>
      <c r="B1172" t="s">
        <v>5</v>
      </c>
      <c r="C1172" s="1">
        <v>42080.488888888889</v>
      </c>
      <c r="D1172" s="3">
        <f t="shared" si="144"/>
        <v>2015</v>
      </c>
      <c r="E1172" s="3">
        <f t="shared" si="147"/>
        <v>3</v>
      </c>
      <c r="F1172" s="3">
        <f t="shared" si="148"/>
        <v>11</v>
      </c>
      <c r="G1172" s="3">
        <f t="shared" si="149"/>
        <v>17</v>
      </c>
      <c r="H1172" s="3" t="str">
        <f t="shared" si="150"/>
        <v>2015311</v>
      </c>
      <c r="I1172" s="3" t="str">
        <f t="shared" si="151"/>
        <v>201531117</v>
      </c>
      <c r="J1172">
        <v>92</v>
      </c>
      <c r="K1172">
        <v>55.2</v>
      </c>
      <c r="L1172" t="str">
        <f>VLOOKUP(C1172,List!$A$2:$C$2089,3,)</f>
        <v>Cockfosters</v>
      </c>
      <c r="M1172" t="str">
        <f>VLOOKUP(C1172,List!$A$2:$C$2089,2,)</f>
        <v>Piccadilly</v>
      </c>
      <c r="N1172" t="str">
        <f t="shared" si="145"/>
        <v>Cockfosters|Piccadilly</v>
      </c>
      <c r="O1172">
        <f>VLOOKUP(N1172,Depth!$A$2:$F$427,3,)</f>
        <v>98</v>
      </c>
      <c r="P1172">
        <f>VLOOKUP(N1172,Depth!$A$2:$F$427,5,)</f>
        <v>194</v>
      </c>
      <c r="Q1172">
        <f>VLOOKUP(N1172,Depth!$A$2:$F$427,6,)</f>
        <v>4</v>
      </c>
      <c r="R1172">
        <f>VLOOKUP(L1172,longitude_latitude!C:J,7,)</f>
        <v>-0.147553187</v>
      </c>
      <c r="S1172">
        <f>VLOOKUP(L1172,longitude_latitude!C:J,8,)</f>
        <v>51.65103526</v>
      </c>
      <c r="T1172">
        <f t="shared" si="146"/>
        <v>-7.6212748644623742</v>
      </c>
      <c r="U1172">
        <f>VLOOKUP(M1172,LINE!$A$2:$B$13,2,)</f>
        <v>10</v>
      </c>
      <c r="V1172">
        <f>VLOOKUP(L1172,Entry_exit!B:P,4,)</f>
        <v>2812</v>
      </c>
      <c r="W1172">
        <f>2020 - VLOOKUP(L1172, age!$A:$D,4,)</f>
        <v>87</v>
      </c>
      <c r="X1172">
        <f>VLOOKUP(H1172,'air-quality-london-time-of-day'!E:G,3,FALSE)</f>
        <v>19.100000000000001</v>
      </c>
      <c r="Y1172">
        <f>VLOOKUP(I1172,Weather!F:K,2,)</f>
        <v>9.28125</v>
      </c>
      <c r="Z1172">
        <f>VLOOKUP(I1172,Weather!F:K,3,)</f>
        <v>1.3</v>
      </c>
      <c r="AA1172">
        <f>VLOOKUP(I1172,Weather!F:K,4,)</f>
        <v>0.79</v>
      </c>
      <c r="AB1172">
        <f>VLOOKUP(I1172,Weather!F:K,5,)</f>
        <v>1025</v>
      </c>
      <c r="AC1172">
        <f>VLOOKUP(I1172,Weather!F:K,6,)</f>
        <v>0</v>
      </c>
    </row>
    <row r="1173" spans="1:29" x14ac:dyDescent="0.25">
      <c r="A1173" t="s">
        <v>7</v>
      </c>
      <c r="B1173" t="s">
        <v>5</v>
      </c>
      <c r="C1173" s="1">
        <v>42080.489583333336</v>
      </c>
      <c r="D1173" s="3">
        <f t="shared" si="144"/>
        <v>2015</v>
      </c>
      <c r="E1173" s="3">
        <f t="shared" si="147"/>
        <v>3</v>
      </c>
      <c r="F1173" s="3">
        <f t="shared" si="148"/>
        <v>11</v>
      </c>
      <c r="G1173" s="3">
        <f t="shared" si="149"/>
        <v>17</v>
      </c>
      <c r="H1173" s="3" t="str">
        <f t="shared" si="150"/>
        <v>2015311</v>
      </c>
      <c r="I1173" s="3" t="str">
        <f t="shared" si="151"/>
        <v>201531117</v>
      </c>
      <c r="J1173">
        <v>95</v>
      </c>
      <c r="K1173">
        <v>57</v>
      </c>
      <c r="L1173" t="str">
        <f>VLOOKUP(C1173,List!$A$2:$C$2089,3,)</f>
        <v>Cockfosters</v>
      </c>
      <c r="M1173" t="str">
        <f>VLOOKUP(C1173,List!$A$2:$C$2089,2,)</f>
        <v>Piccadilly</v>
      </c>
      <c r="N1173" t="str">
        <f t="shared" si="145"/>
        <v>Cockfosters|Piccadilly</v>
      </c>
      <c r="O1173">
        <f>VLOOKUP(N1173,Depth!$A$2:$F$427,3,)</f>
        <v>98</v>
      </c>
      <c r="P1173">
        <f>VLOOKUP(N1173,Depth!$A$2:$F$427,5,)</f>
        <v>194</v>
      </c>
      <c r="Q1173">
        <f>VLOOKUP(N1173,Depth!$A$2:$F$427,6,)</f>
        <v>4</v>
      </c>
      <c r="R1173">
        <f>VLOOKUP(L1173,longitude_latitude!C:J,7,)</f>
        <v>-0.147553187</v>
      </c>
      <c r="S1173">
        <f>VLOOKUP(L1173,longitude_latitude!C:J,8,)</f>
        <v>51.65103526</v>
      </c>
      <c r="T1173">
        <f t="shared" si="146"/>
        <v>-7.6212748644623742</v>
      </c>
      <c r="U1173">
        <f>VLOOKUP(M1173,LINE!$A$2:$B$13,2,)</f>
        <v>10</v>
      </c>
      <c r="V1173">
        <f>VLOOKUP(L1173,Entry_exit!B:P,4,)</f>
        <v>2812</v>
      </c>
      <c r="W1173">
        <f>2020 - VLOOKUP(L1173, age!$A:$D,4,)</f>
        <v>87</v>
      </c>
      <c r="X1173">
        <f>VLOOKUP(H1173,'air-quality-london-time-of-day'!E:G,3,FALSE)</f>
        <v>19.100000000000001</v>
      </c>
      <c r="Y1173">
        <f>VLOOKUP(I1173,Weather!F:K,2,)</f>
        <v>9.28125</v>
      </c>
      <c r="Z1173">
        <f>VLOOKUP(I1173,Weather!F:K,3,)</f>
        <v>1.3</v>
      </c>
      <c r="AA1173">
        <f>VLOOKUP(I1173,Weather!F:K,4,)</f>
        <v>0.79</v>
      </c>
      <c r="AB1173">
        <f>VLOOKUP(I1173,Weather!F:K,5,)</f>
        <v>1025</v>
      </c>
      <c r="AC1173">
        <f>VLOOKUP(I1173,Weather!F:K,6,)</f>
        <v>0</v>
      </c>
    </row>
    <row r="1174" spans="1:29" x14ac:dyDescent="0.25">
      <c r="A1174" t="s">
        <v>7</v>
      </c>
      <c r="B1174" t="s">
        <v>5</v>
      </c>
      <c r="C1174" s="1">
        <v>42080.490277777775</v>
      </c>
      <c r="D1174" s="3">
        <f t="shared" si="144"/>
        <v>2015</v>
      </c>
      <c r="E1174" s="3">
        <f t="shared" si="147"/>
        <v>3</v>
      </c>
      <c r="F1174" s="3">
        <f t="shared" si="148"/>
        <v>11</v>
      </c>
      <c r="G1174" s="3">
        <f t="shared" si="149"/>
        <v>17</v>
      </c>
      <c r="H1174" s="3" t="str">
        <f t="shared" si="150"/>
        <v>2015311</v>
      </c>
      <c r="I1174" s="3" t="str">
        <f t="shared" si="151"/>
        <v>201531117</v>
      </c>
      <c r="J1174">
        <v>108</v>
      </c>
      <c r="K1174">
        <v>64.8</v>
      </c>
      <c r="L1174" t="str">
        <f>VLOOKUP(C1174,List!$A$2:$C$2089,3,)</f>
        <v>Cockfosters</v>
      </c>
      <c r="M1174" t="str">
        <f>VLOOKUP(C1174,List!$A$2:$C$2089,2,)</f>
        <v>Piccadilly</v>
      </c>
      <c r="N1174" t="str">
        <f t="shared" si="145"/>
        <v>Cockfosters|Piccadilly</v>
      </c>
      <c r="O1174">
        <f>VLOOKUP(N1174,Depth!$A$2:$F$427,3,)</f>
        <v>98</v>
      </c>
      <c r="P1174">
        <f>VLOOKUP(N1174,Depth!$A$2:$F$427,5,)</f>
        <v>194</v>
      </c>
      <c r="Q1174">
        <f>VLOOKUP(N1174,Depth!$A$2:$F$427,6,)</f>
        <v>4</v>
      </c>
      <c r="R1174">
        <f>VLOOKUP(L1174,longitude_latitude!C:J,7,)</f>
        <v>-0.147553187</v>
      </c>
      <c r="S1174">
        <f>VLOOKUP(L1174,longitude_latitude!C:J,8,)</f>
        <v>51.65103526</v>
      </c>
      <c r="T1174">
        <f t="shared" si="146"/>
        <v>-7.6212748644623742</v>
      </c>
      <c r="U1174">
        <f>VLOOKUP(M1174,LINE!$A$2:$B$13,2,)</f>
        <v>10</v>
      </c>
      <c r="V1174">
        <f>VLOOKUP(L1174,Entry_exit!B:P,4,)</f>
        <v>2812</v>
      </c>
      <c r="W1174">
        <f>2020 - VLOOKUP(L1174, age!$A:$D,4,)</f>
        <v>87</v>
      </c>
      <c r="X1174">
        <f>VLOOKUP(H1174,'air-quality-london-time-of-day'!E:G,3,FALSE)</f>
        <v>19.100000000000001</v>
      </c>
      <c r="Y1174">
        <f>VLOOKUP(I1174,Weather!F:K,2,)</f>
        <v>9.28125</v>
      </c>
      <c r="Z1174">
        <f>VLOOKUP(I1174,Weather!F:K,3,)</f>
        <v>1.3</v>
      </c>
      <c r="AA1174">
        <f>VLOOKUP(I1174,Weather!F:K,4,)</f>
        <v>0.79</v>
      </c>
      <c r="AB1174">
        <f>VLOOKUP(I1174,Weather!F:K,5,)</f>
        <v>1025</v>
      </c>
      <c r="AC1174">
        <f>VLOOKUP(I1174,Weather!F:K,6,)</f>
        <v>0</v>
      </c>
    </row>
    <row r="1175" spans="1:29" x14ac:dyDescent="0.25">
      <c r="A1175" t="s">
        <v>7</v>
      </c>
      <c r="B1175" t="s">
        <v>5</v>
      </c>
      <c r="C1175" s="1">
        <v>42080.490972222222</v>
      </c>
      <c r="D1175" s="3">
        <f t="shared" si="144"/>
        <v>2015</v>
      </c>
      <c r="E1175" s="3">
        <f t="shared" si="147"/>
        <v>3</v>
      </c>
      <c r="F1175" s="3">
        <f t="shared" si="148"/>
        <v>11</v>
      </c>
      <c r="G1175" s="3">
        <f t="shared" si="149"/>
        <v>17</v>
      </c>
      <c r="H1175" s="3" t="str">
        <f t="shared" si="150"/>
        <v>2015311</v>
      </c>
      <c r="I1175" s="3" t="str">
        <f t="shared" si="151"/>
        <v>201531117</v>
      </c>
      <c r="J1175">
        <v>83</v>
      </c>
      <c r="K1175">
        <v>49.8</v>
      </c>
      <c r="L1175" t="str">
        <f>VLOOKUP(C1175,List!$A$2:$C$2089,3,)</f>
        <v>Cockfosters</v>
      </c>
      <c r="M1175" t="str">
        <f>VLOOKUP(C1175,List!$A$2:$C$2089,2,)</f>
        <v>Piccadilly</v>
      </c>
      <c r="N1175" t="str">
        <f t="shared" si="145"/>
        <v>Cockfosters|Piccadilly</v>
      </c>
      <c r="O1175">
        <f>VLOOKUP(N1175,Depth!$A$2:$F$427,3,)</f>
        <v>98</v>
      </c>
      <c r="P1175">
        <f>VLOOKUP(N1175,Depth!$A$2:$F$427,5,)</f>
        <v>194</v>
      </c>
      <c r="Q1175">
        <f>VLOOKUP(N1175,Depth!$A$2:$F$427,6,)</f>
        <v>4</v>
      </c>
      <c r="R1175">
        <f>VLOOKUP(L1175,longitude_latitude!C:J,7,)</f>
        <v>-0.147553187</v>
      </c>
      <c r="S1175">
        <f>VLOOKUP(L1175,longitude_latitude!C:J,8,)</f>
        <v>51.65103526</v>
      </c>
      <c r="T1175">
        <f t="shared" si="146"/>
        <v>-7.6212748644623742</v>
      </c>
      <c r="U1175">
        <f>VLOOKUP(M1175,LINE!$A$2:$B$13,2,)</f>
        <v>10</v>
      </c>
      <c r="V1175">
        <f>VLOOKUP(L1175,Entry_exit!B:P,4,)</f>
        <v>2812</v>
      </c>
      <c r="W1175">
        <f>2020 - VLOOKUP(L1175, age!$A:$D,4,)</f>
        <v>87</v>
      </c>
      <c r="X1175">
        <f>VLOOKUP(H1175,'air-quality-london-time-of-day'!E:G,3,FALSE)</f>
        <v>19.100000000000001</v>
      </c>
      <c r="Y1175">
        <f>VLOOKUP(I1175,Weather!F:K,2,)</f>
        <v>9.28125</v>
      </c>
      <c r="Z1175">
        <f>VLOOKUP(I1175,Weather!F:K,3,)</f>
        <v>1.3</v>
      </c>
      <c r="AA1175">
        <f>VLOOKUP(I1175,Weather!F:K,4,)</f>
        <v>0.79</v>
      </c>
      <c r="AB1175">
        <f>VLOOKUP(I1175,Weather!F:K,5,)</f>
        <v>1025</v>
      </c>
      <c r="AC1175">
        <f>VLOOKUP(I1175,Weather!F:K,6,)</f>
        <v>0</v>
      </c>
    </row>
    <row r="1176" spans="1:29" x14ac:dyDescent="0.25">
      <c r="A1176" t="s">
        <v>7</v>
      </c>
      <c r="B1176" t="s">
        <v>5</v>
      </c>
      <c r="C1176" s="1">
        <v>42080.491666666669</v>
      </c>
      <c r="D1176" s="3">
        <f t="shared" si="144"/>
        <v>2015</v>
      </c>
      <c r="E1176" s="3">
        <f t="shared" si="147"/>
        <v>3</v>
      </c>
      <c r="F1176" s="3">
        <f t="shared" si="148"/>
        <v>11</v>
      </c>
      <c r="G1176" s="3">
        <f t="shared" si="149"/>
        <v>17</v>
      </c>
      <c r="H1176" s="3" t="str">
        <f t="shared" si="150"/>
        <v>2015311</v>
      </c>
      <c r="I1176" s="3" t="str">
        <f t="shared" si="151"/>
        <v>201531117</v>
      </c>
      <c r="J1176">
        <v>102</v>
      </c>
      <c r="K1176">
        <v>61.2</v>
      </c>
      <c r="L1176" t="str">
        <f>VLOOKUP(C1176,List!$A$2:$C$2089,3,)</f>
        <v>Oakwood</v>
      </c>
      <c r="M1176" t="str">
        <f>VLOOKUP(C1176,List!$A$2:$C$2089,2,)</f>
        <v>Piccadilly</v>
      </c>
      <c r="N1176" t="str">
        <f t="shared" si="145"/>
        <v>Oakwood|Piccadilly</v>
      </c>
      <c r="O1176">
        <f>VLOOKUP(N1176,Depth!$A$2:$F$427,3,)</f>
        <v>88</v>
      </c>
      <c r="P1176">
        <f>VLOOKUP(N1176,Depth!$A$2:$F$427,5,)</f>
        <v>181.8</v>
      </c>
      <c r="Q1176">
        <f>VLOOKUP(N1176,Depth!$A$2:$F$427,6,)</f>
        <v>6.2</v>
      </c>
      <c r="R1176">
        <f>VLOOKUP(L1176,longitude_latitude!C:J,7,)</f>
        <v>-0.12965710899999999</v>
      </c>
      <c r="S1176">
        <f>VLOOKUP(L1176,longitude_latitude!C:J,8,)</f>
        <v>51.646839479999997</v>
      </c>
      <c r="T1176">
        <f t="shared" si="146"/>
        <v>-6.6963798959638625</v>
      </c>
      <c r="U1176">
        <f>VLOOKUP(M1176,LINE!$A$2:$B$13,2,)</f>
        <v>10</v>
      </c>
      <c r="V1176">
        <f>VLOOKUP(L1176,Entry_exit!B:P,4,)</f>
        <v>4264</v>
      </c>
      <c r="W1176">
        <f>2020 - VLOOKUP(L1176, age!$A:$D,4,)</f>
        <v>87</v>
      </c>
      <c r="X1176">
        <f>VLOOKUP(H1176,'air-quality-london-time-of-day'!E:G,3,FALSE)</f>
        <v>19.100000000000001</v>
      </c>
      <c r="Y1176">
        <f>VLOOKUP(I1176,Weather!F:K,2,)</f>
        <v>9.28125</v>
      </c>
      <c r="Z1176">
        <f>VLOOKUP(I1176,Weather!F:K,3,)</f>
        <v>1.3</v>
      </c>
      <c r="AA1176">
        <f>VLOOKUP(I1176,Weather!F:K,4,)</f>
        <v>0.79</v>
      </c>
      <c r="AB1176">
        <f>VLOOKUP(I1176,Weather!F:K,5,)</f>
        <v>1025</v>
      </c>
      <c r="AC1176">
        <f>VLOOKUP(I1176,Weather!F:K,6,)</f>
        <v>0</v>
      </c>
    </row>
    <row r="1177" spans="1:29" x14ac:dyDescent="0.25">
      <c r="A1177" t="s">
        <v>7</v>
      </c>
      <c r="B1177" t="s">
        <v>5</v>
      </c>
      <c r="C1177" s="1">
        <v>42080.492361111108</v>
      </c>
      <c r="D1177" s="3">
        <f t="shared" si="144"/>
        <v>2015</v>
      </c>
      <c r="E1177" s="3">
        <f t="shared" si="147"/>
        <v>3</v>
      </c>
      <c r="F1177" s="3">
        <f t="shared" si="148"/>
        <v>11</v>
      </c>
      <c r="G1177" s="3">
        <f t="shared" si="149"/>
        <v>17</v>
      </c>
      <c r="H1177" s="3" t="str">
        <f t="shared" si="150"/>
        <v>2015311</v>
      </c>
      <c r="I1177" s="3" t="str">
        <f t="shared" si="151"/>
        <v>201531117</v>
      </c>
      <c r="J1177">
        <v>106</v>
      </c>
      <c r="K1177">
        <v>63.6</v>
      </c>
      <c r="L1177" t="str">
        <f>VLOOKUP(C1177,List!$A$2:$C$2089,3,)</f>
        <v>Oakwood</v>
      </c>
      <c r="M1177" t="str">
        <f>VLOOKUP(C1177,List!$A$2:$C$2089,2,)</f>
        <v>Piccadilly</v>
      </c>
      <c r="N1177" t="str">
        <f t="shared" si="145"/>
        <v>Oakwood|Piccadilly</v>
      </c>
      <c r="O1177">
        <f>VLOOKUP(N1177,Depth!$A$2:$F$427,3,)</f>
        <v>88</v>
      </c>
      <c r="P1177">
        <f>VLOOKUP(N1177,Depth!$A$2:$F$427,5,)</f>
        <v>181.8</v>
      </c>
      <c r="Q1177">
        <f>VLOOKUP(N1177,Depth!$A$2:$F$427,6,)</f>
        <v>6.2</v>
      </c>
      <c r="R1177">
        <f>VLOOKUP(L1177,longitude_latitude!C:J,7,)</f>
        <v>-0.12965710899999999</v>
      </c>
      <c r="S1177">
        <f>VLOOKUP(L1177,longitude_latitude!C:J,8,)</f>
        <v>51.646839479999997</v>
      </c>
      <c r="T1177">
        <f t="shared" si="146"/>
        <v>-6.6963798959638625</v>
      </c>
      <c r="U1177">
        <f>VLOOKUP(M1177,LINE!$A$2:$B$13,2,)</f>
        <v>10</v>
      </c>
      <c r="V1177">
        <f>VLOOKUP(L1177,Entry_exit!B:P,4,)</f>
        <v>4264</v>
      </c>
      <c r="W1177">
        <f>2020 - VLOOKUP(L1177, age!$A:$D,4,)</f>
        <v>87</v>
      </c>
      <c r="X1177">
        <f>VLOOKUP(H1177,'air-quality-london-time-of-day'!E:G,3,FALSE)</f>
        <v>19.100000000000001</v>
      </c>
      <c r="Y1177">
        <f>VLOOKUP(I1177,Weather!F:K,2,)</f>
        <v>9.28125</v>
      </c>
      <c r="Z1177">
        <f>VLOOKUP(I1177,Weather!F:K,3,)</f>
        <v>1.3</v>
      </c>
      <c r="AA1177">
        <f>VLOOKUP(I1177,Weather!F:K,4,)</f>
        <v>0.79</v>
      </c>
      <c r="AB1177">
        <f>VLOOKUP(I1177,Weather!F:K,5,)</f>
        <v>1025</v>
      </c>
      <c r="AC1177">
        <f>VLOOKUP(I1177,Weather!F:K,6,)</f>
        <v>0</v>
      </c>
    </row>
    <row r="1178" spans="1:29" x14ac:dyDescent="0.25">
      <c r="A1178" t="s">
        <v>7</v>
      </c>
      <c r="B1178" t="s">
        <v>5</v>
      </c>
      <c r="C1178" s="1">
        <v>42080.493055555555</v>
      </c>
      <c r="D1178" s="3">
        <f t="shared" si="144"/>
        <v>2015</v>
      </c>
      <c r="E1178" s="3">
        <f t="shared" si="147"/>
        <v>3</v>
      </c>
      <c r="F1178" s="3">
        <f t="shared" si="148"/>
        <v>11</v>
      </c>
      <c r="G1178" s="3">
        <f t="shared" si="149"/>
        <v>17</v>
      </c>
      <c r="H1178" s="3" t="str">
        <f t="shared" si="150"/>
        <v>2015311</v>
      </c>
      <c r="I1178" s="3" t="str">
        <f t="shared" si="151"/>
        <v>201531117</v>
      </c>
      <c r="J1178">
        <v>97</v>
      </c>
      <c r="K1178">
        <v>58.2</v>
      </c>
      <c r="L1178" t="str">
        <f>VLOOKUP(C1178,List!$A$2:$C$2089,3,)</f>
        <v>Oakwood</v>
      </c>
      <c r="M1178" t="str">
        <f>VLOOKUP(C1178,List!$A$2:$C$2089,2,)</f>
        <v>Piccadilly</v>
      </c>
      <c r="N1178" t="str">
        <f t="shared" si="145"/>
        <v>Oakwood|Piccadilly</v>
      </c>
      <c r="O1178">
        <f>VLOOKUP(N1178,Depth!$A$2:$F$427,3,)</f>
        <v>88</v>
      </c>
      <c r="P1178">
        <f>VLOOKUP(N1178,Depth!$A$2:$F$427,5,)</f>
        <v>181.8</v>
      </c>
      <c r="Q1178">
        <f>VLOOKUP(N1178,Depth!$A$2:$F$427,6,)</f>
        <v>6.2</v>
      </c>
      <c r="R1178">
        <f>VLOOKUP(L1178,longitude_latitude!C:J,7,)</f>
        <v>-0.12965710899999999</v>
      </c>
      <c r="S1178">
        <f>VLOOKUP(L1178,longitude_latitude!C:J,8,)</f>
        <v>51.646839479999997</v>
      </c>
      <c r="T1178">
        <f t="shared" si="146"/>
        <v>-6.6963798959638625</v>
      </c>
      <c r="U1178">
        <f>VLOOKUP(M1178,LINE!$A$2:$B$13,2,)</f>
        <v>10</v>
      </c>
      <c r="V1178">
        <f>VLOOKUP(L1178,Entry_exit!B:P,4,)</f>
        <v>4264</v>
      </c>
      <c r="W1178">
        <f>2020 - VLOOKUP(L1178, age!$A:$D,4,)</f>
        <v>87</v>
      </c>
      <c r="X1178">
        <f>VLOOKUP(H1178,'air-quality-london-time-of-day'!E:G,3,FALSE)</f>
        <v>19.100000000000001</v>
      </c>
      <c r="Y1178">
        <f>VLOOKUP(I1178,Weather!F:K,2,)</f>
        <v>9.28125</v>
      </c>
      <c r="Z1178">
        <f>VLOOKUP(I1178,Weather!F:K,3,)</f>
        <v>1.3</v>
      </c>
      <c r="AA1178">
        <f>VLOOKUP(I1178,Weather!F:K,4,)</f>
        <v>0.79</v>
      </c>
      <c r="AB1178">
        <f>VLOOKUP(I1178,Weather!F:K,5,)</f>
        <v>1025</v>
      </c>
      <c r="AC1178">
        <f>VLOOKUP(I1178,Weather!F:K,6,)</f>
        <v>0</v>
      </c>
    </row>
    <row r="1179" spans="1:29" x14ac:dyDescent="0.25">
      <c r="A1179" t="s">
        <v>7</v>
      </c>
      <c r="B1179" t="s">
        <v>5</v>
      </c>
      <c r="C1179" s="1">
        <v>42080.493750000001</v>
      </c>
      <c r="D1179" s="3">
        <f t="shared" si="144"/>
        <v>2015</v>
      </c>
      <c r="E1179" s="3">
        <f t="shared" si="147"/>
        <v>3</v>
      </c>
      <c r="F1179" s="3">
        <f t="shared" si="148"/>
        <v>11</v>
      </c>
      <c r="G1179" s="3">
        <f t="shared" si="149"/>
        <v>17</v>
      </c>
      <c r="H1179" s="3" t="str">
        <f t="shared" si="150"/>
        <v>2015311</v>
      </c>
      <c r="I1179" s="3" t="str">
        <f t="shared" si="151"/>
        <v>201531117</v>
      </c>
      <c r="J1179">
        <v>118</v>
      </c>
      <c r="K1179">
        <v>70.8</v>
      </c>
      <c r="L1179" t="str">
        <f>VLOOKUP(C1179,List!$A$2:$C$2089,3,)</f>
        <v>Southgate</v>
      </c>
      <c r="M1179" t="str">
        <f>VLOOKUP(C1179,List!$A$2:$C$2089,2,)</f>
        <v>Piccadilly</v>
      </c>
      <c r="N1179" t="str">
        <f t="shared" si="145"/>
        <v>Southgate|Piccadilly</v>
      </c>
      <c r="O1179">
        <f>VLOOKUP(N1179,Depth!$A$2:$F$427,3,)</f>
        <v>71</v>
      </c>
      <c r="P1179">
        <f>VLOOKUP(N1179,Depth!$A$2:$F$427,5,)</f>
        <v>160.22999999999999</v>
      </c>
      <c r="Q1179">
        <f>VLOOKUP(N1179,Depth!$A$2:$F$427,6,)</f>
        <v>10.77</v>
      </c>
      <c r="R1179">
        <f>VLOOKUP(L1179,longitude_latitude!C:J,7,)</f>
        <v>-0.12615093299999999</v>
      </c>
      <c r="S1179">
        <f>VLOOKUP(L1179,longitude_latitude!C:J,8,)</f>
        <v>51.631762600000002</v>
      </c>
      <c r="T1179">
        <f t="shared" si="146"/>
        <v>-6.513395024424506</v>
      </c>
      <c r="U1179">
        <f>VLOOKUP(M1179,LINE!$A$2:$B$13,2,)</f>
        <v>10</v>
      </c>
      <c r="V1179">
        <f>VLOOKUP(L1179,Entry_exit!B:P,4,)</f>
        <v>8623</v>
      </c>
      <c r="W1179">
        <f>2020 - VLOOKUP(L1179, age!$A:$D,4,)</f>
        <v>87</v>
      </c>
      <c r="X1179">
        <f>VLOOKUP(H1179,'air-quality-london-time-of-day'!E:G,3,FALSE)</f>
        <v>19.100000000000001</v>
      </c>
      <c r="Y1179">
        <f>VLOOKUP(I1179,Weather!F:K,2,)</f>
        <v>9.28125</v>
      </c>
      <c r="Z1179">
        <f>VLOOKUP(I1179,Weather!F:K,3,)</f>
        <v>1.3</v>
      </c>
      <c r="AA1179">
        <f>VLOOKUP(I1179,Weather!F:K,4,)</f>
        <v>0.79</v>
      </c>
      <c r="AB1179">
        <f>VLOOKUP(I1179,Weather!F:K,5,)</f>
        <v>1025</v>
      </c>
      <c r="AC1179">
        <f>VLOOKUP(I1179,Weather!F:K,6,)</f>
        <v>0</v>
      </c>
    </row>
    <row r="1180" spans="1:29" x14ac:dyDescent="0.25">
      <c r="A1180" t="s">
        <v>7</v>
      </c>
      <c r="B1180" t="s">
        <v>5</v>
      </c>
      <c r="C1180" s="1">
        <v>42080.494444444441</v>
      </c>
      <c r="D1180" s="3">
        <f t="shared" si="144"/>
        <v>2015</v>
      </c>
      <c r="E1180" s="3">
        <f t="shared" si="147"/>
        <v>3</v>
      </c>
      <c r="F1180" s="3">
        <f t="shared" si="148"/>
        <v>11</v>
      </c>
      <c r="G1180" s="3">
        <f t="shared" si="149"/>
        <v>17</v>
      </c>
      <c r="H1180" s="3" t="str">
        <f t="shared" si="150"/>
        <v>2015311</v>
      </c>
      <c r="I1180" s="3" t="str">
        <f t="shared" si="151"/>
        <v>201531117</v>
      </c>
      <c r="J1180">
        <v>108</v>
      </c>
      <c r="K1180">
        <v>64.8</v>
      </c>
      <c r="L1180" t="str">
        <f>VLOOKUP(C1180,List!$A$2:$C$2089,3,)</f>
        <v>Southgate</v>
      </c>
      <c r="M1180" t="str">
        <f>VLOOKUP(C1180,List!$A$2:$C$2089,2,)</f>
        <v>Piccadilly</v>
      </c>
      <c r="N1180" t="str">
        <f t="shared" si="145"/>
        <v>Southgate|Piccadilly</v>
      </c>
      <c r="O1180">
        <f>VLOOKUP(N1180,Depth!$A$2:$F$427,3,)</f>
        <v>71</v>
      </c>
      <c r="P1180">
        <f>VLOOKUP(N1180,Depth!$A$2:$F$427,5,)</f>
        <v>160.22999999999999</v>
      </c>
      <c r="Q1180">
        <f>VLOOKUP(N1180,Depth!$A$2:$F$427,6,)</f>
        <v>10.77</v>
      </c>
      <c r="R1180">
        <f>VLOOKUP(L1180,longitude_latitude!C:J,7,)</f>
        <v>-0.12615093299999999</v>
      </c>
      <c r="S1180">
        <f>VLOOKUP(L1180,longitude_latitude!C:J,8,)</f>
        <v>51.631762600000002</v>
      </c>
      <c r="T1180">
        <f t="shared" si="146"/>
        <v>-6.513395024424506</v>
      </c>
      <c r="U1180">
        <f>VLOOKUP(M1180,LINE!$A$2:$B$13,2,)</f>
        <v>10</v>
      </c>
      <c r="V1180">
        <f>VLOOKUP(L1180,Entry_exit!B:P,4,)</f>
        <v>8623</v>
      </c>
      <c r="W1180">
        <f>2020 - VLOOKUP(L1180, age!$A:$D,4,)</f>
        <v>87</v>
      </c>
      <c r="X1180">
        <f>VLOOKUP(H1180,'air-quality-london-time-of-day'!E:G,3,FALSE)</f>
        <v>19.100000000000001</v>
      </c>
      <c r="Y1180">
        <f>VLOOKUP(I1180,Weather!F:K,2,)</f>
        <v>9.28125</v>
      </c>
      <c r="Z1180">
        <f>VLOOKUP(I1180,Weather!F:K,3,)</f>
        <v>1.3</v>
      </c>
      <c r="AA1180">
        <f>VLOOKUP(I1180,Weather!F:K,4,)</f>
        <v>0.79</v>
      </c>
      <c r="AB1180">
        <f>VLOOKUP(I1180,Weather!F:K,5,)</f>
        <v>1025</v>
      </c>
      <c r="AC1180">
        <f>VLOOKUP(I1180,Weather!F:K,6,)</f>
        <v>0</v>
      </c>
    </row>
    <row r="1181" spans="1:29" x14ac:dyDescent="0.25">
      <c r="A1181" t="s">
        <v>7</v>
      </c>
      <c r="B1181" t="s">
        <v>5</v>
      </c>
      <c r="C1181" s="1">
        <v>42080.495138888888</v>
      </c>
      <c r="D1181" s="3">
        <f t="shared" si="144"/>
        <v>2015</v>
      </c>
      <c r="E1181" s="3">
        <f t="shared" si="147"/>
        <v>3</v>
      </c>
      <c r="F1181" s="3">
        <f t="shared" si="148"/>
        <v>11</v>
      </c>
      <c r="G1181" s="3">
        <f t="shared" si="149"/>
        <v>17</v>
      </c>
      <c r="H1181" s="3" t="str">
        <f t="shared" si="150"/>
        <v>2015311</v>
      </c>
      <c r="I1181" s="3" t="str">
        <f t="shared" si="151"/>
        <v>201531117</v>
      </c>
      <c r="J1181">
        <v>105</v>
      </c>
      <c r="K1181">
        <v>63</v>
      </c>
      <c r="L1181" t="str">
        <f>VLOOKUP(C1181,List!$A$2:$C$2089,3,)</f>
        <v>Southgate</v>
      </c>
      <c r="M1181" t="str">
        <f>VLOOKUP(C1181,List!$A$2:$C$2089,2,)</f>
        <v>Piccadilly</v>
      </c>
      <c r="N1181" t="str">
        <f t="shared" si="145"/>
        <v>Southgate|Piccadilly</v>
      </c>
      <c r="O1181">
        <f>VLOOKUP(N1181,Depth!$A$2:$F$427,3,)</f>
        <v>71</v>
      </c>
      <c r="P1181">
        <f>VLOOKUP(N1181,Depth!$A$2:$F$427,5,)</f>
        <v>160.22999999999999</v>
      </c>
      <c r="Q1181">
        <f>VLOOKUP(N1181,Depth!$A$2:$F$427,6,)</f>
        <v>10.77</v>
      </c>
      <c r="R1181">
        <f>VLOOKUP(L1181,longitude_latitude!C:J,7,)</f>
        <v>-0.12615093299999999</v>
      </c>
      <c r="S1181">
        <f>VLOOKUP(L1181,longitude_latitude!C:J,8,)</f>
        <v>51.631762600000002</v>
      </c>
      <c r="T1181">
        <f t="shared" si="146"/>
        <v>-6.513395024424506</v>
      </c>
      <c r="U1181">
        <f>VLOOKUP(M1181,LINE!$A$2:$B$13,2,)</f>
        <v>10</v>
      </c>
      <c r="V1181">
        <f>VLOOKUP(L1181,Entry_exit!B:P,4,)</f>
        <v>8623</v>
      </c>
      <c r="W1181">
        <f>2020 - VLOOKUP(L1181, age!$A:$D,4,)</f>
        <v>87</v>
      </c>
      <c r="X1181">
        <f>VLOOKUP(H1181,'air-quality-london-time-of-day'!E:G,3,FALSE)</f>
        <v>19.100000000000001</v>
      </c>
      <c r="Y1181">
        <f>VLOOKUP(I1181,Weather!F:K,2,)</f>
        <v>9.28125</v>
      </c>
      <c r="Z1181">
        <f>VLOOKUP(I1181,Weather!F:K,3,)</f>
        <v>1.3</v>
      </c>
      <c r="AA1181">
        <f>VLOOKUP(I1181,Weather!F:K,4,)</f>
        <v>0.79</v>
      </c>
      <c r="AB1181">
        <f>VLOOKUP(I1181,Weather!F:K,5,)</f>
        <v>1025</v>
      </c>
      <c r="AC1181">
        <f>VLOOKUP(I1181,Weather!F:K,6,)</f>
        <v>0</v>
      </c>
    </row>
    <row r="1182" spans="1:29" x14ac:dyDescent="0.25">
      <c r="A1182" t="s">
        <v>7</v>
      </c>
      <c r="B1182" t="s">
        <v>5</v>
      </c>
      <c r="C1182" s="1">
        <v>42080.495833333334</v>
      </c>
      <c r="D1182" s="3">
        <f t="shared" si="144"/>
        <v>2015</v>
      </c>
      <c r="E1182" s="3">
        <f t="shared" si="147"/>
        <v>3</v>
      </c>
      <c r="F1182" s="3">
        <f t="shared" si="148"/>
        <v>11</v>
      </c>
      <c r="G1182" s="3">
        <f t="shared" si="149"/>
        <v>17</v>
      </c>
      <c r="H1182" s="3" t="str">
        <f t="shared" si="150"/>
        <v>2015311</v>
      </c>
      <c r="I1182" s="3" t="str">
        <f t="shared" si="151"/>
        <v>201531117</v>
      </c>
      <c r="J1182">
        <v>106</v>
      </c>
      <c r="K1182">
        <v>63.6</v>
      </c>
      <c r="L1182" t="str">
        <f>VLOOKUP(C1182,List!$A$2:$C$2089,3,)</f>
        <v>Arnos Grove</v>
      </c>
      <c r="M1182" t="str">
        <f>VLOOKUP(C1182,List!$A$2:$C$2089,2,)</f>
        <v>Piccadilly</v>
      </c>
      <c r="N1182" t="str">
        <f t="shared" si="145"/>
        <v>Arnos Grove|Piccadilly</v>
      </c>
      <c r="O1182">
        <f>VLOOKUP(N1182,Depth!$A$2:$F$427,3,)</f>
        <v>43</v>
      </c>
      <c r="P1182">
        <f>VLOOKUP(N1182,Depth!$A$2:$F$427,5,)</f>
        <v>137.6</v>
      </c>
      <c r="Q1182">
        <f>VLOOKUP(N1182,Depth!$A$2:$F$427,6,)</f>
        <v>5.4</v>
      </c>
      <c r="R1182">
        <f>VLOOKUP(L1182,longitude_latitude!C:J,7,)</f>
        <v>-0.13143482300000001</v>
      </c>
      <c r="S1182">
        <f>VLOOKUP(L1182,longitude_latitude!C:J,8,)</f>
        <v>51.615954780000003</v>
      </c>
      <c r="T1182">
        <f t="shared" si="146"/>
        <v>-6.7841338804853049</v>
      </c>
      <c r="U1182">
        <f>VLOOKUP(M1182,LINE!$A$2:$B$13,2,)</f>
        <v>10</v>
      </c>
      <c r="V1182">
        <f>VLOOKUP(L1182,Entry_exit!B:P,4,)</f>
        <v>7217</v>
      </c>
      <c r="W1182">
        <f>2020 - VLOOKUP(L1182, age!$A:$D,4,)</f>
        <v>88</v>
      </c>
      <c r="X1182">
        <f>VLOOKUP(H1182,'air-quality-london-time-of-day'!E:G,3,FALSE)</f>
        <v>19.100000000000001</v>
      </c>
      <c r="Y1182">
        <f>VLOOKUP(I1182,Weather!F:K,2,)</f>
        <v>9.28125</v>
      </c>
      <c r="Z1182">
        <f>VLOOKUP(I1182,Weather!F:K,3,)</f>
        <v>1.3</v>
      </c>
      <c r="AA1182">
        <f>VLOOKUP(I1182,Weather!F:K,4,)</f>
        <v>0.79</v>
      </c>
      <c r="AB1182">
        <f>VLOOKUP(I1182,Weather!F:K,5,)</f>
        <v>1025</v>
      </c>
      <c r="AC1182">
        <f>VLOOKUP(I1182,Weather!F:K,6,)</f>
        <v>0</v>
      </c>
    </row>
    <row r="1183" spans="1:29" x14ac:dyDescent="0.25">
      <c r="A1183" t="s">
        <v>7</v>
      </c>
      <c r="B1183" t="s">
        <v>5</v>
      </c>
      <c r="C1183" s="1">
        <v>42080.496527777781</v>
      </c>
      <c r="D1183" s="3">
        <f t="shared" si="144"/>
        <v>2015</v>
      </c>
      <c r="E1183" s="3">
        <f t="shared" si="147"/>
        <v>3</v>
      </c>
      <c r="F1183" s="3">
        <f t="shared" si="148"/>
        <v>11</v>
      </c>
      <c r="G1183" s="3">
        <f t="shared" si="149"/>
        <v>17</v>
      </c>
      <c r="H1183" s="3" t="str">
        <f t="shared" si="150"/>
        <v>2015311</v>
      </c>
      <c r="I1183" s="3" t="str">
        <f t="shared" si="151"/>
        <v>201531117</v>
      </c>
      <c r="J1183">
        <v>117</v>
      </c>
      <c r="K1183">
        <v>70.2</v>
      </c>
      <c r="L1183" t="str">
        <f>VLOOKUP(C1183,List!$A$2:$C$2089,3,)</f>
        <v>Arnos Grove</v>
      </c>
      <c r="M1183" t="str">
        <f>VLOOKUP(C1183,List!$A$2:$C$2089,2,)</f>
        <v>Piccadilly</v>
      </c>
      <c r="N1183" t="str">
        <f t="shared" si="145"/>
        <v>Arnos Grove|Piccadilly</v>
      </c>
      <c r="O1183">
        <f>VLOOKUP(N1183,Depth!$A$2:$F$427,3,)</f>
        <v>43</v>
      </c>
      <c r="P1183">
        <f>VLOOKUP(N1183,Depth!$A$2:$F$427,5,)</f>
        <v>137.6</v>
      </c>
      <c r="Q1183">
        <f>VLOOKUP(N1183,Depth!$A$2:$F$427,6,)</f>
        <v>5.4</v>
      </c>
      <c r="R1183">
        <f>VLOOKUP(L1183,longitude_latitude!C:J,7,)</f>
        <v>-0.13143482300000001</v>
      </c>
      <c r="S1183">
        <f>VLOOKUP(L1183,longitude_latitude!C:J,8,)</f>
        <v>51.615954780000003</v>
      </c>
      <c r="T1183">
        <f t="shared" si="146"/>
        <v>-6.7841338804853049</v>
      </c>
      <c r="U1183">
        <f>VLOOKUP(M1183,LINE!$A$2:$B$13,2,)</f>
        <v>10</v>
      </c>
      <c r="V1183">
        <f>VLOOKUP(L1183,Entry_exit!B:P,4,)</f>
        <v>7217</v>
      </c>
      <c r="W1183">
        <f>2020 - VLOOKUP(L1183, age!$A:$D,4,)</f>
        <v>88</v>
      </c>
      <c r="X1183">
        <f>VLOOKUP(H1183,'air-quality-london-time-of-day'!E:G,3,FALSE)</f>
        <v>19.100000000000001</v>
      </c>
      <c r="Y1183">
        <f>VLOOKUP(I1183,Weather!F:K,2,)</f>
        <v>9.28125</v>
      </c>
      <c r="Z1183">
        <f>VLOOKUP(I1183,Weather!F:K,3,)</f>
        <v>1.3</v>
      </c>
      <c r="AA1183">
        <f>VLOOKUP(I1183,Weather!F:K,4,)</f>
        <v>0.79</v>
      </c>
      <c r="AB1183">
        <f>VLOOKUP(I1183,Weather!F:K,5,)</f>
        <v>1025</v>
      </c>
      <c r="AC1183">
        <f>VLOOKUP(I1183,Weather!F:K,6,)</f>
        <v>0</v>
      </c>
    </row>
    <row r="1184" spans="1:29" x14ac:dyDescent="0.25">
      <c r="A1184" t="s">
        <v>7</v>
      </c>
      <c r="B1184" t="s">
        <v>5</v>
      </c>
      <c r="C1184" s="1">
        <v>42080.49722222222</v>
      </c>
      <c r="D1184" s="3">
        <f t="shared" si="144"/>
        <v>2015</v>
      </c>
      <c r="E1184" s="3">
        <f t="shared" si="147"/>
        <v>3</v>
      </c>
      <c r="F1184" s="3">
        <f t="shared" si="148"/>
        <v>11</v>
      </c>
      <c r="G1184" s="3">
        <f t="shared" si="149"/>
        <v>17</v>
      </c>
      <c r="H1184" s="3" t="str">
        <f t="shared" si="150"/>
        <v>2015311</v>
      </c>
      <c r="I1184" s="3" t="str">
        <f t="shared" si="151"/>
        <v>201531117</v>
      </c>
      <c r="J1184">
        <v>95</v>
      </c>
      <c r="K1184">
        <v>57</v>
      </c>
      <c r="L1184" t="str">
        <f>VLOOKUP(C1184,List!$A$2:$C$2089,3,)</f>
        <v>Arnos Grove</v>
      </c>
      <c r="M1184" t="str">
        <f>VLOOKUP(C1184,List!$A$2:$C$2089,2,)</f>
        <v>Piccadilly</v>
      </c>
      <c r="N1184" t="str">
        <f t="shared" si="145"/>
        <v>Arnos Grove|Piccadilly</v>
      </c>
      <c r="O1184">
        <f>VLOOKUP(N1184,Depth!$A$2:$F$427,3,)</f>
        <v>43</v>
      </c>
      <c r="P1184">
        <f>VLOOKUP(N1184,Depth!$A$2:$F$427,5,)</f>
        <v>137.6</v>
      </c>
      <c r="Q1184">
        <f>VLOOKUP(N1184,Depth!$A$2:$F$427,6,)</f>
        <v>5.4</v>
      </c>
      <c r="R1184">
        <f>VLOOKUP(L1184,longitude_latitude!C:J,7,)</f>
        <v>-0.13143482300000001</v>
      </c>
      <c r="S1184">
        <f>VLOOKUP(L1184,longitude_latitude!C:J,8,)</f>
        <v>51.615954780000003</v>
      </c>
      <c r="T1184">
        <f t="shared" si="146"/>
        <v>-6.7841338804853049</v>
      </c>
      <c r="U1184">
        <f>VLOOKUP(M1184,LINE!$A$2:$B$13,2,)</f>
        <v>10</v>
      </c>
      <c r="V1184">
        <f>VLOOKUP(L1184,Entry_exit!B:P,4,)</f>
        <v>7217</v>
      </c>
      <c r="W1184">
        <f>2020 - VLOOKUP(L1184, age!$A:$D,4,)</f>
        <v>88</v>
      </c>
      <c r="X1184">
        <f>VLOOKUP(H1184,'air-quality-london-time-of-day'!E:G,3,FALSE)</f>
        <v>19.100000000000001</v>
      </c>
      <c r="Y1184">
        <f>VLOOKUP(I1184,Weather!F:K,2,)</f>
        <v>9.28125</v>
      </c>
      <c r="Z1184">
        <f>VLOOKUP(I1184,Weather!F:K,3,)</f>
        <v>1.3</v>
      </c>
      <c r="AA1184">
        <f>VLOOKUP(I1184,Weather!F:K,4,)</f>
        <v>0.79</v>
      </c>
      <c r="AB1184">
        <f>VLOOKUP(I1184,Weather!F:K,5,)</f>
        <v>1025</v>
      </c>
      <c r="AC1184">
        <f>VLOOKUP(I1184,Weather!F:K,6,)</f>
        <v>0</v>
      </c>
    </row>
    <row r="1185" spans="1:29" x14ac:dyDescent="0.25">
      <c r="A1185" t="s">
        <v>7</v>
      </c>
      <c r="B1185" t="s">
        <v>5</v>
      </c>
      <c r="C1185" s="1">
        <v>42080.497916666667</v>
      </c>
      <c r="D1185" s="3">
        <f t="shared" si="144"/>
        <v>2015</v>
      </c>
      <c r="E1185" s="3">
        <f t="shared" si="147"/>
        <v>3</v>
      </c>
      <c r="F1185" s="3">
        <f t="shared" si="148"/>
        <v>11</v>
      </c>
      <c r="G1185" s="3">
        <f t="shared" si="149"/>
        <v>17</v>
      </c>
      <c r="H1185" s="3" t="str">
        <f t="shared" si="150"/>
        <v>2015311</v>
      </c>
      <c r="I1185" s="3" t="str">
        <f t="shared" si="151"/>
        <v>201531117</v>
      </c>
      <c r="J1185">
        <v>99</v>
      </c>
      <c r="K1185">
        <v>59.4</v>
      </c>
      <c r="L1185" t="str">
        <f>VLOOKUP(C1185,List!$A$2:$C$2089,3,)</f>
        <v>Arnos Grove</v>
      </c>
      <c r="M1185" t="str">
        <f>VLOOKUP(C1185,List!$A$2:$C$2089,2,)</f>
        <v>Piccadilly</v>
      </c>
      <c r="N1185" t="str">
        <f t="shared" si="145"/>
        <v>Arnos Grove|Piccadilly</v>
      </c>
      <c r="O1185">
        <f>VLOOKUP(N1185,Depth!$A$2:$F$427,3,)</f>
        <v>43</v>
      </c>
      <c r="P1185">
        <f>VLOOKUP(N1185,Depth!$A$2:$F$427,5,)</f>
        <v>137.6</v>
      </c>
      <c r="Q1185">
        <f>VLOOKUP(N1185,Depth!$A$2:$F$427,6,)</f>
        <v>5.4</v>
      </c>
      <c r="R1185">
        <f>VLOOKUP(L1185,longitude_latitude!C:J,7,)</f>
        <v>-0.13143482300000001</v>
      </c>
      <c r="S1185">
        <f>VLOOKUP(L1185,longitude_latitude!C:J,8,)</f>
        <v>51.615954780000003</v>
      </c>
      <c r="T1185">
        <f t="shared" si="146"/>
        <v>-6.7841338804853049</v>
      </c>
      <c r="U1185">
        <f>VLOOKUP(M1185,LINE!$A$2:$B$13,2,)</f>
        <v>10</v>
      </c>
      <c r="V1185">
        <f>VLOOKUP(L1185,Entry_exit!B:P,4,)</f>
        <v>7217</v>
      </c>
      <c r="W1185">
        <f>2020 - VLOOKUP(L1185, age!$A:$D,4,)</f>
        <v>88</v>
      </c>
      <c r="X1185">
        <f>VLOOKUP(H1185,'air-quality-london-time-of-day'!E:G,3,FALSE)</f>
        <v>19.100000000000001</v>
      </c>
      <c r="Y1185">
        <f>VLOOKUP(I1185,Weather!F:K,2,)</f>
        <v>9.28125</v>
      </c>
      <c r="Z1185">
        <f>VLOOKUP(I1185,Weather!F:K,3,)</f>
        <v>1.3</v>
      </c>
      <c r="AA1185">
        <f>VLOOKUP(I1185,Weather!F:K,4,)</f>
        <v>0.79</v>
      </c>
      <c r="AB1185">
        <f>VLOOKUP(I1185,Weather!F:K,5,)</f>
        <v>1025</v>
      </c>
      <c r="AC1185">
        <f>VLOOKUP(I1185,Weather!F:K,6,)</f>
        <v>0</v>
      </c>
    </row>
    <row r="1186" spans="1:29" x14ac:dyDescent="0.25">
      <c r="A1186" t="s">
        <v>7</v>
      </c>
      <c r="B1186" t="s">
        <v>5</v>
      </c>
      <c r="C1186" s="1">
        <v>42080.498611111114</v>
      </c>
      <c r="D1186" s="3">
        <f t="shared" si="144"/>
        <v>2015</v>
      </c>
      <c r="E1186" s="3">
        <f t="shared" si="147"/>
        <v>3</v>
      </c>
      <c r="F1186" s="3">
        <f t="shared" si="148"/>
        <v>11</v>
      </c>
      <c r="G1186" s="3">
        <f t="shared" si="149"/>
        <v>17</v>
      </c>
      <c r="H1186" s="3" t="str">
        <f t="shared" si="150"/>
        <v>2015311</v>
      </c>
      <c r="I1186" s="3" t="str">
        <f t="shared" si="151"/>
        <v>201531117</v>
      </c>
      <c r="J1186">
        <v>105</v>
      </c>
      <c r="K1186">
        <v>63</v>
      </c>
      <c r="L1186" t="str">
        <f>VLOOKUP(C1186,List!$A$2:$C$2089,3,)</f>
        <v>Arnos Grove</v>
      </c>
      <c r="M1186" t="str">
        <f>VLOOKUP(C1186,List!$A$2:$C$2089,2,)</f>
        <v>Piccadilly</v>
      </c>
      <c r="N1186" t="str">
        <f t="shared" si="145"/>
        <v>Arnos Grove|Piccadilly</v>
      </c>
      <c r="O1186">
        <f>VLOOKUP(N1186,Depth!$A$2:$F$427,3,)</f>
        <v>43</v>
      </c>
      <c r="P1186">
        <f>VLOOKUP(N1186,Depth!$A$2:$F$427,5,)</f>
        <v>137.6</v>
      </c>
      <c r="Q1186">
        <f>VLOOKUP(N1186,Depth!$A$2:$F$427,6,)</f>
        <v>5.4</v>
      </c>
      <c r="R1186">
        <f>VLOOKUP(L1186,longitude_latitude!C:J,7,)</f>
        <v>-0.13143482300000001</v>
      </c>
      <c r="S1186">
        <f>VLOOKUP(L1186,longitude_latitude!C:J,8,)</f>
        <v>51.615954780000003</v>
      </c>
      <c r="T1186">
        <f t="shared" si="146"/>
        <v>-6.7841338804853049</v>
      </c>
      <c r="U1186">
        <f>VLOOKUP(M1186,LINE!$A$2:$B$13,2,)</f>
        <v>10</v>
      </c>
      <c r="V1186">
        <f>VLOOKUP(L1186,Entry_exit!B:P,4,)</f>
        <v>7217</v>
      </c>
      <c r="W1186">
        <f>2020 - VLOOKUP(L1186, age!$A:$D,4,)</f>
        <v>88</v>
      </c>
      <c r="X1186">
        <f>VLOOKUP(H1186,'air-quality-london-time-of-day'!E:G,3,FALSE)</f>
        <v>19.100000000000001</v>
      </c>
      <c r="Y1186">
        <f>VLOOKUP(I1186,Weather!F:K,2,)</f>
        <v>9.28125</v>
      </c>
      <c r="Z1186">
        <f>VLOOKUP(I1186,Weather!F:K,3,)</f>
        <v>1.3</v>
      </c>
      <c r="AA1186">
        <f>VLOOKUP(I1186,Weather!F:K,4,)</f>
        <v>0.79</v>
      </c>
      <c r="AB1186">
        <f>VLOOKUP(I1186,Weather!F:K,5,)</f>
        <v>1025</v>
      </c>
      <c r="AC1186">
        <f>VLOOKUP(I1186,Weather!F:K,6,)</f>
        <v>0</v>
      </c>
    </row>
    <row r="1187" spans="1:29" x14ac:dyDescent="0.25">
      <c r="A1187" t="s">
        <v>7</v>
      </c>
      <c r="B1187" t="s">
        <v>5</v>
      </c>
      <c r="C1187" s="1">
        <v>42080.499305555553</v>
      </c>
      <c r="D1187" s="3">
        <f t="shared" si="144"/>
        <v>2015</v>
      </c>
      <c r="E1187" s="3">
        <f t="shared" si="147"/>
        <v>3</v>
      </c>
      <c r="F1187" s="3">
        <f t="shared" si="148"/>
        <v>11</v>
      </c>
      <c r="G1187" s="3">
        <f t="shared" si="149"/>
        <v>17</v>
      </c>
      <c r="H1187" s="3" t="str">
        <f t="shared" si="150"/>
        <v>2015311</v>
      </c>
      <c r="I1187" s="3" t="str">
        <f t="shared" si="151"/>
        <v>201531117</v>
      </c>
      <c r="J1187">
        <v>104</v>
      </c>
      <c r="K1187">
        <v>62.4</v>
      </c>
      <c r="L1187" t="str">
        <f>VLOOKUP(C1187,List!$A$2:$C$2089,3,)</f>
        <v>Arnos Grove</v>
      </c>
      <c r="M1187" t="str">
        <f>VLOOKUP(C1187,List!$A$2:$C$2089,2,)</f>
        <v>Piccadilly</v>
      </c>
      <c r="N1187" t="str">
        <f t="shared" si="145"/>
        <v>Arnos Grove|Piccadilly</v>
      </c>
      <c r="O1187">
        <f>VLOOKUP(N1187,Depth!$A$2:$F$427,3,)</f>
        <v>43</v>
      </c>
      <c r="P1187">
        <f>VLOOKUP(N1187,Depth!$A$2:$F$427,5,)</f>
        <v>137.6</v>
      </c>
      <c r="Q1187">
        <f>VLOOKUP(N1187,Depth!$A$2:$F$427,6,)</f>
        <v>5.4</v>
      </c>
      <c r="R1187">
        <f>VLOOKUP(L1187,longitude_latitude!C:J,7,)</f>
        <v>-0.13143482300000001</v>
      </c>
      <c r="S1187">
        <f>VLOOKUP(L1187,longitude_latitude!C:J,8,)</f>
        <v>51.615954780000003</v>
      </c>
      <c r="T1187">
        <f t="shared" si="146"/>
        <v>-6.7841338804853049</v>
      </c>
      <c r="U1187">
        <f>VLOOKUP(M1187,LINE!$A$2:$B$13,2,)</f>
        <v>10</v>
      </c>
      <c r="V1187">
        <f>VLOOKUP(L1187,Entry_exit!B:P,4,)</f>
        <v>7217</v>
      </c>
      <c r="W1187">
        <f>2020 - VLOOKUP(L1187, age!$A:$D,4,)</f>
        <v>88</v>
      </c>
      <c r="X1187">
        <f>VLOOKUP(H1187,'air-quality-london-time-of-day'!E:G,3,FALSE)</f>
        <v>19.100000000000001</v>
      </c>
      <c r="Y1187">
        <f>VLOOKUP(I1187,Weather!F:K,2,)</f>
        <v>9.28125</v>
      </c>
      <c r="Z1187">
        <f>VLOOKUP(I1187,Weather!F:K,3,)</f>
        <v>1.3</v>
      </c>
      <c r="AA1187">
        <f>VLOOKUP(I1187,Weather!F:K,4,)</f>
        <v>0.79</v>
      </c>
      <c r="AB1187">
        <f>VLOOKUP(I1187,Weather!F:K,5,)</f>
        <v>1025</v>
      </c>
      <c r="AC1187">
        <f>VLOOKUP(I1187,Weather!F:K,6,)</f>
        <v>0</v>
      </c>
    </row>
    <row r="1188" spans="1:29" x14ac:dyDescent="0.25">
      <c r="A1188" t="s">
        <v>7</v>
      </c>
      <c r="B1188" t="s">
        <v>5</v>
      </c>
      <c r="C1188" s="1">
        <v>42080.5</v>
      </c>
      <c r="D1188" s="3">
        <f t="shared" si="144"/>
        <v>2015</v>
      </c>
      <c r="E1188" s="3">
        <f t="shared" si="147"/>
        <v>3</v>
      </c>
      <c r="F1188" s="3">
        <f t="shared" si="148"/>
        <v>12</v>
      </c>
      <c r="G1188" s="3">
        <f t="shared" si="149"/>
        <v>17</v>
      </c>
      <c r="H1188" s="3" t="str">
        <f t="shared" si="150"/>
        <v>2015312</v>
      </c>
      <c r="I1188" s="3" t="str">
        <f t="shared" si="151"/>
        <v>201531217</v>
      </c>
      <c r="J1188">
        <v>96</v>
      </c>
      <c r="K1188">
        <v>57.6</v>
      </c>
      <c r="L1188" t="str">
        <f>VLOOKUP(C1188,List!$A$2:$C$2089,3,)</f>
        <v>Arnos Grove</v>
      </c>
      <c r="M1188" t="str">
        <f>VLOOKUP(C1188,List!$A$2:$C$2089,2,)</f>
        <v>Piccadilly</v>
      </c>
      <c r="N1188" t="str">
        <f t="shared" si="145"/>
        <v>Arnos Grove|Piccadilly</v>
      </c>
      <c r="O1188">
        <f>VLOOKUP(N1188,Depth!$A$2:$F$427,3,)</f>
        <v>43</v>
      </c>
      <c r="P1188">
        <f>VLOOKUP(N1188,Depth!$A$2:$F$427,5,)</f>
        <v>137.6</v>
      </c>
      <c r="Q1188">
        <f>VLOOKUP(N1188,Depth!$A$2:$F$427,6,)</f>
        <v>5.4</v>
      </c>
      <c r="R1188">
        <f>VLOOKUP(L1188,longitude_latitude!C:J,7,)</f>
        <v>-0.13143482300000001</v>
      </c>
      <c r="S1188">
        <f>VLOOKUP(L1188,longitude_latitude!C:J,8,)</f>
        <v>51.615954780000003</v>
      </c>
      <c r="T1188">
        <f t="shared" si="146"/>
        <v>-6.7841338804853049</v>
      </c>
      <c r="U1188">
        <f>VLOOKUP(M1188,LINE!$A$2:$B$13,2,)</f>
        <v>10</v>
      </c>
      <c r="V1188">
        <f>VLOOKUP(L1188,Entry_exit!B:P,4,)</f>
        <v>7217</v>
      </c>
      <c r="W1188">
        <f>2020 - VLOOKUP(L1188, age!$A:$D,4,)</f>
        <v>88</v>
      </c>
      <c r="X1188">
        <f>VLOOKUP(H1188,'air-quality-london-time-of-day'!E:G,3,FALSE)</f>
        <v>18.7</v>
      </c>
      <c r="Y1188">
        <f>VLOOKUP(I1188,Weather!F:K,2,)</f>
        <v>10.21875</v>
      </c>
      <c r="Z1188">
        <f>VLOOKUP(I1188,Weather!F:K,3,)</f>
        <v>1.3</v>
      </c>
      <c r="AA1188">
        <f>VLOOKUP(I1188,Weather!F:K,4,)</f>
        <v>0.79</v>
      </c>
      <c r="AB1188">
        <f>VLOOKUP(I1188,Weather!F:K,5,)</f>
        <v>1025</v>
      </c>
      <c r="AC1188">
        <f>VLOOKUP(I1188,Weather!F:K,6,)</f>
        <v>0</v>
      </c>
    </row>
    <row r="1189" spans="1:29" x14ac:dyDescent="0.25">
      <c r="A1189" t="s">
        <v>7</v>
      </c>
      <c r="B1189" t="s">
        <v>5</v>
      </c>
      <c r="C1189" s="1">
        <v>42080.500694444447</v>
      </c>
      <c r="D1189" s="3">
        <f t="shared" si="144"/>
        <v>2015</v>
      </c>
      <c r="E1189" s="3">
        <f t="shared" si="147"/>
        <v>3</v>
      </c>
      <c r="F1189" s="3">
        <f t="shared" si="148"/>
        <v>12</v>
      </c>
      <c r="G1189" s="3">
        <f t="shared" si="149"/>
        <v>17</v>
      </c>
      <c r="H1189" s="3" t="str">
        <f t="shared" si="150"/>
        <v>2015312</v>
      </c>
      <c r="I1189" s="3" t="str">
        <f t="shared" si="151"/>
        <v>201531217</v>
      </c>
      <c r="J1189">
        <v>114</v>
      </c>
      <c r="K1189">
        <v>68.400000000000006</v>
      </c>
      <c r="L1189" t="str">
        <f>VLOOKUP(C1189,List!$A$2:$C$2089,3,)</f>
        <v>Bounds Green</v>
      </c>
      <c r="M1189" t="str">
        <f>VLOOKUP(C1189,List!$A$2:$C$2089,2,)</f>
        <v>Piccadilly</v>
      </c>
      <c r="N1189" t="str">
        <f t="shared" si="145"/>
        <v>Bounds Green|Piccadilly</v>
      </c>
      <c r="O1189">
        <f>VLOOKUP(N1189,Depth!$A$2:$F$427,3,)</f>
        <v>47</v>
      </c>
      <c r="P1189">
        <f>VLOOKUP(N1189,Depth!$A$2:$F$427,5,)</f>
        <v>130.82</v>
      </c>
      <c r="Q1189">
        <f>VLOOKUP(N1189,Depth!$A$2:$F$427,6,)</f>
        <v>16.18</v>
      </c>
      <c r="R1189">
        <f>VLOOKUP(L1189,longitude_latitude!C:J,7,)</f>
        <v>-0.122731021</v>
      </c>
      <c r="S1189">
        <f>VLOOKUP(L1189,longitude_latitude!C:J,8,)</f>
        <v>51.60656487</v>
      </c>
      <c r="T1189">
        <f t="shared" si="146"/>
        <v>-6.3337263967978323</v>
      </c>
      <c r="U1189">
        <f>VLOOKUP(M1189,LINE!$A$2:$B$13,2,)</f>
        <v>10</v>
      </c>
      <c r="V1189">
        <f>VLOOKUP(L1189,Entry_exit!B:P,4,)</f>
        <v>10251</v>
      </c>
      <c r="W1189">
        <f>2020 - VLOOKUP(L1189, age!$A:$D,4,)</f>
        <v>88</v>
      </c>
      <c r="X1189">
        <f>VLOOKUP(H1189,'air-quality-london-time-of-day'!E:G,3,FALSE)</f>
        <v>18.7</v>
      </c>
      <c r="Y1189">
        <f>VLOOKUP(I1189,Weather!F:K,2,)</f>
        <v>10.21875</v>
      </c>
      <c r="Z1189">
        <f>VLOOKUP(I1189,Weather!F:K,3,)</f>
        <v>1.3</v>
      </c>
      <c r="AA1189">
        <f>VLOOKUP(I1189,Weather!F:K,4,)</f>
        <v>0.79</v>
      </c>
      <c r="AB1189">
        <f>VLOOKUP(I1189,Weather!F:K,5,)</f>
        <v>1025</v>
      </c>
      <c r="AC1189">
        <f>VLOOKUP(I1189,Weather!F:K,6,)</f>
        <v>0</v>
      </c>
    </row>
    <row r="1190" spans="1:29" x14ac:dyDescent="0.25">
      <c r="A1190" t="s">
        <v>7</v>
      </c>
      <c r="B1190" t="s">
        <v>5</v>
      </c>
      <c r="C1190" s="1">
        <v>42080.501388888886</v>
      </c>
      <c r="D1190" s="3">
        <f t="shared" si="144"/>
        <v>2015</v>
      </c>
      <c r="E1190" s="3">
        <f t="shared" si="147"/>
        <v>3</v>
      </c>
      <c r="F1190" s="3">
        <f t="shared" si="148"/>
        <v>12</v>
      </c>
      <c r="G1190" s="3">
        <f t="shared" si="149"/>
        <v>17</v>
      </c>
      <c r="H1190" s="3" t="str">
        <f t="shared" si="150"/>
        <v>2015312</v>
      </c>
      <c r="I1190" s="3" t="str">
        <f t="shared" si="151"/>
        <v>201531217</v>
      </c>
      <c r="J1190">
        <v>138</v>
      </c>
      <c r="K1190">
        <v>82.8</v>
      </c>
      <c r="L1190" t="str">
        <f>VLOOKUP(C1190,List!$A$2:$C$2089,3,)</f>
        <v>Bounds Green</v>
      </c>
      <c r="M1190" t="str">
        <f>VLOOKUP(C1190,List!$A$2:$C$2089,2,)</f>
        <v>Piccadilly</v>
      </c>
      <c r="N1190" t="str">
        <f t="shared" si="145"/>
        <v>Bounds Green|Piccadilly</v>
      </c>
      <c r="O1190">
        <f>VLOOKUP(N1190,Depth!$A$2:$F$427,3,)</f>
        <v>47</v>
      </c>
      <c r="P1190">
        <f>VLOOKUP(N1190,Depth!$A$2:$F$427,5,)</f>
        <v>130.82</v>
      </c>
      <c r="Q1190">
        <f>VLOOKUP(N1190,Depth!$A$2:$F$427,6,)</f>
        <v>16.18</v>
      </c>
      <c r="R1190">
        <f>VLOOKUP(L1190,longitude_latitude!C:J,7,)</f>
        <v>-0.122731021</v>
      </c>
      <c r="S1190">
        <f>VLOOKUP(L1190,longitude_latitude!C:J,8,)</f>
        <v>51.60656487</v>
      </c>
      <c r="T1190">
        <f t="shared" si="146"/>
        <v>-6.3337263967978323</v>
      </c>
      <c r="U1190">
        <f>VLOOKUP(M1190,LINE!$A$2:$B$13,2,)</f>
        <v>10</v>
      </c>
      <c r="V1190">
        <f>VLOOKUP(L1190,Entry_exit!B:P,4,)</f>
        <v>10251</v>
      </c>
      <c r="W1190">
        <f>2020 - VLOOKUP(L1190, age!$A:$D,4,)</f>
        <v>88</v>
      </c>
      <c r="X1190">
        <f>VLOOKUP(H1190,'air-quality-london-time-of-day'!E:G,3,FALSE)</f>
        <v>18.7</v>
      </c>
      <c r="Y1190">
        <f>VLOOKUP(I1190,Weather!F:K,2,)</f>
        <v>10.21875</v>
      </c>
      <c r="Z1190">
        <f>VLOOKUP(I1190,Weather!F:K,3,)</f>
        <v>1.3</v>
      </c>
      <c r="AA1190">
        <f>VLOOKUP(I1190,Weather!F:K,4,)</f>
        <v>0.79</v>
      </c>
      <c r="AB1190">
        <f>VLOOKUP(I1190,Weather!F:K,5,)</f>
        <v>1025</v>
      </c>
      <c r="AC1190">
        <f>VLOOKUP(I1190,Weather!F:K,6,)</f>
        <v>0</v>
      </c>
    </row>
    <row r="1191" spans="1:29" x14ac:dyDescent="0.25">
      <c r="A1191" t="s">
        <v>7</v>
      </c>
      <c r="B1191" t="s">
        <v>5</v>
      </c>
      <c r="C1191" s="1">
        <v>42080.502083333333</v>
      </c>
      <c r="D1191" s="3">
        <f t="shared" si="144"/>
        <v>2015</v>
      </c>
      <c r="E1191" s="3">
        <f t="shared" si="147"/>
        <v>3</v>
      </c>
      <c r="F1191" s="3">
        <f t="shared" si="148"/>
        <v>12</v>
      </c>
      <c r="G1191" s="3">
        <f t="shared" si="149"/>
        <v>17</v>
      </c>
      <c r="H1191" s="3" t="str">
        <f t="shared" si="150"/>
        <v>2015312</v>
      </c>
      <c r="I1191" s="3" t="str">
        <f t="shared" si="151"/>
        <v>201531217</v>
      </c>
      <c r="J1191">
        <v>166</v>
      </c>
      <c r="K1191">
        <v>99.6</v>
      </c>
      <c r="L1191" t="str">
        <f>VLOOKUP(C1191,List!$A$2:$C$2089,3,)</f>
        <v>Wood Green</v>
      </c>
      <c r="M1191" t="str">
        <f>VLOOKUP(C1191,List!$A$2:$C$2089,2,)</f>
        <v>Piccadilly</v>
      </c>
      <c r="N1191" t="str">
        <f t="shared" si="145"/>
        <v>Wood Green|Piccadilly</v>
      </c>
      <c r="O1191">
        <f>VLOOKUP(N1191,Depth!$A$2:$F$427,3,)</f>
        <v>25</v>
      </c>
      <c r="P1191">
        <f>VLOOKUP(N1191,Depth!$A$2:$F$427,5,)</f>
        <v>113.59</v>
      </c>
      <c r="Q1191">
        <f>VLOOKUP(N1191,Depth!$A$2:$F$427,6,)</f>
        <v>11.41</v>
      </c>
      <c r="R1191">
        <f>VLOOKUP(L1191,longitude_latitude!C:J,7,)</f>
        <v>-0.108246806</v>
      </c>
      <c r="S1191">
        <f>VLOOKUP(L1191,longitude_latitude!C:J,8,)</f>
        <v>51.596971199999999</v>
      </c>
      <c r="T1191">
        <f t="shared" si="146"/>
        <v>-5.5852073316739874</v>
      </c>
      <c r="U1191">
        <f>VLOOKUP(M1191,LINE!$A$2:$B$13,2,)</f>
        <v>10</v>
      </c>
      <c r="V1191">
        <f>VLOOKUP(L1191,Entry_exit!B:P,4,)</f>
        <v>20281</v>
      </c>
      <c r="W1191">
        <f>2020 - VLOOKUP(L1191, age!$A:$D,4,)</f>
        <v>88</v>
      </c>
      <c r="X1191">
        <f>VLOOKUP(H1191,'air-quality-london-time-of-day'!E:G,3,FALSE)</f>
        <v>18.7</v>
      </c>
      <c r="Y1191">
        <f>VLOOKUP(I1191,Weather!F:K,2,)</f>
        <v>10.21875</v>
      </c>
      <c r="Z1191">
        <f>VLOOKUP(I1191,Weather!F:K,3,)</f>
        <v>1.3</v>
      </c>
      <c r="AA1191">
        <f>VLOOKUP(I1191,Weather!F:K,4,)</f>
        <v>0.79</v>
      </c>
      <c r="AB1191">
        <f>VLOOKUP(I1191,Weather!F:K,5,)</f>
        <v>1025</v>
      </c>
      <c r="AC1191">
        <f>VLOOKUP(I1191,Weather!F:K,6,)</f>
        <v>0</v>
      </c>
    </row>
    <row r="1192" spans="1:29" x14ac:dyDescent="0.25">
      <c r="A1192" t="s">
        <v>7</v>
      </c>
      <c r="B1192" t="s">
        <v>5</v>
      </c>
      <c r="C1192" s="1">
        <v>42080.50277777778</v>
      </c>
      <c r="D1192" s="3">
        <f t="shared" si="144"/>
        <v>2015</v>
      </c>
      <c r="E1192" s="3">
        <f t="shared" si="147"/>
        <v>3</v>
      </c>
      <c r="F1192" s="3">
        <f t="shared" si="148"/>
        <v>12</v>
      </c>
      <c r="G1192" s="3">
        <f t="shared" si="149"/>
        <v>17</v>
      </c>
      <c r="H1192" s="3" t="str">
        <f t="shared" si="150"/>
        <v>2015312</v>
      </c>
      <c r="I1192" s="3" t="str">
        <f t="shared" si="151"/>
        <v>201531217</v>
      </c>
      <c r="J1192">
        <v>184</v>
      </c>
      <c r="K1192">
        <v>110.4</v>
      </c>
      <c r="L1192" t="str">
        <f>VLOOKUP(C1192,List!$A$2:$C$2089,3,)</f>
        <v>Wood Green</v>
      </c>
      <c r="M1192" t="str">
        <f>VLOOKUP(C1192,List!$A$2:$C$2089,2,)</f>
        <v>Piccadilly</v>
      </c>
      <c r="N1192" t="str">
        <f t="shared" si="145"/>
        <v>Wood Green|Piccadilly</v>
      </c>
      <c r="O1192">
        <f>VLOOKUP(N1192,Depth!$A$2:$F$427,3,)</f>
        <v>25</v>
      </c>
      <c r="P1192">
        <f>VLOOKUP(N1192,Depth!$A$2:$F$427,5,)</f>
        <v>113.59</v>
      </c>
      <c r="Q1192">
        <f>VLOOKUP(N1192,Depth!$A$2:$F$427,6,)</f>
        <v>11.41</v>
      </c>
      <c r="R1192">
        <f>VLOOKUP(L1192,longitude_latitude!C:J,7,)</f>
        <v>-0.108246806</v>
      </c>
      <c r="S1192">
        <f>VLOOKUP(L1192,longitude_latitude!C:J,8,)</f>
        <v>51.596971199999999</v>
      </c>
      <c r="T1192">
        <f t="shared" si="146"/>
        <v>-5.5852073316739874</v>
      </c>
      <c r="U1192">
        <f>VLOOKUP(M1192,LINE!$A$2:$B$13,2,)</f>
        <v>10</v>
      </c>
      <c r="V1192">
        <f>VLOOKUP(L1192,Entry_exit!B:P,4,)</f>
        <v>20281</v>
      </c>
      <c r="W1192">
        <f>2020 - VLOOKUP(L1192, age!$A:$D,4,)</f>
        <v>88</v>
      </c>
      <c r="X1192">
        <f>VLOOKUP(H1192,'air-quality-london-time-of-day'!E:G,3,FALSE)</f>
        <v>18.7</v>
      </c>
      <c r="Y1192">
        <f>VLOOKUP(I1192,Weather!F:K,2,)</f>
        <v>10.21875</v>
      </c>
      <c r="Z1192">
        <f>VLOOKUP(I1192,Weather!F:K,3,)</f>
        <v>1.3</v>
      </c>
      <c r="AA1192">
        <f>VLOOKUP(I1192,Weather!F:K,4,)</f>
        <v>0.79</v>
      </c>
      <c r="AB1192">
        <f>VLOOKUP(I1192,Weather!F:K,5,)</f>
        <v>1025</v>
      </c>
      <c r="AC1192">
        <f>VLOOKUP(I1192,Weather!F:K,6,)</f>
        <v>0</v>
      </c>
    </row>
    <row r="1193" spans="1:29" x14ac:dyDescent="0.25">
      <c r="A1193" t="s">
        <v>7</v>
      </c>
      <c r="B1193" t="s">
        <v>5</v>
      </c>
      <c r="C1193" s="1">
        <v>42080.503472222219</v>
      </c>
      <c r="D1193" s="3">
        <f t="shared" si="144"/>
        <v>2015</v>
      </c>
      <c r="E1193" s="3">
        <f t="shared" si="147"/>
        <v>3</v>
      </c>
      <c r="F1193" s="3">
        <f t="shared" si="148"/>
        <v>12</v>
      </c>
      <c r="G1193" s="3">
        <f t="shared" si="149"/>
        <v>17</v>
      </c>
      <c r="H1193" s="3" t="str">
        <f t="shared" si="150"/>
        <v>2015312</v>
      </c>
      <c r="I1193" s="3" t="str">
        <f t="shared" si="151"/>
        <v>201531217</v>
      </c>
      <c r="J1193">
        <v>185</v>
      </c>
      <c r="K1193">
        <v>111</v>
      </c>
      <c r="L1193" t="str">
        <f>VLOOKUP(C1193,List!$A$2:$C$2089,3,)</f>
        <v>Turnpike Lane</v>
      </c>
      <c r="M1193" t="str">
        <f>VLOOKUP(C1193,List!$A$2:$C$2089,2,)</f>
        <v>Piccadilly</v>
      </c>
      <c r="N1193" t="str">
        <f t="shared" si="145"/>
        <v>Turnpike Lane|Piccadilly</v>
      </c>
      <c r="O1193">
        <f>VLOOKUP(N1193,Depth!$A$2:$F$427,3,)</f>
        <v>21</v>
      </c>
      <c r="P1193">
        <f>VLOOKUP(N1193,Depth!$A$2:$F$427,5,)</f>
        <v>106.28</v>
      </c>
      <c r="Q1193">
        <f>VLOOKUP(N1193,Depth!$A$2:$F$427,6,)</f>
        <v>14.72</v>
      </c>
      <c r="R1193">
        <f>VLOOKUP(L1193,longitude_latitude!C:J,7,)</f>
        <v>-0.101359413</v>
      </c>
      <c r="S1193">
        <f>VLOOKUP(L1193,longitude_latitude!C:J,8,)</f>
        <v>51.589751120000003</v>
      </c>
      <c r="T1193">
        <f t="shared" si="146"/>
        <v>-5.2291068903392928</v>
      </c>
      <c r="U1193">
        <f>VLOOKUP(M1193,LINE!$A$2:$B$13,2,)</f>
        <v>10</v>
      </c>
      <c r="V1193">
        <f>VLOOKUP(L1193,Entry_exit!B:P,4,)</f>
        <v>15937</v>
      </c>
      <c r="W1193">
        <f>2020 - VLOOKUP(L1193, age!$A:$D,4,)</f>
        <v>88</v>
      </c>
      <c r="X1193">
        <f>VLOOKUP(H1193,'air-quality-london-time-of-day'!E:G,3,FALSE)</f>
        <v>18.7</v>
      </c>
      <c r="Y1193">
        <f>VLOOKUP(I1193,Weather!F:K,2,)</f>
        <v>10.21875</v>
      </c>
      <c r="Z1193">
        <f>VLOOKUP(I1193,Weather!F:K,3,)</f>
        <v>1.3</v>
      </c>
      <c r="AA1193">
        <f>VLOOKUP(I1193,Weather!F:K,4,)</f>
        <v>0.79</v>
      </c>
      <c r="AB1193">
        <f>VLOOKUP(I1193,Weather!F:K,5,)</f>
        <v>1025</v>
      </c>
      <c r="AC1193">
        <f>VLOOKUP(I1193,Weather!F:K,6,)</f>
        <v>0</v>
      </c>
    </row>
    <row r="1194" spans="1:29" x14ac:dyDescent="0.25">
      <c r="A1194" t="s">
        <v>7</v>
      </c>
      <c r="B1194" t="s">
        <v>5</v>
      </c>
      <c r="C1194" s="1">
        <v>42080.504166666666</v>
      </c>
      <c r="D1194" s="3">
        <f t="shared" si="144"/>
        <v>2015</v>
      </c>
      <c r="E1194" s="3">
        <f t="shared" si="147"/>
        <v>3</v>
      </c>
      <c r="F1194" s="3">
        <f t="shared" si="148"/>
        <v>12</v>
      </c>
      <c r="G1194" s="3">
        <f t="shared" si="149"/>
        <v>17</v>
      </c>
      <c r="H1194" s="3" t="str">
        <f t="shared" si="150"/>
        <v>2015312</v>
      </c>
      <c r="I1194" s="3" t="str">
        <f t="shared" si="151"/>
        <v>201531217</v>
      </c>
      <c r="J1194">
        <v>201</v>
      </c>
      <c r="K1194">
        <v>120.6</v>
      </c>
      <c r="L1194" t="str">
        <f>VLOOKUP(C1194,List!$A$2:$C$2089,3,)</f>
        <v>Turnpike Lane</v>
      </c>
      <c r="M1194" t="str">
        <f>VLOOKUP(C1194,List!$A$2:$C$2089,2,)</f>
        <v>Piccadilly</v>
      </c>
      <c r="N1194" t="str">
        <f t="shared" si="145"/>
        <v>Turnpike Lane|Piccadilly</v>
      </c>
      <c r="O1194">
        <f>VLOOKUP(N1194,Depth!$A$2:$F$427,3,)</f>
        <v>21</v>
      </c>
      <c r="P1194">
        <f>VLOOKUP(N1194,Depth!$A$2:$F$427,5,)</f>
        <v>106.28</v>
      </c>
      <c r="Q1194">
        <f>VLOOKUP(N1194,Depth!$A$2:$F$427,6,)</f>
        <v>14.72</v>
      </c>
      <c r="R1194">
        <f>VLOOKUP(L1194,longitude_latitude!C:J,7,)</f>
        <v>-0.101359413</v>
      </c>
      <c r="S1194">
        <f>VLOOKUP(L1194,longitude_latitude!C:J,8,)</f>
        <v>51.589751120000003</v>
      </c>
      <c r="T1194">
        <f t="shared" si="146"/>
        <v>-5.2291068903392928</v>
      </c>
      <c r="U1194">
        <f>VLOOKUP(M1194,LINE!$A$2:$B$13,2,)</f>
        <v>10</v>
      </c>
      <c r="V1194">
        <f>VLOOKUP(L1194,Entry_exit!B:P,4,)</f>
        <v>15937</v>
      </c>
      <c r="W1194">
        <f>2020 - VLOOKUP(L1194, age!$A:$D,4,)</f>
        <v>88</v>
      </c>
      <c r="X1194">
        <f>VLOOKUP(H1194,'air-quality-london-time-of-day'!E:G,3,FALSE)</f>
        <v>18.7</v>
      </c>
      <c r="Y1194">
        <f>VLOOKUP(I1194,Weather!F:K,2,)</f>
        <v>10.21875</v>
      </c>
      <c r="Z1194">
        <f>VLOOKUP(I1194,Weather!F:K,3,)</f>
        <v>1.3</v>
      </c>
      <c r="AA1194">
        <f>VLOOKUP(I1194,Weather!F:K,4,)</f>
        <v>0.79</v>
      </c>
      <c r="AB1194">
        <f>VLOOKUP(I1194,Weather!F:K,5,)</f>
        <v>1025</v>
      </c>
      <c r="AC1194">
        <f>VLOOKUP(I1194,Weather!F:K,6,)</f>
        <v>0</v>
      </c>
    </row>
    <row r="1195" spans="1:29" x14ac:dyDescent="0.25">
      <c r="A1195" t="s">
        <v>7</v>
      </c>
      <c r="B1195" t="s">
        <v>5</v>
      </c>
      <c r="C1195" s="1">
        <v>42080.504861111112</v>
      </c>
      <c r="D1195" s="3">
        <f t="shared" si="144"/>
        <v>2015</v>
      </c>
      <c r="E1195" s="3">
        <f t="shared" si="147"/>
        <v>3</v>
      </c>
      <c r="F1195" s="3">
        <f t="shared" si="148"/>
        <v>12</v>
      </c>
      <c r="G1195" s="3">
        <f t="shared" si="149"/>
        <v>17</v>
      </c>
      <c r="H1195" s="3" t="str">
        <f t="shared" si="150"/>
        <v>2015312</v>
      </c>
      <c r="I1195" s="3" t="str">
        <f t="shared" si="151"/>
        <v>201531217</v>
      </c>
      <c r="J1195">
        <v>240</v>
      </c>
      <c r="K1195">
        <v>144</v>
      </c>
      <c r="L1195" t="str">
        <f>VLOOKUP(C1195,List!$A$2:$C$2089,3,)</f>
        <v>Turnpike Lane</v>
      </c>
      <c r="M1195" t="str">
        <f>VLOOKUP(C1195,List!$A$2:$C$2089,2,)</f>
        <v>Piccadilly</v>
      </c>
      <c r="N1195" t="str">
        <f t="shared" si="145"/>
        <v>Turnpike Lane|Piccadilly</v>
      </c>
      <c r="O1195">
        <f>VLOOKUP(N1195,Depth!$A$2:$F$427,3,)</f>
        <v>21</v>
      </c>
      <c r="P1195">
        <f>VLOOKUP(N1195,Depth!$A$2:$F$427,5,)</f>
        <v>106.28</v>
      </c>
      <c r="Q1195">
        <f>VLOOKUP(N1195,Depth!$A$2:$F$427,6,)</f>
        <v>14.72</v>
      </c>
      <c r="R1195">
        <f>VLOOKUP(L1195,longitude_latitude!C:J,7,)</f>
        <v>-0.101359413</v>
      </c>
      <c r="S1195">
        <f>VLOOKUP(L1195,longitude_latitude!C:J,8,)</f>
        <v>51.589751120000003</v>
      </c>
      <c r="T1195">
        <f t="shared" si="146"/>
        <v>-5.2291068903392928</v>
      </c>
      <c r="U1195">
        <f>VLOOKUP(M1195,LINE!$A$2:$B$13,2,)</f>
        <v>10</v>
      </c>
      <c r="V1195">
        <f>VLOOKUP(L1195,Entry_exit!B:P,4,)</f>
        <v>15937</v>
      </c>
      <c r="W1195">
        <f>2020 - VLOOKUP(L1195, age!$A:$D,4,)</f>
        <v>88</v>
      </c>
      <c r="X1195">
        <f>VLOOKUP(H1195,'air-quality-london-time-of-day'!E:G,3,FALSE)</f>
        <v>18.7</v>
      </c>
      <c r="Y1195">
        <f>VLOOKUP(I1195,Weather!F:K,2,)</f>
        <v>10.21875</v>
      </c>
      <c r="Z1195">
        <f>VLOOKUP(I1195,Weather!F:K,3,)</f>
        <v>1.3</v>
      </c>
      <c r="AA1195">
        <f>VLOOKUP(I1195,Weather!F:K,4,)</f>
        <v>0.79</v>
      </c>
      <c r="AB1195">
        <f>VLOOKUP(I1195,Weather!F:K,5,)</f>
        <v>1025</v>
      </c>
      <c r="AC1195">
        <f>VLOOKUP(I1195,Weather!F:K,6,)</f>
        <v>0</v>
      </c>
    </row>
    <row r="1196" spans="1:29" x14ac:dyDescent="0.25">
      <c r="A1196" t="s">
        <v>7</v>
      </c>
      <c r="B1196" t="s">
        <v>5</v>
      </c>
      <c r="C1196" s="1">
        <v>42080.505555555559</v>
      </c>
      <c r="D1196" s="3">
        <f t="shared" si="144"/>
        <v>2015</v>
      </c>
      <c r="E1196" s="3">
        <f t="shared" si="147"/>
        <v>3</v>
      </c>
      <c r="F1196" s="3">
        <f t="shared" si="148"/>
        <v>12</v>
      </c>
      <c r="G1196" s="3">
        <f t="shared" si="149"/>
        <v>17</v>
      </c>
      <c r="H1196" s="3" t="str">
        <f t="shared" si="150"/>
        <v>2015312</v>
      </c>
      <c r="I1196" s="3" t="str">
        <f t="shared" si="151"/>
        <v>201531217</v>
      </c>
      <c r="J1196">
        <v>211</v>
      </c>
      <c r="K1196">
        <v>126.6</v>
      </c>
      <c r="L1196" t="str">
        <f>VLOOKUP(C1196,List!$A$2:$C$2089,3,)</f>
        <v>Manor House</v>
      </c>
      <c r="M1196" t="str">
        <f>VLOOKUP(C1196,List!$A$2:$C$2089,2,)</f>
        <v>Piccadilly</v>
      </c>
      <c r="N1196" t="str">
        <f t="shared" si="145"/>
        <v>Manor House|Piccadilly</v>
      </c>
      <c r="O1196">
        <f>VLOOKUP(N1196,Depth!$A$2:$F$427,3,)</f>
        <v>38</v>
      </c>
      <c r="P1196">
        <f>VLOOKUP(N1196,Depth!$A$2:$F$427,5,)</f>
        <v>119.51</v>
      </c>
      <c r="Q1196">
        <f>VLOOKUP(N1196,Depth!$A$2:$F$427,6,)</f>
        <v>18.489999999999998</v>
      </c>
      <c r="R1196">
        <f>VLOOKUP(L1196,longitude_latitude!C:J,7,)</f>
        <v>-9.4452148E-2</v>
      </c>
      <c r="S1196">
        <f>VLOOKUP(L1196,longitude_latitude!C:J,8,)</f>
        <v>51.570247690000002</v>
      </c>
      <c r="T1196">
        <f t="shared" si="146"/>
        <v>-4.8709206672125385</v>
      </c>
      <c r="U1196">
        <f>VLOOKUP(M1196,LINE!$A$2:$B$13,2,)</f>
        <v>10</v>
      </c>
      <c r="V1196">
        <f>VLOOKUP(L1196,Entry_exit!B:P,4,)</f>
        <v>14218</v>
      </c>
      <c r="W1196">
        <f>2020 - VLOOKUP(L1196, age!$A:$D,4,)</f>
        <v>88</v>
      </c>
      <c r="X1196">
        <f>VLOOKUP(H1196,'air-quality-london-time-of-day'!E:G,3,FALSE)</f>
        <v>18.7</v>
      </c>
      <c r="Y1196">
        <f>VLOOKUP(I1196,Weather!F:K,2,)</f>
        <v>10.21875</v>
      </c>
      <c r="Z1196">
        <f>VLOOKUP(I1196,Weather!F:K,3,)</f>
        <v>1.3</v>
      </c>
      <c r="AA1196">
        <f>VLOOKUP(I1196,Weather!F:K,4,)</f>
        <v>0.79</v>
      </c>
      <c r="AB1196">
        <f>VLOOKUP(I1196,Weather!F:K,5,)</f>
        <v>1025</v>
      </c>
      <c r="AC1196">
        <f>VLOOKUP(I1196,Weather!F:K,6,)</f>
        <v>0</v>
      </c>
    </row>
    <row r="1197" spans="1:29" x14ac:dyDescent="0.25">
      <c r="A1197" t="s">
        <v>7</v>
      </c>
      <c r="B1197" t="s">
        <v>5</v>
      </c>
      <c r="C1197" s="1">
        <v>42080.506249999999</v>
      </c>
      <c r="D1197" s="3">
        <f t="shared" si="144"/>
        <v>2015</v>
      </c>
      <c r="E1197" s="3">
        <f t="shared" si="147"/>
        <v>3</v>
      </c>
      <c r="F1197" s="3">
        <f t="shared" si="148"/>
        <v>12</v>
      </c>
      <c r="G1197" s="3">
        <f t="shared" si="149"/>
        <v>17</v>
      </c>
      <c r="H1197" s="3" t="str">
        <f t="shared" si="150"/>
        <v>2015312</v>
      </c>
      <c r="I1197" s="3" t="str">
        <f t="shared" si="151"/>
        <v>201531217</v>
      </c>
      <c r="J1197">
        <v>223</v>
      </c>
      <c r="K1197">
        <v>133.80000000000001</v>
      </c>
      <c r="L1197" t="str">
        <f>VLOOKUP(C1197,List!$A$2:$C$2089,3,)</f>
        <v>Manor House</v>
      </c>
      <c r="M1197" t="str">
        <f>VLOOKUP(C1197,List!$A$2:$C$2089,2,)</f>
        <v>Piccadilly</v>
      </c>
      <c r="N1197" t="str">
        <f t="shared" si="145"/>
        <v>Manor House|Piccadilly</v>
      </c>
      <c r="O1197">
        <f>VLOOKUP(N1197,Depth!$A$2:$F$427,3,)</f>
        <v>38</v>
      </c>
      <c r="P1197">
        <f>VLOOKUP(N1197,Depth!$A$2:$F$427,5,)</f>
        <v>119.51</v>
      </c>
      <c r="Q1197">
        <f>VLOOKUP(N1197,Depth!$A$2:$F$427,6,)</f>
        <v>18.489999999999998</v>
      </c>
      <c r="R1197">
        <f>VLOOKUP(L1197,longitude_latitude!C:J,7,)</f>
        <v>-9.4452148E-2</v>
      </c>
      <c r="S1197">
        <f>VLOOKUP(L1197,longitude_latitude!C:J,8,)</f>
        <v>51.570247690000002</v>
      </c>
      <c r="T1197">
        <f t="shared" si="146"/>
        <v>-4.8709206672125385</v>
      </c>
      <c r="U1197">
        <f>VLOOKUP(M1197,LINE!$A$2:$B$13,2,)</f>
        <v>10</v>
      </c>
      <c r="V1197">
        <f>VLOOKUP(L1197,Entry_exit!B:P,4,)</f>
        <v>14218</v>
      </c>
      <c r="W1197">
        <f>2020 - VLOOKUP(L1197, age!$A:$D,4,)</f>
        <v>88</v>
      </c>
      <c r="X1197">
        <f>VLOOKUP(H1197,'air-quality-london-time-of-day'!E:G,3,FALSE)</f>
        <v>18.7</v>
      </c>
      <c r="Y1197">
        <f>VLOOKUP(I1197,Weather!F:K,2,)</f>
        <v>10.21875</v>
      </c>
      <c r="Z1197">
        <f>VLOOKUP(I1197,Weather!F:K,3,)</f>
        <v>1.3</v>
      </c>
      <c r="AA1197">
        <f>VLOOKUP(I1197,Weather!F:K,4,)</f>
        <v>0.79</v>
      </c>
      <c r="AB1197">
        <f>VLOOKUP(I1197,Weather!F:K,5,)</f>
        <v>1025</v>
      </c>
      <c r="AC1197">
        <f>VLOOKUP(I1197,Weather!F:K,6,)</f>
        <v>0</v>
      </c>
    </row>
    <row r="1198" spans="1:29" x14ac:dyDescent="0.25">
      <c r="A1198" t="s">
        <v>7</v>
      </c>
      <c r="B1198" t="s">
        <v>5</v>
      </c>
      <c r="C1198" s="1">
        <v>42080.506944444445</v>
      </c>
      <c r="D1198" s="3">
        <f t="shared" si="144"/>
        <v>2015</v>
      </c>
      <c r="E1198" s="3">
        <f t="shared" si="147"/>
        <v>3</v>
      </c>
      <c r="F1198" s="3">
        <f t="shared" si="148"/>
        <v>12</v>
      </c>
      <c r="G1198" s="3">
        <f t="shared" si="149"/>
        <v>17</v>
      </c>
      <c r="H1198" s="3" t="str">
        <f t="shared" si="150"/>
        <v>2015312</v>
      </c>
      <c r="I1198" s="3" t="str">
        <f t="shared" si="151"/>
        <v>201531217</v>
      </c>
      <c r="J1198">
        <v>211</v>
      </c>
      <c r="K1198">
        <v>126.6</v>
      </c>
      <c r="L1198" t="str">
        <f>VLOOKUP(C1198,List!$A$2:$C$2089,3,)</f>
        <v>Finsbury Park</v>
      </c>
      <c r="M1198" t="str">
        <f>VLOOKUP(C1198,List!$A$2:$C$2089,2,)</f>
        <v>Piccadilly</v>
      </c>
      <c r="N1198" t="str">
        <f t="shared" si="145"/>
        <v>Finsbury Park|Piccadilly</v>
      </c>
      <c r="O1198">
        <f>VLOOKUP(N1198,Depth!$A$2:$F$427,3,)</f>
        <v>32</v>
      </c>
      <c r="P1198">
        <f>VLOOKUP(N1198,Depth!$A$2:$F$427,5,)</f>
        <v>123.92</v>
      </c>
      <c r="Q1198">
        <f>VLOOKUP(N1198,Depth!$A$2:$F$427,6,)</f>
        <v>8.08</v>
      </c>
      <c r="R1198">
        <f>VLOOKUP(L1198,longitude_latitude!C:J,7,)</f>
        <v>-0.105068129</v>
      </c>
      <c r="S1198">
        <f>VLOOKUP(L1198,longitude_latitude!C:J,8,)</f>
        <v>51.564066089999997</v>
      </c>
      <c r="T1198">
        <f t="shared" si="146"/>
        <v>-5.417739947708645</v>
      </c>
      <c r="U1198">
        <f>VLOOKUP(M1198,LINE!$A$2:$B$13,2,)</f>
        <v>10</v>
      </c>
      <c r="V1198">
        <f>VLOOKUP(L1198,Entry_exit!B:P,4,)</f>
        <v>44703</v>
      </c>
      <c r="W1198">
        <f>2020 - VLOOKUP(L1198, age!$A:$D,4,)</f>
        <v>159</v>
      </c>
      <c r="X1198">
        <f>VLOOKUP(H1198,'air-quality-london-time-of-day'!E:G,3,FALSE)</f>
        <v>18.7</v>
      </c>
      <c r="Y1198">
        <f>VLOOKUP(I1198,Weather!F:K,2,)</f>
        <v>10.21875</v>
      </c>
      <c r="Z1198">
        <f>VLOOKUP(I1198,Weather!F:K,3,)</f>
        <v>1.3</v>
      </c>
      <c r="AA1198">
        <f>VLOOKUP(I1198,Weather!F:K,4,)</f>
        <v>0.79</v>
      </c>
      <c r="AB1198">
        <f>VLOOKUP(I1198,Weather!F:K,5,)</f>
        <v>1025</v>
      </c>
      <c r="AC1198">
        <f>VLOOKUP(I1198,Weather!F:K,6,)</f>
        <v>0</v>
      </c>
    </row>
    <row r="1199" spans="1:29" x14ac:dyDescent="0.25">
      <c r="A1199" t="s">
        <v>7</v>
      </c>
      <c r="B1199" t="s">
        <v>5</v>
      </c>
      <c r="C1199" s="1">
        <v>42080.507638888892</v>
      </c>
      <c r="D1199" s="3">
        <f t="shared" si="144"/>
        <v>2015</v>
      </c>
      <c r="E1199" s="3">
        <f t="shared" si="147"/>
        <v>3</v>
      </c>
      <c r="F1199" s="3">
        <f t="shared" si="148"/>
        <v>12</v>
      </c>
      <c r="G1199" s="3">
        <f t="shared" si="149"/>
        <v>17</v>
      </c>
      <c r="H1199" s="3" t="str">
        <f t="shared" si="150"/>
        <v>2015312</v>
      </c>
      <c r="I1199" s="3" t="str">
        <f t="shared" si="151"/>
        <v>201531217</v>
      </c>
      <c r="J1199">
        <v>212</v>
      </c>
      <c r="K1199">
        <v>127.2</v>
      </c>
      <c r="L1199" t="str">
        <f>VLOOKUP(C1199,List!$A$2:$C$2089,3,)</f>
        <v>Finsbury Park</v>
      </c>
      <c r="M1199" t="str">
        <f>VLOOKUP(C1199,List!$A$2:$C$2089,2,)</f>
        <v>Piccadilly</v>
      </c>
      <c r="N1199" t="str">
        <f t="shared" si="145"/>
        <v>Finsbury Park|Piccadilly</v>
      </c>
      <c r="O1199">
        <f>VLOOKUP(N1199,Depth!$A$2:$F$427,3,)</f>
        <v>32</v>
      </c>
      <c r="P1199">
        <f>VLOOKUP(N1199,Depth!$A$2:$F$427,5,)</f>
        <v>123.92</v>
      </c>
      <c r="Q1199">
        <f>VLOOKUP(N1199,Depth!$A$2:$F$427,6,)</f>
        <v>8.08</v>
      </c>
      <c r="R1199">
        <f>VLOOKUP(L1199,longitude_latitude!C:J,7,)</f>
        <v>-0.105068129</v>
      </c>
      <c r="S1199">
        <f>VLOOKUP(L1199,longitude_latitude!C:J,8,)</f>
        <v>51.564066089999997</v>
      </c>
      <c r="T1199">
        <f t="shared" si="146"/>
        <v>-5.417739947708645</v>
      </c>
      <c r="U1199">
        <f>VLOOKUP(M1199,LINE!$A$2:$B$13,2,)</f>
        <v>10</v>
      </c>
      <c r="V1199">
        <f>VLOOKUP(L1199,Entry_exit!B:P,4,)</f>
        <v>44703</v>
      </c>
      <c r="W1199">
        <f>2020 - VLOOKUP(L1199, age!$A:$D,4,)</f>
        <v>159</v>
      </c>
      <c r="X1199">
        <f>VLOOKUP(H1199,'air-quality-london-time-of-day'!E:G,3,FALSE)</f>
        <v>18.7</v>
      </c>
      <c r="Y1199">
        <f>VLOOKUP(I1199,Weather!F:K,2,)</f>
        <v>10.21875</v>
      </c>
      <c r="Z1199">
        <f>VLOOKUP(I1199,Weather!F:K,3,)</f>
        <v>1.3</v>
      </c>
      <c r="AA1199">
        <f>VLOOKUP(I1199,Weather!F:K,4,)</f>
        <v>0.79</v>
      </c>
      <c r="AB1199">
        <f>VLOOKUP(I1199,Weather!F:K,5,)</f>
        <v>1025</v>
      </c>
      <c r="AC1199">
        <f>VLOOKUP(I1199,Weather!F:K,6,)</f>
        <v>0</v>
      </c>
    </row>
    <row r="1200" spans="1:29" x14ac:dyDescent="0.25">
      <c r="A1200" t="s">
        <v>7</v>
      </c>
      <c r="B1200" t="s">
        <v>5</v>
      </c>
      <c r="C1200" s="1">
        <v>42080.508333333331</v>
      </c>
      <c r="D1200" s="3">
        <f t="shared" si="144"/>
        <v>2015</v>
      </c>
      <c r="E1200" s="3">
        <f t="shared" si="147"/>
        <v>3</v>
      </c>
      <c r="F1200" s="3">
        <f t="shared" si="148"/>
        <v>12</v>
      </c>
      <c r="G1200" s="3">
        <f t="shared" si="149"/>
        <v>17</v>
      </c>
      <c r="H1200" s="3" t="str">
        <f t="shared" si="150"/>
        <v>2015312</v>
      </c>
      <c r="I1200" s="3" t="str">
        <f t="shared" si="151"/>
        <v>201531217</v>
      </c>
      <c r="J1200">
        <v>203</v>
      </c>
      <c r="K1200">
        <v>121.8</v>
      </c>
      <c r="L1200" t="str">
        <f>VLOOKUP(C1200,List!$A$2:$C$2089,3,)</f>
        <v>Finsbury Park</v>
      </c>
      <c r="M1200" t="str">
        <f>VLOOKUP(C1200,List!$A$2:$C$2089,2,)</f>
        <v>Piccadilly</v>
      </c>
      <c r="N1200" t="str">
        <f t="shared" si="145"/>
        <v>Finsbury Park|Piccadilly</v>
      </c>
      <c r="O1200">
        <f>VLOOKUP(N1200,Depth!$A$2:$F$427,3,)</f>
        <v>32</v>
      </c>
      <c r="P1200">
        <f>VLOOKUP(N1200,Depth!$A$2:$F$427,5,)</f>
        <v>123.92</v>
      </c>
      <c r="Q1200">
        <f>VLOOKUP(N1200,Depth!$A$2:$F$427,6,)</f>
        <v>8.08</v>
      </c>
      <c r="R1200">
        <f>VLOOKUP(L1200,longitude_latitude!C:J,7,)</f>
        <v>-0.105068129</v>
      </c>
      <c r="S1200">
        <f>VLOOKUP(L1200,longitude_latitude!C:J,8,)</f>
        <v>51.564066089999997</v>
      </c>
      <c r="T1200">
        <f t="shared" si="146"/>
        <v>-5.417739947708645</v>
      </c>
      <c r="U1200">
        <f>VLOOKUP(M1200,LINE!$A$2:$B$13,2,)</f>
        <v>10</v>
      </c>
      <c r="V1200">
        <f>VLOOKUP(L1200,Entry_exit!B:P,4,)</f>
        <v>44703</v>
      </c>
      <c r="W1200">
        <f>2020 - VLOOKUP(L1200, age!$A:$D,4,)</f>
        <v>159</v>
      </c>
      <c r="X1200">
        <f>VLOOKUP(H1200,'air-quality-london-time-of-day'!E:G,3,FALSE)</f>
        <v>18.7</v>
      </c>
      <c r="Y1200">
        <f>VLOOKUP(I1200,Weather!F:K,2,)</f>
        <v>10.21875</v>
      </c>
      <c r="Z1200">
        <f>VLOOKUP(I1200,Weather!F:K,3,)</f>
        <v>1.3</v>
      </c>
      <c r="AA1200">
        <f>VLOOKUP(I1200,Weather!F:K,4,)</f>
        <v>0.79</v>
      </c>
      <c r="AB1200">
        <f>VLOOKUP(I1200,Weather!F:K,5,)</f>
        <v>1025</v>
      </c>
      <c r="AC1200">
        <f>VLOOKUP(I1200,Weather!F:K,6,)</f>
        <v>0</v>
      </c>
    </row>
    <row r="1201" spans="1:29" x14ac:dyDescent="0.25">
      <c r="A1201" t="s">
        <v>7</v>
      </c>
      <c r="B1201" t="s">
        <v>5</v>
      </c>
      <c r="C1201" s="1">
        <v>42080.509027777778</v>
      </c>
      <c r="D1201" s="3">
        <f t="shared" si="144"/>
        <v>2015</v>
      </c>
      <c r="E1201" s="3">
        <f t="shared" si="147"/>
        <v>3</v>
      </c>
      <c r="F1201" s="3">
        <f t="shared" si="148"/>
        <v>12</v>
      </c>
      <c r="G1201" s="3">
        <f t="shared" si="149"/>
        <v>17</v>
      </c>
      <c r="H1201" s="3" t="str">
        <f t="shared" si="150"/>
        <v>2015312</v>
      </c>
      <c r="I1201" s="3" t="str">
        <f t="shared" si="151"/>
        <v>201531217</v>
      </c>
      <c r="J1201">
        <v>207</v>
      </c>
      <c r="K1201">
        <v>124.2</v>
      </c>
      <c r="L1201" t="str">
        <f>VLOOKUP(C1201,List!$A$2:$C$2089,3,)</f>
        <v>Arsenal</v>
      </c>
      <c r="M1201" t="str">
        <f>VLOOKUP(C1201,List!$A$2:$C$2089,2,)</f>
        <v>Piccadilly</v>
      </c>
      <c r="N1201" t="str">
        <f t="shared" si="145"/>
        <v>Arsenal|Piccadilly</v>
      </c>
      <c r="O1201">
        <f>VLOOKUP(N1201,Depth!$A$2:$F$427,3,)</f>
        <v>25</v>
      </c>
      <c r="P1201">
        <f>VLOOKUP(N1201,Depth!$A$2:$F$427,5,)</f>
        <v>116.76</v>
      </c>
      <c r="Q1201">
        <f>VLOOKUP(N1201,Depth!$A$2:$F$427,6,)</f>
        <v>8.24</v>
      </c>
      <c r="R1201">
        <f>VLOOKUP(L1201,longitude_latitude!C:J,7,)</f>
        <v>-0.105674399</v>
      </c>
      <c r="S1201">
        <f>VLOOKUP(L1201,longitude_latitude!C:J,8,)</f>
        <v>51.558111050000001</v>
      </c>
      <c r="T1201">
        <f t="shared" si="146"/>
        <v>-5.4483723987840094</v>
      </c>
      <c r="U1201">
        <f>VLOOKUP(M1201,LINE!$A$2:$B$13,2,)</f>
        <v>10</v>
      </c>
      <c r="V1201">
        <f>VLOOKUP(L1201,Entry_exit!B:P,4,)</f>
        <v>4377</v>
      </c>
      <c r="W1201">
        <f>2020 - VLOOKUP(L1201, age!$A:$D,4,)</f>
        <v>114</v>
      </c>
      <c r="X1201">
        <f>VLOOKUP(H1201,'air-quality-london-time-of-day'!E:G,3,FALSE)</f>
        <v>18.7</v>
      </c>
      <c r="Y1201">
        <f>VLOOKUP(I1201,Weather!F:K,2,)</f>
        <v>10.21875</v>
      </c>
      <c r="Z1201">
        <f>VLOOKUP(I1201,Weather!F:K,3,)</f>
        <v>1.3</v>
      </c>
      <c r="AA1201">
        <f>VLOOKUP(I1201,Weather!F:K,4,)</f>
        <v>0.79</v>
      </c>
      <c r="AB1201">
        <f>VLOOKUP(I1201,Weather!F:K,5,)</f>
        <v>1025</v>
      </c>
      <c r="AC1201">
        <f>VLOOKUP(I1201,Weather!F:K,6,)</f>
        <v>0</v>
      </c>
    </row>
    <row r="1202" spans="1:29" x14ac:dyDescent="0.25">
      <c r="A1202" t="s">
        <v>7</v>
      </c>
      <c r="B1202" t="s">
        <v>5</v>
      </c>
      <c r="C1202" s="1">
        <v>42080.509722222225</v>
      </c>
      <c r="D1202" s="3">
        <f t="shared" si="144"/>
        <v>2015</v>
      </c>
      <c r="E1202" s="3">
        <f t="shared" si="147"/>
        <v>3</v>
      </c>
      <c r="F1202" s="3">
        <f t="shared" si="148"/>
        <v>12</v>
      </c>
      <c r="G1202" s="3">
        <f t="shared" si="149"/>
        <v>17</v>
      </c>
      <c r="H1202" s="3" t="str">
        <f t="shared" si="150"/>
        <v>2015312</v>
      </c>
      <c r="I1202" s="3" t="str">
        <f t="shared" si="151"/>
        <v>201531217</v>
      </c>
      <c r="J1202">
        <v>233</v>
      </c>
      <c r="K1202">
        <v>139.80000000000001</v>
      </c>
      <c r="L1202" t="str">
        <f>VLOOKUP(C1202,List!$A$2:$C$2089,3,)</f>
        <v>Arsenal</v>
      </c>
      <c r="M1202" t="str">
        <f>VLOOKUP(C1202,List!$A$2:$C$2089,2,)</f>
        <v>Piccadilly</v>
      </c>
      <c r="N1202" t="str">
        <f t="shared" si="145"/>
        <v>Arsenal|Piccadilly</v>
      </c>
      <c r="O1202">
        <f>VLOOKUP(N1202,Depth!$A$2:$F$427,3,)</f>
        <v>25</v>
      </c>
      <c r="P1202">
        <f>VLOOKUP(N1202,Depth!$A$2:$F$427,5,)</f>
        <v>116.76</v>
      </c>
      <c r="Q1202">
        <f>VLOOKUP(N1202,Depth!$A$2:$F$427,6,)</f>
        <v>8.24</v>
      </c>
      <c r="R1202">
        <f>VLOOKUP(L1202,longitude_latitude!C:J,7,)</f>
        <v>-0.105674399</v>
      </c>
      <c r="S1202">
        <f>VLOOKUP(L1202,longitude_latitude!C:J,8,)</f>
        <v>51.558111050000001</v>
      </c>
      <c r="T1202">
        <f t="shared" si="146"/>
        <v>-5.4483723987840094</v>
      </c>
      <c r="U1202">
        <f>VLOOKUP(M1202,LINE!$A$2:$B$13,2,)</f>
        <v>10</v>
      </c>
      <c r="V1202">
        <f>VLOOKUP(L1202,Entry_exit!B:P,4,)</f>
        <v>4377</v>
      </c>
      <c r="W1202">
        <f>2020 - VLOOKUP(L1202, age!$A:$D,4,)</f>
        <v>114</v>
      </c>
      <c r="X1202">
        <f>VLOOKUP(H1202,'air-quality-london-time-of-day'!E:G,3,FALSE)</f>
        <v>18.7</v>
      </c>
      <c r="Y1202">
        <f>VLOOKUP(I1202,Weather!F:K,2,)</f>
        <v>10.21875</v>
      </c>
      <c r="Z1202">
        <f>VLOOKUP(I1202,Weather!F:K,3,)</f>
        <v>1.3</v>
      </c>
      <c r="AA1202">
        <f>VLOOKUP(I1202,Weather!F:K,4,)</f>
        <v>0.79</v>
      </c>
      <c r="AB1202">
        <f>VLOOKUP(I1202,Weather!F:K,5,)</f>
        <v>1025</v>
      </c>
      <c r="AC1202">
        <f>VLOOKUP(I1202,Weather!F:K,6,)</f>
        <v>0</v>
      </c>
    </row>
    <row r="1203" spans="1:29" x14ac:dyDescent="0.25">
      <c r="A1203" t="s">
        <v>7</v>
      </c>
      <c r="B1203" t="s">
        <v>5</v>
      </c>
      <c r="C1203" s="1">
        <v>42080.510416666664</v>
      </c>
      <c r="D1203" s="3">
        <f t="shared" si="144"/>
        <v>2015</v>
      </c>
      <c r="E1203" s="3">
        <f t="shared" si="147"/>
        <v>3</v>
      </c>
      <c r="F1203" s="3">
        <f t="shared" si="148"/>
        <v>12</v>
      </c>
      <c r="G1203" s="3">
        <f t="shared" si="149"/>
        <v>17</v>
      </c>
      <c r="H1203" s="3" t="str">
        <f t="shared" si="150"/>
        <v>2015312</v>
      </c>
      <c r="I1203" s="3" t="str">
        <f t="shared" si="151"/>
        <v>201531217</v>
      </c>
      <c r="J1203">
        <v>212</v>
      </c>
      <c r="K1203">
        <v>127.2</v>
      </c>
      <c r="L1203" t="str">
        <f>VLOOKUP(C1203,List!$A$2:$C$2089,3,)</f>
        <v>Holloway Road</v>
      </c>
      <c r="M1203" t="str">
        <f>VLOOKUP(C1203,List!$A$2:$C$2089,2,)</f>
        <v>Piccadilly</v>
      </c>
      <c r="N1203" t="str">
        <f t="shared" si="145"/>
        <v>Holloway Road|Piccadilly</v>
      </c>
      <c r="O1203">
        <f>VLOOKUP(N1203,Depth!$A$2:$F$427,3,)</f>
        <v>29</v>
      </c>
      <c r="P1203">
        <f>VLOOKUP(N1203,Depth!$A$2:$F$427,5,)</f>
        <v>115.4</v>
      </c>
      <c r="Q1203">
        <f>VLOOKUP(N1203,Depth!$A$2:$F$427,6,)</f>
        <v>13.6</v>
      </c>
      <c r="R1203">
        <f>VLOOKUP(L1203,longitude_latitude!C:J,7,)</f>
        <v>-0.111653531</v>
      </c>
      <c r="S1203">
        <f>VLOOKUP(L1203,longitude_latitude!C:J,8,)</f>
        <v>51.552250379999997</v>
      </c>
      <c r="T1203">
        <f t="shared" si="146"/>
        <v>-5.7559907859230917</v>
      </c>
      <c r="U1203">
        <f>VLOOKUP(M1203,LINE!$A$2:$B$13,2,)</f>
        <v>10</v>
      </c>
      <c r="V1203">
        <f>VLOOKUP(L1203,Entry_exit!B:P,4,)</f>
        <v>10741</v>
      </c>
      <c r="W1203">
        <f>2020 - VLOOKUP(L1203, age!$A:$D,4,)</f>
        <v>114</v>
      </c>
      <c r="X1203">
        <f>VLOOKUP(H1203,'air-quality-london-time-of-day'!E:G,3,FALSE)</f>
        <v>18.7</v>
      </c>
      <c r="Y1203">
        <f>VLOOKUP(I1203,Weather!F:K,2,)</f>
        <v>10.21875</v>
      </c>
      <c r="Z1203">
        <f>VLOOKUP(I1203,Weather!F:K,3,)</f>
        <v>1.3</v>
      </c>
      <c r="AA1203">
        <f>VLOOKUP(I1203,Weather!F:K,4,)</f>
        <v>0.79</v>
      </c>
      <c r="AB1203">
        <f>VLOOKUP(I1203,Weather!F:K,5,)</f>
        <v>1025</v>
      </c>
      <c r="AC1203">
        <f>VLOOKUP(I1203,Weather!F:K,6,)</f>
        <v>0</v>
      </c>
    </row>
    <row r="1204" spans="1:29" x14ac:dyDescent="0.25">
      <c r="A1204" t="s">
        <v>7</v>
      </c>
      <c r="B1204" t="s">
        <v>5</v>
      </c>
      <c r="C1204" s="1">
        <v>42080.511111111111</v>
      </c>
      <c r="D1204" s="3">
        <f t="shared" si="144"/>
        <v>2015</v>
      </c>
      <c r="E1204" s="3">
        <f t="shared" si="147"/>
        <v>3</v>
      </c>
      <c r="F1204" s="3">
        <f t="shared" si="148"/>
        <v>12</v>
      </c>
      <c r="G1204" s="3">
        <f t="shared" si="149"/>
        <v>17</v>
      </c>
      <c r="H1204" s="3" t="str">
        <f t="shared" si="150"/>
        <v>2015312</v>
      </c>
      <c r="I1204" s="3" t="str">
        <f t="shared" si="151"/>
        <v>201531217</v>
      </c>
      <c r="J1204">
        <v>201</v>
      </c>
      <c r="K1204">
        <v>120.6</v>
      </c>
      <c r="L1204" t="str">
        <f>VLOOKUP(C1204,List!$A$2:$C$2089,3,)</f>
        <v>Holloway Road</v>
      </c>
      <c r="M1204" t="str">
        <f>VLOOKUP(C1204,List!$A$2:$C$2089,2,)</f>
        <v>Piccadilly</v>
      </c>
      <c r="N1204" t="str">
        <f t="shared" si="145"/>
        <v>Holloway Road|Piccadilly</v>
      </c>
      <c r="O1204">
        <f>VLOOKUP(N1204,Depth!$A$2:$F$427,3,)</f>
        <v>29</v>
      </c>
      <c r="P1204">
        <f>VLOOKUP(N1204,Depth!$A$2:$F$427,5,)</f>
        <v>115.4</v>
      </c>
      <c r="Q1204">
        <f>VLOOKUP(N1204,Depth!$A$2:$F$427,6,)</f>
        <v>13.6</v>
      </c>
      <c r="R1204">
        <f>VLOOKUP(L1204,longitude_latitude!C:J,7,)</f>
        <v>-0.111653531</v>
      </c>
      <c r="S1204">
        <f>VLOOKUP(L1204,longitude_latitude!C:J,8,)</f>
        <v>51.552250379999997</v>
      </c>
      <c r="T1204">
        <f t="shared" si="146"/>
        <v>-5.7559907859230917</v>
      </c>
      <c r="U1204">
        <f>VLOOKUP(M1204,LINE!$A$2:$B$13,2,)</f>
        <v>10</v>
      </c>
      <c r="V1204">
        <f>VLOOKUP(L1204,Entry_exit!B:P,4,)</f>
        <v>10741</v>
      </c>
      <c r="W1204">
        <f>2020 - VLOOKUP(L1204, age!$A:$D,4,)</f>
        <v>114</v>
      </c>
      <c r="X1204">
        <f>VLOOKUP(H1204,'air-quality-london-time-of-day'!E:G,3,FALSE)</f>
        <v>18.7</v>
      </c>
      <c r="Y1204">
        <f>VLOOKUP(I1204,Weather!F:K,2,)</f>
        <v>10.21875</v>
      </c>
      <c r="Z1204">
        <f>VLOOKUP(I1204,Weather!F:K,3,)</f>
        <v>1.3</v>
      </c>
      <c r="AA1204">
        <f>VLOOKUP(I1204,Weather!F:K,4,)</f>
        <v>0.79</v>
      </c>
      <c r="AB1204">
        <f>VLOOKUP(I1204,Weather!F:K,5,)</f>
        <v>1025</v>
      </c>
      <c r="AC1204">
        <f>VLOOKUP(I1204,Weather!F:K,6,)</f>
        <v>0</v>
      </c>
    </row>
    <row r="1205" spans="1:29" x14ac:dyDescent="0.25">
      <c r="A1205" t="s">
        <v>7</v>
      </c>
      <c r="B1205" t="s">
        <v>5</v>
      </c>
      <c r="C1205" s="1">
        <v>42080.511805555558</v>
      </c>
      <c r="D1205" s="3">
        <f t="shared" si="144"/>
        <v>2015</v>
      </c>
      <c r="E1205" s="3">
        <f t="shared" si="147"/>
        <v>3</v>
      </c>
      <c r="F1205" s="3">
        <f t="shared" si="148"/>
        <v>12</v>
      </c>
      <c r="G1205" s="3">
        <f t="shared" si="149"/>
        <v>17</v>
      </c>
      <c r="H1205" s="3" t="str">
        <f t="shared" si="150"/>
        <v>2015312</v>
      </c>
      <c r="I1205" s="3" t="str">
        <f t="shared" si="151"/>
        <v>201531217</v>
      </c>
      <c r="J1205">
        <v>190</v>
      </c>
      <c r="K1205">
        <v>114</v>
      </c>
      <c r="L1205" t="str">
        <f>VLOOKUP(C1205,List!$A$2:$C$2089,3,)</f>
        <v>Caledonian Road</v>
      </c>
      <c r="M1205" t="str">
        <f>VLOOKUP(C1205,List!$A$2:$C$2089,2,)</f>
        <v>Piccadilly</v>
      </c>
      <c r="N1205" t="str">
        <f t="shared" si="145"/>
        <v>Caledonian Road|Piccadilly</v>
      </c>
      <c r="O1205">
        <f>VLOOKUP(N1205,Depth!$A$2:$F$427,3,)</f>
        <v>36</v>
      </c>
      <c r="P1205">
        <f>VLOOKUP(N1205,Depth!$A$2:$F$427,5,)</f>
        <v>112.93</v>
      </c>
      <c r="Q1205">
        <f>VLOOKUP(N1205,Depth!$A$2:$F$427,6,)</f>
        <v>23.07</v>
      </c>
      <c r="R1205">
        <f>VLOOKUP(L1205,longitude_latitude!C:J,7,)</f>
        <v>-0.116864262</v>
      </c>
      <c r="S1205">
        <f>VLOOKUP(L1205,longitude_latitude!C:J,8,)</f>
        <v>51.548017739999999</v>
      </c>
      <c r="T1205">
        <f t="shared" si="146"/>
        <v>-6.0241210507480076</v>
      </c>
      <c r="U1205">
        <f>VLOOKUP(M1205,LINE!$A$2:$B$13,2,)</f>
        <v>10</v>
      </c>
      <c r="V1205">
        <f>VLOOKUP(L1205,Entry_exit!B:P,4,)</f>
        <v>9966</v>
      </c>
      <c r="W1205">
        <f>2020 - VLOOKUP(L1205, age!$A:$D,4,)</f>
        <v>114</v>
      </c>
      <c r="X1205">
        <f>VLOOKUP(H1205,'air-quality-london-time-of-day'!E:G,3,FALSE)</f>
        <v>18.7</v>
      </c>
      <c r="Y1205">
        <f>VLOOKUP(I1205,Weather!F:K,2,)</f>
        <v>10.21875</v>
      </c>
      <c r="Z1205">
        <f>VLOOKUP(I1205,Weather!F:K,3,)</f>
        <v>1.3</v>
      </c>
      <c r="AA1205">
        <f>VLOOKUP(I1205,Weather!F:K,4,)</f>
        <v>0.79</v>
      </c>
      <c r="AB1205">
        <f>VLOOKUP(I1205,Weather!F:K,5,)</f>
        <v>1025</v>
      </c>
      <c r="AC1205">
        <f>VLOOKUP(I1205,Weather!F:K,6,)</f>
        <v>0</v>
      </c>
    </row>
    <row r="1206" spans="1:29" x14ac:dyDescent="0.25">
      <c r="A1206" t="s">
        <v>7</v>
      </c>
      <c r="B1206" t="s">
        <v>5</v>
      </c>
      <c r="C1206" s="1">
        <v>42080.512499999997</v>
      </c>
      <c r="D1206" s="3">
        <f t="shared" si="144"/>
        <v>2015</v>
      </c>
      <c r="E1206" s="3">
        <f t="shared" si="147"/>
        <v>3</v>
      </c>
      <c r="F1206" s="3">
        <f t="shared" si="148"/>
        <v>12</v>
      </c>
      <c r="G1206" s="3">
        <f t="shared" si="149"/>
        <v>17</v>
      </c>
      <c r="H1206" s="3" t="str">
        <f t="shared" si="150"/>
        <v>2015312</v>
      </c>
      <c r="I1206" s="3" t="str">
        <f t="shared" si="151"/>
        <v>201531217</v>
      </c>
      <c r="J1206">
        <v>186</v>
      </c>
      <c r="K1206">
        <v>111.6</v>
      </c>
      <c r="L1206" t="str">
        <f>VLOOKUP(C1206,List!$A$2:$C$2089,3,)</f>
        <v>Caledonian Road</v>
      </c>
      <c r="M1206" t="str">
        <f>VLOOKUP(C1206,List!$A$2:$C$2089,2,)</f>
        <v>Piccadilly</v>
      </c>
      <c r="N1206" t="str">
        <f t="shared" si="145"/>
        <v>Caledonian Road|Piccadilly</v>
      </c>
      <c r="O1206">
        <f>VLOOKUP(N1206,Depth!$A$2:$F$427,3,)</f>
        <v>36</v>
      </c>
      <c r="P1206">
        <f>VLOOKUP(N1206,Depth!$A$2:$F$427,5,)</f>
        <v>112.93</v>
      </c>
      <c r="Q1206">
        <f>VLOOKUP(N1206,Depth!$A$2:$F$427,6,)</f>
        <v>23.07</v>
      </c>
      <c r="R1206">
        <f>VLOOKUP(L1206,longitude_latitude!C:J,7,)</f>
        <v>-0.116864262</v>
      </c>
      <c r="S1206">
        <f>VLOOKUP(L1206,longitude_latitude!C:J,8,)</f>
        <v>51.548017739999999</v>
      </c>
      <c r="T1206">
        <f t="shared" si="146"/>
        <v>-6.0241210507480076</v>
      </c>
      <c r="U1206">
        <f>VLOOKUP(M1206,LINE!$A$2:$B$13,2,)</f>
        <v>10</v>
      </c>
      <c r="V1206">
        <f>VLOOKUP(L1206,Entry_exit!B:P,4,)</f>
        <v>9966</v>
      </c>
      <c r="W1206">
        <f>2020 - VLOOKUP(L1206, age!$A:$D,4,)</f>
        <v>114</v>
      </c>
      <c r="X1206">
        <f>VLOOKUP(H1206,'air-quality-london-time-of-day'!E:G,3,FALSE)</f>
        <v>18.7</v>
      </c>
      <c r="Y1206">
        <f>VLOOKUP(I1206,Weather!F:K,2,)</f>
        <v>10.21875</v>
      </c>
      <c r="Z1206">
        <f>VLOOKUP(I1206,Weather!F:K,3,)</f>
        <v>1.3</v>
      </c>
      <c r="AA1206">
        <f>VLOOKUP(I1206,Weather!F:K,4,)</f>
        <v>0.79</v>
      </c>
      <c r="AB1206">
        <f>VLOOKUP(I1206,Weather!F:K,5,)</f>
        <v>1025</v>
      </c>
      <c r="AC1206">
        <f>VLOOKUP(I1206,Weather!F:K,6,)</f>
        <v>0</v>
      </c>
    </row>
    <row r="1207" spans="1:29" x14ac:dyDescent="0.25">
      <c r="A1207" t="s">
        <v>7</v>
      </c>
      <c r="B1207" t="s">
        <v>5</v>
      </c>
      <c r="C1207" s="1">
        <v>42080.513194444444</v>
      </c>
      <c r="D1207" s="3">
        <f t="shared" si="144"/>
        <v>2015</v>
      </c>
      <c r="E1207" s="3">
        <f t="shared" si="147"/>
        <v>3</v>
      </c>
      <c r="F1207" s="3">
        <f t="shared" si="148"/>
        <v>12</v>
      </c>
      <c r="G1207" s="3">
        <f t="shared" si="149"/>
        <v>17</v>
      </c>
      <c r="H1207" s="3" t="str">
        <f t="shared" si="150"/>
        <v>2015312</v>
      </c>
      <c r="I1207" s="3" t="str">
        <f t="shared" si="151"/>
        <v>201531217</v>
      </c>
      <c r="J1207">
        <v>189</v>
      </c>
      <c r="K1207">
        <v>113.4</v>
      </c>
      <c r="L1207" t="str">
        <f>VLOOKUP(C1207,List!$A$2:$C$2089,3,)</f>
        <v>King's Cross St. Pancras</v>
      </c>
      <c r="M1207" t="str">
        <f>VLOOKUP(C1207,List!$A$2:$C$2089,2,)</f>
        <v>Piccadilly</v>
      </c>
      <c r="N1207" t="str">
        <f t="shared" si="145"/>
        <v>King's Cross St. Pancras|Piccadilly</v>
      </c>
      <c r="O1207">
        <f>VLOOKUP(N1207,Depth!$A$2:$F$427,3,)</f>
        <v>17</v>
      </c>
      <c r="P1207">
        <f>VLOOKUP(N1207,Depth!$A$2:$F$427,5,)</f>
        <v>94.36</v>
      </c>
      <c r="Q1207">
        <f>VLOOKUP(N1207,Depth!$A$2:$F$427,6,)</f>
        <v>22.64</v>
      </c>
      <c r="R1207">
        <f>VLOOKUP(L1207,longitude_latitude!C:J,7,)</f>
        <v>-0.123168404</v>
      </c>
      <c r="S1207">
        <f>VLOOKUP(L1207,longitude_latitude!C:J,8,)</f>
        <v>51.529277280000002</v>
      </c>
      <c r="T1207">
        <f t="shared" si="146"/>
        <v>-6.3467788418510613</v>
      </c>
      <c r="U1207">
        <f>VLOOKUP(M1207,LINE!$A$2:$B$13,2,)</f>
        <v>10</v>
      </c>
      <c r="V1207">
        <f>VLOOKUP(L1207,Entry_exit!B:P,4,)</f>
        <v>138159</v>
      </c>
      <c r="W1207">
        <f>2020 - VLOOKUP(L1207, age!$A:$D,4,)</f>
        <v>158</v>
      </c>
      <c r="X1207">
        <f>VLOOKUP(H1207,'air-quality-london-time-of-day'!E:G,3,FALSE)</f>
        <v>18.7</v>
      </c>
      <c r="Y1207">
        <f>VLOOKUP(I1207,Weather!F:K,2,)</f>
        <v>10.21875</v>
      </c>
      <c r="Z1207">
        <f>VLOOKUP(I1207,Weather!F:K,3,)</f>
        <v>1.3</v>
      </c>
      <c r="AA1207">
        <f>VLOOKUP(I1207,Weather!F:K,4,)</f>
        <v>0.79</v>
      </c>
      <c r="AB1207">
        <f>VLOOKUP(I1207,Weather!F:K,5,)</f>
        <v>1025</v>
      </c>
      <c r="AC1207">
        <f>VLOOKUP(I1207,Weather!F:K,6,)</f>
        <v>0</v>
      </c>
    </row>
    <row r="1208" spans="1:29" x14ac:dyDescent="0.25">
      <c r="A1208" t="s">
        <v>7</v>
      </c>
      <c r="B1208" t="s">
        <v>5</v>
      </c>
      <c r="C1208" s="1">
        <v>42080.513888888891</v>
      </c>
      <c r="D1208" s="3">
        <f t="shared" si="144"/>
        <v>2015</v>
      </c>
      <c r="E1208" s="3">
        <f t="shared" si="147"/>
        <v>3</v>
      </c>
      <c r="F1208" s="3">
        <f t="shared" si="148"/>
        <v>12</v>
      </c>
      <c r="G1208" s="3">
        <f t="shared" si="149"/>
        <v>17</v>
      </c>
      <c r="H1208" s="3" t="str">
        <f t="shared" si="150"/>
        <v>2015312</v>
      </c>
      <c r="I1208" s="3" t="str">
        <f t="shared" si="151"/>
        <v>201531217</v>
      </c>
      <c r="J1208">
        <v>194</v>
      </c>
      <c r="K1208">
        <v>116.4</v>
      </c>
      <c r="L1208" t="str">
        <f>VLOOKUP(C1208,List!$A$2:$C$2089,3,)</f>
        <v>King's Cross St. Pancras</v>
      </c>
      <c r="M1208" t="str">
        <f>VLOOKUP(C1208,List!$A$2:$C$2089,2,)</f>
        <v>Piccadilly</v>
      </c>
      <c r="N1208" t="str">
        <f t="shared" si="145"/>
        <v>King's Cross St. Pancras|Piccadilly</v>
      </c>
      <c r="O1208">
        <f>VLOOKUP(N1208,Depth!$A$2:$F$427,3,)</f>
        <v>17</v>
      </c>
      <c r="P1208">
        <f>VLOOKUP(N1208,Depth!$A$2:$F$427,5,)</f>
        <v>94.36</v>
      </c>
      <c r="Q1208">
        <f>VLOOKUP(N1208,Depth!$A$2:$F$427,6,)</f>
        <v>22.64</v>
      </c>
      <c r="R1208">
        <f>VLOOKUP(L1208,longitude_latitude!C:J,7,)</f>
        <v>-0.123168404</v>
      </c>
      <c r="S1208">
        <f>VLOOKUP(L1208,longitude_latitude!C:J,8,)</f>
        <v>51.529277280000002</v>
      </c>
      <c r="T1208">
        <f t="shared" si="146"/>
        <v>-6.3467788418510613</v>
      </c>
      <c r="U1208">
        <f>VLOOKUP(M1208,LINE!$A$2:$B$13,2,)</f>
        <v>10</v>
      </c>
      <c r="V1208">
        <f>VLOOKUP(L1208,Entry_exit!B:P,4,)</f>
        <v>138159</v>
      </c>
      <c r="W1208">
        <f>2020 - VLOOKUP(L1208, age!$A:$D,4,)</f>
        <v>158</v>
      </c>
      <c r="X1208">
        <f>VLOOKUP(H1208,'air-quality-london-time-of-day'!E:G,3,FALSE)</f>
        <v>18.7</v>
      </c>
      <c r="Y1208">
        <f>VLOOKUP(I1208,Weather!F:K,2,)</f>
        <v>10.21875</v>
      </c>
      <c r="Z1208">
        <f>VLOOKUP(I1208,Weather!F:K,3,)</f>
        <v>1.3</v>
      </c>
      <c r="AA1208">
        <f>VLOOKUP(I1208,Weather!F:K,4,)</f>
        <v>0.79</v>
      </c>
      <c r="AB1208">
        <f>VLOOKUP(I1208,Weather!F:K,5,)</f>
        <v>1025</v>
      </c>
      <c r="AC1208">
        <f>VLOOKUP(I1208,Weather!F:K,6,)</f>
        <v>0</v>
      </c>
    </row>
    <row r="1209" spans="1:29" x14ac:dyDescent="0.25">
      <c r="A1209" t="s">
        <v>7</v>
      </c>
      <c r="B1209" t="s">
        <v>5</v>
      </c>
      <c r="C1209" s="1">
        <v>42080.51458333333</v>
      </c>
      <c r="D1209" s="3">
        <f t="shared" si="144"/>
        <v>2015</v>
      </c>
      <c r="E1209" s="3">
        <f t="shared" si="147"/>
        <v>3</v>
      </c>
      <c r="F1209" s="3">
        <f t="shared" si="148"/>
        <v>12</v>
      </c>
      <c r="G1209" s="3">
        <f t="shared" si="149"/>
        <v>17</v>
      </c>
      <c r="H1209" s="3" t="str">
        <f t="shared" si="150"/>
        <v>2015312</v>
      </c>
      <c r="I1209" s="3" t="str">
        <f t="shared" si="151"/>
        <v>201531217</v>
      </c>
      <c r="J1209">
        <v>171</v>
      </c>
      <c r="K1209">
        <v>102.6</v>
      </c>
      <c r="L1209" t="str">
        <f>VLOOKUP(C1209,List!$A$2:$C$2089,3,)</f>
        <v>Russell Square</v>
      </c>
      <c r="M1209" t="str">
        <f>VLOOKUP(C1209,List!$A$2:$C$2089,2,)</f>
        <v>Piccadilly</v>
      </c>
      <c r="N1209" t="str">
        <f t="shared" si="145"/>
        <v>Russell Square|Piccadilly</v>
      </c>
      <c r="O1209">
        <f>VLOOKUP(N1209,Depth!$A$2:$F$427,3,)</f>
        <v>23</v>
      </c>
      <c r="P1209">
        <f>VLOOKUP(N1209,Depth!$A$2:$F$427,5,)</f>
        <v>89.82</v>
      </c>
      <c r="Q1209">
        <f>VLOOKUP(N1209,Depth!$A$2:$F$427,6,)</f>
        <v>33.18</v>
      </c>
      <c r="R1209">
        <f>VLOOKUP(L1209,longitude_latitude!C:J,7,)</f>
        <v>-0.122662273</v>
      </c>
      <c r="S1209">
        <f>VLOOKUP(L1209,longitude_latitude!C:J,8,)</f>
        <v>51.522550529999997</v>
      </c>
      <c r="T1209">
        <f t="shared" si="146"/>
        <v>-6.3198731587671544</v>
      </c>
      <c r="U1209">
        <f>VLOOKUP(M1209,LINE!$A$2:$B$13,2,)</f>
        <v>10</v>
      </c>
      <c r="V1209">
        <f>VLOOKUP(L1209,Entry_exit!B:P,4,)</f>
        <v>20395</v>
      </c>
      <c r="W1209">
        <f>2020 - VLOOKUP(L1209, age!$A:$D,4,)</f>
        <v>114</v>
      </c>
      <c r="X1209">
        <f>VLOOKUP(H1209,'air-quality-london-time-of-day'!E:G,3,FALSE)</f>
        <v>18.7</v>
      </c>
      <c r="Y1209">
        <f>VLOOKUP(I1209,Weather!F:K,2,)</f>
        <v>10.21875</v>
      </c>
      <c r="Z1209">
        <f>VLOOKUP(I1209,Weather!F:K,3,)</f>
        <v>1.3</v>
      </c>
      <c r="AA1209">
        <f>VLOOKUP(I1209,Weather!F:K,4,)</f>
        <v>0.79</v>
      </c>
      <c r="AB1209">
        <f>VLOOKUP(I1209,Weather!F:K,5,)</f>
        <v>1025</v>
      </c>
      <c r="AC1209">
        <f>VLOOKUP(I1209,Weather!F:K,6,)</f>
        <v>0</v>
      </c>
    </row>
    <row r="1210" spans="1:29" x14ac:dyDescent="0.25">
      <c r="A1210" t="s">
        <v>7</v>
      </c>
      <c r="B1210" t="s">
        <v>5</v>
      </c>
      <c r="C1210" s="1">
        <v>42080.515277777777</v>
      </c>
      <c r="D1210" s="3">
        <f t="shared" si="144"/>
        <v>2015</v>
      </c>
      <c r="E1210" s="3">
        <f t="shared" si="147"/>
        <v>3</v>
      </c>
      <c r="F1210" s="3">
        <f t="shared" si="148"/>
        <v>12</v>
      </c>
      <c r="G1210" s="3">
        <f t="shared" si="149"/>
        <v>17</v>
      </c>
      <c r="H1210" s="3" t="str">
        <f t="shared" si="150"/>
        <v>2015312</v>
      </c>
      <c r="I1210" s="3" t="str">
        <f t="shared" si="151"/>
        <v>201531217</v>
      </c>
      <c r="J1210">
        <v>151</v>
      </c>
      <c r="K1210">
        <v>90.6</v>
      </c>
      <c r="L1210" t="str">
        <f>VLOOKUP(C1210,List!$A$2:$C$2089,3,)</f>
        <v>Russell Square</v>
      </c>
      <c r="M1210" t="str">
        <f>VLOOKUP(C1210,List!$A$2:$C$2089,2,)</f>
        <v>Piccadilly</v>
      </c>
      <c r="N1210" t="str">
        <f t="shared" si="145"/>
        <v>Russell Square|Piccadilly</v>
      </c>
      <c r="O1210">
        <f>VLOOKUP(N1210,Depth!$A$2:$F$427,3,)</f>
        <v>23</v>
      </c>
      <c r="P1210">
        <f>VLOOKUP(N1210,Depth!$A$2:$F$427,5,)</f>
        <v>89.82</v>
      </c>
      <c r="Q1210">
        <f>VLOOKUP(N1210,Depth!$A$2:$F$427,6,)</f>
        <v>33.18</v>
      </c>
      <c r="R1210">
        <f>VLOOKUP(L1210,longitude_latitude!C:J,7,)</f>
        <v>-0.122662273</v>
      </c>
      <c r="S1210">
        <f>VLOOKUP(L1210,longitude_latitude!C:J,8,)</f>
        <v>51.522550529999997</v>
      </c>
      <c r="T1210">
        <f t="shared" si="146"/>
        <v>-6.3198731587671544</v>
      </c>
      <c r="U1210">
        <f>VLOOKUP(M1210,LINE!$A$2:$B$13,2,)</f>
        <v>10</v>
      </c>
      <c r="V1210">
        <f>VLOOKUP(L1210,Entry_exit!B:P,4,)</f>
        <v>20395</v>
      </c>
      <c r="W1210">
        <f>2020 - VLOOKUP(L1210, age!$A:$D,4,)</f>
        <v>114</v>
      </c>
      <c r="X1210">
        <f>VLOOKUP(H1210,'air-quality-london-time-of-day'!E:G,3,FALSE)</f>
        <v>18.7</v>
      </c>
      <c r="Y1210">
        <f>VLOOKUP(I1210,Weather!F:K,2,)</f>
        <v>10.21875</v>
      </c>
      <c r="Z1210">
        <f>VLOOKUP(I1210,Weather!F:K,3,)</f>
        <v>1.3</v>
      </c>
      <c r="AA1210">
        <f>VLOOKUP(I1210,Weather!F:K,4,)</f>
        <v>0.79</v>
      </c>
      <c r="AB1210">
        <f>VLOOKUP(I1210,Weather!F:K,5,)</f>
        <v>1025</v>
      </c>
      <c r="AC1210">
        <f>VLOOKUP(I1210,Weather!F:K,6,)</f>
        <v>0</v>
      </c>
    </row>
    <row r="1211" spans="1:29" x14ac:dyDescent="0.25">
      <c r="A1211" t="s">
        <v>7</v>
      </c>
      <c r="B1211" t="s">
        <v>5</v>
      </c>
      <c r="C1211" s="1">
        <v>42080.515972222223</v>
      </c>
      <c r="D1211" s="3">
        <f t="shared" si="144"/>
        <v>2015</v>
      </c>
      <c r="E1211" s="3">
        <f t="shared" si="147"/>
        <v>3</v>
      </c>
      <c r="F1211" s="3">
        <f t="shared" si="148"/>
        <v>12</v>
      </c>
      <c r="G1211" s="3">
        <f t="shared" si="149"/>
        <v>17</v>
      </c>
      <c r="H1211" s="3" t="str">
        <f t="shared" si="150"/>
        <v>2015312</v>
      </c>
      <c r="I1211" s="3" t="str">
        <f t="shared" si="151"/>
        <v>201531217</v>
      </c>
      <c r="J1211">
        <v>150</v>
      </c>
      <c r="K1211">
        <v>90</v>
      </c>
      <c r="L1211" t="str">
        <f>VLOOKUP(C1211,List!$A$2:$C$2089,3,)</f>
        <v>Russell Square</v>
      </c>
      <c r="M1211" t="str">
        <f>VLOOKUP(C1211,List!$A$2:$C$2089,2,)</f>
        <v>Piccadilly</v>
      </c>
      <c r="N1211" t="str">
        <f t="shared" si="145"/>
        <v>Russell Square|Piccadilly</v>
      </c>
      <c r="O1211">
        <f>VLOOKUP(N1211,Depth!$A$2:$F$427,3,)</f>
        <v>23</v>
      </c>
      <c r="P1211">
        <f>VLOOKUP(N1211,Depth!$A$2:$F$427,5,)</f>
        <v>89.82</v>
      </c>
      <c r="Q1211">
        <f>VLOOKUP(N1211,Depth!$A$2:$F$427,6,)</f>
        <v>33.18</v>
      </c>
      <c r="R1211">
        <f>VLOOKUP(L1211,longitude_latitude!C:J,7,)</f>
        <v>-0.122662273</v>
      </c>
      <c r="S1211">
        <f>VLOOKUP(L1211,longitude_latitude!C:J,8,)</f>
        <v>51.522550529999997</v>
      </c>
      <c r="T1211">
        <f t="shared" si="146"/>
        <v>-6.3198731587671544</v>
      </c>
      <c r="U1211">
        <f>VLOOKUP(M1211,LINE!$A$2:$B$13,2,)</f>
        <v>10</v>
      </c>
      <c r="V1211">
        <f>VLOOKUP(L1211,Entry_exit!B:P,4,)</f>
        <v>20395</v>
      </c>
      <c r="W1211">
        <f>2020 - VLOOKUP(L1211, age!$A:$D,4,)</f>
        <v>114</v>
      </c>
      <c r="X1211">
        <f>VLOOKUP(H1211,'air-quality-london-time-of-day'!E:G,3,FALSE)</f>
        <v>18.7</v>
      </c>
      <c r="Y1211">
        <f>VLOOKUP(I1211,Weather!F:K,2,)</f>
        <v>10.21875</v>
      </c>
      <c r="Z1211">
        <f>VLOOKUP(I1211,Weather!F:K,3,)</f>
        <v>1.3</v>
      </c>
      <c r="AA1211">
        <f>VLOOKUP(I1211,Weather!F:K,4,)</f>
        <v>0.79</v>
      </c>
      <c r="AB1211">
        <f>VLOOKUP(I1211,Weather!F:K,5,)</f>
        <v>1025</v>
      </c>
      <c r="AC1211">
        <f>VLOOKUP(I1211,Weather!F:K,6,)</f>
        <v>0</v>
      </c>
    </row>
    <row r="1212" spans="1:29" x14ac:dyDescent="0.25">
      <c r="A1212" t="s">
        <v>7</v>
      </c>
      <c r="B1212" t="s">
        <v>5</v>
      </c>
      <c r="C1212" s="1">
        <v>42080.51666666667</v>
      </c>
      <c r="D1212" s="3">
        <f t="shared" ref="D1212:D1239" si="152">YEAR(C1212)</f>
        <v>2015</v>
      </c>
      <c r="E1212" s="3">
        <f t="shared" si="147"/>
        <v>3</v>
      </c>
      <c r="F1212" s="3">
        <f t="shared" si="148"/>
        <v>12</v>
      </c>
      <c r="G1212" s="3">
        <f t="shared" si="149"/>
        <v>17</v>
      </c>
      <c r="H1212" s="3" t="str">
        <f t="shared" si="150"/>
        <v>2015312</v>
      </c>
      <c r="I1212" s="3" t="str">
        <f t="shared" si="151"/>
        <v>201531217</v>
      </c>
      <c r="J1212">
        <v>161</v>
      </c>
      <c r="K1212">
        <v>96.6</v>
      </c>
      <c r="L1212" t="str">
        <f>VLOOKUP(C1212,List!$A$2:$C$2089,3,)</f>
        <v>Holborn</v>
      </c>
      <c r="M1212" t="str">
        <f>VLOOKUP(C1212,List!$A$2:$C$2089,2,)</f>
        <v>Piccadilly</v>
      </c>
      <c r="N1212" t="str">
        <f t="shared" ref="N1212:N1239" si="153">L1212&amp;"|"&amp;M1212</f>
        <v>Holborn|Piccadilly</v>
      </c>
      <c r="O1212">
        <f>VLOOKUP(N1212,Depth!$A$2:$F$427,3,)</f>
        <v>23</v>
      </c>
      <c r="P1212">
        <f>VLOOKUP(N1212,Depth!$A$2:$F$427,5,)</f>
        <v>85.094999999999999</v>
      </c>
      <c r="Q1212">
        <f>VLOOKUP(N1212,Depth!$A$2:$F$427,6,)</f>
        <v>37.905000000000001</v>
      </c>
      <c r="R1212">
        <f>VLOOKUP(L1212,longitude_latitude!C:J,7,)</f>
        <v>-0.1188087</v>
      </c>
      <c r="S1212">
        <f>VLOOKUP(L1212,longitude_latitude!C:J,8,)</f>
        <v>51.517068790000003</v>
      </c>
      <c r="T1212">
        <f t="shared" ref="T1212:T1239" si="154">R1212*S1212</f>
        <v>-6.1206759707504732</v>
      </c>
      <c r="U1212">
        <f>VLOOKUP(M1212,LINE!$A$2:$B$13,2,)</f>
        <v>10</v>
      </c>
      <c r="V1212">
        <f>VLOOKUP(L1212,Entry_exit!B:P,4,)</f>
        <v>62752</v>
      </c>
      <c r="W1212">
        <f>2020 - VLOOKUP(L1212, age!$A:$D,4,)</f>
        <v>87</v>
      </c>
      <c r="X1212">
        <f>VLOOKUP(H1212,'air-quality-london-time-of-day'!E:G,3,FALSE)</f>
        <v>18.7</v>
      </c>
      <c r="Y1212">
        <f>VLOOKUP(I1212,Weather!F:K,2,)</f>
        <v>10.21875</v>
      </c>
      <c r="Z1212">
        <f>VLOOKUP(I1212,Weather!F:K,3,)</f>
        <v>1.3</v>
      </c>
      <c r="AA1212">
        <f>VLOOKUP(I1212,Weather!F:K,4,)</f>
        <v>0.79</v>
      </c>
      <c r="AB1212">
        <f>VLOOKUP(I1212,Weather!F:K,5,)</f>
        <v>1025</v>
      </c>
      <c r="AC1212">
        <f>VLOOKUP(I1212,Weather!F:K,6,)</f>
        <v>0</v>
      </c>
    </row>
    <row r="1213" spans="1:29" x14ac:dyDescent="0.25">
      <c r="A1213" t="s">
        <v>7</v>
      </c>
      <c r="B1213" t="s">
        <v>5</v>
      </c>
      <c r="C1213" s="1">
        <v>42080.517361111109</v>
      </c>
      <c r="D1213" s="3">
        <f t="shared" si="152"/>
        <v>2015</v>
      </c>
      <c r="E1213" s="3">
        <f t="shared" si="147"/>
        <v>3</v>
      </c>
      <c r="F1213" s="3">
        <f t="shared" si="148"/>
        <v>12</v>
      </c>
      <c r="G1213" s="3">
        <f t="shared" si="149"/>
        <v>17</v>
      </c>
      <c r="H1213" s="3" t="str">
        <f t="shared" si="150"/>
        <v>2015312</v>
      </c>
      <c r="I1213" s="3" t="str">
        <f t="shared" si="151"/>
        <v>201531217</v>
      </c>
      <c r="J1213">
        <v>169</v>
      </c>
      <c r="K1213">
        <v>101.4</v>
      </c>
      <c r="L1213" t="str">
        <f>VLOOKUP(C1213,List!$A$2:$C$2089,3,)</f>
        <v>Covent Garden</v>
      </c>
      <c r="M1213" t="str">
        <f>VLOOKUP(C1213,List!$A$2:$C$2089,2,)</f>
        <v>Piccadilly</v>
      </c>
      <c r="N1213" t="str">
        <f t="shared" si="153"/>
        <v>Covent Garden|Piccadilly</v>
      </c>
      <c r="O1213">
        <f>VLOOKUP(N1213,Depth!$A$2:$F$427,3,)</f>
        <v>23</v>
      </c>
      <c r="P1213">
        <f>VLOOKUP(N1213,Depth!$A$2:$F$427,5,)</f>
        <v>86.01</v>
      </c>
      <c r="Q1213">
        <f>VLOOKUP(N1213,Depth!$A$2:$F$427,6,)</f>
        <v>36.99</v>
      </c>
      <c r="R1213">
        <f>VLOOKUP(L1213,longitude_latitude!C:J,7,)</f>
        <v>-0.122759938</v>
      </c>
      <c r="S1213">
        <f>VLOOKUP(L1213,longitude_latitude!C:J,8,)</f>
        <v>51.51263471</v>
      </c>
      <c r="T1213">
        <f t="shared" si="154"/>
        <v>-6.3236878432162476</v>
      </c>
      <c r="U1213">
        <f>VLOOKUP(M1213,LINE!$A$2:$B$13,2,)</f>
        <v>10</v>
      </c>
      <c r="V1213">
        <f>VLOOKUP(L1213,Entry_exit!B:P,4,)</f>
        <v>16937</v>
      </c>
      <c r="W1213">
        <f>2020 - VLOOKUP(L1213, age!$A:$D,4,)</f>
        <v>113</v>
      </c>
      <c r="X1213">
        <f>VLOOKUP(H1213,'air-quality-london-time-of-day'!E:G,3,FALSE)</f>
        <v>18.7</v>
      </c>
      <c r="Y1213">
        <f>VLOOKUP(I1213,Weather!F:K,2,)</f>
        <v>10.21875</v>
      </c>
      <c r="Z1213">
        <f>VLOOKUP(I1213,Weather!F:K,3,)</f>
        <v>1.3</v>
      </c>
      <c r="AA1213">
        <f>VLOOKUP(I1213,Weather!F:K,4,)</f>
        <v>0.79</v>
      </c>
      <c r="AB1213">
        <f>VLOOKUP(I1213,Weather!F:K,5,)</f>
        <v>1025</v>
      </c>
      <c r="AC1213">
        <f>VLOOKUP(I1213,Weather!F:K,6,)</f>
        <v>0</v>
      </c>
    </row>
    <row r="1214" spans="1:29" x14ac:dyDescent="0.25">
      <c r="A1214" t="s">
        <v>7</v>
      </c>
      <c r="B1214" t="s">
        <v>5</v>
      </c>
      <c r="C1214" s="1">
        <v>42080.518055555556</v>
      </c>
      <c r="D1214" s="3">
        <f t="shared" si="152"/>
        <v>2015</v>
      </c>
      <c r="E1214" s="3">
        <f t="shared" si="147"/>
        <v>3</v>
      </c>
      <c r="F1214" s="3">
        <f t="shared" si="148"/>
        <v>12</v>
      </c>
      <c r="G1214" s="3">
        <f t="shared" si="149"/>
        <v>17</v>
      </c>
      <c r="H1214" s="3" t="str">
        <f t="shared" si="150"/>
        <v>2015312</v>
      </c>
      <c r="I1214" s="3" t="str">
        <f t="shared" si="151"/>
        <v>201531217</v>
      </c>
      <c r="J1214">
        <v>190</v>
      </c>
      <c r="K1214">
        <v>114</v>
      </c>
      <c r="L1214" t="str">
        <f>VLOOKUP(C1214,List!$A$2:$C$2089,3,)</f>
        <v>Leicester Square</v>
      </c>
      <c r="M1214" t="str">
        <f>VLOOKUP(C1214,List!$A$2:$C$2089,2,)</f>
        <v>Piccadilly</v>
      </c>
      <c r="N1214" t="str">
        <f t="shared" si="153"/>
        <v>Leicester Square|Piccadilly</v>
      </c>
      <c r="O1214">
        <f>VLOOKUP(N1214,Depth!$A$2:$F$427,3,)</f>
        <v>20</v>
      </c>
      <c r="P1214">
        <f>VLOOKUP(N1214,Depth!$A$2:$F$427,5,)</f>
        <v>86.77</v>
      </c>
      <c r="Q1214">
        <f>VLOOKUP(N1214,Depth!$A$2:$F$427,6,)</f>
        <v>33.229999999999997</v>
      </c>
      <c r="R1214">
        <f>VLOOKUP(L1214,longitude_latitude!C:J,7,)</f>
        <v>-0.12672556700000001</v>
      </c>
      <c r="S1214">
        <f>VLOOKUP(L1214,longitude_latitude!C:J,8,)</f>
        <v>51.510894720000003</v>
      </c>
      <c r="T1214">
        <f t="shared" si="154"/>
        <v>-6.5277473400693076</v>
      </c>
      <c r="U1214">
        <f>VLOOKUP(M1214,LINE!$A$2:$B$13,2,)</f>
        <v>10</v>
      </c>
      <c r="V1214">
        <f>VLOOKUP(L1214,Entry_exit!B:P,4,)</f>
        <v>58943</v>
      </c>
      <c r="W1214">
        <f>2020 - VLOOKUP(L1214, age!$A:$D,4,)</f>
        <v>113</v>
      </c>
      <c r="X1214">
        <f>VLOOKUP(H1214,'air-quality-london-time-of-day'!E:G,3,FALSE)</f>
        <v>18.7</v>
      </c>
      <c r="Y1214">
        <f>VLOOKUP(I1214,Weather!F:K,2,)</f>
        <v>10.21875</v>
      </c>
      <c r="Z1214">
        <f>VLOOKUP(I1214,Weather!F:K,3,)</f>
        <v>1.3</v>
      </c>
      <c r="AA1214">
        <f>VLOOKUP(I1214,Weather!F:K,4,)</f>
        <v>0.79</v>
      </c>
      <c r="AB1214">
        <f>VLOOKUP(I1214,Weather!F:K,5,)</f>
        <v>1025</v>
      </c>
      <c r="AC1214">
        <f>VLOOKUP(I1214,Weather!F:K,6,)</f>
        <v>0</v>
      </c>
    </row>
    <row r="1215" spans="1:29" x14ac:dyDescent="0.25">
      <c r="A1215" t="s">
        <v>7</v>
      </c>
      <c r="B1215" t="s">
        <v>5</v>
      </c>
      <c r="C1215" s="1">
        <v>42080.518750000003</v>
      </c>
      <c r="D1215" s="3">
        <f t="shared" si="152"/>
        <v>2015</v>
      </c>
      <c r="E1215" s="3">
        <f t="shared" si="147"/>
        <v>3</v>
      </c>
      <c r="F1215" s="3">
        <f t="shared" si="148"/>
        <v>12</v>
      </c>
      <c r="G1215" s="3">
        <f t="shared" si="149"/>
        <v>17</v>
      </c>
      <c r="H1215" s="3" t="str">
        <f t="shared" si="150"/>
        <v>2015312</v>
      </c>
      <c r="I1215" s="3" t="str">
        <f t="shared" si="151"/>
        <v>201531217</v>
      </c>
      <c r="J1215">
        <v>195</v>
      </c>
      <c r="K1215">
        <v>117</v>
      </c>
      <c r="L1215" t="str">
        <f>VLOOKUP(C1215,List!$A$2:$C$2089,3,)</f>
        <v>Leicester Square</v>
      </c>
      <c r="M1215" t="str">
        <f>VLOOKUP(C1215,List!$A$2:$C$2089,2,)</f>
        <v>Piccadilly</v>
      </c>
      <c r="N1215" t="str">
        <f t="shared" si="153"/>
        <v>Leicester Square|Piccadilly</v>
      </c>
      <c r="O1215">
        <f>VLOOKUP(N1215,Depth!$A$2:$F$427,3,)</f>
        <v>20</v>
      </c>
      <c r="P1215">
        <f>VLOOKUP(N1215,Depth!$A$2:$F$427,5,)</f>
        <v>86.77</v>
      </c>
      <c r="Q1215">
        <f>VLOOKUP(N1215,Depth!$A$2:$F$427,6,)</f>
        <v>33.229999999999997</v>
      </c>
      <c r="R1215">
        <f>VLOOKUP(L1215,longitude_latitude!C:J,7,)</f>
        <v>-0.12672556700000001</v>
      </c>
      <c r="S1215">
        <f>VLOOKUP(L1215,longitude_latitude!C:J,8,)</f>
        <v>51.510894720000003</v>
      </c>
      <c r="T1215">
        <f t="shared" si="154"/>
        <v>-6.5277473400693076</v>
      </c>
      <c r="U1215">
        <f>VLOOKUP(M1215,LINE!$A$2:$B$13,2,)</f>
        <v>10</v>
      </c>
      <c r="V1215">
        <f>VLOOKUP(L1215,Entry_exit!B:P,4,)</f>
        <v>58943</v>
      </c>
      <c r="W1215">
        <f>2020 - VLOOKUP(L1215, age!$A:$D,4,)</f>
        <v>113</v>
      </c>
      <c r="X1215">
        <f>VLOOKUP(H1215,'air-quality-london-time-of-day'!E:G,3,FALSE)</f>
        <v>18.7</v>
      </c>
      <c r="Y1215">
        <f>VLOOKUP(I1215,Weather!F:K,2,)</f>
        <v>10.21875</v>
      </c>
      <c r="Z1215">
        <f>VLOOKUP(I1215,Weather!F:K,3,)</f>
        <v>1.3</v>
      </c>
      <c r="AA1215">
        <f>VLOOKUP(I1215,Weather!F:K,4,)</f>
        <v>0.79</v>
      </c>
      <c r="AB1215">
        <f>VLOOKUP(I1215,Weather!F:K,5,)</f>
        <v>1025</v>
      </c>
      <c r="AC1215">
        <f>VLOOKUP(I1215,Weather!F:K,6,)</f>
        <v>0</v>
      </c>
    </row>
    <row r="1216" spans="1:29" x14ac:dyDescent="0.25">
      <c r="A1216" t="s">
        <v>7</v>
      </c>
      <c r="B1216" t="s">
        <v>5</v>
      </c>
      <c r="C1216" s="1">
        <v>42080.519444444442</v>
      </c>
      <c r="D1216" s="3">
        <f t="shared" si="152"/>
        <v>2015</v>
      </c>
      <c r="E1216" s="3">
        <f t="shared" si="147"/>
        <v>3</v>
      </c>
      <c r="F1216" s="3">
        <f t="shared" si="148"/>
        <v>12</v>
      </c>
      <c r="G1216" s="3">
        <f t="shared" si="149"/>
        <v>17</v>
      </c>
      <c r="H1216" s="3" t="str">
        <f t="shared" si="150"/>
        <v>2015312</v>
      </c>
      <c r="I1216" s="3" t="str">
        <f t="shared" si="151"/>
        <v>201531217</v>
      </c>
      <c r="J1216">
        <v>208</v>
      </c>
      <c r="K1216">
        <v>124.8</v>
      </c>
      <c r="L1216" t="str">
        <f>VLOOKUP(C1216,List!$A$2:$C$2089,3,)</f>
        <v>Piccadilly Circus</v>
      </c>
      <c r="M1216" t="str">
        <f>VLOOKUP(C1216,List!$A$2:$C$2089,2,)</f>
        <v>Piccadilly</v>
      </c>
      <c r="N1216" t="str">
        <f t="shared" si="153"/>
        <v>Piccadilly Circus|Piccadilly</v>
      </c>
      <c r="O1216">
        <f>VLOOKUP(N1216,Depth!$A$2:$F$427,3,)</f>
        <v>19</v>
      </c>
      <c r="P1216">
        <f>VLOOKUP(N1216,Depth!$A$2:$F$427,5,)</f>
        <v>86.77</v>
      </c>
      <c r="Q1216">
        <f>VLOOKUP(N1216,Depth!$A$2:$F$427,6,)</f>
        <v>32.229999999999997</v>
      </c>
      <c r="R1216">
        <f>VLOOKUP(L1216,longitude_latitude!C:J,7,)</f>
        <v>-0.132081484</v>
      </c>
      <c r="S1216">
        <f>VLOOKUP(L1216,longitude_latitude!C:J,8,)</f>
        <v>51.509550609999998</v>
      </c>
      <c r="T1216">
        <f t="shared" si="154"/>
        <v>-6.8034578847419045</v>
      </c>
      <c r="U1216">
        <f>VLOOKUP(M1216,LINE!$A$2:$B$13,2,)</f>
        <v>10</v>
      </c>
      <c r="V1216">
        <f>VLOOKUP(L1216,Entry_exit!B:P,4,)</f>
        <v>60037</v>
      </c>
      <c r="W1216">
        <f>2020 - VLOOKUP(L1216, age!$A:$D,4,)</f>
        <v>114</v>
      </c>
      <c r="X1216">
        <f>VLOOKUP(H1216,'air-quality-london-time-of-day'!E:G,3,FALSE)</f>
        <v>18.7</v>
      </c>
      <c r="Y1216">
        <f>VLOOKUP(I1216,Weather!F:K,2,)</f>
        <v>10.21875</v>
      </c>
      <c r="Z1216">
        <f>VLOOKUP(I1216,Weather!F:K,3,)</f>
        <v>1.3</v>
      </c>
      <c r="AA1216">
        <f>VLOOKUP(I1216,Weather!F:K,4,)</f>
        <v>0.79</v>
      </c>
      <c r="AB1216">
        <f>VLOOKUP(I1216,Weather!F:K,5,)</f>
        <v>1025</v>
      </c>
      <c r="AC1216">
        <f>VLOOKUP(I1216,Weather!F:K,6,)</f>
        <v>0</v>
      </c>
    </row>
    <row r="1217" spans="1:29" x14ac:dyDescent="0.25">
      <c r="A1217" t="s">
        <v>7</v>
      </c>
      <c r="B1217" t="s">
        <v>5</v>
      </c>
      <c r="C1217" s="1">
        <v>42080.520138888889</v>
      </c>
      <c r="D1217" s="3">
        <f t="shared" si="152"/>
        <v>2015</v>
      </c>
      <c r="E1217" s="3">
        <f t="shared" si="147"/>
        <v>3</v>
      </c>
      <c r="F1217" s="3">
        <f t="shared" si="148"/>
        <v>12</v>
      </c>
      <c r="G1217" s="3">
        <f t="shared" si="149"/>
        <v>17</v>
      </c>
      <c r="H1217" s="3" t="str">
        <f t="shared" si="150"/>
        <v>2015312</v>
      </c>
      <c r="I1217" s="3" t="str">
        <f t="shared" si="151"/>
        <v>201531217</v>
      </c>
      <c r="J1217">
        <v>197</v>
      </c>
      <c r="K1217">
        <v>118.2</v>
      </c>
      <c r="L1217" t="str">
        <f>VLOOKUP(C1217,List!$A$2:$C$2089,3,)</f>
        <v>Piccadilly Circus</v>
      </c>
      <c r="M1217" t="str">
        <f>VLOOKUP(C1217,List!$A$2:$C$2089,2,)</f>
        <v>Piccadilly</v>
      </c>
      <c r="N1217" t="str">
        <f t="shared" si="153"/>
        <v>Piccadilly Circus|Piccadilly</v>
      </c>
      <c r="O1217">
        <f>VLOOKUP(N1217,Depth!$A$2:$F$427,3,)</f>
        <v>19</v>
      </c>
      <c r="P1217">
        <f>VLOOKUP(N1217,Depth!$A$2:$F$427,5,)</f>
        <v>86.77</v>
      </c>
      <c r="Q1217">
        <f>VLOOKUP(N1217,Depth!$A$2:$F$427,6,)</f>
        <v>32.229999999999997</v>
      </c>
      <c r="R1217">
        <f>VLOOKUP(L1217,longitude_latitude!C:J,7,)</f>
        <v>-0.132081484</v>
      </c>
      <c r="S1217">
        <f>VLOOKUP(L1217,longitude_latitude!C:J,8,)</f>
        <v>51.509550609999998</v>
      </c>
      <c r="T1217">
        <f t="shared" si="154"/>
        <v>-6.8034578847419045</v>
      </c>
      <c r="U1217">
        <f>VLOOKUP(M1217,LINE!$A$2:$B$13,2,)</f>
        <v>10</v>
      </c>
      <c r="V1217">
        <f>VLOOKUP(L1217,Entry_exit!B:P,4,)</f>
        <v>60037</v>
      </c>
      <c r="W1217">
        <f>2020 - VLOOKUP(L1217, age!$A:$D,4,)</f>
        <v>114</v>
      </c>
      <c r="X1217">
        <f>VLOOKUP(H1217,'air-quality-london-time-of-day'!E:G,3,FALSE)</f>
        <v>18.7</v>
      </c>
      <c r="Y1217">
        <f>VLOOKUP(I1217,Weather!F:K,2,)</f>
        <v>10.21875</v>
      </c>
      <c r="Z1217">
        <f>VLOOKUP(I1217,Weather!F:K,3,)</f>
        <v>1.3</v>
      </c>
      <c r="AA1217">
        <f>VLOOKUP(I1217,Weather!F:K,4,)</f>
        <v>0.79</v>
      </c>
      <c r="AB1217">
        <f>VLOOKUP(I1217,Weather!F:K,5,)</f>
        <v>1025</v>
      </c>
      <c r="AC1217">
        <f>VLOOKUP(I1217,Weather!F:K,6,)</f>
        <v>0</v>
      </c>
    </row>
    <row r="1218" spans="1:29" x14ac:dyDescent="0.25">
      <c r="A1218" t="s">
        <v>7</v>
      </c>
      <c r="B1218" t="s">
        <v>5</v>
      </c>
      <c r="C1218" s="1">
        <v>42080.520833333336</v>
      </c>
      <c r="D1218" s="3">
        <f t="shared" si="152"/>
        <v>2015</v>
      </c>
      <c r="E1218" s="3">
        <f t="shared" si="147"/>
        <v>3</v>
      </c>
      <c r="F1218" s="3">
        <f t="shared" si="148"/>
        <v>12</v>
      </c>
      <c r="G1218" s="3">
        <f t="shared" si="149"/>
        <v>17</v>
      </c>
      <c r="H1218" s="3" t="str">
        <f t="shared" si="150"/>
        <v>2015312</v>
      </c>
      <c r="I1218" s="3" t="str">
        <f t="shared" si="151"/>
        <v>201531217</v>
      </c>
      <c r="J1218">
        <v>192</v>
      </c>
      <c r="K1218">
        <v>115.2</v>
      </c>
      <c r="L1218" t="str">
        <f>VLOOKUP(C1218,List!$A$2:$C$2089,3,)</f>
        <v>Green Park</v>
      </c>
      <c r="M1218" t="str">
        <f>VLOOKUP(C1218,List!$A$2:$C$2089,2,)</f>
        <v>Piccadilly</v>
      </c>
      <c r="N1218" t="str">
        <f t="shared" si="153"/>
        <v>Green Park|Piccadilly</v>
      </c>
      <c r="O1218">
        <f>VLOOKUP(N1218,Depth!$A$2:$F$427,3,)</f>
        <v>18</v>
      </c>
      <c r="P1218">
        <f>VLOOKUP(N1218,Depth!$A$2:$F$427,5,)</f>
        <v>91.5</v>
      </c>
      <c r="Q1218">
        <f>VLOOKUP(N1218,Depth!$A$2:$F$427,6,)</f>
        <v>26.5</v>
      </c>
      <c r="R1218">
        <f>VLOOKUP(L1218,longitude_latitude!C:J,7,)</f>
        <v>-0.140937126</v>
      </c>
      <c r="S1218">
        <f>VLOOKUP(L1218,longitude_latitude!C:J,8,)</f>
        <v>51.506357469999998</v>
      </c>
      <c r="T1218">
        <f t="shared" si="154"/>
        <v>-7.2591579925504304</v>
      </c>
      <c r="U1218">
        <f>VLOOKUP(M1218,LINE!$A$2:$B$13,2,)</f>
        <v>10</v>
      </c>
      <c r="V1218">
        <f>VLOOKUP(L1218,Entry_exit!B:P,4,)</f>
        <v>59805</v>
      </c>
      <c r="W1218">
        <f>2020 - VLOOKUP(L1218, age!$A:$D,4,)</f>
        <v>114</v>
      </c>
      <c r="X1218">
        <f>VLOOKUP(H1218,'air-quality-london-time-of-day'!E:G,3,FALSE)</f>
        <v>18.7</v>
      </c>
      <c r="Y1218">
        <f>VLOOKUP(I1218,Weather!F:K,2,)</f>
        <v>10.21875</v>
      </c>
      <c r="Z1218">
        <f>VLOOKUP(I1218,Weather!F:K,3,)</f>
        <v>1.3</v>
      </c>
      <c r="AA1218">
        <f>VLOOKUP(I1218,Weather!F:K,4,)</f>
        <v>0.79</v>
      </c>
      <c r="AB1218">
        <f>VLOOKUP(I1218,Weather!F:K,5,)</f>
        <v>1025</v>
      </c>
      <c r="AC1218">
        <f>VLOOKUP(I1218,Weather!F:K,6,)</f>
        <v>0</v>
      </c>
    </row>
    <row r="1219" spans="1:29" x14ac:dyDescent="0.25">
      <c r="A1219" t="s">
        <v>7</v>
      </c>
      <c r="B1219" t="s">
        <v>5</v>
      </c>
      <c r="C1219" s="1">
        <v>42080.521527777775</v>
      </c>
      <c r="D1219" s="3">
        <f t="shared" si="152"/>
        <v>2015</v>
      </c>
      <c r="E1219" s="3">
        <f t="shared" ref="E1219:E1239" si="155">MONTH(C1219)</f>
        <v>3</v>
      </c>
      <c r="F1219" s="3">
        <f t="shared" ref="F1219:F1239" si="156">HOUR(C1219)</f>
        <v>12</v>
      </c>
      <c r="G1219" s="3">
        <f t="shared" ref="G1219:G1239" si="157">DAY(C1219)</f>
        <v>17</v>
      </c>
      <c r="H1219" s="3" t="str">
        <f t="shared" ref="H1219:H1239" si="158">D1219&amp;E1219&amp;F1219</f>
        <v>2015312</v>
      </c>
      <c r="I1219" s="3" t="str">
        <f t="shared" ref="I1219:I1239" si="159">D1219&amp;E1219&amp;F1219&amp;G1219</f>
        <v>201531217</v>
      </c>
      <c r="J1219">
        <v>196</v>
      </c>
      <c r="K1219">
        <v>117.6</v>
      </c>
      <c r="L1219" t="str">
        <f>VLOOKUP(C1219,List!$A$2:$C$2089,3,)</f>
        <v>Green Park</v>
      </c>
      <c r="M1219" t="str">
        <f>VLOOKUP(C1219,List!$A$2:$C$2089,2,)</f>
        <v>Piccadilly</v>
      </c>
      <c r="N1219" t="str">
        <f t="shared" si="153"/>
        <v>Green Park|Piccadilly</v>
      </c>
      <c r="O1219">
        <f>VLOOKUP(N1219,Depth!$A$2:$F$427,3,)</f>
        <v>18</v>
      </c>
      <c r="P1219">
        <f>VLOOKUP(N1219,Depth!$A$2:$F$427,5,)</f>
        <v>91.5</v>
      </c>
      <c r="Q1219">
        <f>VLOOKUP(N1219,Depth!$A$2:$F$427,6,)</f>
        <v>26.5</v>
      </c>
      <c r="R1219">
        <f>VLOOKUP(L1219,longitude_latitude!C:J,7,)</f>
        <v>-0.140937126</v>
      </c>
      <c r="S1219">
        <f>VLOOKUP(L1219,longitude_latitude!C:J,8,)</f>
        <v>51.506357469999998</v>
      </c>
      <c r="T1219">
        <f t="shared" si="154"/>
        <v>-7.2591579925504304</v>
      </c>
      <c r="U1219">
        <f>VLOOKUP(M1219,LINE!$A$2:$B$13,2,)</f>
        <v>10</v>
      </c>
      <c r="V1219">
        <f>VLOOKUP(L1219,Entry_exit!B:P,4,)</f>
        <v>59805</v>
      </c>
      <c r="W1219">
        <f>2020 - VLOOKUP(L1219, age!$A:$D,4,)</f>
        <v>114</v>
      </c>
      <c r="X1219">
        <f>VLOOKUP(H1219,'air-quality-london-time-of-day'!E:G,3,FALSE)</f>
        <v>18.7</v>
      </c>
      <c r="Y1219">
        <f>VLOOKUP(I1219,Weather!F:K,2,)</f>
        <v>10.21875</v>
      </c>
      <c r="Z1219">
        <f>VLOOKUP(I1219,Weather!F:K,3,)</f>
        <v>1.3</v>
      </c>
      <c r="AA1219">
        <f>VLOOKUP(I1219,Weather!F:K,4,)</f>
        <v>0.79</v>
      </c>
      <c r="AB1219">
        <f>VLOOKUP(I1219,Weather!F:K,5,)</f>
        <v>1025</v>
      </c>
      <c r="AC1219">
        <f>VLOOKUP(I1219,Weather!F:K,6,)</f>
        <v>0</v>
      </c>
    </row>
    <row r="1220" spans="1:29" x14ac:dyDescent="0.25">
      <c r="A1220" t="s">
        <v>7</v>
      </c>
      <c r="B1220" t="s">
        <v>5</v>
      </c>
      <c r="C1220" s="1">
        <v>42080.522222222222</v>
      </c>
      <c r="D1220" s="3">
        <f t="shared" si="152"/>
        <v>2015</v>
      </c>
      <c r="E1220" s="3">
        <f t="shared" si="155"/>
        <v>3</v>
      </c>
      <c r="F1220" s="3">
        <f t="shared" si="156"/>
        <v>12</v>
      </c>
      <c r="G1220" s="3">
        <f t="shared" si="157"/>
        <v>17</v>
      </c>
      <c r="H1220" s="3" t="str">
        <f t="shared" si="158"/>
        <v>2015312</v>
      </c>
      <c r="I1220" s="3" t="str">
        <f t="shared" si="159"/>
        <v>201531217</v>
      </c>
      <c r="J1220">
        <v>180</v>
      </c>
      <c r="K1220">
        <v>108</v>
      </c>
      <c r="L1220" t="str">
        <f>VLOOKUP(C1220,List!$A$2:$C$2089,3,)</f>
        <v>Hyde Park Corner</v>
      </c>
      <c r="M1220" t="str">
        <f>VLOOKUP(C1220,List!$A$2:$C$2089,2,)</f>
        <v>Piccadilly</v>
      </c>
      <c r="N1220" t="str">
        <f t="shared" si="153"/>
        <v>Hyde Park Corner|Piccadilly</v>
      </c>
      <c r="O1220">
        <f>VLOOKUP(N1220,Depth!$A$2:$F$427,3,)</f>
        <v>16</v>
      </c>
      <c r="P1220">
        <f>VLOOKUP(N1220,Depth!$A$2:$F$427,5,)</f>
        <v>88.91</v>
      </c>
      <c r="Q1220">
        <f>VLOOKUP(N1220,Depth!$A$2:$F$427,6,)</f>
        <v>27.09</v>
      </c>
      <c r="R1220">
        <f>VLOOKUP(L1220,longitude_latitude!C:J,7,)</f>
        <v>-0.152546395</v>
      </c>
      <c r="S1220">
        <f>VLOOKUP(L1220,longitude_latitude!C:J,8,)</f>
        <v>51.50224103</v>
      </c>
      <c r="T1220">
        <f t="shared" si="154"/>
        <v>-7.8564812035475873</v>
      </c>
      <c r="U1220">
        <f>VLOOKUP(M1220,LINE!$A$2:$B$13,2,)</f>
        <v>10</v>
      </c>
      <c r="V1220">
        <f>VLOOKUP(L1220,Entry_exit!B:P,4,)</f>
        <v>9220</v>
      </c>
      <c r="W1220">
        <f>2020 - VLOOKUP(L1220, age!$A:$D,4,)</f>
        <v>114</v>
      </c>
      <c r="X1220">
        <f>VLOOKUP(H1220,'air-quality-london-time-of-day'!E:G,3,FALSE)</f>
        <v>18.7</v>
      </c>
      <c r="Y1220">
        <f>VLOOKUP(I1220,Weather!F:K,2,)</f>
        <v>10.21875</v>
      </c>
      <c r="Z1220">
        <f>VLOOKUP(I1220,Weather!F:K,3,)</f>
        <v>1.3</v>
      </c>
      <c r="AA1220">
        <f>VLOOKUP(I1220,Weather!F:K,4,)</f>
        <v>0.79</v>
      </c>
      <c r="AB1220">
        <f>VLOOKUP(I1220,Weather!F:K,5,)</f>
        <v>1025</v>
      </c>
      <c r="AC1220">
        <f>VLOOKUP(I1220,Weather!F:K,6,)</f>
        <v>0</v>
      </c>
    </row>
    <row r="1221" spans="1:29" x14ac:dyDescent="0.25">
      <c r="A1221" t="s">
        <v>7</v>
      </c>
      <c r="B1221" t="s">
        <v>5</v>
      </c>
      <c r="C1221" s="1">
        <v>42080.522916666669</v>
      </c>
      <c r="D1221" s="3">
        <f t="shared" si="152"/>
        <v>2015</v>
      </c>
      <c r="E1221" s="3">
        <f t="shared" si="155"/>
        <v>3</v>
      </c>
      <c r="F1221" s="3">
        <f t="shared" si="156"/>
        <v>12</v>
      </c>
      <c r="G1221" s="3">
        <f t="shared" si="157"/>
        <v>17</v>
      </c>
      <c r="H1221" s="3" t="str">
        <f t="shared" si="158"/>
        <v>2015312</v>
      </c>
      <c r="I1221" s="3" t="str">
        <f t="shared" si="159"/>
        <v>201531217</v>
      </c>
      <c r="J1221">
        <v>191</v>
      </c>
      <c r="K1221">
        <v>114.6</v>
      </c>
      <c r="L1221" t="str">
        <f>VLOOKUP(C1221,List!$A$2:$C$2089,3,)</f>
        <v>Knightsbridge</v>
      </c>
      <c r="M1221" t="str">
        <f>VLOOKUP(C1221,List!$A$2:$C$2089,2,)</f>
        <v>Piccadilly</v>
      </c>
      <c r="N1221" t="str">
        <f t="shared" si="153"/>
        <v>Knightsbridge|Piccadilly</v>
      </c>
      <c r="O1221">
        <f>VLOOKUP(N1221,Depth!$A$2:$F$427,3,)</f>
        <v>9</v>
      </c>
      <c r="P1221">
        <f>VLOOKUP(N1221,Depth!$A$2:$F$427,5,)</f>
        <v>86.72</v>
      </c>
      <c r="Q1221">
        <f>VLOOKUP(N1221,Depth!$A$2:$F$427,6,)</f>
        <v>22.28</v>
      </c>
      <c r="R1221">
        <f>VLOOKUP(L1221,longitude_latitude!C:J,7,)</f>
        <v>-0.15986373700000001</v>
      </c>
      <c r="S1221">
        <f>VLOOKUP(L1221,longitude_latitude!C:J,8,)</f>
        <v>51.500730609999998</v>
      </c>
      <c r="T1221">
        <f t="shared" si="154"/>
        <v>-8.2330992535448893</v>
      </c>
      <c r="U1221">
        <f>VLOOKUP(M1221,LINE!$A$2:$B$13,2,)</f>
        <v>10</v>
      </c>
      <c r="V1221">
        <f>VLOOKUP(L1221,Entry_exit!B:P,4,)</f>
        <v>28118</v>
      </c>
      <c r="W1221">
        <f>2020 - VLOOKUP(L1221, age!$A:$D,4,)</f>
        <v>114</v>
      </c>
      <c r="X1221">
        <f>VLOOKUP(H1221,'air-quality-london-time-of-day'!E:G,3,FALSE)</f>
        <v>18.7</v>
      </c>
      <c r="Y1221">
        <f>VLOOKUP(I1221,Weather!F:K,2,)</f>
        <v>10.21875</v>
      </c>
      <c r="Z1221">
        <f>VLOOKUP(I1221,Weather!F:K,3,)</f>
        <v>1.3</v>
      </c>
      <c r="AA1221">
        <f>VLOOKUP(I1221,Weather!F:K,4,)</f>
        <v>0.79</v>
      </c>
      <c r="AB1221">
        <f>VLOOKUP(I1221,Weather!F:K,5,)</f>
        <v>1025</v>
      </c>
      <c r="AC1221">
        <f>VLOOKUP(I1221,Weather!F:K,6,)</f>
        <v>0</v>
      </c>
    </row>
    <row r="1222" spans="1:29" x14ac:dyDescent="0.25">
      <c r="A1222" t="s">
        <v>7</v>
      </c>
      <c r="B1222" t="s">
        <v>5</v>
      </c>
      <c r="C1222" s="1">
        <v>42080.523611111108</v>
      </c>
      <c r="D1222" s="3">
        <f t="shared" si="152"/>
        <v>2015</v>
      </c>
      <c r="E1222" s="3">
        <f t="shared" si="155"/>
        <v>3</v>
      </c>
      <c r="F1222" s="3">
        <f t="shared" si="156"/>
        <v>12</v>
      </c>
      <c r="G1222" s="3">
        <f t="shared" si="157"/>
        <v>17</v>
      </c>
      <c r="H1222" s="3" t="str">
        <f t="shared" si="158"/>
        <v>2015312</v>
      </c>
      <c r="I1222" s="3" t="str">
        <f t="shared" si="159"/>
        <v>201531217</v>
      </c>
      <c r="J1222">
        <v>195</v>
      </c>
      <c r="K1222">
        <v>117</v>
      </c>
      <c r="L1222" t="str">
        <f>VLOOKUP(C1222,List!$A$2:$C$2089,3,)</f>
        <v>Knightsbridge</v>
      </c>
      <c r="M1222" t="str">
        <f>VLOOKUP(C1222,List!$A$2:$C$2089,2,)</f>
        <v>Piccadilly</v>
      </c>
      <c r="N1222" t="str">
        <f t="shared" si="153"/>
        <v>Knightsbridge|Piccadilly</v>
      </c>
      <c r="O1222">
        <f>VLOOKUP(N1222,Depth!$A$2:$F$427,3,)</f>
        <v>9</v>
      </c>
      <c r="P1222">
        <f>VLOOKUP(N1222,Depth!$A$2:$F$427,5,)</f>
        <v>86.72</v>
      </c>
      <c r="Q1222">
        <f>VLOOKUP(N1222,Depth!$A$2:$F$427,6,)</f>
        <v>22.28</v>
      </c>
      <c r="R1222">
        <f>VLOOKUP(L1222,longitude_latitude!C:J,7,)</f>
        <v>-0.15986373700000001</v>
      </c>
      <c r="S1222">
        <f>VLOOKUP(L1222,longitude_latitude!C:J,8,)</f>
        <v>51.500730609999998</v>
      </c>
      <c r="T1222">
        <f t="shared" si="154"/>
        <v>-8.2330992535448893</v>
      </c>
      <c r="U1222">
        <f>VLOOKUP(M1222,LINE!$A$2:$B$13,2,)</f>
        <v>10</v>
      </c>
      <c r="V1222">
        <f>VLOOKUP(L1222,Entry_exit!B:P,4,)</f>
        <v>28118</v>
      </c>
      <c r="W1222">
        <f>2020 - VLOOKUP(L1222, age!$A:$D,4,)</f>
        <v>114</v>
      </c>
      <c r="X1222">
        <f>VLOOKUP(H1222,'air-quality-london-time-of-day'!E:G,3,FALSE)</f>
        <v>18.7</v>
      </c>
      <c r="Y1222">
        <f>VLOOKUP(I1222,Weather!F:K,2,)</f>
        <v>10.21875</v>
      </c>
      <c r="Z1222">
        <f>VLOOKUP(I1222,Weather!F:K,3,)</f>
        <v>1.3</v>
      </c>
      <c r="AA1222">
        <f>VLOOKUP(I1222,Weather!F:K,4,)</f>
        <v>0.79</v>
      </c>
      <c r="AB1222">
        <f>VLOOKUP(I1222,Weather!F:K,5,)</f>
        <v>1025</v>
      </c>
      <c r="AC1222">
        <f>VLOOKUP(I1222,Weather!F:K,6,)</f>
        <v>0</v>
      </c>
    </row>
    <row r="1223" spans="1:29" x14ac:dyDescent="0.25">
      <c r="A1223" t="s">
        <v>7</v>
      </c>
      <c r="B1223" t="s">
        <v>5</v>
      </c>
      <c r="C1223" s="1">
        <v>42080.524305555555</v>
      </c>
      <c r="D1223" s="3">
        <f t="shared" si="152"/>
        <v>2015</v>
      </c>
      <c r="E1223" s="3">
        <f t="shared" si="155"/>
        <v>3</v>
      </c>
      <c r="F1223" s="3">
        <f t="shared" si="156"/>
        <v>12</v>
      </c>
      <c r="G1223" s="3">
        <f t="shared" si="157"/>
        <v>17</v>
      </c>
      <c r="H1223" s="3" t="str">
        <f t="shared" si="158"/>
        <v>2015312</v>
      </c>
      <c r="I1223" s="3" t="str">
        <f t="shared" si="159"/>
        <v>201531217</v>
      </c>
      <c r="J1223">
        <v>201</v>
      </c>
      <c r="K1223">
        <v>120.6</v>
      </c>
      <c r="L1223" t="str">
        <f>VLOOKUP(C1223,List!$A$2:$C$2089,3,)</f>
        <v>South Kensington</v>
      </c>
      <c r="M1223" t="str">
        <f>VLOOKUP(C1223,List!$A$2:$C$2089,2,)</f>
        <v>Piccadilly</v>
      </c>
      <c r="N1223" t="str">
        <f t="shared" si="153"/>
        <v>South Kensington|Piccadilly</v>
      </c>
      <c r="O1223">
        <f>VLOOKUP(N1223,Depth!$A$2:$F$427,3,)</f>
        <v>7</v>
      </c>
      <c r="P1223">
        <f>VLOOKUP(N1223,Depth!$A$2:$F$427,5,)</f>
        <v>86.254999999999995</v>
      </c>
      <c r="Q1223">
        <f>VLOOKUP(N1223,Depth!$A$2:$F$427,6,)</f>
        <v>20.745000000000001</v>
      </c>
      <c r="R1223">
        <f>VLOOKUP(L1223,longitude_latitude!C:J,7,)</f>
        <v>-0.17156429100000001</v>
      </c>
      <c r="S1223">
        <f>VLOOKUP(L1223,longitude_latitude!C:J,8,)</f>
        <v>51.493577360000003</v>
      </c>
      <c r="T1223">
        <f t="shared" si="154"/>
        <v>-8.8344590908220528</v>
      </c>
      <c r="U1223">
        <f>VLOOKUP(M1223,LINE!$A$2:$B$13,2,)</f>
        <v>10</v>
      </c>
      <c r="V1223">
        <f>VLOOKUP(L1223,Entry_exit!B:P,4,)</f>
        <v>50469</v>
      </c>
      <c r="W1223">
        <f>2020 - VLOOKUP(L1223, age!$A:$D,4,)</f>
        <v>152</v>
      </c>
      <c r="X1223">
        <f>VLOOKUP(H1223,'air-quality-london-time-of-day'!E:G,3,FALSE)</f>
        <v>18.7</v>
      </c>
      <c r="Y1223">
        <f>VLOOKUP(I1223,Weather!F:K,2,)</f>
        <v>10.21875</v>
      </c>
      <c r="Z1223">
        <f>VLOOKUP(I1223,Weather!F:K,3,)</f>
        <v>1.3</v>
      </c>
      <c r="AA1223">
        <f>VLOOKUP(I1223,Weather!F:K,4,)</f>
        <v>0.79</v>
      </c>
      <c r="AB1223">
        <f>VLOOKUP(I1223,Weather!F:K,5,)</f>
        <v>1025</v>
      </c>
      <c r="AC1223">
        <f>VLOOKUP(I1223,Weather!F:K,6,)</f>
        <v>0</v>
      </c>
    </row>
    <row r="1224" spans="1:29" x14ac:dyDescent="0.25">
      <c r="A1224" t="s">
        <v>7</v>
      </c>
      <c r="B1224" t="s">
        <v>5</v>
      </c>
      <c r="C1224" s="1">
        <v>42080.525000000001</v>
      </c>
      <c r="D1224" s="3">
        <f t="shared" si="152"/>
        <v>2015</v>
      </c>
      <c r="E1224" s="3">
        <f t="shared" si="155"/>
        <v>3</v>
      </c>
      <c r="F1224" s="3">
        <f t="shared" si="156"/>
        <v>12</v>
      </c>
      <c r="G1224" s="3">
        <f t="shared" si="157"/>
        <v>17</v>
      </c>
      <c r="H1224" s="3" t="str">
        <f t="shared" si="158"/>
        <v>2015312</v>
      </c>
      <c r="I1224" s="3" t="str">
        <f t="shared" si="159"/>
        <v>201531217</v>
      </c>
      <c r="J1224">
        <v>187</v>
      </c>
      <c r="K1224">
        <v>112.2</v>
      </c>
      <c r="L1224" t="str">
        <f>VLOOKUP(C1224,List!$A$2:$C$2089,3,)</f>
        <v>South Kensington</v>
      </c>
      <c r="M1224" t="str">
        <f>VLOOKUP(C1224,List!$A$2:$C$2089,2,)</f>
        <v>Piccadilly</v>
      </c>
      <c r="N1224" t="str">
        <f t="shared" si="153"/>
        <v>South Kensington|Piccadilly</v>
      </c>
      <c r="O1224">
        <f>VLOOKUP(N1224,Depth!$A$2:$F$427,3,)</f>
        <v>7</v>
      </c>
      <c r="P1224">
        <f>VLOOKUP(N1224,Depth!$A$2:$F$427,5,)</f>
        <v>86.254999999999995</v>
      </c>
      <c r="Q1224">
        <f>VLOOKUP(N1224,Depth!$A$2:$F$427,6,)</f>
        <v>20.745000000000001</v>
      </c>
      <c r="R1224">
        <f>VLOOKUP(L1224,longitude_latitude!C:J,7,)</f>
        <v>-0.17156429100000001</v>
      </c>
      <c r="S1224">
        <f>VLOOKUP(L1224,longitude_latitude!C:J,8,)</f>
        <v>51.493577360000003</v>
      </c>
      <c r="T1224">
        <f t="shared" si="154"/>
        <v>-8.8344590908220528</v>
      </c>
      <c r="U1224">
        <f>VLOOKUP(M1224,LINE!$A$2:$B$13,2,)</f>
        <v>10</v>
      </c>
      <c r="V1224">
        <f>VLOOKUP(L1224,Entry_exit!B:P,4,)</f>
        <v>50469</v>
      </c>
      <c r="W1224">
        <f>2020 - VLOOKUP(L1224, age!$A:$D,4,)</f>
        <v>152</v>
      </c>
      <c r="X1224">
        <f>VLOOKUP(H1224,'air-quality-london-time-of-day'!E:G,3,FALSE)</f>
        <v>18.7</v>
      </c>
      <c r="Y1224">
        <f>VLOOKUP(I1224,Weather!F:K,2,)</f>
        <v>10.21875</v>
      </c>
      <c r="Z1224">
        <f>VLOOKUP(I1224,Weather!F:K,3,)</f>
        <v>1.3</v>
      </c>
      <c r="AA1224">
        <f>VLOOKUP(I1224,Weather!F:K,4,)</f>
        <v>0.79</v>
      </c>
      <c r="AB1224">
        <f>VLOOKUP(I1224,Weather!F:K,5,)</f>
        <v>1025</v>
      </c>
      <c r="AC1224">
        <f>VLOOKUP(I1224,Weather!F:K,6,)</f>
        <v>0</v>
      </c>
    </row>
    <row r="1225" spans="1:29" x14ac:dyDescent="0.25">
      <c r="A1225" t="s">
        <v>7</v>
      </c>
      <c r="B1225" t="s">
        <v>5</v>
      </c>
      <c r="C1225" s="1">
        <v>42080.525694444441</v>
      </c>
      <c r="D1225" s="3">
        <f t="shared" si="152"/>
        <v>2015</v>
      </c>
      <c r="E1225" s="3">
        <f t="shared" si="155"/>
        <v>3</v>
      </c>
      <c r="F1225" s="3">
        <f t="shared" si="156"/>
        <v>12</v>
      </c>
      <c r="G1225" s="3">
        <f t="shared" si="157"/>
        <v>17</v>
      </c>
      <c r="H1225" s="3" t="str">
        <f t="shared" si="158"/>
        <v>2015312</v>
      </c>
      <c r="I1225" s="3" t="str">
        <f t="shared" si="159"/>
        <v>201531217</v>
      </c>
      <c r="J1225">
        <v>186</v>
      </c>
      <c r="K1225">
        <v>111.6</v>
      </c>
      <c r="L1225" t="str">
        <f>VLOOKUP(C1225,List!$A$2:$C$2089,3,)</f>
        <v>South Kensington</v>
      </c>
      <c r="M1225" t="str">
        <f>VLOOKUP(C1225,List!$A$2:$C$2089,2,)</f>
        <v>Piccadilly</v>
      </c>
      <c r="N1225" t="str">
        <f t="shared" si="153"/>
        <v>South Kensington|Piccadilly</v>
      </c>
      <c r="O1225">
        <f>VLOOKUP(N1225,Depth!$A$2:$F$427,3,)</f>
        <v>7</v>
      </c>
      <c r="P1225">
        <f>VLOOKUP(N1225,Depth!$A$2:$F$427,5,)</f>
        <v>86.254999999999995</v>
      </c>
      <c r="Q1225">
        <f>VLOOKUP(N1225,Depth!$A$2:$F$427,6,)</f>
        <v>20.745000000000001</v>
      </c>
      <c r="R1225">
        <f>VLOOKUP(L1225,longitude_latitude!C:J,7,)</f>
        <v>-0.17156429100000001</v>
      </c>
      <c r="S1225">
        <f>VLOOKUP(L1225,longitude_latitude!C:J,8,)</f>
        <v>51.493577360000003</v>
      </c>
      <c r="T1225">
        <f t="shared" si="154"/>
        <v>-8.8344590908220528</v>
      </c>
      <c r="U1225">
        <f>VLOOKUP(M1225,LINE!$A$2:$B$13,2,)</f>
        <v>10</v>
      </c>
      <c r="V1225">
        <f>VLOOKUP(L1225,Entry_exit!B:P,4,)</f>
        <v>50469</v>
      </c>
      <c r="W1225">
        <f>2020 - VLOOKUP(L1225, age!$A:$D,4,)</f>
        <v>152</v>
      </c>
      <c r="X1225">
        <f>VLOOKUP(H1225,'air-quality-london-time-of-day'!E:G,3,FALSE)</f>
        <v>18.7</v>
      </c>
      <c r="Y1225">
        <f>VLOOKUP(I1225,Weather!F:K,2,)</f>
        <v>10.21875</v>
      </c>
      <c r="Z1225">
        <f>VLOOKUP(I1225,Weather!F:K,3,)</f>
        <v>1.3</v>
      </c>
      <c r="AA1225">
        <f>VLOOKUP(I1225,Weather!F:K,4,)</f>
        <v>0.79</v>
      </c>
      <c r="AB1225">
        <f>VLOOKUP(I1225,Weather!F:K,5,)</f>
        <v>1025</v>
      </c>
      <c r="AC1225">
        <f>VLOOKUP(I1225,Weather!F:K,6,)</f>
        <v>0</v>
      </c>
    </row>
    <row r="1226" spans="1:29" x14ac:dyDescent="0.25">
      <c r="A1226" t="s">
        <v>7</v>
      </c>
      <c r="B1226" t="s">
        <v>5</v>
      </c>
      <c r="C1226" s="1">
        <v>42080.526388888888</v>
      </c>
      <c r="D1226" s="3">
        <f t="shared" si="152"/>
        <v>2015</v>
      </c>
      <c r="E1226" s="3">
        <f t="shared" si="155"/>
        <v>3</v>
      </c>
      <c r="F1226" s="3">
        <f t="shared" si="156"/>
        <v>12</v>
      </c>
      <c r="G1226" s="3">
        <f t="shared" si="157"/>
        <v>17</v>
      </c>
      <c r="H1226" s="3" t="str">
        <f t="shared" si="158"/>
        <v>2015312</v>
      </c>
      <c r="I1226" s="3" t="str">
        <f t="shared" si="159"/>
        <v>201531217</v>
      </c>
      <c r="J1226">
        <v>177</v>
      </c>
      <c r="K1226">
        <v>106.2</v>
      </c>
      <c r="L1226" t="str">
        <f>VLOOKUP(C1226,List!$A$2:$C$2089,3,)</f>
        <v>Gloucester Road</v>
      </c>
      <c r="M1226" t="str">
        <f>VLOOKUP(C1226,List!$A$2:$C$2089,2,)</f>
        <v>Piccadilly</v>
      </c>
      <c r="N1226" t="str">
        <f t="shared" si="153"/>
        <v>Gloucester Road|Piccadilly</v>
      </c>
      <c r="O1226">
        <f>VLOOKUP(N1226,Depth!$A$2:$F$427,3,)</f>
        <v>7</v>
      </c>
      <c r="P1226">
        <f>VLOOKUP(N1226,Depth!$A$2:$F$427,5,)</f>
        <v>87.38</v>
      </c>
      <c r="Q1226">
        <f>VLOOKUP(N1226,Depth!$A$2:$F$427,6,)</f>
        <v>19.62</v>
      </c>
      <c r="R1226">
        <f>VLOOKUP(L1226,longitude_latitude!C:J,7,)</f>
        <v>-0.18213512100000001</v>
      </c>
      <c r="S1226">
        <f>VLOOKUP(L1226,longitude_latitude!C:J,8,)</f>
        <v>51.493977630000003</v>
      </c>
      <c r="T1226">
        <f t="shared" si="154"/>
        <v>-9.3788618464113451</v>
      </c>
      <c r="U1226">
        <f>VLOOKUP(M1226,LINE!$A$2:$B$13,2,)</f>
        <v>10</v>
      </c>
      <c r="V1226">
        <f>VLOOKUP(L1226,Entry_exit!B:P,4,)</f>
        <v>22330</v>
      </c>
      <c r="W1226">
        <f>2020 - VLOOKUP(L1226, age!$A:$D,4,)</f>
        <v>152</v>
      </c>
      <c r="X1226">
        <f>VLOOKUP(H1226,'air-quality-london-time-of-day'!E:G,3,FALSE)</f>
        <v>18.7</v>
      </c>
      <c r="Y1226">
        <f>VLOOKUP(I1226,Weather!F:K,2,)</f>
        <v>10.21875</v>
      </c>
      <c r="Z1226">
        <f>VLOOKUP(I1226,Weather!F:K,3,)</f>
        <v>1.3</v>
      </c>
      <c r="AA1226">
        <f>VLOOKUP(I1226,Weather!F:K,4,)</f>
        <v>0.79</v>
      </c>
      <c r="AB1226">
        <f>VLOOKUP(I1226,Weather!F:K,5,)</f>
        <v>1025</v>
      </c>
      <c r="AC1226">
        <f>VLOOKUP(I1226,Weather!F:K,6,)</f>
        <v>0</v>
      </c>
    </row>
    <row r="1227" spans="1:29" x14ac:dyDescent="0.25">
      <c r="A1227" t="s">
        <v>7</v>
      </c>
      <c r="B1227" t="s">
        <v>5</v>
      </c>
      <c r="C1227" s="1">
        <v>42080.527083333334</v>
      </c>
      <c r="D1227" s="3">
        <f t="shared" si="152"/>
        <v>2015</v>
      </c>
      <c r="E1227" s="3">
        <f t="shared" si="155"/>
        <v>3</v>
      </c>
      <c r="F1227" s="3">
        <f t="shared" si="156"/>
        <v>12</v>
      </c>
      <c r="G1227" s="3">
        <f t="shared" si="157"/>
        <v>17</v>
      </c>
      <c r="H1227" s="3" t="str">
        <f t="shared" si="158"/>
        <v>2015312</v>
      </c>
      <c r="I1227" s="3" t="str">
        <f t="shared" si="159"/>
        <v>201531217</v>
      </c>
      <c r="J1227">
        <v>189</v>
      </c>
      <c r="K1227">
        <v>113.4</v>
      </c>
      <c r="L1227" t="str">
        <f>VLOOKUP(C1227,List!$A$2:$C$2089,3,)</f>
        <v>Earl's Court</v>
      </c>
      <c r="M1227" t="str">
        <f>VLOOKUP(C1227,List!$A$2:$C$2089,2,)</f>
        <v>Piccadilly</v>
      </c>
      <c r="N1227" t="str">
        <f t="shared" si="153"/>
        <v>Earl's Court|Piccadilly</v>
      </c>
      <c r="O1227">
        <f>VLOOKUP(N1227,Depth!$A$2:$F$427,3,)</f>
        <v>8</v>
      </c>
      <c r="P1227">
        <f>VLOOKUP(N1227,Depth!$A$2:$F$427,5,)</f>
        <v>87.38</v>
      </c>
      <c r="Q1227">
        <f>VLOOKUP(N1227,Depth!$A$2:$F$427,6,)</f>
        <v>20.62</v>
      </c>
      <c r="R1227">
        <f>VLOOKUP(L1227,longitude_latitude!C:J,7,)</f>
        <v>-0.19157700999999999</v>
      </c>
      <c r="S1227">
        <f>VLOOKUP(L1227,longitude_latitude!C:J,8,)</f>
        <v>51.491473399999997</v>
      </c>
      <c r="T1227">
        <f t="shared" si="154"/>
        <v>-9.8645825144665338</v>
      </c>
      <c r="U1227">
        <f>VLOOKUP(M1227,LINE!$A$2:$B$13,2,)</f>
        <v>10</v>
      </c>
      <c r="V1227">
        <f>VLOOKUP(L1227,Entry_exit!B:P,4,)</f>
        <v>31241</v>
      </c>
      <c r="W1227">
        <f>2020 - VLOOKUP(L1227, age!$A:$D,4,)</f>
        <v>149</v>
      </c>
      <c r="X1227">
        <f>VLOOKUP(H1227,'air-quality-london-time-of-day'!E:G,3,FALSE)</f>
        <v>18.7</v>
      </c>
      <c r="Y1227">
        <f>VLOOKUP(I1227,Weather!F:K,2,)</f>
        <v>10.21875</v>
      </c>
      <c r="Z1227">
        <f>VLOOKUP(I1227,Weather!F:K,3,)</f>
        <v>1.3</v>
      </c>
      <c r="AA1227">
        <f>VLOOKUP(I1227,Weather!F:K,4,)</f>
        <v>0.79</v>
      </c>
      <c r="AB1227">
        <f>VLOOKUP(I1227,Weather!F:K,5,)</f>
        <v>1025</v>
      </c>
      <c r="AC1227">
        <f>VLOOKUP(I1227,Weather!F:K,6,)</f>
        <v>0</v>
      </c>
    </row>
    <row r="1228" spans="1:29" x14ac:dyDescent="0.25">
      <c r="A1228" t="s">
        <v>7</v>
      </c>
      <c r="B1228" t="s">
        <v>5</v>
      </c>
      <c r="C1228" s="1">
        <v>42080.527777777781</v>
      </c>
      <c r="D1228" s="3">
        <f t="shared" si="152"/>
        <v>2015</v>
      </c>
      <c r="E1228" s="3">
        <f t="shared" si="155"/>
        <v>3</v>
      </c>
      <c r="F1228" s="3">
        <f t="shared" si="156"/>
        <v>12</v>
      </c>
      <c r="G1228" s="3">
        <f t="shared" si="157"/>
        <v>17</v>
      </c>
      <c r="H1228" s="3" t="str">
        <f t="shared" si="158"/>
        <v>2015312</v>
      </c>
      <c r="I1228" s="3" t="str">
        <f t="shared" si="159"/>
        <v>201531217</v>
      </c>
      <c r="J1228">
        <v>194</v>
      </c>
      <c r="K1228">
        <v>116.4</v>
      </c>
      <c r="L1228" t="str">
        <f>VLOOKUP(C1228,List!$A$2:$C$2089,3,)</f>
        <v>Earl's Court</v>
      </c>
      <c r="M1228" t="str">
        <f>VLOOKUP(C1228,List!$A$2:$C$2089,2,)</f>
        <v>Piccadilly</v>
      </c>
      <c r="N1228" t="str">
        <f t="shared" si="153"/>
        <v>Earl's Court|Piccadilly</v>
      </c>
      <c r="O1228">
        <f>VLOOKUP(N1228,Depth!$A$2:$F$427,3,)</f>
        <v>8</v>
      </c>
      <c r="P1228">
        <f>VLOOKUP(N1228,Depth!$A$2:$F$427,5,)</f>
        <v>87.38</v>
      </c>
      <c r="Q1228">
        <f>VLOOKUP(N1228,Depth!$A$2:$F$427,6,)</f>
        <v>20.62</v>
      </c>
      <c r="R1228">
        <f>VLOOKUP(L1228,longitude_latitude!C:J,7,)</f>
        <v>-0.19157700999999999</v>
      </c>
      <c r="S1228">
        <f>VLOOKUP(L1228,longitude_latitude!C:J,8,)</f>
        <v>51.491473399999997</v>
      </c>
      <c r="T1228">
        <f t="shared" si="154"/>
        <v>-9.8645825144665338</v>
      </c>
      <c r="U1228">
        <f>VLOOKUP(M1228,LINE!$A$2:$B$13,2,)</f>
        <v>10</v>
      </c>
      <c r="V1228">
        <f>VLOOKUP(L1228,Entry_exit!B:P,4,)</f>
        <v>31241</v>
      </c>
      <c r="W1228">
        <f>2020 - VLOOKUP(L1228, age!$A:$D,4,)</f>
        <v>149</v>
      </c>
      <c r="X1228">
        <f>VLOOKUP(H1228,'air-quality-london-time-of-day'!E:G,3,FALSE)</f>
        <v>18.7</v>
      </c>
      <c r="Y1228">
        <f>VLOOKUP(I1228,Weather!F:K,2,)</f>
        <v>10.21875</v>
      </c>
      <c r="Z1228">
        <f>VLOOKUP(I1228,Weather!F:K,3,)</f>
        <v>1.3</v>
      </c>
      <c r="AA1228">
        <f>VLOOKUP(I1228,Weather!F:K,4,)</f>
        <v>0.79</v>
      </c>
      <c r="AB1228">
        <f>VLOOKUP(I1228,Weather!F:K,5,)</f>
        <v>1025</v>
      </c>
      <c r="AC1228">
        <f>VLOOKUP(I1228,Weather!F:K,6,)</f>
        <v>0</v>
      </c>
    </row>
    <row r="1229" spans="1:29" x14ac:dyDescent="0.25">
      <c r="A1229" t="s">
        <v>7</v>
      </c>
      <c r="B1229" t="s">
        <v>5</v>
      </c>
      <c r="C1229" s="1">
        <v>42080.52847222222</v>
      </c>
      <c r="D1229" s="3">
        <f t="shared" si="152"/>
        <v>2015</v>
      </c>
      <c r="E1229" s="3">
        <f t="shared" si="155"/>
        <v>3</v>
      </c>
      <c r="F1229" s="3">
        <f t="shared" si="156"/>
        <v>12</v>
      </c>
      <c r="G1229" s="3">
        <f t="shared" si="157"/>
        <v>17</v>
      </c>
      <c r="H1229" s="3" t="str">
        <f t="shared" si="158"/>
        <v>2015312</v>
      </c>
      <c r="I1229" s="3" t="str">
        <f t="shared" si="159"/>
        <v>201531217</v>
      </c>
      <c r="J1229">
        <v>189</v>
      </c>
      <c r="K1229">
        <v>113.4</v>
      </c>
      <c r="L1229" t="str">
        <f>VLOOKUP(C1229,List!$A$2:$C$2089,3,)</f>
        <v>Earl's Court</v>
      </c>
      <c r="M1229" t="str">
        <f>VLOOKUP(C1229,List!$A$2:$C$2089,2,)</f>
        <v>Piccadilly</v>
      </c>
      <c r="N1229" t="str">
        <f t="shared" si="153"/>
        <v>Earl's Court|Piccadilly</v>
      </c>
      <c r="O1229">
        <f>VLOOKUP(N1229,Depth!$A$2:$F$427,3,)</f>
        <v>8</v>
      </c>
      <c r="P1229">
        <f>VLOOKUP(N1229,Depth!$A$2:$F$427,5,)</f>
        <v>87.38</v>
      </c>
      <c r="Q1229">
        <f>VLOOKUP(N1229,Depth!$A$2:$F$427,6,)</f>
        <v>20.62</v>
      </c>
      <c r="R1229">
        <f>VLOOKUP(L1229,longitude_latitude!C:J,7,)</f>
        <v>-0.19157700999999999</v>
      </c>
      <c r="S1229">
        <f>VLOOKUP(L1229,longitude_latitude!C:J,8,)</f>
        <v>51.491473399999997</v>
      </c>
      <c r="T1229">
        <f t="shared" si="154"/>
        <v>-9.8645825144665338</v>
      </c>
      <c r="U1229">
        <f>VLOOKUP(M1229,LINE!$A$2:$B$13,2,)</f>
        <v>10</v>
      </c>
      <c r="V1229">
        <f>VLOOKUP(L1229,Entry_exit!B:P,4,)</f>
        <v>31241</v>
      </c>
      <c r="W1229">
        <f>2020 - VLOOKUP(L1229, age!$A:$D,4,)</f>
        <v>149</v>
      </c>
      <c r="X1229">
        <f>VLOOKUP(H1229,'air-quality-london-time-of-day'!E:G,3,FALSE)</f>
        <v>18.7</v>
      </c>
      <c r="Y1229">
        <f>VLOOKUP(I1229,Weather!F:K,2,)</f>
        <v>10.21875</v>
      </c>
      <c r="Z1229">
        <f>VLOOKUP(I1229,Weather!F:K,3,)</f>
        <v>1.3</v>
      </c>
      <c r="AA1229">
        <f>VLOOKUP(I1229,Weather!F:K,4,)</f>
        <v>0.79</v>
      </c>
      <c r="AB1229">
        <f>VLOOKUP(I1229,Weather!F:K,5,)</f>
        <v>1025</v>
      </c>
      <c r="AC1229">
        <f>VLOOKUP(I1229,Weather!F:K,6,)</f>
        <v>0</v>
      </c>
    </row>
    <row r="1230" spans="1:29" x14ac:dyDescent="0.25">
      <c r="A1230" t="s">
        <v>7</v>
      </c>
      <c r="B1230" t="s">
        <v>5</v>
      </c>
      <c r="C1230" s="1">
        <v>42080.529166666667</v>
      </c>
      <c r="D1230" s="3">
        <f t="shared" si="152"/>
        <v>2015</v>
      </c>
      <c r="E1230" s="3">
        <f t="shared" si="155"/>
        <v>3</v>
      </c>
      <c r="F1230" s="3">
        <f t="shared" si="156"/>
        <v>12</v>
      </c>
      <c r="G1230" s="3">
        <f t="shared" si="157"/>
        <v>17</v>
      </c>
      <c r="H1230" s="3" t="str">
        <f t="shared" si="158"/>
        <v>2015312</v>
      </c>
      <c r="I1230" s="3" t="str">
        <f t="shared" si="159"/>
        <v>201531217</v>
      </c>
      <c r="J1230">
        <v>170</v>
      </c>
      <c r="K1230">
        <v>102</v>
      </c>
      <c r="L1230" t="str">
        <f>VLOOKUP(C1230,List!$A$2:$C$2089,3,)</f>
        <v>Earl's Court</v>
      </c>
      <c r="M1230" t="str">
        <f>VLOOKUP(C1230,List!$A$2:$C$2089,2,)</f>
        <v>Piccadilly</v>
      </c>
      <c r="N1230" t="str">
        <f t="shared" si="153"/>
        <v>Earl's Court|Piccadilly</v>
      </c>
      <c r="O1230">
        <f>VLOOKUP(N1230,Depth!$A$2:$F$427,3,)</f>
        <v>8</v>
      </c>
      <c r="P1230">
        <f>VLOOKUP(N1230,Depth!$A$2:$F$427,5,)</f>
        <v>87.38</v>
      </c>
      <c r="Q1230">
        <f>VLOOKUP(N1230,Depth!$A$2:$F$427,6,)</f>
        <v>20.62</v>
      </c>
      <c r="R1230">
        <f>VLOOKUP(L1230,longitude_latitude!C:J,7,)</f>
        <v>-0.19157700999999999</v>
      </c>
      <c r="S1230">
        <f>VLOOKUP(L1230,longitude_latitude!C:J,8,)</f>
        <v>51.491473399999997</v>
      </c>
      <c r="T1230">
        <f t="shared" si="154"/>
        <v>-9.8645825144665338</v>
      </c>
      <c r="U1230">
        <f>VLOOKUP(M1230,LINE!$A$2:$B$13,2,)</f>
        <v>10</v>
      </c>
      <c r="V1230">
        <f>VLOOKUP(L1230,Entry_exit!B:P,4,)</f>
        <v>31241</v>
      </c>
      <c r="W1230">
        <f>2020 - VLOOKUP(L1230, age!$A:$D,4,)</f>
        <v>149</v>
      </c>
      <c r="X1230">
        <f>VLOOKUP(H1230,'air-quality-london-time-of-day'!E:G,3,FALSE)</f>
        <v>18.7</v>
      </c>
      <c r="Y1230">
        <f>VLOOKUP(I1230,Weather!F:K,2,)</f>
        <v>10.21875</v>
      </c>
      <c r="Z1230">
        <f>VLOOKUP(I1230,Weather!F:K,3,)</f>
        <v>1.3</v>
      </c>
      <c r="AA1230">
        <f>VLOOKUP(I1230,Weather!F:K,4,)</f>
        <v>0.79</v>
      </c>
      <c r="AB1230">
        <f>VLOOKUP(I1230,Weather!F:K,5,)</f>
        <v>1025</v>
      </c>
      <c r="AC1230">
        <f>VLOOKUP(I1230,Weather!F:K,6,)</f>
        <v>0</v>
      </c>
    </row>
    <row r="1231" spans="1:29" x14ac:dyDescent="0.25">
      <c r="A1231" t="s">
        <v>7</v>
      </c>
      <c r="B1231" t="s">
        <v>5</v>
      </c>
      <c r="C1231" s="1">
        <v>42080.529861111114</v>
      </c>
      <c r="D1231" s="3">
        <f t="shared" si="152"/>
        <v>2015</v>
      </c>
      <c r="E1231" s="3">
        <f t="shared" si="155"/>
        <v>3</v>
      </c>
      <c r="F1231" s="3">
        <f t="shared" si="156"/>
        <v>12</v>
      </c>
      <c r="G1231" s="3">
        <f t="shared" si="157"/>
        <v>17</v>
      </c>
      <c r="H1231" s="3" t="str">
        <f t="shared" si="158"/>
        <v>2015312</v>
      </c>
      <c r="I1231" s="3" t="str">
        <f t="shared" si="159"/>
        <v>201531217</v>
      </c>
      <c r="J1231">
        <v>157</v>
      </c>
      <c r="K1231">
        <v>94.2</v>
      </c>
      <c r="L1231" t="str">
        <f>VLOOKUP(C1231,List!$A$2:$C$2089,3,)</f>
        <v>Barons Court</v>
      </c>
      <c r="M1231" t="str">
        <f>VLOOKUP(C1231,List!$A$2:$C$2089,2,)</f>
        <v>Piccadilly</v>
      </c>
      <c r="N1231" t="str">
        <f t="shared" si="153"/>
        <v>Barons Court|Piccadilly</v>
      </c>
      <c r="O1231">
        <f>VLOOKUP(N1231,Depth!$A$2:$F$427,3,)</f>
        <v>4.5999999999999996</v>
      </c>
      <c r="P1231">
        <f>VLOOKUP(N1231,Depth!$A$2:$F$427,5,)</f>
        <v>102.2</v>
      </c>
      <c r="Q1231">
        <f>VLOOKUP(N1231,Depth!$A$2:$F$427,6,)</f>
        <v>2.4</v>
      </c>
      <c r="R1231">
        <f>VLOOKUP(L1231,longitude_latitude!C:J,7,)</f>
        <v>-0.21308817399999999</v>
      </c>
      <c r="S1231">
        <f>VLOOKUP(L1231,longitude_latitude!C:J,8,)</f>
        <v>51.489787370000002</v>
      </c>
      <c r="T1231">
        <f t="shared" si="154"/>
        <v>-10.971864770321563</v>
      </c>
      <c r="U1231">
        <f>VLOOKUP(M1231,LINE!$A$2:$B$13,2,)</f>
        <v>10</v>
      </c>
      <c r="V1231">
        <f>VLOOKUP(L1231,Entry_exit!B:P,4,)</f>
        <v>12462</v>
      </c>
      <c r="W1231">
        <f>2020 - VLOOKUP(L1231, age!$A:$D,4,)</f>
        <v>114</v>
      </c>
      <c r="X1231">
        <f>VLOOKUP(H1231,'air-quality-london-time-of-day'!E:G,3,FALSE)</f>
        <v>18.7</v>
      </c>
      <c r="Y1231">
        <f>VLOOKUP(I1231,Weather!F:K,2,)</f>
        <v>10.21875</v>
      </c>
      <c r="Z1231">
        <f>VLOOKUP(I1231,Weather!F:K,3,)</f>
        <v>1.3</v>
      </c>
      <c r="AA1231">
        <f>VLOOKUP(I1231,Weather!F:K,4,)</f>
        <v>0.79</v>
      </c>
      <c r="AB1231">
        <f>VLOOKUP(I1231,Weather!F:K,5,)</f>
        <v>1025</v>
      </c>
      <c r="AC1231">
        <f>VLOOKUP(I1231,Weather!F:K,6,)</f>
        <v>0</v>
      </c>
    </row>
    <row r="1232" spans="1:29" x14ac:dyDescent="0.25">
      <c r="A1232" t="s">
        <v>7</v>
      </c>
      <c r="B1232" t="s">
        <v>5</v>
      </c>
      <c r="C1232" s="1">
        <v>42080.530555555553</v>
      </c>
      <c r="D1232" s="3">
        <f t="shared" si="152"/>
        <v>2015</v>
      </c>
      <c r="E1232" s="3">
        <f t="shared" si="155"/>
        <v>3</v>
      </c>
      <c r="F1232" s="3">
        <f t="shared" si="156"/>
        <v>12</v>
      </c>
      <c r="G1232" s="3">
        <f t="shared" si="157"/>
        <v>17</v>
      </c>
      <c r="H1232" s="3" t="str">
        <f t="shared" si="158"/>
        <v>2015312</v>
      </c>
      <c r="I1232" s="3" t="str">
        <f t="shared" si="159"/>
        <v>201531217</v>
      </c>
      <c r="J1232">
        <v>122</v>
      </c>
      <c r="K1232">
        <v>73.2</v>
      </c>
      <c r="L1232" t="str">
        <f>VLOOKUP(C1232,List!$A$2:$C$2089,3,)</f>
        <v>Barons Court</v>
      </c>
      <c r="M1232" t="str">
        <f>VLOOKUP(C1232,List!$A$2:$C$2089,2,)</f>
        <v>Piccadilly</v>
      </c>
      <c r="N1232" t="str">
        <f t="shared" si="153"/>
        <v>Barons Court|Piccadilly</v>
      </c>
      <c r="O1232">
        <f>VLOOKUP(N1232,Depth!$A$2:$F$427,3,)</f>
        <v>4.5999999999999996</v>
      </c>
      <c r="P1232">
        <f>VLOOKUP(N1232,Depth!$A$2:$F$427,5,)</f>
        <v>102.2</v>
      </c>
      <c r="Q1232">
        <f>VLOOKUP(N1232,Depth!$A$2:$F$427,6,)</f>
        <v>2.4</v>
      </c>
      <c r="R1232">
        <f>VLOOKUP(L1232,longitude_latitude!C:J,7,)</f>
        <v>-0.21308817399999999</v>
      </c>
      <c r="S1232">
        <f>VLOOKUP(L1232,longitude_latitude!C:J,8,)</f>
        <v>51.489787370000002</v>
      </c>
      <c r="T1232">
        <f t="shared" si="154"/>
        <v>-10.971864770321563</v>
      </c>
      <c r="U1232">
        <f>VLOOKUP(M1232,LINE!$A$2:$B$13,2,)</f>
        <v>10</v>
      </c>
      <c r="V1232">
        <f>VLOOKUP(L1232,Entry_exit!B:P,4,)</f>
        <v>12462</v>
      </c>
      <c r="W1232">
        <f>2020 - VLOOKUP(L1232, age!$A:$D,4,)</f>
        <v>114</v>
      </c>
      <c r="X1232">
        <f>VLOOKUP(H1232,'air-quality-london-time-of-day'!E:G,3,FALSE)</f>
        <v>18.7</v>
      </c>
      <c r="Y1232">
        <f>VLOOKUP(I1232,Weather!F:K,2,)</f>
        <v>10.21875</v>
      </c>
      <c r="Z1232">
        <f>VLOOKUP(I1232,Weather!F:K,3,)</f>
        <v>1.3</v>
      </c>
      <c r="AA1232">
        <f>VLOOKUP(I1232,Weather!F:K,4,)</f>
        <v>0.79</v>
      </c>
      <c r="AB1232">
        <f>VLOOKUP(I1232,Weather!F:K,5,)</f>
        <v>1025</v>
      </c>
      <c r="AC1232">
        <f>VLOOKUP(I1232,Weather!F:K,6,)</f>
        <v>0</v>
      </c>
    </row>
    <row r="1233" spans="1:29" x14ac:dyDescent="0.25">
      <c r="A1233" t="s">
        <v>7</v>
      </c>
      <c r="B1233" t="s">
        <v>5</v>
      </c>
      <c r="C1233" s="1">
        <v>42080.53125</v>
      </c>
      <c r="D1233" s="3">
        <f t="shared" si="152"/>
        <v>2015</v>
      </c>
      <c r="E1233" s="3">
        <f t="shared" si="155"/>
        <v>3</v>
      </c>
      <c r="F1233" s="3">
        <f t="shared" si="156"/>
        <v>12</v>
      </c>
      <c r="G1233" s="3">
        <f t="shared" si="157"/>
        <v>17</v>
      </c>
      <c r="H1233" s="3" t="str">
        <f t="shared" si="158"/>
        <v>2015312</v>
      </c>
      <c r="I1233" s="3" t="str">
        <f t="shared" si="159"/>
        <v>201531217</v>
      </c>
      <c r="J1233">
        <v>128</v>
      </c>
      <c r="K1233">
        <v>76.8</v>
      </c>
      <c r="L1233" t="str">
        <f>VLOOKUP(C1233,List!$A$2:$C$2089,3,)</f>
        <v>Hammersmith</v>
      </c>
      <c r="M1233" t="str">
        <f>VLOOKUP(C1233,List!$A$2:$C$2089,2,)</f>
        <v>Piccadilly</v>
      </c>
      <c r="N1233" t="str">
        <f t="shared" si="153"/>
        <v>Hammersmith|Piccadilly</v>
      </c>
      <c r="O1233">
        <f>VLOOKUP(N1233,Depth!$A$2:$F$427,3,)</f>
        <v>5</v>
      </c>
      <c r="P1233">
        <f>VLOOKUP(N1233,Depth!$A$2:$F$427,5,)</f>
        <v>100.4</v>
      </c>
      <c r="Q1233">
        <f>VLOOKUP(N1233,Depth!$A$2:$F$427,6,)</f>
        <v>4.5999999999999996</v>
      </c>
      <c r="R1233">
        <f>VLOOKUP(L1233,longitude_latitude!C:J,7,)</f>
        <v>-0.22333450699999999</v>
      </c>
      <c r="S1233">
        <f>VLOOKUP(L1233,longitude_latitude!C:J,8,)</f>
        <v>51.493273559999999</v>
      </c>
      <c r="T1233">
        <f t="shared" si="154"/>
        <v>-11.500224864338733</v>
      </c>
      <c r="U1233">
        <f>VLOOKUP(M1233,LINE!$A$2:$B$13,2,)</f>
        <v>10</v>
      </c>
      <c r="V1233">
        <f>VLOOKUP(L1233,Entry_exit!B:P,4,)</f>
        <v>46414</v>
      </c>
      <c r="W1233">
        <f>2020 - VLOOKUP(L1233, age!$A:$D,4,)</f>
        <v>156</v>
      </c>
      <c r="X1233">
        <f>VLOOKUP(H1233,'air-quality-london-time-of-day'!E:G,3,FALSE)</f>
        <v>18.7</v>
      </c>
      <c r="Y1233">
        <f>VLOOKUP(I1233,Weather!F:K,2,)</f>
        <v>10.21875</v>
      </c>
      <c r="Z1233">
        <f>VLOOKUP(I1233,Weather!F:K,3,)</f>
        <v>1.3</v>
      </c>
      <c r="AA1233">
        <f>VLOOKUP(I1233,Weather!F:K,4,)</f>
        <v>0.79</v>
      </c>
      <c r="AB1233">
        <f>VLOOKUP(I1233,Weather!F:K,5,)</f>
        <v>1025</v>
      </c>
      <c r="AC1233">
        <f>VLOOKUP(I1233,Weather!F:K,6,)</f>
        <v>0</v>
      </c>
    </row>
    <row r="1234" spans="1:29" x14ac:dyDescent="0.25">
      <c r="A1234" t="s">
        <v>7</v>
      </c>
      <c r="B1234" t="s">
        <v>5</v>
      </c>
      <c r="C1234" s="1">
        <v>42080.531944444447</v>
      </c>
      <c r="D1234" s="3">
        <f t="shared" si="152"/>
        <v>2015</v>
      </c>
      <c r="E1234" s="3">
        <f t="shared" si="155"/>
        <v>3</v>
      </c>
      <c r="F1234" s="3">
        <f t="shared" si="156"/>
        <v>12</v>
      </c>
      <c r="G1234" s="3">
        <f t="shared" si="157"/>
        <v>17</v>
      </c>
      <c r="H1234" s="3" t="str">
        <f t="shared" si="158"/>
        <v>2015312</v>
      </c>
      <c r="I1234" s="3" t="str">
        <f t="shared" si="159"/>
        <v>201531217</v>
      </c>
      <c r="J1234">
        <v>117</v>
      </c>
      <c r="K1234">
        <v>70.2</v>
      </c>
      <c r="L1234" t="str">
        <f>VLOOKUP(C1234,List!$A$2:$C$2089,3,)</f>
        <v>Hammersmith</v>
      </c>
      <c r="M1234" t="str">
        <f>VLOOKUP(C1234,List!$A$2:$C$2089,2,)</f>
        <v>Piccadilly</v>
      </c>
      <c r="N1234" t="str">
        <f t="shared" si="153"/>
        <v>Hammersmith|Piccadilly</v>
      </c>
      <c r="O1234">
        <f>VLOOKUP(N1234,Depth!$A$2:$F$427,3,)</f>
        <v>5</v>
      </c>
      <c r="P1234">
        <f>VLOOKUP(N1234,Depth!$A$2:$F$427,5,)</f>
        <v>100.4</v>
      </c>
      <c r="Q1234">
        <f>VLOOKUP(N1234,Depth!$A$2:$F$427,6,)</f>
        <v>4.5999999999999996</v>
      </c>
      <c r="R1234">
        <f>VLOOKUP(L1234,longitude_latitude!C:J,7,)</f>
        <v>-0.22333450699999999</v>
      </c>
      <c r="S1234">
        <f>VLOOKUP(L1234,longitude_latitude!C:J,8,)</f>
        <v>51.493273559999999</v>
      </c>
      <c r="T1234">
        <f t="shared" si="154"/>
        <v>-11.500224864338733</v>
      </c>
      <c r="U1234">
        <f>VLOOKUP(M1234,LINE!$A$2:$B$13,2,)</f>
        <v>10</v>
      </c>
      <c r="V1234">
        <f>VLOOKUP(L1234,Entry_exit!B:P,4,)</f>
        <v>46414</v>
      </c>
      <c r="W1234">
        <f>2020 - VLOOKUP(L1234, age!$A:$D,4,)</f>
        <v>156</v>
      </c>
      <c r="X1234">
        <f>VLOOKUP(H1234,'air-quality-london-time-of-day'!E:G,3,FALSE)</f>
        <v>18.7</v>
      </c>
      <c r="Y1234">
        <f>VLOOKUP(I1234,Weather!F:K,2,)</f>
        <v>10.21875</v>
      </c>
      <c r="Z1234">
        <f>VLOOKUP(I1234,Weather!F:K,3,)</f>
        <v>1.3</v>
      </c>
      <c r="AA1234">
        <f>VLOOKUP(I1234,Weather!F:K,4,)</f>
        <v>0.79</v>
      </c>
      <c r="AB1234">
        <f>VLOOKUP(I1234,Weather!F:K,5,)</f>
        <v>1025</v>
      </c>
      <c r="AC1234">
        <f>VLOOKUP(I1234,Weather!F:K,6,)</f>
        <v>0</v>
      </c>
    </row>
    <row r="1235" spans="1:29" x14ac:dyDescent="0.25">
      <c r="A1235" t="s">
        <v>7</v>
      </c>
      <c r="B1235" t="s">
        <v>5</v>
      </c>
      <c r="C1235" s="1">
        <v>42080.532638888886</v>
      </c>
      <c r="D1235" s="3">
        <f t="shared" si="152"/>
        <v>2015</v>
      </c>
      <c r="E1235" s="3">
        <f t="shared" si="155"/>
        <v>3</v>
      </c>
      <c r="F1235" s="3">
        <f t="shared" si="156"/>
        <v>12</v>
      </c>
      <c r="G1235" s="3">
        <f t="shared" si="157"/>
        <v>17</v>
      </c>
      <c r="H1235" s="3" t="str">
        <f t="shared" si="158"/>
        <v>2015312</v>
      </c>
      <c r="I1235" s="3" t="str">
        <f t="shared" si="159"/>
        <v>201531217</v>
      </c>
      <c r="J1235">
        <v>113</v>
      </c>
      <c r="K1235">
        <v>67.8</v>
      </c>
      <c r="L1235" t="str">
        <f>VLOOKUP(C1235,List!$A$2:$C$2089,3,)</f>
        <v>Hammersmith</v>
      </c>
      <c r="M1235" t="str">
        <f>VLOOKUP(C1235,List!$A$2:$C$2089,2,)</f>
        <v>Piccadilly</v>
      </c>
      <c r="N1235" t="str">
        <f t="shared" si="153"/>
        <v>Hammersmith|Piccadilly</v>
      </c>
      <c r="O1235">
        <f>VLOOKUP(N1235,Depth!$A$2:$F$427,3,)</f>
        <v>5</v>
      </c>
      <c r="P1235">
        <f>VLOOKUP(N1235,Depth!$A$2:$F$427,5,)</f>
        <v>100.4</v>
      </c>
      <c r="Q1235">
        <f>VLOOKUP(N1235,Depth!$A$2:$F$427,6,)</f>
        <v>4.5999999999999996</v>
      </c>
      <c r="R1235">
        <f>VLOOKUP(L1235,longitude_latitude!C:J,7,)</f>
        <v>-0.22333450699999999</v>
      </c>
      <c r="S1235">
        <f>VLOOKUP(L1235,longitude_latitude!C:J,8,)</f>
        <v>51.493273559999999</v>
      </c>
      <c r="T1235">
        <f t="shared" si="154"/>
        <v>-11.500224864338733</v>
      </c>
      <c r="U1235">
        <f>VLOOKUP(M1235,LINE!$A$2:$B$13,2,)</f>
        <v>10</v>
      </c>
      <c r="V1235">
        <f>VLOOKUP(L1235,Entry_exit!B:P,4,)</f>
        <v>46414</v>
      </c>
      <c r="W1235">
        <f>2020 - VLOOKUP(L1235, age!$A:$D,4,)</f>
        <v>156</v>
      </c>
      <c r="X1235">
        <f>VLOOKUP(H1235,'air-quality-london-time-of-day'!E:G,3,FALSE)</f>
        <v>18.7</v>
      </c>
      <c r="Y1235">
        <f>VLOOKUP(I1235,Weather!F:K,2,)</f>
        <v>10.21875</v>
      </c>
      <c r="Z1235">
        <f>VLOOKUP(I1235,Weather!F:K,3,)</f>
        <v>1.3</v>
      </c>
      <c r="AA1235">
        <f>VLOOKUP(I1235,Weather!F:K,4,)</f>
        <v>0.79</v>
      </c>
      <c r="AB1235">
        <f>VLOOKUP(I1235,Weather!F:K,5,)</f>
        <v>1025</v>
      </c>
      <c r="AC1235">
        <f>VLOOKUP(I1235,Weather!F:K,6,)</f>
        <v>0</v>
      </c>
    </row>
    <row r="1236" spans="1:29" x14ac:dyDescent="0.25">
      <c r="A1236" t="s">
        <v>7</v>
      </c>
      <c r="B1236" t="s">
        <v>5</v>
      </c>
      <c r="C1236" s="1">
        <v>42080.533333333333</v>
      </c>
      <c r="D1236" s="3">
        <f t="shared" si="152"/>
        <v>2015</v>
      </c>
      <c r="E1236" s="3">
        <f t="shared" si="155"/>
        <v>3</v>
      </c>
      <c r="F1236" s="3">
        <f t="shared" si="156"/>
        <v>12</v>
      </c>
      <c r="G1236" s="3">
        <f t="shared" si="157"/>
        <v>17</v>
      </c>
      <c r="H1236" s="3" t="str">
        <f t="shared" si="158"/>
        <v>2015312</v>
      </c>
      <c r="I1236" s="3" t="str">
        <f t="shared" si="159"/>
        <v>201531217</v>
      </c>
      <c r="J1236">
        <v>116</v>
      </c>
      <c r="K1236">
        <v>69.599999999999994</v>
      </c>
      <c r="L1236" t="str">
        <f>VLOOKUP(C1236,List!$A$2:$C$2089,3,)</f>
        <v>Hammersmith</v>
      </c>
      <c r="M1236" t="str">
        <f>VLOOKUP(C1236,List!$A$2:$C$2089,2,)</f>
        <v>Piccadilly</v>
      </c>
      <c r="N1236" t="str">
        <f t="shared" si="153"/>
        <v>Hammersmith|Piccadilly</v>
      </c>
      <c r="O1236">
        <f>VLOOKUP(N1236,Depth!$A$2:$F$427,3,)</f>
        <v>5</v>
      </c>
      <c r="P1236">
        <f>VLOOKUP(N1236,Depth!$A$2:$F$427,5,)</f>
        <v>100.4</v>
      </c>
      <c r="Q1236">
        <f>VLOOKUP(N1236,Depth!$A$2:$F$427,6,)</f>
        <v>4.5999999999999996</v>
      </c>
      <c r="R1236">
        <f>VLOOKUP(L1236,longitude_latitude!C:J,7,)</f>
        <v>-0.22333450699999999</v>
      </c>
      <c r="S1236">
        <f>VLOOKUP(L1236,longitude_latitude!C:J,8,)</f>
        <v>51.493273559999999</v>
      </c>
      <c r="T1236">
        <f t="shared" si="154"/>
        <v>-11.500224864338733</v>
      </c>
      <c r="U1236">
        <f>VLOOKUP(M1236,LINE!$A$2:$B$13,2,)</f>
        <v>10</v>
      </c>
      <c r="V1236">
        <f>VLOOKUP(L1236,Entry_exit!B:P,4,)</f>
        <v>46414</v>
      </c>
      <c r="W1236">
        <f>2020 - VLOOKUP(L1236, age!$A:$D,4,)</f>
        <v>156</v>
      </c>
      <c r="X1236">
        <f>VLOOKUP(H1236,'air-quality-london-time-of-day'!E:G,3,FALSE)</f>
        <v>18.7</v>
      </c>
      <c r="Y1236">
        <f>VLOOKUP(I1236,Weather!F:K,2,)</f>
        <v>10.21875</v>
      </c>
      <c r="Z1236">
        <f>VLOOKUP(I1236,Weather!F:K,3,)</f>
        <v>1.3</v>
      </c>
      <c r="AA1236">
        <f>VLOOKUP(I1236,Weather!F:K,4,)</f>
        <v>0.79</v>
      </c>
      <c r="AB1236">
        <f>VLOOKUP(I1236,Weather!F:K,5,)</f>
        <v>1025</v>
      </c>
      <c r="AC1236">
        <f>VLOOKUP(I1236,Weather!F:K,6,)</f>
        <v>0</v>
      </c>
    </row>
    <row r="1237" spans="1:29" x14ac:dyDescent="0.25">
      <c r="A1237" t="s">
        <v>7</v>
      </c>
      <c r="B1237" t="s">
        <v>5</v>
      </c>
      <c r="C1237" s="1">
        <v>42080.53402777778</v>
      </c>
      <c r="D1237" s="3">
        <f t="shared" si="152"/>
        <v>2015</v>
      </c>
      <c r="E1237" s="3">
        <f t="shared" si="155"/>
        <v>3</v>
      </c>
      <c r="F1237" s="3">
        <f t="shared" si="156"/>
        <v>12</v>
      </c>
      <c r="G1237" s="3">
        <f t="shared" si="157"/>
        <v>17</v>
      </c>
      <c r="H1237" s="3" t="str">
        <f t="shared" si="158"/>
        <v>2015312</v>
      </c>
      <c r="I1237" s="3" t="str">
        <f t="shared" si="159"/>
        <v>201531217</v>
      </c>
      <c r="J1237">
        <v>118</v>
      </c>
      <c r="K1237">
        <v>70.8</v>
      </c>
      <c r="L1237" t="str">
        <f>VLOOKUP(C1237,List!$A$2:$C$2089,3,)</f>
        <v>Hammersmith</v>
      </c>
      <c r="M1237" t="str">
        <f>VLOOKUP(C1237,List!$A$2:$C$2089,2,)</f>
        <v>Piccadilly</v>
      </c>
      <c r="N1237" t="str">
        <f t="shared" si="153"/>
        <v>Hammersmith|Piccadilly</v>
      </c>
      <c r="O1237">
        <f>VLOOKUP(N1237,Depth!$A$2:$F$427,3,)</f>
        <v>5</v>
      </c>
      <c r="P1237">
        <f>VLOOKUP(N1237,Depth!$A$2:$F$427,5,)</f>
        <v>100.4</v>
      </c>
      <c r="Q1237">
        <f>VLOOKUP(N1237,Depth!$A$2:$F$427,6,)</f>
        <v>4.5999999999999996</v>
      </c>
      <c r="R1237">
        <f>VLOOKUP(L1237,longitude_latitude!C:J,7,)</f>
        <v>-0.22333450699999999</v>
      </c>
      <c r="S1237">
        <f>VLOOKUP(L1237,longitude_latitude!C:J,8,)</f>
        <v>51.493273559999999</v>
      </c>
      <c r="T1237">
        <f t="shared" si="154"/>
        <v>-11.500224864338733</v>
      </c>
      <c r="U1237">
        <f>VLOOKUP(M1237,LINE!$A$2:$B$13,2,)</f>
        <v>10</v>
      </c>
      <c r="V1237">
        <f>VLOOKUP(L1237,Entry_exit!B:P,4,)</f>
        <v>46414</v>
      </c>
      <c r="W1237">
        <f>2020 - VLOOKUP(L1237, age!$A:$D,4,)</f>
        <v>156</v>
      </c>
      <c r="X1237">
        <f>VLOOKUP(H1237,'air-quality-london-time-of-day'!E:G,3,FALSE)</f>
        <v>18.7</v>
      </c>
      <c r="Y1237">
        <f>VLOOKUP(I1237,Weather!F:K,2,)</f>
        <v>10.21875</v>
      </c>
      <c r="Z1237">
        <f>VLOOKUP(I1237,Weather!F:K,3,)</f>
        <v>1.3</v>
      </c>
      <c r="AA1237">
        <f>VLOOKUP(I1237,Weather!F:K,4,)</f>
        <v>0.79</v>
      </c>
      <c r="AB1237">
        <f>VLOOKUP(I1237,Weather!F:K,5,)</f>
        <v>1025</v>
      </c>
      <c r="AC1237">
        <f>VLOOKUP(I1237,Weather!F:K,6,)</f>
        <v>0</v>
      </c>
    </row>
    <row r="1238" spans="1:29" x14ac:dyDescent="0.25">
      <c r="A1238" t="s">
        <v>7</v>
      </c>
      <c r="B1238" t="s">
        <v>5</v>
      </c>
      <c r="C1238" s="1">
        <v>42080.534722222219</v>
      </c>
      <c r="D1238" s="3">
        <f t="shared" si="152"/>
        <v>2015</v>
      </c>
      <c r="E1238" s="3">
        <f t="shared" si="155"/>
        <v>3</v>
      </c>
      <c r="F1238" s="3">
        <f t="shared" si="156"/>
        <v>12</v>
      </c>
      <c r="G1238" s="3">
        <f t="shared" si="157"/>
        <v>17</v>
      </c>
      <c r="H1238" s="3" t="str">
        <f t="shared" si="158"/>
        <v>2015312</v>
      </c>
      <c r="I1238" s="3" t="str">
        <f t="shared" si="159"/>
        <v>201531217</v>
      </c>
      <c r="J1238">
        <v>113</v>
      </c>
      <c r="K1238">
        <v>67.8</v>
      </c>
      <c r="L1238" t="str">
        <f>VLOOKUP(C1238,List!$A$2:$C$2089,3,)</f>
        <v>Acton Town</v>
      </c>
      <c r="M1238" t="str">
        <f>VLOOKUP(C1238,List!$A$2:$C$2089,2,)</f>
        <v>Piccadilly</v>
      </c>
      <c r="N1238" t="str">
        <f t="shared" si="153"/>
        <v>Acton Town|Piccadilly</v>
      </c>
      <c r="O1238">
        <f>VLOOKUP(N1238,Depth!$A$2:$F$427,3,)</f>
        <v>21</v>
      </c>
      <c r="P1238">
        <f>VLOOKUP(N1238,Depth!$A$2:$F$427,5,)</f>
        <v>115.5</v>
      </c>
      <c r="Q1238">
        <f>VLOOKUP(N1238,Depth!$A$2:$F$427,6,)</f>
        <v>5.5</v>
      </c>
      <c r="R1238">
        <f>VLOOKUP(L1238,longitude_latitude!C:J,7,)</f>
        <v>-0.27843282400000002</v>
      </c>
      <c r="S1238">
        <f>VLOOKUP(L1238,longitude_latitude!C:J,8,)</f>
        <v>51.502137019999999</v>
      </c>
      <c r="T1238">
        <f t="shared" si="154"/>
        <v>-14.339885452513546</v>
      </c>
      <c r="U1238">
        <f>VLOOKUP(M1238,LINE!$A$2:$B$13,2,)</f>
        <v>10</v>
      </c>
      <c r="V1238">
        <f>VLOOKUP(L1238,Entry_exit!B:P,4,)</f>
        <v>9861</v>
      </c>
      <c r="W1238">
        <f>2020 - VLOOKUP(L1238, age!$A:$D,4,)</f>
        <v>141</v>
      </c>
      <c r="X1238">
        <f>VLOOKUP(H1238,'air-quality-london-time-of-day'!E:G,3,FALSE)</f>
        <v>18.7</v>
      </c>
      <c r="Y1238">
        <f>VLOOKUP(I1238,Weather!F:K,2,)</f>
        <v>10.21875</v>
      </c>
      <c r="Z1238">
        <f>VLOOKUP(I1238,Weather!F:K,3,)</f>
        <v>1.3</v>
      </c>
      <c r="AA1238">
        <f>VLOOKUP(I1238,Weather!F:K,4,)</f>
        <v>0.79</v>
      </c>
      <c r="AB1238">
        <f>VLOOKUP(I1238,Weather!F:K,5,)</f>
        <v>1025</v>
      </c>
      <c r="AC1238">
        <f>VLOOKUP(I1238,Weather!F:K,6,)</f>
        <v>0</v>
      </c>
    </row>
    <row r="1239" spans="1:29" x14ac:dyDescent="0.25">
      <c r="A1239" t="s">
        <v>7</v>
      </c>
      <c r="B1239" t="s">
        <v>5</v>
      </c>
      <c r="C1239" s="1">
        <v>42080.535416666666</v>
      </c>
      <c r="D1239" s="3">
        <f t="shared" si="152"/>
        <v>2015</v>
      </c>
      <c r="E1239" s="3">
        <f t="shared" si="155"/>
        <v>3</v>
      </c>
      <c r="F1239" s="3">
        <f t="shared" si="156"/>
        <v>12</v>
      </c>
      <c r="G1239" s="3">
        <f t="shared" si="157"/>
        <v>17</v>
      </c>
      <c r="H1239" s="3" t="str">
        <f t="shared" si="158"/>
        <v>2015312</v>
      </c>
      <c r="I1239" s="3" t="str">
        <f t="shared" si="159"/>
        <v>201531217</v>
      </c>
      <c r="J1239">
        <v>121</v>
      </c>
      <c r="K1239">
        <v>72.599999999999994</v>
      </c>
      <c r="L1239" t="str">
        <f>VLOOKUP(C1239,List!$A$2:$C$2089,3,)</f>
        <v>Acton Town</v>
      </c>
      <c r="M1239" t="str">
        <f>VLOOKUP(C1239,List!$A$2:$C$2089,2,)</f>
        <v>Piccadilly</v>
      </c>
      <c r="N1239" t="str">
        <f t="shared" si="153"/>
        <v>Acton Town|Piccadilly</v>
      </c>
      <c r="O1239">
        <f>VLOOKUP(N1239,Depth!$A$2:$F$427,3,)</f>
        <v>21</v>
      </c>
      <c r="P1239">
        <f>VLOOKUP(N1239,Depth!$A$2:$F$427,5,)</f>
        <v>115.5</v>
      </c>
      <c r="Q1239">
        <f>VLOOKUP(N1239,Depth!$A$2:$F$427,6,)</f>
        <v>5.5</v>
      </c>
      <c r="R1239">
        <f>VLOOKUP(L1239,longitude_latitude!C:J,7,)</f>
        <v>-0.27843282400000002</v>
      </c>
      <c r="S1239">
        <f>VLOOKUP(L1239,longitude_latitude!C:J,8,)</f>
        <v>51.502137019999999</v>
      </c>
      <c r="T1239">
        <f t="shared" si="154"/>
        <v>-14.339885452513546</v>
      </c>
      <c r="U1239">
        <f>VLOOKUP(M1239,LINE!$A$2:$B$13,2,)</f>
        <v>10</v>
      </c>
      <c r="V1239">
        <f>VLOOKUP(L1239,Entry_exit!B:P,4,)</f>
        <v>9861</v>
      </c>
      <c r="W1239">
        <f>2020 - VLOOKUP(L1239, age!$A:$D,4,)</f>
        <v>141</v>
      </c>
      <c r="X1239">
        <f>VLOOKUP(H1239,'air-quality-london-time-of-day'!E:G,3,FALSE)</f>
        <v>18.7</v>
      </c>
      <c r="Y1239">
        <f>VLOOKUP(I1239,Weather!F:K,2,)</f>
        <v>10.21875</v>
      </c>
      <c r="Z1239">
        <f>VLOOKUP(I1239,Weather!F:K,3,)</f>
        <v>1.3</v>
      </c>
      <c r="AA1239">
        <f>VLOOKUP(I1239,Weather!F:K,4,)</f>
        <v>0.79</v>
      </c>
      <c r="AB1239">
        <f>VLOOKUP(I1239,Weather!F:K,5,)</f>
        <v>1025</v>
      </c>
      <c r="AC1239">
        <f>VLOOKUP(I1239,Weather!F:K,6,)</f>
        <v>0</v>
      </c>
    </row>
    <row r="1240" spans="1:29" x14ac:dyDescent="0.25">
      <c r="A1240" t="s">
        <v>7</v>
      </c>
      <c r="B1240" t="s">
        <v>5</v>
      </c>
      <c r="C1240" s="1">
        <v>42103.344444444447</v>
      </c>
      <c r="D1240" s="3">
        <f t="shared" ref="D1240:D1260" si="160">YEAR(C1240)</f>
        <v>2015</v>
      </c>
      <c r="E1240" s="3">
        <f t="shared" ref="E1240:E1267" si="161">MONTH(C1240)</f>
        <v>4</v>
      </c>
      <c r="F1240" s="3">
        <f t="shared" ref="F1240:F1267" si="162">HOUR(C1240)</f>
        <v>8</v>
      </c>
      <c r="G1240" s="3">
        <f t="shared" ref="G1240:G1267" si="163">DAY(C1240)</f>
        <v>9</v>
      </c>
      <c r="H1240" s="3" t="str">
        <f t="shared" ref="H1240:H1267" si="164">D1240&amp;E1240&amp;F1240</f>
        <v>201548</v>
      </c>
      <c r="I1240" s="3" t="str">
        <f t="shared" ref="I1240:I1267" si="165">D1240&amp;E1240&amp;F1240&amp;G1240</f>
        <v>2015489</v>
      </c>
      <c r="J1240">
        <v>75</v>
      </c>
      <c r="K1240">
        <v>45</v>
      </c>
      <c r="L1240" t="str">
        <f>VLOOKUP(C1240,List!$A$2:$C$2089,3,)</f>
        <v>Harrow on the Hill</v>
      </c>
      <c r="M1240" t="str">
        <f>VLOOKUP(C1240,List!$A$2:$C$2089,2,)</f>
        <v>Metropolitan</v>
      </c>
      <c r="N1240" t="str">
        <f t="shared" ref="N1240:N1260" si="166">L1240&amp;"|"&amp;M1240</f>
        <v>Harrow on the Hill|Metropolitan</v>
      </c>
      <c r="O1240">
        <f>VLOOKUP(N1240,Depth!$A$2:$F$427,3,)</f>
        <v>69</v>
      </c>
      <c r="P1240">
        <f>VLOOKUP(N1240,Depth!$A$2:$F$427,5,)</f>
        <v>167.1</v>
      </c>
      <c r="Q1240">
        <f>VLOOKUP(N1240,Depth!$A$2:$F$427,6,)</f>
        <v>1.9</v>
      </c>
      <c r="R1240">
        <f>VLOOKUP(L1240,longitude_latitude!C:J,7,)</f>
        <v>-0.33516664000000002</v>
      </c>
      <c r="S1240">
        <f>VLOOKUP(L1240,longitude_latitude!C:J,8,)</f>
        <v>51.578915860000002</v>
      </c>
      <c r="T1240">
        <f t="shared" ref="T1240:T1260" si="167">R1240*S1240</f>
        <v>-17.287531923638912</v>
      </c>
      <c r="U1240">
        <f>VLOOKUP(M1240,LINE!$A$2:$B$13,2,)</f>
        <v>8</v>
      </c>
      <c r="V1240">
        <f>VLOOKUP(L1240,Entry_exit!B:P,4,)</f>
        <v>15963</v>
      </c>
      <c r="W1240">
        <f>2020 - VLOOKUP(L1240, age!$A:$D,4,)</f>
        <v>140</v>
      </c>
      <c r="X1240">
        <f>VLOOKUP(H1240,'air-quality-london-time-of-day'!E:G,3,FALSE)</f>
        <v>18.8</v>
      </c>
      <c r="Y1240">
        <f>VLOOKUP(I1240,Weather!F:K,2,)</f>
        <v>7</v>
      </c>
      <c r="Z1240">
        <f>VLOOKUP(I1240,Weather!F:K,3,)</f>
        <v>0</v>
      </c>
      <c r="AA1240">
        <f>VLOOKUP(I1240,Weather!F:K,4,)</f>
        <v>0.7</v>
      </c>
      <c r="AB1240">
        <f>VLOOKUP(I1240,Weather!F:K,5,)</f>
        <v>1027</v>
      </c>
      <c r="AC1240">
        <f>VLOOKUP(I1240,Weather!F:K,6,)</f>
        <v>1</v>
      </c>
    </row>
    <row r="1241" spans="1:29" x14ac:dyDescent="0.25">
      <c r="A1241" t="s">
        <v>7</v>
      </c>
      <c r="B1241" t="s">
        <v>5</v>
      </c>
      <c r="C1241" s="1">
        <v>42103.345138888886</v>
      </c>
      <c r="D1241" s="3">
        <f t="shared" si="160"/>
        <v>2015</v>
      </c>
      <c r="E1241" s="3">
        <f t="shared" si="161"/>
        <v>4</v>
      </c>
      <c r="F1241" s="3">
        <f t="shared" si="162"/>
        <v>8</v>
      </c>
      <c r="G1241" s="3">
        <f t="shared" si="163"/>
        <v>9</v>
      </c>
      <c r="H1241" s="3" t="str">
        <f t="shared" si="164"/>
        <v>201548</v>
      </c>
      <c r="I1241" s="3" t="str">
        <f t="shared" si="165"/>
        <v>2015489</v>
      </c>
      <c r="J1241">
        <v>78</v>
      </c>
      <c r="K1241">
        <v>46.8</v>
      </c>
      <c r="L1241" t="str">
        <f>VLOOKUP(C1241,List!$A$2:$C$2089,3,)</f>
        <v>Harrow on the Hill</v>
      </c>
      <c r="M1241" t="str">
        <f>VLOOKUP(C1241,List!$A$2:$C$2089,2,)</f>
        <v>Metropolitan</v>
      </c>
      <c r="N1241" t="str">
        <f t="shared" si="166"/>
        <v>Harrow on the Hill|Metropolitan</v>
      </c>
      <c r="O1241">
        <f>VLOOKUP(N1241,Depth!$A$2:$F$427,3,)</f>
        <v>69</v>
      </c>
      <c r="P1241">
        <f>VLOOKUP(N1241,Depth!$A$2:$F$427,5,)</f>
        <v>167.1</v>
      </c>
      <c r="Q1241">
        <f>VLOOKUP(N1241,Depth!$A$2:$F$427,6,)</f>
        <v>1.9</v>
      </c>
      <c r="R1241">
        <f>VLOOKUP(L1241,longitude_latitude!C:J,7,)</f>
        <v>-0.33516664000000002</v>
      </c>
      <c r="S1241">
        <f>VLOOKUP(L1241,longitude_latitude!C:J,8,)</f>
        <v>51.578915860000002</v>
      </c>
      <c r="T1241">
        <f t="shared" si="167"/>
        <v>-17.287531923638912</v>
      </c>
      <c r="U1241">
        <f>VLOOKUP(M1241,LINE!$A$2:$B$13,2,)</f>
        <v>8</v>
      </c>
      <c r="V1241">
        <f>VLOOKUP(L1241,Entry_exit!B:P,4,)</f>
        <v>15963</v>
      </c>
      <c r="W1241">
        <f>2020 - VLOOKUP(L1241, age!$A:$D,4,)</f>
        <v>140</v>
      </c>
      <c r="X1241">
        <f>VLOOKUP(H1241,'air-quality-london-time-of-day'!E:G,3,FALSE)</f>
        <v>18.8</v>
      </c>
      <c r="Y1241">
        <f>VLOOKUP(I1241,Weather!F:K,2,)</f>
        <v>7</v>
      </c>
      <c r="Z1241">
        <f>VLOOKUP(I1241,Weather!F:K,3,)</f>
        <v>0</v>
      </c>
      <c r="AA1241">
        <f>VLOOKUP(I1241,Weather!F:K,4,)</f>
        <v>0.7</v>
      </c>
      <c r="AB1241">
        <f>VLOOKUP(I1241,Weather!F:K,5,)</f>
        <v>1027</v>
      </c>
      <c r="AC1241">
        <f>VLOOKUP(I1241,Weather!F:K,6,)</f>
        <v>1</v>
      </c>
    </row>
    <row r="1242" spans="1:29" x14ac:dyDescent="0.25">
      <c r="A1242" t="s">
        <v>7</v>
      </c>
      <c r="B1242" t="s">
        <v>5</v>
      </c>
      <c r="C1242" s="1">
        <v>42103.345833333333</v>
      </c>
      <c r="D1242" s="3">
        <f t="shared" si="160"/>
        <v>2015</v>
      </c>
      <c r="E1242" s="3">
        <f t="shared" si="161"/>
        <v>4</v>
      </c>
      <c r="F1242" s="3">
        <f t="shared" si="162"/>
        <v>8</v>
      </c>
      <c r="G1242" s="3">
        <f t="shared" si="163"/>
        <v>9</v>
      </c>
      <c r="H1242" s="3" t="str">
        <f t="shared" si="164"/>
        <v>201548</v>
      </c>
      <c r="I1242" s="3" t="str">
        <f t="shared" si="165"/>
        <v>2015489</v>
      </c>
      <c r="J1242">
        <v>78</v>
      </c>
      <c r="K1242">
        <v>46.8</v>
      </c>
      <c r="L1242" t="str">
        <f>VLOOKUP(C1242,List!$A$2:$C$2089,3,)</f>
        <v>Harrow on the Hill</v>
      </c>
      <c r="M1242" t="str">
        <f>VLOOKUP(C1242,List!$A$2:$C$2089,2,)</f>
        <v>Metropolitan</v>
      </c>
      <c r="N1242" t="str">
        <f t="shared" si="166"/>
        <v>Harrow on the Hill|Metropolitan</v>
      </c>
      <c r="O1242">
        <f>VLOOKUP(N1242,Depth!$A$2:$F$427,3,)</f>
        <v>69</v>
      </c>
      <c r="P1242">
        <f>VLOOKUP(N1242,Depth!$A$2:$F$427,5,)</f>
        <v>167.1</v>
      </c>
      <c r="Q1242">
        <f>VLOOKUP(N1242,Depth!$A$2:$F$427,6,)</f>
        <v>1.9</v>
      </c>
      <c r="R1242">
        <f>VLOOKUP(L1242,longitude_latitude!C:J,7,)</f>
        <v>-0.33516664000000002</v>
      </c>
      <c r="S1242">
        <f>VLOOKUP(L1242,longitude_latitude!C:J,8,)</f>
        <v>51.578915860000002</v>
      </c>
      <c r="T1242">
        <f t="shared" si="167"/>
        <v>-17.287531923638912</v>
      </c>
      <c r="U1242">
        <f>VLOOKUP(M1242,LINE!$A$2:$B$13,2,)</f>
        <v>8</v>
      </c>
      <c r="V1242">
        <f>VLOOKUP(L1242,Entry_exit!B:P,4,)</f>
        <v>15963</v>
      </c>
      <c r="W1242">
        <f>2020 - VLOOKUP(L1242, age!$A:$D,4,)</f>
        <v>140</v>
      </c>
      <c r="X1242">
        <f>VLOOKUP(H1242,'air-quality-london-time-of-day'!E:G,3,FALSE)</f>
        <v>18.8</v>
      </c>
      <c r="Y1242">
        <f>VLOOKUP(I1242,Weather!F:K,2,)</f>
        <v>7</v>
      </c>
      <c r="Z1242">
        <f>VLOOKUP(I1242,Weather!F:K,3,)</f>
        <v>0</v>
      </c>
      <c r="AA1242">
        <f>VLOOKUP(I1242,Weather!F:K,4,)</f>
        <v>0.7</v>
      </c>
      <c r="AB1242">
        <f>VLOOKUP(I1242,Weather!F:K,5,)</f>
        <v>1027</v>
      </c>
      <c r="AC1242">
        <f>VLOOKUP(I1242,Weather!F:K,6,)</f>
        <v>1</v>
      </c>
    </row>
    <row r="1243" spans="1:29" x14ac:dyDescent="0.25">
      <c r="A1243" t="s">
        <v>7</v>
      </c>
      <c r="B1243" t="s">
        <v>5</v>
      </c>
      <c r="C1243" s="1">
        <v>42103.34652777778</v>
      </c>
      <c r="D1243" s="3">
        <f t="shared" si="160"/>
        <v>2015</v>
      </c>
      <c r="E1243" s="3">
        <f t="shared" si="161"/>
        <v>4</v>
      </c>
      <c r="F1243" s="3">
        <f t="shared" si="162"/>
        <v>8</v>
      </c>
      <c r="G1243" s="3">
        <f t="shared" si="163"/>
        <v>9</v>
      </c>
      <c r="H1243" s="3" t="str">
        <f t="shared" si="164"/>
        <v>201548</v>
      </c>
      <c r="I1243" s="3" t="str">
        <f t="shared" si="165"/>
        <v>2015489</v>
      </c>
      <c r="J1243">
        <v>63</v>
      </c>
      <c r="K1243">
        <v>37.799999999999997</v>
      </c>
      <c r="L1243" t="str">
        <f>VLOOKUP(C1243,List!$A$2:$C$2089,3,)</f>
        <v>Harrow on the Hill</v>
      </c>
      <c r="M1243" t="str">
        <f>VLOOKUP(C1243,List!$A$2:$C$2089,2,)</f>
        <v>Metropolitan</v>
      </c>
      <c r="N1243" t="str">
        <f t="shared" si="166"/>
        <v>Harrow on the Hill|Metropolitan</v>
      </c>
      <c r="O1243">
        <f>VLOOKUP(N1243,Depth!$A$2:$F$427,3,)</f>
        <v>69</v>
      </c>
      <c r="P1243">
        <f>VLOOKUP(N1243,Depth!$A$2:$F$427,5,)</f>
        <v>167.1</v>
      </c>
      <c r="Q1243">
        <f>VLOOKUP(N1243,Depth!$A$2:$F$427,6,)</f>
        <v>1.9</v>
      </c>
      <c r="R1243">
        <f>VLOOKUP(L1243,longitude_latitude!C:J,7,)</f>
        <v>-0.33516664000000002</v>
      </c>
      <c r="S1243">
        <f>VLOOKUP(L1243,longitude_latitude!C:J,8,)</f>
        <v>51.578915860000002</v>
      </c>
      <c r="T1243">
        <f t="shared" si="167"/>
        <v>-17.287531923638912</v>
      </c>
      <c r="U1243">
        <f>VLOOKUP(M1243,LINE!$A$2:$B$13,2,)</f>
        <v>8</v>
      </c>
      <c r="V1243">
        <f>VLOOKUP(L1243,Entry_exit!B:P,4,)</f>
        <v>15963</v>
      </c>
      <c r="W1243">
        <f>2020 - VLOOKUP(L1243, age!$A:$D,4,)</f>
        <v>140</v>
      </c>
      <c r="X1243">
        <f>VLOOKUP(H1243,'air-quality-london-time-of-day'!E:G,3,FALSE)</f>
        <v>18.8</v>
      </c>
      <c r="Y1243">
        <f>VLOOKUP(I1243,Weather!F:K,2,)</f>
        <v>7</v>
      </c>
      <c r="Z1243">
        <f>VLOOKUP(I1243,Weather!F:K,3,)</f>
        <v>0</v>
      </c>
      <c r="AA1243">
        <f>VLOOKUP(I1243,Weather!F:K,4,)</f>
        <v>0.7</v>
      </c>
      <c r="AB1243">
        <f>VLOOKUP(I1243,Weather!F:K,5,)</f>
        <v>1027</v>
      </c>
      <c r="AC1243">
        <f>VLOOKUP(I1243,Weather!F:K,6,)</f>
        <v>1</v>
      </c>
    </row>
    <row r="1244" spans="1:29" x14ac:dyDescent="0.25">
      <c r="A1244" t="s">
        <v>7</v>
      </c>
      <c r="B1244" t="s">
        <v>5</v>
      </c>
      <c r="C1244" s="1">
        <v>42103.347222222219</v>
      </c>
      <c r="D1244" s="3">
        <f t="shared" si="160"/>
        <v>2015</v>
      </c>
      <c r="E1244" s="3">
        <f t="shared" si="161"/>
        <v>4</v>
      </c>
      <c r="F1244" s="3">
        <f t="shared" si="162"/>
        <v>8</v>
      </c>
      <c r="G1244" s="3">
        <f t="shared" si="163"/>
        <v>9</v>
      </c>
      <c r="H1244" s="3" t="str">
        <f t="shared" si="164"/>
        <v>201548</v>
      </c>
      <c r="I1244" s="3" t="str">
        <f t="shared" si="165"/>
        <v>2015489</v>
      </c>
      <c r="J1244">
        <v>69</v>
      </c>
      <c r="K1244">
        <v>41.4</v>
      </c>
      <c r="L1244" t="str">
        <f>VLOOKUP(C1244,List!$A$2:$C$2089,3,)</f>
        <v>Harrow on the Hill</v>
      </c>
      <c r="M1244" t="str">
        <f>VLOOKUP(C1244,List!$A$2:$C$2089,2,)</f>
        <v>Metropolitan</v>
      </c>
      <c r="N1244" t="str">
        <f t="shared" si="166"/>
        <v>Harrow on the Hill|Metropolitan</v>
      </c>
      <c r="O1244">
        <f>VLOOKUP(N1244,Depth!$A$2:$F$427,3,)</f>
        <v>69</v>
      </c>
      <c r="P1244">
        <f>VLOOKUP(N1244,Depth!$A$2:$F$427,5,)</f>
        <v>167.1</v>
      </c>
      <c r="Q1244">
        <f>VLOOKUP(N1244,Depth!$A$2:$F$427,6,)</f>
        <v>1.9</v>
      </c>
      <c r="R1244">
        <f>VLOOKUP(L1244,longitude_latitude!C:J,7,)</f>
        <v>-0.33516664000000002</v>
      </c>
      <c r="S1244">
        <f>VLOOKUP(L1244,longitude_latitude!C:J,8,)</f>
        <v>51.578915860000002</v>
      </c>
      <c r="T1244">
        <f t="shared" si="167"/>
        <v>-17.287531923638912</v>
      </c>
      <c r="U1244">
        <f>VLOOKUP(M1244,LINE!$A$2:$B$13,2,)</f>
        <v>8</v>
      </c>
      <c r="V1244">
        <f>VLOOKUP(L1244,Entry_exit!B:P,4,)</f>
        <v>15963</v>
      </c>
      <c r="W1244">
        <f>2020 - VLOOKUP(L1244, age!$A:$D,4,)</f>
        <v>140</v>
      </c>
      <c r="X1244">
        <f>VLOOKUP(H1244,'air-quality-london-time-of-day'!E:G,3,FALSE)</f>
        <v>18.8</v>
      </c>
      <c r="Y1244">
        <f>VLOOKUP(I1244,Weather!F:K,2,)</f>
        <v>7</v>
      </c>
      <c r="Z1244">
        <f>VLOOKUP(I1244,Weather!F:K,3,)</f>
        <v>0</v>
      </c>
      <c r="AA1244">
        <f>VLOOKUP(I1244,Weather!F:K,4,)</f>
        <v>0.7</v>
      </c>
      <c r="AB1244">
        <f>VLOOKUP(I1244,Weather!F:K,5,)</f>
        <v>1027</v>
      </c>
      <c r="AC1244">
        <f>VLOOKUP(I1244,Weather!F:K,6,)</f>
        <v>1</v>
      </c>
    </row>
    <row r="1245" spans="1:29" x14ac:dyDescent="0.25">
      <c r="A1245" t="s">
        <v>7</v>
      </c>
      <c r="B1245" t="s">
        <v>5</v>
      </c>
      <c r="C1245" s="1">
        <v>42103.347916666666</v>
      </c>
      <c r="D1245" s="3">
        <f t="shared" si="160"/>
        <v>2015</v>
      </c>
      <c r="E1245" s="3">
        <f t="shared" si="161"/>
        <v>4</v>
      </c>
      <c r="F1245" s="3">
        <f t="shared" si="162"/>
        <v>8</v>
      </c>
      <c r="G1245" s="3">
        <f t="shared" si="163"/>
        <v>9</v>
      </c>
      <c r="H1245" s="3" t="str">
        <f t="shared" si="164"/>
        <v>201548</v>
      </c>
      <c r="I1245" s="3" t="str">
        <f t="shared" si="165"/>
        <v>2015489</v>
      </c>
      <c r="J1245">
        <v>66</v>
      </c>
      <c r="K1245">
        <v>39.6</v>
      </c>
      <c r="L1245" t="str">
        <f>VLOOKUP(C1245,List!$A$2:$C$2089,3,)</f>
        <v>Harrow on the Hill</v>
      </c>
      <c r="M1245" t="str">
        <f>VLOOKUP(C1245,List!$A$2:$C$2089,2,)</f>
        <v>Metropolitan</v>
      </c>
      <c r="N1245" t="str">
        <f t="shared" si="166"/>
        <v>Harrow on the Hill|Metropolitan</v>
      </c>
      <c r="O1245">
        <f>VLOOKUP(N1245,Depth!$A$2:$F$427,3,)</f>
        <v>69</v>
      </c>
      <c r="P1245">
        <f>VLOOKUP(N1245,Depth!$A$2:$F$427,5,)</f>
        <v>167.1</v>
      </c>
      <c r="Q1245">
        <f>VLOOKUP(N1245,Depth!$A$2:$F$427,6,)</f>
        <v>1.9</v>
      </c>
      <c r="R1245">
        <f>VLOOKUP(L1245,longitude_latitude!C:J,7,)</f>
        <v>-0.33516664000000002</v>
      </c>
      <c r="S1245">
        <f>VLOOKUP(L1245,longitude_latitude!C:J,8,)</f>
        <v>51.578915860000002</v>
      </c>
      <c r="T1245">
        <f t="shared" si="167"/>
        <v>-17.287531923638912</v>
      </c>
      <c r="U1245">
        <f>VLOOKUP(M1245,LINE!$A$2:$B$13,2,)</f>
        <v>8</v>
      </c>
      <c r="V1245">
        <f>VLOOKUP(L1245,Entry_exit!B:P,4,)</f>
        <v>15963</v>
      </c>
      <c r="W1245">
        <f>2020 - VLOOKUP(L1245, age!$A:$D,4,)</f>
        <v>140</v>
      </c>
      <c r="X1245">
        <f>VLOOKUP(H1245,'air-quality-london-time-of-day'!E:G,3,FALSE)</f>
        <v>18.8</v>
      </c>
      <c r="Y1245">
        <f>VLOOKUP(I1245,Weather!F:K,2,)</f>
        <v>7</v>
      </c>
      <c r="Z1245">
        <f>VLOOKUP(I1245,Weather!F:K,3,)</f>
        <v>0</v>
      </c>
      <c r="AA1245">
        <f>VLOOKUP(I1245,Weather!F:K,4,)</f>
        <v>0.7</v>
      </c>
      <c r="AB1245">
        <f>VLOOKUP(I1245,Weather!F:K,5,)</f>
        <v>1027</v>
      </c>
      <c r="AC1245">
        <f>VLOOKUP(I1245,Weather!F:K,6,)</f>
        <v>1</v>
      </c>
    </row>
    <row r="1246" spans="1:29" x14ac:dyDescent="0.25">
      <c r="A1246" t="s">
        <v>7</v>
      </c>
      <c r="B1246" t="s">
        <v>5</v>
      </c>
      <c r="C1246" s="1">
        <v>42103.348611111112</v>
      </c>
      <c r="D1246" s="3">
        <f t="shared" si="160"/>
        <v>2015</v>
      </c>
      <c r="E1246" s="3">
        <f t="shared" si="161"/>
        <v>4</v>
      </c>
      <c r="F1246" s="3">
        <f t="shared" si="162"/>
        <v>8</v>
      </c>
      <c r="G1246" s="3">
        <f t="shared" si="163"/>
        <v>9</v>
      </c>
      <c r="H1246" s="3" t="str">
        <f t="shared" si="164"/>
        <v>201548</v>
      </c>
      <c r="I1246" s="3" t="str">
        <f t="shared" si="165"/>
        <v>2015489</v>
      </c>
      <c r="J1246">
        <v>63</v>
      </c>
      <c r="K1246">
        <v>37.799999999999997</v>
      </c>
      <c r="L1246" t="str">
        <f>VLOOKUP(C1246,List!$A$2:$C$2089,3,)</f>
        <v>West Harrow</v>
      </c>
      <c r="M1246" t="str">
        <f>VLOOKUP(C1246,List!$A$2:$C$2089,2,)</f>
        <v>Metropolitan</v>
      </c>
      <c r="N1246" t="str">
        <f t="shared" si="166"/>
        <v>West Harrow|Metropolitan</v>
      </c>
      <c r="O1246">
        <f>VLOOKUP(N1246,Depth!$A$2:$F$427,3,)</f>
        <v>53</v>
      </c>
      <c r="P1246">
        <f>VLOOKUP(N1246,Depth!$A$2:$F$427,5,)</f>
        <v>157.5</v>
      </c>
      <c r="Q1246">
        <f>VLOOKUP(N1246,Depth!$A$2:$F$427,6,)</f>
        <v>-4.5</v>
      </c>
      <c r="R1246">
        <f>VLOOKUP(L1246,longitude_latitude!C:J,7,)</f>
        <v>-0.35170656900000002</v>
      </c>
      <c r="S1246">
        <f>VLOOKUP(L1246,longitude_latitude!C:J,8,)</f>
        <v>51.579068149999998</v>
      </c>
      <c r="T1246">
        <f t="shared" si="167"/>
        <v>-18.140697091253678</v>
      </c>
      <c r="U1246">
        <f>VLOOKUP(M1246,LINE!$A$2:$B$13,2,)</f>
        <v>8</v>
      </c>
      <c r="V1246">
        <f>VLOOKUP(L1246,Entry_exit!B:P,4,)</f>
        <v>2189</v>
      </c>
      <c r="W1246">
        <f>2020 - VLOOKUP(L1246, age!$A:$D,4,)</f>
        <v>107</v>
      </c>
      <c r="X1246">
        <f>VLOOKUP(H1246,'air-quality-london-time-of-day'!E:G,3,FALSE)</f>
        <v>18.8</v>
      </c>
      <c r="Y1246">
        <f>VLOOKUP(I1246,Weather!F:K,2,)</f>
        <v>7</v>
      </c>
      <c r="Z1246">
        <f>VLOOKUP(I1246,Weather!F:K,3,)</f>
        <v>0</v>
      </c>
      <c r="AA1246">
        <f>VLOOKUP(I1246,Weather!F:K,4,)</f>
        <v>0.7</v>
      </c>
      <c r="AB1246">
        <f>VLOOKUP(I1246,Weather!F:K,5,)</f>
        <v>1027</v>
      </c>
      <c r="AC1246">
        <f>VLOOKUP(I1246,Weather!F:K,6,)</f>
        <v>1</v>
      </c>
    </row>
    <row r="1247" spans="1:29" x14ac:dyDescent="0.25">
      <c r="A1247" t="s">
        <v>7</v>
      </c>
      <c r="B1247" t="s">
        <v>5</v>
      </c>
      <c r="C1247" s="1">
        <v>42103.349305555559</v>
      </c>
      <c r="D1247" s="3">
        <f t="shared" si="160"/>
        <v>2015</v>
      </c>
      <c r="E1247" s="3">
        <f t="shared" si="161"/>
        <v>4</v>
      </c>
      <c r="F1247" s="3">
        <f t="shared" si="162"/>
        <v>8</v>
      </c>
      <c r="G1247" s="3">
        <f t="shared" si="163"/>
        <v>9</v>
      </c>
      <c r="H1247" s="3" t="str">
        <f t="shared" si="164"/>
        <v>201548</v>
      </c>
      <c r="I1247" s="3" t="str">
        <f t="shared" si="165"/>
        <v>2015489</v>
      </c>
      <c r="J1247">
        <v>68</v>
      </c>
      <c r="K1247">
        <v>40.799999999999997</v>
      </c>
      <c r="L1247" t="str">
        <f>VLOOKUP(C1247,List!$A$2:$C$2089,3,)</f>
        <v>West Harrow</v>
      </c>
      <c r="M1247" t="str">
        <f>VLOOKUP(C1247,List!$A$2:$C$2089,2,)</f>
        <v>Metropolitan</v>
      </c>
      <c r="N1247" t="str">
        <f t="shared" si="166"/>
        <v>West Harrow|Metropolitan</v>
      </c>
      <c r="O1247">
        <f>VLOOKUP(N1247,Depth!$A$2:$F$427,3,)</f>
        <v>53</v>
      </c>
      <c r="P1247">
        <f>VLOOKUP(N1247,Depth!$A$2:$F$427,5,)</f>
        <v>157.5</v>
      </c>
      <c r="Q1247">
        <f>VLOOKUP(N1247,Depth!$A$2:$F$427,6,)</f>
        <v>-4.5</v>
      </c>
      <c r="R1247">
        <f>VLOOKUP(L1247,longitude_latitude!C:J,7,)</f>
        <v>-0.35170656900000002</v>
      </c>
      <c r="S1247">
        <f>VLOOKUP(L1247,longitude_latitude!C:J,8,)</f>
        <v>51.579068149999998</v>
      </c>
      <c r="T1247">
        <f t="shared" si="167"/>
        <v>-18.140697091253678</v>
      </c>
      <c r="U1247">
        <f>VLOOKUP(M1247,LINE!$A$2:$B$13,2,)</f>
        <v>8</v>
      </c>
      <c r="V1247">
        <f>VLOOKUP(L1247,Entry_exit!B:P,4,)</f>
        <v>2189</v>
      </c>
      <c r="W1247">
        <f>2020 - VLOOKUP(L1247, age!$A:$D,4,)</f>
        <v>107</v>
      </c>
      <c r="X1247">
        <f>VLOOKUP(H1247,'air-quality-london-time-of-day'!E:G,3,FALSE)</f>
        <v>18.8</v>
      </c>
      <c r="Y1247">
        <f>VLOOKUP(I1247,Weather!F:K,2,)</f>
        <v>7</v>
      </c>
      <c r="Z1247">
        <f>VLOOKUP(I1247,Weather!F:K,3,)</f>
        <v>0</v>
      </c>
      <c r="AA1247">
        <f>VLOOKUP(I1247,Weather!F:K,4,)</f>
        <v>0.7</v>
      </c>
      <c r="AB1247">
        <f>VLOOKUP(I1247,Weather!F:K,5,)</f>
        <v>1027</v>
      </c>
      <c r="AC1247">
        <f>VLOOKUP(I1247,Weather!F:K,6,)</f>
        <v>1</v>
      </c>
    </row>
    <row r="1248" spans="1:29" x14ac:dyDescent="0.25">
      <c r="A1248" t="s">
        <v>7</v>
      </c>
      <c r="B1248" t="s">
        <v>5</v>
      </c>
      <c r="C1248" s="1">
        <v>42103.35</v>
      </c>
      <c r="D1248" s="3">
        <f t="shared" si="160"/>
        <v>2015</v>
      </c>
      <c r="E1248" s="3">
        <f t="shared" si="161"/>
        <v>4</v>
      </c>
      <c r="F1248" s="3">
        <f t="shared" si="162"/>
        <v>8</v>
      </c>
      <c r="G1248" s="3">
        <f t="shared" si="163"/>
        <v>9</v>
      </c>
      <c r="H1248" s="3" t="str">
        <f t="shared" si="164"/>
        <v>201548</v>
      </c>
      <c r="I1248" s="3" t="str">
        <f t="shared" si="165"/>
        <v>2015489</v>
      </c>
      <c r="J1248">
        <v>62</v>
      </c>
      <c r="K1248">
        <v>37.200000000000003</v>
      </c>
      <c r="L1248" t="str">
        <f>VLOOKUP(C1248,List!$A$2:$C$2089,3,)</f>
        <v>West Harrow</v>
      </c>
      <c r="M1248" t="str">
        <f>VLOOKUP(C1248,List!$A$2:$C$2089,2,)</f>
        <v>Metropolitan</v>
      </c>
      <c r="N1248" t="str">
        <f t="shared" si="166"/>
        <v>West Harrow|Metropolitan</v>
      </c>
      <c r="O1248">
        <f>VLOOKUP(N1248,Depth!$A$2:$F$427,3,)</f>
        <v>53</v>
      </c>
      <c r="P1248">
        <f>VLOOKUP(N1248,Depth!$A$2:$F$427,5,)</f>
        <v>157.5</v>
      </c>
      <c r="Q1248">
        <f>VLOOKUP(N1248,Depth!$A$2:$F$427,6,)</f>
        <v>-4.5</v>
      </c>
      <c r="R1248">
        <f>VLOOKUP(L1248,longitude_latitude!C:J,7,)</f>
        <v>-0.35170656900000002</v>
      </c>
      <c r="S1248">
        <f>VLOOKUP(L1248,longitude_latitude!C:J,8,)</f>
        <v>51.579068149999998</v>
      </c>
      <c r="T1248">
        <f t="shared" si="167"/>
        <v>-18.140697091253678</v>
      </c>
      <c r="U1248">
        <f>VLOOKUP(M1248,LINE!$A$2:$B$13,2,)</f>
        <v>8</v>
      </c>
      <c r="V1248">
        <f>VLOOKUP(L1248,Entry_exit!B:P,4,)</f>
        <v>2189</v>
      </c>
      <c r="W1248">
        <f>2020 - VLOOKUP(L1248, age!$A:$D,4,)</f>
        <v>107</v>
      </c>
      <c r="X1248">
        <f>VLOOKUP(H1248,'air-quality-london-time-of-day'!E:G,3,FALSE)</f>
        <v>18.8</v>
      </c>
      <c r="Y1248">
        <f>VLOOKUP(I1248,Weather!F:K,2,)</f>
        <v>7</v>
      </c>
      <c r="Z1248">
        <f>VLOOKUP(I1248,Weather!F:K,3,)</f>
        <v>0</v>
      </c>
      <c r="AA1248">
        <f>VLOOKUP(I1248,Weather!F:K,4,)</f>
        <v>0.7</v>
      </c>
      <c r="AB1248">
        <f>VLOOKUP(I1248,Weather!F:K,5,)</f>
        <v>1027</v>
      </c>
      <c r="AC1248">
        <f>VLOOKUP(I1248,Weather!F:K,6,)</f>
        <v>1</v>
      </c>
    </row>
    <row r="1249" spans="1:29" x14ac:dyDescent="0.25">
      <c r="A1249" t="s">
        <v>7</v>
      </c>
      <c r="B1249" t="s">
        <v>5</v>
      </c>
      <c r="C1249" s="1">
        <v>42103.350694444445</v>
      </c>
      <c r="D1249" s="3">
        <f t="shared" si="160"/>
        <v>2015</v>
      </c>
      <c r="E1249" s="3">
        <f t="shared" si="161"/>
        <v>4</v>
      </c>
      <c r="F1249" s="3">
        <f t="shared" si="162"/>
        <v>8</v>
      </c>
      <c r="G1249" s="3">
        <f t="shared" si="163"/>
        <v>9</v>
      </c>
      <c r="H1249" s="3" t="str">
        <f t="shared" si="164"/>
        <v>201548</v>
      </c>
      <c r="I1249" s="3" t="str">
        <f t="shared" si="165"/>
        <v>2015489</v>
      </c>
      <c r="J1249">
        <v>61</v>
      </c>
      <c r="K1249">
        <v>36.6</v>
      </c>
      <c r="L1249" t="str">
        <f>VLOOKUP(C1249,List!$A$2:$C$2089,3,)</f>
        <v>Rayners Lane</v>
      </c>
      <c r="M1249" t="str">
        <f>VLOOKUP(C1249,List!$A$2:$C$2089,2,)</f>
        <v>Metropolitan</v>
      </c>
      <c r="N1249" t="str">
        <f t="shared" si="166"/>
        <v>Rayners Lane|Metropolitan</v>
      </c>
      <c r="O1249">
        <f>VLOOKUP(N1249,Depth!$A$2:$F$427,3,)</f>
        <v>55</v>
      </c>
      <c r="P1249">
        <f>VLOOKUP(N1249,Depth!$A$2:$F$427,5,)</f>
        <v>148.80000000000001</v>
      </c>
      <c r="Q1249">
        <f>VLOOKUP(N1249,Depth!$A$2:$F$427,6,)</f>
        <v>6.2</v>
      </c>
      <c r="R1249">
        <f>VLOOKUP(L1249,longitude_latitude!C:J,7,)</f>
        <v>-0.36986475200000002</v>
      </c>
      <c r="S1249">
        <f>VLOOKUP(L1249,longitude_latitude!C:J,8,)</f>
        <v>51.574696670000002</v>
      </c>
      <c r="T1249">
        <f t="shared" si="167"/>
        <v>-19.075662393324777</v>
      </c>
      <c r="U1249">
        <f>VLOOKUP(M1249,LINE!$A$2:$B$13,2,)</f>
        <v>8</v>
      </c>
      <c r="V1249">
        <f>VLOOKUP(L1249,Entry_exit!B:P,4,)</f>
        <v>7340</v>
      </c>
      <c r="W1249">
        <f>2020 - VLOOKUP(L1249, age!$A:$D,4,)</f>
        <v>114</v>
      </c>
      <c r="X1249">
        <f>VLOOKUP(H1249,'air-quality-london-time-of-day'!E:G,3,FALSE)</f>
        <v>18.8</v>
      </c>
      <c r="Y1249">
        <f>VLOOKUP(I1249,Weather!F:K,2,)</f>
        <v>7</v>
      </c>
      <c r="Z1249">
        <f>VLOOKUP(I1249,Weather!F:K,3,)</f>
        <v>0</v>
      </c>
      <c r="AA1249">
        <f>VLOOKUP(I1249,Weather!F:K,4,)</f>
        <v>0.7</v>
      </c>
      <c r="AB1249">
        <f>VLOOKUP(I1249,Weather!F:K,5,)</f>
        <v>1027</v>
      </c>
      <c r="AC1249">
        <f>VLOOKUP(I1249,Weather!F:K,6,)</f>
        <v>1</v>
      </c>
    </row>
    <row r="1250" spans="1:29" x14ac:dyDescent="0.25">
      <c r="A1250" t="s">
        <v>7</v>
      </c>
      <c r="B1250" t="s">
        <v>5</v>
      </c>
      <c r="C1250" s="1">
        <v>42103.351388888892</v>
      </c>
      <c r="D1250" s="3">
        <f t="shared" si="160"/>
        <v>2015</v>
      </c>
      <c r="E1250" s="3">
        <f t="shared" si="161"/>
        <v>4</v>
      </c>
      <c r="F1250" s="3">
        <f t="shared" si="162"/>
        <v>8</v>
      </c>
      <c r="G1250" s="3">
        <f t="shared" si="163"/>
        <v>9</v>
      </c>
      <c r="H1250" s="3" t="str">
        <f t="shared" si="164"/>
        <v>201548</v>
      </c>
      <c r="I1250" s="3" t="str">
        <f t="shared" si="165"/>
        <v>2015489</v>
      </c>
      <c r="J1250">
        <v>66</v>
      </c>
      <c r="K1250">
        <v>39.6</v>
      </c>
      <c r="L1250" t="str">
        <f>VLOOKUP(C1250,List!$A$2:$C$2089,3,)</f>
        <v>Rayners Lane</v>
      </c>
      <c r="M1250" t="str">
        <f>VLOOKUP(C1250,List!$A$2:$C$2089,2,)</f>
        <v>Metropolitan</v>
      </c>
      <c r="N1250" t="str">
        <f t="shared" si="166"/>
        <v>Rayners Lane|Metropolitan</v>
      </c>
      <c r="O1250">
        <f>VLOOKUP(N1250,Depth!$A$2:$F$427,3,)</f>
        <v>55</v>
      </c>
      <c r="P1250">
        <f>VLOOKUP(N1250,Depth!$A$2:$F$427,5,)</f>
        <v>148.80000000000001</v>
      </c>
      <c r="Q1250">
        <f>VLOOKUP(N1250,Depth!$A$2:$F$427,6,)</f>
        <v>6.2</v>
      </c>
      <c r="R1250">
        <f>VLOOKUP(L1250,longitude_latitude!C:J,7,)</f>
        <v>-0.36986475200000002</v>
      </c>
      <c r="S1250">
        <f>VLOOKUP(L1250,longitude_latitude!C:J,8,)</f>
        <v>51.574696670000002</v>
      </c>
      <c r="T1250">
        <f t="shared" si="167"/>
        <v>-19.075662393324777</v>
      </c>
      <c r="U1250">
        <f>VLOOKUP(M1250,LINE!$A$2:$B$13,2,)</f>
        <v>8</v>
      </c>
      <c r="V1250">
        <f>VLOOKUP(L1250,Entry_exit!B:P,4,)</f>
        <v>7340</v>
      </c>
      <c r="W1250">
        <f>2020 - VLOOKUP(L1250, age!$A:$D,4,)</f>
        <v>114</v>
      </c>
      <c r="X1250">
        <f>VLOOKUP(H1250,'air-quality-london-time-of-day'!E:G,3,FALSE)</f>
        <v>18.8</v>
      </c>
      <c r="Y1250">
        <f>VLOOKUP(I1250,Weather!F:K,2,)</f>
        <v>7</v>
      </c>
      <c r="Z1250">
        <f>VLOOKUP(I1250,Weather!F:K,3,)</f>
        <v>0</v>
      </c>
      <c r="AA1250">
        <f>VLOOKUP(I1250,Weather!F:K,4,)</f>
        <v>0.7</v>
      </c>
      <c r="AB1250">
        <f>VLOOKUP(I1250,Weather!F:K,5,)</f>
        <v>1027</v>
      </c>
      <c r="AC1250">
        <f>VLOOKUP(I1250,Weather!F:K,6,)</f>
        <v>1</v>
      </c>
    </row>
    <row r="1251" spans="1:29" x14ac:dyDescent="0.25">
      <c r="A1251" t="s">
        <v>7</v>
      </c>
      <c r="B1251" t="s">
        <v>5</v>
      </c>
      <c r="C1251" s="1">
        <v>42103.352083333331</v>
      </c>
      <c r="D1251" s="3">
        <f t="shared" si="160"/>
        <v>2015</v>
      </c>
      <c r="E1251" s="3">
        <f t="shared" si="161"/>
        <v>4</v>
      </c>
      <c r="F1251" s="3">
        <f t="shared" si="162"/>
        <v>8</v>
      </c>
      <c r="G1251" s="3">
        <f t="shared" si="163"/>
        <v>9</v>
      </c>
      <c r="H1251" s="3" t="str">
        <f t="shared" si="164"/>
        <v>201548</v>
      </c>
      <c r="I1251" s="3" t="str">
        <f t="shared" si="165"/>
        <v>2015489</v>
      </c>
      <c r="J1251">
        <v>72</v>
      </c>
      <c r="K1251">
        <v>43.2</v>
      </c>
      <c r="L1251" t="str">
        <f>VLOOKUP(C1251,List!$A$2:$C$2089,3,)</f>
        <v>Rayners Lane</v>
      </c>
      <c r="M1251" t="str">
        <f>VLOOKUP(C1251,List!$A$2:$C$2089,2,)</f>
        <v>Metropolitan</v>
      </c>
      <c r="N1251" t="str">
        <f t="shared" si="166"/>
        <v>Rayners Lane|Metropolitan</v>
      </c>
      <c r="O1251">
        <f>VLOOKUP(N1251,Depth!$A$2:$F$427,3,)</f>
        <v>55</v>
      </c>
      <c r="P1251">
        <f>VLOOKUP(N1251,Depth!$A$2:$F$427,5,)</f>
        <v>148.80000000000001</v>
      </c>
      <c r="Q1251">
        <f>VLOOKUP(N1251,Depth!$A$2:$F$427,6,)</f>
        <v>6.2</v>
      </c>
      <c r="R1251">
        <f>VLOOKUP(L1251,longitude_latitude!C:J,7,)</f>
        <v>-0.36986475200000002</v>
      </c>
      <c r="S1251">
        <f>VLOOKUP(L1251,longitude_latitude!C:J,8,)</f>
        <v>51.574696670000002</v>
      </c>
      <c r="T1251">
        <f t="shared" si="167"/>
        <v>-19.075662393324777</v>
      </c>
      <c r="U1251">
        <f>VLOOKUP(M1251,LINE!$A$2:$B$13,2,)</f>
        <v>8</v>
      </c>
      <c r="V1251">
        <f>VLOOKUP(L1251,Entry_exit!B:P,4,)</f>
        <v>7340</v>
      </c>
      <c r="W1251">
        <f>2020 - VLOOKUP(L1251, age!$A:$D,4,)</f>
        <v>114</v>
      </c>
      <c r="X1251">
        <f>VLOOKUP(H1251,'air-quality-london-time-of-day'!E:G,3,FALSE)</f>
        <v>18.8</v>
      </c>
      <c r="Y1251">
        <f>VLOOKUP(I1251,Weather!F:K,2,)</f>
        <v>7</v>
      </c>
      <c r="Z1251">
        <f>VLOOKUP(I1251,Weather!F:K,3,)</f>
        <v>0</v>
      </c>
      <c r="AA1251">
        <f>VLOOKUP(I1251,Weather!F:K,4,)</f>
        <v>0.7</v>
      </c>
      <c r="AB1251">
        <f>VLOOKUP(I1251,Weather!F:K,5,)</f>
        <v>1027</v>
      </c>
      <c r="AC1251">
        <f>VLOOKUP(I1251,Weather!F:K,6,)</f>
        <v>1</v>
      </c>
    </row>
    <row r="1252" spans="1:29" x14ac:dyDescent="0.25">
      <c r="A1252" t="s">
        <v>7</v>
      </c>
      <c r="B1252" t="s">
        <v>5</v>
      </c>
      <c r="C1252" s="1">
        <v>42103.352777777778</v>
      </c>
      <c r="D1252" s="3">
        <f t="shared" si="160"/>
        <v>2015</v>
      </c>
      <c r="E1252" s="3">
        <f t="shared" si="161"/>
        <v>4</v>
      </c>
      <c r="F1252" s="3">
        <f t="shared" si="162"/>
        <v>8</v>
      </c>
      <c r="G1252" s="3">
        <f t="shared" si="163"/>
        <v>9</v>
      </c>
      <c r="H1252" s="3" t="str">
        <f t="shared" si="164"/>
        <v>201548</v>
      </c>
      <c r="I1252" s="3" t="str">
        <f t="shared" si="165"/>
        <v>2015489</v>
      </c>
      <c r="J1252">
        <v>64</v>
      </c>
      <c r="K1252">
        <v>38.4</v>
      </c>
      <c r="L1252" t="str">
        <f>VLOOKUP(C1252,List!$A$2:$C$2089,3,)</f>
        <v>Eastcote</v>
      </c>
      <c r="M1252" t="str">
        <f>VLOOKUP(C1252,List!$A$2:$C$2089,2,)</f>
        <v>Metropolitan</v>
      </c>
      <c r="N1252" t="str">
        <f t="shared" si="166"/>
        <v>Eastcote|Metropolitan</v>
      </c>
      <c r="O1252">
        <f>VLOOKUP(N1252,Depth!$A$2:$F$427,3,)</f>
        <v>53</v>
      </c>
      <c r="P1252">
        <f>VLOOKUP(N1252,Depth!$A$2:$F$427,5,)</f>
        <v>148.1</v>
      </c>
      <c r="Q1252">
        <f>VLOOKUP(N1252,Depth!$A$2:$F$427,6,)</f>
        <v>4.9000000000000004</v>
      </c>
      <c r="R1252">
        <f>VLOOKUP(L1252,longitude_latitude!C:J,7,)</f>
        <v>-0.39578945999999998</v>
      </c>
      <c r="S1252">
        <f>VLOOKUP(L1252,longitude_latitude!C:J,8,)</f>
        <v>51.576013840000002</v>
      </c>
      <c r="T1252">
        <f t="shared" si="167"/>
        <v>-20.413242666686127</v>
      </c>
      <c r="U1252">
        <f>VLOOKUP(M1252,LINE!$A$2:$B$13,2,)</f>
        <v>8</v>
      </c>
      <c r="V1252">
        <f>VLOOKUP(L1252,Entry_exit!B:P,4,)</f>
        <v>4964</v>
      </c>
      <c r="W1252">
        <f>2020 - VLOOKUP(L1252, age!$A:$D,4,)</f>
        <v>114</v>
      </c>
      <c r="X1252">
        <f>VLOOKUP(H1252,'air-quality-london-time-of-day'!E:G,3,FALSE)</f>
        <v>18.8</v>
      </c>
      <c r="Y1252">
        <f>VLOOKUP(I1252,Weather!F:K,2,)</f>
        <v>7</v>
      </c>
      <c r="Z1252">
        <f>VLOOKUP(I1252,Weather!F:K,3,)</f>
        <v>0</v>
      </c>
      <c r="AA1252">
        <f>VLOOKUP(I1252,Weather!F:K,4,)</f>
        <v>0.7</v>
      </c>
      <c r="AB1252">
        <f>VLOOKUP(I1252,Weather!F:K,5,)</f>
        <v>1027</v>
      </c>
      <c r="AC1252">
        <f>VLOOKUP(I1252,Weather!F:K,6,)</f>
        <v>1</v>
      </c>
    </row>
    <row r="1253" spans="1:29" x14ac:dyDescent="0.25">
      <c r="A1253" t="s">
        <v>7</v>
      </c>
      <c r="B1253" t="s">
        <v>5</v>
      </c>
      <c r="C1253" s="1">
        <v>42103.353472222225</v>
      </c>
      <c r="D1253" s="3">
        <f t="shared" si="160"/>
        <v>2015</v>
      </c>
      <c r="E1253" s="3">
        <f t="shared" si="161"/>
        <v>4</v>
      </c>
      <c r="F1253" s="3">
        <f t="shared" si="162"/>
        <v>8</v>
      </c>
      <c r="G1253" s="3">
        <f t="shared" si="163"/>
        <v>9</v>
      </c>
      <c r="H1253" s="3" t="str">
        <f t="shared" si="164"/>
        <v>201548</v>
      </c>
      <c r="I1253" s="3" t="str">
        <f t="shared" si="165"/>
        <v>2015489</v>
      </c>
      <c r="J1253">
        <v>68</v>
      </c>
      <c r="K1253">
        <v>40.799999999999997</v>
      </c>
      <c r="L1253" t="str">
        <f>VLOOKUP(C1253,List!$A$2:$C$2089,3,)</f>
        <v>Eastcote</v>
      </c>
      <c r="M1253" t="str">
        <f>VLOOKUP(C1253,List!$A$2:$C$2089,2,)</f>
        <v>Metropolitan</v>
      </c>
      <c r="N1253" t="str">
        <f t="shared" si="166"/>
        <v>Eastcote|Metropolitan</v>
      </c>
      <c r="O1253">
        <f>VLOOKUP(N1253,Depth!$A$2:$F$427,3,)</f>
        <v>53</v>
      </c>
      <c r="P1253">
        <f>VLOOKUP(N1253,Depth!$A$2:$F$427,5,)</f>
        <v>148.1</v>
      </c>
      <c r="Q1253">
        <f>VLOOKUP(N1253,Depth!$A$2:$F$427,6,)</f>
        <v>4.9000000000000004</v>
      </c>
      <c r="R1253">
        <f>VLOOKUP(L1253,longitude_latitude!C:J,7,)</f>
        <v>-0.39578945999999998</v>
      </c>
      <c r="S1253">
        <f>VLOOKUP(L1253,longitude_latitude!C:J,8,)</f>
        <v>51.576013840000002</v>
      </c>
      <c r="T1253">
        <f t="shared" si="167"/>
        <v>-20.413242666686127</v>
      </c>
      <c r="U1253">
        <f>VLOOKUP(M1253,LINE!$A$2:$B$13,2,)</f>
        <v>8</v>
      </c>
      <c r="V1253">
        <f>VLOOKUP(L1253,Entry_exit!B:P,4,)</f>
        <v>4964</v>
      </c>
      <c r="W1253">
        <f>2020 - VLOOKUP(L1253, age!$A:$D,4,)</f>
        <v>114</v>
      </c>
      <c r="X1253">
        <f>VLOOKUP(H1253,'air-quality-london-time-of-day'!E:G,3,FALSE)</f>
        <v>18.8</v>
      </c>
      <c r="Y1253">
        <f>VLOOKUP(I1253,Weather!F:K,2,)</f>
        <v>7</v>
      </c>
      <c r="Z1253">
        <f>VLOOKUP(I1253,Weather!F:K,3,)</f>
        <v>0</v>
      </c>
      <c r="AA1253">
        <f>VLOOKUP(I1253,Weather!F:K,4,)</f>
        <v>0.7</v>
      </c>
      <c r="AB1253">
        <f>VLOOKUP(I1253,Weather!F:K,5,)</f>
        <v>1027</v>
      </c>
      <c r="AC1253">
        <f>VLOOKUP(I1253,Weather!F:K,6,)</f>
        <v>1</v>
      </c>
    </row>
    <row r="1254" spans="1:29" x14ac:dyDescent="0.25">
      <c r="A1254" t="s">
        <v>7</v>
      </c>
      <c r="B1254" t="s">
        <v>5</v>
      </c>
      <c r="C1254" s="1">
        <v>42103.354166666664</v>
      </c>
      <c r="D1254" s="3">
        <f t="shared" si="160"/>
        <v>2015</v>
      </c>
      <c r="E1254" s="3">
        <f t="shared" si="161"/>
        <v>4</v>
      </c>
      <c r="F1254" s="3">
        <f t="shared" si="162"/>
        <v>8</v>
      </c>
      <c r="G1254" s="3">
        <f t="shared" si="163"/>
        <v>9</v>
      </c>
      <c r="H1254" s="3" t="str">
        <f t="shared" si="164"/>
        <v>201548</v>
      </c>
      <c r="I1254" s="3" t="str">
        <f t="shared" si="165"/>
        <v>2015489</v>
      </c>
      <c r="J1254">
        <v>67</v>
      </c>
      <c r="K1254">
        <v>40.200000000000003</v>
      </c>
      <c r="L1254" t="str">
        <f>VLOOKUP(C1254,List!$A$2:$C$2089,3,)</f>
        <v>Ruislip Manor</v>
      </c>
      <c r="M1254" t="str">
        <f>VLOOKUP(C1254,List!$A$2:$C$2089,2,)</f>
        <v>Metropolitan</v>
      </c>
      <c r="N1254" t="str">
        <f t="shared" si="166"/>
        <v>Ruislip Manor|Metropolitan</v>
      </c>
      <c r="O1254">
        <f>VLOOKUP(N1254,Depth!$A$2:$F$427,3,)</f>
        <v>44</v>
      </c>
      <c r="P1254">
        <f>VLOOKUP(N1254,Depth!$A$2:$F$427,5,)</f>
        <v>149.6</v>
      </c>
      <c r="Q1254">
        <f>VLOOKUP(N1254,Depth!$A$2:$F$427,6,)</f>
        <v>-5.6</v>
      </c>
      <c r="R1254">
        <f>VLOOKUP(L1254,longitude_latitude!C:J,7,)</f>
        <v>-0.41023564600000001</v>
      </c>
      <c r="S1254">
        <f>VLOOKUP(L1254,longitude_latitude!C:J,8,)</f>
        <v>51.572977889999997</v>
      </c>
      <c r="T1254">
        <f t="shared" si="167"/>
        <v>-21.157073900847866</v>
      </c>
      <c r="U1254">
        <f>VLOOKUP(M1254,LINE!$A$2:$B$13,2,)</f>
        <v>8</v>
      </c>
      <c r="V1254">
        <f>VLOOKUP(L1254,Entry_exit!B:P,4,)</f>
        <v>3379</v>
      </c>
      <c r="W1254">
        <f>2020 - VLOOKUP(L1254, age!$A:$D,4,)</f>
        <v>108</v>
      </c>
      <c r="X1254">
        <f>VLOOKUP(H1254,'air-quality-london-time-of-day'!E:G,3,FALSE)</f>
        <v>18.8</v>
      </c>
      <c r="Y1254">
        <f>VLOOKUP(I1254,Weather!F:K,2,)</f>
        <v>7</v>
      </c>
      <c r="Z1254">
        <f>VLOOKUP(I1254,Weather!F:K,3,)</f>
        <v>0</v>
      </c>
      <c r="AA1254">
        <f>VLOOKUP(I1254,Weather!F:K,4,)</f>
        <v>0.7</v>
      </c>
      <c r="AB1254">
        <f>VLOOKUP(I1254,Weather!F:K,5,)</f>
        <v>1027</v>
      </c>
      <c r="AC1254">
        <f>VLOOKUP(I1254,Weather!F:K,6,)</f>
        <v>1</v>
      </c>
    </row>
    <row r="1255" spans="1:29" x14ac:dyDescent="0.25">
      <c r="A1255" t="s">
        <v>7</v>
      </c>
      <c r="B1255" t="s">
        <v>5</v>
      </c>
      <c r="C1255" s="1">
        <v>42103.354861111111</v>
      </c>
      <c r="D1255" s="3">
        <f t="shared" si="160"/>
        <v>2015</v>
      </c>
      <c r="E1255" s="3">
        <f t="shared" si="161"/>
        <v>4</v>
      </c>
      <c r="F1255" s="3">
        <f t="shared" si="162"/>
        <v>8</v>
      </c>
      <c r="G1255" s="3">
        <f t="shared" si="163"/>
        <v>9</v>
      </c>
      <c r="H1255" s="3" t="str">
        <f t="shared" si="164"/>
        <v>201548</v>
      </c>
      <c r="I1255" s="3" t="str">
        <f t="shared" si="165"/>
        <v>2015489</v>
      </c>
      <c r="J1255">
        <v>67</v>
      </c>
      <c r="K1255">
        <v>40.200000000000003</v>
      </c>
      <c r="L1255" t="str">
        <f>VLOOKUP(C1255,List!$A$2:$C$2089,3,)</f>
        <v>Ruislip</v>
      </c>
      <c r="M1255" t="str">
        <f>VLOOKUP(C1255,List!$A$2:$C$2089,2,)</f>
        <v>Metropolitan</v>
      </c>
      <c r="N1255" t="str">
        <f t="shared" si="166"/>
        <v>Ruislip|Metropolitan</v>
      </c>
      <c r="O1255">
        <f>VLOOKUP(N1255,Depth!$A$2:$F$427,3,)</f>
        <v>46</v>
      </c>
      <c r="P1255">
        <f>VLOOKUP(N1255,Depth!$A$2:$F$427,5,)</f>
        <v>145.6</v>
      </c>
      <c r="Q1255">
        <f>VLOOKUP(N1255,Depth!$A$2:$F$427,6,)</f>
        <v>0.4</v>
      </c>
      <c r="R1255">
        <f>VLOOKUP(L1255,longitude_latitude!C:J,7,)</f>
        <v>-0.420215108</v>
      </c>
      <c r="S1255">
        <f>VLOOKUP(L1255,longitude_latitude!C:J,8,)</f>
        <v>51.570793430000002</v>
      </c>
      <c r="T1255">
        <f t="shared" si="167"/>
        <v>-21.670826530833143</v>
      </c>
      <c r="U1255">
        <f>VLOOKUP(M1255,LINE!$A$2:$B$13,2,)</f>
        <v>8</v>
      </c>
      <c r="V1255">
        <f>VLOOKUP(L1255,Entry_exit!B:P,4,)</f>
        <v>3056</v>
      </c>
      <c r="W1255">
        <f>2020 - VLOOKUP(L1255, age!$A:$D,4,)</f>
        <v>116</v>
      </c>
      <c r="X1255">
        <f>VLOOKUP(H1255,'air-quality-london-time-of-day'!E:G,3,FALSE)</f>
        <v>18.8</v>
      </c>
      <c r="Y1255">
        <f>VLOOKUP(I1255,Weather!F:K,2,)</f>
        <v>7</v>
      </c>
      <c r="Z1255">
        <f>VLOOKUP(I1255,Weather!F:K,3,)</f>
        <v>0</v>
      </c>
      <c r="AA1255">
        <f>VLOOKUP(I1255,Weather!F:K,4,)</f>
        <v>0.7</v>
      </c>
      <c r="AB1255">
        <f>VLOOKUP(I1255,Weather!F:K,5,)</f>
        <v>1027</v>
      </c>
      <c r="AC1255">
        <f>VLOOKUP(I1255,Weather!F:K,6,)</f>
        <v>1</v>
      </c>
    </row>
    <row r="1256" spans="1:29" x14ac:dyDescent="0.25">
      <c r="A1256" t="s">
        <v>7</v>
      </c>
      <c r="B1256" t="s">
        <v>5</v>
      </c>
      <c r="C1256" s="1">
        <v>42103.355555555558</v>
      </c>
      <c r="D1256" s="3">
        <f t="shared" si="160"/>
        <v>2015</v>
      </c>
      <c r="E1256" s="3">
        <f t="shared" si="161"/>
        <v>4</v>
      </c>
      <c r="F1256" s="3">
        <f t="shared" si="162"/>
        <v>8</v>
      </c>
      <c r="G1256" s="3">
        <f t="shared" si="163"/>
        <v>9</v>
      </c>
      <c r="H1256" s="3" t="str">
        <f t="shared" si="164"/>
        <v>201548</v>
      </c>
      <c r="I1256" s="3" t="str">
        <f t="shared" si="165"/>
        <v>2015489</v>
      </c>
      <c r="J1256">
        <v>67</v>
      </c>
      <c r="K1256">
        <v>40.200000000000003</v>
      </c>
      <c r="L1256" t="str">
        <f>VLOOKUP(C1256,List!$A$2:$C$2089,3,)</f>
        <v>Ruislip</v>
      </c>
      <c r="M1256" t="str">
        <f>VLOOKUP(C1256,List!$A$2:$C$2089,2,)</f>
        <v>Metropolitan</v>
      </c>
      <c r="N1256" t="str">
        <f t="shared" si="166"/>
        <v>Ruislip|Metropolitan</v>
      </c>
      <c r="O1256">
        <f>VLOOKUP(N1256,Depth!$A$2:$F$427,3,)</f>
        <v>46</v>
      </c>
      <c r="P1256">
        <f>VLOOKUP(N1256,Depth!$A$2:$F$427,5,)</f>
        <v>145.6</v>
      </c>
      <c r="Q1256">
        <f>VLOOKUP(N1256,Depth!$A$2:$F$427,6,)</f>
        <v>0.4</v>
      </c>
      <c r="R1256">
        <f>VLOOKUP(L1256,longitude_latitude!C:J,7,)</f>
        <v>-0.420215108</v>
      </c>
      <c r="S1256">
        <f>VLOOKUP(L1256,longitude_latitude!C:J,8,)</f>
        <v>51.570793430000002</v>
      </c>
      <c r="T1256">
        <f t="shared" si="167"/>
        <v>-21.670826530833143</v>
      </c>
      <c r="U1256">
        <f>VLOOKUP(M1256,LINE!$A$2:$B$13,2,)</f>
        <v>8</v>
      </c>
      <c r="V1256">
        <f>VLOOKUP(L1256,Entry_exit!B:P,4,)</f>
        <v>3056</v>
      </c>
      <c r="W1256">
        <f>2020 - VLOOKUP(L1256, age!$A:$D,4,)</f>
        <v>116</v>
      </c>
      <c r="X1256">
        <f>VLOOKUP(H1256,'air-quality-london-time-of-day'!E:G,3,FALSE)</f>
        <v>18.8</v>
      </c>
      <c r="Y1256">
        <f>VLOOKUP(I1256,Weather!F:K,2,)</f>
        <v>7</v>
      </c>
      <c r="Z1256">
        <f>VLOOKUP(I1256,Weather!F:K,3,)</f>
        <v>0</v>
      </c>
      <c r="AA1256">
        <f>VLOOKUP(I1256,Weather!F:K,4,)</f>
        <v>0.7</v>
      </c>
      <c r="AB1256">
        <f>VLOOKUP(I1256,Weather!F:K,5,)</f>
        <v>1027</v>
      </c>
      <c r="AC1256">
        <f>VLOOKUP(I1256,Weather!F:K,6,)</f>
        <v>1</v>
      </c>
    </row>
    <row r="1257" spans="1:29" x14ac:dyDescent="0.25">
      <c r="A1257" t="s">
        <v>7</v>
      </c>
      <c r="B1257" t="s">
        <v>5</v>
      </c>
      <c r="C1257" s="1">
        <v>42103.356249999997</v>
      </c>
      <c r="D1257" s="3">
        <f t="shared" si="160"/>
        <v>2015</v>
      </c>
      <c r="E1257" s="3">
        <f t="shared" si="161"/>
        <v>4</v>
      </c>
      <c r="F1257" s="3">
        <f t="shared" si="162"/>
        <v>8</v>
      </c>
      <c r="G1257" s="3">
        <f t="shared" si="163"/>
        <v>9</v>
      </c>
      <c r="H1257" s="3" t="str">
        <f t="shared" si="164"/>
        <v>201548</v>
      </c>
      <c r="I1257" s="3" t="str">
        <f t="shared" si="165"/>
        <v>2015489</v>
      </c>
      <c r="J1257">
        <v>69</v>
      </c>
      <c r="K1257">
        <v>41.4</v>
      </c>
      <c r="L1257" t="str">
        <f>VLOOKUP(C1257,List!$A$2:$C$2089,3,)</f>
        <v>Ruislip</v>
      </c>
      <c r="M1257" t="str">
        <f>VLOOKUP(C1257,List!$A$2:$C$2089,2,)</f>
        <v>Metropolitan</v>
      </c>
      <c r="N1257" t="str">
        <f t="shared" si="166"/>
        <v>Ruislip|Metropolitan</v>
      </c>
      <c r="O1257">
        <f>VLOOKUP(N1257,Depth!$A$2:$F$427,3,)</f>
        <v>46</v>
      </c>
      <c r="P1257">
        <f>VLOOKUP(N1257,Depth!$A$2:$F$427,5,)</f>
        <v>145.6</v>
      </c>
      <c r="Q1257">
        <f>VLOOKUP(N1257,Depth!$A$2:$F$427,6,)</f>
        <v>0.4</v>
      </c>
      <c r="R1257">
        <f>VLOOKUP(L1257,longitude_latitude!C:J,7,)</f>
        <v>-0.420215108</v>
      </c>
      <c r="S1257">
        <f>VLOOKUP(L1257,longitude_latitude!C:J,8,)</f>
        <v>51.570793430000002</v>
      </c>
      <c r="T1257">
        <f t="shared" si="167"/>
        <v>-21.670826530833143</v>
      </c>
      <c r="U1257">
        <f>VLOOKUP(M1257,LINE!$A$2:$B$13,2,)</f>
        <v>8</v>
      </c>
      <c r="V1257">
        <f>VLOOKUP(L1257,Entry_exit!B:P,4,)</f>
        <v>3056</v>
      </c>
      <c r="W1257">
        <f>2020 - VLOOKUP(L1257, age!$A:$D,4,)</f>
        <v>116</v>
      </c>
      <c r="X1257">
        <f>VLOOKUP(H1257,'air-quality-london-time-of-day'!E:G,3,FALSE)</f>
        <v>18.8</v>
      </c>
      <c r="Y1257">
        <f>VLOOKUP(I1257,Weather!F:K,2,)</f>
        <v>7</v>
      </c>
      <c r="Z1257">
        <f>VLOOKUP(I1257,Weather!F:K,3,)</f>
        <v>0</v>
      </c>
      <c r="AA1257">
        <f>VLOOKUP(I1257,Weather!F:K,4,)</f>
        <v>0.7</v>
      </c>
      <c r="AB1257">
        <f>VLOOKUP(I1257,Weather!F:K,5,)</f>
        <v>1027</v>
      </c>
      <c r="AC1257">
        <f>VLOOKUP(I1257,Weather!F:K,6,)</f>
        <v>1</v>
      </c>
    </row>
    <row r="1258" spans="1:29" x14ac:dyDescent="0.25">
      <c r="A1258" t="s">
        <v>7</v>
      </c>
      <c r="B1258" t="s">
        <v>5</v>
      </c>
      <c r="C1258" s="1">
        <v>42103.356944444444</v>
      </c>
      <c r="D1258" s="3">
        <f t="shared" si="160"/>
        <v>2015</v>
      </c>
      <c r="E1258" s="3">
        <f t="shared" si="161"/>
        <v>4</v>
      </c>
      <c r="F1258" s="3">
        <f t="shared" si="162"/>
        <v>8</v>
      </c>
      <c r="G1258" s="3">
        <f t="shared" si="163"/>
        <v>9</v>
      </c>
      <c r="H1258" s="3" t="str">
        <f t="shared" si="164"/>
        <v>201548</v>
      </c>
      <c r="I1258" s="3" t="str">
        <f t="shared" si="165"/>
        <v>2015489</v>
      </c>
      <c r="J1258">
        <v>61</v>
      </c>
      <c r="K1258">
        <v>36.6</v>
      </c>
      <c r="L1258" t="str">
        <f>VLOOKUP(C1258,List!$A$2:$C$2089,3,)</f>
        <v>Ickenham</v>
      </c>
      <c r="M1258" t="str">
        <f>VLOOKUP(C1258,List!$A$2:$C$2089,2,)</f>
        <v>Metropolitan</v>
      </c>
      <c r="N1258" t="str">
        <f t="shared" si="166"/>
        <v>Ickenham|Metropolitan</v>
      </c>
      <c r="O1258">
        <f>VLOOKUP(N1258,Depth!$A$2:$F$427,3,)</f>
        <v>43</v>
      </c>
      <c r="P1258">
        <f>VLOOKUP(N1258,Depth!$A$2:$F$427,5,)</f>
        <v>138.1</v>
      </c>
      <c r="Q1258">
        <f>VLOOKUP(N1258,Depth!$A$2:$F$427,6,)</f>
        <v>4.9000000000000004</v>
      </c>
      <c r="R1258">
        <f>VLOOKUP(L1258,longitude_latitude!C:J,7,)</f>
        <v>-0.44046726600000002</v>
      </c>
      <c r="S1258">
        <f>VLOOKUP(L1258,longitude_latitude!C:J,8,)</f>
        <v>51.561469860000003</v>
      </c>
      <c r="T1258">
        <f t="shared" si="167"/>
        <v>-22.711139660175604</v>
      </c>
      <c r="U1258">
        <f>VLOOKUP(M1258,LINE!$A$2:$B$13,2,)</f>
        <v>8</v>
      </c>
      <c r="V1258">
        <f>VLOOKUP(L1258,Entry_exit!B:P,4,)</f>
        <v>1970</v>
      </c>
      <c r="W1258">
        <f>2020 - VLOOKUP(L1258, age!$A:$D,4,)</f>
        <v>115</v>
      </c>
      <c r="X1258">
        <f>VLOOKUP(H1258,'air-quality-london-time-of-day'!E:G,3,FALSE)</f>
        <v>18.8</v>
      </c>
      <c r="Y1258">
        <f>VLOOKUP(I1258,Weather!F:K,2,)</f>
        <v>7</v>
      </c>
      <c r="Z1258">
        <f>VLOOKUP(I1258,Weather!F:K,3,)</f>
        <v>0</v>
      </c>
      <c r="AA1258">
        <f>VLOOKUP(I1258,Weather!F:K,4,)</f>
        <v>0.7</v>
      </c>
      <c r="AB1258">
        <f>VLOOKUP(I1258,Weather!F:K,5,)</f>
        <v>1027</v>
      </c>
      <c r="AC1258">
        <f>VLOOKUP(I1258,Weather!F:K,6,)</f>
        <v>1</v>
      </c>
    </row>
    <row r="1259" spans="1:29" x14ac:dyDescent="0.25">
      <c r="A1259" t="s">
        <v>7</v>
      </c>
      <c r="B1259" t="s">
        <v>5</v>
      </c>
      <c r="C1259" s="1">
        <v>42103.357638888891</v>
      </c>
      <c r="D1259" s="3">
        <f t="shared" si="160"/>
        <v>2015</v>
      </c>
      <c r="E1259" s="3">
        <f t="shared" si="161"/>
        <v>4</v>
      </c>
      <c r="F1259" s="3">
        <f t="shared" si="162"/>
        <v>8</v>
      </c>
      <c r="G1259" s="3">
        <f t="shared" si="163"/>
        <v>9</v>
      </c>
      <c r="H1259" s="3" t="str">
        <f t="shared" si="164"/>
        <v>201548</v>
      </c>
      <c r="I1259" s="3" t="str">
        <f t="shared" si="165"/>
        <v>2015489</v>
      </c>
      <c r="J1259">
        <v>70</v>
      </c>
      <c r="K1259">
        <v>42</v>
      </c>
      <c r="L1259" t="str">
        <f>VLOOKUP(C1259,List!$A$2:$C$2089,3,)</f>
        <v>Ickenham</v>
      </c>
      <c r="M1259" t="str">
        <f>VLOOKUP(C1259,List!$A$2:$C$2089,2,)</f>
        <v>Metropolitan</v>
      </c>
      <c r="N1259" t="str">
        <f t="shared" si="166"/>
        <v>Ickenham|Metropolitan</v>
      </c>
      <c r="O1259">
        <f>VLOOKUP(N1259,Depth!$A$2:$F$427,3,)</f>
        <v>43</v>
      </c>
      <c r="P1259">
        <f>VLOOKUP(N1259,Depth!$A$2:$F$427,5,)</f>
        <v>138.1</v>
      </c>
      <c r="Q1259">
        <f>VLOOKUP(N1259,Depth!$A$2:$F$427,6,)</f>
        <v>4.9000000000000004</v>
      </c>
      <c r="R1259">
        <f>VLOOKUP(L1259,longitude_latitude!C:J,7,)</f>
        <v>-0.44046726600000002</v>
      </c>
      <c r="S1259">
        <f>VLOOKUP(L1259,longitude_latitude!C:J,8,)</f>
        <v>51.561469860000003</v>
      </c>
      <c r="T1259">
        <f t="shared" si="167"/>
        <v>-22.711139660175604</v>
      </c>
      <c r="U1259">
        <f>VLOOKUP(M1259,LINE!$A$2:$B$13,2,)</f>
        <v>8</v>
      </c>
      <c r="V1259">
        <f>VLOOKUP(L1259,Entry_exit!B:P,4,)</f>
        <v>1970</v>
      </c>
      <c r="W1259">
        <f>2020 - VLOOKUP(L1259, age!$A:$D,4,)</f>
        <v>115</v>
      </c>
      <c r="X1259">
        <f>VLOOKUP(H1259,'air-quality-london-time-of-day'!E:G,3,FALSE)</f>
        <v>18.8</v>
      </c>
      <c r="Y1259">
        <f>VLOOKUP(I1259,Weather!F:K,2,)</f>
        <v>7</v>
      </c>
      <c r="Z1259">
        <f>VLOOKUP(I1259,Weather!F:K,3,)</f>
        <v>0</v>
      </c>
      <c r="AA1259">
        <f>VLOOKUP(I1259,Weather!F:K,4,)</f>
        <v>0.7</v>
      </c>
      <c r="AB1259">
        <f>VLOOKUP(I1259,Weather!F:K,5,)</f>
        <v>1027</v>
      </c>
      <c r="AC1259">
        <f>VLOOKUP(I1259,Weather!F:K,6,)</f>
        <v>1</v>
      </c>
    </row>
    <row r="1260" spans="1:29" x14ac:dyDescent="0.25">
      <c r="A1260" t="s">
        <v>7</v>
      </c>
      <c r="B1260" t="s">
        <v>5</v>
      </c>
      <c r="C1260" s="1">
        <v>42103.35833333333</v>
      </c>
      <c r="D1260" s="3">
        <f t="shared" si="160"/>
        <v>2015</v>
      </c>
      <c r="E1260" s="3">
        <f t="shared" si="161"/>
        <v>4</v>
      </c>
      <c r="F1260" s="3">
        <f t="shared" si="162"/>
        <v>8</v>
      </c>
      <c r="G1260" s="3">
        <f t="shared" si="163"/>
        <v>9</v>
      </c>
      <c r="H1260" s="3" t="str">
        <f t="shared" si="164"/>
        <v>201548</v>
      </c>
      <c r="I1260" s="3" t="str">
        <f t="shared" si="165"/>
        <v>2015489</v>
      </c>
      <c r="J1260">
        <v>63</v>
      </c>
      <c r="K1260">
        <v>37.799999999999997</v>
      </c>
      <c r="L1260" t="str">
        <f>VLOOKUP(C1260,List!$A$2:$C$2089,3,)</f>
        <v>Hillingdon</v>
      </c>
      <c r="M1260" t="str">
        <f>VLOOKUP(C1260,List!$A$2:$C$2089,2,)</f>
        <v>Metropolitan</v>
      </c>
      <c r="N1260" t="str">
        <f t="shared" si="166"/>
        <v>Hillingdon|Metropolitan</v>
      </c>
      <c r="O1260">
        <f>VLOOKUP(N1260,Depth!$A$2:$F$427,3,)</f>
        <v>36</v>
      </c>
      <c r="P1260">
        <f>VLOOKUP(N1260,Depth!$A$2:$F$427,5,)</f>
        <v>136.69999999999999</v>
      </c>
      <c r="Q1260">
        <f>VLOOKUP(N1260,Depth!$A$2:$F$427,6,)</f>
        <v>-0.7</v>
      </c>
      <c r="R1260">
        <f>VLOOKUP(L1260,longitude_latitude!C:J,7,)</f>
        <v>-0.447812239</v>
      </c>
      <c r="S1260">
        <f>VLOOKUP(L1260,longitude_latitude!C:J,8,)</f>
        <v>51.553449389999997</v>
      </c>
      <c r="T1260">
        <f t="shared" si="167"/>
        <v>-23.086265599509083</v>
      </c>
      <c r="U1260">
        <f>VLOOKUP(M1260,LINE!$A$2:$B$13,2,)</f>
        <v>8</v>
      </c>
      <c r="V1260">
        <f>VLOOKUP(L1260,Entry_exit!B:P,4,)</f>
        <v>3039</v>
      </c>
      <c r="W1260">
        <f>2020 - VLOOKUP(L1260, age!$A:$D,4,)</f>
        <v>97</v>
      </c>
      <c r="X1260">
        <f>VLOOKUP(H1260,'air-quality-london-time-of-day'!E:G,3,FALSE)</f>
        <v>18.8</v>
      </c>
      <c r="Y1260">
        <f>VLOOKUP(I1260,Weather!F:K,2,)</f>
        <v>7</v>
      </c>
      <c r="Z1260">
        <f>VLOOKUP(I1260,Weather!F:K,3,)</f>
        <v>0</v>
      </c>
      <c r="AA1260">
        <f>VLOOKUP(I1260,Weather!F:K,4,)</f>
        <v>0.7</v>
      </c>
      <c r="AB1260">
        <f>VLOOKUP(I1260,Weather!F:K,5,)</f>
        <v>1027</v>
      </c>
      <c r="AC1260">
        <f>VLOOKUP(I1260,Weather!F:K,6,)</f>
        <v>1</v>
      </c>
    </row>
    <row r="1261" spans="1:29" x14ac:dyDescent="0.25">
      <c r="A1261" t="s">
        <v>7</v>
      </c>
      <c r="B1261" t="s">
        <v>5</v>
      </c>
      <c r="C1261" s="1">
        <v>42103.359027777777</v>
      </c>
      <c r="D1261" s="3">
        <f t="shared" ref="D1261:D1324" si="168">YEAR(C1261)</f>
        <v>2015</v>
      </c>
      <c r="E1261" s="3">
        <f t="shared" si="161"/>
        <v>4</v>
      </c>
      <c r="F1261" s="3">
        <f t="shared" si="162"/>
        <v>8</v>
      </c>
      <c r="G1261" s="3">
        <f t="shared" si="163"/>
        <v>9</v>
      </c>
      <c r="H1261" s="3" t="str">
        <f t="shared" si="164"/>
        <v>201548</v>
      </c>
      <c r="I1261" s="3" t="str">
        <f t="shared" si="165"/>
        <v>2015489</v>
      </c>
      <c r="J1261">
        <v>71</v>
      </c>
      <c r="K1261">
        <v>42.6</v>
      </c>
      <c r="L1261" t="str">
        <f>VLOOKUP(C1261,List!$A$2:$C$2089,3,)</f>
        <v>Hillingdon</v>
      </c>
      <c r="M1261" t="str">
        <f>VLOOKUP(C1261,List!$A$2:$C$2089,2,)</f>
        <v>Metropolitan</v>
      </c>
      <c r="N1261" t="str">
        <f t="shared" ref="N1261:N1324" si="169">L1261&amp;"|"&amp;M1261</f>
        <v>Hillingdon|Metropolitan</v>
      </c>
      <c r="O1261">
        <f>VLOOKUP(N1261,Depth!$A$2:$F$427,3,)</f>
        <v>36</v>
      </c>
      <c r="P1261">
        <f>VLOOKUP(N1261,Depth!$A$2:$F$427,5,)</f>
        <v>136.69999999999999</v>
      </c>
      <c r="Q1261">
        <f>VLOOKUP(N1261,Depth!$A$2:$F$427,6,)</f>
        <v>-0.7</v>
      </c>
      <c r="R1261">
        <f>VLOOKUP(L1261,longitude_latitude!C:J,7,)</f>
        <v>-0.447812239</v>
      </c>
      <c r="S1261">
        <f>VLOOKUP(L1261,longitude_latitude!C:J,8,)</f>
        <v>51.553449389999997</v>
      </c>
      <c r="T1261">
        <f t="shared" ref="T1261:T1324" si="170">R1261*S1261</f>
        <v>-23.086265599509083</v>
      </c>
      <c r="U1261">
        <f>VLOOKUP(M1261,LINE!$A$2:$B$13,2,)</f>
        <v>8</v>
      </c>
      <c r="V1261">
        <f>VLOOKUP(L1261,Entry_exit!B:P,4,)</f>
        <v>3039</v>
      </c>
      <c r="W1261">
        <f>2020 - VLOOKUP(L1261, age!$A:$D,4,)</f>
        <v>97</v>
      </c>
      <c r="X1261">
        <f>VLOOKUP(H1261,'air-quality-london-time-of-day'!E:G,3,FALSE)</f>
        <v>18.8</v>
      </c>
      <c r="Y1261">
        <f>VLOOKUP(I1261,Weather!F:K,2,)</f>
        <v>7</v>
      </c>
      <c r="Z1261">
        <f>VLOOKUP(I1261,Weather!F:K,3,)</f>
        <v>0</v>
      </c>
      <c r="AA1261">
        <f>VLOOKUP(I1261,Weather!F:K,4,)</f>
        <v>0.7</v>
      </c>
      <c r="AB1261">
        <f>VLOOKUP(I1261,Weather!F:K,5,)</f>
        <v>1027</v>
      </c>
      <c r="AC1261">
        <f>VLOOKUP(I1261,Weather!F:K,6,)</f>
        <v>1</v>
      </c>
    </row>
    <row r="1262" spans="1:29" x14ac:dyDescent="0.25">
      <c r="A1262" t="s">
        <v>7</v>
      </c>
      <c r="B1262" t="s">
        <v>5</v>
      </c>
      <c r="C1262" s="1">
        <v>42103.359722222223</v>
      </c>
      <c r="D1262" s="3">
        <f t="shared" si="168"/>
        <v>2015</v>
      </c>
      <c r="E1262" s="3">
        <f t="shared" si="161"/>
        <v>4</v>
      </c>
      <c r="F1262" s="3">
        <f t="shared" si="162"/>
        <v>8</v>
      </c>
      <c r="G1262" s="3">
        <f t="shared" si="163"/>
        <v>9</v>
      </c>
      <c r="H1262" s="3" t="str">
        <f t="shared" si="164"/>
        <v>201548</v>
      </c>
      <c r="I1262" s="3" t="str">
        <f t="shared" si="165"/>
        <v>2015489</v>
      </c>
      <c r="J1262">
        <v>62</v>
      </c>
      <c r="K1262">
        <v>37.200000000000003</v>
      </c>
      <c r="L1262" t="str">
        <f>VLOOKUP(C1262,List!$A$2:$C$2089,3,)</f>
        <v>Hillingdon</v>
      </c>
      <c r="M1262" t="str">
        <f>VLOOKUP(C1262,List!$A$2:$C$2089,2,)</f>
        <v>Metropolitan</v>
      </c>
      <c r="N1262" t="str">
        <f t="shared" si="169"/>
        <v>Hillingdon|Metropolitan</v>
      </c>
      <c r="O1262">
        <f>VLOOKUP(N1262,Depth!$A$2:$F$427,3,)</f>
        <v>36</v>
      </c>
      <c r="P1262">
        <f>VLOOKUP(N1262,Depth!$A$2:$F$427,5,)</f>
        <v>136.69999999999999</v>
      </c>
      <c r="Q1262">
        <f>VLOOKUP(N1262,Depth!$A$2:$F$427,6,)</f>
        <v>-0.7</v>
      </c>
      <c r="R1262">
        <f>VLOOKUP(L1262,longitude_latitude!C:J,7,)</f>
        <v>-0.447812239</v>
      </c>
      <c r="S1262">
        <f>VLOOKUP(L1262,longitude_latitude!C:J,8,)</f>
        <v>51.553449389999997</v>
      </c>
      <c r="T1262">
        <f t="shared" si="170"/>
        <v>-23.086265599509083</v>
      </c>
      <c r="U1262">
        <f>VLOOKUP(M1262,LINE!$A$2:$B$13,2,)</f>
        <v>8</v>
      </c>
      <c r="V1262">
        <f>VLOOKUP(L1262,Entry_exit!B:P,4,)</f>
        <v>3039</v>
      </c>
      <c r="W1262">
        <f>2020 - VLOOKUP(L1262, age!$A:$D,4,)</f>
        <v>97</v>
      </c>
      <c r="X1262">
        <f>VLOOKUP(H1262,'air-quality-london-time-of-day'!E:G,3,FALSE)</f>
        <v>18.8</v>
      </c>
      <c r="Y1262">
        <f>VLOOKUP(I1262,Weather!F:K,2,)</f>
        <v>7</v>
      </c>
      <c r="Z1262">
        <f>VLOOKUP(I1262,Weather!F:K,3,)</f>
        <v>0</v>
      </c>
      <c r="AA1262">
        <f>VLOOKUP(I1262,Weather!F:K,4,)</f>
        <v>0.7</v>
      </c>
      <c r="AB1262">
        <f>VLOOKUP(I1262,Weather!F:K,5,)</f>
        <v>1027</v>
      </c>
      <c r="AC1262">
        <f>VLOOKUP(I1262,Weather!F:K,6,)</f>
        <v>1</v>
      </c>
    </row>
    <row r="1263" spans="1:29" x14ac:dyDescent="0.25">
      <c r="A1263" t="s">
        <v>7</v>
      </c>
      <c r="B1263" t="s">
        <v>5</v>
      </c>
      <c r="C1263" s="1">
        <v>42103.36041666667</v>
      </c>
      <c r="D1263" s="3">
        <f t="shared" si="168"/>
        <v>2015</v>
      </c>
      <c r="E1263" s="3">
        <f t="shared" si="161"/>
        <v>4</v>
      </c>
      <c r="F1263" s="3">
        <f t="shared" si="162"/>
        <v>8</v>
      </c>
      <c r="G1263" s="3">
        <f t="shared" si="163"/>
        <v>9</v>
      </c>
      <c r="H1263" s="3" t="str">
        <f t="shared" si="164"/>
        <v>201548</v>
      </c>
      <c r="I1263" s="3" t="str">
        <f t="shared" si="165"/>
        <v>2015489</v>
      </c>
      <c r="J1263">
        <v>68</v>
      </c>
      <c r="K1263">
        <v>40.799999999999997</v>
      </c>
      <c r="L1263" t="str">
        <f>VLOOKUP(C1263,List!$A$2:$C$2089,3,)</f>
        <v>Hillingdon</v>
      </c>
      <c r="M1263" t="str">
        <f>VLOOKUP(C1263,List!$A$2:$C$2089,2,)</f>
        <v>Metropolitan</v>
      </c>
      <c r="N1263" t="str">
        <f t="shared" si="169"/>
        <v>Hillingdon|Metropolitan</v>
      </c>
      <c r="O1263">
        <f>VLOOKUP(N1263,Depth!$A$2:$F$427,3,)</f>
        <v>36</v>
      </c>
      <c r="P1263">
        <f>VLOOKUP(N1263,Depth!$A$2:$F$427,5,)</f>
        <v>136.69999999999999</v>
      </c>
      <c r="Q1263">
        <f>VLOOKUP(N1263,Depth!$A$2:$F$427,6,)</f>
        <v>-0.7</v>
      </c>
      <c r="R1263">
        <f>VLOOKUP(L1263,longitude_latitude!C:J,7,)</f>
        <v>-0.447812239</v>
      </c>
      <c r="S1263">
        <f>VLOOKUP(L1263,longitude_latitude!C:J,8,)</f>
        <v>51.553449389999997</v>
      </c>
      <c r="T1263">
        <f t="shared" si="170"/>
        <v>-23.086265599509083</v>
      </c>
      <c r="U1263">
        <f>VLOOKUP(M1263,LINE!$A$2:$B$13,2,)</f>
        <v>8</v>
      </c>
      <c r="V1263">
        <f>VLOOKUP(L1263,Entry_exit!B:P,4,)</f>
        <v>3039</v>
      </c>
      <c r="W1263">
        <f>2020 - VLOOKUP(L1263, age!$A:$D,4,)</f>
        <v>97</v>
      </c>
      <c r="X1263">
        <f>VLOOKUP(H1263,'air-quality-london-time-of-day'!E:G,3,FALSE)</f>
        <v>18.8</v>
      </c>
      <c r="Y1263">
        <f>VLOOKUP(I1263,Weather!F:K,2,)</f>
        <v>7</v>
      </c>
      <c r="Z1263">
        <f>VLOOKUP(I1263,Weather!F:K,3,)</f>
        <v>0</v>
      </c>
      <c r="AA1263">
        <f>VLOOKUP(I1263,Weather!F:K,4,)</f>
        <v>0.7</v>
      </c>
      <c r="AB1263">
        <f>VLOOKUP(I1263,Weather!F:K,5,)</f>
        <v>1027</v>
      </c>
      <c r="AC1263">
        <f>VLOOKUP(I1263,Weather!F:K,6,)</f>
        <v>1</v>
      </c>
    </row>
    <row r="1264" spans="1:29" x14ac:dyDescent="0.25">
      <c r="A1264" t="s">
        <v>7</v>
      </c>
      <c r="B1264" t="s">
        <v>5</v>
      </c>
      <c r="C1264" s="1">
        <v>42103.361111111109</v>
      </c>
      <c r="D1264" s="3">
        <f t="shared" si="168"/>
        <v>2015</v>
      </c>
      <c r="E1264" s="3">
        <f t="shared" si="161"/>
        <v>4</v>
      </c>
      <c r="F1264" s="3">
        <f t="shared" si="162"/>
        <v>8</v>
      </c>
      <c r="G1264" s="3">
        <f t="shared" si="163"/>
        <v>9</v>
      </c>
      <c r="H1264" s="3" t="str">
        <f t="shared" si="164"/>
        <v>201548</v>
      </c>
      <c r="I1264" s="3" t="str">
        <f t="shared" si="165"/>
        <v>2015489</v>
      </c>
      <c r="J1264">
        <v>64</v>
      </c>
      <c r="K1264">
        <v>38.4</v>
      </c>
      <c r="L1264" t="str">
        <f>VLOOKUP(C1264,List!$A$2:$C$2089,3,)</f>
        <v>Hillingdon</v>
      </c>
      <c r="M1264" t="str">
        <f>VLOOKUP(C1264,List!$A$2:$C$2089,2,)</f>
        <v>Metropolitan</v>
      </c>
      <c r="N1264" t="str">
        <f t="shared" si="169"/>
        <v>Hillingdon|Metropolitan</v>
      </c>
      <c r="O1264">
        <f>VLOOKUP(N1264,Depth!$A$2:$F$427,3,)</f>
        <v>36</v>
      </c>
      <c r="P1264">
        <f>VLOOKUP(N1264,Depth!$A$2:$F$427,5,)</f>
        <v>136.69999999999999</v>
      </c>
      <c r="Q1264">
        <f>VLOOKUP(N1264,Depth!$A$2:$F$427,6,)</f>
        <v>-0.7</v>
      </c>
      <c r="R1264">
        <f>VLOOKUP(L1264,longitude_latitude!C:J,7,)</f>
        <v>-0.447812239</v>
      </c>
      <c r="S1264">
        <f>VLOOKUP(L1264,longitude_latitude!C:J,8,)</f>
        <v>51.553449389999997</v>
      </c>
      <c r="T1264">
        <f t="shared" si="170"/>
        <v>-23.086265599509083</v>
      </c>
      <c r="U1264">
        <f>VLOOKUP(M1264,LINE!$A$2:$B$13,2,)</f>
        <v>8</v>
      </c>
      <c r="V1264">
        <f>VLOOKUP(L1264,Entry_exit!B:P,4,)</f>
        <v>3039</v>
      </c>
      <c r="W1264">
        <f>2020 - VLOOKUP(L1264, age!$A:$D,4,)</f>
        <v>97</v>
      </c>
      <c r="X1264">
        <f>VLOOKUP(H1264,'air-quality-london-time-of-day'!E:G,3,FALSE)</f>
        <v>18.8</v>
      </c>
      <c r="Y1264">
        <f>VLOOKUP(I1264,Weather!F:K,2,)</f>
        <v>7</v>
      </c>
      <c r="Z1264">
        <f>VLOOKUP(I1264,Weather!F:K,3,)</f>
        <v>0</v>
      </c>
      <c r="AA1264">
        <f>VLOOKUP(I1264,Weather!F:K,4,)</f>
        <v>0.7</v>
      </c>
      <c r="AB1264">
        <f>VLOOKUP(I1264,Weather!F:K,5,)</f>
        <v>1027</v>
      </c>
      <c r="AC1264">
        <f>VLOOKUP(I1264,Weather!F:K,6,)</f>
        <v>1</v>
      </c>
    </row>
    <row r="1265" spans="1:29" x14ac:dyDescent="0.25">
      <c r="A1265" t="s">
        <v>7</v>
      </c>
      <c r="B1265" t="s">
        <v>5</v>
      </c>
      <c r="C1265" s="1">
        <v>42103.361805555556</v>
      </c>
      <c r="D1265" s="3">
        <f t="shared" si="168"/>
        <v>2015</v>
      </c>
      <c r="E1265" s="3">
        <f t="shared" si="161"/>
        <v>4</v>
      </c>
      <c r="F1265" s="3">
        <f t="shared" si="162"/>
        <v>8</v>
      </c>
      <c r="G1265" s="3">
        <f t="shared" si="163"/>
        <v>9</v>
      </c>
      <c r="H1265" s="3" t="str">
        <f t="shared" si="164"/>
        <v>201548</v>
      </c>
      <c r="I1265" s="3" t="str">
        <f t="shared" si="165"/>
        <v>2015489</v>
      </c>
      <c r="J1265">
        <v>64</v>
      </c>
      <c r="K1265">
        <v>38.4</v>
      </c>
      <c r="L1265" t="str">
        <f>VLOOKUP(C1265,List!$A$2:$C$2089,3,)</f>
        <v>Hillingdon</v>
      </c>
      <c r="M1265" t="str">
        <f>VLOOKUP(C1265,List!$A$2:$C$2089,2,)</f>
        <v>Metropolitan</v>
      </c>
      <c r="N1265" t="str">
        <f t="shared" si="169"/>
        <v>Hillingdon|Metropolitan</v>
      </c>
      <c r="O1265">
        <f>VLOOKUP(N1265,Depth!$A$2:$F$427,3,)</f>
        <v>36</v>
      </c>
      <c r="P1265">
        <f>VLOOKUP(N1265,Depth!$A$2:$F$427,5,)</f>
        <v>136.69999999999999</v>
      </c>
      <c r="Q1265">
        <f>VLOOKUP(N1265,Depth!$A$2:$F$427,6,)</f>
        <v>-0.7</v>
      </c>
      <c r="R1265">
        <f>VLOOKUP(L1265,longitude_latitude!C:J,7,)</f>
        <v>-0.447812239</v>
      </c>
      <c r="S1265">
        <f>VLOOKUP(L1265,longitude_latitude!C:J,8,)</f>
        <v>51.553449389999997</v>
      </c>
      <c r="T1265">
        <f t="shared" si="170"/>
        <v>-23.086265599509083</v>
      </c>
      <c r="U1265">
        <f>VLOOKUP(M1265,LINE!$A$2:$B$13,2,)</f>
        <v>8</v>
      </c>
      <c r="V1265">
        <f>VLOOKUP(L1265,Entry_exit!B:P,4,)</f>
        <v>3039</v>
      </c>
      <c r="W1265">
        <f>2020 - VLOOKUP(L1265, age!$A:$D,4,)</f>
        <v>97</v>
      </c>
      <c r="X1265">
        <f>VLOOKUP(H1265,'air-quality-london-time-of-day'!E:G,3,FALSE)</f>
        <v>18.8</v>
      </c>
      <c r="Y1265">
        <f>VLOOKUP(I1265,Weather!F:K,2,)</f>
        <v>7</v>
      </c>
      <c r="Z1265">
        <f>VLOOKUP(I1265,Weather!F:K,3,)</f>
        <v>0</v>
      </c>
      <c r="AA1265">
        <f>VLOOKUP(I1265,Weather!F:K,4,)</f>
        <v>0.7</v>
      </c>
      <c r="AB1265">
        <f>VLOOKUP(I1265,Weather!F:K,5,)</f>
        <v>1027</v>
      </c>
      <c r="AC1265">
        <f>VLOOKUP(I1265,Weather!F:K,6,)</f>
        <v>1</v>
      </c>
    </row>
    <row r="1266" spans="1:29" x14ac:dyDescent="0.25">
      <c r="A1266" t="s">
        <v>7</v>
      </c>
      <c r="B1266" t="s">
        <v>5</v>
      </c>
      <c r="C1266" s="1">
        <v>42103.362500000003</v>
      </c>
      <c r="D1266" s="3">
        <f t="shared" si="168"/>
        <v>2015</v>
      </c>
      <c r="E1266" s="3">
        <f t="shared" si="161"/>
        <v>4</v>
      </c>
      <c r="F1266" s="3">
        <f t="shared" si="162"/>
        <v>8</v>
      </c>
      <c r="G1266" s="3">
        <f t="shared" si="163"/>
        <v>9</v>
      </c>
      <c r="H1266" s="3" t="str">
        <f t="shared" si="164"/>
        <v>201548</v>
      </c>
      <c r="I1266" s="3" t="str">
        <f t="shared" si="165"/>
        <v>2015489</v>
      </c>
      <c r="J1266">
        <v>59</v>
      </c>
      <c r="K1266">
        <v>35.4</v>
      </c>
      <c r="L1266" t="str">
        <f>VLOOKUP(C1266,List!$A$2:$C$2089,3,)</f>
        <v>Uxbridge</v>
      </c>
      <c r="M1266" t="str">
        <f>VLOOKUP(C1266,List!$A$2:$C$2089,2,)</f>
        <v>Metropolitan</v>
      </c>
      <c r="N1266" t="str">
        <f t="shared" si="169"/>
        <v>Uxbridge|Metropolitan</v>
      </c>
      <c r="O1266">
        <f>VLOOKUP(N1266,Depth!$A$2:$F$427,3,)</f>
        <v>40</v>
      </c>
      <c r="P1266">
        <f>VLOOKUP(N1266,Depth!$A$2:$F$427,5,)</f>
        <v>140.1</v>
      </c>
      <c r="Q1266">
        <f>VLOOKUP(N1266,Depth!$A$2:$F$427,6,)</f>
        <v>-0.1</v>
      </c>
      <c r="R1266">
        <f>VLOOKUP(L1266,longitude_latitude!C:J,7,)</f>
        <v>-0.47606660000000001</v>
      </c>
      <c r="S1266">
        <f>VLOOKUP(L1266,longitude_latitude!C:J,8,)</f>
        <v>51.545961869999999</v>
      </c>
      <c r="T1266">
        <f t="shared" si="170"/>
        <v>-24.539310811180542</v>
      </c>
      <c r="U1266">
        <f>VLOOKUP(M1266,LINE!$A$2:$B$13,2,)</f>
        <v>8</v>
      </c>
      <c r="V1266">
        <f>VLOOKUP(L1266,Entry_exit!B:P,4,)</f>
        <v>13705</v>
      </c>
      <c r="W1266">
        <f>2020 - VLOOKUP(L1266, age!$A:$D,4,)</f>
        <v>116</v>
      </c>
      <c r="X1266">
        <f>VLOOKUP(H1266,'air-quality-london-time-of-day'!E:G,3,FALSE)</f>
        <v>18.8</v>
      </c>
      <c r="Y1266">
        <f>VLOOKUP(I1266,Weather!F:K,2,)</f>
        <v>7</v>
      </c>
      <c r="Z1266">
        <f>VLOOKUP(I1266,Weather!F:K,3,)</f>
        <v>0</v>
      </c>
      <c r="AA1266">
        <f>VLOOKUP(I1266,Weather!F:K,4,)</f>
        <v>0.7</v>
      </c>
      <c r="AB1266">
        <f>VLOOKUP(I1266,Weather!F:K,5,)</f>
        <v>1027</v>
      </c>
      <c r="AC1266">
        <f>VLOOKUP(I1266,Weather!F:K,6,)</f>
        <v>1</v>
      </c>
    </row>
    <row r="1267" spans="1:29" x14ac:dyDescent="0.25">
      <c r="A1267" t="s">
        <v>7</v>
      </c>
      <c r="B1267" t="s">
        <v>5</v>
      </c>
      <c r="C1267" s="1">
        <v>42103.363194444442</v>
      </c>
      <c r="D1267" s="3">
        <f t="shared" si="168"/>
        <v>2015</v>
      </c>
      <c r="E1267" s="3">
        <f t="shared" si="161"/>
        <v>4</v>
      </c>
      <c r="F1267" s="3">
        <f t="shared" si="162"/>
        <v>8</v>
      </c>
      <c r="G1267" s="3">
        <f t="shared" si="163"/>
        <v>9</v>
      </c>
      <c r="H1267" s="3" t="str">
        <f t="shared" si="164"/>
        <v>201548</v>
      </c>
      <c r="I1267" s="3" t="str">
        <f t="shared" si="165"/>
        <v>2015489</v>
      </c>
      <c r="J1267">
        <v>63</v>
      </c>
      <c r="K1267">
        <v>37.799999999999997</v>
      </c>
      <c r="L1267" t="str">
        <f>VLOOKUP(C1267,List!$A$2:$C$2089,3,)</f>
        <v>Uxbridge</v>
      </c>
      <c r="M1267" t="str">
        <f>VLOOKUP(C1267,List!$A$2:$C$2089,2,)</f>
        <v>Metropolitan</v>
      </c>
      <c r="N1267" t="str">
        <f t="shared" si="169"/>
        <v>Uxbridge|Metropolitan</v>
      </c>
      <c r="O1267">
        <f>VLOOKUP(N1267,Depth!$A$2:$F$427,3,)</f>
        <v>40</v>
      </c>
      <c r="P1267">
        <f>VLOOKUP(N1267,Depth!$A$2:$F$427,5,)</f>
        <v>140.1</v>
      </c>
      <c r="Q1267">
        <f>VLOOKUP(N1267,Depth!$A$2:$F$427,6,)</f>
        <v>-0.1</v>
      </c>
      <c r="R1267">
        <f>VLOOKUP(L1267,longitude_latitude!C:J,7,)</f>
        <v>-0.47606660000000001</v>
      </c>
      <c r="S1267">
        <f>VLOOKUP(L1267,longitude_latitude!C:J,8,)</f>
        <v>51.545961869999999</v>
      </c>
      <c r="T1267">
        <f t="shared" si="170"/>
        <v>-24.539310811180542</v>
      </c>
      <c r="U1267">
        <f>VLOOKUP(M1267,LINE!$A$2:$B$13,2,)</f>
        <v>8</v>
      </c>
      <c r="V1267">
        <f>VLOOKUP(L1267,Entry_exit!B:P,4,)</f>
        <v>13705</v>
      </c>
      <c r="W1267">
        <f>2020 - VLOOKUP(L1267, age!$A:$D,4,)</f>
        <v>116</v>
      </c>
      <c r="X1267">
        <f>VLOOKUP(H1267,'air-quality-london-time-of-day'!E:G,3,FALSE)</f>
        <v>18.8</v>
      </c>
      <c r="Y1267">
        <f>VLOOKUP(I1267,Weather!F:K,2,)</f>
        <v>7</v>
      </c>
      <c r="Z1267">
        <f>VLOOKUP(I1267,Weather!F:K,3,)</f>
        <v>0</v>
      </c>
      <c r="AA1267">
        <f>VLOOKUP(I1267,Weather!F:K,4,)</f>
        <v>0.7</v>
      </c>
      <c r="AB1267">
        <f>VLOOKUP(I1267,Weather!F:K,5,)</f>
        <v>1027</v>
      </c>
      <c r="AC1267">
        <f>VLOOKUP(I1267,Weather!F:K,6,)</f>
        <v>1</v>
      </c>
    </row>
    <row r="1268" spans="1:29" x14ac:dyDescent="0.25">
      <c r="A1268" t="s">
        <v>7</v>
      </c>
      <c r="B1268" t="s">
        <v>5</v>
      </c>
      <c r="C1268" s="1">
        <v>42103.363888888889</v>
      </c>
      <c r="D1268" s="3">
        <f t="shared" si="168"/>
        <v>2015</v>
      </c>
      <c r="E1268" s="3">
        <f t="shared" ref="E1268:E1331" si="171">MONTH(C1268)</f>
        <v>4</v>
      </c>
      <c r="F1268" s="3">
        <f t="shared" ref="F1268:F1331" si="172">HOUR(C1268)</f>
        <v>8</v>
      </c>
      <c r="G1268" s="3">
        <f t="shared" ref="G1268:G1331" si="173">DAY(C1268)</f>
        <v>9</v>
      </c>
      <c r="H1268" s="3" t="str">
        <f t="shared" ref="H1268:H1331" si="174">D1268&amp;E1268&amp;F1268</f>
        <v>201548</v>
      </c>
      <c r="I1268" s="3" t="str">
        <f t="shared" ref="I1268:I1331" si="175">D1268&amp;E1268&amp;F1268&amp;G1268</f>
        <v>2015489</v>
      </c>
      <c r="J1268">
        <v>79</v>
      </c>
      <c r="K1268">
        <v>47.4</v>
      </c>
      <c r="L1268" t="str">
        <f>VLOOKUP(C1268,List!$A$2:$C$2089,3,)</f>
        <v>Uxbridge</v>
      </c>
      <c r="M1268" t="str">
        <f>VLOOKUP(C1268,List!$A$2:$C$2089,2,)</f>
        <v>Metropolitan</v>
      </c>
      <c r="N1268" t="str">
        <f t="shared" si="169"/>
        <v>Uxbridge|Metropolitan</v>
      </c>
      <c r="O1268">
        <f>VLOOKUP(N1268,Depth!$A$2:$F$427,3,)</f>
        <v>40</v>
      </c>
      <c r="P1268">
        <f>VLOOKUP(N1268,Depth!$A$2:$F$427,5,)</f>
        <v>140.1</v>
      </c>
      <c r="Q1268">
        <f>VLOOKUP(N1268,Depth!$A$2:$F$427,6,)</f>
        <v>-0.1</v>
      </c>
      <c r="R1268">
        <f>VLOOKUP(L1268,longitude_latitude!C:J,7,)</f>
        <v>-0.47606660000000001</v>
      </c>
      <c r="S1268">
        <f>VLOOKUP(L1268,longitude_latitude!C:J,8,)</f>
        <v>51.545961869999999</v>
      </c>
      <c r="T1268">
        <f t="shared" si="170"/>
        <v>-24.539310811180542</v>
      </c>
      <c r="U1268">
        <f>VLOOKUP(M1268,LINE!$A$2:$B$13,2,)</f>
        <v>8</v>
      </c>
      <c r="V1268">
        <f>VLOOKUP(L1268,Entry_exit!B:P,4,)</f>
        <v>13705</v>
      </c>
      <c r="W1268">
        <f>2020 - VLOOKUP(L1268, age!$A:$D,4,)</f>
        <v>116</v>
      </c>
      <c r="X1268">
        <f>VLOOKUP(H1268,'air-quality-london-time-of-day'!E:G,3,FALSE)</f>
        <v>18.8</v>
      </c>
      <c r="Y1268">
        <f>VLOOKUP(I1268,Weather!F:K,2,)</f>
        <v>7</v>
      </c>
      <c r="Z1268">
        <f>VLOOKUP(I1268,Weather!F:K,3,)</f>
        <v>0</v>
      </c>
      <c r="AA1268">
        <f>VLOOKUP(I1268,Weather!F:K,4,)</f>
        <v>0.7</v>
      </c>
      <c r="AB1268">
        <f>VLOOKUP(I1268,Weather!F:K,5,)</f>
        <v>1027</v>
      </c>
      <c r="AC1268">
        <f>VLOOKUP(I1268,Weather!F:K,6,)</f>
        <v>1</v>
      </c>
    </row>
    <row r="1269" spans="1:29" x14ac:dyDescent="0.25">
      <c r="A1269" t="s">
        <v>7</v>
      </c>
      <c r="B1269" t="s">
        <v>5</v>
      </c>
      <c r="C1269" s="1">
        <v>42103.364583333336</v>
      </c>
      <c r="D1269" s="3">
        <f t="shared" si="168"/>
        <v>2015</v>
      </c>
      <c r="E1269" s="3">
        <f t="shared" si="171"/>
        <v>4</v>
      </c>
      <c r="F1269" s="3">
        <f t="shared" si="172"/>
        <v>8</v>
      </c>
      <c r="G1269" s="3">
        <f t="shared" si="173"/>
        <v>9</v>
      </c>
      <c r="H1269" s="3" t="str">
        <f t="shared" si="174"/>
        <v>201548</v>
      </c>
      <c r="I1269" s="3" t="str">
        <f t="shared" si="175"/>
        <v>2015489</v>
      </c>
      <c r="J1269">
        <v>83</v>
      </c>
      <c r="K1269">
        <v>49.8</v>
      </c>
      <c r="L1269" t="str">
        <f>VLOOKUP(C1269,List!$A$2:$C$2089,3,)</f>
        <v>Uxbridge</v>
      </c>
      <c r="M1269" t="str">
        <f>VLOOKUP(C1269,List!$A$2:$C$2089,2,)</f>
        <v>Metropolitan</v>
      </c>
      <c r="N1269" t="str">
        <f t="shared" si="169"/>
        <v>Uxbridge|Metropolitan</v>
      </c>
      <c r="O1269">
        <f>VLOOKUP(N1269,Depth!$A$2:$F$427,3,)</f>
        <v>40</v>
      </c>
      <c r="P1269">
        <f>VLOOKUP(N1269,Depth!$A$2:$F$427,5,)</f>
        <v>140.1</v>
      </c>
      <c r="Q1269">
        <f>VLOOKUP(N1269,Depth!$A$2:$F$427,6,)</f>
        <v>-0.1</v>
      </c>
      <c r="R1269">
        <f>VLOOKUP(L1269,longitude_latitude!C:J,7,)</f>
        <v>-0.47606660000000001</v>
      </c>
      <c r="S1269">
        <f>VLOOKUP(L1269,longitude_latitude!C:J,8,)</f>
        <v>51.545961869999999</v>
      </c>
      <c r="T1269">
        <f t="shared" si="170"/>
        <v>-24.539310811180542</v>
      </c>
      <c r="U1269">
        <f>VLOOKUP(M1269,LINE!$A$2:$B$13,2,)</f>
        <v>8</v>
      </c>
      <c r="V1269">
        <f>VLOOKUP(L1269,Entry_exit!B:P,4,)</f>
        <v>13705</v>
      </c>
      <c r="W1269">
        <f>2020 - VLOOKUP(L1269, age!$A:$D,4,)</f>
        <v>116</v>
      </c>
      <c r="X1269">
        <f>VLOOKUP(H1269,'air-quality-london-time-of-day'!E:G,3,FALSE)</f>
        <v>18.8</v>
      </c>
      <c r="Y1269">
        <f>VLOOKUP(I1269,Weather!F:K,2,)</f>
        <v>7</v>
      </c>
      <c r="Z1269">
        <f>VLOOKUP(I1269,Weather!F:K,3,)</f>
        <v>0</v>
      </c>
      <c r="AA1269">
        <f>VLOOKUP(I1269,Weather!F:K,4,)</f>
        <v>0.7</v>
      </c>
      <c r="AB1269">
        <f>VLOOKUP(I1269,Weather!F:K,5,)</f>
        <v>1027</v>
      </c>
      <c r="AC1269">
        <f>VLOOKUP(I1269,Weather!F:K,6,)</f>
        <v>1</v>
      </c>
    </row>
    <row r="1270" spans="1:29" x14ac:dyDescent="0.25">
      <c r="A1270" t="s">
        <v>7</v>
      </c>
      <c r="B1270" t="s">
        <v>5</v>
      </c>
      <c r="C1270" s="1">
        <v>42103.365277777775</v>
      </c>
      <c r="D1270" s="3">
        <f t="shared" si="168"/>
        <v>2015</v>
      </c>
      <c r="E1270" s="3">
        <f t="shared" si="171"/>
        <v>4</v>
      </c>
      <c r="F1270" s="3">
        <f t="shared" si="172"/>
        <v>8</v>
      </c>
      <c r="G1270" s="3">
        <f t="shared" si="173"/>
        <v>9</v>
      </c>
      <c r="H1270" s="3" t="str">
        <f t="shared" si="174"/>
        <v>201548</v>
      </c>
      <c r="I1270" s="3" t="str">
        <f t="shared" si="175"/>
        <v>2015489</v>
      </c>
      <c r="J1270">
        <v>78</v>
      </c>
      <c r="K1270">
        <v>46.8</v>
      </c>
      <c r="L1270" t="str">
        <f>VLOOKUP(C1270,List!$A$2:$C$2089,3,)</f>
        <v>Uxbridge</v>
      </c>
      <c r="M1270" t="str">
        <f>VLOOKUP(C1270,List!$A$2:$C$2089,2,)</f>
        <v>Metropolitan</v>
      </c>
      <c r="N1270" t="str">
        <f t="shared" si="169"/>
        <v>Uxbridge|Metropolitan</v>
      </c>
      <c r="O1270">
        <f>VLOOKUP(N1270,Depth!$A$2:$F$427,3,)</f>
        <v>40</v>
      </c>
      <c r="P1270">
        <f>VLOOKUP(N1270,Depth!$A$2:$F$427,5,)</f>
        <v>140.1</v>
      </c>
      <c r="Q1270">
        <f>VLOOKUP(N1270,Depth!$A$2:$F$427,6,)</f>
        <v>-0.1</v>
      </c>
      <c r="R1270">
        <f>VLOOKUP(L1270,longitude_latitude!C:J,7,)</f>
        <v>-0.47606660000000001</v>
      </c>
      <c r="S1270">
        <f>VLOOKUP(L1270,longitude_latitude!C:J,8,)</f>
        <v>51.545961869999999</v>
      </c>
      <c r="T1270">
        <f t="shared" si="170"/>
        <v>-24.539310811180542</v>
      </c>
      <c r="U1270">
        <f>VLOOKUP(M1270,LINE!$A$2:$B$13,2,)</f>
        <v>8</v>
      </c>
      <c r="V1270">
        <f>VLOOKUP(L1270,Entry_exit!B:P,4,)</f>
        <v>13705</v>
      </c>
      <c r="W1270">
        <f>2020 - VLOOKUP(L1270, age!$A:$D,4,)</f>
        <v>116</v>
      </c>
      <c r="X1270">
        <f>VLOOKUP(H1270,'air-quality-london-time-of-day'!E:G,3,FALSE)</f>
        <v>18.8</v>
      </c>
      <c r="Y1270">
        <f>VLOOKUP(I1270,Weather!F:K,2,)</f>
        <v>7</v>
      </c>
      <c r="Z1270">
        <f>VLOOKUP(I1270,Weather!F:K,3,)</f>
        <v>0</v>
      </c>
      <c r="AA1270">
        <f>VLOOKUP(I1270,Weather!F:K,4,)</f>
        <v>0.7</v>
      </c>
      <c r="AB1270">
        <f>VLOOKUP(I1270,Weather!F:K,5,)</f>
        <v>1027</v>
      </c>
      <c r="AC1270">
        <f>VLOOKUP(I1270,Weather!F:K,6,)</f>
        <v>1</v>
      </c>
    </row>
    <row r="1271" spans="1:29" x14ac:dyDescent="0.25">
      <c r="A1271" t="s">
        <v>7</v>
      </c>
      <c r="B1271" t="s">
        <v>5</v>
      </c>
      <c r="C1271" s="1">
        <v>42103.365972222222</v>
      </c>
      <c r="D1271" s="3">
        <f t="shared" si="168"/>
        <v>2015</v>
      </c>
      <c r="E1271" s="3">
        <f t="shared" si="171"/>
        <v>4</v>
      </c>
      <c r="F1271" s="3">
        <f t="shared" si="172"/>
        <v>8</v>
      </c>
      <c r="G1271" s="3">
        <f t="shared" si="173"/>
        <v>9</v>
      </c>
      <c r="H1271" s="3" t="str">
        <f t="shared" si="174"/>
        <v>201548</v>
      </c>
      <c r="I1271" s="3" t="str">
        <f t="shared" si="175"/>
        <v>2015489</v>
      </c>
      <c r="J1271">
        <v>69</v>
      </c>
      <c r="K1271">
        <v>41.4</v>
      </c>
      <c r="L1271" t="str">
        <f>VLOOKUP(C1271,List!$A$2:$C$2089,3,)</f>
        <v>Uxbridge</v>
      </c>
      <c r="M1271" t="str">
        <f>VLOOKUP(C1271,List!$A$2:$C$2089,2,)</f>
        <v>Metropolitan</v>
      </c>
      <c r="N1271" t="str">
        <f t="shared" si="169"/>
        <v>Uxbridge|Metropolitan</v>
      </c>
      <c r="O1271">
        <f>VLOOKUP(N1271,Depth!$A$2:$F$427,3,)</f>
        <v>40</v>
      </c>
      <c r="P1271">
        <f>VLOOKUP(N1271,Depth!$A$2:$F$427,5,)</f>
        <v>140.1</v>
      </c>
      <c r="Q1271">
        <f>VLOOKUP(N1271,Depth!$A$2:$F$427,6,)</f>
        <v>-0.1</v>
      </c>
      <c r="R1271">
        <f>VLOOKUP(L1271,longitude_latitude!C:J,7,)</f>
        <v>-0.47606660000000001</v>
      </c>
      <c r="S1271">
        <f>VLOOKUP(L1271,longitude_latitude!C:J,8,)</f>
        <v>51.545961869999999</v>
      </c>
      <c r="T1271">
        <f t="shared" si="170"/>
        <v>-24.539310811180542</v>
      </c>
      <c r="U1271">
        <f>VLOOKUP(M1271,LINE!$A$2:$B$13,2,)</f>
        <v>8</v>
      </c>
      <c r="V1271">
        <f>VLOOKUP(L1271,Entry_exit!B:P,4,)</f>
        <v>13705</v>
      </c>
      <c r="W1271">
        <f>2020 - VLOOKUP(L1271, age!$A:$D,4,)</f>
        <v>116</v>
      </c>
      <c r="X1271">
        <f>VLOOKUP(H1271,'air-quality-london-time-of-day'!E:G,3,FALSE)</f>
        <v>18.8</v>
      </c>
      <c r="Y1271">
        <f>VLOOKUP(I1271,Weather!F:K,2,)</f>
        <v>7</v>
      </c>
      <c r="Z1271">
        <f>VLOOKUP(I1271,Weather!F:K,3,)</f>
        <v>0</v>
      </c>
      <c r="AA1271">
        <f>VLOOKUP(I1271,Weather!F:K,4,)</f>
        <v>0.7</v>
      </c>
      <c r="AB1271">
        <f>VLOOKUP(I1271,Weather!F:K,5,)</f>
        <v>1027</v>
      </c>
      <c r="AC1271">
        <f>VLOOKUP(I1271,Weather!F:K,6,)</f>
        <v>1</v>
      </c>
    </row>
    <row r="1272" spans="1:29" x14ac:dyDescent="0.25">
      <c r="A1272" t="s">
        <v>7</v>
      </c>
      <c r="B1272" t="s">
        <v>5</v>
      </c>
      <c r="C1272" s="1">
        <v>42103.366666666669</v>
      </c>
      <c r="D1272" s="3">
        <f t="shared" si="168"/>
        <v>2015</v>
      </c>
      <c r="E1272" s="3">
        <f t="shared" si="171"/>
        <v>4</v>
      </c>
      <c r="F1272" s="3">
        <f t="shared" si="172"/>
        <v>8</v>
      </c>
      <c r="G1272" s="3">
        <f t="shared" si="173"/>
        <v>9</v>
      </c>
      <c r="H1272" s="3" t="str">
        <f t="shared" si="174"/>
        <v>201548</v>
      </c>
      <c r="I1272" s="3" t="str">
        <f t="shared" si="175"/>
        <v>2015489</v>
      </c>
      <c r="J1272">
        <v>70</v>
      </c>
      <c r="K1272">
        <v>42</v>
      </c>
      <c r="L1272" t="str">
        <f>VLOOKUP(C1272,List!$A$2:$C$2089,3,)</f>
        <v>Uxbridge</v>
      </c>
      <c r="M1272" t="str">
        <f>VLOOKUP(C1272,List!$A$2:$C$2089,2,)</f>
        <v>Metropolitan</v>
      </c>
      <c r="N1272" t="str">
        <f t="shared" si="169"/>
        <v>Uxbridge|Metropolitan</v>
      </c>
      <c r="O1272">
        <f>VLOOKUP(N1272,Depth!$A$2:$F$427,3,)</f>
        <v>40</v>
      </c>
      <c r="P1272">
        <f>VLOOKUP(N1272,Depth!$A$2:$F$427,5,)</f>
        <v>140.1</v>
      </c>
      <c r="Q1272">
        <f>VLOOKUP(N1272,Depth!$A$2:$F$427,6,)</f>
        <v>-0.1</v>
      </c>
      <c r="R1272">
        <f>VLOOKUP(L1272,longitude_latitude!C:J,7,)</f>
        <v>-0.47606660000000001</v>
      </c>
      <c r="S1272">
        <f>VLOOKUP(L1272,longitude_latitude!C:J,8,)</f>
        <v>51.545961869999999</v>
      </c>
      <c r="T1272">
        <f t="shared" si="170"/>
        <v>-24.539310811180542</v>
      </c>
      <c r="U1272">
        <f>VLOOKUP(M1272,LINE!$A$2:$B$13,2,)</f>
        <v>8</v>
      </c>
      <c r="V1272">
        <f>VLOOKUP(L1272,Entry_exit!B:P,4,)</f>
        <v>13705</v>
      </c>
      <c r="W1272">
        <f>2020 - VLOOKUP(L1272, age!$A:$D,4,)</f>
        <v>116</v>
      </c>
      <c r="X1272">
        <f>VLOOKUP(H1272,'air-quality-london-time-of-day'!E:G,3,FALSE)</f>
        <v>18.8</v>
      </c>
      <c r="Y1272">
        <f>VLOOKUP(I1272,Weather!F:K,2,)</f>
        <v>7</v>
      </c>
      <c r="Z1272">
        <f>VLOOKUP(I1272,Weather!F:K,3,)</f>
        <v>0</v>
      </c>
      <c r="AA1272">
        <f>VLOOKUP(I1272,Weather!F:K,4,)</f>
        <v>0.7</v>
      </c>
      <c r="AB1272">
        <f>VLOOKUP(I1272,Weather!F:K,5,)</f>
        <v>1027</v>
      </c>
      <c r="AC1272">
        <f>VLOOKUP(I1272,Weather!F:K,6,)</f>
        <v>1</v>
      </c>
    </row>
    <row r="1273" spans="1:29" x14ac:dyDescent="0.25">
      <c r="A1273" t="s">
        <v>7</v>
      </c>
      <c r="B1273" t="s">
        <v>5</v>
      </c>
      <c r="C1273" s="1">
        <v>42103.367361111108</v>
      </c>
      <c r="D1273" s="3">
        <f t="shared" si="168"/>
        <v>2015</v>
      </c>
      <c r="E1273" s="3">
        <f t="shared" si="171"/>
        <v>4</v>
      </c>
      <c r="F1273" s="3">
        <f t="shared" si="172"/>
        <v>8</v>
      </c>
      <c r="G1273" s="3">
        <f t="shared" si="173"/>
        <v>9</v>
      </c>
      <c r="H1273" s="3" t="str">
        <f t="shared" si="174"/>
        <v>201548</v>
      </c>
      <c r="I1273" s="3" t="str">
        <f t="shared" si="175"/>
        <v>2015489</v>
      </c>
      <c r="J1273">
        <v>66</v>
      </c>
      <c r="K1273">
        <v>39.6</v>
      </c>
      <c r="L1273" t="str">
        <f>VLOOKUP(C1273,List!$A$2:$C$2089,3,)</f>
        <v>Uxbridge</v>
      </c>
      <c r="M1273" t="str">
        <f>VLOOKUP(C1273,List!$A$2:$C$2089,2,)</f>
        <v>Metropolitan</v>
      </c>
      <c r="N1273" t="str">
        <f t="shared" si="169"/>
        <v>Uxbridge|Metropolitan</v>
      </c>
      <c r="O1273">
        <f>VLOOKUP(N1273,Depth!$A$2:$F$427,3,)</f>
        <v>40</v>
      </c>
      <c r="P1273">
        <f>VLOOKUP(N1273,Depth!$A$2:$F$427,5,)</f>
        <v>140.1</v>
      </c>
      <c r="Q1273">
        <f>VLOOKUP(N1273,Depth!$A$2:$F$427,6,)</f>
        <v>-0.1</v>
      </c>
      <c r="R1273">
        <f>VLOOKUP(L1273,longitude_latitude!C:J,7,)</f>
        <v>-0.47606660000000001</v>
      </c>
      <c r="S1273">
        <f>VLOOKUP(L1273,longitude_latitude!C:J,8,)</f>
        <v>51.545961869999999</v>
      </c>
      <c r="T1273">
        <f t="shared" si="170"/>
        <v>-24.539310811180542</v>
      </c>
      <c r="U1273">
        <f>VLOOKUP(M1273,LINE!$A$2:$B$13,2,)</f>
        <v>8</v>
      </c>
      <c r="V1273">
        <f>VLOOKUP(L1273,Entry_exit!B:P,4,)</f>
        <v>13705</v>
      </c>
      <c r="W1273">
        <f>2020 - VLOOKUP(L1273, age!$A:$D,4,)</f>
        <v>116</v>
      </c>
      <c r="X1273">
        <f>VLOOKUP(H1273,'air-quality-london-time-of-day'!E:G,3,FALSE)</f>
        <v>18.8</v>
      </c>
      <c r="Y1273">
        <f>VLOOKUP(I1273,Weather!F:K,2,)</f>
        <v>7</v>
      </c>
      <c r="Z1273">
        <f>VLOOKUP(I1273,Weather!F:K,3,)</f>
        <v>0</v>
      </c>
      <c r="AA1273">
        <f>VLOOKUP(I1273,Weather!F:K,4,)</f>
        <v>0.7</v>
      </c>
      <c r="AB1273">
        <f>VLOOKUP(I1273,Weather!F:K,5,)</f>
        <v>1027</v>
      </c>
      <c r="AC1273">
        <f>VLOOKUP(I1273,Weather!F:K,6,)</f>
        <v>1</v>
      </c>
    </row>
    <row r="1274" spans="1:29" x14ac:dyDescent="0.25">
      <c r="A1274" t="s">
        <v>7</v>
      </c>
      <c r="B1274" t="s">
        <v>5</v>
      </c>
      <c r="C1274" s="1">
        <v>42103.368055555555</v>
      </c>
      <c r="D1274" s="3">
        <f t="shared" si="168"/>
        <v>2015</v>
      </c>
      <c r="E1274" s="3">
        <f t="shared" si="171"/>
        <v>4</v>
      </c>
      <c r="F1274" s="3">
        <f t="shared" si="172"/>
        <v>8</v>
      </c>
      <c r="G1274" s="3">
        <f t="shared" si="173"/>
        <v>9</v>
      </c>
      <c r="H1274" s="3" t="str">
        <f t="shared" si="174"/>
        <v>201548</v>
      </c>
      <c r="I1274" s="3" t="str">
        <f t="shared" si="175"/>
        <v>2015489</v>
      </c>
      <c r="J1274">
        <v>59</v>
      </c>
      <c r="K1274">
        <v>35.4</v>
      </c>
      <c r="L1274" t="str">
        <f>VLOOKUP(C1274,List!$A$2:$C$2089,3,)</f>
        <v>Uxbridge</v>
      </c>
      <c r="M1274" t="str">
        <f>VLOOKUP(C1274,List!$A$2:$C$2089,2,)</f>
        <v>Metropolitan</v>
      </c>
      <c r="N1274" t="str">
        <f t="shared" si="169"/>
        <v>Uxbridge|Metropolitan</v>
      </c>
      <c r="O1274">
        <f>VLOOKUP(N1274,Depth!$A$2:$F$427,3,)</f>
        <v>40</v>
      </c>
      <c r="P1274">
        <f>VLOOKUP(N1274,Depth!$A$2:$F$427,5,)</f>
        <v>140.1</v>
      </c>
      <c r="Q1274">
        <f>VLOOKUP(N1274,Depth!$A$2:$F$427,6,)</f>
        <v>-0.1</v>
      </c>
      <c r="R1274">
        <f>VLOOKUP(L1274,longitude_latitude!C:J,7,)</f>
        <v>-0.47606660000000001</v>
      </c>
      <c r="S1274">
        <f>VLOOKUP(L1274,longitude_latitude!C:J,8,)</f>
        <v>51.545961869999999</v>
      </c>
      <c r="T1274">
        <f t="shared" si="170"/>
        <v>-24.539310811180542</v>
      </c>
      <c r="U1274">
        <f>VLOOKUP(M1274,LINE!$A$2:$B$13,2,)</f>
        <v>8</v>
      </c>
      <c r="V1274">
        <f>VLOOKUP(L1274,Entry_exit!B:P,4,)</f>
        <v>13705</v>
      </c>
      <c r="W1274">
        <f>2020 - VLOOKUP(L1274, age!$A:$D,4,)</f>
        <v>116</v>
      </c>
      <c r="X1274">
        <f>VLOOKUP(H1274,'air-quality-london-time-of-day'!E:G,3,FALSE)</f>
        <v>18.8</v>
      </c>
      <c r="Y1274">
        <f>VLOOKUP(I1274,Weather!F:K,2,)</f>
        <v>7</v>
      </c>
      <c r="Z1274">
        <f>VLOOKUP(I1274,Weather!F:K,3,)</f>
        <v>0</v>
      </c>
      <c r="AA1274">
        <f>VLOOKUP(I1274,Weather!F:K,4,)</f>
        <v>0.7</v>
      </c>
      <c r="AB1274">
        <f>VLOOKUP(I1274,Weather!F:K,5,)</f>
        <v>1027</v>
      </c>
      <c r="AC1274">
        <f>VLOOKUP(I1274,Weather!F:K,6,)</f>
        <v>1</v>
      </c>
    </row>
    <row r="1275" spans="1:29" x14ac:dyDescent="0.25">
      <c r="A1275" t="s">
        <v>7</v>
      </c>
      <c r="B1275" t="s">
        <v>5</v>
      </c>
      <c r="C1275" s="1">
        <v>42103.368750000001</v>
      </c>
      <c r="D1275" s="3">
        <f t="shared" si="168"/>
        <v>2015</v>
      </c>
      <c r="E1275" s="3">
        <f t="shared" si="171"/>
        <v>4</v>
      </c>
      <c r="F1275" s="3">
        <f t="shared" si="172"/>
        <v>8</v>
      </c>
      <c r="G1275" s="3">
        <f t="shared" si="173"/>
        <v>9</v>
      </c>
      <c r="H1275" s="3" t="str">
        <f t="shared" si="174"/>
        <v>201548</v>
      </c>
      <c r="I1275" s="3" t="str">
        <f t="shared" si="175"/>
        <v>2015489</v>
      </c>
      <c r="J1275">
        <v>62</v>
      </c>
      <c r="K1275">
        <v>37.200000000000003</v>
      </c>
      <c r="L1275" t="str">
        <f>VLOOKUP(C1275,List!$A$2:$C$2089,3,)</f>
        <v>Hillingdon</v>
      </c>
      <c r="M1275" t="str">
        <f>VLOOKUP(C1275,List!$A$2:$C$2089,2,)</f>
        <v>Metropolitan</v>
      </c>
      <c r="N1275" t="str">
        <f t="shared" si="169"/>
        <v>Hillingdon|Metropolitan</v>
      </c>
      <c r="O1275">
        <f>VLOOKUP(N1275,Depth!$A$2:$F$427,3,)</f>
        <v>36</v>
      </c>
      <c r="P1275">
        <f>VLOOKUP(N1275,Depth!$A$2:$F$427,5,)</f>
        <v>136.69999999999999</v>
      </c>
      <c r="Q1275">
        <f>VLOOKUP(N1275,Depth!$A$2:$F$427,6,)</f>
        <v>-0.7</v>
      </c>
      <c r="R1275">
        <f>VLOOKUP(L1275,longitude_latitude!C:J,7,)</f>
        <v>-0.447812239</v>
      </c>
      <c r="S1275">
        <f>VLOOKUP(L1275,longitude_latitude!C:J,8,)</f>
        <v>51.553449389999997</v>
      </c>
      <c r="T1275">
        <f t="shared" si="170"/>
        <v>-23.086265599509083</v>
      </c>
      <c r="U1275">
        <f>VLOOKUP(M1275,LINE!$A$2:$B$13,2,)</f>
        <v>8</v>
      </c>
      <c r="V1275">
        <f>VLOOKUP(L1275,Entry_exit!B:P,4,)</f>
        <v>3039</v>
      </c>
      <c r="W1275">
        <f>2020 - VLOOKUP(L1275, age!$A:$D,4,)</f>
        <v>97</v>
      </c>
      <c r="X1275">
        <f>VLOOKUP(H1275,'air-quality-london-time-of-day'!E:G,3,FALSE)</f>
        <v>18.8</v>
      </c>
      <c r="Y1275">
        <f>VLOOKUP(I1275,Weather!F:K,2,)</f>
        <v>7</v>
      </c>
      <c r="Z1275">
        <f>VLOOKUP(I1275,Weather!F:K,3,)</f>
        <v>0</v>
      </c>
      <c r="AA1275">
        <f>VLOOKUP(I1275,Weather!F:K,4,)</f>
        <v>0.7</v>
      </c>
      <c r="AB1275">
        <f>VLOOKUP(I1275,Weather!F:K,5,)</f>
        <v>1027</v>
      </c>
      <c r="AC1275">
        <f>VLOOKUP(I1275,Weather!F:K,6,)</f>
        <v>1</v>
      </c>
    </row>
    <row r="1276" spans="1:29" x14ac:dyDescent="0.25">
      <c r="A1276" t="s">
        <v>7</v>
      </c>
      <c r="B1276" t="s">
        <v>5</v>
      </c>
      <c r="C1276" s="1">
        <v>42103.369444444441</v>
      </c>
      <c r="D1276" s="3">
        <f t="shared" si="168"/>
        <v>2015</v>
      </c>
      <c r="E1276" s="3">
        <f t="shared" si="171"/>
        <v>4</v>
      </c>
      <c r="F1276" s="3">
        <f t="shared" si="172"/>
        <v>8</v>
      </c>
      <c r="G1276" s="3">
        <f t="shared" si="173"/>
        <v>9</v>
      </c>
      <c r="H1276" s="3" t="str">
        <f t="shared" si="174"/>
        <v>201548</v>
      </c>
      <c r="I1276" s="3" t="str">
        <f t="shared" si="175"/>
        <v>2015489</v>
      </c>
      <c r="J1276">
        <v>66</v>
      </c>
      <c r="K1276">
        <v>39.6</v>
      </c>
      <c r="L1276" t="str">
        <f>VLOOKUP(C1276,List!$A$2:$C$2089,3,)</f>
        <v>Hillingdon</v>
      </c>
      <c r="M1276" t="str">
        <f>VLOOKUP(C1276,List!$A$2:$C$2089,2,)</f>
        <v>Metropolitan</v>
      </c>
      <c r="N1276" t="str">
        <f t="shared" si="169"/>
        <v>Hillingdon|Metropolitan</v>
      </c>
      <c r="O1276">
        <f>VLOOKUP(N1276,Depth!$A$2:$F$427,3,)</f>
        <v>36</v>
      </c>
      <c r="P1276">
        <f>VLOOKUP(N1276,Depth!$A$2:$F$427,5,)</f>
        <v>136.69999999999999</v>
      </c>
      <c r="Q1276">
        <f>VLOOKUP(N1276,Depth!$A$2:$F$427,6,)</f>
        <v>-0.7</v>
      </c>
      <c r="R1276">
        <f>VLOOKUP(L1276,longitude_latitude!C:J,7,)</f>
        <v>-0.447812239</v>
      </c>
      <c r="S1276">
        <f>VLOOKUP(L1276,longitude_latitude!C:J,8,)</f>
        <v>51.553449389999997</v>
      </c>
      <c r="T1276">
        <f t="shared" si="170"/>
        <v>-23.086265599509083</v>
      </c>
      <c r="U1276">
        <f>VLOOKUP(M1276,LINE!$A$2:$B$13,2,)</f>
        <v>8</v>
      </c>
      <c r="V1276">
        <f>VLOOKUP(L1276,Entry_exit!B:P,4,)</f>
        <v>3039</v>
      </c>
      <c r="W1276">
        <f>2020 - VLOOKUP(L1276, age!$A:$D,4,)</f>
        <v>97</v>
      </c>
      <c r="X1276">
        <f>VLOOKUP(H1276,'air-quality-london-time-of-day'!E:G,3,FALSE)</f>
        <v>18.8</v>
      </c>
      <c r="Y1276">
        <f>VLOOKUP(I1276,Weather!F:K,2,)</f>
        <v>7</v>
      </c>
      <c r="Z1276">
        <f>VLOOKUP(I1276,Weather!F:K,3,)</f>
        <v>0</v>
      </c>
      <c r="AA1276">
        <f>VLOOKUP(I1276,Weather!F:K,4,)</f>
        <v>0.7</v>
      </c>
      <c r="AB1276">
        <f>VLOOKUP(I1276,Weather!F:K,5,)</f>
        <v>1027</v>
      </c>
      <c r="AC1276">
        <f>VLOOKUP(I1276,Weather!F:K,6,)</f>
        <v>1</v>
      </c>
    </row>
    <row r="1277" spans="1:29" x14ac:dyDescent="0.25">
      <c r="A1277" t="s">
        <v>7</v>
      </c>
      <c r="B1277" t="s">
        <v>5</v>
      </c>
      <c r="C1277" s="1">
        <v>42103.370138888888</v>
      </c>
      <c r="D1277" s="3">
        <f t="shared" si="168"/>
        <v>2015</v>
      </c>
      <c r="E1277" s="3">
        <f t="shared" si="171"/>
        <v>4</v>
      </c>
      <c r="F1277" s="3">
        <f t="shared" si="172"/>
        <v>8</v>
      </c>
      <c r="G1277" s="3">
        <f t="shared" si="173"/>
        <v>9</v>
      </c>
      <c r="H1277" s="3" t="str">
        <f t="shared" si="174"/>
        <v>201548</v>
      </c>
      <c r="I1277" s="3" t="str">
        <f t="shared" si="175"/>
        <v>2015489</v>
      </c>
      <c r="J1277">
        <v>67</v>
      </c>
      <c r="K1277">
        <v>40.200000000000003</v>
      </c>
      <c r="L1277" t="str">
        <f>VLOOKUP(C1277,List!$A$2:$C$2089,3,)</f>
        <v>Ickenham</v>
      </c>
      <c r="M1277" t="str">
        <f>VLOOKUP(C1277,List!$A$2:$C$2089,2,)</f>
        <v>Metropolitan</v>
      </c>
      <c r="N1277" t="str">
        <f t="shared" si="169"/>
        <v>Ickenham|Metropolitan</v>
      </c>
      <c r="O1277">
        <f>VLOOKUP(N1277,Depth!$A$2:$F$427,3,)</f>
        <v>43</v>
      </c>
      <c r="P1277">
        <f>VLOOKUP(N1277,Depth!$A$2:$F$427,5,)</f>
        <v>138.1</v>
      </c>
      <c r="Q1277">
        <f>VLOOKUP(N1277,Depth!$A$2:$F$427,6,)</f>
        <v>4.9000000000000004</v>
      </c>
      <c r="R1277">
        <f>VLOOKUP(L1277,longitude_latitude!C:J,7,)</f>
        <v>-0.44046726600000002</v>
      </c>
      <c r="S1277">
        <f>VLOOKUP(L1277,longitude_latitude!C:J,8,)</f>
        <v>51.561469860000003</v>
      </c>
      <c r="T1277">
        <f t="shared" si="170"/>
        <v>-22.711139660175604</v>
      </c>
      <c r="U1277">
        <f>VLOOKUP(M1277,LINE!$A$2:$B$13,2,)</f>
        <v>8</v>
      </c>
      <c r="V1277">
        <f>VLOOKUP(L1277,Entry_exit!B:P,4,)</f>
        <v>1970</v>
      </c>
      <c r="W1277">
        <f>2020 - VLOOKUP(L1277, age!$A:$D,4,)</f>
        <v>115</v>
      </c>
      <c r="X1277">
        <f>VLOOKUP(H1277,'air-quality-london-time-of-day'!E:G,3,FALSE)</f>
        <v>18.8</v>
      </c>
      <c r="Y1277">
        <f>VLOOKUP(I1277,Weather!F:K,2,)</f>
        <v>7</v>
      </c>
      <c r="Z1277">
        <f>VLOOKUP(I1277,Weather!F:K,3,)</f>
        <v>0</v>
      </c>
      <c r="AA1277">
        <f>VLOOKUP(I1277,Weather!F:K,4,)</f>
        <v>0.7</v>
      </c>
      <c r="AB1277">
        <f>VLOOKUP(I1277,Weather!F:K,5,)</f>
        <v>1027</v>
      </c>
      <c r="AC1277">
        <f>VLOOKUP(I1277,Weather!F:K,6,)</f>
        <v>1</v>
      </c>
    </row>
    <row r="1278" spans="1:29" x14ac:dyDescent="0.25">
      <c r="A1278" t="s">
        <v>7</v>
      </c>
      <c r="B1278" t="s">
        <v>5</v>
      </c>
      <c r="C1278" s="1">
        <v>42103.370833333334</v>
      </c>
      <c r="D1278" s="3">
        <f t="shared" si="168"/>
        <v>2015</v>
      </c>
      <c r="E1278" s="3">
        <f t="shared" si="171"/>
        <v>4</v>
      </c>
      <c r="F1278" s="3">
        <f t="shared" si="172"/>
        <v>8</v>
      </c>
      <c r="G1278" s="3">
        <f t="shared" si="173"/>
        <v>9</v>
      </c>
      <c r="H1278" s="3" t="str">
        <f t="shared" si="174"/>
        <v>201548</v>
      </c>
      <c r="I1278" s="3" t="str">
        <f t="shared" si="175"/>
        <v>2015489</v>
      </c>
      <c r="J1278">
        <v>67</v>
      </c>
      <c r="K1278">
        <v>40.200000000000003</v>
      </c>
      <c r="L1278" t="str">
        <f>VLOOKUP(C1278,List!$A$2:$C$2089,3,)</f>
        <v>Ickenham</v>
      </c>
      <c r="M1278" t="str">
        <f>VLOOKUP(C1278,List!$A$2:$C$2089,2,)</f>
        <v>Metropolitan</v>
      </c>
      <c r="N1278" t="str">
        <f t="shared" si="169"/>
        <v>Ickenham|Metropolitan</v>
      </c>
      <c r="O1278">
        <f>VLOOKUP(N1278,Depth!$A$2:$F$427,3,)</f>
        <v>43</v>
      </c>
      <c r="P1278">
        <f>VLOOKUP(N1278,Depth!$A$2:$F$427,5,)</f>
        <v>138.1</v>
      </c>
      <c r="Q1278">
        <f>VLOOKUP(N1278,Depth!$A$2:$F$427,6,)</f>
        <v>4.9000000000000004</v>
      </c>
      <c r="R1278">
        <f>VLOOKUP(L1278,longitude_latitude!C:J,7,)</f>
        <v>-0.44046726600000002</v>
      </c>
      <c r="S1278">
        <f>VLOOKUP(L1278,longitude_latitude!C:J,8,)</f>
        <v>51.561469860000003</v>
      </c>
      <c r="T1278">
        <f t="shared" si="170"/>
        <v>-22.711139660175604</v>
      </c>
      <c r="U1278">
        <f>VLOOKUP(M1278,LINE!$A$2:$B$13,2,)</f>
        <v>8</v>
      </c>
      <c r="V1278">
        <f>VLOOKUP(L1278,Entry_exit!B:P,4,)</f>
        <v>1970</v>
      </c>
      <c r="W1278">
        <f>2020 - VLOOKUP(L1278, age!$A:$D,4,)</f>
        <v>115</v>
      </c>
      <c r="X1278">
        <f>VLOOKUP(H1278,'air-quality-london-time-of-day'!E:G,3,FALSE)</f>
        <v>18.8</v>
      </c>
      <c r="Y1278">
        <f>VLOOKUP(I1278,Weather!F:K,2,)</f>
        <v>7</v>
      </c>
      <c r="Z1278">
        <f>VLOOKUP(I1278,Weather!F:K,3,)</f>
        <v>0</v>
      </c>
      <c r="AA1278">
        <f>VLOOKUP(I1278,Weather!F:K,4,)</f>
        <v>0.7</v>
      </c>
      <c r="AB1278">
        <f>VLOOKUP(I1278,Weather!F:K,5,)</f>
        <v>1027</v>
      </c>
      <c r="AC1278">
        <f>VLOOKUP(I1278,Weather!F:K,6,)</f>
        <v>1</v>
      </c>
    </row>
    <row r="1279" spans="1:29" x14ac:dyDescent="0.25">
      <c r="A1279" t="s">
        <v>7</v>
      </c>
      <c r="B1279" t="s">
        <v>5</v>
      </c>
      <c r="C1279" s="1">
        <v>42103.371527777781</v>
      </c>
      <c r="D1279" s="3">
        <f t="shared" si="168"/>
        <v>2015</v>
      </c>
      <c r="E1279" s="3">
        <f t="shared" si="171"/>
        <v>4</v>
      </c>
      <c r="F1279" s="3">
        <f t="shared" si="172"/>
        <v>8</v>
      </c>
      <c r="G1279" s="3">
        <f t="shared" si="173"/>
        <v>9</v>
      </c>
      <c r="H1279" s="3" t="str">
        <f t="shared" si="174"/>
        <v>201548</v>
      </c>
      <c r="I1279" s="3" t="str">
        <f t="shared" si="175"/>
        <v>2015489</v>
      </c>
      <c r="J1279">
        <v>69</v>
      </c>
      <c r="K1279">
        <v>41.4</v>
      </c>
      <c r="L1279" t="str">
        <f>VLOOKUP(C1279,List!$A$2:$C$2089,3,)</f>
        <v>Ickenham</v>
      </c>
      <c r="M1279" t="str">
        <f>VLOOKUP(C1279,List!$A$2:$C$2089,2,)</f>
        <v>Metropolitan</v>
      </c>
      <c r="N1279" t="str">
        <f t="shared" si="169"/>
        <v>Ickenham|Metropolitan</v>
      </c>
      <c r="O1279">
        <f>VLOOKUP(N1279,Depth!$A$2:$F$427,3,)</f>
        <v>43</v>
      </c>
      <c r="P1279">
        <f>VLOOKUP(N1279,Depth!$A$2:$F$427,5,)</f>
        <v>138.1</v>
      </c>
      <c r="Q1279">
        <f>VLOOKUP(N1279,Depth!$A$2:$F$427,6,)</f>
        <v>4.9000000000000004</v>
      </c>
      <c r="R1279">
        <f>VLOOKUP(L1279,longitude_latitude!C:J,7,)</f>
        <v>-0.44046726600000002</v>
      </c>
      <c r="S1279">
        <f>VLOOKUP(L1279,longitude_latitude!C:J,8,)</f>
        <v>51.561469860000003</v>
      </c>
      <c r="T1279">
        <f t="shared" si="170"/>
        <v>-22.711139660175604</v>
      </c>
      <c r="U1279">
        <f>VLOOKUP(M1279,LINE!$A$2:$B$13,2,)</f>
        <v>8</v>
      </c>
      <c r="V1279">
        <f>VLOOKUP(L1279,Entry_exit!B:P,4,)</f>
        <v>1970</v>
      </c>
      <c r="W1279">
        <f>2020 - VLOOKUP(L1279, age!$A:$D,4,)</f>
        <v>115</v>
      </c>
      <c r="X1279">
        <f>VLOOKUP(H1279,'air-quality-london-time-of-day'!E:G,3,FALSE)</f>
        <v>18.8</v>
      </c>
      <c r="Y1279">
        <f>VLOOKUP(I1279,Weather!F:K,2,)</f>
        <v>7</v>
      </c>
      <c r="Z1279">
        <f>VLOOKUP(I1279,Weather!F:K,3,)</f>
        <v>0</v>
      </c>
      <c r="AA1279">
        <f>VLOOKUP(I1279,Weather!F:K,4,)</f>
        <v>0.7</v>
      </c>
      <c r="AB1279">
        <f>VLOOKUP(I1279,Weather!F:K,5,)</f>
        <v>1027</v>
      </c>
      <c r="AC1279">
        <f>VLOOKUP(I1279,Weather!F:K,6,)</f>
        <v>1</v>
      </c>
    </row>
    <row r="1280" spans="1:29" x14ac:dyDescent="0.25">
      <c r="A1280" t="s">
        <v>7</v>
      </c>
      <c r="B1280" t="s">
        <v>5</v>
      </c>
      <c r="C1280" s="1">
        <v>42103.37222222222</v>
      </c>
      <c r="D1280" s="3">
        <f t="shared" si="168"/>
        <v>2015</v>
      </c>
      <c r="E1280" s="3">
        <f t="shared" si="171"/>
        <v>4</v>
      </c>
      <c r="F1280" s="3">
        <f t="shared" si="172"/>
        <v>8</v>
      </c>
      <c r="G1280" s="3">
        <f t="shared" si="173"/>
        <v>9</v>
      </c>
      <c r="H1280" s="3" t="str">
        <f t="shared" si="174"/>
        <v>201548</v>
      </c>
      <c r="I1280" s="3" t="str">
        <f t="shared" si="175"/>
        <v>2015489</v>
      </c>
      <c r="J1280">
        <v>65</v>
      </c>
      <c r="K1280">
        <v>39</v>
      </c>
      <c r="L1280" t="str">
        <f>VLOOKUP(C1280,List!$A$2:$C$2089,3,)</f>
        <v>Ruislip</v>
      </c>
      <c r="M1280" t="str">
        <f>VLOOKUP(C1280,List!$A$2:$C$2089,2,)</f>
        <v>Metropolitan</v>
      </c>
      <c r="N1280" t="str">
        <f t="shared" si="169"/>
        <v>Ruislip|Metropolitan</v>
      </c>
      <c r="O1280">
        <f>VLOOKUP(N1280,Depth!$A$2:$F$427,3,)</f>
        <v>46</v>
      </c>
      <c r="P1280">
        <f>VLOOKUP(N1280,Depth!$A$2:$F$427,5,)</f>
        <v>145.6</v>
      </c>
      <c r="Q1280">
        <f>VLOOKUP(N1280,Depth!$A$2:$F$427,6,)</f>
        <v>0.4</v>
      </c>
      <c r="R1280">
        <f>VLOOKUP(L1280,longitude_latitude!C:J,7,)</f>
        <v>-0.420215108</v>
      </c>
      <c r="S1280">
        <f>VLOOKUP(L1280,longitude_latitude!C:J,8,)</f>
        <v>51.570793430000002</v>
      </c>
      <c r="T1280">
        <f t="shared" si="170"/>
        <v>-21.670826530833143</v>
      </c>
      <c r="U1280">
        <f>VLOOKUP(M1280,LINE!$A$2:$B$13,2,)</f>
        <v>8</v>
      </c>
      <c r="V1280">
        <f>VLOOKUP(L1280,Entry_exit!B:P,4,)</f>
        <v>3056</v>
      </c>
      <c r="W1280">
        <f>2020 - VLOOKUP(L1280, age!$A:$D,4,)</f>
        <v>116</v>
      </c>
      <c r="X1280">
        <f>VLOOKUP(H1280,'air-quality-london-time-of-day'!E:G,3,FALSE)</f>
        <v>18.8</v>
      </c>
      <c r="Y1280">
        <f>VLOOKUP(I1280,Weather!F:K,2,)</f>
        <v>7</v>
      </c>
      <c r="Z1280">
        <f>VLOOKUP(I1280,Weather!F:K,3,)</f>
        <v>0</v>
      </c>
      <c r="AA1280">
        <f>VLOOKUP(I1280,Weather!F:K,4,)</f>
        <v>0.7</v>
      </c>
      <c r="AB1280">
        <f>VLOOKUP(I1280,Weather!F:K,5,)</f>
        <v>1027</v>
      </c>
      <c r="AC1280">
        <f>VLOOKUP(I1280,Weather!F:K,6,)</f>
        <v>1</v>
      </c>
    </row>
    <row r="1281" spans="1:29" x14ac:dyDescent="0.25">
      <c r="A1281" t="s">
        <v>7</v>
      </c>
      <c r="B1281" t="s">
        <v>5</v>
      </c>
      <c r="C1281" s="1">
        <v>42103.372916666667</v>
      </c>
      <c r="D1281" s="3">
        <f t="shared" si="168"/>
        <v>2015</v>
      </c>
      <c r="E1281" s="3">
        <f t="shared" si="171"/>
        <v>4</v>
      </c>
      <c r="F1281" s="3">
        <f t="shared" si="172"/>
        <v>8</v>
      </c>
      <c r="G1281" s="3">
        <f t="shared" si="173"/>
        <v>9</v>
      </c>
      <c r="H1281" s="3" t="str">
        <f t="shared" si="174"/>
        <v>201548</v>
      </c>
      <c r="I1281" s="3" t="str">
        <f t="shared" si="175"/>
        <v>2015489</v>
      </c>
      <c r="J1281">
        <v>69</v>
      </c>
      <c r="K1281">
        <v>41.4</v>
      </c>
      <c r="L1281" t="str">
        <f>VLOOKUP(C1281,List!$A$2:$C$2089,3,)</f>
        <v>Ruislip Manor</v>
      </c>
      <c r="M1281" t="str">
        <f>VLOOKUP(C1281,List!$A$2:$C$2089,2,)</f>
        <v>Metropolitan</v>
      </c>
      <c r="N1281" t="str">
        <f t="shared" si="169"/>
        <v>Ruislip Manor|Metropolitan</v>
      </c>
      <c r="O1281">
        <f>VLOOKUP(N1281,Depth!$A$2:$F$427,3,)</f>
        <v>44</v>
      </c>
      <c r="P1281">
        <f>VLOOKUP(N1281,Depth!$A$2:$F$427,5,)</f>
        <v>149.6</v>
      </c>
      <c r="Q1281">
        <f>VLOOKUP(N1281,Depth!$A$2:$F$427,6,)</f>
        <v>-5.6</v>
      </c>
      <c r="R1281">
        <f>VLOOKUP(L1281,longitude_latitude!C:J,7,)</f>
        <v>-0.41023564600000001</v>
      </c>
      <c r="S1281">
        <f>VLOOKUP(L1281,longitude_latitude!C:J,8,)</f>
        <v>51.572977889999997</v>
      </c>
      <c r="T1281">
        <f t="shared" si="170"/>
        <v>-21.157073900847866</v>
      </c>
      <c r="U1281">
        <f>VLOOKUP(M1281,LINE!$A$2:$B$13,2,)</f>
        <v>8</v>
      </c>
      <c r="V1281">
        <f>VLOOKUP(L1281,Entry_exit!B:P,4,)</f>
        <v>3379</v>
      </c>
      <c r="W1281">
        <f>2020 - VLOOKUP(L1281, age!$A:$D,4,)</f>
        <v>108</v>
      </c>
      <c r="X1281">
        <f>VLOOKUP(H1281,'air-quality-london-time-of-day'!E:G,3,FALSE)</f>
        <v>18.8</v>
      </c>
      <c r="Y1281">
        <f>VLOOKUP(I1281,Weather!F:K,2,)</f>
        <v>7</v>
      </c>
      <c r="Z1281">
        <f>VLOOKUP(I1281,Weather!F:K,3,)</f>
        <v>0</v>
      </c>
      <c r="AA1281">
        <f>VLOOKUP(I1281,Weather!F:K,4,)</f>
        <v>0.7</v>
      </c>
      <c r="AB1281">
        <f>VLOOKUP(I1281,Weather!F:K,5,)</f>
        <v>1027</v>
      </c>
      <c r="AC1281">
        <f>VLOOKUP(I1281,Weather!F:K,6,)</f>
        <v>1</v>
      </c>
    </row>
    <row r="1282" spans="1:29" x14ac:dyDescent="0.25">
      <c r="A1282" t="s">
        <v>7</v>
      </c>
      <c r="B1282" t="s">
        <v>5</v>
      </c>
      <c r="C1282" s="1">
        <v>42103.373611111114</v>
      </c>
      <c r="D1282" s="3">
        <f t="shared" si="168"/>
        <v>2015</v>
      </c>
      <c r="E1282" s="3">
        <f t="shared" si="171"/>
        <v>4</v>
      </c>
      <c r="F1282" s="3">
        <f t="shared" si="172"/>
        <v>8</v>
      </c>
      <c r="G1282" s="3">
        <f t="shared" si="173"/>
        <v>9</v>
      </c>
      <c r="H1282" s="3" t="str">
        <f t="shared" si="174"/>
        <v>201548</v>
      </c>
      <c r="I1282" s="3" t="str">
        <f t="shared" si="175"/>
        <v>2015489</v>
      </c>
      <c r="J1282">
        <v>68</v>
      </c>
      <c r="K1282">
        <v>40.799999999999997</v>
      </c>
      <c r="L1282" t="str">
        <f>VLOOKUP(C1282,List!$A$2:$C$2089,3,)</f>
        <v>Ruislip Manor</v>
      </c>
      <c r="M1282" t="str">
        <f>VLOOKUP(C1282,List!$A$2:$C$2089,2,)</f>
        <v>Metropolitan</v>
      </c>
      <c r="N1282" t="str">
        <f t="shared" si="169"/>
        <v>Ruislip Manor|Metropolitan</v>
      </c>
      <c r="O1282">
        <f>VLOOKUP(N1282,Depth!$A$2:$F$427,3,)</f>
        <v>44</v>
      </c>
      <c r="P1282">
        <f>VLOOKUP(N1282,Depth!$A$2:$F$427,5,)</f>
        <v>149.6</v>
      </c>
      <c r="Q1282">
        <f>VLOOKUP(N1282,Depth!$A$2:$F$427,6,)</f>
        <v>-5.6</v>
      </c>
      <c r="R1282">
        <f>VLOOKUP(L1282,longitude_latitude!C:J,7,)</f>
        <v>-0.41023564600000001</v>
      </c>
      <c r="S1282">
        <f>VLOOKUP(L1282,longitude_latitude!C:J,8,)</f>
        <v>51.572977889999997</v>
      </c>
      <c r="T1282">
        <f t="shared" si="170"/>
        <v>-21.157073900847866</v>
      </c>
      <c r="U1282">
        <f>VLOOKUP(M1282,LINE!$A$2:$B$13,2,)</f>
        <v>8</v>
      </c>
      <c r="V1282">
        <f>VLOOKUP(L1282,Entry_exit!B:P,4,)</f>
        <v>3379</v>
      </c>
      <c r="W1282">
        <f>2020 - VLOOKUP(L1282, age!$A:$D,4,)</f>
        <v>108</v>
      </c>
      <c r="X1282">
        <f>VLOOKUP(H1282,'air-quality-london-time-of-day'!E:G,3,FALSE)</f>
        <v>18.8</v>
      </c>
      <c r="Y1282">
        <f>VLOOKUP(I1282,Weather!F:K,2,)</f>
        <v>7</v>
      </c>
      <c r="Z1282">
        <f>VLOOKUP(I1282,Weather!F:K,3,)</f>
        <v>0</v>
      </c>
      <c r="AA1282">
        <f>VLOOKUP(I1282,Weather!F:K,4,)</f>
        <v>0.7</v>
      </c>
      <c r="AB1282">
        <f>VLOOKUP(I1282,Weather!F:K,5,)</f>
        <v>1027</v>
      </c>
      <c r="AC1282">
        <f>VLOOKUP(I1282,Weather!F:K,6,)</f>
        <v>1</v>
      </c>
    </row>
    <row r="1283" spans="1:29" x14ac:dyDescent="0.25">
      <c r="A1283" t="s">
        <v>7</v>
      </c>
      <c r="B1283" t="s">
        <v>5</v>
      </c>
      <c r="C1283" s="1">
        <v>42103.374305555553</v>
      </c>
      <c r="D1283" s="3">
        <f t="shared" si="168"/>
        <v>2015</v>
      </c>
      <c r="E1283" s="3">
        <f t="shared" si="171"/>
        <v>4</v>
      </c>
      <c r="F1283" s="3">
        <f t="shared" si="172"/>
        <v>8</v>
      </c>
      <c r="G1283" s="3">
        <f t="shared" si="173"/>
        <v>9</v>
      </c>
      <c r="H1283" s="3" t="str">
        <f t="shared" si="174"/>
        <v>201548</v>
      </c>
      <c r="I1283" s="3" t="str">
        <f t="shared" si="175"/>
        <v>2015489</v>
      </c>
      <c r="J1283">
        <v>69</v>
      </c>
      <c r="K1283">
        <v>41.4</v>
      </c>
      <c r="L1283" t="str">
        <f>VLOOKUP(C1283,List!$A$2:$C$2089,3,)</f>
        <v>Eastcote</v>
      </c>
      <c r="M1283" t="str">
        <f>VLOOKUP(C1283,List!$A$2:$C$2089,2,)</f>
        <v>Metropolitan</v>
      </c>
      <c r="N1283" t="str">
        <f t="shared" si="169"/>
        <v>Eastcote|Metropolitan</v>
      </c>
      <c r="O1283">
        <f>VLOOKUP(N1283,Depth!$A$2:$F$427,3,)</f>
        <v>53</v>
      </c>
      <c r="P1283">
        <f>VLOOKUP(N1283,Depth!$A$2:$F$427,5,)</f>
        <v>148.1</v>
      </c>
      <c r="Q1283">
        <f>VLOOKUP(N1283,Depth!$A$2:$F$427,6,)</f>
        <v>4.9000000000000004</v>
      </c>
      <c r="R1283">
        <f>VLOOKUP(L1283,longitude_latitude!C:J,7,)</f>
        <v>-0.39578945999999998</v>
      </c>
      <c r="S1283">
        <f>VLOOKUP(L1283,longitude_latitude!C:J,8,)</f>
        <v>51.576013840000002</v>
      </c>
      <c r="T1283">
        <f t="shared" si="170"/>
        <v>-20.413242666686127</v>
      </c>
      <c r="U1283">
        <f>VLOOKUP(M1283,LINE!$A$2:$B$13,2,)</f>
        <v>8</v>
      </c>
      <c r="V1283">
        <f>VLOOKUP(L1283,Entry_exit!B:P,4,)</f>
        <v>4964</v>
      </c>
      <c r="W1283">
        <f>2020 - VLOOKUP(L1283, age!$A:$D,4,)</f>
        <v>114</v>
      </c>
      <c r="X1283">
        <f>VLOOKUP(H1283,'air-quality-london-time-of-day'!E:G,3,FALSE)</f>
        <v>18.8</v>
      </c>
      <c r="Y1283">
        <f>VLOOKUP(I1283,Weather!F:K,2,)</f>
        <v>7</v>
      </c>
      <c r="Z1283">
        <f>VLOOKUP(I1283,Weather!F:K,3,)</f>
        <v>0</v>
      </c>
      <c r="AA1283">
        <f>VLOOKUP(I1283,Weather!F:K,4,)</f>
        <v>0.7</v>
      </c>
      <c r="AB1283">
        <f>VLOOKUP(I1283,Weather!F:K,5,)</f>
        <v>1027</v>
      </c>
      <c r="AC1283">
        <f>VLOOKUP(I1283,Weather!F:K,6,)</f>
        <v>1</v>
      </c>
    </row>
    <row r="1284" spans="1:29" x14ac:dyDescent="0.25">
      <c r="A1284" t="s">
        <v>7</v>
      </c>
      <c r="B1284" t="s">
        <v>5</v>
      </c>
      <c r="C1284" s="1">
        <v>42103.375</v>
      </c>
      <c r="D1284" s="3">
        <f t="shared" si="168"/>
        <v>2015</v>
      </c>
      <c r="E1284" s="3">
        <f t="shared" si="171"/>
        <v>4</v>
      </c>
      <c r="F1284" s="3">
        <f t="shared" si="172"/>
        <v>9</v>
      </c>
      <c r="G1284" s="3">
        <f t="shared" si="173"/>
        <v>9</v>
      </c>
      <c r="H1284" s="3" t="str">
        <f t="shared" si="174"/>
        <v>201549</v>
      </c>
      <c r="I1284" s="3" t="str">
        <f t="shared" si="175"/>
        <v>2015499</v>
      </c>
      <c r="J1284">
        <v>68</v>
      </c>
      <c r="K1284">
        <v>40.799999999999997</v>
      </c>
      <c r="L1284" t="str">
        <f>VLOOKUP(C1284,List!$A$2:$C$2089,3,)</f>
        <v>Eastcote</v>
      </c>
      <c r="M1284" t="str">
        <f>VLOOKUP(C1284,List!$A$2:$C$2089,2,)</f>
        <v>Metropolitan</v>
      </c>
      <c r="N1284" t="str">
        <f t="shared" si="169"/>
        <v>Eastcote|Metropolitan</v>
      </c>
      <c r="O1284">
        <f>VLOOKUP(N1284,Depth!$A$2:$F$427,3,)</f>
        <v>53</v>
      </c>
      <c r="P1284">
        <f>VLOOKUP(N1284,Depth!$A$2:$F$427,5,)</f>
        <v>148.1</v>
      </c>
      <c r="Q1284">
        <f>VLOOKUP(N1284,Depth!$A$2:$F$427,6,)</f>
        <v>4.9000000000000004</v>
      </c>
      <c r="R1284">
        <f>VLOOKUP(L1284,longitude_latitude!C:J,7,)</f>
        <v>-0.39578945999999998</v>
      </c>
      <c r="S1284">
        <f>VLOOKUP(L1284,longitude_latitude!C:J,8,)</f>
        <v>51.576013840000002</v>
      </c>
      <c r="T1284">
        <f t="shared" si="170"/>
        <v>-20.413242666686127</v>
      </c>
      <c r="U1284">
        <f>VLOOKUP(M1284,LINE!$A$2:$B$13,2,)</f>
        <v>8</v>
      </c>
      <c r="V1284">
        <f>VLOOKUP(L1284,Entry_exit!B:P,4,)</f>
        <v>4964</v>
      </c>
      <c r="W1284">
        <f>2020 - VLOOKUP(L1284, age!$A:$D,4,)</f>
        <v>114</v>
      </c>
      <c r="X1284">
        <f>VLOOKUP(H1284,'air-quality-london-time-of-day'!E:G,3,FALSE)</f>
        <v>17.899999999999999</v>
      </c>
      <c r="Y1284">
        <f>VLOOKUP(I1284,Weather!F:K,2,)</f>
        <v>8.3858267716535408</v>
      </c>
      <c r="Z1284">
        <f>VLOOKUP(I1284,Weather!F:K,3,)</f>
        <v>0</v>
      </c>
      <c r="AA1284">
        <f>VLOOKUP(I1284,Weather!F:K,4,)</f>
        <v>0.7</v>
      </c>
      <c r="AB1284">
        <f>VLOOKUP(I1284,Weather!F:K,5,)</f>
        <v>1027</v>
      </c>
      <c r="AC1284">
        <f>VLOOKUP(I1284,Weather!F:K,6,)</f>
        <v>1</v>
      </c>
    </row>
    <row r="1285" spans="1:29" x14ac:dyDescent="0.25">
      <c r="A1285" t="s">
        <v>7</v>
      </c>
      <c r="B1285" t="s">
        <v>5</v>
      </c>
      <c r="C1285" s="1">
        <v>42103.375694444447</v>
      </c>
      <c r="D1285" s="3">
        <f t="shared" si="168"/>
        <v>2015</v>
      </c>
      <c r="E1285" s="3">
        <f t="shared" si="171"/>
        <v>4</v>
      </c>
      <c r="F1285" s="3">
        <f t="shared" si="172"/>
        <v>9</v>
      </c>
      <c r="G1285" s="3">
        <f t="shared" si="173"/>
        <v>9</v>
      </c>
      <c r="H1285" s="3" t="str">
        <f t="shared" si="174"/>
        <v>201549</v>
      </c>
      <c r="I1285" s="3" t="str">
        <f t="shared" si="175"/>
        <v>2015499</v>
      </c>
      <c r="J1285">
        <v>62</v>
      </c>
      <c r="K1285">
        <v>37.200000000000003</v>
      </c>
      <c r="L1285" t="str">
        <f>VLOOKUP(C1285,List!$A$2:$C$2089,3,)</f>
        <v>Eastcote</v>
      </c>
      <c r="M1285" t="str">
        <f>VLOOKUP(C1285,List!$A$2:$C$2089,2,)</f>
        <v>Metropolitan</v>
      </c>
      <c r="N1285" t="str">
        <f t="shared" si="169"/>
        <v>Eastcote|Metropolitan</v>
      </c>
      <c r="O1285">
        <f>VLOOKUP(N1285,Depth!$A$2:$F$427,3,)</f>
        <v>53</v>
      </c>
      <c r="P1285">
        <f>VLOOKUP(N1285,Depth!$A$2:$F$427,5,)</f>
        <v>148.1</v>
      </c>
      <c r="Q1285">
        <f>VLOOKUP(N1285,Depth!$A$2:$F$427,6,)</f>
        <v>4.9000000000000004</v>
      </c>
      <c r="R1285">
        <f>VLOOKUP(L1285,longitude_latitude!C:J,7,)</f>
        <v>-0.39578945999999998</v>
      </c>
      <c r="S1285">
        <f>VLOOKUP(L1285,longitude_latitude!C:J,8,)</f>
        <v>51.576013840000002</v>
      </c>
      <c r="T1285">
        <f t="shared" si="170"/>
        <v>-20.413242666686127</v>
      </c>
      <c r="U1285">
        <f>VLOOKUP(M1285,LINE!$A$2:$B$13,2,)</f>
        <v>8</v>
      </c>
      <c r="V1285">
        <f>VLOOKUP(L1285,Entry_exit!B:P,4,)</f>
        <v>4964</v>
      </c>
      <c r="W1285">
        <f>2020 - VLOOKUP(L1285, age!$A:$D,4,)</f>
        <v>114</v>
      </c>
      <c r="X1285">
        <f>VLOOKUP(H1285,'air-quality-london-time-of-day'!E:G,3,FALSE)</f>
        <v>17.899999999999999</v>
      </c>
      <c r="Y1285">
        <f>VLOOKUP(I1285,Weather!F:K,2,)</f>
        <v>8.3858267716535408</v>
      </c>
      <c r="Z1285">
        <f>VLOOKUP(I1285,Weather!F:K,3,)</f>
        <v>0</v>
      </c>
      <c r="AA1285">
        <f>VLOOKUP(I1285,Weather!F:K,4,)</f>
        <v>0.7</v>
      </c>
      <c r="AB1285">
        <f>VLOOKUP(I1285,Weather!F:K,5,)</f>
        <v>1027</v>
      </c>
      <c r="AC1285">
        <f>VLOOKUP(I1285,Weather!F:K,6,)</f>
        <v>1</v>
      </c>
    </row>
    <row r="1286" spans="1:29" x14ac:dyDescent="0.25">
      <c r="A1286" t="s">
        <v>7</v>
      </c>
      <c r="B1286" t="s">
        <v>5</v>
      </c>
      <c r="C1286" s="1">
        <v>42103.376388888886</v>
      </c>
      <c r="D1286" s="3">
        <f t="shared" si="168"/>
        <v>2015</v>
      </c>
      <c r="E1286" s="3">
        <f t="shared" si="171"/>
        <v>4</v>
      </c>
      <c r="F1286" s="3">
        <f t="shared" si="172"/>
        <v>9</v>
      </c>
      <c r="G1286" s="3">
        <f t="shared" si="173"/>
        <v>9</v>
      </c>
      <c r="H1286" s="3" t="str">
        <f t="shared" si="174"/>
        <v>201549</v>
      </c>
      <c r="I1286" s="3" t="str">
        <f t="shared" si="175"/>
        <v>2015499</v>
      </c>
      <c r="J1286">
        <v>62</v>
      </c>
      <c r="K1286">
        <v>37.200000000000003</v>
      </c>
      <c r="L1286" t="str">
        <f>VLOOKUP(C1286,List!$A$2:$C$2089,3,)</f>
        <v>Rayners Lane</v>
      </c>
      <c r="M1286" t="str">
        <f>VLOOKUP(C1286,List!$A$2:$C$2089,2,)</f>
        <v>Metropolitan</v>
      </c>
      <c r="N1286" t="str">
        <f t="shared" si="169"/>
        <v>Rayners Lane|Metropolitan</v>
      </c>
      <c r="O1286">
        <f>VLOOKUP(N1286,Depth!$A$2:$F$427,3,)</f>
        <v>55</v>
      </c>
      <c r="P1286">
        <f>VLOOKUP(N1286,Depth!$A$2:$F$427,5,)</f>
        <v>148.80000000000001</v>
      </c>
      <c r="Q1286">
        <f>VLOOKUP(N1286,Depth!$A$2:$F$427,6,)</f>
        <v>6.2</v>
      </c>
      <c r="R1286">
        <f>VLOOKUP(L1286,longitude_latitude!C:J,7,)</f>
        <v>-0.36986475200000002</v>
      </c>
      <c r="S1286">
        <f>VLOOKUP(L1286,longitude_latitude!C:J,8,)</f>
        <v>51.574696670000002</v>
      </c>
      <c r="T1286">
        <f t="shared" si="170"/>
        <v>-19.075662393324777</v>
      </c>
      <c r="U1286">
        <f>VLOOKUP(M1286,LINE!$A$2:$B$13,2,)</f>
        <v>8</v>
      </c>
      <c r="V1286">
        <f>VLOOKUP(L1286,Entry_exit!B:P,4,)</f>
        <v>7340</v>
      </c>
      <c r="W1286">
        <f>2020 - VLOOKUP(L1286, age!$A:$D,4,)</f>
        <v>114</v>
      </c>
      <c r="X1286">
        <f>VLOOKUP(H1286,'air-quality-london-time-of-day'!E:G,3,FALSE)</f>
        <v>17.899999999999999</v>
      </c>
      <c r="Y1286">
        <f>VLOOKUP(I1286,Weather!F:K,2,)</f>
        <v>8.3858267716535408</v>
      </c>
      <c r="Z1286">
        <f>VLOOKUP(I1286,Weather!F:K,3,)</f>
        <v>0</v>
      </c>
      <c r="AA1286">
        <f>VLOOKUP(I1286,Weather!F:K,4,)</f>
        <v>0.7</v>
      </c>
      <c r="AB1286">
        <f>VLOOKUP(I1286,Weather!F:K,5,)</f>
        <v>1027</v>
      </c>
      <c r="AC1286">
        <f>VLOOKUP(I1286,Weather!F:K,6,)</f>
        <v>1</v>
      </c>
    </row>
    <row r="1287" spans="1:29" x14ac:dyDescent="0.25">
      <c r="A1287" t="s">
        <v>7</v>
      </c>
      <c r="B1287" t="s">
        <v>5</v>
      </c>
      <c r="C1287" s="1">
        <v>42103.377083333333</v>
      </c>
      <c r="D1287" s="3">
        <f t="shared" si="168"/>
        <v>2015</v>
      </c>
      <c r="E1287" s="3">
        <f t="shared" si="171"/>
        <v>4</v>
      </c>
      <c r="F1287" s="3">
        <f t="shared" si="172"/>
        <v>9</v>
      </c>
      <c r="G1287" s="3">
        <f t="shared" si="173"/>
        <v>9</v>
      </c>
      <c r="H1287" s="3" t="str">
        <f t="shared" si="174"/>
        <v>201549</v>
      </c>
      <c r="I1287" s="3" t="str">
        <f t="shared" si="175"/>
        <v>2015499</v>
      </c>
      <c r="J1287">
        <v>63</v>
      </c>
      <c r="K1287">
        <v>37.799999999999997</v>
      </c>
      <c r="L1287" t="str">
        <f>VLOOKUP(C1287,List!$A$2:$C$2089,3,)</f>
        <v>Rayners Lane</v>
      </c>
      <c r="M1287" t="str">
        <f>VLOOKUP(C1287,List!$A$2:$C$2089,2,)</f>
        <v>Metropolitan</v>
      </c>
      <c r="N1287" t="str">
        <f t="shared" si="169"/>
        <v>Rayners Lane|Metropolitan</v>
      </c>
      <c r="O1287">
        <f>VLOOKUP(N1287,Depth!$A$2:$F$427,3,)</f>
        <v>55</v>
      </c>
      <c r="P1287">
        <f>VLOOKUP(N1287,Depth!$A$2:$F$427,5,)</f>
        <v>148.80000000000001</v>
      </c>
      <c r="Q1287">
        <f>VLOOKUP(N1287,Depth!$A$2:$F$427,6,)</f>
        <v>6.2</v>
      </c>
      <c r="R1287">
        <f>VLOOKUP(L1287,longitude_latitude!C:J,7,)</f>
        <v>-0.36986475200000002</v>
      </c>
      <c r="S1287">
        <f>VLOOKUP(L1287,longitude_latitude!C:J,8,)</f>
        <v>51.574696670000002</v>
      </c>
      <c r="T1287">
        <f t="shared" si="170"/>
        <v>-19.075662393324777</v>
      </c>
      <c r="U1287">
        <f>VLOOKUP(M1287,LINE!$A$2:$B$13,2,)</f>
        <v>8</v>
      </c>
      <c r="V1287">
        <f>VLOOKUP(L1287,Entry_exit!B:P,4,)</f>
        <v>7340</v>
      </c>
      <c r="W1287">
        <f>2020 - VLOOKUP(L1287, age!$A:$D,4,)</f>
        <v>114</v>
      </c>
      <c r="X1287">
        <f>VLOOKUP(H1287,'air-quality-london-time-of-day'!E:G,3,FALSE)</f>
        <v>17.899999999999999</v>
      </c>
      <c r="Y1287">
        <f>VLOOKUP(I1287,Weather!F:K,2,)</f>
        <v>8.3858267716535408</v>
      </c>
      <c r="Z1287">
        <f>VLOOKUP(I1287,Weather!F:K,3,)</f>
        <v>0</v>
      </c>
      <c r="AA1287">
        <f>VLOOKUP(I1287,Weather!F:K,4,)</f>
        <v>0.7</v>
      </c>
      <c r="AB1287">
        <f>VLOOKUP(I1287,Weather!F:K,5,)</f>
        <v>1027</v>
      </c>
      <c r="AC1287">
        <f>VLOOKUP(I1287,Weather!F:K,6,)</f>
        <v>1</v>
      </c>
    </row>
    <row r="1288" spans="1:29" x14ac:dyDescent="0.25">
      <c r="A1288" t="s">
        <v>7</v>
      </c>
      <c r="B1288" t="s">
        <v>5</v>
      </c>
      <c r="C1288" s="1">
        <v>42103.37777777778</v>
      </c>
      <c r="D1288" s="3">
        <f t="shared" si="168"/>
        <v>2015</v>
      </c>
      <c r="E1288" s="3">
        <f t="shared" si="171"/>
        <v>4</v>
      </c>
      <c r="F1288" s="3">
        <f t="shared" si="172"/>
        <v>9</v>
      </c>
      <c r="G1288" s="3">
        <f t="shared" si="173"/>
        <v>9</v>
      </c>
      <c r="H1288" s="3" t="str">
        <f t="shared" si="174"/>
        <v>201549</v>
      </c>
      <c r="I1288" s="3" t="str">
        <f t="shared" si="175"/>
        <v>2015499</v>
      </c>
      <c r="J1288">
        <v>65</v>
      </c>
      <c r="K1288">
        <v>39</v>
      </c>
      <c r="L1288" t="str">
        <f>VLOOKUP(C1288,List!$A$2:$C$2089,3,)</f>
        <v>West Harrow</v>
      </c>
      <c r="M1288" t="str">
        <f>VLOOKUP(C1288,List!$A$2:$C$2089,2,)</f>
        <v>Metropolitan</v>
      </c>
      <c r="N1288" t="str">
        <f t="shared" si="169"/>
        <v>West Harrow|Metropolitan</v>
      </c>
      <c r="O1288">
        <f>VLOOKUP(N1288,Depth!$A$2:$F$427,3,)</f>
        <v>53</v>
      </c>
      <c r="P1288">
        <f>VLOOKUP(N1288,Depth!$A$2:$F$427,5,)</f>
        <v>157.5</v>
      </c>
      <c r="Q1288">
        <f>VLOOKUP(N1288,Depth!$A$2:$F$427,6,)</f>
        <v>-4.5</v>
      </c>
      <c r="R1288">
        <f>VLOOKUP(L1288,longitude_latitude!C:J,7,)</f>
        <v>-0.35170656900000002</v>
      </c>
      <c r="S1288">
        <f>VLOOKUP(L1288,longitude_latitude!C:J,8,)</f>
        <v>51.579068149999998</v>
      </c>
      <c r="T1288">
        <f t="shared" si="170"/>
        <v>-18.140697091253678</v>
      </c>
      <c r="U1288">
        <f>VLOOKUP(M1288,LINE!$A$2:$B$13,2,)</f>
        <v>8</v>
      </c>
      <c r="V1288">
        <f>VLOOKUP(L1288,Entry_exit!B:P,4,)</f>
        <v>2189</v>
      </c>
      <c r="W1288">
        <f>2020 - VLOOKUP(L1288, age!$A:$D,4,)</f>
        <v>107</v>
      </c>
      <c r="X1288">
        <f>VLOOKUP(H1288,'air-quality-london-time-of-day'!E:G,3,FALSE)</f>
        <v>17.899999999999999</v>
      </c>
      <c r="Y1288">
        <f>VLOOKUP(I1288,Weather!F:K,2,)</f>
        <v>8.3858267716535408</v>
      </c>
      <c r="Z1288">
        <f>VLOOKUP(I1288,Weather!F:K,3,)</f>
        <v>0</v>
      </c>
      <c r="AA1288">
        <f>VLOOKUP(I1288,Weather!F:K,4,)</f>
        <v>0.7</v>
      </c>
      <c r="AB1288">
        <f>VLOOKUP(I1288,Weather!F:K,5,)</f>
        <v>1027</v>
      </c>
      <c r="AC1288">
        <f>VLOOKUP(I1288,Weather!F:K,6,)</f>
        <v>1</v>
      </c>
    </row>
    <row r="1289" spans="1:29" x14ac:dyDescent="0.25">
      <c r="A1289" t="s">
        <v>7</v>
      </c>
      <c r="B1289" t="s">
        <v>5</v>
      </c>
      <c r="C1289" s="1">
        <v>42103.378472222219</v>
      </c>
      <c r="D1289" s="3">
        <f t="shared" si="168"/>
        <v>2015</v>
      </c>
      <c r="E1289" s="3">
        <f t="shared" si="171"/>
        <v>4</v>
      </c>
      <c r="F1289" s="3">
        <f t="shared" si="172"/>
        <v>9</v>
      </c>
      <c r="G1289" s="3">
        <f t="shared" si="173"/>
        <v>9</v>
      </c>
      <c r="H1289" s="3" t="str">
        <f t="shared" si="174"/>
        <v>201549</v>
      </c>
      <c r="I1289" s="3" t="str">
        <f t="shared" si="175"/>
        <v>2015499</v>
      </c>
      <c r="J1289">
        <v>65</v>
      </c>
      <c r="K1289">
        <v>39</v>
      </c>
      <c r="L1289" t="str">
        <f>VLOOKUP(C1289,List!$A$2:$C$2089,3,)</f>
        <v>West Harrow</v>
      </c>
      <c r="M1289" t="str">
        <f>VLOOKUP(C1289,List!$A$2:$C$2089,2,)</f>
        <v>Metropolitan</v>
      </c>
      <c r="N1289" t="str">
        <f t="shared" si="169"/>
        <v>West Harrow|Metropolitan</v>
      </c>
      <c r="O1289">
        <f>VLOOKUP(N1289,Depth!$A$2:$F$427,3,)</f>
        <v>53</v>
      </c>
      <c r="P1289">
        <f>VLOOKUP(N1289,Depth!$A$2:$F$427,5,)</f>
        <v>157.5</v>
      </c>
      <c r="Q1289">
        <f>VLOOKUP(N1289,Depth!$A$2:$F$427,6,)</f>
        <v>-4.5</v>
      </c>
      <c r="R1289">
        <f>VLOOKUP(L1289,longitude_latitude!C:J,7,)</f>
        <v>-0.35170656900000002</v>
      </c>
      <c r="S1289">
        <f>VLOOKUP(L1289,longitude_latitude!C:J,8,)</f>
        <v>51.579068149999998</v>
      </c>
      <c r="T1289">
        <f t="shared" si="170"/>
        <v>-18.140697091253678</v>
      </c>
      <c r="U1289">
        <f>VLOOKUP(M1289,LINE!$A$2:$B$13,2,)</f>
        <v>8</v>
      </c>
      <c r="V1289">
        <f>VLOOKUP(L1289,Entry_exit!B:P,4,)</f>
        <v>2189</v>
      </c>
      <c r="W1289">
        <f>2020 - VLOOKUP(L1289, age!$A:$D,4,)</f>
        <v>107</v>
      </c>
      <c r="X1289">
        <f>VLOOKUP(H1289,'air-quality-london-time-of-day'!E:G,3,FALSE)</f>
        <v>17.899999999999999</v>
      </c>
      <c r="Y1289">
        <f>VLOOKUP(I1289,Weather!F:K,2,)</f>
        <v>8.3858267716535408</v>
      </c>
      <c r="Z1289">
        <f>VLOOKUP(I1289,Weather!F:K,3,)</f>
        <v>0</v>
      </c>
      <c r="AA1289">
        <f>VLOOKUP(I1289,Weather!F:K,4,)</f>
        <v>0.7</v>
      </c>
      <c r="AB1289">
        <f>VLOOKUP(I1289,Weather!F:K,5,)</f>
        <v>1027</v>
      </c>
      <c r="AC1289">
        <f>VLOOKUP(I1289,Weather!F:K,6,)</f>
        <v>1</v>
      </c>
    </row>
    <row r="1290" spans="1:29" x14ac:dyDescent="0.25">
      <c r="A1290" t="s">
        <v>7</v>
      </c>
      <c r="B1290" t="s">
        <v>5</v>
      </c>
      <c r="C1290" s="1">
        <v>42103.379166666666</v>
      </c>
      <c r="D1290" s="3">
        <f t="shared" si="168"/>
        <v>2015</v>
      </c>
      <c r="E1290" s="3">
        <f t="shared" si="171"/>
        <v>4</v>
      </c>
      <c r="F1290" s="3">
        <f t="shared" si="172"/>
        <v>9</v>
      </c>
      <c r="G1290" s="3">
        <f t="shared" si="173"/>
        <v>9</v>
      </c>
      <c r="H1290" s="3" t="str">
        <f t="shared" si="174"/>
        <v>201549</v>
      </c>
      <c r="I1290" s="3" t="str">
        <f t="shared" si="175"/>
        <v>2015499</v>
      </c>
      <c r="J1290">
        <v>61</v>
      </c>
      <c r="K1290">
        <v>36.6</v>
      </c>
      <c r="L1290" t="str">
        <f>VLOOKUP(C1290,List!$A$2:$C$2089,3,)</f>
        <v>West Harrow</v>
      </c>
      <c r="M1290" t="str">
        <f>VLOOKUP(C1290,List!$A$2:$C$2089,2,)</f>
        <v>Metropolitan</v>
      </c>
      <c r="N1290" t="str">
        <f t="shared" si="169"/>
        <v>West Harrow|Metropolitan</v>
      </c>
      <c r="O1290">
        <f>VLOOKUP(N1290,Depth!$A$2:$F$427,3,)</f>
        <v>53</v>
      </c>
      <c r="P1290">
        <f>VLOOKUP(N1290,Depth!$A$2:$F$427,5,)</f>
        <v>157.5</v>
      </c>
      <c r="Q1290">
        <f>VLOOKUP(N1290,Depth!$A$2:$F$427,6,)</f>
        <v>-4.5</v>
      </c>
      <c r="R1290">
        <f>VLOOKUP(L1290,longitude_latitude!C:J,7,)</f>
        <v>-0.35170656900000002</v>
      </c>
      <c r="S1290">
        <f>VLOOKUP(L1290,longitude_latitude!C:J,8,)</f>
        <v>51.579068149999998</v>
      </c>
      <c r="T1290">
        <f t="shared" si="170"/>
        <v>-18.140697091253678</v>
      </c>
      <c r="U1290">
        <f>VLOOKUP(M1290,LINE!$A$2:$B$13,2,)</f>
        <v>8</v>
      </c>
      <c r="V1290">
        <f>VLOOKUP(L1290,Entry_exit!B:P,4,)</f>
        <v>2189</v>
      </c>
      <c r="W1290">
        <f>2020 - VLOOKUP(L1290, age!$A:$D,4,)</f>
        <v>107</v>
      </c>
      <c r="X1290">
        <f>VLOOKUP(H1290,'air-quality-london-time-of-day'!E:G,3,FALSE)</f>
        <v>17.899999999999999</v>
      </c>
      <c r="Y1290">
        <f>VLOOKUP(I1290,Weather!F:K,2,)</f>
        <v>8.3858267716535408</v>
      </c>
      <c r="Z1290">
        <f>VLOOKUP(I1290,Weather!F:K,3,)</f>
        <v>0</v>
      </c>
      <c r="AA1290">
        <f>VLOOKUP(I1290,Weather!F:K,4,)</f>
        <v>0.7</v>
      </c>
      <c r="AB1290">
        <f>VLOOKUP(I1290,Weather!F:K,5,)</f>
        <v>1027</v>
      </c>
      <c r="AC1290">
        <f>VLOOKUP(I1290,Weather!F:K,6,)</f>
        <v>1</v>
      </c>
    </row>
    <row r="1291" spans="1:29" x14ac:dyDescent="0.25">
      <c r="A1291" t="s">
        <v>7</v>
      </c>
      <c r="B1291" t="s">
        <v>5</v>
      </c>
      <c r="C1291" s="1">
        <v>42103.379861111112</v>
      </c>
      <c r="D1291" s="3">
        <f t="shared" si="168"/>
        <v>2015</v>
      </c>
      <c r="E1291" s="3">
        <f t="shared" si="171"/>
        <v>4</v>
      </c>
      <c r="F1291" s="3">
        <f t="shared" si="172"/>
        <v>9</v>
      </c>
      <c r="G1291" s="3">
        <f t="shared" si="173"/>
        <v>9</v>
      </c>
      <c r="H1291" s="3" t="str">
        <f t="shared" si="174"/>
        <v>201549</v>
      </c>
      <c r="I1291" s="3" t="str">
        <f t="shared" si="175"/>
        <v>2015499</v>
      </c>
      <c r="J1291">
        <v>62</v>
      </c>
      <c r="K1291">
        <v>37.200000000000003</v>
      </c>
      <c r="L1291" t="str">
        <f>VLOOKUP(C1291,List!$A$2:$C$2089,3,)</f>
        <v>Harrow on the Hill</v>
      </c>
      <c r="M1291" t="str">
        <f>VLOOKUP(C1291,List!$A$2:$C$2089,2,)</f>
        <v>Metropolitan</v>
      </c>
      <c r="N1291" t="str">
        <f t="shared" si="169"/>
        <v>Harrow on the Hill|Metropolitan</v>
      </c>
      <c r="O1291">
        <f>VLOOKUP(N1291,Depth!$A$2:$F$427,3,)</f>
        <v>69</v>
      </c>
      <c r="P1291">
        <f>VLOOKUP(N1291,Depth!$A$2:$F$427,5,)</f>
        <v>167.1</v>
      </c>
      <c r="Q1291">
        <f>VLOOKUP(N1291,Depth!$A$2:$F$427,6,)</f>
        <v>1.9</v>
      </c>
      <c r="R1291">
        <f>VLOOKUP(L1291,longitude_latitude!C:J,7,)</f>
        <v>-0.33516664000000002</v>
      </c>
      <c r="S1291">
        <f>VLOOKUP(L1291,longitude_latitude!C:J,8,)</f>
        <v>51.578915860000002</v>
      </c>
      <c r="T1291">
        <f t="shared" si="170"/>
        <v>-17.287531923638912</v>
      </c>
      <c r="U1291">
        <f>VLOOKUP(M1291,LINE!$A$2:$B$13,2,)</f>
        <v>8</v>
      </c>
      <c r="V1291">
        <f>VLOOKUP(L1291,Entry_exit!B:P,4,)</f>
        <v>15963</v>
      </c>
      <c r="W1291">
        <f>2020 - VLOOKUP(L1291, age!$A:$D,4,)</f>
        <v>140</v>
      </c>
      <c r="X1291">
        <f>VLOOKUP(H1291,'air-quality-london-time-of-day'!E:G,3,FALSE)</f>
        <v>17.899999999999999</v>
      </c>
      <c r="Y1291">
        <f>VLOOKUP(I1291,Weather!F:K,2,)</f>
        <v>8.3858267716535408</v>
      </c>
      <c r="Z1291">
        <f>VLOOKUP(I1291,Weather!F:K,3,)</f>
        <v>0</v>
      </c>
      <c r="AA1291">
        <f>VLOOKUP(I1291,Weather!F:K,4,)</f>
        <v>0.7</v>
      </c>
      <c r="AB1291">
        <f>VLOOKUP(I1291,Weather!F:K,5,)</f>
        <v>1027</v>
      </c>
      <c r="AC1291">
        <f>VLOOKUP(I1291,Weather!F:K,6,)</f>
        <v>1</v>
      </c>
    </row>
    <row r="1292" spans="1:29" x14ac:dyDescent="0.25">
      <c r="A1292" t="s">
        <v>7</v>
      </c>
      <c r="B1292" t="s">
        <v>5</v>
      </c>
      <c r="C1292" s="1">
        <v>42103.380555555559</v>
      </c>
      <c r="D1292" s="3">
        <f t="shared" si="168"/>
        <v>2015</v>
      </c>
      <c r="E1292" s="3">
        <f t="shared" si="171"/>
        <v>4</v>
      </c>
      <c r="F1292" s="3">
        <f t="shared" si="172"/>
        <v>9</v>
      </c>
      <c r="G1292" s="3">
        <f t="shared" si="173"/>
        <v>9</v>
      </c>
      <c r="H1292" s="3" t="str">
        <f t="shared" si="174"/>
        <v>201549</v>
      </c>
      <c r="I1292" s="3" t="str">
        <f t="shared" si="175"/>
        <v>2015499</v>
      </c>
      <c r="J1292">
        <v>72</v>
      </c>
      <c r="K1292">
        <v>43.2</v>
      </c>
      <c r="L1292" t="str">
        <f>VLOOKUP(C1292,List!$A$2:$C$2089,3,)</f>
        <v>Harrow on the Hill</v>
      </c>
      <c r="M1292" t="str">
        <f>VLOOKUP(C1292,List!$A$2:$C$2089,2,)</f>
        <v>Metropolitan</v>
      </c>
      <c r="N1292" t="str">
        <f t="shared" si="169"/>
        <v>Harrow on the Hill|Metropolitan</v>
      </c>
      <c r="O1292">
        <f>VLOOKUP(N1292,Depth!$A$2:$F$427,3,)</f>
        <v>69</v>
      </c>
      <c r="P1292">
        <f>VLOOKUP(N1292,Depth!$A$2:$F$427,5,)</f>
        <v>167.1</v>
      </c>
      <c r="Q1292">
        <f>VLOOKUP(N1292,Depth!$A$2:$F$427,6,)</f>
        <v>1.9</v>
      </c>
      <c r="R1292">
        <f>VLOOKUP(L1292,longitude_latitude!C:J,7,)</f>
        <v>-0.33516664000000002</v>
      </c>
      <c r="S1292">
        <f>VLOOKUP(L1292,longitude_latitude!C:J,8,)</f>
        <v>51.578915860000002</v>
      </c>
      <c r="T1292">
        <f t="shared" si="170"/>
        <v>-17.287531923638912</v>
      </c>
      <c r="U1292">
        <f>VLOOKUP(M1292,LINE!$A$2:$B$13,2,)</f>
        <v>8</v>
      </c>
      <c r="V1292">
        <f>VLOOKUP(L1292,Entry_exit!B:P,4,)</f>
        <v>15963</v>
      </c>
      <c r="W1292">
        <f>2020 - VLOOKUP(L1292, age!$A:$D,4,)</f>
        <v>140</v>
      </c>
      <c r="X1292">
        <f>VLOOKUP(H1292,'air-quality-london-time-of-day'!E:G,3,FALSE)</f>
        <v>17.899999999999999</v>
      </c>
      <c r="Y1292">
        <f>VLOOKUP(I1292,Weather!F:K,2,)</f>
        <v>8.3858267716535408</v>
      </c>
      <c r="Z1292">
        <f>VLOOKUP(I1292,Weather!F:K,3,)</f>
        <v>0</v>
      </c>
      <c r="AA1292">
        <f>VLOOKUP(I1292,Weather!F:K,4,)</f>
        <v>0.7</v>
      </c>
      <c r="AB1292">
        <f>VLOOKUP(I1292,Weather!F:K,5,)</f>
        <v>1027</v>
      </c>
      <c r="AC1292">
        <f>VLOOKUP(I1292,Weather!F:K,6,)</f>
        <v>1</v>
      </c>
    </row>
    <row r="1293" spans="1:29" x14ac:dyDescent="0.25">
      <c r="A1293" t="s">
        <v>7</v>
      </c>
      <c r="B1293" t="s">
        <v>5</v>
      </c>
      <c r="C1293" s="1">
        <v>42103.381249999999</v>
      </c>
      <c r="D1293" s="3">
        <f t="shared" si="168"/>
        <v>2015</v>
      </c>
      <c r="E1293" s="3">
        <f t="shared" si="171"/>
        <v>4</v>
      </c>
      <c r="F1293" s="3">
        <f t="shared" si="172"/>
        <v>9</v>
      </c>
      <c r="G1293" s="3">
        <f t="shared" si="173"/>
        <v>9</v>
      </c>
      <c r="H1293" s="3" t="str">
        <f t="shared" si="174"/>
        <v>201549</v>
      </c>
      <c r="I1293" s="3" t="str">
        <f t="shared" si="175"/>
        <v>2015499</v>
      </c>
      <c r="J1293">
        <v>72</v>
      </c>
      <c r="K1293">
        <v>43.2</v>
      </c>
      <c r="L1293" t="str">
        <f>VLOOKUP(C1293,List!$A$2:$C$2089,3,)</f>
        <v>Harrow on the Hill</v>
      </c>
      <c r="M1293" t="str">
        <f>VLOOKUP(C1293,List!$A$2:$C$2089,2,)</f>
        <v>Metropolitan</v>
      </c>
      <c r="N1293" t="str">
        <f t="shared" si="169"/>
        <v>Harrow on the Hill|Metropolitan</v>
      </c>
      <c r="O1293">
        <f>VLOOKUP(N1293,Depth!$A$2:$F$427,3,)</f>
        <v>69</v>
      </c>
      <c r="P1293">
        <f>VLOOKUP(N1293,Depth!$A$2:$F$427,5,)</f>
        <v>167.1</v>
      </c>
      <c r="Q1293">
        <f>VLOOKUP(N1293,Depth!$A$2:$F$427,6,)</f>
        <v>1.9</v>
      </c>
      <c r="R1293">
        <f>VLOOKUP(L1293,longitude_latitude!C:J,7,)</f>
        <v>-0.33516664000000002</v>
      </c>
      <c r="S1293">
        <f>VLOOKUP(L1293,longitude_latitude!C:J,8,)</f>
        <v>51.578915860000002</v>
      </c>
      <c r="T1293">
        <f t="shared" si="170"/>
        <v>-17.287531923638912</v>
      </c>
      <c r="U1293">
        <f>VLOOKUP(M1293,LINE!$A$2:$B$13,2,)</f>
        <v>8</v>
      </c>
      <c r="V1293">
        <f>VLOOKUP(L1293,Entry_exit!B:P,4,)</f>
        <v>15963</v>
      </c>
      <c r="W1293">
        <f>2020 - VLOOKUP(L1293, age!$A:$D,4,)</f>
        <v>140</v>
      </c>
      <c r="X1293">
        <f>VLOOKUP(H1293,'air-quality-london-time-of-day'!E:G,3,FALSE)</f>
        <v>17.899999999999999</v>
      </c>
      <c r="Y1293">
        <f>VLOOKUP(I1293,Weather!F:K,2,)</f>
        <v>8.3858267716535408</v>
      </c>
      <c r="Z1293">
        <f>VLOOKUP(I1293,Weather!F:K,3,)</f>
        <v>0</v>
      </c>
      <c r="AA1293">
        <f>VLOOKUP(I1293,Weather!F:K,4,)</f>
        <v>0.7</v>
      </c>
      <c r="AB1293">
        <f>VLOOKUP(I1293,Weather!F:K,5,)</f>
        <v>1027</v>
      </c>
      <c r="AC1293">
        <f>VLOOKUP(I1293,Weather!F:K,6,)</f>
        <v>1</v>
      </c>
    </row>
    <row r="1294" spans="1:29" x14ac:dyDescent="0.25">
      <c r="A1294" t="s">
        <v>7</v>
      </c>
      <c r="B1294" t="s">
        <v>5</v>
      </c>
      <c r="C1294" s="1">
        <v>42103.381944444445</v>
      </c>
      <c r="D1294" s="3">
        <f t="shared" si="168"/>
        <v>2015</v>
      </c>
      <c r="E1294" s="3">
        <f t="shared" si="171"/>
        <v>4</v>
      </c>
      <c r="F1294" s="3">
        <f t="shared" si="172"/>
        <v>9</v>
      </c>
      <c r="G1294" s="3">
        <f t="shared" si="173"/>
        <v>9</v>
      </c>
      <c r="H1294" s="3" t="str">
        <f t="shared" si="174"/>
        <v>201549</v>
      </c>
      <c r="I1294" s="3" t="str">
        <f t="shared" si="175"/>
        <v>2015499</v>
      </c>
      <c r="J1294">
        <v>72</v>
      </c>
      <c r="K1294">
        <v>43.2</v>
      </c>
      <c r="L1294" t="str">
        <f>VLOOKUP(C1294,List!$A$2:$C$2089,3,)</f>
        <v>Harrow on the Hill</v>
      </c>
      <c r="M1294" t="str">
        <f>VLOOKUP(C1294,List!$A$2:$C$2089,2,)</f>
        <v>Metropolitan</v>
      </c>
      <c r="N1294" t="str">
        <f t="shared" si="169"/>
        <v>Harrow on the Hill|Metropolitan</v>
      </c>
      <c r="O1294">
        <f>VLOOKUP(N1294,Depth!$A$2:$F$427,3,)</f>
        <v>69</v>
      </c>
      <c r="P1294">
        <f>VLOOKUP(N1294,Depth!$A$2:$F$427,5,)</f>
        <v>167.1</v>
      </c>
      <c r="Q1294">
        <f>VLOOKUP(N1294,Depth!$A$2:$F$427,6,)</f>
        <v>1.9</v>
      </c>
      <c r="R1294">
        <f>VLOOKUP(L1294,longitude_latitude!C:J,7,)</f>
        <v>-0.33516664000000002</v>
      </c>
      <c r="S1294">
        <f>VLOOKUP(L1294,longitude_latitude!C:J,8,)</f>
        <v>51.578915860000002</v>
      </c>
      <c r="T1294">
        <f t="shared" si="170"/>
        <v>-17.287531923638912</v>
      </c>
      <c r="U1294">
        <f>VLOOKUP(M1294,LINE!$A$2:$B$13,2,)</f>
        <v>8</v>
      </c>
      <c r="V1294">
        <f>VLOOKUP(L1294,Entry_exit!B:P,4,)</f>
        <v>15963</v>
      </c>
      <c r="W1294">
        <f>2020 - VLOOKUP(L1294, age!$A:$D,4,)</f>
        <v>140</v>
      </c>
      <c r="X1294">
        <f>VLOOKUP(H1294,'air-quality-london-time-of-day'!E:G,3,FALSE)</f>
        <v>17.899999999999999</v>
      </c>
      <c r="Y1294">
        <f>VLOOKUP(I1294,Weather!F:K,2,)</f>
        <v>8.3858267716535408</v>
      </c>
      <c r="Z1294">
        <f>VLOOKUP(I1294,Weather!F:K,3,)</f>
        <v>0</v>
      </c>
      <c r="AA1294">
        <f>VLOOKUP(I1294,Weather!F:K,4,)</f>
        <v>0.7</v>
      </c>
      <c r="AB1294">
        <f>VLOOKUP(I1294,Weather!F:K,5,)</f>
        <v>1027</v>
      </c>
      <c r="AC1294">
        <f>VLOOKUP(I1294,Weather!F:K,6,)</f>
        <v>1</v>
      </c>
    </row>
    <row r="1295" spans="1:29" x14ac:dyDescent="0.25">
      <c r="A1295" t="s">
        <v>7</v>
      </c>
      <c r="B1295" t="s">
        <v>5</v>
      </c>
      <c r="C1295" s="1">
        <v>42103.382638888892</v>
      </c>
      <c r="D1295" s="3">
        <f t="shared" si="168"/>
        <v>2015</v>
      </c>
      <c r="E1295" s="3">
        <f t="shared" si="171"/>
        <v>4</v>
      </c>
      <c r="F1295" s="3">
        <f t="shared" si="172"/>
        <v>9</v>
      </c>
      <c r="G1295" s="3">
        <f t="shared" si="173"/>
        <v>9</v>
      </c>
      <c r="H1295" s="3" t="str">
        <f t="shared" si="174"/>
        <v>201549</v>
      </c>
      <c r="I1295" s="3" t="str">
        <f t="shared" si="175"/>
        <v>2015499</v>
      </c>
      <c r="J1295">
        <v>75</v>
      </c>
      <c r="K1295">
        <v>45</v>
      </c>
      <c r="L1295" t="str">
        <f>VLOOKUP(C1295,List!$A$2:$C$2089,3,)</f>
        <v>Harrow on the Hill</v>
      </c>
      <c r="M1295" t="str">
        <f>VLOOKUP(C1295,List!$A$2:$C$2089,2,)</f>
        <v>Metropolitan</v>
      </c>
      <c r="N1295" t="str">
        <f t="shared" si="169"/>
        <v>Harrow on the Hill|Metropolitan</v>
      </c>
      <c r="O1295">
        <f>VLOOKUP(N1295,Depth!$A$2:$F$427,3,)</f>
        <v>69</v>
      </c>
      <c r="P1295">
        <f>VLOOKUP(N1295,Depth!$A$2:$F$427,5,)</f>
        <v>167.1</v>
      </c>
      <c r="Q1295">
        <f>VLOOKUP(N1295,Depth!$A$2:$F$427,6,)</f>
        <v>1.9</v>
      </c>
      <c r="R1295">
        <f>VLOOKUP(L1295,longitude_latitude!C:J,7,)</f>
        <v>-0.33516664000000002</v>
      </c>
      <c r="S1295">
        <f>VLOOKUP(L1295,longitude_latitude!C:J,8,)</f>
        <v>51.578915860000002</v>
      </c>
      <c r="T1295">
        <f t="shared" si="170"/>
        <v>-17.287531923638912</v>
      </c>
      <c r="U1295">
        <f>VLOOKUP(M1295,LINE!$A$2:$B$13,2,)</f>
        <v>8</v>
      </c>
      <c r="V1295">
        <f>VLOOKUP(L1295,Entry_exit!B:P,4,)</f>
        <v>15963</v>
      </c>
      <c r="W1295">
        <f>2020 - VLOOKUP(L1295, age!$A:$D,4,)</f>
        <v>140</v>
      </c>
      <c r="X1295">
        <f>VLOOKUP(H1295,'air-quality-london-time-of-day'!E:G,3,FALSE)</f>
        <v>17.899999999999999</v>
      </c>
      <c r="Y1295">
        <f>VLOOKUP(I1295,Weather!F:K,2,)</f>
        <v>8.3858267716535408</v>
      </c>
      <c r="Z1295">
        <f>VLOOKUP(I1295,Weather!F:K,3,)</f>
        <v>0</v>
      </c>
      <c r="AA1295">
        <f>VLOOKUP(I1295,Weather!F:K,4,)</f>
        <v>0.7</v>
      </c>
      <c r="AB1295">
        <f>VLOOKUP(I1295,Weather!F:K,5,)</f>
        <v>1027</v>
      </c>
      <c r="AC1295">
        <f>VLOOKUP(I1295,Weather!F:K,6,)</f>
        <v>1</v>
      </c>
    </row>
    <row r="1296" spans="1:29" x14ac:dyDescent="0.25">
      <c r="A1296" t="s">
        <v>7</v>
      </c>
      <c r="B1296" t="s">
        <v>5</v>
      </c>
      <c r="C1296" s="1">
        <v>42103.383333333331</v>
      </c>
      <c r="D1296" s="3">
        <f t="shared" si="168"/>
        <v>2015</v>
      </c>
      <c r="E1296" s="3">
        <f t="shared" si="171"/>
        <v>4</v>
      </c>
      <c r="F1296" s="3">
        <f t="shared" si="172"/>
        <v>9</v>
      </c>
      <c r="G1296" s="3">
        <f t="shared" si="173"/>
        <v>9</v>
      </c>
      <c r="H1296" s="3" t="str">
        <f t="shared" si="174"/>
        <v>201549</v>
      </c>
      <c r="I1296" s="3" t="str">
        <f t="shared" si="175"/>
        <v>2015499</v>
      </c>
      <c r="J1296">
        <v>75</v>
      </c>
      <c r="K1296">
        <v>45</v>
      </c>
      <c r="L1296" t="str">
        <f>VLOOKUP(C1296,List!$A$2:$C$2089,3,)</f>
        <v>Harrow on the Hill</v>
      </c>
      <c r="M1296" t="str">
        <f>VLOOKUP(C1296,List!$A$2:$C$2089,2,)</f>
        <v>Metropolitan</v>
      </c>
      <c r="N1296" t="str">
        <f t="shared" si="169"/>
        <v>Harrow on the Hill|Metropolitan</v>
      </c>
      <c r="O1296">
        <f>VLOOKUP(N1296,Depth!$A$2:$F$427,3,)</f>
        <v>69</v>
      </c>
      <c r="P1296">
        <f>VLOOKUP(N1296,Depth!$A$2:$F$427,5,)</f>
        <v>167.1</v>
      </c>
      <c r="Q1296">
        <f>VLOOKUP(N1296,Depth!$A$2:$F$427,6,)</f>
        <v>1.9</v>
      </c>
      <c r="R1296">
        <f>VLOOKUP(L1296,longitude_latitude!C:J,7,)</f>
        <v>-0.33516664000000002</v>
      </c>
      <c r="S1296">
        <f>VLOOKUP(L1296,longitude_latitude!C:J,8,)</f>
        <v>51.578915860000002</v>
      </c>
      <c r="T1296">
        <f t="shared" si="170"/>
        <v>-17.287531923638912</v>
      </c>
      <c r="U1296">
        <f>VLOOKUP(M1296,LINE!$A$2:$B$13,2,)</f>
        <v>8</v>
      </c>
      <c r="V1296">
        <f>VLOOKUP(L1296,Entry_exit!B:P,4,)</f>
        <v>15963</v>
      </c>
      <c r="W1296">
        <f>2020 - VLOOKUP(L1296, age!$A:$D,4,)</f>
        <v>140</v>
      </c>
      <c r="X1296">
        <f>VLOOKUP(H1296,'air-quality-london-time-of-day'!E:G,3,FALSE)</f>
        <v>17.899999999999999</v>
      </c>
      <c r="Y1296">
        <f>VLOOKUP(I1296,Weather!F:K,2,)</f>
        <v>8.3858267716535408</v>
      </c>
      <c r="Z1296">
        <f>VLOOKUP(I1296,Weather!F:K,3,)</f>
        <v>0</v>
      </c>
      <c r="AA1296">
        <f>VLOOKUP(I1296,Weather!F:K,4,)</f>
        <v>0.7</v>
      </c>
      <c r="AB1296">
        <f>VLOOKUP(I1296,Weather!F:K,5,)</f>
        <v>1027</v>
      </c>
      <c r="AC1296">
        <f>VLOOKUP(I1296,Weather!F:K,6,)</f>
        <v>1</v>
      </c>
    </row>
    <row r="1297" spans="1:29" x14ac:dyDescent="0.25">
      <c r="A1297" t="s">
        <v>7</v>
      </c>
      <c r="B1297" t="s">
        <v>5</v>
      </c>
      <c r="C1297" s="1">
        <v>42103.384027777778</v>
      </c>
      <c r="D1297" s="3">
        <f t="shared" si="168"/>
        <v>2015</v>
      </c>
      <c r="E1297" s="3">
        <f t="shared" si="171"/>
        <v>4</v>
      </c>
      <c r="F1297" s="3">
        <f t="shared" si="172"/>
        <v>9</v>
      </c>
      <c r="G1297" s="3">
        <f t="shared" si="173"/>
        <v>9</v>
      </c>
      <c r="H1297" s="3" t="str">
        <f t="shared" si="174"/>
        <v>201549</v>
      </c>
      <c r="I1297" s="3" t="str">
        <f t="shared" si="175"/>
        <v>2015499</v>
      </c>
      <c r="J1297">
        <v>58</v>
      </c>
      <c r="K1297">
        <v>34.799999999999997</v>
      </c>
      <c r="L1297" t="str">
        <f>VLOOKUP(C1297,List!$A$2:$C$2089,3,)</f>
        <v>Harrow on the Hill</v>
      </c>
      <c r="M1297" t="str">
        <f>VLOOKUP(C1297,List!$A$2:$C$2089,2,)</f>
        <v>Metropolitan</v>
      </c>
      <c r="N1297" t="str">
        <f t="shared" si="169"/>
        <v>Harrow on the Hill|Metropolitan</v>
      </c>
      <c r="O1297">
        <f>VLOOKUP(N1297,Depth!$A$2:$F$427,3,)</f>
        <v>69</v>
      </c>
      <c r="P1297">
        <f>VLOOKUP(N1297,Depth!$A$2:$F$427,5,)</f>
        <v>167.1</v>
      </c>
      <c r="Q1297">
        <f>VLOOKUP(N1297,Depth!$A$2:$F$427,6,)</f>
        <v>1.9</v>
      </c>
      <c r="R1297">
        <f>VLOOKUP(L1297,longitude_latitude!C:J,7,)</f>
        <v>-0.33516664000000002</v>
      </c>
      <c r="S1297">
        <f>VLOOKUP(L1297,longitude_latitude!C:J,8,)</f>
        <v>51.578915860000002</v>
      </c>
      <c r="T1297">
        <f t="shared" si="170"/>
        <v>-17.287531923638912</v>
      </c>
      <c r="U1297">
        <f>VLOOKUP(M1297,LINE!$A$2:$B$13,2,)</f>
        <v>8</v>
      </c>
      <c r="V1297">
        <f>VLOOKUP(L1297,Entry_exit!B:P,4,)</f>
        <v>15963</v>
      </c>
      <c r="W1297">
        <f>2020 - VLOOKUP(L1297, age!$A:$D,4,)</f>
        <v>140</v>
      </c>
      <c r="X1297">
        <f>VLOOKUP(H1297,'air-quality-london-time-of-day'!E:G,3,FALSE)</f>
        <v>17.899999999999999</v>
      </c>
      <c r="Y1297">
        <f>VLOOKUP(I1297,Weather!F:K,2,)</f>
        <v>8.3858267716535408</v>
      </c>
      <c r="Z1297">
        <f>VLOOKUP(I1297,Weather!F:K,3,)</f>
        <v>0</v>
      </c>
      <c r="AA1297">
        <f>VLOOKUP(I1297,Weather!F:K,4,)</f>
        <v>0.7</v>
      </c>
      <c r="AB1297">
        <f>VLOOKUP(I1297,Weather!F:K,5,)</f>
        <v>1027</v>
      </c>
      <c r="AC1297">
        <f>VLOOKUP(I1297,Weather!F:K,6,)</f>
        <v>1</v>
      </c>
    </row>
    <row r="1298" spans="1:29" x14ac:dyDescent="0.25">
      <c r="A1298" t="s">
        <v>7</v>
      </c>
      <c r="B1298" t="s">
        <v>5</v>
      </c>
      <c r="C1298" s="1">
        <v>42103.384722222225</v>
      </c>
      <c r="D1298" s="3">
        <f t="shared" si="168"/>
        <v>2015</v>
      </c>
      <c r="E1298" s="3">
        <f t="shared" si="171"/>
        <v>4</v>
      </c>
      <c r="F1298" s="3">
        <f t="shared" si="172"/>
        <v>9</v>
      </c>
      <c r="G1298" s="3">
        <f t="shared" si="173"/>
        <v>9</v>
      </c>
      <c r="H1298" s="3" t="str">
        <f t="shared" si="174"/>
        <v>201549</v>
      </c>
      <c r="I1298" s="3" t="str">
        <f t="shared" si="175"/>
        <v>2015499</v>
      </c>
      <c r="J1298">
        <v>66</v>
      </c>
      <c r="K1298">
        <v>39.6</v>
      </c>
      <c r="L1298" t="str">
        <f>VLOOKUP(C1298,List!$A$2:$C$2089,3,)</f>
        <v>Harrow on the Hill</v>
      </c>
      <c r="M1298" t="str">
        <f>VLOOKUP(C1298,List!$A$2:$C$2089,2,)</f>
        <v>Metropolitan</v>
      </c>
      <c r="N1298" t="str">
        <f t="shared" si="169"/>
        <v>Harrow on the Hill|Metropolitan</v>
      </c>
      <c r="O1298">
        <f>VLOOKUP(N1298,Depth!$A$2:$F$427,3,)</f>
        <v>69</v>
      </c>
      <c r="P1298">
        <f>VLOOKUP(N1298,Depth!$A$2:$F$427,5,)</f>
        <v>167.1</v>
      </c>
      <c r="Q1298">
        <f>VLOOKUP(N1298,Depth!$A$2:$F$427,6,)</f>
        <v>1.9</v>
      </c>
      <c r="R1298">
        <f>VLOOKUP(L1298,longitude_latitude!C:J,7,)</f>
        <v>-0.33516664000000002</v>
      </c>
      <c r="S1298">
        <f>VLOOKUP(L1298,longitude_latitude!C:J,8,)</f>
        <v>51.578915860000002</v>
      </c>
      <c r="T1298">
        <f t="shared" si="170"/>
        <v>-17.287531923638912</v>
      </c>
      <c r="U1298">
        <f>VLOOKUP(M1298,LINE!$A$2:$B$13,2,)</f>
        <v>8</v>
      </c>
      <c r="V1298">
        <f>VLOOKUP(L1298,Entry_exit!B:P,4,)</f>
        <v>15963</v>
      </c>
      <c r="W1298">
        <f>2020 - VLOOKUP(L1298, age!$A:$D,4,)</f>
        <v>140</v>
      </c>
      <c r="X1298">
        <f>VLOOKUP(H1298,'air-quality-london-time-of-day'!E:G,3,FALSE)</f>
        <v>17.899999999999999</v>
      </c>
      <c r="Y1298">
        <f>VLOOKUP(I1298,Weather!F:K,2,)</f>
        <v>8.3858267716535408</v>
      </c>
      <c r="Z1298">
        <f>VLOOKUP(I1298,Weather!F:K,3,)</f>
        <v>0</v>
      </c>
      <c r="AA1298">
        <f>VLOOKUP(I1298,Weather!F:K,4,)</f>
        <v>0.7</v>
      </c>
      <c r="AB1298">
        <f>VLOOKUP(I1298,Weather!F:K,5,)</f>
        <v>1027</v>
      </c>
      <c r="AC1298">
        <f>VLOOKUP(I1298,Weather!F:K,6,)</f>
        <v>1</v>
      </c>
    </row>
    <row r="1299" spans="1:29" x14ac:dyDescent="0.25">
      <c r="A1299" t="s">
        <v>7</v>
      </c>
      <c r="B1299" t="s">
        <v>5</v>
      </c>
      <c r="C1299" s="1">
        <v>42103.385416666664</v>
      </c>
      <c r="D1299" s="3">
        <f t="shared" si="168"/>
        <v>2015</v>
      </c>
      <c r="E1299" s="3">
        <f t="shared" si="171"/>
        <v>4</v>
      </c>
      <c r="F1299" s="3">
        <f t="shared" si="172"/>
        <v>9</v>
      </c>
      <c r="G1299" s="3">
        <f t="shared" si="173"/>
        <v>9</v>
      </c>
      <c r="H1299" s="3" t="str">
        <f t="shared" si="174"/>
        <v>201549</v>
      </c>
      <c r="I1299" s="3" t="str">
        <f t="shared" si="175"/>
        <v>2015499</v>
      </c>
      <c r="J1299">
        <v>57</v>
      </c>
      <c r="K1299">
        <v>34.200000000000003</v>
      </c>
      <c r="L1299" t="str">
        <f>VLOOKUP(C1299,List!$A$2:$C$2089,3,)</f>
        <v>Harrow on the Hill</v>
      </c>
      <c r="M1299" t="str">
        <f>VLOOKUP(C1299,List!$A$2:$C$2089,2,)</f>
        <v>Metropolitan</v>
      </c>
      <c r="N1299" t="str">
        <f t="shared" si="169"/>
        <v>Harrow on the Hill|Metropolitan</v>
      </c>
      <c r="O1299">
        <f>VLOOKUP(N1299,Depth!$A$2:$F$427,3,)</f>
        <v>69</v>
      </c>
      <c r="P1299">
        <f>VLOOKUP(N1299,Depth!$A$2:$F$427,5,)</f>
        <v>167.1</v>
      </c>
      <c r="Q1299">
        <f>VLOOKUP(N1299,Depth!$A$2:$F$427,6,)</f>
        <v>1.9</v>
      </c>
      <c r="R1299">
        <f>VLOOKUP(L1299,longitude_latitude!C:J,7,)</f>
        <v>-0.33516664000000002</v>
      </c>
      <c r="S1299">
        <f>VLOOKUP(L1299,longitude_latitude!C:J,8,)</f>
        <v>51.578915860000002</v>
      </c>
      <c r="T1299">
        <f t="shared" si="170"/>
        <v>-17.287531923638912</v>
      </c>
      <c r="U1299">
        <f>VLOOKUP(M1299,LINE!$A$2:$B$13,2,)</f>
        <v>8</v>
      </c>
      <c r="V1299">
        <f>VLOOKUP(L1299,Entry_exit!B:P,4,)</f>
        <v>15963</v>
      </c>
      <c r="W1299">
        <f>2020 - VLOOKUP(L1299, age!$A:$D,4,)</f>
        <v>140</v>
      </c>
      <c r="X1299">
        <f>VLOOKUP(H1299,'air-quality-london-time-of-day'!E:G,3,FALSE)</f>
        <v>17.899999999999999</v>
      </c>
      <c r="Y1299">
        <f>VLOOKUP(I1299,Weather!F:K,2,)</f>
        <v>8.3858267716535408</v>
      </c>
      <c r="Z1299">
        <f>VLOOKUP(I1299,Weather!F:K,3,)</f>
        <v>0</v>
      </c>
      <c r="AA1299">
        <f>VLOOKUP(I1299,Weather!F:K,4,)</f>
        <v>0.7</v>
      </c>
      <c r="AB1299">
        <f>VLOOKUP(I1299,Weather!F:K,5,)</f>
        <v>1027</v>
      </c>
      <c r="AC1299">
        <f>VLOOKUP(I1299,Weather!F:K,6,)</f>
        <v>1</v>
      </c>
    </row>
    <row r="1300" spans="1:29" x14ac:dyDescent="0.25">
      <c r="A1300" t="s">
        <v>7</v>
      </c>
      <c r="B1300" t="s">
        <v>5</v>
      </c>
      <c r="C1300" s="1">
        <v>42103.386111111111</v>
      </c>
      <c r="D1300" s="3">
        <f t="shared" si="168"/>
        <v>2015</v>
      </c>
      <c r="E1300" s="3">
        <f t="shared" si="171"/>
        <v>4</v>
      </c>
      <c r="F1300" s="3">
        <f t="shared" si="172"/>
        <v>9</v>
      </c>
      <c r="G1300" s="3">
        <f t="shared" si="173"/>
        <v>9</v>
      </c>
      <c r="H1300" s="3" t="str">
        <f t="shared" si="174"/>
        <v>201549</v>
      </c>
      <c r="I1300" s="3" t="str">
        <f t="shared" si="175"/>
        <v>2015499</v>
      </c>
      <c r="J1300">
        <v>54</v>
      </c>
      <c r="K1300">
        <v>32.4</v>
      </c>
      <c r="L1300" t="str">
        <f>VLOOKUP(C1300,List!$A$2:$C$2089,3,)</f>
        <v>North Harrow</v>
      </c>
      <c r="M1300" t="str">
        <f>VLOOKUP(C1300,List!$A$2:$C$2089,2,)</f>
        <v>Metropolitan</v>
      </c>
      <c r="N1300" t="str">
        <f t="shared" si="169"/>
        <v>North Harrow|Metropolitan</v>
      </c>
      <c r="O1300">
        <f>VLOOKUP(N1300,Depth!$A$2:$F$427,3,)</f>
        <v>51</v>
      </c>
      <c r="P1300">
        <f>VLOOKUP(N1300,Depth!$A$2:$F$427,5,)</f>
        <v>157</v>
      </c>
      <c r="Q1300">
        <f>VLOOKUP(N1300,Depth!$A$2:$F$427,6,)</f>
        <v>-6</v>
      </c>
      <c r="R1300">
        <f>VLOOKUP(L1300,longitude_latitude!C:J,7,)</f>
        <v>-0.36102183399999999</v>
      </c>
      <c r="S1300">
        <f>VLOOKUP(L1300,longitude_latitude!C:J,8,)</f>
        <v>51.584449409999998</v>
      </c>
      <c r="T1300">
        <f t="shared" si="170"/>
        <v>-18.623112531878416</v>
      </c>
      <c r="U1300">
        <f>VLOOKUP(M1300,LINE!$A$2:$B$13,2,)</f>
        <v>8</v>
      </c>
      <c r="V1300">
        <f>VLOOKUP(L1300,Entry_exit!B:P,4,)</f>
        <v>3307</v>
      </c>
      <c r="W1300">
        <f>2020 - VLOOKUP(L1300, age!$A:$D,4,)</f>
        <v>105</v>
      </c>
      <c r="X1300">
        <f>VLOOKUP(H1300,'air-quality-london-time-of-day'!E:G,3,FALSE)</f>
        <v>17.899999999999999</v>
      </c>
      <c r="Y1300">
        <f>VLOOKUP(I1300,Weather!F:K,2,)</f>
        <v>8.3858267716535408</v>
      </c>
      <c r="Z1300">
        <f>VLOOKUP(I1300,Weather!F:K,3,)</f>
        <v>0</v>
      </c>
      <c r="AA1300">
        <f>VLOOKUP(I1300,Weather!F:K,4,)</f>
        <v>0.7</v>
      </c>
      <c r="AB1300">
        <f>VLOOKUP(I1300,Weather!F:K,5,)</f>
        <v>1027</v>
      </c>
      <c r="AC1300">
        <f>VLOOKUP(I1300,Weather!F:K,6,)</f>
        <v>1</v>
      </c>
    </row>
    <row r="1301" spans="1:29" x14ac:dyDescent="0.25">
      <c r="A1301" t="s">
        <v>7</v>
      </c>
      <c r="B1301" t="s">
        <v>5</v>
      </c>
      <c r="C1301" s="1">
        <v>42103.386805555558</v>
      </c>
      <c r="D1301" s="3">
        <f t="shared" si="168"/>
        <v>2015</v>
      </c>
      <c r="E1301" s="3">
        <f t="shared" si="171"/>
        <v>4</v>
      </c>
      <c r="F1301" s="3">
        <f t="shared" si="172"/>
        <v>9</v>
      </c>
      <c r="G1301" s="3">
        <f t="shared" si="173"/>
        <v>9</v>
      </c>
      <c r="H1301" s="3" t="str">
        <f t="shared" si="174"/>
        <v>201549</v>
      </c>
      <c r="I1301" s="3" t="str">
        <f t="shared" si="175"/>
        <v>2015499</v>
      </c>
      <c r="J1301">
        <v>61</v>
      </c>
      <c r="K1301">
        <v>36.6</v>
      </c>
      <c r="L1301" t="str">
        <f>VLOOKUP(C1301,List!$A$2:$C$2089,3,)</f>
        <v>North Harrow</v>
      </c>
      <c r="M1301" t="str">
        <f>VLOOKUP(C1301,List!$A$2:$C$2089,2,)</f>
        <v>Metropolitan</v>
      </c>
      <c r="N1301" t="str">
        <f t="shared" si="169"/>
        <v>North Harrow|Metropolitan</v>
      </c>
      <c r="O1301">
        <f>VLOOKUP(N1301,Depth!$A$2:$F$427,3,)</f>
        <v>51</v>
      </c>
      <c r="P1301">
        <f>VLOOKUP(N1301,Depth!$A$2:$F$427,5,)</f>
        <v>157</v>
      </c>
      <c r="Q1301">
        <f>VLOOKUP(N1301,Depth!$A$2:$F$427,6,)</f>
        <v>-6</v>
      </c>
      <c r="R1301">
        <f>VLOOKUP(L1301,longitude_latitude!C:J,7,)</f>
        <v>-0.36102183399999999</v>
      </c>
      <c r="S1301">
        <f>VLOOKUP(L1301,longitude_latitude!C:J,8,)</f>
        <v>51.584449409999998</v>
      </c>
      <c r="T1301">
        <f t="shared" si="170"/>
        <v>-18.623112531878416</v>
      </c>
      <c r="U1301">
        <f>VLOOKUP(M1301,LINE!$A$2:$B$13,2,)</f>
        <v>8</v>
      </c>
      <c r="V1301">
        <f>VLOOKUP(L1301,Entry_exit!B:P,4,)</f>
        <v>3307</v>
      </c>
      <c r="W1301">
        <f>2020 - VLOOKUP(L1301, age!$A:$D,4,)</f>
        <v>105</v>
      </c>
      <c r="X1301">
        <f>VLOOKUP(H1301,'air-quality-london-time-of-day'!E:G,3,FALSE)</f>
        <v>17.899999999999999</v>
      </c>
      <c r="Y1301">
        <f>VLOOKUP(I1301,Weather!F:K,2,)</f>
        <v>8.3858267716535408</v>
      </c>
      <c r="Z1301">
        <f>VLOOKUP(I1301,Weather!F:K,3,)</f>
        <v>0</v>
      </c>
      <c r="AA1301">
        <f>VLOOKUP(I1301,Weather!F:K,4,)</f>
        <v>0.7</v>
      </c>
      <c r="AB1301">
        <f>VLOOKUP(I1301,Weather!F:K,5,)</f>
        <v>1027</v>
      </c>
      <c r="AC1301">
        <f>VLOOKUP(I1301,Weather!F:K,6,)</f>
        <v>1</v>
      </c>
    </row>
    <row r="1302" spans="1:29" x14ac:dyDescent="0.25">
      <c r="A1302" t="s">
        <v>7</v>
      </c>
      <c r="B1302" t="s">
        <v>5</v>
      </c>
      <c r="C1302" s="1">
        <v>42103.387499999997</v>
      </c>
      <c r="D1302" s="3">
        <f t="shared" si="168"/>
        <v>2015</v>
      </c>
      <c r="E1302" s="3">
        <f t="shared" si="171"/>
        <v>4</v>
      </c>
      <c r="F1302" s="3">
        <f t="shared" si="172"/>
        <v>9</v>
      </c>
      <c r="G1302" s="3">
        <f t="shared" si="173"/>
        <v>9</v>
      </c>
      <c r="H1302" s="3" t="str">
        <f t="shared" si="174"/>
        <v>201549</v>
      </c>
      <c r="I1302" s="3" t="str">
        <f t="shared" si="175"/>
        <v>2015499</v>
      </c>
      <c r="J1302">
        <v>58</v>
      </c>
      <c r="K1302">
        <v>34.799999999999997</v>
      </c>
      <c r="L1302" t="str">
        <f>VLOOKUP(C1302,List!$A$2:$C$2089,3,)</f>
        <v>Pinner</v>
      </c>
      <c r="M1302" t="str">
        <f>VLOOKUP(C1302,List!$A$2:$C$2089,2,)</f>
        <v>Metropolitan</v>
      </c>
      <c r="N1302" t="str">
        <f t="shared" si="169"/>
        <v>Pinner|Metropolitan</v>
      </c>
      <c r="O1302">
        <f>VLOOKUP(N1302,Depth!$A$2:$F$427,3,)</f>
        <v>54</v>
      </c>
      <c r="P1302">
        <f>VLOOKUP(N1302,Depth!$A$2:$F$427,5,)</f>
        <v>153.5</v>
      </c>
      <c r="Q1302">
        <f>VLOOKUP(N1302,Depth!$A$2:$F$427,6,)</f>
        <v>0.5</v>
      </c>
      <c r="R1302">
        <f>VLOOKUP(L1302,longitude_latitude!C:J,7,)</f>
        <v>-0.379580851</v>
      </c>
      <c r="S1302">
        <f>VLOOKUP(L1302,longitude_latitude!C:J,8,)</f>
        <v>51.592329069999998</v>
      </c>
      <c r="T1302">
        <f t="shared" si="170"/>
        <v>-19.583460173462637</v>
      </c>
      <c r="U1302">
        <f>VLOOKUP(M1302,LINE!$A$2:$B$13,2,)</f>
        <v>8</v>
      </c>
      <c r="V1302">
        <f>VLOOKUP(L1302,Entry_exit!B:P,4,)</f>
        <v>5276</v>
      </c>
      <c r="W1302">
        <f>2020 - VLOOKUP(L1302, age!$A:$D,4,)</f>
        <v>135</v>
      </c>
      <c r="X1302">
        <f>VLOOKUP(H1302,'air-quality-london-time-of-day'!E:G,3,FALSE)</f>
        <v>17.899999999999999</v>
      </c>
      <c r="Y1302">
        <f>VLOOKUP(I1302,Weather!F:K,2,)</f>
        <v>8.3858267716535408</v>
      </c>
      <c r="Z1302">
        <f>VLOOKUP(I1302,Weather!F:K,3,)</f>
        <v>0</v>
      </c>
      <c r="AA1302">
        <f>VLOOKUP(I1302,Weather!F:K,4,)</f>
        <v>0.7</v>
      </c>
      <c r="AB1302">
        <f>VLOOKUP(I1302,Weather!F:K,5,)</f>
        <v>1027</v>
      </c>
      <c r="AC1302">
        <f>VLOOKUP(I1302,Weather!F:K,6,)</f>
        <v>1</v>
      </c>
    </row>
    <row r="1303" spans="1:29" x14ac:dyDescent="0.25">
      <c r="A1303" t="s">
        <v>7</v>
      </c>
      <c r="B1303" t="s">
        <v>5</v>
      </c>
      <c r="C1303" s="1">
        <v>42103.388194444444</v>
      </c>
      <c r="D1303" s="3">
        <f t="shared" si="168"/>
        <v>2015</v>
      </c>
      <c r="E1303" s="3">
        <f t="shared" si="171"/>
        <v>4</v>
      </c>
      <c r="F1303" s="3">
        <f t="shared" si="172"/>
        <v>9</v>
      </c>
      <c r="G1303" s="3">
        <f t="shared" si="173"/>
        <v>9</v>
      </c>
      <c r="H1303" s="3" t="str">
        <f t="shared" si="174"/>
        <v>201549</v>
      </c>
      <c r="I1303" s="3" t="str">
        <f t="shared" si="175"/>
        <v>2015499</v>
      </c>
      <c r="J1303">
        <v>52</v>
      </c>
      <c r="K1303">
        <v>31.2</v>
      </c>
      <c r="L1303" t="str">
        <f>VLOOKUP(C1303,List!$A$2:$C$2089,3,)</f>
        <v>Pinner</v>
      </c>
      <c r="M1303" t="str">
        <f>VLOOKUP(C1303,List!$A$2:$C$2089,2,)</f>
        <v>Metropolitan</v>
      </c>
      <c r="N1303" t="str">
        <f t="shared" si="169"/>
        <v>Pinner|Metropolitan</v>
      </c>
      <c r="O1303">
        <f>VLOOKUP(N1303,Depth!$A$2:$F$427,3,)</f>
        <v>54</v>
      </c>
      <c r="P1303">
        <f>VLOOKUP(N1303,Depth!$A$2:$F$427,5,)</f>
        <v>153.5</v>
      </c>
      <c r="Q1303">
        <f>VLOOKUP(N1303,Depth!$A$2:$F$427,6,)</f>
        <v>0.5</v>
      </c>
      <c r="R1303">
        <f>VLOOKUP(L1303,longitude_latitude!C:J,7,)</f>
        <v>-0.379580851</v>
      </c>
      <c r="S1303">
        <f>VLOOKUP(L1303,longitude_latitude!C:J,8,)</f>
        <v>51.592329069999998</v>
      </c>
      <c r="T1303">
        <f t="shared" si="170"/>
        <v>-19.583460173462637</v>
      </c>
      <c r="U1303">
        <f>VLOOKUP(M1303,LINE!$A$2:$B$13,2,)</f>
        <v>8</v>
      </c>
      <c r="V1303">
        <f>VLOOKUP(L1303,Entry_exit!B:P,4,)</f>
        <v>5276</v>
      </c>
      <c r="W1303">
        <f>2020 - VLOOKUP(L1303, age!$A:$D,4,)</f>
        <v>135</v>
      </c>
      <c r="X1303">
        <f>VLOOKUP(H1303,'air-quality-london-time-of-day'!E:G,3,FALSE)</f>
        <v>17.899999999999999</v>
      </c>
      <c r="Y1303">
        <f>VLOOKUP(I1303,Weather!F:K,2,)</f>
        <v>8.3858267716535408</v>
      </c>
      <c r="Z1303">
        <f>VLOOKUP(I1303,Weather!F:K,3,)</f>
        <v>0</v>
      </c>
      <c r="AA1303">
        <f>VLOOKUP(I1303,Weather!F:K,4,)</f>
        <v>0.7</v>
      </c>
      <c r="AB1303">
        <f>VLOOKUP(I1303,Weather!F:K,5,)</f>
        <v>1027</v>
      </c>
      <c r="AC1303">
        <f>VLOOKUP(I1303,Weather!F:K,6,)</f>
        <v>1</v>
      </c>
    </row>
    <row r="1304" spans="1:29" x14ac:dyDescent="0.25">
      <c r="A1304" t="s">
        <v>7</v>
      </c>
      <c r="B1304" t="s">
        <v>5</v>
      </c>
      <c r="C1304" s="1">
        <v>42103.388888888891</v>
      </c>
      <c r="D1304" s="3">
        <f t="shared" si="168"/>
        <v>2015</v>
      </c>
      <c r="E1304" s="3">
        <f t="shared" si="171"/>
        <v>4</v>
      </c>
      <c r="F1304" s="3">
        <f t="shared" si="172"/>
        <v>9</v>
      </c>
      <c r="G1304" s="3">
        <f t="shared" si="173"/>
        <v>9</v>
      </c>
      <c r="H1304" s="3" t="str">
        <f t="shared" si="174"/>
        <v>201549</v>
      </c>
      <c r="I1304" s="3" t="str">
        <f t="shared" si="175"/>
        <v>2015499</v>
      </c>
      <c r="J1304">
        <v>56</v>
      </c>
      <c r="K1304">
        <v>33.6</v>
      </c>
      <c r="L1304" t="str">
        <f>VLOOKUP(C1304,List!$A$2:$C$2089,3,)</f>
        <v>Pinner</v>
      </c>
      <c r="M1304" t="str">
        <f>VLOOKUP(C1304,List!$A$2:$C$2089,2,)</f>
        <v>Metropolitan</v>
      </c>
      <c r="N1304" t="str">
        <f t="shared" si="169"/>
        <v>Pinner|Metropolitan</v>
      </c>
      <c r="O1304">
        <f>VLOOKUP(N1304,Depth!$A$2:$F$427,3,)</f>
        <v>54</v>
      </c>
      <c r="P1304">
        <f>VLOOKUP(N1304,Depth!$A$2:$F$427,5,)</f>
        <v>153.5</v>
      </c>
      <c r="Q1304">
        <f>VLOOKUP(N1304,Depth!$A$2:$F$427,6,)</f>
        <v>0.5</v>
      </c>
      <c r="R1304">
        <f>VLOOKUP(L1304,longitude_latitude!C:J,7,)</f>
        <v>-0.379580851</v>
      </c>
      <c r="S1304">
        <f>VLOOKUP(L1304,longitude_latitude!C:J,8,)</f>
        <v>51.592329069999998</v>
      </c>
      <c r="T1304">
        <f t="shared" si="170"/>
        <v>-19.583460173462637</v>
      </c>
      <c r="U1304">
        <f>VLOOKUP(M1304,LINE!$A$2:$B$13,2,)</f>
        <v>8</v>
      </c>
      <c r="V1304">
        <f>VLOOKUP(L1304,Entry_exit!B:P,4,)</f>
        <v>5276</v>
      </c>
      <c r="W1304">
        <f>2020 - VLOOKUP(L1304, age!$A:$D,4,)</f>
        <v>135</v>
      </c>
      <c r="X1304">
        <f>VLOOKUP(H1304,'air-quality-london-time-of-day'!E:G,3,FALSE)</f>
        <v>17.899999999999999</v>
      </c>
      <c r="Y1304">
        <f>VLOOKUP(I1304,Weather!F:K,2,)</f>
        <v>8.3858267716535408</v>
      </c>
      <c r="Z1304">
        <f>VLOOKUP(I1304,Weather!F:K,3,)</f>
        <v>0</v>
      </c>
      <c r="AA1304">
        <f>VLOOKUP(I1304,Weather!F:K,4,)</f>
        <v>0.7</v>
      </c>
      <c r="AB1304">
        <f>VLOOKUP(I1304,Weather!F:K,5,)</f>
        <v>1027</v>
      </c>
      <c r="AC1304">
        <f>VLOOKUP(I1304,Weather!F:K,6,)</f>
        <v>1</v>
      </c>
    </row>
    <row r="1305" spans="1:29" x14ac:dyDescent="0.25">
      <c r="A1305" t="s">
        <v>7</v>
      </c>
      <c r="B1305" t="s">
        <v>5</v>
      </c>
      <c r="C1305" s="1">
        <v>42103.38958333333</v>
      </c>
      <c r="D1305" s="3">
        <f t="shared" si="168"/>
        <v>2015</v>
      </c>
      <c r="E1305" s="3">
        <f t="shared" si="171"/>
        <v>4</v>
      </c>
      <c r="F1305" s="3">
        <f t="shared" si="172"/>
        <v>9</v>
      </c>
      <c r="G1305" s="3">
        <f t="shared" si="173"/>
        <v>9</v>
      </c>
      <c r="H1305" s="3" t="str">
        <f t="shared" si="174"/>
        <v>201549</v>
      </c>
      <c r="I1305" s="3" t="str">
        <f t="shared" si="175"/>
        <v>2015499</v>
      </c>
      <c r="J1305">
        <v>52</v>
      </c>
      <c r="K1305">
        <v>31.2</v>
      </c>
      <c r="L1305" t="str">
        <f>VLOOKUP(C1305,List!$A$2:$C$2089,3,)</f>
        <v>Northwood Hills</v>
      </c>
      <c r="M1305" t="str">
        <f>VLOOKUP(C1305,List!$A$2:$C$2089,2,)</f>
        <v>Metropolitan</v>
      </c>
      <c r="N1305" t="str">
        <f t="shared" si="169"/>
        <v>Northwood Hills|Metropolitan</v>
      </c>
      <c r="O1305">
        <f>VLOOKUP(N1305,Depth!$A$2:$F$427,3,)</f>
        <v>71</v>
      </c>
      <c r="P1305">
        <f>VLOOKUP(N1305,Depth!$A$2:$F$427,5,)</f>
        <v>165</v>
      </c>
      <c r="Q1305">
        <f>VLOOKUP(N1305,Depth!$A$2:$F$427,6,)</f>
        <v>6</v>
      </c>
      <c r="R1305">
        <f>VLOOKUP(L1305,longitude_latitude!C:J,7,)</f>
        <v>-0.40716813699999999</v>
      </c>
      <c r="S1305">
        <f>VLOOKUP(L1305,longitude_latitude!C:J,8,)</f>
        <v>51.599697030000002</v>
      </c>
      <c r="T1305">
        <f t="shared" si="170"/>
        <v>-21.009752509469532</v>
      </c>
      <c r="U1305">
        <f>VLOOKUP(M1305,LINE!$A$2:$B$13,2,)</f>
        <v>8</v>
      </c>
      <c r="V1305">
        <f>VLOOKUP(L1305,Entry_exit!B:P,4,)</f>
        <v>3163</v>
      </c>
      <c r="W1305">
        <f>2020 - VLOOKUP(L1305, age!$A:$D,4,)</f>
        <v>87</v>
      </c>
      <c r="X1305">
        <f>VLOOKUP(H1305,'air-quality-london-time-of-day'!E:G,3,FALSE)</f>
        <v>17.899999999999999</v>
      </c>
      <c r="Y1305">
        <f>VLOOKUP(I1305,Weather!F:K,2,)</f>
        <v>8.3858267716535408</v>
      </c>
      <c r="Z1305">
        <f>VLOOKUP(I1305,Weather!F:K,3,)</f>
        <v>0</v>
      </c>
      <c r="AA1305">
        <f>VLOOKUP(I1305,Weather!F:K,4,)</f>
        <v>0.7</v>
      </c>
      <c r="AB1305">
        <f>VLOOKUP(I1305,Weather!F:K,5,)</f>
        <v>1027</v>
      </c>
      <c r="AC1305">
        <f>VLOOKUP(I1305,Weather!F:K,6,)</f>
        <v>1</v>
      </c>
    </row>
    <row r="1306" spans="1:29" x14ac:dyDescent="0.25">
      <c r="A1306" t="s">
        <v>7</v>
      </c>
      <c r="B1306" t="s">
        <v>5</v>
      </c>
      <c r="C1306" s="1">
        <v>42103.390277777777</v>
      </c>
      <c r="D1306" s="3">
        <f t="shared" si="168"/>
        <v>2015</v>
      </c>
      <c r="E1306" s="3">
        <f t="shared" si="171"/>
        <v>4</v>
      </c>
      <c r="F1306" s="3">
        <f t="shared" si="172"/>
        <v>9</v>
      </c>
      <c r="G1306" s="3">
        <f t="shared" si="173"/>
        <v>9</v>
      </c>
      <c r="H1306" s="3" t="str">
        <f t="shared" si="174"/>
        <v>201549</v>
      </c>
      <c r="I1306" s="3" t="str">
        <f t="shared" si="175"/>
        <v>2015499</v>
      </c>
      <c r="J1306">
        <v>57</v>
      </c>
      <c r="K1306">
        <v>34.200000000000003</v>
      </c>
      <c r="L1306" t="str">
        <f>VLOOKUP(C1306,List!$A$2:$C$2089,3,)</f>
        <v>Northwood Hills</v>
      </c>
      <c r="M1306" t="str">
        <f>VLOOKUP(C1306,List!$A$2:$C$2089,2,)</f>
        <v>Metropolitan</v>
      </c>
      <c r="N1306" t="str">
        <f t="shared" si="169"/>
        <v>Northwood Hills|Metropolitan</v>
      </c>
      <c r="O1306">
        <f>VLOOKUP(N1306,Depth!$A$2:$F$427,3,)</f>
        <v>71</v>
      </c>
      <c r="P1306">
        <f>VLOOKUP(N1306,Depth!$A$2:$F$427,5,)</f>
        <v>165</v>
      </c>
      <c r="Q1306">
        <f>VLOOKUP(N1306,Depth!$A$2:$F$427,6,)</f>
        <v>6</v>
      </c>
      <c r="R1306">
        <f>VLOOKUP(L1306,longitude_latitude!C:J,7,)</f>
        <v>-0.40716813699999999</v>
      </c>
      <c r="S1306">
        <f>VLOOKUP(L1306,longitude_latitude!C:J,8,)</f>
        <v>51.599697030000002</v>
      </c>
      <c r="T1306">
        <f t="shared" si="170"/>
        <v>-21.009752509469532</v>
      </c>
      <c r="U1306">
        <f>VLOOKUP(M1306,LINE!$A$2:$B$13,2,)</f>
        <v>8</v>
      </c>
      <c r="V1306">
        <f>VLOOKUP(L1306,Entry_exit!B:P,4,)</f>
        <v>3163</v>
      </c>
      <c r="W1306">
        <f>2020 - VLOOKUP(L1306, age!$A:$D,4,)</f>
        <v>87</v>
      </c>
      <c r="X1306">
        <f>VLOOKUP(H1306,'air-quality-london-time-of-day'!E:G,3,FALSE)</f>
        <v>17.899999999999999</v>
      </c>
      <c r="Y1306">
        <f>VLOOKUP(I1306,Weather!F:K,2,)</f>
        <v>8.3858267716535408</v>
      </c>
      <c r="Z1306">
        <f>VLOOKUP(I1306,Weather!F:K,3,)</f>
        <v>0</v>
      </c>
      <c r="AA1306">
        <f>VLOOKUP(I1306,Weather!F:K,4,)</f>
        <v>0.7</v>
      </c>
      <c r="AB1306">
        <f>VLOOKUP(I1306,Weather!F:K,5,)</f>
        <v>1027</v>
      </c>
      <c r="AC1306">
        <f>VLOOKUP(I1306,Weather!F:K,6,)</f>
        <v>1</v>
      </c>
    </row>
    <row r="1307" spans="1:29" x14ac:dyDescent="0.25">
      <c r="A1307" t="s">
        <v>7</v>
      </c>
      <c r="B1307" t="s">
        <v>5</v>
      </c>
      <c r="C1307" s="1">
        <v>42103.390972222223</v>
      </c>
      <c r="D1307" s="3">
        <f t="shared" si="168"/>
        <v>2015</v>
      </c>
      <c r="E1307" s="3">
        <f t="shared" si="171"/>
        <v>4</v>
      </c>
      <c r="F1307" s="3">
        <f t="shared" si="172"/>
        <v>9</v>
      </c>
      <c r="G1307" s="3">
        <f t="shared" si="173"/>
        <v>9</v>
      </c>
      <c r="H1307" s="3" t="str">
        <f t="shared" si="174"/>
        <v>201549</v>
      </c>
      <c r="I1307" s="3" t="str">
        <f t="shared" si="175"/>
        <v>2015499</v>
      </c>
      <c r="J1307">
        <v>52</v>
      </c>
      <c r="K1307">
        <v>31.2</v>
      </c>
      <c r="L1307" t="str">
        <f>VLOOKUP(C1307,List!$A$2:$C$2089,3,)</f>
        <v>Northwood</v>
      </c>
      <c r="M1307" t="str">
        <f>VLOOKUP(C1307,List!$A$2:$C$2089,2,)</f>
        <v>Metropolitan</v>
      </c>
      <c r="N1307" t="str">
        <f t="shared" si="169"/>
        <v>Northwood|Metropolitan</v>
      </c>
      <c r="O1307">
        <f>VLOOKUP(N1307,Depth!$A$2:$F$427,3,)</f>
        <v>77</v>
      </c>
      <c r="P1307">
        <f>VLOOKUP(N1307,Depth!$A$2:$F$427,5,)</f>
        <v>171.6</v>
      </c>
      <c r="Q1307">
        <f>VLOOKUP(N1307,Depth!$A$2:$F$427,6,)</f>
        <v>5.4</v>
      </c>
      <c r="R1307">
        <f>VLOOKUP(L1307,longitude_latitude!C:J,7,)</f>
        <v>-0.42235853800000001</v>
      </c>
      <c r="S1307">
        <f>VLOOKUP(L1307,longitude_latitude!C:J,8,)</f>
        <v>51.610520389999998</v>
      </c>
      <c r="T1307">
        <f t="shared" si="170"/>
        <v>-21.798143937339589</v>
      </c>
      <c r="U1307">
        <f>VLOOKUP(M1307,LINE!$A$2:$B$13,2,)</f>
        <v>8</v>
      </c>
      <c r="V1307">
        <f>VLOOKUP(L1307,Entry_exit!B:P,4,)</f>
        <v>4431</v>
      </c>
      <c r="W1307">
        <f>2020 - VLOOKUP(L1307, age!$A:$D,4,)</f>
        <v>133</v>
      </c>
      <c r="X1307">
        <f>VLOOKUP(H1307,'air-quality-london-time-of-day'!E:G,3,FALSE)</f>
        <v>17.899999999999999</v>
      </c>
      <c r="Y1307">
        <f>VLOOKUP(I1307,Weather!F:K,2,)</f>
        <v>8.3858267716535408</v>
      </c>
      <c r="Z1307">
        <f>VLOOKUP(I1307,Weather!F:K,3,)</f>
        <v>0</v>
      </c>
      <c r="AA1307">
        <f>VLOOKUP(I1307,Weather!F:K,4,)</f>
        <v>0.7</v>
      </c>
      <c r="AB1307">
        <f>VLOOKUP(I1307,Weather!F:K,5,)</f>
        <v>1027</v>
      </c>
      <c r="AC1307">
        <f>VLOOKUP(I1307,Weather!F:K,6,)</f>
        <v>1</v>
      </c>
    </row>
    <row r="1308" spans="1:29" x14ac:dyDescent="0.25">
      <c r="A1308" t="s">
        <v>7</v>
      </c>
      <c r="B1308" t="s">
        <v>5</v>
      </c>
      <c r="C1308" s="1">
        <v>42103.39166666667</v>
      </c>
      <c r="D1308" s="3">
        <f t="shared" si="168"/>
        <v>2015</v>
      </c>
      <c r="E1308" s="3">
        <f t="shared" si="171"/>
        <v>4</v>
      </c>
      <c r="F1308" s="3">
        <f t="shared" si="172"/>
        <v>9</v>
      </c>
      <c r="G1308" s="3">
        <f t="shared" si="173"/>
        <v>9</v>
      </c>
      <c r="H1308" s="3" t="str">
        <f t="shared" si="174"/>
        <v>201549</v>
      </c>
      <c r="I1308" s="3" t="str">
        <f t="shared" si="175"/>
        <v>2015499</v>
      </c>
      <c r="J1308">
        <v>55</v>
      </c>
      <c r="K1308">
        <v>33</v>
      </c>
      <c r="L1308" t="str">
        <f>VLOOKUP(C1308,List!$A$2:$C$2089,3,)</f>
        <v>Northwood</v>
      </c>
      <c r="M1308" t="str">
        <f>VLOOKUP(C1308,List!$A$2:$C$2089,2,)</f>
        <v>Metropolitan</v>
      </c>
      <c r="N1308" t="str">
        <f t="shared" si="169"/>
        <v>Northwood|Metropolitan</v>
      </c>
      <c r="O1308">
        <f>VLOOKUP(N1308,Depth!$A$2:$F$427,3,)</f>
        <v>77</v>
      </c>
      <c r="P1308">
        <f>VLOOKUP(N1308,Depth!$A$2:$F$427,5,)</f>
        <v>171.6</v>
      </c>
      <c r="Q1308">
        <f>VLOOKUP(N1308,Depth!$A$2:$F$427,6,)</f>
        <v>5.4</v>
      </c>
      <c r="R1308">
        <f>VLOOKUP(L1308,longitude_latitude!C:J,7,)</f>
        <v>-0.42235853800000001</v>
      </c>
      <c r="S1308">
        <f>VLOOKUP(L1308,longitude_latitude!C:J,8,)</f>
        <v>51.610520389999998</v>
      </c>
      <c r="T1308">
        <f t="shared" si="170"/>
        <v>-21.798143937339589</v>
      </c>
      <c r="U1308">
        <f>VLOOKUP(M1308,LINE!$A$2:$B$13,2,)</f>
        <v>8</v>
      </c>
      <c r="V1308">
        <f>VLOOKUP(L1308,Entry_exit!B:P,4,)</f>
        <v>4431</v>
      </c>
      <c r="W1308">
        <f>2020 - VLOOKUP(L1308, age!$A:$D,4,)</f>
        <v>133</v>
      </c>
      <c r="X1308">
        <f>VLOOKUP(H1308,'air-quality-london-time-of-day'!E:G,3,FALSE)</f>
        <v>17.899999999999999</v>
      </c>
      <c r="Y1308">
        <f>VLOOKUP(I1308,Weather!F:K,2,)</f>
        <v>8.3858267716535408</v>
      </c>
      <c r="Z1308">
        <f>VLOOKUP(I1308,Weather!F:K,3,)</f>
        <v>0</v>
      </c>
      <c r="AA1308">
        <f>VLOOKUP(I1308,Weather!F:K,4,)</f>
        <v>0.7</v>
      </c>
      <c r="AB1308">
        <f>VLOOKUP(I1308,Weather!F:K,5,)</f>
        <v>1027</v>
      </c>
      <c r="AC1308">
        <f>VLOOKUP(I1308,Weather!F:K,6,)</f>
        <v>1</v>
      </c>
    </row>
    <row r="1309" spans="1:29" x14ac:dyDescent="0.25">
      <c r="A1309" t="s">
        <v>7</v>
      </c>
      <c r="B1309" t="s">
        <v>5</v>
      </c>
      <c r="C1309" s="1">
        <v>42103.392361111109</v>
      </c>
      <c r="D1309" s="3">
        <f t="shared" si="168"/>
        <v>2015</v>
      </c>
      <c r="E1309" s="3">
        <f t="shared" si="171"/>
        <v>4</v>
      </c>
      <c r="F1309" s="3">
        <f t="shared" si="172"/>
        <v>9</v>
      </c>
      <c r="G1309" s="3">
        <f t="shared" si="173"/>
        <v>9</v>
      </c>
      <c r="H1309" s="3" t="str">
        <f t="shared" si="174"/>
        <v>201549</v>
      </c>
      <c r="I1309" s="3" t="str">
        <f t="shared" si="175"/>
        <v>2015499</v>
      </c>
      <c r="J1309">
        <v>56</v>
      </c>
      <c r="K1309">
        <v>33.6</v>
      </c>
      <c r="L1309" t="str">
        <f>VLOOKUP(C1309,List!$A$2:$C$2089,3,)</f>
        <v>Northwood</v>
      </c>
      <c r="M1309" t="str">
        <f>VLOOKUP(C1309,List!$A$2:$C$2089,2,)</f>
        <v>Metropolitan</v>
      </c>
      <c r="N1309" t="str">
        <f t="shared" si="169"/>
        <v>Northwood|Metropolitan</v>
      </c>
      <c r="O1309">
        <f>VLOOKUP(N1309,Depth!$A$2:$F$427,3,)</f>
        <v>77</v>
      </c>
      <c r="P1309">
        <f>VLOOKUP(N1309,Depth!$A$2:$F$427,5,)</f>
        <v>171.6</v>
      </c>
      <c r="Q1309">
        <f>VLOOKUP(N1309,Depth!$A$2:$F$427,6,)</f>
        <v>5.4</v>
      </c>
      <c r="R1309">
        <f>VLOOKUP(L1309,longitude_latitude!C:J,7,)</f>
        <v>-0.42235853800000001</v>
      </c>
      <c r="S1309">
        <f>VLOOKUP(L1309,longitude_latitude!C:J,8,)</f>
        <v>51.610520389999998</v>
      </c>
      <c r="T1309">
        <f t="shared" si="170"/>
        <v>-21.798143937339589</v>
      </c>
      <c r="U1309">
        <f>VLOOKUP(M1309,LINE!$A$2:$B$13,2,)</f>
        <v>8</v>
      </c>
      <c r="V1309">
        <f>VLOOKUP(L1309,Entry_exit!B:P,4,)</f>
        <v>4431</v>
      </c>
      <c r="W1309">
        <f>2020 - VLOOKUP(L1309, age!$A:$D,4,)</f>
        <v>133</v>
      </c>
      <c r="X1309">
        <f>VLOOKUP(H1309,'air-quality-london-time-of-day'!E:G,3,FALSE)</f>
        <v>17.899999999999999</v>
      </c>
      <c r="Y1309">
        <f>VLOOKUP(I1309,Weather!F:K,2,)</f>
        <v>8.3858267716535408</v>
      </c>
      <c r="Z1309">
        <f>VLOOKUP(I1309,Weather!F:K,3,)</f>
        <v>0</v>
      </c>
      <c r="AA1309">
        <f>VLOOKUP(I1309,Weather!F:K,4,)</f>
        <v>0.7</v>
      </c>
      <c r="AB1309">
        <f>VLOOKUP(I1309,Weather!F:K,5,)</f>
        <v>1027</v>
      </c>
      <c r="AC1309">
        <f>VLOOKUP(I1309,Weather!F:K,6,)</f>
        <v>1</v>
      </c>
    </row>
    <row r="1310" spans="1:29" x14ac:dyDescent="0.25">
      <c r="A1310" t="s">
        <v>7</v>
      </c>
      <c r="B1310" t="s">
        <v>5</v>
      </c>
      <c r="C1310" s="1">
        <v>42103.393055555556</v>
      </c>
      <c r="D1310" s="3">
        <f t="shared" si="168"/>
        <v>2015</v>
      </c>
      <c r="E1310" s="3">
        <f t="shared" si="171"/>
        <v>4</v>
      </c>
      <c r="F1310" s="3">
        <f t="shared" si="172"/>
        <v>9</v>
      </c>
      <c r="G1310" s="3">
        <f t="shared" si="173"/>
        <v>9</v>
      </c>
      <c r="H1310" s="3" t="str">
        <f t="shared" si="174"/>
        <v>201549</v>
      </c>
      <c r="I1310" s="3" t="str">
        <f t="shared" si="175"/>
        <v>2015499</v>
      </c>
      <c r="J1310">
        <v>60</v>
      </c>
      <c r="K1310">
        <v>36</v>
      </c>
      <c r="L1310" t="str">
        <f>VLOOKUP(C1310,List!$A$2:$C$2089,3,)</f>
        <v>Moor Park</v>
      </c>
      <c r="M1310" t="str">
        <f>VLOOKUP(C1310,List!$A$2:$C$2089,2,)</f>
        <v>Metropolitan</v>
      </c>
      <c r="N1310" t="str">
        <f t="shared" si="169"/>
        <v>Moor Park|Metropolitan</v>
      </c>
      <c r="O1310">
        <f>VLOOKUP(N1310,Depth!$A$2:$F$427,3,)</f>
        <v>57</v>
      </c>
      <c r="P1310">
        <f>VLOOKUP(N1310,Depth!$A$2:$F$427,5,)</f>
        <v>161.5</v>
      </c>
      <c r="Q1310">
        <f>VLOOKUP(N1310,Depth!$A$2:$F$427,6,)</f>
        <v>-4.5</v>
      </c>
      <c r="R1310">
        <f>VLOOKUP(L1310,longitude_latitude!C:J,7,)</f>
        <v>-0.430710233</v>
      </c>
      <c r="S1310">
        <f>VLOOKUP(L1310,longitude_latitude!C:J,8,)</f>
        <v>51.629374900000002</v>
      </c>
      <c r="T1310">
        <f t="shared" si="170"/>
        <v>-22.237300092823354</v>
      </c>
      <c r="U1310">
        <f>VLOOKUP(M1310,LINE!$A$2:$B$13,2,)</f>
        <v>8</v>
      </c>
      <c r="V1310">
        <f>VLOOKUP(L1310,Entry_exit!B:P,4,)</f>
        <v>1607</v>
      </c>
      <c r="W1310">
        <f>2020 - VLOOKUP(L1310, age!$A:$D,4,)</f>
        <v>110</v>
      </c>
      <c r="X1310">
        <f>VLOOKUP(H1310,'air-quality-london-time-of-day'!E:G,3,FALSE)</f>
        <v>17.899999999999999</v>
      </c>
      <c r="Y1310">
        <f>VLOOKUP(I1310,Weather!F:K,2,)</f>
        <v>8.3858267716535408</v>
      </c>
      <c r="Z1310">
        <f>VLOOKUP(I1310,Weather!F:K,3,)</f>
        <v>0</v>
      </c>
      <c r="AA1310">
        <f>VLOOKUP(I1310,Weather!F:K,4,)</f>
        <v>0.7</v>
      </c>
      <c r="AB1310">
        <f>VLOOKUP(I1310,Weather!F:K,5,)</f>
        <v>1027</v>
      </c>
      <c r="AC1310">
        <f>VLOOKUP(I1310,Weather!F:K,6,)</f>
        <v>1</v>
      </c>
    </row>
    <row r="1311" spans="1:29" x14ac:dyDescent="0.25">
      <c r="A1311" t="s">
        <v>7</v>
      </c>
      <c r="B1311" t="s">
        <v>5</v>
      </c>
      <c r="C1311" s="1">
        <v>42103.393750000003</v>
      </c>
      <c r="D1311" s="3">
        <f t="shared" si="168"/>
        <v>2015</v>
      </c>
      <c r="E1311" s="3">
        <f t="shared" si="171"/>
        <v>4</v>
      </c>
      <c r="F1311" s="3">
        <f t="shared" si="172"/>
        <v>9</v>
      </c>
      <c r="G1311" s="3">
        <f t="shared" si="173"/>
        <v>9</v>
      </c>
      <c r="H1311" s="3" t="str">
        <f t="shared" si="174"/>
        <v>201549</v>
      </c>
      <c r="I1311" s="3" t="str">
        <f t="shared" si="175"/>
        <v>2015499</v>
      </c>
      <c r="J1311">
        <v>52</v>
      </c>
      <c r="K1311">
        <v>31.2</v>
      </c>
      <c r="L1311" t="str">
        <f>VLOOKUP(C1311,List!$A$2:$C$2089,3,)</f>
        <v>Moor Park</v>
      </c>
      <c r="M1311" t="str">
        <f>VLOOKUP(C1311,List!$A$2:$C$2089,2,)</f>
        <v>Metropolitan</v>
      </c>
      <c r="N1311" t="str">
        <f t="shared" si="169"/>
        <v>Moor Park|Metropolitan</v>
      </c>
      <c r="O1311">
        <f>VLOOKUP(N1311,Depth!$A$2:$F$427,3,)</f>
        <v>57</v>
      </c>
      <c r="P1311">
        <f>VLOOKUP(N1311,Depth!$A$2:$F$427,5,)</f>
        <v>161.5</v>
      </c>
      <c r="Q1311">
        <f>VLOOKUP(N1311,Depth!$A$2:$F$427,6,)</f>
        <v>-4.5</v>
      </c>
      <c r="R1311">
        <f>VLOOKUP(L1311,longitude_latitude!C:J,7,)</f>
        <v>-0.430710233</v>
      </c>
      <c r="S1311">
        <f>VLOOKUP(L1311,longitude_latitude!C:J,8,)</f>
        <v>51.629374900000002</v>
      </c>
      <c r="T1311">
        <f t="shared" si="170"/>
        <v>-22.237300092823354</v>
      </c>
      <c r="U1311">
        <f>VLOOKUP(M1311,LINE!$A$2:$B$13,2,)</f>
        <v>8</v>
      </c>
      <c r="V1311">
        <f>VLOOKUP(L1311,Entry_exit!B:P,4,)</f>
        <v>1607</v>
      </c>
      <c r="W1311">
        <f>2020 - VLOOKUP(L1311, age!$A:$D,4,)</f>
        <v>110</v>
      </c>
      <c r="X1311">
        <f>VLOOKUP(H1311,'air-quality-london-time-of-day'!E:G,3,FALSE)</f>
        <v>17.899999999999999</v>
      </c>
      <c r="Y1311">
        <f>VLOOKUP(I1311,Weather!F:K,2,)</f>
        <v>8.3858267716535408</v>
      </c>
      <c r="Z1311">
        <f>VLOOKUP(I1311,Weather!F:K,3,)</f>
        <v>0</v>
      </c>
      <c r="AA1311">
        <f>VLOOKUP(I1311,Weather!F:K,4,)</f>
        <v>0.7</v>
      </c>
      <c r="AB1311">
        <f>VLOOKUP(I1311,Weather!F:K,5,)</f>
        <v>1027</v>
      </c>
      <c r="AC1311">
        <f>VLOOKUP(I1311,Weather!F:K,6,)</f>
        <v>1</v>
      </c>
    </row>
    <row r="1312" spans="1:29" x14ac:dyDescent="0.25">
      <c r="A1312" t="s">
        <v>7</v>
      </c>
      <c r="B1312" t="s">
        <v>5</v>
      </c>
      <c r="C1312" s="1">
        <v>42103.394444444442</v>
      </c>
      <c r="D1312" s="3">
        <f t="shared" si="168"/>
        <v>2015</v>
      </c>
      <c r="E1312" s="3">
        <f t="shared" si="171"/>
        <v>4</v>
      </c>
      <c r="F1312" s="3">
        <f t="shared" si="172"/>
        <v>9</v>
      </c>
      <c r="G1312" s="3">
        <f t="shared" si="173"/>
        <v>9</v>
      </c>
      <c r="H1312" s="3" t="str">
        <f t="shared" si="174"/>
        <v>201549</v>
      </c>
      <c r="I1312" s="3" t="str">
        <f t="shared" si="175"/>
        <v>2015499</v>
      </c>
      <c r="J1312">
        <v>54</v>
      </c>
      <c r="K1312">
        <v>32.4</v>
      </c>
      <c r="L1312" t="str">
        <f>VLOOKUP(C1312,List!$A$2:$C$2089,3,)</f>
        <v>Moor Park</v>
      </c>
      <c r="M1312" t="str">
        <f>VLOOKUP(C1312,List!$A$2:$C$2089,2,)</f>
        <v>Metropolitan</v>
      </c>
      <c r="N1312" t="str">
        <f t="shared" si="169"/>
        <v>Moor Park|Metropolitan</v>
      </c>
      <c r="O1312">
        <f>VLOOKUP(N1312,Depth!$A$2:$F$427,3,)</f>
        <v>57</v>
      </c>
      <c r="P1312">
        <f>VLOOKUP(N1312,Depth!$A$2:$F$427,5,)</f>
        <v>161.5</v>
      </c>
      <c r="Q1312">
        <f>VLOOKUP(N1312,Depth!$A$2:$F$427,6,)</f>
        <v>-4.5</v>
      </c>
      <c r="R1312">
        <f>VLOOKUP(L1312,longitude_latitude!C:J,7,)</f>
        <v>-0.430710233</v>
      </c>
      <c r="S1312">
        <f>VLOOKUP(L1312,longitude_latitude!C:J,8,)</f>
        <v>51.629374900000002</v>
      </c>
      <c r="T1312">
        <f t="shared" si="170"/>
        <v>-22.237300092823354</v>
      </c>
      <c r="U1312">
        <f>VLOOKUP(M1312,LINE!$A$2:$B$13,2,)</f>
        <v>8</v>
      </c>
      <c r="V1312">
        <f>VLOOKUP(L1312,Entry_exit!B:P,4,)</f>
        <v>1607</v>
      </c>
      <c r="W1312">
        <f>2020 - VLOOKUP(L1312, age!$A:$D,4,)</f>
        <v>110</v>
      </c>
      <c r="X1312">
        <f>VLOOKUP(H1312,'air-quality-london-time-of-day'!E:G,3,FALSE)</f>
        <v>17.899999999999999</v>
      </c>
      <c r="Y1312">
        <f>VLOOKUP(I1312,Weather!F:K,2,)</f>
        <v>8.3858267716535408</v>
      </c>
      <c r="Z1312">
        <f>VLOOKUP(I1312,Weather!F:K,3,)</f>
        <v>0</v>
      </c>
      <c r="AA1312">
        <f>VLOOKUP(I1312,Weather!F:K,4,)</f>
        <v>0.7</v>
      </c>
      <c r="AB1312">
        <f>VLOOKUP(I1312,Weather!F:K,5,)</f>
        <v>1027</v>
      </c>
      <c r="AC1312">
        <f>VLOOKUP(I1312,Weather!F:K,6,)</f>
        <v>1</v>
      </c>
    </row>
    <row r="1313" spans="1:29" x14ac:dyDescent="0.25">
      <c r="A1313" t="s">
        <v>7</v>
      </c>
      <c r="B1313" t="s">
        <v>5</v>
      </c>
      <c r="C1313" s="1">
        <v>42103.395138888889</v>
      </c>
      <c r="D1313" s="3">
        <f t="shared" si="168"/>
        <v>2015</v>
      </c>
      <c r="E1313" s="3">
        <f t="shared" si="171"/>
        <v>4</v>
      </c>
      <c r="F1313" s="3">
        <f t="shared" si="172"/>
        <v>9</v>
      </c>
      <c r="G1313" s="3">
        <f t="shared" si="173"/>
        <v>9</v>
      </c>
      <c r="H1313" s="3" t="str">
        <f t="shared" si="174"/>
        <v>201549</v>
      </c>
      <c r="I1313" s="3" t="str">
        <f t="shared" si="175"/>
        <v>2015499</v>
      </c>
      <c r="J1313">
        <v>54</v>
      </c>
      <c r="K1313">
        <v>32.4</v>
      </c>
      <c r="L1313" t="str">
        <f>VLOOKUP(C1313,List!$A$2:$C$2089,3,)</f>
        <v>Moor Park</v>
      </c>
      <c r="M1313" t="str">
        <f>VLOOKUP(C1313,List!$A$2:$C$2089,2,)</f>
        <v>Metropolitan</v>
      </c>
      <c r="N1313" t="str">
        <f t="shared" si="169"/>
        <v>Moor Park|Metropolitan</v>
      </c>
      <c r="O1313">
        <f>VLOOKUP(N1313,Depth!$A$2:$F$427,3,)</f>
        <v>57</v>
      </c>
      <c r="P1313">
        <f>VLOOKUP(N1313,Depth!$A$2:$F$427,5,)</f>
        <v>161.5</v>
      </c>
      <c r="Q1313">
        <f>VLOOKUP(N1313,Depth!$A$2:$F$427,6,)</f>
        <v>-4.5</v>
      </c>
      <c r="R1313">
        <f>VLOOKUP(L1313,longitude_latitude!C:J,7,)</f>
        <v>-0.430710233</v>
      </c>
      <c r="S1313">
        <f>VLOOKUP(L1313,longitude_latitude!C:J,8,)</f>
        <v>51.629374900000002</v>
      </c>
      <c r="T1313">
        <f t="shared" si="170"/>
        <v>-22.237300092823354</v>
      </c>
      <c r="U1313">
        <f>VLOOKUP(M1313,LINE!$A$2:$B$13,2,)</f>
        <v>8</v>
      </c>
      <c r="V1313">
        <f>VLOOKUP(L1313,Entry_exit!B:P,4,)</f>
        <v>1607</v>
      </c>
      <c r="W1313">
        <f>2020 - VLOOKUP(L1313, age!$A:$D,4,)</f>
        <v>110</v>
      </c>
      <c r="X1313">
        <f>VLOOKUP(H1313,'air-quality-london-time-of-day'!E:G,3,FALSE)</f>
        <v>17.899999999999999</v>
      </c>
      <c r="Y1313">
        <f>VLOOKUP(I1313,Weather!F:K,2,)</f>
        <v>8.3858267716535408</v>
      </c>
      <c r="Z1313">
        <f>VLOOKUP(I1313,Weather!F:K,3,)</f>
        <v>0</v>
      </c>
      <c r="AA1313">
        <f>VLOOKUP(I1313,Weather!F:K,4,)</f>
        <v>0.7</v>
      </c>
      <c r="AB1313">
        <f>VLOOKUP(I1313,Weather!F:K,5,)</f>
        <v>1027</v>
      </c>
      <c r="AC1313">
        <f>VLOOKUP(I1313,Weather!F:K,6,)</f>
        <v>1</v>
      </c>
    </row>
    <row r="1314" spans="1:29" x14ac:dyDescent="0.25">
      <c r="A1314" t="s">
        <v>7</v>
      </c>
      <c r="B1314" t="s">
        <v>5</v>
      </c>
      <c r="C1314" s="1">
        <v>42103.395833333336</v>
      </c>
      <c r="D1314" s="3">
        <f t="shared" si="168"/>
        <v>2015</v>
      </c>
      <c r="E1314" s="3">
        <f t="shared" si="171"/>
        <v>4</v>
      </c>
      <c r="F1314" s="3">
        <f t="shared" si="172"/>
        <v>9</v>
      </c>
      <c r="G1314" s="3">
        <f t="shared" si="173"/>
        <v>9</v>
      </c>
      <c r="H1314" s="3" t="str">
        <f t="shared" si="174"/>
        <v>201549</v>
      </c>
      <c r="I1314" s="3" t="str">
        <f t="shared" si="175"/>
        <v>2015499</v>
      </c>
      <c r="J1314">
        <v>57</v>
      </c>
      <c r="K1314">
        <v>34.200000000000003</v>
      </c>
      <c r="L1314" t="str">
        <f>VLOOKUP(C1314,List!$A$2:$C$2089,3,)</f>
        <v>Moor Park</v>
      </c>
      <c r="M1314" t="str">
        <f>VLOOKUP(C1314,List!$A$2:$C$2089,2,)</f>
        <v>Metropolitan</v>
      </c>
      <c r="N1314" t="str">
        <f t="shared" si="169"/>
        <v>Moor Park|Metropolitan</v>
      </c>
      <c r="O1314">
        <f>VLOOKUP(N1314,Depth!$A$2:$F$427,3,)</f>
        <v>57</v>
      </c>
      <c r="P1314">
        <f>VLOOKUP(N1314,Depth!$A$2:$F$427,5,)</f>
        <v>161.5</v>
      </c>
      <c r="Q1314">
        <f>VLOOKUP(N1314,Depth!$A$2:$F$427,6,)</f>
        <v>-4.5</v>
      </c>
      <c r="R1314">
        <f>VLOOKUP(L1314,longitude_latitude!C:J,7,)</f>
        <v>-0.430710233</v>
      </c>
      <c r="S1314">
        <f>VLOOKUP(L1314,longitude_latitude!C:J,8,)</f>
        <v>51.629374900000002</v>
      </c>
      <c r="T1314">
        <f t="shared" si="170"/>
        <v>-22.237300092823354</v>
      </c>
      <c r="U1314">
        <f>VLOOKUP(M1314,LINE!$A$2:$B$13,2,)</f>
        <v>8</v>
      </c>
      <c r="V1314">
        <f>VLOOKUP(L1314,Entry_exit!B:P,4,)</f>
        <v>1607</v>
      </c>
      <c r="W1314">
        <f>2020 - VLOOKUP(L1314, age!$A:$D,4,)</f>
        <v>110</v>
      </c>
      <c r="X1314">
        <f>VLOOKUP(H1314,'air-quality-london-time-of-day'!E:G,3,FALSE)</f>
        <v>17.899999999999999</v>
      </c>
      <c r="Y1314">
        <f>VLOOKUP(I1314,Weather!F:K,2,)</f>
        <v>8.3858267716535408</v>
      </c>
      <c r="Z1314">
        <f>VLOOKUP(I1314,Weather!F:K,3,)</f>
        <v>0</v>
      </c>
      <c r="AA1314">
        <f>VLOOKUP(I1314,Weather!F:K,4,)</f>
        <v>0.7</v>
      </c>
      <c r="AB1314">
        <f>VLOOKUP(I1314,Weather!F:K,5,)</f>
        <v>1027</v>
      </c>
      <c r="AC1314">
        <f>VLOOKUP(I1314,Weather!F:K,6,)</f>
        <v>1</v>
      </c>
    </row>
    <row r="1315" spans="1:29" x14ac:dyDescent="0.25">
      <c r="A1315" t="s">
        <v>7</v>
      </c>
      <c r="B1315" t="s">
        <v>5</v>
      </c>
      <c r="C1315" s="1">
        <v>42103.396527777775</v>
      </c>
      <c r="D1315" s="3">
        <f t="shared" si="168"/>
        <v>2015</v>
      </c>
      <c r="E1315" s="3">
        <f t="shared" si="171"/>
        <v>4</v>
      </c>
      <c r="F1315" s="3">
        <f t="shared" si="172"/>
        <v>9</v>
      </c>
      <c r="G1315" s="3">
        <f t="shared" si="173"/>
        <v>9</v>
      </c>
      <c r="H1315" s="3" t="str">
        <f t="shared" si="174"/>
        <v>201549</v>
      </c>
      <c r="I1315" s="3" t="str">
        <f t="shared" si="175"/>
        <v>2015499</v>
      </c>
      <c r="J1315">
        <v>56</v>
      </c>
      <c r="K1315">
        <v>33.6</v>
      </c>
      <c r="L1315" t="str">
        <f>VLOOKUP(C1315,List!$A$2:$C$2089,3,)</f>
        <v>Moor Park</v>
      </c>
      <c r="M1315" t="str">
        <f>VLOOKUP(C1315,List!$A$2:$C$2089,2,)</f>
        <v>Metropolitan</v>
      </c>
      <c r="N1315" t="str">
        <f t="shared" si="169"/>
        <v>Moor Park|Metropolitan</v>
      </c>
      <c r="O1315">
        <f>VLOOKUP(N1315,Depth!$A$2:$F$427,3,)</f>
        <v>57</v>
      </c>
      <c r="P1315">
        <f>VLOOKUP(N1315,Depth!$A$2:$F$427,5,)</f>
        <v>161.5</v>
      </c>
      <c r="Q1315">
        <f>VLOOKUP(N1315,Depth!$A$2:$F$427,6,)</f>
        <v>-4.5</v>
      </c>
      <c r="R1315">
        <f>VLOOKUP(L1315,longitude_latitude!C:J,7,)</f>
        <v>-0.430710233</v>
      </c>
      <c r="S1315">
        <f>VLOOKUP(L1315,longitude_latitude!C:J,8,)</f>
        <v>51.629374900000002</v>
      </c>
      <c r="T1315">
        <f t="shared" si="170"/>
        <v>-22.237300092823354</v>
      </c>
      <c r="U1315">
        <f>VLOOKUP(M1315,LINE!$A$2:$B$13,2,)</f>
        <v>8</v>
      </c>
      <c r="V1315">
        <f>VLOOKUP(L1315,Entry_exit!B:P,4,)</f>
        <v>1607</v>
      </c>
      <c r="W1315">
        <f>2020 - VLOOKUP(L1315, age!$A:$D,4,)</f>
        <v>110</v>
      </c>
      <c r="X1315">
        <f>VLOOKUP(H1315,'air-quality-london-time-of-day'!E:G,3,FALSE)</f>
        <v>17.899999999999999</v>
      </c>
      <c r="Y1315">
        <f>VLOOKUP(I1315,Weather!F:K,2,)</f>
        <v>8.3858267716535408</v>
      </c>
      <c r="Z1315">
        <f>VLOOKUP(I1315,Weather!F:K,3,)</f>
        <v>0</v>
      </c>
      <c r="AA1315">
        <f>VLOOKUP(I1315,Weather!F:K,4,)</f>
        <v>0.7</v>
      </c>
      <c r="AB1315">
        <f>VLOOKUP(I1315,Weather!F:K,5,)</f>
        <v>1027</v>
      </c>
      <c r="AC1315">
        <f>VLOOKUP(I1315,Weather!F:K,6,)</f>
        <v>1</v>
      </c>
    </row>
    <row r="1316" spans="1:29" x14ac:dyDescent="0.25">
      <c r="A1316" t="s">
        <v>7</v>
      </c>
      <c r="B1316" t="s">
        <v>5</v>
      </c>
      <c r="C1316" s="1">
        <v>42103.397222222222</v>
      </c>
      <c r="D1316" s="3">
        <f t="shared" si="168"/>
        <v>2015</v>
      </c>
      <c r="E1316" s="3">
        <f t="shared" si="171"/>
        <v>4</v>
      </c>
      <c r="F1316" s="3">
        <f t="shared" si="172"/>
        <v>9</v>
      </c>
      <c r="G1316" s="3">
        <f t="shared" si="173"/>
        <v>9</v>
      </c>
      <c r="H1316" s="3" t="str">
        <f t="shared" si="174"/>
        <v>201549</v>
      </c>
      <c r="I1316" s="3" t="str">
        <f t="shared" si="175"/>
        <v>2015499</v>
      </c>
      <c r="J1316">
        <v>49</v>
      </c>
      <c r="K1316">
        <v>29.4</v>
      </c>
      <c r="L1316" t="str">
        <f>VLOOKUP(C1316,List!$A$2:$C$2089,3,)</f>
        <v>Moor Park</v>
      </c>
      <c r="M1316" t="str">
        <f>VLOOKUP(C1316,List!$A$2:$C$2089,2,)</f>
        <v>Metropolitan</v>
      </c>
      <c r="N1316" t="str">
        <f t="shared" si="169"/>
        <v>Moor Park|Metropolitan</v>
      </c>
      <c r="O1316">
        <f>VLOOKUP(N1316,Depth!$A$2:$F$427,3,)</f>
        <v>57</v>
      </c>
      <c r="P1316">
        <f>VLOOKUP(N1316,Depth!$A$2:$F$427,5,)</f>
        <v>161.5</v>
      </c>
      <c r="Q1316">
        <f>VLOOKUP(N1316,Depth!$A$2:$F$427,6,)</f>
        <v>-4.5</v>
      </c>
      <c r="R1316">
        <f>VLOOKUP(L1316,longitude_latitude!C:J,7,)</f>
        <v>-0.430710233</v>
      </c>
      <c r="S1316">
        <f>VLOOKUP(L1316,longitude_latitude!C:J,8,)</f>
        <v>51.629374900000002</v>
      </c>
      <c r="T1316">
        <f t="shared" si="170"/>
        <v>-22.237300092823354</v>
      </c>
      <c r="U1316">
        <f>VLOOKUP(M1316,LINE!$A$2:$B$13,2,)</f>
        <v>8</v>
      </c>
      <c r="V1316">
        <f>VLOOKUP(L1316,Entry_exit!B:P,4,)</f>
        <v>1607</v>
      </c>
      <c r="W1316">
        <f>2020 - VLOOKUP(L1316, age!$A:$D,4,)</f>
        <v>110</v>
      </c>
      <c r="X1316">
        <f>VLOOKUP(H1316,'air-quality-london-time-of-day'!E:G,3,FALSE)</f>
        <v>17.899999999999999</v>
      </c>
      <c r="Y1316">
        <f>VLOOKUP(I1316,Weather!F:K,2,)</f>
        <v>8.3858267716535408</v>
      </c>
      <c r="Z1316">
        <f>VLOOKUP(I1316,Weather!F:K,3,)</f>
        <v>0</v>
      </c>
      <c r="AA1316">
        <f>VLOOKUP(I1316,Weather!F:K,4,)</f>
        <v>0.7</v>
      </c>
      <c r="AB1316">
        <f>VLOOKUP(I1316,Weather!F:K,5,)</f>
        <v>1027</v>
      </c>
      <c r="AC1316">
        <f>VLOOKUP(I1316,Weather!F:K,6,)</f>
        <v>1</v>
      </c>
    </row>
    <row r="1317" spans="1:29" x14ac:dyDescent="0.25">
      <c r="A1317" t="s">
        <v>7</v>
      </c>
      <c r="B1317" t="s">
        <v>5</v>
      </c>
      <c r="C1317" s="1">
        <v>42103.397916666669</v>
      </c>
      <c r="D1317" s="3">
        <f t="shared" si="168"/>
        <v>2015</v>
      </c>
      <c r="E1317" s="3">
        <f t="shared" si="171"/>
        <v>4</v>
      </c>
      <c r="F1317" s="3">
        <f t="shared" si="172"/>
        <v>9</v>
      </c>
      <c r="G1317" s="3">
        <f t="shared" si="173"/>
        <v>9</v>
      </c>
      <c r="H1317" s="3" t="str">
        <f t="shared" si="174"/>
        <v>201549</v>
      </c>
      <c r="I1317" s="3" t="str">
        <f t="shared" si="175"/>
        <v>2015499</v>
      </c>
      <c r="J1317">
        <v>44</v>
      </c>
      <c r="K1317">
        <v>26.4</v>
      </c>
      <c r="L1317" t="str">
        <f>VLOOKUP(C1317,List!$A$2:$C$2089,3,)</f>
        <v>Rickmansworth</v>
      </c>
      <c r="M1317" t="str">
        <f>VLOOKUP(C1317,List!$A$2:$C$2089,2,)</f>
        <v>Metropolitan</v>
      </c>
      <c r="N1317" t="str">
        <f t="shared" si="169"/>
        <v>Rickmansworth|Metropolitan</v>
      </c>
      <c r="O1317">
        <f>VLOOKUP(N1317,Depth!$A$2:$F$427,3,)</f>
        <v>58</v>
      </c>
      <c r="P1317">
        <f>VLOOKUP(N1317,Depth!$A$2:$F$427,5,)</f>
        <v>157.6</v>
      </c>
      <c r="Q1317">
        <f>VLOOKUP(N1317,Depth!$A$2:$F$427,6,)</f>
        <v>0.4</v>
      </c>
      <c r="R1317">
        <f>VLOOKUP(L1317,longitude_latitude!C:J,7,)</f>
        <v>-0.47213339300000001</v>
      </c>
      <c r="S1317">
        <f>VLOOKUP(L1317,longitude_latitude!C:J,8,)</f>
        <v>51.639798829999997</v>
      </c>
      <c r="T1317">
        <f t="shared" si="170"/>
        <v>-24.380873435445331</v>
      </c>
      <c r="U1317">
        <f>VLOOKUP(M1317,LINE!$A$2:$B$13,2,)</f>
        <v>8</v>
      </c>
      <c r="V1317">
        <f>VLOOKUP(L1317,Entry_exit!B:P,4,)</f>
        <v>4335</v>
      </c>
      <c r="W1317">
        <f>2020 - VLOOKUP(L1317, age!$A:$D,4,)</f>
        <v>133</v>
      </c>
      <c r="X1317">
        <f>VLOOKUP(H1317,'air-quality-london-time-of-day'!E:G,3,FALSE)</f>
        <v>17.899999999999999</v>
      </c>
      <c r="Y1317">
        <f>VLOOKUP(I1317,Weather!F:K,2,)</f>
        <v>8.3858267716535408</v>
      </c>
      <c r="Z1317">
        <f>VLOOKUP(I1317,Weather!F:K,3,)</f>
        <v>0</v>
      </c>
      <c r="AA1317">
        <f>VLOOKUP(I1317,Weather!F:K,4,)</f>
        <v>0.7</v>
      </c>
      <c r="AB1317">
        <f>VLOOKUP(I1317,Weather!F:K,5,)</f>
        <v>1027</v>
      </c>
      <c r="AC1317">
        <f>VLOOKUP(I1317,Weather!F:K,6,)</f>
        <v>1</v>
      </c>
    </row>
    <row r="1318" spans="1:29" x14ac:dyDescent="0.25">
      <c r="A1318" t="s">
        <v>7</v>
      </c>
      <c r="B1318" t="s">
        <v>5</v>
      </c>
      <c r="C1318" s="1">
        <v>42103.398611111108</v>
      </c>
      <c r="D1318" s="3">
        <f t="shared" si="168"/>
        <v>2015</v>
      </c>
      <c r="E1318" s="3">
        <f t="shared" si="171"/>
        <v>4</v>
      </c>
      <c r="F1318" s="3">
        <f t="shared" si="172"/>
        <v>9</v>
      </c>
      <c r="G1318" s="3">
        <f t="shared" si="173"/>
        <v>9</v>
      </c>
      <c r="H1318" s="3" t="str">
        <f t="shared" si="174"/>
        <v>201549</v>
      </c>
      <c r="I1318" s="3" t="str">
        <f t="shared" si="175"/>
        <v>2015499</v>
      </c>
      <c r="J1318">
        <v>65</v>
      </c>
      <c r="K1318">
        <v>39</v>
      </c>
      <c r="L1318" t="str">
        <f>VLOOKUP(C1318,List!$A$2:$C$2089,3,)</f>
        <v>Rickmansworth</v>
      </c>
      <c r="M1318" t="str">
        <f>VLOOKUP(C1318,List!$A$2:$C$2089,2,)</f>
        <v>Metropolitan</v>
      </c>
      <c r="N1318" t="str">
        <f t="shared" si="169"/>
        <v>Rickmansworth|Metropolitan</v>
      </c>
      <c r="O1318">
        <f>VLOOKUP(N1318,Depth!$A$2:$F$427,3,)</f>
        <v>58</v>
      </c>
      <c r="P1318">
        <f>VLOOKUP(N1318,Depth!$A$2:$F$427,5,)</f>
        <v>157.6</v>
      </c>
      <c r="Q1318">
        <f>VLOOKUP(N1318,Depth!$A$2:$F$427,6,)</f>
        <v>0.4</v>
      </c>
      <c r="R1318">
        <f>VLOOKUP(L1318,longitude_latitude!C:J,7,)</f>
        <v>-0.47213339300000001</v>
      </c>
      <c r="S1318">
        <f>VLOOKUP(L1318,longitude_latitude!C:J,8,)</f>
        <v>51.639798829999997</v>
      </c>
      <c r="T1318">
        <f t="shared" si="170"/>
        <v>-24.380873435445331</v>
      </c>
      <c r="U1318">
        <f>VLOOKUP(M1318,LINE!$A$2:$B$13,2,)</f>
        <v>8</v>
      </c>
      <c r="V1318">
        <f>VLOOKUP(L1318,Entry_exit!B:P,4,)</f>
        <v>4335</v>
      </c>
      <c r="W1318">
        <f>2020 - VLOOKUP(L1318, age!$A:$D,4,)</f>
        <v>133</v>
      </c>
      <c r="X1318">
        <f>VLOOKUP(H1318,'air-quality-london-time-of-day'!E:G,3,FALSE)</f>
        <v>17.899999999999999</v>
      </c>
      <c r="Y1318">
        <f>VLOOKUP(I1318,Weather!F:K,2,)</f>
        <v>8.3858267716535408</v>
      </c>
      <c r="Z1318">
        <f>VLOOKUP(I1318,Weather!F:K,3,)</f>
        <v>0</v>
      </c>
      <c r="AA1318">
        <f>VLOOKUP(I1318,Weather!F:K,4,)</f>
        <v>0.7</v>
      </c>
      <c r="AB1318">
        <f>VLOOKUP(I1318,Weather!F:K,5,)</f>
        <v>1027</v>
      </c>
      <c r="AC1318">
        <f>VLOOKUP(I1318,Weather!F:K,6,)</f>
        <v>1</v>
      </c>
    </row>
    <row r="1319" spans="1:29" x14ac:dyDescent="0.25">
      <c r="A1319" t="s">
        <v>7</v>
      </c>
      <c r="B1319" t="s">
        <v>5</v>
      </c>
      <c r="C1319" s="1">
        <v>42103.399305555555</v>
      </c>
      <c r="D1319" s="3">
        <f t="shared" si="168"/>
        <v>2015</v>
      </c>
      <c r="E1319" s="3">
        <f t="shared" si="171"/>
        <v>4</v>
      </c>
      <c r="F1319" s="3">
        <f t="shared" si="172"/>
        <v>9</v>
      </c>
      <c r="G1319" s="3">
        <f t="shared" si="173"/>
        <v>9</v>
      </c>
      <c r="H1319" s="3" t="str">
        <f t="shared" si="174"/>
        <v>201549</v>
      </c>
      <c r="I1319" s="3" t="str">
        <f t="shared" si="175"/>
        <v>2015499</v>
      </c>
      <c r="J1319">
        <v>54</v>
      </c>
      <c r="K1319">
        <v>32.4</v>
      </c>
      <c r="L1319" t="str">
        <f>VLOOKUP(C1319,List!$A$2:$C$2089,3,)</f>
        <v>Rickmansworth</v>
      </c>
      <c r="M1319" t="str">
        <f>VLOOKUP(C1319,List!$A$2:$C$2089,2,)</f>
        <v>Metropolitan</v>
      </c>
      <c r="N1319" t="str">
        <f t="shared" si="169"/>
        <v>Rickmansworth|Metropolitan</v>
      </c>
      <c r="O1319">
        <f>VLOOKUP(N1319,Depth!$A$2:$F$427,3,)</f>
        <v>58</v>
      </c>
      <c r="P1319">
        <f>VLOOKUP(N1319,Depth!$A$2:$F$427,5,)</f>
        <v>157.6</v>
      </c>
      <c r="Q1319">
        <f>VLOOKUP(N1319,Depth!$A$2:$F$427,6,)</f>
        <v>0.4</v>
      </c>
      <c r="R1319">
        <f>VLOOKUP(L1319,longitude_latitude!C:J,7,)</f>
        <v>-0.47213339300000001</v>
      </c>
      <c r="S1319">
        <f>VLOOKUP(L1319,longitude_latitude!C:J,8,)</f>
        <v>51.639798829999997</v>
      </c>
      <c r="T1319">
        <f t="shared" si="170"/>
        <v>-24.380873435445331</v>
      </c>
      <c r="U1319">
        <f>VLOOKUP(M1319,LINE!$A$2:$B$13,2,)</f>
        <v>8</v>
      </c>
      <c r="V1319">
        <f>VLOOKUP(L1319,Entry_exit!B:P,4,)</f>
        <v>4335</v>
      </c>
      <c r="W1319">
        <f>2020 - VLOOKUP(L1319, age!$A:$D,4,)</f>
        <v>133</v>
      </c>
      <c r="X1319">
        <f>VLOOKUP(H1319,'air-quality-london-time-of-day'!E:G,3,FALSE)</f>
        <v>17.899999999999999</v>
      </c>
      <c r="Y1319">
        <f>VLOOKUP(I1319,Weather!F:K,2,)</f>
        <v>8.3858267716535408</v>
      </c>
      <c r="Z1319">
        <f>VLOOKUP(I1319,Weather!F:K,3,)</f>
        <v>0</v>
      </c>
      <c r="AA1319">
        <f>VLOOKUP(I1319,Weather!F:K,4,)</f>
        <v>0.7</v>
      </c>
      <c r="AB1319">
        <f>VLOOKUP(I1319,Weather!F:K,5,)</f>
        <v>1027</v>
      </c>
      <c r="AC1319">
        <f>VLOOKUP(I1319,Weather!F:K,6,)</f>
        <v>1</v>
      </c>
    </row>
    <row r="1320" spans="1:29" x14ac:dyDescent="0.25">
      <c r="A1320" t="s">
        <v>7</v>
      </c>
      <c r="B1320" t="s">
        <v>5</v>
      </c>
      <c r="C1320" s="1">
        <v>42103.4</v>
      </c>
      <c r="D1320" s="3">
        <f t="shared" si="168"/>
        <v>2015</v>
      </c>
      <c r="E1320" s="3">
        <f t="shared" si="171"/>
        <v>4</v>
      </c>
      <c r="F1320" s="3">
        <f t="shared" si="172"/>
        <v>9</v>
      </c>
      <c r="G1320" s="3">
        <f t="shared" si="173"/>
        <v>9</v>
      </c>
      <c r="H1320" s="3" t="str">
        <f t="shared" si="174"/>
        <v>201549</v>
      </c>
      <c r="I1320" s="3" t="str">
        <f t="shared" si="175"/>
        <v>2015499</v>
      </c>
      <c r="J1320">
        <v>56</v>
      </c>
      <c r="K1320">
        <v>33.6</v>
      </c>
      <c r="L1320" t="str">
        <f>VLOOKUP(C1320,List!$A$2:$C$2089,3,)</f>
        <v>Rickmansworth</v>
      </c>
      <c r="M1320" t="str">
        <f>VLOOKUP(C1320,List!$A$2:$C$2089,2,)</f>
        <v>Metropolitan</v>
      </c>
      <c r="N1320" t="str">
        <f t="shared" si="169"/>
        <v>Rickmansworth|Metropolitan</v>
      </c>
      <c r="O1320">
        <f>VLOOKUP(N1320,Depth!$A$2:$F$427,3,)</f>
        <v>58</v>
      </c>
      <c r="P1320">
        <f>VLOOKUP(N1320,Depth!$A$2:$F$427,5,)</f>
        <v>157.6</v>
      </c>
      <c r="Q1320">
        <f>VLOOKUP(N1320,Depth!$A$2:$F$427,6,)</f>
        <v>0.4</v>
      </c>
      <c r="R1320">
        <f>VLOOKUP(L1320,longitude_latitude!C:J,7,)</f>
        <v>-0.47213339300000001</v>
      </c>
      <c r="S1320">
        <f>VLOOKUP(L1320,longitude_latitude!C:J,8,)</f>
        <v>51.639798829999997</v>
      </c>
      <c r="T1320">
        <f t="shared" si="170"/>
        <v>-24.380873435445331</v>
      </c>
      <c r="U1320">
        <f>VLOOKUP(M1320,LINE!$A$2:$B$13,2,)</f>
        <v>8</v>
      </c>
      <c r="V1320">
        <f>VLOOKUP(L1320,Entry_exit!B:P,4,)</f>
        <v>4335</v>
      </c>
      <c r="W1320">
        <f>2020 - VLOOKUP(L1320, age!$A:$D,4,)</f>
        <v>133</v>
      </c>
      <c r="X1320">
        <f>VLOOKUP(H1320,'air-quality-london-time-of-day'!E:G,3,FALSE)</f>
        <v>17.899999999999999</v>
      </c>
      <c r="Y1320">
        <f>VLOOKUP(I1320,Weather!F:K,2,)</f>
        <v>8.3858267716535408</v>
      </c>
      <c r="Z1320">
        <f>VLOOKUP(I1320,Weather!F:K,3,)</f>
        <v>0</v>
      </c>
      <c r="AA1320">
        <f>VLOOKUP(I1320,Weather!F:K,4,)</f>
        <v>0.7</v>
      </c>
      <c r="AB1320">
        <f>VLOOKUP(I1320,Weather!F:K,5,)</f>
        <v>1027</v>
      </c>
      <c r="AC1320">
        <f>VLOOKUP(I1320,Weather!F:K,6,)</f>
        <v>1</v>
      </c>
    </row>
    <row r="1321" spans="1:29" x14ac:dyDescent="0.25">
      <c r="A1321" t="s">
        <v>7</v>
      </c>
      <c r="B1321" t="s">
        <v>5</v>
      </c>
      <c r="C1321" s="1">
        <v>42103.400694444441</v>
      </c>
      <c r="D1321" s="3">
        <f t="shared" si="168"/>
        <v>2015</v>
      </c>
      <c r="E1321" s="3">
        <f t="shared" si="171"/>
        <v>4</v>
      </c>
      <c r="F1321" s="3">
        <f t="shared" si="172"/>
        <v>9</v>
      </c>
      <c r="G1321" s="3">
        <f t="shared" si="173"/>
        <v>9</v>
      </c>
      <c r="H1321" s="3" t="str">
        <f t="shared" si="174"/>
        <v>201549</v>
      </c>
      <c r="I1321" s="3" t="str">
        <f t="shared" si="175"/>
        <v>2015499</v>
      </c>
      <c r="J1321">
        <v>54</v>
      </c>
      <c r="K1321">
        <v>32.4</v>
      </c>
      <c r="L1321" t="str">
        <f>VLOOKUP(C1321,List!$A$2:$C$2089,3,)</f>
        <v>Chorleywood</v>
      </c>
      <c r="M1321" t="str">
        <f>VLOOKUP(C1321,List!$A$2:$C$2089,2,)</f>
        <v>Metropolitan</v>
      </c>
      <c r="N1321" t="str">
        <f t="shared" si="169"/>
        <v>Chorleywood|Metropolitan</v>
      </c>
      <c r="O1321">
        <f>VLOOKUP(N1321,Depth!$A$2:$F$427,3,)</f>
        <v>89</v>
      </c>
      <c r="P1321">
        <f>VLOOKUP(N1321,Depth!$A$2:$F$427,5,)</f>
        <v>188.3</v>
      </c>
      <c r="Q1321">
        <f>VLOOKUP(N1321,Depth!$A$2:$F$427,6,)</f>
        <v>0.7</v>
      </c>
      <c r="R1321">
        <f>VLOOKUP(L1321,longitude_latitude!C:J,7,)</f>
        <v>-0.51698517600000005</v>
      </c>
      <c r="S1321">
        <f>VLOOKUP(L1321,longitude_latitude!C:J,8,)</f>
        <v>51.653806770000003</v>
      </c>
      <c r="T1321">
        <f t="shared" si="170"/>
        <v>-26.704252384058446</v>
      </c>
      <c r="U1321">
        <f>VLOOKUP(M1321,LINE!$A$2:$B$13,2,)</f>
        <v>8</v>
      </c>
      <c r="V1321">
        <f>VLOOKUP(L1321,Entry_exit!B:P,4,)</f>
        <v>1905</v>
      </c>
      <c r="W1321">
        <f>2020 - VLOOKUP(L1321, age!$A:$D,4,)</f>
        <v>131</v>
      </c>
      <c r="X1321">
        <f>VLOOKUP(H1321,'air-quality-london-time-of-day'!E:G,3,FALSE)</f>
        <v>17.899999999999999</v>
      </c>
      <c r="Y1321">
        <f>VLOOKUP(I1321,Weather!F:K,2,)</f>
        <v>8.3858267716535408</v>
      </c>
      <c r="Z1321">
        <f>VLOOKUP(I1321,Weather!F:K,3,)</f>
        <v>0</v>
      </c>
      <c r="AA1321">
        <f>VLOOKUP(I1321,Weather!F:K,4,)</f>
        <v>0.7</v>
      </c>
      <c r="AB1321">
        <f>VLOOKUP(I1321,Weather!F:K,5,)</f>
        <v>1027</v>
      </c>
      <c r="AC1321">
        <f>VLOOKUP(I1321,Weather!F:K,6,)</f>
        <v>1</v>
      </c>
    </row>
    <row r="1322" spans="1:29" x14ac:dyDescent="0.25">
      <c r="A1322" t="s">
        <v>7</v>
      </c>
      <c r="B1322" t="s">
        <v>5</v>
      </c>
      <c r="C1322" s="1">
        <v>42103.401388888888</v>
      </c>
      <c r="D1322" s="3">
        <f t="shared" si="168"/>
        <v>2015</v>
      </c>
      <c r="E1322" s="3">
        <f t="shared" si="171"/>
        <v>4</v>
      </c>
      <c r="F1322" s="3">
        <f t="shared" si="172"/>
        <v>9</v>
      </c>
      <c r="G1322" s="3">
        <f t="shared" si="173"/>
        <v>9</v>
      </c>
      <c r="H1322" s="3" t="str">
        <f t="shared" si="174"/>
        <v>201549</v>
      </c>
      <c r="I1322" s="3" t="str">
        <f t="shared" si="175"/>
        <v>2015499</v>
      </c>
      <c r="J1322">
        <v>55</v>
      </c>
      <c r="K1322">
        <v>33</v>
      </c>
      <c r="L1322" t="str">
        <f>VLOOKUP(C1322,List!$A$2:$C$2089,3,)</f>
        <v>Chorleywood</v>
      </c>
      <c r="M1322" t="str">
        <f>VLOOKUP(C1322,List!$A$2:$C$2089,2,)</f>
        <v>Metropolitan</v>
      </c>
      <c r="N1322" t="str">
        <f t="shared" si="169"/>
        <v>Chorleywood|Metropolitan</v>
      </c>
      <c r="O1322">
        <f>VLOOKUP(N1322,Depth!$A$2:$F$427,3,)</f>
        <v>89</v>
      </c>
      <c r="P1322">
        <f>VLOOKUP(N1322,Depth!$A$2:$F$427,5,)</f>
        <v>188.3</v>
      </c>
      <c r="Q1322">
        <f>VLOOKUP(N1322,Depth!$A$2:$F$427,6,)</f>
        <v>0.7</v>
      </c>
      <c r="R1322">
        <f>VLOOKUP(L1322,longitude_latitude!C:J,7,)</f>
        <v>-0.51698517600000005</v>
      </c>
      <c r="S1322">
        <f>VLOOKUP(L1322,longitude_latitude!C:J,8,)</f>
        <v>51.653806770000003</v>
      </c>
      <c r="T1322">
        <f t="shared" si="170"/>
        <v>-26.704252384058446</v>
      </c>
      <c r="U1322">
        <f>VLOOKUP(M1322,LINE!$A$2:$B$13,2,)</f>
        <v>8</v>
      </c>
      <c r="V1322">
        <f>VLOOKUP(L1322,Entry_exit!B:P,4,)</f>
        <v>1905</v>
      </c>
      <c r="W1322">
        <f>2020 - VLOOKUP(L1322, age!$A:$D,4,)</f>
        <v>131</v>
      </c>
      <c r="X1322">
        <f>VLOOKUP(H1322,'air-quality-london-time-of-day'!E:G,3,FALSE)</f>
        <v>17.899999999999999</v>
      </c>
      <c r="Y1322">
        <f>VLOOKUP(I1322,Weather!F:K,2,)</f>
        <v>8.3858267716535408</v>
      </c>
      <c r="Z1322">
        <f>VLOOKUP(I1322,Weather!F:K,3,)</f>
        <v>0</v>
      </c>
      <c r="AA1322">
        <f>VLOOKUP(I1322,Weather!F:K,4,)</f>
        <v>0.7</v>
      </c>
      <c r="AB1322">
        <f>VLOOKUP(I1322,Weather!F:K,5,)</f>
        <v>1027</v>
      </c>
      <c r="AC1322">
        <f>VLOOKUP(I1322,Weather!F:K,6,)</f>
        <v>1</v>
      </c>
    </row>
    <row r="1323" spans="1:29" x14ac:dyDescent="0.25">
      <c r="A1323" t="s">
        <v>7</v>
      </c>
      <c r="B1323" t="s">
        <v>5</v>
      </c>
      <c r="C1323" s="1">
        <v>42103.402083333334</v>
      </c>
      <c r="D1323" s="3">
        <f t="shared" si="168"/>
        <v>2015</v>
      </c>
      <c r="E1323" s="3">
        <f t="shared" si="171"/>
        <v>4</v>
      </c>
      <c r="F1323" s="3">
        <f t="shared" si="172"/>
        <v>9</v>
      </c>
      <c r="G1323" s="3">
        <f t="shared" si="173"/>
        <v>9</v>
      </c>
      <c r="H1323" s="3" t="str">
        <f t="shared" si="174"/>
        <v>201549</v>
      </c>
      <c r="I1323" s="3" t="str">
        <f t="shared" si="175"/>
        <v>2015499</v>
      </c>
      <c r="J1323">
        <v>54</v>
      </c>
      <c r="K1323">
        <v>32.4</v>
      </c>
      <c r="L1323" t="str">
        <f>VLOOKUP(C1323,List!$A$2:$C$2089,3,)</f>
        <v>Chorleywood</v>
      </c>
      <c r="M1323" t="str">
        <f>VLOOKUP(C1323,List!$A$2:$C$2089,2,)</f>
        <v>Metropolitan</v>
      </c>
      <c r="N1323" t="str">
        <f t="shared" si="169"/>
        <v>Chorleywood|Metropolitan</v>
      </c>
      <c r="O1323">
        <f>VLOOKUP(N1323,Depth!$A$2:$F$427,3,)</f>
        <v>89</v>
      </c>
      <c r="P1323">
        <f>VLOOKUP(N1323,Depth!$A$2:$F$427,5,)</f>
        <v>188.3</v>
      </c>
      <c r="Q1323">
        <f>VLOOKUP(N1323,Depth!$A$2:$F$427,6,)</f>
        <v>0.7</v>
      </c>
      <c r="R1323">
        <f>VLOOKUP(L1323,longitude_latitude!C:J,7,)</f>
        <v>-0.51698517600000005</v>
      </c>
      <c r="S1323">
        <f>VLOOKUP(L1323,longitude_latitude!C:J,8,)</f>
        <v>51.653806770000003</v>
      </c>
      <c r="T1323">
        <f t="shared" si="170"/>
        <v>-26.704252384058446</v>
      </c>
      <c r="U1323">
        <f>VLOOKUP(M1323,LINE!$A$2:$B$13,2,)</f>
        <v>8</v>
      </c>
      <c r="V1323">
        <f>VLOOKUP(L1323,Entry_exit!B:P,4,)</f>
        <v>1905</v>
      </c>
      <c r="W1323">
        <f>2020 - VLOOKUP(L1323, age!$A:$D,4,)</f>
        <v>131</v>
      </c>
      <c r="X1323">
        <f>VLOOKUP(H1323,'air-quality-london-time-of-day'!E:G,3,FALSE)</f>
        <v>17.899999999999999</v>
      </c>
      <c r="Y1323">
        <f>VLOOKUP(I1323,Weather!F:K,2,)</f>
        <v>8.3858267716535408</v>
      </c>
      <c r="Z1323">
        <f>VLOOKUP(I1323,Weather!F:K,3,)</f>
        <v>0</v>
      </c>
      <c r="AA1323">
        <f>VLOOKUP(I1323,Weather!F:K,4,)</f>
        <v>0.7</v>
      </c>
      <c r="AB1323">
        <f>VLOOKUP(I1323,Weather!F:K,5,)</f>
        <v>1027</v>
      </c>
      <c r="AC1323">
        <f>VLOOKUP(I1323,Weather!F:K,6,)</f>
        <v>1</v>
      </c>
    </row>
    <row r="1324" spans="1:29" x14ac:dyDescent="0.25">
      <c r="A1324" t="s">
        <v>7</v>
      </c>
      <c r="B1324" t="s">
        <v>5</v>
      </c>
      <c r="C1324" s="1">
        <v>42103.402777777781</v>
      </c>
      <c r="D1324" s="3">
        <f t="shared" si="168"/>
        <v>2015</v>
      </c>
      <c r="E1324" s="3">
        <f t="shared" si="171"/>
        <v>4</v>
      </c>
      <c r="F1324" s="3">
        <f t="shared" si="172"/>
        <v>9</v>
      </c>
      <c r="G1324" s="3">
        <f t="shared" si="173"/>
        <v>9</v>
      </c>
      <c r="H1324" s="3" t="str">
        <f t="shared" si="174"/>
        <v>201549</v>
      </c>
      <c r="I1324" s="3" t="str">
        <f t="shared" si="175"/>
        <v>2015499</v>
      </c>
      <c r="J1324">
        <v>49</v>
      </c>
      <c r="K1324">
        <v>29.4</v>
      </c>
      <c r="L1324" t="str">
        <f>VLOOKUP(C1324,List!$A$2:$C$2089,3,)</f>
        <v>Chorleywood</v>
      </c>
      <c r="M1324" t="str">
        <f>VLOOKUP(C1324,List!$A$2:$C$2089,2,)</f>
        <v>Metropolitan</v>
      </c>
      <c r="N1324" t="str">
        <f t="shared" si="169"/>
        <v>Chorleywood|Metropolitan</v>
      </c>
      <c r="O1324">
        <f>VLOOKUP(N1324,Depth!$A$2:$F$427,3,)</f>
        <v>89</v>
      </c>
      <c r="P1324">
        <f>VLOOKUP(N1324,Depth!$A$2:$F$427,5,)</f>
        <v>188.3</v>
      </c>
      <c r="Q1324">
        <f>VLOOKUP(N1324,Depth!$A$2:$F$427,6,)</f>
        <v>0.7</v>
      </c>
      <c r="R1324">
        <f>VLOOKUP(L1324,longitude_latitude!C:J,7,)</f>
        <v>-0.51698517600000005</v>
      </c>
      <c r="S1324">
        <f>VLOOKUP(L1324,longitude_latitude!C:J,8,)</f>
        <v>51.653806770000003</v>
      </c>
      <c r="T1324">
        <f t="shared" si="170"/>
        <v>-26.704252384058446</v>
      </c>
      <c r="U1324">
        <f>VLOOKUP(M1324,LINE!$A$2:$B$13,2,)</f>
        <v>8</v>
      </c>
      <c r="V1324">
        <f>VLOOKUP(L1324,Entry_exit!B:P,4,)</f>
        <v>1905</v>
      </c>
      <c r="W1324">
        <f>2020 - VLOOKUP(L1324, age!$A:$D,4,)</f>
        <v>131</v>
      </c>
      <c r="X1324">
        <f>VLOOKUP(H1324,'air-quality-london-time-of-day'!E:G,3,FALSE)</f>
        <v>17.899999999999999</v>
      </c>
      <c r="Y1324">
        <f>VLOOKUP(I1324,Weather!F:K,2,)</f>
        <v>8.3858267716535408</v>
      </c>
      <c r="Z1324">
        <f>VLOOKUP(I1324,Weather!F:K,3,)</f>
        <v>0</v>
      </c>
      <c r="AA1324">
        <f>VLOOKUP(I1324,Weather!F:K,4,)</f>
        <v>0.7</v>
      </c>
      <c r="AB1324">
        <f>VLOOKUP(I1324,Weather!F:K,5,)</f>
        <v>1027</v>
      </c>
      <c r="AC1324">
        <f>VLOOKUP(I1324,Weather!F:K,6,)</f>
        <v>1</v>
      </c>
    </row>
    <row r="1325" spans="1:29" x14ac:dyDescent="0.25">
      <c r="A1325" t="s">
        <v>7</v>
      </c>
      <c r="B1325" t="s">
        <v>5</v>
      </c>
      <c r="C1325" s="1">
        <v>42103.40347222222</v>
      </c>
      <c r="D1325" s="3">
        <f t="shared" ref="D1325:D1388" si="176">YEAR(C1325)</f>
        <v>2015</v>
      </c>
      <c r="E1325" s="3">
        <f t="shared" si="171"/>
        <v>4</v>
      </c>
      <c r="F1325" s="3">
        <f t="shared" si="172"/>
        <v>9</v>
      </c>
      <c r="G1325" s="3">
        <f t="shared" si="173"/>
        <v>9</v>
      </c>
      <c r="H1325" s="3" t="str">
        <f t="shared" si="174"/>
        <v>201549</v>
      </c>
      <c r="I1325" s="3" t="str">
        <f t="shared" si="175"/>
        <v>2015499</v>
      </c>
      <c r="J1325">
        <v>50</v>
      </c>
      <c r="K1325">
        <v>30</v>
      </c>
      <c r="L1325" t="str">
        <f>VLOOKUP(C1325,List!$A$2:$C$2089,3,)</f>
        <v>Chalfont &amp; Latimer</v>
      </c>
      <c r="M1325" t="str">
        <f>VLOOKUP(C1325,List!$A$2:$C$2089,2,)</f>
        <v>Metropolitan</v>
      </c>
      <c r="N1325" t="str">
        <f t="shared" ref="N1325:N1388" si="177">L1325&amp;"|"&amp;M1325</f>
        <v>Chalfont &amp; Latimer|Metropolitan</v>
      </c>
      <c r="O1325">
        <f>VLOOKUP(N1325,Depth!$A$2:$F$427,3,)</f>
        <v>122</v>
      </c>
      <c r="P1325">
        <f>VLOOKUP(N1325,Depth!$A$2:$F$427,5,)</f>
        <v>220.7</v>
      </c>
      <c r="Q1325">
        <f>VLOOKUP(N1325,Depth!$A$2:$F$427,6,)</f>
        <v>1.3</v>
      </c>
      <c r="R1325">
        <f>VLOOKUP(L1325,longitude_latitude!C:J,7,)</f>
        <v>-0.55915986799999995</v>
      </c>
      <c r="S1325">
        <f>VLOOKUP(L1325,longitude_latitude!C:J,8,)</f>
        <v>51.667546459999997</v>
      </c>
      <c r="T1325">
        <f t="shared" ref="T1325:T1388" si="178">R1325*S1325</f>
        <v>-28.890418458457464</v>
      </c>
      <c r="U1325">
        <f>VLOOKUP(M1325,LINE!$A$2:$B$13,2,)</f>
        <v>8</v>
      </c>
      <c r="V1325">
        <f>VLOOKUP(L1325,Entry_exit!B:P,4,)</f>
        <v>2458</v>
      </c>
      <c r="W1325">
        <f>2020 - VLOOKUP(L1325, age!$A:$D,4,)</f>
        <v>131</v>
      </c>
      <c r="X1325">
        <f>VLOOKUP(H1325,'air-quality-london-time-of-day'!E:G,3,FALSE)</f>
        <v>17.899999999999999</v>
      </c>
      <c r="Y1325">
        <f>VLOOKUP(I1325,Weather!F:K,2,)</f>
        <v>8.3858267716535408</v>
      </c>
      <c r="Z1325">
        <f>VLOOKUP(I1325,Weather!F:K,3,)</f>
        <v>0</v>
      </c>
      <c r="AA1325">
        <f>VLOOKUP(I1325,Weather!F:K,4,)</f>
        <v>0.7</v>
      </c>
      <c r="AB1325">
        <f>VLOOKUP(I1325,Weather!F:K,5,)</f>
        <v>1027</v>
      </c>
      <c r="AC1325">
        <f>VLOOKUP(I1325,Weather!F:K,6,)</f>
        <v>1</v>
      </c>
    </row>
    <row r="1326" spans="1:29" x14ac:dyDescent="0.25">
      <c r="A1326" t="s">
        <v>7</v>
      </c>
      <c r="B1326" t="s">
        <v>5</v>
      </c>
      <c r="C1326" s="1">
        <v>42103.404166666667</v>
      </c>
      <c r="D1326" s="3">
        <f t="shared" si="176"/>
        <v>2015</v>
      </c>
      <c r="E1326" s="3">
        <f t="shared" si="171"/>
        <v>4</v>
      </c>
      <c r="F1326" s="3">
        <f t="shared" si="172"/>
        <v>9</v>
      </c>
      <c r="G1326" s="3">
        <f t="shared" si="173"/>
        <v>9</v>
      </c>
      <c r="H1326" s="3" t="str">
        <f t="shared" si="174"/>
        <v>201549</v>
      </c>
      <c r="I1326" s="3" t="str">
        <f t="shared" si="175"/>
        <v>2015499</v>
      </c>
      <c r="J1326">
        <v>57</v>
      </c>
      <c r="K1326">
        <v>34.200000000000003</v>
      </c>
      <c r="L1326" t="str">
        <f>VLOOKUP(C1326,List!$A$2:$C$2089,3,)</f>
        <v>Chalfont &amp; Latimer</v>
      </c>
      <c r="M1326" t="str">
        <f>VLOOKUP(C1326,List!$A$2:$C$2089,2,)</f>
        <v>Metropolitan</v>
      </c>
      <c r="N1326" t="str">
        <f t="shared" si="177"/>
        <v>Chalfont &amp; Latimer|Metropolitan</v>
      </c>
      <c r="O1326">
        <f>VLOOKUP(N1326,Depth!$A$2:$F$427,3,)</f>
        <v>122</v>
      </c>
      <c r="P1326">
        <f>VLOOKUP(N1326,Depth!$A$2:$F$427,5,)</f>
        <v>220.7</v>
      </c>
      <c r="Q1326">
        <f>VLOOKUP(N1326,Depth!$A$2:$F$427,6,)</f>
        <v>1.3</v>
      </c>
      <c r="R1326">
        <f>VLOOKUP(L1326,longitude_latitude!C:J,7,)</f>
        <v>-0.55915986799999995</v>
      </c>
      <c r="S1326">
        <f>VLOOKUP(L1326,longitude_latitude!C:J,8,)</f>
        <v>51.667546459999997</v>
      </c>
      <c r="T1326">
        <f t="shared" si="178"/>
        <v>-28.890418458457464</v>
      </c>
      <c r="U1326">
        <f>VLOOKUP(M1326,LINE!$A$2:$B$13,2,)</f>
        <v>8</v>
      </c>
      <c r="V1326">
        <f>VLOOKUP(L1326,Entry_exit!B:P,4,)</f>
        <v>2458</v>
      </c>
      <c r="W1326">
        <f>2020 - VLOOKUP(L1326, age!$A:$D,4,)</f>
        <v>131</v>
      </c>
      <c r="X1326">
        <f>VLOOKUP(H1326,'air-quality-london-time-of-day'!E:G,3,FALSE)</f>
        <v>17.899999999999999</v>
      </c>
      <c r="Y1326">
        <f>VLOOKUP(I1326,Weather!F:K,2,)</f>
        <v>8.3858267716535408</v>
      </c>
      <c r="Z1326">
        <f>VLOOKUP(I1326,Weather!F:K,3,)</f>
        <v>0</v>
      </c>
      <c r="AA1326">
        <f>VLOOKUP(I1326,Weather!F:K,4,)</f>
        <v>0.7</v>
      </c>
      <c r="AB1326">
        <f>VLOOKUP(I1326,Weather!F:K,5,)</f>
        <v>1027</v>
      </c>
      <c r="AC1326">
        <f>VLOOKUP(I1326,Weather!F:K,6,)</f>
        <v>1</v>
      </c>
    </row>
    <row r="1327" spans="1:29" x14ac:dyDescent="0.25">
      <c r="A1327" t="s">
        <v>7</v>
      </c>
      <c r="B1327" t="s">
        <v>5</v>
      </c>
      <c r="C1327" s="1">
        <v>42103.404861111114</v>
      </c>
      <c r="D1327" s="3">
        <f t="shared" si="176"/>
        <v>2015</v>
      </c>
      <c r="E1327" s="3">
        <f t="shared" si="171"/>
        <v>4</v>
      </c>
      <c r="F1327" s="3">
        <f t="shared" si="172"/>
        <v>9</v>
      </c>
      <c r="G1327" s="3">
        <f t="shared" si="173"/>
        <v>9</v>
      </c>
      <c r="H1327" s="3" t="str">
        <f t="shared" si="174"/>
        <v>201549</v>
      </c>
      <c r="I1327" s="3" t="str">
        <f t="shared" si="175"/>
        <v>2015499</v>
      </c>
      <c r="J1327">
        <v>55</v>
      </c>
      <c r="K1327">
        <v>33</v>
      </c>
      <c r="L1327" t="str">
        <f>VLOOKUP(C1327,List!$A$2:$C$2089,3,)</f>
        <v>Chalfont &amp; Latimer</v>
      </c>
      <c r="M1327" t="str">
        <f>VLOOKUP(C1327,List!$A$2:$C$2089,2,)</f>
        <v>Metropolitan</v>
      </c>
      <c r="N1327" t="str">
        <f t="shared" si="177"/>
        <v>Chalfont &amp; Latimer|Metropolitan</v>
      </c>
      <c r="O1327">
        <f>VLOOKUP(N1327,Depth!$A$2:$F$427,3,)</f>
        <v>122</v>
      </c>
      <c r="P1327">
        <f>VLOOKUP(N1327,Depth!$A$2:$F$427,5,)</f>
        <v>220.7</v>
      </c>
      <c r="Q1327">
        <f>VLOOKUP(N1327,Depth!$A$2:$F$427,6,)</f>
        <v>1.3</v>
      </c>
      <c r="R1327">
        <f>VLOOKUP(L1327,longitude_latitude!C:J,7,)</f>
        <v>-0.55915986799999995</v>
      </c>
      <c r="S1327">
        <f>VLOOKUP(L1327,longitude_latitude!C:J,8,)</f>
        <v>51.667546459999997</v>
      </c>
      <c r="T1327">
        <f t="shared" si="178"/>
        <v>-28.890418458457464</v>
      </c>
      <c r="U1327">
        <f>VLOOKUP(M1327,LINE!$A$2:$B$13,2,)</f>
        <v>8</v>
      </c>
      <c r="V1327">
        <f>VLOOKUP(L1327,Entry_exit!B:P,4,)</f>
        <v>2458</v>
      </c>
      <c r="W1327">
        <f>2020 - VLOOKUP(L1327, age!$A:$D,4,)</f>
        <v>131</v>
      </c>
      <c r="X1327">
        <f>VLOOKUP(H1327,'air-quality-london-time-of-day'!E:G,3,FALSE)</f>
        <v>17.899999999999999</v>
      </c>
      <c r="Y1327">
        <f>VLOOKUP(I1327,Weather!F:K,2,)</f>
        <v>8.3858267716535408</v>
      </c>
      <c r="Z1327">
        <f>VLOOKUP(I1327,Weather!F:K,3,)</f>
        <v>0</v>
      </c>
      <c r="AA1327">
        <f>VLOOKUP(I1327,Weather!F:K,4,)</f>
        <v>0.7</v>
      </c>
      <c r="AB1327">
        <f>VLOOKUP(I1327,Weather!F:K,5,)</f>
        <v>1027</v>
      </c>
      <c r="AC1327">
        <f>VLOOKUP(I1327,Weather!F:K,6,)</f>
        <v>1</v>
      </c>
    </row>
    <row r="1328" spans="1:29" x14ac:dyDescent="0.25">
      <c r="A1328" t="s">
        <v>7</v>
      </c>
      <c r="B1328" t="s">
        <v>5</v>
      </c>
      <c r="C1328" s="1">
        <v>42103.405555555553</v>
      </c>
      <c r="D1328" s="3">
        <f t="shared" si="176"/>
        <v>2015</v>
      </c>
      <c r="E1328" s="3">
        <f t="shared" si="171"/>
        <v>4</v>
      </c>
      <c r="F1328" s="3">
        <f t="shared" si="172"/>
        <v>9</v>
      </c>
      <c r="G1328" s="3">
        <f t="shared" si="173"/>
        <v>9</v>
      </c>
      <c r="H1328" s="3" t="str">
        <f t="shared" si="174"/>
        <v>201549</v>
      </c>
      <c r="I1328" s="3" t="str">
        <f t="shared" si="175"/>
        <v>2015499</v>
      </c>
      <c r="J1328">
        <v>44</v>
      </c>
      <c r="K1328">
        <v>26.4</v>
      </c>
      <c r="L1328" t="str">
        <f>VLOOKUP(C1328,List!$A$2:$C$2089,3,)</f>
        <v>Chalfont &amp; Latimer</v>
      </c>
      <c r="M1328" t="str">
        <f>VLOOKUP(C1328,List!$A$2:$C$2089,2,)</f>
        <v>Metropolitan</v>
      </c>
      <c r="N1328" t="str">
        <f t="shared" si="177"/>
        <v>Chalfont &amp; Latimer|Metropolitan</v>
      </c>
      <c r="O1328">
        <f>VLOOKUP(N1328,Depth!$A$2:$F$427,3,)</f>
        <v>122</v>
      </c>
      <c r="P1328">
        <f>VLOOKUP(N1328,Depth!$A$2:$F$427,5,)</f>
        <v>220.7</v>
      </c>
      <c r="Q1328">
        <f>VLOOKUP(N1328,Depth!$A$2:$F$427,6,)</f>
        <v>1.3</v>
      </c>
      <c r="R1328">
        <f>VLOOKUP(L1328,longitude_latitude!C:J,7,)</f>
        <v>-0.55915986799999995</v>
      </c>
      <c r="S1328">
        <f>VLOOKUP(L1328,longitude_latitude!C:J,8,)</f>
        <v>51.667546459999997</v>
      </c>
      <c r="T1328">
        <f t="shared" si="178"/>
        <v>-28.890418458457464</v>
      </c>
      <c r="U1328">
        <f>VLOOKUP(M1328,LINE!$A$2:$B$13,2,)</f>
        <v>8</v>
      </c>
      <c r="V1328">
        <f>VLOOKUP(L1328,Entry_exit!B:P,4,)</f>
        <v>2458</v>
      </c>
      <c r="W1328">
        <f>2020 - VLOOKUP(L1328, age!$A:$D,4,)</f>
        <v>131</v>
      </c>
      <c r="X1328">
        <f>VLOOKUP(H1328,'air-quality-london-time-of-day'!E:G,3,FALSE)</f>
        <v>17.899999999999999</v>
      </c>
      <c r="Y1328">
        <f>VLOOKUP(I1328,Weather!F:K,2,)</f>
        <v>8.3858267716535408</v>
      </c>
      <c r="Z1328">
        <f>VLOOKUP(I1328,Weather!F:K,3,)</f>
        <v>0</v>
      </c>
      <c r="AA1328">
        <f>VLOOKUP(I1328,Weather!F:K,4,)</f>
        <v>0.7</v>
      </c>
      <c r="AB1328">
        <f>VLOOKUP(I1328,Weather!F:K,5,)</f>
        <v>1027</v>
      </c>
      <c r="AC1328">
        <f>VLOOKUP(I1328,Weather!F:K,6,)</f>
        <v>1</v>
      </c>
    </row>
    <row r="1329" spans="1:29" x14ac:dyDescent="0.25">
      <c r="A1329" t="s">
        <v>7</v>
      </c>
      <c r="B1329" t="s">
        <v>5</v>
      </c>
      <c r="C1329" s="1">
        <v>42103.40625</v>
      </c>
      <c r="D1329" s="3">
        <f t="shared" si="176"/>
        <v>2015</v>
      </c>
      <c r="E1329" s="3">
        <f t="shared" si="171"/>
        <v>4</v>
      </c>
      <c r="F1329" s="3">
        <f t="shared" si="172"/>
        <v>9</v>
      </c>
      <c r="G1329" s="3">
        <f t="shared" si="173"/>
        <v>9</v>
      </c>
      <c r="H1329" s="3" t="str">
        <f t="shared" si="174"/>
        <v>201549</v>
      </c>
      <c r="I1329" s="3" t="str">
        <f t="shared" si="175"/>
        <v>2015499</v>
      </c>
      <c r="J1329">
        <v>42</v>
      </c>
      <c r="K1329">
        <v>25.2</v>
      </c>
      <c r="L1329" t="str">
        <f>VLOOKUP(C1329,List!$A$2:$C$2089,3,)</f>
        <v>Chalfont &amp; Latimer</v>
      </c>
      <c r="M1329" t="str">
        <f>VLOOKUP(C1329,List!$A$2:$C$2089,2,)</f>
        <v>Metropolitan</v>
      </c>
      <c r="N1329" t="str">
        <f t="shared" si="177"/>
        <v>Chalfont &amp; Latimer|Metropolitan</v>
      </c>
      <c r="O1329">
        <f>VLOOKUP(N1329,Depth!$A$2:$F$427,3,)</f>
        <v>122</v>
      </c>
      <c r="P1329">
        <f>VLOOKUP(N1329,Depth!$A$2:$F$427,5,)</f>
        <v>220.7</v>
      </c>
      <c r="Q1329">
        <f>VLOOKUP(N1329,Depth!$A$2:$F$427,6,)</f>
        <v>1.3</v>
      </c>
      <c r="R1329">
        <f>VLOOKUP(L1329,longitude_latitude!C:J,7,)</f>
        <v>-0.55915986799999995</v>
      </c>
      <c r="S1329">
        <f>VLOOKUP(L1329,longitude_latitude!C:J,8,)</f>
        <v>51.667546459999997</v>
      </c>
      <c r="T1329">
        <f t="shared" si="178"/>
        <v>-28.890418458457464</v>
      </c>
      <c r="U1329">
        <f>VLOOKUP(M1329,LINE!$A$2:$B$13,2,)</f>
        <v>8</v>
      </c>
      <c r="V1329">
        <f>VLOOKUP(L1329,Entry_exit!B:P,4,)</f>
        <v>2458</v>
      </c>
      <c r="W1329">
        <f>2020 - VLOOKUP(L1329, age!$A:$D,4,)</f>
        <v>131</v>
      </c>
      <c r="X1329">
        <f>VLOOKUP(H1329,'air-quality-london-time-of-day'!E:G,3,FALSE)</f>
        <v>17.899999999999999</v>
      </c>
      <c r="Y1329">
        <f>VLOOKUP(I1329,Weather!F:K,2,)</f>
        <v>8.3858267716535408</v>
      </c>
      <c r="Z1329">
        <f>VLOOKUP(I1329,Weather!F:K,3,)</f>
        <v>0</v>
      </c>
      <c r="AA1329">
        <f>VLOOKUP(I1329,Weather!F:K,4,)</f>
        <v>0.7</v>
      </c>
      <c r="AB1329">
        <f>VLOOKUP(I1329,Weather!F:K,5,)</f>
        <v>1027</v>
      </c>
      <c r="AC1329">
        <f>VLOOKUP(I1329,Weather!F:K,6,)</f>
        <v>1</v>
      </c>
    </row>
    <row r="1330" spans="1:29" x14ac:dyDescent="0.25">
      <c r="A1330" t="s">
        <v>7</v>
      </c>
      <c r="B1330" t="s">
        <v>5</v>
      </c>
      <c r="C1330" s="1">
        <v>42103.406944444447</v>
      </c>
      <c r="D1330" s="3">
        <f t="shared" si="176"/>
        <v>2015</v>
      </c>
      <c r="E1330" s="3">
        <f t="shared" si="171"/>
        <v>4</v>
      </c>
      <c r="F1330" s="3">
        <f t="shared" si="172"/>
        <v>9</v>
      </c>
      <c r="G1330" s="3">
        <f t="shared" si="173"/>
        <v>9</v>
      </c>
      <c r="H1330" s="3" t="str">
        <f t="shared" si="174"/>
        <v>201549</v>
      </c>
      <c r="I1330" s="3" t="str">
        <f t="shared" si="175"/>
        <v>2015499</v>
      </c>
      <c r="J1330">
        <v>44</v>
      </c>
      <c r="K1330">
        <v>26.4</v>
      </c>
      <c r="L1330" t="str">
        <f>VLOOKUP(C1330,List!$A$2:$C$2089,3,)</f>
        <v>Chalfont &amp; Latimer</v>
      </c>
      <c r="M1330" t="str">
        <f>VLOOKUP(C1330,List!$A$2:$C$2089,2,)</f>
        <v>Metropolitan</v>
      </c>
      <c r="N1330" t="str">
        <f t="shared" si="177"/>
        <v>Chalfont &amp; Latimer|Metropolitan</v>
      </c>
      <c r="O1330">
        <f>VLOOKUP(N1330,Depth!$A$2:$F$427,3,)</f>
        <v>122</v>
      </c>
      <c r="P1330">
        <f>VLOOKUP(N1330,Depth!$A$2:$F$427,5,)</f>
        <v>220.7</v>
      </c>
      <c r="Q1330">
        <f>VLOOKUP(N1330,Depth!$A$2:$F$427,6,)</f>
        <v>1.3</v>
      </c>
      <c r="R1330">
        <f>VLOOKUP(L1330,longitude_latitude!C:J,7,)</f>
        <v>-0.55915986799999995</v>
      </c>
      <c r="S1330">
        <f>VLOOKUP(L1330,longitude_latitude!C:J,8,)</f>
        <v>51.667546459999997</v>
      </c>
      <c r="T1330">
        <f t="shared" si="178"/>
        <v>-28.890418458457464</v>
      </c>
      <c r="U1330">
        <f>VLOOKUP(M1330,LINE!$A$2:$B$13,2,)</f>
        <v>8</v>
      </c>
      <c r="V1330">
        <f>VLOOKUP(L1330,Entry_exit!B:P,4,)</f>
        <v>2458</v>
      </c>
      <c r="W1330">
        <f>2020 - VLOOKUP(L1330, age!$A:$D,4,)</f>
        <v>131</v>
      </c>
      <c r="X1330">
        <f>VLOOKUP(H1330,'air-quality-london-time-of-day'!E:G,3,FALSE)</f>
        <v>17.899999999999999</v>
      </c>
      <c r="Y1330">
        <f>VLOOKUP(I1330,Weather!F:K,2,)</f>
        <v>8.3858267716535408</v>
      </c>
      <c r="Z1330">
        <f>VLOOKUP(I1330,Weather!F:K,3,)</f>
        <v>0</v>
      </c>
      <c r="AA1330">
        <f>VLOOKUP(I1330,Weather!F:K,4,)</f>
        <v>0.7</v>
      </c>
      <c r="AB1330">
        <f>VLOOKUP(I1330,Weather!F:K,5,)</f>
        <v>1027</v>
      </c>
      <c r="AC1330">
        <f>VLOOKUP(I1330,Weather!F:K,6,)</f>
        <v>1</v>
      </c>
    </row>
    <row r="1331" spans="1:29" x14ac:dyDescent="0.25">
      <c r="A1331" t="s">
        <v>7</v>
      </c>
      <c r="B1331" t="s">
        <v>5</v>
      </c>
      <c r="C1331" s="1">
        <v>42103.407638888886</v>
      </c>
      <c r="D1331" s="3">
        <f t="shared" si="176"/>
        <v>2015</v>
      </c>
      <c r="E1331" s="3">
        <f t="shared" si="171"/>
        <v>4</v>
      </c>
      <c r="F1331" s="3">
        <f t="shared" si="172"/>
        <v>9</v>
      </c>
      <c r="G1331" s="3">
        <f t="shared" si="173"/>
        <v>9</v>
      </c>
      <c r="H1331" s="3" t="str">
        <f t="shared" si="174"/>
        <v>201549</v>
      </c>
      <c r="I1331" s="3" t="str">
        <f t="shared" si="175"/>
        <v>2015499</v>
      </c>
      <c r="J1331">
        <v>44</v>
      </c>
      <c r="K1331">
        <v>26.4</v>
      </c>
      <c r="L1331" t="str">
        <f>VLOOKUP(C1331,List!$A$2:$C$2089,3,)</f>
        <v>Chalfont &amp; Latimer</v>
      </c>
      <c r="M1331" t="str">
        <f>VLOOKUP(C1331,List!$A$2:$C$2089,2,)</f>
        <v>Metropolitan</v>
      </c>
      <c r="N1331" t="str">
        <f t="shared" si="177"/>
        <v>Chalfont &amp; Latimer|Metropolitan</v>
      </c>
      <c r="O1331">
        <f>VLOOKUP(N1331,Depth!$A$2:$F$427,3,)</f>
        <v>122</v>
      </c>
      <c r="P1331">
        <f>VLOOKUP(N1331,Depth!$A$2:$F$427,5,)</f>
        <v>220.7</v>
      </c>
      <c r="Q1331">
        <f>VLOOKUP(N1331,Depth!$A$2:$F$427,6,)</f>
        <v>1.3</v>
      </c>
      <c r="R1331">
        <f>VLOOKUP(L1331,longitude_latitude!C:J,7,)</f>
        <v>-0.55915986799999995</v>
      </c>
      <c r="S1331">
        <f>VLOOKUP(L1331,longitude_latitude!C:J,8,)</f>
        <v>51.667546459999997</v>
      </c>
      <c r="T1331">
        <f t="shared" si="178"/>
        <v>-28.890418458457464</v>
      </c>
      <c r="U1331">
        <f>VLOOKUP(M1331,LINE!$A$2:$B$13,2,)</f>
        <v>8</v>
      </c>
      <c r="V1331">
        <f>VLOOKUP(L1331,Entry_exit!B:P,4,)</f>
        <v>2458</v>
      </c>
      <c r="W1331">
        <f>2020 - VLOOKUP(L1331, age!$A:$D,4,)</f>
        <v>131</v>
      </c>
      <c r="X1331">
        <f>VLOOKUP(H1331,'air-quality-london-time-of-day'!E:G,3,FALSE)</f>
        <v>17.899999999999999</v>
      </c>
      <c r="Y1331">
        <f>VLOOKUP(I1331,Weather!F:K,2,)</f>
        <v>8.3858267716535408</v>
      </c>
      <c r="Z1331">
        <f>VLOOKUP(I1331,Weather!F:K,3,)</f>
        <v>0</v>
      </c>
      <c r="AA1331">
        <f>VLOOKUP(I1331,Weather!F:K,4,)</f>
        <v>0.7</v>
      </c>
      <c r="AB1331">
        <f>VLOOKUP(I1331,Weather!F:K,5,)</f>
        <v>1027</v>
      </c>
      <c r="AC1331">
        <f>VLOOKUP(I1331,Weather!F:K,6,)</f>
        <v>1</v>
      </c>
    </row>
    <row r="1332" spans="1:29" x14ac:dyDescent="0.25">
      <c r="A1332" t="s">
        <v>7</v>
      </c>
      <c r="B1332" t="s">
        <v>5</v>
      </c>
      <c r="C1332" s="1">
        <v>42103.408333333333</v>
      </c>
      <c r="D1332" s="3">
        <f t="shared" si="176"/>
        <v>2015</v>
      </c>
      <c r="E1332" s="3">
        <f t="shared" ref="E1332:E1395" si="179">MONTH(C1332)</f>
        <v>4</v>
      </c>
      <c r="F1332" s="3">
        <f t="shared" ref="F1332:F1395" si="180">HOUR(C1332)</f>
        <v>9</v>
      </c>
      <c r="G1332" s="3">
        <f t="shared" ref="G1332:G1395" si="181">DAY(C1332)</f>
        <v>9</v>
      </c>
      <c r="H1332" s="3" t="str">
        <f t="shared" ref="H1332:H1395" si="182">D1332&amp;E1332&amp;F1332</f>
        <v>201549</v>
      </c>
      <c r="I1332" s="3" t="str">
        <f t="shared" ref="I1332:I1395" si="183">D1332&amp;E1332&amp;F1332&amp;G1332</f>
        <v>2015499</v>
      </c>
      <c r="J1332">
        <v>43</v>
      </c>
      <c r="K1332">
        <v>25.8</v>
      </c>
      <c r="L1332" t="str">
        <f>VLOOKUP(C1332,List!$A$2:$C$2089,3,)</f>
        <v>Chalfont &amp; Latimer</v>
      </c>
      <c r="M1332" t="str">
        <f>VLOOKUP(C1332,List!$A$2:$C$2089,2,)</f>
        <v>Metropolitan</v>
      </c>
      <c r="N1332" t="str">
        <f t="shared" si="177"/>
        <v>Chalfont &amp; Latimer|Metropolitan</v>
      </c>
      <c r="O1332">
        <f>VLOOKUP(N1332,Depth!$A$2:$F$427,3,)</f>
        <v>122</v>
      </c>
      <c r="P1332">
        <f>VLOOKUP(N1332,Depth!$A$2:$F$427,5,)</f>
        <v>220.7</v>
      </c>
      <c r="Q1332">
        <f>VLOOKUP(N1332,Depth!$A$2:$F$427,6,)</f>
        <v>1.3</v>
      </c>
      <c r="R1332">
        <f>VLOOKUP(L1332,longitude_latitude!C:J,7,)</f>
        <v>-0.55915986799999995</v>
      </c>
      <c r="S1332">
        <f>VLOOKUP(L1332,longitude_latitude!C:J,8,)</f>
        <v>51.667546459999997</v>
      </c>
      <c r="T1332">
        <f t="shared" si="178"/>
        <v>-28.890418458457464</v>
      </c>
      <c r="U1332">
        <f>VLOOKUP(M1332,LINE!$A$2:$B$13,2,)</f>
        <v>8</v>
      </c>
      <c r="V1332">
        <f>VLOOKUP(L1332,Entry_exit!B:P,4,)</f>
        <v>2458</v>
      </c>
      <c r="W1332">
        <f>2020 - VLOOKUP(L1332, age!$A:$D,4,)</f>
        <v>131</v>
      </c>
      <c r="X1332">
        <f>VLOOKUP(H1332,'air-quality-london-time-of-day'!E:G,3,FALSE)</f>
        <v>17.899999999999999</v>
      </c>
      <c r="Y1332">
        <f>VLOOKUP(I1332,Weather!F:K,2,)</f>
        <v>8.3858267716535408</v>
      </c>
      <c r="Z1332">
        <f>VLOOKUP(I1332,Weather!F:K,3,)</f>
        <v>0</v>
      </c>
      <c r="AA1332">
        <f>VLOOKUP(I1332,Weather!F:K,4,)</f>
        <v>0.7</v>
      </c>
      <c r="AB1332">
        <f>VLOOKUP(I1332,Weather!F:K,5,)</f>
        <v>1027</v>
      </c>
      <c r="AC1332">
        <f>VLOOKUP(I1332,Weather!F:K,6,)</f>
        <v>1</v>
      </c>
    </row>
    <row r="1333" spans="1:29" x14ac:dyDescent="0.25">
      <c r="A1333" t="s">
        <v>7</v>
      </c>
      <c r="B1333" t="s">
        <v>5</v>
      </c>
      <c r="C1333" s="1">
        <v>42103.40902777778</v>
      </c>
      <c r="D1333" s="3">
        <f t="shared" si="176"/>
        <v>2015</v>
      </c>
      <c r="E1333" s="3">
        <f t="shared" si="179"/>
        <v>4</v>
      </c>
      <c r="F1333" s="3">
        <f t="shared" si="180"/>
        <v>9</v>
      </c>
      <c r="G1333" s="3">
        <f t="shared" si="181"/>
        <v>9</v>
      </c>
      <c r="H1333" s="3" t="str">
        <f t="shared" si="182"/>
        <v>201549</v>
      </c>
      <c r="I1333" s="3" t="str">
        <f t="shared" si="183"/>
        <v>2015499</v>
      </c>
      <c r="J1333">
        <v>42</v>
      </c>
      <c r="K1333">
        <v>25.2</v>
      </c>
      <c r="L1333" t="str">
        <f>VLOOKUP(C1333,List!$A$2:$C$2089,3,)</f>
        <v>Chalfont &amp; Latimer</v>
      </c>
      <c r="M1333" t="str">
        <f>VLOOKUP(C1333,List!$A$2:$C$2089,2,)</f>
        <v>Metropolitan</v>
      </c>
      <c r="N1333" t="str">
        <f t="shared" si="177"/>
        <v>Chalfont &amp; Latimer|Metropolitan</v>
      </c>
      <c r="O1333">
        <f>VLOOKUP(N1333,Depth!$A$2:$F$427,3,)</f>
        <v>122</v>
      </c>
      <c r="P1333">
        <f>VLOOKUP(N1333,Depth!$A$2:$F$427,5,)</f>
        <v>220.7</v>
      </c>
      <c r="Q1333">
        <f>VLOOKUP(N1333,Depth!$A$2:$F$427,6,)</f>
        <v>1.3</v>
      </c>
      <c r="R1333">
        <f>VLOOKUP(L1333,longitude_latitude!C:J,7,)</f>
        <v>-0.55915986799999995</v>
      </c>
      <c r="S1333">
        <f>VLOOKUP(L1333,longitude_latitude!C:J,8,)</f>
        <v>51.667546459999997</v>
      </c>
      <c r="T1333">
        <f t="shared" si="178"/>
        <v>-28.890418458457464</v>
      </c>
      <c r="U1333">
        <f>VLOOKUP(M1333,LINE!$A$2:$B$13,2,)</f>
        <v>8</v>
      </c>
      <c r="V1333">
        <f>VLOOKUP(L1333,Entry_exit!B:P,4,)</f>
        <v>2458</v>
      </c>
      <c r="W1333">
        <f>2020 - VLOOKUP(L1333, age!$A:$D,4,)</f>
        <v>131</v>
      </c>
      <c r="X1333">
        <f>VLOOKUP(H1333,'air-quality-london-time-of-day'!E:G,3,FALSE)</f>
        <v>17.899999999999999</v>
      </c>
      <c r="Y1333">
        <f>VLOOKUP(I1333,Weather!F:K,2,)</f>
        <v>8.3858267716535408</v>
      </c>
      <c r="Z1333">
        <f>VLOOKUP(I1333,Weather!F:K,3,)</f>
        <v>0</v>
      </c>
      <c r="AA1333">
        <f>VLOOKUP(I1333,Weather!F:K,4,)</f>
        <v>0.7</v>
      </c>
      <c r="AB1333">
        <f>VLOOKUP(I1333,Weather!F:K,5,)</f>
        <v>1027</v>
      </c>
      <c r="AC1333">
        <f>VLOOKUP(I1333,Weather!F:K,6,)</f>
        <v>1</v>
      </c>
    </row>
    <row r="1334" spans="1:29" x14ac:dyDescent="0.25">
      <c r="A1334" t="s">
        <v>7</v>
      </c>
      <c r="B1334" t="s">
        <v>5</v>
      </c>
      <c r="C1334" s="1">
        <v>42103.409722222219</v>
      </c>
      <c r="D1334" s="3">
        <f t="shared" si="176"/>
        <v>2015</v>
      </c>
      <c r="E1334" s="3">
        <f t="shared" si="179"/>
        <v>4</v>
      </c>
      <c r="F1334" s="3">
        <f t="shared" si="180"/>
        <v>9</v>
      </c>
      <c r="G1334" s="3">
        <f t="shared" si="181"/>
        <v>9</v>
      </c>
      <c r="H1334" s="3" t="str">
        <f t="shared" si="182"/>
        <v>201549</v>
      </c>
      <c r="I1334" s="3" t="str">
        <f t="shared" si="183"/>
        <v>2015499</v>
      </c>
      <c r="J1334">
        <v>44</v>
      </c>
      <c r="K1334">
        <v>26.4</v>
      </c>
      <c r="L1334" t="str">
        <f>VLOOKUP(C1334,List!$A$2:$C$2089,3,)</f>
        <v>Chesham</v>
      </c>
      <c r="M1334" t="str">
        <f>VLOOKUP(C1334,List!$A$2:$C$2089,2,)</f>
        <v>Metropolitan</v>
      </c>
      <c r="N1334" t="str">
        <f t="shared" si="177"/>
        <v>Chesham|Metropolitan</v>
      </c>
      <c r="O1334">
        <f>VLOOKUP(N1334,Depth!$A$2:$F$427,3,)</f>
        <v>110</v>
      </c>
      <c r="P1334">
        <f>VLOOKUP(N1334,Depth!$A$2:$F$427,5,)</f>
        <v>210.2</v>
      </c>
      <c r="Q1334">
        <f>VLOOKUP(N1334,Depth!$A$2:$F$427,6,)</f>
        <v>-0.2</v>
      </c>
      <c r="R1334">
        <f>VLOOKUP(L1334,longitude_latitude!C:J,7,)</f>
        <v>-0.60942107599999995</v>
      </c>
      <c r="S1334">
        <f>VLOOKUP(L1334,longitude_latitude!C:J,8,)</f>
        <v>51.704741749999997</v>
      </c>
      <c r="T1334">
        <f t="shared" si="178"/>
        <v>-31.509959351587117</v>
      </c>
      <c r="U1334">
        <f>VLOOKUP(M1334,LINE!$A$2:$B$13,2,)</f>
        <v>8</v>
      </c>
      <c r="V1334">
        <f>VLOOKUP(L1334,Entry_exit!B:P,4,)</f>
        <v>1703</v>
      </c>
      <c r="W1334">
        <f>2020 - VLOOKUP(L1334, age!$A:$D,4,)</f>
        <v>131</v>
      </c>
      <c r="X1334">
        <f>VLOOKUP(H1334,'air-quality-london-time-of-day'!E:G,3,FALSE)</f>
        <v>17.899999999999999</v>
      </c>
      <c r="Y1334">
        <f>VLOOKUP(I1334,Weather!F:K,2,)</f>
        <v>8.3858267716535408</v>
      </c>
      <c r="Z1334">
        <f>VLOOKUP(I1334,Weather!F:K,3,)</f>
        <v>0</v>
      </c>
      <c r="AA1334">
        <f>VLOOKUP(I1334,Weather!F:K,4,)</f>
        <v>0.7</v>
      </c>
      <c r="AB1334">
        <f>VLOOKUP(I1334,Weather!F:K,5,)</f>
        <v>1027</v>
      </c>
      <c r="AC1334">
        <f>VLOOKUP(I1334,Weather!F:K,6,)</f>
        <v>1</v>
      </c>
    </row>
    <row r="1335" spans="1:29" x14ac:dyDescent="0.25">
      <c r="A1335" t="s">
        <v>7</v>
      </c>
      <c r="B1335" t="s">
        <v>5</v>
      </c>
      <c r="C1335" s="1">
        <v>42103.410416666666</v>
      </c>
      <c r="D1335" s="3">
        <f t="shared" si="176"/>
        <v>2015</v>
      </c>
      <c r="E1335" s="3">
        <f t="shared" si="179"/>
        <v>4</v>
      </c>
      <c r="F1335" s="3">
        <f t="shared" si="180"/>
        <v>9</v>
      </c>
      <c r="G1335" s="3">
        <f t="shared" si="181"/>
        <v>9</v>
      </c>
      <c r="H1335" s="3" t="str">
        <f t="shared" si="182"/>
        <v>201549</v>
      </c>
      <c r="I1335" s="3" t="str">
        <f t="shared" si="183"/>
        <v>2015499</v>
      </c>
      <c r="J1335">
        <v>43</v>
      </c>
      <c r="K1335">
        <v>25.8</v>
      </c>
      <c r="L1335" t="str">
        <f>VLOOKUP(C1335,List!$A$2:$C$2089,3,)</f>
        <v>Chesham</v>
      </c>
      <c r="M1335" t="str">
        <f>VLOOKUP(C1335,List!$A$2:$C$2089,2,)</f>
        <v>Metropolitan</v>
      </c>
      <c r="N1335" t="str">
        <f t="shared" si="177"/>
        <v>Chesham|Metropolitan</v>
      </c>
      <c r="O1335">
        <f>VLOOKUP(N1335,Depth!$A$2:$F$427,3,)</f>
        <v>110</v>
      </c>
      <c r="P1335">
        <f>VLOOKUP(N1335,Depth!$A$2:$F$427,5,)</f>
        <v>210.2</v>
      </c>
      <c r="Q1335">
        <f>VLOOKUP(N1335,Depth!$A$2:$F$427,6,)</f>
        <v>-0.2</v>
      </c>
      <c r="R1335">
        <f>VLOOKUP(L1335,longitude_latitude!C:J,7,)</f>
        <v>-0.60942107599999995</v>
      </c>
      <c r="S1335">
        <f>VLOOKUP(L1335,longitude_latitude!C:J,8,)</f>
        <v>51.704741749999997</v>
      </c>
      <c r="T1335">
        <f t="shared" si="178"/>
        <v>-31.509959351587117</v>
      </c>
      <c r="U1335">
        <f>VLOOKUP(M1335,LINE!$A$2:$B$13,2,)</f>
        <v>8</v>
      </c>
      <c r="V1335">
        <f>VLOOKUP(L1335,Entry_exit!B:P,4,)</f>
        <v>1703</v>
      </c>
      <c r="W1335">
        <f>2020 - VLOOKUP(L1335, age!$A:$D,4,)</f>
        <v>131</v>
      </c>
      <c r="X1335">
        <f>VLOOKUP(H1335,'air-quality-london-time-of-day'!E:G,3,FALSE)</f>
        <v>17.899999999999999</v>
      </c>
      <c r="Y1335">
        <f>VLOOKUP(I1335,Weather!F:K,2,)</f>
        <v>8.3858267716535408</v>
      </c>
      <c r="Z1335">
        <f>VLOOKUP(I1335,Weather!F:K,3,)</f>
        <v>0</v>
      </c>
      <c r="AA1335">
        <f>VLOOKUP(I1335,Weather!F:K,4,)</f>
        <v>0.7</v>
      </c>
      <c r="AB1335">
        <f>VLOOKUP(I1335,Weather!F:K,5,)</f>
        <v>1027</v>
      </c>
      <c r="AC1335">
        <f>VLOOKUP(I1335,Weather!F:K,6,)</f>
        <v>1</v>
      </c>
    </row>
    <row r="1336" spans="1:29" x14ac:dyDescent="0.25">
      <c r="A1336" t="s">
        <v>7</v>
      </c>
      <c r="B1336" t="s">
        <v>5</v>
      </c>
      <c r="C1336" s="1">
        <v>42103.411111111112</v>
      </c>
      <c r="D1336" s="3">
        <f t="shared" si="176"/>
        <v>2015</v>
      </c>
      <c r="E1336" s="3">
        <f t="shared" si="179"/>
        <v>4</v>
      </c>
      <c r="F1336" s="3">
        <f t="shared" si="180"/>
        <v>9</v>
      </c>
      <c r="G1336" s="3">
        <f t="shared" si="181"/>
        <v>9</v>
      </c>
      <c r="H1336" s="3" t="str">
        <f t="shared" si="182"/>
        <v>201549</v>
      </c>
      <c r="I1336" s="3" t="str">
        <f t="shared" si="183"/>
        <v>2015499</v>
      </c>
      <c r="J1336">
        <v>67</v>
      </c>
      <c r="K1336">
        <v>40.200000000000003</v>
      </c>
      <c r="L1336" t="str">
        <f>VLOOKUP(C1336,List!$A$2:$C$2089,3,)</f>
        <v>Chesham</v>
      </c>
      <c r="M1336" t="str">
        <f>VLOOKUP(C1336,List!$A$2:$C$2089,2,)</f>
        <v>Metropolitan</v>
      </c>
      <c r="N1336" t="str">
        <f t="shared" si="177"/>
        <v>Chesham|Metropolitan</v>
      </c>
      <c r="O1336">
        <f>VLOOKUP(N1336,Depth!$A$2:$F$427,3,)</f>
        <v>110</v>
      </c>
      <c r="P1336">
        <f>VLOOKUP(N1336,Depth!$A$2:$F$427,5,)</f>
        <v>210.2</v>
      </c>
      <c r="Q1336">
        <f>VLOOKUP(N1336,Depth!$A$2:$F$427,6,)</f>
        <v>-0.2</v>
      </c>
      <c r="R1336">
        <f>VLOOKUP(L1336,longitude_latitude!C:J,7,)</f>
        <v>-0.60942107599999995</v>
      </c>
      <c r="S1336">
        <f>VLOOKUP(L1336,longitude_latitude!C:J,8,)</f>
        <v>51.704741749999997</v>
      </c>
      <c r="T1336">
        <f t="shared" si="178"/>
        <v>-31.509959351587117</v>
      </c>
      <c r="U1336">
        <f>VLOOKUP(M1336,LINE!$A$2:$B$13,2,)</f>
        <v>8</v>
      </c>
      <c r="V1336">
        <f>VLOOKUP(L1336,Entry_exit!B:P,4,)</f>
        <v>1703</v>
      </c>
      <c r="W1336">
        <f>2020 - VLOOKUP(L1336, age!$A:$D,4,)</f>
        <v>131</v>
      </c>
      <c r="X1336">
        <f>VLOOKUP(H1336,'air-quality-london-time-of-day'!E:G,3,FALSE)</f>
        <v>17.899999999999999</v>
      </c>
      <c r="Y1336">
        <f>VLOOKUP(I1336,Weather!F:K,2,)</f>
        <v>8.3858267716535408</v>
      </c>
      <c r="Z1336">
        <f>VLOOKUP(I1336,Weather!F:K,3,)</f>
        <v>0</v>
      </c>
      <c r="AA1336">
        <f>VLOOKUP(I1336,Weather!F:K,4,)</f>
        <v>0.7</v>
      </c>
      <c r="AB1336">
        <f>VLOOKUP(I1336,Weather!F:K,5,)</f>
        <v>1027</v>
      </c>
      <c r="AC1336">
        <f>VLOOKUP(I1336,Weather!F:K,6,)</f>
        <v>1</v>
      </c>
    </row>
    <row r="1337" spans="1:29" x14ac:dyDescent="0.25">
      <c r="A1337" t="s">
        <v>7</v>
      </c>
      <c r="B1337" t="s">
        <v>5</v>
      </c>
      <c r="C1337" s="1">
        <v>42103.411805555559</v>
      </c>
      <c r="D1337" s="3">
        <f t="shared" si="176"/>
        <v>2015</v>
      </c>
      <c r="E1337" s="3">
        <f t="shared" si="179"/>
        <v>4</v>
      </c>
      <c r="F1337" s="3">
        <f t="shared" si="180"/>
        <v>9</v>
      </c>
      <c r="G1337" s="3">
        <f t="shared" si="181"/>
        <v>9</v>
      </c>
      <c r="H1337" s="3" t="str">
        <f t="shared" si="182"/>
        <v>201549</v>
      </c>
      <c r="I1337" s="3" t="str">
        <f t="shared" si="183"/>
        <v>2015499</v>
      </c>
      <c r="J1337">
        <v>60</v>
      </c>
      <c r="K1337">
        <v>36</v>
      </c>
      <c r="L1337" t="str">
        <f>VLOOKUP(C1337,List!$A$2:$C$2089,3,)</f>
        <v>Chesham</v>
      </c>
      <c r="M1337" t="str">
        <f>VLOOKUP(C1337,List!$A$2:$C$2089,2,)</f>
        <v>Metropolitan</v>
      </c>
      <c r="N1337" t="str">
        <f t="shared" si="177"/>
        <v>Chesham|Metropolitan</v>
      </c>
      <c r="O1337">
        <f>VLOOKUP(N1337,Depth!$A$2:$F$427,3,)</f>
        <v>110</v>
      </c>
      <c r="P1337">
        <f>VLOOKUP(N1337,Depth!$A$2:$F$427,5,)</f>
        <v>210.2</v>
      </c>
      <c r="Q1337">
        <f>VLOOKUP(N1337,Depth!$A$2:$F$427,6,)</f>
        <v>-0.2</v>
      </c>
      <c r="R1337">
        <f>VLOOKUP(L1337,longitude_latitude!C:J,7,)</f>
        <v>-0.60942107599999995</v>
      </c>
      <c r="S1337">
        <f>VLOOKUP(L1337,longitude_latitude!C:J,8,)</f>
        <v>51.704741749999997</v>
      </c>
      <c r="T1337">
        <f t="shared" si="178"/>
        <v>-31.509959351587117</v>
      </c>
      <c r="U1337">
        <f>VLOOKUP(M1337,LINE!$A$2:$B$13,2,)</f>
        <v>8</v>
      </c>
      <c r="V1337">
        <f>VLOOKUP(L1337,Entry_exit!B:P,4,)</f>
        <v>1703</v>
      </c>
      <c r="W1337">
        <f>2020 - VLOOKUP(L1337, age!$A:$D,4,)</f>
        <v>131</v>
      </c>
      <c r="X1337">
        <f>VLOOKUP(H1337,'air-quality-london-time-of-day'!E:G,3,FALSE)</f>
        <v>17.899999999999999</v>
      </c>
      <c r="Y1337">
        <f>VLOOKUP(I1337,Weather!F:K,2,)</f>
        <v>8.3858267716535408</v>
      </c>
      <c r="Z1337">
        <f>VLOOKUP(I1337,Weather!F:K,3,)</f>
        <v>0</v>
      </c>
      <c r="AA1337">
        <f>VLOOKUP(I1337,Weather!F:K,4,)</f>
        <v>0.7</v>
      </c>
      <c r="AB1337">
        <f>VLOOKUP(I1337,Weather!F:K,5,)</f>
        <v>1027</v>
      </c>
      <c r="AC1337">
        <f>VLOOKUP(I1337,Weather!F:K,6,)</f>
        <v>1</v>
      </c>
    </row>
    <row r="1338" spans="1:29" x14ac:dyDescent="0.25">
      <c r="A1338" t="s">
        <v>7</v>
      </c>
      <c r="B1338" t="s">
        <v>5</v>
      </c>
      <c r="C1338" s="1">
        <v>42103.412499999999</v>
      </c>
      <c r="D1338" s="3">
        <f t="shared" si="176"/>
        <v>2015</v>
      </c>
      <c r="E1338" s="3">
        <f t="shared" si="179"/>
        <v>4</v>
      </c>
      <c r="F1338" s="3">
        <f t="shared" si="180"/>
        <v>9</v>
      </c>
      <c r="G1338" s="3">
        <f t="shared" si="181"/>
        <v>9</v>
      </c>
      <c r="H1338" s="3" t="str">
        <f t="shared" si="182"/>
        <v>201549</v>
      </c>
      <c r="I1338" s="3" t="str">
        <f t="shared" si="183"/>
        <v>2015499</v>
      </c>
      <c r="J1338">
        <v>59</v>
      </c>
      <c r="K1338">
        <v>35.4</v>
      </c>
      <c r="L1338" t="str">
        <f>VLOOKUP(C1338,List!$A$2:$C$2089,3,)</f>
        <v>Chesham</v>
      </c>
      <c r="M1338" t="str">
        <f>VLOOKUP(C1338,List!$A$2:$C$2089,2,)</f>
        <v>Metropolitan</v>
      </c>
      <c r="N1338" t="str">
        <f t="shared" si="177"/>
        <v>Chesham|Metropolitan</v>
      </c>
      <c r="O1338">
        <f>VLOOKUP(N1338,Depth!$A$2:$F$427,3,)</f>
        <v>110</v>
      </c>
      <c r="P1338">
        <f>VLOOKUP(N1338,Depth!$A$2:$F$427,5,)</f>
        <v>210.2</v>
      </c>
      <c r="Q1338">
        <f>VLOOKUP(N1338,Depth!$A$2:$F$427,6,)</f>
        <v>-0.2</v>
      </c>
      <c r="R1338">
        <f>VLOOKUP(L1338,longitude_latitude!C:J,7,)</f>
        <v>-0.60942107599999995</v>
      </c>
      <c r="S1338">
        <f>VLOOKUP(L1338,longitude_latitude!C:J,8,)</f>
        <v>51.704741749999997</v>
      </c>
      <c r="T1338">
        <f t="shared" si="178"/>
        <v>-31.509959351587117</v>
      </c>
      <c r="U1338">
        <f>VLOOKUP(M1338,LINE!$A$2:$B$13,2,)</f>
        <v>8</v>
      </c>
      <c r="V1338">
        <f>VLOOKUP(L1338,Entry_exit!B:P,4,)</f>
        <v>1703</v>
      </c>
      <c r="W1338">
        <f>2020 - VLOOKUP(L1338, age!$A:$D,4,)</f>
        <v>131</v>
      </c>
      <c r="X1338">
        <f>VLOOKUP(H1338,'air-quality-london-time-of-day'!E:G,3,FALSE)</f>
        <v>17.899999999999999</v>
      </c>
      <c r="Y1338">
        <f>VLOOKUP(I1338,Weather!F:K,2,)</f>
        <v>8.3858267716535408</v>
      </c>
      <c r="Z1338">
        <f>VLOOKUP(I1338,Weather!F:K,3,)</f>
        <v>0</v>
      </c>
      <c r="AA1338">
        <f>VLOOKUP(I1338,Weather!F:K,4,)</f>
        <v>0.7</v>
      </c>
      <c r="AB1338">
        <f>VLOOKUP(I1338,Weather!F:K,5,)</f>
        <v>1027</v>
      </c>
      <c r="AC1338">
        <f>VLOOKUP(I1338,Weather!F:K,6,)</f>
        <v>1</v>
      </c>
    </row>
    <row r="1339" spans="1:29" x14ac:dyDescent="0.25">
      <c r="A1339" t="s">
        <v>7</v>
      </c>
      <c r="B1339" t="s">
        <v>5</v>
      </c>
      <c r="C1339" s="1">
        <v>42103.413194444445</v>
      </c>
      <c r="D1339" s="3">
        <f t="shared" si="176"/>
        <v>2015</v>
      </c>
      <c r="E1339" s="3">
        <f t="shared" si="179"/>
        <v>4</v>
      </c>
      <c r="F1339" s="3">
        <f t="shared" si="180"/>
        <v>9</v>
      </c>
      <c r="G1339" s="3">
        <f t="shared" si="181"/>
        <v>9</v>
      </c>
      <c r="H1339" s="3" t="str">
        <f t="shared" si="182"/>
        <v>201549</v>
      </c>
      <c r="I1339" s="3" t="str">
        <f t="shared" si="183"/>
        <v>2015499</v>
      </c>
      <c r="J1339">
        <v>57</v>
      </c>
      <c r="K1339">
        <v>34.200000000000003</v>
      </c>
      <c r="L1339" t="str">
        <f>VLOOKUP(C1339,List!$A$2:$C$2089,3,)</f>
        <v>Chesham</v>
      </c>
      <c r="M1339" t="str">
        <f>VLOOKUP(C1339,List!$A$2:$C$2089,2,)</f>
        <v>Metropolitan</v>
      </c>
      <c r="N1339" t="str">
        <f t="shared" si="177"/>
        <v>Chesham|Metropolitan</v>
      </c>
      <c r="O1339">
        <f>VLOOKUP(N1339,Depth!$A$2:$F$427,3,)</f>
        <v>110</v>
      </c>
      <c r="P1339">
        <f>VLOOKUP(N1339,Depth!$A$2:$F$427,5,)</f>
        <v>210.2</v>
      </c>
      <c r="Q1339">
        <f>VLOOKUP(N1339,Depth!$A$2:$F$427,6,)</f>
        <v>-0.2</v>
      </c>
      <c r="R1339">
        <f>VLOOKUP(L1339,longitude_latitude!C:J,7,)</f>
        <v>-0.60942107599999995</v>
      </c>
      <c r="S1339">
        <f>VLOOKUP(L1339,longitude_latitude!C:J,8,)</f>
        <v>51.704741749999997</v>
      </c>
      <c r="T1339">
        <f t="shared" si="178"/>
        <v>-31.509959351587117</v>
      </c>
      <c r="U1339">
        <f>VLOOKUP(M1339,LINE!$A$2:$B$13,2,)</f>
        <v>8</v>
      </c>
      <c r="V1339">
        <f>VLOOKUP(L1339,Entry_exit!B:P,4,)</f>
        <v>1703</v>
      </c>
      <c r="W1339">
        <f>2020 - VLOOKUP(L1339, age!$A:$D,4,)</f>
        <v>131</v>
      </c>
      <c r="X1339">
        <f>VLOOKUP(H1339,'air-quality-london-time-of-day'!E:G,3,FALSE)</f>
        <v>17.899999999999999</v>
      </c>
      <c r="Y1339">
        <f>VLOOKUP(I1339,Weather!F:K,2,)</f>
        <v>8.3858267716535408</v>
      </c>
      <c r="Z1339">
        <f>VLOOKUP(I1339,Weather!F:K,3,)</f>
        <v>0</v>
      </c>
      <c r="AA1339">
        <f>VLOOKUP(I1339,Weather!F:K,4,)</f>
        <v>0.7</v>
      </c>
      <c r="AB1339">
        <f>VLOOKUP(I1339,Weather!F:K,5,)</f>
        <v>1027</v>
      </c>
      <c r="AC1339">
        <f>VLOOKUP(I1339,Weather!F:K,6,)</f>
        <v>1</v>
      </c>
    </row>
    <row r="1340" spans="1:29" x14ac:dyDescent="0.25">
      <c r="A1340" t="s">
        <v>7</v>
      </c>
      <c r="B1340" t="s">
        <v>5</v>
      </c>
      <c r="C1340" s="1">
        <v>42103.413888888892</v>
      </c>
      <c r="D1340" s="3">
        <f t="shared" si="176"/>
        <v>2015</v>
      </c>
      <c r="E1340" s="3">
        <f t="shared" si="179"/>
        <v>4</v>
      </c>
      <c r="F1340" s="3">
        <f t="shared" si="180"/>
        <v>9</v>
      </c>
      <c r="G1340" s="3">
        <f t="shared" si="181"/>
        <v>9</v>
      </c>
      <c r="H1340" s="3" t="str">
        <f t="shared" si="182"/>
        <v>201549</v>
      </c>
      <c r="I1340" s="3" t="str">
        <f t="shared" si="183"/>
        <v>2015499</v>
      </c>
      <c r="J1340">
        <v>53</v>
      </c>
      <c r="K1340">
        <v>31.8</v>
      </c>
      <c r="L1340" t="str">
        <f>VLOOKUP(C1340,List!$A$2:$C$2089,3,)</f>
        <v>Chesham</v>
      </c>
      <c r="M1340" t="str">
        <f>VLOOKUP(C1340,List!$A$2:$C$2089,2,)</f>
        <v>Metropolitan</v>
      </c>
      <c r="N1340" t="str">
        <f t="shared" si="177"/>
        <v>Chesham|Metropolitan</v>
      </c>
      <c r="O1340">
        <f>VLOOKUP(N1340,Depth!$A$2:$F$427,3,)</f>
        <v>110</v>
      </c>
      <c r="P1340">
        <f>VLOOKUP(N1340,Depth!$A$2:$F$427,5,)</f>
        <v>210.2</v>
      </c>
      <c r="Q1340">
        <f>VLOOKUP(N1340,Depth!$A$2:$F$427,6,)</f>
        <v>-0.2</v>
      </c>
      <c r="R1340">
        <f>VLOOKUP(L1340,longitude_latitude!C:J,7,)</f>
        <v>-0.60942107599999995</v>
      </c>
      <c r="S1340">
        <f>VLOOKUP(L1340,longitude_latitude!C:J,8,)</f>
        <v>51.704741749999997</v>
      </c>
      <c r="T1340">
        <f t="shared" si="178"/>
        <v>-31.509959351587117</v>
      </c>
      <c r="U1340">
        <f>VLOOKUP(M1340,LINE!$A$2:$B$13,2,)</f>
        <v>8</v>
      </c>
      <c r="V1340">
        <f>VLOOKUP(L1340,Entry_exit!B:P,4,)</f>
        <v>1703</v>
      </c>
      <c r="W1340">
        <f>2020 - VLOOKUP(L1340, age!$A:$D,4,)</f>
        <v>131</v>
      </c>
      <c r="X1340">
        <f>VLOOKUP(H1340,'air-quality-london-time-of-day'!E:G,3,FALSE)</f>
        <v>17.899999999999999</v>
      </c>
      <c r="Y1340">
        <f>VLOOKUP(I1340,Weather!F:K,2,)</f>
        <v>8.3858267716535408</v>
      </c>
      <c r="Z1340">
        <f>VLOOKUP(I1340,Weather!F:K,3,)</f>
        <v>0</v>
      </c>
      <c r="AA1340">
        <f>VLOOKUP(I1340,Weather!F:K,4,)</f>
        <v>0.7</v>
      </c>
      <c r="AB1340">
        <f>VLOOKUP(I1340,Weather!F:K,5,)</f>
        <v>1027</v>
      </c>
      <c r="AC1340">
        <f>VLOOKUP(I1340,Weather!F:K,6,)</f>
        <v>1</v>
      </c>
    </row>
    <row r="1341" spans="1:29" x14ac:dyDescent="0.25">
      <c r="A1341" t="s">
        <v>7</v>
      </c>
      <c r="B1341" t="s">
        <v>5</v>
      </c>
      <c r="C1341" s="1">
        <v>42103.414583333331</v>
      </c>
      <c r="D1341" s="3">
        <f t="shared" si="176"/>
        <v>2015</v>
      </c>
      <c r="E1341" s="3">
        <f t="shared" si="179"/>
        <v>4</v>
      </c>
      <c r="F1341" s="3">
        <f t="shared" si="180"/>
        <v>9</v>
      </c>
      <c r="G1341" s="3">
        <f t="shared" si="181"/>
        <v>9</v>
      </c>
      <c r="H1341" s="3" t="str">
        <f t="shared" si="182"/>
        <v>201549</v>
      </c>
      <c r="I1341" s="3" t="str">
        <f t="shared" si="183"/>
        <v>2015499</v>
      </c>
      <c r="J1341">
        <v>53</v>
      </c>
      <c r="K1341">
        <v>31.8</v>
      </c>
      <c r="L1341" t="str">
        <f>VLOOKUP(C1341,List!$A$2:$C$2089,3,)</f>
        <v>Chesham</v>
      </c>
      <c r="M1341" t="str">
        <f>VLOOKUP(C1341,List!$A$2:$C$2089,2,)</f>
        <v>Metropolitan</v>
      </c>
      <c r="N1341" t="str">
        <f t="shared" si="177"/>
        <v>Chesham|Metropolitan</v>
      </c>
      <c r="O1341">
        <f>VLOOKUP(N1341,Depth!$A$2:$F$427,3,)</f>
        <v>110</v>
      </c>
      <c r="P1341">
        <f>VLOOKUP(N1341,Depth!$A$2:$F$427,5,)</f>
        <v>210.2</v>
      </c>
      <c r="Q1341">
        <f>VLOOKUP(N1341,Depth!$A$2:$F$427,6,)</f>
        <v>-0.2</v>
      </c>
      <c r="R1341">
        <f>VLOOKUP(L1341,longitude_latitude!C:J,7,)</f>
        <v>-0.60942107599999995</v>
      </c>
      <c r="S1341">
        <f>VLOOKUP(L1341,longitude_latitude!C:J,8,)</f>
        <v>51.704741749999997</v>
      </c>
      <c r="T1341">
        <f t="shared" si="178"/>
        <v>-31.509959351587117</v>
      </c>
      <c r="U1341">
        <f>VLOOKUP(M1341,LINE!$A$2:$B$13,2,)</f>
        <v>8</v>
      </c>
      <c r="V1341">
        <f>VLOOKUP(L1341,Entry_exit!B:P,4,)</f>
        <v>1703</v>
      </c>
      <c r="W1341">
        <f>2020 - VLOOKUP(L1341, age!$A:$D,4,)</f>
        <v>131</v>
      </c>
      <c r="X1341">
        <f>VLOOKUP(H1341,'air-quality-london-time-of-day'!E:G,3,FALSE)</f>
        <v>17.899999999999999</v>
      </c>
      <c r="Y1341">
        <f>VLOOKUP(I1341,Weather!F:K,2,)</f>
        <v>8.3858267716535408</v>
      </c>
      <c r="Z1341">
        <f>VLOOKUP(I1341,Weather!F:K,3,)</f>
        <v>0</v>
      </c>
      <c r="AA1341">
        <f>VLOOKUP(I1341,Weather!F:K,4,)</f>
        <v>0.7</v>
      </c>
      <c r="AB1341">
        <f>VLOOKUP(I1341,Weather!F:K,5,)</f>
        <v>1027</v>
      </c>
      <c r="AC1341">
        <f>VLOOKUP(I1341,Weather!F:K,6,)</f>
        <v>1</v>
      </c>
    </row>
    <row r="1342" spans="1:29" x14ac:dyDescent="0.25">
      <c r="A1342" t="s">
        <v>7</v>
      </c>
      <c r="B1342" t="s">
        <v>5</v>
      </c>
      <c r="C1342" s="1">
        <v>42103.415277777778</v>
      </c>
      <c r="D1342" s="3">
        <f t="shared" si="176"/>
        <v>2015</v>
      </c>
      <c r="E1342" s="3">
        <f t="shared" si="179"/>
        <v>4</v>
      </c>
      <c r="F1342" s="3">
        <f t="shared" si="180"/>
        <v>9</v>
      </c>
      <c r="G1342" s="3">
        <f t="shared" si="181"/>
        <v>9</v>
      </c>
      <c r="H1342" s="3" t="str">
        <f t="shared" si="182"/>
        <v>201549</v>
      </c>
      <c r="I1342" s="3" t="str">
        <f t="shared" si="183"/>
        <v>2015499</v>
      </c>
      <c r="J1342">
        <v>52</v>
      </c>
      <c r="K1342">
        <v>31.2</v>
      </c>
      <c r="L1342" t="str">
        <f>VLOOKUP(C1342,List!$A$2:$C$2089,3,)</f>
        <v>Chesham</v>
      </c>
      <c r="M1342" t="str">
        <f>VLOOKUP(C1342,List!$A$2:$C$2089,2,)</f>
        <v>Metropolitan</v>
      </c>
      <c r="N1342" t="str">
        <f t="shared" si="177"/>
        <v>Chesham|Metropolitan</v>
      </c>
      <c r="O1342">
        <f>VLOOKUP(N1342,Depth!$A$2:$F$427,3,)</f>
        <v>110</v>
      </c>
      <c r="P1342">
        <f>VLOOKUP(N1342,Depth!$A$2:$F$427,5,)</f>
        <v>210.2</v>
      </c>
      <c r="Q1342">
        <f>VLOOKUP(N1342,Depth!$A$2:$F$427,6,)</f>
        <v>-0.2</v>
      </c>
      <c r="R1342">
        <f>VLOOKUP(L1342,longitude_latitude!C:J,7,)</f>
        <v>-0.60942107599999995</v>
      </c>
      <c r="S1342">
        <f>VLOOKUP(L1342,longitude_latitude!C:J,8,)</f>
        <v>51.704741749999997</v>
      </c>
      <c r="T1342">
        <f t="shared" si="178"/>
        <v>-31.509959351587117</v>
      </c>
      <c r="U1342">
        <f>VLOOKUP(M1342,LINE!$A$2:$B$13,2,)</f>
        <v>8</v>
      </c>
      <c r="V1342">
        <f>VLOOKUP(L1342,Entry_exit!B:P,4,)</f>
        <v>1703</v>
      </c>
      <c r="W1342">
        <f>2020 - VLOOKUP(L1342, age!$A:$D,4,)</f>
        <v>131</v>
      </c>
      <c r="X1342">
        <f>VLOOKUP(H1342,'air-quality-london-time-of-day'!E:G,3,FALSE)</f>
        <v>17.899999999999999</v>
      </c>
      <c r="Y1342">
        <f>VLOOKUP(I1342,Weather!F:K,2,)</f>
        <v>8.3858267716535408</v>
      </c>
      <c r="Z1342">
        <f>VLOOKUP(I1342,Weather!F:K,3,)</f>
        <v>0</v>
      </c>
      <c r="AA1342">
        <f>VLOOKUP(I1342,Weather!F:K,4,)</f>
        <v>0.7</v>
      </c>
      <c r="AB1342">
        <f>VLOOKUP(I1342,Weather!F:K,5,)</f>
        <v>1027</v>
      </c>
      <c r="AC1342">
        <f>VLOOKUP(I1342,Weather!F:K,6,)</f>
        <v>1</v>
      </c>
    </row>
    <row r="1343" spans="1:29" x14ac:dyDescent="0.25">
      <c r="A1343" t="s">
        <v>7</v>
      </c>
      <c r="B1343" t="s">
        <v>5</v>
      </c>
      <c r="C1343" s="1">
        <v>42103.415972222225</v>
      </c>
      <c r="D1343" s="3">
        <f t="shared" si="176"/>
        <v>2015</v>
      </c>
      <c r="E1343" s="3">
        <f t="shared" si="179"/>
        <v>4</v>
      </c>
      <c r="F1343" s="3">
        <f t="shared" si="180"/>
        <v>9</v>
      </c>
      <c r="G1343" s="3">
        <f t="shared" si="181"/>
        <v>9</v>
      </c>
      <c r="H1343" s="3" t="str">
        <f t="shared" si="182"/>
        <v>201549</v>
      </c>
      <c r="I1343" s="3" t="str">
        <f t="shared" si="183"/>
        <v>2015499</v>
      </c>
      <c r="J1343">
        <v>52</v>
      </c>
      <c r="K1343">
        <v>31.2</v>
      </c>
      <c r="L1343" t="str">
        <f>VLOOKUP(C1343,List!$A$2:$C$2089,3,)</f>
        <v>Chesham</v>
      </c>
      <c r="M1343" t="str">
        <f>VLOOKUP(C1343,List!$A$2:$C$2089,2,)</f>
        <v>Metropolitan</v>
      </c>
      <c r="N1343" t="str">
        <f t="shared" si="177"/>
        <v>Chesham|Metropolitan</v>
      </c>
      <c r="O1343">
        <f>VLOOKUP(N1343,Depth!$A$2:$F$427,3,)</f>
        <v>110</v>
      </c>
      <c r="P1343">
        <f>VLOOKUP(N1343,Depth!$A$2:$F$427,5,)</f>
        <v>210.2</v>
      </c>
      <c r="Q1343">
        <f>VLOOKUP(N1343,Depth!$A$2:$F$427,6,)</f>
        <v>-0.2</v>
      </c>
      <c r="R1343">
        <f>VLOOKUP(L1343,longitude_latitude!C:J,7,)</f>
        <v>-0.60942107599999995</v>
      </c>
      <c r="S1343">
        <f>VLOOKUP(L1343,longitude_latitude!C:J,8,)</f>
        <v>51.704741749999997</v>
      </c>
      <c r="T1343">
        <f t="shared" si="178"/>
        <v>-31.509959351587117</v>
      </c>
      <c r="U1343">
        <f>VLOOKUP(M1343,LINE!$A$2:$B$13,2,)</f>
        <v>8</v>
      </c>
      <c r="V1343">
        <f>VLOOKUP(L1343,Entry_exit!B:P,4,)</f>
        <v>1703</v>
      </c>
      <c r="W1343">
        <f>2020 - VLOOKUP(L1343, age!$A:$D,4,)</f>
        <v>131</v>
      </c>
      <c r="X1343">
        <f>VLOOKUP(H1343,'air-quality-london-time-of-day'!E:G,3,FALSE)</f>
        <v>17.899999999999999</v>
      </c>
      <c r="Y1343">
        <f>VLOOKUP(I1343,Weather!F:K,2,)</f>
        <v>8.3858267716535408</v>
      </c>
      <c r="Z1343">
        <f>VLOOKUP(I1343,Weather!F:K,3,)</f>
        <v>0</v>
      </c>
      <c r="AA1343">
        <f>VLOOKUP(I1343,Weather!F:K,4,)</f>
        <v>0.7</v>
      </c>
      <c r="AB1343">
        <f>VLOOKUP(I1343,Weather!F:K,5,)</f>
        <v>1027</v>
      </c>
      <c r="AC1343">
        <f>VLOOKUP(I1343,Weather!F:K,6,)</f>
        <v>1</v>
      </c>
    </row>
    <row r="1344" spans="1:29" x14ac:dyDescent="0.25">
      <c r="A1344" t="s">
        <v>7</v>
      </c>
      <c r="B1344" t="s">
        <v>5</v>
      </c>
      <c r="C1344" s="1">
        <v>42103.416666666664</v>
      </c>
      <c r="D1344" s="3">
        <f t="shared" si="176"/>
        <v>2015</v>
      </c>
      <c r="E1344" s="3">
        <f t="shared" si="179"/>
        <v>4</v>
      </c>
      <c r="F1344" s="3">
        <f t="shared" si="180"/>
        <v>10</v>
      </c>
      <c r="G1344" s="3">
        <f t="shared" si="181"/>
        <v>9</v>
      </c>
      <c r="H1344" s="3" t="str">
        <f t="shared" si="182"/>
        <v>2015410</v>
      </c>
      <c r="I1344" s="3" t="str">
        <f t="shared" si="183"/>
        <v>20154109</v>
      </c>
      <c r="J1344">
        <v>50</v>
      </c>
      <c r="K1344">
        <v>30</v>
      </c>
      <c r="L1344" t="str">
        <f>VLOOKUP(C1344,List!$A$2:$C$2089,3,)</f>
        <v>Chesham</v>
      </c>
      <c r="M1344" t="str">
        <f>VLOOKUP(C1344,List!$A$2:$C$2089,2,)</f>
        <v>Metropolitan</v>
      </c>
      <c r="N1344" t="str">
        <f t="shared" si="177"/>
        <v>Chesham|Metropolitan</v>
      </c>
      <c r="O1344">
        <f>VLOOKUP(N1344,Depth!$A$2:$F$427,3,)</f>
        <v>110</v>
      </c>
      <c r="P1344">
        <f>VLOOKUP(N1344,Depth!$A$2:$F$427,5,)</f>
        <v>210.2</v>
      </c>
      <c r="Q1344">
        <f>VLOOKUP(N1344,Depth!$A$2:$F$427,6,)</f>
        <v>-0.2</v>
      </c>
      <c r="R1344">
        <f>VLOOKUP(L1344,longitude_latitude!C:J,7,)</f>
        <v>-0.60942107599999995</v>
      </c>
      <c r="S1344">
        <f>VLOOKUP(L1344,longitude_latitude!C:J,8,)</f>
        <v>51.704741749999997</v>
      </c>
      <c r="T1344">
        <f t="shared" si="178"/>
        <v>-31.509959351587117</v>
      </c>
      <c r="U1344">
        <f>VLOOKUP(M1344,LINE!$A$2:$B$13,2,)</f>
        <v>8</v>
      </c>
      <c r="V1344">
        <f>VLOOKUP(L1344,Entry_exit!B:P,4,)</f>
        <v>1703</v>
      </c>
      <c r="W1344">
        <f>2020 - VLOOKUP(L1344, age!$A:$D,4,)</f>
        <v>131</v>
      </c>
      <c r="X1344">
        <f>VLOOKUP(H1344,'air-quality-london-time-of-day'!E:G,3,FALSE)</f>
        <v>16.7</v>
      </c>
      <c r="Y1344">
        <f>VLOOKUP(I1344,Weather!F:K,2,)</f>
        <v>10.275590551181097</v>
      </c>
      <c r="Z1344">
        <f>VLOOKUP(I1344,Weather!F:K,3,)</f>
        <v>0</v>
      </c>
      <c r="AA1344">
        <f>VLOOKUP(I1344,Weather!F:K,4,)</f>
        <v>0.7</v>
      </c>
      <c r="AB1344">
        <f>VLOOKUP(I1344,Weather!F:K,5,)</f>
        <v>1027</v>
      </c>
      <c r="AC1344">
        <f>VLOOKUP(I1344,Weather!F:K,6,)</f>
        <v>1</v>
      </c>
    </row>
    <row r="1345" spans="1:29" x14ac:dyDescent="0.25">
      <c r="A1345" t="s">
        <v>7</v>
      </c>
      <c r="B1345" t="s">
        <v>5</v>
      </c>
      <c r="C1345" s="1">
        <v>42103.417361111111</v>
      </c>
      <c r="D1345" s="3">
        <f t="shared" si="176"/>
        <v>2015</v>
      </c>
      <c r="E1345" s="3">
        <f t="shared" si="179"/>
        <v>4</v>
      </c>
      <c r="F1345" s="3">
        <f t="shared" si="180"/>
        <v>10</v>
      </c>
      <c r="G1345" s="3">
        <f t="shared" si="181"/>
        <v>9</v>
      </c>
      <c r="H1345" s="3" t="str">
        <f t="shared" si="182"/>
        <v>2015410</v>
      </c>
      <c r="I1345" s="3" t="str">
        <f t="shared" si="183"/>
        <v>20154109</v>
      </c>
      <c r="J1345">
        <v>53</v>
      </c>
      <c r="K1345">
        <v>31.8</v>
      </c>
      <c r="L1345" t="str">
        <f>VLOOKUP(C1345,List!$A$2:$C$2089,3,)</f>
        <v>Chesham</v>
      </c>
      <c r="M1345" t="str">
        <f>VLOOKUP(C1345,List!$A$2:$C$2089,2,)</f>
        <v>Metropolitan</v>
      </c>
      <c r="N1345" t="str">
        <f t="shared" si="177"/>
        <v>Chesham|Metropolitan</v>
      </c>
      <c r="O1345">
        <f>VLOOKUP(N1345,Depth!$A$2:$F$427,3,)</f>
        <v>110</v>
      </c>
      <c r="P1345">
        <f>VLOOKUP(N1345,Depth!$A$2:$F$427,5,)</f>
        <v>210.2</v>
      </c>
      <c r="Q1345">
        <f>VLOOKUP(N1345,Depth!$A$2:$F$427,6,)</f>
        <v>-0.2</v>
      </c>
      <c r="R1345">
        <f>VLOOKUP(L1345,longitude_latitude!C:J,7,)</f>
        <v>-0.60942107599999995</v>
      </c>
      <c r="S1345">
        <f>VLOOKUP(L1345,longitude_latitude!C:J,8,)</f>
        <v>51.704741749999997</v>
      </c>
      <c r="T1345">
        <f t="shared" si="178"/>
        <v>-31.509959351587117</v>
      </c>
      <c r="U1345">
        <f>VLOOKUP(M1345,LINE!$A$2:$B$13,2,)</f>
        <v>8</v>
      </c>
      <c r="V1345">
        <f>VLOOKUP(L1345,Entry_exit!B:P,4,)</f>
        <v>1703</v>
      </c>
      <c r="W1345">
        <f>2020 - VLOOKUP(L1345, age!$A:$D,4,)</f>
        <v>131</v>
      </c>
      <c r="X1345">
        <f>VLOOKUP(H1345,'air-quality-london-time-of-day'!E:G,3,FALSE)</f>
        <v>16.7</v>
      </c>
      <c r="Y1345">
        <f>VLOOKUP(I1345,Weather!F:K,2,)</f>
        <v>10.275590551181097</v>
      </c>
      <c r="Z1345">
        <f>VLOOKUP(I1345,Weather!F:K,3,)</f>
        <v>0</v>
      </c>
      <c r="AA1345">
        <f>VLOOKUP(I1345,Weather!F:K,4,)</f>
        <v>0.7</v>
      </c>
      <c r="AB1345">
        <f>VLOOKUP(I1345,Weather!F:K,5,)</f>
        <v>1027</v>
      </c>
      <c r="AC1345">
        <f>VLOOKUP(I1345,Weather!F:K,6,)</f>
        <v>1</v>
      </c>
    </row>
    <row r="1346" spans="1:29" x14ac:dyDescent="0.25">
      <c r="A1346" t="s">
        <v>7</v>
      </c>
      <c r="B1346" t="s">
        <v>5</v>
      </c>
      <c r="C1346" s="1">
        <v>42103.418055555558</v>
      </c>
      <c r="D1346" s="3">
        <f t="shared" si="176"/>
        <v>2015</v>
      </c>
      <c r="E1346" s="3">
        <f t="shared" si="179"/>
        <v>4</v>
      </c>
      <c r="F1346" s="3">
        <f t="shared" si="180"/>
        <v>10</v>
      </c>
      <c r="G1346" s="3">
        <f t="shared" si="181"/>
        <v>9</v>
      </c>
      <c r="H1346" s="3" t="str">
        <f t="shared" si="182"/>
        <v>2015410</v>
      </c>
      <c r="I1346" s="3" t="str">
        <f t="shared" si="183"/>
        <v>20154109</v>
      </c>
      <c r="J1346">
        <v>53</v>
      </c>
      <c r="K1346">
        <v>31.8</v>
      </c>
      <c r="L1346" t="str">
        <f>VLOOKUP(C1346,List!$A$2:$C$2089,3,)</f>
        <v>Chesham</v>
      </c>
      <c r="M1346" t="str">
        <f>VLOOKUP(C1346,List!$A$2:$C$2089,2,)</f>
        <v>Metropolitan</v>
      </c>
      <c r="N1346" t="str">
        <f t="shared" si="177"/>
        <v>Chesham|Metropolitan</v>
      </c>
      <c r="O1346">
        <f>VLOOKUP(N1346,Depth!$A$2:$F$427,3,)</f>
        <v>110</v>
      </c>
      <c r="P1346">
        <f>VLOOKUP(N1346,Depth!$A$2:$F$427,5,)</f>
        <v>210.2</v>
      </c>
      <c r="Q1346">
        <f>VLOOKUP(N1346,Depth!$A$2:$F$427,6,)</f>
        <v>-0.2</v>
      </c>
      <c r="R1346">
        <f>VLOOKUP(L1346,longitude_latitude!C:J,7,)</f>
        <v>-0.60942107599999995</v>
      </c>
      <c r="S1346">
        <f>VLOOKUP(L1346,longitude_latitude!C:J,8,)</f>
        <v>51.704741749999997</v>
      </c>
      <c r="T1346">
        <f t="shared" si="178"/>
        <v>-31.509959351587117</v>
      </c>
      <c r="U1346">
        <f>VLOOKUP(M1346,LINE!$A$2:$B$13,2,)</f>
        <v>8</v>
      </c>
      <c r="V1346">
        <f>VLOOKUP(L1346,Entry_exit!B:P,4,)</f>
        <v>1703</v>
      </c>
      <c r="W1346">
        <f>2020 - VLOOKUP(L1346, age!$A:$D,4,)</f>
        <v>131</v>
      </c>
      <c r="X1346">
        <f>VLOOKUP(H1346,'air-quality-london-time-of-day'!E:G,3,FALSE)</f>
        <v>16.7</v>
      </c>
      <c r="Y1346">
        <f>VLOOKUP(I1346,Weather!F:K,2,)</f>
        <v>10.275590551181097</v>
      </c>
      <c r="Z1346">
        <f>VLOOKUP(I1346,Weather!F:K,3,)</f>
        <v>0</v>
      </c>
      <c r="AA1346">
        <f>VLOOKUP(I1346,Weather!F:K,4,)</f>
        <v>0.7</v>
      </c>
      <c r="AB1346">
        <f>VLOOKUP(I1346,Weather!F:K,5,)</f>
        <v>1027</v>
      </c>
      <c r="AC1346">
        <f>VLOOKUP(I1346,Weather!F:K,6,)</f>
        <v>1</v>
      </c>
    </row>
    <row r="1347" spans="1:29" x14ac:dyDescent="0.25">
      <c r="A1347" t="s">
        <v>7</v>
      </c>
      <c r="B1347" t="s">
        <v>5</v>
      </c>
      <c r="C1347" s="1">
        <v>42103.418749999997</v>
      </c>
      <c r="D1347" s="3">
        <f t="shared" si="176"/>
        <v>2015</v>
      </c>
      <c r="E1347" s="3">
        <f t="shared" si="179"/>
        <v>4</v>
      </c>
      <c r="F1347" s="3">
        <f t="shared" si="180"/>
        <v>10</v>
      </c>
      <c r="G1347" s="3">
        <f t="shared" si="181"/>
        <v>9</v>
      </c>
      <c r="H1347" s="3" t="str">
        <f t="shared" si="182"/>
        <v>2015410</v>
      </c>
      <c r="I1347" s="3" t="str">
        <f t="shared" si="183"/>
        <v>20154109</v>
      </c>
      <c r="J1347">
        <v>44</v>
      </c>
      <c r="K1347">
        <v>26.4</v>
      </c>
      <c r="L1347" t="str">
        <f>VLOOKUP(C1347,List!$A$2:$C$2089,3,)</f>
        <v>Chesham</v>
      </c>
      <c r="M1347" t="str">
        <f>VLOOKUP(C1347,List!$A$2:$C$2089,2,)</f>
        <v>Metropolitan</v>
      </c>
      <c r="N1347" t="str">
        <f t="shared" si="177"/>
        <v>Chesham|Metropolitan</v>
      </c>
      <c r="O1347">
        <f>VLOOKUP(N1347,Depth!$A$2:$F$427,3,)</f>
        <v>110</v>
      </c>
      <c r="P1347">
        <f>VLOOKUP(N1347,Depth!$A$2:$F$427,5,)</f>
        <v>210.2</v>
      </c>
      <c r="Q1347">
        <f>VLOOKUP(N1347,Depth!$A$2:$F$427,6,)</f>
        <v>-0.2</v>
      </c>
      <c r="R1347">
        <f>VLOOKUP(L1347,longitude_latitude!C:J,7,)</f>
        <v>-0.60942107599999995</v>
      </c>
      <c r="S1347">
        <f>VLOOKUP(L1347,longitude_latitude!C:J,8,)</f>
        <v>51.704741749999997</v>
      </c>
      <c r="T1347">
        <f t="shared" si="178"/>
        <v>-31.509959351587117</v>
      </c>
      <c r="U1347">
        <f>VLOOKUP(M1347,LINE!$A$2:$B$13,2,)</f>
        <v>8</v>
      </c>
      <c r="V1347">
        <f>VLOOKUP(L1347,Entry_exit!B:P,4,)</f>
        <v>1703</v>
      </c>
      <c r="W1347">
        <f>2020 - VLOOKUP(L1347, age!$A:$D,4,)</f>
        <v>131</v>
      </c>
      <c r="X1347">
        <f>VLOOKUP(H1347,'air-quality-london-time-of-day'!E:G,3,FALSE)</f>
        <v>16.7</v>
      </c>
      <c r="Y1347">
        <f>VLOOKUP(I1347,Weather!F:K,2,)</f>
        <v>10.275590551181097</v>
      </c>
      <c r="Z1347">
        <f>VLOOKUP(I1347,Weather!F:K,3,)</f>
        <v>0</v>
      </c>
      <c r="AA1347">
        <f>VLOOKUP(I1347,Weather!F:K,4,)</f>
        <v>0.7</v>
      </c>
      <c r="AB1347">
        <f>VLOOKUP(I1347,Weather!F:K,5,)</f>
        <v>1027</v>
      </c>
      <c r="AC1347">
        <f>VLOOKUP(I1347,Weather!F:K,6,)</f>
        <v>1</v>
      </c>
    </row>
    <row r="1348" spans="1:29" x14ac:dyDescent="0.25">
      <c r="A1348" t="s">
        <v>7</v>
      </c>
      <c r="B1348" t="s">
        <v>5</v>
      </c>
      <c r="C1348" s="1">
        <v>42103.419444444444</v>
      </c>
      <c r="D1348" s="3">
        <f t="shared" si="176"/>
        <v>2015</v>
      </c>
      <c r="E1348" s="3">
        <f t="shared" si="179"/>
        <v>4</v>
      </c>
      <c r="F1348" s="3">
        <f t="shared" si="180"/>
        <v>10</v>
      </c>
      <c r="G1348" s="3">
        <f t="shared" si="181"/>
        <v>9</v>
      </c>
      <c r="H1348" s="3" t="str">
        <f t="shared" si="182"/>
        <v>2015410</v>
      </c>
      <c r="I1348" s="3" t="str">
        <f t="shared" si="183"/>
        <v>20154109</v>
      </c>
      <c r="J1348">
        <v>47</v>
      </c>
      <c r="K1348">
        <v>28.2</v>
      </c>
      <c r="L1348" t="str">
        <f>VLOOKUP(C1348,List!$A$2:$C$2089,3,)</f>
        <v>Chesham</v>
      </c>
      <c r="M1348" t="str">
        <f>VLOOKUP(C1348,List!$A$2:$C$2089,2,)</f>
        <v>Metropolitan</v>
      </c>
      <c r="N1348" t="str">
        <f t="shared" si="177"/>
        <v>Chesham|Metropolitan</v>
      </c>
      <c r="O1348">
        <f>VLOOKUP(N1348,Depth!$A$2:$F$427,3,)</f>
        <v>110</v>
      </c>
      <c r="P1348">
        <f>VLOOKUP(N1348,Depth!$A$2:$F$427,5,)</f>
        <v>210.2</v>
      </c>
      <c r="Q1348">
        <f>VLOOKUP(N1348,Depth!$A$2:$F$427,6,)</f>
        <v>-0.2</v>
      </c>
      <c r="R1348">
        <f>VLOOKUP(L1348,longitude_latitude!C:J,7,)</f>
        <v>-0.60942107599999995</v>
      </c>
      <c r="S1348">
        <f>VLOOKUP(L1348,longitude_latitude!C:J,8,)</f>
        <v>51.704741749999997</v>
      </c>
      <c r="T1348">
        <f t="shared" si="178"/>
        <v>-31.509959351587117</v>
      </c>
      <c r="U1348">
        <f>VLOOKUP(M1348,LINE!$A$2:$B$13,2,)</f>
        <v>8</v>
      </c>
      <c r="V1348">
        <f>VLOOKUP(L1348,Entry_exit!B:P,4,)</f>
        <v>1703</v>
      </c>
      <c r="W1348">
        <f>2020 - VLOOKUP(L1348, age!$A:$D,4,)</f>
        <v>131</v>
      </c>
      <c r="X1348">
        <f>VLOOKUP(H1348,'air-quality-london-time-of-day'!E:G,3,FALSE)</f>
        <v>16.7</v>
      </c>
      <c r="Y1348">
        <f>VLOOKUP(I1348,Weather!F:K,2,)</f>
        <v>10.275590551181097</v>
      </c>
      <c r="Z1348">
        <f>VLOOKUP(I1348,Weather!F:K,3,)</f>
        <v>0</v>
      </c>
      <c r="AA1348">
        <f>VLOOKUP(I1348,Weather!F:K,4,)</f>
        <v>0.7</v>
      </c>
      <c r="AB1348">
        <f>VLOOKUP(I1348,Weather!F:K,5,)</f>
        <v>1027</v>
      </c>
      <c r="AC1348">
        <f>VLOOKUP(I1348,Weather!F:K,6,)</f>
        <v>1</v>
      </c>
    </row>
    <row r="1349" spans="1:29" x14ac:dyDescent="0.25">
      <c r="A1349" t="s">
        <v>7</v>
      </c>
      <c r="B1349" t="s">
        <v>5</v>
      </c>
      <c r="C1349" s="1">
        <v>42103.420138888891</v>
      </c>
      <c r="D1349" s="3">
        <f t="shared" si="176"/>
        <v>2015</v>
      </c>
      <c r="E1349" s="3">
        <f t="shared" si="179"/>
        <v>4</v>
      </c>
      <c r="F1349" s="3">
        <f t="shared" si="180"/>
        <v>10</v>
      </c>
      <c r="G1349" s="3">
        <f t="shared" si="181"/>
        <v>9</v>
      </c>
      <c r="H1349" s="3" t="str">
        <f t="shared" si="182"/>
        <v>2015410</v>
      </c>
      <c r="I1349" s="3" t="str">
        <f t="shared" si="183"/>
        <v>20154109</v>
      </c>
      <c r="J1349">
        <v>49</v>
      </c>
      <c r="K1349">
        <v>29.4</v>
      </c>
      <c r="L1349" t="str">
        <f>VLOOKUP(C1349,List!$A$2:$C$2089,3,)</f>
        <v>Chesham</v>
      </c>
      <c r="M1349" t="str">
        <f>VLOOKUP(C1349,List!$A$2:$C$2089,2,)</f>
        <v>Metropolitan</v>
      </c>
      <c r="N1349" t="str">
        <f t="shared" si="177"/>
        <v>Chesham|Metropolitan</v>
      </c>
      <c r="O1349">
        <f>VLOOKUP(N1349,Depth!$A$2:$F$427,3,)</f>
        <v>110</v>
      </c>
      <c r="P1349">
        <f>VLOOKUP(N1349,Depth!$A$2:$F$427,5,)</f>
        <v>210.2</v>
      </c>
      <c r="Q1349">
        <f>VLOOKUP(N1349,Depth!$A$2:$F$427,6,)</f>
        <v>-0.2</v>
      </c>
      <c r="R1349">
        <f>VLOOKUP(L1349,longitude_latitude!C:J,7,)</f>
        <v>-0.60942107599999995</v>
      </c>
      <c r="S1349">
        <f>VLOOKUP(L1349,longitude_latitude!C:J,8,)</f>
        <v>51.704741749999997</v>
      </c>
      <c r="T1349">
        <f t="shared" si="178"/>
        <v>-31.509959351587117</v>
      </c>
      <c r="U1349">
        <f>VLOOKUP(M1349,LINE!$A$2:$B$13,2,)</f>
        <v>8</v>
      </c>
      <c r="V1349">
        <f>VLOOKUP(L1349,Entry_exit!B:P,4,)</f>
        <v>1703</v>
      </c>
      <c r="W1349">
        <f>2020 - VLOOKUP(L1349, age!$A:$D,4,)</f>
        <v>131</v>
      </c>
      <c r="X1349">
        <f>VLOOKUP(H1349,'air-quality-london-time-of-day'!E:G,3,FALSE)</f>
        <v>16.7</v>
      </c>
      <c r="Y1349">
        <f>VLOOKUP(I1349,Weather!F:K,2,)</f>
        <v>10.275590551181097</v>
      </c>
      <c r="Z1349">
        <f>VLOOKUP(I1349,Weather!F:K,3,)</f>
        <v>0</v>
      </c>
      <c r="AA1349">
        <f>VLOOKUP(I1349,Weather!F:K,4,)</f>
        <v>0.7</v>
      </c>
      <c r="AB1349">
        <f>VLOOKUP(I1349,Weather!F:K,5,)</f>
        <v>1027</v>
      </c>
      <c r="AC1349">
        <f>VLOOKUP(I1349,Weather!F:K,6,)</f>
        <v>1</v>
      </c>
    </row>
    <row r="1350" spans="1:29" x14ac:dyDescent="0.25">
      <c r="A1350" t="s">
        <v>7</v>
      </c>
      <c r="B1350" t="s">
        <v>5</v>
      </c>
      <c r="C1350" s="1">
        <v>42103.42083333333</v>
      </c>
      <c r="D1350" s="3">
        <f t="shared" si="176"/>
        <v>2015</v>
      </c>
      <c r="E1350" s="3">
        <f t="shared" si="179"/>
        <v>4</v>
      </c>
      <c r="F1350" s="3">
        <f t="shared" si="180"/>
        <v>10</v>
      </c>
      <c r="G1350" s="3">
        <f t="shared" si="181"/>
        <v>9</v>
      </c>
      <c r="H1350" s="3" t="str">
        <f t="shared" si="182"/>
        <v>2015410</v>
      </c>
      <c r="I1350" s="3" t="str">
        <f t="shared" si="183"/>
        <v>20154109</v>
      </c>
      <c r="J1350">
        <v>49</v>
      </c>
      <c r="K1350">
        <v>29.4</v>
      </c>
      <c r="L1350" t="str">
        <f>VLOOKUP(C1350,List!$A$2:$C$2089,3,)</f>
        <v>Chesham</v>
      </c>
      <c r="M1350" t="str">
        <f>VLOOKUP(C1350,List!$A$2:$C$2089,2,)</f>
        <v>Metropolitan</v>
      </c>
      <c r="N1350" t="str">
        <f t="shared" si="177"/>
        <v>Chesham|Metropolitan</v>
      </c>
      <c r="O1350">
        <f>VLOOKUP(N1350,Depth!$A$2:$F$427,3,)</f>
        <v>110</v>
      </c>
      <c r="P1350">
        <f>VLOOKUP(N1350,Depth!$A$2:$F$427,5,)</f>
        <v>210.2</v>
      </c>
      <c r="Q1350">
        <f>VLOOKUP(N1350,Depth!$A$2:$F$427,6,)</f>
        <v>-0.2</v>
      </c>
      <c r="R1350">
        <f>VLOOKUP(L1350,longitude_latitude!C:J,7,)</f>
        <v>-0.60942107599999995</v>
      </c>
      <c r="S1350">
        <f>VLOOKUP(L1350,longitude_latitude!C:J,8,)</f>
        <v>51.704741749999997</v>
      </c>
      <c r="T1350">
        <f t="shared" si="178"/>
        <v>-31.509959351587117</v>
      </c>
      <c r="U1350">
        <f>VLOOKUP(M1350,LINE!$A$2:$B$13,2,)</f>
        <v>8</v>
      </c>
      <c r="V1350">
        <f>VLOOKUP(L1350,Entry_exit!B:P,4,)</f>
        <v>1703</v>
      </c>
      <c r="W1350">
        <f>2020 - VLOOKUP(L1350, age!$A:$D,4,)</f>
        <v>131</v>
      </c>
      <c r="X1350">
        <f>VLOOKUP(H1350,'air-quality-london-time-of-day'!E:G,3,FALSE)</f>
        <v>16.7</v>
      </c>
      <c r="Y1350">
        <f>VLOOKUP(I1350,Weather!F:K,2,)</f>
        <v>10.275590551181097</v>
      </c>
      <c r="Z1350">
        <f>VLOOKUP(I1350,Weather!F:K,3,)</f>
        <v>0</v>
      </c>
      <c r="AA1350">
        <f>VLOOKUP(I1350,Weather!F:K,4,)</f>
        <v>0.7</v>
      </c>
      <c r="AB1350">
        <f>VLOOKUP(I1350,Weather!F:K,5,)</f>
        <v>1027</v>
      </c>
      <c r="AC1350">
        <f>VLOOKUP(I1350,Weather!F:K,6,)</f>
        <v>1</v>
      </c>
    </row>
    <row r="1351" spans="1:29" x14ac:dyDescent="0.25">
      <c r="A1351" t="s">
        <v>7</v>
      </c>
      <c r="B1351" t="s">
        <v>5</v>
      </c>
      <c r="C1351" s="1">
        <v>42103.421527777777</v>
      </c>
      <c r="D1351" s="3">
        <f t="shared" si="176"/>
        <v>2015</v>
      </c>
      <c r="E1351" s="3">
        <f t="shared" si="179"/>
        <v>4</v>
      </c>
      <c r="F1351" s="3">
        <f t="shared" si="180"/>
        <v>10</v>
      </c>
      <c r="G1351" s="3">
        <f t="shared" si="181"/>
        <v>9</v>
      </c>
      <c r="H1351" s="3" t="str">
        <f t="shared" si="182"/>
        <v>2015410</v>
      </c>
      <c r="I1351" s="3" t="str">
        <f t="shared" si="183"/>
        <v>20154109</v>
      </c>
      <c r="J1351">
        <v>47</v>
      </c>
      <c r="K1351">
        <v>28.2</v>
      </c>
      <c r="L1351" t="str">
        <f>VLOOKUP(C1351,List!$A$2:$C$2089,3,)</f>
        <v>Chalfont &amp; Latimer</v>
      </c>
      <c r="M1351" t="str">
        <f>VLOOKUP(C1351,List!$A$2:$C$2089,2,)</f>
        <v>Metropolitan</v>
      </c>
      <c r="N1351" t="str">
        <f t="shared" si="177"/>
        <v>Chalfont &amp; Latimer|Metropolitan</v>
      </c>
      <c r="O1351">
        <f>VLOOKUP(N1351,Depth!$A$2:$F$427,3,)</f>
        <v>122</v>
      </c>
      <c r="P1351">
        <f>VLOOKUP(N1351,Depth!$A$2:$F$427,5,)</f>
        <v>220.7</v>
      </c>
      <c r="Q1351">
        <f>VLOOKUP(N1351,Depth!$A$2:$F$427,6,)</f>
        <v>1.3</v>
      </c>
      <c r="R1351">
        <f>VLOOKUP(L1351,longitude_latitude!C:J,7,)</f>
        <v>-0.55915986799999995</v>
      </c>
      <c r="S1351">
        <f>VLOOKUP(L1351,longitude_latitude!C:J,8,)</f>
        <v>51.667546459999997</v>
      </c>
      <c r="T1351">
        <f t="shared" si="178"/>
        <v>-28.890418458457464</v>
      </c>
      <c r="U1351">
        <f>VLOOKUP(M1351,LINE!$A$2:$B$13,2,)</f>
        <v>8</v>
      </c>
      <c r="V1351">
        <f>VLOOKUP(L1351,Entry_exit!B:P,4,)</f>
        <v>2458</v>
      </c>
      <c r="W1351">
        <f>2020 - VLOOKUP(L1351, age!$A:$D,4,)</f>
        <v>131</v>
      </c>
      <c r="X1351">
        <f>VLOOKUP(H1351,'air-quality-london-time-of-day'!E:G,3,FALSE)</f>
        <v>16.7</v>
      </c>
      <c r="Y1351">
        <f>VLOOKUP(I1351,Weather!F:K,2,)</f>
        <v>10.275590551181097</v>
      </c>
      <c r="Z1351">
        <f>VLOOKUP(I1351,Weather!F:K,3,)</f>
        <v>0</v>
      </c>
      <c r="AA1351">
        <f>VLOOKUP(I1351,Weather!F:K,4,)</f>
        <v>0.7</v>
      </c>
      <c r="AB1351">
        <f>VLOOKUP(I1351,Weather!F:K,5,)</f>
        <v>1027</v>
      </c>
      <c r="AC1351">
        <f>VLOOKUP(I1351,Weather!F:K,6,)</f>
        <v>1</v>
      </c>
    </row>
    <row r="1352" spans="1:29" x14ac:dyDescent="0.25">
      <c r="A1352" t="s">
        <v>7</v>
      </c>
      <c r="B1352" t="s">
        <v>5</v>
      </c>
      <c r="C1352" s="1">
        <v>42103.422222222223</v>
      </c>
      <c r="D1352" s="3">
        <f t="shared" si="176"/>
        <v>2015</v>
      </c>
      <c r="E1352" s="3">
        <f t="shared" si="179"/>
        <v>4</v>
      </c>
      <c r="F1352" s="3">
        <f t="shared" si="180"/>
        <v>10</v>
      </c>
      <c r="G1352" s="3">
        <f t="shared" si="181"/>
        <v>9</v>
      </c>
      <c r="H1352" s="3" t="str">
        <f t="shared" si="182"/>
        <v>2015410</v>
      </c>
      <c r="I1352" s="3" t="str">
        <f t="shared" si="183"/>
        <v>20154109</v>
      </c>
      <c r="J1352">
        <v>53</v>
      </c>
      <c r="K1352">
        <v>31.8</v>
      </c>
      <c r="L1352" t="str">
        <f>VLOOKUP(C1352,List!$A$2:$C$2089,3,)</f>
        <v>Chalfont &amp; Latimer</v>
      </c>
      <c r="M1352" t="str">
        <f>VLOOKUP(C1352,List!$A$2:$C$2089,2,)</f>
        <v>Metropolitan</v>
      </c>
      <c r="N1352" t="str">
        <f t="shared" si="177"/>
        <v>Chalfont &amp; Latimer|Metropolitan</v>
      </c>
      <c r="O1352">
        <f>VLOOKUP(N1352,Depth!$A$2:$F$427,3,)</f>
        <v>122</v>
      </c>
      <c r="P1352">
        <f>VLOOKUP(N1352,Depth!$A$2:$F$427,5,)</f>
        <v>220.7</v>
      </c>
      <c r="Q1352">
        <f>VLOOKUP(N1352,Depth!$A$2:$F$427,6,)</f>
        <v>1.3</v>
      </c>
      <c r="R1352">
        <f>VLOOKUP(L1352,longitude_latitude!C:J,7,)</f>
        <v>-0.55915986799999995</v>
      </c>
      <c r="S1352">
        <f>VLOOKUP(L1352,longitude_latitude!C:J,8,)</f>
        <v>51.667546459999997</v>
      </c>
      <c r="T1352">
        <f t="shared" si="178"/>
        <v>-28.890418458457464</v>
      </c>
      <c r="U1352">
        <f>VLOOKUP(M1352,LINE!$A$2:$B$13,2,)</f>
        <v>8</v>
      </c>
      <c r="V1352">
        <f>VLOOKUP(L1352,Entry_exit!B:P,4,)</f>
        <v>2458</v>
      </c>
      <c r="W1352">
        <f>2020 - VLOOKUP(L1352, age!$A:$D,4,)</f>
        <v>131</v>
      </c>
      <c r="X1352">
        <f>VLOOKUP(H1352,'air-quality-london-time-of-day'!E:G,3,FALSE)</f>
        <v>16.7</v>
      </c>
      <c r="Y1352">
        <f>VLOOKUP(I1352,Weather!F:K,2,)</f>
        <v>10.275590551181097</v>
      </c>
      <c r="Z1352">
        <f>VLOOKUP(I1352,Weather!F:K,3,)</f>
        <v>0</v>
      </c>
      <c r="AA1352">
        <f>VLOOKUP(I1352,Weather!F:K,4,)</f>
        <v>0.7</v>
      </c>
      <c r="AB1352">
        <f>VLOOKUP(I1352,Weather!F:K,5,)</f>
        <v>1027</v>
      </c>
      <c r="AC1352">
        <f>VLOOKUP(I1352,Weather!F:K,6,)</f>
        <v>1</v>
      </c>
    </row>
    <row r="1353" spans="1:29" x14ac:dyDescent="0.25">
      <c r="A1353" t="s">
        <v>7</v>
      </c>
      <c r="B1353" t="s">
        <v>5</v>
      </c>
      <c r="C1353" s="1">
        <v>42103.42291666667</v>
      </c>
      <c r="D1353" s="3">
        <f t="shared" si="176"/>
        <v>2015</v>
      </c>
      <c r="E1353" s="3">
        <f t="shared" si="179"/>
        <v>4</v>
      </c>
      <c r="F1353" s="3">
        <f t="shared" si="180"/>
        <v>10</v>
      </c>
      <c r="G1353" s="3">
        <f t="shared" si="181"/>
        <v>9</v>
      </c>
      <c r="H1353" s="3" t="str">
        <f t="shared" si="182"/>
        <v>2015410</v>
      </c>
      <c r="I1353" s="3" t="str">
        <f t="shared" si="183"/>
        <v>20154109</v>
      </c>
      <c r="J1353">
        <v>67</v>
      </c>
      <c r="K1353">
        <v>40.200000000000003</v>
      </c>
      <c r="L1353" t="str">
        <f>VLOOKUP(C1353,List!$A$2:$C$2089,3,)</f>
        <v>Chalfont &amp; Latimer</v>
      </c>
      <c r="M1353" t="str">
        <f>VLOOKUP(C1353,List!$A$2:$C$2089,2,)</f>
        <v>Metropolitan</v>
      </c>
      <c r="N1353" t="str">
        <f t="shared" si="177"/>
        <v>Chalfont &amp; Latimer|Metropolitan</v>
      </c>
      <c r="O1353">
        <f>VLOOKUP(N1353,Depth!$A$2:$F$427,3,)</f>
        <v>122</v>
      </c>
      <c r="P1353">
        <f>VLOOKUP(N1353,Depth!$A$2:$F$427,5,)</f>
        <v>220.7</v>
      </c>
      <c r="Q1353">
        <f>VLOOKUP(N1353,Depth!$A$2:$F$427,6,)</f>
        <v>1.3</v>
      </c>
      <c r="R1353">
        <f>VLOOKUP(L1353,longitude_latitude!C:J,7,)</f>
        <v>-0.55915986799999995</v>
      </c>
      <c r="S1353">
        <f>VLOOKUP(L1353,longitude_latitude!C:J,8,)</f>
        <v>51.667546459999997</v>
      </c>
      <c r="T1353">
        <f t="shared" si="178"/>
        <v>-28.890418458457464</v>
      </c>
      <c r="U1353">
        <f>VLOOKUP(M1353,LINE!$A$2:$B$13,2,)</f>
        <v>8</v>
      </c>
      <c r="V1353">
        <f>VLOOKUP(L1353,Entry_exit!B:P,4,)</f>
        <v>2458</v>
      </c>
      <c r="W1353">
        <f>2020 - VLOOKUP(L1353, age!$A:$D,4,)</f>
        <v>131</v>
      </c>
      <c r="X1353">
        <f>VLOOKUP(H1353,'air-quality-london-time-of-day'!E:G,3,FALSE)</f>
        <v>16.7</v>
      </c>
      <c r="Y1353">
        <f>VLOOKUP(I1353,Weather!F:K,2,)</f>
        <v>10.275590551181097</v>
      </c>
      <c r="Z1353">
        <f>VLOOKUP(I1353,Weather!F:K,3,)</f>
        <v>0</v>
      </c>
      <c r="AA1353">
        <f>VLOOKUP(I1353,Weather!F:K,4,)</f>
        <v>0.7</v>
      </c>
      <c r="AB1353">
        <f>VLOOKUP(I1353,Weather!F:K,5,)</f>
        <v>1027</v>
      </c>
      <c r="AC1353">
        <f>VLOOKUP(I1353,Weather!F:K,6,)</f>
        <v>1</v>
      </c>
    </row>
    <row r="1354" spans="1:29" x14ac:dyDescent="0.25">
      <c r="A1354" t="s">
        <v>7</v>
      </c>
      <c r="B1354" t="s">
        <v>5</v>
      </c>
      <c r="C1354" s="1">
        <v>42103.423611111109</v>
      </c>
      <c r="D1354" s="3">
        <f t="shared" si="176"/>
        <v>2015</v>
      </c>
      <c r="E1354" s="3">
        <f t="shared" si="179"/>
        <v>4</v>
      </c>
      <c r="F1354" s="3">
        <f t="shared" si="180"/>
        <v>10</v>
      </c>
      <c r="G1354" s="3">
        <f t="shared" si="181"/>
        <v>9</v>
      </c>
      <c r="H1354" s="3" t="str">
        <f t="shared" si="182"/>
        <v>2015410</v>
      </c>
      <c r="I1354" s="3" t="str">
        <f t="shared" si="183"/>
        <v>20154109</v>
      </c>
      <c r="J1354">
        <v>69</v>
      </c>
      <c r="K1354">
        <v>41.4</v>
      </c>
      <c r="L1354" t="str">
        <f>VLOOKUP(C1354,List!$A$2:$C$2089,3,)</f>
        <v>Chalfont &amp; Latimer</v>
      </c>
      <c r="M1354" t="str">
        <f>VLOOKUP(C1354,List!$A$2:$C$2089,2,)</f>
        <v>Metropolitan</v>
      </c>
      <c r="N1354" t="str">
        <f t="shared" si="177"/>
        <v>Chalfont &amp; Latimer|Metropolitan</v>
      </c>
      <c r="O1354">
        <f>VLOOKUP(N1354,Depth!$A$2:$F$427,3,)</f>
        <v>122</v>
      </c>
      <c r="P1354">
        <f>VLOOKUP(N1354,Depth!$A$2:$F$427,5,)</f>
        <v>220.7</v>
      </c>
      <c r="Q1354">
        <f>VLOOKUP(N1354,Depth!$A$2:$F$427,6,)</f>
        <v>1.3</v>
      </c>
      <c r="R1354">
        <f>VLOOKUP(L1354,longitude_latitude!C:J,7,)</f>
        <v>-0.55915986799999995</v>
      </c>
      <c r="S1354">
        <f>VLOOKUP(L1354,longitude_latitude!C:J,8,)</f>
        <v>51.667546459999997</v>
      </c>
      <c r="T1354">
        <f t="shared" si="178"/>
        <v>-28.890418458457464</v>
      </c>
      <c r="U1354">
        <f>VLOOKUP(M1354,LINE!$A$2:$B$13,2,)</f>
        <v>8</v>
      </c>
      <c r="V1354">
        <f>VLOOKUP(L1354,Entry_exit!B:P,4,)</f>
        <v>2458</v>
      </c>
      <c r="W1354">
        <f>2020 - VLOOKUP(L1354, age!$A:$D,4,)</f>
        <v>131</v>
      </c>
      <c r="X1354">
        <f>VLOOKUP(H1354,'air-quality-london-time-of-day'!E:G,3,FALSE)</f>
        <v>16.7</v>
      </c>
      <c r="Y1354">
        <f>VLOOKUP(I1354,Weather!F:K,2,)</f>
        <v>10.275590551181097</v>
      </c>
      <c r="Z1354">
        <f>VLOOKUP(I1354,Weather!F:K,3,)</f>
        <v>0</v>
      </c>
      <c r="AA1354">
        <f>VLOOKUP(I1354,Weather!F:K,4,)</f>
        <v>0.7</v>
      </c>
      <c r="AB1354">
        <f>VLOOKUP(I1354,Weather!F:K,5,)</f>
        <v>1027</v>
      </c>
      <c r="AC1354">
        <f>VLOOKUP(I1354,Weather!F:K,6,)</f>
        <v>1</v>
      </c>
    </row>
    <row r="1355" spans="1:29" x14ac:dyDescent="0.25">
      <c r="A1355" t="s">
        <v>7</v>
      </c>
      <c r="B1355" t="s">
        <v>5</v>
      </c>
      <c r="C1355" s="1">
        <v>42103.424305555556</v>
      </c>
      <c r="D1355" s="3">
        <f t="shared" si="176"/>
        <v>2015</v>
      </c>
      <c r="E1355" s="3">
        <f t="shared" si="179"/>
        <v>4</v>
      </c>
      <c r="F1355" s="3">
        <f t="shared" si="180"/>
        <v>10</v>
      </c>
      <c r="G1355" s="3">
        <f t="shared" si="181"/>
        <v>9</v>
      </c>
      <c r="H1355" s="3" t="str">
        <f t="shared" si="182"/>
        <v>2015410</v>
      </c>
      <c r="I1355" s="3" t="str">
        <f t="shared" si="183"/>
        <v>20154109</v>
      </c>
      <c r="J1355">
        <v>72</v>
      </c>
      <c r="K1355">
        <v>43.2</v>
      </c>
      <c r="L1355" t="str">
        <f>VLOOKUP(C1355,List!$A$2:$C$2089,3,)</f>
        <v>Chalfont &amp; Latimer</v>
      </c>
      <c r="M1355" t="str">
        <f>VLOOKUP(C1355,List!$A$2:$C$2089,2,)</f>
        <v>Metropolitan</v>
      </c>
      <c r="N1355" t="str">
        <f t="shared" si="177"/>
        <v>Chalfont &amp; Latimer|Metropolitan</v>
      </c>
      <c r="O1355">
        <f>VLOOKUP(N1355,Depth!$A$2:$F$427,3,)</f>
        <v>122</v>
      </c>
      <c r="P1355">
        <f>VLOOKUP(N1355,Depth!$A$2:$F$427,5,)</f>
        <v>220.7</v>
      </c>
      <c r="Q1355">
        <f>VLOOKUP(N1355,Depth!$A$2:$F$427,6,)</f>
        <v>1.3</v>
      </c>
      <c r="R1355">
        <f>VLOOKUP(L1355,longitude_latitude!C:J,7,)</f>
        <v>-0.55915986799999995</v>
      </c>
      <c r="S1355">
        <f>VLOOKUP(L1355,longitude_latitude!C:J,8,)</f>
        <v>51.667546459999997</v>
      </c>
      <c r="T1355">
        <f t="shared" si="178"/>
        <v>-28.890418458457464</v>
      </c>
      <c r="U1355">
        <f>VLOOKUP(M1355,LINE!$A$2:$B$13,2,)</f>
        <v>8</v>
      </c>
      <c r="V1355">
        <f>VLOOKUP(L1355,Entry_exit!B:P,4,)</f>
        <v>2458</v>
      </c>
      <c r="W1355">
        <f>2020 - VLOOKUP(L1355, age!$A:$D,4,)</f>
        <v>131</v>
      </c>
      <c r="X1355">
        <f>VLOOKUP(H1355,'air-quality-london-time-of-day'!E:G,3,FALSE)</f>
        <v>16.7</v>
      </c>
      <c r="Y1355">
        <f>VLOOKUP(I1355,Weather!F:K,2,)</f>
        <v>10.275590551181097</v>
      </c>
      <c r="Z1355">
        <f>VLOOKUP(I1355,Weather!F:K,3,)</f>
        <v>0</v>
      </c>
      <c r="AA1355">
        <f>VLOOKUP(I1355,Weather!F:K,4,)</f>
        <v>0.7</v>
      </c>
      <c r="AB1355">
        <f>VLOOKUP(I1355,Weather!F:K,5,)</f>
        <v>1027</v>
      </c>
      <c r="AC1355">
        <f>VLOOKUP(I1355,Weather!F:K,6,)</f>
        <v>1</v>
      </c>
    </row>
    <row r="1356" spans="1:29" x14ac:dyDescent="0.25">
      <c r="A1356" t="s">
        <v>7</v>
      </c>
      <c r="B1356" t="s">
        <v>5</v>
      </c>
      <c r="C1356" s="1">
        <v>42103.425000000003</v>
      </c>
      <c r="D1356" s="3">
        <f t="shared" si="176"/>
        <v>2015</v>
      </c>
      <c r="E1356" s="3">
        <f t="shared" si="179"/>
        <v>4</v>
      </c>
      <c r="F1356" s="3">
        <f t="shared" si="180"/>
        <v>10</v>
      </c>
      <c r="G1356" s="3">
        <f t="shared" si="181"/>
        <v>9</v>
      </c>
      <c r="H1356" s="3" t="str">
        <f t="shared" si="182"/>
        <v>2015410</v>
      </c>
      <c r="I1356" s="3" t="str">
        <f t="shared" si="183"/>
        <v>20154109</v>
      </c>
      <c r="J1356">
        <v>72</v>
      </c>
      <c r="K1356">
        <v>43.2</v>
      </c>
      <c r="L1356" t="str">
        <f>VLOOKUP(C1356,List!$A$2:$C$2089,3,)</f>
        <v>Chalfont &amp; Latimer</v>
      </c>
      <c r="M1356" t="str">
        <f>VLOOKUP(C1356,List!$A$2:$C$2089,2,)</f>
        <v>Metropolitan</v>
      </c>
      <c r="N1356" t="str">
        <f t="shared" si="177"/>
        <v>Chalfont &amp; Latimer|Metropolitan</v>
      </c>
      <c r="O1356">
        <f>VLOOKUP(N1356,Depth!$A$2:$F$427,3,)</f>
        <v>122</v>
      </c>
      <c r="P1356">
        <f>VLOOKUP(N1356,Depth!$A$2:$F$427,5,)</f>
        <v>220.7</v>
      </c>
      <c r="Q1356">
        <f>VLOOKUP(N1356,Depth!$A$2:$F$427,6,)</f>
        <v>1.3</v>
      </c>
      <c r="R1356">
        <f>VLOOKUP(L1356,longitude_latitude!C:J,7,)</f>
        <v>-0.55915986799999995</v>
      </c>
      <c r="S1356">
        <f>VLOOKUP(L1356,longitude_latitude!C:J,8,)</f>
        <v>51.667546459999997</v>
      </c>
      <c r="T1356">
        <f t="shared" si="178"/>
        <v>-28.890418458457464</v>
      </c>
      <c r="U1356">
        <f>VLOOKUP(M1356,LINE!$A$2:$B$13,2,)</f>
        <v>8</v>
      </c>
      <c r="V1356">
        <f>VLOOKUP(L1356,Entry_exit!B:P,4,)</f>
        <v>2458</v>
      </c>
      <c r="W1356">
        <f>2020 - VLOOKUP(L1356, age!$A:$D,4,)</f>
        <v>131</v>
      </c>
      <c r="X1356">
        <f>VLOOKUP(H1356,'air-quality-london-time-of-day'!E:G,3,FALSE)</f>
        <v>16.7</v>
      </c>
      <c r="Y1356">
        <f>VLOOKUP(I1356,Weather!F:K,2,)</f>
        <v>10.275590551181097</v>
      </c>
      <c r="Z1356">
        <f>VLOOKUP(I1356,Weather!F:K,3,)</f>
        <v>0</v>
      </c>
      <c r="AA1356">
        <f>VLOOKUP(I1356,Weather!F:K,4,)</f>
        <v>0.7</v>
      </c>
      <c r="AB1356">
        <f>VLOOKUP(I1356,Weather!F:K,5,)</f>
        <v>1027</v>
      </c>
      <c r="AC1356">
        <f>VLOOKUP(I1356,Weather!F:K,6,)</f>
        <v>1</v>
      </c>
    </row>
    <row r="1357" spans="1:29" x14ac:dyDescent="0.25">
      <c r="A1357" t="s">
        <v>7</v>
      </c>
      <c r="B1357" t="s">
        <v>5</v>
      </c>
      <c r="C1357" s="1">
        <v>42103.425694444442</v>
      </c>
      <c r="D1357" s="3">
        <f t="shared" si="176"/>
        <v>2015</v>
      </c>
      <c r="E1357" s="3">
        <f t="shared" si="179"/>
        <v>4</v>
      </c>
      <c r="F1357" s="3">
        <f t="shared" si="180"/>
        <v>10</v>
      </c>
      <c r="G1357" s="3">
        <f t="shared" si="181"/>
        <v>9</v>
      </c>
      <c r="H1357" s="3" t="str">
        <f t="shared" si="182"/>
        <v>2015410</v>
      </c>
      <c r="I1357" s="3" t="str">
        <f t="shared" si="183"/>
        <v>20154109</v>
      </c>
      <c r="J1357">
        <v>67</v>
      </c>
      <c r="K1357">
        <v>40.200000000000003</v>
      </c>
      <c r="L1357" t="str">
        <f>VLOOKUP(C1357,List!$A$2:$C$2089,3,)</f>
        <v>Chalfont &amp; Latimer</v>
      </c>
      <c r="M1357" t="str">
        <f>VLOOKUP(C1357,List!$A$2:$C$2089,2,)</f>
        <v>Metropolitan</v>
      </c>
      <c r="N1357" t="str">
        <f t="shared" si="177"/>
        <v>Chalfont &amp; Latimer|Metropolitan</v>
      </c>
      <c r="O1357">
        <f>VLOOKUP(N1357,Depth!$A$2:$F$427,3,)</f>
        <v>122</v>
      </c>
      <c r="P1357">
        <f>VLOOKUP(N1357,Depth!$A$2:$F$427,5,)</f>
        <v>220.7</v>
      </c>
      <c r="Q1357">
        <f>VLOOKUP(N1357,Depth!$A$2:$F$427,6,)</f>
        <v>1.3</v>
      </c>
      <c r="R1357">
        <f>VLOOKUP(L1357,longitude_latitude!C:J,7,)</f>
        <v>-0.55915986799999995</v>
      </c>
      <c r="S1357">
        <f>VLOOKUP(L1357,longitude_latitude!C:J,8,)</f>
        <v>51.667546459999997</v>
      </c>
      <c r="T1357">
        <f t="shared" si="178"/>
        <v>-28.890418458457464</v>
      </c>
      <c r="U1357">
        <f>VLOOKUP(M1357,LINE!$A$2:$B$13,2,)</f>
        <v>8</v>
      </c>
      <c r="V1357">
        <f>VLOOKUP(L1357,Entry_exit!B:P,4,)</f>
        <v>2458</v>
      </c>
      <c r="W1357">
        <f>2020 - VLOOKUP(L1357, age!$A:$D,4,)</f>
        <v>131</v>
      </c>
      <c r="X1357">
        <f>VLOOKUP(H1357,'air-quality-london-time-of-day'!E:G,3,FALSE)</f>
        <v>16.7</v>
      </c>
      <c r="Y1357">
        <f>VLOOKUP(I1357,Weather!F:K,2,)</f>
        <v>10.275590551181097</v>
      </c>
      <c r="Z1357">
        <f>VLOOKUP(I1357,Weather!F:K,3,)</f>
        <v>0</v>
      </c>
      <c r="AA1357">
        <f>VLOOKUP(I1357,Weather!F:K,4,)</f>
        <v>0.7</v>
      </c>
      <c r="AB1357">
        <f>VLOOKUP(I1357,Weather!F:K,5,)</f>
        <v>1027</v>
      </c>
      <c r="AC1357">
        <f>VLOOKUP(I1357,Weather!F:K,6,)</f>
        <v>1</v>
      </c>
    </row>
    <row r="1358" spans="1:29" x14ac:dyDescent="0.25">
      <c r="A1358" t="s">
        <v>7</v>
      </c>
      <c r="B1358" t="s">
        <v>5</v>
      </c>
      <c r="C1358" s="1">
        <v>42103.426388888889</v>
      </c>
      <c r="D1358" s="3">
        <f t="shared" si="176"/>
        <v>2015</v>
      </c>
      <c r="E1358" s="3">
        <f t="shared" si="179"/>
        <v>4</v>
      </c>
      <c r="F1358" s="3">
        <f t="shared" si="180"/>
        <v>10</v>
      </c>
      <c r="G1358" s="3">
        <f t="shared" si="181"/>
        <v>9</v>
      </c>
      <c r="H1358" s="3" t="str">
        <f t="shared" si="182"/>
        <v>2015410</v>
      </c>
      <c r="I1358" s="3" t="str">
        <f t="shared" si="183"/>
        <v>20154109</v>
      </c>
      <c r="J1358">
        <v>64</v>
      </c>
      <c r="K1358">
        <v>38.4</v>
      </c>
      <c r="L1358" t="str">
        <f>VLOOKUP(C1358,List!$A$2:$C$2089,3,)</f>
        <v>Chalfont &amp; Latimer</v>
      </c>
      <c r="M1358" t="str">
        <f>VLOOKUP(C1358,List!$A$2:$C$2089,2,)</f>
        <v>Metropolitan</v>
      </c>
      <c r="N1358" t="str">
        <f t="shared" si="177"/>
        <v>Chalfont &amp; Latimer|Metropolitan</v>
      </c>
      <c r="O1358">
        <f>VLOOKUP(N1358,Depth!$A$2:$F$427,3,)</f>
        <v>122</v>
      </c>
      <c r="P1358">
        <f>VLOOKUP(N1358,Depth!$A$2:$F$427,5,)</f>
        <v>220.7</v>
      </c>
      <c r="Q1358">
        <f>VLOOKUP(N1358,Depth!$A$2:$F$427,6,)</f>
        <v>1.3</v>
      </c>
      <c r="R1358">
        <f>VLOOKUP(L1358,longitude_latitude!C:J,7,)</f>
        <v>-0.55915986799999995</v>
      </c>
      <c r="S1358">
        <f>VLOOKUP(L1358,longitude_latitude!C:J,8,)</f>
        <v>51.667546459999997</v>
      </c>
      <c r="T1358">
        <f t="shared" si="178"/>
        <v>-28.890418458457464</v>
      </c>
      <c r="U1358">
        <f>VLOOKUP(M1358,LINE!$A$2:$B$13,2,)</f>
        <v>8</v>
      </c>
      <c r="V1358">
        <f>VLOOKUP(L1358,Entry_exit!B:P,4,)</f>
        <v>2458</v>
      </c>
      <c r="W1358">
        <f>2020 - VLOOKUP(L1358, age!$A:$D,4,)</f>
        <v>131</v>
      </c>
      <c r="X1358">
        <f>VLOOKUP(H1358,'air-quality-london-time-of-day'!E:G,3,FALSE)</f>
        <v>16.7</v>
      </c>
      <c r="Y1358">
        <f>VLOOKUP(I1358,Weather!F:K,2,)</f>
        <v>10.275590551181097</v>
      </c>
      <c r="Z1358">
        <f>VLOOKUP(I1358,Weather!F:K,3,)</f>
        <v>0</v>
      </c>
      <c r="AA1358">
        <f>VLOOKUP(I1358,Weather!F:K,4,)</f>
        <v>0.7</v>
      </c>
      <c r="AB1358">
        <f>VLOOKUP(I1358,Weather!F:K,5,)</f>
        <v>1027</v>
      </c>
      <c r="AC1358">
        <f>VLOOKUP(I1358,Weather!F:K,6,)</f>
        <v>1</v>
      </c>
    </row>
    <row r="1359" spans="1:29" x14ac:dyDescent="0.25">
      <c r="A1359" t="s">
        <v>7</v>
      </c>
      <c r="B1359" t="s">
        <v>5</v>
      </c>
      <c r="C1359" s="1">
        <v>42103.427083333336</v>
      </c>
      <c r="D1359" s="3">
        <f t="shared" si="176"/>
        <v>2015</v>
      </c>
      <c r="E1359" s="3">
        <f t="shared" si="179"/>
        <v>4</v>
      </c>
      <c r="F1359" s="3">
        <f t="shared" si="180"/>
        <v>10</v>
      </c>
      <c r="G1359" s="3">
        <f t="shared" si="181"/>
        <v>9</v>
      </c>
      <c r="H1359" s="3" t="str">
        <f t="shared" si="182"/>
        <v>2015410</v>
      </c>
      <c r="I1359" s="3" t="str">
        <f t="shared" si="183"/>
        <v>20154109</v>
      </c>
      <c r="J1359">
        <v>68</v>
      </c>
      <c r="K1359">
        <v>40.799999999999997</v>
      </c>
      <c r="L1359" t="str">
        <f>VLOOKUP(C1359,List!$A$2:$C$2089,3,)</f>
        <v>Chalfont &amp; Latimer</v>
      </c>
      <c r="M1359" t="str">
        <f>VLOOKUP(C1359,List!$A$2:$C$2089,2,)</f>
        <v>Metropolitan</v>
      </c>
      <c r="N1359" t="str">
        <f t="shared" si="177"/>
        <v>Chalfont &amp; Latimer|Metropolitan</v>
      </c>
      <c r="O1359">
        <f>VLOOKUP(N1359,Depth!$A$2:$F$427,3,)</f>
        <v>122</v>
      </c>
      <c r="P1359">
        <f>VLOOKUP(N1359,Depth!$A$2:$F$427,5,)</f>
        <v>220.7</v>
      </c>
      <c r="Q1359">
        <f>VLOOKUP(N1359,Depth!$A$2:$F$427,6,)</f>
        <v>1.3</v>
      </c>
      <c r="R1359">
        <f>VLOOKUP(L1359,longitude_latitude!C:J,7,)</f>
        <v>-0.55915986799999995</v>
      </c>
      <c r="S1359">
        <f>VLOOKUP(L1359,longitude_latitude!C:J,8,)</f>
        <v>51.667546459999997</v>
      </c>
      <c r="T1359">
        <f t="shared" si="178"/>
        <v>-28.890418458457464</v>
      </c>
      <c r="U1359">
        <f>VLOOKUP(M1359,LINE!$A$2:$B$13,2,)</f>
        <v>8</v>
      </c>
      <c r="V1359">
        <f>VLOOKUP(L1359,Entry_exit!B:P,4,)</f>
        <v>2458</v>
      </c>
      <c r="W1359">
        <f>2020 - VLOOKUP(L1359, age!$A:$D,4,)</f>
        <v>131</v>
      </c>
      <c r="X1359">
        <f>VLOOKUP(H1359,'air-quality-london-time-of-day'!E:G,3,FALSE)</f>
        <v>16.7</v>
      </c>
      <c r="Y1359">
        <f>VLOOKUP(I1359,Weather!F:K,2,)</f>
        <v>10.275590551181097</v>
      </c>
      <c r="Z1359">
        <f>VLOOKUP(I1359,Weather!F:K,3,)</f>
        <v>0</v>
      </c>
      <c r="AA1359">
        <f>VLOOKUP(I1359,Weather!F:K,4,)</f>
        <v>0.7</v>
      </c>
      <c r="AB1359">
        <f>VLOOKUP(I1359,Weather!F:K,5,)</f>
        <v>1027</v>
      </c>
      <c r="AC1359">
        <f>VLOOKUP(I1359,Weather!F:K,6,)</f>
        <v>1</v>
      </c>
    </row>
    <row r="1360" spans="1:29" x14ac:dyDescent="0.25">
      <c r="A1360" t="s">
        <v>7</v>
      </c>
      <c r="B1360" t="s">
        <v>5</v>
      </c>
      <c r="C1360" s="1">
        <v>42103.427777777775</v>
      </c>
      <c r="D1360" s="3">
        <f t="shared" si="176"/>
        <v>2015</v>
      </c>
      <c r="E1360" s="3">
        <f t="shared" si="179"/>
        <v>4</v>
      </c>
      <c r="F1360" s="3">
        <f t="shared" si="180"/>
        <v>10</v>
      </c>
      <c r="G1360" s="3">
        <f t="shared" si="181"/>
        <v>9</v>
      </c>
      <c r="H1360" s="3" t="str">
        <f t="shared" si="182"/>
        <v>2015410</v>
      </c>
      <c r="I1360" s="3" t="str">
        <f t="shared" si="183"/>
        <v>20154109</v>
      </c>
      <c r="J1360">
        <v>73</v>
      </c>
      <c r="K1360">
        <v>43.8</v>
      </c>
      <c r="L1360" t="str">
        <f>VLOOKUP(C1360,List!$A$2:$C$2089,3,)</f>
        <v>Chalfont &amp; Latimer</v>
      </c>
      <c r="M1360" t="str">
        <f>VLOOKUP(C1360,List!$A$2:$C$2089,2,)</f>
        <v>Metropolitan</v>
      </c>
      <c r="N1360" t="str">
        <f t="shared" si="177"/>
        <v>Chalfont &amp; Latimer|Metropolitan</v>
      </c>
      <c r="O1360">
        <f>VLOOKUP(N1360,Depth!$A$2:$F$427,3,)</f>
        <v>122</v>
      </c>
      <c r="P1360">
        <f>VLOOKUP(N1360,Depth!$A$2:$F$427,5,)</f>
        <v>220.7</v>
      </c>
      <c r="Q1360">
        <f>VLOOKUP(N1360,Depth!$A$2:$F$427,6,)</f>
        <v>1.3</v>
      </c>
      <c r="R1360">
        <f>VLOOKUP(L1360,longitude_latitude!C:J,7,)</f>
        <v>-0.55915986799999995</v>
      </c>
      <c r="S1360">
        <f>VLOOKUP(L1360,longitude_latitude!C:J,8,)</f>
        <v>51.667546459999997</v>
      </c>
      <c r="T1360">
        <f t="shared" si="178"/>
        <v>-28.890418458457464</v>
      </c>
      <c r="U1360">
        <f>VLOOKUP(M1360,LINE!$A$2:$B$13,2,)</f>
        <v>8</v>
      </c>
      <c r="V1360">
        <f>VLOOKUP(L1360,Entry_exit!B:P,4,)</f>
        <v>2458</v>
      </c>
      <c r="W1360">
        <f>2020 - VLOOKUP(L1360, age!$A:$D,4,)</f>
        <v>131</v>
      </c>
      <c r="X1360">
        <f>VLOOKUP(H1360,'air-quality-london-time-of-day'!E:G,3,FALSE)</f>
        <v>16.7</v>
      </c>
      <c r="Y1360">
        <f>VLOOKUP(I1360,Weather!F:K,2,)</f>
        <v>10.275590551181097</v>
      </c>
      <c r="Z1360">
        <f>VLOOKUP(I1360,Weather!F:K,3,)</f>
        <v>0</v>
      </c>
      <c r="AA1360">
        <f>VLOOKUP(I1360,Weather!F:K,4,)</f>
        <v>0.7</v>
      </c>
      <c r="AB1360">
        <f>VLOOKUP(I1360,Weather!F:K,5,)</f>
        <v>1027</v>
      </c>
      <c r="AC1360">
        <f>VLOOKUP(I1360,Weather!F:K,6,)</f>
        <v>1</v>
      </c>
    </row>
    <row r="1361" spans="1:29" x14ac:dyDescent="0.25">
      <c r="A1361" t="s">
        <v>7</v>
      </c>
      <c r="B1361" t="s">
        <v>5</v>
      </c>
      <c r="C1361" s="1">
        <v>42103.428472222222</v>
      </c>
      <c r="D1361" s="3">
        <f t="shared" si="176"/>
        <v>2015</v>
      </c>
      <c r="E1361" s="3">
        <f t="shared" si="179"/>
        <v>4</v>
      </c>
      <c r="F1361" s="3">
        <f t="shared" si="180"/>
        <v>10</v>
      </c>
      <c r="G1361" s="3">
        <f t="shared" si="181"/>
        <v>9</v>
      </c>
      <c r="H1361" s="3" t="str">
        <f t="shared" si="182"/>
        <v>2015410</v>
      </c>
      <c r="I1361" s="3" t="str">
        <f t="shared" si="183"/>
        <v>20154109</v>
      </c>
      <c r="J1361">
        <v>67</v>
      </c>
      <c r="K1361">
        <v>40.200000000000003</v>
      </c>
      <c r="L1361" t="str">
        <f>VLOOKUP(C1361,List!$A$2:$C$2089,3,)</f>
        <v>Chalfont &amp; Latimer</v>
      </c>
      <c r="M1361" t="str">
        <f>VLOOKUP(C1361,List!$A$2:$C$2089,2,)</f>
        <v>Metropolitan</v>
      </c>
      <c r="N1361" t="str">
        <f t="shared" si="177"/>
        <v>Chalfont &amp; Latimer|Metropolitan</v>
      </c>
      <c r="O1361">
        <f>VLOOKUP(N1361,Depth!$A$2:$F$427,3,)</f>
        <v>122</v>
      </c>
      <c r="P1361">
        <f>VLOOKUP(N1361,Depth!$A$2:$F$427,5,)</f>
        <v>220.7</v>
      </c>
      <c r="Q1361">
        <f>VLOOKUP(N1361,Depth!$A$2:$F$427,6,)</f>
        <v>1.3</v>
      </c>
      <c r="R1361">
        <f>VLOOKUP(L1361,longitude_latitude!C:J,7,)</f>
        <v>-0.55915986799999995</v>
      </c>
      <c r="S1361">
        <f>VLOOKUP(L1361,longitude_latitude!C:J,8,)</f>
        <v>51.667546459999997</v>
      </c>
      <c r="T1361">
        <f t="shared" si="178"/>
        <v>-28.890418458457464</v>
      </c>
      <c r="U1361">
        <f>VLOOKUP(M1361,LINE!$A$2:$B$13,2,)</f>
        <v>8</v>
      </c>
      <c r="V1361">
        <f>VLOOKUP(L1361,Entry_exit!B:P,4,)</f>
        <v>2458</v>
      </c>
      <c r="W1361">
        <f>2020 - VLOOKUP(L1361, age!$A:$D,4,)</f>
        <v>131</v>
      </c>
      <c r="X1361">
        <f>VLOOKUP(H1361,'air-quality-london-time-of-day'!E:G,3,FALSE)</f>
        <v>16.7</v>
      </c>
      <c r="Y1361">
        <f>VLOOKUP(I1361,Weather!F:K,2,)</f>
        <v>10.275590551181097</v>
      </c>
      <c r="Z1361">
        <f>VLOOKUP(I1361,Weather!F:K,3,)</f>
        <v>0</v>
      </c>
      <c r="AA1361">
        <f>VLOOKUP(I1361,Weather!F:K,4,)</f>
        <v>0.7</v>
      </c>
      <c r="AB1361">
        <f>VLOOKUP(I1361,Weather!F:K,5,)</f>
        <v>1027</v>
      </c>
      <c r="AC1361">
        <f>VLOOKUP(I1361,Weather!F:K,6,)</f>
        <v>1</v>
      </c>
    </row>
    <row r="1362" spans="1:29" x14ac:dyDescent="0.25">
      <c r="A1362" t="s">
        <v>7</v>
      </c>
      <c r="B1362" t="s">
        <v>5</v>
      </c>
      <c r="C1362" s="1">
        <v>42103.429166666669</v>
      </c>
      <c r="D1362" s="3">
        <f t="shared" si="176"/>
        <v>2015</v>
      </c>
      <c r="E1362" s="3">
        <f t="shared" si="179"/>
        <v>4</v>
      </c>
      <c r="F1362" s="3">
        <f t="shared" si="180"/>
        <v>10</v>
      </c>
      <c r="G1362" s="3">
        <f t="shared" si="181"/>
        <v>9</v>
      </c>
      <c r="H1362" s="3" t="str">
        <f t="shared" si="182"/>
        <v>2015410</v>
      </c>
      <c r="I1362" s="3" t="str">
        <f t="shared" si="183"/>
        <v>20154109</v>
      </c>
      <c r="J1362">
        <v>73</v>
      </c>
      <c r="K1362">
        <v>43.8</v>
      </c>
      <c r="L1362" t="str">
        <f>VLOOKUP(C1362,List!$A$2:$C$2089,3,)</f>
        <v>Chalfont &amp; Latimer</v>
      </c>
      <c r="M1362" t="str">
        <f>VLOOKUP(C1362,List!$A$2:$C$2089,2,)</f>
        <v>Metropolitan</v>
      </c>
      <c r="N1362" t="str">
        <f t="shared" si="177"/>
        <v>Chalfont &amp; Latimer|Metropolitan</v>
      </c>
      <c r="O1362">
        <f>VLOOKUP(N1362,Depth!$A$2:$F$427,3,)</f>
        <v>122</v>
      </c>
      <c r="P1362">
        <f>VLOOKUP(N1362,Depth!$A$2:$F$427,5,)</f>
        <v>220.7</v>
      </c>
      <c r="Q1362">
        <f>VLOOKUP(N1362,Depth!$A$2:$F$427,6,)</f>
        <v>1.3</v>
      </c>
      <c r="R1362">
        <f>VLOOKUP(L1362,longitude_latitude!C:J,7,)</f>
        <v>-0.55915986799999995</v>
      </c>
      <c r="S1362">
        <f>VLOOKUP(L1362,longitude_latitude!C:J,8,)</f>
        <v>51.667546459999997</v>
      </c>
      <c r="T1362">
        <f t="shared" si="178"/>
        <v>-28.890418458457464</v>
      </c>
      <c r="U1362">
        <f>VLOOKUP(M1362,LINE!$A$2:$B$13,2,)</f>
        <v>8</v>
      </c>
      <c r="V1362">
        <f>VLOOKUP(L1362,Entry_exit!B:P,4,)</f>
        <v>2458</v>
      </c>
      <c r="W1362">
        <f>2020 - VLOOKUP(L1362, age!$A:$D,4,)</f>
        <v>131</v>
      </c>
      <c r="X1362">
        <f>VLOOKUP(H1362,'air-quality-london-time-of-day'!E:G,3,FALSE)</f>
        <v>16.7</v>
      </c>
      <c r="Y1362">
        <f>VLOOKUP(I1362,Weather!F:K,2,)</f>
        <v>10.275590551181097</v>
      </c>
      <c r="Z1362">
        <f>VLOOKUP(I1362,Weather!F:K,3,)</f>
        <v>0</v>
      </c>
      <c r="AA1362">
        <f>VLOOKUP(I1362,Weather!F:K,4,)</f>
        <v>0.7</v>
      </c>
      <c r="AB1362">
        <f>VLOOKUP(I1362,Weather!F:K,5,)</f>
        <v>1027</v>
      </c>
      <c r="AC1362">
        <f>VLOOKUP(I1362,Weather!F:K,6,)</f>
        <v>1</v>
      </c>
    </row>
    <row r="1363" spans="1:29" x14ac:dyDescent="0.25">
      <c r="A1363" t="s">
        <v>7</v>
      </c>
      <c r="B1363" t="s">
        <v>5</v>
      </c>
      <c r="C1363" s="1">
        <v>42103.429861111108</v>
      </c>
      <c r="D1363" s="3">
        <f t="shared" si="176"/>
        <v>2015</v>
      </c>
      <c r="E1363" s="3">
        <f t="shared" si="179"/>
        <v>4</v>
      </c>
      <c r="F1363" s="3">
        <f t="shared" si="180"/>
        <v>10</v>
      </c>
      <c r="G1363" s="3">
        <f t="shared" si="181"/>
        <v>9</v>
      </c>
      <c r="H1363" s="3" t="str">
        <f t="shared" si="182"/>
        <v>2015410</v>
      </c>
      <c r="I1363" s="3" t="str">
        <f t="shared" si="183"/>
        <v>20154109</v>
      </c>
      <c r="J1363">
        <v>27</v>
      </c>
      <c r="K1363">
        <v>16.2</v>
      </c>
      <c r="L1363" t="str">
        <f>VLOOKUP(C1363,List!$A$2:$C$2089,3,)</f>
        <v>Chalfont &amp; Latimer</v>
      </c>
      <c r="M1363" t="str">
        <f>VLOOKUP(C1363,List!$A$2:$C$2089,2,)</f>
        <v>Metropolitan</v>
      </c>
      <c r="N1363" t="str">
        <f t="shared" si="177"/>
        <v>Chalfont &amp; Latimer|Metropolitan</v>
      </c>
      <c r="O1363">
        <f>VLOOKUP(N1363,Depth!$A$2:$F$427,3,)</f>
        <v>122</v>
      </c>
      <c r="P1363">
        <f>VLOOKUP(N1363,Depth!$A$2:$F$427,5,)</f>
        <v>220.7</v>
      </c>
      <c r="Q1363">
        <f>VLOOKUP(N1363,Depth!$A$2:$F$427,6,)</f>
        <v>1.3</v>
      </c>
      <c r="R1363">
        <f>VLOOKUP(L1363,longitude_latitude!C:J,7,)</f>
        <v>-0.55915986799999995</v>
      </c>
      <c r="S1363">
        <f>VLOOKUP(L1363,longitude_latitude!C:J,8,)</f>
        <v>51.667546459999997</v>
      </c>
      <c r="T1363">
        <f t="shared" si="178"/>
        <v>-28.890418458457464</v>
      </c>
      <c r="U1363">
        <f>VLOOKUP(M1363,LINE!$A$2:$B$13,2,)</f>
        <v>8</v>
      </c>
      <c r="V1363">
        <f>VLOOKUP(L1363,Entry_exit!B:P,4,)</f>
        <v>2458</v>
      </c>
      <c r="W1363">
        <f>2020 - VLOOKUP(L1363, age!$A:$D,4,)</f>
        <v>131</v>
      </c>
      <c r="X1363">
        <f>VLOOKUP(H1363,'air-quality-london-time-of-day'!E:G,3,FALSE)</f>
        <v>16.7</v>
      </c>
      <c r="Y1363">
        <f>VLOOKUP(I1363,Weather!F:K,2,)</f>
        <v>10.275590551181097</v>
      </c>
      <c r="Z1363">
        <f>VLOOKUP(I1363,Weather!F:K,3,)</f>
        <v>0</v>
      </c>
      <c r="AA1363">
        <f>VLOOKUP(I1363,Weather!F:K,4,)</f>
        <v>0.7</v>
      </c>
      <c r="AB1363">
        <f>VLOOKUP(I1363,Weather!F:K,5,)</f>
        <v>1027</v>
      </c>
      <c r="AC1363">
        <f>VLOOKUP(I1363,Weather!F:K,6,)</f>
        <v>1</v>
      </c>
    </row>
    <row r="1364" spans="1:29" x14ac:dyDescent="0.25">
      <c r="A1364" t="s">
        <v>7</v>
      </c>
      <c r="B1364" t="s">
        <v>5</v>
      </c>
      <c r="C1364" s="1">
        <v>42103.430555555555</v>
      </c>
      <c r="D1364" s="3">
        <f t="shared" si="176"/>
        <v>2015</v>
      </c>
      <c r="E1364" s="3">
        <f t="shared" si="179"/>
        <v>4</v>
      </c>
      <c r="F1364" s="3">
        <f t="shared" si="180"/>
        <v>10</v>
      </c>
      <c r="G1364" s="3">
        <f t="shared" si="181"/>
        <v>9</v>
      </c>
      <c r="H1364" s="3" t="str">
        <f t="shared" si="182"/>
        <v>2015410</v>
      </c>
      <c r="I1364" s="3" t="str">
        <f t="shared" si="183"/>
        <v>20154109</v>
      </c>
      <c r="J1364">
        <v>25</v>
      </c>
      <c r="K1364">
        <v>15</v>
      </c>
      <c r="L1364" t="str">
        <f>VLOOKUP(C1364,List!$A$2:$C$2089,3,)</f>
        <v>Chalfont &amp; Latimer</v>
      </c>
      <c r="M1364" t="str">
        <f>VLOOKUP(C1364,List!$A$2:$C$2089,2,)</f>
        <v>Metropolitan</v>
      </c>
      <c r="N1364" t="str">
        <f t="shared" si="177"/>
        <v>Chalfont &amp; Latimer|Metropolitan</v>
      </c>
      <c r="O1364">
        <f>VLOOKUP(N1364,Depth!$A$2:$F$427,3,)</f>
        <v>122</v>
      </c>
      <c r="P1364">
        <f>VLOOKUP(N1364,Depth!$A$2:$F$427,5,)</f>
        <v>220.7</v>
      </c>
      <c r="Q1364">
        <f>VLOOKUP(N1364,Depth!$A$2:$F$427,6,)</f>
        <v>1.3</v>
      </c>
      <c r="R1364">
        <f>VLOOKUP(L1364,longitude_latitude!C:J,7,)</f>
        <v>-0.55915986799999995</v>
      </c>
      <c r="S1364">
        <f>VLOOKUP(L1364,longitude_latitude!C:J,8,)</f>
        <v>51.667546459999997</v>
      </c>
      <c r="T1364">
        <f t="shared" si="178"/>
        <v>-28.890418458457464</v>
      </c>
      <c r="U1364">
        <f>VLOOKUP(M1364,LINE!$A$2:$B$13,2,)</f>
        <v>8</v>
      </c>
      <c r="V1364">
        <f>VLOOKUP(L1364,Entry_exit!B:P,4,)</f>
        <v>2458</v>
      </c>
      <c r="W1364">
        <f>2020 - VLOOKUP(L1364, age!$A:$D,4,)</f>
        <v>131</v>
      </c>
      <c r="X1364">
        <f>VLOOKUP(H1364,'air-quality-london-time-of-day'!E:G,3,FALSE)</f>
        <v>16.7</v>
      </c>
      <c r="Y1364">
        <f>VLOOKUP(I1364,Weather!F:K,2,)</f>
        <v>10.275590551181097</v>
      </c>
      <c r="Z1364">
        <f>VLOOKUP(I1364,Weather!F:K,3,)</f>
        <v>0</v>
      </c>
      <c r="AA1364">
        <f>VLOOKUP(I1364,Weather!F:K,4,)</f>
        <v>0.7</v>
      </c>
      <c r="AB1364">
        <f>VLOOKUP(I1364,Weather!F:K,5,)</f>
        <v>1027</v>
      </c>
      <c r="AC1364">
        <f>VLOOKUP(I1364,Weather!F:K,6,)</f>
        <v>1</v>
      </c>
    </row>
    <row r="1365" spans="1:29" x14ac:dyDescent="0.25">
      <c r="A1365" t="s">
        <v>7</v>
      </c>
      <c r="B1365" t="s">
        <v>5</v>
      </c>
      <c r="C1365" s="1">
        <v>42103.431250000001</v>
      </c>
      <c r="D1365" s="3">
        <f t="shared" si="176"/>
        <v>2015</v>
      </c>
      <c r="E1365" s="3">
        <f t="shared" si="179"/>
        <v>4</v>
      </c>
      <c r="F1365" s="3">
        <f t="shared" si="180"/>
        <v>10</v>
      </c>
      <c r="G1365" s="3">
        <f t="shared" si="181"/>
        <v>9</v>
      </c>
      <c r="H1365" s="3" t="str">
        <f t="shared" si="182"/>
        <v>2015410</v>
      </c>
      <c r="I1365" s="3" t="str">
        <f t="shared" si="183"/>
        <v>20154109</v>
      </c>
      <c r="J1365">
        <v>25</v>
      </c>
      <c r="K1365">
        <v>15</v>
      </c>
      <c r="L1365" t="str">
        <f>VLOOKUP(C1365,List!$A$2:$C$2089,3,)</f>
        <v>Chalfont &amp; Latimer</v>
      </c>
      <c r="M1365" t="str">
        <f>VLOOKUP(C1365,List!$A$2:$C$2089,2,)</f>
        <v>Metropolitan</v>
      </c>
      <c r="N1365" t="str">
        <f t="shared" si="177"/>
        <v>Chalfont &amp; Latimer|Metropolitan</v>
      </c>
      <c r="O1365">
        <f>VLOOKUP(N1365,Depth!$A$2:$F$427,3,)</f>
        <v>122</v>
      </c>
      <c r="P1365">
        <f>VLOOKUP(N1365,Depth!$A$2:$F$427,5,)</f>
        <v>220.7</v>
      </c>
      <c r="Q1365">
        <f>VLOOKUP(N1365,Depth!$A$2:$F$427,6,)</f>
        <v>1.3</v>
      </c>
      <c r="R1365">
        <f>VLOOKUP(L1365,longitude_latitude!C:J,7,)</f>
        <v>-0.55915986799999995</v>
      </c>
      <c r="S1365">
        <f>VLOOKUP(L1365,longitude_latitude!C:J,8,)</f>
        <v>51.667546459999997</v>
      </c>
      <c r="T1365">
        <f t="shared" si="178"/>
        <v>-28.890418458457464</v>
      </c>
      <c r="U1365">
        <f>VLOOKUP(M1365,LINE!$A$2:$B$13,2,)</f>
        <v>8</v>
      </c>
      <c r="V1365">
        <f>VLOOKUP(L1365,Entry_exit!B:P,4,)</f>
        <v>2458</v>
      </c>
      <c r="W1365">
        <f>2020 - VLOOKUP(L1365, age!$A:$D,4,)</f>
        <v>131</v>
      </c>
      <c r="X1365">
        <f>VLOOKUP(H1365,'air-quality-london-time-of-day'!E:G,3,FALSE)</f>
        <v>16.7</v>
      </c>
      <c r="Y1365">
        <f>VLOOKUP(I1365,Weather!F:K,2,)</f>
        <v>10.275590551181097</v>
      </c>
      <c r="Z1365">
        <f>VLOOKUP(I1365,Weather!F:K,3,)</f>
        <v>0</v>
      </c>
      <c r="AA1365">
        <f>VLOOKUP(I1365,Weather!F:K,4,)</f>
        <v>0.7</v>
      </c>
      <c r="AB1365">
        <f>VLOOKUP(I1365,Weather!F:K,5,)</f>
        <v>1027</v>
      </c>
      <c r="AC1365">
        <f>VLOOKUP(I1365,Weather!F:K,6,)</f>
        <v>1</v>
      </c>
    </row>
    <row r="1366" spans="1:29" x14ac:dyDescent="0.25">
      <c r="A1366" t="s">
        <v>7</v>
      </c>
      <c r="B1366" t="s">
        <v>5</v>
      </c>
      <c r="C1366" s="1">
        <v>42103.431944444441</v>
      </c>
      <c r="D1366" s="3">
        <f t="shared" si="176"/>
        <v>2015</v>
      </c>
      <c r="E1366" s="3">
        <f t="shared" si="179"/>
        <v>4</v>
      </c>
      <c r="F1366" s="3">
        <f t="shared" si="180"/>
        <v>10</v>
      </c>
      <c r="G1366" s="3">
        <f t="shared" si="181"/>
        <v>9</v>
      </c>
      <c r="H1366" s="3" t="str">
        <f t="shared" si="182"/>
        <v>2015410</v>
      </c>
      <c r="I1366" s="3" t="str">
        <f t="shared" si="183"/>
        <v>20154109</v>
      </c>
      <c r="J1366">
        <v>37</v>
      </c>
      <c r="K1366">
        <v>22.2</v>
      </c>
      <c r="L1366" t="str">
        <f>VLOOKUP(C1366,List!$A$2:$C$2089,3,)</f>
        <v>Amersham</v>
      </c>
      <c r="M1366" t="str">
        <f>VLOOKUP(C1366,List!$A$2:$C$2089,2,)</f>
        <v>Metropolitan</v>
      </c>
      <c r="N1366" t="str">
        <f t="shared" si="177"/>
        <v>Amersham|Metropolitan</v>
      </c>
      <c r="O1366">
        <f>VLOOKUP(N1366,Depth!$A$2:$F$427,3,)</f>
        <v>145</v>
      </c>
      <c r="P1366">
        <f>VLOOKUP(N1366,Depth!$A$2:$F$427,5,)</f>
        <v>249.3</v>
      </c>
      <c r="Q1366">
        <f>VLOOKUP(N1366,Depth!$A$2:$F$427,6,)</f>
        <v>-4.3</v>
      </c>
      <c r="R1366">
        <f>VLOOKUP(L1366,longitude_latitude!C:J,7,)</f>
        <v>-0.60614676199999995</v>
      </c>
      <c r="S1366">
        <f>VLOOKUP(L1366,longitude_latitude!C:J,8,)</f>
        <v>51.673661879999997</v>
      </c>
      <c r="T1366">
        <f t="shared" si="178"/>
        <v>-31.321822829244827</v>
      </c>
      <c r="U1366">
        <f>VLOOKUP(M1366,LINE!$A$2:$B$13,2,)</f>
        <v>8</v>
      </c>
      <c r="V1366">
        <f>VLOOKUP(L1366,Entry_exit!B:P,4,)</f>
        <v>3680</v>
      </c>
      <c r="W1366">
        <f>2020 - VLOOKUP(L1366, age!$A:$D,4,)</f>
        <v>128</v>
      </c>
      <c r="X1366">
        <f>VLOOKUP(H1366,'air-quality-london-time-of-day'!E:G,3,FALSE)</f>
        <v>16.7</v>
      </c>
      <c r="Y1366">
        <f>VLOOKUP(I1366,Weather!F:K,2,)</f>
        <v>10.275590551181097</v>
      </c>
      <c r="Z1366">
        <f>VLOOKUP(I1366,Weather!F:K,3,)</f>
        <v>0</v>
      </c>
      <c r="AA1366">
        <f>VLOOKUP(I1366,Weather!F:K,4,)</f>
        <v>0.7</v>
      </c>
      <c r="AB1366">
        <f>VLOOKUP(I1366,Weather!F:K,5,)</f>
        <v>1027</v>
      </c>
      <c r="AC1366">
        <f>VLOOKUP(I1366,Weather!F:K,6,)</f>
        <v>1</v>
      </c>
    </row>
    <row r="1367" spans="1:29" x14ac:dyDescent="0.25">
      <c r="A1367" t="s">
        <v>7</v>
      </c>
      <c r="B1367" t="s">
        <v>5</v>
      </c>
      <c r="C1367" s="1">
        <v>42103.432638888888</v>
      </c>
      <c r="D1367" s="3">
        <f t="shared" si="176"/>
        <v>2015</v>
      </c>
      <c r="E1367" s="3">
        <f t="shared" si="179"/>
        <v>4</v>
      </c>
      <c r="F1367" s="3">
        <f t="shared" si="180"/>
        <v>10</v>
      </c>
      <c r="G1367" s="3">
        <f t="shared" si="181"/>
        <v>9</v>
      </c>
      <c r="H1367" s="3" t="str">
        <f t="shared" si="182"/>
        <v>2015410</v>
      </c>
      <c r="I1367" s="3" t="str">
        <f t="shared" si="183"/>
        <v>20154109</v>
      </c>
      <c r="J1367">
        <v>69</v>
      </c>
      <c r="K1367">
        <v>41.4</v>
      </c>
      <c r="L1367" t="str">
        <f>VLOOKUP(C1367,List!$A$2:$C$2089,3,)</f>
        <v>Amersham</v>
      </c>
      <c r="M1367" t="str">
        <f>VLOOKUP(C1367,List!$A$2:$C$2089,2,)</f>
        <v>Metropolitan</v>
      </c>
      <c r="N1367" t="str">
        <f t="shared" si="177"/>
        <v>Amersham|Metropolitan</v>
      </c>
      <c r="O1367">
        <f>VLOOKUP(N1367,Depth!$A$2:$F$427,3,)</f>
        <v>145</v>
      </c>
      <c r="P1367">
        <f>VLOOKUP(N1367,Depth!$A$2:$F$427,5,)</f>
        <v>249.3</v>
      </c>
      <c r="Q1367">
        <f>VLOOKUP(N1367,Depth!$A$2:$F$427,6,)</f>
        <v>-4.3</v>
      </c>
      <c r="R1367">
        <f>VLOOKUP(L1367,longitude_latitude!C:J,7,)</f>
        <v>-0.60614676199999995</v>
      </c>
      <c r="S1367">
        <f>VLOOKUP(L1367,longitude_latitude!C:J,8,)</f>
        <v>51.673661879999997</v>
      </c>
      <c r="T1367">
        <f t="shared" si="178"/>
        <v>-31.321822829244827</v>
      </c>
      <c r="U1367">
        <f>VLOOKUP(M1367,LINE!$A$2:$B$13,2,)</f>
        <v>8</v>
      </c>
      <c r="V1367">
        <f>VLOOKUP(L1367,Entry_exit!B:P,4,)</f>
        <v>3680</v>
      </c>
      <c r="W1367">
        <f>2020 - VLOOKUP(L1367, age!$A:$D,4,)</f>
        <v>128</v>
      </c>
      <c r="X1367">
        <f>VLOOKUP(H1367,'air-quality-london-time-of-day'!E:G,3,FALSE)</f>
        <v>16.7</v>
      </c>
      <c r="Y1367">
        <f>VLOOKUP(I1367,Weather!F:K,2,)</f>
        <v>10.275590551181097</v>
      </c>
      <c r="Z1367">
        <f>VLOOKUP(I1367,Weather!F:K,3,)</f>
        <v>0</v>
      </c>
      <c r="AA1367">
        <f>VLOOKUP(I1367,Weather!F:K,4,)</f>
        <v>0.7</v>
      </c>
      <c r="AB1367">
        <f>VLOOKUP(I1367,Weather!F:K,5,)</f>
        <v>1027</v>
      </c>
      <c r="AC1367">
        <f>VLOOKUP(I1367,Weather!F:K,6,)</f>
        <v>1</v>
      </c>
    </row>
    <row r="1368" spans="1:29" x14ac:dyDescent="0.25">
      <c r="A1368" t="s">
        <v>7</v>
      </c>
      <c r="B1368" t="s">
        <v>5</v>
      </c>
      <c r="C1368" s="1">
        <v>42103.433333333334</v>
      </c>
      <c r="D1368" s="3">
        <f t="shared" si="176"/>
        <v>2015</v>
      </c>
      <c r="E1368" s="3">
        <f t="shared" si="179"/>
        <v>4</v>
      </c>
      <c r="F1368" s="3">
        <f t="shared" si="180"/>
        <v>10</v>
      </c>
      <c r="G1368" s="3">
        <f t="shared" si="181"/>
        <v>9</v>
      </c>
      <c r="H1368" s="3" t="str">
        <f t="shared" si="182"/>
        <v>2015410</v>
      </c>
      <c r="I1368" s="3" t="str">
        <f t="shared" si="183"/>
        <v>20154109</v>
      </c>
      <c r="J1368">
        <v>64</v>
      </c>
      <c r="K1368">
        <v>38.4</v>
      </c>
      <c r="L1368" t="str">
        <f>VLOOKUP(C1368,List!$A$2:$C$2089,3,)</f>
        <v>Amersham</v>
      </c>
      <c r="M1368" t="str">
        <f>VLOOKUP(C1368,List!$A$2:$C$2089,2,)</f>
        <v>Metropolitan</v>
      </c>
      <c r="N1368" t="str">
        <f t="shared" si="177"/>
        <v>Amersham|Metropolitan</v>
      </c>
      <c r="O1368">
        <f>VLOOKUP(N1368,Depth!$A$2:$F$427,3,)</f>
        <v>145</v>
      </c>
      <c r="P1368">
        <f>VLOOKUP(N1368,Depth!$A$2:$F$427,5,)</f>
        <v>249.3</v>
      </c>
      <c r="Q1368">
        <f>VLOOKUP(N1368,Depth!$A$2:$F$427,6,)</f>
        <v>-4.3</v>
      </c>
      <c r="R1368">
        <f>VLOOKUP(L1368,longitude_latitude!C:J,7,)</f>
        <v>-0.60614676199999995</v>
      </c>
      <c r="S1368">
        <f>VLOOKUP(L1368,longitude_latitude!C:J,8,)</f>
        <v>51.673661879999997</v>
      </c>
      <c r="T1368">
        <f t="shared" si="178"/>
        <v>-31.321822829244827</v>
      </c>
      <c r="U1368">
        <f>VLOOKUP(M1368,LINE!$A$2:$B$13,2,)</f>
        <v>8</v>
      </c>
      <c r="V1368">
        <f>VLOOKUP(L1368,Entry_exit!B:P,4,)</f>
        <v>3680</v>
      </c>
      <c r="W1368">
        <f>2020 - VLOOKUP(L1368, age!$A:$D,4,)</f>
        <v>128</v>
      </c>
      <c r="X1368">
        <f>VLOOKUP(H1368,'air-quality-london-time-of-day'!E:G,3,FALSE)</f>
        <v>16.7</v>
      </c>
      <c r="Y1368">
        <f>VLOOKUP(I1368,Weather!F:K,2,)</f>
        <v>10.275590551181097</v>
      </c>
      <c r="Z1368">
        <f>VLOOKUP(I1368,Weather!F:K,3,)</f>
        <v>0</v>
      </c>
      <c r="AA1368">
        <f>VLOOKUP(I1368,Weather!F:K,4,)</f>
        <v>0.7</v>
      </c>
      <c r="AB1368">
        <f>VLOOKUP(I1368,Weather!F:K,5,)</f>
        <v>1027</v>
      </c>
      <c r="AC1368">
        <f>VLOOKUP(I1368,Weather!F:K,6,)</f>
        <v>1</v>
      </c>
    </row>
    <row r="1369" spans="1:29" x14ac:dyDescent="0.25">
      <c r="A1369" t="s">
        <v>7</v>
      </c>
      <c r="B1369" t="s">
        <v>5</v>
      </c>
      <c r="C1369" s="1">
        <v>42103.434027777781</v>
      </c>
      <c r="D1369" s="3">
        <f t="shared" si="176"/>
        <v>2015</v>
      </c>
      <c r="E1369" s="3">
        <f t="shared" si="179"/>
        <v>4</v>
      </c>
      <c r="F1369" s="3">
        <f t="shared" si="180"/>
        <v>10</v>
      </c>
      <c r="G1369" s="3">
        <f t="shared" si="181"/>
        <v>9</v>
      </c>
      <c r="H1369" s="3" t="str">
        <f t="shared" si="182"/>
        <v>2015410</v>
      </c>
      <c r="I1369" s="3" t="str">
        <f t="shared" si="183"/>
        <v>20154109</v>
      </c>
      <c r="J1369">
        <v>72</v>
      </c>
      <c r="K1369">
        <v>43.2</v>
      </c>
      <c r="L1369" t="str">
        <f>VLOOKUP(C1369,List!$A$2:$C$2089,3,)</f>
        <v>Amersham</v>
      </c>
      <c r="M1369" t="str">
        <f>VLOOKUP(C1369,List!$A$2:$C$2089,2,)</f>
        <v>Metropolitan</v>
      </c>
      <c r="N1369" t="str">
        <f t="shared" si="177"/>
        <v>Amersham|Metropolitan</v>
      </c>
      <c r="O1369">
        <f>VLOOKUP(N1369,Depth!$A$2:$F$427,3,)</f>
        <v>145</v>
      </c>
      <c r="P1369">
        <f>VLOOKUP(N1369,Depth!$A$2:$F$427,5,)</f>
        <v>249.3</v>
      </c>
      <c r="Q1369">
        <f>VLOOKUP(N1369,Depth!$A$2:$F$427,6,)</f>
        <v>-4.3</v>
      </c>
      <c r="R1369">
        <f>VLOOKUP(L1369,longitude_latitude!C:J,7,)</f>
        <v>-0.60614676199999995</v>
      </c>
      <c r="S1369">
        <f>VLOOKUP(L1369,longitude_latitude!C:J,8,)</f>
        <v>51.673661879999997</v>
      </c>
      <c r="T1369">
        <f t="shared" si="178"/>
        <v>-31.321822829244827</v>
      </c>
      <c r="U1369">
        <f>VLOOKUP(M1369,LINE!$A$2:$B$13,2,)</f>
        <v>8</v>
      </c>
      <c r="V1369">
        <f>VLOOKUP(L1369,Entry_exit!B:P,4,)</f>
        <v>3680</v>
      </c>
      <c r="W1369">
        <f>2020 - VLOOKUP(L1369, age!$A:$D,4,)</f>
        <v>128</v>
      </c>
      <c r="X1369">
        <f>VLOOKUP(H1369,'air-quality-london-time-of-day'!E:G,3,FALSE)</f>
        <v>16.7</v>
      </c>
      <c r="Y1369">
        <f>VLOOKUP(I1369,Weather!F:K,2,)</f>
        <v>10.275590551181097</v>
      </c>
      <c r="Z1369">
        <f>VLOOKUP(I1369,Weather!F:K,3,)</f>
        <v>0</v>
      </c>
      <c r="AA1369">
        <f>VLOOKUP(I1369,Weather!F:K,4,)</f>
        <v>0.7</v>
      </c>
      <c r="AB1369">
        <f>VLOOKUP(I1369,Weather!F:K,5,)</f>
        <v>1027</v>
      </c>
      <c r="AC1369">
        <f>VLOOKUP(I1369,Weather!F:K,6,)</f>
        <v>1</v>
      </c>
    </row>
    <row r="1370" spans="1:29" x14ac:dyDescent="0.25">
      <c r="A1370" t="s">
        <v>7</v>
      </c>
      <c r="B1370" t="s">
        <v>5</v>
      </c>
      <c r="C1370" s="1">
        <v>42103.43472222222</v>
      </c>
      <c r="D1370" s="3">
        <f t="shared" si="176"/>
        <v>2015</v>
      </c>
      <c r="E1370" s="3">
        <f t="shared" si="179"/>
        <v>4</v>
      </c>
      <c r="F1370" s="3">
        <f t="shared" si="180"/>
        <v>10</v>
      </c>
      <c r="G1370" s="3">
        <f t="shared" si="181"/>
        <v>9</v>
      </c>
      <c r="H1370" s="3" t="str">
        <f t="shared" si="182"/>
        <v>2015410</v>
      </c>
      <c r="I1370" s="3" t="str">
        <f t="shared" si="183"/>
        <v>20154109</v>
      </c>
      <c r="J1370">
        <v>71</v>
      </c>
      <c r="K1370">
        <v>42.6</v>
      </c>
      <c r="L1370" t="str">
        <f>VLOOKUP(C1370,List!$A$2:$C$2089,3,)</f>
        <v>Amersham</v>
      </c>
      <c r="M1370" t="str">
        <f>VLOOKUP(C1370,List!$A$2:$C$2089,2,)</f>
        <v>Metropolitan</v>
      </c>
      <c r="N1370" t="str">
        <f t="shared" si="177"/>
        <v>Amersham|Metropolitan</v>
      </c>
      <c r="O1370">
        <f>VLOOKUP(N1370,Depth!$A$2:$F$427,3,)</f>
        <v>145</v>
      </c>
      <c r="P1370">
        <f>VLOOKUP(N1370,Depth!$A$2:$F$427,5,)</f>
        <v>249.3</v>
      </c>
      <c r="Q1370">
        <f>VLOOKUP(N1370,Depth!$A$2:$F$427,6,)</f>
        <v>-4.3</v>
      </c>
      <c r="R1370">
        <f>VLOOKUP(L1370,longitude_latitude!C:J,7,)</f>
        <v>-0.60614676199999995</v>
      </c>
      <c r="S1370">
        <f>VLOOKUP(L1370,longitude_latitude!C:J,8,)</f>
        <v>51.673661879999997</v>
      </c>
      <c r="T1370">
        <f t="shared" si="178"/>
        <v>-31.321822829244827</v>
      </c>
      <c r="U1370">
        <f>VLOOKUP(M1370,LINE!$A$2:$B$13,2,)</f>
        <v>8</v>
      </c>
      <c r="V1370">
        <f>VLOOKUP(L1370,Entry_exit!B:P,4,)</f>
        <v>3680</v>
      </c>
      <c r="W1370">
        <f>2020 - VLOOKUP(L1370, age!$A:$D,4,)</f>
        <v>128</v>
      </c>
      <c r="X1370">
        <f>VLOOKUP(H1370,'air-quality-london-time-of-day'!E:G,3,FALSE)</f>
        <v>16.7</v>
      </c>
      <c r="Y1370">
        <f>VLOOKUP(I1370,Weather!F:K,2,)</f>
        <v>10.275590551181097</v>
      </c>
      <c r="Z1370">
        <f>VLOOKUP(I1370,Weather!F:K,3,)</f>
        <v>0</v>
      </c>
      <c r="AA1370">
        <f>VLOOKUP(I1370,Weather!F:K,4,)</f>
        <v>0.7</v>
      </c>
      <c r="AB1370">
        <f>VLOOKUP(I1370,Weather!F:K,5,)</f>
        <v>1027</v>
      </c>
      <c r="AC1370">
        <f>VLOOKUP(I1370,Weather!F:K,6,)</f>
        <v>1</v>
      </c>
    </row>
    <row r="1371" spans="1:29" x14ac:dyDescent="0.25">
      <c r="A1371" t="s">
        <v>7</v>
      </c>
      <c r="B1371" t="s">
        <v>5</v>
      </c>
      <c r="C1371" s="1">
        <v>42103.435416666667</v>
      </c>
      <c r="D1371" s="3">
        <f t="shared" si="176"/>
        <v>2015</v>
      </c>
      <c r="E1371" s="3">
        <f t="shared" si="179"/>
        <v>4</v>
      </c>
      <c r="F1371" s="3">
        <f t="shared" si="180"/>
        <v>10</v>
      </c>
      <c r="G1371" s="3">
        <f t="shared" si="181"/>
        <v>9</v>
      </c>
      <c r="H1371" s="3" t="str">
        <f t="shared" si="182"/>
        <v>2015410</v>
      </c>
      <c r="I1371" s="3" t="str">
        <f t="shared" si="183"/>
        <v>20154109</v>
      </c>
      <c r="J1371">
        <v>65</v>
      </c>
      <c r="K1371">
        <v>39</v>
      </c>
      <c r="L1371" t="str">
        <f>VLOOKUP(C1371,List!$A$2:$C$2089,3,)</f>
        <v>Amersham</v>
      </c>
      <c r="M1371" t="str">
        <f>VLOOKUP(C1371,List!$A$2:$C$2089,2,)</f>
        <v>Metropolitan</v>
      </c>
      <c r="N1371" t="str">
        <f t="shared" si="177"/>
        <v>Amersham|Metropolitan</v>
      </c>
      <c r="O1371">
        <f>VLOOKUP(N1371,Depth!$A$2:$F$427,3,)</f>
        <v>145</v>
      </c>
      <c r="P1371">
        <f>VLOOKUP(N1371,Depth!$A$2:$F$427,5,)</f>
        <v>249.3</v>
      </c>
      <c r="Q1371">
        <f>VLOOKUP(N1371,Depth!$A$2:$F$427,6,)</f>
        <v>-4.3</v>
      </c>
      <c r="R1371">
        <f>VLOOKUP(L1371,longitude_latitude!C:J,7,)</f>
        <v>-0.60614676199999995</v>
      </c>
      <c r="S1371">
        <f>VLOOKUP(L1371,longitude_latitude!C:J,8,)</f>
        <v>51.673661879999997</v>
      </c>
      <c r="T1371">
        <f t="shared" si="178"/>
        <v>-31.321822829244827</v>
      </c>
      <c r="U1371">
        <f>VLOOKUP(M1371,LINE!$A$2:$B$13,2,)</f>
        <v>8</v>
      </c>
      <c r="V1371">
        <f>VLOOKUP(L1371,Entry_exit!B:P,4,)</f>
        <v>3680</v>
      </c>
      <c r="W1371">
        <f>2020 - VLOOKUP(L1371, age!$A:$D,4,)</f>
        <v>128</v>
      </c>
      <c r="X1371">
        <f>VLOOKUP(H1371,'air-quality-london-time-of-day'!E:G,3,FALSE)</f>
        <v>16.7</v>
      </c>
      <c r="Y1371">
        <f>VLOOKUP(I1371,Weather!F:K,2,)</f>
        <v>10.275590551181097</v>
      </c>
      <c r="Z1371">
        <f>VLOOKUP(I1371,Weather!F:K,3,)</f>
        <v>0</v>
      </c>
      <c r="AA1371">
        <f>VLOOKUP(I1371,Weather!F:K,4,)</f>
        <v>0.7</v>
      </c>
      <c r="AB1371">
        <f>VLOOKUP(I1371,Weather!F:K,5,)</f>
        <v>1027</v>
      </c>
      <c r="AC1371">
        <f>VLOOKUP(I1371,Weather!F:K,6,)</f>
        <v>1</v>
      </c>
    </row>
    <row r="1372" spans="1:29" x14ac:dyDescent="0.25">
      <c r="A1372" t="s">
        <v>7</v>
      </c>
      <c r="B1372" t="s">
        <v>5</v>
      </c>
      <c r="C1372" s="1">
        <v>42103.436111111114</v>
      </c>
      <c r="D1372" s="3">
        <f t="shared" si="176"/>
        <v>2015</v>
      </c>
      <c r="E1372" s="3">
        <f t="shared" si="179"/>
        <v>4</v>
      </c>
      <c r="F1372" s="3">
        <f t="shared" si="180"/>
        <v>10</v>
      </c>
      <c r="G1372" s="3">
        <f t="shared" si="181"/>
        <v>9</v>
      </c>
      <c r="H1372" s="3" t="str">
        <f t="shared" si="182"/>
        <v>2015410</v>
      </c>
      <c r="I1372" s="3" t="str">
        <f t="shared" si="183"/>
        <v>20154109</v>
      </c>
      <c r="J1372">
        <v>49</v>
      </c>
      <c r="K1372">
        <v>29.4</v>
      </c>
      <c r="L1372" t="str">
        <f>VLOOKUP(C1372,List!$A$2:$C$2089,3,)</f>
        <v>Amersham</v>
      </c>
      <c r="M1372" t="str">
        <f>VLOOKUP(C1372,List!$A$2:$C$2089,2,)</f>
        <v>Metropolitan</v>
      </c>
      <c r="N1372" t="str">
        <f t="shared" si="177"/>
        <v>Amersham|Metropolitan</v>
      </c>
      <c r="O1372">
        <f>VLOOKUP(N1372,Depth!$A$2:$F$427,3,)</f>
        <v>145</v>
      </c>
      <c r="P1372">
        <f>VLOOKUP(N1372,Depth!$A$2:$F$427,5,)</f>
        <v>249.3</v>
      </c>
      <c r="Q1372">
        <f>VLOOKUP(N1372,Depth!$A$2:$F$427,6,)</f>
        <v>-4.3</v>
      </c>
      <c r="R1372">
        <f>VLOOKUP(L1372,longitude_latitude!C:J,7,)</f>
        <v>-0.60614676199999995</v>
      </c>
      <c r="S1372">
        <f>VLOOKUP(L1372,longitude_latitude!C:J,8,)</f>
        <v>51.673661879999997</v>
      </c>
      <c r="T1372">
        <f t="shared" si="178"/>
        <v>-31.321822829244827</v>
      </c>
      <c r="U1372">
        <f>VLOOKUP(M1372,LINE!$A$2:$B$13,2,)</f>
        <v>8</v>
      </c>
      <c r="V1372">
        <f>VLOOKUP(L1372,Entry_exit!B:P,4,)</f>
        <v>3680</v>
      </c>
      <c r="W1372">
        <f>2020 - VLOOKUP(L1372, age!$A:$D,4,)</f>
        <v>128</v>
      </c>
      <c r="X1372">
        <f>VLOOKUP(H1372,'air-quality-london-time-of-day'!E:G,3,FALSE)</f>
        <v>16.7</v>
      </c>
      <c r="Y1372">
        <f>VLOOKUP(I1372,Weather!F:K,2,)</f>
        <v>10.275590551181097</v>
      </c>
      <c r="Z1372">
        <f>VLOOKUP(I1372,Weather!F:K,3,)</f>
        <v>0</v>
      </c>
      <c r="AA1372">
        <f>VLOOKUP(I1372,Weather!F:K,4,)</f>
        <v>0.7</v>
      </c>
      <c r="AB1372">
        <f>VLOOKUP(I1372,Weather!F:K,5,)</f>
        <v>1027</v>
      </c>
      <c r="AC1372">
        <f>VLOOKUP(I1372,Weather!F:K,6,)</f>
        <v>1</v>
      </c>
    </row>
    <row r="1373" spans="1:29" x14ac:dyDescent="0.25">
      <c r="A1373" t="s">
        <v>7</v>
      </c>
      <c r="B1373" t="s">
        <v>5</v>
      </c>
      <c r="C1373" s="1">
        <v>42103.436805555553</v>
      </c>
      <c r="D1373" s="3">
        <f t="shared" si="176"/>
        <v>2015</v>
      </c>
      <c r="E1373" s="3">
        <f t="shared" si="179"/>
        <v>4</v>
      </c>
      <c r="F1373" s="3">
        <f t="shared" si="180"/>
        <v>10</v>
      </c>
      <c r="G1373" s="3">
        <f t="shared" si="181"/>
        <v>9</v>
      </c>
      <c r="H1373" s="3" t="str">
        <f t="shared" si="182"/>
        <v>2015410</v>
      </c>
      <c r="I1373" s="3" t="str">
        <f t="shared" si="183"/>
        <v>20154109</v>
      </c>
      <c r="J1373">
        <v>50</v>
      </c>
      <c r="K1373">
        <v>30</v>
      </c>
      <c r="L1373" t="str">
        <f>VLOOKUP(C1373,List!$A$2:$C$2089,3,)</f>
        <v>Amersham</v>
      </c>
      <c r="M1373" t="str">
        <f>VLOOKUP(C1373,List!$A$2:$C$2089,2,)</f>
        <v>Metropolitan</v>
      </c>
      <c r="N1373" t="str">
        <f t="shared" si="177"/>
        <v>Amersham|Metropolitan</v>
      </c>
      <c r="O1373">
        <f>VLOOKUP(N1373,Depth!$A$2:$F$427,3,)</f>
        <v>145</v>
      </c>
      <c r="P1373">
        <f>VLOOKUP(N1373,Depth!$A$2:$F$427,5,)</f>
        <v>249.3</v>
      </c>
      <c r="Q1373">
        <f>VLOOKUP(N1373,Depth!$A$2:$F$427,6,)</f>
        <v>-4.3</v>
      </c>
      <c r="R1373">
        <f>VLOOKUP(L1373,longitude_latitude!C:J,7,)</f>
        <v>-0.60614676199999995</v>
      </c>
      <c r="S1373">
        <f>VLOOKUP(L1373,longitude_latitude!C:J,8,)</f>
        <v>51.673661879999997</v>
      </c>
      <c r="T1373">
        <f t="shared" si="178"/>
        <v>-31.321822829244827</v>
      </c>
      <c r="U1373">
        <f>VLOOKUP(M1373,LINE!$A$2:$B$13,2,)</f>
        <v>8</v>
      </c>
      <c r="V1373">
        <f>VLOOKUP(L1373,Entry_exit!B:P,4,)</f>
        <v>3680</v>
      </c>
      <c r="W1373">
        <f>2020 - VLOOKUP(L1373, age!$A:$D,4,)</f>
        <v>128</v>
      </c>
      <c r="X1373">
        <f>VLOOKUP(H1373,'air-quality-london-time-of-day'!E:G,3,FALSE)</f>
        <v>16.7</v>
      </c>
      <c r="Y1373">
        <f>VLOOKUP(I1373,Weather!F:K,2,)</f>
        <v>10.275590551181097</v>
      </c>
      <c r="Z1373">
        <f>VLOOKUP(I1373,Weather!F:K,3,)</f>
        <v>0</v>
      </c>
      <c r="AA1373">
        <f>VLOOKUP(I1373,Weather!F:K,4,)</f>
        <v>0.7</v>
      </c>
      <c r="AB1373">
        <f>VLOOKUP(I1373,Weather!F:K,5,)</f>
        <v>1027</v>
      </c>
      <c r="AC1373">
        <f>VLOOKUP(I1373,Weather!F:K,6,)</f>
        <v>1</v>
      </c>
    </row>
    <row r="1374" spans="1:29" x14ac:dyDescent="0.25">
      <c r="A1374" t="s">
        <v>7</v>
      </c>
      <c r="B1374" t="s">
        <v>5</v>
      </c>
      <c r="C1374" s="1">
        <v>42103.4375</v>
      </c>
      <c r="D1374" s="3">
        <f t="shared" si="176"/>
        <v>2015</v>
      </c>
      <c r="E1374" s="3">
        <f t="shared" si="179"/>
        <v>4</v>
      </c>
      <c r="F1374" s="3">
        <f t="shared" si="180"/>
        <v>10</v>
      </c>
      <c r="G1374" s="3">
        <f t="shared" si="181"/>
        <v>9</v>
      </c>
      <c r="H1374" s="3" t="str">
        <f t="shared" si="182"/>
        <v>2015410</v>
      </c>
      <c r="I1374" s="3" t="str">
        <f t="shared" si="183"/>
        <v>20154109</v>
      </c>
      <c r="J1374">
        <v>39</v>
      </c>
      <c r="K1374">
        <v>23.4</v>
      </c>
      <c r="L1374" t="str">
        <f>VLOOKUP(C1374,List!$A$2:$C$2089,3,)</f>
        <v>Amersham</v>
      </c>
      <c r="M1374" t="str">
        <f>VLOOKUP(C1374,List!$A$2:$C$2089,2,)</f>
        <v>Metropolitan</v>
      </c>
      <c r="N1374" t="str">
        <f t="shared" si="177"/>
        <v>Amersham|Metropolitan</v>
      </c>
      <c r="O1374">
        <f>VLOOKUP(N1374,Depth!$A$2:$F$427,3,)</f>
        <v>145</v>
      </c>
      <c r="P1374">
        <f>VLOOKUP(N1374,Depth!$A$2:$F$427,5,)</f>
        <v>249.3</v>
      </c>
      <c r="Q1374">
        <f>VLOOKUP(N1374,Depth!$A$2:$F$427,6,)</f>
        <v>-4.3</v>
      </c>
      <c r="R1374">
        <f>VLOOKUP(L1374,longitude_latitude!C:J,7,)</f>
        <v>-0.60614676199999995</v>
      </c>
      <c r="S1374">
        <f>VLOOKUP(L1374,longitude_latitude!C:J,8,)</f>
        <v>51.673661879999997</v>
      </c>
      <c r="T1374">
        <f t="shared" si="178"/>
        <v>-31.321822829244827</v>
      </c>
      <c r="U1374">
        <f>VLOOKUP(M1374,LINE!$A$2:$B$13,2,)</f>
        <v>8</v>
      </c>
      <c r="V1374">
        <f>VLOOKUP(L1374,Entry_exit!B:P,4,)</f>
        <v>3680</v>
      </c>
      <c r="W1374">
        <f>2020 - VLOOKUP(L1374, age!$A:$D,4,)</f>
        <v>128</v>
      </c>
      <c r="X1374">
        <f>VLOOKUP(H1374,'air-quality-london-time-of-day'!E:G,3,FALSE)</f>
        <v>16.7</v>
      </c>
      <c r="Y1374">
        <f>VLOOKUP(I1374,Weather!F:K,2,)</f>
        <v>10.275590551181097</v>
      </c>
      <c r="Z1374">
        <f>VLOOKUP(I1374,Weather!F:K,3,)</f>
        <v>0</v>
      </c>
      <c r="AA1374">
        <f>VLOOKUP(I1374,Weather!F:K,4,)</f>
        <v>0.7</v>
      </c>
      <c r="AB1374">
        <f>VLOOKUP(I1374,Weather!F:K,5,)</f>
        <v>1027</v>
      </c>
      <c r="AC1374">
        <f>VLOOKUP(I1374,Weather!F:K,6,)</f>
        <v>1</v>
      </c>
    </row>
    <row r="1375" spans="1:29" x14ac:dyDescent="0.25">
      <c r="A1375" t="s">
        <v>7</v>
      </c>
      <c r="B1375" t="s">
        <v>5</v>
      </c>
      <c r="C1375" s="1">
        <v>42103.438194444447</v>
      </c>
      <c r="D1375" s="3">
        <f t="shared" si="176"/>
        <v>2015</v>
      </c>
      <c r="E1375" s="3">
        <f t="shared" si="179"/>
        <v>4</v>
      </c>
      <c r="F1375" s="3">
        <f t="shared" si="180"/>
        <v>10</v>
      </c>
      <c r="G1375" s="3">
        <f t="shared" si="181"/>
        <v>9</v>
      </c>
      <c r="H1375" s="3" t="str">
        <f t="shared" si="182"/>
        <v>2015410</v>
      </c>
      <c r="I1375" s="3" t="str">
        <f t="shared" si="183"/>
        <v>20154109</v>
      </c>
      <c r="J1375">
        <v>45</v>
      </c>
      <c r="K1375">
        <v>27</v>
      </c>
      <c r="L1375" t="str">
        <f>VLOOKUP(C1375,List!$A$2:$C$2089,3,)</f>
        <v>Amersham</v>
      </c>
      <c r="M1375" t="str">
        <f>VLOOKUP(C1375,List!$A$2:$C$2089,2,)</f>
        <v>Metropolitan</v>
      </c>
      <c r="N1375" t="str">
        <f t="shared" si="177"/>
        <v>Amersham|Metropolitan</v>
      </c>
      <c r="O1375">
        <f>VLOOKUP(N1375,Depth!$A$2:$F$427,3,)</f>
        <v>145</v>
      </c>
      <c r="P1375">
        <f>VLOOKUP(N1375,Depth!$A$2:$F$427,5,)</f>
        <v>249.3</v>
      </c>
      <c r="Q1375">
        <f>VLOOKUP(N1375,Depth!$A$2:$F$427,6,)</f>
        <v>-4.3</v>
      </c>
      <c r="R1375">
        <f>VLOOKUP(L1375,longitude_latitude!C:J,7,)</f>
        <v>-0.60614676199999995</v>
      </c>
      <c r="S1375">
        <f>VLOOKUP(L1375,longitude_latitude!C:J,8,)</f>
        <v>51.673661879999997</v>
      </c>
      <c r="T1375">
        <f t="shared" si="178"/>
        <v>-31.321822829244827</v>
      </c>
      <c r="U1375">
        <f>VLOOKUP(M1375,LINE!$A$2:$B$13,2,)</f>
        <v>8</v>
      </c>
      <c r="V1375">
        <f>VLOOKUP(L1375,Entry_exit!B:P,4,)</f>
        <v>3680</v>
      </c>
      <c r="W1375">
        <f>2020 - VLOOKUP(L1375, age!$A:$D,4,)</f>
        <v>128</v>
      </c>
      <c r="X1375">
        <f>VLOOKUP(H1375,'air-quality-london-time-of-day'!E:G,3,FALSE)</f>
        <v>16.7</v>
      </c>
      <c r="Y1375">
        <f>VLOOKUP(I1375,Weather!F:K,2,)</f>
        <v>10.275590551181097</v>
      </c>
      <c r="Z1375">
        <f>VLOOKUP(I1375,Weather!F:K,3,)</f>
        <v>0</v>
      </c>
      <c r="AA1375">
        <f>VLOOKUP(I1375,Weather!F:K,4,)</f>
        <v>0.7</v>
      </c>
      <c r="AB1375">
        <f>VLOOKUP(I1375,Weather!F:K,5,)</f>
        <v>1027</v>
      </c>
      <c r="AC1375">
        <f>VLOOKUP(I1375,Weather!F:K,6,)</f>
        <v>1</v>
      </c>
    </row>
    <row r="1376" spans="1:29" x14ac:dyDescent="0.25">
      <c r="A1376" t="s">
        <v>7</v>
      </c>
      <c r="B1376" t="s">
        <v>5</v>
      </c>
      <c r="C1376" s="1">
        <v>42103.438888888886</v>
      </c>
      <c r="D1376" s="3">
        <f t="shared" si="176"/>
        <v>2015</v>
      </c>
      <c r="E1376" s="3">
        <f t="shared" si="179"/>
        <v>4</v>
      </c>
      <c r="F1376" s="3">
        <f t="shared" si="180"/>
        <v>10</v>
      </c>
      <c r="G1376" s="3">
        <f t="shared" si="181"/>
        <v>9</v>
      </c>
      <c r="H1376" s="3" t="str">
        <f t="shared" si="182"/>
        <v>2015410</v>
      </c>
      <c r="I1376" s="3" t="str">
        <f t="shared" si="183"/>
        <v>20154109</v>
      </c>
      <c r="J1376">
        <v>67</v>
      </c>
      <c r="K1376">
        <v>40.200000000000003</v>
      </c>
      <c r="L1376" t="str">
        <f>VLOOKUP(C1376,List!$A$2:$C$2089,3,)</f>
        <v>Amersham</v>
      </c>
      <c r="M1376" t="str">
        <f>VLOOKUP(C1376,List!$A$2:$C$2089,2,)</f>
        <v>Metropolitan</v>
      </c>
      <c r="N1376" t="str">
        <f t="shared" si="177"/>
        <v>Amersham|Metropolitan</v>
      </c>
      <c r="O1376">
        <f>VLOOKUP(N1376,Depth!$A$2:$F$427,3,)</f>
        <v>145</v>
      </c>
      <c r="P1376">
        <f>VLOOKUP(N1376,Depth!$A$2:$F$427,5,)</f>
        <v>249.3</v>
      </c>
      <c r="Q1376">
        <f>VLOOKUP(N1376,Depth!$A$2:$F$427,6,)</f>
        <v>-4.3</v>
      </c>
      <c r="R1376">
        <f>VLOOKUP(L1376,longitude_latitude!C:J,7,)</f>
        <v>-0.60614676199999995</v>
      </c>
      <c r="S1376">
        <f>VLOOKUP(L1376,longitude_latitude!C:J,8,)</f>
        <v>51.673661879999997</v>
      </c>
      <c r="T1376">
        <f t="shared" si="178"/>
        <v>-31.321822829244827</v>
      </c>
      <c r="U1376">
        <f>VLOOKUP(M1376,LINE!$A$2:$B$13,2,)</f>
        <v>8</v>
      </c>
      <c r="V1376">
        <f>VLOOKUP(L1376,Entry_exit!B:P,4,)</f>
        <v>3680</v>
      </c>
      <c r="W1376">
        <f>2020 - VLOOKUP(L1376, age!$A:$D,4,)</f>
        <v>128</v>
      </c>
      <c r="X1376">
        <f>VLOOKUP(H1376,'air-quality-london-time-of-day'!E:G,3,FALSE)</f>
        <v>16.7</v>
      </c>
      <c r="Y1376">
        <f>VLOOKUP(I1376,Weather!F:K,2,)</f>
        <v>10.275590551181097</v>
      </c>
      <c r="Z1376">
        <f>VLOOKUP(I1376,Weather!F:K,3,)</f>
        <v>0</v>
      </c>
      <c r="AA1376">
        <f>VLOOKUP(I1376,Weather!F:K,4,)</f>
        <v>0.7</v>
      </c>
      <c r="AB1376">
        <f>VLOOKUP(I1376,Weather!F:K,5,)</f>
        <v>1027</v>
      </c>
      <c r="AC1376">
        <f>VLOOKUP(I1376,Weather!F:K,6,)</f>
        <v>1</v>
      </c>
    </row>
    <row r="1377" spans="1:29" x14ac:dyDescent="0.25">
      <c r="A1377" t="s">
        <v>7</v>
      </c>
      <c r="B1377" t="s">
        <v>5</v>
      </c>
      <c r="C1377" s="1">
        <v>42103.439583333333</v>
      </c>
      <c r="D1377" s="3">
        <f t="shared" si="176"/>
        <v>2015</v>
      </c>
      <c r="E1377" s="3">
        <f t="shared" si="179"/>
        <v>4</v>
      </c>
      <c r="F1377" s="3">
        <f t="shared" si="180"/>
        <v>10</v>
      </c>
      <c r="G1377" s="3">
        <f t="shared" si="181"/>
        <v>9</v>
      </c>
      <c r="H1377" s="3" t="str">
        <f t="shared" si="182"/>
        <v>2015410</v>
      </c>
      <c r="I1377" s="3" t="str">
        <f t="shared" si="183"/>
        <v>20154109</v>
      </c>
      <c r="J1377">
        <v>76</v>
      </c>
      <c r="K1377">
        <v>45.6</v>
      </c>
      <c r="L1377" t="str">
        <f>VLOOKUP(C1377,List!$A$2:$C$2089,3,)</f>
        <v>Amersham</v>
      </c>
      <c r="M1377" t="str">
        <f>VLOOKUP(C1377,List!$A$2:$C$2089,2,)</f>
        <v>Metropolitan</v>
      </c>
      <c r="N1377" t="str">
        <f t="shared" si="177"/>
        <v>Amersham|Metropolitan</v>
      </c>
      <c r="O1377">
        <f>VLOOKUP(N1377,Depth!$A$2:$F$427,3,)</f>
        <v>145</v>
      </c>
      <c r="P1377">
        <f>VLOOKUP(N1377,Depth!$A$2:$F$427,5,)</f>
        <v>249.3</v>
      </c>
      <c r="Q1377">
        <f>VLOOKUP(N1377,Depth!$A$2:$F$427,6,)</f>
        <v>-4.3</v>
      </c>
      <c r="R1377">
        <f>VLOOKUP(L1377,longitude_latitude!C:J,7,)</f>
        <v>-0.60614676199999995</v>
      </c>
      <c r="S1377">
        <f>VLOOKUP(L1377,longitude_latitude!C:J,8,)</f>
        <v>51.673661879999997</v>
      </c>
      <c r="T1377">
        <f t="shared" si="178"/>
        <v>-31.321822829244827</v>
      </c>
      <c r="U1377">
        <f>VLOOKUP(M1377,LINE!$A$2:$B$13,2,)</f>
        <v>8</v>
      </c>
      <c r="V1377">
        <f>VLOOKUP(L1377,Entry_exit!B:P,4,)</f>
        <v>3680</v>
      </c>
      <c r="W1377">
        <f>2020 - VLOOKUP(L1377, age!$A:$D,4,)</f>
        <v>128</v>
      </c>
      <c r="X1377">
        <f>VLOOKUP(H1377,'air-quality-london-time-of-day'!E:G,3,FALSE)</f>
        <v>16.7</v>
      </c>
      <c r="Y1377">
        <f>VLOOKUP(I1377,Weather!F:K,2,)</f>
        <v>10.275590551181097</v>
      </c>
      <c r="Z1377">
        <f>VLOOKUP(I1377,Weather!F:K,3,)</f>
        <v>0</v>
      </c>
      <c r="AA1377">
        <f>VLOOKUP(I1377,Weather!F:K,4,)</f>
        <v>0.7</v>
      </c>
      <c r="AB1377">
        <f>VLOOKUP(I1377,Weather!F:K,5,)</f>
        <v>1027</v>
      </c>
      <c r="AC1377">
        <f>VLOOKUP(I1377,Weather!F:K,6,)</f>
        <v>1</v>
      </c>
    </row>
    <row r="1378" spans="1:29" x14ac:dyDescent="0.25">
      <c r="A1378" t="s">
        <v>7</v>
      </c>
      <c r="B1378" t="s">
        <v>5</v>
      </c>
      <c r="C1378" s="1">
        <v>42103.44027777778</v>
      </c>
      <c r="D1378" s="3">
        <f t="shared" si="176"/>
        <v>2015</v>
      </c>
      <c r="E1378" s="3">
        <f t="shared" si="179"/>
        <v>4</v>
      </c>
      <c r="F1378" s="3">
        <f t="shared" si="180"/>
        <v>10</v>
      </c>
      <c r="G1378" s="3">
        <f t="shared" si="181"/>
        <v>9</v>
      </c>
      <c r="H1378" s="3" t="str">
        <f t="shared" si="182"/>
        <v>2015410</v>
      </c>
      <c r="I1378" s="3" t="str">
        <f t="shared" si="183"/>
        <v>20154109</v>
      </c>
      <c r="J1378">
        <v>74</v>
      </c>
      <c r="K1378">
        <v>44.4</v>
      </c>
      <c r="L1378" t="str">
        <f>VLOOKUP(C1378,List!$A$2:$C$2089,3,)</f>
        <v>Amersham</v>
      </c>
      <c r="M1378" t="str">
        <f>VLOOKUP(C1378,List!$A$2:$C$2089,2,)</f>
        <v>Metropolitan</v>
      </c>
      <c r="N1378" t="str">
        <f t="shared" si="177"/>
        <v>Amersham|Metropolitan</v>
      </c>
      <c r="O1378">
        <f>VLOOKUP(N1378,Depth!$A$2:$F$427,3,)</f>
        <v>145</v>
      </c>
      <c r="P1378">
        <f>VLOOKUP(N1378,Depth!$A$2:$F$427,5,)</f>
        <v>249.3</v>
      </c>
      <c r="Q1378">
        <f>VLOOKUP(N1378,Depth!$A$2:$F$427,6,)</f>
        <v>-4.3</v>
      </c>
      <c r="R1378">
        <f>VLOOKUP(L1378,longitude_latitude!C:J,7,)</f>
        <v>-0.60614676199999995</v>
      </c>
      <c r="S1378">
        <f>VLOOKUP(L1378,longitude_latitude!C:J,8,)</f>
        <v>51.673661879999997</v>
      </c>
      <c r="T1378">
        <f t="shared" si="178"/>
        <v>-31.321822829244827</v>
      </c>
      <c r="U1378">
        <f>VLOOKUP(M1378,LINE!$A$2:$B$13,2,)</f>
        <v>8</v>
      </c>
      <c r="V1378">
        <f>VLOOKUP(L1378,Entry_exit!B:P,4,)</f>
        <v>3680</v>
      </c>
      <c r="W1378">
        <f>2020 - VLOOKUP(L1378, age!$A:$D,4,)</f>
        <v>128</v>
      </c>
      <c r="X1378">
        <f>VLOOKUP(H1378,'air-quality-london-time-of-day'!E:G,3,FALSE)</f>
        <v>16.7</v>
      </c>
      <c r="Y1378">
        <f>VLOOKUP(I1378,Weather!F:K,2,)</f>
        <v>10.275590551181097</v>
      </c>
      <c r="Z1378">
        <f>VLOOKUP(I1378,Weather!F:K,3,)</f>
        <v>0</v>
      </c>
      <c r="AA1378">
        <f>VLOOKUP(I1378,Weather!F:K,4,)</f>
        <v>0.7</v>
      </c>
      <c r="AB1378">
        <f>VLOOKUP(I1378,Weather!F:K,5,)</f>
        <v>1027</v>
      </c>
      <c r="AC1378">
        <f>VLOOKUP(I1378,Weather!F:K,6,)</f>
        <v>1</v>
      </c>
    </row>
    <row r="1379" spans="1:29" x14ac:dyDescent="0.25">
      <c r="A1379" t="s">
        <v>7</v>
      </c>
      <c r="B1379" t="s">
        <v>5</v>
      </c>
      <c r="C1379" s="1">
        <v>42103.440972222219</v>
      </c>
      <c r="D1379" s="3">
        <f t="shared" si="176"/>
        <v>2015</v>
      </c>
      <c r="E1379" s="3">
        <f t="shared" si="179"/>
        <v>4</v>
      </c>
      <c r="F1379" s="3">
        <f t="shared" si="180"/>
        <v>10</v>
      </c>
      <c r="G1379" s="3">
        <f t="shared" si="181"/>
        <v>9</v>
      </c>
      <c r="H1379" s="3" t="str">
        <f t="shared" si="182"/>
        <v>2015410</v>
      </c>
      <c r="I1379" s="3" t="str">
        <f t="shared" si="183"/>
        <v>20154109</v>
      </c>
      <c r="J1379">
        <v>74</v>
      </c>
      <c r="K1379">
        <v>44.4</v>
      </c>
      <c r="L1379" t="str">
        <f>VLOOKUP(C1379,List!$A$2:$C$2089,3,)</f>
        <v>Amersham</v>
      </c>
      <c r="M1379" t="str">
        <f>VLOOKUP(C1379,List!$A$2:$C$2089,2,)</f>
        <v>Metropolitan</v>
      </c>
      <c r="N1379" t="str">
        <f t="shared" si="177"/>
        <v>Amersham|Metropolitan</v>
      </c>
      <c r="O1379">
        <f>VLOOKUP(N1379,Depth!$A$2:$F$427,3,)</f>
        <v>145</v>
      </c>
      <c r="P1379">
        <f>VLOOKUP(N1379,Depth!$A$2:$F$427,5,)</f>
        <v>249.3</v>
      </c>
      <c r="Q1379">
        <f>VLOOKUP(N1379,Depth!$A$2:$F$427,6,)</f>
        <v>-4.3</v>
      </c>
      <c r="R1379">
        <f>VLOOKUP(L1379,longitude_latitude!C:J,7,)</f>
        <v>-0.60614676199999995</v>
      </c>
      <c r="S1379">
        <f>VLOOKUP(L1379,longitude_latitude!C:J,8,)</f>
        <v>51.673661879999997</v>
      </c>
      <c r="T1379">
        <f t="shared" si="178"/>
        <v>-31.321822829244827</v>
      </c>
      <c r="U1379">
        <f>VLOOKUP(M1379,LINE!$A$2:$B$13,2,)</f>
        <v>8</v>
      </c>
      <c r="V1379">
        <f>VLOOKUP(L1379,Entry_exit!B:P,4,)</f>
        <v>3680</v>
      </c>
      <c r="W1379">
        <f>2020 - VLOOKUP(L1379, age!$A:$D,4,)</f>
        <v>128</v>
      </c>
      <c r="X1379">
        <f>VLOOKUP(H1379,'air-quality-london-time-of-day'!E:G,3,FALSE)</f>
        <v>16.7</v>
      </c>
      <c r="Y1379">
        <f>VLOOKUP(I1379,Weather!F:K,2,)</f>
        <v>10.275590551181097</v>
      </c>
      <c r="Z1379">
        <f>VLOOKUP(I1379,Weather!F:K,3,)</f>
        <v>0</v>
      </c>
      <c r="AA1379">
        <f>VLOOKUP(I1379,Weather!F:K,4,)</f>
        <v>0.7</v>
      </c>
      <c r="AB1379">
        <f>VLOOKUP(I1379,Weather!F:K,5,)</f>
        <v>1027</v>
      </c>
      <c r="AC1379">
        <f>VLOOKUP(I1379,Weather!F:K,6,)</f>
        <v>1</v>
      </c>
    </row>
    <row r="1380" spans="1:29" x14ac:dyDescent="0.25">
      <c r="A1380" t="s">
        <v>7</v>
      </c>
      <c r="B1380" t="s">
        <v>5</v>
      </c>
      <c r="C1380" s="1">
        <v>42103.441666666666</v>
      </c>
      <c r="D1380" s="3">
        <f t="shared" si="176"/>
        <v>2015</v>
      </c>
      <c r="E1380" s="3">
        <f t="shared" si="179"/>
        <v>4</v>
      </c>
      <c r="F1380" s="3">
        <f t="shared" si="180"/>
        <v>10</v>
      </c>
      <c r="G1380" s="3">
        <f t="shared" si="181"/>
        <v>9</v>
      </c>
      <c r="H1380" s="3" t="str">
        <f t="shared" si="182"/>
        <v>2015410</v>
      </c>
      <c r="I1380" s="3" t="str">
        <f t="shared" si="183"/>
        <v>20154109</v>
      </c>
      <c r="J1380">
        <v>74</v>
      </c>
      <c r="K1380">
        <v>44.4</v>
      </c>
      <c r="L1380" t="str">
        <f>VLOOKUP(C1380,List!$A$2:$C$2089,3,)</f>
        <v>Amersham</v>
      </c>
      <c r="M1380" t="str">
        <f>VLOOKUP(C1380,List!$A$2:$C$2089,2,)</f>
        <v>Metropolitan</v>
      </c>
      <c r="N1380" t="str">
        <f t="shared" si="177"/>
        <v>Amersham|Metropolitan</v>
      </c>
      <c r="O1380">
        <f>VLOOKUP(N1380,Depth!$A$2:$F$427,3,)</f>
        <v>145</v>
      </c>
      <c r="P1380">
        <f>VLOOKUP(N1380,Depth!$A$2:$F$427,5,)</f>
        <v>249.3</v>
      </c>
      <c r="Q1380">
        <f>VLOOKUP(N1380,Depth!$A$2:$F$427,6,)</f>
        <v>-4.3</v>
      </c>
      <c r="R1380">
        <f>VLOOKUP(L1380,longitude_latitude!C:J,7,)</f>
        <v>-0.60614676199999995</v>
      </c>
      <c r="S1380">
        <f>VLOOKUP(L1380,longitude_latitude!C:J,8,)</f>
        <v>51.673661879999997</v>
      </c>
      <c r="T1380">
        <f t="shared" si="178"/>
        <v>-31.321822829244827</v>
      </c>
      <c r="U1380">
        <f>VLOOKUP(M1380,LINE!$A$2:$B$13,2,)</f>
        <v>8</v>
      </c>
      <c r="V1380">
        <f>VLOOKUP(L1380,Entry_exit!B:P,4,)</f>
        <v>3680</v>
      </c>
      <c r="W1380">
        <f>2020 - VLOOKUP(L1380, age!$A:$D,4,)</f>
        <v>128</v>
      </c>
      <c r="X1380">
        <f>VLOOKUP(H1380,'air-quality-london-time-of-day'!E:G,3,FALSE)</f>
        <v>16.7</v>
      </c>
      <c r="Y1380">
        <f>VLOOKUP(I1380,Weather!F:K,2,)</f>
        <v>10.275590551181097</v>
      </c>
      <c r="Z1380">
        <f>VLOOKUP(I1380,Weather!F:K,3,)</f>
        <v>0</v>
      </c>
      <c r="AA1380">
        <f>VLOOKUP(I1380,Weather!F:K,4,)</f>
        <v>0.7</v>
      </c>
      <c r="AB1380">
        <f>VLOOKUP(I1380,Weather!F:K,5,)</f>
        <v>1027</v>
      </c>
      <c r="AC1380">
        <f>VLOOKUP(I1380,Weather!F:K,6,)</f>
        <v>1</v>
      </c>
    </row>
    <row r="1381" spans="1:29" x14ac:dyDescent="0.25">
      <c r="A1381" t="s">
        <v>7</v>
      </c>
      <c r="B1381" t="s">
        <v>5</v>
      </c>
      <c r="C1381" s="1">
        <v>42103.442361111112</v>
      </c>
      <c r="D1381" s="3">
        <f t="shared" si="176"/>
        <v>2015</v>
      </c>
      <c r="E1381" s="3">
        <f t="shared" si="179"/>
        <v>4</v>
      </c>
      <c r="F1381" s="3">
        <f t="shared" si="180"/>
        <v>10</v>
      </c>
      <c r="G1381" s="3">
        <f t="shared" si="181"/>
        <v>9</v>
      </c>
      <c r="H1381" s="3" t="str">
        <f t="shared" si="182"/>
        <v>2015410</v>
      </c>
      <c r="I1381" s="3" t="str">
        <f t="shared" si="183"/>
        <v>20154109</v>
      </c>
      <c r="J1381">
        <v>54</v>
      </c>
      <c r="K1381">
        <v>32.4</v>
      </c>
      <c r="L1381" t="str">
        <f>VLOOKUP(C1381,List!$A$2:$C$2089,3,)</f>
        <v>Chalfont &amp; Latimer</v>
      </c>
      <c r="M1381" t="str">
        <f>VLOOKUP(C1381,List!$A$2:$C$2089,2,)</f>
        <v>Metropolitan</v>
      </c>
      <c r="N1381" t="str">
        <f t="shared" si="177"/>
        <v>Chalfont &amp; Latimer|Metropolitan</v>
      </c>
      <c r="O1381">
        <f>VLOOKUP(N1381,Depth!$A$2:$F$427,3,)</f>
        <v>122</v>
      </c>
      <c r="P1381">
        <f>VLOOKUP(N1381,Depth!$A$2:$F$427,5,)</f>
        <v>220.7</v>
      </c>
      <c r="Q1381">
        <f>VLOOKUP(N1381,Depth!$A$2:$F$427,6,)</f>
        <v>1.3</v>
      </c>
      <c r="R1381">
        <f>VLOOKUP(L1381,longitude_latitude!C:J,7,)</f>
        <v>-0.55915986799999995</v>
      </c>
      <c r="S1381">
        <f>VLOOKUP(L1381,longitude_latitude!C:J,8,)</f>
        <v>51.667546459999997</v>
      </c>
      <c r="T1381">
        <f t="shared" si="178"/>
        <v>-28.890418458457464</v>
      </c>
      <c r="U1381">
        <f>VLOOKUP(M1381,LINE!$A$2:$B$13,2,)</f>
        <v>8</v>
      </c>
      <c r="V1381">
        <f>VLOOKUP(L1381,Entry_exit!B:P,4,)</f>
        <v>2458</v>
      </c>
      <c r="W1381">
        <f>2020 - VLOOKUP(L1381, age!$A:$D,4,)</f>
        <v>131</v>
      </c>
      <c r="X1381">
        <f>VLOOKUP(H1381,'air-quality-london-time-of-day'!E:G,3,FALSE)</f>
        <v>16.7</v>
      </c>
      <c r="Y1381">
        <f>VLOOKUP(I1381,Weather!F:K,2,)</f>
        <v>10.275590551181097</v>
      </c>
      <c r="Z1381">
        <f>VLOOKUP(I1381,Weather!F:K,3,)</f>
        <v>0</v>
      </c>
      <c r="AA1381">
        <f>VLOOKUP(I1381,Weather!F:K,4,)</f>
        <v>0.7</v>
      </c>
      <c r="AB1381">
        <f>VLOOKUP(I1381,Weather!F:K,5,)</f>
        <v>1027</v>
      </c>
      <c r="AC1381">
        <f>VLOOKUP(I1381,Weather!F:K,6,)</f>
        <v>1</v>
      </c>
    </row>
    <row r="1382" spans="1:29" x14ac:dyDescent="0.25">
      <c r="A1382" t="s">
        <v>7</v>
      </c>
      <c r="B1382" t="s">
        <v>5</v>
      </c>
      <c r="C1382" s="1">
        <v>42103.443055555559</v>
      </c>
      <c r="D1382" s="3">
        <f t="shared" si="176"/>
        <v>2015</v>
      </c>
      <c r="E1382" s="3">
        <f t="shared" si="179"/>
        <v>4</v>
      </c>
      <c r="F1382" s="3">
        <f t="shared" si="180"/>
        <v>10</v>
      </c>
      <c r="G1382" s="3">
        <f t="shared" si="181"/>
        <v>9</v>
      </c>
      <c r="H1382" s="3" t="str">
        <f t="shared" si="182"/>
        <v>2015410</v>
      </c>
      <c r="I1382" s="3" t="str">
        <f t="shared" si="183"/>
        <v>20154109</v>
      </c>
      <c r="J1382">
        <v>57</v>
      </c>
      <c r="K1382">
        <v>34.200000000000003</v>
      </c>
      <c r="L1382" t="str">
        <f>VLOOKUP(C1382,List!$A$2:$C$2089,3,)</f>
        <v>Chalfont &amp; Latimer</v>
      </c>
      <c r="M1382" t="str">
        <f>VLOOKUP(C1382,List!$A$2:$C$2089,2,)</f>
        <v>Metropolitan</v>
      </c>
      <c r="N1382" t="str">
        <f t="shared" si="177"/>
        <v>Chalfont &amp; Latimer|Metropolitan</v>
      </c>
      <c r="O1382">
        <f>VLOOKUP(N1382,Depth!$A$2:$F$427,3,)</f>
        <v>122</v>
      </c>
      <c r="P1382">
        <f>VLOOKUP(N1382,Depth!$A$2:$F$427,5,)</f>
        <v>220.7</v>
      </c>
      <c r="Q1382">
        <f>VLOOKUP(N1382,Depth!$A$2:$F$427,6,)</f>
        <v>1.3</v>
      </c>
      <c r="R1382">
        <f>VLOOKUP(L1382,longitude_latitude!C:J,7,)</f>
        <v>-0.55915986799999995</v>
      </c>
      <c r="S1382">
        <f>VLOOKUP(L1382,longitude_latitude!C:J,8,)</f>
        <v>51.667546459999997</v>
      </c>
      <c r="T1382">
        <f t="shared" si="178"/>
        <v>-28.890418458457464</v>
      </c>
      <c r="U1382">
        <f>VLOOKUP(M1382,LINE!$A$2:$B$13,2,)</f>
        <v>8</v>
      </c>
      <c r="V1382">
        <f>VLOOKUP(L1382,Entry_exit!B:P,4,)</f>
        <v>2458</v>
      </c>
      <c r="W1382">
        <f>2020 - VLOOKUP(L1382, age!$A:$D,4,)</f>
        <v>131</v>
      </c>
      <c r="X1382">
        <f>VLOOKUP(H1382,'air-quality-london-time-of-day'!E:G,3,FALSE)</f>
        <v>16.7</v>
      </c>
      <c r="Y1382">
        <f>VLOOKUP(I1382,Weather!F:K,2,)</f>
        <v>10.275590551181097</v>
      </c>
      <c r="Z1382">
        <f>VLOOKUP(I1382,Weather!F:K,3,)</f>
        <v>0</v>
      </c>
      <c r="AA1382">
        <f>VLOOKUP(I1382,Weather!F:K,4,)</f>
        <v>0.7</v>
      </c>
      <c r="AB1382">
        <f>VLOOKUP(I1382,Weather!F:K,5,)</f>
        <v>1027</v>
      </c>
      <c r="AC1382">
        <f>VLOOKUP(I1382,Weather!F:K,6,)</f>
        <v>1</v>
      </c>
    </row>
    <row r="1383" spans="1:29" x14ac:dyDescent="0.25">
      <c r="A1383" t="s">
        <v>7</v>
      </c>
      <c r="B1383" t="s">
        <v>5</v>
      </c>
      <c r="C1383" s="1">
        <v>42103.443749999999</v>
      </c>
      <c r="D1383" s="3">
        <f t="shared" si="176"/>
        <v>2015</v>
      </c>
      <c r="E1383" s="3">
        <f t="shared" si="179"/>
        <v>4</v>
      </c>
      <c r="F1383" s="3">
        <f t="shared" si="180"/>
        <v>10</v>
      </c>
      <c r="G1383" s="3">
        <f t="shared" si="181"/>
        <v>9</v>
      </c>
      <c r="H1383" s="3" t="str">
        <f t="shared" si="182"/>
        <v>2015410</v>
      </c>
      <c r="I1383" s="3" t="str">
        <f t="shared" si="183"/>
        <v>20154109</v>
      </c>
      <c r="J1383">
        <v>54</v>
      </c>
      <c r="K1383">
        <v>32.4</v>
      </c>
      <c r="L1383" t="str">
        <f>VLOOKUP(C1383,List!$A$2:$C$2089,3,)</f>
        <v>Chorleywood</v>
      </c>
      <c r="M1383" t="str">
        <f>VLOOKUP(C1383,List!$A$2:$C$2089,2,)</f>
        <v>Metropolitan</v>
      </c>
      <c r="N1383" t="str">
        <f t="shared" si="177"/>
        <v>Chorleywood|Metropolitan</v>
      </c>
      <c r="O1383">
        <f>VLOOKUP(N1383,Depth!$A$2:$F$427,3,)</f>
        <v>89</v>
      </c>
      <c r="P1383">
        <f>VLOOKUP(N1383,Depth!$A$2:$F$427,5,)</f>
        <v>188.3</v>
      </c>
      <c r="Q1383">
        <f>VLOOKUP(N1383,Depth!$A$2:$F$427,6,)</f>
        <v>0.7</v>
      </c>
      <c r="R1383">
        <f>VLOOKUP(L1383,longitude_latitude!C:J,7,)</f>
        <v>-0.51698517600000005</v>
      </c>
      <c r="S1383">
        <f>VLOOKUP(L1383,longitude_latitude!C:J,8,)</f>
        <v>51.653806770000003</v>
      </c>
      <c r="T1383">
        <f t="shared" si="178"/>
        <v>-26.704252384058446</v>
      </c>
      <c r="U1383">
        <f>VLOOKUP(M1383,LINE!$A$2:$B$13,2,)</f>
        <v>8</v>
      </c>
      <c r="V1383">
        <f>VLOOKUP(L1383,Entry_exit!B:P,4,)</f>
        <v>1905</v>
      </c>
      <c r="W1383">
        <f>2020 - VLOOKUP(L1383, age!$A:$D,4,)</f>
        <v>131</v>
      </c>
      <c r="X1383">
        <f>VLOOKUP(H1383,'air-quality-london-time-of-day'!E:G,3,FALSE)</f>
        <v>16.7</v>
      </c>
      <c r="Y1383">
        <f>VLOOKUP(I1383,Weather!F:K,2,)</f>
        <v>10.275590551181097</v>
      </c>
      <c r="Z1383">
        <f>VLOOKUP(I1383,Weather!F:K,3,)</f>
        <v>0</v>
      </c>
      <c r="AA1383">
        <f>VLOOKUP(I1383,Weather!F:K,4,)</f>
        <v>0.7</v>
      </c>
      <c r="AB1383">
        <f>VLOOKUP(I1383,Weather!F:K,5,)</f>
        <v>1027</v>
      </c>
      <c r="AC1383">
        <f>VLOOKUP(I1383,Weather!F:K,6,)</f>
        <v>1</v>
      </c>
    </row>
    <row r="1384" spans="1:29" x14ac:dyDescent="0.25">
      <c r="A1384" t="s">
        <v>7</v>
      </c>
      <c r="B1384" t="s">
        <v>5</v>
      </c>
      <c r="C1384" s="1">
        <v>42103.444444444445</v>
      </c>
      <c r="D1384" s="3">
        <f t="shared" si="176"/>
        <v>2015</v>
      </c>
      <c r="E1384" s="3">
        <f t="shared" si="179"/>
        <v>4</v>
      </c>
      <c r="F1384" s="3">
        <f t="shared" si="180"/>
        <v>10</v>
      </c>
      <c r="G1384" s="3">
        <f t="shared" si="181"/>
        <v>9</v>
      </c>
      <c r="H1384" s="3" t="str">
        <f t="shared" si="182"/>
        <v>2015410</v>
      </c>
      <c r="I1384" s="3" t="str">
        <f t="shared" si="183"/>
        <v>20154109</v>
      </c>
      <c r="J1384">
        <v>54</v>
      </c>
      <c r="K1384">
        <v>32.4</v>
      </c>
      <c r="L1384" t="str">
        <f>VLOOKUP(C1384,List!$A$2:$C$2089,3,)</f>
        <v>Chorleywood</v>
      </c>
      <c r="M1384" t="str">
        <f>VLOOKUP(C1384,List!$A$2:$C$2089,2,)</f>
        <v>Metropolitan</v>
      </c>
      <c r="N1384" t="str">
        <f t="shared" si="177"/>
        <v>Chorleywood|Metropolitan</v>
      </c>
      <c r="O1384">
        <f>VLOOKUP(N1384,Depth!$A$2:$F$427,3,)</f>
        <v>89</v>
      </c>
      <c r="P1384">
        <f>VLOOKUP(N1384,Depth!$A$2:$F$427,5,)</f>
        <v>188.3</v>
      </c>
      <c r="Q1384">
        <f>VLOOKUP(N1384,Depth!$A$2:$F$427,6,)</f>
        <v>0.7</v>
      </c>
      <c r="R1384">
        <f>VLOOKUP(L1384,longitude_latitude!C:J,7,)</f>
        <v>-0.51698517600000005</v>
      </c>
      <c r="S1384">
        <f>VLOOKUP(L1384,longitude_latitude!C:J,8,)</f>
        <v>51.653806770000003</v>
      </c>
      <c r="T1384">
        <f t="shared" si="178"/>
        <v>-26.704252384058446</v>
      </c>
      <c r="U1384">
        <f>VLOOKUP(M1384,LINE!$A$2:$B$13,2,)</f>
        <v>8</v>
      </c>
      <c r="V1384">
        <f>VLOOKUP(L1384,Entry_exit!B:P,4,)</f>
        <v>1905</v>
      </c>
      <c r="W1384">
        <f>2020 - VLOOKUP(L1384, age!$A:$D,4,)</f>
        <v>131</v>
      </c>
      <c r="X1384">
        <f>VLOOKUP(H1384,'air-quality-london-time-of-day'!E:G,3,FALSE)</f>
        <v>16.7</v>
      </c>
      <c r="Y1384">
        <f>VLOOKUP(I1384,Weather!F:K,2,)</f>
        <v>10.275590551181097</v>
      </c>
      <c r="Z1384">
        <f>VLOOKUP(I1384,Weather!F:K,3,)</f>
        <v>0</v>
      </c>
      <c r="AA1384">
        <f>VLOOKUP(I1384,Weather!F:K,4,)</f>
        <v>0.7</v>
      </c>
      <c r="AB1384">
        <f>VLOOKUP(I1384,Weather!F:K,5,)</f>
        <v>1027</v>
      </c>
      <c r="AC1384">
        <f>VLOOKUP(I1384,Weather!F:K,6,)</f>
        <v>1</v>
      </c>
    </row>
    <row r="1385" spans="1:29" x14ac:dyDescent="0.25">
      <c r="A1385" t="s">
        <v>7</v>
      </c>
      <c r="B1385" t="s">
        <v>5</v>
      </c>
      <c r="C1385" s="1">
        <v>42103.445138888892</v>
      </c>
      <c r="D1385" s="3">
        <f t="shared" si="176"/>
        <v>2015</v>
      </c>
      <c r="E1385" s="3">
        <f t="shared" si="179"/>
        <v>4</v>
      </c>
      <c r="F1385" s="3">
        <f t="shared" si="180"/>
        <v>10</v>
      </c>
      <c r="G1385" s="3">
        <f t="shared" si="181"/>
        <v>9</v>
      </c>
      <c r="H1385" s="3" t="str">
        <f t="shared" si="182"/>
        <v>2015410</v>
      </c>
      <c r="I1385" s="3" t="str">
        <f t="shared" si="183"/>
        <v>20154109</v>
      </c>
      <c r="J1385">
        <v>55</v>
      </c>
      <c r="K1385">
        <v>33</v>
      </c>
      <c r="L1385" t="str">
        <f>VLOOKUP(C1385,List!$A$2:$C$2089,3,)</f>
        <v>Chorleywood</v>
      </c>
      <c r="M1385" t="str">
        <f>VLOOKUP(C1385,List!$A$2:$C$2089,2,)</f>
        <v>Metropolitan</v>
      </c>
      <c r="N1385" t="str">
        <f t="shared" si="177"/>
        <v>Chorleywood|Metropolitan</v>
      </c>
      <c r="O1385">
        <f>VLOOKUP(N1385,Depth!$A$2:$F$427,3,)</f>
        <v>89</v>
      </c>
      <c r="P1385">
        <f>VLOOKUP(N1385,Depth!$A$2:$F$427,5,)</f>
        <v>188.3</v>
      </c>
      <c r="Q1385">
        <f>VLOOKUP(N1385,Depth!$A$2:$F$427,6,)</f>
        <v>0.7</v>
      </c>
      <c r="R1385">
        <f>VLOOKUP(L1385,longitude_latitude!C:J,7,)</f>
        <v>-0.51698517600000005</v>
      </c>
      <c r="S1385">
        <f>VLOOKUP(L1385,longitude_latitude!C:J,8,)</f>
        <v>51.653806770000003</v>
      </c>
      <c r="T1385">
        <f t="shared" si="178"/>
        <v>-26.704252384058446</v>
      </c>
      <c r="U1385">
        <f>VLOOKUP(M1385,LINE!$A$2:$B$13,2,)</f>
        <v>8</v>
      </c>
      <c r="V1385">
        <f>VLOOKUP(L1385,Entry_exit!B:P,4,)</f>
        <v>1905</v>
      </c>
      <c r="W1385">
        <f>2020 - VLOOKUP(L1385, age!$A:$D,4,)</f>
        <v>131</v>
      </c>
      <c r="X1385">
        <f>VLOOKUP(H1385,'air-quality-london-time-of-day'!E:G,3,FALSE)</f>
        <v>16.7</v>
      </c>
      <c r="Y1385">
        <f>VLOOKUP(I1385,Weather!F:K,2,)</f>
        <v>10.275590551181097</v>
      </c>
      <c r="Z1385">
        <f>VLOOKUP(I1385,Weather!F:K,3,)</f>
        <v>0</v>
      </c>
      <c r="AA1385">
        <f>VLOOKUP(I1385,Weather!F:K,4,)</f>
        <v>0.7</v>
      </c>
      <c r="AB1385">
        <f>VLOOKUP(I1385,Weather!F:K,5,)</f>
        <v>1027</v>
      </c>
      <c r="AC1385">
        <f>VLOOKUP(I1385,Weather!F:K,6,)</f>
        <v>1</v>
      </c>
    </row>
    <row r="1386" spans="1:29" x14ac:dyDescent="0.25">
      <c r="A1386" t="s">
        <v>7</v>
      </c>
      <c r="B1386" t="s">
        <v>5</v>
      </c>
      <c r="C1386" s="1">
        <v>42103.445833333331</v>
      </c>
      <c r="D1386" s="3">
        <f t="shared" si="176"/>
        <v>2015</v>
      </c>
      <c r="E1386" s="3">
        <f t="shared" si="179"/>
        <v>4</v>
      </c>
      <c r="F1386" s="3">
        <f t="shared" si="180"/>
        <v>10</v>
      </c>
      <c r="G1386" s="3">
        <f t="shared" si="181"/>
        <v>9</v>
      </c>
      <c r="H1386" s="3" t="str">
        <f t="shared" si="182"/>
        <v>2015410</v>
      </c>
      <c r="I1386" s="3" t="str">
        <f t="shared" si="183"/>
        <v>20154109</v>
      </c>
      <c r="J1386">
        <v>57</v>
      </c>
      <c r="K1386">
        <v>34.200000000000003</v>
      </c>
      <c r="L1386" t="str">
        <f>VLOOKUP(C1386,List!$A$2:$C$2089,3,)</f>
        <v>Chorleywood</v>
      </c>
      <c r="M1386" t="str">
        <f>VLOOKUP(C1386,List!$A$2:$C$2089,2,)</f>
        <v>Metropolitan</v>
      </c>
      <c r="N1386" t="str">
        <f t="shared" si="177"/>
        <v>Chorleywood|Metropolitan</v>
      </c>
      <c r="O1386">
        <f>VLOOKUP(N1386,Depth!$A$2:$F$427,3,)</f>
        <v>89</v>
      </c>
      <c r="P1386">
        <f>VLOOKUP(N1386,Depth!$A$2:$F$427,5,)</f>
        <v>188.3</v>
      </c>
      <c r="Q1386">
        <f>VLOOKUP(N1386,Depth!$A$2:$F$427,6,)</f>
        <v>0.7</v>
      </c>
      <c r="R1386">
        <f>VLOOKUP(L1386,longitude_latitude!C:J,7,)</f>
        <v>-0.51698517600000005</v>
      </c>
      <c r="S1386">
        <f>VLOOKUP(L1386,longitude_latitude!C:J,8,)</f>
        <v>51.653806770000003</v>
      </c>
      <c r="T1386">
        <f t="shared" si="178"/>
        <v>-26.704252384058446</v>
      </c>
      <c r="U1386">
        <f>VLOOKUP(M1386,LINE!$A$2:$B$13,2,)</f>
        <v>8</v>
      </c>
      <c r="V1386">
        <f>VLOOKUP(L1386,Entry_exit!B:P,4,)</f>
        <v>1905</v>
      </c>
      <c r="W1386">
        <f>2020 - VLOOKUP(L1386, age!$A:$D,4,)</f>
        <v>131</v>
      </c>
      <c r="X1386">
        <f>VLOOKUP(H1386,'air-quality-london-time-of-day'!E:G,3,FALSE)</f>
        <v>16.7</v>
      </c>
      <c r="Y1386">
        <f>VLOOKUP(I1386,Weather!F:K,2,)</f>
        <v>10.275590551181097</v>
      </c>
      <c r="Z1386">
        <f>VLOOKUP(I1386,Weather!F:K,3,)</f>
        <v>0</v>
      </c>
      <c r="AA1386">
        <f>VLOOKUP(I1386,Weather!F:K,4,)</f>
        <v>0.7</v>
      </c>
      <c r="AB1386">
        <f>VLOOKUP(I1386,Weather!F:K,5,)</f>
        <v>1027</v>
      </c>
      <c r="AC1386">
        <f>VLOOKUP(I1386,Weather!F:K,6,)</f>
        <v>1</v>
      </c>
    </row>
    <row r="1387" spans="1:29" x14ac:dyDescent="0.25">
      <c r="A1387" t="s">
        <v>7</v>
      </c>
      <c r="B1387" t="s">
        <v>5</v>
      </c>
      <c r="C1387" s="1">
        <v>42103.446527777778</v>
      </c>
      <c r="D1387" s="3">
        <f t="shared" si="176"/>
        <v>2015</v>
      </c>
      <c r="E1387" s="3">
        <f t="shared" si="179"/>
        <v>4</v>
      </c>
      <c r="F1387" s="3">
        <f t="shared" si="180"/>
        <v>10</v>
      </c>
      <c r="G1387" s="3">
        <f t="shared" si="181"/>
        <v>9</v>
      </c>
      <c r="H1387" s="3" t="str">
        <f t="shared" si="182"/>
        <v>2015410</v>
      </c>
      <c r="I1387" s="3" t="str">
        <f t="shared" si="183"/>
        <v>20154109</v>
      </c>
      <c r="J1387">
        <v>53</v>
      </c>
      <c r="K1387">
        <v>31.8</v>
      </c>
      <c r="L1387" t="str">
        <f>VLOOKUP(C1387,List!$A$2:$C$2089,3,)</f>
        <v>Rickmansworth</v>
      </c>
      <c r="M1387" t="str">
        <f>VLOOKUP(C1387,List!$A$2:$C$2089,2,)</f>
        <v>Metropolitan</v>
      </c>
      <c r="N1387" t="str">
        <f t="shared" si="177"/>
        <v>Rickmansworth|Metropolitan</v>
      </c>
      <c r="O1387">
        <f>VLOOKUP(N1387,Depth!$A$2:$F$427,3,)</f>
        <v>58</v>
      </c>
      <c r="P1387">
        <f>VLOOKUP(N1387,Depth!$A$2:$F$427,5,)</f>
        <v>157.6</v>
      </c>
      <c r="Q1387">
        <f>VLOOKUP(N1387,Depth!$A$2:$F$427,6,)</f>
        <v>0.4</v>
      </c>
      <c r="R1387">
        <f>VLOOKUP(L1387,longitude_latitude!C:J,7,)</f>
        <v>-0.47213339300000001</v>
      </c>
      <c r="S1387">
        <f>VLOOKUP(L1387,longitude_latitude!C:J,8,)</f>
        <v>51.639798829999997</v>
      </c>
      <c r="T1387">
        <f t="shared" si="178"/>
        <v>-24.380873435445331</v>
      </c>
      <c r="U1387">
        <f>VLOOKUP(M1387,LINE!$A$2:$B$13,2,)</f>
        <v>8</v>
      </c>
      <c r="V1387">
        <f>VLOOKUP(L1387,Entry_exit!B:P,4,)</f>
        <v>4335</v>
      </c>
      <c r="W1387">
        <f>2020 - VLOOKUP(L1387, age!$A:$D,4,)</f>
        <v>133</v>
      </c>
      <c r="X1387">
        <f>VLOOKUP(H1387,'air-quality-london-time-of-day'!E:G,3,FALSE)</f>
        <v>16.7</v>
      </c>
      <c r="Y1387">
        <f>VLOOKUP(I1387,Weather!F:K,2,)</f>
        <v>10.275590551181097</v>
      </c>
      <c r="Z1387">
        <f>VLOOKUP(I1387,Weather!F:K,3,)</f>
        <v>0</v>
      </c>
      <c r="AA1387">
        <f>VLOOKUP(I1387,Weather!F:K,4,)</f>
        <v>0.7</v>
      </c>
      <c r="AB1387">
        <f>VLOOKUP(I1387,Weather!F:K,5,)</f>
        <v>1027</v>
      </c>
      <c r="AC1387">
        <f>VLOOKUP(I1387,Weather!F:K,6,)</f>
        <v>1</v>
      </c>
    </row>
    <row r="1388" spans="1:29" x14ac:dyDescent="0.25">
      <c r="A1388" t="s">
        <v>7</v>
      </c>
      <c r="B1388" t="s">
        <v>5</v>
      </c>
      <c r="C1388" s="1">
        <v>42103.447222222225</v>
      </c>
      <c r="D1388" s="3">
        <f t="shared" si="176"/>
        <v>2015</v>
      </c>
      <c r="E1388" s="3">
        <f t="shared" si="179"/>
        <v>4</v>
      </c>
      <c r="F1388" s="3">
        <f t="shared" si="180"/>
        <v>10</v>
      </c>
      <c r="G1388" s="3">
        <f t="shared" si="181"/>
        <v>9</v>
      </c>
      <c r="H1388" s="3" t="str">
        <f t="shared" si="182"/>
        <v>2015410</v>
      </c>
      <c r="I1388" s="3" t="str">
        <f t="shared" si="183"/>
        <v>20154109</v>
      </c>
      <c r="J1388">
        <v>55</v>
      </c>
      <c r="K1388">
        <v>33</v>
      </c>
      <c r="L1388" t="str">
        <f>VLOOKUP(C1388,List!$A$2:$C$2089,3,)</f>
        <v>Rickmansworth</v>
      </c>
      <c r="M1388" t="str">
        <f>VLOOKUP(C1388,List!$A$2:$C$2089,2,)</f>
        <v>Metropolitan</v>
      </c>
      <c r="N1388" t="str">
        <f t="shared" si="177"/>
        <v>Rickmansworth|Metropolitan</v>
      </c>
      <c r="O1388">
        <f>VLOOKUP(N1388,Depth!$A$2:$F$427,3,)</f>
        <v>58</v>
      </c>
      <c r="P1388">
        <f>VLOOKUP(N1388,Depth!$A$2:$F$427,5,)</f>
        <v>157.6</v>
      </c>
      <c r="Q1388">
        <f>VLOOKUP(N1388,Depth!$A$2:$F$427,6,)</f>
        <v>0.4</v>
      </c>
      <c r="R1388">
        <f>VLOOKUP(L1388,longitude_latitude!C:J,7,)</f>
        <v>-0.47213339300000001</v>
      </c>
      <c r="S1388">
        <f>VLOOKUP(L1388,longitude_latitude!C:J,8,)</f>
        <v>51.639798829999997</v>
      </c>
      <c r="T1388">
        <f t="shared" si="178"/>
        <v>-24.380873435445331</v>
      </c>
      <c r="U1388">
        <f>VLOOKUP(M1388,LINE!$A$2:$B$13,2,)</f>
        <v>8</v>
      </c>
      <c r="V1388">
        <f>VLOOKUP(L1388,Entry_exit!B:P,4,)</f>
        <v>4335</v>
      </c>
      <c r="W1388">
        <f>2020 - VLOOKUP(L1388, age!$A:$D,4,)</f>
        <v>133</v>
      </c>
      <c r="X1388">
        <f>VLOOKUP(H1388,'air-quality-london-time-of-day'!E:G,3,FALSE)</f>
        <v>16.7</v>
      </c>
      <c r="Y1388">
        <f>VLOOKUP(I1388,Weather!F:K,2,)</f>
        <v>10.275590551181097</v>
      </c>
      <c r="Z1388">
        <f>VLOOKUP(I1388,Weather!F:K,3,)</f>
        <v>0</v>
      </c>
      <c r="AA1388">
        <f>VLOOKUP(I1388,Weather!F:K,4,)</f>
        <v>0.7</v>
      </c>
      <c r="AB1388">
        <f>VLOOKUP(I1388,Weather!F:K,5,)</f>
        <v>1027</v>
      </c>
      <c r="AC1388">
        <f>VLOOKUP(I1388,Weather!F:K,6,)</f>
        <v>1</v>
      </c>
    </row>
    <row r="1389" spans="1:29" x14ac:dyDescent="0.25">
      <c r="A1389" t="s">
        <v>7</v>
      </c>
      <c r="B1389" t="s">
        <v>5</v>
      </c>
      <c r="C1389" s="1">
        <v>42103.447916666664</v>
      </c>
      <c r="D1389" s="3">
        <f t="shared" ref="D1389:D1452" si="184">YEAR(C1389)</f>
        <v>2015</v>
      </c>
      <c r="E1389" s="3">
        <f t="shared" si="179"/>
        <v>4</v>
      </c>
      <c r="F1389" s="3">
        <f t="shared" si="180"/>
        <v>10</v>
      </c>
      <c r="G1389" s="3">
        <f t="shared" si="181"/>
        <v>9</v>
      </c>
      <c r="H1389" s="3" t="str">
        <f t="shared" si="182"/>
        <v>2015410</v>
      </c>
      <c r="I1389" s="3" t="str">
        <f t="shared" si="183"/>
        <v>20154109</v>
      </c>
      <c r="J1389">
        <v>65</v>
      </c>
      <c r="K1389">
        <v>39</v>
      </c>
      <c r="L1389" t="str">
        <f>VLOOKUP(C1389,List!$A$2:$C$2089,3,)</f>
        <v>Rickmansworth</v>
      </c>
      <c r="M1389" t="str">
        <f>VLOOKUP(C1389,List!$A$2:$C$2089,2,)</f>
        <v>Metropolitan</v>
      </c>
      <c r="N1389" t="str">
        <f t="shared" ref="N1389:N1452" si="185">L1389&amp;"|"&amp;M1389</f>
        <v>Rickmansworth|Metropolitan</v>
      </c>
      <c r="O1389">
        <f>VLOOKUP(N1389,Depth!$A$2:$F$427,3,)</f>
        <v>58</v>
      </c>
      <c r="P1389">
        <f>VLOOKUP(N1389,Depth!$A$2:$F$427,5,)</f>
        <v>157.6</v>
      </c>
      <c r="Q1389">
        <f>VLOOKUP(N1389,Depth!$A$2:$F$427,6,)</f>
        <v>0.4</v>
      </c>
      <c r="R1389">
        <f>VLOOKUP(L1389,longitude_latitude!C:J,7,)</f>
        <v>-0.47213339300000001</v>
      </c>
      <c r="S1389">
        <f>VLOOKUP(L1389,longitude_latitude!C:J,8,)</f>
        <v>51.639798829999997</v>
      </c>
      <c r="T1389">
        <f t="shared" ref="T1389:T1452" si="186">R1389*S1389</f>
        <v>-24.380873435445331</v>
      </c>
      <c r="U1389">
        <f>VLOOKUP(M1389,LINE!$A$2:$B$13,2,)</f>
        <v>8</v>
      </c>
      <c r="V1389">
        <f>VLOOKUP(L1389,Entry_exit!B:P,4,)</f>
        <v>4335</v>
      </c>
      <c r="W1389">
        <f>2020 - VLOOKUP(L1389, age!$A:$D,4,)</f>
        <v>133</v>
      </c>
      <c r="X1389">
        <f>VLOOKUP(H1389,'air-quality-london-time-of-day'!E:G,3,FALSE)</f>
        <v>16.7</v>
      </c>
      <c r="Y1389">
        <f>VLOOKUP(I1389,Weather!F:K,2,)</f>
        <v>10.275590551181097</v>
      </c>
      <c r="Z1389">
        <f>VLOOKUP(I1389,Weather!F:K,3,)</f>
        <v>0</v>
      </c>
      <c r="AA1389">
        <f>VLOOKUP(I1389,Weather!F:K,4,)</f>
        <v>0.7</v>
      </c>
      <c r="AB1389">
        <f>VLOOKUP(I1389,Weather!F:K,5,)</f>
        <v>1027</v>
      </c>
      <c r="AC1389">
        <f>VLOOKUP(I1389,Weather!F:K,6,)</f>
        <v>1</v>
      </c>
    </row>
    <row r="1390" spans="1:29" x14ac:dyDescent="0.25">
      <c r="A1390" t="s">
        <v>7</v>
      </c>
      <c r="B1390" t="s">
        <v>5</v>
      </c>
      <c r="C1390" s="1">
        <v>42103.448611111111</v>
      </c>
      <c r="D1390" s="3">
        <f t="shared" si="184"/>
        <v>2015</v>
      </c>
      <c r="E1390" s="3">
        <f t="shared" si="179"/>
        <v>4</v>
      </c>
      <c r="F1390" s="3">
        <f t="shared" si="180"/>
        <v>10</v>
      </c>
      <c r="G1390" s="3">
        <f t="shared" si="181"/>
        <v>9</v>
      </c>
      <c r="H1390" s="3" t="str">
        <f t="shared" si="182"/>
        <v>2015410</v>
      </c>
      <c r="I1390" s="3" t="str">
        <f t="shared" si="183"/>
        <v>20154109</v>
      </c>
      <c r="J1390">
        <v>74</v>
      </c>
      <c r="K1390">
        <v>44.4</v>
      </c>
      <c r="L1390" t="str">
        <f>VLOOKUP(C1390,List!$A$2:$C$2089,3,)</f>
        <v>Rickmansworth</v>
      </c>
      <c r="M1390" t="str">
        <f>VLOOKUP(C1390,List!$A$2:$C$2089,2,)</f>
        <v>Metropolitan</v>
      </c>
      <c r="N1390" t="str">
        <f t="shared" si="185"/>
        <v>Rickmansworth|Metropolitan</v>
      </c>
      <c r="O1390">
        <f>VLOOKUP(N1390,Depth!$A$2:$F$427,3,)</f>
        <v>58</v>
      </c>
      <c r="P1390">
        <f>VLOOKUP(N1390,Depth!$A$2:$F$427,5,)</f>
        <v>157.6</v>
      </c>
      <c r="Q1390">
        <f>VLOOKUP(N1390,Depth!$A$2:$F$427,6,)</f>
        <v>0.4</v>
      </c>
      <c r="R1390">
        <f>VLOOKUP(L1390,longitude_latitude!C:J,7,)</f>
        <v>-0.47213339300000001</v>
      </c>
      <c r="S1390">
        <f>VLOOKUP(L1390,longitude_latitude!C:J,8,)</f>
        <v>51.639798829999997</v>
      </c>
      <c r="T1390">
        <f t="shared" si="186"/>
        <v>-24.380873435445331</v>
      </c>
      <c r="U1390">
        <f>VLOOKUP(M1390,LINE!$A$2:$B$13,2,)</f>
        <v>8</v>
      </c>
      <c r="V1390">
        <f>VLOOKUP(L1390,Entry_exit!B:P,4,)</f>
        <v>4335</v>
      </c>
      <c r="W1390">
        <f>2020 - VLOOKUP(L1390, age!$A:$D,4,)</f>
        <v>133</v>
      </c>
      <c r="X1390">
        <f>VLOOKUP(H1390,'air-quality-london-time-of-day'!E:G,3,FALSE)</f>
        <v>16.7</v>
      </c>
      <c r="Y1390">
        <f>VLOOKUP(I1390,Weather!F:K,2,)</f>
        <v>10.275590551181097</v>
      </c>
      <c r="Z1390">
        <f>VLOOKUP(I1390,Weather!F:K,3,)</f>
        <v>0</v>
      </c>
      <c r="AA1390">
        <f>VLOOKUP(I1390,Weather!F:K,4,)</f>
        <v>0.7</v>
      </c>
      <c r="AB1390">
        <f>VLOOKUP(I1390,Weather!F:K,5,)</f>
        <v>1027</v>
      </c>
      <c r="AC1390">
        <f>VLOOKUP(I1390,Weather!F:K,6,)</f>
        <v>1</v>
      </c>
    </row>
    <row r="1391" spans="1:29" x14ac:dyDescent="0.25">
      <c r="A1391" t="s">
        <v>7</v>
      </c>
      <c r="B1391" t="s">
        <v>5</v>
      </c>
      <c r="C1391" s="1">
        <v>42103.449305555558</v>
      </c>
      <c r="D1391" s="3">
        <f t="shared" si="184"/>
        <v>2015</v>
      </c>
      <c r="E1391" s="3">
        <f t="shared" si="179"/>
        <v>4</v>
      </c>
      <c r="F1391" s="3">
        <f t="shared" si="180"/>
        <v>10</v>
      </c>
      <c r="G1391" s="3">
        <f t="shared" si="181"/>
        <v>9</v>
      </c>
      <c r="H1391" s="3" t="str">
        <f t="shared" si="182"/>
        <v>2015410</v>
      </c>
      <c r="I1391" s="3" t="str">
        <f t="shared" si="183"/>
        <v>20154109</v>
      </c>
      <c r="J1391">
        <v>63</v>
      </c>
      <c r="K1391">
        <v>37.799999999999997</v>
      </c>
      <c r="L1391" t="str">
        <f>VLOOKUP(C1391,List!$A$2:$C$2089,3,)</f>
        <v>Rickmansworth</v>
      </c>
      <c r="M1391" t="str">
        <f>VLOOKUP(C1391,List!$A$2:$C$2089,2,)</f>
        <v>Metropolitan</v>
      </c>
      <c r="N1391" t="str">
        <f t="shared" si="185"/>
        <v>Rickmansworth|Metropolitan</v>
      </c>
      <c r="O1391">
        <f>VLOOKUP(N1391,Depth!$A$2:$F$427,3,)</f>
        <v>58</v>
      </c>
      <c r="P1391">
        <f>VLOOKUP(N1391,Depth!$A$2:$F$427,5,)</f>
        <v>157.6</v>
      </c>
      <c r="Q1391">
        <f>VLOOKUP(N1391,Depth!$A$2:$F$427,6,)</f>
        <v>0.4</v>
      </c>
      <c r="R1391">
        <f>VLOOKUP(L1391,longitude_latitude!C:J,7,)</f>
        <v>-0.47213339300000001</v>
      </c>
      <c r="S1391">
        <f>VLOOKUP(L1391,longitude_latitude!C:J,8,)</f>
        <v>51.639798829999997</v>
      </c>
      <c r="T1391">
        <f t="shared" si="186"/>
        <v>-24.380873435445331</v>
      </c>
      <c r="U1391">
        <f>VLOOKUP(M1391,LINE!$A$2:$B$13,2,)</f>
        <v>8</v>
      </c>
      <c r="V1391">
        <f>VLOOKUP(L1391,Entry_exit!B:P,4,)</f>
        <v>4335</v>
      </c>
      <c r="W1391">
        <f>2020 - VLOOKUP(L1391, age!$A:$D,4,)</f>
        <v>133</v>
      </c>
      <c r="X1391">
        <f>VLOOKUP(H1391,'air-quality-london-time-of-day'!E:G,3,FALSE)</f>
        <v>16.7</v>
      </c>
      <c r="Y1391">
        <f>VLOOKUP(I1391,Weather!F:K,2,)</f>
        <v>10.275590551181097</v>
      </c>
      <c r="Z1391">
        <f>VLOOKUP(I1391,Weather!F:K,3,)</f>
        <v>0</v>
      </c>
      <c r="AA1391">
        <f>VLOOKUP(I1391,Weather!F:K,4,)</f>
        <v>0.7</v>
      </c>
      <c r="AB1391">
        <f>VLOOKUP(I1391,Weather!F:K,5,)</f>
        <v>1027</v>
      </c>
      <c r="AC1391">
        <f>VLOOKUP(I1391,Weather!F:K,6,)</f>
        <v>1</v>
      </c>
    </row>
    <row r="1392" spans="1:29" x14ac:dyDescent="0.25">
      <c r="A1392" t="s">
        <v>7</v>
      </c>
      <c r="B1392" t="s">
        <v>5</v>
      </c>
      <c r="C1392" s="1">
        <v>42103.45</v>
      </c>
      <c r="D1392" s="3">
        <f t="shared" si="184"/>
        <v>2015</v>
      </c>
      <c r="E1392" s="3">
        <f t="shared" si="179"/>
        <v>4</v>
      </c>
      <c r="F1392" s="3">
        <f t="shared" si="180"/>
        <v>10</v>
      </c>
      <c r="G1392" s="3">
        <f t="shared" si="181"/>
        <v>9</v>
      </c>
      <c r="H1392" s="3" t="str">
        <f t="shared" si="182"/>
        <v>2015410</v>
      </c>
      <c r="I1392" s="3" t="str">
        <f t="shared" si="183"/>
        <v>20154109</v>
      </c>
      <c r="J1392">
        <v>66</v>
      </c>
      <c r="K1392">
        <v>39.6</v>
      </c>
      <c r="L1392" t="str">
        <f>VLOOKUP(C1392,List!$A$2:$C$2089,3,)</f>
        <v>Moor Park</v>
      </c>
      <c r="M1392" t="str">
        <f>VLOOKUP(C1392,List!$A$2:$C$2089,2,)</f>
        <v>Metropolitan</v>
      </c>
      <c r="N1392" t="str">
        <f t="shared" si="185"/>
        <v>Moor Park|Metropolitan</v>
      </c>
      <c r="O1392">
        <f>VLOOKUP(N1392,Depth!$A$2:$F$427,3,)</f>
        <v>57</v>
      </c>
      <c r="P1392">
        <f>VLOOKUP(N1392,Depth!$A$2:$F$427,5,)</f>
        <v>161.5</v>
      </c>
      <c r="Q1392">
        <f>VLOOKUP(N1392,Depth!$A$2:$F$427,6,)</f>
        <v>-4.5</v>
      </c>
      <c r="R1392">
        <f>VLOOKUP(L1392,longitude_latitude!C:J,7,)</f>
        <v>-0.430710233</v>
      </c>
      <c r="S1392">
        <f>VLOOKUP(L1392,longitude_latitude!C:J,8,)</f>
        <v>51.629374900000002</v>
      </c>
      <c r="T1392">
        <f t="shared" si="186"/>
        <v>-22.237300092823354</v>
      </c>
      <c r="U1392">
        <f>VLOOKUP(M1392,LINE!$A$2:$B$13,2,)</f>
        <v>8</v>
      </c>
      <c r="V1392">
        <f>VLOOKUP(L1392,Entry_exit!B:P,4,)</f>
        <v>1607</v>
      </c>
      <c r="W1392">
        <f>2020 - VLOOKUP(L1392, age!$A:$D,4,)</f>
        <v>110</v>
      </c>
      <c r="X1392">
        <f>VLOOKUP(H1392,'air-quality-london-time-of-day'!E:G,3,FALSE)</f>
        <v>16.7</v>
      </c>
      <c r="Y1392">
        <f>VLOOKUP(I1392,Weather!F:K,2,)</f>
        <v>10.275590551181097</v>
      </c>
      <c r="Z1392">
        <f>VLOOKUP(I1392,Weather!F:K,3,)</f>
        <v>0</v>
      </c>
      <c r="AA1392">
        <f>VLOOKUP(I1392,Weather!F:K,4,)</f>
        <v>0.7</v>
      </c>
      <c r="AB1392">
        <f>VLOOKUP(I1392,Weather!F:K,5,)</f>
        <v>1027</v>
      </c>
      <c r="AC1392">
        <f>VLOOKUP(I1392,Weather!F:K,6,)</f>
        <v>1</v>
      </c>
    </row>
    <row r="1393" spans="1:29" x14ac:dyDescent="0.25">
      <c r="A1393" t="s">
        <v>7</v>
      </c>
      <c r="B1393" t="s">
        <v>5</v>
      </c>
      <c r="C1393" s="1">
        <v>42103.450694444444</v>
      </c>
      <c r="D1393" s="3">
        <f t="shared" si="184"/>
        <v>2015</v>
      </c>
      <c r="E1393" s="3">
        <f t="shared" si="179"/>
        <v>4</v>
      </c>
      <c r="F1393" s="3">
        <f t="shared" si="180"/>
        <v>10</v>
      </c>
      <c r="G1393" s="3">
        <f t="shared" si="181"/>
        <v>9</v>
      </c>
      <c r="H1393" s="3" t="str">
        <f t="shared" si="182"/>
        <v>2015410</v>
      </c>
      <c r="I1393" s="3" t="str">
        <f t="shared" si="183"/>
        <v>20154109</v>
      </c>
      <c r="J1393">
        <v>75</v>
      </c>
      <c r="K1393">
        <v>45</v>
      </c>
      <c r="L1393" t="str">
        <f>VLOOKUP(C1393,List!$A$2:$C$2089,3,)</f>
        <v>Moor Park</v>
      </c>
      <c r="M1393" t="str">
        <f>VLOOKUP(C1393,List!$A$2:$C$2089,2,)</f>
        <v>Metropolitan</v>
      </c>
      <c r="N1393" t="str">
        <f t="shared" si="185"/>
        <v>Moor Park|Metropolitan</v>
      </c>
      <c r="O1393">
        <f>VLOOKUP(N1393,Depth!$A$2:$F$427,3,)</f>
        <v>57</v>
      </c>
      <c r="P1393">
        <f>VLOOKUP(N1393,Depth!$A$2:$F$427,5,)</f>
        <v>161.5</v>
      </c>
      <c r="Q1393">
        <f>VLOOKUP(N1393,Depth!$A$2:$F$427,6,)</f>
        <v>-4.5</v>
      </c>
      <c r="R1393">
        <f>VLOOKUP(L1393,longitude_latitude!C:J,7,)</f>
        <v>-0.430710233</v>
      </c>
      <c r="S1393">
        <f>VLOOKUP(L1393,longitude_latitude!C:J,8,)</f>
        <v>51.629374900000002</v>
      </c>
      <c r="T1393">
        <f t="shared" si="186"/>
        <v>-22.237300092823354</v>
      </c>
      <c r="U1393">
        <f>VLOOKUP(M1393,LINE!$A$2:$B$13,2,)</f>
        <v>8</v>
      </c>
      <c r="V1393">
        <f>VLOOKUP(L1393,Entry_exit!B:P,4,)</f>
        <v>1607</v>
      </c>
      <c r="W1393">
        <f>2020 - VLOOKUP(L1393, age!$A:$D,4,)</f>
        <v>110</v>
      </c>
      <c r="X1393">
        <f>VLOOKUP(H1393,'air-quality-london-time-of-day'!E:G,3,FALSE)</f>
        <v>16.7</v>
      </c>
      <c r="Y1393">
        <f>VLOOKUP(I1393,Weather!F:K,2,)</f>
        <v>10.275590551181097</v>
      </c>
      <c r="Z1393">
        <f>VLOOKUP(I1393,Weather!F:K,3,)</f>
        <v>0</v>
      </c>
      <c r="AA1393">
        <f>VLOOKUP(I1393,Weather!F:K,4,)</f>
        <v>0.7</v>
      </c>
      <c r="AB1393">
        <f>VLOOKUP(I1393,Weather!F:K,5,)</f>
        <v>1027</v>
      </c>
      <c r="AC1393">
        <f>VLOOKUP(I1393,Weather!F:K,6,)</f>
        <v>1</v>
      </c>
    </row>
    <row r="1394" spans="1:29" x14ac:dyDescent="0.25">
      <c r="A1394" t="s">
        <v>7</v>
      </c>
      <c r="B1394" t="s">
        <v>5</v>
      </c>
      <c r="C1394" s="1">
        <v>42103.451388888891</v>
      </c>
      <c r="D1394" s="3">
        <f t="shared" si="184"/>
        <v>2015</v>
      </c>
      <c r="E1394" s="3">
        <f t="shared" si="179"/>
        <v>4</v>
      </c>
      <c r="F1394" s="3">
        <f t="shared" si="180"/>
        <v>10</v>
      </c>
      <c r="G1394" s="3">
        <f t="shared" si="181"/>
        <v>9</v>
      </c>
      <c r="H1394" s="3" t="str">
        <f t="shared" si="182"/>
        <v>2015410</v>
      </c>
      <c r="I1394" s="3" t="str">
        <f t="shared" si="183"/>
        <v>20154109</v>
      </c>
      <c r="J1394">
        <v>72</v>
      </c>
      <c r="K1394">
        <v>43.2</v>
      </c>
      <c r="L1394" t="str">
        <f>VLOOKUP(C1394,List!$A$2:$C$2089,3,)</f>
        <v>Moor Park</v>
      </c>
      <c r="M1394" t="str">
        <f>VLOOKUP(C1394,List!$A$2:$C$2089,2,)</f>
        <v>Metropolitan</v>
      </c>
      <c r="N1394" t="str">
        <f t="shared" si="185"/>
        <v>Moor Park|Metropolitan</v>
      </c>
      <c r="O1394">
        <f>VLOOKUP(N1394,Depth!$A$2:$F$427,3,)</f>
        <v>57</v>
      </c>
      <c r="P1394">
        <f>VLOOKUP(N1394,Depth!$A$2:$F$427,5,)</f>
        <v>161.5</v>
      </c>
      <c r="Q1394">
        <f>VLOOKUP(N1394,Depth!$A$2:$F$427,6,)</f>
        <v>-4.5</v>
      </c>
      <c r="R1394">
        <f>VLOOKUP(L1394,longitude_latitude!C:J,7,)</f>
        <v>-0.430710233</v>
      </c>
      <c r="S1394">
        <f>VLOOKUP(L1394,longitude_latitude!C:J,8,)</f>
        <v>51.629374900000002</v>
      </c>
      <c r="T1394">
        <f t="shared" si="186"/>
        <v>-22.237300092823354</v>
      </c>
      <c r="U1394">
        <f>VLOOKUP(M1394,LINE!$A$2:$B$13,2,)</f>
        <v>8</v>
      </c>
      <c r="V1394">
        <f>VLOOKUP(L1394,Entry_exit!B:P,4,)</f>
        <v>1607</v>
      </c>
      <c r="W1394">
        <f>2020 - VLOOKUP(L1394, age!$A:$D,4,)</f>
        <v>110</v>
      </c>
      <c r="X1394">
        <f>VLOOKUP(H1394,'air-quality-london-time-of-day'!E:G,3,FALSE)</f>
        <v>16.7</v>
      </c>
      <c r="Y1394">
        <f>VLOOKUP(I1394,Weather!F:K,2,)</f>
        <v>10.275590551181097</v>
      </c>
      <c r="Z1394">
        <f>VLOOKUP(I1394,Weather!F:K,3,)</f>
        <v>0</v>
      </c>
      <c r="AA1394">
        <f>VLOOKUP(I1394,Weather!F:K,4,)</f>
        <v>0.7</v>
      </c>
      <c r="AB1394">
        <f>VLOOKUP(I1394,Weather!F:K,5,)</f>
        <v>1027</v>
      </c>
      <c r="AC1394">
        <f>VLOOKUP(I1394,Weather!F:K,6,)</f>
        <v>1</v>
      </c>
    </row>
    <row r="1395" spans="1:29" x14ac:dyDescent="0.25">
      <c r="A1395" t="s">
        <v>7</v>
      </c>
      <c r="B1395" t="s">
        <v>5</v>
      </c>
      <c r="C1395" s="1">
        <v>42103.45208333333</v>
      </c>
      <c r="D1395" s="3">
        <f t="shared" si="184"/>
        <v>2015</v>
      </c>
      <c r="E1395" s="3">
        <f t="shared" si="179"/>
        <v>4</v>
      </c>
      <c r="F1395" s="3">
        <f t="shared" si="180"/>
        <v>10</v>
      </c>
      <c r="G1395" s="3">
        <f t="shared" si="181"/>
        <v>9</v>
      </c>
      <c r="H1395" s="3" t="str">
        <f t="shared" si="182"/>
        <v>2015410</v>
      </c>
      <c r="I1395" s="3" t="str">
        <f t="shared" si="183"/>
        <v>20154109</v>
      </c>
      <c r="J1395">
        <v>57</v>
      </c>
      <c r="K1395">
        <v>34.200000000000003</v>
      </c>
      <c r="L1395" t="str">
        <f>VLOOKUP(C1395,List!$A$2:$C$2089,3,)</f>
        <v>Moor Park</v>
      </c>
      <c r="M1395" t="str">
        <f>VLOOKUP(C1395,List!$A$2:$C$2089,2,)</f>
        <v>Metropolitan</v>
      </c>
      <c r="N1395" t="str">
        <f t="shared" si="185"/>
        <v>Moor Park|Metropolitan</v>
      </c>
      <c r="O1395">
        <f>VLOOKUP(N1395,Depth!$A$2:$F$427,3,)</f>
        <v>57</v>
      </c>
      <c r="P1395">
        <f>VLOOKUP(N1395,Depth!$A$2:$F$427,5,)</f>
        <v>161.5</v>
      </c>
      <c r="Q1395">
        <f>VLOOKUP(N1395,Depth!$A$2:$F$427,6,)</f>
        <v>-4.5</v>
      </c>
      <c r="R1395">
        <f>VLOOKUP(L1395,longitude_latitude!C:J,7,)</f>
        <v>-0.430710233</v>
      </c>
      <c r="S1395">
        <f>VLOOKUP(L1395,longitude_latitude!C:J,8,)</f>
        <v>51.629374900000002</v>
      </c>
      <c r="T1395">
        <f t="shared" si="186"/>
        <v>-22.237300092823354</v>
      </c>
      <c r="U1395">
        <f>VLOOKUP(M1395,LINE!$A$2:$B$13,2,)</f>
        <v>8</v>
      </c>
      <c r="V1395">
        <f>VLOOKUP(L1395,Entry_exit!B:P,4,)</f>
        <v>1607</v>
      </c>
      <c r="W1395">
        <f>2020 - VLOOKUP(L1395, age!$A:$D,4,)</f>
        <v>110</v>
      </c>
      <c r="X1395">
        <f>VLOOKUP(H1395,'air-quality-london-time-of-day'!E:G,3,FALSE)</f>
        <v>16.7</v>
      </c>
      <c r="Y1395">
        <f>VLOOKUP(I1395,Weather!F:K,2,)</f>
        <v>10.275590551181097</v>
      </c>
      <c r="Z1395">
        <f>VLOOKUP(I1395,Weather!F:K,3,)</f>
        <v>0</v>
      </c>
      <c r="AA1395">
        <f>VLOOKUP(I1395,Weather!F:K,4,)</f>
        <v>0.7</v>
      </c>
      <c r="AB1395">
        <f>VLOOKUP(I1395,Weather!F:K,5,)</f>
        <v>1027</v>
      </c>
      <c r="AC1395">
        <f>VLOOKUP(I1395,Weather!F:K,6,)</f>
        <v>1</v>
      </c>
    </row>
    <row r="1396" spans="1:29" x14ac:dyDescent="0.25">
      <c r="A1396" t="s">
        <v>7</v>
      </c>
      <c r="B1396" t="s">
        <v>5</v>
      </c>
      <c r="C1396" s="1">
        <v>42103.452777777777</v>
      </c>
      <c r="D1396" s="3">
        <f t="shared" si="184"/>
        <v>2015</v>
      </c>
      <c r="E1396" s="3">
        <f t="shared" ref="E1396:E1459" si="187">MONTH(C1396)</f>
        <v>4</v>
      </c>
      <c r="F1396" s="3">
        <f t="shared" ref="F1396:F1459" si="188">HOUR(C1396)</f>
        <v>10</v>
      </c>
      <c r="G1396" s="3">
        <f t="shared" ref="G1396:G1459" si="189">DAY(C1396)</f>
        <v>9</v>
      </c>
      <c r="H1396" s="3" t="str">
        <f t="shared" ref="H1396:H1459" si="190">D1396&amp;E1396&amp;F1396</f>
        <v>2015410</v>
      </c>
      <c r="I1396" s="3" t="str">
        <f t="shared" ref="I1396:I1459" si="191">D1396&amp;E1396&amp;F1396&amp;G1396</f>
        <v>20154109</v>
      </c>
      <c r="J1396">
        <v>56</v>
      </c>
      <c r="K1396">
        <v>33.6</v>
      </c>
      <c r="L1396" t="str">
        <f>VLOOKUP(C1396,List!$A$2:$C$2089,3,)</f>
        <v>Moor Park</v>
      </c>
      <c r="M1396" t="str">
        <f>VLOOKUP(C1396,List!$A$2:$C$2089,2,)</f>
        <v>Metropolitan</v>
      </c>
      <c r="N1396" t="str">
        <f t="shared" si="185"/>
        <v>Moor Park|Metropolitan</v>
      </c>
      <c r="O1396">
        <f>VLOOKUP(N1396,Depth!$A$2:$F$427,3,)</f>
        <v>57</v>
      </c>
      <c r="P1396">
        <f>VLOOKUP(N1396,Depth!$A$2:$F$427,5,)</f>
        <v>161.5</v>
      </c>
      <c r="Q1396">
        <f>VLOOKUP(N1396,Depth!$A$2:$F$427,6,)</f>
        <v>-4.5</v>
      </c>
      <c r="R1396">
        <f>VLOOKUP(L1396,longitude_latitude!C:J,7,)</f>
        <v>-0.430710233</v>
      </c>
      <c r="S1396">
        <f>VLOOKUP(L1396,longitude_latitude!C:J,8,)</f>
        <v>51.629374900000002</v>
      </c>
      <c r="T1396">
        <f t="shared" si="186"/>
        <v>-22.237300092823354</v>
      </c>
      <c r="U1396">
        <f>VLOOKUP(M1396,LINE!$A$2:$B$13,2,)</f>
        <v>8</v>
      </c>
      <c r="V1396">
        <f>VLOOKUP(L1396,Entry_exit!B:P,4,)</f>
        <v>1607</v>
      </c>
      <c r="W1396">
        <f>2020 - VLOOKUP(L1396, age!$A:$D,4,)</f>
        <v>110</v>
      </c>
      <c r="X1396">
        <f>VLOOKUP(H1396,'air-quality-london-time-of-day'!E:G,3,FALSE)</f>
        <v>16.7</v>
      </c>
      <c r="Y1396">
        <f>VLOOKUP(I1396,Weather!F:K,2,)</f>
        <v>10.275590551181097</v>
      </c>
      <c r="Z1396">
        <f>VLOOKUP(I1396,Weather!F:K,3,)</f>
        <v>0</v>
      </c>
      <c r="AA1396">
        <f>VLOOKUP(I1396,Weather!F:K,4,)</f>
        <v>0.7</v>
      </c>
      <c r="AB1396">
        <f>VLOOKUP(I1396,Weather!F:K,5,)</f>
        <v>1027</v>
      </c>
      <c r="AC1396">
        <f>VLOOKUP(I1396,Weather!F:K,6,)</f>
        <v>1</v>
      </c>
    </row>
    <row r="1397" spans="1:29" x14ac:dyDescent="0.25">
      <c r="A1397" t="s">
        <v>7</v>
      </c>
      <c r="B1397" t="s">
        <v>5</v>
      </c>
      <c r="C1397" s="1">
        <v>42103.453472222223</v>
      </c>
      <c r="D1397" s="3">
        <f t="shared" si="184"/>
        <v>2015</v>
      </c>
      <c r="E1397" s="3">
        <f t="shared" si="187"/>
        <v>4</v>
      </c>
      <c r="F1397" s="3">
        <f t="shared" si="188"/>
        <v>10</v>
      </c>
      <c r="G1397" s="3">
        <f t="shared" si="189"/>
        <v>9</v>
      </c>
      <c r="H1397" s="3" t="str">
        <f t="shared" si="190"/>
        <v>2015410</v>
      </c>
      <c r="I1397" s="3" t="str">
        <f t="shared" si="191"/>
        <v>20154109</v>
      </c>
      <c r="J1397">
        <v>58</v>
      </c>
      <c r="K1397">
        <v>34.799999999999997</v>
      </c>
      <c r="L1397" t="str">
        <f>VLOOKUP(C1397,List!$A$2:$C$2089,3,)</f>
        <v>Croxley</v>
      </c>
      <c r="M1397" t="str">
        <f>VLOOKUP(C1397,List!$A$2:$C$2089,2,)</f>
        <v>Metropolitan</v>
      </c>
      <c r="N1397" t="str">
        <f t="shared" si="185"/>
        <v>Croxley|Metropolitan</v>
      </c>
      <c r="O1397">
        <f>VLOOKUP(N1397,Depth!$A$2:$F$427,3,)</f>
        <v>72</v>
      </c>
      <c r="P1397">
        <f>VLOOKUP(N1397,Depth!$A$2:$F$427,5,)</f>
        <v>165.4</v>
      </c>
      <c r="Q1397">
        <f>VLOOKUP(N1397,Depth!$A$2:$F$427,6,)</f>
        <v>6.6</v>
      </c>
      <c r="R1397">
        <f>VLOOKUP(L1397,longitude_latitude!C:J,7,)</f>
        <v>-0.44019171000000001</v>
      </c>
      <c r="S1397">
        <f>VLOOKUP(L1397,longitude_latitude!C:J,8,)</f>
        <v>51.646587920000002</v>
      </c>
      <c r="T1397">
        <f t="shared" si="186"/>
        <v>-22.734399852170146</v>
      </c>
      <c r="U1397">
        <f>VLOOKUP(M1397,LINE!$A$2:$B$13,2,)</f>
        <v>8</v>
      </c>
      <c r="V1397">
        <f>VLOOKUP(L1397,Entry_exit!B:P,4,)</f>
        <v>1928</v>
      </c>
      <c r="W1397">
        <f>2020 - VLOOKUP(L1397, age!$A:$D,4,)</f>
        <v>95</v>
      </c>
      <c r="X1397">
        <f>VLOOKUP(H1397,'air-quality-london-time-of-day'!E:G,3,FALSE)</f>
        <v>16.7</v>
      </c>
      <c r="Y1397">
        <f>VLOOKUP(I1397,Weather!F:K,2,)</f>
        <v>10.275590551181097</v>
      </c>
      <c r="Z1397">
        <f>VLOOKUP(I1397,Weather!F:K,3,)</f>
        <v>0</v>
      </c>
      <c r="AA1397">
        <f>VLOOKUP(I1397,Weather!F:K,4,)</f>
        <v>0.7</v>
      </c>
      <c r="AB1397">
        <f>VLOOKUP(I1397,Weather!F:K,5,)</f>
        <v>1027</v>
      </c>
      <c r="AC1397">
        <f>VLOOKUP(I1397,Weather!F:K,6,)</f>
        <v>1</v>
      </c>
    </row>
    <row r="1398" spans="1:29" x14ac:dyDescent="0.25">
      <c r="A1398" t="s">
        <v>7</v>
      </c>
      <c r="B1398" t="s">
        <v>5</v>
      </c>
      <c r="C1398" s="1">
        <v>42103.45416666667</v>
      </c>
      <c r="D1398" s="3">
        <f t="shared" si="184"/>
        <v>2015</v>
      </c>
      <c r="E1398" s="3">
        <f t="shared" si="187"/>
        <v>4</v>
      </c>
      <c r="F1398" s="3">
        <f t="shared" si="188"/>
        <v>10</v>
      </c>
      <c r="G1398" s="3">
        <f t="shared" si="189"/>
        <v>9</v>
      </c>
      <c r="H1398" s="3" t="str">
        <f t="shared" si="190"/>
        <v>2015410</v>
      </c>
      <c r="I1398" s="3" t="str">
        <f t="shared" si="191"/>
        <v>20154109</v>
      </c>
      <c r="J1398">
        <v>66</v>
      </c>
      <c r="K1398">
        <v>39.6</v>
      </c>
      <c r="L1398" t="str">
        <f>VLOOKUP(C1398,List!$A$2:$C$2089,3,)</f>
        <v>Croxley</v>
      </c>
      <c r="M1398" t="str">
        <f>VLOOKUP(C1398,List!$A$2:$C$2089,2,)</f>
        <v>Metropolitan</v>
      </c>
      <c r="N1398" t="str">
        <f t="shared" si="185"/>
        <v>Croxley|Metropolitan</v>
      </c>
      <c r="O1398">
        <f>VLOOKUP(N1398,Depth!$A$2:$F$427,3,)</f>
        <v>72</v>
      </c>
      <c r="P1398">
        <f>VLOOKUP(N1398,Depth!$A$2:$F$427,5,)</f>
        <v>165.4</v>
      </c>
      <c r="Q1398">
        <f>VLOOKUP(N1398,Depth!$A$2:$F$427,6,)</f>
        <v>6.6</v>
      </c>
      <c r="R1398">
        <f>VLOOKUP(L1398,longitude_latitude!C:J,7,)</f>
        <v>-0.44019171000000001</v>
      </c>
      <c r="S1398">
        <f>VLOOKUP(L1398,longitude_latitude!C:J,8,)</f>
        <v>51.646587920000002</v>
      </c>
      <c r="T1398">
        <f t="shared" si="186"/>
        <v>-22.734399852170146</v>
      </c>
      <c r="U1398">
        <f>VLOOKUP(M1398,LINE!$A$2:$B$13,2,)</f>
        <v>8</v>
      </c>
      <c r="V1398">
        <f>VLOOKUP(L1398,Entry_exit!B:P,4,)</f>
        <v>1928</v>
      </c>
      <c r="W1398">
        <f>2020 - VLOOKUP(L1398, age!$A:$D,4,)</f>
        <v>95</v>
      </c>
      <c r="X1398">
        <f>VLOOKUP(H1398,'air-quality-london-time-of-day'!E:G,3,FALSE)</f>
        <v>16.7</v>
      </c>
      <c r="Y1398">
        <f>VLOOKUP(I1398,Weather!F:K,2,)</f>
        <v>10.275590551181097</v>
      </c>
      <c r="Z1398">
        <f>VLOOKUP(I1398,Weather!F:K,3,)</f>
        <v>0</v>
      </c>
      <c r="AA1398">
        <f>VLOOKUP(I1398,Weather!F:K,4,)</f>
        <v>0.7</v>
      </c>
      <c r="AB1398">
        <f>VLOOKUP(I1398,Weather!F:K,5,)</f>
        <v>1027</v>
      </c>
      <c r="AC1398">
        <f>VLOOKUP(I1398,Weather!F:K,6,)</f>
        <v>1</v>
      </c>
    </row>
    <row r="1399" spans="1:29" x14ac:dyDescent="0.25">
      <c r="A1399" t="s">
        <v>7</v>
      </c>
      <c r="B1399" t="s">
        <v>5</v>
      </c>
      <c r="C1399" s="1">
        <v>42103.454861111109</v>
      </c>
      <c r="D1399" s="3">
        <f t="shared" si="184"/>
        <v>2015</v>
      </c>
      <c r="E1399" s="3">
        <f t="shared" si="187"/>
        <v>4</v>
      </c>
      <c r="F1399" s="3">
        <f t="shared" si="188"/>
        <v>10</v>
      </c>
      <c r="G1399" s="3">
        <f t="shared" si="189"/>
        <v>9</v>
      </c>
      <c r="H1399" s="3" t="str">
        <f t="shared" si="190"/>
        <v>2015410</v>
      </c>
      <c r="I1399" s="3" t="str">
        <f t="shared" si="191"/>
        <v>20154109</v>
      </c>
      <c r="J1399">
        <v>66</v>
      </c>
      <c r="K1399">
        <v>39.6</v>
      </c>
      <c r="L1399" t="str">
        <f>VLOOKUP(C1399,List!$A$2:$C$2089,3,)</f>
        <v>Croxley</v>
      </c>
      <c r="M1399" t="str">
        <f>VLOOKUP(C1399,List!$A$2:$C$2089,2,)</f>
        <v>Metropolitan</v>
      </c>
      <c r="N1399" t="str">
        <f t="shared" si="185"/>
        <v>Croxley|Metropolitan</v>
      </c>
      <c r="O1399">
        <f>VLOOKUP(N1399,Depth!$A$2:$F$427,3,)</f>
        <v>72</v>
      </c>
      <c r="P1399">
        <f>VLOOKUP(N1399,Depth!$A$2:$F$427,5,)</f>
        <v>165.4</v>
      </c>
      <c r="Q1399">
        <f>VLOOKUP(N1399,Depth!$A$2:$F$427,6,)</f>
        <v>6.6</v>
      </c>
      <c r="R1399">
        <f>VLOOKUP(L1399,longitude_latitude!C:J,7,)</f>
        <v>-0.44019171000000001</v>
      </c>
      <c r="S1399">
        <f>VLOOKUP(L1399,longitude_latitude!C:J,8,)</f>
        <v>51.646587920000002</v>
      </c>
      <c r="T1399">
        <f t="shared" si="186"/>
        <v>-22.734399852170146</v>
      </c>
      <c r="U1399">
        <f>VLOOKUP(M1399,LINE!$A$2:$B$13,2,)</f>
        <v>8</v>
      </c>
      <c r="V1399">
        <f>VLOOKUP(L1399,Entry_exit!B:P,4,)</f>
        <v>1928</v>
      </c>
      <c r="W1399">
        <f>2020 - VLOOKUP(L1399, age!$A:$D,4,)</f>
        <v>95</v>
      </c>
      <c r="X1399">
        <f>VLOOKUP(H1399,'air-quality-london-time-of-day'!E:G,3,FALSE)</f>
        <v>16.7</v>
      </c>
      <c r="Y1399">
        <f>VLOOKUP(I1399,Weather!F:K,2,)</f>
        <v>10.275590551181097</v>
      </c>
      <c r="Z1399">
        <f>VLOOKUP(I1399,Weather!F:K,3,)</f>
        <v>0</v>
      </c>
      <c r="AA1399">
        <f>VLOOKUP(I1399,Weather!F:K,4,)</f>
        <v>0.7</v>
      </c>
      <c r="AB1399">
        <f>VLOOKUP(I1399,Weather!F:K,5,)</f>
        <v>1027</v>
      </c>
      <c r="AC1399">
        <f>VLOOKUP(I1399,Weather!F:K,6,)</f>
        <v>1</v>
      </c>
    </row>
    <row r="1400" spans="1:29" x14ac:dyDescent="0.25">
      <c r="A1400" t="s">
        <v>7</v>
      </c>
      <c r="B1400" t="s">
        <v>5</v>
      </c>
      <c r="C1400" s="1">
        <v>42103.455555555556</v>
      </c>
      <c r="D1400" s="3">
        <f t="shared" si="184"/>
        <v>2015</v>
      </c>
      <c r="E1400" s="3">
        <f t="shared" si="187"/>
        <v>4</v>
      </c>
      <c r="F1400" s="3">
        <f t="shared" si="188"/>
        <v>10</v>
      </c>
      <c r="G1400" s="3">
        <f t="shared" si="189"/>
        <v>9</v>
      </c>
      <c r="H1400" s="3" t="str">
        <f t="shared" si="190"/>
        <v>2015410</v>
      </c>
      <c r="I1400" s="3" t="str">
        <f t="shared" si="191"/>
        <v>20154109</v>
      </c>
      <c r="J1400">
        <v>66</v>
      </c>
      <c r="K1400">
        <v>39.6</v>
      </c>
      <c r="L1400" t="str">
        <f>VLOOKUP(C1400,List!$A$2:$C$2089,3,)</f>
        <v>Croxley</v>
      </c>
      <c r="M1400" t="str">
        <f>VLOOKUP(C1400,List!$A$2:$C$2089,2,)</f>
        <v>Metropolitan</v>
      </c>
      <c r="N1400" t="str">
        <f t="shared" si="185"/>
        <v>Croxley|Metropolitan</v>
      </c>
      <c r="O1400">
        <f>VLOOKUP(N1400,Depth!$A$2:$F$427,3,)</f>
        <v>72</v>
      </c>
      <c r="P1400">
        <f>VLOOKUP(N1400,Depth!$A$2:$F$427,5,)</f>
        <v>165.4</v>
      </c>
      <c r="Q1400">
        <f>VLOOKUP(N1400,Depth!$A$2:$F$427,6,)</f>
        <v>6.6</v>
      </c>
      <c r="R1400">
        <f>VLOOKUP(L1400,longitude_latitude!C:J,7,)</f>
        <v>-0.44019171000000001</v>
      </c>
      <c r="S1400">
        <f>VLOOKUP(L1400,longitude_latitude!C:J,8,)</f>
        <v>51.646587920000002</v>
      </c>
      <c r="T1400">
        <f t="shared" si="186"/>
        <v>-22.734399852170146</v>
      </c>
      <c r="U1400">
        <f>VLOOKUP(M1400,LINE!$A$2:$B$13,2,)</f>
        <v>8</v>
      </c>
      <c r="V1400">
        <f>VLOOKUP(L1400,Entry_exit!B:P,4,)</f>
        <v>1928</v>
      </c>
      <c r="W1400">
        <f>2020 - VLOOKUP(L1400, age!$A:$D,4,)</f>
        <v>95</v>
      </c>
      <c r="X1400">
        <f>VLOOKUP(H1400,'air-quality-london-time-of-day'!E:G,3,FALSE)</f>
        <v>16.7</v>
      </c>
      <c r="Y1400">
        <f>VLOOKUP(I1400,Weather!F:K,2,)</f>
        <v>10.275590551181097</v>
      </c>
      <c r="Z1400">
        <f>VLOOKUP(I1400,Weather!F:K,3,)</f>
        <v>0</v>
      </c>
      <c r="AA1400">
        <f>VLOOKUP(I1400,Weather!F:K,4,)</f>
        <v>0.7</v>
      </c>
      <c r="AB1400">
        <f>VLOOKUP(I1400,Weather!F:K,5,)</f>
        <v>1027</v>
      </c>
      <c r="AC1400">
        <f>VLOOKUP(I1400,Weather!F:K,6,)</f>
        <v>1</v>
      </c>
    </row>
    <row r="1401" spans="1:29" x14ac:dyDescent="0.25">
      <c r="A1401" t="s">
        <v>7</v>
      </c>
      <c r="B1401" t="s">
        <v>5</v>
      </c>
      <c r="C1401" s="1">
        <v>42103.456250000003</v>
      </c>
      <c r="D1401" s="3">
        <f t="shared" si="184"/>
        <v>2015</v>
      </c>
      <c r="E1401" s="3">
        <f t="shared" si="187"/>
        <v>4</v>
      </c>
      <c r="F1401" s="3">
        <f t="shared" si="188"/>
        <v>10</v>
      </c>
      <c r="G1401" s="3">
        <f t="shared" si="189"/>
        <v>9</v>
      </c>
      <c r="H1401" s="3" t="str">
        <f t="shared" si="190"/>
        <v>2015410</v>
      </c>
      <c r="I1401" s="3" t="str">
        <f t="shared" si="191"/>
        <v>20154109</v>
      </c>
      <c r="J1401">
        <v>64</v>
      </c>
      <c r="K1401">
        <v>38.4</v>
      </c>
      <c r="L1401" t="str">
        <f>VLOOKUP(C1401,List!$A$2:$C$2089,3,)</f>
        <v>Watford</v>
      </c>
      <c r="M1401" t="str">
        <f>VLOOKUP(C1401,List!$A$2:$C$2089,2,)</f>
        <v>Metropolitan</v>
      </c>
      <c r="N1401" t="str">
        <f t="shared" si="185"/>
        <v>Watford|Metropolitan</v>
      </c>
      <c r="O1401">
        <f>VLOOKUP(N1401,Depth!$A$2:$F$427,3,)</f>
        <v>70</v>
      </c>
      <c r="P1401">
        <f>VLOOKUP(N1401,Depth!$A$2:$F$427,5,)</f>
        <v>164.8</v>
      </c>
      <c r="Q1401">
        <f>VLOOKUP(N1401,Depth!$A$2:$F$427,6,)</f>
        <v>5.2</v>
      </c>
      <c r="R1401">
        <f>VLOOKUP(L1401,longitude_latitude!C:J,7,)</f>
        <v>-0.41583251199999999</v>
      </c>
      <c r="S1401">
        <f>VLOOKUP(L1401,longitude_latitude!C:J,8,)</f>
        <v>51.656991669999996</v>
      </c>
      <c r="T1401">
        <f t="shared" si="186"/>
        <v>-21.480656608499174</v>
      </c>
      <c r="U1401">
        <f>VLOOKUP(M1401,LINE!$A$2:$B$13,2,)</f>
        <v>8</v>
      </c>
      <c r="V1401">
        <f>VLOOKUP(L1401,Entry_exit!B:P,4,)</f>
        <v>3166</v>
      </c>
      <c r="W1401">
        <f>2020 - VLOOKUP(L1401, age!$A:$D,4,)</f>
        <v>95</v>
      </c>
      <c r="X1401">
        <f>VLOOKUP(H1401,'air-quality-london-time-of-day'!E:G,3,FALSE)</f>
        <v>16.7</v>
      </c>
      <c r="Y1401">
        <f>VLOOKUP(I1401,Weather!F:K,2,)</f>
        <v>10.275590551181097</v>
      </c>
      <c r="Z1401">
        <f>VLOOKUP(I1401,Weather!F:K,3,)</f>
        <v>0</v>
      </c>
      <c r="AA1401">
        <f>VLOOKUP(I1401,Weather!F:K,4,)</f>
        <v>0.7</v>
      </c>
      <c r="AB1401">
        <f>VLOOKUP(I1401,Weather!F:K,5,)</f>
        <v>1027</v>
      </c>
      <c r="AC1401">
        <f>VLOOKUP(I1401,Weather!F:K,6,)</f>
        <v>1</v>
      </c>
    </row>
    <row r="1402" spans="1:29" x14ac:dyDescent="0.25">
      <c r="A1402" t="s">
        <v>7</v>
      </c>
      <c r="B1402" t="s">
        <v>5</v>
      </c>
      <c r="C1402" s="1">
        <v>42103.456944444442</v>
      </c>
      <c r="D1402" s="3">
        <f t="shared" si="184"/>
        <v>2015</v>
      </c>
      <c r="E1402" s="3">
        <f t="shared" si="187"/>
        <v>4</v>
      </c>
      <c r="F1402" s="3">
        <f t="shared" si="188"/>
        <v>10</v>
      </c>
      <c r="G1402" s="3">
        <f t="shared" si="189"/>
        <v>9</v>
      </c>
      <c r="H1402" s="3" t="str">
        <f t="shared" si="190"/>
        <v>2015410</v>
      </c>
      <c r="I1402" s="3" t="str">
        <f t="shared" si="191"/>
        <v>20154109</v>
      </c>
      <c r="J1402">
        <v>70</v>
      </c>
      <c r="K1402">
        <v>42</v>
      </c>
      <c r="L1402" t="str">
        <f>VLOOKUP(C1402,List!$A$2:$C$2089,3,)</f>
        <v>Watford</v>
      </c>
      <c r="M1402" t="str">
        <f>VLOOKUP(C1402,List!$A$2:$C$2089,2,)</f>
        <v>Metropolitan</v>
      </c>
      <c r="N1402" t="str">
        <f t="shared" si="185"/>
        <v>Watford|Metropolitan</v>
      </c>
      <c r="O1402">
        <f>VLOOKUP(N1402,Depth!$A$2:$F$427,3,)</f>
        <v>70</v>
      </c>
      <c r="P1402">
        <f>VLOOKUP(N1402,Depth!$A$2:$F$427,5,)</f>
        <v>164.8</v>
      </c>
      <c r="Q1402">
        <f>VLOOKUP(N1402,Depth!$A$2:$F$427,6,)</f>
        <v>5.2</v>
      </c>
      <c r="R1402">
        <f>VLOOKUP(L1402,longitude_latitude!C:J,7,)</f>
        <v>-0.41583251199999999</v>
      </c>
      <c r="S1402">
        <f>VLOOKUP(L1402,longitude_latitude!C:J,8,)</f>
        <v>51.656991669999996</v>
      </c>
      <c r="T1402">
        <f t="shared" si="186"/>
        <v>-21.480656608499174</v>
      </c>
      <c r="U1402">
        <f>VLOOKUP(M1402,LINE!$A$2:$B$13,2,)</f>
        <v>8</v>
      </c>
      <c r="V1402">
        <f>VLOOKUP(L1402,Entry_exit!B:P,4,)</f>
        <v>3166</v>
      </c>
      <c r="W1402">
        <f>2020 - VLOOKUP(L1402, age!$A:$D,4,)</f>
        <v>95</v>
      </c>
      <c r="X1402">
        <f>VLOOKUP(H1402,'air-quality-london-time-of-day'!E:G,3,FALSE)</f>
        <v>16.7</v>
      </c>
      <c r="Y1402">
        <f>VLOOKUP(I1402,Weather!F:K,2,)</f>
        <v>10.275590551181097</v>
      </c>
      <c r="Z1402">
        <f>VLOOKUP(I1402,Weather!F:K,3,)</f>
        <v>0</v>
      </c>
      <c r="AA1402">
        <f>VLOOKUP(I1402,Weather!F:K,4,)</f>
        <v>0.7</v>
      </c>
      <c r="AB1402">
        <f>VLOOKUP(I1402,Weather!F:K,5,)</f>
        <v>1027</v>
      </c>
      <c r="AC1402">
        <f>VLOOKUP(I1402,Weather!F:K,6,)</f>
        <v>1</v>
      </c>
    </row>
    <row r="1403" spans="1:29" x14ac:dyDescent="0.25">
      <c r="A1403" t="s">
        <v>7</v>
      </c>
      <c r="B1403" t="s">
        <v>5</v>
      </c>
      <c r="C1403" s="1">
        <v>42103.457638888889</v>
      </c>
      <c r="D1403" s="3">
        <f t="shared" si="184"/>
        <v>2015</v>
      </c>
      <c r="E1403" s="3">
        <f t="shared" si="187"/>
        <v>4</v>
      </c>
      <c r="F1403" s="3">
        <f t="shared" si="188"/>
        <v>10</v>
      </c>
      <c r="G1403" s="3">
        <f t="shared" si="189"/>
        <v>9</v>
      </c>
      <c r="H1403" s="3" t="str">
        <f t="shared" si="190"/>
        <v>2015410</v>
      </c>
      <c r="I1403" s="3" t="str">
        <f t="shared" si="191"/>
        <v>20154109</v>
      </c>
      <c r="J1403">
        <v>66</v>
      </c>
      <c r="K1403">
        <v>39.6</v>
      </c>
      <c r="L1403" t="str">
        <f>VLOOKUP(C1403,List!$A$2:$C$2089,3,)</f>
        <v>Watford</v>
      </c>
      <c r="M1403" t="str">
        <f>VLOOKUP(C1403,List!$A$2:$C$2089,2,)</f>
        <v>Metropolitan</v>
      </c>
      <c r="N1403" t="str">
        <f t="shared" si="185"/>
        <v>Watford|Metropolitan</v>
      </c>
      <c r="O1403">
        <f>VLOOKUP(N1403,Depth!$A$2:$F$427,3,)</f>
        <v>70</v>
      </c>
      <c r="P1403">
        <f>VLOOKUP(N1403,Depth!$A$2:$F$427,5,)</f>
        <v>164.8</v>
      </c>
      <c r="Q1403">
        <f>VLOOKUP(N1403,Depth!$A$2:$F$427,6,)</f>
        <v>5.2</v>
      </c>
      <c r="R1403">
        <f>VLOOKUP(L1403,longitude_latitude!C:J,7,)</f>
        <v>-0.41583251199999999</v>
      </c>
      <c r="S1403">
        <f>VLOOKUP(L1403,longitude_latitude!C:J,8,)</f>
        <v>51.656991669999996</v>
      </c>
      <c r="T1403">
        <f t="shared" si="186"/>
        <v>-21.480656608499174</v>
      </c>
      <c r="U1403">
        <f>VLOOKUP(M1403,LINE!$A$2:$B$13,2,)</f>
        <v>8</v>
      </c>
      <c r="V1403">
        <f>VLOOKUP(L1403,Entry_exit!B:P,4,)</f>
        <v>3166</v>
      </c>
      <c r="W1403">
        <f>2020 - VLOOKUP(L1403, age!$A:$D,4,)</f>
        <v>95</v>
      </c>
      <c r="X1403">
        <f>VLOOKUP(H1403,'air-quality-london-time-of-day'!E:G,3,FALSE)</f>
        <v>16.7</v>
      </c>
      <c r="Y1403">
        <f>VLOOKUP(I1403,Weather!F:K,2,)</f>
        <v>10.275590551181097</v>
      </c>
      <c r="Z1403">
        <f>VLOOKUP(I1403,Weather!F:K,3,)</f>
        <v>0</v>
      </c>
      <c r="AA1403">
        <f>VLOOKUP(I1403,Weather!F:K,4,)</f>
        <v>0.7</v>
      </c>
      <c r="AB1403">
        <f>VLOOKUP(I1403,Weather!F:K,5,)</f>
        <v>1027</v>
      </c>
      <c r="AC1403">
        <f>VLOOKUP(I1403,Weather!F:K,6,)</f>
        <v>1</v>
      </c>
    </row>
    <row r="1404" spans="1:29" x14ac:dyDescent="0.25">
      <c r="A1404" t="s">
        <v>7</v>
      </c>
      <c r="B1404" t="s">
        <v>5</v>
      </c>
      <c r="C1404" s="1">
        <v>42103.458333333336</v>
      </c>
      <c r="D1404" s="3">
        <f t="shared" si="184"/>
        <v>2015</v>
      </c>
      <c r="E1404" s="3">
        <f t="shared" si="187"/>
        <v>4</v>
      </c>
      <c r="F1404" s="3">
        <f t="shared" si="188"/>
        <v>11</v>
      </c>
      <c r="G1404" s="3">
        <f t="shared" si="189"/>
        <v>9</v>
      </c>
      <c r="H1404" s="3" t="str">
        <f t="shared" si="190"/>
        <v>2015411</v>
      </c>
      <c r="I1404" s="3" t="str">
        <f t="shared" si="191"/>
        <v>20154119</v>
      </c>
      <c r="J1404">
        <v>60</v>
      </c>
      <c r="K1404">
        <v>36</v>
      </c>
      <c r="L1404" t="str">
        <f>VLOOKUP(C1404,List!$A$2:$C$2089,3,)</f>
        <v>Watford</v>
      </c>
      <c r="M1404" t="str">
        <f>VLOOKUP(C1404,List!$A$2:$C$2089,2,)</f>
        <v>Metropolitan</v>
      </c>
      <c r="N1404" t="str">
        <f t="shared" si="185"/>
        <v>Watford|Metropolitan</v>
      </c>
      <c r="O1404">
        <f>VLOOKUP(N1404,Depth!$A$2:$F$427,3,)</f>
        <v>70</v>
      </c>
      <c r="P1404">
        <f>VLOOKUP(N1404,Depth!$A$2:$F$427,5,)</f>
        <v>164.8</v>
      </c>
      <c r="Q1404">
        <f>VLOOKUP(N1404,Depth!$A$2:$F$427,6,)</f>
        <v>5.2</v>
      </c>
      <c r="R1404">
        <f>VLOOKUP(L1404,longitude_latitude!C:J,7,)</f>
        <v>-0.41583251199999999</v>
      </c>
      <c r="S1404">
        <f>VLOOKUP(L1404,longitude_latitude!C:J,8,)</f>
        <v>51.656991669999996</v>
      </c>
      <c r="T1404">
        <f t="shared" si="186"/>
        <v>-21.480656608499174</v>
      </c>
      <c r="U1404">
        <f>VLOOKUP(M1404,LINE!$A$2:$B$13,2,)</f>
        <v>8</v>
      </c>
      <c r="V1404">
        <f>VLOOKUP(L1404,Entry_exit!B:P,4,)</f>
        <v>3166</v>
      </c>
      <c r="W1404">
        <f>2020 - VLOOKUP(L1404, age!$A:$D,4,)</f>
        <v>95</v>
      </c>
      <c r="X1404">
        <f>VLOOKUP(H1404,'air-quality-london-time-of-day'!E:G,3,FALSE)</f>
        <v>15.3</v>
      </c>
      <c r="Y1404">
        <f>VLOOKUP(I1404,Weather!F:K,2,)</f>
        <v>12.165354330708652</v>
      </c>
      <c r="Z1404">
        <f>VLOOKUP(I1404,Weather!F:K,3,)</f>
        <v>0</v>
      </c>
      <c r="AA1404">
        <f>VLOOKUP(I1404,Weather!F:K,4,)</f>
        <v>0.7</v>
      </c>
      <c r="AB1404">
        <f>VLOOKUP(I1404,Weather!F:K,5,)</f>
        <v>1027</v>
      </c>
      <c r="AC1404">
        <f>VLOOKUP(I1404,Weather!F:K,6,)</f>
        <v>1</v>
      </c>
    </row>
    <row r="1405" spans="1:29" x14ac:dyDescent="0.25">
      <c r="A1405" t="s">
        <v>7</v>
      </c>
      <c r="B1405" t="s">
        <v>5</v>
      </c>
      <c r="C1405" s="1">
        <v>42103.459027777775</v>
      </c>
      <c r="D1405" s="3">
        <f t="shared" si="184"/>
        <v>2015</v>
      </c>
      <c r="E1405" s="3">
        <f t="shared" si="187"/>
        <v>4</v>
      </c>
      <c r="F1405" s="3">
        <f t="shared" si="188"/>
        <v>11</v>
      </c>
      <c r="G1405" s="3">
        <f t="shared" si="189"/>
        <v>9</v>
      </c>
      <c r="H1405" s="3" t="str">
        <f t="shared" si="190"/>
        <v>2015411</v>
      </c>
      <c r="I1405" s="3" t="str">
        <f t="shared" si="191"/>
        <v>20154119</v>
      </c>
      <c r="J1405">
        <v>63</v>
      </c>
      <c r="K1405">
        <v>37.799999999999997</v>
      </c>
      <c r="L1405" t="str">
        <f>VLOOKUP(C1405,List!$A$2:$C$2089,3,)</f>
        <v>Watford</v>
      </c>
      <c r="M1405" t="str">
        <f>VLOOKUP(C1405,List!$A$2:$C$2089,2,)</f>
        <v>Metropolitan</v>
      </c>
      <c r="N1405" t="str">
        <f t="shared" si="185"/>
        <v>Watford|Metropolitan</v>
      </c>
      <c r="O1405">
        <f>VLOOKUP(N1405,Depth!$A$2:$F$427,3,)</f>
        <v>70</v>
      </c>
      <c r="P1405">
        <f>VLOOKUP(N1405,Depth!$A$2:$F$427,5,)</f>
        <v>164.8</v>
      </c>
      <c r="Q1405">
        <f>VLOOKUP(N1405,Depth!$A$2:$F$427,6,)</f>
        <v>5.2</v>
      </c>
      <c r="R1405">
        <f>VLOOKUP(L1405,longitude_latitude!C:J,7,)</f>
        <v>-0.41583251199999999</v>
      </c>
      <c r="S1405">
        <f>VLOOKUP(L1405,longitude_latitude!C:J,8,)</f>
        <v>51.656991669999996</v>
      </c>
      <c r="T1405">
        <f t="shared" si="186"/>
        <v>-21.480656608499174</v>
      </c>
      <c r="U1405">
        <f>VLOOKUP(M1405,LINE!$A$2:$B$13,2,)</f>
        <v>8</v>
      </c>
      <c r="V1405">
        <f>VLOOKUP(L1405,Entry_exit!B:P,4,)</f>
        <v>3166</v>
      </c>
      <c r="W1405">
        <f>2020 - VLOOKUP(L1405, age!$A:$D,4,)</f>
        <v>95</v>
      </c>
      <c r="X1405">
        <f>VLOOKUP(H1405,'air-quality-london-time-of-day'!E:G,3,FALSE)</f>
        <v>15.3</v>
      </c>
      <c r="Y1405">
        <f>VLOOKUP(I1405,Weather!F:K,2,)</f>
        <v>12.165354330708652</v>
      </c>
      <c r="Z1405">
        <f>VLOOKUP(I1405,Weather!F:K,3,)</f>
        <v>0</v>
      </c>
      <c r="AA1405">
        <f>VLOOKUP(I1405,Weather!F:K,4,)</f>
        <v>0.7</v>
      </c>
      <c r="AB1405">
        <f>VLOOKUP(I1405,Weather!F:K,5,)</f>
        <v>1027</v>
      </c>
      <c r="AC1405">
        <f>VLOOKUP(I1405,Weather!F:K,6,)</f>
        <v>1</v>
      </c>
    </row>
    <row r="1406" spans="1:29" x14ac:dyDescent="0.25">
      <c r="A1406" t="s">
        <v>7</v>
      </c>
      <c r="B1406" t="s">
        <v>5</v>
      </c>
      <c r="C1406" s="1">
        <v>42103.459722222222</v>
      </c>
      <c r="D1406" s="3">
        <f t="shared" si="184"/>
        <v>2015</v>
      </c>
      <c r="E1406" s="3">
        <f t="shared" si="187"/>
        <v>4</v>
      </c>
      <c r="F1406" s="3">
        <f t="shared" si="188"/>
        <v>11</v>
      </c>
      <c r="G1406" s="3">
        <f t="shared" si="189"/>
        <v>9</v>
      </c>
      <c r="H1406" s="3" t="str">
        <f t="shared" si="190"/>
        <v>2015411</v>
      </c>
      <c r="I1406" s="3" t="str">
        <f t="shared" si="191"/>
        <v>20154119</v>
      </c>
      <c r="J1406">
        <v>60</v>
      </c>
      <c r="K1406">
        <v>36</v>
      </c>
      <c r="L1406" t="str">
        <f>VLOOKUP(C1406,List!$A$2:$C$2089,3,)</f>
        <v>Watford</v>
      </c>
      <c r="M1406" t="str">
        <f>VLOOKUP(C1406,List!$A$2:$C$2089,2,)</f>
        <v>Metropolitan</v>
      </c>
      <c r="N1406" t="str">
        <f t="shared" si="185"/>
        <v>Watford|Metropolitan</v>
      </c>
      <c r="O1406">
        <f>VLOOKUP(N1406,Depth!$A$2:$F$427,3,)</f>
        <v>70</v>
      </c>
      <c r="P1406">
        <f>VLOOKUP(N1406,Depth!$A$2:$F$427,5,)</f>
        <v>164.8</v>
      </c>
      <c r="Q1406">
        <f>VLOOKUP(N1406,Depth!$A$2:$F$427,6,)</f>
        <v>5.2</v>
      </c>
      <c r="R1406">
        <f>VLOOKUP(L1406,longitude_latitude!C:J,7,)</f>
        <v>-0.41583251199999999</v>
      </c>
      <c r="S1406">
        <f>VLOOKUP(L1406,longitude_latitude!C:J,8,)</f>
        <v>51.656991669999996</v>
      </c>
      <c r="T1406">
        <f t="shared" si="186"/>
        <v>-21.480656608499174</v>
      </c>
      <c r="U1406">
        <f>VLOOKUP(M1406,LINE!$A$2:$B$13,2,)</f>
        <v>8</v>
      </c>
      <c r="V1406">
        <f>VLOOKUP(L1406,Entry_exit!B:P,4,)</f>
        <v>3166</v>
      </c>
      <c r="W1406">
        <f>2020 - VLOOKUP(L1406, age!$A:$D,4,)</f>
        <v>95</v>
      </c>
      <c r="X1406">
        <f>VLOOKUP(H1406,'air-quality-london-time-of-day'!E:G,3,FALSE)</f>
        <v>15.3</v>
      </c>
      <c r="Y1406">
        <f>VLOOKUP(I1406,Weather!F:K,2,)</f>
        <v>12.165354330708652</v>
      </c>
      <c r="Z1406">
        <f>VLOOKUP(I1406,Weather!F:K,3,)</f>
        <v>0</v>
      </c>
      <c r="AA1406">
        <f>VLOOKUP(I1406,Weather!F:K,4,)</f>
        <v>0.7</v>
      </c>
      <c r="AB1406">
        <f>VLOOKUP(I1406,Weather!F:K,5,)</f>
        <v>1027</v>
      </c>
      <c r="AC1406">
        <f>VLOOKUP(I1406,Weather!F:K,6,)</f>
        <v>1</v>
      </c>
    </row>
    <row r="1407" spans="1:29" x14ac:dyDescent="0.25">
      <c r="A1407" t="s">
        <v>7</v>
      </c>
      <c r="B1407" t="s">
        <v>5</v>
      </c>
      <c r="C1407" s="1">
        <v>42103.460416666669</v>
      </c>
      <c r="D1407" s="3">
        <f t="shared" si="184"/>
        <v>2015</v>
      </c>
      <c r="E1407" s="3">
        <f t="shared" si="187"/>
        <v>4</v>
      </c>
      <c r="F1407" s="3">
        <f t="shared" si="188"/>
        <v>11</v>
      </c>
      <c r="G1407" s="3">
        <f t="shared" si="189"/>
        <v>9</v>
      </c>
      <c r="H1407" s="3" t="str">
        <f t="shared" si="190"/>
        <v>2015411</v>
      </c>
      <c r="I1407" s="3" t="str">
        <f t="shared" si="191"/>
        <v>20154119</v>
      </c>
      <c r="J1407">
        <v>58</v>
      </c>
      <c r="K1407">
        <v>34.799999999999997</v>
      </c>
      <c r="L1407" t="str">
        <f>VLOOKUP(C1407,List!$A$2:$C$2089,3,)</f>
        <v>Watford</v>
      </c>
      <c r="M1407" t="str">
        <f>VLOOKUP(C1407,List!$A$2:$C$2089,2,)</f>
        <v>Metropolitan</v>
      </c>
      <c r="N1407" t="str">
        <f t="shared" si="185"/>
        <v>Watford|Metropolitan</v>
      </c>
      <c r="O1407">
        <f>VLOOKUP(N1407,Depth!$A$2:$F$427,3,)</f>
        <v>70</v>
      </c>
      <c r="P1407">
        <f>VLOOKUP(N1407,Depth!$A$2:$F$427,5,)</f>
        <v>164.8</v>
      </c>
      <c r="Q1407">
        <f>VLOOKUP(N1407,Depth!$A$2:$F$427,6,)</f>
        <v>5.2</v>
      </c>
      <c r="R1407">
        <f>VLOOKUP(L1407,longitude_latitude!C:J,7,)</f>
        <v>-0.41583251199999999</v>
      </c>
      <c r="S1407">
        <f>VLOOKUP(L1407,longitude_latitude!C:J,8,)</f>
        <v>51.656991669999996</v>
      </c>
      <c r="T1407">
        <f t="shared" si="186"/>
        <v>-21.480656608499174</v>
      </c>
      <c r="U1407">
        <f>VLOOKUP(M1407,LINE!$A$2:$B$13,2,)</f>
        <v>8</v>
      </c>
      <c r="V1407">
        <f>VLOOKUP(L1407,Entry_exit!B:P,4,)</f>
        <v>3166</v>
      </c>
      <c r="W1407">
        <f>2020 - VLOOKUP(L1407, age!$A:$D,4,)</f>
        <v>95</v>
      </c>
      <c r="X1407">
        <f>VLOOKUP(H1407,'air-quality-london-time-of-day'!E:G,3,FALSE)</f>
        <v>15.3</v>
      </c>
      <c r="Y1407">
        <f>VLOOKUP(I1407,Weather!F:K,2,)</f>
        <v>12.165354330708652</v>
      </c>
      <c r="Z1407">
        <f>VLOOKUP(I1407,Weather!F:K,3,)</f>
        <v>0</v>
      </c>
      <c r="AA1407">
        <f>VLOOKUP(I1407,Weather!F:K,4,)</f>
        <v>0.7</v>
      </c>
      <c r="AB1407">
        <f>VLOOKUP(I1407,Weather!F:K,5,)</f>
        <v>1027</v>
      </c>
      <c r="AC1407">
        <f>VLOOKUP(I1407,Weather!F:K,6,)</f>
        <v>1</v>
      </c>
    </row>
    <row r="1408" spans="1:29" x14ac:dyDescent="0.25">
      <c r="A1408" t="s">
        <v>7</v>
      </c>
      <c r="B1408" t="s">
        <v>5</v>
      </c>
      <c r="C1408" s="1">
        <v>42103.461111111108</v>
      </c>
      <c r="D1408" s="3">
        <f t="shared" si="184"/>
        <v>2015</v>
      </c>
      <c r="E1408" s="3">
        <f t="shared" si="187"/>
        <v>4</v>
      </c>
      <c r="F1408" s="3">
        <f t="shared" si="188"/>
        <v>11</v>
      </c>
      <c r="G1408" s="3">
        <f t="shared" si="189"/>
        <v>9</v>
      </c>
      <c r="H1408" s="3" t="str">
        <f t="shared" si="190"/>
        <v>2015411</v>
      </c>
      <c r="I1408" s="3" t="str">
        <f t="shared" si="191"/>
        <v>20154119</v>
      </c>
      <c r="J1408">
        <v>58</v>
      </c>
      <c r="K1408">
        <v>34.799999999999997</v>
      </c>
      <c r="L1408" t="str">
        <f>VLOOKUP(C1408,List!$A$2:$C$2089,3,)</f>
        <v>Watford</v>
      </c>
      <c r="M1408" t="str">
        <f>VLOOKUP(C1408,List!$A$2:$C$2089,2,)</f>
        <v>Metropolitan</v>
      </c>
      <c r="N1408" t="str">
        <f t="shared" si="185"/>
        <v>Watford|Metropolitan</v>
      </c>
      <c r="O1408">
        <f>VLOOKUP(N1408,Depth!$A$2:$F$427,3,)</f>
        <v>70</v>
      </c>
      <c r="P1408">
        <f>VLOOKUP(N1408,Depth!$A$2:$F$427,5,)</f>
        <v>164.8</v>
      </c>
      <c r="Q1408">
        <f>VLOOKUP(N1408,Depth!$A$2:$F$427,6,)</f>
        <v>5.2</v>
      </c>
      <c r="R1408">
        <f>VLOOKUP(L1408,longitude_latitude!C:J,7,)</f>
        <v>-0.41583251199999999</v>
      </c>
      <c r="S1408">
        <f>VLOOKUP(L1408,longitude_latitude!C:J,8,)</f>
        <v>51.656991669999996</v>
      </c>
      <c r="T1408">
        <f t="shared" si="186"/>
        <v>-21.480656608499174</v>
      </c>
      <c r="U1408">
        <f>VLOOKUP(M1408,LINE!$A$2:$B$13,2,)</f>
        <v>8</v>
      </c>
      <c r="V1408">
        <f>VLOOKUP(L1408,Entry_exit!B:P,4,)</f>
        <v>3166</v>
      </c>
      <c r="W1408">
        <f>2020 - VLOOKUP(L1408, age!$A:$D,4,)</f>
        <v>95</v>
      </c>
      <c r="X1408">
        <f>VLOOKUP(H1408,'air-quality-london-time-of-day'!E:G,3,FALSE)</f>
        <v>15.3</v>
      </c>
      <c r="Y1408">
        <f>VLOOKUP(I1408,Weather!F:K,2,)</f>
        <v>12.165354330708652</v>
      </c>
      <c r="Z1408">
        <f>VLOOKUP(I1408,Weather!F:K,3,)</f>
        <v>0</v>
      </c>
      <c r="AA1408">
        <f>VLOOKUP(I1408,Weather!F:K,4,)</f>
        <v>0.7</v>
      </c>
      <c r="AB1408">
        <f>VLOOKUP(I1408,Weather!F:K,5,)</f>
        <v>1027</v>
      </c>
      <c r="AC1408">
        <f>VLOOKUP(I1408,Weather!F:K,6,)</f>
        <v>1</v>
      </c>
    </row>
    <row r="1409" spans="1:29" x14ac:dyDescent="0.25">
      <c r="A1409" t="s">
        <v>7</v>
      </c>
      <c r="B1409" t="s">
        <v>5</v>
      </c>
      <c r="C1409" s="1">
        <v>42103.461805555555</v>
      </c>
      <c r="D1409" s="3">
        <f t="shared" si="184"/>
        <v>2015</v>
      </c>
      <c r="E1409" s="3">
        <f t="shared" si="187"/>
        <v>4</v>
      </c>
      <c r="F1409" s="3">
        <f t="shared" si="188"/>
        <v>11</v>
      </c>
      <c r="G1409" s="3">
        <f t="shared" si="189"/>
        <v>9</v>
      </c>
      <c r="H1409" s="3" t="str">
        <f t="shared" si="190"/>
        <v>2015411</v>
      </c>
      <c r="I1409" s="3" t="str">
        <f t="shared" si="191"/>
        <v>20154119</v>
      </c>
      <c r="J1409">
        <v>57</v>
      </c>
      <c r="K1409">
        <v>34.200000000000003</v>
      </c>
      <c r="L1409" t="str">
        <f>VLOOKUP(C1409,List!$A$2:$C$2089,3,)</f>
        <v>Watford</v>
      </c>
      <c r="M1409" t="str">
        <f>VLOOKUP(C1409,List!$A$2:$C$2089,2,)</f>
        <v>Metropolitan</v>
      </c>
      <c r="N1409" t="str">
        <f t="shared" si="185"/>
        <v>Watford|Metropolitan</v>
      </c>
      <c r="O1409">
        <f>VLOOKUP(N1409,Depth!$A$2:$F$427,3,)</f>
        <v>70</v>
      </c>
      <c r="P1409">
        <f>VLOOKUP(N1409,Depth!$A$2:$F$427,5,)</f>
        <v>164.8</v>
      </c>
      <c r="Q1409">
        <f>VLOOKUP(N1409,Depth!$A$2:$F$427,6,)</f>
        <v>5.2</v>
      </c>
      <c r="R1409">
        <f>VLOOKUP(L1409,longitude_latitude!C:J,7,)</f>
        <v>-0.41583251199999999</v>
      </c>
      <c r="S1409">
        <f>VLOOKUP(L1409,longitude_latitude!C:J,8,)</f>
        <v>51.656991669999996</v>
      </c>
      <c r="T1409">
        <f t="shared" si="186"/>
        <v>-21.480656608499174</v>
      </c>
      <c r="U1409">
        <f>VLOOKUP(M1409,LINE!$A$2:$B$13,2,)</f>
        <v>8</v>
      </c>
      <c r="V1409">
        <f>VLOOKUP(L1409,Entry_exit!B:P,4,)</f>
        <v>3166</v>
      </c>
      <c r="W1409">
        <f>2020 - VLOOKUP(L1409, age!$A:$D,4,)</f>
        <v>95</v>
      </c>
      <c r="X1409">
        <f>VLOOKUP(H1409,'air-quality-london-time-of-day'!E:G,3,FALSE)</f>
        <v>15.3</v>
      </c>
      <c r="Y1409">
        <f>VLOOKUP(I1409,Weather!F:K,2,)</f>
        <v>12.165354330708652</v>
      </c>
      <c r="Z1409">
        <f>VLOOKUP(I1409,Weather!F:K,3,)</f>
        <v>0</v>
      </c>
      <c r="AA1409">
        <f>VLOOKUP(I1409,Weather!F:K,4,)</f>
        <v>0.7</v>
      </c>
      <c r="AB1409">
        <f>VLOOKUP(I1409,Weather!F:K,5,)</f>
        <v>1027</v>
      </c>
      <c r="AC1409">
        <f>VLOOKUP(I1409,Weather!F:K,6,)</f>
        <v>1</v>
      </c>
    </row>
    <row r="1410" spans="1:29" x14ac:dyDescent="0.25">
      <c r="A1410" t="s">
        <v>7</v>
      </c>
      <c r="B1410" t="s">
        <v>5</v>
      </c>
      <c r="C1410" s="1">
        <v>42103.462500000001</v>
      </c>
      <c r="D1410" s="3">
        <f t="shared" si="184"/>
        <v>2015</v>
      </c>
      <c r="E1410" s="3">
        <f t="shared" si="187"/>
        <v>4</v>
      </c>
      <c r="F1410" s="3">
        <f t="shared" si="188"/>
        <v>11</v>
      </c>
      <c r="G1410" s="3">
        <f t="shared" si="189"/>
        <v>9</v>
      </c>
      <c r="H1410" s="3" t="str">
        <f t="shared" si="190"/>
        <v>2015411</v>
      </c>
      <c r="I1410" s="3" t="str">
        <f t="shared" si="191"/>
        <v>20154119</v>
      </c>
      <c r="J1410">
        <v>55</v>
      </c>
      <c r="K1410">
        <v>33</v>
      </c>
      <c r="L1410" t="str">
        <f>VLOOKUP(C1410,List!$A$2:$C$2089,3,)</f>
        <v>Croxley</v>
      </c>
      <c r="M1410" t="str">
        <f>VLOOKUP(C1410,List!$A$2:$C$2089,2,)</f>
        <v>Metropolitan</v>
      </c>
      <c r="N1410" t="str">
        <f t="shared" si="185"/>
        <v>Croxley|Metropolitan</v>
      </c>
      <c r="O1410">
        <f>VLOOKUP(N1410,Depth!$A$2:$F$427,3,)</f>
        <v>72</v>
      </c>
      <c r="P1410">
        <f>VLOOKUP(N1410,Depth!$A$2:$F$427,5,)</f>
        <v>165.4</v>
      </c>
      <c r="Q1410">
        <f>VLOOKUP(N1410,Depth!$A$2:$F$427,6,)</f>
        <v>6.6</v>
      </c>
      <c r="R1410">
        <f>VLOOKUP(L1410,longitude_latitude!C:J,7,)</f>
        <v>-0.44019171000000001</v>
      </c>
      <c r="S1410">
        <f>VLOOKUP(L1410,longitude_latitude!C:J,8,)</f>
        <v>51.646587920000002</v>
      </c>
      <c r="T1410">
        <f t="shared" si="186"/>
        <v>-22.734399852170146</v>
      </c>
      <c r="U1410">
        <f>VLOOKUP(M1410,LINE!$A$2:$B$13,2,)</f>
        <v>8</v>
      </c>
      <c r="V1410">
        <f>VLOOKUP(L1410,Entry_exit!B:P,4,)</f>
        <v>1928</v>
      </c>
      <c r="W1410">
        <f>2020 - VLOOKUP(L1410, age!$A:$D,4,)</f>
        <v>95</v>
      </c>
      <c r="X1410">
        <f>VLOOKUP(H1410,'air-quality-london-time-of-day'!E:G,3,FALSE)</f>
        <v>15.3</v>
      </c>
      <c r="Y1410">
        <f>VLOOKUP(I1410,Weather!F:K,2,)</f>
        <v>12.165354330708652</v>
      </c>
      <c r="Z1410">
        <f>VLOOKUP(I1410,Weather!F:K,3,)</f>
        <v>0</v>
      </c>
      <c r="AA1410">
        <f>VLOOKUP(I1410,Weather!F:K,4,)</f>
        <v>0.7</v>
      </c>
      <c r="AB1410">
        <f>VLOOKUP(I1410,Weather!F:K,5,)</f>
        <v>1027</v>
      </c>
      <c r="AC1410">
        <f>VLOOKUP(I1410,Weather!F:K,6,)</f>
        <v>1</v>
      </c>
    </row>
    <row r="1411" spans="1:29" x14ac:dyDescent="0.25">
      <c r="A1411" t="s">
        <v>7</v>
      </c>
      <c r="B1411" t="s">
        <v>5</v>
      </c>
      <c r="C1411" s="1">
        <v>42103.463194444441</v>
      </c>
      <c r="D1411" s="3">
        <f t="shared" si="184"/>
        <v>2015</v>
      </c>
      <c r="E1411" s="3">
        <f t="shared" si="187"/>
        <v>4</v>
      </c>
      <c r="F1411" s="3">
        <f t="shared" si="188"/>
        <v>11</v>
      </c>
      <c r="G1411" s="3">
        <f t="shared" si="189"/>
        <v>9</v>
      </c>
      <c r="H1411" s="3" t="str">
        <f t="shared" si="190"/>
        <v>2015411</v>
      </c>
      <c r="I1411" s="3" t="str">
        <f t="shared" si="191"/>
        <v>20154119</v>
      </c>
      <c r="J1411">
        <v>61</v>
      </c>
      <c r="K1411">
        <v>36.6</v>
      </c>
      <c r="L1411" t="str">
        <f>VLOOKUP(C1411,List!$A$2:$C$2089,3,)</f>
        <v>Croxley</v>
      </c>
      <c r="M1411" t="str">
        <f>VLOOKUP(C1411,List!$A$2:$C$2089,2,)</f>
        <v>Metropolitan</v>
      </c>
      <c r="N1411" t="str">
        <f t="shared" si="185"/>
        <v>Croxley|Metropolitan</v>
      </c>
      <c r="O1411">
        <f>VLOOKUP(N1411,Depth!$A$2:$F$427,3,)</f>
        <v>72</v>
      </c>
      <c r="P1411">
        <f>VLOOKUP(N1411,Depth!$A$2:$F$427,5,)</f>
        <v>165.4</v>
      </c>
      <c r="Q1411">
        <f>VLOOKUP(N1411,Depth!$A$2:$F$427,6,)</f>
        <v>6.6</v>
      </c>
      <c r="R1411">
        <f>VLOOKUP(L1411,longitude_latitude!C:J,7,)</f>
        <v>-0.44019171000000001</v>
      </c>
      <c r="S1411">
        <f>VLOOKUP(L1411,longitude_latitude!C:J,8,)</f>
        <v>51.646587920000002</v>
      </c>
      <c r="T1411">
        <f t="shared" si="186"/>
        <v>-22.734399852170146</v>
      </c>
      <c r="U1411">
        <f>VLOOKUP(M1411,LINE!$A$2:$B$13,2,)</f>
        <v>8</v>
      </c>
      <c r="V1411">
        <f>VLOOKUP(L1411,Entry_exit!B:P,4,)</f>
        <v>1928</v>
      </c>
      <c r="W1411">
        <f>2020 - VLOOKUP(L1411, age!$A:$D,4,)</f>
        <v>95</v>
      </c>
      <c r="X1411">
        <f>VLOOKUP(H1411,'air-quality-london-time-of-day'!E:G,3,FALSE)</f>
        <v>15.3</v>
      </c>
      <c r="Y1411">
        <f>VLOOKUP(I1411,Weather!F:K,2,)</f>
        <v>12.165354330708652</v>
      </c>
      <c r="Z1411">
        <f>VLOOKUP(I1411,Weather!F:K,3,)</f>
        <v>0</v>
      </c>
      <c r="AA1411">
        <f>VLOOKUP(I1411,Weather!F:K,4,)</f>
        <v>0.7</v>
      </c>
      <c r="AB1411">
        <f>VLOOKUP(I1411,Weather!F:K,5,)</f>
        <v>1027</v>
      </c>
      <c r="AC1411">
        <f>VLOOKUP(I1411,Weather!F:K,6,)</f>
        <v>1</v>
      </c>
    </row>
    <row r="1412" spans="1:29" x14ac:dyDescent="0.25">
      <c r="A1412" t="s">
        <v>7</v>
      </c>
      <c r="B1412" t="s">
        <v>5</v>
      </c>
      <c r="C1412" s="1">
        <v>42103.463888888888</v>
      </c>
      <c r="D1412" s="3">
        <f t="shared" si="184"/>
        <v>2015</v>
      </c>
      <c r="E1412" s="3">
        <f t="shared" si="187"/>
        <v>4</v>
      </c>
      <c r="F1412" s="3">
        <f t="shared" si="188"/>
        <v>11</v>
      </c>
      <c r="G1412" s="3">
        <f t="shared" si="189"/>
        <v>9</v>
      </c>
      <c r="H1412" s="3" t="str">
        <f t="shared" si="190"/>
        <v>2015411</v>
      </c>
      <c r="I1412" s="3" t="str">
        <f t="shared" si="191"/>
        <v>20154119</v>
      </c>
      <c r="J1412">
        <v>61</v>
      </c>
      <c r="K1412">
        <v>36.6</v>
      </c>
      <c r="L1412" t="str">
        <f>VLOOKUP(C1412,List!$A$2:$C$2089,3,)</f>
        <v>Croxley</v>
      </c>
      <c r="M1412" t="str">
        <f>VLOOKUP(C1412,List!$A$2:$C$2089,2,)</f>
        <v>Metropolitan</v>
      </c>
      <c r="N1412" t="str">
        <f t="shared" si="185"/>
        <v>Croxley|Metropolitan</v>
      </c>
      <c r="O1412">
        <f>VLOOKUP(N1412,Depth!$A$2:$F$427,3,)</f>
        <v>72</v>
      </c>
      <c r="P1412">
        <f>VLOOKUP(N1412,Depth!$A$2:$F$427,5,)</f>
        <v>165.4</v>
      </c>
      <c r="Q1412">
        <f>VLOOKUP(N1412,Depth!$A$2:$F$427,6,)</f>
        <v>6.6</v>
      </c>
      <c r="R1412">
        <f>VLOOKUP(L1412,longitude_latitude!C:J,7,)</f>
        <v>-0.44019171000000001</v>
      </c>
      <c r="S1412">
        <f>VLOOKUP(L1412,longitude_latitude!C:J,8,)</f>
        <v>51.646587920000002</v>
      </c>
      <c r="T1412">
        <f t="shared" si="186"/>
        <v>-22.734399852170146</v>
      </c>
      <c r="U1412">
        <f>VLOOKUP(M1412,LINE!$A$2:$B$13,2,)</f>
        <v>8</v>
      </c>
      <c r="V1412">
        <f>VLOOKUP(L1412,Entry_exit!B:P,4,)</f>
        <v>1928</v>
      </c>
      <c r="W1412">
        <f>2020 - VLOOKUP(L1412, age!$A:$D,4,)</f>
        <v>95</v>
      </c>
      <c r="X1412">
        <f>VLOOKUP(H1412,'air-quality-london-time-of-day'!E:G,3,FALSE)</f>
        <v>15.3</v>
      </c>
      <c r="Y1412">
        <f>VLOOKUP(I1412,Weather!F:K,2,)</f>
        <v>12.165354330708652</v>
      </c>
      <c r="Z1412">
        <f>VLOOKUP(I1412,Weather!F:K,3,)</f>
        <v>0</v>
      </c>
      <c r="AA1412">
        <f>VLOOKUP(I1412,Weather!F:K,4,)</f>
        <v>0.7</v>
      </c>
      <c r="AB1412">
        <f>VLOOKUP(I1412,Weather!F:K,5,)</f>
        <v>1027</v>
      </c>
      <c r="AC1412">
        <f>VLOOKUP(I1412,Weather!F:K,6,)</f>
        <v>1</v>
      </c>
    </row>
    <row r="1413" spans="1:29" x14ac:dyDescent="0.25">
      <c r="A1413" t="s">
        <v>7</v>
      </c>
      <c r="B1413" t="s">
        <v>5</v>
      </c>
      <c r="C1413" s="1">
        <v>42103.464583333334</v>
      </c>
      <c r="D1413" s="3">
        <f t="shared" si="184"/>
        <v>2015</v>
      </c>
      <c r="E1413" s="3">
        <f t="shared" si="187"/>
        <v>4</v>
      </c>
      <c r="F1413" s="3">
        <f t="shared" si="188"/>
        <v>11</v>
      </c>
      <c r="G1413" s="3">
        <f t="shared" si="189"/>
        <v>9</v>
      </c>
      <c r="H1413" s="3" t="str">
        <f t="shared" si="190"/>
        <v>2015411</v>
      </c>
      <c r="I1413" s="3" t="str">
        <f t="shared" si="191"/>
        <v>20154119</v>
      </c>
      <c r="J1413">
        <v>58</v>
      </c>
      <c r="K1413">
        <v>34.799999999999997</v>
      </c>
      <c r="L1413" t="str">
        <f>VLOOKUP(C1413,List!$A$2:$C$2089,3,)</f>
        <v>Croxley</v>
      </c>
      <c r="M1413" t="str">
        <f>VLOOKUP(C1413,List!$A$2:$C$2089,2,)</f>
        <v>Metropolitan</v>
      </c>
      <c r="N1413" t="str">
        <f t="shared" si="185"/>
        <v>Croxley|Metropolitan</v>
      </c>
      <c r="O1413">
        <f>VLOOKUP(N1413,Depth!$A$2:$F$427,3,)</f>
        <v>72</v>
      </c>
      <c r="P1413">
        <f>VLOOKUP(N1413,Depth!$A$2:$F$427,5,)</f>
        <v>165.4</v>
      </c>
      <c r="Q1413">
        <f>VLOOKUP(N1413,Depth!$A$2:$F$427,6,)</f>
        <v>6.6</v>
      </c>
      <c r="R1413">
        <f>VLOOKUP(L1413,longitude_latitude!C:J,7,)</f>
        <v>-0.44019171000000001</v>
      </c>
      <c r="S1413">
        <f>VLOOKUP(L1413,longitude_latitude!C:J,8,)</f>
        <v>51.646587920000002</v>
      </c>
      <c r="T1413">
        <f t="shared" si="186"/>
        <v>-22.734399852170146</v>
      </c>
      <c r="U1413">
        <f>VLOOKUP(M1413,LINE!$A$2:$B$13,2,)</f>
        <v>8</v>
      </c>
      <c r="V1413">
        <f>VLOOKUP(L1413,Entry_exit!B:P,4,)</f>
        <v>1928</v>
      </c>
      <c r="W1413">
        <f>2020 - VLOOKUP(L1413, age!$A:$D,4,)</f>
        <v>95</v>
      </c>
      <c r="X1413">
        <f>VLOOKUP(H1413,'air-quality-london-time-of-day'!E:G,3,FALSE)</f>
        <v>15.3</v>
      </c>
      <c r="Y1413">
        <f>VLOOKUP(I1413,Weather!F:K,2,)</f>
        <v>12.165354330708652</v>
      </c>
      <c r="Z1413">
        <f>VLOOKUP(I1413,Weather!F:K,3,)</f>
        <v>0</v>
      </c>
      <c r="AA1413">
        <f>VLOOKUP(I1413,Weather!F:K,4,)</f>
        <v>0.7</v>
      </c>
      <c r="AB1413">
        <f>VLOOKUP(I1413,Weather!F:K,5,)</f>
        <v>1027</v>
      </c>
      <c r="AC1413">
        <f>VLOOKUP(I1413,Weather!F:K,6,)</f>
        <v>1</v>
      </c>
    </row>
    <row r="1414" spans="1:29" x14ac:dyDescent="0.25">
      <c r="A1414" t="s">
        <v>7</v>
      </c>
      <c r="B1414" t="s">
        <v>5</v>
      </c>
      <c r="C1414" s="1">
        <v>42103.465277777781</v>
      </c>
      <c r="D1414" s="3">
        <f t="shared" si="184"/>
        <v>2015</v>
      </c>
      <c r="E1414" s="3">
        <f t="shared" si="187"/>
        <v>4</v>
      </c>
      <c r="F1414" s="3">
        <f t="shared" si="188"/>
        <v>11</v>
      </c>
      <c r="G1414" s="3">
        <f t="shared" si="189"/>
        <v>9</v>
      </c>
      <c r="H1414" s="3" t="str">
        <f t="shared" si="190"/>
        <v>2015411</v>
      </c>
      <c r="I1414" s="3" t="str">
        <f t="shared" si="191"/>
        <v>20154119</v>
      </c>
      <c r="J1414">
        <v>57</v>
      </c>
      <c r="K1414">
        <v>34.200000000000003</v>
      </c>
      <c r="L1414" t="str">
        <f>VLOOKUP(C1414,List!$A$2:$C$2089,3,)</f>
        <v>Moor Park</v>
      </c>
      <c r="M1414" t="str">
        <f>VLOOKUP(C1414,List!$A$2:$C$2089,2,)</f>
        <v>Metropolitan</v>
      </c>
      <c r="N1414" t="str">
        <f t="shared" si="185"/>
        <v>Moor Park|Metropolitan</v>
      </c>
      <c r="O1414">
        <f>VLOOKUP(N1414,Depth!$A$2:$F$427,3,)</f>
        <v>57</v>
      </c>
      <c r="P1414">
        <f>VLOOKUP(N1414,Depth!$A$2:$F$427,5,)</f>
        <v>161.5</v>
      </c>
      <c r="Q1414">
        <f>VLOOKUP(N1414,Depth!$A$2:$F$427,6,)</f>
        <v>-4.5</v>
      </c>
      <c r="R1414">
        <f>VLOOKUP(L1414,longitude_latitude!C:J,7,)</f>
        <v>-0.430710233</v>
      </c>
      <c r="S1414">
        <f>VLOOKUP(L1414,longitude_latitude!C:J,8,)</f>
        <v>51.629374900000002</v>
      </c>
      <c r="T1414">
        <f t="shared" si="186"/>
        <v>-22.237300092823354</v>
      </c>
      <c r="U1414">
        <f>VLOOKUP(M1414,LINE!$A$2:$B$13,2,)</f>
        <v>8</v>
      </c>
      <c r="V1414">
        <f>VLOOKUP(L1414,Entry_exit!B:P,4,)</f>
        <v>1607</v>
      </c>
      <c r="W1414">
        <f>2020 - VLOOKUP(L1414, age!$A:$D,4,)</f>
        <v>110</v>
      </c>
      <c r="X1414">
        <f>VLOOKUP(H1414,'air-quality-london-time-of-day'!E:G,3,FALSE)</f>
        <v>15.3</v>
      </c>
      <c r="Y1414">
        <f>VLOOKUP(I1414,Weather!F:K,2,)</f>
        <v>12.165354330708652</v>
      </c>
      <c r="Z1414">
        <f>VLOOKUP(I1414,Weather!F:K,3,)</f>
        <v>0</v>
      </c>
      <c r="AA1414">
        <f>VLOOKUP(I1414,Weather!F:K,4,)</f>
        <v>0.7</v>
      </c>
      <c r="AB1414">
        <f>VLOOKUP(I1414,Weather!F:K,5,)</f>
        <v>1027</v>
      </c>
      <c r="AC1414">
        <f>VLOOKUP(I1414,Weather!F:K,6,)</f>
        <v>1</v>
      </c>
    </row>
    <row r="1415" spans="1:29" x14ac:dyDescent="0.25">
      <c r="A1415" t="s">
        <v>7</v>
      </c>
      <c r="B1415" t="s">
        <v>5</v>
      </c>
      <c r="C1415" s="1">
        <v>42103.46597222222</v>
      </c>
      <c r="D1415" s="3">
        <f t="shared" si="184"/>
        <v>2015</v>
      </c>
      <c r="E1415" s="3">
        <f t="shared" si="187"/>
        <v>4</v>
      </c>
      <c r="F1415" s="3">
        <f t="shared" si="188"/>
        <v>11</v>
      </c>
      <c r="G1415" s="3">
        <f t="shared" si="189"/>
        <v>9</v>
      </c>
      <c r="H1415" s="3" t="str">
        <f t="shared" si="190"/>
        <v>2015411</v>
      </c>
      <c r="I1415" s="3" t="str">
        <f t="shared" si="191"/>
        <v>20154119</v>
      </c>
      <c r="J1415">
        <v>61</v>
      </c>
      <c r="K1415">
        <v>36.6</v>
      </c>
      <c r="L1415" t="str">
        <f>VLOOKUP(C1415,List!$A$2:$C$2089,3,)</f>
        <v>Moor Park</v>
      </c>
      <c r="M1415" t="str">
        <f>VLOOKUP(C1415,List!$A$2:$C$2089,2,)</f>
        <v>Metropolitan</v>
      </c>
      <c r="N1415" t="str">
        <f t="shared" si="185"/>
        <v>Moor Park|Metropolitan</v>
      </c>
      <c r="O1415">
        <f>VLOOKUP(N1415,Depth!$A$2:$F$427,3,)</f>
        <v>57</v>
      </c>
      <c r="P1415">
        <f>VLOOKUP(N1415,Depth!$A$2:$F$427,5,)</f>
        <v>161.5</v>
      </c>
      <c r="Q1415">
        <f>VLOOKUP(N1415,Depth!$A$2:$F$427,6,)</f>
        <v>-4.5</v>
      </c>
      <c r="R1415">
        <f>VLOOKUP(L1415,longitude_latitude!C:J,7,)</f>
        <v>-0.430710233</v>
      </c>
      <c r="S1415">
        <f>VLOOKUP(L1415,longitude_latitude!C:J,8,)</f>
        <v>51.629374900000002</v>
      </c>
      <c r="T1415">
        <f t="shared" si="186"/>
        <v>-22.237300092823354</v>
      </c>
      <c r="U1415">
        <f>VLOOKUP(M1415,LINE!$A$2:$B$13,2,)</f>
        <v>8</v>
      </c>
      <c r="V1415">
        <f>VLOOKUP(L1415,Entry_exit!B:P,4,)</f>
        <v>1607</v>
      </c>
      <c r="W1415">
        <f>2020 - VLOOKUP(L1415, age!$A:$D,4,)</f>
        <v>110</v>
      </c>
      <c r="X1415">
        <f>VLOOKUP(H1415,'air-quality-london-time-of-day'!E:G,3,FALSE)</f>
        <v>15.3</v>
      </c>
      <c r="Y1415">
        <f>VLOOKUP(I1415,Weather!F:K,2,)</f>
        <v>12.165354330708652</v>
      </c>
      <c r="Z1415">
        <f>VLOOKUP(I1415,Weather!F:K,3,)</f>
        <v>0</v>
      </c>
      <c r="AA1415">
        <f>VLOOKUP(I1415,Weather!F:K,4,)</f>
        <v>0.7</v>
      </c>
      <c r="AB1415">
        <f>VLOOKUP(I1415,Weather!F:K,5,)</f>
        <v>1027</v>
      </c>
      <c r="AC1415">
        <f>VLOOKUP(I1415,Weather!F:K,6,)</f>
        <v>1</v>
      </c>
    </row>
    <row r="1416" spans="1:29" x14ac:dyDescent="0.25">
      <c r="A1416" t="s">
        <v>7</v>
      </c>
      <c r="B1416" t="s">
        <v>5</v>
      </c>
      <c r="C1416" s="1">
        <v>42103.466666666667</v>
      </c>
      <c r="D1416" s="3">
        <f t="shared" si="184"/>
        <v>2015</v>
      </c>
      <c r="E1416" s="3">
        <f t="shared" si="187"/>
        <v>4</v>
      </c>
      <c r="F1416" s="3">
        <f t="shared" si="188"/>
        <v>11</v>
      </c>
      <c r="G1416" s="3">
        <f t="shared" si="189"/>
        <v>9</v>
      </c>
      <c r="H1416" s="3" t="str">
        <f t="shared" si="190"/>
        <v>2015411</v>
      </c>
      <c r="I1416" s="3" t="str">
        <f t="shared" si="191"/>
        <v>20154119</v>
      </c>
      <c r="J1416">
        <v>59</v>
      </c>
      <c r="K1416">
        <v>35.4</v>
      </c>
      <c r="L1416" t="str">
        <f>VLOOKUP(C1416,List!$A$2:$C$2089,3,)</f>
        <v>Moor Park</v>
      </c>
      <c r="M1416" t="str">
        <f>VLOOKUP(C1416,List!$A$2:$C$2089,2,)</f>
        <v>Metropolitan</v>
      </c>
      <c r="N1416" t="str">
        <f t="shared" si="185"/>
        <v>Moor Park|Metropolitan</v>
      </c>
      <c r="O1416">
        <f>VLOOKUP(N1416,Depth!$A$2:$F$427,3,)</f>
        <v>57</v>
      </c>
      <c r="P1416">
        <f>VLOOKUP(N1416,Depth!$A$2:$F$427,5,)</f>
        <v>161.5</v>
      </c>
      <c r="Q1416">
        <f>VLOOKUP(N1416,Depth!$A$2:$F$427,6,)</f>
        <v>-4.5</v>
      </c>
      <c r="R1416">
        <f>VLOOKUP(L1416,longitude_latitude!C:J,7,)</f>
        <v>-0.430710233</v>
      </c>
      <c r="S1416">
        <f>VLOOKUP(L1416,longitude_latitude!C:J,8,)</f>
        <v>51.629374900000002</v>
      </c>
      <c r="T1416">
        <f t="shared" si="186"/>
        <v>-22.237300092823354</v>
      </c>
      <c r="U1416">
        <f>VLOOKUP(M1416,LINE!$A$2:$B$13,2,)</f>
        <v>8</v>
      </c>
      <c r="V1416">
        <f>VLOOKUP(L1416,Entry_exit!B:P,4,)</f>
        <v>1607</v>
      </c>
      <c r="W1416">
        <f>2020 - VLOOKUP(L1416, age!$A:$D,4,)</f>
        <v>110</v>
      </c>
      <c r="X1416">
        <f>VLOOKUP(H1416,'air-quality-london-time-of-day'!E:G,3,FALSE)</f>
        <v>15.3</v>
      </c>
      <c r="Y1416">
        <f>VLOOKUP(I1416,Weather!F:K,2,)</f>
        <v>12.165354330708652</v>
      </c>
      <c r="Z1416">
        <f>VLOOKUP(I1416,Weather!F:K,3,)</f>
        <v>0</v>
      </c>
      <c r="AA1416">
        <f>VLOOKUP(I1416,Weather!F:K,4,)</f>
        <v>0.7</v>
      </c>
      <c r="AB1416">
        <f>VLOOKUP(I1416,Weather!F:K,5,)</f>
        <v>1027</v>
      </c>
      <c r="AC1416">
        <f>VLOOKUP(I1416,Weather!F:K,6,)</f>
        <v>1</v>
      </c>
    </row>
    <row r="1417" spans="1:29" x14ac:dyDescent="0.25">
      <c r="A1417" t="s">
        <v>7</v>
      </c>
      <c r="B1417" t="s">
        <v>5</v>
      </c>
      <c r="C1417" s="1">
        <v>42103.467361111114</v>
      </c>
      <c r="D1417" s="3">
        <f t="shared" si="184"/>
        <v>2015</v>
      </c>
      <c r="E1417" s="3">
        <f t="shared" si="187"/>
        <v>4</v>
      </c>
      <c r="F1417" s="3">
        <f t="shared" si="188"/>
        <v>11</v>
      </c>
      <c r="G1417" s="3">
        <f t="shared" si="189"/>
        <v>9</v>
      </c>
      <c r="H1417" s="3" t="str">
        <f t="shared" si="190"/>
        <v>2015411</v>
      </c>
      <c r="I1417" s="3" t="str">
        <f t="shared" si="191"/>
        <v>20154119</v>
      </c>
      <c r="J1417">
        <v>54</v>
      </c>
      <c r="K1417">
        <v>32.4</v>
      </c>
      <c r="L1417" t="str">
        <f>VLOOKUP(C1417,List!$A$2:$C$2089,3,)</f>
        <v>Northwood</v>
      </c>
      <c r="M1417" t="str">
        <f>VLOOKUP(C1417,List!$A$2:$C$2089,2,)</f>
        <v>Metropolitan</v>
      </c>
      <c r="N1417" t="str">
        <f t="shared" si="185"/>
        <v>Northwood|Metropolitan</v>
      </c>
      <c r="O1417">
        <f>VLOOKUP(N1417,Depth!$A$2:$F$427,3,)</f>
        <v>77</v>
      </c>
      <c r="P1417">
        <f>VLOOKUP(N1417,Depth!$A$2:$F$427,5,)</f>
        <v>171.6</v>
      </c>
      <c r="Q1417">
        <f>VLOOKUP(N1417,Depth!$A$2:$F$427,6,)</f>
        <v>5.4</v>
      </c>
      <c r="R1417">
        <f>VLOOKUP(L1417,longitude_latitude!C:J,7,)</f>
        <v>-0.42235853800000001</v>
      </c>
      <c r="S1417">
        <f>VLOOKUP(L1417,longitude_latitude!C:J,8,)</f>
        <v>51.610520389999998</v>
      </c>
      <c r="T1417">
        <f t="shared" si="186"/>
        <v>-21.798143937339589</v>
      </c>
      <c r="U1417">
        <f>VLOOKUP(M1417,LINE!$A$2:$B$13,2,)</f>
        <v>8</v>
      </c>
      <c r="V1417">
        <f>VLOOKUP(L1417,Entry_exit!B:P,4,)</f>
        <v>4431</v>
      </c>
      <c r="W1417">
        <f>2020 - VLOOKUP(L1417, age!$A:$D,4,)</f>
        <v>133</v>
      </c>
      <c r="X1417">
        <f>VLOOKUP(H1417,'air-quality-london-time-of-day'!E:G,3,FALSE)</f>
        <v>15.3</v>
      </c>
      <c r="Y1417">
        <f>VLOOKUP(I1417,Weather!F:K,2,)</f>
        <v>12.165354330708652</v>
      </c>
      <c r="Z1417">
        <f>VLOOKUP(I1417,Weather!F:K,3,)</f>
        <v>0</v>
      </c>
      <c r="AA1417">
        <f>VLOOKUP(I1417,Weather!F:K,4,)</f>
        <v>0.7</v>
      </c>
      <c r="AB1417">
        <f>VLOOKUP(I1417,Weather!F:K,5,)</f>
        <v>1027</v>
      </c>
      <c r="AC1417">
        <f>VLOOKUP(I1417,Weather!F:K,6,)</f>
        <v>1</v>
      </c>
    </row>
    <row r="1418" spans="1:29" x14ac:dyDescent="0.25">
      <c r="A1418" t="s">
        <v>7</v>
      </c>
      <c r="B1418" t="s">
        <v>5</v>
      </c>
      <c r="C1418" s="1">
        <v>42103.468055555553</v>
      </c>
      <c r="D1418" s="3">
        <f t="shared" si="184"/>
        <v>2015</v>
      </c>
      <c r="E1418" s="3">
        <f t="shared" si="187"/>
        <v>4</v>
      </c>
      <c r="F1418" s="3">
        <f t="shared" si="188"/>
        <v>11</v>
      </c>
      <c r="G1418" s="3">
        <f t="shared" si="189"/>
        <v>9</v>
      </c>
      <c r="H1418" s="3" t="str">
        <f t="shared" si="190"/>
        <v>2015411</v>
      </c>
      <c r="I1418" s="3" t="str">
        <f t="shared" si="191"/>
        <v>20154119</v>
      </c>
      <c r="J1418">
        <v>61</v>
      </c>
      <c r="K1418">
        <v>36.6</v>
      </c>
      <c r="L1418" t="str">
        <f>VLOOKUP(C1418,List!$A$2:$C$2089,3,)</f>
        <v>Northwood</v>
      </c>
      <c r="M1418" t="str">
        <f>VLOOKUP(C1418,List!$A$2:$C$2089,2,)</f>
        <v>Metropolitan</v>
      </c>
      <c r="N1418" t="str">
        <f t="shared" si="185"/>
        <v>Northwood|Metropolitan</v>
      </c>
      <c r="O1418">
        <f>VLOOKUP(N1418,Depth!$A$2:$F$427,3,)</f>
        <v>77</v>
      </c>
      <c r="P1418">
        <f>VLOOKUP(N1418,Depth!$A$2:$F$427,5,)</f>
        <v>171.6</v>
      </c>
      <c r="Q1418">
        <f>VLOOKUP(N1418,Depth!$A$2:$F$427,6,)</f>
        <v>5.4</v>
      </c>
      <c r="R1418">
        <f>VLOOKUP(L1418,longitude_latitude!C:J,7,)</f>
        <v>-0.42235853800000001</v>
      </c>
      <c r="S1418">
        <f>VLOOKUP(L1418,longitude_latitude!C:J,8,)</f>
        <v>51.610520389999998</v>
      </c>
      <c r="T1418">
        <f t="shared" si="186"/>
        <v>-21.798143937339589</v>
      </c>
      <c r="U1418">
        <f>VLOOKUP(M1418,LINE!$A$2:$B$13,2,)</f>
        <v>8</v>
      </c>
      <c r="V1418">
        <f>VLOOKUP(L1418,Entry_exit!B:P,4,)</f>
        <v>4431</v>
      </c>
      <c r="W1418">
        <f>2020 - VLOOKUP(L1418, age!$A:$D,4,)</f>
        <v>133</v>
      </c>
      <c r="X1418">
        <f>VLOOKUP(H1418,'air-quality-london-time-of-day'!E:G,3,FALSE)</f>
        <v>15.3</v>
      </c>
      <c r="Y1418">
        <f>VLOOKUP(I1418,Weather!F:K,2,)</f>
        <v>12.165354330708652</v>
      </c>
      <c r="Z1418">
        <f>VLOOKUP(I1418,Weather!F:K,3,)</f>
        <v>0</v>
      </c>
      <c r="AA1418">
        <f>VLOOKUP(I1418,Weather!F:K,4,)</f>
        <v>0.7</v>
      </c>
      <c r="AB1418">
        <f>VLOOKUP(I1418,Weather!F:K,5,)</f>
        <v>1027</v>
      </c>
      <c r="AC1418">
        <f>VLOOKUP(I1418,Weather!F:K,6,)</f>
        <v>1</v>
      </c>
    </row>
    <row r="1419" spans="1:29" x14ac:dyDescent="0.25">
      <c r="A1419" t="s">
        <v>7</v>
      </c>
      <c r="B1419" t="s">
        <v>5</v>
      </c>
      <c r="C1419" s="1">
        <v>42103.46875</v>
      </c>
      <c r="D1419" s="3">
        <f t="shared" si="184"/>
        <v>2015</v>
      </c>
      <c r="E1419" s="3">
        <f t="shared" si="187"/>
        <v>4</v>
      </c>
      <c r="F1419" s="3">
        <f t="shared" si="188"/>
        <v>11</v>
      </c>
      <c r="G1419" s="3">
        <f t="shared" si="189"/>
        <v>9</v>
      </c>
      <c r="H1419" s="3" t="str">
        <f t="shared" si="190"/>
        <v>2015411</v>
      </c>
      <c r="I1419" s="3" t="str">
        <f t="shared" si="191"/>
        <v>20154119</v>
      </c>
      <c r="J1419">
        <v>55</v>
      </c>
      <c r="K1419">
        <v>33</v>
      </c>
      <c r="L1419" t="str">
        <f>VLOOKUP(C1419,List!$A$2:$C$2089,3,)</f>
        <v>Northwood</v>
      </c>
      <c r="M1419" t="str">
        <f>VLOOKUP(C1419,List!$A$2:$C$2089,2,)</f>
        <v>Metropolitan</v>
      </c>
      <c r="N1419" t="str">
        <f t="shared" si="185"/>
        <v>Northwood|Metropolitan</v>
      </c>
      <c r="O1419">
        <f>VLOOKUP(N1419,Depth!$A$2:$F$427,3,)</f>
        <v>77</v>
      </c>
      <c r="P1419">
        <f>VLOOKUP(N1419,Depth!$A$2:$F$427,5,)</f>
        <v>171.6</v>
      </c>
      <c r="Q1419">
        <f>VLOOKUP(N1419,Depth!$A$2:$F$427,6,)</f>
        <v>5.4</v>
      </c>
      <c r="R1419">
        <f>VLOOKUP(L1419,longitude_latitude!C:J,7,)</f>
        <v>-0.42235853800000001</v>
      </c>
      <c r="S1419">
        <f>VLOOKUP(L1419,longitude_latitude!C:J,8,)</f>
        <v>51.610520389999998</v>
      </c>
      <c r="T1419">
        <f t="shared" si="186"/>
        <v>-21.798143937339589</v>
      </c>
      <c r="U1419">
        <f>VLOOKUP(M1419,LINE!$A$2:$B$13,2,)</f>
        <v>8</v>
      </c>
      <c r="V1419">
        <f>VLOOKUP(L1419,Entry_exit!B:P,4,)</f>
        <v>4431</v>
      </c>
      <c r="W1419">
        <f>2020 - VLOOKUP(L1419, age!$A:$D,4,)</f>
        <v>133</v>
      </c>
      <c r="X1419">
        <f>VLOOKUP(H1419,'air-quality-london-time-of-day'!E:G,3,FALSE)</f>
        <v>15.3</v>
      </c>
      <c r="Y1419">
        <f>VLOOKUP(I1419,Weather!F:K,2,)</f>
        <v>12.165354330708652</v>
      </c>
      <c r="Z1419">
        <f>VLOOKUP(I1419,Weather!F:K,3,)</f>
        <v>0</v>
      </c>
      <c r="AA1419">
        <f>VLOOKUP(I1419,Weather!F:K,4,)</f>
        <v>0.7</v>
      </c>
      <c r="AB1419">
        <f>VLOOKUP(I1419,Weather!F:K,5,)</f>
        <v>1027</v>
      </c>
      <c r="AC1419">
        <f>VLOOKUP(I1419,Weather!F:K,6,)</f>
        <v>1</v>
      </c>
    </row>
    <row r="1420" spans="1:29" x14ac:dyDescent="0.25">
      <c r="A1420" t="s">
        <v>7</v>
      </c>
      <c r="B1420" t="s">
        <v>5</v>
      </c>
      <c r="C1420" s="1">
        <v>42103.469444444447</v>
      </c>
      <c r="D1420" s="3">
        <f t="shared" si="184"/>
        <v>2015</v>
      </c>
      <c r="E1420" s="3">
        <f t="shared" si="187"/>
        <v>4</v>
      </c>
      <c r="F1420" s="3">
        <f t="shared" si="188"/>
        <v>11</v>
      </c>
      <c r="G1420" s="3">
        <f t="shared" si="189"/>
        <v>9</v>
      </c>
      <c r="H1420" s="3" t="str">
        <f t="shared" si="190"/>
        <v>2015411</v>
      </c>
      <c r="I1420" s="3" t="str">
        <f t="shared" si="191"/>
        <v>20154119</v>
      </c>
      <c r="J1420">
        <v>51</v>
      </c>
      <c r="K1420">
        <v>30.6</v>
      </c>
      <c r="L1420" t="str">
        <f>VLOOKUP(C1420,List!$A$2:$C$2089,3,)</f>
        <v>Northwood Hills</v>
      </c>
      <c r="M1420" t="str">
        <f>VLOOKUP(C1420,List!$A$2:$C$2089,2,)</f>
        <v>Metropolitan</v>
      </c>
      <c r="N1420" t="str">
        <f t="shared" si="185"/>
        <v>Northwood Hills|Metropolitan</v>
      </c>
      <c r="O1420">
        <f>VLOOKUP(N1420,Depth!$A$2:$F$427,3,)</f>
        <v>71</v>
      </c>
      <c r="P1420">
        <f>VLOOKUP(N1420,Depth!$A$2:$F$427,5,)</f>
        <v>165</v>
      </c>
      <c r="Q1420">
        <f>VLOOKUP(N1420,Depth!$A$2:$F$427,6,)</f>
        <v>6</v>
      </c>
      <c r="R1420">
        <f>VLOOKUP(L1420,longitude_latitude!C:J,7,)</f>
        <v>-0.40716813699999999</v>
      </c>
      <c r="S1420">
        <f>VLOOKUP(L1420,longitude_latitude!C:J,8,)</f>
        <v>51.599697030000002</v>
      </c>
      <c r="T1420">
        <f t="shared" si="186"/>
        <v>-21.009752509469532</v>
      </c>
      <c r="U1420">
        <f>VLOOKUP(M1420,LINE!$A$2:$B$13,2,)</f>
        <v>8</v>
      </c>
      <c r="V1420">
        <f>VLOOKUP(L1420,Entry_exit!B:P,4,)</f>
        <v>3163</v>
      </c>
      <c r="W1420">
        <f>2020 - VLOOKUP(L1420, age!$A:$D,4,)</f>
        <v>87</v>
      </c>
      <c r="X1420">
        <f>VLOOKUP(H1420,'air-quality-london-time-of-day'!E:G,3,FALSE)</f>
        <v>15.3</v>
      </c>
      <c r="Y1420">
        <f>VLOOKUP(I1420,Weather!F:K,2,)</f>
        <v>12.165354330708652</v>
      </c>
      <c r="Z1420">
        <f>VLOOKUP(I1420,Weather!F:K,3,)</f>
        <v>0</v>
      </c>
      <c r="AA1420">
        <f>VLOOKUP(I1420,Weather!F:K,4,)</f>
        <v>0.7</v>
      </c>
      <c r="AB1420">
        <f>VLOOKUP(I1420,Weather!F:K,5,)</f>
        <v>1027</v>
      </c>
      <c r="AC1420">
        <f>VLOOKUP(I1420,Weather!F:K,6,)</f>
        <v>1</v>
      </c>
    </row>
    <row r="1421" spans="1:29" x14ac:dyDescent="0.25">
      <c r="A1421" t="s">
        <v>7</v>
      </c>
      <c r="B1421" t="s">
        <v>5</v>
      </c>
      <c r="C1421" s="1">
        <v>42103.470138888886</v>
      </c>
      <c r="D1421" s="3">
        <f t="shared" si="184"/>
        <v>2015</v>
      </c>
      <c r="E1421" s="3">
        <f t="shared" si="187"/>
        <v>4</v>
      </c>
      <c r="F1421" s="3">
        <f t="shared" si="188"/>
        <v>11</v>
      </c>
      <c r="G1421" s="3">
        <f t="shared" si="189"/>
        <v>9</v>
      </c>
      <c r="H1421" s="3" t="str">
        <f t="shared" si="190"/>
        <v>2015411</v>
      </c>
      <c r="I1421" s="3" t="str">
        <f t="shared" si="191"/>
        <v>20154119</v>
      </c>
      <c r="J1421">
        <v>60</v>
      </c>
      <c r="K1421">
        <v>36</v>
      </c>
      <c r="L1421" t="str">
        <f>VLOOKUP(C1421,List!$A$2:$C$2089,3,)</f>
        <v>Northwood Hills</v>
      </c>
      <c r="M1421" t="str">
        <f>VLOOKUP(C1421,List!$A$2:$C$2089,2,)</f>
        <v>Metropolitan</v>
      </c>
      <c r="N1421" t="str">
        <f t="shared" si="185"/>
        <v>Northwood Hills|Metropolitan</v>
      </c>
      <c r="O1421">
        <f>VLOOKUP(N1421,Depth!$A$2:$F$427,3,)</f>
        <v>71</v>
      </c>
      <c r="P1421">
        <f>VLOOKUP(N1421,Depth!$A$2:$F$427,5,)</f>
        <v>165</v>
      </c>
      <c r="Q1421">
        <f>VLOOKUP(N1421,Depth!$A$2:$F$427,6,)</f>
        <v>6</v>
      </c>
      <c r="R1421">
        <f>VLOOKUP(L1421,longitude_latitude!C:J,7,)</f>
        <v>-0.40716813699999999</v>
      </c>
      <c r="S1421">
        <f>VLOOKUP(L1421,longitude_latitude!C:J,8,)</f>
        <v>51.599697030000002</v>
      </c>
      <c r="T1421">
        <f t="shared" si="186"/>
        <v>-21.009752509469532</v>
      </c>
      <c r="U1421">
        <f>VLOOKUP(M1421,LINE!$A$2:$B$13,2,)</f>
        <v>8</v>
      </c>
      <c r="V1421">
        <f>VLOOKUP(L1421,Entry_exit!B:P,4,)</f>
        <v>3163</v>
      </c>
      <c r="W1421">
        <f>2020 - VLOOKUP(L1421, age!$A:$D,4,)</f>
        <v>87</v>
      </c>
      <c r="X1421">
        <f>VLOOKUP(H1421,'air-quality-london-time-of-day'!E:G,3,FALSE)</f>
        <v>15.3</v>
      </c>
      <c r="Y1421">
        <f>VLOOKUP(I1421,Weather!F:K,2,)</f>
        <v>12.165354330708652</v>
      </c>
      <c r="Z1421">
        <f>VLOOKUP(I1421,Weather!F:K,3,)</f>
        <v>0</v>
      </c>
      <c r="AA1421">
        <f>VLOOKUP(I1421,Weather!F:K,4,)</f>
        <v>0.7</v>
      </c>
      <c r="AB1421">
        <f>VLOOKUP(I1421,Weather!F:K,5,)</f>
        <v>1027</v>
      </c>
      <c r="AC1421">
        <f>VLOOKUP(I1421,Weather!F:K,6,)</f>
        <v>1</v>
      </c>
    </row>
    <row r="1422" spans="1:29" x14ac:dyDescent="0.25">
      <c r="A1422" t="s">
        <v>7</v>
      </c>
      <c r="B1422" t="s">
        <v>5</v>
      </c>
      <c r="C1422" s="1">
        <v>42103.470833333333</v>
      </c>
      <c r="D1422" s="3">
        <f t="shared" si="184"/>
        <v>2015</v>
      </c>
      <c r="E1422" s="3">
        <f t="shared" si="187"/>
        <v>4</v>
      </c>
      <c r="F1422" s="3">
        <f t="shared" si="188"/>
        <v>11</v>
      </c>
      <c r="G1422" s="3">
        <f t="shared" si="189"/>
        <v>9</v>
      </c>
      <c r="H1422" s="3" t="str">
        <f t="shared" si="190"/>
        <v>2015411</v>
      </c>
      <c r="I1422" s="3" t="str">
        <f t="shared" si="191"/>
        <v>20154119</v>
      </c>
      <c r="J1422">
        <v>54</v>
      </c>
      <c r="K1422">
        <v>32.4</v>
      </c>
      <c r="L1422" t="str">
        <f>VLOOKUP(C1422,List!$A$2:$C$2089,3,)</f>
        <v>Pinner</v>
      </c>
      <c r="M1422" t="str">
        <f>VLOOKUP(C1422,List!$A$2:$C$2089,2,)</f>
        <v>Metropolitan</v>
      </c>
      <c r="N1422" t="str">
        <f t="shared" si="185"/>
        <v>Pinner|Metropolitan</v>
      </c>
      <c r="O1422">
        <f>VLOOKUP(N1422,Depth!$A$2:$F$427,3,)</f>
        <v>54</v>
      </c>
      <c r="P1422">
        <f>VLOOKUP(N1422,Depth!$A$2:$F$427,5,)</f>
        <v>153.5</v>
      </c>
      <c r="Q1422">
        <f>VLOOKUP(N1422,Depth!$A$2:$F$427,6,)</f>
        <v>0.5</v>
      </c>
      <c r="R1422">
        <f>VLOOKUP(L1422,longitude_latitude!C:J,7,)</f>
        <v>-0.379580851</v>
      </c>
      <c r="S1422">
        <f>VLOOKUP(L1422,longitude_latitude!C:J,8,)</f>
        <v>51.592329069999998</v>
      </c>
      <c r="T1422">
        <f t="shared" si="186"/>
        <v>-19.583460173462637</v>
      </c>
      <c r="U1422">
        <f>VLOOKUP(M1422,LINE!$A$2:$B$13,2,)</f>
        <v>8</v>
      </c>
      <c r="V1422">
        <f>VLOOKUP(L1422,Entry_exit!B:P,4,)</f>
        <v>5276</v>
      </c>
      <c r="W1422">
        <f>2020 - VLOOKUP(L1422, age!$A:$D,4,)</f>
        <v>135</v>
      </c>
      <c r="X1422">
        <f>VLOOKUP(H1422,'air-quality-london-time-of-day'!E:G,3,FALSE)</f>
        <v>15.3</v>
      </c>
      <c r="Y1422">
        <f>VLOOKUP(I1422,Weather!F:K,2,)</f>
        <v>12.165354330708652</v>
      </c>
      <c r="Z1422">
        <f>VLOOKUP(I1422,Weather!F:K,3,)</f>
        <v>0</v>
      </c>
      <c r="AA1422">
        <f>VLOOKUP(I1422,Weather!F:K,4,)</f>
        <v>0.7</v>
      </c>
      <c r="AB1422">
        <f>VLOOKUP(I1422,Weather!F:K,5,)</f>
        <v>1027</v>
      </c>
      <c r="AC1422">
        <f>VLOOKUP(I1422,Weather!F:K,6,)</f>
        <v>1</v>
      </c>
    </row>
    <row r="1423" spans="1:29" x14ac:dyDescent="0.25">
      <c r="A1423" t="s">
        <v>7</v>
      </c>
      <c r="B1423" t="s">
        <v>5</v>
      </c>
      <c r="C1423" s="1">
        <v>42103.47152777778</v>
      </c>
      <c r="D1423" s="3">
        <f t="shared" si="184"/>
        <v>2015</v>
      </c>
      <c r="E1423" s="3">
        <f t="shared" si="187"/>
        <v>4</v>
      </c>
      <c r="F1423" s="3">
        <f t="shared" si="188"/>
        <v>11</v>
      </c>
      <c r="G1423" s="3">
        <f t="shared" si="189"/>
        <v>9</v>
      </c>
      <c r="H1423" s="3" t="str">
        <f t="shared" si="190"/>
        <v>2015411</v>
      </c>
      <c r="I1423" s="3" t="str">
        <f t="shared" si="191"/>
        <v>20154119</v>
      </c>
      <c r="J1423">
        <v>54</v>
      </c>
      <c r="K1423">
        <v>32.4</v>
      </c>
      <c r="L1423" t="str">
        <f>VLOOKUP(C1423,List!$A$2:$C$2089,3,)</f>
        <v>Pinner</v>
      </c>
      <c r="M1423" t="str">
        <f>VLOOKUP(C1423,List!$A$2:$C$2089,2,)</f>
        <v>Metropolitan</v>
      </c>
      <c r="N1423" t="str">
        <f t="shared" si="185"/>
        <v>Pinner|Metropolitan</v>
      </c>
      <c r="O1423">
        <f>VLOOKUP(N1423,Depth!$A$2:$F$427,3,)</f>
        <v>54</v>
      </c>
      <c r="P1423">
        <f>VLOOKUP(N1423,Depth!$A$2:$F$427,5,)</f>
        <v>153.5</v>
      </c>
      <c r="Q1423">
        <f>VLOOKUP(N1423,Depth!$A$2:$F$427,6,)</f>
        <v>0.5</v>
      </c>
      <c r="R1423">
        <f>VLOOKUP(L1423,longitude_latitude!C:J,7,)</f>
        <v>-0.379580851</v>
      </c>
      <c r="S1423">
        <f>VLOOKUP(L1423,longitude_latitude!C:J,8,)</f>
        <v>51.592329069999998</v>
      </c>
      <c r="T1423">
        <f t="shared" si="186"/>
        <v>-19.583460173462637</v>
      </c>
      <c r="U1423">
        <f>VLOOKUP(M1423,LINE!$A$2:$B$13,2,)</f>
        <v>8</v>
      </c>
      <c r="V1423">
        <f>VLOOKUP(L1423,Entry_exit!B:P,4,)</f>
        <v>5276</v>
      </c>
      <c r="W1423">
        <f>2020 - VLOOKUP(L1423, age!$A:$D,4,)</f>
        <v>135</v>
      </c>
      <c r="X1423">
        <f>VLOOKUP(H1423,'air-quality-london-time-of-day'!E:G,3,FALSE)</f>
        <v>15.3</v>
      </c>
      <c r="Y1423">
        <f>VLOOKUP(I1423,Weather!F:K,2,)</f>
        <v>12.165354330708652</v>
      </c>
      <c r="Z1423">
        <f>VLOOKUP(I1423,Weather!F:K,3,)</f>
        <v>0</v>
      </c>
      <c r="AA1423">
        <f>VLOOKUP(I1423,Weather!F:K,4,)</f>
        <v>0.7</v>
      </c>
      <c r="AB1423">
        <f>VLOOKUP(I1423,Weather!F:K,5,)</f>
        <v>1027</v>
      </c>
      <c r="AC1423">
        <f>VLOOKUP(I1423,Weather!F:K,6,)</f>
        <v>1</v>
      </c>
    </row>
    <row r="1424" spans="1:29" x14ac:dyDescent="0.25">
      <c r="A1424" t="s">
        <v>7</v>
      </c>
      <c r="B1424" t="s">
        <v>5</v>
      </c>
      <c r="C1424" s="1">
        <v>42103.472222222219</v>
      </c>
      <c r="D1424" s="3">
        <f t="shared" si="184"/>
        <v>2015</v>
      </c>
      <c r="E1424" s="3">
        <f t="shared" si="187"/>
        <v>4</v>
      </c>
      <c r="F1424" s="3">
        <f t="shared" si="188"/>
        <v>11</v>
      </c>
      <c r="G1424" s="3">
        <f t="shared" si="189"/>
        <v>9</v>
      </c>
      <c r="H1424" s="3" t="str">
        <f t="shared" si="190"/>
        <v>2015411</v>
      </c>
      <c r="I1424" s="3" t="str">
        <f t="shared" si="191"/>
        <v>20154119</v>
      </c>
      <c r="J1424">
        <v>62</v>
      </c>
      <c r="K1424">
        <v>37.200000000000003</v>
      </c>
      <c r="L1424" t="str">
        <f>VLOOKUP(C1424,List!$A$2:$C$2089,3,)</f>
        <v>Pinner</v>
      </c>
      <c r="M1424" t="str">
        <f>VLOOKUP(C1424,List!$A$2:$C$2089,2,)</f>
        <v>Metropolitan</v>
      </c>
      <c r="N1424" t="str">
        <f t="shared" si="185"/>
        <v>Pinner|Metropolitan</v>
      </c>
      <c r="O1424">
        <f>VLOOKUP(N1424,Depth!$A$2:$F$427,3,)</f>
        <v>54</v>
      </c>
      <c r="P1424">
        <f>VLOOKUP(N1424,Depth!$A$2:$F$427,5,)</f>
        <v>153.5</v>
      </c>
      <c r="Q1424">
        <f>VLOOKUP(N1424,Depth!$A$2:$F$427,6,)</f>
        <v>0.5</v>
      </c>
      <c r="R1424">
        <f>VLOOKUP(L1424,longitude_latitude!C:J,7,)</f>
        <v>-0.379580851</v>
      </c>
      <c r="S1424">
        <f>VLOOKUP(L1424,longitude_latitude!C:J,8,)</f>
        <v>51.592329069999998</v>
      </c>
      <c r="T1424">
        <f t="shared" si="186"/>
        <v>-19.583460173462637</v>
      </c>
      <c r="U1424">
        <f>VLOOKUP(M1424,LINE!$A$2:$B$13,2,)</f>
        <v>8</v>
      </c>
      <c r="V1424">
        <f>VLOOKUP(L1424,Entry_exit!B:P,4,)</f>
        <v>5276</v>
      </c>
      <c r="W1424">
        <f>2020 - VLOOKUP(L1424, age!$A:$D,4,)</f>
        <v>135</v>
      </c>
      <c r="X1424">
        <f>VLOOKUP(H1424,'air-quality-london-time-of-day'!E:G,3,FALSE)</f>
        <v>15.3</v>
      </c>
      <c r="Y1424">
        <f>VLOOKUP(I1424,Weather!F:K,2,)</f>
        <v>12.165354330708652</v>
      </c>
      <c r="Z1424">
        <f>VLOOKUP(I1424,Weather!F:K,3,)</f>
        <v>0</v>
      </c>
      <c r="AA1424">
        <f>VLOOKUP(I1424,Weather!F:K,4,)</f>
        <v>0.7</v>
      </c>
      <c r="AB1424">
        <f>VLOOKUP(I1424,Weather!F:K,5,)</f>
        <v>1027</v>
      </c>
      <c r="AC1424">
        <f>VLOOKUP(I1424,Weather!F:K,6,)</f>
        <v>1</v>
      </c>
    </row>
    <row r="1425" spans="1:29" x14ac:dyDescent="0.25">
      <c r="A1425" t="s">
        <v>7</v>
      </c>
      <c r="B1425" t="s">
        <v>5</v>
      </c>
      <c r="C1425" s="1">
        <v>42103.472916666666</v>
      </c>
      <c r="D1425" s="3">
        <f t="shared" si="184"/>
        <v>2015</v>
      </c>
      <c r="E1425" s="3">
        <f t="shared" si="187"/>
        <v>4</v>
      </c>
      <c r="F1425" s="3">
        <f t="shared" si="188"/>
        <v>11</v>
      </c>
      <c r="G1425" s="3">
        <f t="shared" si="189"/>
        <v>9</v>
      </c>
      <c r="H1425" s="3" t="str">
        <f t="shared" si="190"/>
        <v>2015411</v>
      </c>
      <c r="I1425" s="3" t="str">
        <f t="shared" si="191"/>
        <v>20154119</v>
      </c>
      <c r="J1425">
        <v>57</v>
      </c>
      <c r="K1425">
        <v>34.200000000000003</v>
      </c>
      <c r="L1425" t="str">
        <f>VLOOKUP(C1425,List!$A$2:$C$2089,3,)</f>
        <v>North Harrow</v>
      </c>
      <c r="M1425" t="str">
        <f>VLOOKUP(C1425,List!$A$2:$C$2089,2,)</f>
        <v>Metropolitan</v>
      </c>
      <c r="N1425" t="str">
        <f t="shared" si="185"/>
        <v>North Harrow|Metropolitan</v>
      </c>
      <c r="O1425">
        <f>VLOOKUP(N1425,Depth!$A$2:$F$427,3,)</f>
        <v>51</v>
      </c>
      <c r="P1425">
        <f>VLOOKUP(N1425,Depth!$A$2:$F$427,5,)</f>
        <v>157</v>
      </c>
      <c r="Q1425">
        <f>VLOOKUP(N1425,Depth!$A$2:$F$427,6,)</f>
        <v>-6</v>
      </c>
      <c r="R1425">
        <f>VLOOKUP(L1425,longitude_latitude!C:J,7,)</f>
        <v>-0.36102183399999999</v>
      </c>
      <c r="S1425">
        <f>VLOOKUP(L1425,longitude_latitude!C:J,8,)</f>
        <v>51.584449409999998</v>
      </c>
      <c r="T1425">
        <f t="shared" si="186"/>
        <v>-18.623112531878416</v>
      </c>
      <c r="U1425">
        <f>VLOOKUP(M1425,LINE!$A$2:$B$13,2,)</f>
        <v>8</v>
      </c>
      <c r="V1425">
        <f>VLOOKUP(L1425,Entry_exit!B:P,4,)</f>
        <v>3307</v>
      </c>
      <c r="W1425">
        <f>2020 - VLOOKUP(L1425, age!$A:$D,4,)</f>
        <v>105</v>
      </c>
      <c r="X1425">
        <f>VLOOKUP(H1425,'air-quality-london-time-of-day'!E:G,3,FALSE)</f>
        <v>15.3</v>
      </c>
      <c r="Y1425">
        <f>VLOOKUP(I1425,Weather!F:K,2,)</f>
        <v>12.165354330708652</v>
      </c>
      <c r="Z1425">
        <f>VLOOKUP(I1425,Weather!F:K,3,)</f>
        <v>0</v>
      </c>
      <c r="AA1425">
        <f>VLOOKUP(I1425,Weather!F:K,4,)</f>
        <v>0.7</v>
      </c>
      <c r="AB1425">
        <f>VLOOKUP(I1425,Weather!F:K,5,)</f>
        <v>1027</v>
      </c>
      <c r="AC1425">
        <f>VLOOKUP(I1425,Weather!F:K,6,)</f>
        <v>1</v>
      </c>
    </row>
    <row r="1426" spans="1:29" x14ac:dyDescent="0.25">
      <c r="A1426" t="s">
        <v>7</v>
      </c>
      <c r="B1426" t="s">
        <v>5</v>
      </c>
      <c r="C1426" s="1">
        <v>42103.473611111112</v>
      </c>
      <c r="D1426" s="3">
        <f t="shared" si="184"/>
        <v>2015</v>
      </c>
      <c r="E1426" s="3">
        <f t="shared" si="187"/>
        <v>4</v>
      </c>
      <c r="F1426" s="3">
        <f t="shared" si="188"/>
        <v>11</v>
      </c>
      <c r="G1426" s="3">
        <f t="shared" si="189"/>
        <v>9</v>
      </c>
      <c r="H1426" s="3" t="str">
        <f t="shared" si="190"/>
        <v>2015411</v>
      </c>
      <c r="I1426" s="3" t="str">
        <f t="shared" si="191"/>
        <v>20154119</v>
      </c>
      <c r="J1426">
        <v>57</v>
      </c>
      <c r="K1426">
        <v>34.200000000000003</v>
      </c>
      <c r="L1426" t="str">
        <f>VLOOKUP(C1426,List!$A$2:$C$2089,3,)</f>
        <v>North Harrow</v>
      </c>
      <c r="M1426" t="str">
        <f>VLOOKUP(C1426,List!$A$2:$C$2089,2,)</f>
        <v>Metropolitan</v>
      </c>
      <c r="N1426" t="str">
        <f t="shared" si="185"/>
        <v>North Harrow|Metropolitan</v>
      </c>
      <c r="O1426">
        <f>VLOOKUP(N1426,Depth!$A$2:$F$427,3,)</f>
        <v>51</v>
      </c>
      <c r="P1426">
        <f>VLOOKUP(N1426,Depth!$A$2:$F$427,5,)</f>
        <v>157</v>
      </c>
      <c r="Q1426">
        <f>VLOOKUP(N1426,Depth!$A$2:$F$427,6,)</f>
        <v>-6</v>
      </c>
      <c r="R1426">
        <f>VLOOKUP(L1426,longitude_latitude!C:J,7,)</f>
        <v>-0.36102183399999999</v>
      </c>
      <c r="S1426">
        <f>VLOOKUP(L1426,longitude_latitude!C:J,8,)</f>
        <v>51.584449409999998</v>
      </c>
      <c r="T1426">
        <f t="shared" si="186"/>
        <v>-18.623112531878416</v>
      </c>
      <c r="U1426">
        <f>VLOOKUP(M1426,LINE!$A$2:$B$13,2,)</f>
        <v>8</v>
      </c>
      <c r="V1426">
        <f>VLOOKUP(L1426,Entry_exit!B:P,4,)</f>
        <v>3307</v>
      </c>
      <c r="W1426">
        <f>2020 - VLOOKUP(L1426, age!$A:$D,4,)</f>
        <v>105</v>
      </c>
      <c r="X1426">
        <f>VLOOKUP(H1426,'air-quality-london-time-of-day'!E:G,3,FALSE)</f>
        <v>15.3</v>
      </c>
      <c r="Y1426">
        <f>VLOOKUP(I1426,Weather!F:K,2,)</f>
        <v>12.165354330708652</v>
      </c>
      <c r="Z1426">
        <f>VLOOKUP(I1426,Weather!F:K,3,)</f>
        <v>0</v>
      </c>
      <c r="AA1426">
        <f>VLOOKUP(I1426,Weather!F:K,4,)</f>
        <v>0.7</v>
      </c>
      <c r="AB1426">
        <f>VLOOKUP(I1426,Weather!F:K,5,)</f>
        <v>1027</v>
      </c>
      <c r="AC1426">
        <f>VLOOKUP(I1426,Weather!F:K,6,)</f>
        <v>1</v>
      </c>
    </row>
    <row r="1427" spans="1:29" x14ac:dyDescent="0.25">
      <c r="A1427" t="s">
        <v>7</v>
      </c>
      <c r="B1427" t="s">
        <v>5</v>
      </c>
      <c r="C1427" s="1">
        <v>42103.474305555559</v>
      </c>
      <c r="D1427" s="3">
        <f t="shared" si="184"/>
        <v>2015</v>
      </c>
      <c r="E1427" s="3">
        <f t="shared" si="187"/>
        <v>4</v>
      </c>
      <c r="F1427" s="3">
        <f t="shared" si="188"/>
        <v>11</v>
      </c>
      <c r="G1427" s="3">
        <f t="shared" si="189"/>
        <v>9</v>
      </c>
      <c r="H1427" s="3" t="str">
        <f t="shared" si="190"/>
        <v>2015411</v>
      </c>
      <c r="I1427" s="3" t="str">
        <f t="shared" si="191"/>
        <v>20154119</v>
      </c>
      <c r="J1427">
        <v>57</v>
      </c>
      <c r="K1427">
        <v>34.200000000000003</v>
      </c>
      <c r="L1427" t="str">
        <f>VLOOKUP(C1427,List!$A$2:$C$2089,3,)</f>
        <v>North Harrow</v>
      </c>
      <c r="M1427" t="str">
        <f>VLOOKUP(C1427,List!$A$2:$C$2089,2,)</f>
        <v>Metropolitan</v>
      </c>
      <c r="N1427" t="str">
        <f t="shared" si="185"/>
        <v>North Harrow|Metropolitan</v>
      </c>
      <c r="O1427">
        <f>VLOOKUP(N1427,Depth!$A$2:$F$427,3,)</f>
        <v>51</v>
      </c>
      <c r="P1427">
        <f>VLOOKUP(N1427,Depth!$A$2:$F$427,5,)</f>
        <v>157</v>
      </c>
      <c r="Q1427">
        <f>VLOOKUP(N1427,Depth!$A$2:$F$427,6,)</f>
        <v>-6</v>
      </c>
      <c r="R1427">
        <f>VLOOKUP(L1427,longitude_latitude!C:J,7,)</f>
        <v>-0.36102183399999999</v>
      </c>
      <c r="S1427">
        <f>VLOOKUP(L1427,longitude_latitude!C:J,8,)</f>
        <v>51.584449409999998</v>
      </c>
      <c r="T1427">
        <f t="shared" si="186"/>
        <v>-18.623112531878416</v>
      </c>
      <c r="U1427">
        <f>VLOOKUP(M1427,LINE!$A$2:$B$13,2,)</f>
        <v>8</v>
      </c>
      <c r="V1427">
        <f>VLOOKUP(L1427,Entry_exit!B:P,4,)</f>
        <v>3307</v>
      </c>
      <c r="W1427">
        <f>2020 - VLOOKUP(L1427, age!$A:$D,4,)</f>
        <v>105</v>
      </c>
      <c r="X1427">
        <f>VLOOKUP(H1427,'air-quality-london-time-of-day'!E:G,3,FALSE)</f>
        <v>15.3</v>
      </c>
      <c r="Y1427">
        <f>VLOOKUP(I1427,Weather!F:K,2,)</f>
        <v>12.165354330708652</v>
      </c>
      <c r="Z1427">
        <f>VLOOKUP(I1427,Weather!F:K,3,)</f>
        <v>0</v>
      </c>
      <c r="AA1427">
        <f>VLOOKUP(I1427,Weather!F:K,4,)</f>
        <v>0.7</v>
      </c>
      <c r="AB1427">
        <f>VLOOKUP(I1427,Weather!F:K,5,)</f>
        <v>1027</v>
      </c>
      <c r="AC1427">
        <f>VLOOKUP(I1427,Weather!F:K,6,)</f>
        <v>1</v>
      </c>
    </row>
    <row r="1428" spans="1:29" x14ac:dyDescent="0.25">
      <c r="A1428" t="s">
        <v>7</v>
      </c>
      <c r="B1428" t="s">
        <v>5</v>
      </c>
      <c r="C1428" s="1">
        <v>42103.474999999999</v>
      </c>
      <c r="D1428" s="3">
        <f t="shared" si="184"/>
        <v>2015</v>
      </c>
      <c r="E1428" s="3">
        <f t="shared" si="187"/>
        <v>4</v>
      </c>
      <c r="F1428" s="3">
        <f t="shared" si="188"/>
        <v>11</v>
      </c>
      <c r="G1428" s="3">
        <f t="shared" si="189"/>
        <v>9</v>
      </c>
      <c r="H1428" s="3" t="str">
        <f t="shared" si="190"/>
        <v>2015411</v>
      </c>
      <c r="I1428" s="3" t="str">
        <f t="shared" si="191"/>
        <v>20154119</v>
      </c>
      <c r="J1428">
        <v>53</v>
      </c>
      <c r="K1428">
        <v>31.8</v>
      </c>
      <c r="L1428" t="str">
        <f>VLOOKUP(C1428,List!$A$2:$C$2089,3,)</f>
        <v>Harrow on the Hill</v>
      </c>
      <c r="M1428" t="str">
        <f>VLOOKUP(C1428,List!$A$2:$C$2089,2,)</f>
        <v>Metropolitan</v>
      </c>
      <c r="N1428" t="str">
        <f t="shared" si="185"/>
        <v>Harrow on the Hill|Metropolitan</v>
      </c>
      <c r="O1428">
        <f>VLOOKUP(N1428,Depth!$A$2:$F$427,3,)</f>
        <v>69</v>
      </c>
      <c r="P1428">
        <f>VLOOKUP(N1428,Depth!$A$2:$F$427,5,)</f>
        <v>167.1</v>
      </c>
      <c r="Q1428">
        <f>VLOOKUP(N1428,Depth!$A$2:$F$427,6,)</f>
        <v>1.9</v>
      </c>
      <c r="R1428">
        <f>VLOOKUP(L1428,longitude_latitude!C:J,7,)</f>
        <v>-0.33516664000000002</v>
      </c>
      <c r="S1428">
        <f>VLOOKUP(L1428,longitude_latitude!C:J,8,)</f>
        <v>51.578915860000002</v>
      </c>
      <c r="T1428">
        <f t="shared" si="186"/>
        <v>-17.287531923638912</v>
      </c>
      <c r="U1428">
        <f>VLOOKUP(M1428,LINE!$A$2:$B$13,2,)</f>
        <v>8</v>
      </c>
      <c r="V1428">
        <f>VLOOKUP(L1428,Entry_exit!B:P,4,)</f>
        <v>15963</v>
      </c>
      <c r="W1428">
        <f>2020 - VLOOKUP(L1428, age!$A:$D,4,)</f>
        <v>140</v>
      </c>
      <c r="X1428">
        <f>VLOOKUP(H1428,'air-quality-london-time-of-day'!E:G,3,FALSE)</f>
        <v>15.3</v>
      </c>
      <c r="Y1428">
        <f>VLOOKUP(I1428,Weather!F:K,2,)</f>
        <v>12.165354330708652</v>
      </c>
      <c r="Z1428">
        <f>VLOOKUP(I1428,Weather!F:K,3,)</f>
        <v>0</v>
      </c>
      <c r="AA1428">
        <f>VLOOKUP(I1428,Weather!F:K,4,)</f>
        <v>0.7</v>
      </c>
      <c r="AB1428">
        <f>VLOOKUP(I1428,Weather!F:K,5,)</f>
        <v>1027</v>
      </c>
      <c r="AC1428">
        <f>VLOOKUP(I1428,Weather!F:K,6,)</f>
        <v>1</v>
      </c>
    </row>
    <row r="1429" spans="1:29" x14ac:dyDescent="0.25">
      <c r="A1429" t="s">
        <v>7</v>
      </c>
      <c r="B1429" t="s">
        <v>5</v>
      </c>
      <c r="C1429" s="1">
        <v>42103.475694444445</v>
      </c>
      <c r="D1429" s="3">
        <f t="shared" si="184"/>
        <v>2015</v>
      </c>
      <c r="E1429" s="3">
        <f t="shared" si="187"/>
        <v>4</v>
      </c>
      <c r="F1429" s="3">
        <f t="shared" si="188"/>
        <v>11</v>
      </c>
      <c r="G1429" s="3">
        <f t="shared" si="189"/>
        <v>9</v>
      </c>
      <c r="H1429" s="3" t="str">
        <f t="shared" si="190"/>
        <v>2015411</v>
      </c>
      <c r="I1429" s="3" t="str">
        <f t="shared" si="191"/>
        <v>20154119</v>
      </c>
      <c r="J1429">
        <v>60</v>
      </c>
      <c r="K1429">
        <v>36</v>
      </c>
      <c r="L1429" t="str">
        <f>VLOOKUP(C1429,List!$A$2:$C$2089,3,)</f>
        <v>Harrow on the Hill</v>
      </c>
      <c r="M1429" t="str">
        <f>VLOOKUP(C1429,List!$A$2:$C$2089,2,)</f>
        <v>Metropolitan</v>
      </c>
      <c r="N1429" t="str">
        <f t="shared" si="185"/>
        <v>Harrow on the Hill|Metropolitan</v>
      </c>
      <c r="O1429">
        <f>VLOOKUP(N1429,Depth!$A$2:$F$427,3,)</f>
        <v>69</v>
      </c>
      <c r="P1429">
        <f>VLOOKUP(N1429,Depth!$A$2:$F$427,5,)</f>
        <v>167.1</v>
      </c>
      <c r="Q1429">
        <f>VLOOKUP(N1429,Depth!$A$2:$F$427,6,)</f>
        <v>1.9</v>
      </c>
      <c r="R1429">
        <f>VLOOKUP(L1429,longitude_latitude!C:J,7,)</f>
        <v>-0.33516664000000002</v>
      </c>
      <c r="S1429">
        <f>VLOOKUP(L1429,longitude_latitude!C:J,8,)</f>
        <v>51.578915860000002</v>
      </c>
      <c r="T1429">
        <f t="shared" si="186"/>
        <v>-17.287531923638912</v>
      </c>
      <c r="U1429">
        <f>VLOOKUP(M1429,LINE!$A$2:$B$13,2,)</f>
        <v>8</v>
      </c>
      <c r="V1429">
        <f>VLOOKUP(L1429,Entry_exit!B:P,4,)</f>
        <v>15963</v>
      </c>
      <c r="W1429">
        <f>2020 - VLOOKUP(L1429, age!$A:$D,4,)</f>
        <v>140</v>
      </c>
      <c r="X1429">
        <f>VLOOKUP(H1429,'air-quality-london-time-of-day'!E:G,3,FALSE)</f>
        <v>15.3</v>
      </c>
      <c r="Y1429">
        <f>VLOOKUP(I1429,Weather!F:K,2,)</f>
        <v>12.165354330708652</v>
      </c>
      <c r="Z1429">
        <f>VLOOKUP(I1429,Weather!F:K,3,)</f>
        <v>0</v>
      </c>
      <c r="AA1429">
        <f>VLOOKUP(I1429,Weather!F:K,4,)</f>
        <v>0.7</v>
      </c>
      <c r="AB1429">
        <f>VLOOKUP(I1429,Weather!F:K,5,)</f>
        <v>1027</v>
      </c>
      <c r="AC1429">
        <f>VLOOKUP(I1429,Weather!F:K,6,)</f>
        <v>1</v>
      </c>
    </row>
    <row r="1430" spans="1:29" x14ac:dyDescent="0.25">
      <c r="A1430" t="s">
        <v>7</v>
      </c>
      <c r="B1430" t="s">
        <v>5</v>
      </c>
      <c r="C1430" s="1">
        <v>42103.476388888892</v>
      </c>
      <c r="D1430" s="3">
        <f t="shared" si="184"/>
        <v>2015</v>
      </c>
      <c r="E1430" s="3">
        <f t="shared" si="187"/>
        <v>4</v>
      </c>
      <c r="F1430" s="3">
        <f t="shared" si="188"/>
        <v>11</v>
      </c>
      <c r="G1430" s="3">
        <f t="shared" si="189"/>
        <v>9</v>
      </c>
      <c r="H1430" s="3" t="str">
        <f t="shared" si="190"/>
        <v>2015411</v>
      </c>
      <c r="I1430" s="3" t="str">
        <f t="shared" si="191"/>
        <v>20154119</v>
      </c>
      <c r="J1430">
        <v>69</v>
      </c>
      <c r="K1430">
        <v>41.4</v>
      </c>
      <c r="L1430" t="str">
        <f>VLOOKUP(C1430,List!$A$2:$C$2089,3,)</f>
        <v>Harrow on the Hill</v>
      </c>
      <c r="M1430" t="str">
        <f>VLOOKUP(C1430,List!$A$2:$C$2089,2,)</f>
        <v>Metropolitan</v>
      </c>
      <c r="N1430" t="str">
        <f t="shared" si="185"/>
        <v>Harrow on the Hill|Metropolitan</v>
      </c>
      <c r="O1430">
        <f>VLOOKUP(N1430,Depth!$A$2:$F$427,3,)</f>
        <v>69</v>
      </c>
      <c r="P1430">
        <f>VLOOKUP(N1430,Depth!$A$2:$F$427,5,)</f>
        <v>167.1</v>
      </c>
      <c r="Q1430">
        <f>VLOOKUP(N1430,Depth!$A$2:$F$427,6,)</f>
        <v>1.9</v>
      </c>
      <c r="R1430">
        <f>VLOOKUP(L1430,longitude_latitude!C:J,7,)</f>
        <v>-0.33516664000000002</v>
      </c>
      <c r="S1430">
        <f>VLOOKUP(L1430,longitude_latitude!C:J,8,)</f>
        <v>51.578915860000002</v>
      </c>
      <c r="T1430">
        <f t="shared" si="186"/>
        <v>-17.287531923638912</v>
      </c>
      <c r="U1430">
        <f>VLOOKUP(M1430,LINE!$A$2:$B$13,2,)</f>
        <v>8</v>
      </c>
      <c r="V1430">
        <f>VLOOKUP(L1430,Entry_exit!B:P,4,)</f>
        <v>15963</v>
      </c>
      <c r="W1430">
        <f>2020 - VLOOKUP(L1430, age!$A:$D,4,)</f>
        <v>140</v>
      </c>
      <c r="X1430">
        <f>VLOOKUP(H1430,'air-quality-london-time-of-day'!E:G,3,FALSE)</f>
        <v>15.3</v>
      </c>
      <c r="Y1430">
        <f>VLOOKUP(I1430,Weather!F:K,2,)</f>
        <v>12.165354330708652</v>
      </c>
      <c r="Z1430">
        <f>VLOOKUP(I1430,Weather!F:K,3,)</f>
        <v>0</v>
      </c>
      <c r="AA1430">
        <f>VLOOKUP(I1430,Weather!F:K,4,)</f>
        <v>0.7</v>
      </c>
      <c r="AB1430">
        <f>VLOOKUP(I1430,Weather!F:K,5,)</f>
        <v>1027</v>
      </c>
      <c r="AC1430">
        <f>VLOOKUP(I1430,Weather!F:K,6,)</f>
        <v>1</v>
      </c>
    </row>
    <row r="1431" spans="1:29" x14ac:dyDescent="0.25">
      <c r="A1431" t="s">
        <v>7</v>
      </c>
      <c r="B1431" t="s">
        <v>5</v>
      </c>
      <c r="C1431" s="1">
        <v>42103.477083333331</v>
      </c>
      <c r="D1431" s="3">
        <f t="shared" si="184"/>
        <v>2015</v>
      </c>
      <c r="E1431" s="3">
        <f t="shared" si="187"/>
        <v>4</v>
      </c>
      <c r="F1431" s="3">
        <f t="shared" si="188"/>
        <v>11</v>
      </c>
      <c r="G1431" s="3">
        <f t="shared" si="189"/>
        <v>9</v>
      </c>
      <c r="H1431" s="3" t="str">
        <f t="shared" si="190"/>
        <v>2015411</v>
      </c>
      <c r="I1431" s="3" t="str">
        <f t="shared" si="191"/>
        <v>20154119</v>
      </c>
      <c r="J1431">
        <v>60</v>
      </c>
      <c r="K1431">
        <v>36</v>
      </c>
      <c r="L1431" t="str">
        <f>VLOOKUP(C1431,List!$A$2:$C$2089,3,)</f>
        <v>Northwick Park</v>
      </c>
      <c r="M1431" t="str">
        <f>VLOOKUP(C1431,List!$A$2:$C$2089,2,)</f>
        <v>Metropolitan</v>
      </c>
      <c r="N1431" t="str">
        <f t="shared" si="185"/>
        <v>Northwick Park|Metropolitan</v>
      </c>
      <c r="O1431">
        <f>VLOOKUP(N1431,Depth!$A$2:$F$427,3,)</f>
        <v>56</v>
      </c>
      <c r="P1431">
        <f>VLOOKUP(N1431,Depth!$A$2:$F$427,5,)</f>
        <v>157.9</v>
      </c>
      <c r="Q1431">
        <f>VLOOKUP(N1431,Depth!$A$2:$F$427,6,)</f>
        <v>-1.9</v>
      </c>
      <c r="R1431">
        <f>VLOOKUP(L1431,longitude_latitude!C:J,7,)</f>
        <v>-0.316478653</v>
      </c>
      <c r="S1431">
        <f>VLOOKUP(L1431,longitude_latitude!C:J,8,)</f>
        <v>51.577975850000001</v>
      </c>
      <c r="T1431">
        <f t="shared" si="186"/>
        <v>-16.323328321474531</v>
      </c>
      <c r="U1431">
        <f>VLOOKUP(M1431,LINE!$A$2:$B$13,2,)</f>
        <v>8</v>
      </c>
      <c r="V1431">
        <f>VLOOKUP(L1431,Entry_exit!B:P,4,)</f>
        <v>7776</v>
      </c>
      <c r="W1431">
        <f>2020 - VLOOKUP(L1431, age!$A:$D,4,)</f>
        <v>97</v>
      </c>
      <c r="X1431">
        <f>VLOOKUP(H1431,'air-quality-london-time-of-day'!E:G,3,FALSE)</f>
        <v>15.3</v>
      </c>
      <c r="Y1431">
        <f>VLOOKUP(I1431,Weather!F:K,2,)</f>
        <v>12.165354330708652</v>
      </c>
      <c r="Z1431">
        <f>VLOOKUP(I1431,Weather!F:K,3,)</f>
        <v>0</v>
      </c>
      <c r="AA1431">
        <f>VLOOKUP(I1431,Weather!F:K,4,)</f>
        <v>0.7</v>
      </c>
      <c r="AB1431">
        <f>VLOOKUP(I1431,Weather!F:K,5,)</f>
        <v>1027</v>
      </c>
      <c r="AC1431">
        <f>VLOOKUP(I1431,Weather!F:K,6,)</f>
        <v>1</v>
      </c>
    </row>
    <row r="1432" spans="1:29" x14ac:dyDescent="0.25">
      <c r="A1432" t="s">
        <v>7</v>
      </c>
      <c r="B1432" t="s">
        <v>5</v>
      </c>
      <c r="C1432" s="1">
        <v>42103.477777777778</v>
      </c>
      <c r="D1432" s="3">
        <f t="shared" si="184"/>
        <v>2015</v>
      </c>
      <c r="E1432" s="3">
        <f t="shared" si="187"/>
        <v>4</v>
      </c>
      <c r="F1432" s="3">
        <f t="shared" si="188"/>
        <v>11</v>
      </c>
      <c r="G1432" s="3">
        <f t="shared" si="189"/>
        <v>9</v>
      </c>
      <c r="H1432" s="3" t="str">
        <f t="shared" si="190"/>
        <v>2015411</v>
      </c>
      <c r="I1432" s="3" t="str">
        <f t="shared" si="191"/>
        <v>20154119</v>
      </c>
      <c r="J1432">
        <v>57</v>
      </c>
      <c r="K1432">
        <v>34.200000000000003</v>
      </c>
      <c r="L1432" t="str">
        <f>VLOOKUP(C1432,List!$A$2:$C$2089,3,)</f>
        <v>Northwick Park</v>
      </c>
      <c r="M1432" t="str">
        <f>VLOOKUP(C1432,List!$A$2:$C$2089,2,)</f>
        <v>Metropolitan</v>
      </c>
      <c r="N1432" t="str">
        <f t="shared" si="185"/>
        <v>Northwick Park|Metropolitan</v>
      </c>
      <c r="O1432">
        <f>VLOOKUP(N1432,Depth!$A$2:$F$427,3,)</f>
        <v>56</v>
      </c>
      <c r="P1432">
        <f>VLOOKUP(N1432,Depth!$A$2:$F$427,5,)</f>
        <v>157.9</v>
      </c>
      <c r="Q1432">
        <f>VLOOKUP(N1432,Depth!$A$2:$F$427,6,)</f>
        <v>-1.9</v>
      </c>
      <c r="R1432">
        <f>VLOOKUP(L1432,longitude_latitude!C:J,7,)</f>
        <v>-0.316478653</v>
      </c>
      <c r="S1432">
        <f>VLOOKUP(L1432,longitude_latitude!C:J,8,)</f>
        <v>51.577975850000001</v>
      </c>
      <c r="T1432">
        <f t="shared" si="186"/>
        <v>-16.323328321474531</v>
      </c>
      <c r="U1432">
        <f>VLOOKUP(M1432,LINE!$A$2:$B$13,2,)</f>
        <v>8</v>
      </c>
      <c r="V1432">
        <f>VLOOKUP(L1432,Entry_exit!B:P,4,)</f>
        <v>7776</v>
      </c>
      <c r="W1432">
        <f>2020 - VLOOKUP(L1432, age!$A:$D,4,)</f>
        <v>97</v>
      </c>
      <c r="X1432">
        <f>VLOOKUP(H1432,'air-quality-london-time-of-day'!E:G,3,FALSE)</f>
        <v>15.3</v>
      </c>
      <c r="Y1432">
        <f>VLOOKUP(I1432,Weather!F:K,2,)</f>
        <v>12.165354330708652</v>
      </c>
      <c r="Z1432">
        <f>VLOOKUP(I1432,Weather!F:K,3,)</f>
        <v>0</v>
      </c>
      <c r="AA1432">
        <f>VLOOKUP(I1432,Weather!F:K,4,)</f>
        <v>0.7</v>
      </c>
      <c r="AB1432">
        <f>VLOOKUP(I1432,Weather!F:K,5,)</f>
        <v>1027</v>
      </c>
      <c r="AC1432">
        <f>VLOOKUP(I1432,Weather!F:K,6,)</f>
        <v>1</v>
      </c>
    </row>
    <row r="1433" spans="1:29" x14ac:dyDescent="0.25">
      <c r="A1433" t="s">
        <v>7</v>
      </c>
      <c r="B1433" t="s">
        <v>5</v>
      </c>
      <c r="C1433" s="1">
        <v>42103.478472222225</v>
      </c>
      <c r="D1433" s="3">
        <f t="shared" si="184"/>
        <v>2015</v>
      </c>
      <c r="E1433" s="3">
        <f t="shared" si="187"/>
        <v>4</v>
      </c>
      <c r="F1433" s="3">
        <f t="shared" si="188"/>
        <v>11</v>
      </c>
      <c r="G1433" s="3">
        <f t="shared" si="189"/>
        <v>9</v>
      </c>
      <c r="H1433" s="3" t="str">
        <f t="shared" si="190"/>
        <v>2015411</v>
      </c>
      <c r="I1433" s="3" t="str">
        <f t="shared" si="191"/>
        <v>20154119</v>
      </c>
      <c r="J1433">
        <v>57</v>
      </c>
      <c r="K1433">
        <v>34.200000000000003</v>
      </c>
      <c r="L1433" t="str">
        <f>VLOOKUP(C1433,List!$A$2:$C$2089,3,)</f>
        <v>Northwick Park</v>
      </c>
      <c r="M1433" t="str">
        <f>VLOOKUP(C1433,List!$A$2:$C$2089,2,)</f>
        <v>Metropolitan</v>
      </c>
      <c r="N1433" t="str">
        <f t="shared" si="185"/>
        <v>Northwick Park|Metropolitan</v>
      </c>
      <c r="O1433">
        <f>VLOOKUP(N1433,Depth!$A$2:$F$427,3,)</f>
        <v>56</v>
      </c>
      <c r="P1433">
        <f>VLOOKUP(N1433,Depth!$A$2:$F$427,5,)</f>
        <v>157.9</v>
      </c>
      <c r="Q1433">
        <f>VLOOKUP(N1433,Depth!$A$2:$F$427,6,)</f>
        <v>-1.9</v>
      </c>
      <c r="R1433">
        <f>VLOOKUP(L1433,longitude_latitude!C:J,7,)</f>
        <v>-0.316478653</v>
      </c>
      <c r="S1433">
        <f>VLOOKUP(L1433,longitude_latitude!C:J,8,)</f>
        <v>51.577975850000001</v>
      </c>
      <c r="T1433">
        <f t="shared" si="186"/>
        <v>-16.323328321474531</v>
      </c>
      <c r="U1433">
        <f>VLOOKUP(M1433,LINE!$A$2:$B$13,2,)</f>
        <v>8</v>
      </c>
      <c r="V1433">
        <f>VLOOKUP(L1433,Entry_exit!B:P,4,)</f>
        <v>7776</v>
      </c>
      <c r="W1433">
        <f>2020 - VLOOKUP(L1433, age!$A:$D,4,)</f>
        <v>97</v>
      </c>
      <c r="X1433">
        <f>VLOOKUP(H1433,'air-quality-london-time-of-day'!E:G,3,FALSE)</f>
        <v>15.3</v>
      </c>
      <c r="Y1433">
        <f>VLOOKUP(I1433,Weather!F:K,2,)</f>
        <v>12.165354330708652</v>
      </c>
      <c r="Z1433">
        <f>VLOOKUP(I1433,Weather!F:K,3,)</f>
        <v>0</v>
      </c>
      <c r="AA1433">
        <f>VLOOKUP(I1433,Weather!F:K,4,)</f>
        <v>0.7</v>
      </c>
      <c r="AB1433">
        <f>VLOOKUP(I1433,Weather!F:K,5,)</f>
        <v>1027</v>
      </c>
      <c r="AC1433">
        <f>VLOOKUP(I1433,Weather!F:K,6,)</f>
        <v>1</v>
      </c>
    </row>
    <row r="1434" spans="1:29" x14ac:dyDescent="0.25">
      <c r="A1434" t="s">
        <v>7</v>
      </c>
      <c r="B1434" t="s">
        <v>5</v>
      </c>
      <c r="C1434" s="1">
        <v>42103.479166666664</v>
      </c>
      <c r="D1434" s="3">
        <f t="shared" si="184"/>
        <v>2015</v>
      </c>
      <c r="E1434" s="3">
        <f t="shared" si="187"/>
        <v>4</v>
      </c>
      <c r="F1434" s="3">
        <f t="shared" si="188"/>
        <v>11</v>
      </c>
      <c r="G1434" s="3">
        <f t="shared" si="189"/>
        <v>9</v>
      </c>
      <c r="H1434" s="3" t="str">
        <f t="shared" si="190"/>
        <v>2015411</v>
      </c>
      <c r="I1434" s="3" t="str">
        <f t="shared" si="191"/>
        <v>20154119</v>
      </c>
      <c r="J1434">
        <v>59</v>
      </c>
      <c r="K1434">
        <v>35.4</v>
      </c>
      <c r="L1434" t="str">
        <f>VLOOKUP(C1434,List!$A$2:$C$2089,3,)</f>
        <v>Preston Road</v>
      </c>
      <c r="M1434" t="str">
        <f>VLOOKUP(C1434,List!$A$2:$C$2089,2,)</f>
        <v>Metropolitan</v>
      </c>
      <c r="N1434" t="str">
        <f t="shared" si="185"/>
        <v>Preston Road|Metropolitan</v>
      </c>
      <c r="O1434">
        <f>VLOOKUP(N1434,Depth!$A$2:$F$427,3,)</f>
        <v>45</v>
      </c>
      <c r="P1434">
        <f>VLOOKUP(N1434,Depth!$A$2:$F$427,5,)</f>
        <v>141.1</v>
      </c>
      <c r="Q1434">
        <f>VLOOKUP(N1434,Depth!$A$2:$F$427,6,)</f>
        <v>3.9</v>
      </c>
      <c r="R1434">
        <f>VLOOKUP(L1434,longitude_latitude!C:J,7,)</f>
        <v>-0.29353922300000002</v>
      </c>
      <c r="S1434">
        <f>VLOOKUP(L1434,longitude_latitude!C:J,8,)</f>
        <v>51.571513809999999</v>
      </c>
      <c r="T1434">
        <f t="shared" si="186"/>
        <v>-15.13826209272117</v>
      </c>
      <c r="U1434">
        <f>VLOOKUP(M1434,LINE!$A$2:$B$13,2,)</f>
        <v>8</v>
      </c>
      <c r="V1434">
        <f>VLOOKUP(L1434,Entry_exit!B:P,4,)</f>
        <v>5626</v>
      </c>
      <c r="W1434">
        <f>2020 - VLOOKUP(L1434, age!$A:$D,4,)</f>
        <v>112</v>
      </c>
      <c r="X1434">
        <f>VLOOKUP(H1434,'air-quality-london-time-of-day'!E:G,3,FALSE)</f>
        <v>15.3</v>
      </c>
      <c r="Y1434">
        <f>VLOOKUP(I1434,Weather!F:K,2,)</f>
        <v>12.165354330708652</v>
      </c>
      <c r="Z1434">
        <f>VLOOKUP(I1434,Weather!F:K,3,)</f>
        <v>0</v>
      </c>
      <c r="AA1434">
        <f>VLOOKUP(I1434,Weather!F:K,4,)</f>
        <v>0.7</v>
      </c>
      <c r="AB1434">
        <f>VLOOKUP(I1434,Weather!F:K,5,)</f>
        <v>1027</v>
      </c>
      <c r="AC1434">
        <f>VLOOKUP(I1434,Weather!F:K,6,)</f>
        <v>1</v>
      </c>
    </row>
    <row r="1435" spans="1:29" x14ac:dyDescent="0.25">
      <c r="A1435" t="s">
        <v>7</v>
      </c>
      <c r="B1435" t="s">
        <v>5</v>
      </c>
      <c r="C1435" s="1">
        <v>42103.479861111111</v>
      </c>
      <c r="D1435" s="3">
        <f t="shared" si="184"/>
        <v>2015</v>
      </c>
      <c r="E1435" s="3">
        <f t="shared" si="187"/>
        <v>4</v>
      </c>
      <c r="F1435" s="3">
        <f t="shared" si="188"/>
        <v>11</v>
      </c>
      <c r="G1435" s="3">
        <f t="shared" si="189"/>
        <v>9</v>
      </c>
      <c r="H1435" s="3" t="str">
        <f t="shared" si="190"/>
        <v>2015411</v>
      </c>
      <c r="I1435" s="3" t="str">
        <f t="shared" si="191"/>
        <v>20154119</v>
      </c>
      <c r="J1435">
        <v>57</v>
      </c>
      <c r="K1435">
        <v>34.200000000000003</v>
      </c>
      <c r="L1435" t="str">
        <f>VLOOKUP(C1435,List!$A$2:$C$2089,3,)</f>
        <v>Preston Road</v>
      </c>
      <c r="M1435" t="str">
        <f>VLOOKUP(C1435,List!$A$2:$C$2089,2,)</f>
        <v>Metropolitan</v>
      </c>
      <c r="N1435" t="str">
        <f t="shared" si="185"/>
        <v>Preston Road|Metropolitan</v>
      </c>
      <c r="O1435">
        <f>VLOOKUP(N1435,Depth!$A$2:$F$427,3,)</f>
        <v>45</v>
      </c>
      <c r="P1435">
        <f>VLOOKUP(N1435,Depth!$A$2:$F$427,5,)</f>
        <v>141.1</v>
      </c>
      <c r="Q1435">
        <f>VLOOKUP(N1435,Depth!$A$2:$F$427,6,)</f>
        <v>3.9</v>
      </c>
      <c r="R1435">
        <f>VLOOKUP(L1435,longitude_latitude!C:J,7,)</f>
        <v>-0.29353922300000002</v>
      </c>
      <c r="S1435">
        <f>VLOOKUP(L1435,longitude_latitude!C:J,8,)</f>
        <v>51.571513809999999</v>
      </c>
      <c r="T1435">
        <f t="shared" si="186"/>
        <v>-15.13826209272117</v>
      </c>
      <c r="U1435">
        <f>VLOOKUP(M1435,LINE!$A$2:$B$13,2,)</f>
        <v>8</v>
      </c>
      <c r="V1435">
        <f>VLOOKUP(L1435,Entry_exit!B:P,4,)</f>
        <v>5626</v>
      </c>
      <c r="W1435">
        <f>2020 - VLOOKUP(L1435, age!$A:$D,4,)</f>
        <v>112</v>
      </c>
      <c r="X1435">
        <f>VLOOKUP(H1435,'air-quality-london-time-of-day'!E:G,3,FALSE)</f>
        <v>15.3</v>
      </c>
      <c r="Y1435">
        <f>VLOOKUP(I1435,Weather!F:K,2,)</f>
        <v>12.165354330708652</v>
      </c>
      <c r="Z1435">
        <f>VLOOKUP(I1435,Weather!F:K,3,)</f>
        <v>0</v>
      </c>
      <c r="AA1435">
        <f>VLOOKUP(I1435,Weather!F:K,4,)</f>
        <v>0.7</v>
      </c>
      <c r="AB1435">
        <f>VLOOKUP(I1435,Weather!F:K,5,)</f>
        <v>1027</v>
      </c>
      <c r="AC1435">
        <f>VLOOKUP(I1435,Weather!F:K,6,)</f>
        <v>1</v>
      </c>
    </row>
    <row r="1436" spans="1:29" x14ac:dyDescent="0.25">
      <c r="A1436" t="s">
        <v>7</v>
      </c>
      <c r="B1436" t="s">
        <v>5</v>
      </c>
      <c r="C1436" s="1">
        <v>42103.480555555558</v>
      </c>
      <c r="D1436" s="3">
        <f t="shared" si="184"/>
        <v>2015</v>
      </c>
      <c r="E1436" s="3">
        <f t="shared" si="187"/>
        <v>4</v>
      </c>
      <c r="F1436" s="3">
        <f t="shared" si="188"/>
        <v>11</v>
      </c>
      <c r="G1436" s="3">
        <f t="shared" si="189"/>
        <v>9</v>
      </c>
      <c r="H1436" s="3" t="str">
        <f t="shared" si="190"/>
        <v>2015411</v>
      </c>
      <c r="I1436" s="3" t="str">
        <f t="shared" si="191"/>
        <v>20154119</v>
      </c>
      <c r="J1436">
        <v>58</v>
      </c>
      <c r="K1436">
        <v>34.799999999999997</v>
      </c>
      <c r="L1436" t="str">
        <f>VLOOKUP(C1436,List!$A$2:$C$2089,3,)</f>
        <v>Wembley Park</v>
      </c>
      <c r="M1436" t="str">
        <f>VLOOKUP(C1436,List!$A$2:$C$2089,2,)</f>
        <v>Metropolitan</v>
      </c>
      <c r="N1436" t="str">
        <f t="shared" si="185"/>
        <v>Wembley Park|Metropolitan</v>
      </c>
      <c r="O1436">
        <f>VLOOKUP(N1436,Depth!$A$2:$F$427,3,)</f>
        <v>41</v>
      </c>
      <c r="P1436">
        <f>VLOOKUP(N1436,Depth!$A$2:$F$427,5,)</f>
        <v>136.69999999999999</v>
      </c>
      <c r="Q1436">
        <f>VLOOKUP(N1436,Depth!$A$2:$F$427,6,)</f>
        <v>4.3</v>
      </c>
      <c r="R1436">
        <f>VLOOKUP(L1436,longitude_latitude!C:J,7,)</f>
        <v>-0.27845863799999998</v>
      </c>
      <c r="S1436">
        <f>VLOOKUP(L1436,longitude_latitude!C:J,8,)</f>
        <v>51.563259379999998</v>
      </c>
      <c r="T1436">
        <f t="shared" si="186"/>
        <v>-14.358234977795522</v>
      </c>
      <c r="U1436">
        <f>VLOOKUP(M1436,LINE!$A$2:$B$13,2,)</f>
        <v>8</v>
      </c>
      <c r="V1436">
        <f>VLOOKUP(L1436,Entry_exit!B:P,4,)</f>
        <v>21679</v>
      </c>
      <c r="W1436">
        <f>2020 - VLOOKUP(L1436, age!$A:$D,4,)</f>
        <v>127</v>
      </c>
      <c r="X1436">
        <f>VLOOKUP(H1436,'air-quality-london-time-of-day'!E:G,3,FALSE)</f>
        <v>15.3</v>
      </c>
      <c r="Y1436">
        <f>VLOOKUP(I1436,Weather!F:K,2,)</f>
        <v>12.165354330708652</v>
      </c>
      <c r="Z1436">
        <f>VLOOKUP(I1436,Weather!F:K,3,)</f>
        <v>0</v>
      </c>
      <c r="AA1436">
        <f>VLOOKUP(I1436,Weather!F:K,4,)</f>
        <v>0.7</v>
      </c>
      <c r="AB1436">
        <f>VLOOKUP(I1436,Weather!F:K,5,)</f>
        <v>1027</v>
      </c>
      <c r="AC1436">
        <f>VLOOKUP(I1436,Weather!F:K,6,)</f>
        <v>1</v>
      </c>
    </row>
    <row r="1437" spans="1:29" x14ac:dyDescent="0.25">
      <c r="A1437" t="s">
        <v>7</v>
      </c>
      <c r="B1437" t="s">
        <v>5</v>
      </c>
      <c r="C1437" s="1">
        <v>42103.481249999997</v>
      </c>
      <c r="D1437" s="3">
        <f t="shared" si="184"/>
        <v>2015</v>
      </c>
      <c r="E1437" s="3">
        <f t="shared" si="187"/>
        <v>4</v>
      </c>
      <c r="F1437" s="3">
        <f t="shared" si="188"/>
        <v>11</v>
      </c>
      <c r="G1437" s="3">
        <f t="shared" si="189"/>
        <v>9</v>
      </c>
      <c r="H1437" s="3" t="str">
        <f t="shared" si="190"/>
        <v>2015411</v>
      </c>
      <c r="I1437" s="3" t="str">
        <f t="shared" si="191"/>
        <v>20154119</v>
      </c>
      <c r="J1437">
        <v>70</v>
      </c>
      <c r="K1437">
        <v>42</v>
      </c>
      <c r="L1437" t="str">
        <f>VLOOKUP(C1437,List!$A$2:$C$2089,3,)</f>
        <v>Wembley Park</v>
      </c>
      <c r="M1437" t="str">
        <f>VLOOKUP(C1437,List!$A$2:$C$2089,2,)</f>
        <v>Metropolitan</v>
      </c>
      <c r="N1437" t="str">
        <f t="shared" si="185"/>
        <v>Wembley Park|Metropolitan</v>
      </c>
      <c r="O1437">
        <f>VLOOKUP(N1437,Depth!$A$2:$F$427,3,)</f>
        <v>41</v>
      </c>
      <c r="P1437">
        <f>VLOOKUP(N1437,Depth!$A$2:$F$427,5,)</f>
        <v>136.69999999999999</v>
      </c>
      <c r="Q1437">
        <f>VLOOKUP(N1437,Depth!$A$2:$F$427,6,)</f>
        <v>4.3</v>
      </c>
      <c r="R1437">
        <f>VLOOKUP(L1437,longitude_latitude!C:J,7,)</f>
        <v>-0.27845863799999998</v>
      </c>
      <c r="S1437">
        <f>VLOOKUP(L1437,longitude_latitude!C:J,8,)</f>
        <v>51.563259379999998</v>
      </c>
      <c r="T1437">
        <f t="shared" si="186"/>
        <v>-14.358234977795522</v>
      </c>
      <c r="U1437">
        <f>VLOOKUP(M1437,LINE!$A$2:$B$13,2,)</f>
        <v>8</v>
      </c>
      <c r="V1437">
        <f>VLOOKUP(L1437,Entry_exit!B:P,4,)</f>
        <v>21679</v>
      </c>
      <c r="W1437">
        <f>2020 - VLOOKUP(L1437, age!$A:$D,4,)</f>
        <v>127</v>
      </c>
      <c r="X1437">
        <f>VLOOKUP(H1437,'air-quality-london-time-of-day'!E:G,3,FALSE)</f>
        <v>15.3</v>
      </c>
      <c r="Y1437">
        <f>VLOOKUP(I1437,Weather!F:K,2,)</f>
        <v>12.165354330708652</v>
      </c>
      <c r="Z1437">
        <f>VLOOKUP(I1437,Weather!F:K,3,)</f>
        <v>0</v>
      </c>
      <c r="AA1437">
        <f>VLOOKUP(I1437,Weather!F:K,4,)</f>
        <v>0.7</v>
      </c>
      <c r="AB1437">
        <f>VLOOKUP(I1437,Weather!F:K,5,)</f>
        <v>1027</v>
      </c>
      <c r="AC1437">
        <f>VLOOKUP(I1437,Weather!F:K,6,)</f>
        <v>1</v>
      </c>
    </row>
    <row r="1438" spans="1:29" x14ac:dyDescent="0.25">
      <c r="A1438" t="s">
        <v>7</v>
      </c>
      <c r="B1438" t="s">
        <v>5</v>
      </c>
      <c r="C1438" s="1">
        <v>42103.481944444444</v>
      </c>
      <c r="D1438" s="3">
        <f t="shared" si="184"/>
        <v>2015</v>
      </c>
      <c r="E1438" s="3">
        <f t="shared" si="187"/>
        <v>4</v>
      </c>
      <c r="F1438" s="3">
        <f t="shared" si="188"/>
        <v>11</v>
      </c>
      <c r="G1438" s="3">
        <f t="shared" si="189"/>
        <v>9</v>
      </c>
      <c r="H1438" s="3" t="str">
        <f t="shared" si="190"/>
        <v>2015411</v>
      </c>
      <c r="I1438" s="3" t="str">
        <f t="shared" si="191"/>
        <v>20154119</v>
      </c>
      <c r="J1438">
        <v>75</v>
      </c>
      <c r="K1438">
        <v>45</v>
      </c>
      <c r="L1438" t="str">
        <f>VLOOKUP(C1438,List!$A$2:$C$2089,3,)</f>
        <v>Wembley Park</v>
      </c>
      <c r="M1438" t="str">
        <f>VLOOKUP(C1438,List!$A$2:$C$2089,2,)</f>
        <v>Metropolitan</v>
      </c>
      <c r="N1438" t="str">
        <f t="shared" si="185"/>
        <v>Wembley Park|Metropolitan</v>
      </c>
      <c r="O1438">
        <f>VLOOKUP(N1438,Depth!$A$2:$F$427,3,)</f>
        <v>41</v>
      </c>
      <c r="P1438">
        <f>VLOOKUP(N1438,Depth!$A$2:$F$427,5,)</f>
        <v>136.69999999999999</v>
      </c>
      <c r="Q1438">
        <f>VLOOKUP(N1438,Depth!$A$2:$F$427,6,)</f>
        <v>4.3</v>
      </c>
      <c r="R1438">
        <f>VLOOKUP(L1438,longitude_latitude!C:J,7,)</f>
        <v>-0.27845863799999998</v>
      </c>
      <c r="S1438">
        <f>VLOOKUP(L1438,longitude_latitude!C:J,8,)</f>
        <v>51.563259379999998</v>
      </c>
      <c r="T1438">
        <f t="shared" si="186"/>
        <v>-14.358234977795522</v>
      </c>
      <c r="U1438">
        <f>VLOOKUP(M1438,LINE!$A$2:$B$13,2,)</f>
        <v>8</v>
      </c>
      <c r="V1438">
        <f>VLOOKUP(L1438,Entry_exit!B:P,4,)</f>
        <v>21679</v>
      </c>
      <c r="W1438">
        <f>2020 - VLOOKUP(L1438, age!$A:$D,4,)</f>
        <v>127</v>
      </c>
      <c r="X1438">
        <f>VLOOKUP(H1438,'air-quality-london-time-of-day'!E:G,3,FALSE)</f>
        <v>15.3</v>
      </c>
      <c r="Y1438">
        <f>VLOOKUP(I1438,Weather!F:K,2,)</f>
        <v>12.165354330708652</v>
      </c>
      <c r="Z1438">
        <f>VLOOKUP(I1438,Weather!F:K,3,)</f>
        <v>0</v>
      </c>
      <c r="AA1438">
        <f>VLOOKUP(I1438,Weather!F:K,4,)</f>
        <v>0.7</v>
      </c>
      <c r="AB1438">
        <f>VLOOKUP(I1438,Weather!F:K,5,)</f>
        <v>1027</v>
      </c>
      <c r="AC1438">
        <f>VLOOKUP(I1438,Weather!F:K,6,)</f>
        <v>1</v>
      </c>
    </row>
    <row r="1439" spans="1:29" x14ac:dyDescent="0.25">
      <c r="A1439" t="s">
        <v>7</v>
      </c>
      <c r="B1439" t="s">
        <v>5</v>
      </c>
      <c r="C1439" s="1">
        <v>42103.482638888891</v>
      </c>
      <c r="D1439" s="3">
        <f t="shared" si="184"/>
        <v>2015</v>
      </c>
      <c r="E1439" s="3">
        <f t="shared" si="187"/>
        <v>4</v>
      </c>
      <c r="F1439" s="3">
        <f t="shared" si="188"/>
        <v>11</v>
      </c>
      <c r="G1439" s="3">
        <f t="shared" si="189"/>
        <v>9</v>
      </c>
      <c r="H1439" s="3" t="str">
        <f t="shared" si="190"/>
        <v>2015411</v>
      </c>
      <c r="I1439" s="3" t="str">
        <f t="shared" si="191"/>
        <v>20154119</v>
      </c>
      <c r="J1439">
        <v>74</v>
      </c>
      <c r="K1439">
        <v>44.4</v>
      </c>
      <c r="L1439" t="str">
        <f>VLOOKUP(C1439,List!$A$2:$C$2089,3,)</f>
        <v>Wembley Park</v>
      </c>
      <c r="M1439" t="str">
        <f>VLOOKUP(C1439,List!$A$2:$C$2089,2,)</f>
        <v>Metropolitan</v>
      </c>
      <c r="N1439" t="str">
        <f t="shared" si="185"/>
        <v>Wembley Park|Metropolitan</v>
      </c>
      <c r="O1439">
        <f>VLOOKUP(N1439,Depth!$A$2:$F$427,3,)</f>
        <v>41</v>
      </c>
      <c r="P1439">
        <f>VLOOKUP(N1439,Depth!$A$2:$F$427,5,)</f>
        <v>136.69999999999999</v>
      </c>
      <c r="Q1439">
        <f>VLOOKUP(N1439,Depth!$A$2:$F$427,6,)</f>
        <v>4.3</v>
      </c>
      <c r="R1439">
        <f>VLOOKUP(L1439,longitude_latitude!C:J,7,)</f>
        <v>-0.27845863799999998</v>
      </c>
      <c r="S1439">
        <f>VLOOKUP(L1439,longitude_latitude!C:J,8,)</f>
        <v>51.563259379999998</v>
      </c>
      <c r="T1439">
        <f t="shared" si="186"/>
        <v>-14.358234977795522</v>
      </c>
      <c r="U1439">
        <f>VLOOKUP(M1439,LINE!$A$2:$B$13,2,)</f>
        <v>8</v>
      </c>
      <c r="V1439">
        <f>VLOOKUP(L1439,Entry_exit!B:P,4,)</f>
        <v>21679</v>
      </c>
      <c r="W1439">
        <f>2020 - VLOOKUP(L1439, age!$A:$D,4,)</f>
        <v>127</v>
      </c>
      <c r="X1439">
        <f>VLOOKUP(H1439,'air-quality-london-time-of-day'!E:G,3,FALSE)</f>
        <v>15.3</v>
      </c>
      <c r="Y1439">
        <f>VLOOKUP(I1439,Weather!F:K,2,)</f>
        <v>12.165354330708652</v>
      </c>
      <c r="Z1439">
        <f>VLOOKUP(I1439,Weather!F:K,3,)</f>
        <v>0</v>
      </c>
      <c r="AA1439">
        <f>VLOOKUP(I1439,Weather!F:K,4,)</f>
        <v>0.7</v>
      </c>
      <c r="AB1439">
        <f>VLOOKUP(I1439,Weather!F:K,5,)</f>
        <v>1027</v>
      </c>
      <c r="AC1439">
        <f>VLOOKUP(I1439,Weather!F:K,6,)</f>
        <v>1</v>
      </c>
    </row>
    <row r="1440" spans="1:29" x14ac:dyDescent="0.25">
      <c r="A1440" t="s">
        <v>7</v>
      </c>
      <c r="B1440" t="s">
        <v>5</v>
      </c>
      <c r="C1440" s="1">
        <v>42103.48333333333</v>
      </c>
      <c r="D1440" s="3">
        <f t="shared" si="184"/>
        <v>2015</v>
      </c>
      <c r="E1440" s="3">
        <f t="shared" si="187"/>
        <v>4</v>
      </c>
      <c r="F1440" s="3">
        <f t="shared" si="188"/>
        <v>11</v>
      </c>
      <c r="G1440" s="3">
        <f t="shared" si="189"/>
        <v>9</v>
      </c>
      <c r="H1440" s="3" t="str">
        <f t="shared" si="190"/>
        <v>2015411</v>
      </c>
      <c r="I1440" s="3" t="str">
        <f t="shared" si="191"/>
        <v>20154119</v>
      </c>
      <c r="J1440">
        <v>74</v>
      </c>
      <c r="K1440">
        <v>44.4</v>
      </c>
      <c r="L1440" t="str">
        <f>VLOOKUP(C1440,List!$A$2:$C$2089,3,)</f>
        <v>Wembley Park</v>
      </c>
      <c r="M1440" t="str">
        <f>VLOOKUP(C1440,List!$A$2:$C$2089,2,)</f>
        <v>Metropolitan</v>
      </c>
      <c r="N1440" t="str">
        <f t="shared" si="185"/>
        <v>Wembley Park|Metropolitan</v>
      </c>
      <c r="O1440">
        <f>VLOOKUP(N1440,Depth!$A$2:$F$427,3,)</f>
        <v>41</v>
      </c>
      <c r="P1440">
        <f>VLOOKUP(N1440,Depth!$A$2:$F$427,5,)</f>
        <v>136.69999999999999</v>
      </c>
      <c r="Q1440">
        <f>VLOOKUP(N1440,Depth!$A$2:$F$427,6,)</f>
        <v>4.3</v>
      </c>
      <c r="R1440">
        <f>VLOOKUP(L1440,longitude_latitude!C:J,7,)</f>
        <v>-0.27845863799999998</v>
      </c>
      <c r="S1440">
        <f>VLOOKUP(L1440,longitude_latitude!C:J,8,)</f>
        <v>51.563259379999998</v>
      </c>
      <c r="T1440">
        <f t="shared" si="186"/>
        <v>-14.358234977795522</v>
      </c>
      <c r="U1440">
        <f>VLOOKUP(M1440,LINE!$A$2:$B$13,2,)</f>
        <v>8</v>
      </c>
      <c r="V1440">
        <f>VLOOKUP(L1440,Entry_exit!B:P,4,)</f>
        <v>21679</v>
      </c>
      <c r="W1440">
        <f>2020 - VLOOKUP(L1440, age!$A:$D,4,)</f>
        <v>127</v>
      </c>
      <c r="X1440">
        <f>VLOOKUP(H1440,'air-quality-london-time-of-day'!E:G,3,FALSE)</f>
        <v>15.3</v>
      </c>
      <c r="Y1440">
        <f>VLOOKUP(I1440,Weather!F:K,2,)</f>
        <v>12.165354330708652</v>
      </c>
      <c r="Z1440">
        <f>VLOOKUP(I1440,Weather!F:K,3,)</f>
        <v>0</v>
      </c>
      <c r="AA1440">
        <f>VLOOKUP(I1440,Weather!F:K,4,)</f>
        <v>0.7</v>
      </c>
      <c r="AB1440">
        <f>VLOOKUP(I1440,Weather!F:K,5,)</f>
        <v>1027</v>
      </c>
      <c r="AC1440">
        <f>VLOOKUP(I1440,Weather!F:K,6,)</f>
        <v>1</v>
      </c>
    </row>
    <row r="1441" spans="1:29" x14ac:dyDescent="0.25">
      <c r="A1441" t="s">
        <v>7</v>
      </c>
      <c r="B1441" t="s">
        <v>5</v>
      </c>
      <c r="C1441" s="1">
        <v>42103.484027777777</v>
      </c>
      <c r="D1441" s="3">
        <f t="shared" si="184"/>
        <v>2015</v>
      </c>
      <c r="E1441" s="3">
        <f t="shared" si="187"/>
        <v>4</v>
      </c>
      <c r="F1441" s="3">
        <f t="shared" si="188"/>
        <v>11</v>
      </c>
      <c r="G1441" s="3">
        <f t="shared" si="189"/>
        <v>9</v>
      </c>
      <c r="H1441" s="3" t="str">
        <f t="shared" si="190"/>
        <v>2015411</v>
      </c>
      <c r="I1441" s="3" t="str">
        <f t="shared" si="191"/>
        <v>20154119</v>
      </c>
      <c r="J1441">
        <v>58</v>
      </c>
      <c r="K1441">
        <v>34.799999999999997</v>
      </c>
      <c r="L1441" t="str">
        <f>VLOOKUP(C1441,List!$A$2:$C$2089,3,)</f>
        <v>Wembley Park</v>
      </c>
      <c r="M1441" t="str">
        <f>VLOOKUP(C1441,List!$A$2:$C$2089,2,)</f>
        <v>Metropolitan</v>
      </c>
      <c r="N1441" t="str">
        <f t="shared" si="185"/>
        <v>Wembley Park|Metropolitan</v>
      </c>
      <c r="O1441">
        <f>VLOOKUP(N1441,Depth!$A$2:$F$427,3,)</f>
        <v>41</v>
      </c>
      <c r="P1441">
        <f>VLOOKUP(N1441,Depth!$A$2:$F$427,5,)</f>
        <v>136.69999999999999</v>
      </c>
      <c r="Q1441">
        <f>VLOOKUP(N1441,Depth!$A$2:$F$427,6,)</f>
        <v>4.3</v>
      </c>
      <c r="R1441">
        <f>VLOOKUP(L1441,longitude_latitude!C:J,7,)</f>
        <v>-0.27845863799999998</v>
      </c>
      <c r="S1441">
        <f>VLOOKUP(L1441,longitude_latitude!C:J,8,)</f>
        <v>51.563259379999998</v>
      </c>
      <c r="T1441">
        <f t="shared" si="186"/>
        <v>-14.358234977795522</v>
      </c>
      <c r="U1441">
        <f>VLOOKUP(M1441,LINE!$A$2:$B$13,2,)</f>
        <v>8</v>
      </c>
      <c r="V1441">
        <f>VLOOKUP(L1441,Entry_exit!B:P,4,)</f>
        <v>21679</v>
      </c>
      <c r="W1441">
        <f>2020 - VLOOKUP(L1441, age!$A:$D,4,)</f>
        <v>127</v>
      </c>
      <c r="X1441">
        <f>VLOOKUP(H1441,'air-quality-london-time-of-day'!E:G,3,FALSE)</f>
        <v>15.3</v>
      </c>
      <c r="Y1441">
        <f>VLOOKUP(I1441,Weather!F:K,2,)</f>
        <v>12.165354330708652</v>
      </c>
      <c r="Z1441">
        <f>VLOOKUP(I1441,Weather!F:K,3,)</f>
        <v>0</v>
      </c>
      <c r="AA1441">
        <f>VLOOKUP(I1441,Weather!F:K,4,)</f>
        <v>0.7</v>
      </c>
      <c r="AB1441">
        <f>VLOOKUP(I1441,Weather!F:K,5,)</f>
        <v>1027</v>
      </c>
      <c r="AC1441">
        <f>VLOOKUP(I1441,Weather!F:K,6,)</f>
        <v>1</v>
      </c>
    </row>
    <row r="1442" spans="1:29" x14ac:dyDescent="0.25">
      <c r="A1442" t="s">
        <v>7</v>
      </c>
      <c r="B1442" t="s">
        <v>5</v>
      </c>
      <c r="C1442" s="1">
        <v>42103.484722222223</v>
      </c>
      <c r="D1442" s="3">
        <f t="shared" si="184"/>
        <v>2015</v>
      </c>
      <c r="E1442" s="3">
        <f t="shared" si="187"/>
        <v>4</v>
      </c>
      <c r="F1442" s="3">
        <f t="shared" si="188"/>
        <v>11</v>
      </c>
      <c r="G1442" s="3">
        <f t="shared" si="189"/>
        <v>9</v>
      </c>
      <c r="H1442" s="3" t="str">
        <f t="shared" si="190"/>
        <v>2015411</v>
      </c>
      <c r="I1442" s="3" t="str">
        <f t="shared" si="191"/>
        <v>20154119</v>
      </c>
      <c r="J1442">
        <v>53</v>
      </c>
      <c r="K1442">
        <v>31.8</v>
      </c>
      <c r="L1442" t="str">
        <f>VLOOKUP(C1442,List!$A$2:$C$2089,3,)</f>
        <v>Wembley Park</v>
      </c>
      <c r="M1442" t="str">
        <f>VLOOKUP(C1442,List!$A$2:$C$2089,2,)</f>
        <v>Metropolitan</v>
      </c>
      <c r="N1442" t="str">
        <f t="shared" si="185"/>
        <v>Wembley Park|Metropolitan</v>
      </c>
      <c r="O1442">
        <f>VLOOKUP(N1442,Depth!$A$2:$F$427,3,)</f>
        <v>41</v>
      </c>
      <c r="P1442">
        <f>VLOOKUP(N1442,Depth!$A$2:$F$427,5,)</f>
        <v>136.69999999999999</v>
      </c>
      <c r="Q1442">
        <f>VLOOKUP(N1442,Depth!$A$2:$F$427,6,)</f>
        <v>4.3</v>
      </c>
      <c r="R1442">
        <f>VLOOKUP(L1442,longitude_latitude!C:J,7,)</f>
        <v>-0.27845863799999998</v>
      </c>
      <c r="S1442">
        <f>VLOOKUP(L1442,longitude_latitude!C:J,8,)</f>
        <v>51.563259379999998</v>
      </c>
      <c r="T1442">
        <f t="shared" si="186"/>
        <v>-14.358234977795522</v>
      </c>
      <c r="U1442">
        <f>VLOOKUP(M1442,LINE!$A$2:$B$13,2,)</f>
        <v>8</v>
      </c>
      <c r="V1442">
        <f>VLOOKUP(L1442,Entry_exit!B:P,4,)</f>
        <v>21679</v>
      </c>
      <c r="W1442">
        <f>2020 - VLOOKUP(L1442, age!$A:$D,4,)</f>
        <v>127</v>
      </c>
      <c r="X1442">
        <f>VLOOKUP(H1442,'air-quality-london-time-of-day'!E:G,3,FALSE)</f>
        <v>15.3</v>
      </c>
      <c r="Y1442">
        <f>VLOOKUP(I1442,Weather!F:K,2,)</f>
        <v>12.165354330708652</v>
      </c>
      <c r="Z1442">
        <f>VLOOKUP(I1442,Weather!F:K,3,)</f>
        <v>0</v>
      </c>
      <c r="AA1442">
        <f>VLOOKUP(I1442,Weather!F:K,4,)</f>
        <v>0.7</v>
      </c>
      <c r="AB1442">
        <f>VLOOKUP(I1442,Weather!F:K,5,)</f>
        <v>1027</v>
      </c>
      <c r="AC1442">
        <f>VLOOKUP(I1442,Weather!F:K,6,)</f>
        <v>1</v>
      </c>
    </row>
    <row r="1443" spans="1:29" x14ac:dyDescent="0.25">
      <c r="A1443" t="s">
        <v>7</v>
      </c>
      <c r="B1443" t="s">
        <v>5</v>
      </c>
      <c r="C1443" s="1">
        <v>42103.48541666667</v>
      </c>
      <c r="D1443" s="3">
        <f t="shared" si="184"/>
        <v>2015</v>
      </c>
      <c r="E1443" s="3">
        <f t="shared" si="187"/>
        <v>4</v>
      </c>
      <c r="F1443" s="3">
        <f t="shared" si="188"/>
        <v>11</v>
      </c>
      <c r="G1443" s="3">
        <f t="shared" si="189"/>
        <v>9</v>
      </c>
      <c r="H1443" s="3" t="str">
        <f t="shared" si="190"/>
        <v>2015411</v>
      </c>
      <c r="I1443" s="3" t="str">
        <f t="shared" si="191"/>
        <v>20154119</v>
      </c>
      <c r="J1443">
        <v>53</v>
      </c>
      <c r="K1443">
        <v>31.8</v>
      </c>
      <c r="L1443" t="str">
        <f>VLOOKUP(C1443,List!$A$2:$C$2089,3,)</f>
        <v>Wembley Park</v>
      </c>
      <c r="M1443" t="str">
        <f>VLOOKUP(C1443,List!$A$2:$C$2089,2,)</f>
        <v>Metropolitan</v>
      </c>
      <c r="N1443" t="str">
        <f t="shared" si="185"/>
        <v>Wembley Park|Metropolitan</v>
      </c>
      <c r="O1443">
        <f>VLOOKUP(N1443,Depth!$A$2:$F$427,3,)</f>
        <v>41</v>
      </c>
      <c r="P1443">
        <f>VLOOKUP(N1443,Depth!$A$2:$F$427,5,)</f>
        <v>136.69999999999999</v>
      </c>
      <c r="Q1443">
        <f>VLOOKUP(N1443,Depth!$A$2:$F$427,6,)</f>
        <v>4.3</v>
      </c>
      <c r="R1443">
        <f>VLOOKUP(L1443,longitude_latitude!C:J,7,)</f>
        <v>-0.27845863799999998</v>
      </c>
      <c r="S1443">
        <f>VLOOKUP(L1443,longitude_latitude!C:J,8,)</f>
        <v>51.563259379999998</v>
      </c>
      <c r="T1443">
        <f t="shared" si="186"/>
        <v>-14.358234977795522</v>
      </c>
      <c r="U1443">
        <f>VLOOKUP(M1443,LINE!$A$2:$B$13,2,)</f>
        <v>8</v>
      </c>
      <c r="V1443">
        <f>VLOOKUP(L1443,Entry_exit!B:P,4,)</f>
        <v>21679</v>
      </c>
      <c r="W1443">
        <f>2020 - VLOOKUP(L1443, age!$A:$D,4,)</f>
        <v>127</v>
      </c>
      <c r="X1443">
        <f>VLOOKUP(H1443,'air-quality-london-time-of-day'!E:G,3,FALSE)</f>
        <v>15.3</v>
      </c>
      <c r="Y1443">
        <f>VLOOKUP(I1443,Weather!F:K,2,)</f>
        <v>12.165354330708652</v>
      </c>
      <c r="Z1443">
        <f>VLOOKUP(I1443,Weather!F:K,3,)</f>
        <v>0</v>
      </c>
      <c r="AA1443">
        <f>VLOOKUP(I1443,Weather!F:K,4,)</f>
        <v>0.7</v>
      </c>
      <c r="AB1443">
        <f>VLOOKUP(I1443,Weather!F:K,5,)</f>
        <v>1027</v>
      </c>
      <c r="AC1443">
        <f>VLOOKUP(I1443,Weather!F:K,6,)</f>
        <v>1</v>
      </c>
    </row>
    <row r="1444" spans="1:29" x14ac:dyDescent="0.25">
      <c r="A1444" t="s">
        <v>7</v>
      </c>
      <c r="B1444" t="s">
        <v>5</v>
      </c>
      <c r="C1444" s="1">
        <v>42103.486111111109</v>
      </c>
      <c r="D1444" s="3">
        <f t="shared" si="184"/>
        <v>2015</v>
      </c>
      <c r="E1444" s="3">
        <f t="shared" si="187"/>
        <v>4</v>
      </c>
      <c r="F1444" s="3">
        <f t="shared" si="188"/>
        <v>11</v>
      </c>
      <c r="G1444" s="3">
        <f t="shared" si="189"/>
        <v>9</v>
      </c>
      <c r="H1444" s="3" t="str">
        <f t="shared" si="190"/>
        <v>2015411</v>
      </c>
      <c r="I1444" s="3" t="str">
        <f t="shared" si="191"/>
        <v>20154119</v>
      </c>
      <c r="J1444">
        <v>51</v>
      </c>
      <c r="K1444">
        <v>30.6</v>
      </c>
      <c r="L1444" t="str">
        <f>VLOOKUP(C1444,List!$A$2:$C$2089,3,)</f>
        <v>Wembley Park</v>
      </c>
      <c r="M1444" t="str">
        <f>VLOOKUP(C1444,List!$A$2:$C$2089,2,)</f>
        <v>Metropolitan</v>
      </c>
      <c r="N1444" t="str">
        <f t="shared" si="185"/>
        <v>Wembley Park|Metropolitan</v>
      </c>
      <c r="O1444">
        <f>VLOOKUP(N1444,Depth!$A$2:$F$427,3,)</f>
        <v>41</v>
      </c>
      <c r="P1444">
        <f>VLOOKUP(N1444,Depth!$A$2:$F$427,5,)</f>
        <v>136.69999999999999</v>
      </c>
      <c r="Q1444">
        <f>VLOOKUP(N1444,Depth!$A$2:$F$427,6,)</f>
        <v>4.3</v>
      </c>
      <c r="R1444">
        <f>VLOOKUP(L1444,longitude_latitude!C:J,7,)</f>
        <v>-0.27845863799999998</v>
      </c>
      <c r="S1444">
        <f>VLOOKUP(L1444,longitude_latitude!C:J,8,)</f>
        <v>51.563259379999998</v>
      </c>
      <c r="T1444">
        <f t="shared" si="186"/>
        <v>-14.358234977795522</v>
      </c>
      <c r="U1444">
        <f>VLOOKUP(M1444,LINE!$A$2:$B$13,2,)</f>
        <v>8</v>
      </c>
      <c r="V1444">
        <f>VLOOKUP(L1444,Entry_exit!B:P,4,)</f>
        <v>21679</v>
      </c>
      <c r="W1444">
        <f>2020 - VLOOKUP(L1444, age!$A:$D,4,)</f>
        <v>127</v>
      </c>
      <c r="X1444">
        <f>VLOOKUP(H1444,'air-quality-london-time-of-day'!E:G,3,FALSE)</f>
        <v>15.3</v>
      </c>
      <c r="Y1444">
        <f>VLOOKUP(I1444,Weather!F:K,2,)</f>
        <v>12.165354330708652</v>
      </c>
      <c r="Z1444">
        <f>VLOOKUP(I1444,Weather!F:K,3,)</f>
        <v>0</v>
      </c>
      <c r="AA1444">
        <f>VLOOKUP(I1444,Weather!F:K,4,)</f>
        <v>0.7</v>
      </c>
      <c r="AB1444">
        <f>VLOOKUP(I1444,Weather!F:K,5,)</f>
        <v>1027</v>
      </c>
      <c r="AC1444">
        <f>VLOOKUP(I1444,Weather!F:K,6,)</f>
        <v>1</v>
      </c>
    </row>
    <row r="1445" spans="1:29" x14ac:dyDescent="0.25">
      <c r="A1445" t="s">
        <v>7</v>
      </c>
      <c r="B1445" t="s">
        <v>5</v>
      </c>
      <c r="C1445" s="1">
        <v>42103.486805555556</v>
      </c>
      <c r="D1445" s="3">
        <f t="shared" si="184"/>
        <v>2015</v>
      </c>
      <c r="E1445" s="3">
        <f t="shared" si="187"/>
        <v>4</v>
      </c>
      <c r="F1445" s="3">
        <f t="shared" si="188"/>
        <v>11</v>
      </c>
      <c r="G1445" s="3">
        <f t="shared" si="189"/>
        <v>9</v>
      </c>
      <c r="H1445" s="3" t="str">
        <f t="shared" si="190"/>
        <v>2015411</v>
      </c>
      <c r="I1445" s="3" t="str">
        <f t="shared" si="191"/>
        <v>20154119</v>
      </c>
      <c r="J1445">
        <v>49</v>
      </c>
      <c r="K1445">
        <v>29.4</v>
      </c>
      <c r="L1445" t="str">
        <f>VLOOKUP(C1445,List!$A$2:$C$2089,3,)</f>
        <v>Wembley Park</v>
      </c>
      <c r="M1445" t="str">
        <f>VLOOKUP(C1445,List!$A$2:$C$2089,2,)</f>
        <v>Metropolitan</v>
      </c>
      <c r="N1445" t="str">
        <f t="shared" si="185"/>
        <v>Wembley Park|Metropolitan</v>
      </c>
      <c r="O1445">
        <f>VLOOKUP(N1445,Depth!$A$2:$F$427,3,)</f>
        <v>41</v>
      </c>
      <c r="P1445">
        <f>VLOOKUP(N1445,Depth!$A$2:$F$427,5,)</f>
        <v>136.69999999999999</v>
      </c>
      <c r="Q1445">
        <f>VLOOKUP(N1445,Depth!$A$2:$F$427,6,)</f>
        <v>4.3</v>
      </c>
      <c r="R1445">
        <f>VLOOKUP(L1445,longitude_latitude!C:J,7,)</f>
        <v>-0.27845863799999998</v>
      </c>
      <c r="S1445">
        <f>VLOOKUP(L1445,longitude_latitude!C:J,8,)</f>
        <v>51.563259379999998</v>
      </c>
      <c r="T1445">
        <f t="shared" si="186"/>
        <v>-14.358234977795522</v>
      </c>
      <c r="U1445">
        <f>VLOOKUP(M1445,LINE!$A$2:$B$13,2,)</f>
        <v>8</v>
      </c>
      <c r="V1445">
        <f>VLOOKUP(L1445,Entry_exit!B:P,4,)</f>
        <v>21679</v>
      </c>
      <c r="W1445">
        <f>2020 - VLOOKUP(L1445, age!$A:$D,4,)</f>
        <v>127</v>
      </c>
      <c r="X1445">
        <f>VLOOKUP(H1445,'air-quality-london-time-of-day'!E:G,3,FALSE)</f>
        <v>15.3</v>
      </c>
      <c r="Y1445">
        <f>VLOOKUP(I1445,Weather!F:K,2,)</f>
        <v>12.165354330708652</v>
      </c>
      <c r="Z1445">
        <f>VLOOKUP(I1445,Weather!F:K,3,)</f>
        <v>0</v>
      </c>
      <c r="AA1445">
        <f>VLOOKUP(I1445,Weather!F:K,4,)</f>
        <v>0.7</v>
      </c>
      <c r="AB1445">
        <f>VLOOKUP(I1445,Weather!F:K,5,)</f>
        <v>1027</v>
      </c>
      <c r="AC1445">
        <f>VLOOKUP(I1445,Weather!F:K,6,)</f>
        <v>1</v>
      </c>
    </row>
    <row r="1446" spans="1:29" x14ac:dyDescent="0.25">
      <c r="A1446" t="s">
        <v>7</v>
      </c>
      <c r="B1446" t="s">
        <v>5</v>
      </c>
      <c r="C1446" s="1">
        <v>42103.487500000003</v>
      </c>
      <c r="D1446" s="3">
        <f t="shared" si="184"/>
        <v>2015</v>
      </c>
      <c r="E1446" s="3">
        <f t="shared" si="187"/>
        <v>4</v>
      </c>
      <c r="F1446" s="3">
        <f t="shared" si="188"/>
        <v>11</v>
      </c>
      <c r="G1446" s="3">
        <f t="shared" si="189"/>
        <v>9</v>
      </c>
      <c r="H1446" s="3" t="str">
        <f t="shared" si="190"/>
        <v>2015411</v>
      </c>
      <c r="I1446" s="3" t="str">
        <f t="shared" si="191"/>
        <v>20154119</v>
      </c>
      <c r="J1446">
        <v>54</v>
      </c>
      <c r="K1446">
        <v>32.4</v>
      </c>
      <c r="L1446" t="str">
        <f>VLOOKUP(C1446,List!$A$2:$C$2089,3,)</f>
        <v>Finchley Road</v>
      </c>
      <c r="M1446" t="str">
        <f>VLOOKUP(C1446,List!$A$2:$C$2089,2,)</f>
        <v>Metropolitan</v>
      </c>
      <c r="N1446" t="str">
        <f t="shared" si="185"/>
        <v>Finchley Road|Metropolitan</v>
      </c>
      <c r="O1446">
        <f>VLOOKUP(N1446,Depth!$A$2:$F$427,3,)</f>
        <v>52</v>
      </c>
      <c r="P1446">
        <f>VLOOKUP(N1446,Depth!$A$2:$F$427,5,)</f>
        <v>148.69999999999999</v>
      </c>
      <c r="Q1446">
        <f>VLOOKUP(N1446,Depth!$A$2:$F$427,6,)</f>
        <v>3.3</v>
      </c>
      <c r="R1446">
        <f>VLOOKUP(L1446,longitude_latitude!C:J,7,)</f>
        <v>-0.17948951099999999</v>
      </c>
      <c r="S1446">
        <f>VLOOKUP(L1446,longitude_latitude!C:J,8,)</f>
        <v>51.546725889999998</v>
      </c>
      <c r="T1446">
        <f t="shared" si="186"/>
        <v>-9.2520966236471391</v>
      </c>
      <c r="U1446">
        <f>VLOOKUP(M1446,LINE!$A$2:$B$13,2,)</f>
        <v>8</v>
      </c>
      <c r="V1446">
        <f>VLOOKUP(L1446,Entry_exit!B:P,4,)</f>
        <v>15958</v>
      </c>
      <c r="W1446">
        <f>2020 - VLOOKUP(L1446, age!$A:$D,4,)</f>
        <v>141</v>
      </c>
      <c r="X1446">
        <f>VLOOKUP(H1446,'air-quality-london-time-of-day'!E:G,3,FALSE)</f>
        <v>15.3</v>
      </c>
      <c r="Y1446">
        <f>VLOOKUP(I1446,Weather!F:K,2,)</f>
        <v>12.165354330708652</v>
      </c>
      <c r="Z1446">
        <f>VLOOKUP(I1446,Weather!F:K,3,)</f>
        <v>0</v>
      </c>
      <c r="AA1446">
        <f>VLOOKUP(I1446,Weather!F:K,4,)</f>
        <v>0.7</v>
      </c>
      <c r="AB1446">
        <f>VLOOKUP(I1446,Weather!F:K,5,)</f>
        <v>1027</v>
      </c>
      <c r="AC1446">
        <f>VLOOKUP(I1446,Weather!F:K,6,)</f>
        <v>1</v>
      </c>
    </row>
    <row r="1447" spans="1:29" x14ac:dyDescent="0.25">
      <c r="A1447" t="s">
        <v>7</v>
      </c>
      <c r="B1447" t="s">
        <v>5</v>
      </c>
      <c r="C1447" s="1">
        <v>42103.488194444442</v>
      </c>
      <c r="D1447" s="3">
        <f t="shared" si="184"/>
        <v>2015</v>
      </c>
      <c r="E1447" s="3">
        <f t="shared" si="187"/>
        <v>4</v>
      </c>
      <c r="F1447" s="3">
        <f t="shared" si="188"/>
        <v>11</v>
      </c>
      <c r="G1447" s="3">
        <f t="shared" si="189"/>
        <v>9</v>
      </c>
      <c r="H1447" s="3" t="str">
        <f t="shared" si="190"/>
        <v>2015411</v>
      </c>
      <c r="I1447" s="3" t="str">
        <f t="shared" si="191"/>
        <v>20154119</v>
      </c>
      <c r="J1447">
        <v>54</v>
      </c>
      <c r="K1447">
        <v>32.4</v>
      </c>
      <c r="L1447" t="str">
        <f>VLOOKUP(C1447,List!$A$2:$C$2089,3,)</f>
        <v>Finchley Road</v>
      </c>
      <c r="M1447" t="str">
        <f>VLOOKUP(C1447,List!$A$2:$C$2089,2,)</f>
        <v>Metropolitan</v>
      </c>
      <c r="N1447" t="str">
        <f t="shared" si="185"/>
        <v>Finchley Road|Metropolitan</v>
      </c>
      <c r="O1447">
        <f>VLOOKUP(N1447,Depth!$A$2:$F$427,3,)</f>
        <v>52</v>
      </c>
      <c r="P1447">
        <f>VLOOKUP(N1447,Depth!$A$2:$F$427,5,)</f>
        <v>148.69999999999999</v>
      </c>
      <c r="Q1447">
        <f>VLOOKUP(N1447,Depth!$A$2:$F$427,6,)</f>
        <v>3.3</v>
      </c>
      <c r="R1447">
        <f>VLOOKUP(L1447,longitude_latitude!C:J,7,)</f>
        <v>-0.17948951099999999</v>
      </c>
      <c r="S1447">
        <f>VLOOKUP(L1447,longitude_latitude!C:J,8,)</f>
        <v>51.546725889999998</v>
      </c>
      <c r="T1447">
        <f t="shared" si="186"/>
        <v>-9.2520966236471391</v>
      </c>
      <c r="U1447">
        <f>VLOOKUP(M1447,LINE!$A$2:$B$13,2,)</f>
        <v>8</v>
      </c>
      <c r="V1447">
        <f>VLOOKUP(L1447,Entry_exit!B:P,4,)</f>
        <v>15958</v>
      </c>
      <c r="W1447">
        <f>2020 - VLOOKUP(L1447, age!$A:$D,4,)</f>
        <v>141</v>
      </c>
      <c r="X1447">
        <f>VLOOKUP(H1447,'air-quality-london-time-of-day'!E:G,3,FALSE)</f>
        <v>15.3</v>
      </c>
      <c r="Y1447">
        <f>VLOOKUP(I1447,Weather!F:K,2,)</f>
        <v>12.165354330708652</v>
      </c>
      <c r="Z1447">
        <f>VLOOKUP(I1447,Weather!F:K,3,)</f>
        <v>0</v>
      </c>
      <c r="AA1447">
        <f>VLOOKUP(I1447,Weather!F:K,4,)</f>
        <v>0.7</v>
      </c>
      <c r="AB1447">
        <f>VLOOKUP(I1447,Weather!F:K,5,)</f>
        <v>1027</v>
      </c>
      <c r="AC1447">
        <f>VLOOKUP(I1447,Weather!F:K,6,)</f>
        <v>1</v>
      </c>
    </row>
    <row r="1448" spans="1:29" x14ac:dyDescent="0.25">
      <c r="A1448" t="s">
        <v>7</v>
      </c>
      <c r="B1448" t="s">
        <v>5</v>
      </c>
      <c r="C1448" s="1">
        <v>42103.488888888889</v>
      </c>
      <c r="D1448" s="3">
        <f t="shared" si="184"/>
        <v>2015</v>
      </c>
      <c r="E1448" s="3">
        <f t="shared" si="187"/>
        <v>4</v>
      </c>
      <c r="F1448" s="3">
        <f t="shared" si="188"/>
        <v>11</v>
      </c>
      <c r="G1448" s="3">
        <f t="shared" si="189"/>
        <v>9</v>
      </c>
      <c r="H1448" s="3" t="str">
        <f t="shared" si="190"/>
        <v>2015411</v>
      </c>
      <c r="I1448" s="3" t="str">
        <f t="shared" si="191"/>
        <v>20154119</v>
      </c>
      <c r="J1448">
        <v>58</v>
      </c>
      <c r="K1448">
        <v>34.799999999999997</v>
      </c>
      <c r="L1448" t="str">
        <f>VLOOKUP(C1448,List!$A$2:$C$2089,3,)</f>
        <v>Finchley Road</v>
      </c>
      <c r="M1448" t="str">
        <f>VLOOKUP(C1448,List!$A$2:$C$2089,2,)</f>
        <v>Metropolitan</v>
      </c>
      <c r="N1448" t="str">
        <f t="shared" si="185"/>
        <v>Finchley Road|Metropolitan</v>
      </c>
      <c r="O1448">
        <f>VLOOKUP(N1448,Depth!$A$2:$F$427,3,)</f>
        <v>52</v>
      </c>
      <c r="P1448">
        <f>VLOOKUP(N1448,Depth!$A$2:$F$427,5,)</f>
        <v>148.69999999999999</v>
      </c>
      <c r="Q1448">
        <f>VLOOKUP(N1448,Depth!$A$2:$F$427,6,)</f>
        <v>3.3</v>
      </c>
      <c r="R1448">
        <f>VLOOKUP(L1448,longitude_latitude!C:J,7,)</f>
        <v>-0.17948951099999999</v>
      </c>
      <c r="S1448">
        <f>VLOOKUP(L1448,longitude_latitude!C:J,8,)</f>
        <v>51.546725889999998</v>
      </c>
      <c r="T1448">
        <f t="shared" si="186"/>
        <v>-9.2520966236471391</v>
      </c>
      <c r="U1448">
        <f>VLOOKUP(M1448,LINE!$A$2:$B$13,2,)</f>
        <v>8</v>
      </c>
      <c r="V1448">
        <f>VLOOKUP(L1448,Entry_exit!B:P,4,)</f>
        <v>15958</v>
      </c>
      <c r="W1448">
        <f>2020 - VLOOKUP(L1448, age!$A:$D,4,)</f>
        <v>141</v>
      </c>
      <c r="X1448">
        <f>VLOOKUP(H1448,'air-quality-london-time-of-day'!E:G,3,FALSE)</f>
        <v>15.3</v>
      </c>
      <c r="Y1448">
        <f>VLOOKUP(I1448,Weather!F:K,2,)</f>
        <v>12.165354330708652</v>
      </c>
      <c r="Z1448">
        <f>VLOOKUP(I1448,Weather!F:K,3,)</f>
        <v>0</v>
      </c>
      <c r="AA1448">
        <f>VLOOKUP(I1448,Weather!F:K,4,)</f>
        <v>0.7</v>
      </c>
      <c r="AB1448">
        <f>VLOOKUP(I1448,Weather!F:K,5,)</f>
        <v>1027</v>
      </c>
      <c r="AC1448">
        <f>VLOOKUP(I1448,Weather!F:K,6,)</f>
        <v>1</v>
      </c>
    </row>
    <row r="1449" spans="1:29" x14ac:dyDescent="0.25">
      <c r="A1449" t="s">
        <v>7</v>
      </c>
      <c r="B1449" t="s">
        <v>5</v>
      </c>
      <c r="C1449" s="1">
        <v>42103.489583333336</v>
      </c>
      <c r="D1449" s="3">
        <f t="shared" si="184"/>
        <v>2015</v>
      </c>
      <c r="E1449" s="3">
        <f t="shared" si="187"/>
        <v>4</v>
      </c>
      <c r="F1449" s="3">
        <f t="shared" si="188"/>
        <v>11</v>
      </c>
      <c r="G1449" s="3">
        <f t="shared" si="189"/>
        <v>9</v>
      </c>
      <c r="H1449" s="3" t="str">
        <f t="shared" si="190"/>
        <v>2015411</v>
      </c>
      <c r="I1449" s="3" t="str">
        <f t="shared" si="191"/>
        <v>20154119</v>
      </c>
      <c r="J1449">
        <v>63</v>
      </c>
      <c r="K1449">
        <v>37.799999999999997</v>
      </c>
      <c r="L1449" t="str">
        <f>VLOOKUP(C1449,List!$A$2:$C$2089,3,)</f>
        <v>Finchley Road</v>
      </c>
      <c r="M1449" t="str">
        <f>VLOOKUP(C1449,List!$A$2:$C$2089,2,)</f>
        <v>Metropolitan</v>
      </c>
      <c r="N1449" t="str">
        <f t="shared" si="185"/>
        <v>Finchley Road|Metropolitan</v>
      </c>
      <c r="O1449">
        <f>VLOOKUP(N1449,Depth!$A$2:$F$427,3,)</f>
        <v>52</v>
      </c>
      <c r="P1449">
        <f>VLOOKUP(N1449,Depth!$A$2:$F$427,5,)</f>
        <v>148.69999999999999</v>
      </c>
      <c r="Q1449">
        <f>VLOOKUP(N1449,Depth!$A$2:$F$427,6,)</f>
        <v>3.3</v>
      </c>
      <c r="R1449">
        <f>VLOOKUP(L1449,longitude_latitude!C:J,7,)</f>
        <v>-0.17948951099999999</v>
      </c>
      <c r="S1449">
        <f>VLOOKUP(L1449,longitude_latitude!C:J,8,)</f>
        <v>51.546725889999998</v>
      </c>
      <c r="T1449">
        <f t="shared" si="186"/>
        <v>-9.2520966236471391</v>
      </c>
      <c r="U1449">
        <f>VLOOKUP(M1449,LINE!$A$2:$B$13,2,)</f>
        <v>8</v>
      </c>
      <c r="V1449">
        <f>VLOOKUP(L1449,Entry_exit!B:P,4,)</f>
        <v>15958</v>
      </c>
      <c r="W1449">
        <f>2020 - VLOOKUP(L1449, age!$A:$D,4,)</f>
        <v>141</v>
      </c>
      <c r="X1449">
        <f>VLOOKUP(H1449,'air-quality-london-time-of-day'!E:G,3,FALSE)</f>
        <v>15.3</v>
      </c>
      <c r="Y1449">
        <f>VLOOKUP(I1449,Weather!F:K,2,)</f>
        <v>12.165354330708652</v>
      </c>
      <c r="Z1449">
        <f>VLOOKUP(I1449,Weather!F:K,3,)</f>
        <v>0</v>
      </c>
      <c r="AA1449">
        <f>VLOOKUP(I1449,Weather!F:K,4,)</f>
        <v>0.7</v>
      </c>
      <c r="AB1449">
        <f>VLOOKUP(I1449,Weather!F:K,5,)</f>
        <v>1027</v>
      </c>
      <c r="AC1449">
        <f>VLOOKUP(I1449,Weather!F:K,6,)</f>
        <v>1</v>
      </c>
    </row>
    <row r="1450" spans="1:29" x14ac:dyDescent="0.25">
      <c r="A1450" t="s">
        <v>7</v>
      </c>
      <c r="B1450" t="s">
        <v>5</v>
      </c>
      <c r="C1450" s="1">
        <v>42103.490277777775</v>
      </c>
      <c r="D1450" s="3">
        <f t="shared" si="184"/>
        <v>2015</v>
      </c>
      <c r="E1450" s="3">
        <f t="shared" si="187"/>
        <v>4</v>
      </c>
      <c r="F1450" s="3">
        <f t="shared" si="188"/>
        <v>11</v>
      </c>
      <c r="G1450" s="3">
        <f t="shared" si="189"/>
        <v>9</v>
      </c>
      <c r="H1450" s="3" t="str">
        <f t="shared" si="190"/>
        <v>2015411</v>
      </c>
      <c r="I1450" s="3" t="str">
        <f t="shared" si="191"/>
        <v>20154119</v>
      </c>
      <c r="J1450">
        <v>68</v>
      </c>
      <c r="K1450">
        <v>40.799999999999997</v>
      </c>
      <c r="L1450" t="str">
        <f>VLOOKUP(C1450,List!$A$2:$C$2089,3,)</f>
        <v>Finchley Road</v>
      </c>
      <c r="M1450" t="str">
        <f>VLOOKUP(C1450,List!$A$2:$C$2089,2,)</f>
        <v>Metropolitan</v>
      </c>
      <c r="N1450" t="str">
        <f t="shared" si="185"/>
        <v>Finchley Road|Metropolitan</v>
      </c>
      <c r="O1450">
        <f>VLOOKUP(N1450,Depth!$A$2:$F$427,3,)</f>
        <v>52</v>
      </c>
      <c r="P1450">
        <f>VLOOKUP(N1450,Depth!$A$2:$F$427,5,)</f>
        <v>148.69999999999999</v>
      </c>
      <c r="Q1450">
        <f>VLOOKUP(N1450,Depth!$A$2:$F$427,6,)</f>
        <v>3.3</v>
      </c>
      <c r="R1450">
        <f>VLOOKUP(L1450,longitude_latitude!C:J,7,)</f>
        <v>-0.17948951099999999</v>
      </c>
      <c r="S1450">
        <f>VLOOKUP(L1450,longitude_latitude!C:J,8,)</f>
        <v>51.546725889999998</v>
      </c>
      <c r="T1450">
        <f t="shared" si="186"/>
        <v>-9.2520966236471391</v>
      </c>
      <c r="U1450">
        <f>VLOOKUP(M1450,LINE!$A$2:$B$13,2,)</f>
        <v>8</v>
      </c>
      <c r="V1450">
        <f>VLOOKUP(L1450,Entry_exit!B:P,4,)</f>
        <v>15958</v>
      </c>
      <c r="W1450">
        <f>2020 - VLOOKUP(L1450, age!$A:$D,4,)</f>
        <v>141</v>
      </c>
      <c r="X1450">
        <f>VLOOKUP(H1450,'air-quality-london-time-of-day'!E:G,3,FALSE)</f>
        <v>15.3</v>
      </c>
      <c r="Y1450">
        <f>VLOOKUP(I1450,Weather!F:K,2,)</f>
        <v>12.165354330708652</v>
      </c>
      <c r="Z1450">
        <f>VLOOKUP(I1450,Weather!F:K,3,)</f>
        <v>0</v>
      </c>
      <c r="AA1450">
        <f>VLOOKUP(I1450,Weather!F:K,4,)</f>
        <v>0.7</v>
      </c>
      <c r="AB1450">
        <f>VLOOKUP(I1450,Weather!F:K,5,)</f>
        <v>1027</v>
      </c>
      <c r="AC1450">
        <f>VLOOKUP(I1450,Weather!F:K,6,)</f>
        <v>1</v>
      </c>
    </row>
    <row r="1451" spans="1:29" x14ac:dyDescent="0.25">
      <c r="A1451" t="s">
        <v>7</v>
      </c>
      <c r="B1451" t="s">
        <v>5</v>
      </c>
      <c r="C1451" s="1">
        <v>42103.490972222222</v>
      </c>
      <c r="D1451" s="3">
        <f t="shared" si="184"/>
        <v>2015</v>
      </c>
      <c r="E1451" s="3">
        <f t="shared" si="187"/>
        <v>4</v>
      </c>
      <c r="F1451" s="3">
        <f t="shared" si="188"/>
        <v>11</v>
      </c>
      <c r="G1451" s="3">
        <f t="shared" si="189"/>
        <v>9</v>
      </c>
      <c r="H1451" s="3" t="str">
        <f t="shared" si="190"/>
        <v>2015411</v>
      </c>
      <c r="I1451" s="3" t="str">
        <f t="shared" si="191"/>
        <v>20154119</v>
      </c>
      <c r="J1451">
        <v>78</v>
      </c>
      <c r="K1451">
        <v>46.8</v>
      </c>
      <c r="L1451" t="str">
        <f>VLOOKUP(C1451,List!$A$2:$C$2089,3,)</f>
        <v>Finchley Road</v>
      </c>
      <c r="M1451" t="str">
        <f>VLOOKUP(C1451,List!$A$2:$C$2089,2,)</f>
        <v>Metropolitan</v>
      </c>
      <c r="N1451" t="str">
        <f t="shared" si="185"/>
        <v>Finchley Road|Metropolitan</v>
      </c>
      <c r="O1451">
        <f>VLOOKUP(N1451,Depth!$A$2:$F$427,3,)</f>
        <v>52</v>
      </c>
      <c r="P1451">
        <f>VLOOKUP(N1451,Depth!$A$2:$F$427,5,)</f>
        <v>148.69999999999999</v>
      </c>
      <c r="Q1451">
        <f>VLOOKUP(N1451,Depth!$A$2:$F$427,6,)</f>
        <v>3.3</v>
      </c>
      <c r="R1451">
        <f>VLOOKUP(L1451,longitude_latitude!C:J,7,)</f>
        <v>-0.17948951099999999</v>
      </c>
      <c r="S1451">
        <f>VLOOKUP(L1451,longitude_latitude!C:J,8,)</f>
        <v>51.546725889999998</v>
      </c>
      <c r="T1451">
        <f t="shared" si="186"/>
        <v>-9.2520966236471391</v>
      </c>
      <c r="U1451">
        <f>VLOOKUP(M1451,LINE!$A$2:$B$13,2,)</f>
        <v>8</v>
      </c>
      <c r="V1451">
        <f>VLOOKUP(L1451,Entry_exit!B:P,4,)</f>
        <v>15958</v>
      </c>
      <c r="W1451">
        <f>2020 - VLOOKUP(L1451, age!$A:$D,4,)</f>
        <v>141</v>
      </c>
      <c r="X1451">
        <f>VLOOKUP(H1451,'air-quality-london-time-of-day'!E:G,3,FALSE)</f>
        <v>15.3</v>
      </c>
      <c r="Y1451">
        <f>VLOOKUP(I1451,Weather!F:K,2,)</f>
        <v>12.165354330708652</v>
      </c>
      <c r="Z1451">
        <f>VLOOKUP(I1451,Weather!F:K,3,)</f>
        <v>0</v>
      </c>
      <c r="AA1451">
        <f>VLOOKUP(I1451,Weather!F:K,4,)</f>
        <v>0.7</v>
      </c>
      <c r="AB1451">
        <f>VLOOKUP(I1451,Weather!F:K,5,)</f>
        <v>1027</v>
      </c>
      <c r="AC1451">
        <f>VLOOKUP(I1451,Weather!F:K,6,)</f>
        <v>1</v>
      </c>
    </row>
    <row r="1452" spans="1:29" x14ac:dyDescent="0.25">
      <c r="A1452" t="s">
        <v>7</v>
      </c>
      <c r="B1452" t="s">
        <v>5</v>
      </c>
      <c r="C1452" s="1">
        <v>42103.491666666669</v>
      </c>
      <c r="D1452" s="3">
        <f t="shared" si="184"/>
        <v>2015</v>
      </c>
      <c r="E1452" s="3">
        <f t="shared" si="187"/>
        <v>4</v>
      </c>
      <c r="F1452" s="3">
        <f t="shared" si="188"/>
        <v>11</v>
      </c>
      <c r="G1452" s="3">
        <f t="shared" si="189"/>
        <v>9</v>
      </c>
      <c r="H1452" s="3" t="str">
        <f t="shared" si="190"/>
        <v>2015411</v>
      </c>
      <c r="I1452" s="3" t="str">
        <f t="shared" si="191"/>
        <v>20154119</v>
      </c>
      <c r="J1452">
        <v>69</v>
      </c>
      <c r="K1452">
        <v>41.4</v>
      </c>
      <c r="L1452" t="str">
        <f>VLOOKUP(C1452,List!$A$2:$C$2089,3,)</f>
        <v>Baker Street</v>
      </c>
      <c r="M1452" t="str">
        <f>VLOOKUP(C1452,List!$A$2:$C$2089,2,)</f>
        <v>Metropolitan</v>
      </c>
      <c r="N1452" t="str">
        <f t="shared" si="185"/>
        <v>Baker Street|Metropolitan</v>
      </c>
      <c r="O1452">
        <f>VLOOKUP(N1452,Depth!$A$2:$F$427,3,)</f>
        <v>27</v>
      </c>
      <c r="P1452">
        <f>VLOOKUP(N1452,Depth!$A$2:$F$427,5,)</f>
        <v>120.5</v>
      </c>
      <c r="Q1452">
        <f>VLOOKUP(N1452,Depth!$A$2:$F$427,6,)</f>
        <v>6.5</v>
      </c>
      <c r="R1452">
        <f>VLOOKUP(L1452,longitude_latitude!C:J,7,)</f>
        <v>-0.155454387</v>
      </c>
      <c r="S1452">
        <f>VLOOKUP(L1452,longitude_latitude!C:J,8,)</f>
        <v>51.522493869999998</v>
      </c>
      <c r="T1452">
        <f t="shared" si="186"/>
        <v>-8.0093977012721069</v>
      </c>
      <c r="U1452">
        <f>VLOOKUP(M1452,LINE!$A$2:$B$13,2,)</f>
        <v>8</v>
      </c>
      <c r="V1452">
        <f>VLOOKUP(L1452,Entry_exit!B:P,4,)</f>
        <v>47234</v>
      </c>
      <c r="W1452">
        <f>2020 - VLOOKUP(L1452, age!$A:$D,4,)</f>
        <v>114</v>
      </c>
      <c r="X1452">
        <f>VLOOKUP(H1452,'air-quality-london-time-of-day'!E:G,3,FALSE)</f>
        <v>15.3</v>
      </c>
      <c r="Y1452">
        <f>VLOOKUP(I1452,Weather!F:K,2,)</f>
        <v>12.165354330708652</v>
      </c>
      <c r="Z1452">
        <f>VLOOKUP(I1452,Weather!F:K,3,)</f>
        <v>0</v>
      </c>
      <c r="AA1452">
        <f>VLOOKUP(I1452,Weather!F:K,4,)</f>
        <v>0.7</v>
      </c>
      <c r="AB1452">
        <f>VLOOKUP(I1452,Weather!F:K,5,)</f>
        <v>1027</v>
      </c>
      <c r="AC1452">
        <f>VLOOKUP(I1452,Weather!F:K,6,)</f>
        <v>1</v>
      </c>
    </row>
    <row r="1453" spans="1:29" x14ac:dyDescent="0.25">
      <c r="A1453" t="s">
        <v>7</v>
      </c>
      <c r="B1453" t="s">
        <v>5</v>
      </c>
      <c r="C1453" s="1">
        <v>42103.492361111108</v>
      </c>
      <c r="D1453" s="3">
        <f t="shared" ref="D1453:D1516" si="192">YEAR(C1453)</f>
        <v>2015</v>
      </c>
      <c r="E1453" s="3">
        <f t="shared" si="187"/>
        <v>4</v>
      </c>
      <c r="F1453" s="3">
        <f t="shared" si="188"/>
        <v>11</v>
      </c>
      <c r="G1453" s="3">
        <f t="shared" si="189"/>
        <v>9</v>
      </c>
      <c r="H1453" s="3" t="str">
        <f t="shared" si="190"/>
        <v>2015411</v>
      </c>
      <c r="I1453" s="3" t="str">
        <f t="shared" si="191"/>
        <v>20154119</v>
      </c>
      <c r="J1453">
        <v>62</v>
      </c>
      <c r="K1453">
        <v>37.200000000000003</v>
      </c>
      <c r="L1453" t="str">
        <f>VLOOKUP(C1453,List!$A$2:$C$2089,3,)</f>
        <v>Baker Street</v>
      </c>
      <c r="M1453" t="str">
        <f>VLOOKUP(C1453,List!$A$2:$C$2089,2,)</f>
        <v>Metropolitan</v>
      </c>
      <c r="N1453" t="str">
        <f t="shared" ref="N1453:N1516" si="193">L1453&amp;"|"&amp;M1453</f>
        <v>Baker Street|Metropolitan</v>
      </c>
      <c r="O1453">
        <f>VLOOKUP(N1453,Depth!$A$2:$F$427,3,)</f>
        <v>27</v>
      </c>
      <c r="P1453">
        <f>VLOOKUP(N1453,Depth!$A$2:$F$427,5,)</f>
        <v>120.5</v>
      </c>
      <c r="Q1453">
        <f>VLOOKUP(N1453,Depth!$A$2:$F$427,6,)</f>
        <v>6.5</v>
      </c>
      <c r="R1453">
        <f>VLOOKUP(L1453,longitude_latitude!C:J,7,)</f>
        <v>-0.155454387</v>
      </c>
      <c r="S1453">
        <f>VLOOKUP(L1453,longitude_latitude!C:J,8,)</f>
        <v>51.522493869999998</v>
      </c>
      <c r="T1453">
        <f t="shared" ref="T1453:T1516" si="194">R1453*S1453</f>
        <v>-8.0093977012721069</v>
      </c>
      <c r="U1453">
        <f>VLOOKUP(M1453,LINE!$A$2:$B$13,2,)</f>
        <v>8</v>
      </c>
      <c r="V1453">
        <f>VLOOKUP(L1453,Entry_exit!B:P,4,)</f>
        <v>47234</v>
      </c>
      <c r="W1453">
        <f>2020 - VLOOKUP(L1453, age!$A:$D,4,)</f>
        <v>114</v>
      </c>
      <c r="X1453">
        <f>VLOOKUP(H1453,'air-quality-london-time-of-day'!E:G,3,FALSE)</f>
        <v>15.3</v>
      </c>
      <c r="Y1453">
        <f>VLOOKUP(I1453,Weather!F:K,2,)</f>
        <v>12.165354330708652</v>
      </c>
      <c r="Z1453">
        <f>VLOOKUP(I1453,Weather!F:K,3,)</f>
        <v>0</v>
      </c>
      <c r="AA1453">
        <f>VLOOKUP(I1453,Weather!F:K,4,)</f>
        <v>0.7</v>
      </c>
      <c r="AB1453">
        <f>VLOOKUP(I1453,Weather!F:K,5,)</f>
        <v>1027</v>
      </c>
      <c r="AC1453">
        <f>VLOOKUP(I1453,Weather!F:K,6,)</f>
        <v>1</v>
      </c>
    </row>
    <row r="1454" spans="1:29" x14ac:dyDescent="0.25">
      <c r="A1454" t="s">
        <v>7</v>
      </c>
      <c r="B1454" t="s">
        <v>5</v>
      </c>
      <c r="C1454" s="1">
        <v>42103.493055555555</v>
      </c>
      <c r="D1454" s="3">
        <f t="shared" si="192"/>
        <v>2015</v>
      </c>
      <c r="E1454" s="3">
        <f t="shared" si="187"/>
        <v>4</v>
      </c>
      <c r="F1454" s="3">
        <f t="shared" si="188"/>
        <v>11</v>
      </c>
      <c r="G1454" s="3">
        <f t="shared" si="189"/>
        <v>9</v>
      </c>
      <c r="H1454" s="3" t="str">
        <f t="shared" si="190"/>
        <v>2015411</v>
      </c>
      <c r="I1454" s="3" t="str">
        <f t="shared" si="191"/>
        <v>20154119</v>
      </c>
      <c r="J1454">
        <v>74</v>
      </c>
      <c r="K1454">
        <v>44.4</v>
      </c>
      <c r="L1454" t="str">
        <f>VLOOKUP(C1454,List!$A$2:$C$2089,3,)</f>
        <v>Baker Street</v>
      </c>
      <c r="M1454" t="str">
        <f>VLOOKUP(C1454,List!$A$2:$C$2089,2,)</f>
        <v>Metropolitan</v>
      </c>
      <c r="N1454" t="str">
        <f t="shared" si="193"/>
        <v>Baker Street|Metropolitan</v>
      </c>
      <c r="O1454">
        <f>VLOOKUP(N1454,Depth!$A$2:$F$427,3,)</f>
        <v>27</v>
      </c>
      <c r="P1454">
        <f>VLOOKUP(N1454,Depth!$A$2:$F$427,5,)</f>
        <v>120.5</v>
      </c>
      <c r="Q1454">
        <f>VLOOKUP(N1454,Depth!$A$2:$F$427,6,)</f>
        <v>6.5</v>
      </c>
      <c r="R1454">
        <f>VLOOKUP(L1454,longitude_latitude!C:J,7,)</f>
        <v>-0.155454387</v>
      </c>
      <c r="S1454">
        <f>VLOOKUP(L1454,longitude_latitude!C:J,8,)</f>
        <v>51.522493869999998</v>
      </c>
      <c r="T1454">
        <f t="shared" si="194"/>
        <v>-8.0093977012721069</v>
      </c>
      <c r="U1454">
        <f>VLOOKUP(M1454,LINE!$A$2:$B$13,2,)</f>
        <v>8</v>
      </c>
      <c r="V1454">
        <f>VLOOKUP(L1454,Entry_exit!B:P,4,)</f>
        <v>47234</v>
      </c>
      <c r="W1454">
        <f>2020 - VLOOKUP(L1454, age!$A:$D,4,)</f>
        <v>114</v>
      </c>
      <c r="X1454">
        <f>VLOOKUP(H1454,'air-quality-london-time-of-day'!E:G,3,FALSE)</f>
        <v>15.3</v>
      </c>
      <c r="Y1454">
        <f>VLOOKUP(I1454,Weather!F:K,2,)</f>
        <v>12.165354330708652</v>
      </c>
      <c r="Z1454">
        <f>VLOOKUP(I1454,Weather!F:K,3,)</f>
        <v>0</v>
      </c>
      <c r="AA1454">
        <f>VLOOKUP(I1454,Weather!F:K,4,)</f>
        <v>0.7</v>
      </c>
      <c r="AB1454">
        <f>VLOOKUP(I1454,Weather!F:K,5,)</f>
        <v>1027</v>
      </c>
      <c r="AC1454">
        <f>VLOOKUP(I1454,Weather!F:K,6,)</f>
        <v>1</v>
      </c>
    </row>
    <row r="1455" spans="1:29" x14ac:dyDescent="0.25">
      <c r="A1455" t="s">
        <v>7</v>
      </c>
      <c r="B1455" t="s">
        <v>5</v>
      </c>
      <c r="C1455" s="1">
        <v>42103.493750000001</v>
      </c>
      <c r="D1455" s="3">
        <f t="shared" si="192"/>
        <v>2015</v>
      </c>
      <c r="E1455" s="3">
        <f t="shared" si="187"/>
        <v>4</v>
      </c>
      <c r="F1455" s="3">
        <f t="shared" si="188"/>
        <v>11</v>
      </c>
      <c r="G1455" s="3">
        <f t="shared" si="189"/>
        <v>9</v>
      </c>
      <c r="H1455" s="3" t="str">
        <f t="shared" si="190"/>
        <v>2015411</v>
      </c>
      <c r="I1455" s="3" t="str">
        <f t="shared" si="191"/>
        <v>20154119</v>
      </c>
      <c r="J1455">
        <v>90</v>
      </c>
      <c r="K1455">
        <v>54</v>
      </c>
      <c r="L1455" t="str">
        <f>VLOOKUP(C1455,List!$A$2:$C$2089,3,)</f>
        <v>Baker Street</v>
      </c>
      <c r="M1455" t="str">
        <f>VLOOKUP(C1455,List!$A$2:$C$2089,2,)</f>
        <v>Metropolitan</v>
      </c>
      <c r="N1455" t="str">
        <f t="shared" si="193"/>
        <v>Baker Street|Metropolitan</v>
      </c>
      <c r="O1455">
        <f>VLOOKUP(N1455,Depth!$A$2:$F$427,3,)</f>
        <v>27</v>
      </c>
      <c r="P1455">
        <f>VLOOKUP(N1455,Depth!$A$2:$F$427,5,)</f>
        <v>120.5</v>
      </c>
      <c r="Q1455">
        <f>VLOOKUP(N1455,Depth!$A$2:$F$427,6,)</f>
        <v>6.5</v>
      </c>
      <c r="R1455">
        <f>VLOOKUP(L1455,longitude_latitude!C:J,7,)</f>
        <v>-0.155454387</v>
      </c>
      <c r="S1455">
        <f>VLOOKUP(L1455,longitude_latitude!C:J,8,)</f>
        <v>51.522493869999998</v>
      </c>
      <c r="T1455">
        <f t="shared" si="194"/>
        <v>-8.0093977012721069</v>
      </c>
      <c r="U1455">
        <f>VLOOKUP(M1455,LINE!$A$2:$B$13,2,)</f>
        <v>8</v>
      </c>
      <c r="V1455">
        <f>VLOOKUP(L1455,Entry_exit!B:P,4,)</f>
        <v>47234</v>
      </c>
      <c r="W1455">
        <f>2020 - VLOOKUP(L1455, age!$A:$D,4,)</f>
        <v>114</v>
      </c>
      <c r="X1455">
        <f>VLOOKUP(H1455,'air-quality-london-time-of-day'!E:G,3,FALSE)</f>
        <v>15.3</v>
      </c>
      <c r="Y1455">
        <f>VLOOKUP(I1455,Weather!F:K,2,)</f>
        <v>12.165354330708652</v>
      </c>
      <c r="Z1455">
        <f>VLOOKUP(I1455,Weather!F:K,3,)</f>
        <v>0</v>
      </c>
      <c r="AA1455">
        <f>VLOOKUP(I1455,Weather!F:K,4,)</f>
        <v>0.7</v>
      </c>
      <c r="AB1455">
        <f>VLOOKUP(I1455,Weather!F:K,5,)</f>
        <v>1027</v>
      </c>
      <c r="AC1455">
        <f>VLOOKUP(I1455,Weather!F:K,6,)</f>
        <v>1</v>
      </c>
    </row>
    <row r="1456" spans="1:29" x14ac:dyDescent="0.25">
      <c r="A1456" t="s">
        <v>7</v>
      </c>
      <c r="B1456" t="s">
        <v>5</v>
      </c>
      <c r="C1456" s="1">
        <v>42103.494444444441</v>
      </c>
      <c r="D1456" s="3">
        <f t="shared" si="192"/>
        <v>2015</v>
      </c>
      <c r="E1456" s="3">
        <f t="shared" si="187"/>
        <v>4</v>
      </c>
      <c r="F1456" s="3">
        <f t="shared" si="188"/>
        <v>11</v>
      </c>
      <c r="G1456" s="3">
        <f t="shared" si="189"/>
        <v>9</v>
      </c>
      <c r="H1456" s="3" t="str">
        <f t="shared" si="190"/>
        <v>2015411</v>
      </c>
      <c r="I1456" s="3" t="str">
        <f t="shared" si="191"/>
        <v>20154119</v>
      </c>
      <c r="J1456">
        <v>103</v>
      </c>
      <c r="K1456">
        <v>61.8</v>
      </c>
      <c r="L1456" t="str">
        <f>VLOOKUP(C1456,List!$A$2:$C$2089,3,)</f>
        <v>Great Portland Street</v>
      </c>
      <c r="M1456" t="str">
        <f>VLOOKUP(C1456,List!$A$2:$C$2089,2,)</f>
        <v>Metropolitan</v>
      </c>
      <c r="N1456" t="str">
        <f t="shared" si="193"/>
        <v>Great Portland Street|Metropolitan</v>
      </c>
      <c r="O1456">
        <f>VLOOKUP(N1456,Depth!$A$2:$F$427,3,)</f>
        <v>29</v>
      </c>
      <c r="P1456">
        <f>VLOOKUP(N1456,Depth!$A$2:$F$427,5,)</f>
        <v>121.4</v>
      </c>
      <c r="Q1456">
        <f>VLOOKUP(N1456,Depth!$A$2:$F$427,6,)</f>
        <v>7.6</v>
      </c>
      <c r="R1456">
        <f>VLOOKUP(L1456,longitude_latitude!C:J,7,)</f>
        <v>-0.14268571099999999</v>
      </c>
      <c r="S1456">
        <f>VLOOKUP(L1456,longitude_latitude!C:J,8,)</f>
        <v>51.523338219999999</v>
      </c>
      <c r="T1456">
        <f t="shared" si="194"/>
        <v>-7.3516441470141736</v>
      </c>
      <c r="U1456">
        <f>VLOOKUP(M1456,LINE!$A$2:$B$13,2,)</f>
        <v>8</v>
      </c>
      <c r="V1456">
        <f>VLOOKUP(L1456,Entry_exit!B:P,4,)</f>
        <v>15167</v>
      </c>
      <c r="W1456">
        <f>2020 - VLOOKUP(L1456, age!$A:$D,4,)</f>
        <v>157</v>
      </c>
      <c r="X1456">
        <f>VLOOKUP(H1456,'air-quality-london-time-of-day'!E:G,3,FALSE)</f>
        <v>15.3</v>
      </c>
      <c r="Y1456">
        <f>VLOOKUP(I1456,Weather!F:K,2,)</f>
        <v>12.165354330708652</v>
      </c>
      <c r="Z1456">
        <f>VLOOKUP(I1456,Weather!F:K,3,)</f>
        <v>0</v>
      </c>
      <c r="AA1456">
        <f>VLOOKUP(I1456,Weather!F:K,4,)</f>
        <v>0.7</v>
      </c>
      <c r="AB1456">
        <f>VLOOKUP(I1456,Weather!F:K,5,)</f>
        <v>1027</v>
      </c>
      <c r="AC1456">
        <f>VLOOKUP(I1456,Weather!F:K,6,)</f>
        <v>1</v>
      </c>
    </row>
    <row r="1457" spans="1:29" x14ac:dyDescent="0.25">
      <c r="A1457" t="s">
        <v>7</v>
      </c>
      <c r="B1457" t="s">
        <v>5</v>
      </c>
      <c r="C1457" s="1">
        <v>42103.495138888888</v>
      </c>
      <c r="D1457" s="3">
        <f t="shared" si="192"/>
        <v>2015</v>
      </c>
      <c r="E1457" s="3">
        <f t="shared" si="187"/>
        <v>4</v>
      </c>
      <c r="F1457" s="3">
        <f t="shared" si="188"/>
        <v>11</v>
      </c>
      <c r="G1457" s="3">
        <f t="shared" si="189"/>
        <v>9</v>
      </c>
      <c r="H1457" s="3" t="str">
        <f t="shared" si="190"/>
        <v>2015411</v>
      </c>
      <c r="I1457" s="3" t="str">
        <f t="shared" si="191"/>
        <v>20154119</v>
      </c>
      <c r="J1457">
        <v>96</v>
      </c>
      <c r="K1457">
        <v>57.6</v>
      </c>
      <c r="L1457" t="str">
        <f>VLOOKUP(C1457,List!$A$2:$C$2089,3,)</f>
        <v>Great Portland Street</v>
      </c>
      <c r="M1457" t="str">
        <f>VLOOKUP(C1457,List!$A$2:$C$2089,2,)</f>
        <v>Metropolitan</v>
      </c>
      <c r="N1457" t="str">
        <f t="shared" si="193"/>
        <v>Great Portland Street|Metropolitan</v>
      </c>
      <c r="O1457">
        <f>VLOOKUP(N1457,Depth!$A$2:$F$427,3,)</f>
        <v>29</v>
      </c>
      <c r="P1457">
        <f>VLOOKUP(N1457,Depth!$A$2:$F$427,5,)</f>
        <v>121.4</v>
      </c>
      <c r="Q1457">
        <f>VLOOKUP(N1457,Depth!$A$2:$F$427,6,)</f>
        <v>7.6</v>
      </c>
      <c r="R1457">
        <f>VLOOKUP(L1457,longitude_latitude!C:J,7,)</f>
        <v>-0.14268571099999999</v>
      </c>
      <c r="S1457">
        <f>VLOOKUP(L1457,longitude_latitude!C:J,8,)</f>
        <v>51.523338219999999</v>
      </c>
      <c r="T1457">
        <f t="shared" si="194"/>
        <v>-7.3516441470141736</v>
      </c>
      <c r="U1457">
        <f>VLOOKUP(M1457,LINE!$A$2:$B$13,2,)</f>
        <v>8</v>
      </c>
      <c r="V1457">
        <f>VLOOKUP(L1457,Entry_exit!B:P,4,)</f>
        <v>15167</v>
      </c>
      <c r="W1457">
        <f>2020 - VLOOKUP(L1457, age!$A:$D,4,)</f>
        <v>157</v>
      </c>
      <c r="X1457">
        <f>VLOOKUP(H1457,'air-quality-london-time-of-day'!E:G,3,FALSE)</f>
        <v>15.3</v>
      </c>
      <c r="Y1457">
        <f>VLOOKUP(I1457,Weather!F:K,2,)</f>
        <v>12.165354330708652</v>
      </c>
      <c r="Z1457">
        <f>VLOOKUP(I1457,Weather!F:K,3,)</f>
        <v>0</v>
      </c>
      <c r="AA1457">
        <f>VLOOKUP(I1457,Weather!F:K,4,)</f>
        <v>0.7</v>
      </c>
      <c r="AB1457">
        <f>VLOOKUP(I1457,Weather!F:K,5,)</f>
        <v>1027</v>
      </c>
      <c r="AC1457">
        <f>VLOOKUP(I1457,Weather!F:K,6,)</f>
        <v>1</v>
      </c>
    </row>
    <row r="1458" spans="1:29" x14ac:dyDescent="0.25">
      <c r="A1458" t="s">
        <v>7</v>
      </c>
      <c r="B1458" t="s">
        <v>5</v>
      </c>
      <c r="C1458" s="1">
        <v>42103.495833333334</v>
      </c>
      <c r="D1458" s="3">
        <f t="shared" si="192"/>
        <v>2015</v>
      </c>
      <c r="E1458" s="3">
        <f t="shared" si="187"/>
        <v>4</v>
      </c>
      <c r="F1458" s="3">
        <f t="shared" si="188"/>
        <v>11</v>
      </c>
      <c r="G1458" s="3">
        <f t="shared" si="189"/>
        <v>9</v>
      </c>
      <c r="H1458" s="3" t="str">
        <f t="shared" si="190"/>
        <v>2015411</v>
      </c>
      <c r="I1458" s="3" t="str">
        <f t="shared" si="191"/>
        <v>20154119</v>
      </c>
      <c r="J1458">
        <v>106</v>
      </c>
      <c r="K1458">
        <v>63.6</v>
      </c>
      <c r="L1458" t="str">
        <f>VLOOKUP(C1458,List!$A$2:$C$2089,3,)</f>
        <v>Euston Square</v>
      </c>
      <c r="M1458" t="str">
        <f>VLOOKUP(C1458,List!$A$2:$C$2089,2,)</f>
        <v>Metropolitan</v>
      </c>
      <c r="N1458" t="str">
        <f t="shared" si="193"/>
        <v>Euston Square|Metropolitan</v>
      </c>
      <c r="O1458">
        <f>VLOOKUP(N1458,Depth!$A$2:$F$427,3,)</f>
        <v>25</v>
      </c>
      <c r="P1458">
        <f>VLOOKUP(N1458,Depth!$A$2:$F$427,5,)</f>
        <v>118.1</v>
      </c>
      <c r="Q1458">
        <f>VLOOKUP(N1458,Depth!$A$2:$F$427,6,)</f>
        <v>6.9</v>
      </c>
      <c r="R1458">
        <f>VLOOKUP(L1458,longitude_latitude!C:J,7,)</f>
        <v>-0.134270582</v>
      </c>
      <c r="S1458">
        <f>VLOOKUP(L1458,longitude_latitude!C:J,8,)</f>
        <v>51.525124990000002</v>
      </c>
      <c r="T1458">
        <f t="shared" si="194"/>
        <v>-6.9183085200300445</v>
      </c>
      <c r="U1458">
        <f>VLOOKUP(M1458,LINE!$A$2:$B$13,2,)</f>
        <v>8</v>
      </c>
      <c r="V1458">
        <f>VLOOKUP(L1458,Entry_exit!B:P,4,)</f>
        <v>25477</v>
      </c>
      <c r="W1458">
        <f>2020 - VLOOKUP(L1458, age!$A:$D,4,)</f>
        <v>157</v>
      </c>
      <c r="X1458">
        <f>VLOOKUP(H1458,'air-quality-london-time-of-day'!E:G,3,FALSE)</f>
        <v>15.3</v>
      </c>
      <c r="Y1458">
        <f>VLOOKUP(I1458,Weather!F:K,2,)</f>
        <v>12.165354330708652</v>
      </c>
      <c r="Z1458">
        <f>VLOOKUP(I1458,Weather!F:K,3,)</f>
        <v>0</v>
      </c>
      <c r="AA1458">
        <f>VLOOKUP(I1458,Weather!F:K,4,)</f>
        <v>0.7</v>
      </c>
      <c r="AB1458">
        <f>VLOOKUP(I1458,Weather!F:K,5,)</f>
        <v>1027</v>
      </c>
      <c r="AC1458">
        <f>VLOOKUP(I1458,Weather!F:K,6,)</f>
        <v>1</v>
      </c>
    </row>
    <row r="1459" spans="1:29" x14ac:dyDescent="0.25">
      <c r="A1459" t="s">
        <v>7</v>
      </c>
      <c r="B1459" t="s">
        <v>5</v>
      </c>
      <c r="C1459" s="1">
        <v>42103.496527777781</v>
      </c>
      <c r="D1459" s="3">
        <f t="shared" si="192"/>
        <v>2015</v>
      </c>
      <c r="E1459" s="3">
        <f t="shared" si="187"/>
        <v>4</v>
      </c>
      <c r="F1459" s="3">
        <f t="shared" si="188"/>
        <v>11</v>
      </c>
      <c r="G1459" s="3">
        <f t="shared" si="189"/>
        <v>9</v>
      </c>
      <c r="H1459" s="3" t="str">
        <f t="shared" si="190"/>
        <v>2015411</v>
      </c>
      <c r="I1459" s="3" t="str">
        <f t="shared" si="191"/>
        <v>20154119</v>
      </c>
      <c r="J1459">
        <v>104</v>
      </c>
      <c r="K1459">
        <v>62.4</v>
      </c>
      <c r="L1459" t="str">
        <f>VLOOKUP(C1459,List!$A$2:$C$2089,3,)</f>
        <v>Euston Square</v>
      </c>
      <c r="M1459" t="str">
        <f>VLOOKUP(C1459,List!$A$2:$C$2089,2,)</f>
        <v>Metropolitan</v>
      </c>
      <c r="N1459" t="str">
        <f t="shared" si="193"/>
        <v>Euston Square|Metropolitan</v>
      </c>
      <c r="O1459">
        <f>VLOOKUP(N1459,Depth!$A$2:$F$427,3,)</f>
        <v>25</v>
      </c>
      <c r="P1459">
        <f>VLOOKUP(N1459,Depth!$A$2:$F$427,5,)</f>
        <v>118.1</v>
      </c>
      <c r="Q1459">
        <f>VLOOKUP(N1459,Depth!$A$2:$F$427,6,)</f>
        <v>6.9</v>
      </c>
      <c r="R1459">
        <f>VLOOKUP(L1459,longitude_latitude!C:J,7,)</f>
        <v>-0.134270582</v>
      </c>
      <c r="S1459">
        <f>VLOOKUP(L1459,longitude_latitude!C:J,8,)</f>
        <v>51.525124990000002</v>
      </c>
      <c r="T1459">
        <f t="shared" si="194"/>
        <v>-6.9183085200300445</v>
      </c>
      <c r="U1459">
        <f>VLOOKUP(M1459,LINE!$A$2:$B$13,2,)</f>
        <v>8</v>
      </c>
      <c r="V1459">
        <f>VLOOKUP(L1459,Entry_exit!B:P,4,)</f>
        <v>25477</v>
      </c>
      <c r="W1459">
        <f>2020 - VLOOKUP(L1459, age!$A:$D,4,)</f>
        <v>157</v>
      </c>
      <c r="X1459">
        <f>VLOOKUP(H1459,'air-quality-london-time-of-day'!E:G,3,FALSE)</f>
        <v>15.3</v>
      </c>
      <c r="Y1459">
        <f>VLOOKUP(I1459,Weather!F:K,2,)</f>
        <v>12.165354330708652</v>
      </c>
      <c r="Z1459">
        <f>VLOOKUP(I1459,Weather!F:K,3,)</f>
        <v>0</v>
      </c>
      <c r="AA1459">
        <f>VLOOKUP(I1459,Weather!F:K,4,)</f>
        <v>0.7</v>
      </c>
      <c r="AB1459">
        <f>VLOOKUP(I1459,Weather!F:K,5,)</f>
        <v>1027</v>
      </c>
      <c r="AC1459">
        <f>VLOOKUP(I1459,Weather!F:K,6,)</f>
        <v>1</v>
      </c>
    </row>
    <row r="1460" spans="1:29" x14ac:dyDescent="0.25">
      <c r="A1460" t="s">
        <v>7</v>
      </c>
      <c r="B1460" t="s">
        <v>5</v>
      </c>
      <c r="C1460" s="1">
        <v>42103.49722222222</v>
      </c>
      <c r="D1460" s="3">
        <f t="shared" si="192"/>
        <v>2015</v>
      </c>
      <c r="E1460" s="3">
        <f t="shared" ref="E1460:E1523" si="195">MONTH(C1460)</f>
        <v>4</v>
      </c>
      <c r="F1460" s="3">
        <f t="shared" ref="F1460:F1523" si="196">HOUR(C1460)</f>
        <v>11</v>
      </c>
      <c r="G1460" s="3">
        <f t="shared" ref="G1460:G1523" si="197">DAY(C1460)</f>
        <v>9</v>
      </c>
      <c r="H1460" s="3" t="str">
        <f t="shared" ref="H1460:H1523" si="198">D1460&amp;E1460&amp;F1460</f>
        <v>2015411</v>
      </c>
      <c r="I1460" s="3" t="str">
        <f t="shared" ref="I1460:I1523" si="199">D1460&amp;E1460&amp;F1460&amp;G1460</f>
        <v>20154119</v>
      </c>
      <c r="J1460">
        <v>102</v>
      </c>
      <c r="K1460">
        <v>61.2</v>
      </c>
      <c r="L1460" t="str">
        <f>VLOOKUP(C1460,List!$A$2:$C$2089,3,)</f>
        <v>King's Cross St. Pancras</v>
      </c>
      <c r="M1460" t="str">
        <f>VLOOKUP(C1460,List!$A$2:$C$2089,2,)</f>
        <v>Metropolitan</v>
      </c>
      <c r="N1460" t="str">
        <f t="shared" si="193"/>
        <v>King's Cross St. Pancras|Metropolitan</v>
      </c>
      <c r="O1460">
        <f>VLOOKUP(N1460,Depth!$A$2:$F$427,3,)</f>
        <v>17</v>
      </c>
      <c r="P1460">
        <f>VLOOKUP(N1460,Depth!$A$2:$F$427,5,)</f>
        <v>109.1</v>
      </c>
      <c r="Q1460">
        <f>VLOOKUP(N1460,Depth!$A$2:$F$427,6,)</f>
        <v>7.9</v>
      </c>
      <c r="R1460">
        <f>VLOOKUP(L1460,longitude_latitude!C:J,7,)</f>
        <v>-0.123168404</v>
      </c>
      <c r="S1460">
        <f>VLOOKUP(L1460,longitude_latitude!C:J,8,)</f>
        <v>51.529277280000002</v>
      </c>
      <c r="T1460">
        <f t="shared" si="194"/>
        <v>-6.3467788418510613</v>
      </c>
      <c r="U1460">
        <f>VLOOKUP(M1460,LINE!$A$2:$B$13,2,)</f>
        <v>8</v>
      </c>
      <c r="V1460">
        <f>VLOOKUP(L1460,Entry_exit!B:P,4,)</f>
        <v>138159</v>
      </c>
      <c r="W1460">
        <f>2020 - VLOOKUP(L1460, age!$A:$D,4,)</f>
        <v>158</v>
      </c>
      <c r="X1460">
        <f>VLOOKUP(H1460,'air-quality-london-time-of-day'!E:G,3,FALSE)</f>
        <v>15.3</v>
      </c>
      <c r="Y1460">
        <f>VLOOKUP(I1460,Weather!F:K,2,)</f>
        <v>12.165354330708652</v>
      </c>
      <c r="Z1460">
        <f>VLOOKUP(I1460,Weather!F:K,3,)</f>
        <v>0</v>
      </c>
      <c r="AA1460">
        <f>VLOOKUP(I1460,Weather!F:K,4,)</f>
        <v>0.7</v>
      </c>
      <c r="AB1460">
        <f>VLOOKUP(I1460,Weather!F:K,5,)</f>
        <v>1027</v>
      </c>
      <c r="AC1460">
        <f>VLOOKUP(I1460,Weather!F:K,6,)</f>
        <v>1</v>
      </c>
    </row>
    <row r="1461" spans="1:29" x14ac:dyDescent="0.25">
      <c r="A1461" t="s">
        <v>7</v>
      </c>
      <c r="B1461" t="s">
        <v>5</v>
      </c>
      <c r="C1461" s="1">
        <v>42103.497916666667</v>
      </c>
      <c r="D1461" s="3">
        <f t="shared" si="192"/>
        <v>2015</v>
      </c>
      <c r="E1461" s="3">
        <f t="shared" si="195"/>
        <v>4</v>
      </c>
      <c r="F1461" s="3">
        <f t="shared" si="196"/>
        <v>11</v>
      </c>
      <c r="G1461" s="3">
        <f t="shared" si="197"/>
        <v>9</v>
      </c>
      <c r="H1461" s="3" t="str">
        <f t="shared" si="198"/>
        <v>2015411</v>
      </c>
      <c r="I1461" s="3" t="str">
        <f t="shared" si="199"/>
        <v>20154119</v>
      </c>
      <c r="J1461">
        <v>84</v>
      </c>
      <c r="K1461">
        <v>50.4</v>
      </c>
      <c r="L1461" t="str">
        <f>VLOOKUP(C1461,List!$A$2:$C$2089,3,)</f>
        <v>King's Cross St. Pancras</v>
      </c>
      <c r="M1461" t="str">
        <f>VLOOKUP(C1461,List!$A$2:$C$2089,2,)</f>
        <v>Metropolitan</v>
      </c>
      <c r="N1461" t="str">
        <f t="shared" si="193"/>
        <v>King's Cross St. Pancras|Metropolitan</v>
      </c>
      <c r="O1461">
        <f>VLOOKUP(N1461,Depth!$A$2:$F$427,3,)</f>
        <v>17</v>
      </c>
      <c r="P1461">
        <f>VLOOKUP(N1461,Depth!$A$2:$F$427,5,)</f>
        <v>109.1</v>
      </c>
      <c r="Q1461">
        <f>VLOOKUP(N1461,Depth!$A$2:$F$427,6,)</f>
        <v>7.9</v>
      </c>
      <c r="R1461">
        <f>VLOOKUP(L1461,longitude_latitude!C:J,7,)</f>
        <v>-0.123168404</v>
      </c>
      <c r="S1461">
        <f>VLOOKUP(L1461,longitude_latitude!C:J,8,)</f>
        <v>51.529277280000002</v>
      </c>
      <c r="T1461">
        <f t="shared" si="194"/>
        <v>-6.3467788418510613</v>
      </c>
      <c r="U1461">
        <f>VLOOKUP(M1461,LINE!$A$2:$B$13,2,)</f>
        <v>8</v>
      </c>
      <c r="V1461">
        <f>VLOOKUP(L1461,Entry_exit!B:P,4,)</f>
        <v>138159</v>
      </c>
      <c r="W1461">
        <f>2020 - VLOOKUP(L1461, age!$A:$D,4,)</f>
        <v>158</v>
      </c>
      <c r="X1461">
        <f>VLOOKUP(H1461,'air-quality-london-time-of-day'!E:G,3,FALSE)</f>
        <v>15.3</v>
      </c>
      <c r="Y1461">
        <f>VLOOKUP(I1461,Weather!F:K,2,)</f>
        <v>12.165354330708652</v>
      </c>
      <c r="Z1461">
        <f>VLOOKUP(I1461,Weather!F:K,3,)</f>
        <v>0</v>
      </c>
      <c r="AA1461">
        <f>VLOOKUP(I1461,Weather!F:K,4,)</f>
        <v>0.7</v>
      </c>
      <c r="AB1461">
        <f>VLOOKUP(I1461,Weather!F:K,5,)</f>
        <v>1027</v>
      </c>
      <c r="AC1461">
        <f>VLOOKUP(I1461,Weather!F:K,6,)</f>
        <v>1</v>
      </c>
    </row>
    <row r="1462" spans="1:29" x14ac:dyDescent="0.25">
      <c r="A1462" t="s">
        <v>7</v>
      </c>
      <c r="B1462" t="s">
        <v>5</v>
      </c>
      <c r="C1462" s="1">
        <v>42103.498611111114</v>
      </c>
      <c r="D1462" s="3">
        <f t="shared" si="192"/>
        <v>2015</v>
      </c>
      <c r="E1462" s="3">
        <f t="shared" si="195"/>
        <v>4</v>
      </c>
      <c r="F1462" s="3">
        <f t="shared" si="196"/>
        <v>11</v>
      </c>
      <c r="G1462" s="3">
        <f t="shared" si="197"/>
        <v>9</v>
      </c>
      <c r="H1462" s="3" t="str">
        <f t="shared" si="198"/>
        <v>2015411</v>
      </c>
      <c r="I1462" s="3" t="str">
        <f t="shared" si="199"/>
        <v>20154119</v>
      </c>
      <c r="J1462">
        <v>87</v>
      </c>
      <c r="K1462">
        <v>52.2</v>
      </c>
      <c r="L1462" t="str">
        <f>VLOOKUP(C1462,List!$A$2:$C$2089,3,)</f>
        <v>Farringdon</v>
      </c>
      <c r="M1462" t="str">
        <f>VLOOKUP(C1462,List!$A$2:$C$2089,2,)</f>
        <v>Metropolitan</v>
      </c>
      <c r="N1462" t="str">
        <f t="shared" si="193"/>
        <v>Farringdon|Metropolitan</v>
      </c>
      <c r="O1462">
        <f>VLOOKUP(N1462,Depth!$A$2:$F$427,3,)</f>
        <v>11</v>
      </c>
      <c r="P1462">
        <f>VLOOKUP(N1462,Depth!$A$2:$F$427,5,)</f>
        <v>106.5</v>
      </c>
      <c r="Q1462">
        <f>VLOOKUP(N1462,Depth!$A$2:$F$427,6,)</f>
        <v>4.5</v>
      </c>
      <c r="R1462">
        <f>VLOOKUP(L1462,longitude_latitude!C:J,7,)</f>
        <v>-0.103582415</v>
      </c>
      <c r="S1462">
        <f>VLOOKUP(L1462,longitude_latitude!C:J,8,)</f>
        <v>51.519961019999997</v>
      </c>
      <c r="T1462">
        <f t="shared" si="194"/>
        <v>-5.3365619831574627</v>
      </c>
      <c r="U1462">
        <f>VLOOKUP(M1462,LINE!$A$2:$B$13,2,)</f>
        <v>8</v>
      </c>
      <c r="V1462">
        <f>VLOOKUP(L1462,Entry_exit!B:P,4,)</f>
        <v>43640</v>
      </c>
      <c r="W1462">
        <f>2020 - VLOOKUP(L1462, age!$A:$D,4,)</f>
        <v>157</v>
      </c>
      <c r="X1462">
        <f>VLOOKUP(H1462,'air-quality-london-time-of-day'!E:G,3,FALSE)</f>
        <v>15.3</v>
      </c>
      <c r="Y1462">
        <f>VLOOKUP(I1462,Weather!F:K,2,)</f>
        <v>12.165354330708652</v>
      </c>
      <c r="Z1462">
        <f>VLOOKUP(I1462,Weather!F:K,3,)</f>
        <v>0</v>
      </c>
      <c r="AA1462">
        <f>VLOOKUP(I1462,Weather!F:K,4,)</f>
        <v>0.7</v>
      </c>
      <c r="AB1462">
        <f>VLOOKUP(I1462,Weather!F:K,5,)</f>
        <v>1027</v>
      </c>
      <c r="AC1462">
        <f>VLOOKUP(I1462,Weather!F:K,6,)</f>
        <v>1</v>
      </c>
    </row>
    <row r="1463" spans="1:29" x14ac:dyDescent="0.25">
      <c r="A1463" t="s">
        <v>7</v>
      </c>
      <c r="B1463" t="s">
        <v>5</v>
      </c>
      <c r="C1463" s="1">
        <v>42103.499305555553</v>
      </c>
      <c r="D1463" s="3">
        <f t="shared" si="192"/>
        <v>2015</v>
      </c>
      <c r="E1463" s="3">
        <f t="shared" si="195"/>
        <v>4</v>
      </c>
      <c r="F1463" s="3">
        <f t="shared" si="196"/>
        <v>11</v>
      </c>
      <c r="G1463" s="3">
        <f t="shared" si="197"/>
        <v>9</v>
      </c>
      <c r="H1463" s="3" t="str">
        <f t="shared" si="198"/>
        <v>2015411</v>
      </c>
      <c r="I1463" s="3" t="str">
        <f t="shared" si="199"/>
        <v>20154119</v>
      </c>
      <c r="J1463">
        <v>79</v>
      </c>
      <c r="K1463">
        <v>47.4</v>
      </c>
      <c r="L1463" t="str">
        <f>VLOOKUP(C1463,List!$A$2:$C$2089,3,)</f>
        <v>Farringdon</v>
      </c>
      <c r="M1463" t="str">
        <f>VLOOKUP(C1463,List!$A$2:$C$2089,2,)</f>
        <v>Metropolitan</v>
      </c>
      <c r="N1463" t="str">
        <f t="shared" si="193"/>
        <v>Farringdon|Metropolitan</v>
      </c>
      <c r="O1463">
        <f>VLOOKUP(N1463,Depth!$A$2:$F$427,3,)</f>
        <v>11</v>
      </c>
      <c r="P1463">
        <f>VLOOKUP(N1463,Depth!$A$2:$F$427,5,)</f>
        <v>106.5</v>
      </c>
      <c r="Q1463">
        <f>VLOOKUP(N1463,Depth!$A$2:$F$427,6,)</f>
        <v>4.5</v>
      </c>
      <c r="R1463">
        <f>VLOOKUP(L1463,longitude_latitude!C:J,7,)</f>
        <v>-0.103582415</v>
      </c>
      <c r="S1463">
        <f>VLOOKUP(L1463,longitude_latitude!C:J,8,)</f>
        <v>51.519961019999997</v>
      </c>
      <c r="T1463">
        <f t="shared" si="194"/>
        <v>-5.3365619831574627</v>
      </c>
      <c r="U1463">
        <f>VLOOKUP(M1463,LINE!$A$2:$B$13,2,)</f>
        <v>8</v>
      </c>
      <c r="V1463">
        <f>VLOOKUP(L1463,Entry_exit!B:P,4,)</f>
        <v>43640</v>
      </c>
      <c r="W1463">
        <f>2020 - VLOOKUP(L1463, age!$A:$D,4,)</f>
        <v>157</v>
      </c>
      <c r="X1463">
        <f>VLOOKUP(H1463,'air-quality-london-time-of-day'!E:G,3,FALSE)</f>
        <v>15.3</v>
      </c>
      <c r="Y1463">
        <f>VLOOKUP(I1463,Weather!F:K,2,)</f>
        <v>12.165354330708652</v>
      </c>
      <c r="Z1463">
        <f>VLOOKUP(I1463,Weather!F:K,3,)</f>
        <v>0</v>
      </c>
      <c r="AA1463">
        <f>VLOOKUP(I1463,Weather!F:K,4,)</f>
        <v>0.7</v>
      </c>
      <c r="AB1463">
        <f>VLOOKUP(I1463,Weather!F:K,5,)</f>
        <v>1027</v>
      </c>
      <c r="AC1463">
        <f>VLOOKUP(I1463,Weather!F:K,6,)</f>
        <v>1</v>
      </c>
    </row>
    <row r="1464" spans="1:29" x14ac:dyDescent="0.25">
      <c r="A1464" t="s">
        <v>7</v>
      </c>
      <c r="B1464" t="s">
        <v>5</v>
      </c>
      <c r="C1464" s="1">
        <v>42103.5</v>
      </c>
      <c r="D1464" s="3">
        <f t="shared" si="192"/>
        <v>2015</v>
      </c>
      <c r="E1464" s="3">
        <f t="shared" si="195"/>
        <v>4</v>
      </c>
      <c r="F1464" s="3">
        <f t="shared" si="196"/>
        <v>12</v>
      </c>
      <c r="G1464" s="3">
        <f t="shared" si="197"/>
        <v>9</v>
      </c>
      <c r="H1464" s="3" t="str">
        <f t="shared" si="198"/>
        <v>2015412</v>
      </c>
      <c r="I1464" s="3" t="str">
        <f t="shared" si="199"/>
        <v>20154129</v>
      </c>
      <c r="J1464">
        <v>82</v>
      </c>
      <c r="K1464">
        <v>49.2</v>
      </c>
      <c r="L1464" t="str">
        <f>VLOOKUP(C1464,List!$A$2:$C$2089,3,)</f>
        <v>Barbican</v>
      </c>
      <c r="M1464" t="str">
        <f>VLOOKUP(C1464,List!$A$2:$C$2089,2,)</f>
        <v>Metropolitan</v>
      </c>
      <c r="N1464" t="str">
        <f t="shared" si="193"/>
        <v>Barbican|Metropolitan</v>
      </c>
      <c r="O1464">
        <f>VLOOKUP(N1464,Depth!$A$2:$F$427,3,)</f>
        <v>18</v>
      </c>
      <c r="P1464">
        <f>VLOOKUP(N1464,Depth!$A$2:$F$427,5,)</f>
        <v>109.4</v>
      </c>
      <c r="Q1464">
        <f>VLOOKUP(N1464,Depth!$A$2:$F$427,6,)</f>
        <v>8.6</v>
      </c>
      <c r="R1464">
        <f>VLOOKUP(L1464,longitude_latitude!C:J,7,)</f>
        <v>-9.7189673000000004E-2</v>
      </c>
      <c r="S1464">
        <f>VLOOKUP(L1464,longitude_latitude!C:J,8,)</f>
        <v>51.519699209999999</v>
      </c>
      <c r="T1464">
        <f t="shared" si="194"/>
        <v>-5.0071827192782585</v>
      </c>
      <c r="U1464">
        <f>VLOOKUP(M1464,LINE!$A$2:$B$13,2,)</f>
        <v>8</v>
      </c>
      <c r="V1464">
        <f>VLOOKUP(L1464,Entry_exit!B:P,4,)</f>
        <v>19757</v>
      </c>
      <c r="W1464">
        <f>2020 - VLOOKUP(L1464, age!$A:$D,4,)</f>
        <v>155</v>
      </c>
      <c r="X1464">
        <f>VLOOKUP(H1464,'air-quality-london-time-of-day'!E:G,3,FALSE)</f>
        <v>15.2</v>
      </c>
      <c r="Y1464">
        <f>VLOOKUP(I1464,Weather!F:K,2,)</f>
        <v>14.055118110236208</v>
      </c>
      <c r="Z1464">
        <f>VLOOKUP(I1464,Weather!F:K,3,)</f>
        <v>0</v>
      </c>
      <c r="AA1464">
        <f>VLOOKUP(I1464,Weather!F:K,4,)</f>
        <v>0.7</v>
      </c>
      <c r="AB1464">
        <f>VLOOKUP(I1464,Weather!F:K,5,)</f>
        <v>1027</v>
      </c>
      <c r="AC1464">
        <f>VLOOKUP(I1464,Weather!F:K,6,)</f>
        <v>1</v>
      </c>
    </row>
    <row r="1465" spans="1:29" x14ac:dyDescent="0.25">
      <c r="A1465" t="s">
        <v>7</v>
      </c>
      <c r="B1465" t="s">
        <v>5</v>
      </c>
      <c r="C1465" s="1">
        <v>42103.500694444447</v>
      </c>
      <c r="D1465" s="3">
        <f t="shared" si="192"/>
        <v>2015</v>
      </c>
      <c r="E1465" s="3">
        <f t="shared" si="195"/>
        <v>4</v>
      </c>
      <c r="F1465" s="3">
        <f t="shared" si="196"/>
        <v>12</v>
      </c>
      <c r="G1465" s="3">
        <f t="shared" si="197"/>
        <v>9</v>
      </c>
      <c r="H1465" s="3" t="str">
        <f t="shared" si="198"/>
        <v>2015412</v>
      </c>
      <c r="I1465" s="3" t="str">
        <f t="shared" si="199"/>
        <v>20154129</v>
      </c>
      <c r="J1465">
        <v>70</v>
      </c>
      <c r="K1465">
        <v>42</v>
      </c>
      <c r="L1465" t="str">
        <f>VLOOKUP(C1465,List!$A$2:$C$2089,3,)</f>
        <v>Moorgate</v>
      </c>
      <c r="M1465" t="str">
        <f>VLOOKUP(C1465,List!$A$2:$C$2089,2,)</f>
        <v>Metropolitan</v>
      </c>
      <c r="N1465" t="str">
        <f t="shared" si="193"/>
        <v>Moorgate|Metropolitan</v>
      </c>
      <c r="O1465">
        <f>VLOOKUP(N1465,Depth!$A$2:$F$427,3,)</f>
        <v>14</v>
      </c>
      <c r="P1465">
        <f>VLOOKUP(N1465,Depth!$A$2:$F$427,5,)</f>
        <v>108.5</v>
      </c>
      <c r="Q1465">
        <f>VLOOKUP(N1465,Depth!$A$2:$F$427,6,)</f>
        <v>5.5</v>
      </c>
      <c r="R1465">
        <f>VLOOKUP(L1465,longitude_latitude!C:J,7,)</f>
        <v>-8.7700240999999998E-2</v>
      </c>
      <c r="S1465">
        <f>VLOOKUP(L1465,longitude_latitude!C:J,8,)</f>
        <v>51.517853299999999</v>
      </c>
      <c r="T1465">
        <f t="shared" si="194"/>
        <v>-4.5181281502126449</v>
      </c>
      <c r="U1465">
        <f>VLOOKUP(M1465,LINE!$A$2:$B$13,2,)</f>
        <v>8</v>
      </c>
      <c r="V1465">
        <f>VLOOKUP(L1465,Entry_exit!B:P,4,)</f>
        <v>46906</v>
      </c>
      <c r="W1465">
        <f>2020 - VLOOKUP(L1465, age!$A:$D,4,)</f>
        <v>155</v>
      </c>
      <c r="X1465">
        <f>VLOOKUP(H1465,'air-quality-london-time-of-day'!E:G,3,FALSE)</f>
        <v>15.2</v>
      </c>
      <c r="Y1465">
        <f>VLOOKUP(I1465,Weather!F:K,2,)</f>
        <v>14.055118110236208</v>
      </c>
      <c r="Z1465">
        <f>VLOOKUP(I1465,Weather!F:K,3,)</f>
        <v>0</v>
      </c>
      <c r="AA1465">
        <f>VLOOKUP(I1465,Weather!F:K,4,)</f>
        <v>0.7</v>
      </c>
      <c r="AB1465">
        <f>VLOOKUP(I1465,Weather!F:K,5,)</f>
        <v>1027</v>
      </c>
      <c r="AC1465">
        <f>VLOOKUP(I1465,Weather!F:K,6,)</f>
        <v>1</v>
      </c>
    </row>
    <row r="1466" spans="1:29" x14ac:dyDescent="0.25">
      <c r="A1466" t="s">
        <v>7</v>
      </c>
      <c r="B1466" t="s">
        <v>5</v>
      </c>
      <c r="C1466" s="1">
        <v>42103.501388888886</v>
      </c>
      <c r="D1466" s="3">
        <f t="shared" si="192"/>
        <v>2015</v>
      </c>
      <c r="E1466" s="3">
        <f t="shared" si="195"/>
        <v>4</v>
      </c>
      <c r="F1466" s="3">
        <f t="shared" si="196"/>
        <v>12</v>
      </c>
      <c r="G1466" s="3">
        <f t="shared" si="197"/>
        <v>9</v>
      </c>
      <c r="H1466" s="3" t="str">
        <f t="shared" si="198"/>
        <v>2015412</v>
      </c>
      <c r="I1466" s="3" t="str">
        <f t="shared" si="199"/>
        <v>20154129</v>
      </c>
      <c r="J1466">
        <v>90</v>
      </c>
      <c r="K1466">
        <v>54</v>
      </c>
      <c r="L1466" t="str">
        <f>VLOOKUP(C1466,List!$A$2:$C$2089,3,)</f>
        <v>Moorgate</v>
      </c>
      <c r="M1466" t="str">
        <f>VLOOKUP(C1466,List!$A$2:$C$2089,2,)</f>
        <v>Metropolitan</v>
      </c>
      <c r="N1466" t="str">
        <f t="shared" si="193"/>
        <v>Moorgate|Metropolitan</v>
      </c>
      <c r="O1466">
        <f>VLOOKUP(N1466,Depth!$A$2:$F$427,3,)</f>
        <v>14</v>
      </c>
      <c r="P1466">
        <f>VLOOKUP(N1466,Depth!$A$2:$F$427,5,)</f>
        <v>108.5</v>
      </c>
      <c r="Q1466">
        <f>VLOOKUP(N1466,Depth!$A$2:$F$427,6,)</f>
        <v>5.5</v>
      </c>
      <c r="R1466">
        <f>VLOOKUP(L1466,longitude_latitude!C:J,7,)</f>
        <v>-8.7700240999999998E-2</v>
      </c>
      <c r="S1466">
        <f>VLOOKUP(L1466,longitude_latitude!C:J,8,)</f>
        <v>51.517853299999999</v>
      </c>
      <c r="T1466">
        <f t="shared" si="194"/>
        <v>-4.5181281502126449</v>
      </c>
      <c r="U1466">
        <f>VLOOKUP(M1466,LINE!$A$2:$B$13,2,)</f>
        <v>8</v>
      </c>
      <c r="V1466">
        <f>VLOOKUP(L1466,Entry_exit!B:P,4,)</f>
        <v>46906</v>
      </c>
      <c r="W1466">
        <f>2020 - VLOOKUP(L1466, age!$A:$D,4,)</f>
        <v>155</v>
      </c>
      <c r="X1466">
        <f>VLOOKUP(H1466,'air-quality-london-time-of-day'!E:G,3,FALSE)</f>
        <v>15.2</v>
      </c>
      <c r="Y1466">
        <f>VLOOKUP(I1466,Weather!F:K,2,)</f>
        <v>14.055118110236208</v>
      </c>
      <c r="Z1466">
        <f>VLOOKUP(I1466,Weather!F:K,3,)</f>
        <v>0</v>
      </c>
      <c r="AA1466">
        <f>VLOOKUP(I1466,Weather!F:K,4,)</f>
        <v>0.7</v>
      </c>
      <c r="AB1466">
        <f>VLOOKUP(I1466,Weather!F:K,5,)</f>
        <v>1027</v>
      </c>
      <c r="AC1466">
        <f>VLOOKUP(I1466,Weather!F:K,6,)</f>
        <v>1</v>
      </c>
    </row>
    <row r="1467" spans="1:29" x14ac:dyDescent="0.25">
      <c r="A1467" t="s">
        <v>7</v>
      </c>
      <c r="B1467" t="s">
        <v>5</v>
      </c>
      <c r="C1467" s="1">
        <v>42103.502083333333</v>
      </c>
      <c r="D1467" s="3">
        <f t="shared" si="192"/>
        <v>2015</v>
      </c>
      <c r="E1467" s="3">
        <f t="shared" si="195"/>
        <v>4</v>
      </c>
      <c r="F1467" s="3">
        <f t="shared" si="196"/>
        <v>12</v>
      </c>
      <c r="G1467" s="3">
        <f t="shared" si="197"/>
        <v>9</v>
      </c>
      <c r="H1467" s="3" t="str">
        <f t="shared" si="198"/>
        <v>2015412</v>
      </c>
      <c r="I1467" s="3" t="str">
        <f t="shared" si="199"/>
        <v>20154129</v>
      </c>
      <c r="J1467">
        <v>92</v>
      </c>
      <c r="K1467">
        <v>55.2</v>
      </c>
      <c r="L1467" t="str">
        <f>VLOOKUP(C1467,List!$A$2:$C$2089,3,)</f>
        <v>Liverpool Street</v>
      </c>
      <c r="M1467" t="str">
        <f>VLOOKUP(C1467,List!$A$2:$C$2089,2,)</f>
        <v>Metropolitan</v>
      </c>
      <c r="N1467" t="str">
        <f t="shared" si="193"/>
        <v>Liverpool Street|Metropolitan</v>
      </c>
      <c r="O1467">
        <f>VLOOKUP(N1467,Depth!$A$2:$F$427,3,)</f>
        <v>14</v>
      </c>
      <c r="P1467">
        <f>VLOOKUP(N1467,Depth!$A$2:$F$427,5,)</f>
        <v>107.4</v>
      </c>
      <c r="Q1467">
        <f>VLOOKUP(N1467,Depth!$A$2:$F$427,6,)</f>
        <v>6.6</v>
      </c>
      <c r="R1467">
        <f>VLOOKUP(L1467,longitude_latitude!C:J,7,)</f>
        <v>-8.1601362999999996E-2</v>
      </c>
      <c r="S1467">
        <f>VLOOKUP(L1467,longitude_latitude!C:J,8,)</f>
        <v>51.516842400000002</v>
      </c>
      <c r="T1467">
        <f t="shared" si="194"/>
        <v>-4.2038445572961916</v>
      </c>
      <c r="U1467">
        <f>VLOOKUP(M1467,LINE!$A$2:$B$13,2,)</f>
        <v>8</v>
      </c>
      <c r="V1467">
        <f>VLOOKUP(L1467,Entry_exit!B:P,4,)</f>
        <v>115738</v>
      </c>
      <c r="W1467">
        <f>2020 - VLOOKUP(L1467, age!$A:$D,4,)</f>
        <v>108</v>
      </c>
      <c r="X1467">
        <f>VLOOKUP(H1467,'air-quality-london-time-of-day'!E:G,3,FALSE)</f>
        <v>15.2</v>
      </c>
      <c r="Y1467">
        <f>VLOOKUP(I1467,Weather!F:K,2,)</f>
        <v>14.055118110236208</v>
      </c>
      <c r="Z1467">
        <f>VLOOKUP(I1467,Weather!F:K,3,)</f>
        <v>0</v>
      </c>
      <c r="AA1467">
        <f>VLOOKUP(I1467,Weather!F:K,4,)</f>
        <v>0.7</v>
      </c>
      <c r="AB1467">
        <f>VLOOKUP(I1467,Weather!F:K,5,)</f>
        <v>1027</v>
      </c>
      <c r="AC1467">
        <f>VLOOKUP(I1467,Weather!F:K,6,)</f>
        <v>1</v>
      </c>
    </row>
    <row r="1468" spans="1:29" x14ac:dyDescent="0.25">
      <c r="A1468" t="s">
        <v>7</v>
      </c>
      <c r="B1468" t="s">
        <v>5</v>
      </c>
      <c r="C1468" s="1">
        <v>42103.50277777778</v>
      </c>
      <c r="D1468" s="3">
        <f t="shared" si="192"/>
        <v>2015</v>
      </c>
      <c r="E1468" s="3">
        <f t="shared" si="195"/>
        <v>4</v>
      </c>
      <c r="F1468" s="3">
        <f t="shared" si="196"/>
        <v>12</v>
      </c>
      <c r="G1468" s="3">
        <f t="shared" si="197"/>
        <v>9</v>
      </c>
      <c r="H1468" s="3" t="str">
        <f t="shared" si="198"/>
        <v>2015412</v>
      </c>
      <c r="I1468" s="3" t="str">
        <f t="shared" si="199"/>
        <v>20154129</v>
      </c>
      <c r="J1468">
        <v>81</v>
      </c>
      <c r="K1468">
        <v>48.6</v>
      </c>
      <c r="L1468" t="str">
        <f>VLOOKUP(C1468,List!$A$2:$C$2089,3,)</f>
        <v>Liverpool Street</v>
      </c>
      <c r="M1468" t="str">
        <f>VLOOKUP(C1468,List!$A$2:$C$2089,2,)</f>
        <v>Metropolitan</v>
      </c>
      <c r="N1468" t="str">
        <f t="shared" si="193"/>
        <v>Liverpool Street|Metropolitan</v>
      </c>
      <c r="O1468">
        <f>VLOOKUP(N1468,Depth!$A$2:$F$427,3,)</f>
        <v>14</v>
      </c>
      <c r="P1468">
        <f>VLOOKUP(N1468,Depth!$A$2:$F$427,5,)</f>
        <v>107.4</v>
      </c>
      <c r="Q1468">
        <f>VLOOKUP(N1468,Depth!$A$2:$F$427,6,)</f>
        <v>6.6</v>
      </c>
      <c r="R1468">
        <f>VLOOKUP(L1468,longitude_latitude!C:J,7,)</f>
        <v>-8.1601362999999996E-2</v>
      </c>
      <c r="S1468">
        <f>VLOOKUP(L1468,longitude_latitude!C:J,8,)</f>
        <v>51.516842400000002</v>
      </c>
      <c r="T1468">
        <f t="shared" si="194"/>
        <v>-4.2038445572961916</v>
      </c>
      <c r="U1468">
        <f>VLOOKUP(M1468,LINE!$A$2:$B$13,2,)</f>
        <v>8</v>
      </c>
      <c r="V1468">
        <f>VLOOKUP(L1468,Entry_exit!B:P,4,)</f>
        <v>115738</v>
      </c>
      <c r="W1468">
        <f>2020 - VLOOKUP(L1468, age!$A:$D,4,)</f>
        <v>108</v>
      </c>
      <c r="X1468">
        <f>VLOOKUP(H1468,'air-quality-london-time-of-day'!E:G,3,FALSE)</f>
        <v>15.2</v>
      </c>
      <c r="Y1468">
        <f>VLOOKUP(I1468,Weather!F:K,2,)</f>
        <v>14.055118110236208</v>
      </c>
      <c r="Z1468">
        <f>VLOOKUP(I1468,Weather!F:K,3,)</f>
        <v>0</v>
      </c>
      <c r="AA1468">
        <f>VLOOKUP(I1468,Weather!F:K,4,)</f>
        <v>0.7</v>
      </c>
      <c r="AB1468">
        <f>VLOOKUP(I1468,Weather!F:K,5,)</f>
        <v>1027</v>
      </c>
      <c r="AC1468">
        <f>VLOOKUP(I1468,Weather!F:K,6,)</f>
        <v>1</v>
      </c>
    </row>
    <row r="1469" spans="1:29" x14ac:dyDescent="0.25">
      <c r="A1469" t="s">
        <v>7</v>
      </c>
      <c r="B1469" t="s">
        <v>5</v>
      </c>
      <c r="C1469" s="1">
        <v>42103.503472222219</v>
      </c>
      <c r="D1469" s="3">
        <f t="shared" si="192"/>
        <v>2015</v>
      </c>
      <c r="E1469" s="3">
        <f t="shared" si="195"/>
        <v>4</v>
      </c>
      <c r="F1469" s="3">
        <f t="shared" si="196"/>
        <v>12</v>
      </c>
      <c r="G1469" s="3">
        <f t="shared" si="197"/>
        <v>9</v>
      </c>
      <c r="H1469" s="3" t="str">
        <f t="shared" si="198"/>
        <v>2015412</v>
      </c>
      <c r="I1469" s="3" t="str">
        <f t="shared" si="199"/>
        <v>20154129</v>
      </c>
      <c r="J1469">
        <v>80</v>
      </c>
      <c r="K1469">
        <v>48</v>
      </c>
      <c r="L1469" t="str">
        <f>VLOOKUP(C1469,List!$A$2:$C$2089,3,)</f>
        <v>Aldgate</v>
      </c>
      <c r="M1469" t="str">
        <f>VLOOKUP(C1469,List!$A$2:$C$2089,2,)</f>
        <v>Metropolitan</v>
      </c>
      <c r="N1469" t="str">
        <f t="shared" si="193"/>
        <v>Aldgate|Metropolitan</v>
      </c>
      <c r="O1469">
        <f>VLOOKUP(N1469,Depth!$A$2:$F$427,3,)</f>
        <v>16</v>
      </c>
      <c r="P1469">
        <f>VLOOKUP(N1469,Depth!$A$2:$F$427,5,)</f>
        <v>108.8</v>
      </c>
      <c r="Q1469">
        <f>VLOOKUP(N1469,Depth!$A$2:$F$427,6,)</f>
        <v>7.2</v>
      </c>
      <c r="R1469">
        <f>VLOOKUP(L1469,longitude_latitude!C:J,7,)</f>
        <v>-7.4236300000000005E-2</v>
      </c>
      <c r="S1469">
        <f>VLOOKUP(L1469,longitude_latitude!C:J,8,)</f>
        <v>51.513982030000001</v>
      </c>
      <c r="T1469">
        <f t="shared" si="194"/>
        <v>-3.8242074241736894</v>
      </c>
      <c r="U1469">
        <f>VLOOKUP(M1469,LINE!$A$2:$B$13,2,)</f>
        <v>8</v>
      </c>
      <c r="V1469">
        <f>VLOOKUP(L1469,Entry_exit!B:P,4,)</f>
        <v>13645</v>
      </c>
      <c r="W1469">
        <f>2020 - VLOOKUP(L1469, age!$A:$D,4,)</f>
        <v>144</v>
      </c>
      <c r="X1469">
        <f>VLOOKUP(H1469,'air-quality-london-time-of-day'!E:G,3,FALSE)</f>
        <v>15.2</v>
      </c>
      <c r="Y1469">
        <f>VLOOKUP(I1469,Weather!F:K,2,)</f>
        <v>14.055118110236208</v>
      </c>
      <c r="Z1469">
        <f>VLOOKUP(I1469,Weather!F:K,3,)</f>
        <v>0</v>
      </c>
      <c r="AA1469">
        <f>VLOOKUP(I1469,Weather!F:K,4,)</f>
        <v>0.7</v>
      </c>
      <c r="AB1469">
        <f>VLOOKUP(I1469,Weather!F:K,5,)</f>
        <v>1027</v>
      </c>
      <c r="AC1469">
        <f>VLOOKUP(I1469,Weather!F:K,6,)</f>
        <v>1</v>
      </c>
    </row>
    <row r="1470" spans="1:29" x14ac:dyDescent="0.25">
      <c r="A1470" t="s">
        <v>7</v>
      </c>
      <c r="B1470" t="s">
        <v>5</v>
      </c>
      <c r="C1470" s="1">
        <v>42103.504166666666</v>
      </c>
      <c r="D1470" s="3">
        <f t="shared" si="192"/>
        <v>2015</v>
      </c>
      <c r="E1470" s="3">
        <f t="shared" si="195"/>
        <v>4</v>
      </c>
      <c r="F1470" s="3">
        <f t="shared" si="196"/>
        <v>12</v>
      </c>
      <c r="G1470" s="3">
        <f t="shared" si="197"/>
        <v>9</v>
      </c>
      <c r="H1470" s="3" t="str">
        <f t="shared" si="198"/>
        <v>2015412</v>
      </c>
      <c r="I1470" s="3" t="str">
        <f t="shared" si="199"/>
        <v>20154129</v>
      </c>
      <c r="J1470">
        <v>73</v>
      </c>
      <c r="K1470">
        <v>43.8</v>
      </c>
      <c r="L1470" t="str">
        <f>VLOOKUP(C1470,List!$A$2:$C$2089,3,)</f>
        <v>Aldgate</v>
      </c>
      <c r="M1470" t="str">
        <f>VLOOKUP(C1470,List!$A$2:$C$2089,2,)</f>
        <v>Metropolitan</v>
      </c>
      <c r="N1470" t="str">
        <f t="shared" si="193"/>
        <v>Aldgate|Metropolitan</v>
      </c>
      <c r="O1470">
        <f>VLOOKUP(N1470,Depth!$A$2:$F$427,3,)</f>
        <v>16</v>
      </c>
      <c r="P1470">
        <f>VLOOKUP(N1470,Depth!$A$2:$F$427,5,)</f>
        <v>108.8</v>
      </c>
      <c r="Q1470">
        <f>VLOOKUP(N1470,Depth!$A$2:$F$427,6,)</f>
        <v>7.2</v>
      </c>
      <c r="R1470">
        <f>VLOOKUP(L1470,longitude_latitude!C:J,7,)</f>
        <v>-7.4236300000000005E-2</v>
      </c>
      <c r="S1470">
        <f>VLOOKUP(L1470,longitude_latitude!C:J,8,)</f>
        <v>51.513982030000001</v>
      </c>
      <c r="T1470">
        <f t="shared" si="194"/>
        <v>-3.8242074241736894</v>
      </c>
      <c r="U1470">
        <f>VLOOKUP(M1470,LINE!$A$2:$B$13,2,)</f>
        <v>8</v>
      </c>
      <c r="V1470">
        <f>VLOOKUP(L1470,Entry_exit!B:P,4,)</f>
        <v>13645</v>
      </c>
      <c r="W1470">
        <f>2020 - VLOOKUP(L1470, age!$A:$D,4,)</f>
        <v>144</v>
      </c>
      <c r="X1470">
        <f>VLOOKUP(H1470,'air-quality-london-time-of-day'!E:G,3,FALSE)</f>
        <v>15.2</v>
      </c>
      <c r="Y1470">
        <f>VLOOKUP(I1470,Weather!F:K,2,)</f>
        <v>14.055118110236208</v>
      </c>
      <c r="Z1470">
        <f>VLOOKUP(I1470,Weather!F:K,3,)</f>
        <v>0</v>
      </c>
      <c r="AA1470">
        <f>VLOOKUP(I1470,Weather!F:K,4,)</f>
        <v>0.7</v>
      </c>
      <c r="AB1470">
        <f>VLOOKUP(I1470,Weather!F:K,5,)</f>
        <v>1027</v>
      </c>
      <c r="AC1470">
        <f>VLOOKUP(I1470,Weather!F:K,6,)</f>
        <v>1</v>
      </c>
    </row>
    <row r="1471" spans="1:29" x14ac:dyDescent="0.25">
      <c r="A1471" t="s">
        <v>7</v>
      </c>
      <c r="B1471" t="s">
        <v>5</v>
      </c>
      <c r="C1471" s="1">
        <v>42103.504861111112</v>
      </c>
      <c r="D1471" s="3">
        <f t="shared" si="192"/>
        <v>2015</v>
      </c>
      <c r="E1471" s="3">
        <f t="shared" si="195"/>
        <v>4</v>
      </c>
      <c r="F1471" s="3">
        <f t="shared" si="196"/>
        <v>12</v>
      </c>
      <c r="G1471" s="3">
        <f t="shared" si="197"/>
        <v>9</v>
      </c>
      <c r="H1471" s="3" t="str">
        <f t="shared" si="198"/>
        <v>2015412</v>
      </c>
      <c r="I1471" s="3" t="str">
        <f t="shared" si="199"/>
        <v>20154129</v>
      </c>
      <c r="J1471">
        <v>74</v>
      </c>
      <c r="K1471">
        <v>44.4</v>
      </c>
      <c r="L1471" t="str">
        <f>VLOOKUP(C1471,List!$A$2:$C$2089,3,)</f>
        <v>Aldgate</v>
      </c>
      <c r="M1471" t="str">
        <f>VLOOKUP(C1471,List!$A$2:$C$2089,2,)</f>
        <v>Metropolitan</v>
      </c>
      <c r="N1471" t="str">
        <f t="shared" si="193"/>
        <v>Aldgate|Metropolitan</v>
      </c>
      <c r="O1471">
        <f>VLOOKUP(N1471,Depth!$A$2:$F$427,3,)</f>
        <v>16</v>
      </c>
      <c r="P1471">
        <f>VLOOKUP(N1471,Depth!$A$2:$F$427,5,)</f>
        <v>108.8</v>
      </c>
      <c r="Q1471">
        <f>VLOOKUP(N1471,Depth!$A$2:$F$427,6,)</f>
        <v>7.2</v>
      </c>
      <c r="R1471">
        <f>VLOOKUP(L1471,longitude_latitude!C:J,7,)</f>
        <v>-7.4236300000000005E-2</v>
      </c>
      <c r="S1471">
        <f>VLOOKUP(L1471,longitude_latitude!C:J,8,)</f>
        <v>51.513982030000001</v>
      </c>
      <c r="T1471">
        <f t="shared" si="194"/>
        <v>-3.8242074241736894</v>
      </c>
      <c r="U1471">
        <f>VLOOKUP(M1471,LINE!$A$2:$B$13,2,)</f>
        <v>8</v>
      </c>
      <c r="V1471">
        <f>VLOOKUP(L1471,Entry_exit!B:P,4,)</f>
        <v>13645</v>
      </c>
      <c r="W1471">
        <f>2020 - VLOOKUP(L1471, age!$A:$D,4,)</f>
        <v>144</v>
      </c>
      <c r="X1471">
        <f>VLOOKUP(H1471,'air-quality-london-time-of-day'!E:G,3,FALSE)</f>
        <v>15.2</v>
      </c>
      <c r="Y1471">
        <f>VLOOKUP(I1471,Weather!F:K,2,)</f>
        <v>14.055118110236208</v>
      </c>
      <c r="Z1471">
        <f>VLOOKUP(I1471,Weather!F:K,3,)</f>
        <v>0</v>
      </c>
      <c r="AA1471">
        <f>VLOOKUP(I1471,Weather!F:K,4,)</f>
        <v>0.7</v>
      </c>
      <c r="AB1471">
        <f>VLOOKUP(I1471,Weather!F:K,5,)</f>
        <v>1027</v>
      </c>
      <c r="AC1471">
        <f>VLOOKUP(I1471,Weather!F:K,6,)</f>
        <v>1</v>
      </c>
    </row>
    <row r="1472" spans="1:29" x14ac:dyDescent="0.25">
      <c r="A1472" t="s">
        <v>7</v>
      </c>
      <c r="B1472" t="s">
        <v>5</v>
      </c>
      <c r="C1472" s="1">
        <v>42103.505555555559</v>
      </c>
      <c r="D1472" s="3">
        <f t="shared" si="192"/>
        <v>2015</v>
      </c>
      <c r="E1472" s="3">
        <f t="shared" si="195"/>
        <v>4</v>
      </c>
      <c r="F1472" s="3">
        <f t="shared" si="196"/>
        <v>12</v>
      </c>
      <c r="G1472" s="3">
        <f t="shared" si="197"/>
        <v>9</v>
      </c>
      <c r="H1472" s="3" t="str">
        <f t="shared" si="198"/>
        <v>2015412</v>
      </c>
      <c r="I1472" s="3" t="str">
        <f t="shared" si="199"/>
        <v>20154129</v>
      </c>
      <c r="J1472">
        <v>68</v>
      </c>
      <c r="K1472">
        <v>40.799999999999997</v>
      </c>
      <c r="L1472" t="str">
        <f>VLOOKUP(C1472,List!$A$2:$C$2089,3,)</f>
        <v>Aldgate</v>
      </c>
      <c r="M1472" t="str">
        <f>VLOOKUP(C1472,List!$A$2:$C$2089,2,)</f>
        <v>Metropolitan</v>
      </c>
      <c r="N1472" t="str">
        <f t="shared" si="193"/>
        <v>Aldgate|Metropolitan</v>
      </c>
      <c r="O1472">
        <f>VLOOKUP(N1472,Depth!$A$2:$F$427,3,)</f>
        <v>16</v>
      </c>
      <c r="P1472">
        <f>VLOOKUP(N1472,Depth!$A$2:$F$427,5,)</f>
        <v>108.8</v>
      </c>
      <c r="Q1472">
        <f>VLOOKUP(N1472,Depth!$A$2:$F$427,6,)</f>
        <v>7.2</v>
      </c>
      <c r="R1472">
        <f>VLOOKUP(L1472,longitude_latitude!C:J,7,)</f>
        <v>-7.4236300000000005E-2</v>
      </c>
      <c r="S1472">
        <f>VLOOKUP(L1472,longitude_latitude!C:J,8,)</f>
        <v>51.513982030000001</v>
      </c>
      <c r="T1472">
        <f t="shared" si="194"/>
        <v>-3.8242074241736894</v>
      </c>
      <c r="U1472">
        <f>VLOOKUP(M1472,LINE!$A$2:$B$13,2,)</f>
        <v>8</v>
      </c>
      <c r="V1472">
        <f>VLOOKUP(L1472,Entry_exit!B:P,4,)</f>
        <v>13645</v>
      </c>
      <c r="W1472">
        <f>2020 - VLOOKUP(L1472, age!$A:$D,4,)</f>
        <v>144</v>
      </c>
      <c r="X1472">
        <f>VLOOKUP(H1472,'air-quality-london-time-of-day'!E:G,3,FALSE)</f>
        <v>15.2</v>
      </c>
      <c r="Y1472">
        <f>VLOOKUP(I1472,Weather!F:K,2,)</f>
        <v>14.055118110236208</v>
      </c>
      <c r="Z1472">
        <f>VLOOKUP(I1472,Weather!F:K,3,)</f>
        <v>0</v>
      </c>
      <c r="AA1472">
        <f>VLOOKUP(I1472,Weather!F:K,4,)</f>
        <v>0.7</v>
      </c>
      <c r="AB1472">
        <f>VLOOKUP(I1472,Weather!F:K,5,)</f>
        <v>1027</v>
      </c>
      <c r="AC1472">
        <f>VLOOKUP(I1472,Weather!F:K,6,)</f>
        <v>1</v>
      </c>
    </row>
    <row r="1473" spans="1:29" x14ac:dyDescent="0.25">
      <c r="A1473" t="s">
        <v>7</v>
      </c>
      <c r="B1473" t="s">
        <v>5</v>
      </c>
      <c r="C1473" s="1">
        <v>42103.506249999999</v>
      </c>
      <c r="D1473" s="3">
        <f t="shared" si="192"/>
        <v>2015</v>
      </c>
      <c r="E1473" s="3">
        <f t="shared" si="195"/>
        <v>4</v>
      </c>
      <c r="F1473" s="3">
        <f t="shared" si="196"/>
        <v>12</v>
      </c>
      <c r="G1473" s="3">
        <f t="shared" si="197"/>
        <v>9</v>
      </c>
      <c r="H1473" s="3" t="str">
        <f t="shared" si="198"/>
        <v>2015412</v>
      </c>
      <c r="I1473" s="3" t="str">
        <f t="shared" si="199"/>
        <v>20154129</v>
      </c>
      <c r="J1473">
        <v>63</v>
      </c>
      <c r="K1473">
        <v>37.799999999999997</v>
      </c>
      <c r="L1473" t="str">
        <f>VLOOKUP(C1473,List!$A$2:$C$2089,3,)</f>
        <v>Aldgate</v>
      </c>
      <c r="M1473" t="str">
        <f>VLOOKUP(C1473,List!$A$2:$C$2089,2,)</f>
        <v>Metropolitan</v>
      </c>
      <c r="N1473" t="str">
        <f t="shared" si="193"/>
        <v>Aldgate|Metropolitan</v>
      </c>
      <c r="O1473">
        <f>VLOOKUP(N1473,Depth!$A$2:$F$427,3,)</f>
        <v>16</v>
      </c>
      <c r="P1473">
        <f>VLOOKUP(N1473,Depth!$A$2:$F$427,5,)</f>
        <v>108.8</v>
      </c>
      <c r="Q1473">
        <f>VLOOKUP(N1473,Depth!$A$2:$F$427,6,)</f>
        <v>7.2</v>
      </c>
      <c r="R1473">
        <f>VLOOKUP(L1473,longitude_latitude!C:J,7,)</f>
        <v>-7.4236300000000005E-2</v>
      </c>
      <c r="S1473">
        <f>VLOOKUP(L1473,longitude_latitude!C:J,8,)</f>
        <v>51.513982030000001</v>
      </c>
      <c r="T1473">
        <f t="shared" si="194"/>
        <v>-3.8242074241736894</v>
      </c>
      <c r="U1473">
        <f>VLOOKUP(M1473,LINE!$A$2:$B$13,2,)</f>
        <v>8</v>
      </c>
      <c r="V1473">
        <f>VLOOKUP(L1473,Entry_exit!B:P,4,)</f>
        <v>13645</v>
      </c>
      <c r="W1473">
        <f>2020 - VLOOKUP(L1473, age!$A:$D,4,)</f>
        <v>144</v>
      </c>
      <c r="X1473">
        <f>VLOOKUP(H1473,'air-quality-london-time-of-day'!E:G,3,FALSE)</f>
        <v>15.2</v>
      </c>
      <c r="Y1473">
        <f>VLOOKUP(I1473,Weather!F:K,2,)</f>
        <v>14.055118110236208</v>
      </c>
      <c r="Z1473">
        <f>VLOOKUP(I1473,Weather!F:K,3,)</f>
        <v>0</v>
      </c>
      <c r="AA1473">
        <f>VLOOKUP(I1473,Weather!F:K,4,)</f>
        <v>0.7</v>
      </c>
      <c r="AB1473">
        <f>VLOOKUP(I1473,Weather!F:K,5,)</f>
        <v>1027</v>
      </c>
      <c r="AC1473">
        <f>VLOOKUP(I1473,Weather!F:K,6,)</f>
        <v>1</v>
      </c>
    </row>
    <row r="1474" spans="1:29" x14ac:dyDescent="0.25">
      <c r="A1474" t="s">
        <v>7</v>
      </c>
      <c r="B1474" t="s">
        <v>5</v>
      </c>
      <c r="C1474" s="1">
        <v>42103.506944444445</v>
      </c>
      <c r="D1474" s="3">
        <f t="shared" si="192"/>
        <v>2015</v>
      </c>
      <c r="E1474" s="3">
        <f t="shared" si="195"/>
        <v>4</v>
      </c>
      <c r="F1474" s="3">
        <f t="shared" si="196"/>
        <v>12</v>
      </c>
      <c r="G1474" s="3">
        <f t="shared" si="197"/>
        <v>9</v>
      </c>
      <c r="H1474" s="3" t="str">
        <f t="shared" si="198"/>
        <v>2015412</v>
      </c>
      <c r="I1474" s="3" t="str">
        <f t="shared" si="199"/>
        <v>20154129</v>
      </c>
      <c r="J1474">
        <v>53</v>
      </c>
      <c r="K1474">
        <v>31.8</v>
      </c>
      <c r="L1474" t="str">
        <f>VLOOKUP(C1474,List!$A$2:$C$2089,3,)</f>
        <v>Aldgate</v>
      </c>
      <c r="M1474" t="str">
        <f>VLOOKUP(C1474,List!$A$2:$C$2089,2,)</f>
        <v>Metropolitan</v>
      </c>
      <c r="N1474" t="str">
        <f t="shared" si="193"/>
        <v>Aldgate|Metropolitan</v>
      </c>
      <c r="O1474">
        <f>VLOOKUP(N1474,Depth!$A$2:$F$427,3,)</f>
        <v>16</v>
      </c>
      <c r="P1474">
        <f>VLOOKUP(N1474,Depth!$A$2:$F$427,5,)</f>
        <v>108.8</v>
      </c>
      <c r="Q1474">
        <f>VLOOKUP(N1474,Depth!$A$2:$F$427,6,)</f>
        <v>7.2</v>
      </c>
      <c r="R1474">
        <f>VLOOKUP(L1474,longitude_latitude!C:J,7,)</f>
        <v>-7.4236300000000005E-2</v>
      </c>
      <c r="S1474">
        <f>VLOOKUP(L1474,longitude_latitude!C:J,8,)</f>
        <v>51.513982030000001</v>
      </c>
      <c r="T1474">
        <f t="shared" si="194"/>
        <v>-3.8242074241736894</v>
      </c>
      <c r="U1474">
        <f>VLOOKUP(M1474,LINE!$A$2:$B$13,2,)</f>
        <v>8</v>
      </c>
      <c r="V1474">
        <f>VLOOKUP(L1474,Entry_exit!B:P,4,)</f>
        <v>13645</v>
      </c>
      <c r="W1474">
        <f>2020 - VLOOKUP(L1474, age!$A:$D,4,)</f>
        <v>144</v>
      </c>
      <c r="X1474">
        <f>VLOOKUP(H1474,'air-quality-london-time-of-day'!E:G,3,FALSE)</f>
        <v>15.2</v>
      </c>
      <c r="Y1474">
        <f>VLOOKUP(I1474,Weather!F:K,2,)</f>
        <v>14.055118110236208</v>
      </c>
      <c r="Z1474">
        <f>VLOOKUP(I1474,Weather!F:K,3,)</f>
        <v>0</v>
      </c>
      <c r="AA1474">
        <f>VLOOKUP(I1474,Weather!F:K,4,)</f>
        <v>0.7</v>
      </c>
      <c r="AB1474">
        <f>VLOOKUP(I1474,Weather!F:K,5,)</f>
        <v>1027</v>
      </c>
      <c r="AC1474">
        <f>VLOOKUP(I1474,Weather!F:K,6,)</f>
        <v>1</v>
      </c>
    </row>
    <row r="1475" spans="1:29" x14ac:dyDescent="0.25">
      <c r="A1475" t="s">
        <v>7</v>
      </c>
      <c r="B1475" t="s">
        <v>5</v>
      </c>
      <c r="C1475" s="1">
        <v>42103.507638888892</v>
      </c>
      <c r="D1475" s="3">
        <f t="shared" si="192"/>
        <v>2015</v>
      </c>
      <c r="E1475" s="3">
        <f t="shared" si="195"/>
        <v>4</v>
      </c>
      <c r="F1475" s="3">
        <f t="shared" si="196"/>
        <v>12</v>
      </c>
      <c r="G1475" s="3">
        <f t="shared" si="197"/>
        <v>9</v>
      </c>
      <c r="H1475" s="3" t="str">
        <f t="shared" si="198"/>
        <v>2015412</v>
      </c>
      <c r="I1475" s="3" t="str">
        <f t="shared" si="199"/>
        <v>20154129</v>
      </c>
      <c r="J1475">
        <v>61</v>
      </c>
      <c r="K1475">
        <v>36.6</v>
      </c>
      <c r="L1475" t="str">
        <f>VLOOKUP(C1475,List!$A$2:$C$2089,3,)</f>
        <v>Aldgate</v>
      </c>
      <c r="M1475" t="str">
        <f>VLOOKUP(C1475,List!$A$2:$C$2089,2,)</f>
        <v>Metropolitan</v>
      </c>
      <c r="N1475" t="str">
        <f t="shared" si="193"/>
        <v>Aldgate|Metropolitan</v>
      </c>
      <c r="O1475">
        <f>VLOOKUP(N1475,Depth!$A$2:$F$427,3,)</f>
        <v>16</v>
      </c>
      <c r="P1475">
        <f>VLOOKUP(N1475,Depth!$A$2:$F$427,5,)</f>
        <v>108.8</v>
      </c>
      <c r="Q1475">
        <f>VLOOKUP(N1475,Depth!$A$2:$F$427,6,)</f>
        <v>7.2</v>
      </c>
      <c r="R1475">
        <f>VLOOKUP(L1475,longitude_latitude!C:J,7,)</f>
        <v>-7.4236300000000005E-2</v>
      </c>
      <c r="S1475">
        <f>VLOOKUP(L1475,longitude_latitude!C:J,8,)</f>
        <v>51.513982030000001</v>
      </c>
      <c r="T1475">
        <f t="shared" si="194"/>
        <v>-3.8242074241736894</v>
      </c>
      <c r="U1475">
        <f>VLOOKUP(M1475,LINE!$A$2:$B$13,2,)</f>
        <v>8</v>
      </c>
      <c r="V1475">
        <f>VLOOKUP(L1475,Entry_exit!B:P,4,)</f>
        <v>13645</v>
      </c>
      <c r="W1475">
        <f>2020 - VLOOKUP(L1475, age!$A:$D,4,)</f>
        <v>144</v>
      </c>
      <c r="X1475">
        <f>VLOOKUP(H1475,'air-quality-london-time-of-day'!E:G,3,FALSE)</f>
        <v>15.2</v>
      </c>
      <c r="Y1475">
        <f>VLOOKUP(I1475,Weather!F:K,2,)</f>
        <v>14.055118110236208</v>
      </c>
      <c r="Z1475">
        <f>VLOOKUP(I1475,Weather!F:K,3,)</f>
        <v>0</v>
      </c>
      <c r="AA1475">
        <f>VLOOKUP(I1475,Weather!F:K,4,)</f>
        <v>0.7</v>
      </c>
      <c r="AB1475">
        <f>VLOOKUP(I1475,Weather!F:K,5,)</f>
        <v>1027</v>
      </c>
      <c r="AC1475">
        <f>VLOOKUP(I1475,Weather!F:K,6,)</f>
        <v>1</v>
      </c>
    </row>
    <row r="1476" spans="1:29" x14ac:dyDescent="0.25">
      <c r="A1476" t="s">
        <v>7</v>
      </c>
      <c r="B1476" t="s">
        <v>5</v>
      </c>
      <c r="C1476" s="1">
        <v>42103.508333333331</v>
      </c>
      <c r="D1476" s="3">
        <f t="shared" si="192"/>
        <v>2015</v>
      </c>
      <c r="E1476" s="3">
        <f t="shared" si="195"/>
        <v>4</v>
      </c>
      <c r="F1476" s="3">
        <f t="shared" si="196"/>
        <v>12</v>
      </c>
      <c r="G1476" s="3">
        <f t="shared" si="197"/>
        <v>9</v>
      </c>
      <c r="H1476" s="3" t="str">
        <f t="shared" si="198"/>
        <v>2015412</v>
      </c>
      <c r="I1476" s="3" t="str">
        <f t="shared" si="199"/>
        <v>20154129</v>
      </c>
      <c r="J1476">
        <v>59</v>
      </c>
      <c r="K1476">
        <v>35.4</v>
      </c>
      <c r="L1476" t="str">
        <f>VLOOKUP(C1476,List!$A$2:$C$2089,3,)</f>
        <v>Aldgate</v>
      </c>
      <c r="M1476" t="str">
        <f>VLOOKUP(C1476,List!$A$2:$C$2089,2,)</f>
        <v>Metropolitan</v>
      </c>
      <c r="N1476" t="str">
        <f t="shared" si="193"/>
        <v>Aldgate|Metropolitan</v>
      </c>
      <c r="O1476">
        <f>VLOOKUP(N1476,Depth!$A$2:$F$427,3,)</f>
        <v>16</v>
      </c>
      <c r="P1476">
        <f>VLOOKUP(N1476,Depth!$A$2:$F$427,5,)</f>
        <v>108.8</v>
      </c>
      <c r="Q1476">
        <f>VLOOKUP(N1476,Depth!$A$2:$F$427,6,)</f>
        <v>7.2</v>
      </c>
      <c r="R1476">
        <f>VLOOKUP(L1476,longitude_latitude!C:J,7,)</f>
        <v>-7.4236300000000005E-2</v>
      </c>
      <c r="S1476">
        <f>VLOOKUP(L1476,longitude_latitude!C:J,8,)</f>
        <v>51.513982030000001</v>
      </c>
      <c r="T1476">
        <f t="shared" si="194"/>
        <v>-3.8242074241736894</v>
      </c>
      <c r="U1476">
        <f>VLOOKUP(M1476,LINE!$A$2:$B$13,2,)</f>
        <v>8</v>
      </c>
      <c r="V1476">
        <f>VLOOKUP(L1476,Entry_exit!B:P,4,)</f>
        <v>13645</v>
      </c>
      <c r="W1476">
        <f>2020 - VLOOKUP(L1476, age!$A:$D,4,)</f>
        <v>144</v>
      </c>
      <c r="X1476">
        <f>VLOOKUP(H1476,'air-quality-london-time-of-day'!E:G,3,FALSE)</f>
        <v>15.2</v>
      </c>
      <c r="Y1476">
        <f>VLOOKUP(I1476,Weather!F:K,2,)</f>
        <v>14.055118110236208</v>
      </c>
      <c r="Z1476">
        <f>VLOOKUP(I1476,Weather!F:K,3,)</f>
        <v>0</v>
      </c>
      <c r="AA1476">
        <f>VLOOKUP(I1476,Weather!F:K,4,)</f>
        <v>0.7</v>
      </c>
      <c r="AB1476">
        <f>VLOOKUP(I1476,Weather!F:K,5,)</f>
        <v>1027</v>
      </c>
      <c r="AC1476">
        <f>VLOOKUP(I1476,Weather!F:K,6,)</f>
        <v>1</v>
      </c>
    </row>
    <row r="1477" spans="1:29" x14ac:dyDescent="0.25">
      <c r="A1477" t="s">
        <v>7</v>
      </c>
      <c r="B1477" t="s">
        <v>5</v>
      </c>
      <c r="C1477" s="1">
        <v>42103.509027777778</v>
      </c>
      <c r="D1477" s="3">
        <f t="shared" si="192"/>
        <v>2015</v>
      </c>
      <c r="E1477" s="3">
        <f t="shared" si="195"/>
        <v>4</v>
      </c>
      <c r="F1477" s="3">
        <f t="shared" si="196"/>
        <v>12</v>
      </c>
      <c r="G1477" s="3">
        <f t="shared" si="197"/>
        <v>9</v>
      </c>
      <c r="H1477" s="3" t="str">
        <f t="shared" si="198"/>
        <v>2015412</v>
      </c>
      <c r="I1477" s="3" t="str">
        <f t="shared" si="199"/>
        <v>20154129</v>
      </c>
      <c r="J1477">
        <v>57</v>
      </c>
      <c r="K1477">
        <v>34.200000000000003</v>
      </c>
      <c r="L1477" t="str">
        <f>VLOOKUP(C1477,List!$A$2:$C$2089,3,)</f>
        <v>Liverpool Street</v>
      </c>
      <c r="M1477" t="str">
        <f>VLOOKUP(C1477,List!$A$2:$C$2089,2,)</f>
        <v>Metropolitan</v>
      </c>
      <c r="N1477" t="str">
        <f t="shared" si="193"/>
        <v>Liverpool Street|Metropolitan</v>
      </c>
      <c r="O1477">
        <f>VLOOKUP(N1477,Depth!$A$2:$F$427,3,)</f>
        <v>14</v>
      </c>
      <c r="P1477">
        <f>VLOOKUP(N1477,Depth!$A$2:$F$427,5,)</f>
        <v>107.4</v>
      </c>
      <c r="Q1477">
        <f>VLOOKUP(N1477,Depth!$A$2:$F$427,6,)</f>
        <v>6.6</v>
      </c>
      <c r="R1477">
        <f>VLOOKUP(L1477,longitude_latitude!C:J,7,)</f>
        <v>-8.1601362999999996E-2</v>
      </c>
      <c r="S1477">
        <f>VLOOKUP(L1477,longitude_latitude!C:J,8,)</f>
        <v>51.516842400000002</v>
      </c>
      <c r="T1477">
        <f t="shared" si="194"/>
        <v>-4.2038445572961916</v>
      </c>
      <c r="U1477">
        <f>VLOOKUP(M1477,LINE!$A$2:$B$13,2,)</f>
        <v>8</v>
      </c>
      <c r="V1477">
        <f>VLOOKUP(L1477,Entry_exit!B:P,4,)</f>
        <v>115738</v>
      </c>
      <c r="W1477">
        <f>2020 - VLOOKUP(L1477, age!$A:$D,4,)</f>
        <v>108</v>
      </c>
      <c r="X1477">
        <f>VLOOKUP(H1477,'air-quality-london-time-of-day'!E:G,3,FALSE)</f>
        <v>15.2</v>
      </c>
      <c r="Y1477">
        <f>VLOOKUP(I1477,Weather!F:K,2,)</f>
        <v>14.055118110236208</v>
      </c>
      <c r="Z1477">
        <f>VLOOKUP(I1477,Weather!F:K,3,)</f>
        <v>0</v>
      </c>
      <c r="AA1477">
        <f>VLOOKUP(I1477,Weather!F:K,4,)</f>
        <v>0.7</v>
      </c>
      <c r="AB1477">
        <f>VLOOKUP(I1477,Weather!F:K,5,)</f>
        <v>1027</v>
      </c>
      <c r="AC1477">
        <f>VLOOKUP(I1477,Weather!F:K,6,)</f>
        <v>1</v>
      </c>
    </row>
    <row r="1478" spans="1:29" x14ac:dyDescent="0.25">
      <c r="A1478" t="s">
        <v>7</v>
      </c>
      <c r="B1478" t="s">
        <v>5</v>
      </c>
      <c r="C1478" s="1">
        <v>42103.509722222225</v>
      </c>
      <c r="D1478" s="3">
        <f t="shared" si="192"/>
        <v>2015</v>
      </c>
      <c r="E1478" s="3">
        <f t="shared" si="195"/>
        <v>4</v>
      </c>
      <c r="F1478" s="3">
        <f t="shared" si="196"/>
        <v>12</v>
      </c>
      <c r="G1478" s="3">
        <f t="shared" si="197"/>
        <v>9</v>
      </c>
      <c r="H1478" s="3" t="str">
        <f t="shared" si="198"/>
        <v>2015412</v>
      </c>
      <c r="I1478" s="3" t="str">
        <f t="shared" si="199"/>
        <v>20154129</v>
      </c>
      <c r="J1478">
        <v>68</v>
      </c>
      <c r="K1478">
        <v>40.799999999999997</v>
      </c>
      <c r="L1478" t="str">
        <f>VLOOKUP(C1478,List!$A$2:$C$2089,3,)</f>
        <v>Liverpool Street</v>
      </c>
      <c r="M1478" t="str">
        <f>VLOOKUP(C1478,List!$A$2:$C$2089,2,)</f>
        <v>Metropolitan</v>
      </c>
      <c r="N1478" t="str">
        <f t="shared" si="193"/>
        <v>Liverpool Street|Metropolitan</v>
      </c>
      <c r="O1478">
        <f>VLOOKUP(N1478,Depth!$A$2:$F$427,3,)</f>
        <v>14</v>
      </c>
      <c r="P1478">
        <f>VLOOKUP(N1478,Depth!$A$2:$F$427,5,)</f>
        <v>107.4</v>
      </c>
      <c r="Q1478">
        <f>VLOOKUP(N1478,Depth!$A$2:$F$427,6,)</f>
        <v>6.6</v>
      </c>
      <c r="R1478">
        <f>VLOOKUP(L1478,longitude_latitude!C:J,7,)</f>
        <v>-8.1601362999999996E-2</v>
      </c>
      <c r="S1478">
        <f>VLOOKUP(L1478,longitude_latitude!C:J,8,)</f>
        <v>51.516842400000002</v>
      </c>
      <c r="T1478">
        <f t="shared" si="194"/>
        <v>-4.2038445572961916</v>
      </c>
      <c r="U1478">
        <f>VLOOKUP(M1478,LINE!$A$2:$B$13,2,)</f>
        <v>8</v>
      </c>
      <c r="V1478">
        <f>VLOOKUP(L1478,Entry_exit!B:P,4,)</f>
        <v>115738</v>
      </c>
      <c r="W1478">
        <f>2020 - VLOOKUP(L1478, age!$A:$D,4,)</f>
        <v>108</v>
      </c>
      <c r="X1478">
        <f>VLOOKUP(H1478,'air-quality-london-time-of-day'!E:G,3,FALSE)</f>
        <v>15.2</v>
      </c>
      <c r="Y1478">
        <f>VLOOKUP(I1478,Weather!F:K,2,)</f>
        <v>14.055118110236208</v>
      </c>
      <c r="Z1478">
        <f>VLOOKUP(I1478,Weather!F:K,3,)</f>
        <v>0</v>
      </c>
      <c r="AA1478">
        <f>VLOOKUP(I1478,Weather!F:K,4,)</f>
        <v>0.7</v>
      </c>
      <c r="AB1478">
        <f>VLOOKUP(I1478,Weather!F:K,5,)</f>
        <v>1027</v>
      </c>
      <c r="AC1478">
        <f>VLOOKUP(I1478,Weather!F:K,6,)</f>
        <v>1</v>
      </c>
    </row>
    <row r="1479" spans="1:29" x14ac:dyDescent="0.25">
      <c r="A1479" t="s">
        <v>7</v>
      </c>
      <c r="B1479" t="s">
        <v>5</v>
      </c>
      <c r="C1479" s="1">
        <v>42103.510416666664</v>
      </c>
      <c r="D1479" s="3">
        <f t="shared" si="192"/>
        <v>2015</v>
      </c>
      <c r="E1479" s="3">
        <f t="shared" si="195"/>
        <v>4</v>
      </c>
      <c r="F1479" s="3">
        <f t="shared" si="196"/>
        <v>12</v>
      </c>
      <c r="G1479" s="3">
        <f t="shared" si="197"/>
        <v>9</v>
      </c>
      <c r="H1479" s="3" t="str">
        <f t="shared" si="198"/>
        <v>2015412</v>
      </c>
      <c r="I1479" s="3" t="str">
        <f t="shared" si="199"/>
        <v>20154129</v>
      </c>
      <c r="J1479">
        <v>69</v>
      </c>
      <c r="K1479">
        <v>41.4</v>
      </c>
      <c r="L1479" t="str">
        <f>VLOOKUP(C1479,List!$A$2:$C$2089,3,)</f>
        <v>Moorgate</v>
      </c>
      <c r="M1479" t="str">
        <f>VLOOKUP(C1479,List!$A$2:$C$2089,2,)</f>
        <v>Metropolitan</v>
      </c>
      <c r="N1479" t="str">
        <f t="shared" si="193"/>
        <v>Moorgate|Metropolitan</v>
      </c>
      <c r="O1479">
        <f>VLOOKUP(N1479,Depth!$A$2:$F$427,3,)</f>
        <v>14</v>
      </c>
      <c r="P1479">
        <f>VLOOKUP(N1479,Depth!$A$2:$F$427,5,)</f>
        <v>108.5</v>
      </c>
      <c r="Q1479">
        <f>VLOOKUP(N1479,Depth!$A$2:$F$427,6,)</f>
        <v>5.5</v>
      </c>
      <c r="R1479">
        <f>VLOOKUP(L1479,longitude_latitude!C:J,7,)</f>
        <v>-8.7700240999999998E-2</v>
      </c>
      <c r="S1479">
        <f>VLOOKUP(L1479,longitude_latitude!C:J,8,)</f>
        <v>51.517853299999999</v>
      </c>
      <c r="T1479">
        <f t="shared" si="194"/>
        <v>-4.5181281502126449</v>
      </c>
      <c r="U1479">
        <f>VLOOKUP(M1479,LINE!$A$2:$B$13,2,)</f>
        <v>8</v>
      </c>
      <c r="V1479">
        <f>VLOOKUP(L1479,Entry_exit!B:P,4,)</f>
        <v>46906</v>
      </c>
      <c r="W1479">
        <f>2020 - VLOOKUP(L1479, age!$A:$D,4,)</f>
        <v>155</v>
      </c>
      <c r="X1479">
        <f>VLOOKUP(H1479,'air-quality-london-time-of-day'!E:G,3,FALSE)</f>
        <v>15.2</v>
      </c>
      <c r="Y1479">
        <f>VLOOKUP(I1479,Weather!F:K,2,)</f>
        <v>14.055118110236208</v>
      </c>
      <c r="Z1479">
        <f>VLOOKUP(I1479,Weather!F:K,3,)</f>
        <v>0</v>
      </c>
      <c r="AA1479">
        <f>VLOOKUP(I1479,Weather!F:K,4,)</f>
        <v>0.7</v>
      </c>
      <c r="AB1479">
        <f>VLOOKUP(I1479,Weather!F:K,5,)</f>
        <v>1027</v>
      </c>
      <c r="AC1479">
        <f>VLOOKUP(I1479,Weather!F:K,6,)</f>
        <v>1</v>
      </c>
    </row>
    <row r="1480" spans="1:29" x14ac:dyDescent="0.25">
      <c r="A1480" t="s">
        <v>7</v>
      </c>
      <c r="B1480" t="s">
        <v>5</v>
      </c>
      <c r="C1480" s="1">
        <v>42103.511111111111</v>
      </c>
      <c r="D1480" s="3">
        <f t="shared" si="192"/>
        <v>2015</v>
      </c>
      <c r="E1480" s="3">
        <f t="shared" si="195"/>
        <v>4</v>
      </c>
      <c r="F1480" s="3">
        <f t="shared" si="196"/>
        <v>12</v>
      </c>
      <c r="G1480" s="3">
        <f t="shared" si="197"/>
        <v>9</v>
      </c>
      <c r="H1480" s="3" t="str">
        <f t="shared" si="198"/>
        <v>2015412</v>
      </c>
      <c r="I1480" s="3" t="str">
        <f t="shared" si="199"/>
        <v>20154129</v>
      </c>
      <c r="J1480">
        <v>75</v>
      </c>
      <c r="K1480">
        <v>45</v>
      </c>
      <c r="L1480" t="str">
        <f>VLOOKUP(C1480,List!$A$2:$C$2089,3,)</f>
        <v>Barbican</v>
      </c>
      <c r="M1480" t="str">
        <f>VLOOKUP(C1480,List!$A$2:$C$2089,2,)</f>
        <v>Metropolitan</v>
      </c>
      <c r="N1480" t="str">
        <f t="shared" si="193"/>
        <v>Barbican|Metropolitan</v>
      </c>
      <c r="O1480">
        <f>VLOOKUP(N1480,Depth!$A$2:$F$427,3,)</f>
        <v>18</v>
      </c>
      <c r="P1480">
        <f>VLOOKUP(N1480,Depth!$A$2:$F$427,5,)</f>
        <v>109.4</v>
      </c>
      <c r="Q1480">
        <f>VLOOKUP(N1480,Depth!$A$2:$F$427,6,)</f>
        <v>8.6</v>
      </c>
      <c r="R1480">
        <f>VLOOKUP(L1480,longitude_latitude!C:J,7,)</f>
        <v>-9.7189673000000004E-2</v>
      </c>
      <c r="S1480">
        <f>VLOOKUP(L1480,longitude_latitude!C:J,8,)</f>
        <v>51.519699209999999</v>
      </c>
      <c r="T1480">
        <f t="shared" si="194"/>
        <v>-5.0071827192782585</v>
      </c>
      <c r="U1480">
        <f>VLOOKUP(M1480,LINE!$A$2:$B$13,2,)</f>
        <v>8</v>
      </c>
      <c r="V1480">
        <f>VLOOKUP(L1480,Entry_exit!B:P,4,)</f>
        <v>19757</v>
      </c>
      <c r="W1480">
        <f>2020 - VLOOKUP(L1480, age!$A:$D,4,)</f>
        <v>155</v>
      </c>
      <c r="X1480">
        <f>VLOOKUP(H1480,'air-quality-london-time-of-day'!E:G,3,FALSE)</f>
        <v>15.2</v>
      </c>
      <c r="Y1480">
        <f>VLOOKUP(I1480,Weather!F:K,2,)</f>
        <v>14.055118110236208</v>
      </c>
      <c r="Z1480">
        <f>VLOOKUP(I1480,Weather!F:K,3,)</f>
        <v>0</v>
      </c>
      <c r="AA1480">
        <f>VLOOKUP(I1480,Weather!F:K,4,)</f>
        <v>0.7</v>
      </c>
      <c r="AB1480">
        <f>VLOOKUP(I1480,Weather!F:K,5,)</f>
        <v>1027</v>
      </c>
      <c r="AC1480">
        <f>VLOOKUP(I1480,Weather!F:K,6,)</f>
        <v>1</v>
      </c>
    </row>
    <row r="1481" spans="1:29" x14ac:dyDescent="0.25">
      <c r="A1481" t="s">
        <v>7</v>
      </c>
      <c r="B1481" t="s">
        <v>5</v>
      </c>
      <c r="C1481" s="1">
        <v>42103.511805555558</v>
      </c>
      <c r="D1481" s="3">
        <f t="shared" si="192"/>
        <v>2015</v>
      </c>
      <c r="E1481" s="3">
        <f t="shared" si="195"/>
        <v>4</v>
      </c>
      <c r="F1481" s="3">
        <f t="shared" si="196"/>
        <v>12</v>
      </c>
      <c r="G1481" s="3">
        <f t="shared" si="197"/>
        <v>9</v>
      </c>
      <c r="H1481" s="3" t="str">
        <f t="shared" si="198"/>
        <v>2015412</v>
      </c>
      <c r="I1481" s="3" t="str">
        <f t="shared" si="199"/>
        <v>20154129</v>
      </c>
      <c r="J1481">
        <v>71</v>
      </c>
      <c r="K1481">
        <v>42.6</v>
      </c>
      <c r="L1481" t="str">
        <f>VLOOKUP(C1481,List!$A$2:$C$2089,3,)</f>
        <v>Barbican</v>
      </c>
      <c r="M1481" t="str">
        <f>VLOOKUP(C1481,List!$A$2:$C$2089,2,)</f>
        <v>Metropolitan</v>
      </c>
      <c r="N1481" t="str">
        <f t="shared" si="193"/>
        <v>Barbican|Metropolitan</v>
      </c>
      <c r="O1481">
        <f>VLOOKUP(N1481,Depth!$A$2:$F$427,3,)</f>
        <v>18</v>
      </c>
      <c r="P1481">
        <f>VLOOKUP(N1481,Depth!$A$2:$F$427,5,)</f>
        <v>109.4</v>
      </c>
      <c r="Q1481">
        <f>VLOOKUP(N1481,Depth!$A$2:$F$427,6,)</f>
        <v>8.6</v>
      </c>
      <c r="R1481">
        <f>VLOOKUP(L1481,longitude_latitude!C:J,7,)</f>
        <v>-9.7189673000000004E-2</v>
      </c>
      <c r="S1481">
        <f>VLOOKUP(L1481,longitude_latitude!C:J,8,)</f>
        <v>51.519699209999999</v>
      </c>
      <c r="T1481">
        <f t="shared" si="194"/>
        <v>-5.0071827192782585</v>
      </c>
      <c r="U1481">
        <f>VLOOKUP(M1481,LINE!$A$2:$B$13,2,)</f>
        <v>8</v>
      </c>
      <c r="V1481">
        <f>VLOOKUP(L1481,Entry_exit!B:P,4,)</f>
        <v>19757</v>
      </c>
      <c r="W1481">
        <f>2020 - VLOOKUP(L1481, age!$A:$D,4,)</f>
        <v>155</v>
      </c>
      <c r="X1481">
        <f>VLOOKUP(H1481,'air-quality-london-time-of-day'!E:G,3,FALSE)</f>
        <v>15.2</v>
      </c>
      <c r="Y1481">
        <f>VLOOKUP(I1481,Weather!F:K,2,)</f>
        <v>14.055118110236208</v>
      </c>
      <c r="Z1481">
        <f>VLOOKUP(I1481,Weather!F:K,3,)</f>
        <v>0</v>
      </c>
      <c r="AA1481">
        <f>VLOOKUP(I1481,Weather!F:K,4,)</f>
        <v>0.7</v>
      </c>
      <c r="AB1481">
        <f>VLOOKUP(I1481,Weather!F:K,5,)</f>
        <v>1027</v>
      </c>
      <c r="AC1481">
        <f>VLOOKUP(I1481,Weather!F:K,6,)</f>
        <v>1</v>
      </c>
    </row>
    <row r="1482" spans="1:29" x14ac:dyDescent="0.25">
      <c r="A1482" t="s">
        <v>7</v>
      </c>
      <c r="B1482" t="s">
        <v>5</v>
      </c>
      <c r="C1482" s="1">
        <v>42103.512499999997</v>
      </c>
      <c r="D1482" s="3">
        <f t="shared" si="192"/>
        <v>2015</v>
      </c>
      <c r="E1482" s="3">
        <f t="shared" si="195"/>
        <v>4</v>
      </c>
      <c r="F1482" s="3">
        <f t="shared" si="196"/>
        <v>12</v>
      </c>
      <c r="G1482" s="3">
        <f t="shared" si="197"/>
        <v>9</v>
      </c>
      <c r="H1482" s="3" t="str">
        <f t="shared" si="198"/>
        <v>2015412</v>
      </c>
      <c r="I1482" s="3" t="str">
        <f t="shared" si="199"/>
        <v>20154129</v>
      </c>
      <c r="J1482">
        <v>67</v>
      </c>
      <c r="K1482">
        <v>40.200000000000003</v>
      </c>
      <c r="L1482" t="str">
        <f>VLOOKUP(C1482,List!$A$2:$C$2089,3,)</f>
        <v>Farringdon</v>
      </c>
      <c r="M1482" t="str">
        <f>VLOOKUP(C1482,List!$A$2:$C$2089,2,)</f>
        <v>Metropolitan</v>
      </c>
      <c r="N1482" t="str">
        <f t="shared" si="193"/>
        <v>Farringdon|Metropolitan</v>
      </c>
      <c r="O1482">
        <f>VLOOKUP(N1482,Depth!$A$2:$F$427,3,)</f>
        <v>11</v>
      </c>
      <c r="P1482">
        <f>VLOOKUP(N1482,Depth!$A$2:$F$427,5,)</f>
        <v>106.5</v>
      </c>
      <c r="Q1482">
        <f>VLOOKUP(N1482,Depth!$A$2:$F$427,6,)</f>
        <v>4.5</v>
      </c>
      <c r="R1482">
        <f>VLOOKUP(L1482,longitude_latitude!C:J,7,)</f>
        <v>-0.103582415</v>
      </c>
      <c r="S1482">
        <f>VLOOKUP(L1482,longitude_latitude!C:J,8,)</f>
        <v>51.519961019999997</v>
      </c>
      <c r="T1482">
        <f t="shared" si="194"/>
        <v>-5.3365619831574627</v>
      </c>
      <c r="U1482">
        <f>VLOOKUP(M1482,LINE!$A$2:$B$13,2,)</f>
        <v>8</v>
      </c>
      <c r="V1482">
        <f>VLOOKUP(L1482,Entry_exit!B:P,4,)</f>
        <v>43640</v>
      </c>
      <c r="W1482">
        <f>2020 - VLOOKUP(L1482, age!$A:$D,4,)</f>
        <v>157</v>
      </c>
      <c r="X1482">
        <f>VLOOKUP(H1482,'air-quality-london-time-of-day'!E:G,3,FALSE)</f>
        <v>15.2</v>
      </c>
      <c r="Y1482">
        <f>VLOOKUP(I1482,Weather!F:K,2,)</f>
        <v>14.055118110236208</v>
      </c>
      <c r="Z1482">
        <f>VLOOKUP(I1482,Weather!F:K,3,)</f>
        <v>0</v>
      </c>
      <c r="AA1482">
        <f>VLOOKUP(I1482,Weather!F:K,4,)</f>
        <v>0.7</v>
      </c>
      <c r="AB1482">
        <f>VLOOKUP(I1482,Weather!F:K,5,)</f>
        <v>1027</v>
      </c>
      <c r="AC1482">
        <f>VLOOKUP(I1482,Weather!F:K,6,)</f>
        <v>1</v>
      </c>
    </row>
    <row r="1483" spans="1:29" x14ac:dyDescent="0.25">
      <c r="A1483" t="s">
        <v>7</v>
      </c>
      <c r="B1483" t="s">
        <v>5</v>
      </c>
      <c r="C1483" s="1">
        <v>42103.513194444444</v>
      </c>
      <c r="D1483" s="3">
        <f t="shared" si="192"/>
        <v>2015</v>
      </c>
      <c r="E1483" s="3">
        <f t="shared" si="195"/>
        <v>4</v>
      </c>
      <c r="F1483" s="3">
        <f t="shared" si="196"/>
        <v>12</v>
      </c>
      <c r="G1483" s="3">
        <f t="shared" si="197"/>
        <v>9</v>
      </c>
      <c r="H1483" s="3" t="str">
        <f t="shared" si="198"/>
        <v>2015412</v>
      </c>
      <c r="I1483" s="3" t="str">
        <f t="shared" si="199"/>
        <v>20154129</v>
      </c>
      <c r="J1483">
        <v>64</v>
      </c>
      <c r="K1483">
        <v>38.4</v>
      </c>
      <c r="L1483" t="str">
        <f>VLOOKUP(C1483,List!$A$2:$C$2089,3,)</f>
        <v>Farringdon</v>
      </c>
      <c r="M1483" t="str">
        <f>VLOOKUP(C1483,List!$A$2:$C$2089,2,)</f>
        <v>Metropolitan</v>
      </c>
      <c r="N1483" t="str">
        <f t="shared" si="193"/>
        <v>Farringdon|Metropolitan</v>
      </c>
      <c r="O1483">
        <f>VLOOKUP(N1483,Depth!$A$2:$F$427,3,)</f>
        <v>11</v>
      </c>
      <c r="P1483">
        <f>VLOOKUP(N1483,Depth!$A$2:$F$427,5,)</f>
        <v>106.5</v>
      </c>
      <c r="Q1483">
        <f>VLOOKUP(N1483,Depth!$A$2:$F$427,6,)</f>
        <v>4.5</v>
      </c>
      <c r="R1483">
        <f>VLOOKUP(L1483,longitude_latitude!C:J,7,)</f>
        <v>-0.103582415</v>
      </c>
      <c r="S1483">
        <f>VLOOKUP(L1483,longitude_latitude!C:J,8,)</f>
        <v>51.519961019999997</v>
      </c>
      <c r="T1483">
        <f t="shared" si="194"/>
        <v>-5.3365619831574627</v>
      </c>
      <c r="U1483">
        <f>VLOOKUP(M1483,LINE!$A$2:$B$13,2,)</f>
        <v>8</v>
      </c>
      <c r="V1483">
        <f>VLOOKUP(L1483,Entry_exit!B:P,4,)</f>
        <v>43640</v>
      </c>
      <c r="W1483">
        <f>2020 - VLOOKUP(L1483, age!$A:$D,4,)</f>
        <v>157</v>
      </c>
      <c r="X1483">
        <f>VLOOKUP(H1483,'air-quality-london-time-of-day'!E:G,3,FALSE)</f>
        <v>15.2</v>
      </c>
      <c r="Y1483">
        <f>VLOOKUP(I1483,Weather!F:K,2,)</f>
        <v>14.055118110236208</v>
      </c>
      <c r="Z1483">
        <f>VLOOKUP(I1483,Weather!F:K,3,)</f>
        <v>0</v>
      </c>
      <c r="AA1483">
        <f>VLOOKUP(I1483,Weather!F:K,4,)</f>
        <v>0.7</v>
      </c>
      <c r="AB1483">
        <f>VLOOKUP(I1483,Weather!F:K,5,)</f>
        <v>1027</v>
      </c>
      <c r="AC1483">
        <f>VLOOKUP(I1483,Weather!F:K,6,)</f>
        <v>1</v>
      </c>
    </row>
    <row r="1484" spans="1:29" x14ac:dyDescent="0.25">
      <c r="A1484" t="s">
        <v>7</v>
      </c>
      <c r="B1484" t="s">
        <v>5</v>
      </c>
      <c r="C1484" s="1">
        <v>42103.513888888891</v>
      </c>
      <c r="D1484" s="3">
        <f t="shared" si="192"/>
        <v>2015</v>
      </c>
      <c r="E1484" s="3">
        <f t="shared" si="195"/>
        <v>4</v>
      </c>
      <c r="F1484" s="3">
        <f t="shared" si="196"/>
        <v>12</v>
      </c>
      <c r="G1484" s="3">
        <f t="shared" si="197"/>
        <v>9</v>
      </c>
      <c r="H1484" s="3" t="str">
        <f t="shared" si="198"/>
        <v>2015412</v>
      </c>
      <c r="I1484" s="3" t="str">
        <f t="shared" si="199"/>
        <v>20154129</v>
      </c>
      <c r="J1484">
        <v>67</v>
      </c>
      <c r="K1484">
        <v>40.200000000000003</v>
      </c>
      <c r="L1484" t="str">
        <f>VLOOKUP(C1484,List!$A$2:$C$2089,3,)</f>
        <v>Farringdon</v>
      </c>
      <c r="M1484" t="str">
        <f>VLOOKUP(C1484,List!$A$2:$C$2089,2,)</f>
        <v>Metropolitan</v>
      </c>
      <c r="N1484" t="str">
        <f t="shared" si="193"/>
        <v>Farringdon|Metropolitan</v>
      </c>
      <c r="O1484">
        <f>VLOOKUP(N1484,Depth!$A$2:$F$427,3,)</f>
        <v>11</v>
      </c>
      <c r="P1484">
        <f>VLOOKUP(N1484,Depth!$A$2:$F$427,5,)</f>
        <v>106.5</v>
      </c>
      <c r="Q1484">
        <f>VLOOKUP(N1484,Depth!$A$2:$F$427,6,)</f>
        <v>4.5</v>
      </c>
      <c r="R1484">
        <f>VLOOKUP(L1484,longitude_latitude!C:J,7,)</f>
        <v>-0.103582415</v>
      </c>
      <c r="S1484">
        <f>VLOOKUP(L1484,longitude_latitude!C:J,8,)</f>
        <v>51.519961019999997</v>
      </c>
      <c r="T1484">
        <f t="shared" si="194"/>
        <v>-5.3365619831574627</v>
      </c>
      <c r="U1484">
        <f>VLOOKUP(M1484,LINE!$A$2:$B$13,2,)</f>
        <v>8</v>
      </c>
      <c r="V1484">
        <f>VLOOKUP(L1484,Entry_exit!B:P,4,)</f>
        <v>43640</v>
      </c>
      <c r="W1484">
        <f>2020 - VLOOKUP(L1484, age!$A:$D,4,)</f>
        <v>157</v>
      </c>
      <c r="X1484">
        <f>VLOOKUP(H1484,'air-quality-london-time-of-day'!E:G,3,FALSE)</f>
        <v>15.2</v>
      </c>
      <c r="Y1484">
        <f>VLOOKUP(I1484,Weather!F:K,2,)</f>
        <v>14.055118110236208</v>
      </c>
      <c r="Z1484">
        <f>VLOOKUP(I1484,Weather!F:K,3,)</f>
        <v>0</v>
      </c>
      <c r="AA1484">
        <f>VLOOKUP(I1484,Weather!F:K,4,)</f>
        <v>0.7</v>
      </c>
      <c r="AB1484">
        <f>VLOOKUP(I1484,Weather!F:K,5,)</f>
        <v>1027</v>
      </c>
      <c r="AC1484">
        <f>VLOOKUP(I1484,Weather!F:K,6,)</f>
        <v>1</v>
      </c>
    </row>
    <row r="1485" spans="1:29" x14ac:dyDescent="0.25">
      <c r="A1485" t="s">
        <v>7</v>
      </c>
      <c r="B1485" t="s">
        <v>5</v>
      </c>
      <c r="C1485" s="1">
        <v>42103.51458333333</v>
      </c>
      <c r="D1485" s="3">
        <f t="shared" si="192"/>
        <v>2015</v>
      </c>
      <c r="E1485" s="3">
        <f t="shared" si="195"/>
        <v>4</v>
      </c>
      <c r="F1485" s="3">
        <f t="shared" si="196"/>
        <v>12</v>
      </c>
      <c r="G1485" s="3">
        <f t="shared" si="197"/>
        <v>9</v>
      </c>
      <c r="H1485" s="3" t="str">
        <f t="shared" si="198"/>
        <v>2015412</v>
      </c>
      <c r="I1485" s="3" t="str">
        <f t="shared" si="199"/>
        <v>20154129</v>
      </c>
      <c r="J1485">
        <v>69</v>
      </c>
      <c r="K1485">
        <v>41.4</v>
      </c>
      <c r="L1485" t="str">
        <f>VLOOKUP(C1485,List!$A$2:$C$2089,3,)</f>
        <v>King's Cross St. Pancras</v>
      </c>
      <c r="M1485" t="str">
        <f>VLOOKUP(C1485,List!$A$2:$C$2089,2,)</f>
        <v>Metropolitan</v>
      </c>
      <c r="N1485" t="str">
        <f t="shared" si="193"/>
        <v>King's Cross St. Pancras|Metropolitan</v>
      </c>
      <c r="O1485">
        <f>VLOOKUP(N1485,Depth!$A$2:$F$427,3,)</f>
        <v>17</v>
      </c>
      <c r="P1485">
        <f>VLOOKUP(N1485,Depth!$A$2:$F$427,5,)</f>
        <v>109.1</v>
      </c>
      <c r="Q1485">
        <f>VLOOKUP(N1485,Depth!$A$2:$F$427,6,)</f>
        <v>7.9</v>
      </c>
      <c r="R1485">
        <f>VLOOKUP(L1485,longitude_latitude!C:J,7,)</f>
        <v>-0.123168404</v>
      </c>
      <c r="S1485">
        <f>VLOOKUP(L1485,longitude_latitude!C:J,8,)</f>
        <v>51.529277280000002</v>
      </c>
      <c r="T1485">
        <f t="shared" si="194"/>
        <v>-6.3467788418510613</v>
      </c>
      <c r="U1485">
        <f>VLOOKUP(M1485,LINE!$A$2:$B$13,2,)</f>
        <v>8</v>
      </c>
      <c r="V1485">
        <f>VLOOKUP(L1485,Entry_exit!B:P,4,)</f>
        <v>138159</v>
      </c>
      <c r="W1485">
        <f>2020 - VLOOKUP(L1485, age!$A:$D,4,)</f>
        <v>158</v>
      </c>
      <c r="X1485">
        <f>VLOOKUP(H1485,'air-quality-london-time-of-day'!E:G,3,FALSE)</f>
        <v>15.2</v>
      </c>
      <c r="Y1485">
        <f>VLOOKUP(I1485,Weather!F:K,2,)</f>
        <v>14.055118110236208</v>
      </c>
      <c r="Z1485">
        <f>VLOOKUP(I1485,Weather!F:K,3,)</f>
        <v>0</v>
      </c>
      <c r="AA1485">
        <f>VLOOKUP(I1485,Weather!F:K,4,)</f>
        <v>0.7</v>
      </c>
      <c r="AB1485">
        <f>VLOOKUP(I1485,Weather!F:K,5,)</f>
        <v>1027</v>
      </c>
      <c r="AC1485">
        <f>VLOOKUP(I1485,Weather!F:K,6,)</f>
        <v>1</v>
      </c>
    </row>
    <row r="1486" spans="1:29" x14ac:dyDescent="0.25">
      <c r="A1486" t="s">
        <v>7</v>
      </c>
      <c r="B1486" t="s">
        <v>5</v>
      </c>
      <c r="C1486" s="1">
        <v>42103.515277777777</v>
      </c>
      <c r="D1486" s="3">
        <f t="shared" si="192"/>
        <v>2015</v>
      </c>
      <c r="E1486" s="3">
        <f t="shared" si="195"/>
        <v>4</v>
      </c>
      <c r="F1486" s="3">
        <f t="shared" si="196"/>
        <v>12</v>
      </c>
      <c r="G1486" s="3">
        <f t="shared" si="197"/>
        <v>9</v>
      </c>
      <c r="H1486" s="3" t="str">
        <f t="shared" si="198"/>
        <v>2015412</v>
      </c>
      <c r="I1486" s="3" t="str">
        <f t="shared" si="199"/>
        <v>20154129</v>
      </c>
      <c r="J1486">
        <v>63</v>
      </c>
      <c r="K1486">
        <v>37.799999999999997</v>
      </c>
      <c r="L1486" t="str">
        <f>VLOOKUP(C1486,List!$A$2:$C$2089,3,)</f>
        <v>King's Cross St. Pancras</v>
      </c>
      <c r="M1486" t="str">
        <f>VLOOKUP(C1486,List!$A$2:$C$2089,2,)</f>
        <v>Metropolitan</v>
      </c>
      <c r="N1486" t="str">
        <f t="shared" si="193"/>
        <v>King's Cross St. Pancras|Metropolitan</v>
      </c>
      <c r="O1486">
        <f>VLOOKUP(N1486,Depth!$A$2:$F$427,3,)</f>
        <v>17</v>
      </c>
      <c r="P1486">
        <f>VLOOKUP(N1486,Depth!$A$2:$F$427,5,)</f>
        <v>109.1</v>
      </c>
      <c r="Q1486">
        <f>VLOOKUP(N1486,Depth!$A$2:$F$427,6,)</f>
        <v>7.9</v>
      </c>
      <c r="R1486">
        <f>VLOOKUP(L1486,longitude_latitude!C:J,7,)</f>
        <v>-0.123168404</v>
      </c>
      <c r="S1486">
        <f>VLOOKUP(L1486,longitude_latitude!C:J,8,)</f>
        <v>51.529277280000002</v>
      </c>
      <c r="T1486">
        <f t="shared" si="194"/>
        <v>-6.3467788418510613</v>
      </c>
      <c r="U1486">
        <f>VLOOKUP(M1486,LINE!$A$2:$B$13,2,)</f>
        <v>8</v>
      </c>
      <c r="V1486">
        <f>VLOOKUP(L1486,Entry_exit!B:P,4,)</f>
        <v>138159</v>
      </c>
      <c r="W1486">
        <f>2020 - VLOOKUP(L1486, age!$A:$D,4,)</f>
        <v>158</v>
      </c>
      <c r="X1486">
        <f>VLOOKUP(H1486,'air-quality-london-time-of-day'!E:G,3,FALSE)</f>
        <v>15.2</v>
      </c>
      <c r="Y1486">
        <f>VLOOKUP(I1486,Weather!F:K,2,)</f>
        <v>14.055118110236208</v>
      </c>
      <c r="Z1486">
        <f>VLOOKUP(I1486,Weather!F:K,3,)</f>
        <v>0</v>
      </c>
      <c r="AA1486">
        <f>VLOOKUP(I1486,Weather!F:K,4,)</f>
        <v>0.7</v>
      </c>
      <c r="AB1486">
        <f>VLOOKUP(I1486,Weather!F:K,5,)</f>
        <v>1027</v>
      </c>
      <c r="AC1486">
        <f>VLOOKUP(I1486,Weather!F:K,6,)</f>
        <v>1</v>
      </c>
    </row>
    <row r="1487" spans="1:29" x14ac:dyDescent="0.25">
      <c r="A1487" t="s">
        <v>7</v>
      </c>
      <c r="B1487" t="s">
        <v>5</v>
      </c>
      <c r="C1487" s="1">
        <v>42103.515972222223</v>
      </c>
      <c r="D1487" s="3">
        <f t="shared" si="192"/>
        <v>2015</v>
      </c>
      <c r="E1487" s="3">
        <f t="shared" si="195"/>
        <v>4</v>
      </c>
      <c r="F1487" s="3">
        <f t="shared" si="196"/>
        <v>12</v>
      </c>
      <c r="G1487" s="3">
        <f t="shared" si="197"/>
        <v>9</v>
      </c>
      <c r="H1487" s="3" t="str">
        <f t="shared" si="198"/>
        <v>2015412</v>
      </c>
      <c r="I1487" s="3" t="str">
        <f t="shared" si="199"/>
        <v>20154129</v>
      </c>
      <c r="J1487">
        <v>75</v>
      </c>
      <c r="K1487">
        <v>45</v>
      </c>
      <c r="L1487" t="str">
        <f>VLOOKUP(C1487,List!$A$2:$C$2089,3,)</f>
        <v>Euston Square</v>
      </c>
      <c r="M1487" t="str">
        <f>VLOOKUP(C1487,List!$A$2:$C$2089,2,)</f>
        <v>Metropolitan</v>
      </c>
      <c r="N1487" t="str">
        <f t="shared" si="193"/>
        <v>Euston Square|Metropolitan</v>
      </c>
      <c r="O1487">
        <f>VLOOKUP(N1487,Depth!$A$2:$F$427,3,)</f>
        <v>25</v>
      </c>
      <c r="P1487">
        <f>VLOOKUP(N1487,Depth!$A$2:$F$427,5,)</f>
        <v>118.1</v>
      </c>
      <c r="Q1487">
        <f>VLOOKUP(N1487,Depth!$A$2:$F$427,6,)</f>
        <v>6.9</v>
      </c>
      <c r="R1487">
        <f>VLOOKUP(L1487,longitude_latitude!C:J,7,)</f>
        <v>-0.134270582</v>
      </c>
      <c r="S1487">
        <f>VLOOKUP(L1487,longitude_latitude!C:J,8,)</f>
        <v>51.525124990000002</v>
      </c>
      <c r="T1487">
        <f t="shared" si="194"/>
        <v>-6.9183085200300445</v>
      </c>
      <c r="U1487">
        <f>VLOOKUP(M1487,LINE!$A$2:$B$13,2,)</f>
        <v>8</v>
      </c>
      <c r="V1487">
        <f>VLOOKUP(L1487,Entry_exit!B:P,4,)</f>
        <v>25477</v>
      </c>
      <c r="W1487">
        <f>2020 - VLOOKUP(L1487, age!$A:$D,4,)</f>
        <v>157</v>
      </c>
      <c r="X1487">
        <f>VLOOKUP(H1487,'air-quality-london-time-of-day'!E:G,3,FALSE)</f>
        <v>15.2</v>
      </c>
      <c r="Y1487">
        <f>VLOOKUP(I1487,Weather!F:K,2,)</f>
        <v>14.055118110236208</v>
      </c>
      <c r="Z1487">
        <f>VLOOKUP(I1487,Weather!F:K,3,)</f>
        <v>0</v>
      </c>
      <c r="AA1487">
        <f>VLOOKUP(I1487,Weather!F:K,4,)</f>
        <v>0.7</v>
      </c>
      <c r="AB1487">
        <f>VLOOKUP(I1487,Weather!F:K,5,)</f>
        <v>1027</v>
      </c>
      <c r="AC1487">
        <f>VLOOKUP(I1487,Weather!F:K,6,)</f>
        <v>1</v>
      </c>
    </row>
    <row r="1488" spans="1:29" x14ac:dyDescent="0.25">
      <c r="A1488" t="s">
        <v>7</v>
      </c>
      <c r="B1488" t="s">
        <v>5</v>
      </c>
      <c r="C1488" s="1">
        <v>42103.51666666667</v>
      </c>
      <c r="D1488" s="3">
        <f t="shared" si="192"/>
        <v>2015</v>
      </c>
      <c r="E1488" s="3">
        <f t="shared" si="195"/>
        <v>4</v>
      </c>
      <c r="F1488" s="3">
        <f t="shared" si="196"/>
        <v>12</v>
      </c>
      <c r="G1488" s="3">
        <f t="shared" si="197"/>
        <v>9</v>
      </c>
      <c r="H1488" s="3" t="str">
        <f t="shared" si="198"/>
        <v>2015412</v>
      </c>
      <c r="I1488" s="3" t="str">
        <f t="shared" si="199"/>
        <v>20154129</v>
      </c>
      <c r="J1488">
        <v>94</v>
      </c>
      <c r="K1488">
        <v>56.4</v>
      </c>
      <c r="L1488" t="str">
        <f>VLOOKUP(C1488,List!$A$2:$C$2089,3,)</f>
        <v>Euston Square</v>
      </c>
      <c r="M1488" t="str">
        <f>VLOOKUP(C1488,List!$A$2:$C$2089,2,)</f>
        <v>Metropolitan</v>
      </c>
      <c r="N1488" t="str">
        <f t="shared" si="193"/>
        <v>Euston Square|Metropolitan</v>
      </c>
      <c r="O1488">
        <f>VLOOKUP(N1488,Depth!$A$2:$F$427,3,)</f>
        <v>25</v>
      </c>
      <c r="P1488">
        <f>VLOOKUP(N1488,Depth!$A$2:$F$427,5,)</f>
        <v>118.1</v>
      </c>
      <c r="Q1488">
        <f>VLOOKUP(N1488,Depth!$A$2:$F$427,6,)</f>
        <v>6.9</v>
      </c>
      <c r="R1488">
        <f>VLOOKUP(L1488,longitude_latitude!C:J,7,)</f>
        <v>-0.134270582</v>
      </c>
      <c r="S1488">
        <f>VLOOKUP(L1488,longitude_latitude!C:J,8,)</f>
        <v>51.525124990000002</v>
      </c>
      <c r="T1488">
        <f t="shared" si="194"/>
        <v>-6.9183085200300445</v>
      </c>
      <c r="U1488">
        <f>VLOOKUP(M1488,LINE!$A$2:$B$13,2,)</f>
        <v>8</v>
      </c>
      <c r="V1488">
        <f>VLOOKUP(L1488,Entry_exit!B:P,4,)</f>
        <v>25477</v>
      </c>
      <c r="W1488">
        <f>2020 - VLOOKUP(L1488, age!$A:$D,4,)</f>
        <v>157</v>
      </c>
      <c r="X1488">
        <f>VLOOKUP(H1488,'air-quality-london-time-of-day'!E:G,3,FALSE)</f>
        <v>15.2</v>
      </c>
      <c r="Y1488">
        <f>VLOOKUP(I1488,Weather!F:K,2,)</f>
        <v>14.055118110236208</v>
      </c>
      <c r="Z1488">
        <f>VLOOKUP(I1488,Weather!F:K,3,)</f>
        <v>0</v>
      </c>
      <c r="AA1488">
        <f>VLOOKUP(I1488,Weather!F:K,4,)</f>
        <v>0.7</v>
      </c>
      <c r="AB1488">
        <f>VLOOKUP(I1488,Weather!F:K,5,)</f>
        <v>1027</v>
      </c>
      <c r="AC1488">
        <f>VLOOKUP(I1488,Weather!F:K,6,)</f>
        <v>1</v>
      </c>
    </row>
    <row r="1489" spans="1:29" x14ac:dyDescent="0.25">
      <c r="A1489" t="s">
        <v>7</v>
      </c>
      <c r="B1489" t="s">
        <v>5</v>
      </c>
      <c r="C1489" s="1">
        <v>42103.517361111109</v>
      </c>
      <c r="D1489" s="3">
        <f t="shared" si="192"/>
        <v>2015</v>
      </c>
      <c r="E1489" s="3">
        <f t="shared" si="195"/>
        <v>4</v>
      </c>
      <c r="F1489" s="3">
        <f t="shared" si="196"/>
        <v>12</v>
      </c>
      <c r="G1489" s="3">
        <f t="shared" si="197"/>
        <v>9</v>
      </c>
      <c r="H1489" s="3" t="str">
        <f t="shared" si="198"/>
        <v>2015412</v>
      </c>
      <c r="I1489" s="3" t="str">
        <f t="shared" si="199"/>
        <v>20154129</v>
      </c>
      <c r="J1489">
        <v>100</v>
      </c>
      <c r="K1489">
        <v>60</v>
      </c>
      <c r="L1489" t="str">
        <f>VLOOKUP(C1489,List!$A$2:$C$2089,3,)</f>
        <v>Great Portland Street</v>
      </c>
      <c r="M1489" t="str">
        <f>VLOOKUP(C1489,List!$A$2:$C$2089,2,)</f>
        <v>Metropolitan</v>
      </c>
      <c r="N1489" t="str">
        <f t="shared" si="193"/>
        <v>Great Portland Street|Metropolitan</v>
      </c>
      <c r="O1489">
        <f>VLOOKUP(N1489,Depth!$A$2:$F$427,3,)</f>
        <v>29</v>
      </c>
      <c r="P1489">
        <f>VLOOKUP(N1489,Depth!$A$2:$F$427,5,)</f>
        <v>121.4</v>
      </c>
      <c r="Q1489">
        <f>VLOOKUP(N1489,Depth!$A$2:$F$427,6,)</f>
        <v>7.6</v>
      </c>
      <c r="R1489">
        <f>VLOOKUP(L1489,longitude_latitude!C:J,7,)</f>
        <v>-0.14268571099999999</v>
      </c>
      <c r="S1489">
        <f>VLOOKUP(L1489,longitude_latitude!C:J,8,)</f>
        <v>51.523338219999999</v>
      </c>
      <c r="T1489">
        <f t="shared" si="194"/>
        <v>-7.3516441470141736</v>
      </c>
      <c r="U1489">
        <f>VLOOKUP(M1489,LINE!$A$2:$B$13,2,)</f>
        <v>8</v>
      </c>
      <c r="V1489">
        <f>VLOOKUP(L1489,Entry_exit!B:P,4,)</f>
        <v>15167</v>
      </c>
      <c r="W1489">
        <f>2020 - VLOOKUP(L1489, age!$A:$D,4,)</f>
        <v>157</v>
      </c>
      <c r="X1489">
        <f>VLOOKUP(H1489,'air-quality-london-time-of-day'!E:G,3,FALSE)</f>
        <v>15.2</v>
      </c>
      <c r="Y1489">
        <f>VLOOKUP(I1489,Weather!F:K,2,)</f>
        <v>14.055118110236208</v>
      </c>
      <c r="Z1489">
        <f>VLOOKUP(I1489,Weather!F:K,3,)</f>
        <v>0</v>
      </c>
      <c r="AA1489">
        <f>VLOOKUP(I1489,Weather!F:K,4,)</f>
        <v>0.7</v>
      </c>
      <c r="AB1489">
        <f>VLOOKUP(I1489,Weather!F:K,5,)</f>
        <v>1027</v>
      </c>
      <c r="AC1489">
        <f>VLOOKUP(I1489,Weather!F:K,6,)</f>
        <v>1</v>
      </c>
    </row>
    <row r="1490" spans="1:29" x14ac:dyDescent="0.25">
      <c r="A1490" t="s">
        <v>7</v>
      </c>
      <c r="B1490" t="s">
        <v>5</v>
      </c>
      <c r="C1490" s="1">
        <v>42103.518055555556</v>
      </c>
      <c r="D1490" s="3">
        <f t="shared" si="192"/>
        <v>2015</v>
      </c>
      <c r="E1490" s="3">
        <f t="shared" si="195"/>
        <v>4</v>
      </c>
      <c r="F1490" s="3">
        <f t="shared" si="196"/>
        <v>12</v>
      </c>
      <c r="G1490" s="3">
        <f t="shared" si="197"/>
        <v>9</v>
      </c>
      <c r="H1490" s="3" t="str">
        <f t="shared" si="198"/>
        <v>2015412</v>
      </c>
      <c r="I1490" s="3" t="str">
        <f t="shared" si="199"/>
        <v>20154129</v>
      </c>
      <c r="J1490">
        <v>105</v>
      </c>
      <c r="K1490">
        <v>63</v>
      </c>
      <c r="L1490" t="str">
        <f>VLOOKUP(C1490,List!$A$2:$C$2089,3,)</f>
        <v>Great Portland Street</v>
      </c>
      <c r="M1490" t="str">
        <f>VLOOKUP(C1490,List!$A$2:$C$2089,2,)</f>
        <v>Metropolitan</v>
      </c>
      <c r="N1490" t="str">
        <f t="shared" si="193"/>
        <v>Great Portland Street|Metropolitan</v>
      </c>
      <c r="O1490">
        <f>VLOOKUP(N1490,Depth!$A$2:$F$427,3,)</f>
        <v>29</v>
      </c>
      <c r="P1490">
        <f>VLOOKUP(N1490,Depth!$A$2:$F$427,5,)</f>
        <v>121.4</v>
      </c>
      <c r="Q1490">
        <f>VLOOKUP(N1490,Depth!$A$2:$F$427,6,)</f>
        <v>7.6</v>
      </c>
      <c r="R1490">
        <f>VLOOKUP(L1490,longitude_latitude!C:J,7,)</f>
        <v>-0.14268571099999999</v>
      </c>
      <c r="S1490">
        <f>VLOOKUP(L1490,longitude_latitude!C:J,8,)</f>
        <v>51.523338219999999</v>
      </c>
      <c r="T1490">
        <f t="shared" si="194"/>
        <v>-7.3516441470141736</v>
      </c>
      <c r="U1490">
        <f>VLOOKUP(M1490,LINE!$A$2:$B$13,2,)</f>
        <v>8</v>
      </c>
      <c r="V1490">
        <f>VLOOKUP(L1490,Entry_exit!B:P,4,)</f>
        <v>15167</v>
      </c>
      <c r="W1490">
        <f>2020 - VLOOKUP(L1490, age!$A:$D,4,)</f>
        <v>157</v>
      </c>
      <c r="X1490">
        <f>VLOOKUP(H1490,'air-quality-london-time-of-day'!E:G,3,FALSE)</f>
        <v>15.2</v>
      </c>
      <c r="Y1490">
        <f>VLOOKUP(I1490,Weather!F:K,2,)</f>
        <v>14.055118110236208</v>
      </c>
      <c r="Z1490">
        <f>VLOOKUP(I1490,Weather!F:K,3,)</f>
        <v>0</v>
      </c>
      <c r="AA1490">
        <f>VLOOKUP(I1490,Weather!F:K,4,)</f>
        <v>0.7</v>
      </c>
      <c r="AB1490">
        <f>VLOOKUP(I1490,Weather!F:K,5,)</f>
        <v>1027</v>
      </c>
      <c r="AC1490">
        <f>VLOOKUP(I1490,Weather!F:K,6,)</f>
        <v>1</v>
      </c>
    </row>
    <row r="1491" spans="1:29" x14ac:dyDescent="0.25">
      <c r="A1491" t="s">
        <v>7</v>
      </c>
      <c r="B1491" t="s">
        <v>5</v>
      </c>
      <c r="C1491" s="1">
        <v>42103.518750000003</v>
      </c>
      <c r="D1491" s="3">
        <f t="shared" si="192"/>
        <v>2015</v>
      </c>
      <c r="E1491" s="3">
        <f t="shared" si="195"/>
        <v>4</v>
      </c>
      <c r="F1491" s="3">
        <f t="shared" si="196"/>
        <v>12</v>
      </c>
      <c r="G1491" s="3">
        <f t="shared" si="197"/>
        <v>9</v>
      </c>
      <c r="H1491" s="3" t="str">
        <f t="shared" si="198"/>
        <v>2015412</v>
      </c>
      <c r="I1491" s="3" t="str">
        <f t="shared" si="199"/>
        <v>20154129</v>
      </c>
      <c r="J1491">
        <v>100</v>
      </c>
      <c r="K1491">
        <v>60</v>
      </c>
      <c r="L1491" t="str">
        <f>VLOOKUP(C1491,List!$A$2:$C$2089,3,)</f>
        <v>Great Portland Street</v>
      </c>
      <c r="M1491" t="str">
        <f>VLOOKUP(C1491,List!$A$2:$C$2089,2,)</f>
        <v>Metropolitan</v>
      </c>
      <c r="N1491" t="str">
        <f t="shared" si="193"/>
        <v>Great Portland Street|Metropolitan</v>
      </c>
      <c r="O1491">
        <f>VLOOKUP(N1491,Depth!$A$2:$F$427,3,)</f>
        <v>29</v>
      </c>
      <c r="P1491">
        <f>VLOOKUP(N1491,Depth!$A$2:$F$427,5,)</f>
        <v>121.4</v>
      </c>
      <c r="Q1491">
        <f>VLOOKUP(N1491,Depth!$A$2:$F$427,6,)</f>
        <v>7.6</v>
      </c>
      <c r="R1491">
        <f>VLOOKUP(L1491,longitude_latitude!C:J,7,)</f>
        <v>-0.14268571099999999</v>
      </c>
      <c r="S1491">
        <f>VLOOKUP(L1491,longitude_latitude!C:J,8,)</f>
        <v>51.523338219999999</v>
      </c>
      <c r="T1491">
        <f t="shared" si="194"/>
        <v>-7.3516441470141736</v>
      </c>
      <c r="U1491">
        <f>VLOOKUP(M1491,LINE!$A$2:$B$13,2,)</f>
        <v>8</v>
      </c>
      <c r="V1491">
        <f>VLOOKUP(L1491,Entry_exit!B:P,4,)</f>
        <v>15167</v>
      </c>
      <c r="W1491">
        <f>2020 - VLOOKUP(L1491, age!$A:$D,4,)</f>
        <v>157</v>
      </c>
      <c r="X1491">
        <f>VLOOKUP(H1491,'air-quality-london-time-of-day'!E:G,3,FALSE)</f>
        <v>15.2</v>
      </c>
      <c r="Y1491">
        <f>VLOOKUP(I1491,Weather!F:K,2,)</f>
        <v>14.055118110236208</v>
      </c>
      <c r="Z1491">
        <f>VLOOKUP(I1491,Weather!F:K,3,)</f>
        <v>0</v>
      </c>
      <c r="AA1491">
        <f>VLOOKUP(I1491,Weather!F:K,4,)</f>
        <v>0.7</v>
      </c>
      <c r="AB1491">
        <f>VLOOKUP(I1491,Weather!F:K,5,)</f>
        <v>1027</v>
      </c>
      <c r="AC1491">
        <f>VLOOKUP(I1491,Weather!F:K,6,)</f>
        <v>1</v>
      </c>
    </row>
    <row r="1492" spans="1:29" x14ac:dyDescent="0.25">
      <c r="A1492" t="s">
        <v>7</v>
      </c>
      <c r="B1492" t="s">
        <v>5</v>
      </c>
      <c r="C1492" s="1">
        <v>42103.519444444442</v>
      </c>
      <c r="D1492" s="3">
        <f t="shared" si="192"/>
        <v>2015</v>
      </c>
      <c r="E1492" s="3">
        <f t="shared" si="195"/>
        <v>4</v>
      </c>
      <c r="F1492" s="3">
        <f t="shared" si="196"/>
        <v>12</v>
      </c>
      <c r="G1492" s="3">
        <f t="shared" si="197"/>
        <v>9</v>
      </c>
      <c r="H1492" s="3" t="str">
        <f t="shared" si="198"/>
        <v>2015412</v>
      </c>
      <c r="I1492" s="3" t="str">
        <f t="shared" si="199"/>
        <v>20154129</v>
      </c>
      <c r="J1492">
        <v>96</v>
      </c>
      <c r="K1492">
        <v>57.6</v>
      </c>
      <c r="L1492" t="str">
        <f>VLOOKUP(C1492,List!$A$2:$C$2089,3,)</f>
        <v>Great Portland Street</v>
      </c>
      <c r="M1492" t="str">
        <f>VLOOKUP(C1492,List!$A$2:$C$2089,2,)</f>
        <v>Metropolitan</v>
      </c>
      <c r="N1492" t="str">
        <f t="shared" si="193"/>
        <v>Great Portland Street|Metropolitan</v>
      </c>
      <c r="O1492">
        <f>VLOOKUP(N1492,Depth!$A$2:$F$427,3,)</f>
        <v>29</v>
      </c>
      <c r="P1492">
        <f>VLOOKUP(N1492,Depth!$A$2:$F$427,5,)</f>
        <v>121.4</v>
      </c>
      <c r="Q1492">
        <f>VLOOKUP(N1492,Depth!$A$2:$F$427,6,)</f>
        <v>7.6</v>
      </c>
      <c r="R1492">
        <f>VLOOKUP(L1492,longitude_latitude!C:J,7,)</f>
        <v>-0.14268571099999999</v>
      </c>
      <c r="S1492">
        <f>VLOOKUP(L1492,longitude_latitude!C:J,8,)</f>
        <v>51.523338219999999</v>
      </c>
      <c r="T1492">
        <f t="shared" si="194"/>
        <v>-7.3516441470141736</v>
      </c>
      <c r="U1492">
        <f>VLOOKUP(M1492,LINE!$A$2:$B$13,2,)</f>
        <v>8</v>
      </c>
      <c r="V1492">
        <f>VLOOKUP(L1492,Entry_exit!B:P,4,)</f>
        <v>15167</v>
      </c>
      <c r="W1492">
        <f>2020 - VLOOKUP(L1492, age!$A:$D,4,)</f>
        <v>157</v>
      </c>
      <c r="X1492">
        <f>VLOOKUP(H1492,'air-quality-london-time-of-day'!E:G,3,FALSE)</f>
        <v>15.2</v>
      </c>
      <c r="Y1492">
        <f>VLOOKUP(I1492,Weather!F:K,2,)</f>
        <v>14.055118110236208</v>
      </c>
      <c r="Z1492">
        <f>VLOOKUP(I1492,Weather!F:K,3,)</f>
        <v>0</v>
      </c>
      <c r="AA1492">
        <f>VLOOKUP(I1492,Weather!F:K,4,)</f>
        <v>0.7</v>
      </c>
      <c r="AB1492">
        <f>VLOOKUP(I1492,Weather!F:K,5,)</f>
        <v>1027</v>
      </c>
      <c r="AC1492">
        <f>VLOOKUP(I1492,Weather!F:K,6,)</f>
        <v>1</v>
      </c>
    </row>
    <row r="1493" spans="1:29" x14ac:dyDescent="0.25">
      <c r="A1493" t="s">
        <v>7</v>
      </c>
      <c r="B1493" t="s">
        <v>5</v>
      </c>
      <c r="C1493" s="1">
        <v>42103.520138888889</v>
      </c>
      <c r="D1493" s="3">
        <f t="shared" si="192"/>
        <v>2015</v>
      </c>
      <c r="E1493" s="3">
        <f t="shared" si="195"/>
        <v>4</v>
      </c>
      <c r="F1493" s="3">
        <f t="shared" si="196"/>
        <v>12</v>
      </c>
      <c r="G1493" s="3">
        <f t="shared" si="197"/>
        <v>9</v>
      </c>
      <c r="H1493" s="3" t="str">
        <f t="shared" si="198"/>
        <v>2015412</v>
      </c>
      <c r="I1493" s="3" t="str">
        <f t="shared" si="199"/>
        <v>20154129</v>
      </c>
      <c r="J1493">
        <v>94</v>
      </c>
      <c r="K1493">
        <v>56.4</v>
      </c>
      <c r="L1493" t="str">
        <f>VLOOKUP(C1493,List!$A$2:$C$2089,3,)</f>
        <v>Great Portland Street</v>
      </c>
      <c r="M1493" t="str">
        <f>VLOOKUP(C1493,List!$A$2:$C$2089,2,)</f>
        <v>Metropolitan</v>
      </c>
      <c r="N1493" t="str">
        <f t="shared" si="193"/>
        <v>Great Portland Street|Metropolitan</v>
      </c>
      <c r="O1493">
        <f>VLOOKUP(N1493,Depth!$A$2:$F$427,3,)</f>
        <v>29</v>
      </c>
      <c r="P1493">
        <f>VLOOKUP(N1493,Depth!$A$2:$F$427,5,)</f>
        <v>121.4</v>
      </c>
      <c r="Q1493">
        <f>VLOOKUP(N1493,Depth!$A$2:$F$427,6,)</f>
        <v>7.6</v>
      </c>
      <c r="R1493">
        <f>VLOOKUP(L1493,longitude_latitude!C:J,7,)</f>
        <v>-0.14268571099999999</v>
      </c>
      <c r="S1493">
        <f>VLOOKUP(L1493,longitude_latitude!C:J,8,)</f>
        <v>51.523338219999999</v>
      </c>
      <c r="T1493">
        <f t="shared" si="194"/>
        <v>-7.3516441470141736</v>
      </c>
      <c r="U1493">
        <f>VLOOKUP(M1493,LINE!$A$2:$B$13,2,)</f>
        <v>8</v>
      </c>
      <c r="V1493">
        <f>VLOOKUP(L1493,Entry_exit!B:P,4,)</f>
        <v>15167</v>
      </c>
      <c r="W1493">
        <f>2020 - VLOOKUP(L1493, age!$A:$D,4,)</f>
        <v>157</v>
      </c>
      <c r="X1493">
        <f>VLOOKUP(H1493,'air-quality-london-time-of-day'!E:G,3,FALSE)</f>
        <v>15.2</v>
      </c>
      <c r="Y1493">
        <f>VLOOKUP(I1493,Weather!F:K,2,)</f>
        <v>14.055118110236208</v>
      </c>
      <c r="Z1493">
        <f>VLOOKUP(I1493,Weather!F:K,3,)</f>
        <v>0</v>
      </c>
      <c r="AA1493">
        <f>VLOOKUP(I1493,Weather!F:K,4,)</f>
        <v>0.7</v>
      </c>
      <c r="AB1493">
        <f>VLOOKUP(I1493,Weather!F:K,5,)</f>
        <v>1027</v>
      </c>
      <c r="AC1493">
        <f>VLOOKUP(I1493,Weather!F:K,6,)</f>
        <v>1</v>
      </c>
    </row>
    <row r="1494" spans="1:29" x14ac:dyDescent="0.25">
      <c r="A1494" t="s">
        <v>7</v>
      </c>
      <c r="B1494" t="s">
        <v>5</v>
      </c>
      <c r="C1494" s="1">
        <v>42103.520833333336</v>
      </c>
      <c r="D1494" s="3">
        <f t="shared" si="192"/>
        <v>2015</v>
      </c>
      <c r="E1494" s="3">
        <f t="shared" si="195"/>
        <v>4</v>
      </c>
      <c r="F1494" s="3">
        <f t="shared" si="196"/>
        <v>12</v>
      </c>
      <c r="G1494" s="3">
        <f t="shared" si="197"/>
        <v>9</v>
      </c>
      <c r="H1494" s="3" t="str">
        <f t="shared" si="198"/>
        <v>2015412</v>
      </c>
      <c r="I1494" s="3" t="str">
        <f t="shared" si="199"/>
        <v>20154129</v>
      </c>
      <c r="J1494">
        <v>107</v>
      </c>
      <c r="K1494">
        <v>64.2</v>
      </c>
      <c r="L1494" t="str">
        <f>VLOOKUP(C1494,List!$A$2:$C$2089,3,)</f>
        <v>Baker Street</v>
      </c>
      <c r="M1494" t="str">
        <f>VLOOKUP(C1494,List!$A$2:$C$2089,2,)</f>
        <v>Metropolitan</v>
      </c>
      <c r="N1494" t="str">
        <f t="shared" si="193"/>
        <v>Baker Street|Metropolitan</v>
      </c>
      <c r="O1494">
        <f>VLOOKUP(N1494,Depth!$A$2:$F$427,3,)</f>
        <v>27</v>
      </c>
      <c r="P1494">
        <f>VLOOKUP(N1494,Depth!$A$2:$F$427,5,)</f>
        <v>120.5</v>
      </c>
      <c r="Q1494">
        <f>VLOOKUP(N1494,Depth!$A$2:$F$427,6,)</f>
        <v>6.5</v>
      </c>
      <c r="R1494">
        <f>VLOOKUP(L1494,longitude_latitude!C:J,7,)</f>
        <v>-0.155454387</v>
      </c>
      <c r="S1494">
        <f>VLOOKUP(L1494,longitude_latitude!C:J,8,)</f>
        <v>51.522493869999998</v>
      </c>
      <c r="T1494">
        <f t="shared" si="194"/>
        <v>-8.0093977012721069</v>
      </c>
      <c r="U1494">
        <f>VLOOKUP(M1494,LINE!$A$2:$B$13,2,)</f>
        <v>8</v>
      </c>
      <c r="V1494">
        <f>VLOOKUP(L1494,Entry_exit!B:P,4,)</f>
        <v>47234</v>
      </c>
      <c r="W1494">
        <f>2020 - VLOOKUP(L1494, age!$A:$D,4,)</f>
        <v>114</v>
      </c>
      <c r="X1494">
        <f>VLOOKUP(H1494,'air-quality-london-time-of-day'!E:G,3,FALSE)</f>
        <v>15.2</v>
      </c>
      <c r="Y1494">
        <f>VLOOKUP(I1494,Weather!F:K,2,)</f>
        <v>14.055118110236208</v>
      </c>
      <c r="Z1494">
        <f>VLOOKUP(I1494,Weather!F:K,3,)</f>
        <v>0</v>
      </c>
      <c r="AA1494">
        <f>VLOOKUP(I1494,Weather!F:K,4,)</f>
        <v>0.7</v>
      </c>
      <c r="AB1494">
        <f>VLOOKUP(I1494,Weather!F:K,5,)</f>
        <v>1027</v>
      </c>
      <c r="AC1494">
        <f>VLOOKUP(I1494,Weather!F:K,6,)</f>
        <v>1</v>
      </c>
    </row>
    <row r="1495" spans="1:29" x14ac:dyDescent="0.25">
      <c r="A1495" t="s">
        <v>7</v>
      </c>
      <c r="B1495" t="s">
        <v>5</v>
      </c>
      <c r="C1495" s="1">
        <v>42103.521527777775</v>
      </c>
      <c r="D1495" s="3">
        <f t="shared" si="192"/>
        <v>2015</v>
      </c>
      <c r="E1495" s="3">
        <f t="shared" si="195"/>
        <v>4</v>
      </c>
      <c r="F1495" s="3">
        <f t="shared" si="196"/>
        <v>12</v>
      </c>
      <c r="G1495" s="3">
        <f t="shared" si="197"/>
        <v>9</v>
      </c>
      <c r="H1495" s="3" t="str">
        <f t="shared" si="198"/>
        <v>2015412</v>
      </c>
      <c r="I1495" s="3" t="str">
        <f t="shared" si="199"/>
        <v>20154129</v>
      </c>
      <c r="J1495">
        <v>84</v>
      </c>
      <c r="K1495">
        <v>50.4</v>
      </c>
      <c r="L1495" t="str">
        <f>VLOOKUP(C1495,List!$A$2:$C$2089,3,)</f>
        <v>Baker Street</v>
      </c>
      <c r="M1495" t="str">
        <f>VLOOKUP(C1495,List!$A$2:$C$2089,2,)</f>
        <v>Metropolitan</v>
      </c>
      <c r="N1495" t="str">
        <f t="shared" si="193"/>
        <v>Baker Street|Metropolitan</v>
      </c>
      <c r="O1495">
        <f>VLOOKUP(N1495,Depth!$A$2:$F$427,3,)</f>
        <v>27</v>
      </c>
      <c r="P1495">
        <f>VLOOKUP(N1495,Depth!$A$2:$F$427,5,)</f>
        <v>120.5</v>
      </c>
      <c r="Q1495">
        <f>VLOOKUP(N1495,Depth!$A$2:$F$427,6,)</f>
        <v>6.5</v>
      </c>
      <c r="R1495">
        <f>VLOOKUP(L1495,longitude_latitude!C:J,7,)</f>
        <v>-0.155454387</v>
      </c>
      <c r="S1495">
        <f>VLOOKUP(L1495,longitude_latitude!C:J,8,)</f>
        <v>51.522493869999998</v>
      </c>
      <c r="T1495">
        <f t="shared" si="194"/>
        <v>-8.0093977012721069</v>
      </c>
      <c r="U1495">
        <f>VLOOKUP(M1495,LINE!$A$2:$B$13,2,)</f>
        <v>8</v>
      </c>
      <c r="V1495">
        <f>VLOOKUP(L1495,Entry_exit!B:P,4,)</f>
        <v>47234</v>
      </c>
      <c r="W1495">
        <f>2020 - VLOOKUP(L1495, age!$A:$D,4,)</f>
        <v>114</v>
      </c>
      <c r="X1495">
        <f>VLOOKUP(H1495,'air-quality-london-time-of-day'!E:G,3,FALSE)</f>
        <v>15.2</v>
      </c>
      <c r="Y1495">
        <f>VLOOKUP(I1495,Weather!F:K,2,)</f>
        <v>14.055118110236208</v>
      </c>
      <c r="Z1495">
        <f>VLOOKUP(I1495,Weather!F:K,3,)</f>
        <v>0</v>
      </c>
      <c r="AA1495">
        <f>VLOOKUP(I1495,Weather!F:K,4,)</f>
        <v>0.7</v>
      </c>
      <c r="AB1495">
        <f>VLOOKUP(I1495,Weather!F:K,5,)</f>
        <v>1027</v>
      </c>
      <c r="AC1495">
        <f>VLOOKUP(I1495,Weather!F:K,6,)</f>
        <v>1</v>
      </c>
    </row>
    <row r="1496" spans="1:29" x14ac:dyDescent="0.25">
      <c r="A1496" t="s">
        <v>7</v>
      </c>
      <c r="B1496" t="s">
        <v>5</v>
      </c>
      <c r="C1496" s="1">
        <v>42116.413194444445</v>
      </c>
      <c r="D1496" s="3">
        <f t="shared" si="192"/>
        <v>2015</v>
      </c>
      <c r="E1496" s="3">
        <f t="shared" si="195"/>
        <v>4</v>
      </c>
      <c r="F1496" s="3">
        <f t="shared" si="196"/>
        <v>9</v>
      </c>
      <c r="G1496" s="3">
        <f t="shared" si="197"/>
        <v>22</v>
      </c>
      <c r="H1496" s="3" t="str">
        <f t="shared" si="198"/>
        <v>201549</v>
      </c>
      <c r="I1496" s="3" t="str">
        <f t="shared" si="199"/>
        <v>20154922</v>
      </c>
      <c r="J1496">
        <v>16</v>
      </c>
      <c r="K1496">
        <v>9.6</v>
      </c>
      <c r="L1496" t="str">
        <f>VLOOKUP(C1496,List!$A$2:$C$2089,3,)</f>
        <v>White City</v>
      </c>
      <c r="M1496" t="str">
        <f>VLOOKUP(C1496,List!$A$2:$C$2089,2,)</f>
        <v>Central</v>
      </c>
      <c r="N1496" t="str">
        <f t="shared" si="193"/>
        <v>White City|Central</v>
      </c>
      <c r="O1496">
        <f>VLOOKUP(N1496,Depth!$A$2:$F$427,3,)</f>
        <v>7</v>
      </c>
      <c r="P1496">
        <f>VLOOKUP(N1496,Depth!$A$2:$F$427,5,)</f>
        <v>105</v>
      </c>
      <c r="Q1496">
        <f>VLOOKUP(N1496,Depth!$A$2:$F$427,6,)</f>
        <v>2</v>
      </c>
      <c r="R1496">
        <f>VLOOKUP(L1496,longitude_latitude!C:J,7,)</f>
        <v>-0.222866489</v>
      </c>
      <c r="S1496">
        <f>VLOOKUP(L1496,longitude_latitude!C:J,8,)</f>
        <v>51.511706949999997</v>
      </c>
      <c r="T1496">
        <f t="shared" si="194"/>
        <v>-11.480233270343398</v>
      </c>
      <c r="U1496">
        <f>VLOOKUP(M1496,LINE!$A$2:$B$13,2,)</f>
        <v>3</v>
      </c>
      <c r="V1496">
        <f>VLOOKUP(L1496,Entry_exit!B:P,4,)</f>
        <v>12436</v>
      </c>
      <c r="W1496">
        <f>2020 - VLOOKUP(L1496, age!$A:$D,4,)</f>
        <v>73</v>
      </c>
      <c r="X1496">
        <f>VLOOKUP(H1496,'air-quality-london-time-of-day'!E:G,3,FALSE)</f>
        <v>17.899999999999999</v>
      </c>
      <c r="Y1496">
        <f>VLOOKUP(I1496,Weather!F:K,2,)</f>
        <v>11</v>
      </c>
      <c r="Z1496">
        <f>VLOOKUP(I1496,Weather!F:K,3,)</f>
        <v>0.02</v>
      </c>
      <c r="AA1496">
        <f>VLOOKUP(I1496,Weather!F:K,4,)</f>
        <v>0.57999999999999996</v>
      </c>
      <c r="AB1496">
        <f>VLOOKUP(I1496,Weather!F:K,5,)</f>
        <v>1031</v>
      </c>
      <c r="AC1496">
        <f>VLOOKUP(I1496,Weather!F:K,6,)</f>
        <v>3</v>
      </c>
    </row>
    <row r="1497" spans="1:29" x14ac:dyDescent="0.25">
      <c r="A1497" t="s">
        <v>7</v>
      </c>
      <c r="B1497" t="s">
        <v>5</v>
      </c>
      <c r="C1497" s="1">
        <v>42116.413888888892</v>
      </c>
      <c r="D1497" s="3">
        <f t="shared" si="192"/>
        <v>2015</v>
      </c>
      <c r="E1497" s="3">
        <f t="shared" si="195"/>
        <v>4</v>
      </c>
      <c r="F1497" s="3">
        <f t="shared" si="196"/>
        <v>9</v>
      </c>
      <c r="G1497" s="3">
        <f t="shared" si="197"/>
        <v>22</v>
      </c>
      <c r="H1497" s="3" t="str">
        <f t="shared" si="198"/>
        <v>201549</v>
      </c>
      <c r="I1497" s="3" t="str">
        <f t="shared" si="199"/>
        <v>20154922</v>
      </c>
      <c r="J1497">
        <v>21</v>
      </c>
      <c r="K1497">
        <v>12.6</v>
      </c>
      <c r="L1497" t="str">
        <f>VLOOKUP(C1497,List!$A$2:$C$2089,3,)</f>
        <v>White City</v>
      </c>
      <c r="M1497" t="str">
        <f>VLOOKUP(C1497,List!$A$2:$C$2089,2,)</f>
        <v>Central</v>
      </c>
      <c r="N1497" t="str">
        <f t="shared" si="193"/>
        <v>White City|Central</v>
      </c>
      <c r="O1497">
        <f>VLOOKUP(N1497,Depth!$A$2:$F$427,3,)</f>
        <v>7</v>
      </c>
      <c r="P1497">
        <f>VLOOKUP(N1497,Depth!$A$2:$F$427,5,)</f>
        <v>105</v>
      </c>
      <c r="Q1497">
        <f>VLOOKUP(N1497,Depth!$A$2:$F$427,6,)</f>
        <v>2</v>
      </c>
      <c r="R1497">
        <f>VLOOKUP(L1497,longitude_latitude!C:J,7,)</f>
        <v>-0.222866489</v>
      </c>
      <c r="S1497">
        <f>VLOOKUP(L1497,longitude_latitude!C:J,8,)</f>
        <v>51.511706949999997</v>
      </c>
      <c r="T1497">
        <f t="shared" si="194"/>
        <v>-11.480233270343398</v>
      </c>
      <c r="U1497">
        <f>VLOOKUP(M1497,LINE!$A$2:$B$13,2,)</f>
        <v>3</v>
      </c>
      <c r="V1497">
        <f>VLOOKUP(L1497,Entry_exit!B:P,4,)</f>
        <v>12436</v>
      </c>
      <c r="W1497">
        <f>2020 - VLOOKUP(L1497, age!$A:$D,4,)</f>
        <v>73</v>
      </c>
      <c r="X1497">
        <f>VLOOKUP(H1497,'air-quality-london-time-of-day'!E:G,3,FALSE)</f>
        <v>17.899999999999999</v>
      </c>
      <c r="Y1497">
        <f>VLOOKUP(I1497,Weather!F:K,2,)</f>
        <v>11</v>
      </c>
      <c r="Z1497">
        <f>VLOOKUP(I1497,Weather!F:K,3,)</f>
        <v>0.02</v>
      </c>
      <c r="AA1497">
        <f>VLOOKUP(I1497,Weather!F:K,4,)</f>
        <v>0.57999999999999996</v>
      </c>
      <c r="AB1497">
        <f>VLOOKUP(I1497,Weather!F:K,5,)</f>
        <v>1031</v>
      </c>
      <c r="AC1497">
        <f>VLOOKUP(I1497,Weather!F:K,6,)</f>
        <v>3</v>
      </c>
    </row>
    <row r="1498" spans="1:29" x14ac:dyDescent="0.25">
      <c r="A1498" t="s">
        <v>7</v>
      </c>
      <c r="B1498" t="s">
        <v>5</v>
      </c>
      <c r="C1498" s="1">
        <v>42116.414583333331</v>
      </c>
      <c r="D1498" s="3">
        <f t="shared" si="192"/>
        <v>2015</v>
      </c>
      <c r="E1498" s="3">
        <f t="shared" si="195"/>
        <v>4</v>
      </c>
      <c r="F1498" s="3">
        <f t="shared" si="196"/>
        <v>9</v>
      </c>
      <c r="G1498" s="3">
        <f t="shared" si="197"/>
        <v>22</v>
      </c>
      <c r="H1498" s="3" t="str">
        <f t="shared" si="198"/>
        <v>201549</v>
      </c>
      <c r="I1498" s="3" t="str">
        <f t="shared" si="199"/>
        <v>20154922</v>
      </c>
      <c r="J1498">
        <v>19</v>
      </c>
      <c r="K1498">
        <v>11.4</v>
      </c>
      <c r="L1498" t="str">
        <f>VLOOKUP(C1498,List!$A$2:$C$2089,3,)</f>
        <v>Shepherd's Bush</v>
      </c>
      <c r="M1498" t="str">
        <f>VLOOKUP(C1498,List!$A$2:$C$2089,2,)</f>
        <v>Central</v>
      </c>
      <c r="N1498" t="str">
        <f t="shared" si="193"/>
        <v>Shepherd's Bush|Central</v>
      </c>
      <c r="O1498">
        <f>VLOOKUP(N1498,Depth!$A$2:$F$427,3,)</f>
        <v>6</v>
      </c>
      <c r="P1498">
        <f>VLOOKUP(N1498,Depth!$A$2:$F$427,5,)</f>
        <v>89.82</v>
      </c>
      <c r="Q1498">
        <f>VLOOKUP(N1498,Depth!$A$2:$F$427,6,)</f>
        <v>16.18</v>
      </c>
      <c r="R1498">
        <f>VLOOKUP(L1498,longitude_latitude!C:J,7,)</f>
        <v>-0.21723889900000001</v>
      </c>
      <c r="S1498">
        <f>VLOOKUP(L1498,longitude_latitude!C:J,8,)</f>
        <v>51.503843459999999</v>
      </c>
      <c r="T1498">
        <f t="shared" si="194"/>
        <v>-11.188638247518751</v>
      </c>
      <c r="U1498">
        <f>VLOOKUP(M1498,LINE!$A$2:$B$13,2,)</f>
        <v>3</v>
      </c>
      <c r="V1498">
        <f>VLOOKUP(L1498,Entry_exit!B:P,4,)</f>
        <v>33927</v>
      </c>
      <c r="W1498">
        <f>2020 - VLOOKUP(L1498, age!$A:$D,4,)</f>
        <v>120</v>
      </c>
      <c r="X1498">
        <f>VLOOKUP(H1498,'air-quality-london-time-of-day'!E:G,3,FALSE)</f>
        <v>17.899999999999999</v>
      </c>
      <c r="Y1498">
        <f>VLOOKUP(I1498,Weather!F:K,2,)</f>
        <v>11</v>
      </c>
      <c r="Z1498">
        <f>VLOOKUP(I1498,Weather!F:K,3,)</f>
        <v>0.02</v>
      </c>
      <c r="AA1498">
        <f>VLOOKUP(I1498,Weather!F:K,4,)</f>
        <v>0.57999999999999996</v>
      </c>
      <c r="AB1498">
        <f>VLOOKUP(I1498,Weather!F:K,5,)</f>
        <v>1031</v>
      </c>
      <c r="AC1498">
        <f>VLOOKUP(I1498,Weather!F:K,6,)</f>
        <v>3</v>
      </c>
    </row>
    <row r="1499" spans="1:29" x14ac:dyDescent="0.25">
      <c r="A1499" t="s">
        <v>7</v>
      </c>
      <c r="B1499" t="s">
        <v>5</v>
      </c>
      <c r="C1499" s="1">
        <v>42116.415277777778</v>
      </c>
      <c r="D1499" s="3">
        <f t="shared" si="192"/>
        <v>2015</v>
      </c>
      <c r="E1499" s="3">
        <f t="shared" si="195"/>
        <v>4</v>
      </c>
      <c r="F1499" s="3">
        <f t="shared" si="196"/>
        <v>9</v>
      </c>
      <c r="G1499" s="3">
        <f t="shared" si="197"/>
        <v>22</v>
      </c>
      <c r="H1499" s="3" t="str">
        <f t="shared" si="198"/>
        <v>201549</v>
      </c>
      <c r="I1499" s="3" t="str">
        <f t="shared" si="199"/>
        <v>20154922</v>
      </c>
      <c r="J1499">
        <v>24</v>
      </c>
      <c r="K1499">
        <v>14.4</v>
      </c>
      <c r="L1499" t="str">
        <f>VLOOKUP(C1499,List!$A$2:$C$2089,3,)</f>
        <v>Holland Park</v>
      </c>
      <c r="M1499" t="str">
        <f>VLOOKUP(C1499,List!$A$2:$C$2089,2,)</f>
        <v>Central</v>
      </c>
      <c r="N1499" t="str">
        <f t="shared" si="193"/>
        <v>Holland Park|Central</v>
      </c>
      <c r="O1499">
        <f>VLOOKUP(N1499,Depth!$A$2:$F$427,3,)</f>
        <v>14</v>
      </c>
      <c r="P1499">
        <f>VLOOKUP(N1499,Depth!$A$2:$F$427,5,)</f>
        <v>95.21</v>
      </c>
      <c r="Q1499">
        <f>VLOOKUP(N1499,Depth!$A$2:$F$427,6,)</f>
        <v>18.79</v>
      </c>
      <c r="R1499">
        <f>VLOOKUP(L1499,longitude_latitude!C:J,7,)</f>
        <v>-0.20406286300000001</v>
      </c>
      <c r="S1499">
        <f>VLOOKUP(L1499,longitude_latitude!C:J,8,)</f>
        <v>51.506644379999997</v>
      </c>
      <c r="T1499">
        <f t="shared" si="194"/>
        <v>-10.510593315705661</v>
      </c>
      <c r="U1499">
        <f>VLOOKUP(M1499,LINE!$A$2:$B$13,2,)</f>
        <v>3</v>
      </c>
      <c r="V1499">
        <f>VLOOKUP(L1499,Entry_exit!B:P,4,)</f>
        <v>5466</v>
      </c>
      <c r="W1499">
        <f>2020 - VLOOKUP(L1499, age!$A:$D,4,)</f>
        <v>120</v>
      </c>
      <c r="X1499">
        <f>VLOOKUP(H1499,'air-quality-london-time-of-day'!E:G,3,FALSE)</f>
        <v>17.899999999999999</v>
      </c>
      <c r="Y1499">
        <f>VLOOKUP(I1499,Weather!F:K,2,)</f>
        <v>11</v>
      </c>
      <c r="Z1499">
        <f>VLOOKUP(I1499,Weather!F:K,3,)</f>
        <v>0.02</v>
      </c>
      <c r="AA1499">
        <f>VLOOKUP(I1499,Weather!F:K,4,)</f>
        <v>0.57999999999999996</v>
      </c>
      <c r="AB1499">
        <f>VLOOKUP(I1499,Weather!F:K,5,)</f>
        <v>1031</v>
      </c>
      <c r="AC1499">
        <f>VLOOKUP(I1499,Weather!F:K,6,)</f>
        <v>3</v>
      </c>
    </row>
    <row r="1500" spans="1:29" x14ac:dyDescent="0.25">
      <c r="A1500" t="s">
        <v>7</v>
      </c>
      <c r="B1500" t="s">
        <v>5</v>
      </c>
      <c r="C1500" s="1">
        <v>42116.415972222225</v>
      </c>
      <c r="D1500" s="3">
        <f t="shared" si="192"/>
        <v>2015</v>
      </c>
      <c r="E1500" s="3">
        <f t="shared" si="195"/>
        <v>4</v>
      </c>
      <c r="F1500" s="3">
        <f t="shared" si="196"/>
        <v>9</v>
      </c>
      <c r="G1500" s="3">
        <f t="shared" si="197"/>
        <v>22</v>
      </c>
      <c r="H1500" s="3" t="str">
        <f t="shared" si="198"/>
        <v>201549</v>
      </c>
      <c r="I1500" s="3" t="str">
        <f t="shared" si="199"/>
        <v>20154922</v>
      </c>
      <c r="J1500">
        <v>46</v>
      </c>
      <c r="K1500">
        <v>27.6</v>
      </c>
      <c r="L1500" t="str">
        <f>VLOOKUP(C1500,List!$A$2:$C$2089,3,)</f>
        <v>Holland Park</v>
      </c>
      <c r="M1500" t="str">
        <f>VLOOKUP(C1500,List!$A$2:$C$2089,2,)</f>
        <v>Central</v>
      </c>
      <c r="N1500" t="str">
        <f t="shared" si="193"/>
        <v>Holland Park|Central</v>
      </c>
      <c r="O1500">
        <f>VLOOKUP(N1500,Depth!$A$2:$F$427,3,)</f>
        <v>14</v>
      </c>
      <c r="P1500">
        <f>VLOOKUP(N1500,Depth!$A$2:$F$427,5,)</f>
        <v>95.21</v>
      </c>
      <c r="Q1500">
        <f>VLOOKUP(N1500,Depth!$A$2:$F$427,6,)</f>
        <v>18.79</v>
      </c>
      <c r="R1500">
        <f>VLOOKUP(L1500,longitude_latitude!C:J,7,)</f>
        <v>-0.20406286300000001</v>
      </c>
      <c r="S1500">
        <f>VLOOKUP(L1500,longitude_latitude!C:J,8,)</f>
        <v>51.506644379999997</v>
      </c>
      <c r="T1500">
        <f t="shared" si="194"/>
        <v>-10.510593315705661</v>
      </c>
      <c r="U1500">
        <f>VLOOKUP(M1500,LINE!$A$2:$B$13,2,)</f>
        <v>3</v>
      </c>
      <c r="V1500">
        <f>VLOOKUP(L1500,Entry_exit!B:P,4,)</f>
        <v>5466</v>
      </c>
      <c r="W1500">
        <f>2020 - VLOOKUP(L1500, age!$A:$D,4,)</f>
        <v>120</v>
      </c>
      <c r="X1500">
        <f>VLOOKUP(H1500,'air-quality-london-time-of-day'!E:G,3,FALSE)</f>
        <v>17.899999999999999</v>
      </c>
      <c r="Y1500">
        <f>VLOOKUP(I1500,Weather!F:K,2,)</f>
        <v>11</v>
      </c>
      <c r="Z1500">
        <f>VLOOKUP(I1500,Weather!F:K,3,)</f>
        <v>0.02</v>
      </c>
      <c r="AA1500">
        <f>VLOOKUP(I1500,Weather!F:K,4,)</f>
        <v>0.57999999999999996</v>
      </c>
      <c r="AB1500">
        <f>VLOOKUP(I1500,Weather!F:K,5,)</f>
        <v>1031</v>
      </c>
      <c r="AC1500">
        <f>VLOOKUP(I1500,Weather!F:K,6,)</f>
        <v>3</v>
      </c>
    </row>
    <row r="1501" spans="1:29" x14ac:dyDescent="0.25">
      <c r="A1501" t="s">
        <v>7</v>
      </c>
      <c r="B1501" t="s">
        <v>5</v>
      </c>
      <c r="C1501" s="1">
        <v>42116.416666666664</v>
      </c>
      <c r="D1501" s="3">
        <f t="shared" si="192"/>
        <v>2015</v>
      </c>
      <c r="E1501" s="3">
        <f t="shared" si="195"/>
        <v>4</v>
      </c>
      <c r="F1501" s="3">
        <f t="shared" si="196"/>
        <v>10</v>
      </c>
      <c r="G1501" s="3">
        <f t="shared" si="197"/>
        <v>22</v>
      </c>
      <c r="H1501" s="3" t="str">
        <f t="shared" si="198"/>
        <v>2015410</v>
      </c>
      <c r="I1501" s="3" t="str">
        <f t="shared" si="199"/>
        <v>201541022</v>
      </c>
      <c r="J1501">
        <v>99</v>
      </c>
      <c r="K1501">
        <v>59.4</v>
      </c>
      <c r="L1501" t="str">
        <f>VLOOKUP(C1501,List!$A$2:$C$2089,3,)</f>
        <v>Notting Hill Gate</v>
      </c>
      <c r="M1501" t="str">
        <f>VLOOKUP(C1501,List!$A$2:$C$2089,2,)</f>
        <v>Central</v>
      </c>
      <c r="N1501" t="str">
        <f t="shared" si="193"/>
        <v>Notting Hill Gate|Central</v>
      </c>
      <c r="O1501">
        <f>VLOOKUP(N1501,Depth!$A$2:$F$427,3,)</f>
        <v>28</v>
      </c>
      <c r="P1501">
        <f>VLOOKUP(N1501,Depth!$A$2:$F$427,5,)</f>
        <v>99.88</v>
      </c>
      <c r="Q1501">
        <f>VLOOKUP(N1501,Depth!$A$2:$F$427,6,)</f>
        <v>28.12</v>
      </c>
      <c r="R1501">
        <f>VLOOKUP(L1501,longitude_latitude!C:J,7,)</f>
        <v>-0.194491212</v>
      </c>
      <c r="S1501">
        <f>VLOOKUP(L1501,longitude_latitude!C:J,8,)</f>
        <v>51.508646900000002</v>
      </c>
      <c r="T1501">
        <f t="shared" si="194"/>
        <v>-10.017979164061042</v>
      </c>
      <c r="U1501">
        <f>VLOOKUP(M1501,LINE!$A$2:$B$13,2,)</f>
        <v>3</v>
      </c>
      <c r="V1501">
        <f>VLOOKUP(L1501,Entry_exit!B:P,4,)</f>
        <v>23840</v>
      </c>
      <c r="W1501">
        <f>2020 - VLOOKUP(L1501, age!$A:$D,4,)</f>
        <v>120</v>
      </c>
      <c r="X1501">
        <f>VLOOKUP(H1501,'air-quality-london-time-of-day'!E:G,3,FALSE)</f>
        <v>16.7</v>
      </c>
      <c r="Y1501">
        <f>VLOOKUP(I1501,Weather!F:K,2,)</f>
        <v>11.067873303167421</v>
      </c>
      <c r="Z1501">
        <f>VLOOKUP(I1501,Weather!F:K,3,)</f>
        <v>0.02</v>
      </c>
      <c r="AA1501">
        <f>VLOOKUP(I1501,Weather!F:K,4,)</f>
        <v>0.57999999999999996</v>
      </c>
      <c r="AB1501">
        <f>VLOOKUP(I1501,Weather!F:K,5,)</f>
        <v>1031</v>
      </c>
      <c r="AC1501">
        <f>VLOOKUP(I1501,Weather!F:K,6,)</f>
        <v>3</v>
      </c>
    </row>
    <row r="1502" spans="1:29" x14ac:dyDescent="0.25">
      <c r="A1502" t="s">
        <v>7</v>
      </c>
      <c r="B1502" t="s">
        <v>5</v>
      </c>
      <c r="C1502" s="1">
        <v>42116.417361111111</v>
      </c>
      <c r="D1502" s="3">
        <f t="shared" si="192"/>
        <v>2015</v>
      </c>
      <c r="E1502" s="3">
        <f t="shared" si="195"/>
        <v>4</v>
      </c>
      <c r="F1502" s="3">
        <f t="shared" si="196"/>
        <v>10</v>
      </c>
      <c r="G1502" s="3">
        <f t="shared" si="197"/>
        <v>22</v>
      </c>
      <c r="H1502" s="3" t="str">
        <f t="shared" si="198"/>
        <v>2015410</v>
      </c>
      <c r="I1502" s="3" t="str">
        <f t="shared" si="199"/>
        <v>201541022</v>
      </c>
      <c r="J1502">
        <v>143</v>
      </c>
      <c r="K1502">
        <v>85.8</v>
      </c>
      <c r="L1502" t="str">
        <f>VLOOKUP(C1502,List!$A$2:$C$2089,3,)</f>
        <v>Notting Hill Gate</v>
      </c>
      <c r="M1502" t="str">
        <f>VLOOKUP(C1502,List!$A$2:$C$2089,2,)</f>
        <v>Central</v>
      </c>
      <c r="N1502" t="str">
        <f t="shared" si="193"/>
        <v>Notting Hill Gate|Central</v>
      </c>
      <c r="O1502">
        <f>VLOOKUP(N1502,Depth!$A$2:$F$427,3,)</f>
        <v>28</v>
      </c>
      <c r="P1502">
        <f>VLOOKUP(N1502,Depth!$A$2:$F$427,5,)</f>
        <v>99.88</v>
      </c>
      <c r="Q1502">
        <f>VLOOKUP(N1502,Depth!$A$2:$F$427,6,)</f>
        <v>28.12</v>
      </c>
      <c r="R1502">
        <f>VLOOKUP(L1502,longitude_latitude!C:J,7,)</f>
        <v>-0.194491212</v>
      </c>
      <c r="S1502">
        <f>VLOOKUP(L1502,longitude_latitude!C:J,8,)</f>
        <v>51.508646900000002</v>
      </c>
      <c r="T1502">
        <f t="shared" si="194"/>
        <v>-10.017979164061042</v>
      </c>
      <c r="U1502">
        <f>VLOOKUP(M1502,LINE!$A$2:$B$13,2,)</f>
        <v>3</v>
      </c>
      <c r="V1502">
        <f>VLOOKUP(L1502,Entry_exit!B:P,4,)</f>
        <v>23840</v>
      </c>
      <c r="W1502">
        <f>2020 - VLOOKUP(L1502, age!$A:$D,4,)</f>
        <v>120</v>
      </c>
      <c r="X1502">
        <f>VLOOKUP(H1502,'air-quality-london-time-of-day'!E:G,3,FALSE)</f>
        <v>16.7</v>
      </c>
      <c r="Y1502">
        <f>VLOOKUP(I1502,Weather!F:K,2,)</f>
        <v>11.067873303167421</v>
      </c>
      <c r="Z1502">
        <f>VLOOKUP(I1502,Weather!F:K,3,)</f>
        <v>0.02</v>
      </c>
      <c r="AA1502">
        <f>VLOOKUP(I1502,Weather!F:K,4,)</f>
        <v>0.57999999999999996</v>
      </c>
      <c r="AB1502">
        <f>VLOOKUP(I1502,Weather!F:K,5,)</f>
        <v>1031</v>
      </c>
      <c r="AC1502">
        <f>VLOOKUP(I1502,Weather!F:K,6,)</f>
        <v>3</v>
      </c>
    </row>
    <row r="1503" spans="1:29" x14ac:dyDescent="0.25">
      <c r="A1503" t="s">
        <v>7</v>
      </c>
      <c r="B1503" t="s">
        <v>5</v>
      </c>
      <c r="C1503" s="1">
        <v>42116.418055555558</v>
      </c>
      <c r="D1503" s="3">
        <f t="shared" si="192"/>
        <v>2015</v>
      </c>
      <c r="E1503" s="3">
        <f t="shared" si="195"/>
        <v>4</v>
      </c>
      <c r="F1503" s="3">
        <f t="shared" si="196"/>
        <v>10</v>
      </c>
      <c r="G1503" s="3">
        <f t="shared" si="197"/>
        <v>22</v>
      </c>
      <c r="H1503" s="3" t="str">
        <f t="shared" si="198"/>
        <v>2015410</v>
      </c>
      <c r="I1503" s="3" t="str">
        <f t="shared" si="199"/>
        <v>201541022</v>
      </c>
      <c r="J1503">
        <v>116</v>
      </c>
      <c r="K1503">
        <v>69.599999999999994</v>
      </c>
      <c r="L1503" t="str">
        <f>VLOOKUP(C1503,List!$A$2:$C$2089,3,)</f>
        <v>Queensway</v>
      </c>
      <c r="M1503" t="str">
        <f>VLOOKUP(C1503,List!$A$2:$C$2089,2,)</f>
        <v>Central</v>
      </c>
      <c r="N1503" t="str">
        <f t="shared" si="193"/>
        <v>Queensway|Central</v>
      </c>
      <c r="O1503">
        <f>VLOOKUP(N1503,Depth!$A$2:$F$427,3,)</f>
        <v>27</v>
      </c>
      <c r="P1503">
        <f>VLOOKUP(N1503,Depth!$A$2:$F$427,5,)</f>
        <v>103.095</v>
      </c>
      <c r="Q1503">
        <f>VLOOKUP(N1503,Depth!$A$2:$F$427,6,)</f>
        <v>23.905000000000001</v>
      </c>
      <c r="R1503">
        <f>VLOOKUP(L1503,longitude_latitude!C:J,7,)</f>
        <v>-0.18553847200000001</v>
      </c>
      <c r="S1503">
        <f>VLOOKUP(L1503,longitude_latitude!C:J,8,)</f>
        <v>51.509743049999997</v>
      </c>
      <c r="T1503">
        <f t="shared" si="194"/>
        <v>-9.5570390186096201</v>
      </c>
      <c r="U1503">
        <f>VLOOKUP(M1503,LINE!$A$2:$B$13,2,)</f>
        <v>3</v>
      </c>
      <c r="V1503">
        <f>VLOOKUP(L1503,Entry_exit!B:P,4,)</f>
        <v>10680</v>
      </c>
      <c r="W1503">
        <f>2020 - VLOOKUP(L1503, age!$A:$D,4,)</f>
        <v>120</v>
      </c>
      <c r="X1503">
        <f>VLOOKUP(H1503,'air-quality-london-time-of-day'!E:G,3,FALSE)</f>
        <v>16.7</v>
      </c>
      <c r="Y1503">
        <f>VLOOKUP(I1503,Weather!F:K,2,)</f>
        <v>11.067873303167421</v>
      </c>
      <c r="Z1503">
        <f>VLOOKUP(I1503,Weather!F:K,3,)</f>
        <v>0.02</v>
      </c>
      <c r="AA1503">
        <f>VLOOKUP(I1503,Weather!F:K,4,)</f>
        <v>0.57999999999999996</v>
      </c>
      <c r="AB1503">
        <f>VLOOKUP(I1503,Weather!F:K,5,)</f>
        <v>1031</v>
      </c>
      <c r="AC1503">
        <f>VLOOKUP(I1503,Weather!F:K,6,)</f>
        <v>3</v>
      </c>
    </row>
    <row r="1504" spans="1:29" x14ac:dyDescent="0.25">
      <c r="A1504" t="s">
        <v>7</v>
      </c>
      <c r="B1504" t="s">
        <v>5</v>
      </c>
      <c r="C1504" s="1">
        <v>42116.418749999997</v>
      </c>
      <c r="D1504" s="3">
        <f t="shared" si="192"/>
        <v>2015</v>
      </c>
      <c r="E1504" s="3">
        <f t="shared" si="195"/>
        <v>4</v>
      </c>
      <c r="F1504" s="3">
        <f t="shared" si="196"/>
        <v>10</v>
      </c>
      <c r="G1504" s="3">
        <f t="shared" si="197"/>
        <v>22</v>
      </c>
      <c r="H1504" s="3" t="str">
        <f t="shared" si="198"/>
        <v>2015410</v>
      </c>
      <c r="I1504" s="3" t="str">
        <f t="shared" si="199"/>
        <v>201541022</v>
      </c>
      <c r="J1504">
        <v>107</v>
      </c>
      <c r="K1504">
        <v>64.2</v>
      </c>
      <c r="L1504" t="str">
        <f>VLOOKUP(C1504,List!$A$2:$C$2089,3,)</f>
        <v>Lancaster Gate</v>
      </c>
      <c r="M1504" t="str">
        <f>VLOOKUP(C1504,List!$A$2:$C$2089,2,)</f>
        <v>Central</v>
      </c>
      <c r="N1504" t="str">
        <f t="shared" si="193"/>
        <v>Lancaster Gate|Central</v>
      </c>
      <c r="O1504">
        <f>VLOOKUP(N1504,Depth!$A$2:$F$427,3,)</f>
        <v>18</v>
      </c>
      <c r="P1504">
        <f>VLOOKUP(N1504,Depth!$A$2:$F$427,5,)</f>
        <v>102.47</v>
      </c>
      <c r="Q1504">
        <f>VLOOKUP(N1504,Depth!$A$2:$F$427,6,)</f>
        <v>15.53</v>
      </c>
      <c r="R1504">
        <f>VLOOKUP(L1504,longitude_latitude!C:J,7,)</f>
        <v>-0.173843886</v>
      </c>
      <c r="S1504">
        <f>VLOOKUP(L1504,longitude_latitude!C:J,8,)</f>
        <v>51.511178049999998</v>
      </c>
      <c r="T1504">
        <f t="shared" si="194"/>
        <v>-8.954903364649903</v>
      </c>
      <c r="U1504">
        <f>VLOOKUP(M1504,LINE!$A$2:$B$13,2,)</f>
        <v>3</v>
      </c>
      <c r="V1504">
        <f>VLOOKUP(L1504,Entry_exit!B:P,4,)</f>
        <v>9695</v>
      </c>
      <c r="W1504">
        <f>2020 - VLOOKUP(L1504, age!$A:$D,4,)</f>
        <v>120</v>
      </c>
      <c r="X1504">
        <f>VLOOKUP(H1504,'air-quality-london-time-of-day'!E:G,3,FALSE)</f>
        <v>16.7</v>
      </c>
      <c r="Y1504">
        <f>VLOOKUP(I1504,Weather!F:K,2,)</f>
        <v>11.067873303167421</v>
      </c>
      <c r="Z1504">
        <f>VLOOKUP(I1504,Weather!F:K,3,)</f>
        <v>0.02</v>
      </c>
      <c r="AA1504">
        <f>VLOOKUP(I1504,Weather!F:K,4,)</f>
        <v>0.57999999999999996</v>
      </c>
      <c r="AB1504">
        <f>VLOOKUP(I1504,Weather!F:K,5,)</f>
        <v>1031</v>
      </c>
      <c r="AC1504">
        <f>VLOOKUP(I1504,Weather!F:K,6,)</f>
        <v>3</v>
      </c>
    </row>
    <row r="1505" spans="1:29" x14ac:dyDescent="0.25">
      <c r="A1505" t="s">
        <v>7</v>
      </c>
      <c r="B1505" t="s">
        <v>5</v>
      </c>
      <c r="C1505" s="1">
        <v>42116.419444444444</v>
      </c>
      <c r="D1505" s="3">
        <f t="shared" si="192"/>
        <v>2015</v>
      </c>
      <c r="E1505" s="3">
        <f t="shared" si="195"/>
        <v>4</v>
      </c>
      <c r="F1505" s="3">
        <f t="shared" si="196"/>
        <v>10</v>
      </c>
      <c r="G1505" s="3">
        <f t="shared" si="197"/>
        <v>22</v>
      </c>
      <c r="H1505" s="3" t="str">
        <f t="shared" si="198"/>
        <v>2015410</v>
      </c>
      <c r="I1505" s="3" t="str">
        <f t="shared" si="199"/>
        <v>201541022</v>
      </c>
      <c r="J1505">
        <v>150</v>
      </c>
      <c r="K1505">
        <v>90</v>
      </c>
      <c r="L1505" t="str">
        <f>VLOOKUP(C1505,List!$A$2:$C$2089,3,)</f>
        <v>Lancaster Gate</v>
      </c>
      <c r="M1505" t="str">
        <f>VLOOKUP(C1505,List!$A$2:$C$2089,2,)</f>
        <v>Central</v>
      </c>
      <c r="N1505" t="str">
        <f t="shared" si="193"/>
        <v>Lancaster Gate|Central</v>
      </c>
      <c r="O1505">
        <f>VLOOKUP(N1505,Depth!$A$2:$F$427,3,)</f>
        <v>18</v>
      </c>
      <c r="P1505">
        <f>VLOOKUP(N1505,Depth!$A$2:$F$427,5,)</f>
        <v>102.47</v>
      </c>
      <c r="Q1505">
        <f>VLOOKUP(N1505,Depth!$A$2:$F$427,6,)</f>
        <v>15.53</v>
      </c>
      <c r="R1505">
        <f>VLOOKUP(L1505,longitude_latitude!C:J,7,)</f>
        <v>-0.173843886</v>
      </c>
      <c r="S1505">
        <f>VLOOKUP(L1505,longitude_latitude!C:J,8,)</f>
        <v>51.511178049999998</v>
      </c>
      <c r="T1505">
        <f t="shared" si="194"/>
        <v>-8.954903364649903</v>
      </c>
      <c r="U1505">
        <f>VLOOKUP(M1505,LINE!$A$2:$B$13,2,)</f>
        <v>3</v>
      </c>
      <c r="V1505">
        <f>VLOOKUP(L1505,Entry_exit!B:P,4,)</f>
        <v>9695</v>
      </c>
      <c r="W1505">
        <f>2020 - VLOOKUP(L1505, age!$A:$D,4,)</f>
        <v>120</v>
      </c>
      <c r="X1505">
        <f>VLOOKUP(H1505,'air-quality-london-time-of-day'!E:G,3,FALSE)</f>
        <v>16.7</v>
      </c>
      <c r="Y1505">
        <f>VLOOKUP(I1505,Weather!F:K,2,)</f>
        <v>11.067873303167421</v>
      </c>
      <c r="Z1505">
        <f>VLOOKUP(I1505,Weather!F:K,3,)</f>
        <v>0.02</v>
      </c>
      <c r="AA1505">
        <f>VLOOKUP(I1505,Weather!F:K,4,)</f>
        <v>0.57999999999999996</v>
      </c>
      <c r="AB1505">
        <f>VLOOKUP(I1505,Weather!F:K,5,)</f>
        <v>1031</v>
      </c>
      <c r="AC1505">
        <f>VLOOKUP(I1505,Weather!F:K,6,)</f>
        <v>3</v>
      </c>
    </row>
    <row r="1506" spans="1:29" x14ac:dyDescent="0.25">
      <c r="A1506" t="s">
        <v>7</v>
      </c>
      <c r="B1506" t="s">
        <v>5</v>
      </c>
      <c r="C1506" s="1">
        <v>42116.420138888891</v>
      </c>
      <c r="D1506" s="3">
        <f t="shared" si="192"/>
        <v>2015</v>
      </c>
      <c r="E1506" s="3">
        <f t="shared" si="195"/>
        <v>4</v>
      </c>
      <c r="F1506" s="3">
        <f t="shared" si="196"/>
        <v>10</v>
      </c>
      <c r="G1506" s="3">
        <f t="shared" si="197"/>
        <v>22</v>
      </c>
      <c r="H1506" s="3" t="str">
        <f t="shared" si="198"/>
        <v>2015410</v>
      </c>
      <c r="I1506" s="3" t="str">
        <f t="shared" si="199"/>
        <v>201541022</v>
      </c>
      <c r="J1506">
        <v>161</v>
      </c>
      <c r="K1506">
        <v>96.6</v>
      </c>
      <c r="L1506" t="str">
        <f>VLOOKUP(C1506,List!$A$2:$C$2089,3,)</f>
        <v>Marble Arch</v>
      </c>
      <c r="M1506" t="str">
        <f>VLOOKUP(C1506,List!$A$2:$C$2089,2,)</f>
        <v>Central</v>
      </c>
      <c r="N1506" t="str">
        <f t="shared" si="193"/>
        <v>Marble Arch|Central</v>
      </c>
      <c r="O1506">
        <f>VLOOKUP(N1506,Depth!$A$2:$F$427,3,)</f>
        <v>27</v>
      </c>
      <c r="P1506">
        <f>VLOOKUP(N1506,Depth!$A$2:$F$427,5,)</f>
        <v>101.405</v>
      </c>
      <c r="Q1506">
        <f>VLOOKUP(N1506,Depth!$A$2:$F$427,6,)</f>
        <v>25.594999999999999</v>
      </c>
      <c r="R1506">
        <f>VLOOKUP(L1506,longitude_latitude!C:J,7,)</f>
        <v>-0.155755638</v>
      </c>
      <c r="S1506">
        <f>VLOOKUP(L1506,longitude_latitude!C:J,8,)</f>
        <v>51.513090550000001</v>
      </c>
      <c r="T1506">
        <f t="shared" si="194"/>
        <v>-8.0234542839670215</v>
      </c>
      <c r="U1506">
        <f>VLOOKUP(M1506,LINE!$A$2:$B$13,2,)</f>
        <v>3</v>
      </c>
      <c r="V1506">
        <f>VLOOKUP(L1506,Entry_exit!B:P,4,)</f>
        <v>22499</v>
      </c>
      <c r="W1506">
        <f>2020 - VLOOKUP(L1506, age!$A:$D,4,)</f>
        <v>120</v>
      </c>
      <c r="X1506">
        <f>VLOOKUP(H1506,'air-quality-london-time-of-day'!E:G,3,FALSE)</f>
        <v>16.7</v>
      </c>
      <c r="Y1506">
        <f>VLOOKUP(I1506,Weather!F:K,2,)</f>
        <v>11.067873303167421</v>
      </c>
      <c r="Z1506">
        <f>VLOOKUP(I1506,Weather!F:K,3,)</f>
        <v>0.02</v>
      </c>
      <c r="AA1506">
        <f>VLOOKUP(I1506,Weather!F:K,4,)</f>
        <v>0.57999999999999996</v>
      </c>
      <c r="AB1506">
        <f>VLOOKUP(I1506,Weather!F:K,5,)</f>
        <v>1031</v>
      </c>
      <c r="AC1506">
        <f>VLOOKUP(I1506,Weather!F:K,6,)</f>
        <v>3</v>
      </c>
    </row>
    <row r="1507" spans="1:29" x14ac:dyDescent="0.25">
      <c r="A1507" t="s">
        <v>7</v>
      </c>
      <c r="B1507" t="s">
        <v>5</v>
      </c>
      <c r="C1507" s="1">
        <v>42116.42083333333</v>
      </c>
      <c r="D1507" s="3">
        <f t="shared" si="192"/>
        <v>2015</v>
      </c>
      <c r="E1507" s="3">
        <f t="shared" si="195"/>
        <v>4</v>
      </c>
      <c r="F1507" s="3">
        <f t="shared" si="196"/>
        <v>10</v>
      </c>
      <c r="G1507" s="3">
        <f t="shared" si="197"/>
        <v>22</v>
      </c>
      <c r="H1507" s="3" t="str">
        <f t="shared" si="198"/>
        <v>2015410</v>
      </c>
      <c r="I1507" s="3" t="str">
        <f t="shared" si="199"/>
        <v>201541022</v>
      </c>
      <c r="J1507">
        <v>189</v>
      </c>
      <c r="K1507">
        <v>113.4</v>
      </c>
      <c r="L1507" t="str">
        <f>VLOOKUP(C1507,List!$A$2:$C$2089,3,)</f>
        <v>Bond Street</v>
      </c>
      <c r="M1507" t="str">
        <f>VLOOKUP(C1507,List!$A$2:$C$2089,2,)</f>
        <v>Central</v>
      </c>
      <c r="N1507" t="str">
        <f t="shared" si="193"/>
        <v>Bond Street|Central</v>
      </c>
      <c r="O1507">
        <f>VLOOKUP(N1507,Depth!$A$2:$F$427,3,)</f>
        <v>22</v>
      </c>
      <c r="P1507">
        <f>VLOOKUP(N1507,Depth!$A$2:$F$427,5,)</f>
        <v>101</v>
      </c>
      <c r="Q1507">
        <f>VLOOKUP(N1507,Depth!$A$2:$F$427,6,)</f>
        <v>21</v>
      </c>
      <c r="R1507">
        <f>VLOOKUP(L1507,longitude_latitude!C:J,7,)</f>
        <v>-0.14807688399999999</v>
      </c>
      <c r="S1507">
        <f>VLOOKUP(L1507,longitude_latitude!C:J,8,)</f>
        <v>51.513870330000003</v>
      </c>
      <c r="T1507">
        <f t="shared" si="194"/>
        <v>-7.6280134012464513</v>
      </c>
      <c r="U1507">
        <f>VLOOKUP(M1507,LINE!$A$2:$B$13,2,)</f>
        <v>3</v>
      </c>
      <c r="V1507">
        <f>VLOOKUP(L1507,Entry_exit!B:P,4,)</f>
        <v>57022</v>
      </c>
      <c r="W1507">
        <f>2020 - VLOOKUP(L1507, age!$A:$D,4,)</f>
        <v>120</v>
      </c>
      <c r="X1507">
        <f>VLOOKUP(H1507,'air-quality-london-time-of-day'!E:G,3,FALSE)</f>
        <v>16.7</v>
      </c>
      <c r="Y1507">
        <f>VLOOKUP(I1507,Weather!F:K,2,)</f>
        <v>11.067873303167421</v>
      </c>
      <c r="Z1507">
        <f>VLOOKUP(I1507,Weather!F:K,3,)</f>
        <v>0.02</v>
      </c>
      <c r="AA1507">
        <f>VLOOKUP(I1507,Weather!F:K,4,)</f>
        <v>0.57999999999999996</v>
      </c>
      <c r="AB1507">
        <f>VLOOKUP(I1507,Weather!F:K,5,)</f>
        <v>1031</v>
      </c>
      <c r="AC1507">
        <f>VLOOKUP(I1507,Weather!F:K,6,)</f>
        <v>3</v>
      </c>
    </row>
    <row r="1508" spans="1:29" x14ac:dyDescent="0.25">
      <c r="A1508" t="s">
        <v>7</v>
      </c>
      <c r="B1508" t="s">
        <v>5</v>
      </c>
      <c r="C1508" s="1">
        <v>42116.421527777777</v>
      </c>
      <c r="D1508" s="3">
        <f t="shared" si="192"/>
        <v>2015</v>
      </c>
      <c r="E1508" s="3">
        <f t="shared" si="195"/>
        <v>4</v>
      </c>
      <c r="F1508" s="3">
        <f t="shared" si="196"/>
        <v>10</v>
      </c>
      <c r="G1508" s="3">
        <f t="shared" si="197"/>
        <v>22</v>
      </c>
      <c r="H1508" s="3" t="str">
        <f t="shared" si="198"/>
        <v>2015410</v>
      </c>
      <c r="I1508" s="3" t="str">
        <f t="shared" si="199"/>
        <v>201541022</v>
      </c>
      <c r="J1508">
        <v>218</v>
      </c>
      <c r="K1508">
        <v>130.80000000000001</v>
      </c>
      <c r="L1508" t="str">
        <f>VLOOKUP(C1508,List!$A$2:$C$2089,3,)</f>
        <v>Bond Street</v>
      </c>
      <c r="M1508" t="str">
        <f>VLOOKUP(C1508,List!$A$2:$C$2089,2,)</f>
        <v>Central</v>
      </c>
      <c r="N1508" t="str">
        <f t="shared" si="193"/>
        <v>Bond Street|Central</v>
      </c>
      <c r="O1508">
        <f>VLOOKUP(N1508,Depth!$A$2:$F$427,3,)</f>
        <v>22</v>
      </c>
      <c r="P1508">
        <f>VLOOKUP(N1508,Depth!$A$2:$F$427,5,)</f>
        <v>101</v>
      </c>
      <c r="Q1508">
        <f>VLOOKUP(N1508,Depth!$A$2:$F$427,6,)</f>
        <v>21</v>
      </c>
      <c r="R1508">
        <f>VLOOKUP(L1508,longitude_latitude!C:J,7,)</f>
        <v>-0.14807688399999999</v>
      </c>
      <c r="S1508">
        <f>VLOOKUP(L1508,longitude_latitude!C:J,8,)</f>
        <v>51.513870330000003</v>
      </c>
      <c r="T1508">
        <f t="shared" si="194"/>
        <v>-7.6280134012464513</v>
      </c>
      <c r="U1508">
        <f>VLOOKUP(M1508,LINE!$A$2:$B$13,2,)</f>
        <v>3</v>
      </c>
      <c r="V1508">
        <f>VLOOKUP(L1508,Entry_exit!B:P,4,)</f>
        <v>57022</v>
      </c>
      <c r="W1508">
        <f>2020 - VLOOKUP(L1508, age!$A:$D,4,)</f>
        <v>120</v>
      </c>
      <c r="X1508">
        <f>VLOOKUP(H1508,'air-quality-london-time-of-day'!E:G,3,FALSE)</f>
        <v>16.7</v>
      </c>
      <c r="Y1508">
        <f>VLOOKUP(I1508,Weather!F:K,2,)</f>
        <v>11.067873303167421</v>
      </c>
      <c r="Z1508">
        <f>VLOOKUP(I1508,Weather!F:K,3,)</f>
        <v>0.02</v>
      </c>
      <c r="AA1508">
        <f>VLOOKUP(I1508,Weather!F:K,4,)</f>
        <v>0.57999999999999996</v>
      </c>
      <c r="AB1508">
        <f>VLOOKUP(I1508,Weather!F:K,5,)</f>
        <v>1031</v>
      </c>
      <c r="AC1508">
        <f>VLOOKUP(I1508,Weather!F:K,6,)</f>
        <v>3</v>
      </c>
    </row>
    <row r="1509" spans="1:29" x14ac:dyDescent="0.25">
      <c r="A1509" t="s">
        <v>7</v>
      </c>
      <c r="B1509" t="s">
        <v>5</v>
      </c>
      <c r="C1509" s="1">
        <v>42116.422222222223</v>
      </c>
      <c r="D1509" s="3">
        <f t="shared" si="192"/>
        <v>2015</v>
      </c>
      <c r="E1509" s="3">
        <f t="shared" si="195"/>
        <v>4</v>
      </c>
      <c r="F1509" s="3">
        <f t="shared" si="196"/>
        <v>10</v>
      </c>
      <c r="G1509" s="3">
        <f t="shared" si="197"/>
        <v>22</v>
      </c>
      <c r="H1509" s="3" t="str">
        <f t="shared" si="198"/>
        <v>2015410</v>
      </c>
      <c r="I1509" s="3" t="str">
        <f t="shared" si="199"/>
        <v>201541022</v>
      </c>
      <c r="J1509">
        <v>228</v>
      </c>
      <c r="K1509">
        <v>136.80000000000001</v>
      </c>
      <c r="L1509" t="str">
        <f>VLOOKUP(C1509,List!$A$2:$C$2089,3,)</f>
        <v>Oxford Circus</v>
      </c>
      <c r="M1509" t="str">
        <f>VLOOKUP(C1509,List!$A$2:$C$2089,2,)</f>
        <v>Central</v>
      </c>
      <c r="N1509" t="str">
        <f t="shared" si="193"/>
        <v>Oxford Circus|Central</v>
      </c>
      <c r="O1509">
        <f>VLOOKUP(N1509,Depth!$A$2:$F$427,3,)</f>
        <v>27</v>
      </c>
      <c r="P1509">
        <f>VLOOKUP(N1509,Depth!$A$2:$F$427,5,)</f>
        <v>100.6</v>
      </c>
      <c r="Q1509">
        <f>VLOOKUP(N1509,Depth!$A$2:$F$427,6,)</f>
        <v>26.4</v>
      </c>
      <c r="R1509">
        <f>VLOOKUP(L1509,longitude_latitude!C:J,7,)</f>
        <v>-0.14002524599999999</v>
      </c>
      <c r="S1509">
        <f>VLOOKUP(L1509,longitude_latitude!C:J,8,)</f>
        <v>51.51481046</v>
      </c>
      <c r="T1509">
        <f t="shared" si="194"/>
        <v>-7.2133740073048731</v>
      </c>
      <c r="U1509">
        <f>VLOOKUP(M1509,LINE!$A$2:$B$13,2,)</f>
        <v>3</v>
      </c>
      <c r="V1509">
        <f>VLOOKUP(L1509,Entry_exit!B:P,4,)</f>
        <v>133573</v>
      </c>
      <c r="W1509">
        <f>2020 - VLOOKUP(L1509, age!$A:$D,4,)</f>
        <v>114</v>
      </c>
      <c r="X1509">
        <f>VLOOKUP(H1509,'air-quality-london-time-of-day'!E:G,3,FALSE)</f>
        <v>16.7</v>
      </c>
      <c r="Y1509">
        <f>VLOOKUP(I1509,Weather!F:K,2,)</f>
        <v>11.067873303167421</v>
      </c>
      <c r="Z1509">
        <f>VLOOKUP(I1509,Weather!F:K,3,)</f>
        <v>0.02</v>
      </c>
      <c r="AA1509">
        <f>VLOOKUP(I1509,Weather!F:K,4,)</f>
        <v>0.57999999999999996</v>
      </c>
      <c r="AB1509">
        <f>VLOOKUP(I1509,Weather!F:K,5,)</f>
        <v>1031</v>
      </c>
      <c r="AC1509">
        <f>VLOOKUP(I1509,Weather!F:K,6,)</f>
        <v>3</v>
      </c>
    </row>
    <row r="1510" spans="1:29" x14ac:dyDescent="0.25">
      <c r="A1510" t="s">
        <v>7</v>
      </c>
      <c r="B1510" t="s">
        <v>5</v>
      </c>
      <c r="C1510" s="1">
        <v>42116.42291666667</v>
      </c>
      <c r="D1510" s="3">
        <f t="shared" si="192"/>
        <v>2015</v>
      </c>
      <c r="E1510" s="3">
        <f t="shared" si="195"/>
        <v>4</v>
      </c>
      <c r="F1510" s="3">
        <f t="shared" si="196"/>
        <v>10</v>
      </c>
      <c r="G1510" s="3">
        <f t="shared" si="197"/>
        <v>22</v>
      </c>
      <c r="H1510" s="3" t="str">
        <f t="shared" si="198"/>
        <v>2015410</v>
      </c>
      <c r="I1510" s="3" t="str">
        <f t="shared" si="199"/>
        <v>201541022</v>
      </c>
      <c r="J1510">
        <v>202</v>
      </c>
      <c r="K1510">
        <v>121.2</v>
      </c>
      <c r="L1510" t="str">
        <f>VLOOKUP(C1510,List!$A$2:$C$2089,3,)</f>
        <v>Oxford Circus</v>
      </c>
      <c r="M1510" t="str">
        <f>VLOOKUP(C1510,List!$A$2:$C$2089,2,)</f>
        <v>Central</v>
      </c>
      <c r="N1510" t="str">
        <f t="shared" si="193"/>
        <v>Oxford Circus|Central</v>
      </c>
      <c r="O1510">
        <f>VLOOKUP(N1510,Depth!$A$2:$F$427,3,)</f>
        <v>27</v>
      </c>
      <c r="P1510">
        <f>VLOOKUP(N1510,Depth!$A$2:$F$427,5,)</f>
        <v>100.6</v>
      </c>
      <c r="Q1510">
        <f>VLOOKUP(N1510,Depth!$A$2:$F$427,6,)</f>
        <v>26.4</v>
      </c>
      <c r="R1510">
        <f>VLOOKUP(L1510,longitude_latitude!C:J,7,)</f>
        <v>-0.14002524599999999</v>
      </c>
      <c r="S1510">
        <f>VLOOKUP(L1510,longitude_latitude!C:J,8,)</f>
        <v>51.51481046</v>
      </c>
      <c r="T1510">
        <f t="shared" si="194"/>
        <v>-7.2133740073048731</v>
      </c>
      <c r="U1510">
        <f>VLOOKUP(M1510,LINE!$A$2:$B$13,2,)</f>
        <v>3</v>
      </c>
      <c r="V1510">
        <f>VLOOKUP(L1510,Entry_exit!B:P,4,)</f>
        <v>133573</v>
      </c>
      <c r="W1510">
        <f>2020 - VLOOKUP(L1510, age!$A:$D,4,)</f>
        <v>114</v>
      </c>
      <c r="X1510">
        <f>VLOOKUP(H1510,'air-quality-london-time-of-day'!E:G,3,FALSE)</f>
        <v>16.7</v>
      </c>
      <c r="Y1510">
        <f>VLOOKUP(I1510,Weather!F:K,2,)</f>
        <v>11.067873303167421</v>
      </c>
      <c r="Z1510">
        <f>VLOOKUP(I1510,Weather!F:K,3,)</f>
        <v>0.02</v>
      </c>
      <c r="AA1510">
        <f>VLOOKUP(I1510,Weather!F:K,4,)</f>
        <v>0.57999999999999996</v>
      </c>
      <c r="AB1510">
        <f>VLOOKUP(I1510,Weather!F:K,5,)</f>
        <v>1031</v>
      </c>
      <c r="AC1510">
        <f>VLOOKUP(I1510,Weather!F:K,6,)</f>
        <v>3</v>
      </c>
    </row>
    <row r="1511" spans="1:29" x14ac:dyDescent="0.25">
      <c r="A1511" t="s">
        <v>7</v>
      </c>
      <c r="B1511" t="s">
        <v>5</v>
      </c>
      <c r="C1511" s="1">
        <v>42116.423611111109</v>
      </c>
      <c r="D1511" s="3">
        <f t="shared" si="192"/>
        <v>2015</v>
      </c>
      <c r="E1511" s="3">
        <f t="shared" si="195"/>
        <v>4</v>
      </c>
      <c r="F1511" s="3">
        <f t="shared" si="196"/>
        <v>10</v>
      </c>
      <c r="G1511" s="3">
        <f t="shared" si="197"/>
        <v>22</v>
      </c>
      <c r="H1511" s="3" t="str">
        <f t="shared" si="198"/>
        <v>2015410</v>
      </c>
      <c r="I1511" s="3" t="str">
        <f t="shared" si="199"/>
        <v>201541022</v>
      </c>
      <c r="J1511">
        <v>230</v>
      </c>
      <c r="K1511">
        <v>138</v>
      </c>
      <c r="L1511" t="str">
        <f>VLOOKUP(C1511,List!$A$2:$C$2089,3,)</f>
        <v>Oxford Circus</v>
      </c>
      <c r="M1511" t="str">
        <f>VLOOKUP(C1511,List!$A$2:$C$2089,2,)</f>
        <v>Central</v>
      </c>
      <c r="N1511" t="str">
        <f t="shared" si="193"/>
        <v>Oxford Circus|Central</v>
      </c>
      <c r="O1511">
        <f>VLOOKUP(N1511,Depth!$A$2:$F$427,3,)</f>
        <v>27</v>
      </c>
      <c r="P1511">
        <f>VLOOKUP(N1511,Depth!$A$2:$F$427,5,)</f>
        <v>100.6</v>
      </c>
      <c r="Q1511">
        <f>VLOOKUP(N1511,Depth!$A$2:$F$427,6,)</f>
        <v>26.4</v>
      </c>
      <c r="R1511">
        <f>VLOOKUP(L1511,longitude_latitude!C:J,7,)</f>
        <v>-0.14002524599999999</v>
      </c>
      <c r="S1511">
        <f>VLOOKUP(L1511,longitude_latitude!C:J,8,)</f>
        <v>51.51481046</v>
      </c>
      <c r="T1511">
        <f t="shared" si="194"/>
        <v>-7.2133740073048731</v>
      </c>
      <c r="U1511">
        <f>VLOOKUP(M1511,LINE!$A$2:$B$13,2,)</f>
        <v>3</v>
      </c>
      <c r="V1511">
        <f>VLOOKUP(L1511,Entry_exit!B:P,4,)</f>
        <v>133573</v>
      </c>
      <c r="W1511">
        <f>2020 - VLOOKUP(L1511, age!$A:$D,4,)</f>
        <v>114</v>
      </c>
      <c r="X1511">
        <f>VLOOKUP(H1511,'air-quality-london-time-of-day'!E:G,3,FALSE)</f>
        <v>16.7</v>
      </c>
      <c r="Y1511">
        <f>VLOOKUP(I1511,Weather!F:K,2,)</f>
        <v>11.067873303167421</v>
      </c>
      <c r="Z1511">
        <f>VLOOKUP(I1511,Weather!F:K,3,)</f>
        <v>0.02</v>
      </c>
      <c r="AA1511">
        <f>VLOOKUP(I1511,Weather!F:K,4,)</f>
        <v>0.57999999999999996</v>
      </c>
      <c r="AB1511">
        <f>VLOOKUP(I1511,Weather!F:K,5,)</f>
        <v>1031</v>
      </c>
      <c r="AC1511">
        <f>VLOOKUP(I1511,Weather!F:K,6,)</f>
        <v>3</v>
      </c>
    </row>
    <row r="1512" spans="1:29" x14ac:dyDescent="0.25">
      <c r="A1512" t="s">
        <v>7</v>
      </c>
      <c r="B1512" t="s">
        <v>5</v>
      </c>
      <c r="C1512" s="1">
        <v>42116.424305555556</v>
      </c>
      <c r="D1512" s="3">
        <f t="shared" si="192"/>
        <v>2015</v>
      </c>
      <c r="E1512" s="3">
        <f t="shared" si="195"/>
        <v>4</v>
      </c>
      <c r="F1512" s="3">
        <f t="shared" si="196"/>
        <v>10</v>
      </c>
      <c r="G1512" s="3">
        <f t="shared" si="197"/>
        <v>22</v>
      </c>
      <c r="H1512" s="3" t="str">
        <f t="shared" si="198"/>
        <v>2015410</v>
      </c>
      <c r="I1512" s="3" t="str">
        <f t="shared" si="199"/>
        <v>201541022</v>
      </c>
      <c r="J1512">
        <v>218</v>
      </c>
      <c r="K1512">
        <v>130.80000000000001</v>
      </c>
      <c r="L1512" t="str">
        <f>VLOOKUP(C1512,List!$A$2:$C$2089,3,)</f>
        <v>Holborn</v>
      </c>
      <c r="M1512" t="str">
        <f>VLOOKUP(C1512,List!$A$2:$C$2089,2,)</f>
        <v>Central</v>
      </c>
      <c r="N1512" t="str">
        <f t="shared" si="193"/>
        <v>Holborn|Central</v>
      </c>
      <c r="O1512">
        <f>VLOOKUP(N1512,Depth!$A$2:$F$427,3,)</f>
        <v>23</v>
      </c>
      <c r="P1512">
        <f>VLOOKUP(N1512,Depth!$A$2:$F$427,5,)</f>
        <v>96.754999999999995</v>
      </c>
      <c r="Q1512">
        <f>VLOOKUP(N1512,Depth!$A$2:$F$427,6,)</f>
        <v>26.245000000000001</v>
      </c>
      <c r="R1512">
        <f>VLOOKUP(L1512,longitude_latitude!C:J,7,)</f>
        <v>-0.1188087</v>
      </c>
      <c r="S1512">
        <f>VLOOKUP(L1512,longitude_latitude!C:J,8,)</f>
        <v>51.517068790000003</v>
      </c>
      <c r="T1512">
        <f t="shared" si="194"/>
        <v>-6.1206759707504732</v>
      </c>
      <c r="U1512">
        <f>VLOOKUP(M1512,LINE!$A$2:$B$13,2,)</f>
        <v>3</v>
      </c>
      <c r="V1512">
        <f>VLOOKUP(L1512,Entry_exit!B:P,4,)</f>
        <v>62752</v>
      </c>
      <c r="W1512">
        <f>2020 - VLOOKUP(L1512, age!$A:$D,4,)</f>
        <v>87</v>
      </c>
      <c r="X1512">
        <f>VLOOKUP(H1512,'air-quality-london-time-of-day'!E:G,3,FALSE)</f>
        <v>16.7</v>
      </c>
      <c r="Y1512">
        <f>VLOOKUP(I1512,Weather!F:K,2,)</f>
        <v>11.067873303167421</v>
      </c>
      <c r="Z1512">
        <f>VLOOKUP(I1512,Weather!F:K,3,)</f>
        <v>0.02</v>
      </c>
      <c r="AA1512">
        <f>VLOOKUP(I1512,Weather!F:K,4,)</f>
        <v>0.57999999999999996</v>
      </c>
      <c r="AB1512">
        <f>VLOOKUP(I1512,Weather!F:K,5,)</f>
        <v>1031</v>
      </c>
      <c r="AC1512">
        <f>VLOOKUP(I1512,Weather!F:K,6,)</f>
        <v>3</v>
      </c>
    </row>
    <row r="1513" spans="1:29" x14ac:dyDescent="0.25">
      <c r="A1513" t="s">
        <v>7</v>
      </c>
      <c r="B1513" t="s">
        <v>5</v>
      </c>
      <c r="C1513" s="1">
        <v>42116.425000000003</v>
      </c>
      <c r="D1513" s="3">
        <f t="shared" si="192"/>
        <v>2015</v>
      </c>
      <c r="E1513" s="3">
        <f t="shared" si="195"/>
        <v>4</v>
      </c>
      <c r="F1513" s="3">
        <f t="shared" si="196"/>
        <v>10</v>
      </c>
      <c r="G1513" s="3">
        <f t="shared" si="197"/>
        <v>22</v>
      </c>
      <c r="H1513" s="3" t="str">
        <f t="shared" si="198"/>
        <v>2015410</v>
      </c>
      <c r="I1513" s="3" t="str">
        <f t="shared" si="199"/>
        <v>201541022</v>
      </c>
      <c r="J1513">
        <v>228</v>
      </c>
      <c r="K1513">
        <v>136.80000000000001</v>
      </c>
      <c r="L1513" t="str">
        <f>VLOOKUP(C1513,List!$A$2:$C$2089,3,)</f>
        <v>Chancery Lane</v>
      </c>
      <c r="M1513" t="str">
        <f>VLOOKUP(C1513,List!$A$2:$C$2089,2,)</f>
        <v>Central</v>
      </c>
      <c r="N1513" t="str">
        <f t="shared" si="193"/>
        <v>Chancery Lane|Central</v>
      </c>
      <c r="O1513">
        <f>VLOOKUP(N1513,Depth!$A$2:$F$427,3,)</f>
        <v>20</v>
      </c>
      <c r="P1513">
        <f>VLOOKUP(N1513,Depth!$A$2:$F$427,5,)</f>
        <v>97.805000000000007</v>
      </c>
      <c r="Q1513">
        <f>VLOOKUP(N1513,Depth!$A$2:$F$427,6,)</f>
        <v>22.195</v>
      </c>
      <c r="R1513">
        <f>VLOOKUP(L1513,longitude_latitude!C:J,7,)</f>
        <v>-0.10996054700000001</v>
      </c>
      <c r="S1513">
        <f>VLOOKUP(L1513,longitude_latitude!C:J,8,)</f>
        <v>51.517739499999998</v>
      </c>
      <c r="T1513">
        <f t="shared" si="194"/>
        <v>-5.6649188156235066</v>
      </c>
      <c r="U1513">
        <f>VLOOKUP(M1513,LINE!$A$2:$B$13,2,)</f>
        <v>3</v>
      </c>
      <c r="V1513">
        <f>VLOOKUP(L1513,Entry_exit!B:P,4,)</f>
        <v>29339</v>
      </c>
      <c r="W1513">
        <f>2020 - VLOOKUP(L1513, age!$A:$D,4,)</f>
        <v>120</v>
      </c>
      <c r="X1513">
        <f>VLOOKUP(H1513,'air-quality-london-time-of-day'!E:G,3,FALSE)</f>
        <v>16.7</v>
      </c>
      <c r="Y1513">
        <f>VLOOKUP(I1513,Weather!F:K,2,)</f>
        <v>11.067873303167421</v>
      </c>
      <c r="Z1513">
        <f>VLOOKUP(I1513,Weather!F:K,3,)</f>
        <v>0.02</v>
      </c>
      <c r="AA1513">
        <f>VLOOKUP(I1513,Weather!F:K,4,)</f>
        <v>0.57999999999999996</v>
      </c>
      <c r="AB1513">
        <f>VLOOKUP(I1513,Weather!F:K,5,)</f>
        <v>1031</v>
      </c>
      <c r="AC1513">
        <f>VLOOKUP(I1513,Weather!F:K,6,)</f>
        <v>3</v>
      </c>
    </row>
    <row r="1514" spans="1:29" x14ac:dyDescent="0.25">
      <c r="A1514" t="s">
        <v>7</v>
      </c>
      <c r="B1514" t="s">
        <v>5</v>
      </c>
      <c r="C1514" s="1">
        <v>42116.425694444442</v>
      </c>
      <c r="D1514" s="3">
        <f t="shared" si="192"/>
        <v>2015</v>
      </c>
      <c r="E1514" s="3">
        <f t="shared" si="195"/>
        <v>4</v>
      </c>
      <c r="F1514" s="3">
        <f t="shared" si="196"/>
        <v>10</v>
      </c>
      <c r="G1514" s="3">
        <f t="shared" si="197"/>
        <v>22</v>
      </c>
      <c r="H1514" s="3" t="str">
        <f t="shared" si="198"/>
        <v>2015410</v>
      </c>
      <c r="I1514" s="3" t="str">
        <f t="shared" si="199"/>
        <v>201541022</v>
      </c>
      <c r="J1514">
        <v>190</v>
      </c>
      <c r="K1514">
        <v>114</v>
      </c>
      <c r="L1514" t="str">
        <f>VLOOKUP(C1514,List!$A$2:$C$2089,3,)</f>
        <v>Chancery Lane</v>
      </c>
      <c r="M1514" t="str">
        <f>VLOOKUP(C1514,List!$A$2:$C$2089,2,)</f>
        <v>Central</v>
      </c>
      <c r="N1514" t="str">
        <f t="shared" si="193"/>
        <v>Chancery Lane|Central</v>
      </c>
      <c r="O1514">
        <f>VLOOKUP(N1514,Depth!$A$2:$F$427,3,)</f>
        <v>20</v>
      </c>
      <c r="P1514">
        <f>VLOOKUP(N1514,Depth!$A$2:$F$427,5,)</f>
        <v>97.805000000000007</v>
      </c>
      <c r="Q1514">
        <f>VLOOKUP(N1514,Depth!$A$2:$F$427,6,)</f>
        <v>22.195</v>
      </c>
      <c r="R1514">
        <f>VLOOKUP(L1514,longitude_latitude!C:J,7,)</f>
        <v>-0.10996054700000001</v>
      </c>
      <c r="S1514">
        <f>VLOOKUP(L1514,longitude_latitude!C:J,8,)</f>
        <v>51.517739499999998</v>
      </c>
      <c r="T1514">
        <f t="shared" si="194"/>
        <v>-5.6649188156235066</v>
      </c>
      <c r="U1514">
        <f>VLOOKUP(M1514,LINE!$A$2:$B$13,2,)</f>
        <v>3</v>
      </c>
      <c r="V1514">
        <f>VLOOKUP(L1514,Entry_exit!B:P,4,)</f>
        <v>29339</v>
      </c>
      <c r="W1514">
        <f>2020 - VLOOKUP(L1514, age!$A:$D,4,)</f>
        <v>120</v>
      </c>
      <c r="X1514">
        <f>VLOOKUP(H1514,'air-quality-london-time-of-day'!E:G,3,FALSE)</f>
        <v>16.7</v>
      </c>
      <c r="Y1514">
        <f>VLOOKUP(I1514,Weather!F:K,2,)</f>
        <v>11.067873303167421</v>
      </c>
      <c r="Z1514">
        <f>VLOOKUP(I1514,Weather!F:K,3,)</f>
        <v>0.02</v>
      </c>
      <c r="AA1514">
        <f>VLOOKUP(I1514,Weather!F:K,4,)</f>
        <v>0.57999999999999996</v>
      </c>
      <c r="AB1514">
        <f>VLOOKUP(I1514,Weather!F:K,5,)</f>
        <v>1031</v>
      </c>
      <c r="AC1514">
        <f>VLOOKUP(I1514,Weather!F:K,6,)</f>
        <v>3</v>
      </c>
    </row>
    <row r="1515" spans="1:29" x14ac:dyDescent="0.25">
      <c r="A1515" t="s">
        <v>7</v>
      </c>
      <c r="B1515" t="s">
        <v>5</v>
      </c>
      <c r="C1515" s="1">
        <v>42116.426388888889</v>
      </c>
      <c r="D1515" s="3">
        <f t="shared" si="192"/>
        <v>2015</v>
      </c>
      <c r="E1515" s="3">
        <f t="shared" si="195"/>
        <v>4</v>
      </c>
      <c r="F1515" s="3">
        <f t="shared" si="196"/>
        <v>10</v>
      </c>
      <c r="G1515" s="3">
        <f t="shared" si="197"/>
        <v>22</v>
      </c>
      <c r="H1515" s="3" t="str">
        <f t="shared" si="198"/>
        <v>2015410</v>
      </c>
      <c r="I1515" s="3" t="str">
        <f t="shared" si="199"/>
        <v>201541022</v>
      </c>
      <c r="J1515">
        <v>169</v>
      </c>
      <c r="K1515">
        <v>101.4</v>
      </c>
      <c r="L1515" t="str">
        <f>VLOOKUP(C1515,List!$A$2:$C$2089,3,)</f>
        <v>St. Paul's</v>
      </c>
      <c r="M1515" t="str">
        <f>VLOOKUP(C1515,List!$A$2:$C$2089,2,)</f>
        <v>Central</v>
      </c>
      <c r="N1515" t="str">
        <f t="shared" si="193"/>
        <v>St. Paul's|Central</v>
      </c>
      <c r="O1515">
        <f>VLOOKUP(N1515,Depth!$A$2:$F$427,3,)</f>
        <v>17</v>
      </c>
      <c r="P1515">
        <f>VLOOKUP(N1515,Depth!$A$2:$F$427,5,)</f>
        <v>92.59</v>
      </c>
      <c r="Q1515">
        <f>VLOOKUP(N1515,Depth!$A$2:$F$427,6,)</f>
        <v>24.41</v>
      </c>
      <c r="R1515">
        <f>VLOOKUP(L1515,longitude_latitude!C:J,7,)</f>
        <v>-9.5907533000000003E-2</v>
      </c>
      <c r="S1515">
        <f>VLOOKUP(L1515,longitude_latitude!C:J,8,)</f>
        <v>51.514442860000003</v>
      </c>
      <c r="T1515">
        <f t="shared" si="194"/>
        <v>-4.9406231285720645</v>
      </c>
      <c r="U1515">
        <f>VLOOKUP(M1515,LINE!$A$2:$B$13,2,)</f>
        <v>3</v>
      </c>
      <c r="V1515">
        <f>VLOOKUP(L1515,Entry_exit!B:P,4,)</f>
        <v>29189</v>
      </c>
      <c r="W1515">
        <f>2020 - VLOOKUP(L1515, age!$A:$D,4,)</f>
        <v>120</v>
      </c>
      <c r="X1515">
        <f>VLOOKUP(H1515,'air-quality-london-time-of-day'!E:G,3,FALSE)</f>
        <v>16.7</v>
      </c>
      <c r="Y1515">
        <f>VLOOKUP(I1515,Weather!F:K,2,)</f>
        <v>11.067873303167421</v>
      </c>
      <c r="Z1515">
        <f>VLOOKUP(I1515,Weather!F:K,3,)</f>
        <v>0.02</v>
      </c>
      <c r="AA1515">
        <f>VLOOKUP(I1515,Weather!F:K,4,)</f>
        <v>0.57999999999999996</v>
      </c>
      <c r="AB1515">
        <f>VLOOKUP(I1515,Weather!F:K,5,)</f>
        <v>1031</v>
      </c>
      <c r="AC1515">
        <f>VLOOKUP(I1515,Weather!F:K,6,)</f>
        <v>3</v>
      </c>
    </row>
    <row r="1516" spans="1:29" x14ac:dyDescent="0.25">
      <c r="A1516" t="s">
        <v>7</v>
      </c>
      <c r="B1516" t="s">
        <v>5</v>
      </c>
      <c r="C1516" s="1">
        <v>42116.427083333336</v>
      </c>
      <c r="D1516" s="3">
        <f t="shared" si="192"/>
        <v>2015</v>
      </c>
      <c r="E1516" s="3">
        <f t="shared" si="195"/>
        <v>4</v>
      </c>
      <c r="F1516" s="3">
        <f t="shared" si="196"/>
        <v>10</v>
      </c>
      <c r="G1516" s="3">
        <f t="shared" si="197"/>
        <v>22</v>
      </c>
      <c r="H1516" s="3" t="str">
        <f t="shared" si="198"/>
        <v>2015410</v>
      </c>
      <c r="I1516" s="3" t="str">
        <f t="shared" si="199"/>
        <v>201541022</v>
      </c>
      <c r="J1516">
        <v>180</v>
      </c>
      <c r="K1516">
        <v>108</v>
      </c>
      <c r="L1516" t="str">
        <f>VLOOKUP(C1516,List!$A$2:$C$2089,3,)</f>
        <v>St. Paul's</v>
      </c>
      <c r="M1516" t="str">
        <f>VLOOKUP(C1516,List!$A$2:$C$2089,2,)</f>
        <v>Central</v>
      </c>
      <c r="N1516" t="str">
        <f t="shared" si="193"/>
        <v>St. Paul's|Central</v>
      </c>
      <c r="O1516">
        <f>VLOOKUP(N1516,Depth!$A$2:$F$427,3,)</f>
        <v>17</v>
      </c>
      <c r="P1516">
        <f>VLOOKUP(N1516,Depth!$A$2:$F$427,5,)</f>
        <v>92.59</v>
      </c>
      <c r="Q1516">
        <f>VLOOKUP(N1516,Depth!$A$2:$F$427,6,)</f>
        <v>24.41</v>
      </c>
      <c r="R1516">
        <f>VLOOKUP(L1516,longitude_latitude!C:J,7,)</f>
        <v>-9.5907533000000003E-2</v>
      </c>
      <c r="S1516">
        <f>VLOOKUP(L1516,longitude_latitude!C:J,8,)</f>
        <v>51.514442860000003</v>
      </c>
      <c r="T1516">
        <f t="shared" si="194"/>
        <v>-4.9406231285720645</v>
      </c>
      <c r="U1516">
        <f>VLOOKUP(M1516,LINE!$A$2:$B$13,2,)</f>
        <v>3</v>
      </c>
      <c r="V1516">
        <f>VLOOKUP(L1516,Entry_exit!B:P,4,)</f>
        <v>29189</v>
      </c>
      <c r="W1516">
        <f>2020 - VLOOKUP(L1516, age!$A:$D,4,)</f>
        <v>120</v>
      </c>
      <c r="X1516">
        <f>VLOOKUP(H1516,'air-quality-london-time-of-day'!E:G,3,FALSE)</f>
        <v>16.7</v>
      </c>
      <c r="Y1516">
        <f>VLOOKUP(I1516,Weather!F:K,2,)</f>
        <v>11.067873303167421</v>
      </c>
      <c r="Z1516">
        <f>VLOOKUP(I1516,Weather!F:K,3,)</f>
        <v>0.02</v>
      </c>
      <c r="AA1516">
        <f>VLOOKUP(I1516,Weather!F:K,4,)</f>
        <v>0.57999999999999996</v>
      </c>
      <c r="AB1516">
        <f>VLOOKUP(I1516,Weather!F:K,5,)</f>
        <v>1031</v>
      </c>
      <c r="AC1516">
        <f>VLOOKUP(I1516,Weather!F:K,6,)</f>
        <v>3</v>
      </c>
    </row>
    <row r="1517" spans="1:29" x14ac:dyDescent="0.25">
      <c r="A1517" t="s">
        <v>7</v>
      </c>
      <c r="B1517" t="s">
        <v>5</v>
      </c>
      <c r="C1517" s="1">
        <v>42116.427777777775</v>
      </c>
      <c r="D1517" s="3">
        <f t="shared" ref="D1517:D1580" si="200">YEAR(C1517)</f>
        <v>2015</v>
      </c>
      <c r="E1517" s="3">
        <f t="shared" si="195"/>
        <v>4</v>
      </c>
      <c r="F1517" s="3">
        <f t="shared" si="196"/>
        <v>10</v>
      </c>
      <c r="G1517" s="3">
        <f t="shared" si="197"/>
        <v>22</v>
      </c>
      <c r="H1517" s="3" t="str">
        <f t="shared" si="198"/>
        <v>2015410</v>
      </c>
      <c r="I1517" s="3" t="str">
        <f t="shared" si="199"/>
        <v>201541022</v>
      </c>
      <c r="J1517">
        <v>171</v>
      </c>
      <c r="K1517">
        <v>102.6</v>
      </c>
      <c r="L1517" t="str">
        <f>VLOOKUP(C1517,List!$A$2:$C$2089,3,)</f>
        <v>Bank</v>
      </c>
      <c r="M1517" t="str">
        <f>VLOOKUP(C1517,List!$A$2:$C$2089,2,)</f>
        <v>Central</v>
      </c>
      <c r="N1517" t="str">
        <f t="shared" ref="N1517:N1580" si="201">L1517&amp;"|"&amp;M1517</f>
        <v>Bank|Central</v>
      </c>
      <c r="O1517">
        <f>VLOOKUP(N1517,Depth!$A$2:$F$427,3,)</f>
        <v>14</v>
      </c>
      <c r="P1517">
        <f>VLOOKUP(N1517,Depth!$A$2:$F$427,5,)</f>
        <v>93.495000000000005</v>
      </c>
      <c r="Q1517">
        <f>VLOOKUP(N1517,Depth!$A$2:$F$427,6,)</f>
        <v>20.504999999999999</v>
      </c>
      <c r="R1517">
        <f>VLOOKUP(L1517,longitude_latitude!C:J,7,)</f>
        <v>-8.7296949999999998E-2</v>
      </c>
      <c r="S1517">
        <f>VLOOKUP(L1517,longitude_latitude!C:J,8,)</f>
        <v>51.512915110000002</v>
      </c>
      <c r="T1517">
        <f t="shared" ref="T1517:T1580" si="202">R1517*S1517</f>
        <v>-4.4969203747119142</v>
      </c>
      <c r="U1517">
        <f>VLOOKUP(M1517,LINE!$A$2:$B$13,2,)</f>
        <v>3</v>
      </c>
      <c r="V1517">
        <f>VLOOKUP(L1517,Entry_exit!B:P,4,)</f>
        <v>107093</v>
      </c>
      <c r="W1517">
        <f>2020 - VLOOKUP(L1517, age!$A:$D,4,)</f>
        <v>120</v>
      </c>
      <c r="X1517">
        <f>VLOOKUP(H1517,'air-quality-london-time-of-day'!E:G,3,FALSE)</f>
        <v>16.7</v>
      </c>
      <c r="Y1517">
        <f>VLOOKUP(I1517,Weather!F:K,2,)</f>
        <v>11.067873303167421</v>
      </c>
      <c r="Z1517">
        <f>VLOOKUP(I1517,Weather!F:K,3,)</f>
        <v>0.02</v>
      </c>
      <c r="AA1517">
        <f>VLOOKUP(I1517,Weather!F:K,4,)</f>
        <v>0.57999999999999996</v>
      </c>
      <c r="AB1517">
        <f>VLOOKUP(I1517,Weather!F:K,5,)</f>
        <v>1031</v>
      </c>
      <c r="AC1517">
        <f>VLOOKUP(I1517,Weather!F:K,6,)</f>
        <v>3</v>
      </c>
    </row>
    <row r="1518" spans="1:29" x14ac:dyDescent="0.25">
      <c r="A1518" t="s">
        <v>7</v>
      </c>
      <c r="B1518" t="s">
        <v>5</v>
      </c>
      <c r="C1518" s="1">
        <v>42116.428472222222</v>
      </c>
      <c r="D1518" s="3">
        <f t="shared" si="200"/>
        <v>2015</v>
      </c>
      <c r="E1518" s="3">
        <f t="shared" si="195"/>
        <v>4</v>
      </c>
      <c r="F1518" s="3">
        <f t="shared" si="196"/>
        <v>10</v>
      </c>
      <c r="G1518" s="3">
        <f t="shared" si="197"/>
        <v>22</v>
      </c>
      <c r="H1518" s="3" t="str">
        <f t="shared" si="198"/>
        <v>2015410</v>
      </c>
      <c r="I1518" s="3" t="str">
        <f t="shared" si="199"/>
        <v>201541022</v>
      </c>
      <c r="J1518">
        <v>171</v>
      </c>
      <c r="K1518">
        <v>102.6</v>
      </c>
      <c r="L1518" t="str">
        <f>VLOOKUP(C1518,List!$A$2:$C$2089,3,)</f>
        <v>Bank</v>
      </c>
      <c r="M1518" t="str">
        <f>VLOOKUP(C1518,List!$A$2:$C$2089,2,)</f>
        <v>Central</v>
      </c>
      <c r="N1518" t="str">
        <f t="shared" si="201"/>
        <v>Bank|Central</v>
      </c>
      <c r="O1518">
        <f>VLOOKUP(N1518,Depth!$A$2:$F$427,3,)</f>
        <v>14</v>
      </c>
      <c r="P1518">
        <f>VLOOKUP(N1518,Depth!$A$2:$F$427,5,)</f>
        <v>93.495000000000005</v>
      </c>
      <c r="Q1518">
        <f>VLOOKUP(N1518,Depth!$A$2:$F$427,6,)</f>
        <v>20.504999999999999</v>
      </c>
      <c r="R1518">
        <f>VLOOKUP(L1518,longitude_latitude!C:J,7,)</f>
        <v>-8.7296949999999998E-2</v>
      </c>
      <c r="S1518">
        <f>VLOOKUP(L1518,longitude_latitude!C:J,8,)</f>
        <v>51.512915110000002</v>
      </c>
      <c r="T1518">
        <f t="shared" si="202"/>
        <v>-4.4969203747119142</v>
      </c>
      <c r="U1518">
        <f>VLOOKUP(M1518,LINE!$A$2:$B$13,2,)</f>
        <v>3</v>
      </c>
      <c r="V1518">
        <f>VLOOKUP(L1518,Entry_exit!B:P,4,)</f>
        <v>107093</v>
      </c>
      <c r="W1518">
        <f>2020 - VLOOKUP(L1518, age!$A:$D,4,)</f>
        <v>120</v>
      </c>
      <c r="X1518">
        <f>VLOOKUP(H1518,'air-quality-london-time-of-day'!E:G,3,FALSE)</f>
        <v>16.7</v>
      </c>
      <c r="Y1518">
        <f>VLOOKUP(I1518,Weather!F:K,2,)</f>
        <v>11.067873303167421</v>
      </c>
      <c r="Z1518">
        <f>VLOOKUP(I1518,Weather!F:K,3,)</f>
        <v>0.02</v>
      </c>
      <c r="AA1518">
        <f>VLOOKUP(I1518,Weather!F:K,4,)</f>
        <v>0.57999999999999996</v>
      </c>
      <c r="AB1518">
        <f>VLOOKUP(I1518,Weather!F:K,5,)</f>
        <v>1031</v>
      </c>
      <c r="AC1518">
        <f>VLOOKUP(I1518,Weather!F:K,6,)</f>
        <v>3</v>
      </c>
    </row>
    <row r="1519" spans="1:29" x14ac:dyDescent="0.25">
      <c r="A1519" t="s">
        <v>7</v>
      </c>
      <c r="B1519" t="s">
        <v>5</v>
      </c>
      <c r="C1519" s="1">
        <v>42116.429166666669</v>
      </c>
      <c r="D1519" s="3">
        <f t="shared" si="200"/>
        <v>2015</v>
      </c>
      <c r="E1519" s="3">
        <f t="shared" si="195"/>
        <v>4</v>
      </c>
      <c r="F1519" s="3">
        <f t="shared" si="196"/>
        <v>10</v>
      </c>
      <c r="G1519" s="3">
        <f t="shared" si="197"/>
        <v>22</v>
      </c>
      <c r="H1519" s="3" t="str">
        <f t="shared" si="198"/>
        <v>2015410</v>
      </c>
      <c r="I1519" s="3" t="str">
        <f t="shared" si="199"/>
        <v>201541022</v>
      </c>
      <c r="J1519">
        <v>200</v>
      </c>
      <c r="K1519">
        <v>120</v>
      </c>
      <c r="L1519" t="str">
        <f>VLOOKUP(C1519,List!$A$2:$C$2089,3,)</f>
        <v>Liverpool Street</v>
      </c>
      <c r="M1519" t="str">
        <f>VLOOKUP(C1519,List!$A$2:$C$2089,2,)</f>
        <v>Central</v>
      </c>
      <c r="N1519" t="str">
        <f t="shared" si="201"/>
        <v>Liverpool Street|Central</v>
      </c>
      <c r="O1519">
        <f>VLOOKUP(N1519,Depth!$A$2:$F$427,3,)</f>
        <v>14</v>
      </c>
      <c r="P1519">
        <f>VLOOKUP(N1519,Depth!$A$2:$F$427,5,)</f>
        <v>92.47</v>
      </c>
      <c r="Q1519">
        <f>VLOOKUP(N1519,Depth!$A$2:$F$427,6,)</f>
        <v>21.53</v>
      </c>
      <c r="R1519">
        <f>VLOOKUP(L1519,longitude_latitude!C:J,7,)</f>
        <v>-8.1601362999999996E-2</v>
      </c>
      <c r="S1519">
        <f>VLOOKUP(L1519,longitude_latitude!C:J,8,)</f>
        <v>51.516842400000002</v>
      </c>
      <c r="T1519">
        <f t="shared" si="202"/>
        <v>-4.2038445572961916</v>
      </c>
      <c r="U1519">
        <f>VLOOKUP(M1519,LINE!$A$2:$B$13,2,)</f>
        <v>3</v>
      </c>
      <c r="V1519">
        <f>VLOOKUP(L1519,Entry_exit!B:P,4,)</f>
        <v>115738</v>
      </c>
      <c r="W1519">
        <f>2020 - VLOOKUP(L1519, age!$A:$D,4,)</f>
        <v>108</v>
      </c>
      <c r="X1519">
        <f>VLOOKUP(H1519,'air-quality-london-time-of-day'!E:G,3,FALSE)</f>
        <v>16.7</v>
      </c>
      <c r="Y1519">
        <f>VLOOKUP(I1519,Weather!F:K,2,)</f>
        <v>11.067873303167421</v>
      </c>
      <c r="Z1519">
        <f>VLOOKUP(I1519,Weather!F:K,3,)</f>
        <v>0.02</v>
      </c>
      <c r="AA1519">
        <f>VLOOKUP(I1519,Weather!F:K,4,)</f>
        <v>0.57999999999999996</v>
      </c>
      <c r="AB1519">
        <f>VLOOKUP(I1519,Weather!F:K,5,)</f>
        <v>1031</v>
      </c>
      <c r="AC1519">
        <f>VLOOKUP(I1519,Weather!F:K,6,)</f>
        <v>3</v>
      </c>
    </row>
    <row r="1520" spans="1:29" x14ac:dyDescent="0.25">
      <c r="A1520" t="s">
        <v>7</v>
      </c>
      <c r="B1520" t="s">
        <v>5</v>
      </c>
      <c r="C1520" s="1">
        <v>42116.429861111108</v>
      </c>
      <c r="D1520" s="3">
        <f t="shared" si="200"/>
        <v>2015</v>
      </c>
      <c r="E1520" s="3">
        <f t="shared" si="195"/>
        <v>4</v>
      </c>
      <c r="F1520" s="3">
        <f t="shared" si="196"/>
        <v>10</v>
      </c>
      <c r="G1520" s="3">
        <f t="shared" si="197"/>
        <v>22</v>
      </c>
      <c r="H1520" s="3" t="str">
        <f t="shared" si="198"/>
        <v>2015410</v>
      </c>
      <c r="I1520" s="3" t="str">
        <f t="shared" si="199"/>
        <v>201541022</v>
      </c>
      <c r="J1520">
        <v>200</v>
      </c>
      <c r="K1520">
        <v>120</v>
      </c>
      <c r="L1520" t="str">
        <f>VLOOKUP(C1520,List!$A$2:$C$2089,3,)</f>
        <v>Liverpool Street</v>
      </c>
      <c r="M1520" t="str">
        <f>VLOOKUP(C1520,List!$A$2:$C$2089,2,)</f>
        <v>Central</v>
      </c>
      <c r="N1520" t="str">
        <f t="shared" si="201"/>
        <v>Liverpool Street|Central</v>
      </c>
      <c r="O1520">
        <f>VLOOKUP(N1520,Depth!$A$2:$F$427,3,)</f>
        <v>14</v>
      </c>
      <c r="P1520">
        <f>VLOOKUP(N1520,Depth!$A$2:$F$427,5,)</f>
        <v>92.47</v>
      </c>
      <c r="Q1520">
        <f>VLOOKUP(N1520,Depth!$A$2:$F$427,6,)</f>
        <v>21.53</v>
      </c>
      <c r="R1520">
        <f>VLOOKUP(L1520,longitude_latitude!C:J,7,)</f>
        <v>-8.1601362999999996E-2</v>
      </c>
      <c r="S1520">
        <f>VLOOKUP(L1520,longitude_latitude!C:J,8,)</f>
        <v>51.516842400000002</v>
      </c>
      <c r="T1520">
        <f t="shared" si="202"/>
        <v>-4.2038445572961916</v>
      </c>
      <c r="U1520">
        <f>VLOOKUP(M1520,LINE!$A$2:$B$13,2,)</f>
        <v>3</v>
      </c>
      <c r="V1520">
        <f>VLOOKUP(L1520,Entry_exit!B:P,4,)</f>
        <v>115738</v>
      </c>
      <c r="W1520">
        <f>2020 - VLOOKUP(L1520, age!$A:$D,4,)</f>
        <v>108</v>
      </c>
      <c r="X1520">
        <f>VLOOKUP(H1520,'air-quality-london-time-of-day'!E:G,3,FALSE)</f>
        <v>16.7</v>
      </c>
      <c r="Y1520">
        <f>VLOOKUP(I1520,Weather!F:K,2,)</f>
        <v>11.067873303167421</v>
      </c>
      <c r="Z1520">
        <f>VLOOKUP(I1520,Weather!F:K,3,)</f>
        <v>0.02</v>
      </c>
      <c r="AA1520">
        <f>VLOOKUP(I1520,Weather!F:K,4,)</f>
        <v>0.57999999999999996</v>
      </c>
      <c r="AB1520">
        <f>VLOOKUP(I1520,Weather!F:K,5,)</f>
        <v>1031</v>
      </c>
      <c r="AC1520">
        <f>VLOOKUP(I1520,Weather!F:K,6,)</f>
        <v>3</v>
      </c>
    </row>
    <row r="1521" spans="1:29" x14ac:dyDescent="0.25">
      <c r="A1521" t="s">
        <v>7</v>
      </c>
      <c r="B1521" t="s">
        <v>5</v>
      </c>
      <c r="C1521" s="1">
        <v>42116.430555555555</v>
      </c>
      <c r="D1521" s="3">
        <f t="shared" si="200"/>
        <v>2015</v>
      </c>
      <c r="E1521" s="3">
        <f t="shared" si="195"/>
        <v>4</v>
      </c>
      <c r="F1521" s="3">
        <f t="shared" si="196"/>
        <v>10</v>
      </c>
      <c r="G1521" s="3">
        <f t="shared" si="197"/>
        <v>22</v>
      </c>
      <c r="H1521" s="3" t="str">
        <f t="shared" si="198"/>
        <v>2015410</v>
      </c>
      <c r="I1521" s="3" t="str">
        <f t="shared" si="199"/>
        <v>201541022</v>
      </c>
      <c r="J1521">
        <v>133</v>
      </c>
      <c r="K1521">
        <v>79.8</v>
      </c>
      <c r="L1521" t="str">
        <f>VLOOKUP(C1521,List!$A$2:$C$2089,3,)</f>
        <v>Liverpool Street</v>
      </c>
      <c r="M1521" t="str">
        <f>VLOOKUP(C1521,List!$A$2:$C$2089,2,)</f>
        <v>Central</v>
      </c>
      <c r="N1521" t="str">
        <f t="shared" si="201"/>
        <v>Liverpool Street|Central</v>
      </c>
      <c r="O1521">
        <f>VLOOKUP(N1521,Depth!$A$2:$F$427,3,)</f>
        <v>14</v>
      </c>
      <c r="P1521">
        <f>VLOOKUP(N1521,Depth!$A$2:$F$427,5,)</f>
        <v>92.47</v>
      </c>
      <c r="Q1521">
        <f>VLOOKUP(N1521,Depth!$A$2:$F$427,6,)</f>
        <v>21.53</v>
      </c>
      <c r="R1521">
        <f>VLOOKUP(L1521,longitude_latitude!C:J,7,)</f>
        <v>-8.1601362999999996E-2</v>
      </c>
      <c r="S1521">
        <f>VLOOKUP(L1521,longitude_latitude!C:J,8,)</f>
        <v>51.516842400000002</v>
      </c>
      <c r="T1521">
        <f t="shared" si="202"/>
        <v>-4.2038445572961916</v>
      </c>
      <c r="U1521">
        <f>VLOOKUP(M1521,LINE!$A$2:$B$13,2,)</f>
        <v>3</v>
      </c>
      <c r="V1521">
        <f>VLOOKUP(L1521,Entry_exit!B:P,4,)</f>
        <v>115738</v>
      </c>
      <c r="W1521">
        <f>2020 - VLOOKUP(L1521, age!$A:$D,4,)</f>
        <v>108</v>
      </c>
      <c r="X1521">
        <f>VLOOKUP(H1521,'air-quality-london-time-of-day'!E:G,3,FALSE)</f>
        <v>16.7</v>
      </c>
      <c r="Y1521">
        <f>VLOOKUP(I1521,Weather!F:K,2,)</f>
        <v>11.067873303167421</v>
      </c>
      <c r="Z1521">
        <f>VLOOKUP(I1521,Weather!F:K,3,)</f>
        <v>0.02</v>
      </c>
      <c r="AA1521">
        <f>VLOOKUP(I1521,Weather!F:K,4,)</f>
        <v>0.57999999999999996</v>
      </c>
      <c r="AB1521">
        <f>VLOOKUP(I1521,Weather!F:K,5,)</f>
        <v>1031</v>
      </c>
      <c r="AC1521">
        <f>VLOOKUP(I1521,Weather!F:K,6,)</f>
        <v>3</v>
      </c>
    </row>
    <row r="1522" spans="1:29" x14ac:dyDescent="0.25">
      <c r="A1522" t="s">
        <v>7</v>
      </c>
      <c r="B1522" t="s">
        <v>5</v>
      </c>
      <c r="C1522" s="1">
        <v>42116.431250000001</v>
      </c>
      <c r="D1522" s="3">
        <f t="shared" si="200"/>
        <v>2015</v>
      </c>
      <c r="E1522" s="3">
        <f t="shared" si="195"/>
        <v>4</v>
      </c>
      <c r="F1522" s="3">
        <f t="shared" si="196"/>
        <v>10</v>
      </c>
      <c r="G1522" s="3">
        <f t="shared" si="197"/>
        <v>22</v>
      </c>
      <c r="H1522" s="3" t="str">
        <f t="shared" si="198"/>
        <v>2015410</v>
      </c>
      <c r="I1522" s="3" t="str">
        <f t="shared" si="199"/>
        <v>201541022</v>
      </c>
      <c r="J1522">
        <v>113</v>
      </c>
      <c r="K1522">
        <v>67.8</v>
      </c>
      <c r="L1522" t="str">
        <f>VLOOKUP(C1522,List!$A$2:$C$2089,3,)</f>
        <v>Bethnal Green</v>
      </c>
      <c r="M1522" t="str">
        <f>VLOOKUP(C1522,List!$A$2:$C$2089,2,)</f>
        <v>Central</v>
      </c>
      <c r="N1522" t="str">
        <f t="shared" si="201"/>
        <v>Bethnal Green|Central</v>
      </c>
      <c r="O1522">
        <f>VLOOKUP(N1522,Depth!$A$2:$F$427,3,)</f>
        <v>14</v>
      </c>
      <c r="P1522">
        <f>VLOOKUP(N1522,Depth!$A$2:$F$427,5,)</f>
        <v>98.03</v>
      </c>
      <c r="Q1522">
        <f>VLOOKUP(N1522,Depth!$A$2:$F$427,6,)</f>
        <v>15.97</v>
      </c>
      <c r="R1522">
        <f>VLOOKUP(L1522,longitude_latitude!C:J,7,)</f>
        <v>-5.3074702000000001E-2</v>
      </c>
      <c r="S1522">
        <f>VLOOKUP(L1522,longitude_latitude!C:J,8,)</f>
        <v>51.526728390000002</v>
      </c>
      <c r="T1522">
        <f t="shared" si="202"/>
        <v>-2.7347657543341901</v>
      </c>
      <c r="U1522">
        <f>VLOOKUP(M1522,LINE!$A$2:$B$13,2,)</f>
        <v>3</v>
      </c>
      <c r="V1522">
        <f>VLOOKUP(L1522,Entry_exit!B:P,4,)</f>
        <v>24766</v>
      </c>
      <c r="W1522">
        <f>2020 - VLOOKUP(L1522, age!$A:$D,4,)</f>
        <v>74</v>
      </c>
      <c r="X1522">
        <f>VLOOKUP(H1522,'air-quality-london-time-of-day'!E:G,3,FALSE)</f>
        <v>16.7</v>
      </c>
      <c r="Y1522">
        <f>VLOOKUP(I1522,Weather!F:K,2,)</f>
        <v>11.067873303167421</v>
      </c>
      <c r="Z1522">
        <f>VLOOKUP(I1522,Weather!F:K,3,)</f>
        <v>0.02</v>
      </c>
      <c r="AA1522">
        <f>VLOOKUP(I1522,Weather!F:K,4,)</f>
        <v>0.57999999999999996</v>
      </c>
      <c r="AB1522">
        <f>VLOOKUP(I1522,Weather!F:K,5,)</f>
        <v>1031</v>
      </c>
      <c r="AC1522">
        <f>VLOOKUP(I1522,Weather!F:K,6,)</f>
        <v>3</v>
      </c>
    </row>
    <row r="1523" spans="1:29" x14ac:dyDescent="0.25">
      <c r="A1523" t="s">
        <v>7</v>
      </c>
      <c r="B1523" t="s">
        <v>5</v>
      </c>
      <c r="C1523" s="1">
        <v>42116.431944444441</v>
      </c>
      <c r="D1523" s="3">
        <f t="shared" si="200"/>
        <v>2015</v>
      </c>
      <c r="E1523" s="3">
        <f t="shared" si="195"/>
        <v>4</v>
      </c>
      <c r="F1523" s="3">
        <f t="shared" si="196"/>
        <v>10</v>
      </c>
      <c r="G1523" s="3">
        <f t="shared" si="197"/>
        <v>22</v>
      </c>
      <c r="H1523" s="3" t="str">
        <f t="shared" si="198"/>
        <v>2015410</v>
      </c>
      <c r="I1523" s="3" t="str">
        <f t="shared" si="199"/>
        <v>201541022</v>
      </c>
      <c r="J1523">
        <v>153</v>
      </c>
      <c r="K1523">
        <v>91.8</v>
      </c>
      <c r="L1523" t="str">
        <f>VLOOKUP(C1523,List!$A$2:$C$2089,3,)</f>
        <v>Bethnal Green</v>
      </c>
      <c r="M1523" t="str">
        <f>VLOOKUP(C1523,List!$A$2:$C$2089,2,)</f>
        <v>Central</v>
      </c>
      <c r="N1523" t="str">
        <f t="shared" si="201"/>
        <v>Bethnal Green|Central</v>
      </c>
      <c r="O1523">
        <f>VLOOKUP(N1523,Depth!$A$2:$F$427,3,)</f>
        <v>14</v>
      </c>
      <c r="P1523">
        <f>VLOOKUP(N1523,Depth!$A$2:$F$427,5,)</f>
        <v>98.03</v>
      </c>
      <c r="Q1523">
        <f>VLOOKUP(N1523,Depth!$A$2:$F$427,6,)</f>
        <v>15.97</v>
      </c>
      <c r="R1523">
        <f>VLOOKUP(L1523,longitude_latitude!C:J,7,)</f>
        <v>-5.3074702000000001E-2</v>
      </c>
      <c r="S1523">
        <f>VLOOKUP(L1523,longitude_latitude!C:J,8,)</f>
        <v>51.526728390000002</v>
      </c>
      <c r="T1523">
        <f t="shared" si="202"/>
        <v>-2.7347657543341901</v>
      </c>
      <c r="U1523">
        <f>VLOOKUP(M1523,LINE!$A$2:$B$13,2,)</f>
        <v>3</v>
      </c>
      <c r="V1523">
        <f>VLOOKUP(L1523,Entry_exit!B:P,4,)</f>
        <v>24766</v>
      </c>
      <c r="W1523">
        <f>2020 - VLOOKUP(L1523, age!$A:$D,4,)</f>
        <v>74</v>
      </c>
      <c r="X1523">
        <f>VLOOKUP(H1523,'air-quality-london-time-of-day'!E:G,3,FALSE)</f>
        <v>16.7</v>
      </c>
      <c r="Y1523">
        <f>VLOOKUP(I1523,Weather!F:K,2,)</f>
        <v>11.067873303167421</v>
      </c>
      <c r="Z1523">
        <f>VLOOKUP(I1523,Weather!F:K,3,)</f>
        <v>0.02</v>
      </c>
      <c r="AA1523">
        <f>VLOOKUP(I1523,Weather!F:K,4,)</f>
        <v>0.57999999999999996</v>
      </c>
      <c r="AB1523">
        <f>VLOOKUP(I1523,Weather!F:K,5,)</f>
        <v>1031</v>
      </c>
      <c r="AC1523">
        <f>VLOOKUP(I1523,Weather!F:K,6,)</f>
        <v>3</v>
      </c>
    </row>
    <row r="1524" spans="1:29" x14ac:dyDescent="0.25">
      <c r="A1524" t="s">
        <v>7</v>
      </c>
      <c r="B1524" t="s">
        <v>5</v>
      </c>
      <c r="C1524" s="1">
        <v>42116.432638888888</v>
      </c>
      <c r="D1524" s="3">
        <f t="shared" si="200"/>
        <v>2015</v>
      </c>
      <c r="E1524" s="3">
        <f t="shared" ref="E1524:E1587" si="203">MONTH(C1524)</f>
        <v>4</v>
      </c>
      <c r="F1524" s="3">
        <f t="shared" ref="F1524:F1587" si="204">HOUR(C1524)</f>
        <v>10</v>
      </c>
      <c r="G1524" s="3">
        <f t="shared" ref="G1524:G1587" si="205">DAY(C1524)</f>
        <v>22</v>
      </c>
      <c r="H1524" s="3" t="str">
        <f t="shared" ref="H1524:H1587" si="206">D1524&amp;E1524&amp;F1524</f>
        <v>2015410</v>
      </c>
      <c r="I1524" s="3" t="str">
        <f t="shared" ref="I1524:I1587" si="207">D1524&amp;E1524&amp;F1524&amp;G1524</f>
        <v>201541022</v>
      </c>
      <c r="J1524">
        <v>131</v>
      </c>
      <c r="K1524">
        <v>78.599999999999994</v>
      </c>
      <c r="L1524" t="str">
        <f>VLOOKUP(C1524,List!$A$2:$C$2089,3,)</f>
        <v>Mile End</v>
      </c>
      <c r="M1524" t="str">
        <f>VLOOKUP(C1524,List!$A$2:$C$2089,2,)</f>
        <v>Central</v>
      </c>
      <c r="N1524" t="str">
        <f t="shared" si="201"/>
        <v>Mile End|Central</v>
      </c>
      <c r="O1524">
        <f>VLOOKUP(N1524,Depth!$A$2:$F$427,3,)</f>
        <v>12</v>
      </c>
      <c r="P1524">
        <f>VLOOKUP(N1524,Depth!$A$2:$F$427,5,)</f>
        <v>104.83</v>
      </c>
      <c r="Q1524">
        <f>VLOOKUP(N1524,Depth!$A$2:$F$427,6,)</f>
        <v>7.17</v>
      </c>
      <c r="R1524">
        <f>VLOOKUP(L1524,longitude_latitude!C:J,7,)</f>
        <v>-3.2150165000000001E-2</v>
      </c>
      <c r="S1524">
        <f>VLOOKUP(L1524,longitude_latitude!C:J,8,)</f>
        <v>51.524725070000002</v>
      </c>
      <c r="T1524">
        <f t="shared" si="202"/>
        <v>-1.6565284125801367</v>
      </c>
      <c r="U1524">
        <f>VLOOKUP(M1524,LINE!$A$2:$B$13,2,)</f>
        <v>3</v>
      </c>
      <c r="V1524">
        <f>VLOOKUP(L1524,Entry_exit!B:P,4,)</f>
        <v>25573</v>
      </c>
      <c r="W1524">
        <f>2020 - VLOOKUP(L1524, age!$A:$D,4,)</f>
        <v>74</v>
      </c>
      <c r="X1524">
        <f>VLOOKUP(H1524,'air-quality-london-time-of-day'!E:G,3,FALSE)</f>
        <v>16.7</v>
      </c>
      <c r="Y1524">
        <f>VLOOKUP(I1524,Weather!F:K,2,)</f>
        <v>11.067873303167421</v>
      </c>
      <c r="Z1524">
        <f>VLOOKUP(I1524,Weather!F:K,3,)</f>
        <v>0.02</v>
      </c>
      <c r="AA1524">
        <f>VLOOKUP(I1524,Weather!F:K,4,)</f>
        <v>0.57999999999999996</v>
      </c>
      <c r="AB1524">
        <f>VLOOKUP(I1524,Weather!F:K,5,)</f>
        <v>1031</v>
      </c>
      <c r="AC1524">
        <f>VLOOKUP(I1524,Weather!F:K,6,)</f>
        <v>3</v>
      </c>
    </row>
    <row r="1525" spans="1:29" x14ac:dyDescent="0.25">
      <c r="A1525" t="s">
        <v>7</v>
      </c>
      <c r="B1525" t="s">
        <v>5</v>
      </c>
      <c r="C1525" s="1">
        <v>42116.433333333334</v>
      </c>
      <c r="D1525" s="3">
        <f t="shared" si="200"/>
        <v>2015</v>
      </c>
      <c r="E1525" s="3">
        <f t="shared" si="203"/>
        <v>4</v>
      </c>
      <c r="F1525" s="3">
        <f t="shared" si="204"/>
        <v>10</v>
      </c>
      <c r="G1525" s="3">
        <f t="shared" si="205"/>
        <v>22</v>
      </c>
      <c r="H1525" s="3" t="str">
        <f t="shared" si="206"/>
        <v>2015410</v>
      </c>
      <c r="I1525" s="3" t="str">
        <f t="shared" si="207"/>
        <v>201541022</v>
      </c>
      <c r="J1525">
        <v>126</v>
      </c>
      <c r="K1525">
        <v>75.599999999999994</v>
      </c>
      <c r="L1525" t="str">
        <f>VLOOKUP(C1525,List!$A$2:$C$2089,3,)</f>
        <v>Mile End</v>
      </c>
      <c r="M1525" t="str">
        <f>VLOOKUP(C1525,List!$A$2:$C$2089,2,)</f>
        <v>Central</v>
      </c>
      <c r="N1525" t="str">
        <f t="shared" si="201"/>
        <v>Mile End|Central</v>
      </c>
      <c r="O1525">
        <f>VLOOKUP(N1525,Depth!$A$2:$F$427,3,)</f>
        <v>12</v>
      </c>
      <c r="P1525">
        <f>VLOOKUP(N1525,Depth!$A$2:$F$427,5,)</f>
        <v>104.83</v>
      </c>
      <c r="Q1525">
        <f>VLOOKUP(N1525,Depth!$A$2:$F$427,6,)</f>
        <v>7.17</v>
      </c>
      <c r="R1525">
        <f>VLOOKUP(L1525,longitude_latitude!C:J,7,)</f>
        <v>-3.2150165000000001E-2</v>
      </c>
      <c r="S1525">
        <f>VLOOKUP(L1525,longitude_latitude!C:J,8,)</f>
        <v>51.524725070000002</v>
      </c>
      <c r="T1525">
        <f t="shared" si="202"/>
        <v>-1.6565284125801367</v>
      </c>
      <c r="U1525">
        <f>VLOOKUP(M1525,LINE!$A$2:$B$13,2,)</f>
        <v>3</v>
      </c>
      <c r="V1525">
        <f>VLOOKUP(L1525,Entry_exit!B:P,4,)</f>
        <v>25573</v>
      </c>
      <c r="W1525">
        <f>2020 - VLOOKUP(L1525, age!$A:$D,4,)</f>
        <v>74</v>
      </c>
      <c r="X1525">
        <f>VLOOKUP(H1525,'air-quality-london-time-of-day'!E:G,3,FALSE)</f>
        <v>16.7</v>
      </c>
      <c r="Y1525">
        <f>VLOOKUP(I1525,Weather!F:K,2,)</f>
        <v>11.067873303167421</v>
      </c>
      <c r="Z1525">
        <f>VLOOKUP(I1525,Weather!F:K,3,)</f>
        <v>0.02</v>
      </c>
      <c r="AA1525">
        <f>VLOOKUP(I1525,Weather!F:K,4,)</f>
        <v>0.57999999999999996</v>
      </c>
      <c r="AB1525">
        <f>VLOOKUP(I1525,Weather!F:K,5,)</f>
        <v>1031</v>
      </c>
      <c r="AC1525">
        <f>VLOOKUP(I1525,Weather!F:K,6,)</f>
        <v>3</v>
      </c>
    </row>
    <row r="1526" spans="1:29" x14ac:dyDescent="0.25">
      <c r="A1526" t="s">
        <v>7</v>
      </c>
      <c r="B1526" t="s">
        <v>5</v>
      </c>
      <c r="C1526" s="1">
        <v>42116.434027777781</v>
      </c>
      <c r="D1526" s="3">
        <f t="shared" si="200"/>
        <v>2015</v>
      </c>
      <c r="E1526" s="3">
        <f t="shared" si="203"/>
        <v>4</v>
      </c>
      <c r="F1526" s="3">
        <f t="shared" si="204"/>
        <v>10</v>
      </c>
      <c r="G1526" s="3">
        <f t="shared" si="205"/>
        <v>22</v>
      </c>
      <c r="H1526" s="3" t="str">
        <f t="shared" si="206"/>
        <v>2015410</v>
      </c>
      <c r="I1526" s="3" t="str">
        <f t="shared" si="207"/>
        <v>201541022</v>
      </c>
      <c r="J1526">
        <v>162</v>
      </c>
      <c r="K1526">
        <v>97.2</v>
      </c>
      <c r="L1526" t="str">
        <f>VLOOKUP(C1526,List!$A$2:$C$2089,3,)</f>
        <v>Mile End</v>
      </c>
      <c r="M1526" t="str">
        <f>VLOOKUP(C1526,List!$A$2:$C$2089,2,)</f>
        <v>Central</v>
      </c>
      <c r="N1526" t="str">
        <f t="shared" si="201"/>
        <v>Mile End|Central</v>
      </c>
      <c r="O1526">
        <f>VLOOKUP(N1526,Depth!$A$2:$F$427,3,)</f>
        <v>12</v>
      </c>
      <c r="P1526">
        <f>VLOOKUP(N1526,Depth!$A$2:$F$427,5,)</f>
        <v>104.83</v>
      </c>
      <c r="Q1526">
        <f>VLOOKUP(N1526,Depth!$A$2:$F$427,6,)</f>
        <v>7.17</v>
      </c>
      <c r="R1526">
        <f>VLOOKUP(L1526,longitude_latitude!C:J,7,)</f>
        <v>-3.2150165000000001E-2</v>
      </c>
      <c r="S1526">
        <f>VLOOKUP(L1526,longitude_latitude!C:J,8,)</f>
        <v>51.524725070000002</v>
      </c>
      <c r="T1526">
        <f t="shared" si="202"/>
        <v>-1.6565284125801367</v>
      </c>
      <c r="U1526">
        <f>VLOOKUP(M1526,LINE!$A$2:$B$13,2,)</f>
        <v>3</v>
      </c>
      <c r="V1526">
        <f>VLOOKUP(L1526,Entry_exit!B:P,4,)</f>
        <v>25573</v>
      </c>
      <c r="W1526">
        <f>2020 - VLOOKUP(L1526, age!$A:$D,4,)</f>
        <v>74</v>
      </c>
      <c r="X1526">
        <f>VLOOKUP(H1526,'air-quality-london-time-of-day'!E:G,3,FALSE)</f>
        <v>16.7</v>
      </c>
      <c r="Y1526">
        <f>VLOOKUP(I1526,Weather!F:K,2,)</f>
        <v>11.067873303167421</v>
      </c>
      <c r="Z1526">
        <f>VLOOKUP(I1526,Weather!F:K,3,)</f>
        <v>0.02</v>
      </c>
      <c r="AA1526">
        <f>VLOOKUP(I1526,Weather!F:K,4,)</f>
        <v>0.57999999999999996</v>
      </c>
      <c r="AB1526">
        <f>VLOOKUP(I1526,Weather!F:K,5,)</f>
        <v>1031</v>
      </c>
      <c r="AC1526">
        <f>VLOOKUP(I1526,Weather!F:K,6,)</f>
        <v>3</v>
      </c>
    </row>
    <row r="1527" spans="1:29" x14ac:dyDescent="0.25">
      <c r="A1527" t="s">
        <v>7</v>
      </c>
      <c r="B1527" t="s">
        <v>5</v>
      </c>
      <c r="C1527" s="1">
        <v>42116.43472222222</v>
      </c>
      <c r="D1527" s="3">
        <f t="shared" si="200"/>
        <v>2015</v>
      </c>
      <c r="E1527" s="3">
        <f t="shared" si="203"/>
        <v>4</v>
      </c>
      <c r="F1527" s="3">
        <f t="shared" si="204"/>
        <v>10</v>
      </c>
      <c r="G1527" s="3">
        <f t="shared" si="205"/>
        <v>22</v>
      </c>
      <c r="H1527" s="3" t="str">
        <f t="shared" si="206"/>
        <v>2015410</v>
      </c>
      <c r="I1527" s="3" t="str">
        <f t="shared" si="207"/>
        <v>201541022</v>
      </c>
      <c r="J1527">
        <v>158</v>
      </c>
      <c r="K1527">
        <v>94.8</v>
      </c>
      <c r="L1527" t="str">
        <f>VLOOKUP(C1527,List!$A$2:$C$2089,3,)</f>
        <v>Stratford</v>
      </c>
      <c r="M1527" t="str">
        <f>VLOOKUP(C1527,List!$A$2:$C$2089,2,)</f>
        <v>Central</v>
      </c>
      <c r="N1527" t="str">
        <f t="shared" si="201"/>
        <v>Stratford|Central</v>
      </c>
      <c r="O1527">
        <f>VLOOKUP(N1527,Depth!$A$2:$F$427,3,)</f>
        <v>4</v>
      </c>
      <c r="P1527">
        <f>VLOOKUP(N1527,Depth!$A$2:$F$427,5,)</f>
        <v>107.2</v>
      </c>
      <c r="Q1527">
        <f>VLOOKUP(N1527,Depth!$A$2:$F$427,6,)</f>
        <v>-3.2</v>
      </c>
      <c r="R1527">
        <f>VLOOKUP(L1527,longitude_latitude!C:J,7,)</f>
        <v>-2.182514E-3</v>
      </c>
      <c r="S1527">
        <f>VLOOKUP(L1527,longitude_latitude!C:J,8,)</f>
        <v>51.540948020000002</v>
      </c>
      <c r="T1527">
        <f t="shared" si="202"/>
        <v>-0.11248884062692228</v>
      </c>
      <c r="U1527">
        <f>VLOOKUP(M1527,LINE!$A$2:$B$13,2,)</f>
        <v>3</v>
      </c>
      <c r="V1527">
        <f>VLOOKUP(L1527,Entry_exit!B:P,4,)</f>
        <v>91067</v>
      </c>
      <c r="W1527">
        <f>2020 - VLOOKUP(L1527, age!$A:$D,4,)</f>
        <v>74</v>
      </c>
      <c r="X1527">
        <f>VLOOKUP(H1527,'air-quality-london-time-of-day'!E:G,3,FALSE)</f>
        <v>16.7</v>
      </c>
      <c r="Y1527">
        <f>VLOOKUP(I1527,Weather!F:K,2,)</f>
        <v>11.067873303167421</v>
      </c>
      <c r="Z1527">
        <f>VLOOKUP(I1527,Weather!F:K,3,)</f>
        <v>0.02</v>
      </c>
      <c r="AA1527">
        <f>VLOOKUP(I1527,Weather!F:K,4,)</f>
        <v>0.57999999999999996</v>
      </c>
      <c r="AB1527">
        <f>VLOOKUP(I1527,Weather!F:K,5,)</f>
        <v>1031</v>
      </c>
      <c r="AC1527">
        <f>VLOOKUP(I1527,Weather!F:K,6,)</f>
        <v>3</v>
      </c>
    </row>
    <row r="1528" spans="1:29" x14ac:dyDescent="0.25">
      <c r="A1528" t="s">
        <v>7</v>
      </c>
      <c r="B1528" t="s">
        <v>5</v>
      </c>
      <c r="C1528" s="1">
        <v>42116.435416666667</v>
      </c>
      <c r="D1528" s="3">
        <f t="shared" si="200"/>
        <v>2015</v>
      </c>
      <c r="E1528" s="3">
        <f t="shared" si="203"/>
        <v>4</v>
      </c>
      <c r="F1528" s="3">
        <f t="shared" si="204"/>
        <v>10</v>
      </c>
      <c r="G1528" s="3">
        <f t="shared" si="205"/>
        <v>22</v>
      </c>
      <c r="H1528" s="3" t="str">
        <f t="shared" si="206"/>
        <v>2015410</v>
      </c>
      <c r="I1528" s="3" t="str">
        <f t="shared" si="207"/>
        <v>201541022</v>
      </c>
      <c r="J1528">
        <v>153</v>
      </c>
      <c r="K1528">
        <v>91.8</v>
      </c>
      <c r="L1528" t="str">
        <f>VLOOKUP(C1528,List!$A$2:$C$2089,3,)</f>
        <v>Stratford</v>
      </c>
      <c r="M1528" t="str">
        <f>VLOOKUP(C1528,List!$A$2:$C$2089,2,)</f>
        <v>Central</v>
      </c>
      <c r="N1528" t="str">
        <f t="shared" si="201"/>
        <v>Stratford|Central</v>
      </c>
      <c r="O1528">
        <f>VLOOKUP(N1528,Depth!$A$2:$F$427,3,)</f>
        <v>4</v>
      </c>
      <c r="P1528">
        <f>VLOOKUP(N1528,Depth!$A$2:$F$427,5,)</f>
        <v>107.2</v>
      </c>
      <c r="Q1528">
        <f>VLOOKUP(N1528,Depth!$A$2:$F$427,6,)</f>
        <v>-3.2</v>
      </c>
      <c r="R1528">
        <f>VLOOKUP(L1528,longitude_latitude!C:J,7,)</f>
        <v>-2.182514E-3</v>
      </c>
      <c r="S1528">
        <f>VLOOKUP(L1528,longitude_latitude!C:J,8,)</f>
        <v>51.540948020000002</v>
      </c>
      <c r="T1528">
        <f t="shared" si="202"/>
        <v>-0.11248884062692228</v>
      </c>
      <c r="U1528">
        <f>VLOOKUP(M1528,LINE!$A$2:$B$13,2,)</f>
        <v>3</v>
      </c>
      <c r="V1528">
        <f>VLOOKUP(L1528,Entry_exit!B:P,4,)</f>
        <v>91067</v>
      </c>
      <c r="W1528">
        <f>2020 - VLOOKUP(L1528, age!$A:$D,4,)</f>
        <v>74</v>
      </c>
      <c r="X1528">
        <f>VLOOKUP(H1528,'air-quality-london-time-of-day'!E:G,3,FALSE)</f>
        <v>16.7</v>
      </c>
      <c r="Y1528">
        <f>VLOOKUP(I1528,Weather!F:K,2,)</f>
        <v>11.067873303167421</v>
      </c>
      <c r="Z1528">
        <f>VLOOKUP(I1528,Weather!F:K,3,)</f>
        <v>0.02</v>
      </c>
      <c r="AA1528">
        <f>VLOOKUP(I1528,Weather!F:K,4,)</f>
        <v>0.57999999999999996</v>
      </c>
      <c r="AB1528">
        <f>VLOOKUP(I1528,Weather!F:K,5,)</f>
        <v>1031</v>
      </c>
      <c r="AC1528">
        <f>VLOOKUP(I1528,Weather!F:K,6,)</f>
        <v>3</v>
      </c>
    </row>
    <row r="1529" spans="1:29" x14ac:dyDescent="0.25">
      <c r="A1529" t="s">
        <v>7</v>
      </c>
      <c r="B1529" t="s">
        <v>5</v>
      </c>
      <c r="C1529" s="1">
        <v>42116.436111111114</v>
      </c>
      <c r="D1529" s="3">
        <f t="shared" si="200"/>
        <v>2015</v>
      </c>
      <c r="E1529" s="3">
        <f t="shared" si="203"/>
        <v>4</v>
      </c>
      <c r="F1529" s="3">
        <f t="shared" si="204"/>
        <v>10</v>
      </c>
      <c r="G1529" s="3">
        <f t="shared" si="205"/>
        <v>22</v>
      </c>
      <c r="H1529" s="3" t="str">
        <f t="shared" si="206"/>
        <v>2015410</v>
      </c>
      <c r="I1529" s="3" t="str">
        <f t="shared" si="207"/>
        <v>201541022</v>
      </c>
      <c r="J1529">
        <v>90</v>
      </c>
      <c r="K1529">
        <v>54</v>
      </c>
      <c r="L1529" t="str">
        <f>VLOOKUP(C1529,List!$A$2:$C$2089,3,)</f>
        <v>Stratford</v>
      </c>
      <c r="M1529" t="str">
        <f>VLOOKUP(C1529,List!$A$2:$C$2089,2,)</f>
        <v>Central</v>
      </c>
      <c r="N1529" t="str">
        <f t="shared" si="201"/>
        <v>Stratford|Central</v>
      </c>
      <c r="O1529">
        <f>VLOOKUP(N1529,Depth!$A$2:$F$427,3,)</f>
        <v>4</v>
      </c>
      <c r="P1529">
        <f>VLOOKUP(N1529,Depth!$A$2:$F$427,5,)</f>
        <v>107.2</v>
      </c>
      <c r="Q1529">
        <f>VLOOKUP(N1529,Depth!$A$2:$F$427,6,)</f>
        <v>-3.2</v>
      </c>
      <c r="R1529">
        <f>VLOOKUP(L1529,longitude_latitude!C:J,7,)</f>
        <v>-2.182514E-3</v>
      </c>
      <c r="S1529">
        <f>VLOOKUP(L1529,longitude_latitude!C:J,8,)</f>
        <v>51.540948020000002</v>
      </c>
      <c r="T1529">
        <f t="shared" si="202"/>
        <v>-0.11248884062692228</v>
      </c>
      <c r="U1529">
        <f>VLOOKUP(M1529,LINE!$A$2:$B$13,2,)</f>
        <v>3</v>
      </c>
      <c r="V1529">
        <f>VLOOKUP(L1529,Entry_exit!B:P,4,)</f>
        <v>91067</v>
      </c>
      <c r="W1529">
        <f>2020 - VLOOKUP(L1529, age!$A:$D,4,)</f>
        <v>74</v>
      </c>
      <c r="X1529">
        <f>VLOOKUP(H1529,'air-quality-london-time-of-day'!E:G,3,FALSE)</f>
        <v>16.7</v>
      </c>
      <c r="Y1529">
        <f>VLOOKUP(I1529,Weather!F:K,2,)</f>
        <v>11.067873303167421</v>
      </c>
      <c r="Z1529">
        <f>VLOOKUP(I1529,Weather!F:K,3,)</f>
        <v>0.02</v>
      </c>
      <c r="AA1529">
        <f>VLOOKUP(I1529,Weather!F:K,4,)</f>
        <v>0.57999999999999996</v>
      </c>
      <c r="AB1529">
        <f>VLOOKUP(I1529,Weather!F:K,5,)</f>
        <v>1031</v>
      </c>
      <c r="AC1529">
        <f>VLOOKUP(I1529,Weather!F:K,6,)</f>
        <v>3</v>
      </c>
    </row>
    <row r="1530" spans="1:29" x14ac:dyDescent="0.25">
      <c r="A1530" t="s">
        <v>7</v>
      </c>
      <c r="B1530" t="s">
        <v>5</v>
      </c>
      <c r="C1530" s="1">
        <v>42116.436805555553</v>
      </c>
      <c r="D1530" s="3">
        <f t="shared" si="200"/>
        <v>2015</v>
      </c>
      <c r="E1530" s="3">
        <f t="shared" si="203"/>
        <v>4</v>
      </c>
      <c r="F1530" s="3">
        <f t="shared" si="204"/>
        <v>10</v>
      </c>
      <c r="G1530" s="3">
        <f t="shared" si="205"/>
        <v>22</v>
      </c>
      <c r="H1530" s="3" t="str">
        <f t="shared" si="206"/>
        <v>2015410</v>
      </c>
      <c r="I1530" s="3" t="str">
        <f t="shared" si="207"/>
        <v>201541022</v>
      </c>
      <c r="J1530">
        <v>58</v>
      </c>
      <c r="K1530">
        <v>34.799999999999997</v>
      </c>
      <c r="L1530" t="str">
        <f>VLOOKUP(C1530,List!$A$2:$C$2089,3,)</f>
        <v>Leyton</v>
      </c>
      <c r="M1530" t="str">
        <f>VLOOKUP(C1530,List!$A$2:$C$2089,2,)</f>
        <v>Central</v>
      </c>
      <c r="N1530" t="str">
        <f t="shared" si="201"/>
        <v>Leyton|Central</v>
      </c>
      <c r="O1530">
        <f>VLOOKUP(N1530,Depth!$A$2:$F$427,3,)</f>
        <v>15</v>
      </c>
      <c r="P1530">
        <f>VLOOKUP(N1530,Depth!$A$2:$F$427,5,)</f>
        <v>110</v>
      </c>
      <c r="Q1530">
        <f>VLOOKUP(N1530,Depth!$A$2:$F$427,6,)</f>
        <v>5</v>
      </c>
      <c r="R1530">
        <f>VLOOKUP(L1530,longitude_latitude!C:J,7,)</f>
        <v>-3.8647400000000002E-3</v>
      </c>
      <c r="S1530">
        <f>VLOOKUP(L1530,longitude_latitude!C:J,8,)</f>
        <v>51.556096889999999</v>
      </c>
      <c r="T1530">
        <f t="shared" si="202"/>
        <v>-0.1992509098946586</v>
      </c>
      <c r="U1530">
        <f>VLOOKUP(M1530,LINE!$A$2:$B$13,2,)</f>
        <v>3</v>
      </c>
      <c r="V1530">
        <f>VLOOKUP(L1530,Entry_exit!B:P,4,)</f>
        <v>21859</v>
      </c>
      <c r="W1530">
        <f>2020 - VLOOKUP(L1530, age!$A:$D,4,)</f>
        <v>73</v>
      </c>
      <c r="X1530">
        <f>VLOOKUP(H1530,'air-quality-london-time-of-day'!E:G,3,FALSE)</f>
        <v>16.7</v>
      </c>
      <c r="Y1530">
        <f>VLOOKUP(I1530,Weather!F:K,2,)</f>
        <v>11.067873303167421</v>
      </c>
      <c r="Z1530">
        <f>VLOOKUP(I1530,Weather!F:K,3,)</f>
        <v>0.02</v>
      </c>
      <c r="AA1530">
        <f>VLOOKUP(I1530,Weather!F:K,4,)</f>
        <v>0.57999999999999996</v>
      </c>
      <c r="AB1530">
        <f>VLOOKUP(I1530,Weather!F:K,5,)</f>
        <v>1031</v>
      </c>
      <c r="AC1530">
        <f>VLOOKUP(I1530,Weather!F:K,6,)</f>
        <v>3</v>
      </c>
    </row>
    <row r="1531" spans="1:29" x14ac:dyDescent="0.25">
      <c r="A1531" t="s">
        <v>7</v>
      </c>
      <c r="B1531" t="s">
        <v>5</v>
      </c>
      <c r="C1531" s="1">
        <v>42116.4375</v>
      </c>
      <c r="D1531" s="3">
        <f t="shared" si="200"/>
        <v>2015</v>
      </c>
      <c r="E1531" s="3">
        <f t="shared" si="203"/>
        <v>4</v>
      </c>
      <c r="F1531" s="3">
        <f t="shared" si="204"/>
        <v>10</v>
      </c>
      <c r="G1531" s="3">
        <f t="shared" si="205"/>
        <v>22</v>
      </c>
      <c r="H1531" s="3" t="str">
        <f t="shared" si="206"/>
        <v>2015410</v>
      </c>
      <c r="I1531" s="3" t="str">
        <f t="shared" si="207"/>
        <v>201541022</v>
      </c>
      <c r="J1531">
        <v>43</v>
      </c>
      <c r="K1531">
        <v>25.8</v>
      </c>
      <c r="L1531" t="str">
        <f>VLOOKUP(C1531,List!$A$2:$C$2089,3,)</f>
        <v>Leyton</v>
      </c>
      <c r="M1531" t="str">
        <f>VLOOKUP(C1531,List!$A$2:$C$2089,2,)</f>
        <v>Central</v>
      </c>
      <c r="N1531" t="str">
        <f t="shared" si="201"/>
        <v>Leyton|Central</v>
      </c>
      <c r="O1531">
        <f>VLOOKUP(N1531,Depth!$A$2:$F$427,3,)</f>
        <v>15</v>
      </c>
      <c r="P1531">
        <f>VLOOKUP(N1531,Depth!$A$2:$F$427,5,)</f>
        <v>110</v>
      </c>
      <c r="Q1531">
        <f>VLOOKUP(N1531,Depth!$A$2:$F$427,6,)</f>
        <v>5</v>
      </c>
      <c r="R1531">
        <f>VLOOKUP(L1531,longitude_latitude!C:J,7,)</f>
        <v>-3.8647400000000002E-3</v>
      </c>
      <c r="S1531">
        <f>VLOOKUP(L1531,longitude_latitude!C:J,8,)</f>
        <v>51.556096889999999</v>
      </c>
      <c r="T1531">
        <f t="shared" si="202"/>
        <v>-0.1992509098946586</v>
      </c>
      <c r="U1531">
        <f>VLOOKUP(M1531,LINE!$A$2:$B$13,2,)</f>
        <v>3</v>
      </c>
      <c r="V1531">
        <f>VLOOKUP(L1531,Entry_exit!B:P,4,)</f>
        <v>21859</v>
      </c>
      <c r="W1531">
        <f>2020 - VLOOKUP(L1531, age!$A:$D,4,)</f>
        <v>73</v>
      </c>
      <c r="X1531">
        <f>VLOOKUP(H1531,'air-quality-london-time-of-day'!E:G,3,FALSE)</f>
        <v>16.7</v>
      </c>
      <c r="Y1531">
        <f>VLOOKUP(I1531,Weather!F:K,2,)</f>
        <v>11.067873303167421</v>
      </c>
      <c r="Z1531">
        <f>VLOOKUP(I1531,Weather!F:K,3,)</f>
        <v>0.02</v>
      </c>
      <c r="AA1531">
        <f>VLOOKUP(I1531,Weather!F:K,4,)</f>
        <v>0.57999999999999996</v>
      </c>
      <c r="AB1531">
        <f>VLOOKUP(I1531,Weather!F:K,5,)</f>
        <v>1031</v>
      </c>
      <c r="AC1531">
        <f>VLOOKUP(I1531,Weather!F:K,6,)</f>
        <v>3</v>
      </c>
    </row>
    <row r="1532" spans="1:29" x14ac:dyDescent="0.25">
      <c r="A1532" t="s">
        <v>7</v>
      </c>
      <c r="B1532" t="s">
        <v>5</v>
      </c>
      <c r="C1532" s="1">
        <v>42116.438194444447</v>
      </c>
      <c r="D1532" s="3">
        <f t="shared" si="200"/>
        <v>2015</v>
      </c>
      <c r="E1532" s="3">
        <f t="shared" si="203"/>
        <v>4</v>
      </c>
      <c r="F1532" s="3">
        <f t="shared" si="204"/>
        <v>10</v>
      </c>
      <c r="G1532" s="3">
        <f t="shared" si="205"/>
        <v>22</v>
      </c>
      <c r="H1532" s="3" t="str">
        <f t="shared" si="206"/>
        <v>2015410</v>
      </c>
      <c r="I1532" s="3" t="str">
        <f t="shared" si="207"/>
        <v>201541022</v>
      </c>
      <c r="J1532">
        <v>35</v>
      </c>
      <c r="K1532">
        <v>21</v>
      </c>
      <c r="L1532" t="str">
        <f>VLOOKUP(C1532,List!$A$2:$C$2089,3,)</f>
        <v>Leyton</v>
      </c>
      <c r="M1532" t="str">
        <f>VLOOKUP(C1532,List!$A$2:$C$2089,2,)</f>
        <v>Central</v>
      </c>
      <c r="N1532" t="str">
        <f t="shared" si="201"/>
        <v>Leyton|Central</v>
      </c>
      <c r="O1532">
        <f>VLOOKUP(N1532,Depth!$A$2:$F$427,3,)</f>
        <v>15</v>
      </c>
      <c r="P1532">
        <f>VLOOKUP(N1532,Depth!$A$2:$F$427,5,)</f>
        <v>110</v>
      </c>
      <c r="Q1532">
        <f>VLOOKUP(N1532,Depth!$A$2:$F$427,6,)</f>
        <v>5</v>
      </c>
      <c r="R1532">
        <f>VLOOKUP(L1532,longitude_latitude!C:J,7,)</f>
        <v>-3.8647400000000002E-3</v>
      </c>
      <c r="S1532">
        <f>VLOOKUP(L1532,longitude_latitude!C:J,8,)</f>
        <v>51.556096889999999</v>
      </c>
      <c r="T1532">
        <f t="shared" si="202"/>
        <v>-0.1992509098946586</v>
      </c>
      <c r="U1532">
        <f>VLOOKUP(M1532,LINE!$A$2:$B$13,2,)</f>
        <v>3</v>
      </c>
      <c r="V1532">
        <f>VLOOKUP(L1532,Entry_exit!B:P,4,)</f>
        <v>21859</v>
      </c>
      <c r="W1532">
        <f>2020 - VLOOKUP(L1532, age!$A:$D,4,)</f>
        <v>73</v>
      </c>
      <c r="X1532">
        <f>VLOOKUP(H1532,'air-quality-london-time-of-day'!E:G,3,FALSE)</f>
        <v>16.7</v>
      </c>
      <c r="Y1532">
        <f>VLOOKUP(I1532,Weather!F:K,2,)</f>
        <v>11.067873303167421</v>
      </c>
      <c r="Z1532">
        <f>VLOOKUP(I1532,Weather!F:K,3,)</f>
        <v>0.02</v>
      </c>
      <c r="AA1532">
        <f>VLOOKUP(I1532,Weather!F:K,4,)</f>
        <v>0.57999999999999996</v>
      </c>
      <c r="AB1532">
        <f>VLOOKUP(I1532,Weather!F:K,5,)</f>
        <v>1031</v>
      </c>
      <c r="AC1532">
        <f>VLOOKUP(I1532,Weather!F:K,6,)</f>
        <v>3</v>
      </c>
    </row>
    <row r="1533" spans="1:29" x14ac:dyDescent="0.25">
      <c r="A1533" t="s">
        <v>7</v>
      </c>
      <c r="B1533" t="s">
        <v>5</v>
      </c>
      <c r="C1533" s="1">
        <v>42116.438888888886</v>
      </c>
      <c r="D1533" s="3">
        <f t="shared" si="200"/>
        <v>2015</v>
      </c>
      <c r="E1533" s="3">
        <f t="shared" si="203"/>
        <v>4</v>
      </c>
      <c r="F1533" s="3">
        <f t="shared" si="204"/>
        <v>10</v>
      </c>
      <c r="G1533" s="3">
        <f t="shared" si="205"/>
        <v>22</v>
      </c>
      <c r="H1533" s="3" t="str">
        <f t="shared" si="206"/>
        <v>2015410</v>
      </c>
      <c r="I1533" s="3" t="str">
        <f t="shared" si="207"/>
        <v>201541022</v>
      </c>
      <c r="J1533">
        <v>24</v>
      </c>
      <c r="K1533">
        <v>14.4</v>
      </c>
      <c r="L1533" t="str">
        <f>VLOOKUP(C1533,List!$A$2:$C$2089,3,)</f>
        <v>Leytonstone</v>
      </c>
      <c r="M1533" t="str">
        <f>VLOOKUP(C1533,List!$A$2:$C$2089,2,)</f>
        <v>Central</v>
      </c>
      <c r="N1533" t="str">
        <f t="shared" si="201"/>
        <v>Leytonstone|Central</v>
      </c>
      <c r="O1533">
        <f>VLOOKUP(N1533,Depth!$A$2:$F$427,3,)</f>
        <v>23.2</v>
      </c>
      <c r="P1533">
        <f>VLOOKUP(N1533,Depth!$A$2:$F$427,5,)</f>
        <v>123.1</v>
      </c>
      <c r="Q1533">
        <f>VLOOKUP(N1533,Depth!$A$2:$F$427,6,)</f>
        <v>0.1</v>
      </c>
      <c r="R1533">
        <f>VLOOKUP(L1533,longitude_latitude!C:J,7,)</f>
        <v>9.8076780000000002E-3</v>
      </c>
      <c r="S1533">
        <f>VLOOKUP(L1533,longitude_latitude!C:J,8,)</f>
        <v>51.56781496</v>
      </c>
      <c r="T1533">
        <f t="shared" si="202"/>
        <v>0.50576052429126284</v>
      </c>
      <c r="U1533">
        <f>VLOOKUP(M1533,LINE!$A$2:$B$13,2,)</f>
        <v>3</v>
      </c>
      <c r="V1533">
        <f>VLOOKUP(L1533,Entry_exit!B:P,4,)</f>
        <v>17702</v>
      </c>
      <c r="W1533">
        <f>2020 - VLOOKUP(L1533, age!$A:$D,4,)</f>
        <v>73</v>
      </c>
      <c r="X1533">
        <f>VLOOKUP(H1533,'air-quality-london-time-of-day'!E:G,3,FALSE)</f>
        <v>16.7</v>
      </c>
      <c r="Y1533">
        <f>VLOOKUP(I1533,Weather!F:K,2,)</f>
        <v>11.067873303167421</v>
      </c>
      <c r="Z1533">
        <f>VLOOKUP(I1533,Weather!F:K,3,)</f>
        <v>0.02</v>
      </c>
      <c r="AA1533">
        <f>VLOOKUP(I1533,Weather!F:K,4,)</f>
        <v>0.57999999999999996</v>
      </c>
      <c r="AB1533">
        <f>VLOOKUP(I1533,Weather!F:K,5,)</f>
        <v>1031</v>
      </c>
      <c r="AC1533">
        <f>VLOOKUP(I1533,Weather!F:K,6,)</f>
        <v>3</v>
      </c>
    </row>
    <row r="1534" spans="1:29" x14ac:dyDescent="0.25">
      <c r="A1534" t="s">
        <v>7</v>
      </c>
      <c r="B1534" t="s">
        <v>5</v>
      </c>
      <c r="C1534" s="1">
        <v>42116.439583333333</v>
      </c>
      <c r="D1534" s="3">
        <f t="shared" si="200"/>
        <v>2015</v>
      </c>
      <c r="E1534" s="3">
        <f t="shared" si="203"/>
        <v>4</v>
      </c>
      <c r="F1534" s="3">
        <f t="shared" si="204"/>
        <v>10</v>
      </c>
      <c r="G1534" s="3">
        <f t="shared" si="205"/>
        <v>22</v>
      </c>
      <c r="H1534" s="3" t="str">
        <f t="shared" si="206"/>
        <v>2015410</v>
      </c>
      <c r="I1534" s="3" t="str">
        <f t="shared" si="207"/>
        <v>201541022</v>
      </c>
      <c r="J1534">
        <v>27</v>
      </c>
      <c r="K1534">
        <v>16.2</v>
      </c>
      <c r="L1534" t="str">
        <f>VLOOKUP(C1534,List!$A$2:$C$2089,3,)</f>
        <v>Leytonstone</v>
      </c>
      <c r="M1534" t="str">
        <f>VLOOKUP(C1534,List!$A$2:$C$2089,2,)</f>
        <v>Central</v>
      </c>
      <c r="N1534" t="str">
        <f t="shared" si="201"/>
        <v>Leytonstone|Central</v>
      </c>
      <c r="O1534">
        <f>VLOOKUP(N1534,Depth!$A$2:$F$427,3,)</f>
        <v>23.2</v>
      </c>
      <c r="P1534">
        <f>VLOOKUP(N1534,Depth!$A$2:$F$427,5,)</f>
        <v>123.1</v>
      </c>
      <c r="Q1534">
        <f>VLOOKUP(N1534,Depth!$A$2:$F$427,6,)</f>
        <v>0.1</v>
      </c>
      <c r="R1534">
        <f>VLOOKUP(L1534,longitude_latitude!C:J,7,)</f>
        <v>9.8076780000000002E-3</v>
      </c>
      <c r="S1534">
        <f>VLOOKUP(L1534,longitude_latitude!C:J,8,)</f>
        <v>51.56781496</v>
      </c>
      <c r="T1534">
        <f t="shared" si="202"/>
        <v>0.50576052429126284</v>
      </c>
      <c r="U1534">
        <f>VLOOKUP(M1534,LINE!$A$2:$B$13,2,)</f>
        <v>3</v>
      </c>
      <c r="V1534">
        <f>VLOOKUP(L1534,Entry_exit!B:P,4,)</f>
        <v>17702</v>
      </c>
      <c r="W1534">
        <f>2020 - VLOOKUP(L1534, age!$A:$D,4,)</f>
        <v>73</v>
      </c>
      <c r="X1534">
        <f>VLOOKUP(H1534,'air-quality-london-time-of-day'!E:G,3,FALSE)</f>
        <v>16.7</v>
      </c>
      <c r="Y1534">
        <f>VLOOKUP(I1534,Weather!F:K,2,)</f>
        <v>11.067873303167421</v>
      </c>
      <c r="Z1534">
        <f>VLOOKUP(I1534,Weather!F:K,3,)</f>
        <v>0.02</v>
      </c>
      <c r="AA1534">
        <f>VLOOKUP(I1534,Weather!F:K,4,)</f>
        <v>0.57999999999999996</v>
      </c>
      <c r="AB1534">
        <f>VLOOKUP(I1534,Weather!F:K,5,)</f>
        <v>1031</v>
      </c>
      <c r="AC1534">
        <f>VLOOKUP(I1534,Weather!F:K,6,)</f>
        <v>3</v>
      </c>
    </row>
    <row r="1535" spans="1:29" x14ac:dyDescent="0.25">
      <c r="A1535" t="s">
        <v>7</v>
      </c>
      <c r="B1535" t="s">
        <v>5</v>
      </c>
      <c r="C1535" s="1">
        <v>42116.44027777778</v>
      </c>
      <c r="D1535" s="3">
        <f t="shared" si="200"/>
        <v>2015</v>
      </c>
      <c r="E1535" s="3">
        <f t="shared" si="203"/>
        <v>4</v>
      </c>
      <c r="F1535" s="3">
        <f t="shared" si="204"/>
        <v>10</v>
      </c>
      <c r="G1535" s="3">
        <f t="shared" si="205"/>
        <v>22</v>
      </c>
      <c r="H1535" s="3" t="str">
        <f t="shared" si="206"/>
        <v>2015410</v>
      </c>
      <c r="I1535" s="3" t="str">
        <f t="shared" si="207"/>
        <v>201541022</v>
      </c>
      <c r="J1535">
        <v>19</v>
      </c>
      <c r="K1535">
        <v>11.4</v>
      </c>
      <c r="L1535" t="str">
        <f>VLOOKUP(C1535,List!$A$2:$C$2089,3,)</f>
        <v>Leytonstone</v>
      </c>
      <c r="M1535" t="str">
        <f>VLOOKUP(C1535,List!$A$2:$C$2089,2,)</f>
        <v>Central</v>
      </c>
      <c r="N1535" t="str">
        <f t="shared" si="201"/>
        <v>Leytonstone|Central</v>
      </c>
      <c r="O1535">
        <f>VLOOKUP(N1535,Depth!$A$2:$F$427,3,)</f>
        <v>23.2</v>
      </c>
      <c r="P1535">
        <f>VLOOKUP(N1535,Depth!$A$2:$F$427,5,)</f>
        <v>123.1</v>
      </c>
      <c r="Q1535">
        <f>VLOOKUP(N1535,Depth!$A$2:$F$427,6,)</f>
        <v>0.1</v>
      </c>
      <c r="R1535">
        <f>VLOOKUP(L1535,longitude_latitude!C:J,7,)</f>
        <v>9.8076780000000002E-3</v>
      </c>
      <c r="S1535">
        <f>VLOOKUP(L1535,longitude_latitude!C:J,8,)</f>
        <v>51.56781496</v>
      </c>
      <c r="T1535">
        <f t="shared" si="202"/>
        <v>0.50576052429126284</v>
      </c>
      <c r="U1535">
        <f>VLOOKUP(M1535,LINE!$A$2:$B$13,2,)</f>
        <v>3</v>
      </c>
      <c r="V1535">
        <f>VLOOKUP(L1535,Entry_exit!B:P,4,)</f>
        <v>17702</v>
      </c>
      <c r="W1535">
        <f>2020 - VLOOKUP(L1535, age!$A:$D,4,)</f>
        <v>73</v>
      </c>
      <c r="X1535">
        <f>VLOOKUP(H1535,'air-quality-london-time-of-day'!E:G,3,FALSE)</f>
        <v>16.7</v>
      </c>
      <c r="Y1535">
        <f>VLOOKUP(I1535,Weather!F:K,2,)</f>
        <v>11.067873303167421</v>
      </c>
      <c r="Z1535">
        <f>VLOOKUP(I1535,Weather!F:K,3,)</f>
        <v>0.02</v>
      </c>
      <c r="AA1535">
        <f>VLOOKUP(I1535,Weather!F:K,4,)</f>
        <v>0.57999999999999996</v>
      </c>
      <c r="AB1535">
        <f>VLOOKUP(I1535,Weather!F:K,5,)</f>
        <v>1031</v>
      </c>
      <c r="AC1535">
        <f>VLOOKUP(I1535,Weather!F:K,6,)</f>
        <v>3</v>
      </c>
    </row>
    <row r="1536" spans="1:29" x14ac:dyDescent="0.25">
      <c r="A1536" t="s">
        <v>7</v>
      </c>
      <c r="B1536" t="s">
        <v>5</v>
      </c>
      <c r="C1536" s="1">
        <v>42116.440972222219</v>
      </c>
      <c r="D1536" s="3">
        <f t="shared" si="200"/>
        <v>2015</v>
      </c>
      <c r="E1536" s="3">
        <f t="shared" si="203"/>
        <v>4</v>
      </c>
      <c r="F1536" s="3">
        <f t="shared" si="204"/>
        <v>10</v>
      </c>
      <c r="G1536" s="3">
        <f t="shared" si="205"/>
        <v>22</v>
      </c>
      <c r="H1536" s="3" t="str">
        <f t="shared" si="206"/>
        <v>2015410</v>
      </c>
      <c r="I1536" s="3" t="str">
        <f t="shared" si="207"/>
        <v>201541022</v>
      </c>
      <c r="J1536">
        <v>20</v>
      </c>
      <c r="K1536">
        <v>12</v>
      </c>
      <c r="L1536" t="str">
        <f>VLOOKUP(C1536,List!$A$2:$C$2089,3,)</f>
        <v>Wanstead</v>
      </c>
      <c r="M1536" t="str">
        <f>VLOOKUP(C1536,List!$A$2:$C$2089,2,)</f>
        <v>Central</v>
      </c>
      <c r="N1536" t="str">
        <f t="shared" si="201"/>
        <v>Wanstead|Central</v>
      </c>
      <c r="O1536">
        <f>VLOOKUP(N1536,Depth!$A$2:$F$427,3,)</f>
        <v>29</v>
      </c>
      <c r="P1536">
        <f>VLOOKUP(N1536,Depth!$A$2:$F$427,5,)</f>
        <v>109.63500000000001</v>
      </c>
      <c r="Q1536">
        <f>VLOOKUP(N1536,Depth!$A$2:$F$427,6,)</f>
        <v>19.364999999999998</v>
      </c>
      <c r="R1536">
        <f>VLOOKUP(L1536,longitude_latitude!C:J,7,)</f>
        <v>3.0247765999999999E-2</v>
      </c>
      <c r="S1536">
        <f>VLOOKUP(L1536,longitude_latitude!C:J,8,)</f>
        <v>51.575096590000001</v>
      </c>
      <c r="T1536">
        <f t="shared" si="202"/>
        <v>1.5600314530817179</v>
      </c>
      <c r="U1536">
        <f>VLOOKUP(M1536,LINE!$A$2:$B$13,2,)</f>
        <v>3</v>
      </c>
      <c r="V1536">
        <f>VLOOKUP(L1536,Entry_exit!B:P,4,)</f>
        <v>4635</v>
      </c>
      <c r="W1536">
        <f>2020 - VLOOKUP(L1536, age!$A:$D,4,)</f>
        <v>73</v>
      </c>
      <c r="X1536">
        <f>VLOOKUP(H1536,'air-quality-london-time-of-day'!E:G,3,FALSE)</f>
        <v>16.7</v>
      </c>
      <c r="Y1536">
        <f>VLOOKUP(I1536,Weather!F:K,2,)</f>
        <v>11.067873303167421</v>
      </c>
      <c r="Z1536">
        <f>VLOOKUP(I1536,Weather!F:K,3,)</f>
        <v>0.02</v>
      </c>
      <c r="AA1536">
        <f>VLOOKUP(I1536,Weather!F:K,4,)</f>
        <v>0.57999999999999996</v>
      </c>
      <c r="AB1536">
        <f>VLOOKUP(I1536,Weather!F:K,5,)</f>
        <v>1031</v>
      </c>
      <c r="AC1536">
        <f>VLOOKUP(I1536,Weather!F:K,6,)</f>
        <v>3</v>
      </c>
    </row>
    <row r="1537" spans="1:29" x14ac:dyDescent="0.25">
      <c r="A1537" t="s">
        <v>7</v>
      </c>
      <c r="B1537" t="s">
        <v>5</v>
      </c>
      <c r="C1537" s="1">
        <v>42116.441666666666</v>
      </c>
      <c r="D1537" s="3">
        <f t="shared" si="200"/>
        <v>2015</v>
      </c>
      <c r="E1537" s="3">
        <f t="shared" si="203"/>
        <v>4</v>
      </c>
      <c r="F1537" s="3">
        <f t="shared" si="204"/>
        <v>10</v>
      </c>
      <c r="G1537" s="3">
        <f t="shared" si="205"/>
        <v>22</v>
      </c>
      <c r="H1537" s="3" t="str">
        <f t="shared" si="206"/>
        <v>2015410</v>
      </c>
      <c r="I1537" s="3" t="str">
        <f t="shared" si="207"/>
        <v>201541022</v>
      </c>
      <c r="J1537">
        <v>48</v>
      </c>
      <c r="K1537">
        <v>28.8</v>
      </c>
      <c r="L1537" t="str">
        <f>VLOOKUP(C1537,List!$A$2:$C$2089,3,)</f>
        <v>Wanstead</v>
      </c>
      <c r="M1537" t="str">
        <f>VLOOKUP(C1537,List!$A$2:$C$2089,2,)</f>
        <v>Central</v>
      </c>
      <c r="N1537" t="str">
        <f t="shared" si="201"/>
        <v>Wanstead|Central</v>
      </c>
      <c r="O1537">
        <f>VLOOKUP(N1537,Depth!$A$2:$F$427,3,)</f>
        <v>29</v>
      </c>
      <c r="P1537">
        <f>VLOOKUP(N1537,Depth!$A$2:$F$427,5,)</f>
        <v>109.63500000000001</v>
      </c>
      <c r="Q1537">
        <f>VLOOKUP(N1537,Depth!$A$2:$F$427,6,)</f>
        <v>19.364999999999998</v>
      </c>
      <c r="R1537">
        <f>VLOOKUP(L1537,longitude_latitude!C:J,7,)</f>
        <v>3.0247765999999999E-2</v>
      </c>
      <c r="S1537">
        <f>VLOOKUP(L1537,longitude_latitude!C:J,8,)</f>
        <v>51.575096590000001</v>
      </c>
      <c r="T1537">
        <f t="shared" si="202"/>
        <v>1.5600314530817179</v>
      </c>
      <c r="U1537">
        <f>VLOOKUP(M1537,LINE!$A$2:$B$13,2,)</f>
        <v>3</v>
      </c>
      <c r="V1537">
        <f>VLOOKUP(L1537,Entry_exit!B:P,4,)</f>
        <v>4635</v>
      </c>
      <c r="W1537">
        <f>2020 - VLOOKUP(L1537, age!$A:$D,4,)</f>
        <v>73</v>
      </c>
      <c r="X1537">
        <f>VLOOKUP(H1537,'air-quality-london-time-of-day'!E:G,3,FALSE)</f>
        <v>16.7</v>
      </c>
      <c r="Y1537">
        <f>VLOOKUP(I1537,Weather!F:K,2,)</f>
        <v>11.067873303167421</v>
      </c>
      <c r="Z1537">
        <f>VLOOKUP(I1537,Weather!F:K,3,)</f>
        <v>0.02</v>
      </c>
      <c r="AA1537">
        <f>VLOOKUP(I1537,Weather!F:K,4,)</f>
        <v>0.57999999999999996</v>
      </c>
      <c r="AB1537">
        <f>VLOOKUP(I1537,Weather!F:K,5,)</f>
        <v>1031</v>
      </c>
      <c r="AC1537">
        <f>VLOOKUP(I1537,Weather!F:K,6,)</f>
        <v>3</v>
      </c>
    </row>
    <row r="1538" spans="1:29" x14ac:dyDescent="0.25">
      <c r="A1538" t="s">
        <v>7</v>
      </c>
      <c r="B1538" t="s">
        <v>5</v>
      </c>
      <c r="C1538" s="1">
        <v>42116.442361111112</v>
      </c>
      <c r="D1538" s="3">
        <f t="shared" si="200"/>
        <v>2015</v>
      </c>
      <c r="E1538" s="3">
        <f t="shared" si="203"/>
        <v>4</v>
      </c>
      <c r="F1538" s="3">
        <f t="shared" si="204"/>
        <v>10</v>
      </c>
      <c r="G1538" s="3">
        <f t="shared" si="205"/>
        <v>22</v>
      </c>
      <c r="H1538" s="3" t="str">
        <f t="shared" si="206"/>
        <v>2015410</v>
      </c>
      <c r="I1538" s="3" t="str">
        <f t="shared" si="207"/>
        <v>201541022</v>
      </c>
      <c r="J1538">
        <v>63</v>
      </c>
      <c r="K1538">
        <v>37.799999999999997</v>
      </c>
      <c r="L1538" t="str">
        <f>VLOOKUP(C1538,List!$A$2:$C$2089,3,)</f>
        <v>Redbridge</v>
      </c>
      <c r="M1538" t="str">
        <f>VLOOKUP(C1538,List!$A$2:$C$2089,2,)</f>
        <v>Central</v>
      </c>
      <c r="N1538" t="str">
        <f t="shared" si="201"/>
        <v>Redbridge|Central</v>
      </c>
      <c r="O1538">
        <f>VLOOKUP(N1538,Depth!$A$2:$F$427,3,)</f>
        <v>12</v>
      </c>
      <c r="P1538">
        <f>VLOOKUP(N1538,Depth!$A$2:$F$427,5,)</f>
        <v>106.765</v>
      </c>
      <c r="Q1538">
        <f>VLOOKUP(N1538,Depth!$A$2:$F$427,6,)</f>
        <v>5.2350000000000003</v>
      </c>
      <c r="R1538">
        <f>VLOOKUP(L1538,longitude_latitude!C:J,7,)</f>
        <v>4.7039300999999999E-2</v>
      </c>
      <c r="S1538">
        <f>VLOOKUP(L1538,longitude_latitude!C:J,8,)</f>
        <v>51.5757446</v>
      </c>
      <c r="T1538">
        <f t="shared" si="202"/>
        <v>2.4260869745385247</v>
      </c>
      <c r="U1538">
        <f>VLOOKUP(M1538,LINE!$A$2:$B$13,2,)</f>
        <v>3</v>
      </c>
      <c r="V1538">
        <f>VLOOKUP(L1538,Entry_exit!B:P,4,)</f>
        <v>4841</v>
      </c>
      <c r="W1538">
        <f>2020 - VLOOKUP(L1538, age!$A:$D,4,)</f>
        <v>73</v>
      </c>
      <c r="X1538">
        <f>VLOOKUP(H1538,'air-quality-london-time-of-day'!E:G,3,FALSE)</f>
        <v>16.7</v>
      </c>
      <c r="Y1538">
        <f>VLOOKUP(I1538,Weather!F:K,2,)</f>
        <v>11.067873303167421</v>
      </c>
      <c r="Z1538">
        <f>VLOOKUP(I1538,Weather!F:K,3,)</f>
        <v>0.02</v>
      </c>
      <c r="AA1538">
        <f>VLOOKUP(I1538,Weather!F:K,4,)</f>
        <v>0.57999999999999996</v>
      </c>
      <c r="AB1538">
        <f>VLOOKUP(I1538,Weather!F:K,5,)</f>
        <v>1031</v>
      </c>
      <c r="AC1538">
        <f>VLOOKUP(I1538,Weather!F:K,6,)</f>
        <v>3</v>
      </c>
    </row>
    <row r="1539" spans="1:29" x14ac:dyDescent="0.25">
      <c r="A1539" t="s">
        <v>7</v>
      </c>
      <c r="B1539" t="s">
        <v>5</v>
      </c>
      <c r="C1539" s="1">
        <v>42116.443055555559</v>
      </c>
      <c r="D1539" s="3">
        <f t="shared" si="200"/>
        <v>2015</v>
      </c>
      <c r="E1539" s="3">
        <f t="shared" si="203"/>
        <v>4</v>
      </c>
      <c r="F1539" s="3">
        <f t="shared" si="204"/>
        <v>10</v>
      </c>
      <c r="G1539" s="3">
        <f t="shared" si="205"/>
        <v>22</v>
      </c>
      <c r="H1539" s="3" t="str">
        <f t="shared" si="206"/>
        <v>2015410</v>
      </c>
      <c r="I1539" s="3" t="str">
        <f t="shared" si="207"/>
        <v>201541022</v>
      </c>
      <c r="J1539">
        <v>67</v>
      </c>
      <c r="K1539">
        <v>40.200000000000003</v>
      </c>
      <c r="L1539" t="str">
        <f>VLOOKUP(C1539,List!$A$2:$C$2089,3,)</f>
        <v>Gants Hill</v>
      </c>
      <c r="M1539" t="str">
        <f>VLOOKUP(C1539,List!$A$2:$C$2089,2,)</f>
        <v>Central</v>
      </c>
      <c r="N1539" t="str">
        <f t="shared" si="201"/>
        <v>Gants Hill|Central</v>
      </c>
      <c r="O1539">
        <f>VLOOKUP(N1539,Depth!$A$2:$F$427,3,)</f>
        <v>25</v>
      </c>
      <c r="P1539">
        <f>VLOOKUP(N1539,Depth!$A$2:$F$427,5,)</f>
        <v>108.53</v>
      </c>
      <c r="Q1539">
        <f>VLOOKUP(N1539,Depth!$A$2:$F$427,6,)</f>
        <v>16.47</v>
      </c>
      <c r="R1539">
        <f>VLOOKUP(L1539,longitude_latitude!C:J,7,)</f>
        <v>6.7825538000000005E-2</v>
      </c>
      <c r="S1539">
        <f>VLOOKUP(L1539,longitude_latitude!C:J,8,)</f>
        <v>51.576029490000003</v>
      </c>
      <c r="T1539">
        <f t="shared" si="202"/>
        <v>3.4981719480631162</v>
      </c>
      <c r="U1539">
        <f>VLOOKUP(M1539,LINE!$A$2:$B$13,2,)</f>
        <v>3</v>
      </c>
      <c r="V1539">
        <f>VLOOKUP(L1539,Entry_exit!B:P,4,)</f>
        <v>10872</v>
      </c>
      <c r="W1539">
        <f>2020 - VLOOKUP(L1539, age!$A:$D,4,)</f>
        <v>73</v>
      </c>
      <c r="X1539">
        <f>VLOOKUP(H1539,'air-quality-london-time-of-day'!E:G,3,FALSE)</f>
        <v>16.7</v>
      </c>
      <c r="Y1539">
        <f>VLOOKUP(I1539,Weather!F:K,2,)</f>
        <v>11.067873303167421</v>
      </c>
      <c r="Z1539">
        <f>VLOOKUP(I1539,Weather!F:K,3,)</f>
        <v>0.02</v>
      </c>
      <c r="AA1539">
        <f>VLOOKUP(I1539,Weather!F:K,4,)</f>
        <v>0.57999999999999996</v>
      </c>
      <c r="AB1539">
        <f>VLOOKUP(I1539,Weather!F:K,5,)</f>
        <v>1031</v>
      </c>
      <c r="AC1539">
        <f>VLOOKUP(I1539,Weather!F:K,6,)</f>
        <v>3</v>
      </c>
    </row>
    <row r="1540" spans="1:29" x14ac:dyDescent="0.25">
      <c r="A1540" t="s">
        <v>7</v>
      </c>
      <c r="B1540" t="s">
        <v>5</v>
      </c>
      <c r="C1540" s="1">
        <v>42116.443749999999</v>
      </c>
      <c r="D1540" s="3">
        <f t="shared" si="200"/>
        <v>2015</v>
      </c>
      <c r="E1540" s="3">
        <f t="shared" si="203"/>
        <v>4</v>
      </c>
      <c r="F1540" s="3">
        <f t="shared" si="204"/>
        <v>10</v>
      </c>
      <c r="G1540" s="3">
        <f t="shared" si="205"/>
        <v>22</v>
      </c>
      <c r="H1540" s="3" t="str">
        <f t="shared" si="206"/>
        <v>2015410</v>
      </c>
      <c r="I1540" s="3" t="str">
        <f t="shared" si="207"/>
        <v>201541022</v>
      </c>
      <c r="J1540">
        <v>59</v>
      </c>
      <c r="K1540">
        <v>35.4</v>
      </c>
      <c r="L1540" t="str">
        <f>VLOOKUP(C1540,List!$A$2:$C$2089,3,)</f>
        <v>Gants Hill</v>
      </c>
      <c r="M1540" t="str">
        <f>VLOOKUP(C1540,List!$A$2:$C$2089,2,)</f>
        <v>Central</v>
      </c>
      <c r="N1540" t="str">
        <f t="shared" si="201"/>
        <v>Gants Hill|Central</v>
      </c>
      <c r="O1540">
        <f>VLOOKUP(N1540,Depth!$A$2:$F$427,3,)</f>
        <v>25</v>
      </c>
      <c r="P1540">
        <f>VLOOKUP(N1540,Depth!$A$2:$F$427,5,)</f>
        <v>108.53</v>
      </c>
      <c r="Q1540">
        <f>VLOOKUP(N1540,Depth!$A$2:$F$427,6,)</f>
        <v>16.47</v>
      </c>
      <c r="R1540">
        <f>VLOOKUP(L1540,longitude_latitude!C:J,7,)</f>
        <v>6.7825538000000005E-2</v>
      </c>
      <c r="S1540">
        <f>VLOOKUP(L1540,longitude_latitude!C:J,8,)</f>
        <v>51.576029490000003</v>
      </c>
      <c r="T1540">
        <f t="shared" si="202"/>
        <v>3.4981719480631162</v>
      </c>
      <c r="U1540">
        <f>VLOOKUP(M1540,LINE!$A$2:$B$13,2,)</f>
        <v>3</v>
      </c>
      <c r="V1540">
        <f>VLOOKUP(L1540,Entry_exit!B:P,4,)</f>
        <v>10872</v>
      </c>
      <c r="W1540">
        <f>2020 - VLOOKUP(L1540, age!$A:$D,4,)</f>
        <v>73</v>
      </c>
      <c r="X1540">
        <f>VLOOKUP(H1540,'air-quality-london-time-of-day'!E:G,3,FALSE)</f>
        <v>16.7</v>
      </c>
      <c r="Y1540">
        <f>VLOOKUP(I1540,Weather!F:K,2,)</f>
        <v>11.067873303167421</v>
      </c>
      <c r="Z1540">
        <f>VLOOKUP(I1540,Weather!F:K,3,)</f>
        <v>0.02</v>
      </c>
      <c r="AA1540">
        <f>VLOOKUP(I1540,Weather!F:K,4,)</f>
        <v>0.57999999999999996</v>
      </c>
      <c r="AB1540">
        <f>VLOOKUP(I1540,Weather!F:K,5,)</f>
        <v>1031</v>
      </c>
      <c r="AC1540">
        <f>VLOOKUP(I1540,Weather!F:K,6,)</f>
        <v>3</v>
      </c>
    </row>
    <row r="1541" spans="1:29" x14ac:dyDescent="0.25">
      <c r="A1541" t="s">
        <v>7</v>
      </c>
      <c r="B1541" t="s">
        <v>5</v>
      </c>
      <c r="C1541" s="1">
        <v>42116.444444444445</v>
      </c>
      <c r="D1541" s="3">
        <f t="shared" si="200"/>
        <v>2015</v>
      </c>
      <c r="E1541" s="3">
        <f t="shared" si="203"/>
        <v>4</v>
      </c>
      <c r="F1541" s="3">
        <f t="shared" si="204"/>
        <v>10</v>
      </c>
      <c r="G1541" s="3">
        <f t="shared" si="205"/>
        <v>22</v>
      </c>
      <c r="H1541" s="3" t="str">
        <f t="shared" si="206"/>
        <v>2015410</v>
      </c>
      <c r="I1541" s="3" t="str">
        <f t="shared" si="207"/>
        <v>201541022</v>
      </c>
      <c r="J1541">
        <v>64</v>
      </c>
      <c r="K1541">
        <v>38.4</v>
      </c>
      <c r="L1541" t="str">
        <f>VLOOKUP(C1541,List!$A$2:$C$2089,3,)</f>
        <v>Gants Hill</v>
      </c>
      <c r="M1541" t="str">
        <f>VLOOKUP(C1541,List!$A$2:$C$2089,2,)</f>
        <v>Central</v>
      </c>
      <c r="N1541" t="str">
        <f t="shared" si="201"/>
        <v>Gants Hill|Central</v>
      </c>
      <c r="O1541">
        <f>VLOOKUP(N1541,Depth!$A$2:$F$427,3,)</f>
        <v>25</v>
      </c>
      <c r="P1541">
        <f>VLOOKUP(N1541,Depth!$A$2:$F$427,5,)</f>
        <v>108.53</v>
      </c>
      <c r="Q1541">
        <f>VLOOKUP(N1541,Depth!$A$2:$F$427,6,)</f>
        <v>16.47</v>
      </c>
      <c r="R1541">
        <f>VLOOKUP(L1541,longitude_latitude!C:J,7,)</f>
        <v>6.7825538000000005E-2</v>
      </c>
      <c r="S1541">
        <f>VLOOKUP(L1541,longitude_latitude!C:J,8,)</f>
        <v>51.576029490000003</v>
      </c>
      <c r="T1541">
        <f t="shared" si="202"/>
        <v>3.4981719480631162</v>
      </c>
      <c r="U1541">
        <f>VLOOKUP(M1541,LINE!$A$2:$B$13,2,)</f>
        <v>3</v>
      </c>
      <c r="V1541">
        <f>VLOOKUP(L1541,Entry_exit!B:P,4,)</f>
        <v>10872</v>
      </c>
      <c r="W1541">
        <f>2020 - VLOOKUP(L1541, age!$A:$D,4,)</f>
        <v>73</v>
      </c>
      <c r="X1541">
        <f>VLOOKUP(H1541,'air-quality-london-time-of-day'!E:G,3,FALSE)</f>
        <v>16.7</v>
      </c>
      <c r="Y1541">
        <f>VLOOKUP(I1541,Weather!F:K,2,)</f>
        <v>11.067873303167421</v>
      </c>
      <c r="Z1541">
        <f>VLOOKUP(I1541,Weather!F:K,3,)</f>
        <v>0.02</v>
      </c>
      <c r="AA1541">
        <f>VLOOKUP(I1541,Weather!F:K,4,)</f>
        <v>0.57999999999999996</v>
      </c>
      <c r="AB1541">
        <f>VLOOKUP(I1541,Weather!F:K,5,)</f>
        <v>1031</v>
      </c>
      <c r="AC1541">
        <f>VLOOKUP(I1541,Weather!F:K,6,)</f>
        <v>3</v>
      </c>
    </row>
    <row r="1542" spans="1:29" x14ac:dyDescent="0.25">
      <c r="A1542" t="s">
        <v>7</v>
      </c>
      <c r="B1542" t="s">
        <v>5</v>
      </c>
      <c r="C1542" s="1">
        <v>42116.445138888892</v>
      </c>
      <c r="D1542" s="3">
        <f t="shared" si="200"/>
        <v>2015</v>
      </c>
      <c r="E1542" s="3">
        <f t="shared" si="203"/>
        <v>4</v>
      </c>
      <c r="F1542" s="3">
        <f t="shared" si="204"/>
        <v>10</v>
      </c>
      <c r="G1542" s="3">
        <f t="shared" si="205"/>
        <v>22</v>
      </c>
      <c r="H1542" s="3" t="str">
        <f t="shared" si="206"/>
        <v>2015410</v>
      </c>
      <c r="I1542" s="3" t="str">
        <f t="shared" si="207"/>
        <v>201541022</v>
      </c>
      <c r="J1542">
        <v>73</v>
      </c>
      <c r="K1542">
        <v>43.8</v>
      </c>
      <c r="L1542" t="str">
        <f>VLOOKUP(C1542,List!$A$2:$C$2089,3,)</f>
        <v>Newbury Park</v>
      </c>
      <c r="M1542" t="str">
        <f>VLOOKUP(C1542,List!$A$2:$C$2089,2,)</f>
        <v>Central</v>
      </c>
      <c r="N1542" t="str">
        <f t="shared" si="201"/>
        <v>Newbury Park|Central</v>
      </c>
      <c r="O1542">
        <f>VLOOKUP(N1542,Depth!$A$2:$F$427,3,)</f>
        <v>19</v>
      </c>
      <c r="P1542">
        <f>VLOOKUP(N1542,Depth!$A$2:$F$427,5,)</f>
        <v>117</v>
      </c>
      <c r="Q1542">
        <f>VLOOKUP(N1542,Depth!$A$2:$F$427,6,)</f>
        <v>2</v>
      </c>
      <c r="R1542">
        <f>VLOOKUP(L1542,longitude_latitude!C:J,7,)</f>
        <v>9.1554903000000007E-2</v>
      </c>
      <c r="S1542">
        <f>VLOOKUP(L1542,longitude_latitude!C:J,8,)</f>
        <v>51.575199740000002</v>
      </c>
      <c r="T1542">
        <f t="shared" si="202"/>
        <v>4.7219624094013257</v>
      </c>
      <c r="U1542">
        <f>VLOOKUP(M1542,LINE!$A$2:$B$13,2,)</f>
        <v>3</v>
      </c>
      <c r="V1542">
        <f>VLOOKUP(L1542,Entry_exit!B:P,4,)</f>
        <v>7910</v>
      </c>
      <c r="W1542">
        <f>2020 - VLOOKUP(L1542, age!$A:$D,4,)</f>
        <v>73</v>
      </c>
      <c r="X1542">
        <f>VLOOKUP(H1542,'air-quality-london-time-of-day'!E:G,3,FALSE)</f>
        <v>16.7</v>
      </c>
      <c r="Y1542">
        <f>VLOOKUP(I1542,Weather!F:K,2,)</f>
        <v>11.067873303167421</v>
      </c>
      <c r="Z1542">
        <f>VLOOKUP(I1542,Weather!F:K,3,)</f>
        <v>0.02</v>
      </c>
      <c r="AA1542">
        <f>VLOOKUP(I1542,Weather!F:K,4,)</f>
        <v>0.57999999999999996</v>
      </c>
      <c r="AB1542">
        <f>VLOOKUP(I1542,Weather!F:K,5,)</f>
        <v>1031</v>
      </c>
      <c r="AC1542">
        <f>VLOOKUP(I1542,Weather!F:K,6,)</f>
        <v>3</v>
      </c>
    </row>
    <row r="1543" spans="1:29" x14ac:dyDescent="0.25">
      <c r="A1543" t="s">
        <v>7</v>
      </c>
      <c r="B1543" t="s">
        <v>5</v>
      </c>
      <c r="C1543" s="1">
        <v>42116.445833333331</v>
      </c>
      <c r="D1543" s="3">
        <f t="shared" si="200"/>
        <v>2015</v>
      </c>
      <c r="E1543" s="3">
        <f t="shared" si="203"/>
        <v>4</v>
      </c>
      <c r="F1543" s="3">
        <f t="shared" si="204"/>
        <v>10</v>
      </c>
      <c r="G1543" s="3">
        <f t="shared" si="205"/>
        <v>22</v>
      </c>
      <c r="H1543" s="3" t="str">
        <f t="shared" si="206"/>
        <v>2015410</v>
      </c>
      <c r="I1543" s="3" t="str">
        <f t="shared" si="207"/>
        <v>201541022</v>
      </c>
      <c r="J1543">
        <v>68</v>
      </c>
      <c r="K1543">
        <v>40.799999999999997</v>
      </c>
      <c r="L1543" t="str">
        <f>VLOOKUP(C1543,List!$A$2:$C$2089,3,)</f>
        <v>Newbury Park</v>
      </c>
      <c r="M1543" t="str">
        <f>VLOOKUP(C1543,List!$A$2:$C$2089,2,)</f>
        <v>Central</v>
      </c>
      <c r="N1543" t="str">
        <f t="shared" si="201"/>
        <v>Newbury Park|Central</v>
      </c>
      <c r="O1543">
        <f>VLOOKUP(N1543,Depth!$A$2:$F$427,3,)</f>
        <v>19</v>
      </c>
      <c r="P1543">
        <f>VLOOKUP(N1543,Depth!$A$2:$F$427,5,)</f>
        <v>117</v>
      </c>
      <c r="Q1543">
        <f>VLOOKUP(N1543,Depth!$A$2:$F$427,6,)</f>
        <v>2</v>
      </c>
      <c r="R1543">
        <f>VLOOKUP(L1543,longitude_latitude!C:J,7,)</f>
        <v>9.1554903000000007E-2</v>
      </c>
      <c r="S1543">
        <f>VLOOKUP(L1543,longitude_latitude!C:J,8,)</f>
        <v>51.575199740000002</v>
      </c>
      <c r="T1543">
        <f t="shared" si="202"/>
        <v>4.7219624094013257</v>
      </c>
      <c r="U1543">
        <f>VLOOKUP(M1543,LINE!$A$2:$B$13,2,)</f>
        <v>3</v>
      </c>
      <c r="V1543">
        <f>VLOOKUP(L1543,Entry_exit!B:P,4,)</f>
        <v>7910</v>
      </c>
      <c r="W1543">
        <f>2020 - VLOOKUP(L1543, age!$A:$D,4,)</f>
        <v>73</v>
      </c>
      <c r="X1543">
        <f>VLOOKUP(H1543,'air-quality-london-time-of-day'!E:G,3,FALSE)</f>
        <v>16.7</v>
      </c>
      <c r="Y1543">
        <f>VLOOKUP(I1543,Weather!F:K,2,)</f>
        <v>11.067873303167421</v>
      </c>
      <c r="Z1543">
        <f>VLOOKUP(I1543,Weather!F:K,3,)</f>
        <v>0.02</v>
      </c>
      <c r="AA1543">
        <f>VLOOKUP(I1543,Weather!F:K,4,)</f>
        <v>0.57999999999999996</v>
      </c>
      <c r="AB1543">
        <f>VLOOKUP(I1543,Weather!F:K,5,)</f>
        <v>1031</v>
      </c>
      <c r="AC1543">
        <f>VLOOKUP(I1543,Weather!F:K,6,)</f>
        <v>3</v>
      </c>
    </row>
    <row r="1544" spans="1:29" x14ac:dyDescent="0.25">
      <c r="A1544" t="s">
        <v>7</v>
      </c>
      <c r="B1544" t="s">
        <v>5</v>
      </c>
      <c r="C1544" s="1">
        <v>42116.446527777778</v>
      </c>
      <c r="D1544" s="3">
        <f t="shared" si="200"/>
        <v>2015</v>
      </c>
      <c r="E1544" s="3">
        <f t="shared" si="203"/>
        <v>4</v>
      </c>
      <c r="F1544" s="3">
        <f t="shared" si="204"/>
        <v>10</v>
      </c>
      <c r="G1544" s="3">
        <f t="shared" si="205"/>
        <v>22</v>
      </c>
      <c r="H1544" s="3" t="str">
        <f t="shared" si="206"/>
        <v>2015410</v>
      </c>
      <c r="I1544" s="3" t="str">
        <f t="shared" si="207"/>
        <v>201541022</v>
      </c>
      <c r="J1544">
        <v>46</v>
      </c>
      <c r="K1544">
        <v>27.6</v>
      </c>
      <c r="L1544" t="str">
        <f>VLOOKUP(C1544,List!$A$2:$C$2089,3,)</f>
        <v>Barkingside</v>
      </c>
      <c r="M1544" t="str">
        <f>VLOOKUP(C1544,List!$A$2:$C$2089,2,)</f>
        <v>Central</v>
      </c>
      <c r="N1544" t="str">
        <f t="shared" si="201"/>
        <v>Barkingside|Central</v>
      </c>
      <c r="O1544">
        <f>VLOOKUP(N1544,Depth!$A$2:$F$427,3,)</f>
        <v>25</v>
      </c>
      <c r="P1544">
        <f>VLOOKUP(N1544,Depth!$A$2:$F$427,5,)</f>
        <v>125.5</v>
      </c>
      <c r="Q1544">
        <f>VLOOKUP(N1544,Depth!$A$2:$F$427,6,)</f>
        <v>-0.5</v>
      </c>
      <c r="R1544">
        <f>VLOOKUP(L1544,longitude_latitude!C:J,7,)</f>
        <v>9.0259546999999996E-2</v>
      </c>
      <c r="S1544">
        <f>VLOOKUP(L1544,longitude_latitude!C:J,8,)</f>
        <v>51.585198949999999</v>
      </c>
      <c r="T1544">
        <f t="shared" si="202"/>
        <v>4.6560566891318755</v>
      </c>
      <c r="U1544">
        <f>VLOOKUP(M1544,LINE!$A$2:$B$13,2,)</f>
        <v>3</v>
      </c>
      <c r="V1544">
        <f>VLOOKUP(L1544,Entry_exit!B:P,4,)</f>
        <v>2505</v>
      </c>
      <c r="W1544">
        <f>2020 - VLOOKUP(L1544, age!$A:$D,4,)</f>
        <v>72</v>
      </c>
      <c r="X1544">
        <f>VLOOKUP(H1544,'air-quality-london-time-of-day'!E:G,3,FALSE)</f>
        <v>16.7</v>
      </c>
      <c r="Y1544">
        <f>VLOOKUP(I1544,Weather!F:K,2,)</f>
        <v>11.067873303167421</v>
      </c>
      <c r="Z1544">
        <f>VLOOKUP(I1544,Weather!F:K,3,)</f>
        <v>0.02</v>
      </c>
      <c r="AA1544">
        <f>VLOOKUP(I1544,Weather!F:K,4,)</f>
        <v>0.57999999999999996</v>
      </c>
      <c r="AB1544">
        <f>VLOOKUP(I1544,Weather!F:K,5,)</f>
        <v>1031</v>
      </c>
      <c r="AC1544">
        <f>VLOOKUP(I1544,Weather!F:K,6,)</f>
        <v>3</v>
      </c>
    </row>
    <row r="1545" spans="1:29" x14ac:dyDescent="0.25">
      <c r="A1545" t="s">
        <v>7</v>
      </c>
      <c r="B1545" t="s">
        <v>5</v>
      </c>
      <c r="C1545" s="1">
        <v>42116.447222222225</v>
      </c>
      <c r="D1545" s="3">
        <f t="shared" si="200"/>
        <v>2015</v>
      </c>
      <c r="E1545" s="3">
        <f t="shared" si="203"/>
        <v>4</v>
      </c>
      <c r="F1545" s="3">
        <f t="shared" si="204"/>
        <v>10</v>
      </c>
      <c r="G1545" s="3">
        <f t="shared" si="205"/>
        <v>22</v>
      </c>
      <c r="H1545" s="3" t="str">
        <f t="shared" si="206"/>
        <v>2015410</v>
      </c>
      <c r="I1545" s="3" t="str">
        <f t="shared" si="207"/>
        <v>201541022</v>
      </c>
      <c r="J1545">
        <v>31</v>
      </c>
      <c r="K1545">
        <v>18.600000000000001</v>
      </c>
      <c r="L1545" t="str">
        <f>VLOOKUP(C1545,List!$A$2:$C$2089,3,)</f>
        <v>Barkingside</v>
      </c>
      <c r="M1545" t="str">
        <f>VLOOKUP(C1545,List!$A$2:$C$2089,2,)</f>
        <v>Central</v>
      </c>
      <c r="N1545" t="str">
        <f t="shared" si="201"/>
        <v>Barkingside|Central</v>
      </c>
      <c r="O1545">
        <f>VLOOKUP(N1545,Depth!$A$2:$F$427,3,)</f>
        <v>25</v>
      </c>
      <c r="P1545">
        <f>VLOOKUP(N1545,Depth!$A$2:$F$427,5,)</f>
        <v>125.5</v>
      </c>
      <c r="Q1545">
        <f>VLOOKUP(N1545,Depth!$A$2:$F$427,6,)</f>
        <v>-0.5</v>
      </c>
      <c r="R1545">
        <f>VLOOKUP(L1545,longitude_latitude!C:J,7,)</f>
        <v>9.0259546999999996E-2</v>
      </c>
      <c r="S1545">
        <f>VLOOKUP(L1545,longitude_latitude!C:J,8,)</f>
        <v>51.585198949999999</v>
      </c>
      <c r="T1545">
        <f t="shared" si="202"/>
        <v>4.6560566891318755</v>
      </c>
      <c r="U1545">
        <f>VLOOKUP(M1545,LINE!$A$2:$B$13,2,)</f>
        <v>3</v>
      </c>
      <c r="V1545">
        <f>VLOOKUP(L1545,Entry_exit!B:P,4,)</f>
        <v>2505</v>
      </c>
      <c r="W1545">
        <f>2020 - VLOOKUP(L1545, age!$A:$D,4,)</f>
        <v>72</v>
      </c>
      <c r="X1545">
        <f>VLOOKUP(H1545,'air-quality-london-time-of-day'!E:G,3,FALSE)</f>
        <v>16.7</v>
      </c>
      <c r="Y1545">
        <f>VLOOKUP(I1545,Weather!F:K,2,)</f>
        <v>11.067873303167421</v>
      </c>
      <c r="Z1545">
        <f>VLOOKUP(I1545,Weather!F:K,3,)</f>
        <v>0.02</v>
      </c>
      <c r="AA1545">
        <f>VLOOKUP(I1545,Weather!F:K,4,)</f>
        <v>0.57999999999999996</v>
      </c>
      <c r="AB1545">
        <f>VLOOKUP(I1545,Weather!F:K,5,)</f>
        <v>1031</v>
      </c>
      <c r="AC1545">
        <f>VLOOKUP(I1545,Weather!F:K,6,)</f>
        <v>3</v>
      </c>
    </row>
    <row r="1546" spans="1:29" x14ac:dyDescent="0.25">
      <c r="A1546" t="s">
        <v>7</v>
      </c>
      <c r="B1546" t="s">
        <v>5</v>
      </c>
      <c r="C1546" s="1">
        <v>42116.447916666664</v>
      </c>
      <c r="D1546" s="3">
        <f t="shared" si="200"/>
        <v>2015</v>
      </c>
      <c r="E1546" s="3">
        <f t="shared" si="203"/>
        <v>4</v>
      </c>
      <c r="F1546" s="3">
        <f t="shared" si="204"/>
        <v>10</v>
      </c>
      <c r="G1546" s="3">
        <f t="shared" si="205"/>
        <v>22</v>
      </c>
      <c r="H1546" s="3" t="str">
        <f t="shared" si="206"/>
        <v>2015410</v>
      </c>
      <c r="I1546" s="3" t="str">
        <f t="shared" si="207"/>
        <v>201541022</v>
      </c>
      <c r="J1546">
        <v>23</v>
      </c>
      <c r="K1546">
        <v>13.8</v>
      </c>
      <c r="L1546" t="str">
        <f>VLOOKUP(C1546,List!$A$2:$C$2089,3,)</f>
        <v>Fairlop</v>
      </c>
      <c r="M1546" t="str">
        <f>VLOOKUP(C1546,List!$A$2:$C$2089,2,)</f>
        <v>Central</v>
      </c>
      <c r="N1546" t="str">
        <f t="shared" si="201"/>
        <v>Fairlop|Central</v>
      </c>
      <c r="O1546">
        <f>VLOOKUP(N1546,Depth!$A$2:$F$427,3,)</f>
        <v>30</v>
      </c>
      <c r="P1546">
        <f>VLOOKUP(N1546,Depth!$A$2:$F$427,5,)</f>
        <v>135.19999999999999</v>
      </c>
      <c r="Q1546">
        <f>VLOOKUP(N1546,Depth!$A$2:$F$427,6,)</f>
        <v>-5.2</v>
      </c>
      <c r="R1546">
        <f>VLOOKUP(L1546,longitude_latitude!C:J,7,)</f>
        <v>9.2688125999999996E-2</v>
      </c>
      <c r="S1546">
        <f>VLOOKUP(L1546,longitude_latitude!C:J,8,)</f>
        <v>51.595054390000001</v>
      </c>
      <c r="T1546">
        <f t="shared" si="202"/>
        <v>4.782248902277173</v>
      </c>
      <c r="U1546">
        <f>VLOOKUP(M1546,LINE!$A$2:$B$13,2,)</f>
        <v>3</v>
      </c>
      <c r="V1546">
        <f>VLOOKUP(L1546,Entry_exit!B:P,4,)</f>
        <v>1956</v>
      </c>
      <c r="W1546">
        <f>2020 - VLOOKUP(L1546, age!$A:$D,4,)</f>
        <v>72</v>
      </c>
      <c r="X1546">
        <f>VLOOKUP(H1546,'air-quality-london-time-of-day'!E:G,3,FALSE)</f>
        <v>16.7</v>
      </c>
      <c r="Y1546">
        <f>VLOOKUP(I1546,Weather!F:K,2,)</f>
        <v>11.067873303167421</v>
      </c>
      <c r="Z1546">
        <f>VLOOKUP(I1546,Weather!F:K,3,)</f>
        <v>0.02</v>
      </c>
      <c r="AA1546">
        <f>VLOOKUP(I1546,Weather!F:K,4,)</f>
        <v>0.57999999999999996</v>
      </c>
      <c r="AB1546">
        <f>VLOOKUP(I1546,Weather!F:K,5,)</f>
        <v>1031</v>
      </c>
      <c r="AC1546">
        <f>VLOOKUP(I1546,Weather!F:K,6,)</f>
        <v>3</v>
      </c>
    </row>
    <row r="1547" spans="1:29" x14ac:dyDescent="0.25">
      <c r="A1547" t="s">
        <v>7</v>
      </c>
      <c r="B1547" t="s">
        <v>5</v>
      </c>
      <c r="C1547" s="1">
        <v>42116.448611111111</v>
      </c>
      <c r="D1547" s="3">
        <f t="shared" si="200"/>
        <v>2015</v>
      </c>
      <c r="E1547" s="3">
        <f t="shared" si="203"/>
        <v>4</v>
      </c>
      <c r="F1547" s="3">
        <f t="shared" si="204"/>
        <v>10</v>
      </c>
      <c r="G1547" s="3">
        <f t="shared" si="205"/>
        <v>22</v>
      </c>
      <c r="H1547" s="3" t="str">
        <f t="shared" si="206"/>
        <v>2015410</v>
      </c>
      <c r="I1547" s="3" t="str">
        <f t="shared" si="207"/>
        <v>201541022</v>
      </c>
      <c r="J1547">
        <v>22</v>
      </c>
      <c r="K1547">
        <v>13.2</v>
      </c>
      <c r="L1547" t="str">
        <f>VLOOKUP(C1547,List!$A$2:$C$2089,3,)</f>
        <v>Fairlop</v>
      </c>
      <c r="M1547" t="str">
        <f>VLOOKUP(C1547,List!$A$2:$C$2089,2,)</f>
        <v>Central</v>
      </c>
      <c r="N1547" t="str">
        <f t="shared" si="201"/>
        <v>Fairlop|Central</v>
      </c>
      <c r="O1547">
        <f>VLOOKUP(N1547,Depth!$A$2:$F$427,3,)</f>
        <v>30</v>
      </c>
      <c r="P1547">
        <f>VLOOKUP(N1547,Depth!$A$2:$F$427,5,)</f>
        <v>135.19999999999999</v>
      </c>
      <c r="Q1547">
        <f>VLOOKUP(N1547,Depth!$A$2:$F$427,6,)</f>
        <v>-5.2</v>
      </c>
      <c r="R1547">
        <f>VLOOKUP(L1547,longitude_latitude!C:J,7,)</f>
        <v>9.2688125999999996E-2</v>
      </c>
      <c r="S1547">
        <f>VLOOKUP(L1547,longitude_latitude!C:J,8,)</f>
        <v>51.595054390000001</v>
      </c>
      <c r="T1547">
        <f t="shared" si="202"/>
        <v>4.782248902277173</v>
      </c>
      <c r="U1547">
        <f>VLOOKUP(M1547,LINE!$A$2:$B$13,2,)</f>
        <v>3</v>
      </c>
      <c r="V1547">
        <f>VLOOKUP(L1547,Entry_exit!B:P,4,)</f>
        <v>1956</v>
      </c>
      <c r="W1547">
        <f>2020 - VLOOKUP(L1547, age!$A:$D,4,)</f>
        <v>72</v>
      </c>
      <c r="X1547">
        <f>VLOOKUP(H1547,'air-quality-london-time-of-day'!E:G,3,FALSE)</f>
        <v>16.7</v>
      </c>
      <c r="Y1547">
        <f>VLOOKUP(I1547,Weather!F:K,2,)</f>
        <v>11.067873303167421</v>
      </c>
      <c r="Z1547">
        <f>VLOOKUP(I1547,Weather!F:K,3,)</f>
        <v>0.02</v>
      </c>
      <c r="AA1547">
        <f>VLOOKUP(I1547,Weather!F:K,4,)</f>
        <v>0.57999999999999996</v>
      </c>
      <c r="AB1547">
        <f>VLOOKUP(I1547,Weather!F:K,5,)</f>
        <v>1031</v>
      </c>
      <c r="AC1547">
        <f>VLOOKUP(I1547,Weather!F:K,6,)</f>
        <v>3</v>
      </c>
    </row>
    <row r="1548" spans="1:29" x14ac:dyDescent="0.25">
      <c r="A1548" t="s">
        <v>7</v>
      </c>
      <c r="B1548" t="s">
        <v>5</v>
      </c>
      <c r="C1548" s="1">
        <v>42116.449305555558</v>
      </c>
      <c r="D1548" s="3">
        <f t="shared" si="200"/>
        <v>2015</v>
      </c>
      <c r="E1548" s="3">
        <f t="shared" si="203"/>
        <v>4</v>
      </c>
      <c r="F1548" s="3">
        <f t="shared" si="204"/>
        <v>10</v>
      </c>
      <c r="G1548" s="3">
        <f t="shared" si="205"/>
        <v>22</v>
      </c>
      <c r="H1548" s="3" t="str">
        <f t="shared" si="206"/>
        <v>2015410</v>
      </c>
      <c r="I1548" s="3" t="str">
        <f t="shared" si="207"/>
        <v>201541022</v>
      </c>
      <c r="J1548">
        <v>19</v>
      </c>
      <c r="K1548">
        <v>11.4</v>
      </c>
      <c r="L1548" t="str">
        <f>VLOOKUP(C1548,List!$A$2:$C$2089,3,)</f>
        <v>Fairlop</v>
      </c>
      <c r="M1548" t="str">
        <f>VLOOKUP(C1548,List!$A$2:$C$2089,2,)</f>
        <v>Central</v>
      </c>
      <c r="N1548" t="str">
        <f t="shared" si="201"/>
        <v>Fairlop|Central</v>
      </c>
      <c r="O1548">
        <f>VLOOKUP(N1548,Depth!$A$2:$F$427,3,)</f>
        <v>30</v>
      </c>
      <c r="P1548">
        <f>VLOOKUP(N1548,Depth!$A$2:$F$427,5,)</f>
        <v>135.19999999999999</v>
      </c>
      <c r="Q1548">
        <f>VLOOKUP(N1548,Depth!$A$2:$F$427,6,)</f>
        <v>-5.2</v>
      </c>
      <c r="R1548">
        <f>VLOOKUP(L1548,longitude_latitude!C:J,7,)</f>
        <v>9.2688125999999996E-2</v>
      </c>
      <c r="S1548">
        <f>VLOOKUP(L1548,longitude_latitude!C:J,8,)</f>
        <v>51.595054390000001</v>
      </c>
      <c r="T1548">
        <f t="shared" si="202"/>
        <v>4.782248902277173</v>
      </c>
      <c r="U1548">
        <f>VLOOKUP(M1548,LINE!$A$2:$B$13,2,)</f>
        <v>3</v>
      </c>
      <c r="V1548">
        <f>VLOOKUP(L1548,Entry_exit!B:P,4,)</f>
        <v>1956</v>
      </c>
      <c r="W1548">
        <f>2020 - VLOOKUP(L1548, age!$A:$D,4,)</f>
        <v>72</v>
      </c>
      <c r="X1548">
        <f>VLOOKUP(H1548,'air-quality-london-time-of-day'!E:G,3,FALSE)</f>
        <v>16.7</v>
      </c>
      <c r="Y1548">
        <f>VLOOKUP(I1548,Weather!F:K,2,)</f>
        <v>11.067873303167421</v>
      </c>
      <c r="Z1548">
        <f>VLOOKUP(I1548,Weather!F:K,3,)</f>
        <v>0.02</v>
      </c>
      <c r="AA1548">
        <f>VLOOKUP(I1548,Weather!F:K,4,)</f>
        <v>0.57999999999999996</v>
      </c>
      <c r="AB1548">
        <f>VLOOKUP(I1548,Weather!F:K,5,)</f>
        <v>1031</v>
      </c>
      <c r="AC1548">
        <f>VLOOKUP(I1548,Weather!F:K,6,)</f>
        <v>3</v>
      </c>
    </row>
    <row r="1549" spans="1:29" x14ac:dyDescent="0.25">
      <c r="A1549" t="s">
        <v>7</v>
      </c>
      <c r="B1549" t="s">
        <v>5</v>
      </c>
      <c r="C1549" s="1">
        <v>42116.45</v>
      </c>
      <c r="D1549" s="3">
        <f t="shared" si="200"/>
        <v>2015</v>
      </c>
      <c r="E1549" s="3">
        <f t="shared" si="203"/>
        <v>4</v>
      </c>
      <c r="F1549" s="3">
        <f t="shared" si="204"/>
        <v>10</v>
      </c>
      <c r="G1549" s="3">
        <f t="shared" si="205"/>
        <v>22</v>
      </c>
      <c r="H1549" s="3" t="str">
        <f t="shared" si="206"/>
        <v>2015410</v>
      </c>
      <c r="I1549" s="3" t="str">
        <f t="shared" si="207"/>
        <v>201541022</v>
      </c>
      <c r="J1549">
        <v>19</v>
      </c>
      <c r="K1549">
        <v>11.4</v>
      </c>
      <c r="L1549" t="str">
        <f>VLOOKUP(C1549,List!$A$2:$C$2089,3,)</f>
        <v>Hainault</v>
      </c>
      <c r="M1549" t="str">
        <f>VLOOKUP(C1549,List!$A$2:$C$2089,2,)</f>
        <v>Central</v>
      </c>
      <c r="N1549" t="str">
        <f t="shared" si="201"/>
        <v>Hainault|Central</v>
      </c>
      <c r="O1549">
        <f>VLOOKUP(N1549,Depth!$A$2:$F$427,3,)</f>
        <v>36</v>
      </c>
      <c r="P1549">
        <f>VLOOKUP(N1549,Depth!$A$2:$F$427,5,)</f>
        <v>141.19999999999999</v>
      </c>
      <c r="Q1549">
        <f>VLOOKUP(N1549,Depth!$A$2:$F$427,6,)</f>
        <v>-5.2</v>
      </c>
      <c r="R1549">
        <f>VLOOKUP(L1549,longitude_latitude!C:J,7,)</f>
        <v>9.5143844000000005E-2</v>
      </c>
      <c r="S1549">
        <f>VLOOKUP(L1549,longitude_latitude!C:J,8,)</f>
        <v>51.603137369999999</v>
      </c>
      <c r="T1549">
        <f t="shared" si="202"/>
        <v>4.9097208518418505</v>
      </c>
      <c r="U1549">
        <f>VLOOKUP(M1549,LINE!$A$2:$B$13,2,)</f>
        <v>3</v>
      </c>
      <c r="V1549">
        <f>VLOOKUP(L1549,Entry_exit!B:P,4,)</f>
        <v>6077</v>
      </c>
      <c r="W1549">
        <f>2020 - VLOOKUP(L1549, age!$A:$D,4,)</f>
        <v>72</v>
      </c>
      <c r="X1549">
        <f>VLOOKUP(H1549,'air-quality-london-time-of-day'!E:G,3,FALSE)</f>
        <v>16.7</v>
      </c>
      <c r="Y1549">
        <f>VLOOKUP(I1549,Weather!F:K,2,)</f>
        <v>11.067873303167421</v>
      </c>
      <c r="Z1549">
        <f>VLOOKUP(I1549,Weather!F:K,3,)</f>
        <v>0.02</v>
      </c>
      <c r="AA1549">
        <f>VLOOKUP(I1549,Weather!F:K,4,)</f>
        <v>0.57999999999999996</v>
      </c>
      <c r="AB1549">
        <f>VLOOKUP(I1549,Weather!F:K,5,)</f>
        <v>1031</v>
      </c>
      <c r="AC1549">
        <f>VLOOKUP(I1549,Weather!F:K,6,)</f>
        <v>3</v>
      </c>
    </row>
    <row r="1550" spans="1:29" x14ac:dyDescent="0.25">
      <c r="A1550" t="s">
        <v>7</v>
      </c>
      <c r="B1550" t="s">
        <v>5</v>
      </c>
      <c r="C1550" s="1">
        <v>42116.450694444444</v>
      </c>
      <c r="D1550" s="3">
        <f t="shared" si="200"/>
        <v>2015</v>
      </c>
      <c r="E1550" s="3">
        <f t="shared" si="203"/>
        <v>4</v>
      </c>
      <c r="F1550" s="3">
        <f t="shared" si="204"/>
        <v>10</v>
      </c>
      <c r="G1550" s="3">
        <f t="shared" si="205"/>
        <v>22</v>
      </c>
      <c r="H1550" s="3" t="str">
        <f t="shared" si="206"/>
        <v>2015410</v>
      </c>
      <c r="I1550" s="3" t="str">
        <f t="shared" si="207"/>
        <v>201541022</v>
      </c>
      <c r="J1550">
        <v>21</v>
      </c>
      <c r="K1550">
        <v>12.6</v>
      </c>
      <c r="L1550" t="str">
        <f>VLOOKUP(C1550,List!$A$2:$C$2089,3,)</f>
        <v>Hainault</v>
      </c>
      <c r="M1550" t="str">
        <f>VLOOKUP(C1550,List!$A$2:$C$2089,2,)</f>
        <v>Central</v>
      </c>
      <c r="N1550" t="str">
        <f t="shared" si="201"/>
        <v>Hainault|Central</v>
      </c>
      <c r="O1550">
        <f>VLOOKUP(N1550,Depth!$A$2:$F$427,3,)</f>
        <v>36</v>
      </c>
      <c r="P1550">
        <f>VLOOKUP(N1550,Depth!$A$2:$F$427,5,)</f>
        <v>141.19999999999999</v>
      </c>
      <c r="Q1550">
        <f>VLOOKUP(N1550,Depth!$A$2:$F$427,6,)</f>
        <v>-5.2</v>
      </c>
      <c r="R1550">
        <f>VLOOKUP(L1550,longitude_latitude!C:J,7,)</f>
        <v>9.5143844000000005E-2</v>
      </c>
      <c r="S1550">
        <f>VLOOKUP(L1550,longitude_latitude!C:J,8,)</f>
        <v>51.603137369999999</v>
      </c>
      <c r="T1550">
        <f t="shared" si="202"/>
        <v>4.9097208518418505</v>
      </c>
      <c r="U1550">
        <f>VLOOKUP(M1550,LINE!$A$2:$B$13,2,)</f>
        <v>3</v>
      </c>
      <c r="V1550">
        <f>VLOOKUP(L1550,Entry_exit!B:P,4,)</f>
        <v>6077</v>
      </c>
      <c r="W1550">
        <f>2020 - VLOOKUP(L1550, age!$A:$D,4,)</f>
        <v>72</v>
      </c>
      <c r="X1550">
        <f>VLOOKUP(H1550,'air-quality-london-time-of-day'!E:G,3,FALSE)</f>
        <v>16.7</v>
      </c>
      <c r="Y1550">
        <f>VLOOKUP(I1550,Weather!F:K,2,)</f>
        <v>11.067873303167421</v>
      </c>
      <c r="Z1550">
        <f>VLOOKUP(I1550,Weather!F:K,3,)</f>
        <v>0.02</v>
      </c>
      <c r="AA1550">
        <f>VLOOKUP(I1550,Weather!F:K,4,)</f>
        <v>0.57999999999999996</v>
      </c>
      <c r="AB1550">
        <f>VLOOKUP(I1550,Weather!F:K,5,)</f>
        <v>1031</v>
      </c>
      <c r="AC1550">
        <f>VLOOKUP(I1550,Weather!F:K,6,)</f>
        <v>3</v>
      </c>
    </row>
    <row r="1551" spans="1:29" x14ac:dyDescent="0.25">
      <c r="A1551" t="s">
        <v>7</v>
      </c>
      <c r="B1551" t="s">
        <v>5</v>
      </c>
      <c r="C1551" s="1">
        <v>42116.451388888891</v>
      </c>
      <c r="D1551" s="3">
        <f t="shared" si="200"/>
        <v>2015</v>
      </c>
      <c r="E1551" s="3">
        <f t="shared" si="203"/>
        <v>4</v>
      </c>
      <c r="F1551" s="3">
        <f t="shared" si="204"/>
        <v>10</v>
      </c>
      <c r="G1551" s="3">
        <f t="shared" si="205"/>
        <v>22</v>
      </c>
      <c r="H1551" s="3" t="str">
        <f t="shared" si="206"/>
        <v>2015410</v>
      </c>
      <c r="I1551" s="3" t="str">
        <f t="shared" si="207"/>
        <v>201541022</v>
      </c>
      <c r="J1551">
        <v>20</v>
      </c>
      <c r="K1551">
        <v>12</v>
      </c>
      <c r="L1551" t="str">
        <f>VLOOKUP(C1551,List!$A$2:$C$2089,3,)</f>
        <v>Hainault</v>
      </c>
      <c r="M1551" t="str">
        <f>VLOOKUP(C1551,List!$A$2:$C$2089,2,)</f>
        <v>Central</v>
      </c>
      <c r="N1551" t="str">
        <f t="shared" si="201"/>
        <v>Hainault|Central</v>
      </c>
      <c r="O1551">
        <f>VLOOKUP(N1551,Depth!$A$2:$F$427,3,)</f>
        <v>36</v>
      </c>
      <c r="P1551">
        <f>VLOOKUP(N1551,Depth!$A$2:$F$427,5,)</f>
        <v>141.19999999999999</v>
      </c>
      <c r="Q1551">
        <f>VLOOKUP(N1551,Depth!$A$2:$F$427,6,)</f>
        <v>-5.2</v>
      </c>
      <c r="R1551">
        <f>VLOOKUP(L1551,longitude_latitude!C:J,7,)</f>
        <v>9.5143844000000005E-2</v>
      </c>
      <c r="S1551">
        <f>VLOOKUP(L1551,longitude_latitude!C:J,8,)</f>
        <v>51.603137369999999</v>
      </c>
      <c r="T1551">
        <f t="shared" si="202"/>
        <v>4.9097208518418505</v>
      </c>
      <c r="U1551">
        <f>VLOOKUP(M1551,LINE!$A$2:$B$13,2,)</f>
        <v>3</v>
      </c>
      <c r="V1551">
        <f>VLOOKUP(L1551,Entry_exit!B:P,4,)</f>
        <v>6077</v>
      </c>
      <c r="W1551">
        <f>2020 - VLOOKUP(L1551, age!$A:$D,4,)</f>
        <v>72</v>
      </c>
      <c r="X1551">
        <f>VLOOKUP(H1551,'air-quality-london-time-of-day'!E:G,3,FALSE)</f>
        <v>16.7</v>
      </c>
      <c r="Y1551">
        <f>VLOOKUP(I1551,Weather!F:K,2,)</f>
        <v>11.067873303167421</v>
      </c>
      <c r="Z1551">
        <f>VLOOKUP(I1551,Weather!F:K,3,)</f>
        <v>0.02</v>
      </c>
      <c r="AA1551">
        <f>VLOOKUP(I1551,Weather!F:K,4,)</f>
        <v>0.57999999999999996</v>
      </c>
      <c r="AB1551">
        <f>VLOOKUP(I1551,Weather!F:K,5,)</f>
        <v>1031</v>
      </c>
      <c r="AC1551">
        <f>VLOOKUP(I1551,Weather!F:K,6,)</f>
        <v>3</v>
      </c>
    </row>
    <row r="1552" spans="1:29" x14ac:dyDescent="0.25">
      <c r="A1552" t="s">
        <v>7</v>
      </c>
      <c r="B1552" t="s">
        <v>5</v>
      </c>
      <c r="C1552" s="1">
        <v>42116.45208333333</v>
      </c>
      <c r="D1552" s="3">
        <f t="shared" si="200"/>
        <v>2015</v>
      </c>
      <c r="E1552" s="3">
        <f t="shared" si="203"/>
        <v>4</v>
      </c>
      <c r="F1552" s="3">
        <f t="shared" si="204"/>
        <v>10</v>
      </c>
      <c r="G1552" s="3">
        <f t="shared" si="205"/>
        <v>22</v>
      </c>
      <c r="H1552" s="3" t="str">
        <f t="shared" si="206"/>
        <v>2015410</v>
      </c>
      <c r="I1552" s="3" t="str">
        <f t="shared" si="207"/>
        <v>201541022</v>
      </c>
      <c r="J1552">
        <v>20</v>
      </c>
      <c r="K1552">
        <v>12</v>
      </c>
      <c r="L1552" t="str">
        <f>VLOOKUP(C1552,List!$A$2:$C$2089,3,)</f>
        <v>Hainault</v>
      </c>
      <c r="M1552" t="str">
        <f>VLOOKUP(C1552,List!$A$2:$C$2089,2,)</f>
        <v>Central</v>
      </c>
      <c r="N1552" t="str">
        <f t="shared" si="201"/>
        <v>Hainault|Central</v>
      </c>
      <c r="O1552">
        <f>VLOOKUP(N1552,Depth!$A$2:$F$427,3,)</f>
        <v>36</v>
      </c>
      <c r="P1552">
        <f>VLOOKUP(N1552,Depth!$A$2:$F$427,5,)</f>
        <v>141.19999999999999</v>
      </c>
      <c r="Q1552">
        <f>VLOOKUP(N1552,Depth!$A$2:$F$427,6,)</f>
        <v>-5.2</v>
      </c>
      <c r="R1552">
        <f>VLOOKUP(L1552,longitude_latitude!C:J,7,)</f>
        <v>9.5143844000000005E-2</v>
      </c>
      <c r="S1552">
        <f>VLOOKUP(L1552,longitude_latitude!C:J,8,)</f>
        <v>51.603137369999999</v>
      </c>
      <c r="T1552">
        <f t="shared" si="202"/>
        <v>4.9097208518418505</v>
      </c>
      <c r="U1552">
        <f>VLOOKUP(M1552,LINE!$A$2:$B$13,2,)</f>
        <v>3</v>
      </c>
      <c r="V1552">
        <f>VLOOKUP(L1552,Entry_exit!B:P,4,)</f>
        <v>6077</v>
      </c>
      <c r="W1552">
        <f>2020 - VLOOKUP(L1552, age!$A:$D,4,)</f>
        <v>72</v>
      </c>
      <c r="X1552">
        <f>VLOOKUP(H1552,'air-quality-london-time-of-day'!E:G,3,FALSE)</f>
        <v>16.7</v>
      </c>
      <c r="Y1552">
        <f>VLOOKUP(I1552,Weather!F:K,2,)</f>
        <v>11.067873303167421</v>
      </c>
      <c r="Z1552">
        <f>VLOOKUP(I1552,Weather!F:K,3,)</f>
        <v>0.02</v>
      </c>
      <c r="AA1552">
        <f>VLOOKUP(I1552,Weather!F:K,4,)</f>
        <v>0.57999999999999996</v>
      </c>
      <c r="AB1552">
        <f>VLOOKUP(I1552,Weather!F:K,5,)</f>
        <v>1031</v>
      </c>
      <c r="AC1552">
        <f>VLOOKUP(I1552,Weather!F:K,6,)</f>
        <v>3</v>
      </c>
    </row>
    <row r="1553" spans="1:29" x14ac:dyDescent="0.25">
      <c r="A1553" t="s">
        <v>7</v>
      </c>
      <c r="B1553" t="s">
        <v>5</v>
      </c>
      <c r="C1553" s="1">
        <v>42116.452777777777</v>
      </c>
      <c r="D1553" s="3">
        <f t="shared" si="200"/>
        <v>2015</v>
      </c>
      <c r="E1553" s="3">
        <f t="shared" si="203"/>
        <v>4</v>
      </c>
      <c r="F1553" s="3">
        <f t="shared" si="204"/>
        <v>10</v>
      </c>
      <c r="G1553" s="3">
        <f t="shared" si="205"/>
        <v>22</v>
      </c>
      <c r="H1553" s="3" t="str">
        <f t="shared" si="206"/>
        <v>2015410</v>
      </c>
      <c r="I1553" s="3" t="str">
        <f t="shared" si="207"/>
        <v>201541022</v>
      </c>
      <c r="J1553">
        <v>19</v>
      </c>
      <c r="K1553">
        <v>11.4</v>
      </c>
      <c r="L1553" t="str">
        <f>VLOOKUP(C1553,List!$A$2:$C$2089,3,)</f>
        <v>Hainault</v>
      </c>
      <c r="M1553" t="str">
        <f>VLOOKUP(C1553,List!$A$2:$C$2089,2,)</f>
        <v>Central</v>
      </c>
      <c r="N1553" t="str">
        <f t="shared" si="201"/>
        <v>Hainault|Central</v>
      </c>
      <c r="O1553">
        <f>VLOOKUP(N1553,Depth!$A$2:$F$427,3,)</f>
        <v>36</v>
      </c>
      <c r="P1553">
        <f>VLOOKUP(N1553,Depth!$A$2:$F$427,5,)</f>
        <v>141.19999999999999</v>
      </c>
      <c r="Q1553">
        <f>VLOOKUP(N1553,Depth!$A$2:$F$427,6,)</f>
        <v>-5.2</v>
      </c>
      <c r="R1553">
        <f>VLOOKUP(L1553,longitude_latitude!C:J,7,)</f>
        <v>9.5143844000000005E-2</v>
      </c>
      <c r="S1553">
        <f>VLOOKUP(L1553,longitude_latitude!C:J,8,)</f>
        <v>51.603137369999999</v>
      </c>
      <c r="T1553">
        <f t="shared" si="202"/>
        <v>4.9097208518418505</v>
      </c>
      <c r="U1553">
        <f>VLOOKUP(M1553,LINE!$A$2:$B$13,2,)</f>
        <v>3</v>
      </c>
      <c r="V1553">
        <f>VLOOKUP(L1553,Entry_exit!B:P,4,)</f>
        <v>6077</v>
      </c>
      <c r="W1553">
        <f>2020 - VLOOKUP(L1553, age!$A:$D,4,)</f>
        <v>72</v>
      </c>
      <c r="X1553">
        <f>VLOOKUP(H1553,'air-quality-london-time-of-day'!E:G,3,FALSE)</f>
        <v>16.7</v>
      </c>
      <c r="Y1553">
        <f>VLOOKUP(I1553,Weather!F:K,2,)</f>
        <v>11.067873303167421</v>
      </c>
      <c r="Z1553">
        <f>VLOOKUP(I1553,Weather!F:K,3,)</f>
        <v>0.02</v>
      </c>
      <c r="AA1553">
        <f>VLOOKUP(I1553,Weather!F:K,4,)</f>
        <v>0.57999999999999996</v>
      </c>
      <c r="AB1553">
        <f>VLOOKUP(I1553,Weather!F:K,5,)</f>
        <v>1031</v>
      </c>
      <c r="AC1553">
        <f>VLOOKUP(I1553,Weather!F:K,6,)</f>
        <v>3</v>
      </c>
    </row>
    <row r="1554" spans="1:29" x14ac:dyDescent="0.25">
      <c r="A1554" t="s">
        <v>7</v>
      </c>
      <c r="B1554" t="s">
        <v>5</v>
      </c>
      <c r="C1554" s="1">
        <v>42116.453472222223</v>
      </c>
      <c r="D1554" s="3">
        <f t="shared" si="200"/>
        <v>2015</v>
      </c>
      <c r="E1554" s="3">
        <f t="shared" si="203"/>
        <v>4</v>
      </c>
      <c r="F1554" s="3">
        <f t="shared" si="204"/>
        <v>10</v>
      </c>
      <c r="G1554" s="3">
        <f t="shared" si="205"/>
        <v>22</v>
      </c>
      <c r="H1554" s="3" t="str">
        <f t="shared" si="206"/>
        <v>2015410</v>
      </c>
      <c r="I1554" s="3" t="str">
        <f t="shared" si="207"/>
        <v>201541022</v>
      </c>
      <c r="J1554">
        <v>18</v>
      </c>
      <c r="K1554">
        <v>10.8</v>
      </c>
      <c r="L1554" t="str">
        <f>VLOOKUP(C1554,List!$A$2:$C$2089,3,)</f>
        <v>Hainault</v>
      </c>
      <c r="M1554" t="str">
        <f>VLOOKUP(C1554,List!$A$2:$C$2089,2,)</f>
        <v>Central</v>
      </c>
      <c r="N1554" t="str">
        <f t="shared" si="201"/>
        <v>Hainault|Central</v>
      </c>
      <c r="O1554">
        <f>VLOOKUP(N1554,Depth!$A$2:$F$427,3,)</f>
        <v>36</v>
      </c>
      <c r="P1554">
        <f>VLOOKUP(N1554,Depth!$A$2:$F$427,5,)</f>
        <v>141.19999999999999</v>
      </c>
      <c r="Q1554">
        <f>VLOOKUP(N1554,Depth!$A$2:$F$427,6,)</f>
        <v>-5.2</v>
      </c>
      <c r="R1554">
        <f>VLOOKUP(L1554,longitude_latitude!C:J,7,)</f>
        <v>9.5143844000000005E-2</v>
      </c>
      <c r="S1554">
        <f>VLOOKUP(L1554,longitude_latitude!C:J,8,)</f>
        <v>51.603137369999999</v>
      </c>
      <c r="T1554">
        <f t="shared" si="202"/>
        <v>4.9097208518418505</v>
      </c>
      <c r="U1554">
        <f>VLOOKUP(M1554,LINE!$A$2:$B$13,2,)</f>
        <v>3</v>
      </c>
      <c r="V1554">
        <f>VLOOKUP(L1554,Entry_exit!B:P,4,)</f>
        <v>6077</v>
      </c>
      <c r="W1554">
        <f>2020 - VLOOKUP(L1554, age!$A:$D,4,)</f>
        <v>72</v>
      </c>
      <c r="X1554">
        <f>VLOOKUP(H1554,'air-quality-london-time-of-day'!E:G,3,FALSE)</f>
        <v>16.7</v>
      </c>
      <c r="Y1554">
        <f>VLOOKUP(I1554,Weather!F:K,2,)</f>
        <v>11.067873303167421</v>
      </c>
      <c r="Z1554">
        <f>VLOOKUP(I1554,Weather!F:K,3,)</f>
        <v>0.02</v>
      </c>
      <c r="AA1554">
        <f>VLOOKUP(I1554,Weather!F:K,4,)</f>
        <v>0.57999999999999996</v>
      </c>
      <c r="AB1554">
        <f>VLOOKUP(I1554,Weather!F:K,5,)</f>
        <v>1031</v>
      </c>
      <c r="AC1554">
        <f>VLOOKUP(I1554,Weather!F:K,6,)</f>
        <v>3</v>
      </c>
    </row>
    <row r="1555" spans="1:29" x14ac:dyDescent="0.25">
      <c r="A1555" t="s">
        <v>7</v>
      </c>
      <c r="B1555" t="s">
        <v>5</v>
      </c>
      <c r="C1555" s="1">
        <v>42116.45416666667</v>
      </c>
      <c r="D1555" s="3">
        <f t="shared" si="200"/>
        <v>2015</v>
      </c>
      <c r="E1555" s="3">
        <f t="shared" si="203"/>
        <v>4</v>
      </c>
      <c r="F1555" s="3">
        <f t="shared" si="204"/>
        <v>10</v>
      </c>
      <c r="G1555" s="3">
        <f t="shared" si="205"/>
        <v>22</v>
      </c>
      <c r="H1555" s="3" t="str">
        <f t="shared" si="206"/>
        <v>2015410</v>
      </c>
      <c r="I1555" s="3" t="str">
        <f t="shared" si="207"/>
        <v>201541022</v>
      </c>
      <c r="J1555">
        <v>20</v>
      </c>
      <c r="K1555">
        <v>12</v>
      </c>
      <c r="L1555" t="str">
        <f>VLOOKUP(C1555,List!$A$2:$C$2089,3,)</f>
        <v>Hainault</v>
      </c>
      <c r="M1555" t="str">
        <f>VLOOKUP(C1555,List!$A$2:$C$2089,2,)</f>
        <v>Central</v>
      </c>
      <c r="N1555" t="str">
        <f t="shared" si="201"/>
        <v>Hainault|Central</v>
      </c>
      <c r="O1555">
        <f>VLOOKUP(N1555,Depth!$A$2:$F$427,3,)</f>
        <v>36</v>
      </c>
      <c r="P1555">
        <f>VLOOKUP(N1555,Depth!$A$2:$F$427,5,)</f>
        <v>141.19999999999999</v>
      </c>
      <c r="Q1555">
        <f>VLOOKUP(N1555,Depth!$A$2:$F$427,6,)</f>
        <v>-5.2</v>
      </c>
      <c r="R1555">
        <f>VLOOKUP(L1555,longitude_latitude!C:J,7,)</f>
        <v>9.5143844000000005E-2</v>
      </c>
      <c r="S1555">
        <f>VLOOKUP(L1555,longitude_latitude!C:J,8,)</f>
        <v>51.603137369999999</v>
      </c>
      <c r="T1555">
        <f t="shared" si="202"/>
        <v>4.9097208518418505</v>
      </c>
      <c r="U1555">
        <f>VLOOKUP(M1555,LINE!$A$2:$B$13,2,)</f>
        <v>3</v>
      </c>
      <c r="V1555">
        <f>VLOOKUP(L1555,Entry_exit!B:P,4,)</f>
        <v>6077</v>
      </c>
      <c r="W1555">
        <f>2020 - VLOOKUP(L1555, age!$A:$D,4,)</f>
        <v>72</v>
      </c>
      <c r="X1555">
        <f>VLOOKUP(H1555,'air-quality-london-time-of-day'!E:G,3,FALSE)</f>
        <v>16.7</v>
      </c>
      <c r="Y1555">
        <f>VLOOKUP(I1555,Weather!F:K,2,)</f>
        <v>11.067873303167421</v>
      </c>
      <c r="Z1555">
        <f>VLOOKUP(I1555,Weather!F:K,3,)</f>
        <v>0.02</v>
      </c>
      <c r="AA1555">
        <f>VLOOKUP(I1555,Weather!F:K,4,)</f>
        <v>0.57999999999999996</v>
      </c>
      <c r="AB1555">
        <f>VLOOKUP(I1555,Weather!F:K,5,)</f>
        <v>1031</v>
      </c>
      <c r="AC1555">
        <f>VLOOKUP(I1555,Weather!F:K,6,)</f>
        <v>3</v>
      </c>
    </row>
    <row r="1556" spans="1:29" x14ac:dyDescent="0.25">
      <c r="A1556" t="s">
        <v>7</v>
      </c>
      <c r="B1556" t="s">
        <v>5</v>
      </c>
      <c r="C1556" s="1">
        <v>42116.454861111109</v>
      </c>
      <c r="D1556" s="3">
        <f t="shared" si="200"/>
        <v>2015</v>
      </c>
      <c r="E1556" s="3">
        <f t="shared" si="203"/>
        <v>4</v>
      </c>
      <c r="F1556" s="3">
        <f t="shared" si="204"/>
        <v>10</v>
      </c>
      <c r="G1556" s="3">
        <f t="shared" si="205"/>
        <v>22</v>
      </c>
      <c r="H1556" s="3" t="str">
        <f t="shared" si="206"/>
        <v>2015410</v>
      </c>
      <c r="I1556" s="3" t="str">
        <f t="shared" si="207"/>
        <v>201541022</v>
      </c>
      <c r="J1556">
        <v>22</v>
      </c>
      <c r="K1556">
        <v>13.2</v>
      </c>
      <c r="L1556" t="str">
        <f>VLOOKUP(C1556,List!$A$2:$C$2089,3,)</f>
        <v>Hainault</v>
      </c>
      <c r="M1556" t="str">
        <f>VLOOKUP(C1556,List!$A$2:$C$2089,2,)</f>
        <v>Central</v>
      </c>
      <c r="N1556" t="str">
        <f t="shared" si="201"/>
        <v>Hainault|Central</v>
      </c>
      <c r="O1556">
        <f>VLOOKUP(N1556,Depth!$A$2:$F$427,3,)</f>
        <v>36</v>
      </c>
      <c r="P1556">
        <f>VLOOKUP(N1556,Depth!$A$2:$F$427,5,)</f>
        <v>141.19999999999999</v>
      </c>
      <c r="Q1556">
        <f>VLOOKUP(N1556,Depth!$A$2:$F$427,6,)</f>
        <v>-5.2</v>
      </c>
      <c r="R1556">
        <f>VLOOKUP(L1556,longitude_latitude!C:J,7,)</f>
        <v>9.5143844000000005E-2</v>
      </c>
      <c r="S1556">
        <f>VLOOKUP(L1556,longitude_latitude!C:J,8,)</f>
        <v>51.603137369999999</v>
      </c>
      <c r="T1556">
        <f t="shared" si="202"/>
        <v>4.9097208518418505</v>
      </c>
      <c r="U1556">
        <f>VLOOKUP(M1556,LINE!$A$2:$B$13,2,)</f>
        <v>3</v>
      </c>
      <c r="V1556">
        <f>VLOOKUP(L1556,Entry_exit!B:P,4,)</f>
        <v>6077</v>
      </c>
      <c r="W1556">
        <f>2020 - VLOOKUP(L1556, age!$A:$D,4,)</f>
        <v>72</v>
      </c>
      <c r="X1556">
        <f>VLOOKUP(H1556,'air-quality-london-time-of-day'!E:G,3,FALSE)</f>
        <v>16.7</v>
      </c>
      <c r="Y1556">
        <f>VLOOKUP(I1556,Weather!F:K,2,)</f>
        <v>11.067873303167421</v>
      </c>
      <c r="Z1556">
        <f>VLOOKUP(I1556,Weather!F:K,3,)</f>
        <v>0.02</v>
      </c>
      <c r="AA1556">
        <f>VLOOKUP(I1556,Weather!F:K,4,)</f>
        <v>0.57999999999999996</v>
      </c>
      <c r="AB1556">
        <f>VLOOKUP(I1556,Weather!F:K,5,)</f>
        <v>1031</v>
      </c>
      <c r="AC1556">
        <f>VLOOKUP(I1556,Weather!F:K,6,)</f>
        <v>3</v>
      </c>
    </row>
    <row r="1557" spans="1:29" x14ac:dyDescent="0.25">
      <c r="A1557" t="s">
        <v>7</v>
      </c>
      <c r="B1557" t="s">
        <v>5</v>
      </c>
      <c r="C1557" s="1">
        <v>42116.455555555556</v>
      </c>
      <c r="D1557" s="3">
        <f t="shared" si="200"/>
        <v>2015</v>
      </c>
      <c r="E1557" s="3">
        <f t="shared" si="203"/>
        <v>4</v>
      </c>
      <c r="F1557" s="3">
        <f t="shared" si="204"/>
        <v>10</v>
      </c>
      <c r="G1557" s="3">
        <f t="shared" si="205"/>
        <v>22</v>
      </c>
      <c r="H1557" s="3" t="str">
        <f t="shared" si="206"/>
        <v>2015410</v>
      </c>
      <c r="I1557" s="3" t="str">
        <f t="shared" si="207"/>
        <v>201541022</v>
      </c>
      <c r="J1557">
        <v>19</v>
      </c>
      <c r="K1557">
        <v>11.4</v>
      </c>
      <c r="L1557" t="str">
        <f>VLOOKUP(C1557,List!$A$2:$C$2089,3,)</f>
        <v>Hainault</v>
      </c>
      <c r="M1557" t="str">
        <f>VLOOKUP(C1557,List!$A$2:$C$2089,2,)</f>
        <v>Central</v>
      </c>
      <c r="N1557" t="str">
        <f t="shared" si="201"/>
        <v>Hainault|Central</v>
      </c>
      <c r="O1557">
        <f>VLOOKUP(N1557,Depth!$A$2:$F$427,3,)</f>
        <v>36</v>
      </c>
      <c r="P1557">
        <f>VLOOKUP(N1557,Depth!$A$2:$F$427,5,)</f>
        <v>141.19999999999999</v>
      </c>
      <c r="Q1557">
        <f>VLOOKUP(N1557,Depth!$A$2:$F$427,6,)</f>
        <v>-5.2</v>
      </c>
      <c r="R1557">
        <f>VLOOKUP(L1557,longitude_latitude!C:J,7,)</f>
        <v>9.5143844000000005E-2</v>
      </c>
      <c r="S1557">
        <f>VLOOKUP(L1557,longitude_latitude!C:J,8,)</f>
        <v>51.603137369999999</v>
      </c>
      <c r="T1557">
        <f t="shared" si="202"/>
        <v>4.9097208518418505</v>
      </c>
      <c r="U1557">
        <f>VLOOKUP(M1557,LINE!$A$2:$B$13,2,)</f>
        <v>3</v>
      </c>
      <c r="V1557">
        <f>VLOOKUP(L1557,Entry_exit!B:P,4,)</f>
        <v>6077</v>
      </c>
      <c r="W1557">
        <f>2020 - VLOOKUP(L1557, age!$A:$D,4,)</f>
        <v>72</v>
      </c>
      <c r="X1557">
        <f>VLOOKUP(H1557,'air-quality-london-time-of-day'!E:G,3,FALSE)</f>
        <v>16.7</v>
      </c>
      <c r="Y1557">
        <f>VLOOKUP(I1557,Weather!F:K,2,)</f>
        <v>11.067873303167421</v>
      </c>
      <c r="Z1557">
        <f>VLOOKUP(I1557,Weather!F:K,3,)</f>
        <v>0.02</v>
      </c>
      <c r="AA1557">
        <f>VLOOKUP(I1557,Weather!F:K,4,)</f>
        <v>0.57999999999999996</v>
      </c>
      <c r="AB1557">
        <f>VLOOKUP(I1557,Weather!F:K,5,)</f>
        <v>1031</v>
      </c>
      <c r="AC1557">
        <f>VLOOKUP(I1557,Weather!F:K,6,)</f>
        <v>3</v>
      </c>
    </row>
    <row r="1558" spans="1:29" x14ac:dyDescent="0.25">
      <c r="A1558" t="s">
        <v>7</v>
      </c>
      <c r="B1558" t="s">
        <v>5</v>
      </c>
      <c r="C1558" s="1">
        <v>42116.456250000003</v>
      </c>
      <c r="D1558" s="3">
        <f t="shared" si="200"/>
        <v>2015</v>
      </c>
      <c r="E1558" s="3">
        <f t="shared" si="203"/>
        <v>4</v>
      </c>
      <c r="F1558" s="3">
        <f t="shared" si="204"/>
        <v>10</v>
      </c>
      <c r="G1558" s="3">
        <f t="shared" si="205"/>
        <v>22</v>
      </c>
      <c r="H1558" s="3" t="str">
        <f t="shared" si="206"/>
        <v>2015410</v>
      </c>
      <c r="I1558" s="3" t="str">
        <f t="shared" si="207"/>
        <v>201541022</v>
      </c>
      <c r="J1558">
        <v>23</v>
      </c>
      <c r="K1558">
        <v>13.8</v>
      </c>
      <c r="L1558" t="str">
        <f>VLOOKUP(C1558,List!$A$2:$C$2089,3,)</f>
        <v>Fairlop</v>
      </c>
      <c r="M1558" t="str">
        <f>VLOOKUP(C1558,List!$A$2:$C$2089,2,)</f>
        <v>Central</v>
      </c>
      <c r="N1558" t="str">
        <f t="shared" si="201"/>
        <v>Fairlop|Central</v>
      </c>
      <c r="O1558">
        <f>VLOOKUP(N1558,Depth!$A$2:$F$427,3,)</f>
        <v>30</v>
      </c>
      <c r="P1558">
        <f>VLOOKUP(N1558,Depth!$A$2:$F$427,5,)</f>
        <v>135.19999999999999</v>
      </c>
      <c r="Q1558">
        <f>VLOOKUP(N1558,Depth!$A$2:$F$427,6,)</f>
        <v>-5.2</v>
      </c>
      <c r="R1558">
        <f>VLOOKUP(L1558,longitude_latitude!C:J,7,)</f>
        <v>9.2688125999999996E-2</v>
      </c>
      <c r="S1558">
        <f>VLOOKUP(L1558,longitude_latitude!C:J,8,)</f>
        <v>51.595054390000001</v>
      </c>
      <c r="T1558">
        <f t="shared" si="202"/>
        <v>4.782248902277173</v>
      </c>
      <c r="U1558">
        <f>VLOOKUP(M1558,LINE!$A$2:$B$13,2,)</f>
        <v>3</v>
      </c>
      <c r="V1558">
        <f>VLOOKUP(L1558,Entry_exit!B:P,4,)</f>
        <v>1956</v>
      </c>
      <c r="W1558">
        <f>2020 - VLOOKUP(L1558, age!$A:$D,4,)</f>
        <v>72</v>
      </c>
      <c r="X1558">
        <f>VLOOKUP(H1558,'air-quality-london-time-of-day'!E:G,3,FALSE)</f>
        <v>16.7</v>
      </c>
      <c r="Y1558">
        <f>VLOOKUP(I1558,Weather!F:K,2,)</f>
        <v>11.067873303167421</v>
      </c>
      <c r="Z1558">
        <f>VLOOKUP(I1558,Weather!F:K,3,)</f>
        <v>0.02</v>
      </c>
      <c r="AA1558">
        <f>VLOOKUP(I1558,Weather!F:K,4,)</f>
        <v>0.57999999999999996</v>
      </c>
      <c r="AB1558">
        <f>VLOOKUP(I1558,Weather!F:K,5,)</f>
        <v>1031</v>
      </c>
      <c r="AC1558">
        <f>VLOOKUP(I1558,Weather!F:K,6,)</f>
        <v>3</v>
      </c>
    </row>
    <row r="1559" spans="1:29" x14ac:dyDescent="0.25">
      <c r="A1559" t="s">
        <v>7</v>
      </c>
      <c r="B1559" t="s">
        <v>5</v>
      </c>
      <c r="C1559" s="1">
        <v>42116.456944444442</v>
      </c>
      <c r="D1559" s="3">
        <f t="shared" si="200"/>
        <v>2015</v>
      </c>
      <c r="E1559" s="3">
        <f t="shared" si="203"/>
        <v>4</v>
      </c>
      <c r="F1559" s="3">
        <f t="shared" si="204"/>
        <v>10</v>
      </c>
      <c r="G1559" s="3">
        <f t="shared" si="205"/>
        <v>22</v>
      </c>
      <c r="H1559" s="3" t="str">
        <f t="shared" si="206"/>
        <v>2015410</v>
      </c>
      <c r="I1559" s="3" t="str">
        <f t="shared" si="207"/>
        <v>201541022</v>
      </c>
      <c r="J1559">
        <v>19</v>
      </c>
      <c r="K1559">
        <v>11.4</v>
      </c>
      <c r="L1559" t="str">
        <f>VLOOKUP(C1559,List!$A$2:$C$2089,3,)</f>
        <v>Fairlop</v>
      </c>
      <c r="M1559" t="str">
        <f>VLOOKUP(C1559,List!$A$2:$C$2089,2,)</f>
        <v>Central</v>
      </c>
      <c r="N1559" t="str">
        <f t="shared" si="201"/>
        <v>Fairlop|Central</v>
      </c>
      <c r="O1559">
        <f>VLOOKUP(N1559,Depth!$A$2:$F$427,3,)</f>
        <v>30</v>
      </c>
      <c r="P1559">
        <f>VLOOKUP(N1559,Depth!$A$2:$F$427,5,)</f>
        <v>135.19999999999999</v>
      </c>
      <c r="Q1559">
        <f>VLOOKUP(N1559,Depth!$A$2:$F$427,6,)</f>
        <v>-5.2</v>
      </c>
      <c r="R1559">
        <f>VLOOKUP(L1559,longitude_latitude!C:J,7,)</f>
        <v>9.2688125999999996E-2</v>
      </c>
      <c r="S1559">
        <f>VLOOKUP(L1559,longitude_latitude!C:J,8,)</f>
        <v>51.595054390000001</v>
      </c>
      <c r="T1559">
        <f t="shared" si="202"/>
        <v>4.782248902277173</v>
      </c>
      <c r="U1559">
        <f>VLOOKUP(M1559,LINE!$A$2:$B$13,2,)</f>
        <v>3</v>
      </c>
      <c r="V1559">
        <f>VLOOKUP(L1559,Entry_exit!B:P,4,)</f>
        <v>1956</v>
      </c>
      <c r="W1559">
        <f>2020 - VLOOKUP(L1559, age!$A:$D,4,)</f>
        <v>72</v>
      </c>
      <c r="X1559">
        <f>VLOOKUP(H1559,'air-quality-london-time-of-day'!E:G,3,FALSE)</f>
        <v>16.7</v>
      </c>
      <c r="Y1559">
        <f>VLOOKUP(I1559,Weather!F:K,2,)</f>
        <v>11.067873303167421</v>
      </c>
      <c r="Z1559">
        <f>VLOOKUP(I1559,Weather!F:K,3,)</f>
        <v>0.02</v>
      </c>
      <c r="AA1559">
        <f>VLOOKUP(I1559,Weather!F:K,4,)</f>
        <v>0.57999999999999996</v>
      </c>
      <c r="AB1559">
        <f>VLOOKUP(I1559,Weather!F:K,5,)</f>
        <v>1031</v>
      </c>
      <c r="AC1559">
        <f>VLOOKUP(I1559,Weather!F:K,6,)</f>
        <v>3</v>
      </c>
    </row>
    <row r="1560" spans="1:29" x14ac:dyDescent="0.25">
      <c r="A1560" t="s">
        <v>7</v>
      </c>
      <c r="B1560" t="s">
        <v>5</v>
      </c>
      <c r="C1560" s="1">
        <v>42116.457638888889</v>
      </c>
      <c r="D1560" s="3">
        <f t="shared" si="200"/>
        <v>2015</v>
      </c>
      <c r="E1560" s="3">
        <f t="shared" si="203"/>
        <v>4</v>
      </c>
      <c r="F1560" s="3">
        <f t="shared" si="204"/>
        <v>10</v>
      </c>
      <c r="G1560" s="3">
        <f t="shared" si="205"/>
        <v>22</v>
      </c>
      <c r="H1560" s="3" t="str">
        <f t="shared" si="206"/>
        <v>2015410</v>
      </c>
      <c r="I1560" s="3" t="str">
        <f t="shared" si="207"/>
        <v>201541022</v>
      </c>
      <c r="J1560">
        <v>20</v>
      </c>
      <c r="K1560">
        <v>12</v>
      </c>
      <c r="L1560" t="str">
        <f>VLOOKUP(C1560,List!$A$2:$C$2089,3,)</f>
        <v>Barkingside</v>
      </c>
      <c r="M1560" t="str">
        <f>VLOOKUP(C1560,List!$A$2:$C$2089,2,)</f>
        <v>Central</v>
      </c>
      <c r="N1560" t="str">
        <f t="shared" si="201"/>
        <v>Barkingside|Central</v>
      </c>
      <c r="O1560">
        <f>VLOOKUP(N1560,Depth!$A$2:$F$427,3,)</f>
        <v>25</v>
      </c>
      <c r="P1560">
        <f>VLOOKUP(N1560,Depth!$A$2:$F$427,5,)</f>
        <v>125.5</v>
      </c>
      <c r="Q1560">
        <f>VLOOKUP(N1560,Depth!$A$2:$F$427,6,)</f>
        <v>-0.5</v>
      </c>
      <c r="R1560">
        <f>VLOOKUP(L1560,longitude_latitude!C:J,7,)</f>
        <v>9.0259546999999996E-2</v>
      </c>
      <c r="S1560">
        <f>VLOOKUP(L1560,longitude_latitude!C:J,8,)</f>
        <v>51.585198949999999</v>
      </c>
      <c r="T1560">
        <f t="shared" si="202"/>
        <v>4.6560566891318755</v>
      </c>
      <c r="U1560">
        <f>VLOOKUP(M1560,LINE!$A$2:$B$13,2,)</f>
        <v>3</v>
      </c>
      <c r="V1560">
        <f>VLOOKUP(L1560,Entry_exit!B:P,4,)</f>
        <v>2505</v>
      </c>
      <c r="W1560">
        <f>2020 - VLOOKUP(L1560, age!$A:$D,4,)</f>
        <v>72</v>
      </c>
      <c r="X1560">
        <f>VLOOKUP(H1560,'air-quality-london-time-of-day'!E:G,3,FALSE)</f>
        <v>16.7</v>
      </c>
      <c r="Y1560">
        <f>VLOOKUP(I1560,Weather!F:K,2,)</f>
        <v>11.067873303167421</v>
      </c>
      <c r="Z1560">
        <f>VLOOKUP(I1560,Weather!F:K,3,)</f>
        <v>0.02</v>
      </c>
      <c r="AA1560">
        <f>VLOOKUP(I1560,Weather!F:K,4,)</f>
        <v>0.57999999999999996</v>
      </c>
      <c r="AB1560">
        <f>VLOOKUP(I1560,Weather!F:K,5,)</f>
        <v>1031</v>
      </c>
      <c r="AC1560">
        <f>VLOOKUP(I1560,Weather!F:K,6,)</f>
        <v>3</v>
      </c>
    </row>
    <row r="1561" spans="1:29" x14ac:dyDescent="0.25">
      <c r="A1561" t="s">
        <v>7</v>
      </c>
      <c r="B1561" t="s">
        <v>5</v>
      </c>
      <c r="C1561" s="1">
        <v>42116.458333333336</v>
      </c>
      <c r="D1561" s="3">
        <f t="shared" si="200"/>
        <v>2015</v>
      </c>
      <c r="E1561" s="3">
        <f t="shared" si="203"/>
        <v>4</v>
      </c>
      <c r="F1561" s="3">
        <f t="shared" si="204"/>
        <v>11</v>
      </c>
      <c r="G1561" s="3">
        <f t="shared" si="205"/>
        <v>22</v>
      </c>
      <c r="H1561" s="3" t="str">
        <f t="shared" si="206"/>
        <v>2015411</v>
      </c>
      <c r="I1561" s="3" t="str">
        <f t="shared" si="207"/>
        <v>201541122</v>
      </c>
      <c r="J1561">
        <v>18</v>
      </c>
      <c r="K1561">
        <v>10.8</v>
      </c>
      <c r="L1561" t="str">
        <f>VLOOKUP(C1561,List!$A$2:$C$2089,3,)</f>
        <v>Barkingside</v>
      </c>
      <c r="M1561" t="str">
        <f>VLOOKUP(C1561,List!$A$2:$C$2089,2,)</f>
        <v>Central</v>
      </c>
      <c r="N1561" t="str">
        <f t="shared" si="201"/>
        <v>Barkingside|Central</v>
      </c>
      <c r="O1561">
        <f>VLOOKUP(N1561,Depth!$A$2:$F$427,3,)</f>
        <v>25</v>
      </c>
      <c r="P1561">
        <f>VLOOKUP(N1561,Depth!$A$2:$F$427,5,)</f>
        <v>125.5</v>
      </c>
      <c r="Q1561">
        <f>VLOOKUP(N1561,Depth!$A$2:$F$427,6,)</f>
        <v>-0.5</v>
      </c>
      <c r="R1561">
        <f>VLOOKUP(L1561,longitude_latitude!C:J,7,)</f>
        <v>9.0259546999999996E-2</v>
      </c>
      <c r="S1561">
        <f>VLOOKUP(L1561,longitude_latitude!C:J,8,)</f>
        <v>51.585198949999999</v>
      </c>
      <c r="T1561">
        <f t="shared" si="202"/>
        <v>4.6560566891318755</v>
      </c>
      <c r="U1561">
        <f>VLOOKUP(M1561,LINE!$A$2:$B$13,2,)</f>
        <v>3</v>
      </c>
      <c r="V1561">
        <f>VLOOKUP(L1561,Entry_exit!B:P,4,)</f>
        <v>2505</v>
      </c>
      <c r="W1561">
        <f>2020 - VLOOKUP(L1561, age!$A:$D,4,)</f>
        <v>72</v>
      </c>
      <c r="X1561">
        <f>VLOOKUP(H1561,'air-quality-london-time-of-day'!E:G,3,FALSE)</f>
        <v>15.3</v>
      </c>
      <c r="Y1561">
        <f>VLOOKUP(I1561,Weather!F:K,2,)</f>
        <v>11.882352941176467</v>
      </c>
      <c r="Z1561">
        <f>VLOOKUP(I1561,Weather!F:K,3,)</f>
        <v>0.02</v>
      </c>
      <c r="AA1561">
        <f>VLOOKUP(I1561,Weather!F:K,4,)</f>
        <v>0.57999999999999996</v>
      </c>
      <c r="AB1561">
        <f>VLOOKUP(I1561,Weather!F:K,5,)</f>
        <v>1031</v>
      </c>
      <c r="AC1561">
        <f>VLOOKUP(I1561,Weather!F:K,6,)</f>
        <v>3</v>
      </c>
    </row>
    <row r="1562" spans="1:29" x14ac:dyDescent="0.25">
      <c r="A1562" t="s">
        <v>7</v>
      </c>
      <c r="B1562" t="s">
        <v>5</v>
      </c>
      <c r="C1562" s="1">
        <v>42116.459027777775</v>
      </c>
      <c r="D1562" s="3">
        <f t="shared" si="200"/>
        <v>2015</v>
      </c>
      <c r="E1562" s="3">
        <f t="shared" si="203"/>
        <v>4</v>
      </c>
      <c r="F1562" s="3">
        <f t="shared" si="204"/>
        <v>11</v>
      </c>
      <c r="G1562" s="3">
        <f t="shared" si="205"/>
        <v>22</v>
      </c>
      <c r="H1562" s="3" t="str">
        <f t="shared" si="206"/>
        <v>2015411</v>
      </c>
      <c r="I1562" s="3" t="str">
        <f t="shared" si="207"/>
        <v>201541122</v>
      </c>
      <c r="J1562">
        <v>19</v>
      </c>
      <c r="K1562">
        <v>11.4</v>
      </c>
      <c r="L1562" t="str">
        <f>VLOOKUP(C1562,List!$A$2:$C$2089,3,)</f>
        <v>Newbury Park</v>
      </c>
      <c r="M1562" t="str">
        <f>VLOOKUP(C1562,List!$A$2:$C$2089,2,)</f>
        <v>Central</v>
      </c>
      <c r="N1562" t="str">
        <f t="shared" si="201"/>
        <v>Newbury Park|Central</v>
      </c>
      <c r="O1562">
        <f>VLOOKUP(N1562,Depth!$A$2:$F$427,3,)</f>
        <v>19</v>
      </c>
      <c r="P1562">
        <f>VLOOKUP(N1562,Depth!$A$2:$F$427,5,)</f>
        <v>117</v>
      </c>
      <c r="Q1562">
        <f>VLOOKUP(N1562,Depth!$A$2:$F$427,6,)</f>
        <v>2</v>
      </c>
      <c r="R1562">
        <f>VLOOKUP(L1562,longitude_latitude!C:J,7,)</f>
        <v>9.1554903000000007E-2</v>
      </c>
      <c r="S1562">
        <f>VLOOKUP(L1562,longitude_latitude!C:J,8,)</f>
        <v>51.575199740000002</v>
      </c>
      <c r="T1562">
        <f t="shared" si="202"/>
        <v>4.7219624094013257</v>
      </c>
      <c r="U1562">
        <f>VLOOKUP(M1562,LINE!$A$2:$B$13,2,)</f>
        <v>3</v>
      </c>
      <c r="V1562">
        <f>VLOOKUP(L1562,Entry_exit!B:P,4,)</f>
        <v>7910</v>
      </c>
      <c r="W1562">
        <f>2020 - VLOOKUP(L1562, age!$A:$D,4,)</f>
        <v>73</v>
      </c>
      <c r="X1562">
        <f>VLOOKUP(H1562,'air-quality-london-time-of-day'!E:G,3,FALSE)</f>
        <v>15.3</v>
      </c>
      <c r="Y1562">
        <f>VLOOKUP(I1562,Weather!F:K,2,)</f>
        <v>11.882352941176467</v>
      </c>
      <c r="Z1562">
        <f>VLOOKUP(I1562,Weather!F:K,3,)</f>
        <v>0.02</v>
      </c>
      <c r="AA1562">
        <f>VLOOKUP(I1562,Weather!F:K,4,)</f>
        <v>0.57999999999999996</v>
      </c>
      <c r="AB1562">
        <f>VLOOKUP(I1562,Weather!F:K,5,)</f>
        <v>1031</v>
      </c>
      <c r="AC1562">
        <f>VLOOKUP(I1562,Weather!F:K,6,)</f>
        <v>3</v>
      </c>
    </row>
    <row r="1563" spans="1:29" x14ac:dyDescent="0.25">
      <c r="A1563" t="s">
        <v>7</v>
      </c>
      <c r="B1563" t="s">
        <v>5</v>
      </c>
      <c r="C1563" s="1">
        <v>42116.459722222222</v>
      </c>
      <c r="D1563" s="3">
        <f t="shared" si="200"/>
        <v>2015</v>
      </c>
      <c r="E1563" s="3">
        <f t="shared" si="203"/>
        <v>4</v>
      </c>
      <c r="F1563" s="3">
        <f t="shared" si="204"/>
        <v>11</v>
      </c>
      <c r="G1563" s="3">
        <f t="shared" si="205"/>
        <v>22</v>
      </c>
      <c r="H1563" s="3" t="str">
        <f t="shared" si="206"/>
        <v>2015411</v>
      </c>
      <c r="I1563" s="3" t="str">
        <f t="shared" si="207"/>
        <v>201541122</v>
      </c>
      <c r="J1563">
        <v>19</v>
      </c>
      <c r="K1563">
        <v>11.4</v>
      </c>
      <c r="L1563" t="str">
        <f>VLOOKUP(C1563,List!$A$2:$C$2089,3,)</f>
        <v>Newbury Park</v>
      </c>
      <c r="M1563" t="str">
        <f>VLOOKUP(C1563,List!$A$2:$C$2089,2,)</f>
        <v>Central</v>
      </c>
      <c r="N1563" t="str">
        <f t="shared" si="201"/>
        <v>Newbury Park|Central</v>
      </c>
      <c r="O1563">
        <f>VLOOKUP(N1563,Depth!$A$2:$F$427,3,)</f>
        <v>19</v>
      </c>
      <c r="P1563">
        <f>VLOOKUP(N1563,Depth!$A$2:$F$427,5,)</f>
        <v>117</v>
      </c>
      <c r="Q1563">
        <f>VLOOKUP(N1563,Depth!$A$2:$F$427,6,)</f>
        <v>2</v>
      </c>
      <c r="R1563">
        <f>VLOOKUP(L1563,longitude_latitude!C:J,7,)</f>
        <v>9.1554903000000007E-2</v>
      </c>
      <c r="S1563">
        <f>VLOOKUP(L1563,longitude_latitude!C:J,8,)</f>
        <v>51.575199740000002</v>
      </c>
      <c r="T1563">
        <f t="shared" si="202"/>
        <v>4.7219624094013257</v>
      </c>
      <c r="U1563">
        <f>VLOOKUP(M1563,LINE!$A$2:$B$13,2,)</f>
        <v>3</v>
      </c>
      <c r="V1563">
        <f>VLOOKUP(L1563,Entry_exit!B:P,4,)</f>
        <v>7910</v>
      </c>
      <c r="W1563">
        <f>2020 - VLOOKUP(L1563, age!$A:$D,4,)</f>
        <v>73</v>
      </c>
      <c r="X1563">
        <f>VLOOKUP(H1563,'air-quality-london-time-of-day'!E:G,3,FALSE)</f>
        <v>15.3</v>
      </c>
      <c r="Y1563">
        <f>VLOOKUP(I1563,Weather!F:K,2,)</f>
        <v>11.882352941176467</v>
      </c>
      <c r="Z1563">
        <f>VLOOKUP(I1563,Weather!F:K,3,)</f>
        <v>0.02</v>
      </c>
      <c r="AA1563">
        <f>VLOOKUP(I1563,Weather!F:K,4,)</f>
        <v>0.57999999999999996</v>
      </c>
      <c r="AB1563">
        <f>VLOOKUP(I1563,Weather!F:K,5,)</f>
        <v>1031</v>
      </c>
      <c r="AC1563">
        <f>VLOOKUP(I1563,Weather!F:K,6,)</f>
        <v>3</v>
      </c>
    </row>
    <row r="1564" spans="1:29" x14ac:dyDescent="0.25">
      <c r="A1564" t="s">
        <v>7</v>
      </c>
      <c r="B1564" t="s">
        <v>5</v>
      </c>
      <c r="C1564" s="1">
        <v>42116.460416666669</v>
      </c>
      <c r="D1564" s="3">
        <f t="shared" si="200"/>
        <v>2015</v>
      </c>
      <c r="E1564" s="3">
        <f t="shared" si="203"/>
        <v>4</v>
      </c>
      <c r="F1564" s="3">
        <f t="shared" si="204"/>
        <v>11</v>
      </c>
      <c r="G1564" s="3">
        <f t="shared" si="205"/>
        <v>22</v>
      </c>
      <c r="H1564" s="3" t="str">
        <f t="shared" si="206"/>
        <v>2015411</v>
      </c>
      <c r="I1564" s="3" t="str">
        <f t="shared" si="207"/>
        <v>201541122</v>
      </c>
      <c r="J1564">
        <v>21</v>
      </c>
      <c r="K1564">
        <v>12.6</v>
      </c>
      <c r="L1564" t="str">
        <f>VLOOKUP(C1564,List!$A$2:$C$2089,3,)</f>
        <v>Newbury Park</v>
      </c>
      <c r="M1564" t="str">
        <f>VLOOKUP(C1564,List!$A$2:$C$2089,2,)</f>
        <v>Central</v>
      </c>
      <c r="N1564" t="str">
        <f t="shared" si="201"/>
        <v>Newbury Park|Central</v>
      </c>
      <c r="O1564">
        <f>VLOOKUP(N1564,Depth!$A$2:$F$427,3,)</f>
        <v>19</v>
      </c>
      <c r="P1564">
        <f>VLOOKUP(N1564,Depth!$A$2:$F$427,5,)</f>
        <v>117</v>
      </c>
      <c r="Q1564">
        <f>VLOOKUP(N1564,Depth!$A$2:$F$427,6,)</f>
        <v>2</v>
      </c>
      <c r="R1564">
        <f>VLOOKUP(L1564,longitude_latitude!C:J,7,)</f>
        <v>9.1554903000000007E-2</v>
      </c>
      <c r="S1564">
        <f>VLOOKUP(L1564,longitude_latitude!C:J,8,)</f>
        <v>51.575199740000002</v>
      </c>
      <c r="T1564">
        <f t="shared" si="202"/>
        <v>4.7219624094013257</v>
      </c>
      <c r="U1564">
        <f>VLOOKUP(M1564,LINE!$A$2:$B$13,2,)</f>
        <v>3</v>
      </c>
      <c r="V1564">
        <f>VLOOKUP(L1564,Entry_exit!B:P,4,)</f>
        <v>7910</v>
      </c>
      <c r="W1564">
        <f>2020 - VLOOKUP(L1564, age!$A:$D,4,)</f>
        <v>73</v>
      </c>
      <c r="X1564">
        <f>VLOOKUP(H1564,'air-quality-london-time-of-day'!E:G,3,FALSE)</f>
        <v>15.3</v>
      </c>
      <c r="Y1564">
        <f>VLOOKUP(I1564,Weather!F:K,2,)</f>
        <v>11.882352941176467</v>
      </c>
      <c r="Z1564">
        <f>VLOOKUP(I1564,Weather!F:K,3,)</f>
        <v>0.02</v>
      </c>
      <c r="AA1564">
        <f>VLOOKUP(I1564,Weather!F:K,4,)</f>
        <v>0.57999999999999996</v>
      </c>
      <c r="AB1564">
        <f>VLOOKUP(I1564,Weather!F:K,5,)</f>
        <v>1031</v>
      </c>
      <c r="AC1564">
        <f>VLOOKUP(I1564,Weather!F:K,6,)</f>
        <v>3</v>
      </c>
    </row>
    <row r="1565" spans="1:29" x14ac:dyDescent="0.25">
      <c r="A1565" t="s">
        <v>7</v>
      </c>
      <c r="B1565" t="s">
        <v>5</v>
      </c>
      <c r="C1565" s="1">
        <v>42116.461111111108</v>
      </c>
      <c r="D1565" s="3">
        <f t="shared" si="200"/>
        <v>2015</v>
      </c>
      <c r="E1565" s="3">
        <f t="shared" si="203"/>
        <v>4</v>
      </c>
      <c r="F1565" s="3">
        <f t="shared" si="204"/>
        <v>11</v>
      </c>
      <c r="G1565" s="3">
        <f t="shared" si="205"/>
        <v>22</v>
      </c>
      <c r="H1565" s="3" t="str">
        <f t="shared" si="206"/>
        <v>2015411</v>
      </c>
      <c r="I1565" s="3" t="str">
        <f t="shared" si="207"/>
        <v>201541122</v>
      </c>
      <c r="J1565">
        <v>26</v>
      </c>
      <c r="K1565">
        <v>15.6</v>
      </c>
      <c r="L1565" t="str">
        <f>VLOOKUP(C1565,List!$A$2:$C$2089,3,)</f>
        <v>Gants Hill</v>
      </c>
      <c r="M1565" t="str">
        <f>VLOOKUP(C1565,List!$A$2:$C$2089,2,)</f>
        <v>Central</v>
      </c>
      <c r="N1565" t="str">
        <f t="shared" si="201"/>
        <v>Gants Hill|Central</v>
      </c>
      <c r="O1565">
        <f>VLOOKUP(N1565,Depth!$A$2:$F$427,3,)</f>
        <v>25</v>
      </c>
      <c r="P1565">
        <f>VLOOKUP(N1565,Depth!$A$2:$F$427,5,)</f>
        <v>108.53</v>
      </c>
      <c r="Q1565">
        <f>VLOOKUP(N1565,Depth!$A$2:$F$427,6,)</f>
        <v>16.47</v>
      </c>
      <c r="R1565">
        <f>VLOOKUP(L1565,longitude_latitude!C:J,7,)</f>
        <v>6.7825538000000005E-2</v>
      </c>
      <c r="S1565">
        <f>VLOOKUP(L1565,longitude_latitude!C:J,8,)</f>
        <v>51.576029490000003</v>
      </c>
      <c r="T1565">
        <f t="shared" si="202"/>
        <v>3.4981719480631162</v>
      </c>
      <c r="U1565">
        <f>VLOOKUP(M1565,LINE!$A$2:$B$13,2,)</f>
        <v>3</v>
      </c>
      <c r="V1565">
        <f>VLOOKUP(L1565,Entry_exit!B:P,4,)</f>
        <v>10872</v>
      </c>
      <c r="W1565">
        <f>2020 - VLOOKUP(L1565, age!$A:$D,4,)</f>
        <v>73</v>
      </c>
      <c r="X1565">
        <f>VLOOKUP(H1565,'air-quality-london-time-of-day'!E:G,3,FALSE)</f>
        <v>15.3</v>
      </c>
      <c r="Y1565">
        <f>VLOOKUP(I1565,Weather!F:K,2,)</f>
        <v>11.882352941176467</v>
      </c>
      <c r="Z1565">
        <f>VLOOKUP(I1565,Weather!F:K,3,)</f>
        <v>0.02</v>
      </c>
      <c r="AA1565">
        <f>VLOOKUP(I1565,Weather!F:K,4,)</f>
        <v>0.57999999999999996</v>
      </c>
      <c r="AB1565">
        <f>VLOOKUP(I1565,Weather!F:K,5,)</f>
        <v>1031</v>
      </c>
      <c r="AC1565">
        <f>VLOOKUP(I1565,Weather!F:K,6,)</f>
        <v>3</v>
      </c>
    </row>
    <row r="1566" spans="1:29" x14ac:dyDescent="0.25">
      <c r="A1566" t="s">
        <v>7</v>
      </c>
      <c r="B1566" t="s">
        <v>5</v>
      </c>
      <c r="C1566" s="1">
        <v>42116.461805555555</v>
      </c>
      <c r="D1566" s="3">
        <f t="shared" si="200"/>
        <v>2015</v>
      </c>
      <c r="E1566" s="3">
        <f t="shared" si="203"/>
        <v>4</v>
      </c>
      <c r="F1566" s="3">
        <f t="shared" si="204"/>
        <v>11</v>
      </c>
      <c r="G1566" s="3">
        <f t="shared" si="205"/>
        <v>22</v>
      </c>
      <c r="H1566" s="3" t="str">
        <f t="shared" si="206"/>
        <v>2015411</v>
      </c>
      <c r="I1566" s="3" t="str">
        <f t="shared" si="207"/>
        <v>201541122</v>
      </c>
      <c r="J1566">
        <v>53</v>
      </c>
      <c r="K1566">
        <v>31.8</v>
      </c>
      <c r="L1566" t="str">
        <f>VLOOKUP(C1566,List!$A$2:$C$2089,3,)</f>
        <v>Gants Hill</v>
      </c>
      <c r="M1566" t="str">
        <f>VLOOKUP(C1566,List!$A$2:$C$2089,2,)</f>
        <v>Central</v>
      </c>
      <c r="N1566" t="str">
        <f t="shared" si="201"/>
        <v>Gants Hill|Central</v>
      </c>
      <c r="O1566">
        <f>VLOOKUP(N1566,Depth!$A$2:$F$427,3,)</f>
        <v>25</v>
      </c>
      <c r="P1566">
        <f>VLOOKUP(N1566,Depth!$A$2:$F$427,5,)</f>
        <v>108.53</v>
      </c>
      <c r="Q1566">
        <f>VLOOKUP(N1566,Depth!$A$2:$F$427,6,)</f>
        <v>16.47</v>
      </c>
      <c r="R1566">
        <f>VLOOKUP(L1566,longitude_latitude!C:J,7,)</f>
        <v>6.7825538000000005E-2</v>
      </c>
      <c r="S1566">
        <f>VLOOKUP(L1566,longitude_latitude!C:J,8,)</f>
        <v>51.576029490000003</v>
      </c>
      <c r="T1566">
        <f t="shared" si="202"/>
        <v>3.4981719480631162</v>
      </c>
      <c r="U1566">
        <f>VLOOKUP(M1566,LINE!$A$2:$B$13,2,)</f>
        <v>3</v>
      </c>
      <c r="V1566">
        <f>VLOOKUP(L1566,Entry_exit!B:P,4,)</f>
        <v>10872</v>
      </c>
      <c r="W1566">
        <f>2020 - VLOOKUP(L1566, age!$A:$D,4,)</f>
        <v>73</v>
      </c>
      <c r="X1566">
        <f>VLOOKUP(H1566,'air-quality-london-time-of-day'!E:G,3,FALSE)</f>
        <v>15.3</v>
      </c>
      <c r="Y1566">
        <f>VLOOKUP(I1566,Weather!F:K,2,)</f>
        <v>11.882352941176467</v>
      </c>
      <c r="Z1566">
        <f>VLOOKUP(I1566,Weather!F:K,3,)</f>
        <v>0.02</v>
      </c>
      <c r="AA1566">
        <f>VLOOKUP(I1566,Weather!F:K,4,)</f>
        <v>0.57999999999999996</v>
      </c>
      <c r="AB1566">
        <f>VLOOKUP(I1566,Weather!F:K,5,)</f>
        <v>1031</v>
      </c>
      <c r="AC1566">
        <f>VLOOKUP(I1566,Weather!F:K,6,)</f>
        <v>3</v>
      </c>
    </row>
    <row r="1567" spans="1:29" x14ac:dyDescent="0.25">
      <c r="A1567" t="s">
        <v>7</v>
      </c>
      <c r="B1567" t="s">
        <v>5</v>
      </c>
      <c r="C1567" s="1">
        <v>42116.462500000001</v>
      </c>
      <c r="D1567" s="3">
        <f t="shared" si="200"/>
        <v>2015</v>
      </c>
      <c r="E1567" s="3">
        <f t="shared" si="203"/>
        <v>4</v>
      </c>
      <c r="F1567" s="3">
        <f t="shared" si="204"/>
        <v>11</v>
      </c>
      <c r="G1567" s="3">
        <f t="shared" si="205"/>
        <v>22</v>
      </c>
      <c r="H1567" s="3" t="str">
        <f t="shared" si="206"/>
        <v>2015411</v>
      </c>
      <c r="I1567" s="3" t="str">
        <f t="shared" si="207"/>
        <v>201541122</v>
      </c>
      <c r="J1567">
        <v>53</v>
      </c>
      <c r="K1567">
        <v>31.8</v>
      </c>
      <c r="L1567" t="str">
        <f>VLOOKUP(C1567,List!$A$2:$C$2089,3,)</f>
        <v>Redbridge</v>
      </c>
      <c r="M1567" t="str">
        <f>VLOOKUP(C1567,List!$A$2:$C$2089,2,)</f>
        <v>Central</v>
      </c>
      <c r="N1567" t="str">
        <f t="shared" si="201"/>
        <v>Redbridge|Central</v>
      </c>
      <c r="O1567">
        <f>VLOOKUP(N1567,Depth!$A$2:$F$427,3,)</f>
        <v>12</v>
      </c>
      <c r="P1567">
        <f>VLOOKUP(N1567,Depth!$A$2:$F$427,5,)</f>
        <v>106.765</v>
      </c>
      <c r="Q1567">
        <f>VLOOKUP(N1567,Depth!$A$2:$F$427,6,)</f>
        <v>5.2350000000000003</v>
      </c>
      <c r="R1567">
        <f>VLOOKUP(L1567,longitude_latitude!C:J,7,)</f>
        <v>4.7039300999999999E-2</v>
      </c>
      <c r="S1567">
        <f>VLOOKUP(L1567,longitude_latitude!C:J,8,)</f>
        <v>51.5757446</v>
      </c>
      <c r="T1567">
        <f t="shared" si="202"/>
        <v>2.4260869745385247</v>
      </c>
      <c r="U1567">
        <f>VLOOKUP(M1567,LINE!$A$2:$B$13,2,)</f>
        <v>3</v>
      </c>
      <c r="V1567">
        <f>VLOOKUP(L1567,Entry_exit!B:P,4,)</f>
        <v>4841</v>
      </c>
      <c r="W1567">
        <f>2020 - VLOOKUP(L1567, age!$A:$D,4,)</f>
        <v>73</v>
      </c>
      <c r="X1567">
        <f>VLOOKUP(H1567,'air-quality-london-time-of-day'!E:G,3,FALSE)</f>
        <v>15.3</v>
      </c>
      <c r="Y1567">
        <f>VLOOKUP(I1567,Weather!F:K,2,)</f>
        <v>11.882352941176467</v>
      </c>
      <c r="Z1567">
        <f>VLOOKUP(I1567,Weather!F:K,3,)</f>
        <v>0.02</v>
      </c>
      <c r="AA1567">
        <f>VLOOKUP(I1567,Weather!F:K,4,)</f>
        <v>0.57999999999999996</v>
      </c>
      <c r="AB1567">
        <f>VLOOKUP(I1567,Weather!F:K,5,)</f>
        <v>1031</v>
      </c>
      <c r="AC1567">
        <f>VLOOKUP(I1567,Weather!F:K,6,)</f>
        <v>3</v>
      </c>
    </row>
    <row r="1568" spans="1:29" x14ac:dyDescent="0.25">
      <c r="A1568" t="s">
        <v>7</v>
      </c>
      <c r="B1568" t="s">
        <v>5</v>
      </c>
      <c r="C1568" s="1">
        <v>42116.463194444441</v>
      </c>
      <c r="D1568" s="3">
        <f t="shared" si="200"/>
        <v>2015</v>
      </c>
      <c r="E1568" s="3">
        <f t="shared" si="203"/>
        <v>4</v>
      </c>
      <c r="F1568" s="3">
        <f t="shared" si="204"/>
        <v>11</v>
      </c>
      <c r="G1568" s="3">
        <f t="shared" si="205"/>
        <v>22</v>
      </c>
      <c r="H1568" s="3" t="str">
        <f t="shared" si="206"/>
        <v>2015411</v>
      </c>
      <c r="I1568" s="3" t="str">
        <f t="shared" si="207"/>
        <v>201541122</v>
      </c>
      <c r="J1568">
        <v>61</v>
      </c>
      <c r="K1568">
        <v>36.6</v>
      </c>
      <c r="L1568" t="str">
        <f>VLOOKUP(C1568,List!$A$2:$C$2089,3,)</f>
        <v>Redbridge</v>
      </c>
      <c r="M1568" t="str">
        <f>VLOOKUP(C1568,List!$A$2:$C$2089,2,)</f>
        <v>Central</v>
      </c>
      <c r="N1568" t="str">
        <f t="shared" si="201"/>
        <v>Redbridge|Central</v>
      </c>
      <c r="O1568">
        <f>VLOOKUP(N1568,Depth!$A$2:$F$427,3,)</f>
        <v>12</v>
      </c>
      <c r="P1568">
        <f>VLOOKUP(N1568,Depth!$A$2:$F$427,5,)</f>
        <v>106.765</v>
      </c>
      <c r="Q1568">
        <f>VLOOKUP(N1568,Depth!$A$2:$F$427,6,)</f>
        <v>5.2350000000000003</v>
      </c>
      <c r="R1568">
        <f>VLOOKUP(L1568,longitude_latitude!C:J,7,)</f>
        <v>4.7039300999999999E-2</v>
      </c>
      <c r="S1568">
        <f>VLOOKUP(L1568,longitude_latitude!C:J,8,)</f>
        <v>51.5757446</v>
      </c>
      <c r="T1568">
        <f t="shared" si="202"/>
        <v>2.4260869745385247</v>
      </c>
      <c r="U1568">
        <f>VLOOKUP(M1568,LINE!$A$2:$B$13,2,)</f>
        <v>3</v>
      </c>
      <c r="V1568">
        <f>VLOOKUP(L1568,Entry_exit!B:P,4,)</f>
        <v>4841</v>
      </c>
      <c r="W1568">
        <f>2020 - VLOOKUP(L1568, age!$A:$D,4,)</f>
        <v>73</v>
      </c>
      <c r="X1568">
        <f>VLOOKUP(H1568,'air-quality-london-time-of-day'!E:G,3,FALSE)</f>
        <v>15.3</v>
      </c>
      <c r="Y1568">
        <f>VLOOKUP(I1568,Weather!F:K,2,)</f>
        <v>11.882352941176467</v>
      </c>
      <c r="Z1568">
        <f>VLOOKUP(I1568,Weather!F:K,3,)</f>
        <v>0.02</v>
      </c>
      <c r="AA1568">
        <f>VLOOKUP(I1568,Weather!F:K,4,)</f>
        <v>0.57999999999999996</v>
      </c>
      <c r="AB1568">
        <f>VLOOKUP(I1568,Weather!F:K,5,)</f>
        <v>1031</v>
      </c>
      <c r="AC1568">
        <f>VLOOKUP(I1568,Weather!F:K,6,)</f>
        <v>3</v>
      </c>
    </row>
    <row r="1569" spans="1:29" x14ac:dyDescent="0.25">
      <c r="A1569" t="s">
        <v>7</v>
      </c>
      <c r="B1569" t="s">
        <v>5</v>
      </c>
      <c r="C1569" s="1">
        <v>42116.463888888888</v>
      </c>
      <c r="D1569" s="3">
        <f t="shared" si="200"/>
        <v>2015</v>
      </c>
      <c r="E1569" s="3">
        <f t="shared" si="203"/>
        <v>4</v>
      </c>
      <c r="F1569" s="3">
        <f t="shared" si="204"/>
        <v>11</v>
      </c>
      <c r="G1569" s="3">
        <f t="shared" si="205"/>
        <v>22</v>
      </c>
      <c r="H1569" s="3" t="str">
        <f t="shared" si="206"/>
        <v>2015411</v>
      </c>
      <c r="I1569" s="3" t="str">
        <f t="shared" si="207"/>
        <v>201541122</v>
      </c>
      <c r="J1569">
        <v>50</v>
      </c>
      <c r="K1569">
        <v>30</v>
      </c>
      <c r="L1569" t="str">
        <f>VLOOKUP(C1569,List!$A$2:$C$2089,3,)</f>
        <v>Wanstead</v>
      </c>
      <c r="M1569" t="str">
        <f>VLOOKUP(C1569,List!$A$2:$C$2089,2,)</f>
        <v>Central</v>
      </c>
      <c r="N1569" t="str">
        <f t="shared" si="201"/>
        <v>Wanstead|Central</v>
      </c>
      <c r="O1569">
        <f>VLOOKUP(N1569,Depth!$A$2:$F$427,3,)</f>
        <v>29</v>
      </c>
      <c r="P1569">
        <f>VLOOKUP(N1569,Depth!$A$2:$F$427,5,)</f>
        <v>109.63500000000001</v>
      </c>
      <c r="Q1569">
        <f>VLOOKUP(N1569,Depth!$A$2:$F$427,6,)</f>
        <v>19.364999999999998</v>
      </c>
      <c r="R1569">
        <f>VLOOKUP(L1569,longitude_latitude!C:J,7,)</f>
        <v>3.0247765999999999E-2</v>
      </c>
      <c r="S1569">
        <f>VLOOKUP(L1569,longitude_latitude!C:J,8,)</f>
        <v>51.575096590000001</v>
      </c>
      <c r="T1569">
        <f t="shared" si="202"/>
        <v>1.5600314530817179</v>
      </c>
      <c r="U1569">
        <f>VLOOKUP(M1569,LINE!$A$2:$B$13,2,)</f>
        <v>3</v>
      </c>
      <c r="V1569">
        <f>VLOOKUP(L1569,Entry_exit!B:P,4,)</f>
        <v>4635</v>
      </c>
      <c r="W1569">
        <f>2020 - VLOOKUP(L1569, age!$A:$D,4,)</f>
        <v>73</v>
      </c>
      <c r="X1569">
        <f>VLOOKUP(H1569,'air-quality-london-time-of-day'!E:G,3,FALSE)</f>
        <v>15.3</v>
      </c>
      <c r="Y1569">
        <f>VLOOKUP(I1569,Weather!F:K,2,)</f>
        <v>11.882352941176467</v>
      </c>
      <c r="Z1569">
        <f>VLOOKUP(I1569,Weather!F:K,3,)</f>
        <v>0.02</v>
      </c>
      <c r="AA1569">
        <f>VLOOKUP(I1569,Weather!F:K,4,)</f>
        <v>0.57999999999999996</v>
      </c>
      <c r="AB1569">
        <f>VLOOKUP(I1569,Weather!F:K,5,)</f>
        <v>1031</v>
      </c>
      <c r="AC1569">
        <f>VLOOKUP(I1569,Weather!F:K,6,)</f>
        <v>3</v>
      </c>
    </row>
    <row r="1570" spans="1:29" x14ac:dyDescent="0.25">
      <c r="A1570" t="s">
        <v>7</v>
      </c>
      <c r="B1570" t="s">
        <v>5</v>
      </c>
      <c r="C1570" s="1">
        <v>42116.464583333334</v>
      </c>
      <c r="D1570" s="3">
        <f t="shared" si="200"/>
        <v>2015</v>
      </c>
      <c r="E1570" s="3">
        <f t="shared" si="203"/>
        <v>4</v>
      </c>
      <c r="F1570" s="3">
        <f t="shared" si="204"/>
        <v>11</v>
      </c>
      <c r="G1570" s="3">
        <f t="shared" si="205"/>
        <v>22</v>
      </c>
      <c r="H1570" s="3" t="str">
        <f t="shared" si="206"/>
        <v>2015411</v>
      </c>
      <c r="I1570" s="3" t="str">
        <f t="shared" si="207"/>
        <v>201541122</v>
      </c>
      <c r="J1570">
        <v>50</v>
      </c>
      <c r="K1570">
        <v>30</v>
      </c>
      <c r="L1570" t="str">
        <f>VLOOKUP(C1570,List!$A$2:$C$2089,3,)</f>
        <v>Wanstead</v>
      </c>
      <c r="M1570" t="str">
        <f>VLOOKUP(C1570,List!$A$2:$C$2089,2,)</f>
        <v>Central</v>
      </c>
      <c r="N1570" t="str">
        <f t="shared" si="201"/>
        <v>Wanstead|Central</v>
      </c>
      <c r="O1570">
        <f>VLOOKUP(N1570,Depth!$A$2:$F$427,3,)</f>
        <v>29</v>
      </c>
      <c r="P1570">
        <f>VLOOKUP(N1570,Depth!$A$2:$F$427,5,)</f>
        <v>109.63500000000001</v>
      </c>
      <c r="Q1570">
        <f>VLOOKUP(N1570,Depth!$A$2:$F$427,6,)</f>
        <v>19.364999999999998</v>
      </c>
      <c r="R1570">
        <f>VLOOKUP(L1570,longitude_latitude!C:J,7,)</f>
        <v>3.0247765999999999E-2</v>
      </c>
      <c r="S1570">
        <f>VLOOKUP(L1570,longitude_latitude!C:J,8,)</f>
        <v>51.575096590000001</v>
      </c>
      <c r="T1570">
        <f t="shared" si="202"/>
        <v>1.5600314530817179</v>
      </c>
      <c r="U1570">
        <f>VLOOKUP(M1570,LINE!$A$2:$B$13,2,)</f>
        <v>3</v>
      </c>
      <c r="V1570">
        <f>VLOOKUP(L1570,Entry_exit!B:P,4,)</f>
        <v>4635</v>
      </c>
      <c r="W1570">
        <f>2020 - VLOOKUP(L1570, age!$A:$D,4,)</f>
        <v>73</v>
      </c>
      <c r="X1570">
        <f>VLOOKUP(H1570,'air-quality-london-time-of-day'!E:G,3,FALSE)</f>
        <v>15.3</v>
      </c>
      <c r="Y1570">
        <f>VLOOKUP(I1570,Weather!F:K,2,)</f>
        <v>11.882352941176467</v>
      </c>
      <c r="Z1570">
        <f>VLOOKUP(I1570,Weather!F:K,3,)</f>
        <v>0.02</v>
      </c>
      <c r="AA1570">
        <f>VLOOKUP(I1570,Weather!F:K,4,)</f>
        <v>0.57999999999999996</v>
      </c>
      <c r="AB1570">
        <f>VLOOKUP(I1570,Weather!F:K,5,)</f>
        <v>1031</v>
      </c>
      <c r="AC1570">
        <f>VLOOKUP(I1570,Weather!F:K,6,)</f>
        <v>3</v>
      </c>
    </row>
    <row r="1571" spans="1:29" x14ac:dyDescent="0.25">
      <c r="A1571" t="s">
        <v>7</v>
      </c>
      <c r="B1571" t="s">
        <v>5</v>
      </c>
      <c r="C1571" s="1">
        <v>42116.465277777781</v>
      </c>
      <c r="D1571" s="3">
        <f t="shared" si="200"/>
        <v>2015</v>
      </c>
      <c r="E1571" s="3">
        <f t="shared" si="203"/>
        <v>4</v>
      </c>
      <c r="F1571" s="3">
        <f t="shared" si="204"/>
        <v>11</v>
      </c>
      <c r="G1571" s="3">
        <f t="shared" si="205"/>
        <v>22</v>
      </c>
      <c r="H1571" s="3" t="str">
        <f t="shared" si="206"/>
        <v>2015411</v>
      </c>
      <c r="I1571" s="3" t="str">
        <f t="shared" si="207"/>
        <v>201541122</v>
      </c>
      <c r="J1571">
        <v>73</v>
      </c>
      <c r="K1571">
        <v>43.8</v>
      </c>
      <c r="L1571" t="str">
        <f>VLOOKUP(C1571,List!$A$2:$C$2089,3,)</f>
        <v>Leytonstone</v>
      </c>
      <c r="M1571" t="str">
        <f>VLOOKUP(C1571,List!$A$2:$C$2089,2,)</f>
        <v>Central</v>
      </c>
      <c r="N1571" t="str">
        <f t="shared" si="201"/>
        <v>Leytonstone|Central</v>
      </c>
      <c r="O1571">
        <f>VLOOKUP(N1571,Depth!$A$2:$F$427,3,)</f>
        <v>23.2</v>
      </c>
      <c r="P1571">
        <f>VLOOKUP(N1571,Depth!$A$2:$F$427,5,)</f>
        <v>123.1</v>
      </c>
      <c r="Q1571">
        <f>VLOOKUP(N1571,Depth!$A$2:$F$427,6,)</f>
        <v>0.1</v>
      </c>
      <c r="R1571">
        <f>VLOOKUP(L1571,longitude_latitude!C:J,7,)</f>
        <v>9.8076780000000002E-3</v>
      </c>
      <c r="S1571">
        <f>VLOOKUP(L1571,longitude_latitude!C:J,8,)</f>
        <v>51.56781496</v>
      </c>
      <c r="T1571">
        <f t="shared" si="202"/>
        <v>0.50576052429126284</v>
      </c>
      <c r="U1571">
        <f>VLOOKUP(M1571,LINE!$A$2:$B$13,2,)</f>
        <v>3</v>
      </c>
      <c r="V1571">
        <f>VLOOKUP(L1571,Entry_exit!B:P,4,)</f>
        <v>17702</v>
      </c>
      <c r="W1571">
        <f>2020 - VLOOKUP(L1571, age!$A:$D,4,)</f>
        <v>73</v>
      </c>
      <c r="X1571">
        <f>VLOOKUP(H1571,'air-quality-london-time-of-day'!E:G,3,FALSE)</f>
        <v>15.3</v>
      </c>
      <c r="Y1571">
        <f>VLOOKUP(I1571,Weather!F:K,2,)</f>
        <v>11.882352941176467</v>
      </c>
      <c r="Z1571">
        <f>VLOOKUP(I1571,Weather!F:K,3,)</f>
        <v>0.02</v>
      </c>
      <c r="AA1571">
        <f>VLOOKUP(I1571,Weather!F:K,4,)</f>
        <v>0.57999999999999996</v>
      </c>
      <c r="AB1571">
        <f>VLOOKUP(I1571,Weather!F:K,5,)</f>
        <v>1031</v>
      </c>
      <c r="AC1571">
        <f>VLOOKUP(I1571,Weather!F:K,6,)</f>
        <v>3</v>
      </c>
    </row>
    <row r="1572" spans="1:29" x14ac:dyDescent="0.25">
      <c r="A1572" t="s">
        <v>7</v>
      </c>
      <c r="B1572" t="s">
        <v>5</v>
      </c>
      <c r="C1572" s="1">
        <v>42116.46597222222</v>
      </c>
      <c r="D1572" s="3">
        <f t="shared" si="200"/>
        <v>2015</v>
      </c>
      <c r="E1572" s="3">
        <f t="shared" si="203"/>
        <v>4</v>
      </c>
      <c r="F1572" s="3">
        <f t="shared" si="204"/>
        <v>11</v>
      </c>
      <c r="G1572" s="3">
        <f t="shared" si="205"/>
        <v>22</v>
      </c>
      <c r="H1572" s="3" t="str">
        <f t="shared" si="206"/>
        <v>2015411</v>
      </c>
      <c r="I1572" s="3" t="str">
        <f t="shared" si="207"/>
        <v>201541122</v>
      </c>
      <c r="J1572">
        <v>78</v>
      </c>
      <c r="K1572">
        <v>46.8</v>
      </c>
      <c r="L1572" t="str">
        <f>VLOOKUP(C1572,List!$A$2:$C$2089,3,)</f>
        <v>Leytonstone</v>
      </c>
      <c r="M1572" t="str">
        <f>VLOOKUP(C1572,List!$A$2:$C$2089,2,)</f>
        <v>Central</v>
      </c>
      <c r="N1572" t="str">
        <f t="shared" si="201"/>
        <v>Leytonstone|Central</v>
      </c>
      <c r="O1572">
        <f>VLOOKUP(N1572,Depth!$A$2:$F$427,3,)</f>
        <v>23.2</v>
      </c>
      <c r="P1572">
        <f>VLOOKUP(N1572,Depth!$A$2:$F$427,5,)</f>
        <v>123.1</v>
      </c>
      <c r="Q1572">
        <f>VLOOKUP(N1572,Depth!$A$2:$F$427,6,)</f>
        <v>0.1</v>
      </c>
      <c r="R1572">
        <f>VLOOKUP(L1572,longitude_latitude!C:J,7,)</f>
        <v>9.8076780000000002E-3</v>
      </c>
      <c r="S1572">
        <f>VLOOKUP(L1572,longitude_latitude!C:J,8,)</f>
        <v>51.56781496</v>
      </c>
      <c r="T1572">
        <f t="shared" si="202"/>
        <v>0.50576052429126284</v>
      </c>
      <c r="U1572">
        <f>VLOOKUP(M1572,LINE!$A$2:$B$13,2,)</f>
        <v>3</v>
      </c>
      <c r="V1572">
        <f>VLOOKUP(L1572,Entry_exit!B:P,4,)</f>
        <v>17702</v>
      </c>
      <c r="W1572">
        <f>2020 - VLOOKUP(L1572, age!$A:$D,4,)</f>
        <v>73</v>
      </c>
      <c r="X1572">
        <f>VLOOKUP(H1572,'air-quality-london-time-of-day'!E:G,3,FALSE)</f>
        <v>15.3</v>
      </c>
      <c r="Y1572">
        <f>VLOOKUP(I1572,Weather!F:K,2,)</f>
        <v>11.882352941176467</v>
      </c>
      <c r="Z1572">
        <f>VLOOKUP(I1572,Weather!F:K,3,)</f>
        <v>0.02</v>
      </c>
      <c r="AA1572">
        <f>VLOOKUP(I1572,Weather!F:K,4,)</f>
        <v>0.57999999999999996</v>
      </c>
      <c r="AB1572">
        <f>VLOOKUP(I1572,Weather!F:K,5,)</f>
        <v>1031</v>
      </c>
      <c r="AC1572">
        <f>VLOOKUP(I1572,Weather!F:K,6,)</f>
        <v>3</v>
      </c>
    </row>
    <row r="1573" spans="1:29" x14ac:dyDescent="0.25">
      <c r="A1573" t="s">
        <v>7</v>
      </c>
      <c r="B1573" t="s">
        <v>5</v>
      </c>
      <c r="C1573" s="1">
        <v>42116.466666666667</v>
      </c>
      <c r="D1573" s="3">
        <f t="shared" si="200"/>
        <v>2015</v>
      </c>
      <c r="E1573" s="3">
        <f t="shared" si="203"/>
        <v>4</v>
      </c>
      <c r="F1573" s="3">
        <f t="shared" si="204"/>
        <v>11</v>
      </c>
      <c r="G1573" s="3">
        <f t="shared" si="205"/>
        <v>22</v>
      </c>
      <c r="H1573" s="3" t="str">
        <f t="shared" si="206"/>
        <v>2015411</v>
      </c>
      <c r="I1573" s="3" t="str">
        <f t="shared" si="207"/>
        <v>201541122</v>
      </c>
      <c r="J1573">
        <v>78</v>
      </c>
      <c r="K1573">
        <v>46.8</v>
      </c>
      <c r="L1573" t="str">
        <f>VLOOKUP(C1573,List!$A$2:$C$2089,3,)</f>
        <v>Leytonstone</v>
      </c>
      <c r="M1573" t="str">
        <f>VLOOKUP(C1573,List!$A$2:$C$2089,2,)</f>
        <v>Central</v>
      </c>
      <c r="N1573" t="str">
        <f t="shared" si="201"/>
        <v>Leytonstone|Central</v>
      </c>
      <c r="O1573">
        <f>VLOOKUP(N1573,Depth!$A$2:$F$427,3,)</f>
        <v>23.2</v>
      </c>
      <c r="P1573">
        <f>VLOOKUP(N1573,Depth!$A$2:$F$427,5,)</f>
        <v>123.1</v>
      </c>
      <c r="Q1573">
        <f>VLOOKUP(N1573,Depth!$A$2:$F$427,6,)</f>
        <v>0.1</v>
      </c>
      <c r="R1573">
        <f>VLOOKUP(L1573,longitude_latitude!C:J,7,)</f>
        <v>9.8076780000000002E-3</v>
      </c>
      <c r="S1573">
        <f>VLOOKUP(L1573,longitude_latitude!C:J,8,)</f>
        <v>51.56781496</v>
      </c>
      <c r="T1573">
        <f t="shared" si="202"/>
        <v>0.50576052429126284</v>
      </c>
      <c r="U1573">
        <f>VLOOKUP(M1573,LINE!$A$2:$B$13,2,)</f>
        <v>3</v>
      </c>
      <c r="V1573">
        <f>VLOOKUP(L1573,Entry_exit!B:P,4,)</f>
        <v>17702</v>
      </c>
      <c r="W1573">
        <f>2020 - VLOOKUP(L1573, age!$A:$D,4,)</f>
        <v>73</v>
      </c>
      <c r="X1573">
        <f>VLOOKUP(H1573,'air-quality-london-time-of-day'!E:G,3,FALSE)</f>
        <v>15.3</v>
      </c>
      <c r="Y1573">
        <f>VLOOKUP(I1573,Weather!F:K,2,)</f>
        <v>11.882352941176467</v>
      </c>
      <c r="Z1573">
        <f>VLOOKUP(I1573,Weather!F:K,3,)</f>
        <v>0.02</v>
      </c>
      <c r="AA1573">
        <f>VLOOKUP(I1573,Weather!F:K,4,)</f>
        <v>0.57999999999999996</v>
      </c>
      <c r="AB1573">
        <f>VLOOKUP(I1573,Weather!F:K,5,)</f>
        <v>1031</v>
      </c>
      <c r="AC1573">
        <f>VLOOKUP(I1573,Weather!F:K,6,)</f>
        <v>3</v>
      </c>
    </row>
    <row r="1574" spans="1:29" x14ac:dyDescent="0.25">
      <c r="A1574" t="s">
        <v>7</v>
      </c>
      <c r="B1574" t="s">
        <v>5</v>
      </c>
      <c r="C1574" s="1">
        <v>42116.467361111114</v>
      </c>
      <c r="D1574" s="3">
        <f t="shared" si="200"/>
        <v>2015</v>
      </c>
      <c r="E1574" s="3">
        <f t="shared" si="203"/>
        <v>4</v>
      </c>
      <c r="F1574" s="3">
        <f t="shared" si="204"/>
        <v>11</v>
      </c>
      <c r="G1574" s="3">
        <f t="shared" si="205"/>
        <v>22</v>
      </c>
      <c r="H1574" s="3" t="str">
        <f t="shared" si="206"/>
        <v>2015411</v>
      </c>
      <c r="I1574" s="3" t="str">
        <f t="shared" si="207"/>
        <v>201541122</v>
      </c>
      <c r="J1574">
        <v>29</v>
      </c>
      <c r="K1574">
        <v>17.399999999999999</v>
      </c>
      <c r="L1574" t="str">
        <f>VLOOKUP(C1574,List!$A$2:$C$2089,3,)</f>
        <v>Leytonstone</v>
      </c>
      <c r="M1574" t="str">
        <f>VLOOKUP(C1574,List!$A$2:$C$2089,2,)</f>
        <v>Central</v>
      </c>
      <c r="N1574" t="str">
        <f t="shared" si="201"/>
        <v>Leytonstone|Central</v>
      </c>
      <c r="O1574">
        <f>VLOOKUP(N1574,Depth!$A$2:$F$427,3,)</f>
        <v>23.2</v>
      </c>
      <c r="P1574">
        <f>VLOOKUP(N1574,Depth!$A$2:$F$427,5,)</f>
        <v>123.1</v>
      </c>
      <c r="Q1574">
        <f>VLOOKUP(N1574,Depth!$A$2:$F$427,6,)</f>
        <v>0.1</v>
      </c>
      <c r="R1574">
        <f>VLOOKUP(L1574,longitude_latitude!C:J,7,)</f>
        <v>9.8076780000000002E-3</v>
      </c>
      <c r="S1574">
        <f>VLOOKUP(L1574,longitude_latitude!C:J,8,)</f>
        <v>51.56781496</v>
      </c>
      <c r="T1574">
        <f t="shared" si="202"/>
        <v>0.50576052429126284</v>
      </c>
      <c r="U1574">
        <f>VLOOKUP(M1574,LINE!$A$2:$B$13,2,)</f>
        <v>3</v>
      </c>
      <c r="V1574">
        <f>VLOOKUP(L1574,Entry_exit!B:P,4,)</f>
        <v>17702</v>
      </c>
      <c r="W1574">
        <f>2020 - VLOOKUP(L1574, age!$A:$D,4,)</f>
        <v>73</v>
      </c>
      <c r="X1574">
        <f>VLOOKUP(H1574,'air-quality-london-time-of-day'!E:G,3,FALSE)</f>
        <v>15.3</v>
      </c>
      <c r="Y1574">
        <f>VLOOKUP(I1574,Weather!F:K,2,)</f>
        <v>11.882352941176467</v>
      </c>
      <c r="Z1574">
        <f>VLOOKUP(I1574,Weather!F:K,3,)</f>
        <v>0.02</v>
      </c>
      <c r="AA1574">
        <f>VLOOKUP(I1574,Weather!F:K,4,)</f>
        <v>0.57999999999999996</v>
      </c>
      <c r="AB1574">
        <f>VLOOKUP(I1574,Weather!F:K,5,)</f>
        <v>1031</v>
      </c>
      <c r="AC1574">
        <f>VLOOKUP(I1574,Weather!F:K,6,)</f>
        <v>3</v>
      </c>
    </row>
    <row r="1575" spans="1:29" x14ac:dyDescent="0.25">
      <c r="A1575" t="s">
        <v>7</v>
      </c>
      <c r="B1575" t="s">
        <v>5</v>
      </c>
      <c r="C1575" s="1">
        <v>42116.468055555553</v>
      </c>
      <c r="D1575" s="3">
        <f t="shared" si="200"/>
        <v>2015</v>
      </c>
      <c r="E1575" s="3">
        <f t="shared" si="203"/>
        <v>4</v>
      </c>
      <c r="F1575" s="3">
        <f t="shared" si="204"/>
        <v>11</v>
      </c>
      <c r="G1575" s="3">
        <f t="shared" si="205"/>
        <v>22</v>
      </c>
      <c r="H1575" s="3" t="str">
        <f t="shared" si="206"/>
        <v>2015411</v>
      </c>
      <c r="I1575" s="3" t="str">
        <f t="shared" si="207"/>
        <v>201541122</v>
      </c>
      <c r="J1575">
        <v>22</v>
      </c>
      <c r="K1575">
        <v>13.2</v>
      </c>
      <c r="L1575" t="str">
        <f>VLOOKUP(C1575,List!$A$2:$C$2089,3,)</f>
        <v>Leytonstone</v>
      </c>
      <c r="M1575" t="str">
        <f>VLOOKUP(C1575,List!$A$2:$C$2089,2,)</f>
        <v>Central</v>
      </c>
      <c r="N1575" t="str">
        <f t="shared" si="201"/>
        <v>Leytonstone|Central</v>
      </c>
      <c r="O1575">
        <f>VLOOKUP(N1575,Depth!$A$2:$F$427,3,)</f>
        <v>23.2</v>
      </c>
      <c r="P1575">
        <f>VLOOKUP(N1575,Depth!$A$2:$F$427,5,)</f>
        <v>123.1</v>
      </c>
      <c r="Q1575">
        <f>VLOOKUP(N1575,Depth!$A$2:$F$427,6,)</f>
        <v>0.1</v>
      </c>
      <c r="R1575">
        <f>VLOOKUP(L1575,longitude_latitude!C:J,7,)</f>
        <v>9.8076780000000002E-3</v>
      </c>
      <c r="S1575">
        <f>VLOOKUP(L1575,longitude_latitude!C:J,8,)</f>
        <v>51.56781496</v>
      </c>
      <c r="T1575">
        <f t="shared" si="202"/>
        <v>0.50576052429126284</v>
      </c>
      <c r="U1575">
        <f>VLOOKUP(M1575,LINE!$A$2:$B$13,2,)</f>
        <v>3</v>
      </c>
      <c r="V1575">
        <f>VLOOKUP(L1575,Entry_exit!B:P,4,)</f>
        <v>17702</v>
      </c>
      <c r="W1575">
        <f>2020 - VLOOKUP(L1575, age!$A:$D,4,)</f>
        <v>73</v>
      </c>
      <c r="X1575">
        <f>VLOOKUP(H1575,'air-quality-london-time-of-day'!E:G,3,FALSE)</f>
        <v>15.3</v>
      </c>
      <c r="Y1575">
        <f>VLOOKUP(I1575,Weather!F:K,2,)</f>
        <v>11.882352941176467</v>
      </c>
      <c r="Z1575">
        <f>VLOOKUP(I1575,Weather!F:K,3,)</f>
        <v>0.02</v>
      </c>
      <c r="AA1575">
        <f>VLOOKUP(I1575,Weather!F:K,4,)</f>
        <v>0.57999999999999996</v>
      </c>
      <c r="AB1575">
        <f>VLOOKUP(I1575,Weather!F:K,5,)</f>
        <v>1031</v>
      </c>
      <c r="AC1575">
        <f>VLOOKUP(I1575,Weather!F:K,6,)</f>
        <v>3</v>
      </c>
    </row>
    <row r="1576" spans="1:29" x14ac:dyDescent="0.25">
      <c r="A1576" t="s">
        <v>7</v>
      </c>
      <c r="B1576" t="s">
        <v>5</v>
      </c>
      <c r="C1576" s="1">
        <v>42116.46875</v>
      </c>
      <c r="D1576" s="3">
        <f t="shared" si="200"/>
        <v>2015</v>
      </c>
      <c r="E1576" s="3">
        <f t="shared" si="203"/>
        <v>4</v>
      </c>
      <c r="F1576" s="3">
        <f t="shared" si="204"/>
        <v>11</v>
      </c>
      <c r="G1576" s="3">
        <f t="shared" si="205"/>
        <v>22</v>
      </c>
      <c r="H1576" s="3" t="str">
        <f t="shared" si="206"/>
        <v>2015411</v>
      </c>
      <c r="I1576" s="3" t="str">
        <f t="shared" si="207"/>
        <v>201541122</v>
      </c>
      <c r="J1576">
        <v>22</v>
      </c>
      <c r="K1576">
        <v>13.2</v>
      </c>
      <c r="L1576" t="str">
        <f>VLOOKUP(C1576,List!$A$2:$C$2089,3,)</f>
        <v>Leyton</v>
      </c>
      <c r="M1576" t="str">
        <f>VLOOKUP(C1576,List!$A$2:$C$2089,2,)</f>
        <v>Central</v>
      </c>
      <c r="N1576" t="str">
        <f t="shared" si="201"/>
        <v>Leyton|Central</v>
      </c>
      <c r="O1576">
        <f>VLOOKUP(N1576,Depth!$A$2:$F$427,3,)</f>
        <v>15</v>
      </c>
      <c r="P1576">
        <f>VLOOKUP(N1576,Depth!$A$2:$F$427,5,)</f>
        <v>110</v>
      </c>
      <c r="Q1576">
        <f>VLOOKUP(N1576,Depth!$A$2:$F$427,6,)</f>
        <v>5</v>
      </c>
      <c r="R1576">
        <f>VLOOKUP(L1576,longitude_latitude!C:J,7,)</f>
        <v>-3.8647400000000002E-3</v>
      </c>
      <c r="S1576">
        <f>VLOOKUP(L1576,longitude_latitude!C:J,8,)</f>
        <v>51.556096889999999</v>
      </c>
      <c r="T1576">
        <f t="shared" si="202"/>
        <v>-0.1992509098946586</v>
      </c>
      <c r="U1576">
        <f>VLOOKUP(M1576,LINE!$A$2:$B$13,2,)</f>
        <v>3</v>
      </c>
      <c r="V1576">
        <f>VLOOKUP(L1576,Entry_exit!B:P,4,)</f>
        <v>21859</v>
      </c>
      <c r="W1576">
        <f>2020 - VLOOKUP(L1576, age!$A:$D,4,)</f>
        <v>73</v>
      </c>
      <c r="X1576">
        <f>VLOOKUP(H1576,'air-quality-london-time-of-day'!E:G,3,FALSE)</f>
        <v>15.3</v>
      </c>
      <c r="Y1576">
        <f>VLOOKUP(I1576,Weather!F:K,2,)</f>
        <v>11.882352941176467</v>
      </c>
      <c r="Z1576">
        <f>VLOOKUP(I1576,Weather!F:K,3,)</f>
        <v>0.02</v>
      </c>
      <c r="AA1576">
        <f>VLOOKUP(I1576,Weather!F:K,4,)</f>
        <v>0.57999999999999996</v>
      </c>
      <c r="AB1576">
        <f>VLOOKUP(I1576,Weather!F:K,5,)</f>
        <v>1031</v>
      </c>
      <c r="AC1576">
        <f>VLOOKUP(I1576,Weather!F:K,6,)</f>
        <v>3</v>
      </c>
    </row>
    <row r="1577" spans="1:29" x14ac:dyDescent="0.25">
      <c r="A1577" t="s">
        <v>7</v>
      </c>
      <c r="B1577" t="s">
        <v>5</v>
      </c>
      <c r="C1577" s="1">
        <v>42116.469444444447</v>
      </c>
      <c r="D1577" s="3">
        <f t="shared" si="200"/>
        <v>2015</v>
      </c>
      <c r="E1577" s="3">
        <f t="shared" si="203"/>
        <v>4</v>
      </c>
      <c r="F1577" s="3">
        <f t="shared" si="204"/>
        <v>11</v>
      </c>
      <c r="G1577" s="3">
        <f t="shared" si="205"/>
        <v>22</v>
      </c>
      <c r="H1577" s="3" t="str">
        <f t="shared" si="206"/>
        <v>2015411</v>
      </c>
      <c r="I1577" s="3" t="str">
        <f t="shared" si="207"/>
        <v>201541122</v>
      </c>
      <c r="J1577">
        <v>19</v>
      </c>
      <c r="K1577">
        <v>11.4</v>
      </c>
      <c r="L1577" t="str">
        <f>VLOOKUP(C1577,List!$A$2:$C$2089,3,)</f>
        <v>Leyton</v>
      </c>
      <c r="M1577" t="str">
        <f>VLOOKUP(C1577,List!$A$2:$C$2089,2,)</f>
        <v>Central</v>
      </c>
      <c r="N1577" t="str">
        <f t="shared" si="201"/>
        <v>Leyton|Central</v>
      </c>
      <c r="O1577">
        <f>VLOOKUP(N1577,Depth!$A$2:$F$427,3,)</f>
        <v>15</v>
      </c>
      <c r="P1577">
        <f>VLOOKUP(N1577,Depth!$A$2:$F$427,5,)</f>
        <v>110</v>
      </c>
      <c r="Q1577">
        <f>VLOOKUP(N1577,Depth!$A$2:$F$427,6,)</f>
        <v>5</v>
      </c>
      <c r="R1577">
        <f>VLOOKUP(L1577,longitude_latitude!C:J,7,)</f>
        <v>-3.8647400000000002E-3</v>
      </c>
      <c r="S1577">
        <f>VLOOKUP(L1577,longitude_latitude!C:J,8,)</f>
        <v>51.556096889999999</v>
      </c>
      <c r="T1577">
        <f t="shared" si="202"/>
        <v>-0.1992509098946586</v>
      </c>
      <c r="U1577">
        <f>VLOOKUP(M1577,LINE!$A$2:$B$13,2,)</f>
        <v>3</v>
      </c>
      <c r="V1577">
        <f>VLOOKUP(L1577,Entry_exit!B:P,4,)</f>
        <v>21859</v>
      </c>
      <c r="W1577">
        <f>2020 - VLOOKUP(L1577, age!$A:$D,4,)</f>
        <v>73</v>
      </c>
      <c r="X1577">
        <f>VLOOKUP(H1577,'air-quality-london-time-of-day'!E:G,3,FALSE)</f>
        <v>15.3</v>
      </c>
      <c r="Y1577">
        <f>VLOOKUP(I1577,Weather!F:K,2,)</f>
        <v>11.882352941176467</v>
      </c>
      <c r="Z1577">
        <f>VLOOKUP(I1577,Weather!F:K,3,)</f>
        <v>0.02</v>
      </c>
      <c r="AA1577">
        <f>VLOOKUP(I1577,Weather!F:K,4,)</f>
        <v>0.57999999999999996</v>
      </c>
      <c r="AB1577">
        <f>VLOOKUP(I1577,Weather!F:K,5,)</f>
        <v>1031</v>
      </c>
      <c r="AC1577">
        <f>VLOOKUP(I1577,Weather!F:K,6,)</f>
        <v>3</v>
      </c>
    </row>
    <row r="1578" spans="1:29" x14ac:dyDescent="0.25">
      <c r="A1578" t="s">
        <v>7</v>
      </c>
      <c r="B1578" t="s">
        <v>5</v>
      </c>
      <c r="C1578" s="1">
        <v>42116.470138888886</v>
      </c>
      <c r="D1578" s="3">
        <f t="shared" si="200"/>
        <v>2015</v>
      </c>
      <c r="E1578" s="3">
        <f t="shared" si="203"/>
        <v>4</v>
      </c>
      <c r="F1578" s="3">
        <f t="shared" si="204"/>
        <v>11</v>
      </c>
      <c r="G1578" s="3">
        <f t="shared" si="205"/>
        <v>22</v>
      </c>
      <c r="H1578" s="3" t="str">
        <f t="shared" si="206"/>
        <v>2015411</v>
      </c>
      <c r="I1578" s="3" t="str">
        <f t="shared" si="207"/>
        <v>201541122</v>
      </c>
      <c r="J1578">
        <v>19</v>
      </c>
      <c r="K1578">
        <v>11.4</v>
      </c>
      <c r="L1578" t="str">
        <f>VLOOKUP(C1578,List!$A$2:$C$2089,3,)</f>
        <v>Leyton</v>
      </c>
      <c r="M1578" t="str">
        <f>VLOOKUP(C1578,List!$A$2:$C$2089,2,)</f>
        <v>Central</v>
      </c>
      <c r="N1578" t="str">
        <f t="shared" si="201"/>
        <v>Leyton|Central</v>
      </c>
      <c r="O1578">
        <f>VLOOKUP(N1578,Depth!$A$2:$F$427,3,)</f>
        <v>15</v>
      </c>
      <c r="P1578">
        <f>VLOOKUP(N1578,Depth!$A$2:$F$427,5,)</f>
        <v>110</v>
      </c>
      <c r="Q1578">
        <f>VLOOKUP(N1578,Depth!$A$2:$F$427,6,)</f>
        <v>5</v>
      </c>
      <c r="R1578">
        <f>VLOOKUP(L1578,longitude_latitude!C:J,7,)</f>
        <v>-3.8647400000000002E-3</v>
      </c>
      <c r="S1578">
        <f>VLOOKUP(L1578,longitude_latitude!C:J,8,)</f>
        <v>51.556096889999999</v>
      </c>
      <c r="T1578">
        <f t="shared" si="202"/>
        <v>-0.1992509098946586</v>
      </c>
      <c r="U1578">
        <f>VLOOKUP(M1578,LINE!$A$2:$B$13,2,)</f>
        <v>3</v>
      </c>
      <c r="V1578">
        <f>VLOOKUP(L1578,Entry_exit!B:P,4,)</f>
        <v>21859</v>
      </c>
      <c r="W1578">
        <f>2020 - VLOOKUP(L1578, age!$A:$D,4,)</f>
        <v>73</v>
      </c>
      <c r="X1578">
        <f>VLOOKUP(H1578,'air-quality-london-time-of-day'!E:G,3,FALSE)</f>
        <v>15.3</v>
      </c>
      <c r="Y1578">
        <f>VLOOKUP(I1578,Weather!F:K,2,)</f>
        <v>11.882352941176467</v>
      </c>
      <c r="Z1578">
        <f>VLOOKUP(I1578,Weather!F:K,3,)</f>
        <v>0.02</v>
      </c>
      <c r="AA1578">
        <f>VLOOKUP(I1578,Weather!F:K,4,)</f>
        <v>0.57999999999999996</v>
      </c>
      <c r="AB1578">
        <f>VLOOKUP(I1578,Weather!F:K,5,)</f>
        <v>1031</v>
      </c>
      <c r="AC1578">
        <f>VLOOKUP(I1578,Weather!F:K,6,)</f>
        <v>3</v>
      </c>
    </row>
    <row r="1579" spans="1:29" x14ac:dyDescent="0.25">
      <c r="A1579" t="s">
        <v>7</v>
      </c>
      <c r="B1579" t="s">
        <v>5</v>
      </c>
      <c r="C1579" s="1">
        <v>42116.470833333333</v>
      </c>
      <c r="D1579" s="3">
        <f t="shared" si="200"/>
        <v>2015</v>
      </c>
      <c r="E1579" s="3">
        <f t="shared" si="203"/>
        <v>4</v>
      </c>
      <c r="F1579" s="3">
        <f t="shared" si="204"/>
        <v>11</v>
      </c>
      <c r="G1579" s="3">
        <f t="shared" si="205"/>
        <v>22</v>
      </c>
      <c r="H1579" s="3" t="str">
        <f t="shared" si="206"/>
        <v>2015411</v>
      </c>
      <c r="I1579" s="3" t="str">
        <f t="shared" si="207"/>
        <v>201541122</v>
      </c>
      <c r="J1579">
        <v>25</v>
      </c>
      <c r="K1579">
        <v>15</v>
      </c>
      <c r="L1579" t="str">
        <f>VLOOKUP(C1579,List!$A$2:$C$2089,3,)</f>
        <v>Stratford</v>
      </c>
      <c r="M1579" t="str">
        <f>VLOOKUP(C1579,List!$A$2:$C$2089,2,)</f>
        <v>Central</v>
      </c>
      <c r="N1579" t="str">
        <f t="shared" si="201"/>
        <v>Stratford|Central</v>
      </c>
      <c r="O1579">
        <f>VLOOKUP(N1579,Depth!$A$2:$F$427,3,)</f>
        <v>4</v>
      </c>
      <c r="P1579">
        <f>VLOOKUP(N1579,Depth!$A$2:$F$427,5,)</f>
        <v>107.2</v>
      </c>
      <c r="Q1579">
        <f>VLOOKUP(N1579,Depth!$A$2:$F$427,6,)</f>
        <v>-3.2</v>
      </c>
      <c r="R1579">
        <f>VLOOKUP(L1579,longitude_latitude!C:J,7,)</f>
        <v>-2.182514E-3</v>
      </c>
      <c r="S1579">
        <f>VLOOKUP(L1579,longitude_latitude!C:J,8,)</f>
        <v>51.540948020000002</v>
      </c>
      <c r="T1579">
        <f t="shared" si="202"/>
        <v>-0.11248884062692228</v>
      </c>
      <c r="U1579">
        <f>VLOOKUP(M1579,LINE!$A$2:$B$13,2,)</f>
        <v>3</v>
      </c>
      <c r="V1579">
        <f>VLOOKUP(L1579,Entry_exit!B:P,4,)</f>
        <v>91067</v>
      </c>
      <c r="W1579">
        <f>2020 - VLOOKUP(L1579, age!$A:$D,4,)</f>
        <v>74</v>
      </c>
      <c r="X1579">
        <f>VLOOKUP(H1579,'air-quality-london-time-of-day'!E:G,3,FALSE)</f>
        <v>15.3</v>
      </c>
      <c r="Y1579">
        <f>VLOOKUP(I1579,Weather!F:K,2,)</f>
        <v>11.882352941176467</v>
      </c>
      <c r="Z1579">
        <f>VLOOKUP(I1579,Weather!F:K,3,)</f>
        <v>0.02</v>
      </c>
      <c r="AA1579">
        <f>VLOOKUP(I1579,Weather!F:K,4,)</f>
        <v>0.57999999999999996</v>
      </c>
      <c r="AB1579">
        <f>VLOOKUP(I1579,Weather!F:K,5,)</f>
        <v>1031</v>
      </c>
      <c r="AC1579">
        <f>VLOOKUP(I1579,Weather!F:K,6,)</f>
        <v>3</v>
      </c>
    </row>
    <row r="1580" spans="1:29" x14ac:dyDescent="0.25">
      <c r="A1580" t="s">
        <v>7</v>
      </c>
      <c r="B1580" t="s">
        <v>5</v>
      </c>
      <c r="C1580" s="1">
        <v>42116.47152777778</v>
      </c>
      <c r="D1580" s="3">
        <f t="shared" si="200"/>
        <v>2015</v>
      </c>
      <c r="E1580" s="3">
        <f t="shared" si="203"/>
        <v>4</v>
      </c>
      <c r="F1580" s="3">
        <f t="shared" si="204"/>
        <v>11</v>
      </c>
      <c r="G1580" s="3">
        <f t="shared" si="205"/>
        <v>22</v>
      </c>
      <c r="H1580" s="3" t="str">
        <f t="shared" si="206"/>
        <v>2015411</v>
      </c>
      <c r="I1580" s="3" t="str">
        <f t="shared" si="207"/>
        <v>201541122</v>
      </c>
      <c r="J1580">
        <v>34</v>
      </c>
      <c r="K1580">
        <v>20.399999999999999</v>
      </c>
      <c r="L1580" t="str">
        <f>VLOOKUP(C1580,List!$A$2:$C$2089,3,)</f>
        <v>Stratford</v>
      </c>
      <c r="M1580" t="str">
        <f>VLOOKUP(C1580,List!$A$2:$C$2089,2,)</f>
        <v>Central</v>
      </c>
      <c r="N1580" t="str">
        <f t="shared" si="201"/>
        <v>Stratford|Central</v>
      </c>
      <c r="O1580">
        <f>VLOOKUP(N1580,Depth!$A$2:$F$427,3,)</f>
        <v>4</v>
      </c>
      <c r="P1580">
        <f>VLOOKUP(N1580,Depth!$A$2:$F$427,5,)</f>
        <v>107.2</v>
      </c>
      <c r="Q1580">
        <f>VLOOKUP(N1580,Depth!$A$2:$F$427,6,)</f>
        <v>-3.2</v>
      </c>
      <c r="R1580">
        <f>VLOOKUP(L1580,longitude_latitude!C:J,7,)</f>
        <v>-2.182514E-3</v>
      </c>
      <c r="S1580">
        <f>VLOOKUP(L1580,longitude_latitude!C:J,8,)</f>
        <v>51.540948020000002</v>
      </c>
      <c r="T1580">
        <f t="shared" si="202"/>
        <v>-0.11248884062692228</v>
      </c>
      <c r="U1580">
        <f>VLOOKUP(M1580,LINE!$A$2:$B$13,2,)</f>
        <v>3</v>
      </c>
      <c r="V1580">
        <f>VLOOKUP(L1580,Entry_exit!B:P,4,)</f>
        <v>91067</v>
      </c>
      <c r="W1580">
        <f>2020 - VLOOKUP(L1580, age!$A:$D,4,)</f>
        <v>74</v>
      </c>
      <c r="X1580">
        <f>VLOOKUP(H1580,'air-quality-london-time-of-day'!E:G,3,FALSE)</f>
        <v>15.3</v>
      </c>
      <c r="Y1580">
        <f>VLOOKUP(I1580,Weather!F:K,2,)</f>
        <v>11.882352941176467</v>
      </c>
      <c r="Z1580">
        <f>VLOOKUP(I1580,Weather!F:K,3,)</f>
        <v>0.02</v>
      </c>
      <c r="AA1580">
        <f>VLOOKUP(I1580,Weather!F:K,4,)</f>
        <v>0.57999999999999996</v>
      </c>
      <c r="AB1580">
        <f>VLOOKUP(I1580,Weather!F:K,5,)</f>
        <v>1031</v>
      </c>
      <c r="AC1580">
        <f>VLOOKUP(I1580,Weather!F:K,6,)</f>
        <v>3</v>
      </c>
    </row>
    <row r="1581" spans="1:29" x14ac:dyDescent="0.25">
      <c r="A1581" t="s">
        <v>7</v>
      </c>
      <c r="B1581" t="s">
        <v>5</v>
      </c>
      <c r="C1581" s="1">
        <v>42116.472222222219</v>
      </c>
      <c r="D1581" s="3">
        <f t="shared" ref="D1581:D1644" si="208">YEAR(C1581)</f>
        <v>2015</v>
      </c>
      <c r="E1581" s="3">
        <f t="shared" si="203"/>
        <v>4</v>
      </c>
      <c r="F1581" s="3">
        <f t="shared" si="204"/>
        <v>11</v>
      </c>
      <c r="G1581" s="3">
        <f t="shared" si="205"/>
        <v>22</v>
      </c>
      <c r="H1581" s="3" t="str">
        <f t="shared" si="206"/>
        <v>2015411</v>
      </c>
      <c r="I1581" s="3" t="str">
        <f t="shared" si="207"/>
        <v>201541122</v>
      </c>
      <c r="J1581">
        <v>26</v>
      </c>
      <c r="K1581">
        <v>15.6</v>
      </c>
      <c r="L1581" t="str">
        <f>VLOOKUP(C1581,List!$A$2:$C$2089,3,)</f>
        <v>Stratford</v>
      </c>
      <c r="M1581" t="str">
        <f>VLOOKUP(C1581,List!$A$2:$C$2089,2,)</f>
        <v>Central</v>
      </c>
      <c r="N1581" t="str">
        <f t="shared" ref="N1581:N1644" si="209">L1581&amp;"|"&amp;M1581</f>
        <v>Stratford|Central</v>
      </c>
      <c r="O1581">
        <f>VLOOKUP(N1581,Depth!$A$2:$F$427,3,)</f>
        <v>4</v>
      </c>
      <c r="P1581">
        <f>VLOOKUP(N1581,Depth!$A$2:$F$427,5,)</f>
        <v>107.2</v>
      </c>
      <c r="Q1581">
        <f>VLOOKUP(N1581,Depth!$A$2:$F$427,6,)</f>
        <v>-3.2</v>
      </c>
      <c r="R1581">
        <f>VLOOKUP(L1581,longitude_latitude!C:J,7,)</f>
        <v>-2.182514E-3</v>
      </c>
      <c r="S1581">
        <f>VLOOKUP(L1581,longitude_latitude!C:J,8,)</f>
        <v>51.540948020000002</v>
      </c>
      <c r="T1581">
        <f t="shared" ref="T1581:T1644" si="210">R1581*S1581</f>
        <v>-0.11248884062692228</v>
      </c>
      <c r="U1581">
        <f>VLOOKUP(M1581,LINE!$A$2:$B$13,2,)</f>
        <v>3</v>
      </c>
      <c r="V1581">
        <f>VLOOKUP(L1581,Entry_exit!B:P,4,)</f>
        <v>91067</v>
      </c>
      <c r="W1581">
        <f>2020 - VLOOKUP(L1581, age!$A:$D,4,)</f>
        <v>74</v>
      </c>
      <c r="X1581">
        <f>VLOOKUP(H1581,'air-quality-london-time-of-day'!E:G,3,FALSE)</f>
        <v>15.3</v>
      </c>
      <c r="Y1581">
        <f>VLOOKUP(I1581,Weather!F:K,2,)</f>
        <v>11.882352941176467</v>
      </c>
      <c r="Z1581">
        <f>VLOOKUP(I1581,Weather!F:K,3,)</f>
        <v>0.02</v>
      </c>
      <c r="AA1581">
        <f>VLOOKUP(I1581,Weather!F:K,4,)</f>
        <v>0.57999999999999996</v>
      </c>
      <c r="AB1581">
        <f>VLOOKUP(I1581,Weather!F:K,5,)</f>
        <v>1031</v>
      </c>
      <c r="AC1581">
        <f>VLOOKUP(I1581,Weather!F:K,6,)</f>
        <v>3</v>
      </c>
    </row>
    <row r="1582" spans="1:29" x14ac:dyDescent="0.25">
      <c r="A1582" t="s">
        <v>7</v>
      </c>
      <c r="B1582" t="s">
        <v>5</v>
      </c>
      <c r="C1582" s="1">
        <v>42116.472916666666</v>
      </c>
      <c r="D1582" s="3">
        <f t="shared" si="208"/>
        <v>2015</v>
      </c>
      <c r="E1582" s="3">
        <f t="shared" si="203"/>
        <v>4</v>
      </c>
      <c r="F1582" s="3">
        <f t="shared" si="204"/>
        <v>11</v>
      </c>
      <c r="G1582" s="3">
        <f t="shared" si="205"/>
        <v>22</v>
      </c>
      <c r="H1582" s="3" t="str">
        <f t="shared" si="206"/>
        <v>2015411</v>
      </c>
      <c r="I1582" s="3" t="str">
        <f t="shared" si="207"/>
        <v>201541122</v>
      </c>
      <c r="J1582">
        <v>33</v>
      </c>
      <c r="K1582">
        <v>19.8</v>
      </c>
      <c r="L1582" t="str">
        <f>VLOOKUP(C1582,List!$A$2:$C$2089,3,)</f>
        <v>Stratford</v>
      </c>
      <c r="M1582" t="str">
        <f>VLOOKUP(C1582,List!$A$2:$C$2089,2,)</f>
        <v>Central</v>
      </c>
      <c r="N1582" t="str">
        <f t="shared" si="209"/>
        <v>Stratford|Central</v>
      </c>
      <c r="O1582">
        <f>VLOOKUP(N1582,Depth!$A$2:$F$427,3,)</f>
        <v>4</v>
      </c>
      <c r="P1582">
        <f>VLOOKUP(N1582,Depth!$A$2:$F$427,5,)</f>
        <v>107.2</v>
      </c>
      <c r="Q1582">
        <f>VLOOKUP(N1582,Depth!$A$2:$F$427,6,)</f>
        <v>-3.2</v>
      </c>
      <c r="R1582">
        <f>VLOOKUP(L1582,longitude_latitude!C:J,7,)</f>
        <v>-2.182514E-3</v>
      </c>
      <c r="S1582">
        <f>VLOOKUP(L1582,longitude_latitude!C:J,8,)</f>
        <v>51.540948020000002</v>
      </c>
      <c r="T1582">
        <f t="shared" si="210"/>
        <v>-0.11248884062692228</v>
      </c>
      <c r="U1582">
        <f>VLOOKUP(M1582,LINE!$A$2:$B$13,2,)</f>
        <v>3</v>
      </c>
      <c r="V1582">
        <f>VLOOKUP(L1582,Entry_exit!B:P,4,)</f>
        <v>91067</v>
      </c>
      <c r="W1582">
        <f>2020 - VLOOKUP(L1582, age!$A:$D,4,)</f>
        <v>74</v>
      </c>
      <c r="X1582">
        <f>VLOOKUP(H1582,'air-quality-london-time-of-day'!E:G,3,FALSE)</f>
        <v>15.3</v>
      </c>
      <c r="Y1582">
        <f>VLOOKUP(I1582,Weather!F:K,2,)</f>
        <v>11.882352941176467</v>
      </c>
      <c r="Z1582">
        <f>VLOOKUP(I1582,Weather!F:K,3,)</f>
        <v>0.02</v>
      </c>
      <c r="AA1582">
        <f>VLOOKUP(I1582,Weather!F:K,4,)</f>
        <v>0.57999999999999996</v>
      </c>
      <c r="AB1582">
        <f>VLOOKUP(I1582,Weather!F:K,5,)</f>
        <v>1031</v>
      </c>
      <c r="AC1582">
        <f>VLOOKUP(I1582,Weather!F:K,6,)</f>
        <v>3</v>
      </c>
    </row>
    <row r="1583" spans="1:29" x14ac:dyDescent="0.25">
      <c r="A1583" t="s">
        <v>7</v>
      </c>
      <c r="B1583" t="s">
        <v>5</v>
      </c>
      <c r="C1583" s="1">
        <v>42116.473611111112</v>
      </c>
      <c r="D1583" s="3">
        <f t="shared" si="208"/>
        <v>2015</v>
      </c>
      <c r="E1583" s="3">
        <f t="shared" si="203"/>
        <v>4</v>
      </c>
      <c r="F1583" s="3">
        <f t="shared" si="204"/>
        <v>11</v>
      </c>
      <c r="G1583" s="3">
        <f t="shared" si="205"/>
        <v>22</v>
      </c>
      <c r="H1583" s="3" t="str">
        <f t="shared" si="206"/>
        <v>2015411</v>
      </c>
      <c r="I1583" s="3" t="str">
        <f t="shared" si="207"/>
        <v>201541122</v>
      </c>
      <c r="J1583">
        <v>107</v>
      </c>
      <c r="K1583">
        <v>64.2</v>
      </c>
      <c r="L1583" t="str">
        <f>VLOOKUP(C1583,List!$A$2:$C$2089,3,)</f>
        <v>Mile End</v>
      </c>
      <c r="M1583" t="str">
        <f>VLOOKUP(C1583,List!$A$2:$C$2089,2,)</f>
        <v>Central</v>
      </c>
      <c r="N1583" t="str">
        <f t="shared" si="209"/>
        <v>Mile End|Central</v>
      </c>
      <c r="O1583">
        <f>VLOOKUP(N1583,Depth!$A$2:$F$427,3,)</f>
        <v>12</v>
      </c>
      <c r="P1583">
        <f>VLOOKUP(N1583,Depth!$A$2:$F$427,5,)</f>
        <v>104.83</v>
      </c>
      <c r="Q1583">
        <f>VLOOKUP(N1583,Depth!$A$2:$F$427,6,)</f>
        <v>7.17</v>
      </c>
      <c r="R1583">
        <f>VLOOKUP(L1583,longitude_latitude!C:J,7,)</f>
        <v>-3.2150165000000001E-2</v>
      </c>
      <c r="S1583">
        <f>VLOOKUP(L1583,longitude_latitude!C:J,8,)</f>
        <v>51.524725070000002</v>
      </c>
      <c r="T1583">
        <f t="shared" si="210"/>
        <v>-1.6565284125801367</v>
      </c>
      <c r="U1583">
        <f>VLOOKUP(M1583,LINE!$A$2:$B$13,2,)</f>
        <v>3</v>
      </c>
      <c r="V1583">
        <f>VLOOKUP(L1583,Entry_exit!B:P,4,)</f>
        <v>25573</v>
      </c>
      <c r="W1583">
        <f>2020 - VLOOKUP(L1583, age!$A:$D,4,)</f>
        <v>74</v>
      </c>
      <c r="X1583">
        <f>VLOOKUP(H1583,'air-quality-london-time-of-day'!E:G,3,FALSE)</f>
        <v>15.3</v>
      </c>
      <c r="Y1583">
        <f>VLOOKUP(I1583,Weather!F:K,2,)</f>
        <v>11.882352941176467</v>
      </c>
      <c r="Z1583">
        <f>VLOOKUP(I1583,Weather!F:K,3,)</f>
        <v>0.02</v>
      </c>
      <c r="AA1583">
        <f>VLOOKUP(I1583,Weather!F:K,4,)</f>
        <v>0.57999999999999996</v>
      </c>
      <c r="AB1583">
        <f>VLOOKUP(I1583,Weather!F:K,5,)</f>
        <v>1031</v>
      </c>
      <c r="AC1583">
        <f>VLOOKUP(I1583,Weather!F:K,6,)</f>
        <v>3</v>
      </c>
    </row>
    <row r="1584" spans="1:29" x14ac:dyDescent="0.25">
      <c r="A1584" t="s">
        <v>7</v>
      </c>
      <c r="B1584" t="s">
        <v>5</v>
      </c>
      <c r="C1584" s="1">
        <v>42116.474305555559</v>
      </c>
      <c r="D1584" s="3">
        <f t="shared" si="208"/>
        <v>2015</v>
      </c>
      <c r="E1584" s="3">
        <f t="shared" si="203"/>
        <v>4</v>
      </c>
      <c r="F1584" s="3">
        <f t="shared" si="204"/>
        <v>11</v>
      </c>
      <c r="G1584" s="3">
        <f t="shared" si="205"/>
        <v>22</v>
      </c>
      <c r="H1584" s="3" t="str">
        <f t="shared" si="206"/>
        <v>2015411</v>
      </c>
      <c r="I1584" s="3" t="str">
        <f t="shared" si="207"/>
        <v>201541122</v>
      </c>
      <c r="J1584">
        <v>148</v>
      </c>
      <c r="K1584">
        <v>88.8</v>
      </c>
      <c r="L1584" t="str">
        <f>VLOOKUP(C1584,List!$A$2:$C$2089,3,)</f>
        <v>Mile End</v>
      </c>
      <c r="M1584" t="str">
        <f>VLOOKUP(C1584,List!$A$2:$C$2089,2,)</f>
        <v>Central</v>
      </c>
      <c r="N1584" t="str">
        <f t="shared" si="209"/>
        <v>Mile End|Central</v>
      </c>
      <c r="O1584">
        <f>VLOOKUP(N1584,Depth!$A$2:$F$427,3,)</f>
        <v>12</v>
      </c>
      <c r="P1584">
        <f>VLOOKUP(N1584,Depth!$A$2:$F$427,5,)</f>
        <v>104.83</v>
      </c>
      <c r="Q1584">
        <f>VLOOKUP(N1584,Depth!$A$2:$F$427,6,)</f>
        <v>7.17</v>
      </c>
      <c r="R1584">
        <f>VLOOKUP(L1584,longitude_latitude!C:J,7,)</f>
        <v>-3.2150165000000001E-2</v>
      </c>
      <c r="S1584">
        <f>VLOOKUP(L1584,longitude_latitude!C:J,8,)</f>
        <v>51.524725070000002</v>
      </c>
      <c r="T1584">
        <f t="shared" si="210"/>
        <v>-1.6565284125801367</v>
      </c>
      <c r="U1584">
        <f>VLOOKUP(M1584,LINE!$A$2:$B$13,2,)</f>
        <v>3</v>
      </c>
      <c r="V1584">
        <f>VLOOKUP(L1584,Entry_exit!B:P,4,)</f>
        <v>25573</v>
      </c>
      <c r="W1584">
        <f>2020 - VLOOKUP(L1584, age!$A:$D,4,)</f>
        <v>74</v>
      </c>
      <c r="X1584">
        <f>VLOOKUP(H1584,'air-quality-london-time-of-day'!E:G,3,FALSE)</f>
        <v>15.3</v>
      </c>
      <c r="Y1584">
        <f>VLOOKUP(I1584,Weather!F:K,2,)</f>
        <v>11.882352941176467</v>
      </c>
      <c r="Z1584">
        <f>VLOOKUP(I1584,Weather!F:K,3,)</f>
        <v>0.02</v>
      </c>
      <c r="AA1584">
        <f>VLOOKUP(I1584,Weather!F:K,4,)</f>
        <v>0.57999999999999996</v>
      </c>
      <c r="AB1584">
        <f>VLOOKUP(I1584,Weather!F:K,5,)</f>
        <v>1031</v>
      </c>
      <c r="AC1584">
        <f>VLOOKUP(I1584,Weather!F:K,6,)</f>
        <v>3</v>
      </c>
    </row>
    <row r="1585" spans="1:29" x14ac:dyDescent="0.25">
      <c r="A1585" t="s">
        <v>7</v>
      </c>
      <c r="B1585" t="s">
        <v>5</v>
      </c>
      <c r="C1585" s="1">
        <v>42116.474999999999</v>
      </c>
      <c r="D1585" s="3">
        <f t="shared" si="208"/>
        <v>2015</v>
      </c>
      <c r="E1585" s="3">
        <f t="shared" si="203"/>
        <v>4</v>
      </c>
      <c r="F1585" s="3">
        <f t="shared" si="204"/>
        <v>11</v>
      </c>
      <c r="G1585" s="3">
        <f t="shared" si="205"/>
        <v>22</v>
      </c>
      <c r="H1585" s="3" t="str">
        <f t="shared" si="206"/>
        <v>2015411</v>
      </c>
      <c r="I1585" s="3" t="str">
        <f t="shared" si="207"/>
        <v>201541122</v>
      </c>
      <c r="J1585">
        <v>173</v>
      </c>
      <c r="K1585">
        <v>103.8</v>
      </c>
      <c r="L1585" t="str">
        <f>VLOOKUP(C1585,List!$A$2:$C$2089,3,)</f>
        <v>Bethnal Green</v>
      </c>
      <c r="M1585" t="str">
        <f>VLOOKUP(C1585,List!$A$2:$C$2089,2,)</f>
        <v>Central</v>
      </c>
      <c r="N1585" t="str">
        <f t="shared" si="209"/>
        <v>Bethnal Green|Central</v>
      </c>
      <c r="O1585">
        <f>VLOOKUP(N1585,Depth!$A$2:$F$427,3,)</f>
        <v>14</v>
      </c>
      <c r="P1585">
        <f>VLOOKUP(N1585,Depth!$A$2:$F$427,5,)</f>
        <v>98.03</v>
      </c>
      <c r="Q1585">
        <f>VLOOKUP(N1585,Depth!$A$2:$F$427,6,)</f>
        <v>15.97</v>
      </c>
      <c r="R1585">
        <f>VLOOKUP(L1585,longitude_latitude!C:J,7,)</f>
        <v>-5.3074702000000001E-2</v>
      </c>
      <c r="S1585">
        <f>VLOOKUP(L1585,longitude_latitude!C:J,8,)</f>
        <v>51.526728390000002</v>
      </c>
      <c r="T1585">
        <f t="shared" si="210"/>
        <v>-2.7347657543341901</v>
      </c>
      <c r="U1585">
        <f>VLOOKUP(M1585,LINE!$A$2:$B$13,2,)</f>
        <v>3</v>
      </c>
      <c r="V1585">
        <f>VLOOKUP(L1585,Entry_exit!B:P,4,)</f>
        <v>24766</v>
      </c>
      <c r="W1585">
        <f>2020 - VLOOKUP(L1585, age!$A:$D,4,)</f>
        <v>74</v>
      </c>
      <c r="X1585">
        <f>VLOOKUP(H1585,'air-quality-london-time-of-day'!E:G,3,FALSE)</f>
        <v>15.3</v>
      </c>
      <c r="Y1585">
        <f>VLOOKUP(I1585,Weather!F:K,2,)</f>
        <v>11.882352941176467</v>
      </c>
      <c r="Z1585">
        <f>VLOOKUP(I1585,Weather!F:K,3,)</f>
        <v>0.02</v>
      </c>
      <c r="AA1585">
        <f>VLOOKUP(I1585,Weather!F:K,4,)</f>
        <v>0.57999999999999996</v>
      </c>
      <c r="AB1585">
        <f>VLOOKUP(I1585,Weather!F:K,5,)</f>
        <v>1031</v>
      </c>
      <c r="AC1585">
        <f>VLOOKUP(I1585,Weather!F:K,6,)</f>
        <v>3</v>
      </c>
    </row>
    <row r="1586" spans="1:29" x14ac:dyDescent="0.25">
      <c r="A1586" t="s">
        <v>7</v>
      </c>
      <c r="B1586" t="s">
        <v>5</v>
      </c>
      <c r="C1586" s="1">
        <v>42116.475694444445</v>
      </c>
      <c r="D1586" s="3">
        <f t="shared" si="208"/>
        <v>2015</v>
      </c>
      <c r="E1586" s="3">
        <f t="shared" si="203"/>
        <v>4</v>
      </c>
      <c r="F1586" s="3">
        <f t="shared" si="204"/>
        <v>11</v>
      </c>
      <c r="G1586" s="3">
        <f t="shared" si="205"/>
        <v>22</v>
      </c>
      <c r="H1586" s="3" t="str">
        <f t="shared" si="206"/>
        <v>2015411</v>
      </c>
      <c r="I1586" s="3" t="str">
        <f t="shared" si="207"/>
        <v>201541122</v>
      </c>
      <c r="J1586">
        <v>165</v>
      </c>
      <c r="K1586">
        <v>99</v>
      </c>
      <c r="L1586" t="str">
        <f>VLOOKUP(C1586,List!$A$2:$C$2089,3,)</f>
        <v>Bethnal Green</v>
      </c>
      <c r="M1586" t="str">
        <f>VLOOKUP(C1586,List!$A$2:$C$2089,2,)</f>
        <v>Central</v>
      </c>
      <c r="N1586" t="str">
        <f t="shared" si="209"/>
        <v>Bethnal Green|Central</v>
      </c>
      <c r="O1586">
        <f>VLOOKUP(N1586,Depth!$A$2:$F$427,3,)</f>
        <v>14</v>
      </c>
      <c r="P1586">
        <f>VLOOKUP(N1586,Depth!$A$2:$F$427,5,)</f>
        <v>98.03</v>
      </c>
      <c r="Q1586">
        <f>VLOOKUP(N1586,Depth!$A$2:$F$427,6,)</f>
        <v>15.97</v>
      </c>
      <c r="R1586">
        <f>VLOOKUP(L1586,longitude_latitude!C:J,7,)</f>
        <v>-5.3074702000000001E-2</v>
      </c>
      <c r="S1586">
        <f>VLOOKUP(L1586,longitude_latitude!C:J,8,)</f>
        <v>51.526728390000002</v>
      </c>
      <c r="T1586">
        <f t="shared" si="210"/>
        <v>-2.7347657543341901</v>
      </c>
      <c r="U1586">
        <f>VLOOKUP(M1586,LINE!$A$2:$B$13,2,)</f>
        <v>3</v>
      </c>
      <c r="V1586">
        <f>VLOOKUP(L1586,Entry_exit!B:P,4,)</f>
        <v>24766</v>
      </c>
      <c r="W1586">
        <f>2020 - VLOOKUP(L1586, age!$A:$D,4,)</f>
        <v>74</v>
      </c>
      <c r="X1586">
        <f>VLOOKUP(H1586,'air-quality-london-time-of-day'!E:G,3,FALSE)</f>
        <v>15.3</v>
      </c>
      <c r="Y1586">
        <f>VLOOKUP(I1586,Weather!F:K,2,)</f>
        <v>11.882352941176467</v>
      </c>
      <c r="Z1586">
        <f>VLOOKUP(I1586,Weather!F:K,3,)</f>
        <v>0.02</v>
      </c>
      <c r="AA1586">
        <f>VLOOKUP(I1586,Weather!F:K,4,)</f>
        <v>0.57999999999999996</v>
      </c>
      <c r="AB1586">
        <f>VLOOKUP(I1586,Weather!F:K,5,)</f>
        <v>1031</v>
      </c>
      <c r="AC1586">
        <f>VLOOKUP(I1586,Weather!F:K,6,)</f>
        <v>3</v>
      </c>
    </row>
    <row r="1587" spans="1:29" x14ac:dyDescent="0.25">
      <c r="A1587" t="s">
        <v>7</v>
      </c>
      <c r="B1587" t="s">
        <v>5</v>
      </c>
      <c r="C1587" s="1">
        <v>42116.476388888892</v>
      </c>
      <c r="D1587" s="3">
        <f t="shared" si="208"/>
        <v>2015</v>
      </c>
      <c r="E1587" s="3">
        <f t="shared" si="203"/>
        <v>4</v>
      </c>
      <c r="F1587" s="3">
        <f t="shared" si="204"/>
        <v>11</v>
      </c>
      <c r="G1587" s="3">
        <f t="shared" si="205"/>
        <v>22</v>
      </c>
      <c r="H1587" s="3" t="str">
        <f t="shared" si="206"/>
        <v>2015411</v>
      </c>
      <c r="I1587" s="3" t="str">
        <f t="shared" si="207"/>
        <v>201541122</v>
      </c>
      <c r="J1587">
        <v>154</v>
      </c>
      <c r="K1587">
        <v>92.4</v>
      </c>
      <c r="L1587" t="str">
        <f>VLOOKUP(C1587,List!$A$2:$C$2089,3,)</f>
        <v>Bethnal Green</v>
      </c>
      <c r="M1587" t="str">
        <f>VLOOKUP(C1587,List!$A$2:$C$2089,2,)</f>
        <v>Central</v>
      </c>
      <c r="N1587" t="str">
        <f t="shared" si="209"/>
        <v>Bethnal Green|Central</v>
      </c>
      <c r="O1587">
        <f>VLOOKUP(N1587,Depth!$A$2:$F$427,3,)</f>
        <v>14</v>
      </c>
      <c r="P1587">
        <f>VLOOKUP(N1587,Depth!$A$2:$F$427,5,)</f>
        <v>98.03</v>
      </c>
      <c r="Q1587">
        <f>VLOOKUP(N1587,Depth!$A$2:$F$427,6,)</f>
        <v>15.97</v>
      </c>
      <c r="R1587">
        <f>VLOOKUP(L1587,longitude_latitude!C:J,7,)</f>
        <v>-5.3074702000000001E-2</v>
      </c>
      <c r="S1587">
        <f>VLOOKUP(L1587,longitude_latitude!C:J,8,)</f>
        <v>51.526728390000002</v>
      </c>
      <c r="T1587">
        <f t="shared" si="210"/>
        <v>-2.7347657543341901</v>
      </c>
      <c r="U1587">
        <f>VLOOKUP(M1587,LINE!$A$2:$B$13,2,)</f>
        <v>3</v>
      </c>
      <c r="V1587">
        <f>VLOOKUP(L1587,Entry_exit!B:P,4,)</f>
        <v>24766</v>
      </c>
      <c r="W1587">
        <f>2020 - VLOOKUP(L1587, age!$A:$D,4,)</f>
        <v>74</v>
      </c>
      <c r="X1587">
        <f>VLOOKUP(H1587,'air-quality-london-time-of-day'!E:G,3,FALSE)</f>
        <v>15.3</v>
      </c>
      <c r="Y1587">
        <f>VLOOKUP(I1587,Weather!F:K,2,)</f>
        <v>11.882352941176467</v>
      </c>
      <c r="Z1587">
        <f>VLOOKUP(I1587,Weather!F:K,3,)</f>
        <v>0.02</v>
      </c>
      <c r="AA1587">
        <f>VLOOKUP(I1587,Weather!F:K,4,)</f>
        <v>0.57999999999999996</v>
      </c>
      <c r="AB1587">
        <f>VLOOKUP(I1587,Weather!F:K,5,)</f>
        <v>1031</v>
      </c>
      <c r="AC1587">
        <f>VLOOKUP(I1587,Weather!F:K,6,)</f>
        <v>3</v>
      </c>
    </row>
    <row r="1588" spans="1:29" x14ac:dyDescent="0.25">
      <c r="A1588" t="s">
        <v>7</v>
      </c>
      <c r="B1588" t="s">
        <v>5</v>
      </c>
      <c r="C1588" s="1">
        <v>42116.477083333331</v>
      </c>
      <c r="D1588" s="3">
        <f t="shared" si="208"/>
        <v>2015</v>
      </c>
      <c r="E1588" s="3">
        <f t="shared" ref="E1588:E1651" si="211">MONTH(C1588)</f>
        <v>4</v>
      </c>
      <c r="F1588" s="3">
        <f t="shared" ref="F1588:F1651" si="212">HOUR(C1588)</f>
        <v>11</v>
      </c>
      <c r="G1588" s="3">
        <f t="shared" ref="G1588:G1651" si="213">DAY(C1588)</f>
        <v>22</v>
      </c>
      <c r="H1588" s="3" t="str">
        <f t="shared" ref="H1588:H1651" si="214">D1588&amp;E1588&amp;F1588</f>
        <v>2015411</v>
      </c>
      <c r="I1588" s="3" t="str">
        <f t="shared" ref="I1588:I1651" si="215">D1588&amp;E1588&amp;F1588&amp;G1588</f>
        <v>201541122</v>
      </c>
      <c r="J1588">
        <v>158</v>
      </c>
      <c r="K1588">
        <v>94.8</v>
      </c>
      <c r="L1588" t="str">
        <f>VLOOKUP(C1588,List!$A$2:$C$2089,3,)</f>
        <v>Liverpool Street</v>
      </c>
      <c r="M1588" t="str">
        <f>VLOOKUP(C1588,List!$A$2:$C$2089,2,)</f>
        <v>Central</v>
      </c>
      <c r="N1588" t="str">
        <f t="shared" si="209"/>
        <v>Liverpool Street|Central</v>
      </c>
      <c r="O1588">
        <f>VLOOKUP(N1588,Depth!$A$2:$F$427,3,)</f>
        <v>14</v>
      </c>
      <c r="P1588">
        <f>VLOOKUP(N1588,Depth!$A$2:$F$427,5,)</f>
        <v>92.47</v>
      </c>
      <c r="Q1588">
        <f>VLOOKUP(N1588,Depth!$A$2:$F$427,6,)</f>
        <v>21.53</v>
      </c>
      <c r="R1588">
        <f>VLOOKUP(L1588,longitude_latitude!C:J,7,)</f>
        <v>-8.1601362999999996E-2</v>
      </c>
      <c r="S1588">
        <f>VLOOKUP(L1588,longitude_latitude!C:J,8,)</f>
        <v>51.516842400000002</v>
      </c>
      <c r="T1588">
        <f t="shared" si="210"/>
        <v>-4.2038445572961916</v>
      </c>
      <c r="U1588">
        <f>VLOOKUP(M1588,LINE!$A$2:$B$13,2,)</f>
        <v>3</v>
      </c>
      <c r="V1588">
        <f>VLOOKUP(L1588,Entry_exit!B:P,4,)</f>
        <v>115738</v>
      </c>
      <c r="W1588">
        <f>2020 - VLOOKUP(L1588, age!$A:$D,4,)</f>
        <v>108</v>
      </c>
      <c r="X1588">
        <f>VLOOKUP(H1588,'air-quality-london-time-of-day'!E:G,3,FALSE)</f>
        <v>15.3</v>
      </c>
      <c r="Y1588">
        <f>VLOOKUP(I1588,Weather!F:K,2,)</f>
        <v>11.882352941176467</v>
      </c>
      <c r="Z1588">
        <f>VLOOKUP(I1588,Weather!F:K,3,)</f>
        <v>0.02</v>
      </c>
      <c r="AA1588">
        <f>VLOOKUP(I1588,Weather!F:K,4,)</f>
        <v>0.57999999999999996</v>
      </c>
      <c r="AB1588">
        <f>VLOOKUP(I1588,Weather!F:K,5,)</f>
        <v>1031</v>
      </c>
      <c r="AC1588">
        <f>VLOOKUP(I1588,Weather!F:K,6,)</f>
        <v>3</v>
      </c>
    </row>
    <row r="1589" spans="1:29" x14ac:dyDescent="0.25">
      <c r="A1589" t="s">
        <v>7</v>
      </c>
      <c r="B1589" t="s">
        <v>5</v>
      </c>
      <c r="C1589" s="1">
        <v>42116.477777777778</v>
      </c>
      <c r="D1589" s="3">
        <f t="shared" si="208"/>
        <v>2015</v>
      </c>
      <c r="E1589" s="3">
        <f t="shared" si="211"/>
        <v>4</v>
      </c>
      <c r="F1589" s="3">
        <f t="shared" si="212"/>
        <v>11</v>
      </c>
      <c r="G1589" s="3">
        <f t="shared" si="213"/>
        <v>22</v>
      </c>
      <c r="H1589" s="3" t="str">
        <f t="shared" si="214"/>
        <v>2015411</v>
      </c>
      <c r="I1589" s="3" t="str">
        <f t="shared" si="215"/>
        <v>201541122</v>
      </c>
      <c r="J1589">
        <v>135</v>
      </c>
      <c r="K1589">
        <v>81</v>
      </c>
      <c r="L1589" t="str">
        <f>VLOOKUP(C1589,List!$A$2:$C$2089,3,)</f>
        <v>Liverpool Street</v>
      </c>
      <c r="M1589" t="str">
        <f>VLOOKUP(C1589,List!$A$2:$C$2089,2,)</f>
        <v>Central</v>
      </c>
      <c r="N1589" t="str">
        <f t="shared" si="209"/>
        <v>Liverpool Street|Central</v>
      </c>
      <c r="O1589">
        <f>VLOOKUP(N1589,Depth!$A$2:$F$427,3,)</f>
        <v>14</v>
      </c>
      <c r="P1589">
        <f>VLOOKUP(N1589,Depth!$A$2:$F$427,5,)</f>
        <v>92.47</v>
      </c>
      <c r="Q1589">
        <f>VLOOKUP(N1589,Depth!$A$2:$F$427,6,)</f>
        <v>21.53</v>
      </c>
      <c r="R1589">
        <f>VLOOKUP(L1589,longitude_latitude!C:J,7,)</f>
        <v>-8.1601362999999996E-2</v>
      </c>
      <c r="S1589">
        <f>VLOOKUP(L1589,longitude_latitude!C:J,8,)</f>
        <v>51.516842400000002</v>
      </c>
      <c r="T1589">
        <f t="shared" si="210"/>
        <v>-4.2038445572961916</v>
      </c>
      <c r="U1589">
        <f>VLOOKUP(M1589,LINE!$A$2:$B$13,2,)</f>
        <v>3</v>
      </c>
      <c r="V1589">
        <f>VLOOKUP(L1589,Entry_exit!B:P,4,)</f>
        <v>115738</v>
      </c>
      <c r="W1589">
        <f>2020 - VLOOKUP(L1589, age!$A:$D,4,)</f>
        <v>108</v>
      </c>
      <c r="X1589">
        <f>VLOOKUP(H1589,'air-quality-london-time-of-day'!E:G,3,FALSE)</f>
        <v>15.3</v>
      </c>
      <c r="Y1589">
        <f>VLOOKUP(I1589,Weather!F:K,2,)</f>
        <v>11.882352941176467</v>
      </c>
      <c r="Z1589">
        <f>VLOOKUP(I1589,Weather!F:K,3,)</f>
        <v>0.02</v>
      </c>
      <c r="AA1589">
        <f>VLOOKUP(I1589,Weather!F:K,4,)</f>
        <v>0.57999999999999996</v>
      </c>
      <c r="AB1589">
        <f>VLOOKUP(I1589,Weather!F:K,5,)</f>
        <v>1031</v>
      </c>
      <c r="AC1589">
        <f>VLOOKUP(I1589,Weather!F:K,6,)</f>
        <v>3</v>
      </c>
    </row>
    <row r="1590" spans="1:29" x14ac:dyDescent="0.25">
      <c r="A1590" t="s">
        <v>7</v>
      </c>
      <c r="B1590" t="s">
        <v>5</v>
      </c>
      <c r="C1590" s="1">
        <v>42116.478472222225</v>
      </c>
      <c r="D1590" s="3">
        <f t="shared" si="208"/>
        <v>2015</v>
      </c>
      <c r="E1590" s="3">
        <f t="shared" si="211"/>
        <v>4</v>
      </c>
      <c r="F1590" s="3">
        <f t="shared" si="212"/>
        <v>11</v>
      </c>
      <c r="G1590" s="3">
        <f t="shared" si="213"/>
        <v>22</v>
      </c>
      <c r="H1590" s="3" t="str">
        <f t="shared" si="214"/>
        <v>2015411</v>
      </c>
      <c r="I1590" s="3" t="str">
        <f t="shared" si="215"/>
        <v>201541122</v>
      </c>
      <c r="J1590">
        <v>96</v>
      </c>
      <c r="K1590">
        <v>57.6</v>
      </c>
      <c r="L1590" t="str">
        <f>VLOOKUP(C1590,List!$A$2:$C$2089,3,)</f>
        <v>Bank</v>
      </c>
      <c r="M1590" t="str">
        <f>VLOOKUP(C1590,List!$A$2:$C$2089,2,)</f>
        <v>Central</v>
      </c>
      <c r="N1590" t="str">
        <f t="shared" si="209"/>
        <v>Bank|Central</v>
      </c>
      <c r="O1590">
        <f>VLOOKUP(N1590,Depth!$A$2:$F$427,3,)</f>
        <v>14</v>
      </c>
      <c r="P1590">
        <f>VLOOKUP(N1590,Depth!$A$2:$F$427,5,)</f>
        <v>93.495000000000005</v>
      </c>
      <c r="Q1590">
        <f>VLOOKUP(N1590,Depth!$A$2:$F$427,6,)</f>
        <v>20.504999999999999</v>
      </c>
      <c r="R1590">
        <f>VLOOKUP(L1590,longitude_latitude!C:J,7,)</f>
        <v>-8.7296949999999998E-2</v>
      </c>
      <c r="S1590">
        <f>VLOOKUP(L1590,longitude_latitude!C:J,8,)</f>
        <v>51.512915110000002</v>
      </c>
      <c r="T1590">
        <f t="shared" si="210"/>
        <v>-4.4969203747119142</v>
      </c>
      <c r="U1590">
        <f>VLOOKUP(M1590,LINE!$A$2:$B$13,2,)</f>
        <v>3</v>
      </c>
      <c r="V1590">
        <f>VLOOKUP(L1590,Entry_exit!B:P,4,)</f>
        <v>107093</v>
      </c>
      <c r="W1590">
        <f>2020 - VLOOKUP(L1590, age!$A:$D,4,)</f>
        <v>120</v>
      </c>
      <c r="X1590">
        <f>VLOOKUP(H1590,'air-quality-london-time-of-day'!E:G,3,FALSE)</f>
        <v>15.3</v>
      </c>
      <c r="Y1590">
        <f>VLOOKUP(I1590,Weather!F:K,2,)</f>
        <v>11.882352941176467</v>
      </c>
      <c r="Z1590">
        <f>VLOOKUP(I1590,Weather!F:K,3,)</f>
        <v>0.02</v>
      </c>
      <c r="AA1590">
        <f>VLOOKUP(I1590,Weather!F:K,4,)</f>
        <v>0.57999999999999996</v>
      </c>
      <c r="AB1590">
        <f>VLOOKUP(I1590,Weather!F:K,5,)</f>
        <v>1031</v>
      </c>
      <c r="AC1590">
        <f>VLOOKUP(I1590,Weather!F:K,6,)</f>
        <v>3</v>
      </c>
    </row>
    <row r="1591" spans="1:29" x14ac:dyDescent="0.25">
      <c r="A1591" t="s">
        <v>7</v>
      </c>
      <c r="B1591" t="s">
        <v>5</v>
      </c>
      <c r="C1591" s="1">
        <v>42116.479166666664</v>
      </c>
      <c r="D1591" s="3">
        <f t="shared" si="208"/>
        <v>2015</v>
      </c>
      <c r="E1591" s="3">
        <f t="shared" si="211"/>
        <v>4</v>
      </c>
      <c r="F1591" s="3">
        <f t="shared" si="212"/>
        <v>11</v>
      </c>
      <c r="G1591" s="3">
        <f t="shared" si="213"/>
        <v>22</v>
      </c>
      <c r="H1591" s="3" t="str">
        <f t="shared" si="214"/>
        <v>2015411</v>
      </c>
      <c r="I1591" s="3" t="str">
        <f t="shared" si="215"/>
        <v>201541122</v>
      </c>
      <c r="J1591">
        <v>127</v>
      </c>
      <c r="K1591">
        <v>76.2</v>
      </c>
      <c r="L1591" t="str">
        <f>VLOOKUP(C1591,List!$A$2:$C$2089,3,)</f>
        <v>Bank</v>
      </c>
      <c r="M1591" t="str">
        <f>VLOOKUP(C1591,List!$A$2:$C$2089,2,)</f>
        <v>Central</v>
      </c>
      <c r="N1591" t="str">
        <f t="shared" si="209"/>
        <v>Bank|Central</v>
      </c>
      <c r="O1591">
        <f>VLOOKUP(N1591,Depth!$A$2:$F$427,3,)</f>
        <v>14</v>
      </c>
      <c r="P1591">
        <f>VLOOKUP(N1591,Depth!$A$2:$F$427,5,)</f>
        <v>93.495000000000005</v>
      </c>
      <c r="Q1591">
        <f>VLOOKUP(N1591,Depth!$A$2:$F$427,6,)</f>
        <v>20.504999999999999</v>
      </c>
      <c r="R1591">
        <f>VLOOKUP(L1591,longitude_latitude!C:J,7,)</f>
        <v>-8.7296949999999998E-2</v>
      </c>
      <c r="S1591">
        <f>VLOOKUP(L1591,longitude_latitude!C:J,8,)</f>
        <v>51.512915110000002</v>
      </c>
      <c r="T1591">
        <f t="shared" si="210"/>
        <v>-4.4969203747119142</v>
      </c>
      <c r="U1591">
        <f>VLOOKUP(M1591,LINE!$A$2:$B$13,2,)</f>
        <v>3</v>
      </c>
      <c r="V1591">
        <f>VLOOKUP(L1591,Entry_exit!B:P,4,)</f>
        <v>107093</v>
      </c>
      <c r="W1591">
        <f>2020 - VLOOKUP(L1591, age!$A:$D,4,)</f>
        <v>120</v>
      </c>
      <c r="X1591">
        <f>VLOOKUP(H1591,'air-quality-london-time-of-day'!E:G,3,FALSE)</f>
        <v>15.3</v>
      </c>
      <c r="Y1591">
        <f>VLOOKUP(I1591,Weather!F:K,2,)</f>
        <v>11.882352941176467</v>
      </c>
      <c r="Z1591">
        <f>VLOOKUP(I1591,Weather!F:K,3,)</f>
        <v>0.02</v>
      </c>
      <c r="AA1591">
        <f>VLOOKUP(I1591,Weather!F:K,4,)</f>
        <v>0.57999999999999996</v>
      </c>
      <c r="AB1591">
        <f>VLOOKUP(I1591,Weather!F:K,5,)</f>
        <v>1031</v>
      </c>
      <c r="AC1591">
        <f>VLOOKUP(I1591,Weather!F:K,6,)</f>
        <v>3</v>
      </c>
    </row>
    <row r="1592" spans="1:29" x14ac:dyDescent="0.25">
      <c r="A1592" t="s">
        <v>7</v>
      </c>
      <c r="B1592" t="s">
        <v>5</v>
      </c>
      <c r="C1592" s="1">
        <v>42116.479861111111</v>
      </c>
      <c r="D1592" s="3">
        <f t="shared" si="208"/>
        <v>2015</v>
      </c>
      <c r="E1592" s="3">
        <f t="shared" si="211"/>
        <v>4</v>
      </c>
      <c r="F1592" s="3">
        <f t="shared" si="212"/>
        <v>11</v>
      </c>
      <c r="G1592" s="3">
        <f t="shared" si="213"/>
        <v>22</v>
      </c>
      <c r="H1592" s="3" t="str">
        <f t="shared" si="214"/>
        <v>2015411</v>
      </c>
      <c r="I1592" s="3" t="str">
        <f t="shared" si="215"/>
        <v>201541122</v>
      </c>
      <c r="J1592">
        <v>145</v>
      </c>
      <c r="K1592">
        <v>87</v>
      </c>
      <c r="L1592" t="str">
        <f>VLOOKUP(C1592,List!$A$2:$C$2089,3,)</f>
        <v>St. Paul's</v>
      </c>
      <c r="M1592" t="str">
        <f>VLOOKUP(C1592,List!$A$2:$C$2089,2,)</f>
        <v>Central</v>
      </c>
      <c r="N1592" t="str">
        <f t="shared" si="209"/>
        <v>St. Paul's|Central</v>
      </c>
      <c r="O1592">
        <f>VLOOKUP(N1592,Depth!$A$2:$F$427,3,)</f>
        <v>17</v>
      </c>
      <c r="P1592">
        <f>VLOOKUP(N1592,Depth!$A$2:$F$427,5,)</f>
        <v>92.59</v>
      </c>
      <c r="Q1592">
        <f>VLOOKUP(N1592,Depth!$A$2:$F$427,6,)</f>
        <v>24.41</v>
      </c>
      <c r="R1592">
        <f>VLOOKUP(L1592,longitude_latitude!C:J,7,)</f>
        <v>-9.5907533000000003E-2</v>
      </c>
      <c r="S1592">
        <f>VLOOKUP(L1592,longitude_latitude!C:J,8,)</f>
        <v>51.514442860000003</v>
      </c>
      <c r="T1592">
        <f t="shared" si="210"/>
        <v>-4.9406231285720645</v>
      </c>
      <c r="U1592">
        <f>VLOOKUP(M1592,LINE!$A$2:$B$13,2,)</f>
        <v>3</v>
      </c>
      <c r="V1592">
        <f>VLOOKUP(L1592,Entry_exit!B:P,4,)</f>
        <v>29189</v>
      </c>
      <c r="W1592">
        <f>2020 - VLOOKUP(L1592, age!$A:$D,4,)</f>
        <v>120</v>
      </c>
      <c r="X1592">
        <f>VLOOKUP(H1592,'air-quality-london-time-of-day'!E:G,3,FALSE)</f>
        <v>15.3</v>
      </c>
      <c r="Y1592">
        <f>VLOOKUP(I1592,Weather!F:K,2,)</f>
        <v>11.882352941176467</v>
      </c>
      <c r="Z1592">
        <f>VLOOKUP(I1592,Weather!F:K,3,)</f>
        <v>0.02</v>
      </c>
      <c r="AA1592">
        <f>VLOOKUP(I1592,Weather!F:K,4,)</f>
        <v>0.57999999999999996</v>
      </c>
      <c r="AB1592">
        <f>VLOOKUP(I1592,Weather!F:K,5,)</f>
        <v>1031</v>
      </c>
      <c r="AC1592">
        <f>VLOOKUP(I1592,Weather!F:K,6,)</f>
        <v>3</v>
      </c>
    </row>
    <row r="1593" spans="1:29" x14ac:dyDescent="0.25">
      <c r="A1593" t="s">
        <v>7</v>
      </c>
      <c r="B1593" t="s">
        <v>5</v>
      </c>
      <c r="C1593" s="1">
        <v>42116.480555555558</v>
      </c>
      <c r="D1593" s="3">
        <f t="shared" si="208"/>
        <v>2015</v>
      </c>
      <c r="E1593" s="3">
        <f t="shared" si="211"/>
        <v>4</v>
      </c>
      <c r="F1593" s="3">
        <f t="shared" si="212"/>
        <v>11</v>
      </c>
      <c r="G1593" s="3">
        <f t="shared" si="213"/>
        <v>22</v>
      </c>
      <c r="H1593" s="3" t="str">
        <f t="shared" si="214"/>
        <v>2015411</v>
      </c>
      <c r="I1593" s="3" t="str">
        <f t="shared" si="215"/>
        <v>201541122</v>
      </c>
      <c r="J1593">
        <v>160</v>
      </c>
      <c r="K1593">
        <v>96</v>
      </c>
      <c r="L1593" t="str">
        <f>VLOOKUP(C1593,List!$A$2:$C$2089,3,)</f>
        <v>St. Paul's</v>
      </c>
      <c r="M1593" t="str">
        <f>VLOOKUP(C1593,List!$A$2:$C$2089,2,)</f>
        <v>Central</v>
      </c>
      <c r="N1593" t="str">
        <f t="shared" si="209"/>
        <v>St. Paul's|Central</v>
      </c>
      <c r="O1593">
        <f>VLOOKUP(N1593,Depth!$A$2:$F$427,3,)</f>
        <v>17</v>
      </c>
      <c r="P1593">
        <f>VLOOKUP(N1593,Depth!$A$2:$F$427,5,)</f>
        <v>92.59</v>
      </c>
      <c r="Q1593">
        <f>VLOOKUP(N1593,Depth!$A$2:$F$427,6,)</f>
        <v>24.41</v>
      </c>
      <c r="R1593">
        <f>VLOOKUP(L1593,longitude_latitude!C:J,7,)</f>
        <v>-9.5907533000000003E-2</v>
      </c>
      <c r="S1593">
        <f>VLOOKUP(L1593,longitude_latitude!C:J,8,)</f>
        <v>51.514442860000003</v>
      </c>
      <c r="T1593">
        <f t="shared" si="210"/>
        <v>-4.9406231285720645</v>
      </c>
      <c r="U1593">
        <f>VLOOKUP(M1593,LINE!$A$2:$B$13,2,)</f>
        <v>3</v>
      </c>
      <c r="V1593">
        <f>VLOOKUP(L1593,Entry_exit!B:P,4,)</f>
        <v>29189</v>
      </c>
      <c r="W1593">
        <f>2020 - VLOOKUP(L1593, age!$A:$D,4,)</f>
        <v>120</v>
      </c>
      <c r="X1593">
        <f>VLOOKUP(H1593,'air-quality-london-time-of-day'!E:G,3,FALSE)</f>
        <v>15.3</v>
      </c>
      <c r="Y1593">
        <f>VLOOKUP(I1593,Weather!F:K,2,)</f>
        <v>11.882352941176467</v>
      </c>
      <c r="Z1593">
        <f>VLOOKUP(I1593,Weather!F:K,3,)</f>
        <v>0.02</v>
      </c>
      <c r="AA1593">
        <f>VLOOKUP(I1593,Weather!F:K,4,)</f>
        <v>0.57999999999999996</v>
      </c>
      <c r="AB1593">
        <f>VLOOKUP(I1593,Weather!F:K,5,)</f>
        <v>1031</v>
      </c>
      <c r="AC1593">
        <f>VLOOKUP(I1593,Weather!F:K,6,)</f>
        <v>3</v>
      </c>
    </row>
    <row r="1594" spans="1:29" x14ac:dyDescent="0.25">
      <c r="A1594" t="s">
        <v>7</v>
      </c>
      <c r="B1594" t="s">
        <v>5</v>
      </c>
      <c r="C1594" s="1">
        <v>42116.481249999997</v>
      </c>
      <c r="D1594" s="3">
        <f t="shared" si="208"/>
        <v>2015</v>
      </c>
      <c r="E1594" s="3">
        <f t="shared" si="211"/>
        <v>4</v>
      </c>
      <c r="F1594" s="3">
        <f t="shared" si="212"/>
        <v>11</v>
      </c>
      <c r="G1594" s="3">
        <f t="shared" si="213"/>
        <v>22</v>
      </c>
      <c r="H1594" s="3" t="str">
        <f t="shared" si="214"/>
        <v>2015411</v>
      </c>
      <c r="I1594" s="3" t="str">
        <f t="shared" si="215"/>
        <v>201541122</v>
      </c>
      <c r="J1594">
        <v>189</v>
      </c>
      <c r="K1594">
        <v>113.4</v>
      </c>
      <c r="L1594" t="str">
        <f>VLOOKUP(C1594,List!$A$2:$C$2089,3,)</f>
        <v>Chancery Lane</v>
      </c>
      <c r="M1594" t="str">
        <f>VLOOKUP(C1594,List!$A$2:$C$2089,2,)</f>
        <v>Central</v>
      </c>
      <c r="N1594" t="str">
        <f t="shared" si="209"/>
        <v>Chancery Lane|Central</v>
      </c>
      <c r="O1594">
        <f>VLOOKUP(N1594,Depth!$A$2:$F$427,3,)</f>
        <v>20</v>
      </c>
      <c r="P1594">
        <f>VLOOKUP(N1594,Depth!$A$2:$F$427,5,)</f>
        <v>97.805000000000007</v>
      </c>
      <c r="Q1594">
        <f>VLOOKUP(N1594,Depth!$A$2:$F$427,6,)</f>
        <v>22.195</v>
      </c>
      <c r="R1594">
        <f>VLOOKUP(L1594,longitude_latitude!C:J,7,)</f>
        <v>-0.10996054700000001</v>
      </c>
      <c r="S1594">
        <f>VLOOKUP(L1594,longitude_latitude!C:J,8,)</f>
        <v>51.517739499999998</v>
      </c>
      <c r="T1594">
        <f t="shared" si="210"/>
        <v>-5.6649188156235066</v>
      </c>
      <c r="U1594">
        <f>VLOOKUP(M1594,LINE!$A$2:$B$13,2,)</f>
        <v>3</v>
      </c>
      <c r="V1594">
        <f>VLOOKUP(L1594,Entry_exit!B:P,4,)</f>
        <v>29339</v>
      </c>
      <c r="W1594">
        <f>2020 - VLOOKUP(L1594, age!$A:$D,4,)</f>
        <v>120</v>
      </c>
      <c r="X1594">
        <f>VLOOKUP(H1594,'air-quality-london-time-of-day'!E:G,3,FALSE)</f>
        <v>15.3</v>
      </c>
      <c r="Y1594">
        <f>VLOOKUP(I1594,Weather!F:K,2,)</f>
        <v>11.882352941176467</v>
      </c>
      <c r="Z1594">
        <f>VLOOKUP(I1594,Weather!F:K,3,)</f>
        <v>0.02</v>
      </c>
      <c r="AA1594">
        <f>VLOOKUP(I1594,Weather!F:K,4,)</f>
        <v>0.57999999999999996</v>
      </c>
      <c r="AB1594">
        <f>VLOOKUP(I1594,Weather!F:K,5,)</f>
        <v>1031</v>
      </c>
      <c r="AC1594">
        <f>VLOOKUP(I1594,Weather!F:K,6,)</f>
        <v>3</v>
      </c>
    </row>
    <row r="1595" spans="1:29" x14ac:dyDescent="0.25">
      <c r="A1595" t="s">
        <v>7</v>
      </c>
      <c r="B1595" t="s">
        <v>5</v>
      </c>
      <c r="C1595" s="1">
        <v>42116.481944444444</v>
      </c>
      <c r="D1595" s="3">
        <f t="shared" si="208"/>
        <v>2015</v>
      </c>
      <c r="E1595" s="3">
        <f t="shared" si="211"/>
        <v>4</v>
      </c>
      <c r="F1595" s="3">
        <f t="shared" si="212"/>
        <v>11</v>
      </c>
      <c r="G1595" s="3">
        <f t="shared" si="213"/>
        <v>22</v>
      </c>
      <c r="H1595" s="3" t="str">
        <f t="shared" si="214"/>
        <v>2015411</v>
      </c>
      <c r="I1595" s="3" t="str">
        <f t="shared" si="215"/>
        <v>201541122</v>
      </c>
      <c r="J1595">
        <v>186</v>
      </c>
      <c r="K1595">
        <v>111.6</v>
      </c>
      <c r="L1595" t="str">
        <f>VLOOKUP(C1595,List!$A$2:$C$2089,3,)</f>
        <v>Holborn</v>
      </c>
      <c r="M1595" t="str">
        <f>VLOOKUP(C1595,List!$A$2:$C$2089,2,)</f>
        <v>Central</v>
      </c>
      <c r="N1595" t="str">
        <f t="shared" si="209"/>
        <v>Holborn|Central</v>
      </c>
      <c r="O1595">
        <f>VLOOKUP(N1595,Depth!$A$2:$F$427,3,)</f>
        <v>23</v>
      </c>
      <c r="P1595">
        <f>VLOOKUP(N1595,Depth!$A$2:$F$427,5,)</f>
        <v>96.754999999999995</v>
      </c>
      <c r="Q1595">
        <f>VLOOKUP(N1595,Depth!$A$2:$F$427,6,)</f>
        <v>26.245000000000001</v>
      </c>
      <c r="R1595">
        <f>VLOOKUP(L1595,longitude_latitude!C:J,7,)</f>
        <v>-0.1188087</v>
      </c>
      <c r="S1595">
        <f>VLOOKUP(L1595,longitude_latitude!C:J,8,)</f>
        <v>51.517068790000003</v>
      </c>
      <c r="T1595">
        <f t="shared" si="210"/>
        <v>-6.1206759707504732</v>
      </c>
      <c r="U1595">
        <f>VLOOKUP(M1595,LINE!$A$2:$B$13,2,)</f>
        <v>3</v>
      </c>
      <c r="V1595">
        <f>VLOOKUP(L1595,Entry_exit!B:P,4,)</f>
        <v>62752</v>
      </c>
      <c r="W1595">
        <f>2020 - VLOOKUP(L1595, age!$A:$D,4,)</f>
        <v>87</v>
      </c>
      <c r="X1595">
        <f>VLOOKUP(H1595,'air-quality-london-time-of-day'!E:G,3,FALSE)</f>
        <v>15.3</v>
      </c>
      <c r="Y1595">
        <f>VLOOKUP(I1595,Weather!F:K,2,)</f>
        <v>11.882352941176467</v>
      </c>
      <c r="Z1595">
        <f>VLOOKUP(I1595,Weather!F:K,3,)</f>
        <v>0.02</v>
      </c>
      <c r="AA1595">
        <f>VLOOKUP(I1595,Weather!F:K,4,)</f>
        <v>0.57999999999999996</v>
      </c>
      <c r="AB1595">
        <f>VLOOKUP(I1595,Weather!F:K,5,)</f>
        <v>1031</v>
      </c>
      <c r="AC1595">
        <f>VLOOKUP(I1595,Weather!F:K,6,)</f>
        <v>3</v>
      </c>
    </row>
    <row r="1596" spans="1:29" x14ac:dyDescent="0.25">
      <c r="A1596" t="s">
        <v>7</v>
      </c>
      <c r="B1596" t="s">
        <v>5</v>
      </c>
      <c r="C1596" s="1">
        <v>42116.482638888891</v>
      </c>
      <c r="D1596" s="3">
        <f t="shared" si="208"/>
        <v>2015</v>
      </c>
      <c r="E1596" s="3">
        <f t="shared" si="211"/>
        <v>4</v>
      </c>
      <c r="F1596" s="3">
        <f t="shared" si="212"/>
        <v>11</v>
      </c>
      <c r="G1596" s="3">
        <f t="shared" si="213"/>
        <v>22</v>
      </c>
      <c r="H1596" s="3" t="str">
        <f t="shared" si="214"/>
        <v>2015411</v>
      </c>
      <c r="I1596" s="3" t="str">
        <f t="shared" si="215"/>
        <v>201541122</v>
      </c>
      <c r="J1596">
        <v>164</v>
      </c>
      <c r="K1596">
        <v>98.4</v>
      </c>
      <c r="L1596" t="str">
        <f>VLOOKUP(C1596,List!$A$2:$C$2089,3,)</f>
        <v>Holborn</v>
      </c>
      <c r="M1596" t="str">
        <f>VLOOKUP(C1596,List!$A$2:$C$2089,2,)</f>
        <v>Central</v>
      </c>
      <c r="N1596" t="str">
        <f t="shared" si="209"/>
        <v>Holborn|Central</v>
      </c>
      <c r="O1596">
        <f>VLOOKUP(N1596,Depth!$A$2:$F$427,3,)</f>
        <v>23</v>
      </c>
      <c r="P1596">
        <f>VLOOKUP(N1596,Depth!$A$2:$F$427,5,)</f>
        <v>96.754999999999995</v>
      </c>
      <c r="Q1596">
        <f>VLOOKUP(N1596,Depth!$A$2:$F$427,6,)</f>
        <v>26.245000000000001</v>
      </c>
      <c r="R1596">
        <f>VLOOKUP(L1596,longitude_latitude!C:J,7,)</f>
        <v>-0.1188087</v>
      </c>
      <c r="S1596">
        <f>VLOOKUP(L1596,longitude_latitude!C:J,8,)</f>
        <v>51.517068790000003</v>
      </c>
      <c r="T1596">
        <f t="shared" si="210"/>
        <v>-6.1206759707504732</v>
      </c>
      <c r="U1596">
        <f>VLOOKUP(M1596,LINE!$A$2:$B$13,2,)</f>
        <v>3</v>
      </c>
      <c r="V1596">
        <f>VLOOKUP(L1596,Entry_exit!B:P,4,)</f>
        <v>62752</v>
      </c>
      <c r="W1596">
        <f>2020 - VLOOKUP(L1596, age!$A:$D,4,)</f>
        <v>87</v>
      </c>
      <c r="X1596">
        <f>VLOOKUP(H1596,'air-quality-london-time-of-day'!E:G,3,FALSE)</f>
        <v>15.3</v>
      </c>
      <c r="Y1596">
        <f>VLOOKUP(I1596,Weather!F:K,2,)</f>
        <v>11.882352941176467</v>
      </c>
      <c r="Z1596">
        <f>VLOOKUP(I1596,Weather!F:K,3,)</f>
        <v>0.02</v>
      </c>
      <c r="AA1596">
        <f>VLOOKUP(I1596,Weather!F:K,4,)</f>
        <v>0.57999999999999996</v>
      </c>
      <c r="AB1596">
        <f>VLOOKUP(I1596,Weather!F:K,5,)</f>
        <v>1031</v>
      </c>
      <c r="AC1596">
        <f>VLOOKUP(I1596,Weather!F:K,6,)</f>
        <v>3</v>
      </c>
    </row>
    <row r="1597" spans="1:29" x14ac:dyDescent="0.25">
      <c r="A1597" t="s">
        <v>7</v>
      </c>
      <c r="B1597" t="s">
        <v>5</v>
      </c>
      <c r="C1597" s="1">
        <v>42116.48333333333</v>
      </c>
      <c r="D1597" s="3">
        <f t="shared" si="208"/>
        <v>2015</v>
      </c>
      <c r="E1597" s="3">
        <f t="shared" si="211"/>
        <v>4</v>
      </c>
      <c r="F1597" s="3">
        <f t="shared" si="212"/>
        <v>11</v>
      </c>
      <c r="G1597" s="3">
        <f t="shared" si="213"/>
        <v>22</v>
      </c>
      <c r="H1597" s="3" t="str">
        <f t="shared" si="214"/>
        <v>2015411</v>
      </c>
      <c r="I1597" s="3" t="str">
        <f t="shared" si="215"/>
        <v>201541122</v>
      </c>
      <c r="J1597">
        <v>159</v>
      </c>
      <c r="K1597">
        <v>95.4</v>
      </c>
      <c r="L1597" t="str">
        <f>VLOOKUP(C1597,List!$A$2:$C$2089,3,)</f>
        <v>Holborn</v>
      </c>
      <c r="M1597" t="str">
        <f>VLOOKUP(C1597,List!$A$2:$C$2089,2,)</f>
        <v>Central</v>
      </c>
      <c r="N1597" t="str">
        <f t="shared" si="209"/>
        <v>Holborn|Central</v>
      </c>
      <c r="O1597">
        <f>VLOOKUP(N1597,Depth!$A$2:$F$427,3,)</f>
        <v>23</v>
      </c>
      <c r="P1597">
        <f>VLOOKUP(N1597,Depth!$A$2:$F$427,5,)</f>
        <v>96.754999999999995</v>
      </c>
      <c r="Q1597">
        <f>VLOOKUP(N1597,Depth!$A$2:$F$427,6,)</f>
        <v>26.245000000000001</v>
      </c>
      <c r="R1597">
        <f>VLOOKUP(L1597,longitude_latitude!C:J,7,)</f>
        <v>-0.1188087</v>
      </c>
      <c r="S1597">
        <f>VLOOKUP(L1597,longitude_latitude!C:J,8,)</f>
        <v>51.517068790000003</v>
      </c>
      <c r="T1597">
        <f t="shared" si="210"/>
        <v>-6.1206759707504732</v>
      </c>
      <c r="U1597">
        <f>VLOOKUP(M1597,LINE!$A$2:$B$13,2,)</f>
        <v>3</v>
      </c>
      <c r="V1597">
        <f>VLOOKUP(L1597,Entry_exit!B:P,4,)</f>
        <v>62752</v>
      </c>
      <c r="W1597">
        <f>2020 - VLOOKUP(L1597, age!$A:$D,4,)</f>
        <v>87</v>
      </c>
      <c r="X1597">
        <f>VLOOKUP(H1597,'air-quality-london-time-of-day'!E:G,3,FALSE)</f>
        <v>15.3</v>
      </c>
      <c r="Y1597">
        <f>VLOOKUP(I1597,Weather!F:K,2,)</f>
        <v>11.882352941176467</v>
      </c>
      <c r="Z1597">
        <f>VLOOKUP(I1597,Weather!F:K,3,)</f>
        <v>0.02</v>
      </c>
      <c r="AA1597">
        <f>VLOOKUP(I1597,Weather!F:K,4,)</f>
        <v>0.57999999999999996</v>
      </c>
      <c r="AB1597">
        <f>VLOOKUP(I1597,Weather!F:K,5,)</f>
        <v>1031</v>
      </c>
      <c r="AC1597">
        <f>VLOOKUP(I1597,Weather!F:K,6,)</f>
        <v>3</v>
      </c>
    </row>
    <row r="1598" spans="1:29" x14ac:dyDescent="0.25">
      <c r="A1598" t="s">
        <v>7</v>
      </c>
      <c r="B1598" t="s">
        <v>5</v>
      </c>
      <c r="C1598" s="1">
        <v>42116.484027777777</v>
      </c>
      <c r="D1598" s="3">
        <f t="shared" si="208"/>
        <v>2015</v>
      </c>
      <c r="E1598" s="3">
        <f t="shared" si="211"/>
        <v>4</v>
      </c>
      <c r="F1598" s="3">
        <f t="shared" si="212"/>
        <v>11</v>
      </c>
      <c r="G1598" s="3">
        <f t="shared" si="213"/>
        <v>22</v>
      </c>
      <c r="H1598" s="3" t="str">
        <f t="shared" si="214"/>
        <v>2015411</v>
      </c>
      <c r="I1598" s="3" t="str">
        <f t="shared" si="215"/>
        <v>201541122</v>
      </c>
      <c r="J1598">
        <v>177</v>
      </c>
      <c r="K1598">
        <v>106.2</v>
      </c>
      <c r="L1598" t="str">
        <f>VLOOKUP(C1598,List!$A$2:$C$2089,3,)</f>
        <v>Oxford Circus</v>
      </c>
      <c r="M1598" t="str">
        <f>VLOOKUP(C1598,List!$A$2:$C$2089,2,)</f>
        <v>Central</v>
      </c>
      <c r="N1598" t="str">
        <f t="shared" si="209"/>
        <v>Oxford Circus|Central</v>
      </c>
      <c r="O1598">
        <f>VLOOKUP(N1598,Depth!$A$2:$F$427,3,)</f>
        <v>27</v>
      </c>
      <c r="P1598">
        <f>VLOOKUP(N1598,Depth!$A$2:$F$427,5,)</f>
        <v>100.6</v>
      </c>
      <c r="Q1598">
        <f>VLOOKUP(N1598,Depth!$A$2:$F$427,6,)</f>
        <v>26.4</v>
      </c>
      <c r="R1598">
        <f>VLOOKUP(L1598,longitude_latitude!C:J,7,)</f>
        <v>-0.14002524599999999</v>
      </c>
      <c r="S1598">
        <f>VLOOKUP(L1598,longitude_latitude!C:J,8,)</f>
        <v>51.51481046</v>
      </c>
      <c r="T1598">
        <f t="shared" si="210"/>
        <v>-7.2133740073048731</v>
      </c>
      <c r="U1598">
        <f>VLOOKUP(M1598,LINE!$A$2:$B$13,2,)</f>
        <v>3</v>
      </c>
      <c r="V1598">
        <f>VLOOKUP(L1598,Entry_exit!B:P,4,)</f>
        <v>133573</v>
      </c>
      <c r="W1598">
        <f>2020 - VLOOKUP(L1598, age!$A:$D,4,)</f>
        <v>114</v>
      </c>
      <c r="X1598">
        <f>VLOOKUP(H1598,'air-quality-london-time-of-day'!E:G,3,FALSE)</f>
        <v>15.3</v>
      </c>
      <c r="Y1598">
        <f>VLOOKUP(I1598,Weather!F:K,2,)</f>
        <v>11.882352941176467</v>
      </c>
      <c r="Z1598">
        <f>VLOOKUP(I1598,Weather!F:K,3,)</f>
        <v>0.02</v>
      </c>
      <c r="AA1598">
        <f>VLOOKUP(I1598,Weather!F:K,4,)</f>
        <v>0.57999999999999996</v>
      </c>
      <c r="AB1598">
        <f>VLOOKUP(I1598,Weather!F:K,5,)</f>
        <v>1031</v>
      </c>
      <c r="AC1598">
        <f>VLOOKUP(I1598,Weather!F:K,6,)</f>
        <v>3</v>
      </c>
    </row>
    <row r="1599" spans="1:29" x14ac:dyDescent="0.25">
      <c r="A1599" t="s">
        <v>7</v>
      </c>
      <c r="B1599" t="s">
        <v>5</v>
      </c>
      <c r="C1599" s="1">
        <v>42116.484722222223</v>
      </c>
      <c r="D1599" s="3">
        <f t="shared" si="208"/>
        <v>2015</v>
      </c>
      <c r="E1599" s="3">
        <f t="shared" si="211"/>
        <v>4</v>
      </c>
      <c r="F1599" s="3">
        <f t="shared" si="212"/>
        <v>11</v>
      </c>
      <c r="G1599" s="3">
        <f t="shared" si="213"/>
        <v>22</v>
      </c>
      <c r="H1599" s="3" t="str">
        <f t="shared" si="214"/>
        <v>2015411</v>
      </c>
      <c r="I1599" s="3" t="str">
        <f t="shared" si="215"/>
        <v>201541122</v>
      </c>
      <c r="J1599">
        <v>210</v>
      </c>
      <c r="K1599">
        <v>126</v>
      </c>
      <c r="L1599" t="str">
        <f>VLOOKUP(C1599,List!$A$2:$C$2089,3,)</f>
        <v>Bond Street</v>
      </c>
      <c r="M1599" t="str">
        <f>VLOOKUP(C1599,List!$A$2:$C$2089,2,)</f>
        <v>Central</v>
      </c>
      <c r="N1599" t="str">
        <f t="shared" si="209"/>
        <v>Bond Street|Central</v>
      </c>
      <c r="O1599">
        <f>VLOOKUP(N1599,Depth!$A$2:$F$427,3,)</f>
        <v>22</v>
      </c>
      <c r="P1599">
        <f>VLOOKUP(N1599,Depth!$A$2:$F$427,5,)</f>
        <v>101</v>
      </c>
      <c r="Q1599">
        <f>VLOOKUP(N1599,Depth!$A$2:$F$427,6,)</f>
        <v>21</v>
      </c>
      <c r="R1599">
        <f>VLOOKUP(L1599,longitude_latitude!C:J,7,)</f>
        <v>-0.14807688399999999</v>
      </c>
      <c r="S1599">
        <f>VLOOKUP(L1599,longitude_latitude!C:J,8,)</f>
        <v>51.513870330000003</v>
      </c>
      <c r="T1599">
        <f t="shared" si="210"/>
        <v>-7.6280134012464513</v>
      </c>
      <c r="U1599">
        <f>VLOOKUP(M1599,LINE!$A$2:$B$13,2,)</f>
        <v>3</v>
      </c>
      <c r="V1599">
        <f>VLOOKUP(L1599,Entry_exit!B:P,4,)</f>
        <v>57022</v>
      </c>
      <c r="W1599">
        <f>2020 - VLOOKUP(L1599, age!$A:$D,4,)</f>
        <v>120</v>
      </c>
      <c r="X1599">
        <f>VLOOKUP(H1599,'air-quality-london-time-of-day'!E:G,3,FALSE)</f>
        <v>15.3</v>
      </c>
      <c r="Y1599">
        <f>VLOOKUP(I1599,Weather!F:K,2,)</f>
        <v>11.882352941176467</v>
      </c>
      <c r="Z1599">
        <f>VLOOKUP(I1599,Weather!F:K,3,)</f>
        <v>0.02</v>
      </c>
      <c r="AA1599">
        <f>VLOOKUP(I1599,Weather!F:K,4,)</f>
        <v>0.57999999999999996</v>
      </c>
      <c r="AB1599">
        <f>VLOOKUP(I1599,Weather!F:K,5,)</f>
        <v>1031</v>
      </c>
      <c r="AC1599">
        <f>VLOOKUP(I1599,Weather!F:K,6,)</f>
        <v>3</v>
      </c>
    </row>
    <row r="1600" spans="1:29" x14ac:dyDescent="0.25">
      <c r="A1600" t="s">
        <v>7</v>
      </c>
      <c r="B1600" t="s">
        <v>5</v>
      </c>
      <c r="C1600" s="1">
        <v>42116.48541666667</v>
      </c>
      <c r="D1600" s="3">
        <f t="shared" si="208"/>
        <v>2015</v>
      </c>
      <c r="E1600" s="3">
        <f t="shared" si="211"/>
        <v>4</v>
      </c>
      <c r="F1600" s="3">
        <f t="shared" si="212"/>
        <v>11</v>
      </c>
      <c r="G1600" s="3">
        <f t="shared" si="213"/>
        <v>22</v>
      </c>
      <c r="H1600" s="3" t="str">
        <f t="shared" si="214"/>
        <v>2015411</v>
      </c>
      <c r="I1600" s="3" t="str">
        <f t="shared" si="215"/>
        <v>201541122</v>
      </c>
      <c r="J1600">
        <v>213</v>
      </c>
      <c r="K1600">
        <v>127.8</v>
      </c>
      <c r="L1600" t="str">
        <f>VLOOKUP(C1600,List!$A$2:$C$2089,3,)</f>
        <v>Bond Street</v>
      </c>
      <c r="M1600" t="str">
        <f>VLOOKUP(C1600,List!$A$2:$C$2089,2,)</f>
        <v>Central</v>
      </c>
      <c r="N1600" t="str">
        <f t="shared" si="209"/>
        <v>Bond Street|Central</v>
      </c>
      <c r="O1600">
        <f>VLOOKUP(N1600,Depth!$A$2:$F$427,3,)</f>
        <v>22</v>
      </c>
      <c r="P1600">
        <f>VLOOKUP(N1600,Depth!$A$2:$F$427,5,)</f>
        <v>101</v>
      </c>
      <c r="Q1600">
        <f>VLOOKUP(N1600,Depth!$A$2:$F$427,6,)</f>
        <v>21</v>
      </c>
      <c r="R1600">
        <f>VLOOKUP(L1600,longitude_latitude!C:J,7,)</f>
        <v>-0.14807688399999999</v>
      </c>
      <c r="S1600">
        <f>VLOOKUP(L1600,longitude_latitude!C:J,8,)</f>
        <v>51.513870330000003</v>
      </c>
      <c r="T1600">
        <f t="shared" si="210"/>
        <v>-7.6280134012464513</v>
      </c>
      <c r="U1600">
        <f>VLOOKUP(M1600,LINE!$A$2:$B$13,2,)</f>
        <v>3</v>
      </c>
      <c r="V1600">
        <f>VLOOKUP(L1600,Entry_exit!B:P,4,)</f>
        <v>57022</v>
      </c>
      <c r="W1600">
        <f>2020 - VLOOKUP(L1600, age!$A:$D,4,)</f>
        <v>120</v>
      </c>
      <c r="X1600">
        <f>VLOOKUP(H1600,'air-quality-london-time-of-day'!E:G,3,FALSE)</f>
        <v>15.3</v>
      </c>
      <c r="Y1600">
        <f>VLOOKUP(I1600,Weather!F:K,2,)</f>
        <v>11.882352941176467</v>
      </c>
      <c r="Z1600">
        <f>VLOOKUP(I1600,Weather!F:K,3,)</f>
        <v>0.02</v>
      </c>
      <c r="AA1600">
        <f>VLOOKUP(I1600,Weather!F:K,4,)</f>
        <v>0.57999999999999996</v>
      </c>
      <c r="AB1600">
        <f>VLOOKUP(I1600,Weather!F:K,5,)</f>
        <v>1031</v>
      </c>
      <c r="AC1600">
        <f>VLOOKUP(I1600,Weather!F:K,6,)</f>
        <v>3</v>
      </c>
    </row>
    <row r="1601" spans="1:29" x14ac:dyDescent="0.25">
      <c r="A1601" t="s">
        <v>7</v>
      </c>
      <c r="B1601" t="s">
        <v>5</v>
      </c>
      <c r="C1601" s="1">
        <v>42116.486111111109</v>
      </c>
      <c r="D1601" s="3">
        <f t="shared" si="208"/>
        <v>2015</v>
      </c>
      <c r="E1601" s="3">
        <f t="shared" si="211"/>
        <v>4</v>
      </c>
      <c r="F1601" s="3">
        <f t="shared" si="212"/>
        <v>11</v>
      </c>
      <c r="G1601" s="3">
        <f t="shared" si="213"/>
        <v>22</v>
      </c>
      <c r="H1601" s="3" t="str">
        <f t="shared" si="214"/>
        <v>2015411</v>
      </c>
      <c r="I1601" s="3" t="str">
        <f t="shared" si="215"/>
        <v>201541122</v>
      </c>
      <c r="J1601">
        <v>199</v>
      </c>
      <c r="K1601">
        <v>119.4</v>
      </c>
      <c r="L1601" t="str">
        <f>VLOOKUP(C1601,List!$A$2:$C$2089,3,)</f>
        <v>Marble Arch</v>
      </c>
      <c r="M1601" t="str">
        <f>VLOOKUP(C1601,List!$A$2:$C$2089,2,)</f>
        <v>Central</v>
      </c>
      <c r="N1601" t="str">
        <f t="shared" si="209"/>
        <v>Marble Arch|Central</v>
      </c>
      <c r="O1601">
        <f>VLOOKUP(N1601,Depth!$A$2:$F$427,3,)</f>
        <v>27</v>
      </c>
      <c r="P1601">
        <f>VLOOKUP(N1601,Depth!$A$2:$F$427,5,)</f>
        <v>101.405</v>
      </c>
      <c r="Q1601">
        <f>VLOOKUP(N1601,Depth!$A$2:$F$427,6,)</f>
        <v>25.594999999999999</v>
      </c>
      <c r="R1601">
        <f>VLOOKUP(L1601,longitude_latitude!C:J,7,)</f>
        <v>-0.155755638</v>
      </c>
      <c r="S1601">
        <f>VLOOKUP(L1601,longitude_latitude!C:J,8,)</f>
        <v>51.513090550000001</v>
      </c>
      <c r="T1601">
        <f t="shared" si="210"/>
        <v>-8.0234542839670215</v>
      </c>
      <c r="U1601">
        <f>VLOOKUP(M1601,LINE!$A$2:$B$13,2,)</f>
        <v>3</v>
      </c>
      <c r="V1601">
        <f>VLOOKUP(L1601,Entry_exit!B:P,4,)</f>
        <v>22499</v>
      </c>
      <c r="W1601">
        <f>2020 - VLOOKUP(L1601, age!$A:$D,4,)</f>
        <v>120</v>
      </c>
      <c r="X1601">
        <f>VLOOKUP(H1601,'air-quality-london-time-of-day'!E:G,3,FALSE)</f>
        <v>15.3</v>
      </c>
      <c r="Y1601">
        <f>VLOOKUP(I1601,Weather!F:K,2,)</f>
        <v>11.882352941176467</v>
      </c>
      <c r="Z1601">
        <f>VLOOKUP(I1601,Weather!F:K,3,)</f>
        <v>0.02</v>
      </c>
      <c r="AA1601">
        <f>VLOOKUP(I1601,Weather!F:K,4,)</f>
        <v>0.57999999999999996</v>
      </c>
      <c r="AB1601">
        <f>VLOOKUP(I1601,Weather!F:K,5,)</f>
        <v>1031</v>
      </c>
      <c r="AC1601">
        <f>VLOOKUP(I1601,Weather!F:K,6,)</f>
        <v>3</v>
      </c>
    </row>
    <row r="1602" spans="1:29" x14ac:dyDescent="0.25">
      <c r="A1602" t="s">
        <v>7</v>
      </c>
      <c r="B1602" t="s">
        <v>5</v>
      </c>
      <c r="C1602" s="1">
        <v>42116.486805555556</v>
      </c>
      <c r="D1602" s="3">
        <f t="shared" si="208"/>
        <v>2015</v>
      </c>
      <c r="E1602" s="3">
        <f t="shared" si="211"/>
        <v>4</v>
      </c>
      <c r="F1602" s="3">
        <f t="shared" si="212"/>
        <v>11</v>
      </c>
      <c r="G1602" s="3">
        <f t="shared" si="213"/>
        <v>22</v>
      </c>
      <c r="H1602" s="3" t="str">
        <f t="shared" si="214"/>
        <v>2015411</v>
      </c>
      <c r="I1602" s="3" t="str">
        <f t="shared" si="215"/>
        <v>201541122</v>
      </c>
      <c r="J1602">
        <v>207</v>
      </c>
      <c r="K1602">
        <v>124.2</v>
      </c>
      <c r="L1602" t="str">
        <f>VLOOKUP(C1602,List!$A$2:$C$2089,3,)</f>
        <v>Marble Arch</v>
      </c>
      <c r="M1602" t="str">
        <f>VLOOKUP(C1602,List!$A$2:$C$2089,2,)</f>
        <v>Central</v>
      </c>
      <c r="N1602" t="str">
        <f t="shared" si="209"/>
        <v>Marble Arch|Central</v>
      </c>
      <c r="O1602">
        <f>VLOOKUP(N1602,Depth!$A$2:$F$427,3,)</f>
        <v>27</v>
      </c>
      <c r="P1602">
        <f>VLOOKUP(N1602,Depth!$A$2:$F$427,5,)</f>
        <v>101.405</v>
      </c>
      <c r="Q1602">
        <f>VLOOKUP(N1602,Depth!$A$2:$F$427,6,)</f>
        <v>25.594999999999999</v>
      </c>
      <c r="R1602">
        <f>VLOOKUP(L1602,longitude_latitude!C:J,7,)</f>
        <v>-0.155755638</v>
      </c>
      <c r="S1602">
        <f>VLOOKUP(L1602,longitude_latitude!C:J,8,)</f>
        <v>51.513090550000001</v>
      </c>
      <c r="T1602">
        <f t="shared" si="210"/>
        <v>-8.0234542839670215</v>
      </c>
      <c r="U1602">
        <f>VLOOKUP(M1602,LINE!$A$2:$B$13,2,)</f>
        <v>3</v>
      </c>
      <c r="V1602">
        <f>VLOOKUP(L1602,Entry_exit!B:P,4,)</f>
        <v>22499</v>
      </c>
      <c r="W1602">
        <f>2020 - VLOOKUP(L1602, age!$A:$D,4,)</f>
        <v>120</v>
      </c>
      <c r="X1602">
        <f>VLOOKUP(H1602,'air-quality-london-time-of-day'!E:G,3,FALSE)</f>
        <v>15.3</v>
      </c>
      <c r="Y1602">
        <f>VLOOKUP(I1602,Weather!F:K,2,)</f>
        <v>11.882352941176467</v>
      </c>
      <c r="Z1602">
        <f>VLOOKUP(I1602,Weather!F:K,3,)</f>
        <v>0.02</v>
      </c>
      <c r="AA1602">
        <f>VLOOKUP(I1602,Weather!F:K,4,)</f>
        <v>0.57999999999999996</v>
      </c>
      <c r="AB1602">
        <f>VLOOKUP(I1602,Weather!F:K,5,)</f>
        <v>1031</v>
      </c>
      <c r="AC1602">
        <f>VLOOKUP(I1602,Weather!F:K,6,)</f>
        <v>3</v>
      </c>
    </row>
    <row r="1603" spans="1:29" x14ac:dyDescent="0.25">
      <c r="A1603" t="s">
        <v>7</v>
      </c>
      <c r="B1603" t="s">
        <v>5</v>
      </c>
      <c r="C1603" s="1">
        <v>42116.487500000003</v>
      </c>
      <c r="D1603" s="3">
        <f t="shared" si="208"/>
        <v>2015</v>
      </c>
      <c r="E1603" s="3">
        <f t="shared" si="211"/>
        <v>4</v>
      </c>
      <c r="F1603" s="3">
        <f t="shared" si="212"/>
        <v>11</v>
      </c>
      <c r="G1603" s="3">
        <f t="shared" si="213"/>
        <v>22</v>
      </c>
      <c r="H1603" s="3" t="str">
        <f t="shared" si="214"/>
        <v>2015411</v>
      </c>
      <c r="I1603" s="3" t="str">
        <f t="shared" si="215"/>
        <v>201541122</v>
      </c>
      <c r="J1603">
        <v>225</v>
      </c>
      <c r="K1603">
        <v>135</v>
      </c>
      <c r="L1603" t="str">
        <f>VLOOKUP(C1603,List!$A$2:$C$2089,3,)</f>
        <v>Lancaster Gate</v>
      </c>
      <c r="M1603" t="str">
        <f>VLOOKUP(C1603,List!$A$2:$C$2089,2,)</f>
        <v>Central</v>
      </c>
      <c r="N1603" t="str">
        <f t="shared" si="209"/>
        <v>Lancaster Gate|Central</v>
      </c>
      <c r="O1603">
        <f>VLOOKUP(N1603,Depth!$A$2:$F$427,3,)</f>
        <v>18</v>
      </c>
      <c r="P1603">
        <f>VLOOKUP(N1603,Depth!$A$2:$F$427,5,)</f>
        <v>102.47</v>
      </c>
      <c r="Q1603">
        <f>VLOOKUP(N1603,Depth!$A$2:$F$427,6,)</f>
        <v>15.53</v>
      </c>
      <c r="R1603">
        <f>VLOOKUP(L1603,longitude_latitude!C:J,7,)</f>
        <v>-0.173843886</v>
      </c>
      <c r="S1603">
        <f>VLOOKUP(L1603,longitude_latitude!C:J,8,)</f>
        <v>51.511178049999998</v>
      </c>
      <c r="T1603">
        <f t="shared" si="210"/>
        <v>-8.954903364649903</v>
      </c>
      <c r="U1603">
        <f>VLOOKUP(M1603,LINE!$A$2:$B$13,2,)</f>
        <v>3</v>
      </c>
      <c r="V1603">
        <f>VLOOKUP(L1603,Entry_exit!B:P,4,)</f>
        <v>9695</v>
      </c>
      <c r="W1603">
        <f>2020 - VLOOKUP(L1603, age!$A:$D,4,)</f>
        <v>120</v>
      </c>
      <c r="X1603">
        <f>VLOOKUP(H1603,'air-quality-london-time-of-day'!E:G,3,FALSE)</f>
        <v>15.3</v>
      </c>
      <c r="Y1603">
        <f>VLOOKUP(I1603,Weather!F:K,2,)</f>
        <v>11.882352941176467</v>
      </c>
      <c r="Z1603">
        <f>VLOOKUP(I1603,Weather!F:K,3,)</f>
        <v>0.02</v>
      </c>
      <c r="AA1603">
        <f>VLOOKUP(I1603,Weather!F:K,4,)</f>
        <v>0.57999999999999996</v>
      </c>
      <c r="AB1603">
        <f>VLOOKUP(I1603,Weather!F:K,5,)</f>
        <v>1031</v>
      </c>
      <c r="AC1603">
        <f>VLOOKUP(I1603,Weather!F:K,6,)</f>
        <v>3</v>
      </c>
    </row>
    <row r="1604" spans="1:29" x14ac:dyDescent="0.25">
      <c r="A1604" t="s">
        <v>7</v>
      </c>
      <c r="B1604" t="s">
        <v>5</v>
      </c>
      <c r="C1604" s="1">
        <v>42116.488194444442</v>
      </c>
      <c r="D1604" s="3">
        <f t="shared" si="208"/>
        <v>2015</v>
      </c>
      <c r="E1604" s="3">
        <f t="shared" si="211"/>
        <v>4</v>
      </c>
      <c r="F1604" s="3">
        <f t="shared" si="212"/>
        <v>11</v>
      </c>
      <c r="G1604" s="3">
        <f t="shared" si="213"/>
        <v>22</v>
      </c>
      <c r="H1604" s="3" t="str">
        <f t="shared" si="214"/>
        <v>2015411</v>
      </c>
      <c r="I1604" s="3" t="str">
        <f t="shared" si="215"/>
        <v>201541122</v>
      </c>
      <c r="J1604">
        <v>232</v>
      </c>
      <c r="K1604">
        <v>139.19999999999999</v>
      </c>
      <c r="L1604" t="str">
        <f>VLOOKUP(C1604,List!$A$2:$C$2089,3,)</f>
        <v>Lancaster Gate</v>
      </c>
      <c r="M1604" t="str">
        <f>VLOOKUP(C1604,List!$A$2:$C$2089,2,)</f>
        <v>Central</v>
      </c>
      <c r="N1604" t="str">
        <f t="shared" si="209"/>
        <v>Lancaster Gate|Central</v>
      </c>
      <c r="O1604">
        <f>VLOOKUP(N1604,Depth!$A$2:$F$427,3,)</f>
        <v>18</v>
      </c>
      <c r="P1604">
        <f>VLOOKUP(N1604,Depth!$A$2:$F$427,5,)</f>
        <v>102.47</v>
      </c>
      <c r="Q1604">
        <f>VLOOKUP(N1604,Depth!$A$2:$F$427,6,)</f>
        <v>15.53</v>
      </c>
      <c r="R1604">
        <f>VLOOKUP(L1604,longitude_latitude!C:J,7,)</f>
        <v>-0.173843886</v>
      </c>
      <c r="S1604">
        <f>VLOOKUP(L1604,longitude_latitude!C:J,8,)</f>
        <v>51.511178049999998</v>
      </c>
      <c r="T1604">
        <f t="shared" si="210"/>
        <v>-8.954903364649903</v>
      </c>
      <c r="U1604">
        <f>VLOOKUP(M1604,LINE!$A$2:$B$13,2,)</f>
        <v>3</v>
      </c>
      <c r="V1604">
        <f>VLOOKUP(L1604,Entry_exit!B:P,4,)</f>
        <v>9695</v>
      </c>
      <c r="W1604">
        <f>2020 - VLOOKUP(L1604, age!$A:$D,4,)</f>
        <v>120</v>
      </c>
      <c r="X1604">
        <f>VLOOKUP(H1604,'air-quality-london-time-of-day'!E:G,3,FALSE)</f>
        <v>15.3</v>
      </c>
      <c r="Y1604">
        <f>VLOOKUP(I1604,Weather!F:K,2,)</f>
        <v>11.882352941176467</v>
      </c>
      <c r="Z1604">
        <f>VLOOKUP(I1604,Weather!F:K,3,)</f>
        <v>0.02</v>
      </c>
      <c r="AA1604">
        <f>VLOOKUP(I1604,Weather!F:K,4,)</f>
        <v>0.57999999999999996</v>
      </c>
      <c r="AB1604">
        <f>VLOOKUP(I1604,Weather!F:K,5,)</f>
        <v>1031</v>
      </c>
      <c r="AC1604">
        <f>VLOOKUP(I1604,Weather!F:K,6,)</f>
        <v>3</v>
      </c>
    </row>
    <row r="1605" spans="1:29" x14ac:dyDescent="0.25">
      <c r="A1605" t="s">
        <v>7</v>
      </c>
      <c r="B1605" t="s">
        <v>5</v>
      </c>
      <c r="C1605" s="1">
        <v>42116.488888888889</v>
      </c>
      <c r="D1605" s="3">
        <f t="shared" si="208"/>
        <v>2015</v>
      </c>
      <c r="E1605" s="3">
        <f t="shared" si="211"/>
        <v>4</v>
      </c>
      <c r="F1605" s="3">
        <f t="shared" si="212"/>
        <v>11</v>
      </c>
      <c r="G1605" s="3">
        <f t="shared" si="213"/>
        <v>22</v>
      </c>
      <c r="H1605" s="3" t="str">
        <f t="shared" si="214"/>
        <v>2015411</v>
      </c>
      <c r="I1605" s="3" t="str">
        <f t="shared" si="215"/>
        <v>201541122</v>
      </c>
      <c r="J1605">
        <v>208</v>
      </c>
      <c r="K1605">
        <v>124.8</v>
      </c>
      <c r="L1605" t="str">
        <f>VLOOKUP(C1605,List!$A$2:$C$2089,3,)</f>
        <v>Queensway</v>
      </c>
      <c r="M1605" t="str">
        <f>VLOOKUP(C1605,List!$A$2:$C$2089,2,)</f>
        <v>Central</v>
      </c>
      <c r="N1605" t="str">
        <f t="shared" si="209"/>
        <v>Queensway|Central</v>
      </c>
      <c r="O1605">
        <f>VLOOKUP(N1605,Depth!$A$2:$F$427,3,)</f>
        <v>27</v>
      </c>
      <c r="P1605">
        <f>VLOOKUP(N1605,Depth!$A$2:$F$427,5,)</f>
        <v>103.095</v>
      </c>
      <c r="Q1605">
        <f>VLOOKUP(N1605,Depth!$A$2:$F$427,6,)</f>
        <v>23.905000000000001</v>
      </c>
      <c r="R1605">
        <f>VLOOKUP(L1605,longitude_latitude!C:J,7,)</f>
        <v>-0.18553847200000001</v>
      </c>
      <c r="S1605">
        <f>VLOOKUP(L1605,longitude_latitude!C:J,8,)</f>
        <v>51.509743049999997</v>
      </c>
      <c r="T1605">
        <f t="shared" si="210"/>
        <v>-9.5570390186096201</v>
      </c>
      <c r="U1605">
        <f>VLOOKUP(M1605,LINE!$A$2:$B$13,2,)</f>
        <v>3</v>
      </c>
      <c r="V1605">
        <f>VLOOKUP(L1605,Entry_exit!B:P,4,)</f>
        <v>10680</v>
      </c>
      <c r="W1605">
        <f>2020 - VLOOKUP(L1605, age!$A:$D,4,)</f>
        <v>120</v>
      </c>
      <c r="X1605">
        <f>VLOOKUP(H1605,'air-quality-london-time-of-day'!E:G,3,FALSE)</f>
        <v>15.3</v>
      </c>
      <c r="Y1605">
        <f>VLOOKUP(I1605,Weather!F:K,2,)</f>
        <v>11.882352941176467</v>
      </c>
      <c r="Z1605">
        <f>VLOOKUP(I1605,Weather!F:K,3,)</f>
        <v>0.02</v>
      </c>
      <c r="AA1605">
        <f>VLOOKUP(I1605,Weather!F:K,4,)</f>
        <v>0.57999999999999996</v>
      </c>
      <c r="AB1605">
        <f>VLOOKUP(I1605,Weather!F:K,5,)</f>
        <v>1031</v>
      </c>
      <c r="AC1605">
        <f>VLOOKUP(I1605,Weather!F:K,6,)</f>
        <v>3</v>
      </c>
    </row>
    <row r="1606" spans="1:29" x14ac:dyDescent="0.25">
      <c r="A1606" t="s">
        <v>7</v>
      </c>
      <c r="B1606" t="s">
        <v>5</v>
      </c>
      <c r="C1606" s="1">
        <v>42116.489583333336</v>
      </c>
      <c r="D1606" s="3">
        <f t="shared" si="208"/>
        <v>2015</v>
      </c>
      <c r="E1606" s="3">
        <f t="shared" si="211"/>
        <v>4</v>
      </c>
      <c r="F1606" s="3">
        <f t="shared" si="212"/>
        <v>11</v>
      </c>
      <c r="G1606" s="3">
        <f t="shared" si="213"/>
        <v>22</v>
      </c>
      <c r="H1606" s="3" t="str">
        <f t="shared" si="214"/>
        <v>2015411</v>
      </c>
      <c r="I1606" s="3" t="str">
        <f t="shared" si="215"/>
        <v>201541122</v>
      </c>
      <c r="J1606">
        <v>196</v>
      </c>
      <c r="K1606">
        <v>117.6</v>
      </c>
      <c r="L1606" t="str">
        <f>VLOOKUP(C1606,List!$A$2:$C$2089,3,)</f>
        <v>Notting Hill Gate</v>
      </c>
      <c r="M1606" t="str">
        <f>VLOOKUP(C1606,List!$A$2:$C$2089,2,)</f>
        <v>Central</v>
      </c>
      <c r="N1606" t="str">
        <f t="shared" si="209"/>
        <v>Notting Hill Gate|Central</v>
      </c>
      <c r="O1606">
        <f>VLOOKUP(N1606,Depth!$A$2:$F$427,3,)</f>
        <v>28</v>
      </c>
      <c r="P1606">
        <f>VLOOKUP(N1606,Depth!$A$2:$F$427,5,)</f>
        <v>99.88</v>
      </c>
      <c r="Q1606">
        <f>VLOOKUP(N1606,Depth!$A$2:$F$427,6,)</f>
        <v>28.12</v>
      </c>
      <c r="R1606">
        <f>VLOOKUP(L1606,longitude_latitude!C:J,7,)</f>
        <v>-0.194491212</v>
      </c>
      <c r="S1606">
        <f>VLOOKUP(L1606,longitude_latitude!C:J,8,)</f>
        <v>51.508646900000002</v>
      </c>
      <c r="T1606">
        <f t="shared" si="210"/>
        <v>-10.017979164061042</v>
      </c>
      <c r="U1606">
        <f>VLOOKUP(M1606,LINE!$A$2:$B$13,2,)</f>
        <v>3</v>
      </c>
      <c r="V1606">
        <f>VLOOKUP(L1606,Entry_exit!B:P,4,)</f>
        <v>23840</v>
      </c>
      <c r="W1606">
        <f>2020 - VLOOKUP(L1606, age!$A:$D,4,)</f>
        <v>120</v>
      </c>
      <c r="X1606">
        <f>VLOOKUP(H1606,'air-quality-london-time-of-day'!E:G,3,FALSE)</f>
        <v>15.3</v>
      </c>
      <c r="Y1606">
        <f>VLOOKUP(I1606,Weather!F:K,2,)</f>
        <v>11.882352941176467</v>
      </c>
      <c r="Z1606">
        <f>VLOOKUP(I1606,Weather!F:K,3,)</f>
        <v>0.02</v>
      </c>
      <c r="AA1606">
        <f>VLOOKUP(I1606,Weather!F:K,4,)</f>
        <v>0.57999999999999996</v>
      </c>
      <c r="AB1606">
        <f>VLOOKUP(I1606,Weather!F:K,5,)</f>
        <v>1031</v>
      </c>
      <c r="AC1606">
        <f>VLOOKUP(I1606,Weather!F:K,6,)</f>
        <v>3</v>
      </c>
    </row>
    <row r="1607" spans="1:29" x14ac:dyDescent="0.25">
      <c r="A1607" t="s">
        <v>7</v>
      </c>
      <c r="B1607" t="s">
        <v>5</v>
      </c>
      <c r="C1607" s="1">
        <v>42116.490277777775</v>
      </c>
      <c r="D1607" s="3">
        <f t="shared" si="208"/>
        <v>2015</v>
      </c>
      <c r="E1607" s="3">
        <f t="shared" si="211"/>
        <v>4</v>
      </c>
      <c r="F1607" s="3">
        <f t="shared" si="212"/>
        <v>11</v>
      </c>
      <c r="G1607" s="3">
        <f t="shared" si="213"/>
        <v>22</v>
      </c>
      <c r="H1607" s="3" t="str">
        <f t="shared" si="214"/>
        <v>2015411</v>
      </c>
      <c r="I1607" s="3" t="str">
        <f t="shared" si="215"/>
        <v>201541122</v>
      </c>
      <c r="J1607">
        <v>188</v>
      </c>
      <c r="K1607">
        <v>112.8</v>
      </c>
      <c r="L1607" t="str">
        <f>VLOOKUP(C1607,List!$A$2:$C$2089,3,)</f>
        <v>Holland Park</v>
      </c>
      <c r="M1607" t="str">
        <f>VLOOKUP(C1607,List!$A$2:$C$2089,2,)</f>
        <v>Central</v>
      </c>
      <c r="N1607" t="str">
        <f t="shared" si="209"/>
        <v>Holland Park|Central</v>
      </c>
      <c r="O1607">
        <f>VLOOKUP(N1607,Depth!$A$2:$F$427,3,)</f>
        <v>14</v>
      </c>
      <c r="P1607">
        <f>VLOOKUP(N1607,Depth!$A$2:$F$427,5,)</f>
        <v>95.21</v>
      </c>
      <c r="Q1607">
        <f>VLOOKUP(N1607,Depth!$A$2:$F$427,6,)</f>
        <v>18.79</v>
      </c>
      <c r="R1607">
        <f>VLOOKUP(L1607,longitude_latitude!C:J,7,)</f>
        <v>-0.20406286300000001</v>
      </c>
      <c r="S1607">
        <f>VLOOKUP(L1607,longitude_latitude!C:J,8,)</f>
        <v>51.506644379999997</v>
      </c>
      <c r="T1607">
        <f t="shared" si="210"/>
        <v>-10.510593315705661</v>
      </c>
      <c r="U1607">
        <f>VLOOKUP(M1607,LINE!$A$2:$B$13,2,)</f>
        <v>3</v>
      </c>
      <c r="V1607">
        <f>VLOOKUP(L1607,Entry_exit!B:P,4,)</f>
        <v>5466</v>
      </c>
      <c r="W1607">
        <f>2020 - VLOOKUP(L1607, age!$A:$D,4,)</f>
        <v>120</v>
      </c>
      <c r="X1607">
        <f>VLOOKUP(H1607,'air-quality-london-time-of-day'!E:G,3,FALSE)</f>
        <v>15.3</v>
      </c>
      <c r="Y1607">
        <f>VLOOKUP(I1607,Weather!F:K,2,)</f>
        <v>11.882352941176467</v>
      </c>
      <c r="Z1607">
        <f>VLOOKUP(I1607,Weather!F:K,3,)</f>
        <v>0.02</v>
      </c>
      <c r="AA1607">
        <f>VLOOKUP(I1607,Weather!F:K,4,)</f>
        <v>0.57999999999999996</v>
      </c>
      <c r="AB1607">
        <f>VLOOKUP(I1607,Weather!F:K,5,)</f>
        <v>1031</v>
      </c>
      <c r="AC1607">
        <f>VLOOKUP(I1607,Weather!F:K,6,)</f>
        <v>3</v>
      </c>
    </row>
    <row r="1608" spans="1:29" x14ac:dyDescent="0.25">
      <c r="A1608" t="s">
        <v>7</v>
      </c>
      <c r="B1608" t="s">
        <v>5</v>
      </c>
      <c r="C1608" s="1">
        <v>42116.490972222222</v>
      </c>
      <c r="D1608" s="3">
        <f t="shared" si="208"/>
        <v>2015</v>
      </c>
      <c r="E1608" s="3">
        <f t="shared" si="211"/>
        <v>4</v>
      </c>
      <c r="F1608" s="3">
        <f t="shared" si="212"/>
        <v>11</v>
      </c>
      <c r="G1608" s="3">
        <f t="shared" si="213"/>
        <v>22</v>
      </c>
      <c r="H1608" s="3" t="str">
        <f t="shared" si="214"/>
        <v>2015411</v>
      </c>
      <c r="I1608" s="3" t="str">
        <f t="shared" si="215"/>
        <v>201541122</v>
      </c>
      <c r="J1608">
        <v>191</v>
      </c>
      <c r="K1608">
        <v>114.6</v>
      </c>
      <c r="L1608" t="str">
        <f>VLOOKUP(C1608,List!$A$2:$C$2089,3,)</f>
        <v>Holland Park</v>
      </c>
      <c r="M1608" t="str">
        <f>VLOOKUP(C1608,List!$A$2:$C$2089,2,)</f>
        <v>Central</v>
      </c>
      <c r="N1608" t="str">
        <f t="shared" si="209"/>
        <v>Holland Park|Central</v>
      </c>
      <c r="O1608">
        <f>VLOOKUP(N1608,Depth!$A$2:$F$427,3,)</f>
        <v>14</v>
      </c>
      <c r="P1608">
        <f>VLOOKUP(N1608,Depth!$A$2:$F$427,5,)</f>
        <v>95.21</v>
      </c>
      <c r="Q1608">
        <f>VLOOKUP(N1608,Depth!$A$2:$F$427,6,)</f>
        <v>18.79</v>
      </c>
      <c r="R1608">
        <f>VLOOKUP(L1608,longitude_latitude!C:J,7,)</f>
        <v>-0.20406286300000001</v>
      </c>
      <c r="S1608">
        <f>VLOOKUP(L1608,longitude_latitude!C:J,8,)</f>
        <v>51.506644379999997</v>
      </c>
      <c r="T1608">
        <f t="shared" si="210"/>
        <v>-10.510593315705661</v>
      </c>
      <c r="U1608">
        <f>VLOOKUP(M1608,LINE!$A$2:$B$13,2,)</f>
        <v>3</v>
      </c>
      <c r="V1608">
        <f>VLOOKUP(L1608,Entry_exit!B:P,4,)</f>
        <v>5466</v>
      </c>
      <c r="W1608">
        <f>2020 - VLOOKUP(L1608, age!$A:$D,4,)</f>
        <v>120</v>
      </c>
      <c r="X1608">
        <f>VLOOKUP(H1608,'air-quality-london-time-of-day'!E:G,3,FALSE)</f>
        <v>15.3</v>
      </c>
      <c r="Y1608">
        <f>VLOOKUP(I1608,Weather!F:K,2,)</f>
        <v>11.882352941176467</v>
      </c>
      <c r="Z1608">
        <f>VLOOKUP(I1608,Weather!F:K,3,)</f>
        <v>0.02</v>
      </c>
      <c r="AA1608">
        <f>VLOOKUP(I1608,Weather!F:K,4,)</f>
        <v>0.57999999999999996</v>
      </c>
      <c r="AB1608">
        <f>VLOOKUP(I1608,Weather!F:K,5,)</f>
        <v>1031</v>
      </c>
      <c r="AC1608">
        <f>VLOOKUP(I1608,Weather!F:K,6,)</f>
        <v>3</v>
      </c>
    </row>
    <row r="1609" spans="1:29" x14ac:dyDescent="0.25">
      <c r="A1609" t="s">
        <v>7</v>
      </c>
      <c r="B1609" t="s">
        <v>5</v>
      </c>
      <c r="C1609" s="1">
        <v>42116.491666666669</v>
      </c>
      <c r="D1609" s="3">
        <f t="shared" si="208"/>
        <v>2015</v>
      </c>
      <c r="E1609" s="3">
        <f t="shared" si="211"/>
        <v>4</v>
      </c>
      <c r="F1609" s="3">
        <f t="shared" si="212"/>
        <v>11</v>
      </c>
      <c r="G1609" s="3">
        <f t="shared" si="213"/>
        <v>22</v>
      </c>
      <c r="H1609" s="3" t="str">
        <f t="shared" si="214"/>
        <v>2015411</v>
      </c>
      <c r="I1609" s="3" t="str">
        <f t="shared" si="215"/>
        <v>201541122</v>
      </c>
      <c r="J1609">
        <v>184</v>
      </c>
      <c r="K1609">
        <v>110.4</v>
      </c>
      <c r="L1609" t="str">
        <f>VLOOKUP(C1609,List!$A$2:$C$2089,3,)</f>
        <v>Shepherd's Bush</v>
      </c>
      <c r="M1609" t="str">
        <f>VLOOKUP(C1609,List!$A$2:$C$2089,2,)</f>
        <v>Central</v>
      </c>
      <c r="N1609" t="str">
        <f t="shared" si="209"/>
        <v>Shepherd's Bush|Central</v>
      </c>
      <c r="O1609">
        <f>VLOOKUP(N1609,Depth!$A$2:$F$427,3,)</f>
        <v>6</v>
      </c>
      <c r="P1609">
        <f>VLOOKUP(N1609,Depth!$A$2:$F$427,5,)</f>
        <v>89.82</v>
      </c>
      <c r="Q1609">
        <f>VLOOKUP(N1609,Depth!$A$2:$F$427,6,)</f>
        <v>16.18</v>
      </c>
      <c r="R1609">
        <f>VLOOKUP(L1609,longitude_latitude!C:J,7,)</f>
        <v>-0.21723889900000001</v>
      </c>
      <c r="S1609">
        <f>VLOOKUP(L1609,longitude_latitude!C:J,8,)</f>
        <v>51.503843459999999</v>
      </c>
      <c r="T1609">
        <f t="shared" si="210"/>
        <v>-11.188638247518751</v>
      </c>
      <c r="U1609">
        <f>VLOOKUP(M1609,LINE!$A$2:$B$13,2,)</f>
        <v>3</v>
      </c>
      <c r="V1609">
        <f>VLOOKUP(L1609,Entry_exit!B:P,4,)</f>
        <v>33927</v>
      </c>
      <c r="W1609">
        <f>2020 - VLOOKUP(L1609, age!$A:$D,4,)</f>
        <v>120</v>
      </c>
      <c r="X1609">
        <f>VLOOKUP(H1609,'air-quality-london-time-of-day'!E:G,3,FALSE)</f>
        <v>15.3</v>
      </c>
      <c r="Y1609">
        <f>VLOOKUP(I1609,Weather!F:K,2,)</f>
        <v>11.882352941176467</v>
      </c>
      <c r="Z1609">
        <f>VLOOKUP(I1609,Weather!F:K,3,)</f>
        <v>0.02</v>
      </c>
      <c r="AA1609">
        <f>VLOOKUP(I1609,Weather!F:K,4,)</f>
        <v>0.57999999999999996</v>
      </c>
      <c r="AB1609">
        <f>VLOOKUP(I1609,Weather!F:K,5,)</f>
        <v>1031</v>
      </c>
      <c r="AC1609">
        <f>VLOOKUP(I1609,Weather!F:K,6,)</f>
        <v>3</v>
      </c>
    </row>
    <row r="1610" spans="1:29" x14ac:dyDescent="0.25">
      <c r="A1610" t="s">
        <v>7</v>
      </c>
      <c r="B1610" t="s">
        <v>5</v>
      </c>
      <c r="C1610" s="1">
        <v>42116.492361111108</v>
      </c>
      <c r="D1610" s="3">
        <f t="shared" si="208"/>
        <v>2015</v>
      </c>
      <c r="E1610" s="3">
        <f t="shared" si="211"/>
        <v>4</v>
      </c>
      <c r="F1610" s="3">
        <f t="shared" si="212"/>
        <v>11</v>
      </c>
      <c r="G1610" s="3">
        <f t="shared" si="213"/>
        <v>22</v>
      </c>
      <c r="H1610" s="3" t="str">
        <f t="shared" si="214"/>
        <v>2015411</v>
      </c>
      <c r="I1610" s="3" t="str">
        <f t="shared" si="215"/>
        <v>201541122</v>
      </c>
      <c r="J1610">
        <v>183</v>
      </c>
      <c r="K1610">
        <v>109.8</v>
      </c>
      <c r="L1610" t="str">
        <f>VLOOKUP(C1610,List!$A$2:$C$2089,3,)</f>
        <v>Shepherd's Bush</v>
      </c>
      <c r="M1610" t="str">
        <f>VLOOKUP(C1610,List!$A$2:$C$2089,2,)</f>
        <v>Central</v>
      </c>
      <c r="N1610" t="str">
        <f t="shared" si="209"/>
        <v>Shepherd's Bush|Central</v>
      </c>
      <c r="O1610">
        <f>VLOOKUP(N1610,Depth!$A$2:$F$427,3,)</f>
        <v>6</v>
      </c>
      <c r="P1610">
        <f>VLOOKUP(N1610,Depth!$A$2:$F$427,5,)</f>
        <v>89.82</v>
      </c>
      <c r="Q1610">
        <f>VLOOKUP(N1610,Depth!$A$2:$F$427,6,)</f>
        <v>16.18</v>
      </c>
      <c r="R1610">
        <f>VLOOKUP(L1610,longitude_latitude!C:J,7,)</f>
        <v>-0.21723889900000001</v>
      </c>
      <c r="S1610">
        <f>VLOOKUP(L1610,longitude_latitude!C:J,8,)</f>
        <v>51.503843459999999</v>
      </c>
      <c r="T1610">
        <f t="shared" si="210"/>
        <v>-11.188638247518751</v>
      </c>
      <c r="U1610">
        <f>VLOOKUP(M1610,LINE!$A$2:$B$13,2,)</f>
        <v>3</v>
      </c>
      <c r="V1610">
        <f>VLOOKUP(L1610,Entry_exit!B:P,4,)</f>
        <v>33927</v>
      </c>
      <c r="W1610">
        <f>2020 - VLOOKUP(L1610, age!$A:$D,4,)</f>
        <v>120</v>
      </c>
      <c r="X1610">
        <f>VLOOKUP(H1610,'air-quality-london-time-of-day'!E:G,3,FALSE)</f>
        <v>15.3</v>
      </c>
      <c r="Y1610">
        <f>VLOOKUP(I1610,Weather!F:K,2,)</f>
        <v>11.882352941176467</v>
      </c>
      <c r="Z1610">
        <f>VLOOKUP(I1610,Weather!F:K,3,)</f>
        <v>0.02</v>
      </c>
      <c r="AA1610">
        <f>VLOOKUP(I1610,Weather!F:K,4,)</f>
        <v>0.57999999999999996</v>
      </c>
      <c r="AB1610">
        <f>VLOOKUP(I1610,Weather!F:K,5,)</f>
        <v>1031</v>
      </c>
      <c r="AC1610">
        <f>VLOOKUP(I1610,Weather!F:K,6,)</f>
        <v>3</v>
      </c>
    </row>
    <row r="1611" spans="1:29" x14ac:dyDescent="0.25">
      <c r="A1611" t="s">
        <v>7</v>
      </c>
      <c r="B1611" t="s">
        <v>5</v>
      </c>
      <c r="C1611" s="1">
        <v>42116.493055555555</v>
      </c>
      <c r="D1611" s="3">
        <f t="shared" si="208"/>
        <v>2015</v>
      </c>
      <c r="E1611" s="3">
        <f t="shared" si="211"/>
        <v>4</v>
      </c>
      <c r="F1611" s="3">
        <f t="shared" si="212"/>
        <v>11</v>
      </c>
      <c r="G1611" s="3">
        <f t="shared" si="213"/>
        <v>22</v>
      </c>
      <c r="H1611" s="3" t="str">
        <f t="shared" si="214"/>
        <v>2015411</v>
      </c>
      <c r="I1611" s="3" t="str">
        <f t="shared" si="215"/>
        <v>201541122</v>
      </c>
      <c r="J1611">
        <v>124</v>
      </c>
      <c r="K1611">
        <v>74.400000000000006</v>
      </c>
      <c r="L1611" t="str">
        <f>VLOOKUP(C1611,List!$A$2:$C$2089,3,)</f>
        <v>Shepherd's Bush</v>
      </c>
      <c r="M1611" t="str">
        <f>VLOOKUP(C1611,List!$A$2:$C$2089,2,)</f>
        <v>Central</v>
      </c>
      <c r="N1611" t="str">
        <f t="shared" si="209"/>
        <v>Shepherd's Bush|Central</v>
      </c>
      <c r="O1611">
        <f>VLOOKUP(N1611,Depth!$A$2:$F$427,3,)</f>
        <v>6</v>
      </c>
      <c r="P1611">
        <f>VLOOKUP(N1611,Depth!$A$2:$F$427,5,)</f>
        <v>89.82</v>
      </c>
      <c r="Q1611">
        <f>VLOOKUP(N1611,Depth!$A$2:$F$427,6,)</f>
        <v>16.18</v>
      </c>
      <c r="R1611">
        <f>VLOOKUP(L1611,longitude_latitude!C:J,7,)</f>
        <v>-0.21723889900000001</v>
      </c>
      <c r="S1611">
        <f>VLOOKUP(L1611,longitude_latitude!C:J,8,)</f>
        <v>51.503843459999999</v>
      </c>
      <c r="T1611">
        <f t="shared" si="210"/>
        <v>-11.188638247518751</v>
      </c>
      <c r="U1611">
        <f>VLOOKUP(M1611,LINE!$A$2:$B$13,2,)</f>
        <v>3</v>
      </c>
      <c r="V1611">
        <f>VLOOKUP(L1611,Entry_exit!B:P,4,)</f>
        <v>33927</v>
      </c>
      <c r="W1611">
        <f>2020 - VLOOKUP(L1611, age!$A:$D,4,)</f>
        <v>120</v>
      </c>
      <c r="X1611">
        <f>VLOOKUP(H1611,'air-quality-london-time-of-day'!E:G,3,FALSE)</f>
        <v>15.3</v>
      </c>
      <c r="Y1611">
        <f>VLOOKUP(I1611,Weather!F:K,2,)</f>
        <v>11.882352941176467</v>
      </c>
      <c r="Z1611">
        <f>VLOOKUP(I1611,Weather!F:K,3,)</f>
        <v>0.02</v>
      </c>
      <c r="AA1611">
        <f>VLOOKUP(I1611,Weather!F:K,4,)</f>
        <v>0.57999999999999996</v>
      </c>
      <c r="AB1611">
        <f>VLOOKUP(I1611,Weather!F:K,5,)</f>
        <v>1031</v>
      </c>
      <c r="AC1611">
        <f>VLOOKUP(I1611,Weather!F:K,6,)</f>
        <v>3</v>
      </c>
    </row>
    <row r="1612" spans="1:29" x14ac:dyDescent="0.25">
      <c r="A1612" t="s">
        <v>7</v>
      </c>
      <c r="B1612" t="s">
        <v>5</v>
      </c>
      <c r="C1612" s="1">
        <v>42116.493750000001</v>
      </c>
      <c r="D1612" s="3">
        <f t="shared" si="208"/>
        <v>2015</v>
      </c>
      <c r="E1612" s="3">
        <f t="shared" si="211"/>
        <v>4</v>
      </c>
      <c r="F1612" s="3">
        <f t="shared" si="212"/>
        <v>11</v>
      </c>
      <c r="G1612" s="3">
        <f t="shared" si="213"/>
        <v>22</v>
      </c>
      <c r="H1612" s="3" t="str">
        <f t="shared" si="214"/>
        <v>2015411</v>
      </c>
      <c r="I1612" s="3" t="str">
        <f t="shared" si="215"/>
        <v>201541122</v>
      </c>
      <c r="J1612">
        <v>85</v>
      </c>
      <c r="K1612">
        <v>51</v>
      </c>
      <c r="L1612" t="str">
        <f>VLOOKUP(C1612,List!$A$2:$C$2089,3,)</f>
        <v>White City</v>
      </c>
      <c r="M1612" t="str">
        <f>VLOOKUP(C1612,List!$A$2:$C$2089,2,)</f>
        <v>Central</v>
      </c>
      <c r="N1612" t="str">
        <f t="shared" si="209"/>
        <v>White City|Central</v>
      </c>
      <c r="O1612">
        <f>VLOOKUP(N1612,Depth!$A$2:$F$427,3,)</f>
        <v>7</v>
      </c>
      <c r="P1612">
        <f>VLOOKUP(N1612,Depth!$A$2:$F$427,5,)</f>
        <v>105</v>
      </c>
      <c r="Q1612">
        <f>VLOOKUP(N1612,Depth!$A$2:$F$427,6,)</f>
        <v>2</v>
      </c>
      <c r="R1612">
        <f>VLOOKUP(L1612,longitude_latitude!C:J,7,)</f>
        <v>-0.222866489</v>
      </c>
      <c r="S1612">
        <f>VLOOKUP(L1612,longitude_latitude!C:J,8,)</f>
        <v>51.511706949999997</v>
      </c>
      <c r="T1612">
        <f t="shared" si="210"/>
        <v>-11.480233270343398</v>
      </c>
      <c r="U1612">
        <f>VLOOKUP(M1612,LINE!$A$2:$B$13,2,)</f>
        <v>3</v>
      </c>
      <c r="V1612">
        <f>VLOOKUP(L1612,Entry_exit!B:P,4,)</f>
        <v>12436</v>
      </c>
      <c r="W1612">
        <f>2020 - VLOOKUP(L1612, age!$A:$D,4,)</f>
        <v>73</v>
      </c>
      <c r="X1612">
        <f>VLOOKUP(H1612,'air-quality-london-time-of-day'!E:G,3,FALSE)</f>
        <v>15.3</v>
      </c>
      <c r="Y1612">
        <f>VLOOKUP(I1612,Weather!F:K,2,)</f>
        <v>11.882352941176467</v>
      </c>
      <c r="Z1612">
        <f>VLOOKUP(I1612,Weather!F:K,3,)</f>
        <v>0.02</v>
      </c>
      <c r="AA1612">
        <f>VLOOKUP(I1612,Weather!F:K,4,)</f>
        <v>0.57999999999999996</v>
      </c>
      <c r="AB1612">
        <f>VLOOKUP(I1612,Weather!F:K,5,)</f>
        <v>1031</v>
      </c>
      <c r="AC1612">
        <f>VLOOKUP(I1612,Weather!F:K,6,)</f>
        <v>3</v>
      </c>
    </row>
    <row r="1613" spans="1:29" x14ac:dyDescent="0.25">
      <c r="A1613" t="s">
        <v>7</v>
      </c>
      <c r="B1613" t="s">
        <v>5</v>
      </c>
      <c r="C1613" s="1">
        <v>42116.494444444441</v>
      </c>
      <c r="D1613" s="3">
        <f t="shared" si="208"/>
        <v>2015</v>
      </c>
      <c r="E1613" s="3">
        <f t="shared" si="211"/>
        <v>4</v>
      </c>
      <c r="F1613" s="3">
        <f t="shared" si="212"/>
        <v>11</v>
      </c>
      <c r="G1613" s="3">
        <f t="shared" si="213"/>
        <v>22</v>
      </c>
      <c r="H1613" s="3" t="str">
        <f t="shared" si="214"/>
        <v>2015411</v>
      </c>
      <c r="I1613" s="3" t="str">
        <f t="shared" si="215"/>
        <v>201541122</v>
      </c>
      <c r="J1613">
        <v>71</v>
      </c>
      <c r="K1613">
        <v>42.6</v>
      </c>
      <c r="L1613" t="str">
        <f>VLOOKUP(C1613,List!$A$2:$C$2089,3,)</f>
        <v>White City</v>
      </c>
      <c r="M1613" t="str">
        <f>VLOOKUP(C1613,List!$A$2:$C$2089,2,)</f>
        <v>Central</v>
      </c>
      <c r="N1613" t="str">
        <f t="shared" si="209"/>
        <v>White City|Central</v>
      </c>
      <c r="O1613">
        <f>VLOOKUP(N1613,Depth!$A$2:$F$427,3,)</f>
        <v>7</v>
      </c>
      <c r="P1613">
        <f>VLOOKUP(N1613,Depth!$A$2:$F$427,5,)</f>
        <v>105</v>
      </c>
      <c r="Q1613">
        <f>VLOOKUP(N1613,Depth!$A$2:$F$427,6,)</f>
        <v>2</v>
      </c>
      <c r="R1613">
        <f>VLOOKUP(L1613,longitude_latitude!C:J,7,)</f>
        <v>-0.222866489</v>
      </c>
      <c r="S1613">
        <f>VLOOKUP(L1613,longitude_latitude!C:J,8,)</f>
        <v>51.511706949999997</v>
      </c>
      <c r="T1613">
        <f t="shared" si="210"/>
        <v>-11.480233270343398</v>
      </c>
      <c r="U1613">
        <f>VLOOKUP(M1613,LINE!$A$2:$B$13,2,)</f>
        <v>3</v>
      </c>
      <c r="V1613">
        <f>VLOOKUP(L1613,Entry_exit!B:P,4,)</f>
        <v>12436</v>
      </c>
      <c r="W1613">
        <f>2020 - VLOOKUP(L1613, age!$A:$D,4,)</f>
        <v>73</v>
      </c>
      <c r="X1613">
        <f>VLOOKUP(H1613,'air-quality-london-time-of-day'!E:G,3,FALSE)</f>
        <v>15.3</v>
      </c>
      <c r="Y1613">
        <f>VLOOKUP(I1613,Weather!F:K,2,)</f>
        <v>11.882352941176467</v>
      </c>
      <c r="Z1613">
        <f>VLOOKUP(I1613,Weather!F:K,3,)</f>
        <v>0.02</v>
      </c>
      <c r="AA1613">
        <f>VLOOKUP(I1613,Weather!F:K,4,)</f>
        <v>0.57999999999999996</v>
      </c>
      <c r="AB1613">
        <f>VLOOKUP(I1613,Weather!F:K,5,)</f>
        <v>1031</v>
      </c>
      <c r="AC1613">
        <f>VLOOKUP(I1613,Weather!F:K,6,)</f>
        <v>3</v>
      </c>
    </row>
    <row r="1614" spans="1:29" x14ac:dyDescent="0.25">
      <c r="A1614" t="s">
        <v>7</v>
      </c>
      <c r="B1614" t="s">
        <v>5</v>
      </c>
      <c r="C1614" s="1">
        <v>42116.495138888888</v>
      </c>
      <c r="D1614" s="3">
        <f t="shared" si="208"/>
        <v>2015</v>
      </c>
      <c r="E1614" s="3">
        <f t="shared" si="211"/>
        <v>4</v>
      </c>
      <c r="F1614" s="3">
        <f t="shared" si="212"/>
        <v>11</v>
      </c>
      <c r="G1614" s="3">
        <f t="shared" si="213"/>
        <v>22</v>
      </c>
      <c r="H1614" s="3" t="str">
        <f t="shared" si="214"/>
        <v>2015411</v>
      </c>
      <c r="I1614" s="3" t="str">
        <f t="shared" si="215"/>
        <v>201541122</v>
      </c>
      <c r="J1614">
        <v>40</v>
      </c>
      <c r="K1614">
        <v>24</v>
      </c>
      <c r="L1614" t="str">
        <f>VLOOKUP(C1614,List!$A$2:$C$2089,3,)</f>
        <v>White City</v>
      </c>
      <c r="M1614" t="str">
        <f>VLOOKUP(C1614,List!$A$2:$C$2089,2,)</f>
        <v>Central</v>
      </c>
      <c r="N1614" t="str">
        <f t="shared" si="209"/>
        <v>White City|Central</v>
      </c>
      <c r="O1614">
        <f>VLOOKUP(N1614,Depth!$A$2:$F$427,3,)</f>
        <v>7</v>
      </c>
      <c r="P1614">
        <f>VLOOKUP(N1614,Depth!$A$2:$F$427,5,)</f>
        <v>105</v>
      </c>
      <c r="Q1614">
        <f>VLOOKUP(N1614,Depth!$A$2:$F$427,6,)</f>
        <v>2</v>
      </c>
      <c r="R1614">
        <f>VLOOKUP(L1614,longitude_latitude!C:J,7,)</f>
        <v>-0.222866489</v>
      </c>
      <c r="S1614">
        <f>VLOOKUP(L1614,longitude_latitude!C:J,8,)</f>
        <v>51.511706949999997</v>
      </c>
      <c r="T1614">
        <f t="shared" si="210"/>
        <v>-11.480233270343398</v>
      </c>
      <c r="U1614">
        <f>VLOOKUP(M1614,LINE!$A$2:$B$13,2,)</f>
        <v>3</v>
      </c>
      <c r="V1614">
        <f>VLOOKUP(L1614,Entry_exit!B:P,4,)</f>
        <v>12436</v>
      </c>
      <c r="W1614">
        <f>2020 - VLOOKUP(L1614, age!$A:$D,4,)</f>
        <v>73</v>
      </c>
      <c r="X1614">
        <f>VLOOKUP(H1614,'air-quality-london-time-of-day'!E:G,3,FALSE)</f>
        <v>15.3</v>
      </c>
      <c r="Y1614">
        <f>VLOOKUP(I1614,Weather!F:K,2,)</f>
        <v>11.882352941176467</v>
      </c>
      <c r="Z1614">
        <f>VLOOKUP(I1614,Weather!F:K,3,)</f>
        <v>0.02</v>
      </c>
      <c r="AA1614">
        <f>VLOOKUP(I1614,Weather!F:K,4,)</f>
        <v>0.57999999999999996</v>
      </c>
      <c r="AB1614">
        <f>VLOOKUP(I1614,Weather!F:K,5,)</f>
        <v>1031</v>
      </c>
      <c r="AC1614">
        <f>VLOOKUP(I1614,Weather!F:K,6,)</f>
        <v>3</v>
      </c>
    </row>
    <row r="1615" spans="1:29" x14ac:dyDescent="0.25">
      <c r="A1615" t="s">
        <v>7</v>
      </c>
      <c r="B1615" t="s">
        <v>5</v>
      </c>
      <c r="C1615" s="1">
        <v>42116.495833333334</v>
      </c>
      <c r="D1615" s="3">
        <f t="shared" si="208"/>
        <v>2015</v>
      </c>
      <c r="E1615" s="3">
        <f t="shared" si="211"/>
        <v>4</v>
      </c>
      <c r="F1615" s="3">
        <f t="shared" si="212"/>
        <v>11</v>
      </c>
      <c r="G1615" s="3">
        <f t="shared" si="213"/>
        <v>22</v>
      </c>
      <c r="H1615" s="3" t="str">
        <f t="shared" si="214"/>
        <v>2015411</v>
      </c>
      <c r="I1615" s="3" t="str">
        <f t="shared" si="215"/>
        <v>201541122</v>
      </c>
      <c r="J1615">
        <v>31</v>
      </c>
      <c r="K1615">
        <v>18.600000000000001</v>
      </c>
      <c r="L1615" t="str">
        <f>VLOOKUP(C1615,List!$A$2:$C$2089,3,)</f>
        <v>East Acton</v>
      </c>
      <c r="M1615" t="str">
        <f>VLOOKUP(C1615,List!$A$2:$C$2089,2,)</f>
        <v>Central</v>
      </c>
      <c r="N1615" t="str">
        <f t="shared" si="209"/>
        <v>East Acton|Central</v>
      </c>
      <c r="O1615">
        <f>VLOOKUP(N1615,Depth!$A$2:$F$427,3,)</f>
        <v>12</v>
      </c>
      <c r="P1615">
        <f>VLOOKUP(N1615,Depth!$A$2:$F$427,5,)</f>
        <v>117.9</v>
      </c>
      <c r="Q1615">
        <f>VLOOKUP(N1615,Depth!$A$2:$F$427,6,)</f>
        <v>-5.9</v>
      </c>
      <c r="R1615">
        <f>VLOOKUP(L1615,longitude_latitude!C:J,7,)</f>
        <v>-0.24556927200000001</v>
      </c>
      <c r="S1615">
        <f>VLOOKUP(L1615,longitude_latitude!C:J,8,)</f>
        <v>51.516090009999999</v>
      </c>
      <c r="T1615">
        <f t="shared" si="210"/>
        <v>-12.650768720042173</v>
      </c>
      <c r="U1615">
        <f>VLOOKUP(M1615,LINE!$A$2:$B$13,2,)</f>
        <v>3</v>
      </c>
      <c r="V1615">
        <f>VLOOKUP(L1615,Entry_exit!B:P,4,)</f>
        <v>6387</v>
      </c>
      <c r="W1615">
        <f>2020 - VLOOKUP(L1615, age!$A:$D,4,)</f>
        <v>100</v>
      </c>
      <c r="X1615">
        <f>VLOOKUP(H1615,'air-quality-london-time-of-day'!E:G,3,FALSE)</f>
        <v>15.3</v>
      </c>
      <c r="Y1615">
        <f>VLOOKUP(I1615,Weather!F:K,2,)</f>
        <v>11.882352941176467</v>
      </c>
      <c r="Z1615">
        <f>VLOOKUP(I1615,Weather!F:K,3,)</f>
        <v>0.02</v>
      </c>
      <c r="AA1615">
        <f>VLOOKUP(I1615,Weather!F:K,4,)</f>
        <v>0.57999999999999996</v>
      </c>
      <c r="AB1615">
        <f>VLOOKUP(I1615,Weather!F:K,5,)</f>
        <v>1031</v>
      </c>
      <c r="AC1615">
        <f>VLOOKUP(I1615,Weather!F:K,6,)</f>
        <v>3</v>
      </c>
    </row>
    <row r="1616" spans="1:29" x14ac:dyDescent="0.25">
      <c r="A1616" t="s">
        <v>7</v>
      </c>
      <c r="B1616" t="s">
        <v>5</v>
      </c>
      <c r="C1616" s="1">
        <v>42116.496527777781</v>
      </c>
      <c r="D1616" s="3">
        <f t="shared" si="208"/>
        <v>2015</v>
      </c>
      <c r="E1616" s="3">
        <f t="shared" si="211"/>
        <v>4</v>
      </c>
      <c r="F1616" s="3">
        <f t="shared" si="212"/>
        <v>11</v>
      </c>
      <c r="G1616" s="3">
        <f t="shared" si="213"/>
        <v>22</v>
      </c>
      <c r="H1616" s="3" t="str">
        <f t="shared" si="214"/>
        <v>2015411</v>
      </c>
      <c r="I1616" s="3" t="str">
        <f t="shared" si="215"/>
        <v>201541122</v>
      </c>
      <c r="J1616">
        <v>25</v>
      </c>
      <c r="K1616">
        <v>15</v>
      </c>
      <c r="L1616" t="str">
        <f>VLOOKUP(C1616,List!$A$2:$C$2089,3,)</f>
        <v>East Acton</v>
      </c>
      <c r="M1616" t="str">
        <f>VLOOKUP(C1616,List!$A$2:$C$2089,2,)</f>
        <v>Central</v>
      </c>
      <c r="N1616" t="str">
        <f t="shared" si="209"/>
        <v>East Acton|Central</v>
      </c>
      <c r="O1616">
        <f>VLOOKUP(N1616,Depth!$A$2:$F$427,3,)</f>
        <v>12</v>
      </c>
      <c r="P1616">
        <f>VLOOKUP(N1616,Depth!$A$2:$F$427,5,)</f>
        <v>117.9</v>
      </c>
      <c r="Q1616">
        <f>VLOOKUP(N1616,Depth!$A$2:$F$427,6,)</f>
        <v>-5.9</v>
      </c>
      <c r="R1616">
        <f>VLOOKUP(L1616,longitude_latitude!C:J,7,)</f>
        <v>-0.24556927200000001</v>
      </c>
      <c r="S1616">
        <f>VLOOKUP(L1616,longitude_latitude!C:J,8,)</f>
        <v>51.516090009999999</v>
      </c>
      <c r="T1616">
        <f t="shared" si="210"/>
        <v>-12.650768720042173</v>
      </c>
      <c r="U1616">
        <f>VLOOKUP(M1616,LINE!$A$2:$B$13,2,)</f>
        <v>3</v>
      </c>
      <c r="V1616">
        <f>VLOOKUP(L1616,Entry_exit!B:P,4,)</f>
        <v>6387</v>
      </c>
      <c r="W1616">
        <f>2020 - VLOOKUP(L1616, age!$A:$D,4,)</f>
        <v>100</v>
      </c>
      <c r="X1616">
        <f>VLOOKUP(H1616,'air-quality-london-time-of-day'!E:G,3,FALSE)</f>
        <v>15.3</v>
      </c>
      <c r="Y1616">
        <f>VLOOKUP(I1616,Weather!F:K,2,)</f>
        <v>11.882352941176467</v>
      </c>
      <c r="Z1616">
        <f>VLOOKUP(I1616,Weather!F:K,3,)</f>
        <v>0.02</v>
      </c>
      <c r="AA1616">
        <f>VLOOKUP(I1616,Weather!F:K,4,)</f>
        <v>0.57999999999999996</v>
      </c>
      <c r="AB1616">
        <f>VLOOKUP(I1616,Weather!F:K,5,)</f>
        <v>1031</v>
      </c>
      <c r="AC1616">
        <f>VLOOKUP(I1616,Weather!F:K,6,)</f>
        <v>3</v>
      </c>
    </row>
    <row r="1617" spans="1:29" x14ac:dyDescent="0.25">
      <c r="A1617" t="s">
        <v>7</v>
      </c>
      <c r="B1617" t="s">
        <v>5</v>
      </c>
      <c r="C1617" s="1">
        <v>42116.49722222222</v>
      </c>
      <c r="D1617" s="3">
        <f t="shared" si="208"/>
        <v>2015</v>
      </c>
      <c r="E1617" s="3">
        <f t="shared" si="211"/>
        <v>4</v>
      </c>
      <c r="F1617" s="3">
        <f t="shared" si="212"/>
        <v>11</v>
      </c>
      <c r="G1617" s="3">
        <f t="shared" si="213"/>
        <v>22</v>
      </c>
      <c r="H1617" s="3" t="str">
        <f t="shared" si="214"/>
        <v>2015411</v>
      </c>
      <c r="I1617" s="3" t="str">
        <f t="shared" si="215"/>
        <v>201541122</v>
      </c>
      <c r="J1617">
        <v>22</v>
      </c>
      <c r="K1617">
        <v>13.2</v>
      </c>
      <c r="L1617" t="str">
        <f>VLOOKUP(C1617,List!$A$2:$C$2089,3,)</f>
        <v>North Acton</v>
      </c>
      <c r="M1617" t="str">
        <f>VLOOKUP(C1617,List!$A$2:$C$2089,2,)</f>
        <v>Central</v>
      </c>
      <c r="N1617" t="str">
        <f t="shared" si="209"/>
        <v>North Acton|Central</v>
      </c>
      <c r="O1617">
        <f>VLOOKUP(N1617,Depth!$A$2:$F$427,3,)</f>
        <v>33</v>
      </c>
      <c r="P1617">
        <f>VLOOKUP(N1617,Depth!$A$2:$F$427,5,)</f>
        <v>124.4</v>
      </c>
      <c r="Q1617">
        <f>VLOOKUP(N1617,Depth!$A$2:$F$427,6,)</f>
        <v>8.6</v>
      </c>
      <c r="R1617">
        <f>VLOOKUP(L1617,longitude_latitude!C:J,7,)</f>
        <v>-0.25816797800000002</v>
      </c>
      <c r="S1617">
        <f>VLOOKUP(L1617,longitude_latitude!C:J,8,)</f>
        <v>51.523105340000001</v>
      </c>
      <c r="T1617">
        <f t="shared" si="210"/>
        <v>-13.301615925908804</v>
      </c>
      <c r="U1617">
        <f>VLOOKUP(M1617,LINE!$A$2:$B$13,2,)</f>
        <v>3</v>
      </c>
      <c r="V1617">
        <f>VLOOKUP(L1617,Entry_exit!B:P,4,)</f>
        <v>10256</v>
      </c>
      <c r="W1617">
        <f>2020 - VLOOKUP(L1617, age!$A:$D,4,)</f>
        <v>97</v>
      </c>
      <c r="X1617">
        <f>VLOOKUP(H1617,'air-quality-london-time-of-day'!E:G,3,FALSE)</f>
        <v>15.3</v>
      </c>
      <c r="Y1617">
        <f>VLOOKUP(I1617,Weather!F:K,2,)</f>
        <v>11.882352941176467</v>
      </c>
      <c r="Z1617">
        <f>VLOOKUP(I1617,Weather!F:K,3,)</f>
        <v>0.02</v>
      </c>
      <c r="AA1617">
        <f>VLOOKUP(I1617,Weather!F:K,4,)</f>
        <v>0.57999999999999996</v>
      </c>
      <c r="AB1617">
        <f>VLOOKUP(I1617,Weather!F:K,5,)</f>
        <v>1031</v>
      </c>
      <c r="AC1617">
        <f>VLOOKUP(I1617,Weather!F:K,6,)</f>
        <v>3</v>
      </c>
    </row>
    <row r="1618" spans="1:29" x14ac:dyDescent="0.25">
      <c r="A1618" t="s">
        <v>7</v>
      </c>
      <c r="B1618" t="s">
        <v>5</v>
      </c>
      <c r="C1618" s="1">
        <v>42116.497916666667</v>
      </c>
      <c r="D1618" s="3">
        <f t="shared" si="208"/>
        <v>2015</v>
      </c>
      <c r="E1618" s="3">
        <f t="shared" si="211"/>
        <v>4</v>
      </c>
      <c r="F1618" s="3">
        <f t="shared" si="212"/>
        <v>11</v>
      </c>
      <c r="G1618" s="3">
        <f t="shared" si="213"/>
        <v>22</v>
      </c>
      <c r="H1618" s="3" t="str">
        <f t="shared" si="214"/>
        <v>2015411</v>
      </c>
      <c r="I1618" s="3" t="str">
        <f t="shared" si="215"/>
        <v>201541122</v>
      </c>
      <c r="J1618">
        <v>20</v>
      </c>
      <c r="K1618">
        <v>12</v>
      </c>
      <c r="L1618" t="str">
        <f>VLOOKUP(C1618,List!$A$2:$C$2089,3,)</f>
        <v>North Acton</v>
      </c>
      <c r="M1618" t="str">
        <f>VLOOKUP(C1618,List!$A$2:$C$2089,2,)</f>
        <v>Central</v>
      </c>
      <c r="N1618" t="str">
        <f t="shared" si="209"/>
        <v>North Acton|Central</v>
      </c>
      <c r="O1618">
        <f>VLOOKUP(N1618,Depth!$A$2:$F$427,3,)</f>
        <v>33</v>
      </c>
      <c r="P1618">
        <f>VLOOKUP(N1618,Depth!$A$2:$F$427,5,)</f>
        <v>124.4</v>
      </c>
      <c r="Q1618">
        <f>VLOOKUP(N1618,Depth!$A$2:$F$427,6,)</f>
        <v>8.6</v>
      </c>
      <c r="R1618">
        <f>VLOOKUP(L1618,longitude_latitude!C:J,7,)</f>
        <v>-0.25816797800000002</v>
      </c>
      <c r="S1618">
        <f>VLOOKUP(L1618,longitude_latitude!C:J,8,)</f>
        <v>51.523105340000001</v>
      </c>
      <c r="T1618">
        <f t="shared" si="210"/>
        <v>-13.301615925908804</v>
      </c>
      <c r="U1618">
        <f>VLOOKUP(M1618,LINE!$A$2:$B$13,2,)</f>
        <v>3</v>
      </c>
      <c r="V1618">
        <f>VLOOKUP(L1618,Entry_exit!B:P,4,)</f>
        <v>10256</v>
      </c>
      <c r="W1618">
        <f>2020 - VLOOKUP(L1618, age!$A:$D,4,)</f>
        <v>97</v>
      </c>
      <c r="X1618">
        <f>VLOOKUP(H1618,'air-quality-london-time-of-day'!E:G,3,FALSE)</f>
        <v>15.3</v>
      </c>
      <c r="Y1618">
        <f>VLOOKUP(I1618,Weather!F:K,2,)</f>
        <v>11.882352941176467</v>
      </c>
      <c r="Z1618">
        <f>VLOOKUP(I1618,Weather!F:K,3,)</f>
        <v>0.02</v>
      </c>
      <c r="AA1618">
        <f>VLOOKUP(I1618,Weather!F:K,4,)</f>
        <v>0.57999999999999996</v>
      </c>
      <c r="AB1618">
        <f>VLOOKUP(I1618,Weather!F:K,5,)</f>
        <v>1031</v>
      </c>
      <c r="AC1618">
        <f>VLOOKUP(I1618,Weather!F:K,6,)</f>
        <v>3</v>
      </c>
    </row>
    <row r="1619" spans="1:29" x14ac:dyDescent="0.25">
      <c r="A1619" t="s">
        <v>7</v>
      </c>
      <c r="B1619" t="s">
        <v>5</v>
      </c>
      <c r="C1619" s="1">
        <v>42116.498611111114</v>
      </c>
      <c r="D1619" s="3">
        <f t="shared" si="208"/>
        <v>2015</v>
      </c>
      <c r="E1619" s="3">
        <f t="shared" si="211"/>
        <v>4</v>
      </c>
      <c r="F1619" s="3">
        <f t="shared" si="212"/>
        <v>11</v>
      </c>
      <c r="G1619" s="3">
        <f t="shared" si="213"/>
        <v>22</v>
      </c>
      <c r="H1619" s="3" t="str">
        <f t="shared" si="214"/>
        <v>2015411</v>
      </c>
      <c r="I1619" s="3" t="str">
        <f t="shared" si="215"/>
        <v>201541122</v>
      </c>
      <c r="J1619">
        <v>19</v>
      </c>
      <c r="K1619">
        <v>11.4</v>
      </c>
      <c r="L1619" t="str">
        <f>VLOOKUP(C1619,List!$A$2:$C$2089,3,)</f>
        <v>West Acton</v>
      </c>
      <c r="M1619" t="str">
        <f>VLOOKUP(C1619,List!$A$2:$C$2089,2,)</f>
        <v>Central</v>
      </c>
      <c r="N1619" t="str">
        <f t="shared" si="209"/>
        <v>West Acton|Central</v>
      </c>
      <c r="O1619">
        <f>VLOOKUP(N1619,Depth!$A$2:$F$427,3,)</f>
        <v>33</v>
      </c>
      <c r="P1619">
        <f>VLOOKUP(N1619,Depth!$A$2:$F$427,5,)</f>
        <v>127.4</v>
      </c>
      <c r="Q1619">
        <f>VLOOKUP(N1619,Depth!$A$2:$F$427,6,)</f>
        <v>5.6</v>
      </c>
      <c r="R1619">
        <f>VLOOKUP(L1619,longitude_latitude!C:J,7,)</f>
        <v>-0.27936441400000001</v>
      </c>
      <c r="S1619">
        <f>VLOOKUP(L1619,longitude_latitude!C:J,8,)</f>
        <v>51.517473449999997</v>
      </c>
      <c r="T1619">
        <f t="shared" si="210"/>
        <v>-14.392148781119808</v>
      </c>
      <c r="U1619">
        <f>VLOOKUP(M1619,LINE!$A$2:$B$13,2,)</f>
        <v>3</v>
      </c>
      <c r="V1619">
        <f>VLOOKUP(L1619,Entry_exit!B:P,4,)</f>
        <v>2769</v>
      </c>
      <c r="W1619">
        <f>2020 - VLOOKUP(L1619, age!$A:$D,4,)</f>
        <v>97</v>
      </c>
      <c r="X1619">
        <f>VLOOKUP(H1619,'air-quality-london-time-of-day'!E:G,3,FALSE)</f>
        <v>15.3</v>
      </c>
      <c r="Y1619">
        <f>VLOOKUP(I1619,Weather!F:K,2,)</f>
        <v>11.882352941176467</v>
      </c>
      <c r="Z1619">
        <f>VLOOKUP(I1619,Weather!F:K,3,)</f>
        <v>0.02</v>
      </c>
      <c r="AA1619">
        <f>VLOOKUP(I1619,Weather!F:K,4,)</f>
        <v>0.57999999999999996</v>
      </c>
      <c r="AB1619">
        <f>VLOOKUP(I1619,Weather!F:K,5,)</f>
        <v>1031</v>
      </c>
      <c r="AC1619">
        <f>VLOOKUP(I1619,Weather!F:K,6,)</f>
        <v>3</v>
      </c>
    </row>
    <row r="1620" spans="1:29" x14ac:dyDescent="0.25">
      <c r="A1620" t="s">
        <v>7</v>
      </c>
      <c r="B1620" t="s">
        <v>5</v>
      </c>
      <c r="C1620" s="1">
        <v>42116.499305555553</v>
      </c>
      <c r="D1620" s="3">
        <f t="shared" si="208"/>
        <v>2015</v>
      </c>
      <c r="E1620" s="3">
        <f t="shared" si="211"/>
        <v>4</v>
      </c>
      <c r="F1620" s="3">
        <f t="shared" si="212"/>
        <v>11</v>
      </c>
      <c r="G1620" s="3">
        <f t="shared" si="213"/>
        <v>22</v>
      </c>
      <c r="H1620" s="3" t="str">
        <f t="shared" si="214"/>
        <v>2015411</v>
      </c>
      <c r="I1620" s="3" t="str">
        <f t="shared" si="215"/>
        <v>201541122</v>
      </c>
      <c r="J1620">
        <v>20</v>
      </c>
      <c r="K1620">
        <v>12</v>
      </c>
      <c r="L1620" t="str">
        <f>VLOOKUP(C1620,List!$A$2:$C$2089,3,)</f>
        <v>West Acton</v>
      </c>
      <c r="M1620" t="str">
        <f>VLOOKUP(C1620,List!$A$2:$C$2089,2,)</f>
        <v>Central</v>
      </c>
      <c r="N1620" t="str">
        <f t="shared" si="209"/>
        <v>West Acton|Central</v>
      </c>
      <c r="O1620">
        <f>VLOOKUP(N1620,Depth!$A$2:$F$427,3,)</f>
        <v>33</v>
      </c>
      <c r="P1620">
        <f>VLOOKUP(N1620,Depth!$A$2:$F$427,5,)</f>
        <v>127.4</v>
      </c>
      <c r="Q1620">
        <f>VLOOKUP(N1620,Depth!$A$2:$F$427,6,)</f>
        <v>5.6</v>
      </c>
      <c r="R1620">
        <f>VLOOKUP(L1620,longitude_latitude!C:J,7,)</f>
        <v>-0.27936441400000001</v>
      </c>
      <c r="S1620">
        <f>VLOOKUP(L1620,longitude_latitude!C:J,8,)</f>
        <v>51.517473449999997</v>
      </c>
      <c r="T1620">
        <f t="shared" si="210"/>
        <v>-14.392148781119808</v>
      </c>
      <c r="U1620">
        <f>VLOOKUP(M1620,LINE!$A$2:$B$13,2,)</f>
        <v>3</v>
      </c>
      <c r="V1620">
        <f>VLOOKUP(L1620,Entry_exit!B:P,4,)</f>
        <v>2769</v>
      </c>
      <c r="W1620">
        <f>2020 - VLOOKUP(L1620, age!$A:$D,4,)</f>
        <v>97</v>
      </c>
      <c r="X1620">
        <f>VLOOKUP(H1620,'air-quality-london-time-of-day'!E:G,3,FALSE)</f>
        <v>15.3</v>
      </c>
      <c r="Y1620">
        <f>VLOOKUP(I1620,Weather!F:K,2,)</f>
        <v>11.882352941176467</v>
      </c>
      <c r="Z1620">
        <f>VLOOKUP(I1620,Weather!F:K,3,)</f>
        <v>0.02</v>
      </c>
      <c r="AA1620">
        <f>VLOOKUP(I1620,Weather!F:K,4,)</f>
        <v>0.57999999999999996</v>
      </c>
      <c r="AB1620">
        <f>VLOOKUP(I1620,Weather!F:K,5,)</f>
        <v>1031</v>
      </c>
      <c r="AC1620">
        <f>VLOOKUP(I1620,Weather!F:K,6,)</f>
        <v>3</v>
      </c>
    </row>
    <row r="1621" spans="1:29" x14ac:dyDescent="0.25">
      <c r="A1621" t="s">
        <v>7</v>
      </c>
      <c r="B1621" t="s">
        <v>5</v>
      </c>
      <c r="C1621" s="1">
        <v>42116.5</v>
      </c>
      <c r="D1621" s="3">
        <f t="shared" si="208"/>
        <v>2015</v>
      </c>
      <c r="E1621" s="3">
        <f t="shared" si="211"/>
        <v>4</v>
      </c>
      <c r="F1621" s="3">
        <f t="shared" si="212"/>
        <v>12</v>
      </c>
      <c r="G1621" s="3">
        <f t="shared" si="213"/>
        <v>22</v>
      </c>
      <c r="H1621" s="3" t="str">
        <f t="shared" si="214"/>
        <v>2015412</v>
      </c>
      <c r="I1621" s="3" t="str">
        <f t="shared" si="215"/>
        <v>201541222</v>
      </c>
      <c r="J1621">
        <v>24</v>
      </c>
      <c r="K1621">
        <v>14.4</v>
      </c>
      <c r="L1621" t="str">
        <f>VLOOKUP(C1621,List!$A$2:$C$2089,3,)</f>
        <v>West Acton</v>
      </c>
      <c r="M1621" t="str">
        <f>VLOOKUP(C1621,List!$A$2:$C$2089,2,)</f>
        <v>Central</v>
      </c>
      <c r="N1621" t="str">
        <f t="shared" si="209"/>
        <v>West Acton|Central</v>
      </c>
      <c r="O1621">
        <f>VLOOKUP(N1621,Depth!$A$2:$F$427,3,)</f>
        <v>33</v>
      </c>
      <c r="P1621">
        <f>VLOOKUP(N1621,Depth!$A$2:$F$427,5,)</f>
        <v>127.4</v>
      </c>
      <c r="Q1621">
        <f>VLOOKUP(N1621,Depth!$A$2:$F$427,6,)</f>
        <v>5.6</v>
      </c>
      <c r="R1621">
        <f>VLOOKUP(L1621,longitude_latitude!C:J,7,)</f>
        <v>-0.27936441400000001</v>
      </c>
      <c r="S1621">
        <f>VLOOKUP(L1621,longitude_latitude!C:J,8,)</f>
        <v>51.517473449999997</v>
      </c>
      <c r="T1621">
        <f t="shared" si="210"/>
        <v>-14.392148781119808</v>
      </c>
      <c r="U1621">
        <f>VLOOKUP(M1621,LINE!$A$2:$B$13,2,)</f>
        <v>3</v>
      </c>
      <c r="V1621">
        <f>VLOOKUP(L1621,Entry_exit!B:P,4,)</f>
        <v>2769</v>
      </c>
      <c r="W1621">
        <f>2020 - VLOOKUP(L1621, age!$A:$D,4,)</f>
        <v>97</v>
      </c>
      <c r="X1621">
        <f>VLOOKUP(H1621,'air-quality-london-time-of-day'!E:G,3,FALSE)</f>
        <v>15.2</v>
      </c>
      <c r="Y1621">
        <f>VLOOKUP(I1621,Weather!F:K,2,)</f>
        <v>12.696832579185514</v>
      </c>
      <c r="Z1621">
        <f>VLOOKUP(I1621,Weather!F:K,3,)</f>
        <v>0.02</v>
      </c>
      <c r="AA1621">
        <f>VLOOKUP(I1621,Weather!F:K,4,)</f>
        <v>0.57999999999999996</v>
      </c>
      <c r="AB1621">
        <f>VLOOKUP(I1621,Weather!F:K,5,)</f>
        <v>1031</v>
      </c>
      <c r="AC1621">
        <f>VLOOKUP(I1621,Weather!F:K,6,)</f>
        <v>3</v>
      </c>
    </row>
    <row r="1622" spans="1:29" x14ac:dyDescent="0.25">
      <c r="A1622" t="s">
        <v>7</v>
      </c>
      <c r="B1622" t="s">
        <v>5</v>
      </c>
      <c r="C1622" s="1">
        <v>42116.500694444447</v>
      </c>
      <c r="D1622" s="3">
        <f t="shared" si="208"/>
        <v>2015</v>
      </c>
      <c r="E1622" s="3">
        <f t="shared" si="211"/>
        <v>4</v>
      </c>
      <c r="F1622" s="3">
        <f t="shared" si="212"/>
        <v>12</v>
      </c>
      <c r="G1622" s="3">
        <f t="shared" si="213"/>
        <v>22</v>
      </c>
      <c r="H1622" s="3" t="str">
        <f t="shared" si="214"/>
        <v>2015412</v>
      </c>
      <c r="I1622" s="3" t="str">
        <f t="shared" si="215"/>
        <v>201541222</v>
      </c>
      <c r="J1622">
        <v>22</v>
      </c>
      <c r="K1622">
        <v>13.2</v>
      </c>
      <c r="L1622" t="str">
        <f>VLOOKUP(C1622,List!$A$2:$C$2089,3,)</f>
        <v>Ealing Broadway</v>
      </c>
      <c r="M1622" t="str">
        <f>VLOOKUP(C1622,List!$A$2:$C$2089,2,)</f>
        <v>Central</v>
      </c>
      <c r="N1622" t="str">
        <f t="shared" si="209"/>
        <v>Ealing Broadway|Central</v>
      </c>
      <c r="O1622">
        <f>VLOOKUP(N1622,Depth!$A$2:$F$427,3,)</f>
        <v>33</v>
      </c>
      <c r="P1622">
        <f>VLOOKUP(N1622,Depth!$A$2:$F$427,5,)</f>
        <v>127.9</v>
      </c>
      <c r="Q1622">
        <f>VLOOKUP(N1622,Depth!$A$2:$F$427,6,)</f>
        <v>5.0999999999999996</v>
      </c>
      <c r="R1622">
        <f>VLOOKUP(L1622,longitude_latitude!C:J,7,)</f>
        <v>-0.29941849700000001</v>
      </c>
      <c r="S1622">
        <f>VLOOKUP(L1622,longitude_latitude!C:J,8,)</f>
        <v>51.514497769999998</v>
      </c>
      <c r="T1622">
        <f t="shared" si="210"/>
        <v>-15.424393496003251</v>
      </c>
      <c r="U1622">
        <f>VLOOKUP(M1622,LINE!$A$2:$B$13,2,)</f>
        <v>3</v>
      </c>
      <c r="V1622">
        <f>VLOOKUP(L1622,Entry_exit!B:P,4,)</f>
        <v>27945</v>
      </c>
      <c r="W1622">
        <f>2020 - VLOOKUP(L1622, age!$A:$D,4,)</f>
        <v>100</v>
      </c>
      <c r="X1622">
        <f>VLOOKUP(H1622,'air-quality-london-time-of-day'!E:G,3,FALSE)</f>
        <v>15.2</v>
      </c>
      <c r="Y1622">
        <f>VLOOKUP(I1622,Weather!F:K,2,)</f>
        <v>12.696832579185514</v>
      </c>
      <c r="Z1622">
        <f>VLOOKUP(I1622,Weather!F:K,3,)</f>
        <v>0.02</v>
      </c>
      <c r="AA1622">
        <f>VLOOKUP(I1622,Weather!F:K,4,)</f>
        <v>0.57999999999999996</v>
      </c>
      <c r="AB1622">
        <f>VLOOKUP(I1622,Weather!F:K,5,)</f>
        <v>1031</v>
      </c>
      <c r="AC1622">
        <f>VLOOKUP(I1622,Weather!F:K,6,)</f>
        <v>3</v>
      </c>
    </row>
    <row r="1623" spans="1:29" x14ac:dyDescent="0.25">
      <c r="A1623" t="s">
        <v>7</v>
      </c>
      <c r="B1623" t="s">
        <v>5</v>
      </c>
      <c r="C1623" s="1">
        <v>42116.501388888886</v>
      </c>
      <c r="D1623" s="3">
        <f t="shared" si="208"/>
        <v>2015</v>
      </c>
      <c r="E1623" s="3">
        <f t="shared" si="211"/>
        <v>4</v>
      </c>
      <c r="F1623" s="3">
        <f t="shared" si="212"/>
        <v>12</v>
      </c>
      <c r="G1623" s="3">
        <f t="shared" si="213"/>
        <v>22</v>
      </c>
      <c r="H1623" s="3" t="str">
        <f t="shared" si="214"/>
        <v>2015412</v>
      </c>
      <c r="I1623" s="3" t="str">
        <f t="shared" si="215"/>
        <v>201541222</v>
      </c>
      <c r="J1623">
        <v>28</v>
      </c>
      <c r="K1623">
        <v>16.8</v>
      </c>
      <c r="L1623" t="str">
        <f>VLOOKUP(C1623,List!$A$2:$C$2089,3,)</f>
        <v>Ealing Broadway</v>
      </c>
      <c r="M1623" t="str">
        <f>VLOOKUP(C1623,List!$A$2:$C$2089,2,)</f>
        <v>Central</v>
      </c>
      <c r="N1623" t="str">
        <f t="shared" si="209"/>
        <v>Ealing Broadway|Central</v>
      </c>
      <c r="O1623">
        <f>VLOOKUP(N1623,Depth!$A$2:$F$427,3,)</f>
        <v>33</v>
      </c>
      <c r="P1623">
        <f>VLOOKUP(N1623,Depth!$A$2:$F$427,5,)</f>
        <v>127.9</v>
      </c>
      <c r="Q1623">
        <f>VLOOKUP(N1623,Depth!$A$2:$F$427,6,)</f>
        <v>5.0999999999999996</v>
      </c>
      <c r="R1623">
        <f>VLOOKUP(L1623,longitude_latitude!C:J,7,)</f>
        <v>-0.29941849700000001</v>
      </c>
      <c r="S1623">
        <f>VLOOKUP(L1623,longitude_latitude!C:J,8,)</f>
        <v>51.514497769999998</v>
      </c>
      <c r="T1623">
        <f t="shared" si="210"/>
        <v>-15.424393496003251</v>
      </c>
      <c r="U1623">
        <f>VLOOKUP(M1623,LINE!$A$2:$B$13,2,)</f>
        <v>3</v>
      </c>
      <c r="V1623">
        <f>VLOOKUP(L1623,Entry_exit!B:P,4,)</f>
        <v>27945</v>
      </c>
      <c r="W1623">
        <f>2020 - VLOOKUP(L1623, age!$A:$D,4,)</f>
        <v>100</v>
      </c>
      <c r="X1623">
        <f>VLOOKUP(H1623,'air-quality-london-time-of-day'!E:G,3,FALSE)</f>
        <v>15.2</v>
      </c>
      <c r="Y1623">
        <f>VLOOKUP(I1623,Weather!F:K,2,)</f>
        <v>12.696832579185514</v>
      </c>
      <c r="Z1623">
        <f>VLOOKUP(I1623,Weather!F:K,3,)</f>
        <v>0.02</v>
      </c>
      <c r="AA1623">
        <f>VLOOKUP(I1623,Weather!F:K,4,)</f>
        <v>0.57999999999999996</v>
      </c>
      <c r="AB1623">
        <f>VLOOKUP(I1623,Weather!F:K,5,)</f>
        <v>1031</v>
      </c>
      <c r="AC1623">
        <f>VLOOKUP(I1623,Weather!F:K,6,)</f>
        <v>3</v>
      </c>
    </row>
    <row r="1624" spans="1:29" x14ac:dyDescent="0.25">
      <c r="A1624" t="s">
        <v>7</v>
      </c>
      <c r="B1624" t="s">
        <v>5</v>
      </c>
      <c r="C1624" s="1">
        <v>42116.502083333333</v>
      </c>
      <c r="D1624" s="3">
        <f t="shared" si="208"/>
        <v>2015</v>
      </c>
      <c r="E1624" s="3">
        <f t="shared" si="211"/>
        <v>4</v>
      </c>
      <c r="F1624" s="3">
        <f t="shared" si="212"/>
        <v>12</v>
      </c>
      <c r="G1624" s="3">
        <f t="shared" si="213"/>
        <v>22</v>
      </c>
      <c r="H1624" s="3" t="str">
        <f t="shared" si="214"/>
        <v>2015412</v>
      </c>
      <c r="I1624" s="3" t="str">
        <f t="shared" si="215"/>
        <v>201541222</v>
      </c>
      <c r="J1624">
        <v>17</v>
      </c>
      <c r="K1624">
        <v>10.199999999999999</v>
      </c>
      <c r="L1624" t="str">
        <f>VLOOKUP(C1624,List!$A$2:$C$2089,3,)</f>
        <v>Ealing Broadway</v>
      </c>
      <c r="M1624" t="str">
        <f>VLOOKUP(C1624,List!$A$2:$C$2089,2,)</f>
        <v>Central</v>
      </c>
      <c r="N1624" t="str">
        <f t="shared" si="209"/>
        <v>Ealing Broadway|Central</v>
      </c>
      <c r="O1624">
        <f>VLOOKUP(N1624,Depth!$A$2:$F$427,3,)</f>
        <v>33</v>
      </c>
      <c r="P1624">
        <f>VLOOKUP(N1624,Depth!$A$2:$F$427,5,)</f>
        <v>127.9</v>
      </c>
      <c r="Q1624">
        <f>VLOOKUP(N1624,Depth!$A$2:$F$427,6,)</f>
        <v>5.0999999999999996</v>
      </c>
      <c r="R1624">
        <f>VLOOKUP(L1624,longitude_latitude!C:J,7,)</f>
        <v>-0.29941849700000001</v>
      </c>
      <c r="S1624">
        <f>VLOOKUP(L1624,longitude_latitude!C:J,8,)</f>
        <v>51.514497769999998</v>
      </c>
      <c r="T1624">
        <f t="shared" si="210"/>
        <v>-15.424393496003251</v>
      </c>
      <c r="U1624">
        <f>VLOOKUP(M1624,LINE!$A$2:$B$13,2,)</f>
        <v>3</v>
      </c>
      <c r="V1624">
        <f>VLOOKUP(L1624,Entry_exit!B:P,4,)</f>
        <v>27945</v>
      </c>
      <c r="W1624">
        <f>2020 - VLOOKUP(L1624, age!$A:$D,4,)</f>
        <v>100</v>
      </c>
      <c r="X1624">
        <f>VLOOKUP(H1624,'air-quality-london-time-of-day'!E:G,3,FALSE)</f>
        <v>15.2</v>
      </c>
      <c r="Y1624">
        <f>VLOOKUP(I1624,Weather!F:K,2,)</f>
        <v>12.696832579185514</v>
      </c>
      <c r="Z1624">
        <f>VLOOKUP(I1624,Weather!F:K,3,)</f>
        <v>0.02</v>
      </c>
      <c r="AA1624">
        <f>VLOOKUP(I1624,Weather!F:K,4,)</f>
        <v>0.57999999999999996</v>
      </c>
      <c r="AB1624">
        <f>VLOOKUP(I1624,Weather!F:K,5,)</f>
        <v>1031</v>
      </c>
      <c r="AC1624">
        <f>VLOOKUP(I1624,Weather!F:K,6,)</f>
        <v>3</v>
      </c>
    </row>
    <row r="1625" spans="1:29" x14ac:dyDescent="0.25">
      <c r="A1625" t="s">
        <v>7</v>
      </c>
      <c r="B1625" t="s">
        <v>5</v>
      </c>
      <c r="C1625" s="1">
        <v>42116.50277777778</v>
      </c>
      <c r="D1625" s="3">
        <f t="shared" si="208"/>
        <v>2015</v>
      </c>
      <c r="E1625" s="3">
        <f t="shared" si="211"/>
        <v>4</v>
      </c>
      <c r="F1625" s="3">
        <f t="shared" si="212"/>
        <v>12</v>
      </c>
      <c r="G1625" s="3">
        <f t="shared" si="213"/>
        <v>22</v>
      </c>
      <c r="H1625" s="3" t="str">
        <f t="shared" si="214"/>
        <v>2015412</v>
      </c>
      <c r="I1625" s="3" t="str">
        <f t="shared" si="215"/>
        <v>201541222</v>
      </c>
      <c r="J1625">
        <v>19</v>
      </c>
      <c r="K1625">
        <v>11.4</v>
      </c>
      <c r="L1625" t="str">
        <f>VLOOKUP(C1625,List!$A$2:$C$2089,3,)</f>
        <v>Ealing Broadway</v>
      </c>
      <c r="M1625" t="str">
        <f>VLOOKUP(C1625,List!$A$2:$C$2089,2,)</f>
        <v>Central</v>
      </c>
      <c r="N1625" t="str">
        <f t="shared" si="209"/>
        <v>Ealing Broadway|Central</v>
      </c>
      <c r="O1625">
        <f>VLOOKUP(N1625,Depth!$A$2:$F$427,3,)</f>
        <v>33</v>
      </c>
      <c r="P1625">
        <f>VLOOKUP(N1625,Depth!$A$2:$F$427,5,)</f>
        <v>127.9</v>
      </c>
      <c r="Q1625">
        <f>VLOOKUP(N1625,Depth!$A$2:$F$427,6,)</f>
        <v>5.0999999999999996</v>
      </c>
      <c r="R1625">
        <f>VLOOKUP(L1625,longitude_latitude!C:J,7,)</f>
        <v>-0.29941849700000001</v>
      </c>
      <c r="S1625">
        <f>VLOOKUP(L1625,longitude_latitude!C:J,8,)</f>
        <v>51.514497769999998</v>
      </c>
      <c r="T1625">
        <f t="shared" si="210"/>
        <v>-15.424393496003251</v>
      </c>
      <c r="U1625">
        <f>VLOOKUP(M1625,LINE!$A$2:$B$13,2,)</f>
        <v>3</v>
      </c>
      <c r="V1625">
        <f>VLOOKUP(L1625,Entry_exit!B:P,4,)</f>
        <v>27945</v>
      </c>
      <c r="W1625">
        <f>2020 - VLOOKUP(L1625, age!$A:$D,4,)</f>
        <v>100</v>
      </c>
      <c r="X1625">
        <f>VLOOKUP(H1625,'air-quality-london-time-of-day'!E:G,3,FALSE)</f>
        <v>15.2</v>
      </c>
      <c r="Y1625">
        <f>VLOOKUP(I1625,Weather!F:K,2,)</f>
        <v>12.696832579185514</v>
      </c>
      <c r="Z1625">
        <f>VLOOKUP(I1625,Weather!F:K,3,)</f>
        <v>0.02</v>
      </c>
      <c r="AA1625">
        <f>VLOOKUP(I1625,Weather!F:K,4,)</f>
        <v>0.57999999999999996</v>
      </c>
      <c r="AB1625">
        <f>VLOOKUP(I1625,Weather!F:K,5,)</f>
        <v>1031</v>
      </c>
      <c r="AC1625">
        <f>VLOOKUP(I1625,Weather!F:K,6,)</f>
        <v>3</v>
      </c>
    </row>
    <row r="1626" spans="1:29" x14ac:dyDescent="0.25">
      <c r="A1626" t="s">
        <v>7</v>
      </c>
      <c r="B1626" t="s">
        <v>5</v>
      </c>
      <c r="C1626" s="1">
        <v>42116.503472222219</v>
      </c>
      <c r="D1626" s="3">
        <f t="shared" si="208"/>
        <v>2015</v>
      </c>
      <c r="E1626" s="3">
        <f t="shared" si="211"/>
        <v>4</v>
      </c>
      <c r="F1626" s="3">
        <f t="shared" si="212"/>
        <v>12</v>
      </c>
      <c r="G1626" s="3">
        <f t="shared" si="213"/>
        <v>22</v>
      </c>
      <c r="H1626" s="3" t="str">
        <f t="shared" si="214"/>
        <v>2015412</v>
      </c>
      <c r="I1626" s="3" t="str">
        <f t="shared" si="215"/>
        <v>201541222</v>
      </c>
      <c r="J1626">
        <v>20</v>
      </c>
      <c r="K1626">
        <v>12</v>
      </c>
      <c r="L1626" t="str">
        <f>VLOOKUP(C1626,List!$A$2:$C$2089,3,)</f>
        <v>Ealing Broadway</v>
      </c>
      <c r="M1626" t="str">
        <f>VLOOKUP(C1626,List!$A$2:$C$2089,2,)</f>
        <v>Central</v>
      </c>
      <c r="N1626" t="str">
        <f t="shared" si="209"/>
        <v>Ealing Broadway|Central</v>
      </c>
      <c r="O1626">
        <f>VLOOKUP(N1626,Depth!$A$2:$F$427,3,)</f>
        <v>33</v>
      </c>
      <c r="P1626">
        <f>VLOOKUP(N1626,Depth!$A$2:$F$427,5,)</f>
        <v>127.9</v>
      </c>
      <c r="Q1626">
        <f>VLOOKUP(N1626,Depth!$A$2:$F$427,6,)</f>
        <v>5.0999999999999996</v>
      </c>
      <c r="R1626">
        <f>VLOOKUP(L1626,longitude_latitude!C:J,7,)</f>
        <v>-0.29941849700000001</v>
      </c>
      <c r="S1626">
        <f>VLOOKUP(L1626,longitude_latitude!C:J,8,)</f>
        <v>51.514497769999998</v>
      </c>
      <c r="T1626">
        <f t="shared" si="210"/>
        <v>-15.424393496003251</v>
      </c>
      <c r="U1626">
        <f>VLOOKUP(M1626,LINE!$A$2:$B$13,2,)</f>
        <v>3</v>
      </c>
      <c r="V1626">
        <f>VLOOKUP(L1626,Entry_exit!B:P,4,)</f>
        <v>27945</v>
      </c>
      <c r="W1626">
        <f>2020 - VLOOKUP(L1626, age!$A:$D,4,)</f>
        <v>100</v>
      </c>
      <c r="X1626">
        <f>VLOOKUP(H1626,'air-quality-london-time-of-day'!E:G,3,FALSE)</f>
        <v>15.2</v>
      </c>
      <c r="Y1626">
        <f>VLOOKUP(I1626,Weather!F:K,2,)</f>
        <v>12.696832579185514</v>
      </c>
      <c r="Z1626">
        <f>VLOOKUP(I1626,Weather!F:K,3,)</f>
        <v>0.02</v>
      </c>
      <c r="AA1626">
        <f>VLOOKUP(I1626,Weather!F:K,4,)</f>
        <v>0.57999999999999996</v>
      </c>
      <c r="AB1626">
        <f>VLOOKUP(I1626,Weather!F:K,5,)</f>
        <v>1031</v>
      </c>
      <c r="AC1626">
        <f>VLOOKUP(I1626,Weather!F:K,6,)</f>
        <v>3</v>
      </c>
    </row>
    <row r="1627" spans="1:29" x14ac:dyDescent="0.25">
      <c r="A1627" t="s">
        <v>7</v>
      </c>
      <c r="B1627" t="s">
        <v>5</v>
      </c>
      <c r="C1627" s="1">
        <v>42116.504166666666</v>
      </c>
      <c r="D1627" s="3">
        <f t="shared" si="208"/>
        <v>2015</v>
      </c>
      <c r="E1627" s="3">
        <f t="shared" si="211"/>
        <v>4</v>
      </c>
      <c r="F1627" s="3">
        <f t="shared" si="212"/>
        <v>12</v>
      </c>
      <c r="G1627" s="3">
        <f t="shared" si="213"/>
        <v>22</v>
      </c>
      <c r="H1627" s="3" t="str">
        <f t="shared" si="214"/>
        <v>2015412</v>
      </c>
      <c r="I1627" s="3" t="str">
        <f t="shared" si="215"/>
        <v>201541222</v>
      </c>
      <c r="J1627">
        <v>21</v>
      </c>
      <c r="K1627">
        <v>12.6</v>
      </c>
      <c r="L1627" t="str">
        <f>VLOOKUP(C1627,List!$A$2:$C$2089,3,)</f>
        <v>Ealing Broadway</v>
      </c>
      <c r="M1627" t="str">
        <f>VLOOKUP(C1627,List!$A$2:$C$2089,2,)</f>
        <v>Central</v>
      </c>
      <c r="N1627" t="str">
        <f t="shared" si="209"/>
        <v>Ealing Broadway|Central</v>
      </c>
      <c r="O1627">
        <f>VLOOKUP(N1627,Depth!$A$2:$F$427,3,)</f>
        <v>33</v>
      </c>
      <c r="P1627">
        <f>VLOOKUP(N1627,Depth!$A$2:$F$427,5,)</f>
        <v>127.9</v>
      </c>
      <c r="Q1627">
        <f>VLOOKUP(N1627,Depth!$A$2:$F$427,6,)</f>
        <v>5.0999999999999996</v>
      </c>
      <c r="R1627">
        <f>VLOOKUP(L1627,longitude_latitude!C:J,7,)</f>
        <v>-0.29941849700000001</v>
      </c>
      <c r="S1627">
        <f>VLOOKUP(L1627,longitude_latitude!C:J,8,)</f>
        <v>51.514497769999998</v>
      </c>
      <c r="T1627">
        <f t="shared" si="210"/>
        <v>-15.424393496003251</v>
      </c>
      <c r="U1627">
        <f>VLOOKUP(M1627,LINE!$A$2:$B$13,2,)</f>
        <v>3</v>
      </c>
      <c r="V1627">
        <f>VLOOKUP(L1627,Entry_exit!B:P,4,)</f>
        <v>27945</v>
      </c>
      <c r="W1627">
        <f>2020 - VLOOKUP(L1627, age!$A:$D,4,)</f>
        <v>100</v>
      </c>
      <c r="X1627">
        <f>VLOOKUP(H1627,'air-quality-london-time-of-day'!E:G,3,FALSE)</f>
        <v>15.2</v>
      </c>
      <c r="Y1627">
        <f>VLOOKUP(I1627,Weather!F:K,2,)</f>
        <v>12.696832579185514</v>
      </c>
      <c r="Z1627">
        <f>VLOOKUP(I1627,Weather!F:K,3,)</f>
        <v>0.02</v>
      </c>
      <c r="AA1627">
        <f>VLOOKUP(I1627,Weather!F:K,4,)</f>
        <v>0.57999999999999996</v>
      </c>
      <c r="AB1627">
        <f>VLOOKUP(I1627,Weather!F:K,5,)</f>
        <v>1031</v>
      </c>
      <c r="AC1627">
        <f>VLOOKUP(I1627,Weather!F:K,6,)</f>
        <v>3</v>
      </c>
    </row>
    <row r="1628" spans="1:29" x14ac:dyDescent="0.25">
      <c r="A1628" t="s">
        <v>7</v>
      </c>
      <c r="B1628" t="s">
        <v>5</v>
      </c>
      <c r="C1628" s="1">
        <v>42116.504861111112</v>
      </c>
      <c r="D1628" s="3">
        <f t="shared" si="208"/>
        <v>2015</v>
      </c>
      <c r="E1628" s="3">
        <f t="shared" si="211"/>
        <v>4</v>
      </c>
      <c r="F1628" s="3">
        <f t="shared" si="212"/>
        <v>12</v>
      </c>
      <c r="G1628" s="3">
        <f t="shared" si="213"/>
        <v>22</v>
      </c>
      <c r="H1628" s="3" t="str">
        <f t="shared" si="214"/>
        <v>2015412</v>
      </c>
      <c r="I1628" s="3" t="str">
        <f t="shared" si="215"/>
        <v>201541222</v>
      </c>
      <c r="J1628">
        <v>18</v>
      </c>
      <c r="K1628">
        <v>10.8</v>
      </c>
      <c r="L1628" t="str">
        <f>VLOOKUP(C1628,List!$A$2:$C$2089,3,)</f>
        <v>Ealing Broadway</v>
      </c>
      <c r="M1628" t="str">
        <f>VLOOKUP(C1628,List!$A$2:$C$2089,2,)</f>
        <v>Central</v>
      </c>
      <c r="N1628" t="str">
        <f t="shared" si="209"/>
        <v>Ealing Broadway|Central</v>
      </c>
      <c r="O1628">
        <f>VLOOKUP(N1628,Depth!$A$2:$F$427,3,)</f>
        <v>33</v>
      </c>
      <c r="P1628">
        <f>VLOOKUP(N1628,Depth!$A$2:$F$427,5,)</f>
        <v>127.9</v>
      </c>
      <c r="Q1628">
        <f>VLOOKUP(N1628,Depth!$A$2:$F$427,6,)</f>
        <v>5.0999999999999996</v>
      </c>
      <c r="R1628">
        <f>VLOOKUP(L1628,longitude_latitude!C:J,7,)</f>
        <v>-0.29941849700000001</v>
      </c>
      <c r="S1628">
        <f>VLOOKUP(L1628,longitude_latitude!C:J,8,)</f>
        <v>51.514497769999998</v>
      </c>
      <c r="T1628">
        <f t="shared" si="210"/>
        <v>-15.424393496003251</v>
      </c>
      <c r="U1628">
        <f>VLOOKUP(M1628,LINE!$A$2:$B$13,2,)</f>
        <v>3</v>
      </c>
      <c r="V1628">
        <f>VLOOKUP(L1628,Entry_exit!B:P,4,)</f>
        <v>27945</v>
      </c>
      <c r="W1628">
        <f>2020 - VLOOKUP(L1628, age!$A:$D,4,)</f>
        <v>100</v>
      </c>
      <c r="X1628">
        <f>VLOOKUP(H1628,'air-quality-london-time-of-day'!E:G,3,FALSE)</f>
        <v>15.2</v>
      </c>
      <c r="Y1628">
        <f>VLOOKUP(I1628,Weather!F:K,2,)</f>
        <v>12.696832579185514</v>
      </c>
      <c r="Z1628">
        <f>VLOOKUP(I1628,Weather!F:K,3,)</f>
        <v>0.02</v>
      </c>
      <c r="AA1628">
        <f>VLOOKUP(I1628,Weather!F:K,4,)</f>
        <v>0.57999999999999996</v>
      </c>
      <c r="AB1628">
        <f>VLOOKUP(I1628,Weather!F:K,5,)</f>
        <v>1031</v>
      </c>
      <c r="AC1628">
        <f>VLOOKUP(I1628,Weather!F:K,6,)</f>
        <v>3</v>
      </c>
    </row>
    <row r="1629" spans="1:29" x14ac:dyDescent="0.25">
      <c r="A1629" t="s">
        <v>7</v>
      </c>
      <c r="B1629" t="s">
        <v>5</v>
      </c>
      <c r="C1629" s="1">
        <v>42116.505555555559</v>
      </c>
      <c r="D1629" s="3">
        <f t="shared" si="208"/>
        <v>2015</v>
      </c>
      <c r="E1629" s="3">
        <f t="shared" si="211"/>
        <v>4</v>
      </c>
      <c r="F1629" s="3">
        <f t="shared" si="212"/>
        <v>12</v>
      </c>
      <c r="G1629" s="3">
        <f t="shared" si="213"/>
        <v>22</v>
      </c>
      <c r="H1629" s="3" t="str">
        <f t="shared" si="214"/>
        <v>2015412</v>
      </c>
      <c r="I1629" s="3" t="str">
        <f t="shared" si="215"/>
        <v>201541222</v>
      </c>
      <c r="J1629">
        <v>21</v>
      </c>
      <c r="K1629">
        <v>12.6</v>
      </c>
      <c r="L1629" t="str">
        <f>VLOOKUP(C1629,List!$A$2:$C$2089,3,)</f>
        <v>Ealing Broadway</v>
      </c>
      <c r="M1629" t="str">
        <f>VLOOKUP(C1629,List!$A$2:$C$2089,2,)</f>
        <v>Central</v>
      </c>
      <c r="N1629" t="str">
        <f t="shared" si="209"/>
        <v>Ealing Broadway|Central</v>
      </c>
      <c r="O1629">
        <f>VLOOKUP(N1629,Depth!$A$2:$F$427,3,)</f>
        <v>33</v>
      </c>
      <c r="P1629">
        <f>VLOOKUP(N1629,Depth!$A$2:$F$427,5,)</f>
        <v>127.9</v>
      </c>
      <c r="Q1629">
        <f>VLOOKUP(N1629,Depth!$A$2:$F$427,6,)</f>
        <v>5.0999999999999996</v>
      </c>
      <c r="R1629">
        <f>VLOOKUP(L1629,longitude_latitude!C:J,7,)</f>
        <v>-0.29941849700000001</v>
      </c>
      <c r="S1629">
        <f>VLOOKUP(L1629,longitude_latitude!C:J,8,)</f>
        <v>51.514497769999998</v>
      </c>
      <c r="T1629">
        <f t="shared" si="210"/>
        <v>-15.424393496003251</v>
      </c>
      <c r="U1629">
        <f>VLOOKUP(M1629,LINE!$A$2:$B$13,2,)</f>
        <v>3</v>
      </c>
      <c r="V1629">
        <f>VLOOKUP(L1629,Entry_exit!B:P,4,)</f>
        <v>27945</v>
      </c>
      <c r="W1629">
        <f>2020 - VLOOKUP(L1629, age!$A:$D,4,)</f>
        <v>100</v>
      </c>
      <c r="X1629">
        <f>VLOOKUP(H1629,'air-quality-london-time-of-day'!E:G,3,FALSE)</f>
        <v>15.2</v>
      </c>
      <c r="Y1629">
        <f>VLOOKUP(I1629,Weather!F:K,2,)</f>
        <v>12.696832579185514</v>
      </c>
      <c r="Z1629">
        <f>VLOOKUP(I1629,Weather!F:K,3,)</f>
        <v>0.02</v>
      </c>
      <c r="AA1629">
        <f>VLOOKUP(I1629,Weather!F:K,4,)</f>
        <v>0.57999999999999996</v>
      </c>
      <c r="AB1629">
        <f>VLOOKUP(I1629,Weather!F:K,5,)</f>
        <v>1031</v>
      </c>
      <c r="AC1629">
        <f>VLOOKUP(I1629,Weather!F:K,6,)</f>
        <v>3</v>
      </c>
    </row>
    <row r="1630" spans="1:29" x14ac:dyDescent="0.25">
      <c r="A1630" t="s">
        <v>7</v>
      </c>
      <c r="B1630" t="s">
        <v>5</v>
      </c>
      <c r="C1630" s="1">
        <v>42116.506249999999</v>
      </c>
      <c r="D1630" s="3">
        <f t="shared" si="208"/>
        <v>2015</v>
      </c>
      <c r="E1630" s="3">
        <f t="shared" si="211"/>
        <v>4</v>
      </c>
      <c r="F1630" s="3">
        <f t="shared" si="212"/>
        <v>12</v>
      </c>
      <c r="G1630" s="3">
        <f t="shared" si="213"/>
        <v>22</v>
      </c>
      <c r="H1630" s="3" t="str">
        <f t="shared" si="214"/>
        <v>2015412</v>
      </c>
      <c r="I1630" s="3" t="str">
        <f t="shared" si="215"/>
        <v>201541222</v>
      </c>
      <c r="J1630">
        <v>20</v>
      </c>
      <c r="K1630">
        <v>12</v>
      </c>
      <c r="L1630" t="str">
        <f>VLOOKUP(C1630,List!$A$2:$C$2089,3,)</f>
        <v>Ealing Broadway</v>
      </c>
      <c r="M1630" t="str">
        <f>VLOOKUP(C1630,List!$A$2:$C$2089,2,)</f>
        <v>Central</v>
      </c>
      <c r="N1630" t="str">
        <f t="shared" si="209"/>
        <v>Ealing Broadway|Central</v>
      </c>
      <c r="O1630">
        <f>VLOOKUP(N1630,Depth!$A$2:$F$427,3,)</f>
        <v>33</v>
      </c>
      <c r="P1630">
        <f>VLOOKUP(N1630,Depth!$A$2:$F$427,5,)</f>
        <v>127.9</v>
      </c>
      <c r="Q1630">
        <f>VLOOKUP(N1630,Depth!$A$2:$F$427,6,)</f>
        <v>5.0999999999999996</v>
      </c>
      <c r="R1630">
        <f>VLOOKUP(L1630,longitude_latitude!C:J,7,)</f>
        <v>-0.29941849700000001</v>
      </c>
      <c r="S1630">
        <f>VLOOKUP(L1630,longitude_latitude!C:J,8,)</f>
        <v>51.514497769999998</v>
      </c>
      <c r="T1630">
        <f t="shared" si="210"/>
        <v>-15.424393496003251</v>
      </c>
      <c r="U1630">
        <f>VLOOKUP(M1630,LINE!$A$2:$B$13,2,)</f>
        <v>3</v>
      </c>
      <c r="V1630">
        <f>VLOOKUP(L1630,Entry_exit!B:P,4,)</f>
        <v>27945</v>
      </c>
      <c r="W1630">
        <f>2020 - VLOOKUP(L1630, age!$A:$D,4,)</f>
        <v>100</v>
      </c>
      <c r="X1630">
        <f>VLOOKUP(H1630,'air-quality-london-time-of-day'!E:G,3,FALSE)</f>
        <v>15.2</v>
      </c>
      <c r="Y1630">
        <f>VLOOKUP(I1630,Weather!F:K,2,)</f>
        <v>12.696832579185514</v>
      </c>
      <c r="Z1630">
        <f>VLOOKUP(I1630,Weather!F:K,3,)</f>
        <v>0.02</v>
      </c>
      <c r="AA1630">
        <f>VLOOKUP(I1630,Weather!F:K,4,)</f>
        <v>0.57999999999999996</v>
      </c>
      <c r="AB1630">
        <f>VLOOKUP(I1630,Weather!F:K,5,)</f>
        <v>1031</v>
      </c>
      <c r="AC1630">
        <f>VLOOKUP(I1630,Weather!F:K,6,)</f>
        <v>3</v>
      </c>
    </row>
    <row r="1631" spans="1:29" x14ac:dyDescent="0.25">
      <c r="A1631" t="s">
        <v>7</v>
      </c>
      <c r="B1631" t="s">
        <v>5</v>
      </c>
      <c r="C1631" s="1">
        <v>42116.506944444445</v>
      </c>
      <c r="D1631" s="3">
        <f t="shared" si="208"/>
        <v>2015</v>
      </c>
      <c r="E1631" s="3">
        <f t="shared" si="211"/>
        <v>4</v>
      </c>
      <c r="F1631" s="3">
        <f t="shared" si="212"/>
        <v>12</v>
      </c>
      <c r="G1631" s="3">
        <f t="shared" si="213"/>
        <v>22</v>
      </c>
      <c r="H1631" s="3" t="str">
        <f t="shared" si="214"/>
        <v>2015412</v>
      </c>
      <c r="I1631" s="3" t="str">
        <f t="shared" si="215"/>
        <v>201541222</v>
      </c>
      <c r="J1631">
        <v>19</v>
      </c>
      <c r="K1631">
        <v>11.4</v>
      </c>
      <c r="L1631" t="str">
        <f>VLOOKUP(C1631,List!$A$2:$C$2089,3,)</f>
        <v>West Acton</v>
      </c>
      <c r="M1631" t="str">
        <f>VLOOKUP(C1631,List!$A$2:$C$2089,2,)</f>
        <v>Central</v>
      </c>
      <c r="N1631" t="str">
        <f t="shared" si="209"/>
        <v>West Acton|Central</v>
      </c>
      <c r="O1631">
        <f>VLOOKUP(N1631,Depth!$A$2:$F$427,3,)</f>
        <v>33</v>
      </c>
      <c r="P1631">
        <f>VLOOKUP(N1631,Depth!$A$2:$F$427,5,)</f>
        <v>127.4</v>
      </c>
      <c r="Q1631">
        <f>VLOOKUP(N1631,Depth!$A$2:$F$427,6,)</f>
        <v>5.6</v>
      </c>
      <c r="R1631">
        <f>VLOOKUP(L1631,longitude_latitude!C:J,7,)</f>
        <v>-0.27936441400000001</v>
      </c>
      <c r="S1631">
        <f>VLOOKUP(L1631,longitude_latitude!C:J,8,)</f>
        <v>51.517473449999997</v>
      </c>
      <c r="T1631">
        <f t="shared" si="210"/>
        <v>-14.392148781119808</v>
      </c>
      <c r="U1631">
        <f>VLOOKUP(M1631,LINE!$A$2:$B$13,2,)</f>
        <v>3</v>
      </c>
      <c r="V1631">
        <f>VLOOKUP(L1631,Entry_exit!B:P,4,)</f>
        <v>2769</v>
      </c>
      <c r="W1631">
        <f>2020 - VLOOKUP(L1631, age!$A:$D,4,)</f>
        <v>97</v>
      </c>
      <c r="X1631">
        <f>VLOOKUP(H1631,'air-quality-london-time-of-day'!E:G,3,FALSE)</f>
        <v>15.2</v>
      </c>
      <c r="Y1631">
        <f>VLOOKUP(I1631,Weather!F:K,2,)</f>
        <v>12.696832579185514</v>
      </c>
      <c r="Z1631">
        <f>VLOOKUP(I1631,Weather!F:K,3,)</f>
        <v>0.02</v>
      </c>
      <c r="AA1631">
        <f>VLOOKUP(I1631,Weather!F:K,4,)</f>
        <v>0.57999999999999996</v>
      </c>
      <c r="AB1631">
        <f>VLOOKUP(I1631,Weather!F:K,5,)</f>
        <v>1031</v>
      </c>
      <c r="AC1631">
        <f>VLOOKUP(I1631,Weather!F:K,6,)</f>
        <v>3</v>
      </c>
    </row>
    <row r="1632" spans="1:29" x14ac:dyDescent="0.25">
      <c r="A1632" t="s">
        <v>7</v>
      </c>
      <c r="B1632" t="s">
        <v>5</v>
      </c>
      <c r="C1632" s="1">
        <v>42116.507638888892</v>
      </c>
      <c r="D1632" s="3">
        <f t="shared" si="208"/>
        <v>2015</v>
      </c>
      <c r="E1632" s="3">
        <f t="shared" si="211"/>
        <v>4</v>
      </c>
      <c r="F1632" s="3">
        <f t="shared" si="212"/>
        <v>12</v>
      </c>
      <c r="G1632" s="3">
        <f t="shared" si="213"/>
        <v>22</v>
      </c>
      <c r="H1632" s="3" t="str">
        <f t="shared" si="214"/>
        <v>2015412</v>
      </c>
      <c r="I1632" s="3" t="str">
        <f t="shared" si="215"/>
        <v>201541222</v>
      </c>
      <c r="J1632">
        <v>19</v>
      </c>
      <c r="K1632">
        <v>11.4</v>
      </c>
      <c r="L1632" t="str">
        <f>VLOOKUP(C1632,List!$A$2:$C$2089,3,)</f>
        <v>West Acton</v>
      </c>
      <c r="M1632" t="str">
        <f>VLOOKUP(C1632,List!$A$2:$C$2089,2,)</f>
        <v>Central</v>
      </c>
      <c r="N1632" t="str">
        <f t="shared" si="209"/>
        <v>West Acton|Central</v>
      </c>
      <c r="O1632">
        <f>VLOOKUP(N1632,Depth!$A$2:$F$427,3,)</f>
        <v>33</v>
      </c>
      <c r="P1632">
        <f>VLOOKUP(N1632,Depth!$A$2:$F$427,5,)</f>
        <v>127.4</v>
      </c>
      <c r="Q1632">
        <f>VLOOKUP(N1632,Depth!$A$2:$F$427,6,)</f>
        <v>5.6</v>
      </c>
      <c r="R1632">
        <f>VLOOKUP(L1632,longitude_latitude!C:J,7,)</f>
        <v>-0.27936441400000001</v>
      </c>
      <c r="S1632">
        <f>VLOOKUP(L1632,longitude_latitude!C:J,8,)</f>
        <v>51.517473449999997</v>
      </c>
      <c r="T1632">
        <f t="shared" si="210"/>
        <v>-14.392148781119808</v>
      </c>
      <c r="U1632">
        <f>VLOOKUP(M1632,LINE!$A$2:$B$13,2,)</f>
        <v>3</v>
      </c>
      <c r="V1632">
        <f>VLOOKUP(L1632,Entry_exit!B:P,4,)</f>
        <v>2769</v>
      </c>
      <c r="W1632">
        <f>2020 - VLOOKUP(L1632, age!$A:$D,4,)</f>
        <v>97</v>
      </c>
      <c r="X1632">
        <f>VLOOKUP(H1632,'air-quality-london-time-of-day'!E:G,3,FALSE)</f>
        <v>15.2</v>
      </c>
      <c r="Y1632">
        <f>VLOOKUP(I1632,Weather!F:K,2,)</f>
        <v>12.696832579185514</v>
      </c>
      <c r="Z1632">
        <f>VLOOKUP(I1632,Weather!F:K,3,)</f>
        <v>0.02</v>
      </c>
      <c r="AA1632">
        <f>VLOOKUP(I1632,Weather!F:K,4,)</f>
        <v>0.57999999999999996</v>
      </c>
      <c r="AB1632">
        <f>VLOOKUP(I1632,Weather!F:K,5,)</f>
        <v>1031</v>
      </c>
      <c r="AC1632">
        <f>VLOOKUP(I1632,Weather!F:K,6,)</f>
        <v>3</v>
      </c>
    </row>
    <row r="1633" spans="1:29" x14ac:dyDescent="0.25">
      <c r="A1633" t="s">
        <v>7</v>
      </c>
      <c r="B1633" t="s">
        <v>5</v>
      </c>
      <c r="C1633" s="1">
        <v>42116.508333333331</v>
      </c>
      <c r="D1633" s="3">
        <f t="shared" si="208"/>
        <v>2015</v>
      </c>
      <c r="E1633" s="3">
        <f t="shared" si="211"/>
        <v>4</v>
      </c>
      <c r="F1633" s="3">
        <f t="shared" si="212"/>
        <v>12</v>
      </c>
      <c r="G1633" s="3">
        <f t="shared" si="213"/>
        <v>22</v>
      </c>
      <c r="H1633" s="3" t="str">
        <f t="shared" si="214"/>
        <v>2015412</v>
      </c>
      <c r="I1633" s="3" t="str">
        <f t="shared" si="215"/>
        <v>201541222</v>
      </c>
      <c r="J1633">
        <v>19</v>
      </c>
      <c r="K1633">
        <v>11.4</v>
      </c>
      <c r="L1633" t="str">
        <f>VLOOKUP(C1633,List!$A$2:$C$2089,3,)</f>
        <v>West Acton</v>
      </c>
      <c r="M1633" t="str">
        <f>VLOOKUP(C1633,List!$A$2:$C$2089,2,)</f>
        <v>Central</v>
      </c>
      <c r="N1633" t="str">
        <f t="shared" si="209"/>
        <v>West Acton|Central</v>
      </c>
      <c r="O1633">
        <f>VLOOKUP(N1633,Depth!$A$2:$F$427,3,)</f>
        <v>33</v>
      </c>
      <c r="P1633">
        <f>VLOOKUP(N1633,Depth!$A$2:$F$427,5,)</f>
        <v>127.4</v>
      </c>
      <c r="Q1633">
        <f>VLOOKUP(N1633,Depth!$A$2:$F$427,6,)</f>
        <v>5.6</v>
      </c>
      <c r="R1633">
        <f>VLOOKUP(L1633,longitude_latitude!C:J,7,)</f>
        <v>-0.27936441400000001</v>
      </c>
      <c r="S1633">
        <f>VLOOKUP(L1633,longitude_latitude!C:J,8,)</f>
        <v>51.517473449999997</v>
      </c>
      <c r="T1633">
        <f t="shared" si="210"/>
        <v>-14.392148781119808</v>
      </c>
      <c r="U1633">
        <f>VLOOKUP(M1633,LINE!$A$2:$B$13,2,)</f>
        <v>3</v>
      </c>
      <c r="V1633">
        <f>VLOOKUP(L1633,Entry_exit!B:P,4,)</f>
        <v>2769</v>
      </c>
      <c r="W1633">
        <f>2020 - VLOOKUP(L1633, age!$A:$D,4,)</f>
        <v>97</v>
      </c>
      <c r="X1633">
        <f>VLOOKUP(H1633,'air-quality-london-time-of-day'!E:G,3,FALSE)</f>
        <v>15.2</v>
      </c>
      <c r="Y1633">
        <f>VLOOKUP(I1633,Weather!F:K,2,)</f>
        <v>12.696832579185514</v>
      </c>
      <c r="Z1633">
        <f>VLOOKUP(I1633,Weather!F:K,3,)</f>
        <v>0.02</v>
      </c>
      <c r="AA1633">
        <f>VLOOKUP(I1633,Weather!F:K,4,)</f>
        <v>0.57999999999999996</v>
      </c>
      <c r="AB1633">
        <f>VLOOKUP(I1633,Weather!F:K,5,)</f>
        <v>1031</v>
      </c>
      <c r="AC1633">
        <f>VLOOKUP(I1633,Weather!F:K,6,)</f>
        <v>3</v>
      </c>
    </row>
    <row r="1634" spans="1:29" x14ac:dyDescent="0.25">
      <c r="A1634" t="s">
        <v>7</v>
      </c>
      <c r="B1634" t="s">
        <v>5</v>
      </c>
      <c r="C1634" s="1">
        <v>42116.509027777778</v>
      </c>
      <c r="D1634" s="3">
        <f t="shared" si="208"/>
        <v>2015</v>
      </c>
      <c r="E1634" s="3">
        <f t="shared" si="211"/>
        <v>4</v>
      </c>
      <c r="F1634" s="3">
        <f t="shared" si="212"/>
        <v>12</v>
      </c>
      <c r="G1634" s="3">
        <f t="shared" si="213"/>
        <v>22</v>
      </c>
      <c r="H1634" s="3" t="str">
        <f t="shared" si="214"/>
        <v>2015412</v>
      </c>
      <c r="I1634" s="3" t="str">
        <f t="shared" si="215"/>
        <v>201541222</v>
      </c>
      <c r="J1634">
        <v>21</v>
      </c>
      <c r="K1634">
        <v>12.6</v>
      </c>
      <c r="L1634" t="str">
        <f>VLOOKUP(C1634,List!$A$2:$C$2089,3,)</f>
        <v>North Acton</v>
      </c>
      <c r="M1634" t="str">
        <f>VLOOKUP(C1634,List!$A$2:$C$2089,2,)</f>
        <v>Central</v>
      </c>
      <c r="N1634" t="str">
        <f t="shared" si="209"/>
        <v>North Acton|Central</v>
      </c>
      <c r="O1634">
        <f>VLOOKUP(N1634,Depth!$A$2:$F$427,3,)</f>
        <v>33</v>
      </c>
      <c r="P1634">
        <f>VLOOKUP(N1634,Depth!$A$2:$F$427,5,)</f>
        <v>124.4</v>
      </c>
      <c r="Q1634">
        <f>VLOOKUP(N1634,Depth!$A$2:$F$427,6,)</f>
        <v>8.6</v>
      </c>
      <c r="R1634">
        <f>VLOOKUP(L1634,longitude_latitude!C:J,7,)</f>
        <v>-0.25816797800000002</v>
      </c>
      <c r="S1634">
        <f>VLOOKUP(L1634,longitude_latitude!C:J,8,)</f>
        <v>51.523105340000001</v>
      </c>
      <c r="T1634">
        <f t="shared" si="210"/>
        <v>-13.301615925908804</v>
      </c>
      <c r="U1634">
        <f>VLOOKUP(M1634,LINE!$A$2:$B$13,2,)</f>
        <v>3</v>
      </c>
      <c r="V1634">
        <f>VLOOKUP(L1634,Entry_exit!B:P,4,)</f>
        <v>10256</v>
      </c>
      <c r="W1634">
        <f>2020 - VLOOKUP(L1634, age!$A:$D,4,)</f>
        <v>97</v>
      </c>
      <c r="X1634">
        <f>VLOOKUP(H1634,'air-quality-london-time-of-day'!E:G,3,FALSE)</f>
        <v>15.2</v>
      </c>
      <c r="Y1634">
        <f>VLOOKUP(I1634,Weather!F:K,2,)</f>
        <v>12.696832579185514</v>
      </c>
      <c r="Z1634">
        <f>VLOOKUP(I1634,Weather!F:K,3,)</f>
        <v>0.02</v>
      </c>
      <c r="AA1634">
        <f>VLOOKUP(I1634,Weather!F:K,4,)</f>
        <v>0.57999999999999996</v>
      </c>
      <c r="AB1634">
        <f>VLOOKUP(I1634,Weather!F:K,5,)</f>
        <v>1031</v>
      </c>
      <c r="AC1634">
        <f>VLOOKUP(I1634,Weather!F:K,6,)</f>
        <v>3</v>
      </c>
    </row>
    <row r="1635" spans="1:29" x14ac:dyDescent="0.25">
      <c r="A1635" t="s">
        <v>7</v>
      </c>
      <c r="B1635" t="s">
        <v>5</v>
      </c>
      <c r="C1635" s="1">
        <v>42116.509722222225</v>
      </c>
      <c r="D1635" s="3">
        <f t="shared" si="208"/>
        <v>2015</v>
      </c>
      <c r="E1635" s="3">
        <f t="shared" si="211"/>
        <v>4</v>
      </c>
      <c r="F1635" s="3">
        <f t="shared" si="212"/>
        <v>12</v>
      </c>
      <c r="G1635" s="3">
        <f t="shared" si="213"/>
        <v>22</v>
      </c>
      <c r="H1635" s="3" t="str">
        <f t="shared" si="214"/>
        <v>2015412</v>
      </c>
      <c r="I1635" s="3" t="str">
        <f t="shared" si="215"/>
        <v>201541222</v>
      </c>
      <c r="J1635">
        <v>20</v>
      </c>
      <c r="K1635">
        <v>12</v>
      </c>
      <c r="L1635" t="str">
        <f>VLOOKUP(C1635,List!$A$2:$C$2089,3,)</f>
        <v>North Acton</v>
      </c>
      <c r="M1635" t="str">
        <f>VLOOKUP(C1635,List!$A$2:$C$2089,2,)</f>
        <v>Central</v>
      </c>
      <c r="N1635" t="str">
        <f t="shared" si="209"/>
        <v>North Acton|Central</v>
      </c>
      <c r="O1635">
        <f>VLOOKUP(N1635,Depth!$A$2:$F$427,3,)</f>
        <v>33</v>
      </c>
      <c r="P1635">
        <f>VLOOKUP(N1635,Depth!$A$2:$F$427,5,)</f>
        <v>124.4</v>
      </c>
      <c r="Q1635">
        <f>VLOOKUP(N1635,Depth!$A$2:$F$427,6,)</f>
        <v>8.6</v>
      </c>
      <c r="R1635">
        <f>VLOOKUP(L1635,longitude_latitude!C:J,7,)</f>
        <v>-0.25816797800000002</v>
      </c>
      <c r="S1635">
        <f>VLOOKUP(L1635,longitude_latitude!C:J,8,)</f>
        <v>51.523105340000001</v>
      </c>
      <c r="T1635">
        <f t="shared" si="210"/>
        <v>-13.301615925908804</v>
      </c>
      <c r="U1635">
        <f>VLOOKUP(M1635,LINE!$A$2:$B$13,2,)</f>
        <v>3</v>
      </c>
      <c r="V1635">
        <f>VLOOKUP(L1635,Entry_exit!B:P,4,)</f>
        <v>10256</v>
      </c>
      <c r="W1635">
        <f>2020 - VLOOKUP(L1635, age!$A:$D,4,)</f>
        <v>97</v>
      </c>
      <c r="X1635">
        <f>VLOOKUP(H1635,'air-quality-london-time-of-day'!E:G,3,FALSE)</f>
        <v>15.2</v>
      </c>
      <c r="Y1635">
        <f>VLOOKUP(I1635,Weather!F:K,2,)</f>
        <v>12.696832579185514</v>
      </c>
      <c r="Z1635">
        <f>VLOOKUP(I1635,Weather!F:K,3,)</f>
        <v>0.02</v>
      </c>
      <c r="AA1635">
        <f>VLOOKUP(I1635,Weather!F:K,4,)</f>
        <v>0.57999999999999996</v>
      </c>
      <c r="AB1635">
        <f>VLOOKUP(I1635,Weather!F:K,5,)</f>
        <v>1031</v>
      </c>
      <c r="AC1635">
        <f>VLOOKUP(I1635,Weather!F:K,6,)</f>
        <v>3</v>
      </c>
    </row>
    <row r="1636" spans="1:29" x14ac:dyDescent="0.25">
      <c r="A1636" t="s">
        <v>7</v>
      </c>
      <c r="B1636" t="s">
        <v>5</v>
      </c>
      <c r="C1636" s="1">
        <v>42116.510416666664</v>
      </c>
      <c r="D1636" s="3">
        <f t="shared" si="208"/>
        <v>2015</v>
      </c>
      <c r="E1636" s="3">
        <f t="shared" si="211"/>
        <v>4</v>
      </c>
      <c r="F1636" s="3">
        <f t="shared" si="212"/>
        <v>12</v>
      </c>
      <c r="G1636" s="3">
        <f t="shared" si="213"/>
        <v>22</v>
      </c>
      <c r="H1636" s="3" t="str">
        <f t="shared" si="214"/>
        <v>2015412</v>
      </c>
      <c r="I1636" s="3" t="str">
        <f t="shared" si="215"/>
        <v>201541222</v>
      </c>
      <c r="J1636">
        <v>21</v>
      </c>
      <c r="K1636">
        <v>12.6</v>
      </c>
      <c r="L1636" t="str">
        <f>VLOOKUP(C1636,List!$A$2:$C$2089,3,)</f>
        <v>East Acton</v>
      </c>
      <c r="M1636" t="str">
        <f>VLOOKUP(C1636,List!$A$2:$C$2089,2,)</f>
        <v>Central</v>
      </c>
      <c r="N1636" t="str">
        <f t="shared" si="209"/>
        <v>East Acton|Central</v>
      </c>
      <c r="O1636">
        <f>VLOOKUP(N1636,Depth!$A$2:$F$427,3,)</f>
        <v>12</v>
      </c>
      <c r="P1636">
        <f>VLOOKUP(N1636,Depth!$A$2:$F$427,5,)</f>
        <v>117.9</v>
      </c>
      <c r="Q1636">
        <f>VLOOKUP(N1636,Depth!$A$2:$F$427,6,)</f>
        <v>-5.9</v>
      </c>
      <c r="R1636">
        <f>VLOOKUP(L1636,longitude_latitude!C:J,7,)</f>
        <v>-0.24556927200000001</v>
      </c>
      <c r="S1636">
        <f>VLOOKUP(L1636,longitude_latitude!C:J,8,)</f>
        <v>51.516090009999999</v>
      </c>
      <c r="T1636">
        <f t="shared" si="210"/>
        <v>-12.650768720042173</v>
      </c>
      <c r="U1636">
        <f>VLOOKUP(M1636,LINE!$A$2:$B$13,2,)</f>
        <v>3</v>
      </c>
      <c r="V1636">
        <f>VLOOKUP(L1636,Entry_exit!B:P,4,)</f>
        <v>6387</v>
      </c>
      <c r="W1636">
        <f>2020 - VLOOKUP(L1636, age!$A:$D,4,)</f>
        <v>100</v>
      </c>
      <c r="X1636">
        <f>VLOOKUP(H1636,'air-quality-london-time-of-day'!E:G,3,FALSE)</f>
        <v>15.2</v>
      </c>
      <c r="Y1636">
        <f>VLOOKUP(I1636,Weather!F:K,2,)</f>
        <v>12.696832579185514</v>
      </c>
      <c r="Z1636">
        <f>VLOOKUP(I1636,Weather!F:K,3,)</f>
        <v>0.02</v>
      </c>
      <c r="AA1636">
        <f>VLOOKUP(I1636,Weather!F:K,4,)</f>
        <v>0.57999999999999996</v>
      </c>
      <c r="AB1636">
        <f>VLOOKUP(I1636,Weather!F:K,5,)</f>
        <v>1031</v>
      </c>
      <c r="AC1636">
        <f>VLOOKUP(I1636,Weather!F:K,6,)</f>
        <v>3</v>
      </c>
    </row>
    <row r="1637" spans="1:29" x14ac:dyDescent="0.25">
      <c r="A1637" t="s">
        <v>7</v>
      </c>
      <c r="B1637" t="s">
        <v>5</v>
      </c>
      <c r="C1637" s="1">
        <v>42116.511111111111</v>
      </c>
      <c r="D1637" s="3">
        <f t="shared" si="208"/>
        <v>2015</v>
      </c>
      <c r="E1637" s="3">
        <f t="shared" si="211"/>
        <v>4</v>
      </c>
      <c r="F1637" s="3">
        <f t="shared" si="212"/>
        <v>12</v>
      </c>
      <c r="G1637" s="3">
        <f t="shared" si="213"/>
        <v>22</v>
      </c>
      <c r="H1637" s="3" t="str">
        <f t="shared" si="214"/>
        <v>2015412</v>
      </c>
      <c r="I1637" s="3" t="str">
        <f t="shared" si="215"/>
        <v>201541222</v>
      </c>
      <c r="J1637">
        <v>21</v>
      </c>
      <c r="K1637">
        <v>12.6</v>
      </c>
      <c r="L1637" t="str">
        <f>VLOOKUP(C1637,List!$A$2:$C$2089,3,)</f>
        <v>East Acton</v>
      </c>
      <c r="M1637" t="str">
        <f>VLOOKUP(C1637,List!$A$2:$C$2089,2,)</f>
        <v>Central</v>
      </c>
      <c r="N1637" t="str">
        <f t="shared" si="209"/>
        <v>East Acton|Central</v>
      </c>
      <c r="O1637">
        <f>VLOOKUP(N1637,Depth!$A$2:$F$427,3,)</f>
        <v>12</v>
      </c>
      <c r="P1637">
        <f>VLOOKUP(N1637,Depth!$A$2:$F$427,5,)</f>
        <v>117.9</v>
      </c>
      <c r="Q1637">
        <f>VLOOKUP(N1637,Depth!$A$2:$F$427,6,)</f>
        <v>-5.9</v>
      </c>
      <c r="R1637">
        <f>VLOOKUP(L1637,longitude_latitude!C:J,7,)</f>
        <v>-0.24556927200000001</v>
      </c>
      <c r="S1637">
        <f>VLOOKUP(L1637,longitude_latitude!C:J,8,)</f>
        <v>51.516090009999999</v>
      </c>
      <c r="T1637">
        <f t="shared" si="210"/>
        <v>-12.650768720042173</v>
      </c>
      <c r="U1637">
        <f>VLOOKUP(M1637,LINE!$A$2:$B$13,2,)</f>
        <v>3</v>
      </c>
      <c r="V1637">
        <f>VLOOKUP(L1637,Entry_exit!B:P,4,)</f>
        <v>6387</v>
      </c>
      <c r="W1637">
        <f>2020 - VLOOKUP(L1637, age!$A:$D,4,)</f>
        <v>100</v>
      </c>
      <c r="X1637">
        <f>VLOOKUP(H1637,'air-quality-london-time-of-day'!E:G,3,FALSE)</f>
        <v>15.2</v>
      </c>
      <c r="Y1637">
        <f>VLOOKUP(I1637,Weather!F:K,2,)</f>
        <v>12.696832579185514</v>
      </c>
      <c r="Z1637">
        <f>VLOOKUP(I1637,Weather!F:K,3,)</f>
        <v>0.02</v>
      </c>
      <c r="AA1637">
        <f>VLOOKUP(I1637,Weather!F:K,4,)</f>
        <v>0.57999999999999996</v>
      </c>
      <c r="AB1637">
        <f>VLOOKUP(I1637,Weather!F:K,5,)</f>
        <v>1031</v>
      </c>
      <c r="AC1637">
        <f>VLOOKUP(I1637,Weather!F:K,6,)</f>
        <v>3</v>
      </c>
    </row>
    <row r="1638" spans="1:29" x14ac:dyDescent="0.25">
      <c r="A1638" t="s">
        <v>7</v>
      </c>
      <c r="B1638" t="s">
        <v>5</v>
      </c>
      <c r="C1638" s="1">
        <v>42116.511805555558</v>
      </c>
      <c r="D1638" s="3">
        <f t="shared" si="208"/>
        <v>2015</v>
      </c>
      <c r="E1638" s="3">
        <f t="shared" si="211"/>
        <v>4</v>
      </c>
      <c r="F1638" s="3">
        <f t="shared" si="212"/>
        <v>12</v>
      </c>
      <c r="G1638" s="3">
        <f t="shared" si="213"/>
        <v>22</v>
      </c>
      <c r="H1638" s="3" t="str">
        <f t="shared" si="214"/>
        <v>2015412</v>
      </c>
      <c r="I1638" s="3" t="str">
        <f t="shared" si="215"/>
        <v>201541222</v>
      </c>
      <c r="J1638">
        <v>22</v>
      </c>
      <c r="K1638">
        <v>13.2</v>
      </c>
      <c r="L1638" t="str">
        <f>VLOOKUP(C1638,List!$A$2:$C$2089,3,)</f>
        <v>East Acton</v>
      </c>
      <c r="M1638" t="str">
        <f>VLOOKUP(C1638,List!$A$2:$C$2089,2,)</f>
        <v>Central</v>
      </c>
      <c r="N1638" t="str">
        <f t="shared" si="209"/>
        <v>East Acton|Central</v>
      </c>
      <c r="O1638">
        <f>VLOOKUP(N1638,Depth!$A$2:$F$427,3,)</f>
        <v>12</v>
      </c>
      <c r="P1638">
        <f>VLOOKUP(N1638,Depth!$A$2:$F$427,5,)</f>
        <v>117.9</v>
      </c>
      <c r="Q1638">
        <f>VLOOKUP(N1638,Depth!$A$2:$F$427,6,)</f>
        <v>-5.9</v>
      </c>
      <c r="R1638">
        <f>VLOOKUP(L1638,longitude_latitude!C:J,7,)</f>
        <v>-0.24556927200000001</v>
      </c>
      <c r="S1638">
        <f>VLOOKUP(L1638,longitude_latitude!C:J,8,)</f>
        <v>51.516090009999999</v>
      </c>
      <c r="T1638">
        <f t="shared" si="210"/>
        <v>-12.650768720042173</v>
      </c>
      <c r="U1638">
        <f>VLOOKUP(M1638,LINE!$A$2:$B$13,2,)</f>
        <v>3</v>
      </c>
      <c r="V1638">
        <f>VLOOKUP(L1638,Entry_exit!B:P,4,)</f>
        <v>6387</v>
      </c>
      <c r="W1638">
        <f>2020 - VLOOKUP(L1638, age!$A:$D,4,)</f>
        <v>100</v>
      </c>
      <c r="X1638">
        <f>VLOOKUP(H1638,'air-quality-london-time-of-day'!E:G,3,FALSE)</f>
        <v>15.2</v>
      </c>
      <c r="Y1638">
        <f>VLOOKUP(I1638,Weather!F:K,2,)</f>
        <v>12.696832579185514</v>
      </c>
      <c r="Z1638">
        <f>VLOOKUP(I1638,Weather!F:K,3,)</f>
        <v>0.02</v>
      </c>
      <c r="AA1638">
        <f>VLOOKUP(I1638,Weather!F:K,4,)</f>
        <v>0.57999999999999996</v>
      </c>
      <c r="AB1638">
        <f>VLOOKUP(I1638,Weather!F:K,5,)</f>
        <v>1031</v>
      </c>
      <c r="AC1638">
        <f>VLOOKUP(I1638,Weather!F:K,6,)</f>
        <v>3</v>
      </c>
    </row>
    <row r="1639" spans="1:29" x14ac:dyDescent="0.25">
      <c r="A1639" t="s">
        <v>7</v>
      </c>
      <c r="B1639" t="s">
        <v>5</v>
      </c>
      <c r="C1639" s="1">
        <v>42116.512499999997</v>
      </c>
      <c r="D1639" s="3">
        <f t="shared" si="208"/>
        <v>2015</v>
      </c>
      <c r="E1639" s="3">
        <f t="shared" si="211"/>
        <v>4</v>
      </c>
      <c r="F1639" s="3">
        <f t="shared" si="212"/>
        <v>12</v>
      </c>
      <c r="G1639" s="3">
        <f t="shared" si="213"/>
        <v>22</v>
      </c>
      <c r="H1639" s="3" t="str">
        <f t="shared" si="214"/>
        <v>2015412</v>
      </c>
      <c r="I1639" s="3" t="str">
        <f t="shared" si="215"/>
        <v>201541222</v>
      </c>
      <c r="J1639">
        <v>23</v>
      </c>
      <c r="K1639">
        <v>13.8</v>
      </c>
      <c r="L1639" t="str">
        <f>VLOOKUP(C1639,List!$A$2:$C$2089,3,)</f>
        <v>White City</v>
      </c>
      <c r="M1639" t="str">
        <f>VLOOKUP(C1639,List!$A$2:$C$2089,2,)</f>
        <v>Central</v>
      </c>
      <c r="N1639" t="str">
        <f t="shared" si="209"/>
        <v>White City|Central</v>
      </c>
      <c r="O1639">
        <f>VLOOKUP(N1639,Depth!$A$2:$F$427,3,)</f>
        <v>7</v>
      </c>
      <c r="P1639">
        <f>VLOOKUP(N1639,Depth!$A$2:$F$427,5,)</f>
        <v>105</v>
      </c>
      <c r="Q1639">
        <f>VLOOKUP(N1639,Depth!$A$2:$F$427,6,)</f>
        <v>2</v>
      </c>
      <c r="R1639">
        <f>VLOOKUP(L1639,longitude_latitude!C:J,7,)</f>
        <v>-0.222866489</v>
      </c>
      <c r="S1639">
        <f>VLOOKUP(L1639,longitude_latitude!C:J,8,)</f>
        <v>51.511706949999997</v>
      </c>
      <c r="T1639">
        <f t="shared" si="210"/>
        <v>-11.480233270343398</v>
      </c>
      <c r="U1639">
        <f>VLOOKUP(M1639,LINE!$A$2:$B$13,2,)</f>
        <v>3</v>
      </c>
      <c r="V1639">
        <f>VLOOKUP(L1639,Entry_exit!B:P,4,)</f>
        <v>12436</v>
      </c>
      <c r="W1639">
        <f>2020 - VLOOKUP(L1639, age!$A:$D,4,)</f>
        <v>73</v>
      </c>
      <c r="X1639">
        <f>VLOOKUP(H1639,'air-quality-london-time-of-day'!E:G,3,FALSE)</f>
        <v>15.2</v>
      </c>
      <c r="Y1639">
        <f>VLOOKUP(I1639,Weather!F:K,2,)</f>
        <v>12.696832579185514</v>
      </c>
      <c r="Z1639">
        <f>VLOOKUP(I1639,Weather!F:K,3,)</f>
        <v>0.02</v>
      </c>
      <c r="AA1639">
        <f>VLOOKUP(I1639,Weather!F:K,4,)</f>
        <v>0.57999999999999996</v>
      </c>
      <c r="AB1639">
        <f>VLOOKUP(I1639,Weather!F:K,5,)</f>
        <v>1031</v>
      </c>
      <c r="AC1639">
        <f>VLOOKUP(I1639,Weather!F:K,6,)</f>
        <v>3</v>
      </c>
    </row>
    <row r="1640" spans="1:29" x14ac:dyDescent="0.25">
      <c r="A1640" t="s">
        <v>7</v>
      </c>
      <c r="B1640" t="s">
        <v>5</v>
      </c>
      <c r="C1640" s="1">
        <v>42116.513194444444</v>
      </c>
      <c r="D1640" s="3">
        <f t="shared" si="208"/>
        <v>2015</v>
      </c>
      <c r="E1640" s="3">
        <f t="shared" si="211"/>
        <v>4</v>
      </c>
      <c r="F1640" s="3">
        <f t="shared" si="212"/>
        <v>12</v>
      </c>
      <c r="G1640" s="3">
        <f t="shared" si="213"/>
        <v>22</v>
      </c>
      <c r="H1640" s="3" t="str">
        <f t="shared" si="214"/>
        <v>2015412</v>
      </c>
      <c r="I1640" s="3" t="str">
        <f t="shared" si="215"/>
        <v>201541222</v>
      </c>
      <c r="J1640">
        <v>21</v>
      </c>
      <c r="K1640">
        <v>12.6</v>
      </c>
      <c r="L1640" t="str">
        <f>VLOOKUP(C1640,List!$A$2:$C$2089,3,)</f>
        <v>White City</v>
      </c>
      <c r="M1640" t="str">
        <f>VLOOKUP(C1640,List!$A$2:$C$2089,2,)</f>
        <v>Central</v>
      </c>
      <c r="N1640" t="str">
        <f t="shared" si="209"/>
        <v>White City|Central</v>
      </c>
      <c r="O1640">
        <f>VLOOKUP(N1640,Depth!$A$2:$F$427,3,)</f>
        <v>7</v>
      </c>
      <c r="P1640">
        <f>VLOOKUP(N1640,Depth!$A$2:$F$427,5,)</f>
        <v>105</v>
      </c>
      <c r="Q1640">
        <f>VLOOKUP(N1640,Depth!$A$2:$F$427,6,)</f>
        <v>2</v>
      </c>
      <c r="R1640">
        <f>VLOOKUP(L1640,longitude_latitude!C:J,7,)</f>
        <v>-0.222866489</v>
      </c>
      <c r="S1640">
        <f>VLOOKUP(L1640,longitude_latitude!C:J,8,)</f>
        <v>51.511706949999997</v>
      </c>
      <c r="T1640">
        <f t="shared" si="210"/>
        <v>-11.480233270343398</v>
      </c>
      <c r="U1640">
        <f>VLOOKUP(M1640,LINE!$A$2:$B$13,2,)</f>
        <v>3</v>
      </c>
      <c r="V1640">
        <f>VLOOKUP(L1640,Entry_exit!B:P,4,)</f>
        <v>12436</v>
      </c>
      <c r="W1640">
        <f>2020 - VLOOKUP(L1640, age!$A:$D,4,)</f>
        <v>73</v>
      </c>
      <c r="X1640">
        <f>VLOOKUP(H1640,'air-quality-london-time-of-day'!E:G,3,FALSE)</f>
        <v>15.2</v>
      </c>
      <c r="Y1640">
        <f>VLOOKUP(I1640,Weather!F:K,2,)</f>
        <v>12.696832579185514</v>
      </c>
      <c r="Z1640">
        <f>VLOOKUP(I1640,Weather!F:K,3,)</f>
        <v>0.02</v>
      </c>
      <c r="AA1640">
        <f>VLOOKUP(I1640,Weather!F:K,4,)</f>
        <v>0.57999999999999996</v>
      </c>
      <c r="AB1640">
        <f>VLOOKUP(I1640,Weather!F:K,5,)</f>
        <v>1031</v>
      </c>
      <c r="AC1640">
        <f>VLOOKUP(I1640,Weather!F:K,6,)</f>
        <v>3</v>
      </c>
    </row>
    <row r="1641" spans="1:29" x14ac:dyDescent="0.25">
      <c r="A1641" t="s">
        <v>7</v>
      </c>
      <c r="B1641" t="s">
        <v>5</v>
      </c>
      <c r="C1641" s="1">
        <v>42116.513888888891</v>
      </c>
      <c r="D1641" s="3">
        <f t="shared" si="208"/>
        <v>2015</v>
      </c>
      <c r="E1641" s="3">
        <f t="shared" si="211"/>
        <v>4</v>
      </c>
      <c r="F1641" s="3">
        <f t="shared" si="212"/>
        <v>12</v>
      </c>
      <c r="G1641" s="3">
        <f t="shared" si="213"/>
        <v>22</v>
      </c>
      <c r="H1641" s="3" t="str">
        <f t="shared" si="214"/>
        <v>2015412</v>
      </c>
      <c r="I1641" s="3" t="str">
        <f t="shared" si="215"/>
        <v>201541222</v>
      </c>
      <c r="J1641">
        <v>19</v>
      </c>
      <c r="K1641">
        <v>11.4</v>
      </c>
      <c r="L1641" t="str">
        <f>VLOOKUP(C1641,List!$A$2:$C$2089,3,)</f>
        <v>White City</v>
      </c>
      <c r="M1641" t="str">
        <f>VLOOKUP(C1641,List!$A$2:$C$2089,2,)</f>
        <v>Central</v>
      </c>
      <c r="N1641" t="str">
        <f t="shared" si="209"/>
        <v>White City|Central</v>
      </c>
      <c r="O1641">
        <f>VLOOKUP(N1641,Depth!$A$2:$F$427,3,)</f>
        <v>7</v>
      </c>
      <c r="P1641">
        <f>VLOOKUP(N1641,Depth!$A$2:$F$427,5,)</f>
        <v>105</v>
      </c>
      <c r="Q1641">
        <f>VLOOKUP(N1641,Depth!$A$2:$F$427,6,)</f>
        <v>2</v>
      </c>
      <c r="R1641">
        <f>VLOOKUP(L1641,longitude_latitude!C:J,7,)</f>
        <v>-0.222866489</v>
      </c>
      <c r="S1641">
        <f>VLOOKUP(L1641,longitude_latitude!C:J,8,)</f>
        <v>51.511706949999997</v>
      </c>
      <c r="T1641">
        <f t="shared" si="210"/>
        <v>-11.480233270343398</v>
      </c>
      <c r="U1641">
        <f>VLOOKUP(M1641,LINE!$A$2:$B$13,2,)</f>
        <v>3</v>
      </c>
      <c r="V1641">
        <f>VLOOKUP(L1641,Entry_exit!B:P,4,)</f>
        <v>12436</v>
      </c>
      <c r="W1641">
        <f>2020 - VLOOKUP(L1641, age!$A:$D,4,)</f>
        <v>73</v>
      </c>
      <c r="X1641">
        <f>VLOOKUP(H1641,'air-quality-london-time-of-day'!E:G,3,FALSE)</f>
        <v>15.2</v>
      </c>
      <c r="Y1641">
        <f>VLOOKUP(I1641,Weather!F:K,2,)</f>
        <v>12.696832579185514</v>
      </c>
      <c r="Z1641">
        <f>VLOOKUP(I1641,Weather!F:K,3,)</f>
        <v>0.02</v>
      </c>
      <c r="AA1641">
        <f>VLOOKUP(I1641,Weather!F:K,4,)</f>
        <v>0.57999999999999996</v>
      </c>
      <c r="AB1641">
        <f>VLOOKUP(I1641,Weather!F:K,5,)</f>
        <v>1031</v>
      </c>
      <c r="AC1641">
        <f>VLOOKUP(I1641,Weather!F:K,6,)</f>
        <v>3</v>
      </c>
    </row>
    <row r="1642" spans="1:29" x14ac:dyDescent="0.25">
      <c r="A1642" t="s">
        <v>7</v>
      </c>
      <c r="B1642" t="s">
        <v>5</v>
      </c>
      <c r="C1642" s="1">
        <v>42116.51458333333</v>
      </c>
      <c r="D1642" s="3">
        <f t="shared" si="208"/>
        <v>2015</v>
      </c>
      <c r="E1642" s="3">
        <f t="shared" si="211"/>
        <v>4</v>
      </c>
      <c r="F1642" s="3">
        <f t="shared" si="212"/>
        <v>12</v>
      </c>
      <c r="G1642" s="3">
        <f t="shared" si="213"/>
        <v>22</v>
      </c>
      <c r="H1642" s="3" t="str">
        <f t="shared" si="214"/>
        <v>2015412</v>
      </c>
      <c r="I1642" s="3" t="str">
        <f t="shared" si="215"/>
        <v>201541222</v>
      </c>
      <c r="J1642">
        <v>20</v>
      </c>
      <c r="K1642">
        <v>12</v>
      </c>
      <c r="L1642" t="str">
        <f>VLOOKUP(C1642,List!$A$2:$C$2089,3,)</f>
        <v>White City</v>
      </c>
      <c r="M1642" t="str">
        <f>VLOOKUP(C1642,List!$A$2:$C$2089,2,)</f>
        <v>Central</v>
      </c>
      <c r="N1642" t="str">
        <f t="shared" si="209"/>
        <v>White City|Central</v>
      </c>
      <c r="O1642">
        <f>VLOOKUP(N1642,Depth!$A$2:$F$427,3,)</f>
        <v>7</v>
      </c>
      <c r="P1642">
        <f>VLOOKUP(N1642,Depth!$A$2:$F$427,5,)</f>
        <v>105</v>
      </c>
      <c r="Q1642">
        <f>VLOOKUP(N1642,Depth!$A$2:$F$427,6,)</f>
        <v>2</v>
      </c>
      <c r="R1642">
        <f>VLOOKUP(L1642,longitude_latitude!C:J,7,)</f>
        <v>-0.222866489</v>
      </c>
      <c r="S1642">
        <f>VLOOKUP(L1642,longitude_latitude!C:J,8,)</f>
        <v>51.511706949999997</v>
      </c>
      <c r="T1642">
        <f t="shared" si="210"/>
        <v>-11.480233270343398</v>
      </c>
      <c r="U1642">
        <f>VLOOKUP(M1642,LINE!$A$2:$B$13,2,)</f>
        <v>3</v>
      </c>
      <c r="V1642">
        <f>VLOOKUP(L1642,Entry_exit!B:P,4,)</f>
        <v>12436</v>
      </c>
      <c r="W1642">
        <f>2020 - VLOOKUP(L1642, age!$A:$D,4,)</f>
        <v>73</v>
      </c>
      <c r="X1642">
        <f>VLOOKUP(H1642,'air-quality-london-time-of-day'!E:G,3,FALSE)</f>
        <v>15.2</v>
      </c>
      <c r="Y1642">
        <f>VLOOKUP(I1642,Weather!F:K,2,)</f>
        <v>12.696832579185514</v>
      </c>
      <c r="Z1642">
        <f>VLOOKUP(I1642,Weather!F:K,3,)</f>
        <v>0.02</v>
      </c>
      <c r="AA1642">
        <f>VLOOKUP(I1642,Weather!F:K,4,)</f>
        <v>0.57999999999999996</v>
      </c>
      <c r="AB1642">
        <f>VLOOKUP(I1642,Weather!F:K,5,)</f>
        <v>1031</v>
      </c>
      <c r="AC1642">
        <f>VLOOKUP(I1642,Weather!F:K,6,)</f>
        <v>3</v>
      </c>
    </row>
    <row r="1643" spans="1:29" x14ac:dyDescent="0.25">
      <c r="A1643" t="s">
        <v>7</v>
      </c>
      <c r="B1643" t="s">
        <v>5</v>
      </c>
      <c r="C1643" s="1">
        <v>42116.515277777777</v>
      </c>
      <c r="D1643" s="3">
        <f t="shared" si="208"/>
        <v>2015</v>
      </c>
      <c r="E1643" s="3">
        <f t="shared" si="211"/>
        <v>4</v>
      </c>
      <c r="F1643" s="3">
        <f t="shared" si="212"/>
        <v>12</v>
      </c>
      <c r="G1643" s="3">
        <f t="shared" si="213"/>
        <v>22</v>
      </c>
      <c r="H1643" s="3" t="str">
        <f t="shared" si="214"/>
        <v>2015412</v>
      </c>
      <c r="I1643" s="3" t="str">
        <f t="shared" si="215"/>
        <v>201541222</v>
      </c>
      <c r="J1643">
        <v>16</v>
      </c>
      <c r="K1643">
        <v>9.6</v>
      </c>
      <c r="L1643" t="str">
        <f>VLOOKUP(C1643,List!$A$2:$C$2089,3,)</f>
        <v>White City</v>
      </c>
      <c r="M1643" t="str">
        <f>VLOOKUP(C1643,List!$A$2:$C$2089,2,)</f>
        <v>Central</v>
      </c>
      <c r="N1643" t="str">
        <f t="shared" si="209"/>
        <v>White City|Central</v>
      </c>
      <c r="O1643">
        <f>VLOOKUP(N1643,Depth!$A$2:$F$427,3,)</f>
        <v>7</v>
      </c>
      <c r="P1643">
        <f>VLOOKUP(N1643,Depth!$A$2:$F$427,5,)</f>
        <v>105</v>
      </c>
      <c r="Q1643">
        <f>VLOOKUP(N1643,Depth!$A$2:$F$427,6,)</f>
        <v>2</v>
      </c>
      <c r="R1643">
        <f>VLOOKUP(L1643,longitude_latitude!C:J,7,)</f>
        <v>-0.222866489</v>
      </c>
      <c r="S1643">
        <f>VLOOKUP(L1643,longitude_latitude!C:J,8,)</f>
        <v>51.511706949999997</v>
      </c>
      <c r="T1643">
        <f t="shared" si="210"/>
        <v>-11.480233270343398</v>
      </c>
      <c r="U1643">
        <f>VLOOKUP(M1643,LINE!$A$2:$B$13,2,)</f>
        <v>3</v>
      </c>
      <c r="V1643">
        <f>VLOOKUP(L1643,Entry_exit!B:P,4,)</f>
        <v>12436</v>
      </c>
      <c r="W1643">
        <f>2020 - VLOOKUP(L1643, age!$A:$D,4,)</f>
        <v>73</v>
      </c>
      <c r="X1643">
        <f>VLOOKUP(H1643,'air-quality-london-time-of-day'!E:G,3,FALSE)</f>
        <v>15.2</v>
      </c>
      <c r="Y1643">
        <f>VLOOKUP(I1643,Weather!F:K,2,)</f>
        <v>12.696832579185514</v>
      </c>
      <c r="Z1643">
        <f>VLOOKUP(I1643,Weather!F:K,3,)</f>
        <v>0.02</v>
      </c>
      <c r="AA1643">
        <f>VLOOKUP(I1643,Weather!F:K,4,)</f>
        <v>0.57999999999999996</v>
      </c>
      <c r="AB1643">
        <f>VLOOKUP(I1643,Weather!F:K,5,)</f>
        <v>1031</v>
      </c>
      <c r="AC1643">
        <f>VLOOKUP(I1643,Weather!F:K,6,)</f>
        <v>3</v>
      </c>
    </row>
    <row r="1644" spans="1:29" x14ac:dyDescent="0.25">
      <c r="A1644" t="s">
        <v>7</v>
      </c>
      <c r="B1644" t="s">
        <v>5</v>
      </c>
      <c r="C1644" s="1">
        <v>42116.515972222223</v>
      </c>
      <c r="D1644" s="3">
        <f t="shared" si="208"/>
        <v>2015</v>
      </c>
      <c r="E1644" s="3">
        <f t="shared" si="211"/>
        <v>4</v>
      </c>
      <c r="F1644" s="3">
        <f t="shared" si="212"/>
        <v>12</v>
      </c>
      <c r="G1644" s="3">
        <f t="shared" si="213"/>
        <v>22</v>
      </c>
      <c r="H1644" s="3" t="str">
        <f t="shared" si="214"/>
        <v>2015412</v>
      </c>
      <c r="I1644" s="3" t="str">
        <f t="shared" si="215"/>
        <v>201541222</v>
      </c>
      <c r="J1644">
        <v>15</v>
      </c>
      <c r="K1644">
        <v>9</v>
      </c>
      <c r="L1644" t="str">
        <f>VLOOKUP(C1644,List!$A$2:$C$2089,3,)</f>
        <v>White City</v>
      </c>
      <c r="M1644" t="str">
        <f>VLOOKUP(C1644,List!$A$2:$C$2089,2,)</f>
        <v>Central</v>
      </c>
      <c r="N1644" t="str">
        <f t="shared" si="209"/>
        <v>White City|Central</v>
      </c>
      <c r="O1644">
        <f>VLOOKUP(N1644,Depth!$A$2:$F$427,3,)</f>
        <v>7</v>
      </c>
      <c r="P1644">
        <f>VLOOKUP(N1644,Depth!$A$2:$F$427,5,)</f>
        <v>105</v>
      </c>
      <c r="Q1644">
        <f>VLOOKUP(N1644,Depth!$A$2:$F$427,6,)</f>
        <v>2</v>
      </c>
      <c r="R1644">
        <f>VLOOKUP(L1644,longitude_latitude!C:J,7,)</f>
        <v>-0.222866489</v>
      </c>
      <c r="S1644">
        <f>VLOOKUP(L1644,longitude_latitude!C:J,8,)</f>
        <v>51.511706949999997</v>
      </c>
      <c r="T1644">
        <f t="shared" si="210"/>
        <v>-11.480233270343398</v>
      </c>
      <c r="U1644">
        <f>VLOOKUP(M1644,LINE!$A$2:$B$13,2,)</f>
        <v>3</v>
      </c>
      <c r="V1644">
        <f>VLOOKUP(L1644,Entry_exit!B:P,4,)</f>
        <v>12436</v>
      </c>
      <c r="W1644">
        <f>2020 - VLOOKUP(L1644, age!$A:$D,4,)</f>
        <v>73</v>
      </c>
      <c r="X1644">
        <f>VLOOKUP(H1644,'air-quality-london-time-of-day'!E:G,3,FALSE)</f>
        <v>15.2</v>
      </c>
      <c r="Y1644">
        <f>VLOOKUP(I1644,Weather!F:K,2,)</f>
        <v>12.696832579185514</v>
      </c>
      <c r="Z1644">
        <f>VLOOKUP(I1644,Weather!F:K,3,)</f>
        <v>0.02</v>
      </c>
      <c r="AA1644">
        <f>VLOOKUP(I1644,Weather!F:K,4,)</f>
        <v>0.57999999999999996</v>
      </c>
      <c r="AB1644">
        <f>VLOOKUP(I1644,Weather!F:K,5,)</f>
        <v>1031</v>
      </c>
      <c r="AC1644">
        <f>VLOOKUP(I1644,Weather!F:K,6,)</f>
        <v>3</v>
      </c>
    </row>
    <row r="1645" spans="1:29" x14ac:dyDescent="0.25">
      <c r="A1645" t="s">
        <v>7</v>
      </c>
      <c r="B1645" t="s">
        <v>5</v>
      </c>
      <c r="C1645" s="1">
        <v>42116.51666666667</v>
      </c>
      <c r="D1645" s="3">
        <f t="shared" ref="D1645:D1708" si="216">YEAR(C1645)</f>
        <v>2015</v>
      </c>
      <c r="E1645" s="3">
        <f t="shared" si="211"/>
        <v>4</v>
      </c>
      <c r="F1645" s="3">
        <f t="shared" si="212"/>
        <v>12</v>
      </c>
      <c r="G1645" s="3">
        <f t="shared" si="213"/>
        <v>22</v>
      </c>
      <c r="H1645" s="3" t="str">
        <f t="shared" si="214"/>
        <v>2015412</v>
      </c>
      <c r="I1645" s="3" t="str">
        <f t="shared" si="215"/>
        <v>201541222</v>
      </c>
      <c r="J1645">
        <v>15</v>
      </c>
      <c r="K1645">
        <v>9</v>
      </c>
      <c r="L1645" t="str">
        <f>VLOOKUP(C1645,List!$A$2:$C$2089,3,)</f>
        <v>White City</v>
      </c>
      <c r="M1645" t="str">
        <f>VLOOKUP(C1645,List!$A$2:$C$2089,2,)</f>
        <v>Central</v>
      </c>
      <c r="N1645" t="str">
        <f t="shared" ref="N1645:N1708" si="217">L1645&amp;"|"&amp;M1645</f>
        <v>White City|Central</v>
      </c>
      <c r="O1645">
        <f>VLOOKUP(N1645,Depth!$A$2:$F$427,3,)</f>
        <v>7</v>
      </c>
      <c r="P1645">
        <f>VLOOKUP(N1645,Depth!$A$2:$F$427,5,)</f>
        <v>105</v>
      </c>
      <c r="Q1645">
        <f>VLOOKUP(N1645,Depth!$A$2:$F$427,6,)</f>
        <v>2</v>
      </c>
      <c r="R1645">
        <f>VLOOKUP(L1645,longitude_latitude!C:J,7,)</f>
        <v>-0.222866489</v>
      </c>
      <c r="S1645">
        <f>VLOOKUP(L1645,longitude_latitude!C:J,8,)</f>
        <v>51.511706949999997</v>
      </c>
      <c r="T1645">
        <f t="shared" ref="T1645:T1708" si="218">R1645*S1645</f>
        <v>-11.480233270343398</v>
      </c>
      <c r="U1645">
        <f>VLOOKUP(M1645,LINE!$A$2:$B$13,2,)</f>
        <v>3</v>
      </c>
      <c r="V1645">
        <f>VLOOKUP(L1645,Entry_exit!B:P,4,)</f>
        <v>12436</v>
      </c>
      <c r="W1645">
        <f>2020 - VLOOKUP(L1645, age!$A:$D,4,)</f>
        <v>73</v>
      </c>
      <c r="X1645">
        <f>VLOOKUP(H1645,'air-quality-london-time-of-day'!E:G,3,FALSE)</f>
        <v>15.2</v>
      </c>
      <c r="Y1645">
        <f>VLOOKUP(I1645,Weather!F:K,2,)</f>
        <v>12.696832579185514</v>
      </c>
      <c r="Z1645">
        <f>VLOOKUP(I1645,Weather!F:K,3,)</f>
        <v>0.02</v>
      </c>
      <c r="AA1645">
        <f>VLOOKUP(I1645,Weather!F:K,4,)</f>
        <v>0.57999999999999996</v>
      </c>
      <c r="AB1645">
        <f>VLOOKUP(I1645,Weather!F:K,5,)</f>
        <v>1031</v>
      </c>
      <c r="AC1645">
        <f>VLOOKUP(I1645,Weather!F:K,6,)</f>
        <v>3</v>
      </c>
    </row>
    <row r="1646" spans="1:29" x14ac:dyDescent="0.25">
      <c r="A1646" t="s">
        <v>7</v>
      </c>
      <c r="B1646" t="s">
        <v>5</v>
      </c>
      <c r="C1646" s="1">
        <v>42116.517361111109</v>
      </c>
      <c r="D1646" s="3">
        <f t="shared" si="216"/>
        <v>2015</v>
      </c>
      <c r="E1646" s="3">
        <f t="shared" si="211"/>
        <v>4</v>
      </c>
      <c r="F1646" s="3">
        <f t="shared" si="212"/>
        <v>12</v>
      </c>
      <c r="G1646" s="3">
        <f t="shared" si="213"/>
        <v>22</v>
      </c>
      <c r="H1646" s="3" t="str">
        <f t="shared" si="214"/>
        <v>2015412</v>
      </c>
      <c r="I1646" s="3" t="str">
        <f t="shared" si="215"/>
        <v>201541222</v>
      </c>
      <c r="J1646">
        <v>16</v>
      </c>
      <c r="K1646">
        <v>9.6</v>
      </c>
      <c r="L1646" t="str">
        <f>VLOOKUP(C1646,List!$A$2:$C$2089,3,)</f>
        <v>White City</v>
      </c>
      <c r="M1646" t="str">
        <f>VLOOKUP(C1646,List!$A$2:$C$2089,2,)</f>
        <v>Central</v>
      </c>
      <c r="N1646" t="str">
        <f t="shared" si="217"/>
        <v>White City|Central</v>
      </c>
      <c r="O1646">
        <f>VLOOKUP(N1646,Depth!$A$2:$F$427,3,)</f>
        <v>7</v>
      </c>
      <c r="P1646">
        <f>VLOOKUP(N1646,Depth!$A$2:$F$427,5,)</f>
        <v>105</v>
      </c>
      <c r="Q1646">
        <f>VLOOKUP(N1646,Depth!$A$2:$F$427,6,)</f>
        <v>2</v>
      </c>
      <c r="R1646">
        <f>VLOOKUP(L1646,longitude_latitude!C:J,7,)</f>
        <v>-0.222866489</v>
      </c>
      <c r="S1646">
        <f>VLOOKUP(L1646,longitude_latitude!C:J,8,)</f>
        <v>51.511706949999997</v>
      </c>
      <c r="T1646">
        <f t="shared" si="218"/>
        <v>-11.480233270343398</v>
      </c>
      <c r="U1646">
        <f>VLOOKUP(M1646,LINE!$A$2:$B$13,2,)</f>
        <v>3</v>
      </c>
      <c r="V1646">
        <f>VLOOKUP(L1646,Entry_exit!B:P,4,)</f>
        <v>12436</v>
      </c>
      <c r="W1646">
        <f>2020 - VLOOKUP(L1646, age!$A:$D,4,)</f>
        <v>73</v>
      </c>
      <c r="X1646">
        <f>VLOOKUP(H1646,'air-quality-london-time-of-day'!E:G,3,FALSE)</f>
        <v>15.2</v>
      </c>
      <c r="Y1646">
        <f>VLOOKUP(I1646,Weather!F:K,2,)</f>
        <v>12.696832579185514</v>
      </c>
      <c r="Z1646">
        <f>VLOOKUP(I1646,Weather!F:K,3,)</f>
        <v>0.02</v>
      </c>
      <c r="AA1646">
        <f>VLOOKUP(I1646,Weather!F:K,4,)</f>
        <v>0.57999999999999996</v>
      </c>
      <c r="AB1646">
        <f>VLOOKUP(I1646,Weather!F:K,5,)</f>
        <v>1031</v>
      </c>
      <c r="AC1646">
        <f>VLOOKUP(I1646,Weather!F:K,6,)</f>
        <v>3</v>
      </c>
    </row>
    <row r="1647" spans="1:29" x14ac:dyDescent="0.25">
      <c r="A1647" t="s">
        <v>7</v>
      </c>
      <c r="B1647" t="s">
        <v>5</v>
      </c>
      <c r="C1647" s="1">
        <v>42116.518055555556</v>
      </c>
      <c r="D1647" s="3">
        <f t="shared" si="216"/>
        <v>2015</v>
      </c>
      <c r="E1647" s="3">
        <f t="shared" si="211"/>
        <v>4</v>
      </c>
      <c r="F1647" s="3">
        <f t="shared" si="212"/>
        <v>12</v>
      </c>
      <c r="G1647" s="3">
        <f t="shared" si="213"/>
        <v>22</v>
      </c>
      <c r="H1647" s="3" t="str">
        <f t="shared" si="214"/>
        <v>2015412</v>
      </c>
      <c r="I1647" s="3" t="str">
        <f t="shared" si="215"/>
        <v>201541222</v>
      </c>
      <c r="J1647">
        <v>21</v>
      </c>
      <c r="K1647">
        <v>12.6</v>
      </c>
      <c r="L1647" t="str">
        <f>VLOOKUP(C1647,List!$A$2:$C$2089,3,)</f>
        <v>White City</v>
      </c>
      <c r="M1647" t="str">
        <f>VLOOKUP(C1647,List!$A$2:$C$2089,2,)</f>
        <v>Central</v>
      </c>
      <c r="N1647" t="str">
        <f t="shared" si="217"/>
        <v>White City|Central</v>
      </c>
      <c r="O1647">
        <f>VLOOKUP(N1647,Depth!$A$2:$F$427,3,)</f>
        <v>7</v>
      </c>
      <c r="P1647">
        <f>VLOOKUP(N1647,Depth!$A$2:$F$427,5,)</f>
        <v>105</v>
      </c>
      <c r="Q1647">
        <f>VLOOKUP(N1647,Depth!$A$2:$F$427,6,)</f>
        <v>2</v>
      </c>
      <c r="R1647">
        <f>VLOOKUP(L1647,longitude_latitude!C:J,7,)</f>
        <v>-0.222866489</v>
      </c>
      <c r="S1647">
        <f>VLOOKUP(L1647,longitude_latitude!C:J,8,)</f>
        <v>51.511706949999997</v>
      </c>
      <c r="T1647">
        <f t="shared" si="218"/>
        <v>-11.480233270343398</v>
      </c>
      <c r="U1647">
        <f>VLOOKUP(M1647,LINE!$A$2:$B$13,2,)</f>
        <v>3</v>
      </c>
      <c r="V1647">
        <f>VLOOKUP(L1647,Entry_exit!B:P,4,)</f>
        <v>12436</v>
      </c>
      <c r="W1647">
        <f>2020 - VLOOKUP(L1647, age!$A:$D,4,)</f>
        <v>73</v>
      </c>
      <c r="X1647">
        <f>VLOOKUP(H1647,'air-quality-london-time-of-day'!E:G,3,FALSE)</f>
        <v>15.2</v>
      </c>
      <c r="Y1647">
        <f>VLOOKUP(I1647,Weather!F:K,2,)</f>
        <v>12.696832579185514</v>
      </c>
      <c r="Z1647">
        <f>VLOOKUP(I1647,Weather!F:K,3,)</f>
        <v>0.02</v>
      </c>
      <c r="AA1647">
        <f>VLOOKUP(I1647,Weather!F:K,4,)</f>
        <v>0.57999999999999996</v>
      </c>
      <c r="AB1647">
        <f>VLOOKUP(I1647,Weather!F:K,5,)</f>
        <v>1031</v>
      </c>
      <c r="AC1647">
        <f>VLOOKUP(I1647,Weather!F:K,6,)</f>
        <v>3</v>
      </c>
    </row>
    <row r="1648" spans="1:29" x14ac:dyDescent="0.25">
      <c r="A1648" t="s">
        <v>7</v>
      </c>
      <c r="B1648" t="s">
        <v>5</v>
      </c>
      <c r="C1648" s="1">
        <v>42116.518750000003</v>
      </c>
      <c r="D1648" s="3">
        <f t="shared" si="216"/>
        <v>2015</v>
      </c>
      <c r="E1648" s="3">
        <f t="shared" si="211"/>
        <v>4</v>
      </c>
      <c r="F1648" s="3">
        <f t="shared" si="212"/>
        <v>12</v>
      </c>
      <c r="G1648" s="3">
        <f t="shared" si="213"/>
        <v>22</v>
      </c>
      <c r="H1648" s="3" t="str">
        <f t="shared" si="214"/>
        <v>2015412</v>
      </c>
      <c r="I1648" s="3" t="str">
        <f t="shared" si="215"/>
        <v>201541222</v>
      </c>
      <c r="J1648">
        <v>30</v>
      </c>
      <c r="K1648">
        <v>18</v>
      </c>
      <c r="L1648" t="str">
        <f>VLOOKUP(C1648,List!$A$2:$C$2089,3,)</f>
        <v>White City</v>
      </c>
      <c r="M1648" t="str">
        <f>VLOOKUP(C1648,List!$A$2:$C$2089,2,)</f>
        <v>Central</v>
      </c>
      <c r="N1648" t="str">
        <f t="shared" si="217"/>
        <v>White City|Central</v>
      </c>
      <c r="O1648">
        <f>VLOOKUP(N1648,Depth!$A$2:$F$427,3,)</f>
        <v>7</v>
      </c>
      <c r="P1648">
        <f>VLOOKUP(N1648,Depth!$A$2:$F$427,5,)</f>
        <v>105</v>
      </c>
      <c r="Q1648">
        <f>VLOOKUP(N1648,Depth!$A$2:$F$427,6,)</f>
        <v>2</v>
      </c>
      <c r="R1648">
        <f>VLOOKUP(L1648,longitude_latitude!C:J,7,)</f>
        <v>-0.222866489</v>
      </c>
      <c r="S1648">
        <f>VLOOKUP(L1648,longitude_latitude!C:J,8,)</f>
        <v>51.511706949999997</v>
      </c>
      <c r="T1648">
        <f t="shared" si="218"/>
        <v>-11.480233270343398</v>
      </c>
      <c r="U1648">
        <f>VLOOKUP(M1648,LINE!$A$2:$B$13,2,)</f>
        <v>3</v>
      </c>
      <c r="V1648">
        <f>VLOOKUP(L1648,Entry_exit!B:P,4,)</f>
        <v>12436</v>
      </c>
      <c r="W1648">
        <f>2020 - VLOOKUP(L1648, age!$A:$D,4,)</f>
        <v>73</v>
      </c>
      <c r="X1648">
        <f>VLOOKUP(H1648,'air-quality-london-time-of-day'!E:G,3,FALSE)</f>
        <v>15.2</v>
      </c>
      <c r="Y1648">
        <f>VLOOKUP(I1648,Weather!F:K,2,)</f>
        <v>12.696832579185514</v>
      </c>
      <c r="Z1648">
        <f>VLOOKUP(I1648,Weather!F:K,3,)</f>
        <v>0.02</v>
      </c>
      <c r="AA1648">
        <f>VLOOKUP(I1648,Weather!F:K,4,)</f>
        <v>0.57999999999999996</v>
      </c>
      <c r="AB1648">
        <f>VLOOKUP(I1648,Weather!F:K,5,)</f>
        <v>1031</v>
      </c>
      <c r="AC1648">
        <f>VLOOKUP(I1648,Weather!F:K,6,)</f>
        <v>3</v>
      </c>
    </row>
    <row r="1649" spans="1:29" x14ac:dyDescent="0.25">
      <c r="A1649" t="s">
        <v>7</v>
      </c>
      <c r="B1649" t="s">
        <v>5</v>
      </c>
      <c r="C1649" s="1">
        <v>42116.519444444442</v>
      </c>
      <c r="D1649" s="3">
        <f t="shared" si="216"/>
        <v>2015</v>
      </c>
      <c r="E1649" s="3">
        <f t="shared" si="211"/>
        <v>4</v>
      </c>
      <c r="F1649" s="3">
        <f t="shared" si="212"/>
        <v>12</v>
      </c>
      <c r="G1649" s="3">
        <f t="shared" si="213"/>
        <v>22</v>
      </c>
      <c r="H1649" s="3" t="str">
        <f t="shared" si="214"/>
        <v>2015412</v>
      </c>
      <c r="I1649" s="3" t="str">
        <f t="shared" si="215"/>
        <v>201541222</v>
      </c>
      <c r="J1649">
        <v>24</v>
      </c>
      <c r="K1649">
        <v>14.4</v>
      </c>
      <c r="L1649" t="str">
        <f>VLOOKUP(C1649,List!$A$2:$C$2089,3,)</f>
        <v>White City</v>
      </c>
      <c r="M1649" t="str">
        <f>VLOOKUP(C1649,List!$A$2:$C$2089,2,)</f>
        <v>Central</v>
      </c>
      <c r="N1649" t="str">
        <f t="shared" si="217"/>
        <v>White City|Central</v>
      </c>
      <c r="O1649">
        <f>VLOOKUP(N1649,Depth!$A$2:$F$427,3,)</f>
        <v>7</v>
      </c>
      <c r="P1649">
        <f>VLOOKUP(N1649,Depth!$A$2:$F$427,5,)</f>
        <v>105</v>
      </c>
      <c r="Q1649">
        <f>VLOOKUP(N1649,Depth!$A$2:$F$427,6,)</f>
        <v>2</v>
      </c>
      <c r="R1649">
        <f>VLOOKUP(L1649,longitude_latitude!C:J,7,)</f>
        <v>-0.222866489</v>
      </c>
      <c r="S1649">
        <f>VLOOKUP(L1649,longitude_latitude!C:J,8,)</f>
        <v>51.511706949999997</v>
      </c>
      <c r="T1649">
        <f t="shared" si="218"/>
        <v>-11.480233270343398</v>
      </c>
      <c r="U1649">
        <f>VLOOKUP(M1649,LINE!$A$2:$B$13,2,)</f>
        <v>3</v>
      </c>
      <c r="V1649">
        <f>VLOOKUP(L1649,Entry_exit!B:P,4,)</f>
        <v>12436</v>
      </c>
      <c r="W1649">
        <f>2020 - VLOOKUP(L1649, age!$A:$D,4,)</f>
        <v>73</v>
      </c>
      <c r="X1649">
        <f>VLOOKUP(H1649,'air-quality-london-time-of-day'!E:G,3,FALSE)</f>
        <v>15.2</v>
      </c>
      <c r="Y1649">
        <f>VLOOKUP(I1649,Weather!F:K,2,)</f>
        <v>12.696832579185514</v>
      </c>
      <c r="Z1649">
        <f>VLOOKUP(I1649,Weather!F:K,3,)</f>
        <v>0.02</v>
      </c>
      <c r="AA1649">
        <f>VLOOKUP(I1649,Weather!F:K,4,)</f>
        <v>0.57999999999999996</v>
      </c>
      <c r="AB1649">
        <f>VLOOKUP(I1649,Weather!F:K,5,)</f>
        <v>1031</v>
      </c>
      <c r="AC1649">
        <f>VLOOKUP(I1649,Weather!F:K,6,)</f>
        <v>3</v>
      </c>
    </row>
    <row r="1650" spans="1:29" x14ac:dyDescent="0.25">
      <c r="A1650" t="s">
        <v>7</v>
      </c>
      <c r="B1650" t="s">
        <v>5</v>
      </c>
      <c r="C1650" s="1">
        <v>42116.520138888889</v>
      </c>
      <c r="D1650" s="3">
        <f t="shared" si="216"/>
        <v>2015</v>
      </c>
      <c r="E1650" s="3">
        <f t="shared" si="211"/>
        <v>4</v>
      </c>
      <c r="F1650" s="3">
        <f t="shared" si="212"/>
        <v>12</v>
      </c>
      <c r="G1650" s="3">
        <f t="shared" si="213"/>
        <v>22</v>
      </c>
      <c r="H1650" s="3" t="str">
        <f t="shared" si="214"/>
        <v>2015412</v>
      </c>
      <c r="I1650" s="3" t="str">
        <f t="shared" si="215"/>
        <v>201541222</v>
      </c>
      <c r="J1650">
        <v>18</v>
      </c>
      <c r="K1650">
        <v>10.8</v>
      </c>
      <c r="L1650" t="str">
        <f>VLOOKUP(C1650,List!$A$2:$C$2089,3,)</f>
        <v>White City</v>
      </c>
      <c r="M1650" t="str">
        <f>VLOOKUP(C1650,List!$A$2:$C$2089,2,)</f>
        <v>Central</v>
      </c>
      <c r="N1650" t="str">
        <f t="shared" si="217"/>
        <v>White City|Central</v>
      </c>
      <c r="O1650">
        <f>VLOOKUP(N1650,Depth!$A$2:$F$427,3,)</f>
        <v>7</v>
      </c>
      <c r="P1650">
        <f>VLOOKUP(N1650,Depth!$A$2:$F$427,5,)</f>
        <v>105</v>
      </c>
      <c r="Q1650">
        <f>VLOOKUP(N1650,Depth!$A$2:$F$427,6,)</f>
        <v>2</v>
      </c>
      <c r="R1650">
        <f>VLOOKUP(L1650,longitude_latitude!C:J,7,)</f>
        <v>-0.222866489</v>
      </c>
      <c r="S1650">
        <f>VLOOKUP(L1650,longitude_latitude!C:J,8,)</f>
        <v>51.511706949999997</v>
      </c>
      <c r="T1650">
        <f t="shared" si="218"/>
        <v>-11.480233270343398</v>
      </c>
      <c r="U1650">
        <f>VLOOKUP(M1650,LINE!$A$2:$B$13,2,)</f>
        <v>3</v>
      </c>
      <c r="V1650">
        <f>VLOOKUP(L1650,Entry_exit!B:P,4,)</f>
        <v>12436</v>
      </c>
      <c r="W1650">
        <f>2020 - VLOOKUP(L1650, age!$A:$D,4,)</f>
        <v>73</v>
      </c>
      <c r="X1650">
        <f>VLOOKUP(H1650,'air-quality-london-time-of-day'!E:G,3,FALSE)</f>
        <v>15.2</v>
      </c>
      <c r="Y1650">
        <f>VLOOKUP(I1650,Weather!F:K,2,)</f>
        <v>12.696832579185514</v>
      </c>
      <c r="Z1650">
        <f>VLOOKUP(I1650,Weather!F:K,3,)</f>
        <v>0.02</v>
      </c>
      <c r="AA1650">
        <f>VLOOKUP(I1650,Weather!F:K,4,)</f>
        <v>0.57999999999999996</v>
      </c>
      <c r="AB1650">
        <f>VLOOKUP(I1650,Weather!F:K,5,)</f>
        <v>1031</v>
      </c>
      <c r="AC1650">
        <f>VLOOKUP(I1650,Weather!F:K,6,)</f>
        <v>3</v>
      </c>
    </row>
    <row r="1651" spans="1:29" x14ac:dyDescent="0.25">
      <c r="A1651" t="s">
        <v>7</v>
      </c>
      <c r="B1651" t="s">
        <v>5</v>
      </c>
      <c r="C1651" s="1">
        <v>42116.520833333336</v>
      </c>
      <c r="D1651" s="3">
        <f t="shared" si="216"/>
        <v>2015</v>
      </c>
      <c r="E1651" s="3">
        <f t="shared" si="211"/>
        <v>4</v>
      </c>
      <c r="F1651" s="3">
        <f t="shared" si="212"/>
        <v>12</v>
      </c>
      <c r="G1651" s="3">
        <f t="shared" si="213"/>
        <v>22</v>
      </c>
      <c r="H1651" s="3" t="str">
        <f t="shared" si="214"/>
        <v>2015412</v>
      </c>
      <c r="I1651" s="3" t="str">
        <f t="shared" si="215"/>
        <v>201541222</v>
      </c>
      <c r="J1651">
        <v>19</v>
      </c>
      <c r="K1651">
        <v>11.4</v>
      </c>
      <c r="L1651" t="str">
        <f>VLOOKUP(C1651,List!$A$2:$C$2089,3,)</f>
        <v>White City</v>
      </c>
      <c r="M1651" t="str">
        <f>VLOOKUP(C1651,List!$A$2:$C$2089,2,)</f>
        <v>Central</v>
      </c>
      <c r="N1651" t="str">
        <f t="shared" si="217"/>
        <v>White City|Central</v>
      </c>
      <c r="O1651">
        <f>VLOOKUP(N1651,Depth!$A$2:$F$427,3,)</f>
        <v>7</v>
      </c>
      <c r="P1651">
        <f>VLOOKUP(N1651,Depth!$A$2:$F$427,5,)</f>
        <v>105</v>
      </c>
      <c r="Q1651">
        <f>VLOOKUP(N1651,Depth!$A$2:$F$427,6,)</f>
        <v>2</v>
      </c>
      <c r="R1651">
        <f>VLOOKUP(L1651,longitude_latitude!C:J,7,)</f>
        <v>-0.222866489</v>
      </c>
      <c r="S1651">
        <f>VLOOKUP(L1651,longitude_latitude!C:J,8,)</f>
        <v>51.511706949999997</v>
      </c>
      <c r="T1651">
        <f t="shared" si="218"/>
        <v>-11.480233270343398</v>
      </c>
      <c r="U1651">
        <f>VLOOKUP(M1651,LINE!$A$2:$B$13,2,)</f>
        <v>3</v>
      </c>
      <c r="V1651">
        <f>VLOOKUP(L1651,Entry_exit!B:P,4,)</f>
        <v>12436</v>
      </c>
      <c r="W1651">
        <f>2020 - VLOOKUP(L1651, age!$A:$D,4,)</f>
        <v>73</v>
      </c>
      <c r="X1651">
        <f>VLOOKUP(H1651,'air-quality-london-time-of-day'!E:G,3,FALSE)</f>
        <v>15.2</v>
      </c>
      <c r="Y1651">
        <f>VLOOKUP(I1651,Weather!F:K,2,)</f>
        <v>12.696832579185514</v>
      </c>
      <c r="Z1651">
        <f>VLOOKUP(I1651,Weather!F:K,3,)</f>
        <v>0.02</v>
      </c>
      <c r="AA1651">
        <f>VLOOKUP(I1651,Weather!F:K,4,)</f>
        <v>0.57999999999999996</v>
      </c>
      <c r="AB1651">
        <f>VLOOKUP(I1651,Weather!F:K,5,)</f>
        <v>1031</v>
      </c>
      <c r="AC1651">
        <f>VLOOKUP(I1651,Weather!F:K,6,)</f>
        <v>3</v>
      </c>
    </row>
    <row r="1652" spans="1:29" x14ac:dyDescent="0.25">
      <c r="A1652" t="s">
        <v>7</v>
      </c>
      <c r="B1652" t="s">
        <v>5</v>
      </c>
      <c r="C1652" s="1">
        <v>42116.521527777775</v>
      </c>
      <c r="D1652" s="3">
        <f t="shared" si="216"/>
        <v>2015</v>
      </c>
      <c r="E1652" s="3">
        <f t="shared" ref="E1652:E1715" si="219">MONTH(C1652)</f>
        <v>4</v>
      </c>
      <c r="F1652" s="3">
        <f t="shared" ref="F1652:F1715" si="220">HOUR(C1652)</f>
        <v>12</v>
      </c>
      <c r="G1652" s="3">
        <f t="shared" ref="G1652:G1715" si="221">DAY(C1652)</f>
        <v>22</v>
      </c>
      <c r="H1652" s="3" t="str">
        <f t="shared" ref="H1652:H1715" si="222">D1652&amp;E1652&amp;F1652</f>
        <v>2015412</v>
      </c>
      <c r="I1652" s="3" t="str">
        <f t="shared" ref="I1652:I1715" si="223">D1652&amp;E1652&amp;F1652&amp;G1652</f>
        <v>201541222</v>
      </c>
      <c r="J1652">
        <v>20</v>
      </c>
      <c r="K1652">
        <v>12</v>
      </c>
      <c r="L1652" t="str">
        <f>VLOOKUP(C1652,List!$A$2:$C$2089,3,)</f>
        <v>White City</v>
      </c>
      <c r="M1652" t="str">
        <f>VLOOKUP(C1652,List!$A$2:$C$2089,2,)</f>
        <v>Central</v>
      </c>
      <c r="N1652" t="str">
        <f t="shared" si="217"/>
        <v>White City|Central</v>
      </c>
      <c r="O1652">
        <f>VLOOKUP(N1652,Depth!$A$2:$F$427,3,)</f>
        <v>7</v>
      </c>
      <c r="P1652">
        <f>VLOOKUP(N1652,Depth!$A$2:$F$427,5,)</f>
        <v>105</v>
      </c>
      <c r="Q1652">
        <f>VLOOKUP(N1652,Depth!$A$2:$F$427,6,)</f>
        <v>2</v>
      </c>
      <c r="R1652">
        <f>VLOOKUP(L1652,longitude_latitude!C:J,7,)</f>
        <v>-0.222866489</v>
      </c>
      <c r="S1652">
        <f>VLOOKUP(L1652,longitude_latitude!C:J,8,)</f>
        <v>51.511706949999997</v>
      </c>
      <c r="T1652">
        <f t="shared" si="218"/>
        <v>-11.480233270343398</v>
      </c>
      <c r="U1652">
        <f>VLOOKUP(M1652,LINE!$A$2:$B$13,2,)</f>
        <v>3</v>
      </c>
      <c r="V1652">
        <f>VLOOKUP(L1652,Entry_exit!B:P,4,)</f>
        <v>12436</v>
      </c>
      <c r="W1652">
        <f>2020 - VLOOKUP(L1652, age!$A:$D,4,)</f>
        <v>73</v>
      </c>
      <c r="X1652">
        <f>VLOOKUP(H1652,'air-quality-london-time-of-day'!E:G,3,FALSE)</f>
        <v>15.2</v>
      </c>
      <c r="Y1652">
        <f>VLOOKUP(I1652,Weather!F:K,2,)</f>
        <v>12.696832579185514</v>
      </c>
      <c r="Z1652">
        <f>VLOOKUP(I1652,Weather!F:K,3,)</f>
        <v>0.02</v>
      </c>
      <c r="AA1652">
        <f>VLOOKUP(I1652,Weather!F:K,4,)</f>
        <v>0.57999999999999996</v>
      </c>
      <c r="AB1652">
        <f>VLOOKUP(I1652,Weather!F:K,5,)</f>
        <v>1031</v>
      </c>
      <c r="AC1652">
        <f>VLOOKUP(I1652,Weather!F:K,6,)</f>
        <v>3</v>
      </c>
    </row>
    <row r="1653" spans="1:29" x14ac:dyDescent="0.25">
      <c r="A1653" t="s">
        <v>7</v>
      </c>
      <c r="B1653" t="s">
        <v>5</v>
      </c>
      <c r="C1653" s="1">
        <v>42116.522222222222</v>
      </c>
      <c r="D1653" s="3">
        <f t="shared" si="216"/>
        <v>2015</v>
      </c>
      <c r="E1653" s="3">
        <f t="shared" si="219"/>
        <v>4</v>
      </c>
      <c r="F1653" s="3">
        <f t="shared" si="220"/>
        <v>12</v>
      </c>
      <c r="G1653" s="3">
        <f t="shared" si="221"/>
        <v>22</v>
      </c>
      <c r="H1653" s="3" t="str">
        <f t="shared" si="222"/>
        <v>2015412</v>
      </c>
      <c r="I1653" s="3" t="str">
        <f t="shared" si="223"/>
        <v>201541222</v>
      </c>
      <c r="J1653">
        <v>20</v>
      </c>
      <c r="K1653">
        <v>12</v>
      </c>
      <c r="L1653" t="str">
        <f>VLOOKUP(C1653,List!$A$2:$C$2089,3,)</f>
        <v>White City</v>
      </c>
      <c r="M1653" t="str">
        <f>VLOOKUP(C1653,List!$A$2:$C$2089,2,)</f>
        <v>Central</v>
      </c>
      <c r="N1653" t="str">
        <f t="shared" si="217"/>
        <v>White City|Central</v>
      </c>
      <c r="O1653">
        <f>VLOOKUP(N1653,Depth!$A$2:$F$427,3,)</f>
        <v>7</v>
      </c>
      <c r="P1653">
        <f>VLOOKUP(N1653,Depth!$A$2:$F$427,5,)</f>
        <v>105</v>
      </c>
      <c r="Q1653">
        <f>VLOOKUP(N1653,Depth!$A$2:$F$427,6,)</f>
        <v>2</v>
      </c>
      <c r="R1653">
        <f>VLOOKUP(L1653,longitude_latitude!C:J,7,)</f>
        <v>-0.222866489</v>
      </c>
      <c r="S1653">
        <f>VLOOKUP(L1653,longitude_latitude!C:J,8,)</f>
        <v>51.511706949999997</v>
      </c>
      <c r="T1653">
        <f t="shared" si="218"/>
        <v>-11.480233270343398</v>
      </c>
      <c r="U1653">
        <f>VLOOKUP(M1653,LINE!$A$2:$B$13,2,)</f>
        <v>3</v>
      </c>
      <c r="V1653">
        <f>VLOOKUP(L1653,Entry_exit!B:P,4,)</f>
        <v>12436</v>
      </c>
      <c r="W1653">
        <f>2020 - VLOOKUP(L1653, age!$A:$D,4,)</f>
        <v>73</v>
      </c>
      <c r="X1653">
        <f>VLOOKUP(H1653,'air-quality-london-time-of-day'!E:G,3,FALSE)</f>
        <v>15.2</v>
      </c>
      <c r="Y1653">
        <f>VLOOKUP(I1653,Weather!F:K,2,)</f>
        <v>12.696832579185514</v>
      </c>
      <c r="Z1653">
        <f>VLOOKUP(I1653,Weather!F:K,3,)</f>
        <v>0.02</v>
      </c>
      <c r="AA1653">
        <f>VLOOKUP(I1653,Weather!F:K,4,)</f>
        <v>0.57999999999999996</v>
      </c>
      <c r="AB1653">
        <f>VLOOKUP(I1653,Weather!F:K,5,)</f>
        <v>1031</v>
      </c>
      <c r="AC1653">
        <f>VLOOKUP(I1653,Weather!F:K,6,)</f>
        <v>3</v>
      </c>
    </row>
    <row r="1654" spans="1:29" x14ac:dyDescent="0.25">
      <c r="A1654" t="s">
        <v>7</v>
      </c>
      <c r="B1654" t="s">
        <v>5</v>
      </c>
      <c r="C1654" s="1">
        <v>42116.522916666669</v>
      </c>
      <c r="D1654" s="3">
        <f t="shared" si="216"/>
        <v>2015</v>
      </c>
      <c r="E1654" s="3">
        <f t="shared" si="219"/>
        <v>4</v>
      </c>
      <c r="F1654" s="3">
        <f t="shared" si="220"/>
        <v>12</v>
      </c>
      <c r="G1654" s="3">
        <f t="shared" si="221"/>
        <v>22</v>
      </c>
      <c r="H1654" s="3" t="str">
        <f t="shared" si="222"/>
        <v>2015412</v>
      </c>
      <c r="I1654" s="3" t="str">
        <f t="shared" si="223"/>
        <v>201541222</v>
      </c>
      <c r="J1654">
        <v>24</v>
      </c>
      <c r="K1654">
        <v>14.4</v>
      </c>
      <c r="L1654" t="str">
        <f>VLOOKUP(C1654,List!$A$2:$C$2089,3,)</f>
        <v>White City</v>
      </c>
      <c r="M1654" t="str">
        <f>VLOOKUP(C1654,List!$A$2:$C$2089,2,)</f>
        <v>Central</v>
      </c>
      <c r="N1654" t="str">
        <f t="shared" si="217"/>
        <v>White City|Central</v>
      </c>
      <c r="O1654">
        <f>VLOOKUP(N1654,Depth!$A$2:$F$427,3,)</f>
        <v>7</v>
      </c>
      <c r="P1654">
        <f>VLOOKUP(N1654,Depth!$A$2:$F$427,5,)</f>
        <v>105</v>
      </c>
      <c r="Q1654">
        <f>VLOOKUP(N1654,Depth!$A$2:$F$427,6,)</f>
        <v>2</v>
      </c>
      <c r="R1654">
        <f>VLOOKUP(L1654,longitude_latitude!C:J,7,)</f>
        <v>-0.222866489</v>
      </c>
      <c r="S1654">
        <f>VLOOKUP(L1654,longitude_latitude!C:J,8,)</f>
        <v>51.511706949999997</v>
      </c>
      <c r="T1654">
        <f t="shared" si="218"/>
        <v>-11.480233270343398</v>
      </c>
      <c r="U1654">
        <f>VLOOKUP(M1654,LINE!$A$2:$B$13,2,)</f>
        <v>3</v>
      </c>
      <c r="V1654">
        <f>VLOOKUP(L1654,Entry_exit!B:P,4,)</f>
        <v>12436</v>
      </c>
      <c r="W1654">
        <f>2020 - VLOOKUP(L1654, age!$A:$D,4,)</f>
        <v>73</v>
      </c>
      <c r="X1654">
        <f>VLOOKUP(H1654,'air-quality-london-time-of-day'!E:G,3,FALSE)</f>
        <v>15.2</v>
      </c>
      <c r="Y1654">
        <f>VLOOKUP(I1654,Weather!F:K,2,)</f>
        <v>12.696832579185514</v>
      </c>
      <c r="Z1654">
        <f>VLOOKUP(I1654,Weather!F:K,3,)</f>
        <v>0.02</v>
      </c>
      <c r="AA1654">
        <f>VLOOKUP(I1654,Weather!F:K,4,)</f>
        <v>0.57999999999999996</v>
      </c>
      <c r="AB1654">
        <f>VLOOKUP(I1654,Weather!F:K,5,)</f>
        <v>1031</v>
      </c>
      <c r="AC1654">
        <f>VLOOKUP(I1654,Weather!F:K,6,)</f>
        <v>3</v>
      </c>
    </row>
    <row r="1655" spans="1:29" x14ac:dyDescent="0.25">
      <c r="A1655" t="s">
        <v>7</v>
      </c>
      <c r="B1655" t="s">
        <v>5</v>
      </c>
      <c r="C1655" s="1">
        <v>42116.523611111108</v>
      </c>
      <c r="D1655" s="3">
        <f t="shared" si="216"/>
        <v>2015</v>
      </c>
      <c r="E1655" s="3">
        <f t="shared" si="219"/>
        <v>4</v>
      </c>
      <c r="F1655" s="3">
        <f t="shared" si="220"/>
        <v>12</v>
      </c>
      <c r="G1655" s="3">
        <f t="shared" si="221"/>
        <v>22</v>
      </c>
      <c r="H1655" s="3" t="str">
        <f t="shared" si="222"/>
        <v>2015412</v>
      </c>
      <c r="I1655" s="3" t="str">
        <f t="shared" si="223"/>
        <v>201541222</v>
      </c>
      <c r="J1655">
        <v>36</v>
      </c>
      <c r="K1655">
        <v>21.6</v>
      </c>
      <c r="L1655" t="str">
        <f>VLOOKUP(C1655,List!$A$2:$C$2089,3,)</f>
        <v>White City</v>
      </c>
      <c r="M1655" t="str">
        <f>VLOOKUP(C1655,List!$A$2:$C$2089,2,)</f>
        <v>Central</v>
      </c>
      <c r="N1655" t="str">
        <f t="shared" si="217"/>
        <v>White City|Central</v>
      </c>
      <c r="O1655">
        <f>VLOOKUP(N1655,Depth!$A$2:$F$427,3,)</f>
        <v>7</v>
      </c>
      <c r="P1655">
        <f>VLOOKUP(N1655,Depth!$A$2:$F$427,5,)</f>
        <v>105</v>
      </c>
      <c r="Q1655">
        <f>VLOOKUP(N1655,Depth!$A$2:$F$427,6,)</f>
        <v>2</v>
      </c>
      <c r="R1655">
        <f>VLOOKUP(L1655,longitude_latitude!C:J,7,)</f>
        <v>-0.222866489</v>
      </c>
      <c r="S1655">
        <f>VLOOKUP(L1655,longitude_latitude!C:J,8,)</f>
        <v>51.511706949999997</v>
      </c>
      <c r="T1655">
        <f t="shared" si="218"/>
        <v>-11.480233270343398</v>
      </c>
      <c r="U1655">
        <f>VLOOKUP(M1655,LINE!$A$2:$B$13,2,)</f>
        <v>3</v>
      </c>
      <c r="V1655">
        <f>VLOOKUP(L1655,Entry_exit!B:P,4,)</f>
        <v>12436</v>
      </c>
      <c r="W1655">
        <f>2020 - VLOOKUP(L1655, age!$A:$D,4,)</f>
        <v>73</v>
      </c>
      <c r="X1655">
        <f>VLOOKUP(H1655,'air-quality-london-time-of-day'!E:G,3,FALSE)</f>
        <v>15.2</v>
      </c>
      <c r="Y1655">
        <f>VLOOKUP(I1655,Weather!F:K,2,)</f>
        <v>12.696832579185514</v>
      </c>
      <c r="Z1655">
        <f>VLOOKUP(I1655,Weather!F:K,3,)</f>
        <v>0.02</v>
      </c>
      <c r="AA1655">
        <f>VLOOKUP(I1655,Weather!F:K,4,)</f>
        <v>0.57999999999999996</v>
      </c>
      <c r="AB1655">
        <f>VLOOKUP(I1655,Weather!F:K,5,)</f>
        <v>1031</v>
      </c>
      <c r="AC1655">
        <f>VLOOKUP(I1655,Weather!F:K,6,)</f>
        <v>3</v>
      </c>
    </row>
    <row r="1656" spans="1:29" x14ac:dyDescent="0.25">
      <c r="A1656" t="s">
        <v>7</v>
      </c>
      <c r="B1656" t="s">
        <v>5</v>
      </c>
      <c r="C1656" s="1">
        <v>42116.524305555555</v>
      </c>
      <c r="D1656" s="3">
        <f t="shared" si="216"/>
        <v>2015</v>
      </c>
      <c r="E1656" s="3">
        <f t="shared" si="219"/>
        <v>4</v>
      </c>
      <c r="F1656" s="3">
        <f t="shared" si="220"/>
        <v>12</v>
      </c>
      <c r="G1656" s="3">
        <f t="shared" si="221"/>
        <v>22</v>
      </c>
      <c r="H1656" s="3" t="str">
        <f t="shared" si="222"/>
        <v>2015412</v>
      </c>
      <c r="I1656" s="3" t="str">
        <f t="shared" si="223"/>
        <v>201541222</v>
      </c>
      <c r="J1656">
        <v>24</v>
      </c>
      <c r="K1656">
        <v>14.4</v>
      </c>
      <c r="L1656" t="str">
        <f>VLOOKUP(C1656,List!$A$2:$C$2089,3,)</f>
        <v>White City</v>
      </c>
      <c r="M1656" t="str">
        <f>VLOOKUP(C1656,List!$A$2:$C$2089,2,)</f>
        <v>Central</v>
      </c>
      <c r="N1656" t="str">
        <f t="shared" si="217"/>
        <v>White City|Central</v>
      </c>
      <c r="O1656">
        <f>VLOOKUP(N1656,Depth!$A$2:$F$427,3,)</f>
        <v>7</v>
      </c>
      <c r="P1656">
        <f>VLOOKUP(N1656,Depth!$A$2:$F$427,5,)</f>
        <v>105</v>
      </c>
      <c r="Q1656">
        <f>VLOOKUP(N1656,Depth!$A$2:$F$427,6,)</f>
        <v>2</v>
      </c>
      <c r="R1656">
        <f>VLOOKUP(L1656,longitude_latitude!C:J,7,)</f>
        <v>-0.222866489</v>
      </c>
      <c r="S1656">
        <f>VLOOKUP(L1656,longitude_latitude!C:J,8,)</f>
        <v>51.511706949999997</v>
      </c>
      <c r="T1656">
        <f t="shared" si="218"/>
        <v>-11.480233270343398</v>
      </c>
      <c r="U1656">
        <f>VLOOKUP(M1656,LINE!$A$2:$B$13,2,)</f>
        <v>3</v>
      </c>
      <c r="V1656">
        <f>VLOOKUP(L1656,Entry_exit!B:P,4,)</f>
        <v>12436</v>
      </c>
      <c r="W1656">
        <f>2020 - VLOOKUP(L1656, age!$A:$D,4,)</f>
        <v>73</v>
      </c>
      <c r="X1656">
        <f>VLOOKUP(H1656,'air-quality-london-time-of-day'!E:G,3,FALSE)</f>
        <v>15.2</v>
      </c>
      <c r="Y1656">
        <f>VLOOKUP(I1656,Weather!F:K,2,)</f>
        <v>12.696832579185514</v>
      </c>
      <c r="Z1656">
        <f>VLOOKUP(I1656,Weather!F:K,3,)</f>
        <v>0.02</v>
      </c>
      <c r="AA1656">
        <f>VLOOKUP(I1656,Weather!F:K,4,)</f>
        <v>0.57999999999999996</v>
      </c>
      <c r="AB1656">
        <f>VLOOKUP(I1656,Weather!F:K,5,)</f>
        <v>1031</v>
      </c>
      <c r="AC1656">
        <f>VLOOKUP(I1656,Weather!F:K,6,)</f>
        <v>3</v>
      </c>
    </row>
    <row r="1657" spans="1:29" x14ac:dyDescent="0.25">
      <c r="A1657" t="s">
        <v>7</v>
      </c>
      <c r="B1657" t="s">
        <v>5</v>
      </c>
      <c r="C1657" s="1">
        <v>42116.525000000001</v>
      </c>
      <c r="D1657" s="3">
        <f t="shared" si="216"/>
        <v>2015</v>
      </c>
      <c r="E1657" s="3">
        <f t="shared" si="219"/>
        <v>4</v>
      </c>
      <c r="F1657" s="3">
        <f t="shared" si="220"/>
        <v>12</v>
      </c>
      <c r="G1657" s="3">
        <f t="shared" si="221"/>
        <v>22</v>
      </c>
      <c r="H1657" s="3" t="str">
        <f t="shared" si="222"/>
        <v>2015412</v>
      </c>
      <c r="I1657" s="3" t="str">
        <f t="shared" si="223"/>
        <v>201541222</v>
      </c>
      <c r="J1657">
        <v>24</v>
      </c>
      <c r="K1657">
        <v>14.4</v>
      </c>
      <c r="L1657" t="str">
        <f>VLOOKUP(C1657,List!$A$2:$C$2089,3,)</f>
        <v>East Acton</v>
      </c>
      <c r="M1657" t="str">
        <f>VLOOKUP(C1657,List!$A$2:$C$2089,2,)</f>
        <v>Central</v>
      </c>
      <c r="N1657" t="str">
        <f t="shared" si="217"/>
        <v>East Acton|Central</v>
      </c>
      <c r="O1657">
        <f>VLOOKUP(N1657,Depth!$A$2:$F$427,3,)</f>
        <v>12</v>
      </c>
      <c r="P1657">
        <f>VLOOKUP(N1657,Depth!$A$2:$F$427,5,)</f>
        <v>117.9</v>
      </c>
      <c r="Q1657">
        <f>VLOOKUP(N1657,Depth!$A$2:$F$427,6,)</f>
        <v>-5.9</v>
      </c>
      <c r="R1657">
        <f>VLOOKUP(L1657,longitude_latitude!C:J,7,)</f>
        <v>-0.24556927200000001</v>
      </c>
      <c r="S1657">
        <f>VLOOKUP(L1657,longitude_latitude!C:J,8,)</f>
        <v>51.516090009999999</v>
      </c>
      <c r="T1657">
        <f t="shared" si="218"/>
        <v>-12.650768720042173</v>
      </c>
      <c r="U1657">
        <f>VLOOKUP(M1657,LINE!$A$2:$B$13,2,)</f>
        <v>3</v>
      </c>
      <c r="V1657">
        <f>VLOOKUP(L1657,Entry_exit!B:P,4,)</f>
        <v>6387</v>
      </c>
      <c r="W1657">
        <f>2020 - VLOOKUP(L1657, age!$A:$D,4,)</f>
        <v>100</v>
      </c>
      <c r="X1657">
        <f>VLOOKUP(H1657,'air-quality-london-time-of-day'!E:G,3,FALSE)</f>
        <v>15.2</v>
      </c>
      <c r="Y1657">
        <f>VLOOKUP(I1657,Weather!F:K,2,)</f>
        <v>12.696832579185514</v>
      </c>
      <c r="Z1657">
        <f>VLOOKUP(I1657,Weather!F:K,3,)</f>
        <v>0.02</v>
      </c>
      <c r="AA1657">
        <f>VLOOKUP(I1657,Weather!F:K,4,)</f>
        <v>0.57999999999999996</v>
      </c>
      <c r="AB1657">
        <f>VLOOKUP(I1657,Weather!F:K,5,)</f>
        <v>1031</v>
      </c>
      <c r="AC1657">
        <f>VLOOKUP(I1657,Weather!F:K,6,)</f>
        <v>3</v>
      </c>
    </row>
    <row r="1658" spans="1:29" x14ac:dyDescent="0.25">
      <c r="A1658" t="s">
        <v>7</v>
      </c>
      <c r="B1658" t="s">
        <v>5</v>
      </c>
      <c r="C1658" s="1">
        <v>42116.525694444441</v>
      </c>
      <c r="D1658" s="3">
        <f t="shared" si="216"/>
        <v>2015</v>
      </c>
      <c r="E1658" s="3">
        <f t="shared" si="219"/>
        <v>4</v>
      </c>
      <c r="F1658" s="3">
        <f t="shared" si="220"/>
        <v>12</v>
      </c>
      <c r="G1658" s="3">
        <f t="shared" si="221"/>
        <v>22</v>
      </c>
      <c r="H1658" s="3" t="str">
        <f t="shared" si="222"/>
        <v>2015412</v>
      </c>
      <c r="I1658" s="3" t="str">
        <f t="shared" si="223"/>
        <v>201541222</v>
      </c>
      <c r="J1658">
        <v>31</v>
      </c>
      <c r="K1658">
        <v>18.600000000000001</v>
      </c>
      <c r="L1658" t="str">
        <f>VLOOKUP(C1658,List!$A$2:$C$2089,3,)</f>
        <v>East Acton</v>
      </c>
      <c r="M1658" t="str">
        <f>VLOOKUP(C1658,List!$A$2:$C$2089,2,)</f>
        <v>Central</v>
      </c>
      <c r="N1658" t="str">
        <f t="shared" si="217"/>
        <v>East Acton|Central</v>
      </c>
      <c r="O1658">
        <f>VLOOKUP(N1658,Depth!$A$2:$F$427,3,)</f>
        <v>12</v>
      </c>
      <c r="P1658">
        <f>VLOOKUP(N1658,Depth!$A$2:$F$427,5,)</f>
        <v>117.9</v>
      </c>
      <c r="Q1658">
        <f>VLOOKUP(N1658,Depth!$A$2:$F$427,6,)</f>
        <v>-5.9</v>
      </c>
      <c r="R1658">
        <f>VLOOKUP(L1658,longitude_latitude!C:J,7,)</f>
        <v>-0.24556927200000001</v>
      </c>
      <c r="S1658">
        <f>VLOOKUP(L1658,longitude_latitude!C:J,8,)</f>
        <v>51.516090009999999</v>
      </c>
      <c r="T1658">
        <f t="shared" si="218"/>
        <v>-12.650768720042173</v>
      </c>
      <c r="U1658">
        <f>VLOOKUP(M1658,LINE!$A$2:$B$13,2,)</f>
        <v>3</v>
      </c>
      <c r="V1658">
        <f>VLOOKUP(L1658,Entry_exit!B:P,4,)</f>
        <v>6387</v>
      </c>
      <c r="W1658">
        <f>2020 - VLOOKUP(L1658, age!$A:$D,4,)</f>
        <v>100</v>
      </c>
      <c r="X1658">
        <f>VLOOKUP(H1658,'air-quality-london-time-of-day'!E:G,3,FALSE)</f>
        <v>15.2</v>
      </c>
      <c r="Y1658">
        <f>VLOOKUP(I1658,Weather!F:K,2,)</f>
        <v>12.696832579185514</v>
      </c>
      <c r="Z1658">
        <f>VLOOKUP(I1658,Weather!F:K,3,)</f>
        <v>0.02</v>
      </c>
      <c r="AA1658">
        <f>VLOOKUP(I1658,Weather!F:K,4,)</f>
        <v>0.57999999999999996</v>
      </c>
      <c r="AB1658">
        <f>VLOOKUP(I1658,Weather!F:K,5,)</f>
        <v>1031</v>
      </c>
      <c r="AC1658">
        <f>VLOOKUP(I1658,Weather!F:K,6,)</f>
        <v>3</v>
      </c>
    </row>
    <row r="1659" spans="1:29" x14ac:dyDescent="0.25">
      <c r="A1659" t="s">
        <v>7</v>
      </c>
      <c r="B1659" t="s">
        <v>5</v>
      </c>
      <c r="C1659" s="1">
        <v>42116.526388888888</v>
      </c>
      <c r="D1659" s="3">
        <f t="shared" si="216"/>
        <v>2015</v>
      </c>
      <c r="E1659" s="3">
        <f t="shared" si="219"/>
        <v>4</v>
      </c>
      <c r="F1659" s="3">
        <f t="shared" si="220"/>
        <v>12</v>
      </c>
      <c r="G1659" s="3">
        <f t="shared" si="221"/>
        <v>22</v>
      </c>
      <c r="H1659" s="3" t="str">
        <f t="shared" si="222"/>
        <v>2015412</v>
      </c>
      <c r="I1659" s="3" t="str">
        <f t="shared" si="223"/>
        <v>201541222</v>
      </c>
      <c r="J1659">
        <v>32</v>
      </c>
      <c r="K1659">
        <v>19.2</v>
      </c>
      <c r="L1659" t="str">
        <f>VLOOKUP(C1659,List!$A$2:$C$2089,3,)</f>
        <v>North Acton</v>
      </c>
      <c r="M1659" t="str">
        <f>VLOOKUP(C1659,List!$A$2:$C$2089,2,)</f>
        <v>Central</v>
      </c>
      <c r="N1659" t="str">
        <f t="shared" si="217"/>
        <v>North Acton|Central</v>
      </c>
      <c r="O1659">
        <f>VLOOKUP(N1659,Depth!$A$2:$F$427,3,)</f>
        <v>33</v>
      </c>
      <c r="P1659">
        <f>VLOOKUP(N1659,Depth!$A$2:$F$427,5,)</f>
        <v>124.4</v>
      </c>
      <c r="Q1659">
        <f>VLOOKUP(N1659,Depth!$A$2:$F$427,6,)</f>
        <v>8.6</v>
      </c>
      <c r="R1659">
        <f>VLOOKUP(L1659,longitude_latitude!C:J,7,)</f>
        <v>-0.25816797800000002</v>
      </c>
      <c r="S1659">
        <f>VLOOKUP(L1659,longitude_latitude!C:J,8,)</f>
        <v>51.523105340000001</v>
      </c>
      <c r="T1659">
        <f t="shared" si="218"/>
        <v>-13.301615925908804</v>
      </c>
      <c r="U1659">
        <f>VLOOKUP(M1659,LINE!$A$2:$B$13,2,)</f>
        <v>3</v>
      </c>
      <c r="V1659">
        <f>VLOOKUP(L1659,Entry_exit!B:P,4,)</f>
        <v>10256</v>
      </c>
      <c r="W1659">
        <f>2020 - VLOOKUP(L1659, age!$A:$D,4,)</f>
        <v>97</v>
      </c>
      <c r="X1659">
        <f>VLOOKUP(H1659,'air-quality-london-time-of-day'!E:G,3,FALSE)</f>
        <v>15.2</v>
      </c>
      <c r="Y1659">
        <f>VLOOKUP(I1659,Weather!F:K,2,)</f>
        <v>12.696832579185514</v>
      </c>
      <c r="Z1659">
        <f>VLOOKUP(I1659,Weather!F:K,3,)</f>
        <v>0.02</v>
      </c>
      <c r="AA1659">
        <f>VLOOKUP(I1659,Weather!F:K,4,)</f>
        <v>0.57999999999999996</v>
      </c>
      <c r="AB1659">
        <f>VLOOKUP(I1659,Weather!F:K,5,)</f>
        <v>1031</v>
      </c>
      <c r="AC1659">
        <f>VLOOKUP(I1659,Weather!F:K,6,)</f>
        <v>3</v>
      </c>
    </row>
    <row r="1660" spans="1:29" x14ac:dyDescent="0.25">
      <c r="A1660" t="s">
        <v>7</v>
      </c>
      <c r="B1660" t="s">
        <v>5</v>
      </c>
      <c r="C1660" s="1">
        <v>42116.527083333334</v>
      </c>
      <c r="D1660" s="3">
        <f t="shared" si="216"/>
        <v>2015</v>
      </c>
      <c r="E1660" s="3">
        <f t="shared" si="219"/>
        <v>4</v>
      </c>
      <c r="F1660" s="3">
        <f t="shared" si="220"/>
        <v>12</v>
      </c>
      <c r="G1660" s="3">
        <f t="shared" si="221"/>
        <v>22</v>
      </c>
      <c r="H1660" s="3" t="str">
        <f t="shared" si="222"/>
        <v>2015412</v>
      </c>
      <c r="I1660" s="3" t="str">
        <f t="shared" si="223"/>
        <v>201541222</v>
      </c>
      <c r="J1660">
        <v>33</v>
      </c>
      <c r="K1660">
        <v>19.8</v>
      </c>
      <c r="L1660" t="str">
        <f>VLOOKUP(C1660,List!$A$2:$C$2089,3,)</f>
        <v>North Acton</v>
      </c>
      <c r="M1660" t="str">
        <f>VLOOKUP(C1660,List!$A$2:$C$2089,2,)</f>
        <v>Central</v>
      </c>
      <c r="N1660" t="str">
        <f t="shared" si="217"/>
        <v>North Acton|Central</v>
      </c>
      <c r="O1660">
        <f>VLOOKUP(N1660,Depth!$A$2:$F$427,3,)</f>
        <v>33</v>
      </c>
      <c r="P1660">
        <f>VLOOKUP(N1660,Depth!$A$2:$F$427,5,)</f>
        <v>124.4</v>
      </c>
      <c r="Q1660">
        <f>VLOOKUP(N1660,Depth!$A$2:$F$427,6,)</f>
        <v>8.6</v>
      </c>
      <c r="R1660">
        <f>VLOOKUP(L1660,longitude_latitude!C:J,7,)</f>
        <v>-0.25816797800000002</v>
      </c>
      <c r="S1660">
        <f>VLOOKUP(L1660,longitude_latitude!C:J,8,)</f>
        <v>51.523105340000001</v>
      </c>
      <c r="T1660">
        <f t="shared" si="218"/>
        <v>-13.301615925908804</v>
      </c>
      <c r="U1660">
        <f>VLOOKUP(M1660,LINE!$A$2:$B$13,2,)</f>
        <v>3</v>
      </c>
      <c r="V1660">
        <f>VLOOKUP(L1660,Entry_exit!B:P,4,)</f>
        <v>10256</v>
      </c>
      <c r="W1660">
        <f>2020 - VLOOKUP(L1660, age!$A:$D,4,)</f>
        <v>97</v>
      </c>
      <c r="X1660">
        <f>VLOOKUP(H1660,'air-quality-london-time-of-day'!E:G,3,FALSE)</f>
        <v>15.2</v>
      </c>
      <c r="Y1660">
        <f>VLOOKUP(I1660,Weather!F:K,2,)</f>
        <v>12.696832579185514</v>
      </c>
      <c r="Z1660">
        <f>VLOOKUP(I1660,Weather!F:K,3,)</f>
        <v>0.02</v>
      </c>
      <c r="AA1660">
        <f>VLOOKUP(I1660,Weather!F:K,4,)</f>
        <v>0.57999999999999996</v>
      </c>
      <c r="AB1660">
        <f>VLOOKUP(I1660,Weather!F:K,5,)</f>
        <v>1031</v>
      </c>
      <c r="AC1660">
        <f>VLOOKUP(I1660,Weather!F:K,6,)</f>
        <v>3</v>
      </c>
    </row>
    <row r="1661" spans="1:29" x14ac:dyDescent="0.25">
      <c r="A1661" t="s">
        <v>7</v>
      </c>
      <c r="B1661" t="s">
        <v>5</v>
      </c>
      <c r="C1661" s="1">
        <v>42116.527777777781</v>
      </c>
      <c r="D1661" s="3">
        <f t="shared" si="216"/>
        <v>2015</v>
      </c>
      <c r="E1661" s="3">
        <f t="shared" si="219"/>
        <v>4</v>
      </c>
      <c r="F1661" s="3">
        <f t="shared" si="220"/>
        <v>12</v>
      </c>
      <c r="G1661" s="3">
        <f t="shared" si="221"/>
        <v>22</v>
      </c>
      <c r="H1661" s="3" t="str">
        <f t="shared" si="222"/>
        <v>2015412</v>
      </c>
      <c r="I1661" s="3" t="str">
        <f t="shared" si="223"/>
        <v>201541222</v>
      </c>
      <c r="J1661">
        <v>40</v>
      </c>
      <c r="K1661">
        <v>24</v>
      </c>
      <c r="L1661" t="str">
        <f>VLOOKUP(C1661,List!$A$2:$C$2089,3,)</f>
        <v>North Acton</v>
      </c>
      <c r="M1661" t="str">
        <f>VLOOKUP(C1661,List!$A$2:$C$2089,2,)</f>
        <v>Central</v>
      </c>
      <c r="N1661" t="str">
        <f t="shared" si="217"/>
        <v>North Acton|Central</v>
      </c>
      <c r="O1661">
        <f>VLOOKUP(N1661,Depth!$A$2:$F$427,3,)</f>
        <v>33</v>
      </c>
      <c r="P1661">
        <f>VLOOKUP(N1661,Depth!$A$2:$F$427,5,)</f>
        <v>124.4</v>
      </c>
      <c r="Q1661">
        <f>VLOOKUP(N1661,Depth!$A$2:$F$427,6,)</f>
        <v>8.6</v>
      </c>
      <c r="R1661">
        <f>VLOOKUP(L1661,longitude_latitude!C:J,7,)</f>
        <v>-0.25816797800000002</v>
      </c>
      <c r="S1661">
        <f>VLOOKUP(L1661,longitude_latitude!C:J,8,)</f>
        <v>51.523105340000001</v>
      </c>
      <c r="T1661">
        <f t="shared" si="218"/>
        <v>-13.301615925908804</v>
      </c>
      <c r="U1661">
        <f>VLOOKUP(M1661,LINE!$A$2:$B$13,2,)</f>
        <v>3</v>
      </c>
      <c r="V1661">
        <f>VLOOKUP(L1661,Entry_exit!B:P,4,)</f>
        <v>10256</v>
      </c>
      <c r="W1661">
        <f>2020 - VLOOKUP(L1661, age!$A:$D,4,)</f>
        <v>97</v>
      </c>
      <c r="X1661">
        <f>VLOOKUP(H1661,'air-quality-london-time-of-day'!E:G,3,FALSE)</f>
        <v>15.2</v>
      </c>
      <c r="Y1661">
        <f>VLOOKUP(I1661,Weather!F:K,2,)</f>
        <v>12.696832579185514</v>
      </c>
      <c r="Z1661">
        <f>VLOOKUP(I1661,Weather!F:K,3,)</f>
        <v>0.02</v>
      </c>
      <c r="AA1661">
        <f>VLOOKUP(I1661,Weather!F:K,4,)</f>
        <v>0.57999999999999996</v>
      </c>
      <c r="AB1661">
        <f>VLOOKUP(I1661,Weather!F:K,5,)</f>
        <v>1031</v>
      </c>
      <c r="AC1661">
        <f>VLOOKUP(I1661,Weather!F:K,6,)</f>
        <v>3</v>
      </c>
    </row>
    <row r="1662" spans="1:29" x14ac:dyDescent="0.25">
      <c r="A1662" t="s">
        <v>7</v>
      </c>
      <c r="B1662" t="s">
        <v>5</v>
      </c>
      <c r="C1662" s="1">
        <v>42116.52847222222</v>
      </c>
      <c r="D1662" s="3">
        <f t="shared" si="216"/>
        <v>2015</v>
      </c>
      <c r="E1662" s="3">
        <f t="shared" si="219"/>
        <v>4</v>
      </c>
      <c r="F1662" s="3">
        <f t="shared" si="220"/>
        <v>12</v>
      </c>
      <c r="G1662" s="3">
        <f t="shared" si="221"/>
        <v>22</v>
      </c>
      <c r="H1662" s="3" t="str">
        <f t="shared" si="222"/>
        <v>2015412</v>
      </c>
      <c r="I1662" s="3" t="str">
        <f t="shared" si="223"/>
        <v>201541222</v>
      </c>
      <c r="J1662">
        <v>32</v>
      </c>
      <c r="K1662">
        <v>19.2</v>
      </c>
      <c r="L1662" t="str">
        <f>VLOOKUP(C1662,List!$A$2:$C$2089,3,)</f>
        <v>Hanger Lane</v>
      </c>
      <c r="M1662" t="str">
        <f>VLOOKUP(C1662,List!$A$2:$C$2089,2,)</f>
        <v>Central</v>
      </c>
      <c r="N1662" t="str">
        <f t="shared" si="217"/>
        <v>Hanger Lane|Central</v>
      </c>
      <c r="O1662">
        <f>VLOOKUP(N1662,Depth!$A$2:$F$427,3,)</f>
        <v>40</v>
      </c>
      <c r="P1662">
        <f>VLOOKUP(N1662,Depth!$A$2:$F$427,5,)</f>
        <v>131.9</v>
      </c>
      <c r="Q1662">
        <f>VLOOKUP(N1662,Depth!$A$2:$F$427,6,)</f>
        <v>8.1</v>
      </c>
      <c r="R1662">
        <f>VLOOKUP(L1662,longitude_latitude!C:J,7,)</f>
        <v>-0.29109590899999999</v>
      </c>
      <c r="S1662">
        <f>VLOOKUP(L1662,longitude_latitude!C:J,8,)</f>
        <v>51.529680380000002</v>
      </c>
      <c r="T1662">
        <f t="shared" si="218"/>
        <v>-15.000079150695566</v>
      </c>
      <c r="U1662">
        <f>VLOOKUP(M1662,LINE!$A$2:$B$13,2,)</f>
        <v>3</v>
      </c>
      <c r="V1662">
        <f>VLOOKUP(L1662,Entry_exit!B:P,4,)</f>
        <v>6753</v>
      </c>
      <c r="W1662">
        <f>2020 - VLOOKUP(L1662, age!$A:$D,4,)</f>
        <v>73</v>
      </c>
      <c r="X1662">
        <f>VLOOKUP(H1662,'air-quality-london-time-of-day'!E:G,3,FALSE)</f>
        <v>15.2</v>
      </c>
      <c r="Y1662">
        <f>VLOOKUP(I1662,Weather!F:K,2,)</f>
        <v>12.696832579185514</v>
      </c>
      <c r="Z1662">
        <f>VLOOKUP(I1662,Weather!F:K,3,)</f>
        <v>0.02</v>
      </c>
      <c r="AA1662">
        <f>VLOOKUP(I1662,Weather!F:K,4,)</f>
        <v>0.57999999999999996</v>
      </c>
      <c r="AB1662">
        <f>VLOOKUP(I1662,Weather!F:K,5,)</f>
        <v>1031</v>
      </c>
      <c r="AC1662">
        <f>VLOOKUP(I1662,Weather!F:K,6,)</f>
        <v>3</v>
      </c>
    </row>
    <row r="1663" spans="1:29" x14ac:dyDescent="0.25">
      <c r="A1663" t="s">
        <v>7</v>
      </c>
      <c r="B1663" t="s">
        <v>5</v>
      </c>
      <c r="C1663" s="1">
        <v>42116.529166666667</v>
      </c>
      <c r="D1663" s="3">
        <f t="shared" si="216"/>
        <v>2015</v>
      </c>
      <c r="E1663" s="3">
        <f t="shared" si="219"/>
        <v>4</v>
      </c>
      <c r="F1663" s="3">
        <f t="shared" si="220"/>
        <v>12</v>
      </c>
      <c r="G1663" s="3">
        <f t="shared" si="221"/>
        <v>22</v>
      </c>
      <c r="H1663" s="3" t="str">
        <f t="shared" si="222"/>
        <v>2015412</v>
      </c>
      <c r="I1663" s="3" t="str">
        <f t="shared" si="223"/>
        <v>201541222</v>
      </c>
      <c r="J1663">
        <v>31</v>
      </c>
      <c r="K1663">
        <v>18.600000000000001</v>
      </c>
      <c r="L1663" t="str">
        <f>VLOOKUP(C1663,List!$A$2:$C$2089,3,)</f>
        <v>Hanger Lane</v>
      </c>
      <c r="M1663" t="str">
        <f>VLOOKUP(C1663,List!$A$2:$C$2089,2,)</f>
        <v>Central</v>
      </c>
      <c r="N1663" t="str">
        <f t="shared" si="217"/>
        <v>Hanger Lane|Central</v>
      </c>
      <c r="O1663">
        <f>VLOOKUP(N1663,Depth!$A$2:$F$427,3,)</f>
        <v>40</v>
      </c>
      <c r="P1663">
        <f>VLOOKUP(N1663,Depth!$A$2:$F$427,5,)</f>
        <v>131.9</v>
      </c>
      <c r="Q1663">
        <f>VLOOKUP(N1663,Depth!$A$2:$F$427,6,)</f>
        <v>8.1</v>
      </c>
      <c r="R1663">
        <f>VLOOKUP(L1663,longitude_latitude!C:J,7,)</f>
        <v>-0.29109590899999999</v>
      </c>
      <c r="S1663">
        <f>VLOOKUP(L1663,longitude_latitude!C:J,8,)</f>
        <v>51.529680380000002</v>
      </c>
      <c r="T1663">
        <f t="shared" si="218"/>
        <v>-15.000079150695566</v>
      </c>
      <c r="U1663">
        <f>VLOOKUP(M1663,LINE!$A$2:$B$13,2,)</f>
        <v>3</v>
      </c>
      <c r="V1663">
        <f>VLOOKUP(L1663,Entry_exit!B:P,4,)</f>
        <v>6753</v>
      </c>
      <c r="W1663">
        <f>2020 - VLOOKUP(L1663, age!$A:$D,4,)</f>
        <v>73</v>
      </c>
      <c r="X1663">
        <f>VLOOKUP(H1663,'air-quality-london-time-of-day'!E:G,3,FALSE)</f>
        <v>15.2</v>
      </c>
      <c r="Y1663">
        <f>VLOOKUP(I1663,Weather!F:K,2,)</f>
        <v>12.696832579185514</v>
      </c>
      <c r="Z1663">
        <f>VLOOKUP(I1663,Weather!F:K,3,)</f>
        <v>0.02</v>
      </c>
      <c r="AA1663">
        <f>VLOOKUP(I1663,Weather!F:K,4,)</f>
        <v>0.57999999999999996</v>
      </c>
      <c r="AB1663">
        <f>VLOOKUP(I1663,Weather!F:K,5,)</f>
        <v>1031</v>
      </c>
      <c r="AC1663">
        <f>VLOOKUP(I1663,Weather!F:K,6,)</f>
        <v>3</v>
      </c>
    </row>
    <row r="1664" spans="1:29" x14ac:dyDescent="0.25">
      <c r="A1664" t="s">
        <v>7</v>
      </c>
      <c r="B1664" t="s">
        <v>5</v>
      </c>
      <c r="C1664" s="1">
        <v>42116.529861111114</v>
      </c>
      <c r="D1664" s="3">
        <f t="shared" si="216"/>
        <v>2015</v>
      </c>
      <c r="E1664" s="3">
        <f t="shared" si="219"/>
        <v>4</v>
      </c>
      <c r="F1664" s="3">
        <f t="shared" si="220"/>
        <v>12</v>
      </c>
      <c r="G1664" s="3">
        <f t="shared" si="221"/>
        <v>22</v>
      </c>
      <c r="H1664" s="3" t="str">
        <f t="shared" si="222"/>
        <v>2015412</v>
      </c>
      <c r="I1664" s="3" t="str">
        <f t="shared" si="223"/>
        <v>201541222</v>
      </c>
      <c r="J1664">
        <v>42</v>
      </c>
      <c r="K1664">
        <v>25.2</v>
      </c>
      <c r="L1664" t="str">
        <f>VLOOKUP(C1664,List!$A$2:$C$2089,3,)</f>
        <v>Perivale</v>
      </c>
      <c r="M1664" t="str">
        <f>VLOOKUP(C1664,List!$A$2:$C$2089,2,)</f>
        <v>Central</v>
      </c>
      <c r="N1664" t="str">
        <f t="shared" si="217"/>
        <v>Perivale|Central</v>
      </c>
      <c r="O1664">
        <f>VLOOKUP(N1664,Depth!$A$2:$F$427,3,)</f>
        <v>20</v>
      </c>
      <c r="P1664">
        <f>VLOOKUP(N1664,Depth!$A$2:$F$427,5,)</f>
        <v>126.6</v>
      </c>
      <c r="Q1664">
        <f>VLOOKUP(N1664,Depth!$A$2:$F$427,6,)</f>
        <v>-6.6</v>
      </c>
      <c r="R1664">
        <f>VLOOKUP(L1664,longitude_latitude!C:J,7,)</f>
        <v>-0.32183979000000001</v>
      </c>
      <c r="S1664">
        <f>VLOOKUP(L1664,longitude_latitude!C:J,8,)</f>
        <v>51.536247019999998</v>
      </c>
      <c r="T1664">
        <f t="shared" si="218"/>
        <v>-16.586414918304925</v>
      </c>
      <c r="U1664">
        <f>VLOOKUP(M1664,LINE!$A$2:$B$13,2,)</f>
        <v>3</v>
      </c>
      <c r="V1664">
        <f>VLOOKUP(L1664,Entry_exit!B:P,4,)</f>
        <v>3917</v>
      </c>
      <c r="W1664">
        <f>2020 - VLOOKUP(L1664, age!$A:$D,4,)</f>
        <v>73</v>
      </c>
      <c r="X1664">
        <f>VLOOKUP(H1664,'air-quality-london-time-of-day'!E:G,3,FALSE)</f>
        <v>15.2</v>
      </c>
      <c r="Y1664">
        <f>VLOOKUP(I1664,Weather!F:K,2,)</f>
        <v>12.696832579185514</v>
      </c>
      <c r="Z1664">
        <f>VLOOKUP(I1664,Weather!F:K,3,)</f>
        <v>0.02</v>
      </c>
      <c r="AA1664">
        <f>VLOOKUP(I1664,Weather!F:K,4,)</f>
        <v>0.57999999999999996</v>
      </c>
      <c r="AB1664">
        <f>VLOOKUP(I1664,Weather!F:K,5,)</f>
        <v>1031</v>
      </c>
      <c r="AC1664">
        <f>VLOOKUP(I1664,Weather!F:K,6,)</f>
        <v>3</v>
      </c>
    </row>
    <row r="1665" spans="1:29" x14ac:dyDescent="0.25">
      <c r="A1665" t="s">
        <v>7</v>
      </c>
      <c r="B1665" t="s">
        <v>5</v>
      </c>
      <c r="C1665" s="1">
        <v>42116.530555555553</v>
      </c>
      <c r="D1665" s="3">
        <f t="shared" si="216"/>
        <v>2015</v>
      </c>
      <c r="E1665" s="3">
        <f t="shared" si="219"/>
        <v>4</v>
      </c>
      <c r="F1665" s="3">
        <f t="shared" si="220"/>
        <v>12</v>
      </c>
      <c r="G1665" s="3">
        <f t="shared" si="221"/>
        <v>22</v>
      </c>
      <c r="H1665" s="3" t="str">
        <f t="shared" si="222"/>
        <v>2015412</v>
      </c>
      <c r="I1665" s="3" t="str">
        <f t="shared" si="223"/>
        <v>201541222</v>
      </c>
      <c r="J1665">
        <v>35</v>
      </c>
      <c r="K1665">
        <v>21</v>
      </c>
      <c r="L1665" t="str">
        <f>VLOOKUP(C1665,List!$A$2:$C$2089,3,)</f>
        <v>Perivale</v>
      </c>
      <c r="M1665" t="str">
        <f>VLOOKUP(C1665,List!$A$2:$C$2089,2,)</f>
        <v>Central</v>
      </c>
      <c r="N1665" t="str">
        <f t="shared" si="217"/>
        <v>Perivale|Central</v>
      </c>
      <c r="O1665">
        <f>VLOOKUP(N1665,Depth!$A$2:$F$427,3,)</f>
        <v>20</v>
      </c>
      <c r="P1665">
        <f>VLOOKUP(N1665,Depth!$A$2:$F$427,5,)</f>
        <v>126.6</v>
      </c>
      <c r="Q1665">
        <f>VLOOKUP(N1665,Depth!$A$2:$F$427,6,)</f>
        <v>-6.6</v>
      </c>
      <c r="R1665">
        <f>VLOOKUP(L1665,longitude_latitude!C:J,7,)</f>
        <v>-0.32183979000000001</v>
      </c>
      <c r="S1665">
        <f>VLOOKUP(L1665,longitude_latitude!C:J,8,)</f>
        <v>51.536247019999998</v>
      </c>
      <c r="T1665">
        <f t="shared" si="218"/>
        <v>-16.586414918304925</v>
      </c>
      <c r="U1665">
        <f>VLOOKUP(M1665,LINE!$A$2:$B$13,2,)</f>
        <v>3</v>
      </c>
      <c r="V1665">
        <f>VLOOKUP(L1665,Entry_exit!B:P,4,)</f>
        <v>3917</v>
      </c>
      <c r="W1665">
        <f>2020 - VLOOKUP(L1665, age!$A:$D,4,)</f>
        <v>73</v>
      </c>
      <c r="X1665">
        <f>VLOOKUP(H1665,'air-quality-london-time-of-day'!E:G,3,FALSE)</f>
        <v>15.2</v>
      </c>
      <c r="Y1665">
        <f>VLOOKUP(I1665,Weather!F:K,2,)</f>
        <v>12.696832579185514</v>
      </c>
      <c r="Z1665">
        <f>VLOOKUP(I1665,Weather!F:K,3,)</f>
        <v>0.02</v>
      </c>
      <c r="AA1665">
        <f>VLOOKUP(I1665,Weather!F:K,4,)</f>
        <v>0.57999999999999996</v>
      </c>
      <c r="AB1665">
        <f>VLOOKUP(I1665,Weather!F:K,5,)</f>
        <v>1031</v>
      </c>
      <c r="AC1665">
        <f>VLOOKUP(I1665,Weather!F:K,6,)</f>
        <v>3</v>
      </c>
    </row>
    <row r="1666" spans="1:29" x14ac:dyDescent="0.25">
      <c r="A1666" t="s">
        <v>7</v>
      </c>
      <c r="B1666" t="s">
        <v>5</v>
      </c>
      <c r="C1666" s="1">
        <v>42116.53125</v>
      </c>
      <c r="D1666" s="3">
        <f t="shared" si="216"/>
        <v>2015</v>
      </c>
      <c r="E1666" s="3">
        <f t="shared" si="219"/>
        <v>4</v>
      </c>
      <c r="F1666" s="3">
        <f t="shared" si="220"/>
        <v>12</v>
      </c>
      <c r="G1666" s="3">
        <f t="shared" si="221"/>
        <v>22</v>
      </c>
      <c r="H1666" s="3" t="str">
        <f t="shared" si="222"/>
        <v>2015412</v>
      </c>
      <c r="I1666" s="3" t="str">
        <f t="shared" si="223"/>
        <v>201541222</v>
      </c>
      <c r="J1666">
        <v>40</v>
      </c>
      <c r="K1666">
        <v>24</v>
      </c>
      <c r="L1666" t="str">
        <f>VLOOKUP(C1666,List!$A$2:$C$2089,3,)</f>
        <v>Perivale</v>
      </c>
      <c r="M1666" t="str">
        <f>VLOOKUP(C1666,List!$A$2:$C$2089,2,)</f>
        <v>Central</v>
      </c>
      <c r="N1666" t="str">
        <f t="shared" si="217"/>
        <v>Perivale|Central</v>
      </c>
      <c r="O1666">
        <f>VLOOKUP(N1666,Depth!$A$2:$F$427,3,)</f>
        <v>20</v>
      </c>
      <c r="P1666">
        <f>VLOOKUP(N1666,Depth!$A$2:$F$427,5,)</f>
        <v>126.6</v>
      </c>
      <c r="Q1666">
        <f>VLOOKUP(N1666,Depth!$A$2:$F$427,6,)</f>
        <v>-6.6</v>
      </c>
      <c r="R1666">
        <f>VLOOKUP(L1666,longitude_latitude!C:J,7,)</f>
        <v>-0.32183979000000001</v>
      </c>
      <c r="S1666">
        <f>VLOOKUP(L1666,longitude_latitude!C:J,8,)</f>
        <v>51.536247019999998</v>
      </c>
      <c r="T1666">
        <f t="shared" si="218"/>
        <v>-16.586414918304925</v>
      </c>
      <c r="U1666">
        <f>VLOOKUP(M1666,LINE!$A$2:$B$13,2,)</f>
        <v>3</v>
      </c>
      <c r="V1666">
        <f>VLOOKUP(L1666,Entry_exit!B:P,4,)</f>
        <v>3917</v>
      </c>
      <c r="W1666">
        <f>2020 - VLOOKUP(L1666, age!$A:$D,4,)</f>
        <v>73</v>
      </c>
      <c r="X1666">
        <f>VLOOKUP(H1666,'air-quality-london-time-of-day'!E:G,3,FALSE)</f>
        <v>15.2</v>
      </c>
      <c r="Y1666">
        <f>VLOOKUP(I1666,Weather!F:K,2,)</f>
        <v>12.696832579185514</v>
      </c>
      <c r="Z1666">
        <f>VLOOKUP(I1666,Weather!F:K,3,)</f>
        <v>0.02</v>
      </c>
      <c r="AA1666">
        <f>VLOOKUP(I1666,Weather!F:K,4,)</f>
        <v>0.57999999999999996</v>
      </c>
      <c r="AB1666">
        <f>VLOOKUP(I1666,Weather!F:K,5,)</f>
        <v>1031</v>
      </c>
      <c r="AC1666">
        <f>VLOOKUP(I1666,Weather!F:K,6,)</f>
        <v>3</v>
      </c>
    </row>
    <row r="1667" spans="1:29" x14ac:dyDescent="0.25">
      <c r="A1667" t="s">
        <v>7</v>
      </c>
      <c r="B1667" t="s">
        <v>5</v>
      </c>
      <c r="C1667" s="1">
        <v>42116.531944444447</v>
      </c>
      <c r="D1667" s="3">
        <f t="shared" si="216"/>
        <v>2015</v>
      </c>
      <c r="E1667" s="3">
        <f t="shared" si="219"/>
        <v>4</v>
      </c>
      <c r="F1667" s="3">
        <f t="shared" si="220"/>
        <v>12</v>
      </c>
      <c r="G1667" s="3">
        <f t="shared" si="221"/>
        <v>22</v>
      </c>
      <c r="H1667" s="3" t="str">
        <f t="shared" si="222"/>
        <v>2015412</v>
      </c>
      <c r="I1667" s="3" t="str">
        <f t="shared" si="223"/>
        <v>201541222</v>
      </c>
      <c r="J1667">
        <v>18</v>
      </c>
      <c r="K1667">
        <v>10.8</v>
      </c>
      <c r="L1667" t="str">
        <f>VLOOKUP(C1667,List!$A$2:$C$2089,3,)</f>
        <v>Greenford</v>
      </c>
      <c r="M1667" t="str">
        <f>VLOOKUP(C1667,List!$A$2:$C$2089,2,)</f>
        <v>Central</v>
      </c>
      <c r="N1667" t="str">
        <f t="shared" si="217"/>
        <v>Greenford|Central</v>
      </c>
      <c r="O1667">
        <f>VLOOKUP(N1667,Depth!$A$2:$F$427,3,)</f>
        <v>22</v>
      </c>
      <c r="P1667">
        <f>VLOOKUP(N1667,Depth!$A$2:$F$427,5,)</f>
        <v>132.19999999999999</v>
      </c>
      <c r="Q1667">
        <f>VLOOKUP(N1667,Depth!$A$2:$F$427,6,)</f>
        <v>-10.199999999999999</v>
      </c>
      <c r="R1667">
        <f>VLOOKUP(L1667,longitude_latitude!C:J,7,)</f>
        <v>-0.34492108999999999</v>
      </c>
      <c r="S1667">
        <f>VLOOKUP(L1667,longitude_latitude!C:J,8,)</f>
        <v>51.542088409999998</v>
      </c>
      <c r="T1667">
        <f t="shared" si="218"/>
        <v>-17.777953315253566</v>
      </c>
      <c r="U1667">
        <f>VLOOKUP(M1667,LINE!$A$2:$B$13,2,)</f>
        <v>3</v>
      </c>
      <c r="V1667">
        <f>VLOOKUP(L1667,Entry_exit!B:P,4,)</f>
        <v>7596</v>
      </c>
      <c r="W1667">
        <f>2020 - VLOOKUP(L1667, age!$A:$D,4,)</f>
        <v>73</v>
      </c>
      <c r="X1667">
        <f>VLOOKUP(H1667,'air-quality-london-time-of-day'!E:G,3,FALSE)</f>
        <v>15.2</v>
      </c>
      <c r="Y1667">
        <f>VLOOKUP(I1667,Weather!F:K,2,)</f>
        <v>12.696832579185514</v>
      </c>
      <c r="Z1667">
        <f>VLOOKUP(I1667,Weather!F:K,3,)</f>
        <v>0.02</v>
      </c>
      <c r="AA1667">
        <f>VLOOKUP(I1667,Weather!F:K,4,)</f>
        <v>0.57999999999999996</v>
      </c>
      <c r="AB1667">
        <f>VLOOKUP(I1667,Weather!F:K,5,)</f>
        <v>1031</v>
      </c>
      <c r="AC1667">
        <f>VLOOKUP(I1667,Weather!F:K,6,)</f>
        <v>3</v>
      </c>
    </row>
    <row r="1668" spans="1:29" x14ac:dyDescent="0.25">
      <c r="A1668" t="s">
        <v>7</v>
      </c>
      <c r="B1668" t="s">
        <v>5</v>
      </c>
      <c r="C1668" s="1">
        <v>42116.532638888886</v>
      </c>
      <c r="D1668" s="3">
        <f t="shared" si="216"/>
        <v>2015</v>
      </c>
      <c r="E1668" s="3">
        <f t="shared" si="219"/>
        <v>4</v>
      </c>
      <c r="F1668" s="3">
        <f t="shared" si="220"/>
        <v>12</v>
      </c>
      <c r="G1668" s="3">
        <f t="shared" si="221"/>
        <v>22</v>
      </c>
      <c r="H1668" s="3" t="str">
        <f t="shared" si="222"/>
        <v>2015412</v>
      </c>
      <c r="I1668" s="3" t="str">
        <f t="shared" si="223"/>
        <v>201541222</v>
      </c>
      <c r="J1668">
        <v>27</v>
      </c>
      <c r="K1668">
        <v>16.2</v>
      </c>
      <c r="L1668" t="str">
        <f>VLOOKUP(C1668,List!$A$2:$C$2089,3,)</f>
        <v>Greenford</v>
      </c>
      <c r="M1668" t="str">
        <f>VLOOKUP(C1668,List!$A$2:$C$2089,2,)</f>
        <v>Central</v>
      </c>
      <c r="N1668" t="str">
        <f t="shared" si="217"/>
        <v>Greenford|Central</v>
      </c>
      <c r="O1668">
        <f>VLOOKUP(N1668,Depth!$A$2:$F$427,3,)</f>
        <v>22</v>
      </c>
      <c r="P1668">
        <f>VLOOKUP(N1668,Depth!$A$2:$F$427,5,)</f>
        <v>132.19999999999999</v>
      </c>
      <c r="Q1668">
        <f>VLOOKUP(N1668,Depth!$A$2:$F$427,6,)</f>
        <v>-10.199999999999999</v>
      </c>
      <c r="R1668">
        <f>VLOOKUP(L1668,longitude_latitude!C:J,7,)</f>
        <v>-0.34492108999999999</v>
      </c>
      <c r="S1668">
        <f>VLOOKUP(L1668,longitude_latitude!C:J,8,)</f>
        <v>51.542088409999998</v>
      </c>
      <c r="T1668">
        <f t="shared" si="218"/>
        <v>-17.777953315253566</v>
      </c>
      <c r="U1668">
        <f>VLOOKUP(M1668,LINE!$A$2:$B$13,2,)</f>
        <v>3</v>
      </c>
      <c r="V1668">
        <f>VLOOKUP(L1668,Entry_exit!B:P,4,)</f>
        <v>7596</v>
      </c>
      <c r="W1668">
        <f>2020 - VLOOKUP(L1668, age!$A:$D,4,)</f>
        <v>73</v>
      </c>
      <c r="X1668">
        <f>VLOOKUP(H1668,'air-quality-london-time-of-day'!E:G,3,FALSE)</f>
        <v>15.2</v>
      </c>
      <c r="Y1668">
        <f>VLOOKUP(I1668,Weather!F:K,2,)</f>
        <v>12.696832579185514</v>
      </c>
      <c r="Z1668">
        <f>VLOOKUP(I1668,Weather!F:K,3,)</f>
        <v>0.02</v>
      </c>
      <c r="AA1668">
        <f>VLOOKUP(I1668,Weather!F:K,4,)</f>
        <v>0.57999999999999996</v>
      </c>
      <c r="AB1668">
        <f>VLOOKUP(I1668,Weather!F:K,5,)</f>
        <v>1031</v>
      </c>
      <c r="AC1668">
        <f>VLOOKUP(I1668,Weather!F:K,6,)</f>
        <v>3</v>
      </c>
    </row>
    <row r="1669" spans="1:29" x14ac:dyDescent="0.25">
      <c r="A1669" t="s">
        <v>7</v>
      </c>
      <c r="B1669" t="s">
        <v>5</v>
      </c>
      <c r="C1669" s="1">
        <v>42116.533333333333</v>
      </c>
      <c r="D1669" s="3">
        <f t="shared" si="216"/>
        <v>2015</v>
      </c>
      <c r="E1669" s="3">
        <f t="shared" si="219"/>
        <v>4</v>
      </c>
      <c r="F1669" s="3">
        <f t="shared" si="220"/>
        <v>12</v>
      </c>
      <c r="G1669" s="3">
        <f t="shared" si="221"/>
        <v>22</v>
      </c>
      <c r="H1669" s="3" t="str">
        <f t="shared" si="222"/>
        <v>2015412</v>
      </c>
      <c r="I1669" s="3" t="str">
        <f t="shared" si="223"/>
        <v>201541222</v>
      </c>
      <c r="J1669">
        <v>20</v>
      </c>
      <c r="K1669">
        <v>12</v>
      </c>
      <c r="L1669" t="str">
        <f>VLOOKUP(C1669,List!$A$2:$C$2089,3,)</f>
        <v>Greenford</v>
      </c>
      <c r="M1669" t="str">
        <f>VLOOKUP(C1669,List!$A$2:$C$2089,2,)</f>
        <v>Central</v>
      </c>
      <c r="N1669" t="str">
        <f t="shared" si="217"/>
        <v>Greenford|Central</v>
      </c>
      <c r="O1669">
        <f>VLOOKUP(N1669,Depth!$A$2:$F$427,3,)</f>
        <v>22</v>
      </c>
      <c r="P1669">
        <f>VLOOKUP(N1669,Depth!$A$2:$F$427,5,)</f>
        <v>132.19999999999999</v>
      </c>
      <c r="Q1669">
        <f>VLOOKUP(N1669,Depth!$A$2:$F$427,6,)</f>
        <v>-10.199999999999999</v>
      </c>
      <c r="R1669">
        <f>VLOOKUP(L1669,longitude_latitude!C:J,7,)</f>
        <v>-0.34492108999999999</v>
      </c>
      <c r="S1669">
        <f>VLOOKUP(L1669,longitude_latitude!C:J,8,)</f>
        <v>51.542088409999998</v>
      </c>
      <c r="T1669">
        <f t="shared" si="218"/>
        <v>-17.777953315253566</v>
      </c>
      <c r="U1669">
        <f>VLOOKUP(M1669,LINE!$A$2:$B$13,2,)</f>
        <v>3</v>
      </c>
      <c r="V1669">
        <f>VLOOKUP(L1669,Entry_exit!B:P,4,)</f>
        <v>7596</v>
      </c>
      <c r="W1669">
        <f>2020 - VLOOKUP(L1669, age!$A:$D,4,)</f>
        <v>73</v>
      </c>
      <c r="X1669">
        <f>VLOOKUP(H1669,'air-quality-london-time-of-day'!E:G,3,FALSE)</f>
        <v>15.2</v>
      </c>
      <c r="Y1669">
        <f>VLOOKUP(I1669,Weather!F:K,2,)</f>
        <v>12.696832579185514</v>
      </c>
      <c r="Z1669">
        <f>VLOOKUP(I1669,Weather!F:K,3,)</f>
        <v>0.02</v>
      </c>
      <c r="AA1669">
        <f>VLOOKUP(I1669,Weather!F:K,4,)</f>
        <v>0.57999999999999996</v>
      </c>
      <c r="AB1669">
        <f>VLOOKUP(I1669,Weather!F:K,5,)</f>
        <v>1031</v>
      </c>
      <c r="AC1669">
        <f>VLOOKUP(I1669,Weather!F:K,6,)</f>
        <v>3</v>
      </c>
    </row>
    <row r="1670" spans="1:29" x14ac:dyDescent="0.25">
      <c r="A1670" t="s">
        <v>7</v>
      </c>
      <c r="B1670" t="s">
        <v>5</v>
      </c>
      <c r="C1670" s="1">
        <v>42116.53402777778</v>
      </c>
      <c r="D1670" s="3">
        <f t="shared" si="216"/>
        <v>2015</v>
      </c>
      <c r="E1670" s="3">
        <f t="shared" si="219"/>
        <v>4</v>
      </c>
      <c r="F1670" s="3">
        <f t="shared" si="220"/>
        <v>12</v>
      </c>
      <c r="G1670" s="3">
        <f t="shared" si="221"/>
        <v>22</v>
      </c>
      <c r="H1670" s="3" t="str">
        <f t="shared" si="222"/>
        <v>2015412</v>
      </c>
      <c r="I1670" s="3" t="str">
        <f t="shared" si="223"/>
        <v>201541222</v>
      </c>
      <c r="J1670">
        <v>23</v>
      </c>
      <c r="K1670">
        <v>13.8</v>
      </c>
      <c r="L1670" t="str">
        <f>VLOOKUP(C1670,List!$A$2:$C$2089,3,)</f>
        <v>Greenford</v>
      </c>
      <c r="M1670" t="str">
        <f>VLOOKUP(C1670,List!$A$2:$C$2089,2,)</f>
        <v>Central</v>
      </c>
      <c r="N1670" t="str">
        <f t="shared" si="217"/>
        <v>Greenford|Central</v>
      </c>
      <c r="O1670">
        <f>VLOOKUP(N1670,Depth!$A$2:$F$427,3,)</f>
        <v>22</v>
      </c>
      <c r="P1670">
        <f>VLOOKUP(N1670,Depth!$A$2:$F$427,5,)</f>
        <v>132.19999999999999</v>
      </c>
      <c r="Q1670">
        <f>VLOOKUP(N1670,Depth!$A$2:$F$427,6,)</f>
        <v>-10.199999999999999</v>
      </c>
      <c r="R1670">
        <f>VLOOKUP(L1670,longitude_latitude!C:J,7,)</f>
        <v>-0.34492108999999999</v>
      </c>
      <c r="S1670">
        <f>VLOOKUP(L1670,longitude_latitude!C:J,8,)</f>
        <v>51.542088409999998</v>
      </c>
      <c r="T1670">
        <f t="shared" si="218"/>
        <v>-17.777953315253566</v>
      </c>
      <c r="U1670">
        <f>VLOOKUP(M1670,LINE!$A$2:$B$13,2,)</f>
        <v>3</v>
      </c>
      <c r="V1670">
        <f>VLOOKUP(L1670,Entry_exit!B:P,4,)</f>
        <v>7596</v>
      </c>
      <c r="W1670">
        <f>2020 - VLOOKUP(L1670, age!$A:$D,4,)</f>
        <v>73</v>
      </c>
      <c r="X1670">
        <f>VLOOKUP(H1670,'air-quality-london-time-of-day'!E:G,3,FALSE)</f>
        <v>15.2</v>
      </c>
      <c r="Y1670">
        <f>VLOOKUP(I1670,Weather!F:K,2,)</f>
        <v>12.696832579185514</v>
      </c>
      <c r="Z1670">
        <f>VLOOKUP(I1670,Weather!F:K,3,)</f>
        <v>0.02</v>
      </c>
      <c r="AA1670">
        <f>VLOOKUP(I1670,Weather!F:K,4,)</f>
        <v>0.57999999999999996</v>
      </c>
      <c r="AB1670">
        <f>VLOOKUP(I1670,Weather!F:K,5,)</f>
        <v>1031</v>
      </c>
      <c r="AC1670">
        <f>VLOOKUP(I1670,Weather!F:K,6,)</f>
        <v>3</v>
      </c>
    </row>
    <row r="1671" spans="1:29" x14ac:dyDescent="0.25">
      <c r="A1671" t="s">
        <v>7</v>
      </c>
      <c r="B1671" t="s">
        <v>5</v>
      </c>
      <c r="C1671" s="1">
        <v>42116.534722222219</v>
      </c>
      <c r="D1671" s="3">
        <f t="shared" si="216"/>
        <v>2015</v>
      </c>
      <c r="E1671" s="3">
        <f t="shared" si="219"/>
        <v>4</v>
      </c>
      <c r="F1671" s="3">
        <f t="shared" si="220"/>
        <v>12</v>
      </c>
      <c r="G1671" s="3">
        <f t="shared" si="221"/>
        <v>22</v>
      </c>
      <c r="H1671" s="3" t="str">
        <f t="shared" si="222"/>
        <v>2015412</v>
      </c>
      <c r="I1671" s="3" t="str">
        <f t="shared" si="223"/>
        <v>201541222</v>
      </c>
      <c r="J1671">
        <v>31</v>
      </c>
      <c r="K1671">
        <v>18.600000000000001</v>
      </c>
      <c r="L1671" t="str">
        <f>VLOOKUP(C1671,List!$A$2:$C$2089,3,)</f>
        <v>Greenford</v>
      </c>
      <c r="M1671" t="str">
        <f>VLOOKUP(C1671,List!$A$2:$C$2089,2,)</f>
        <v>Central</v>
      </c>
      <c r="N1671" t="str">
        <f t="shared" si="217"/>
        <v>Greenford|Central</v>
      </c>
      <c r="O1671">
        <f>VLOOKUP(N1671,Depth!$A$2:$F$427,3,)</f>
        <v>22</v>
      </c>
      <c r="P1671">
        <f>VLOOKUP(N1671,Depth!$A$2:$F$427,5,)</f>
        <v>132.19999999999999</v>
      </c>
      <c r="Q1671">
        <f>VLOOKUP(N1671,Depth!$A$2:$F$427,6,)</f>
        <v>-10.199999999999999</v>
      </c>
      <c r="R1671">
        <f>VLOOKUP(L1671,longitude_latitude!C:J,7,)</f>
        <v>-0.34492108999999999</v>
      </c>
      <c r="S1671">
        <f>VLOOKUP(L1671,longitude_latitude!C:J,8,)</f>
        <v>51.542088409999998</v>
      </c>
      <c r="T1671">
        <f t="shared" si="218"/>
        <v>-17.777953315253566</v>
      </c>
      <c r="U1671">
        <f>VLOOKUP(M1671,LINE!$A$2:$B$13,2,)</f>
        <v>3</v>
      </c>
      <c r="V1671">
        <f>VLOOKUP(L1671,Entry_exit!B:P,4,)</f>
        <v>7596</v>
      </c>
      <c r="W1671">
        <f>2020 - VLOOKUP(L1671, age!$A:$D,4,)</f>
        <v>73</v>
      </c>
      <c r="X1671">
        <f>VLOOKUP(H1671,'air-quality-london-time-of-day'!E:G,3,FALSE)</f>
        <v>15.2</v>
      </c>
      <c r="Y1671">
        <f>VLOOKUP(I1671,Weather!F:K,2,)</f>
        <v>12.696832579185514</v>
      </c>
      <c r="Z1671">
        <f>VLOOKUP(I1671,Weather!F:K,3,)</f>
        <v>0.02</v>
      </c>
      <c r="AA1671">
        <f>VLOOKUP(I1671,Weather!F:K,4,)</f>
        <v>0.57999999999999996</v>
      </c>
      <c r="AB1671">
        <f>VLOOKUP(I1671,Weather!F:K,5,)</f>
        <v>1031</v>
      </c>
      <c r="AC1671">
        <f>VLOOKUP(I1671,Weather!F:K,6,)</f>
        <v>3</v>
      </c>
    </row>
    <row r="1672" spans="1:29" x14ac:dyDescent="0.25">
      <c r="A1672" t="s">
        <v>7</v>
      </c>
      <c r="B1672" t="s">
        <v>5</v>
      </c>
      <c r="C1672" s="1">
        <v>42116.535416666666</v>
      </c>
      <c r="D1672" s="3">
        <f t="shared" si="216"/>
        <v>2015</v>
      </c>
      <c r="E1672" s="3">
        <f t="shared" si="219"/>
        <v>4</v>
      </c>
      <c r="F1672" s="3">
        <f t="shared" si="220"/>
        <v>12</v>
      </c>
      <c r="G1672" s="3">
        <f t="shared" si="221"/>
        <v>22</v>
      </c>
      <c r="H1672" s="3" t="str">
        <f t="shared" si="222"/>
        <v>2015412</v>
      </c>
      <c r="I1672" s="3" t="str">
        <f t="shared" si="223"/>
        <v>201541222</v>
      </c>
      <c r="J1672">
        <v>30</v>
      </c>
      <c r="K1672">
        <v>18</v>
      </c>
      <c r="L1672" t="str">
        <f>VLOOKUP(C1672,List!$A$2:$C$2089,3,)</f>
        <v>South Ruislip</v>
      </c>
      <c r="M1672" t="str">
        <f>VLOOKUP(C1672,List!$A$2:$C$2089,2,)</f>
        <v>Central</v>
      </c>
      <c r="N1672" t="str">
        <f t="shared" si="217"/>
        <v>South Ruislip|Central</v>
      </c>
      <c r="O1672">
        <f>VLOOKUP(N1672,Depth!$A$2:$F$427,3,)</f>
        <v>37</v>
      </c>
      <c r="P1672">
        <f>VLOOKUP(N1672,Depth!$A$2:$F$427,5,)</f>
        <v>141.4</v>
      </c>
      <c r="Q1672">
        <f>VLOOKUP(N1672,Depth!$A$2:$F$427,6,)</f>
        <v>-4.4000000000000004</v>
      </c>
      <c r="R1672">
        <f>VLOOKUP(L1672,longitude_latitude!C:J,7,)</f>
        <v>-0.39728854000000002</v>
      </c>
      <c r="S1672">
        <f>VLOOKUP(L1672,longitude_latitude!C:J,8,)</f>
        <v>51.556359829999998</v>
      </c>
      <c r="T1672">
        <f t="shared" si="218"/>
        <v>-20.482750924575349</v>
      </c>
      <c r="U1672">
        <f>VLOOKUP(M1672,LINE!$A$2:$B$13,2,)</f>
        <v>3</v>
      </c>
      <c r="V1672">
        <f>VLOOKUP(L1672,Entry_exit!B:P,4,)</f>
        <v>2941</v>
      </c>
      <c r="W1672">
        <f>2020 - VLOOKUP(L1672, age!$A:$D,4,)</f>
        <v>72</v>
      </c>
      <c r="X1672">
        <f>VLOOKUP(H1672,'air-quality-london-time-of-day'!E:G,3,FALSE)</f>
        <v>15.2</v>
      </c>
      <c r="Y1672">
        <f>VLOOKUP(I1672,Weather!F:K,2,)</f>
        <v>12.696832579185514</v>
      </c>
      <c r="Z1672">
        <f>VLOOKUP(I1672,Weather!F:K,3,)</f>
        <v>0.02</v>
      </c>
      <c r="AA1672">
        <f>VLOOKUP(I1672,Weather!F:K,4,)</f>
        <v>0.57999999999999996</v>
      </c>
      <c r="AB1672">
        <f>VLOOKUP(I1672,Weather!F:K,5,)</f>
        <v>1031</v>
      </c>
      <c r="AC1672">
        <f>VLOOKUP(I1672,Weather!F:K,6,)</f>
        <v>3</v>
      </c>
    </row>
    <row r="1673" spans="1:29" x14ac:dyDescent="0.25">
      <c r="A1673" t="s">
        <v>7</v>
      </c>
      <c r="B1673" t="s">
        <v>5</v>
      </c>
      <c r="C1673" s="1">
        <v>42116.536111111112</v>
      </c>
      <c r="D1673" s="3">
        <f t="shared" si="216"/>
        <v>2015</v>
      </c>
      <c r="E1673" s="3">
        <f t="shared" si="219"/>
        <v>4</v>
      </c>
      <c r="F1673" s="3">
        <f t="shared" si="220"/>
        <v>12</v>
      </c>
      <c r="G1673" s="3">
        <f t="shared" si="221"/>
        <v>22</v>
      </c>
      <c r="H1673" s="3" t="str">
        <f t="shared" si="222"/>
        <v>2015412</v>
      </c>
      <c r="I1673" s="3" t="str">
        <f t="shared" si="223"/>
        <v>201541222</v>
      </c>
      <c r="J1673">
        <v>33</v>
      </c>
      <c r="K1673">
        <v>19.8</v>
      </c>
      <c r="L1673" t="str">
        <f>VLOOKUP(C1673,List!$A$2:$C$2089,3,)</f>
        <v>Ruislip Gardens</v>
      </c>
      <c r="M1673" t="str">
        <f>VLOOKUP(C1673,List!$A$2:$C$2089,2,)</f>
        <v>Central</v>
      </c>
      <c r="N1673" t="str">
        <f t="shared" si="217"/>
        <v>Ruislip Gardens|Central</v>
      </c>
      <c r="O1673">
        <f>VLOOKUP(N1673,Depth!$A$2:$F$427,3,)</f>
        <v>37</v>
      </c>
      <c r="P1673">
        <f>VLOOKUP(N1673,Depth!$A$2:$F$427,5,)</f>
        <v>141.5</v>
      </c>
      <c r="Q1673">
        <f>VLOOKUP(N1673,Depth!$A$2:$F$427,6,)</f>
        <v>-4.5</v>
      </c>
      <c r="R1673">
        <f>VLOOKUP(L1673,longitude_latitude!C:J,7,)</f>
        <v>-0.40914053700000003</v>
      </c>
      <c r="S1673">
        <f>VLOOKUP(L1673,longitude_latitude!C:J,8,)</f>
        <v>51.560275750000002</v>
      </c>
      <c r="T1673">
        <f t="shared" si="218"/>
        <v>-21.095398908223078</v>
      </c>
      <c r="U1673">
        <f>VLOOKUP(M1673,LINE!$A$2:$B$13,2,)</f>
        <v>3</v>
      </c>
      <c r="V1673">
        <f>VLOOKUP(L1673,Entry_exit!B:P,4,)</f>
        <v>2066</v>
      </c>
      <c r="W1673">
        <f>2020 - VLOOKUP(L1673, age!$A:$D,4,)</f>
        <v>72</v>
      </c>
      <c r="X1673">
        <f>VLOOKUP(H1673,'air-quality-london-time-of-day'!E:G,3,FALSE)</f>
        <v>15.2</v>
      </c>
      <c r="Y1673">
        <f>VLOOKUP(I1673,Weather!F:K,2,)</f>
        <v>12.696832579185514</v>
      </c>
      <c r="Z1673">
        <f>VLOOKUP(I1673,Weather!F:K,3,)</f>
        <v>0.02</v>
      </c>
      <c r="AA1673">
        <f>VLOOKUP(I1673,Weather!F:K,4,)</f>
        <v>0.57999999999999996</v>
      </c>
      <c r="AB1673">
        <f>VLOOKUP(I1673,Weather!F:K,5,)</f>
        <v>1031</v>
      </c>
      <c r="AC1673">
        <f>VLOOKUP(I1673,Weather!F:K,6,)</f>
        <v>3</v>
      </c>
    </row>
    <row r="1674" spans="1:29" x14ac:dyDescent="0.25">
      <c r="A1674" t="s">
        <v>7</v>
      </c>
      <c r="B1674" t="s">
        <v>5</v>
      </c>
      <c r="C1674" s="1">
        <v>42116.536805555559</v>
      </c>
      <c r="D1674" s="3">
        <f t="shared" si="216"/>
        <v>2015</v>
      </c>
      <c r="E1674" s="3">
        <f t="shared" si="219"/>
        <v>4</v>
      </c>
      <c r="F1674" s="3">
        <f t="shared" si="220"/>
        <v>12</v>
      </c>
      <c r="G1674" s="3">
        <f t="shared" si="221"/>
        <v>22</v>
      </c>
      <c r="H1674" s="3" t="str">
        <f t="shared" si="222"/>
        <v>2015412</v>
      </c>
      <c r="I1674" s="3" t="str">
        <f t="shared" si="223"/>
        <v>201541222</v>
      </c>
      <c r="J1674">
        <v>23</v>
      </c>
      <c r="K1674">
        <v>13.8</v>
      </c>
      <c r="L1674" t="str">
        <f>VLOOKUP(C1674,List!$A$2:$C$2089,3,)</f>
        <v>Ruislip Gardens</v>
      </c>
      <c r="M1674" t="str">
        <f>VLOOKUP(C1674,List!$A$2:$C$2089,2,)</f>
        <v>Central</v>
      </c>
      <c r="N1674" t="str">
        <f t="shared" si="217"/>
        <v>Ruislip Gardens|Central</v>
      </c>
      <c r="O1674">
        <f>VLOOKUP(N1674,Depth!$A$2:$F$427,3,)</f>
        <v>37</v>
      </c>
      <c r="P1674">
        <f>VLOOKUP(N1674,Depth!$A$2:$F$427,5,)</f>
        <v>141.5</v>
      </c>
      <c r="Q1674">
        <f>VLOOKUP(N1674,Depth!$A$2:$F$427,6,)</f>
        <v>-4.5</v>
      </c>
      <c r="R1674">
        <f>VLOOKUP(L1674,longitude_latitude!C:J,7,)</f>
        <v>-0.40914053700000003</v>
      </c>
      <c r="S1674">
        <f>VLOOKUP(L1674,longitude_latitude!C:J,8,)</f>
        <v>51.560275750000002</v>
      </c>
      <c r="T1674">
        <f t="shared" si="218"/>
        <v>-21.095398908223078</v>
      </c>
      <c r="U1674">
        <f>VLOOKUP(M1674,LINE!$A$2:$B$13,2,)</f>
        <v>3</v>
      </c>
      <c r="V1674">
        <f>VLOOKUP(L1674,Entry_exit!B:P,4,)</f>
        <v>2066</v>
      </c>
      <c r="W1674">
        <f>2020 - VLOOKUP(L1674, age!$A:$D,4,)</f>
        <v>72</v>
      </c>
      <c r="X1674">
        <f>VLOOKUP(H1674,'air-quality-london-time-of-day'!E:G,3,FALSE)</f>
        <v>15.2</v>
      </c>
      <c r="Y1674">
        <f>VLOOKUP(I1674,Weather!F:K,2,)</f>
        <v>12.696832579185514</v>
      </c>
      <c r="Z1674">
        <f>VLOOKUP(I1674,Weather!F:K,3,)</f>
        <v>0.02</v>
      </c>
      <c r="AA1674">
        <f>VLOOKUP(I1674,Weather!F:K,4,)</f>
        <v>0.57999999999999996</v>
      </c>
      <c r="AB1674">
        <f>VLOOKUP(I1674,Weather!F:K,5,)</f>
        <v>1031</v>
      </c>
      <c r="AC1674">
        <f>VLOOKUP(I1674,Weather!F:K,6,)</f>
        <v>3</v>
      </c>
    </row>
    <row r="1675" spans="1:29" x14ac:dyDescent="0.25">
      <c r="A1675" t="s">
        <v>7</v>
      </c>
      <c r="B1675" t="s">
        <v>5</v>
      </c>
      <c r="C1675" s="1">
        <v>42116.537499999999</v>
      </c>
      <c r="D1675" s="3">
        <f t="shared" si="216"/>
        <v>2015</v>
      </c>
      <c r="E1675" s="3">
        <f t="shared" si="219"/>
        <v>4</v>
      </c>
      <c r="F1675" s="3">
        <f t="shared" si="220"/>
        <v>12</v>
      </c>
      <c r="G1675" s="3">
        <f t="shared" si="221"/>
        <v>22</v>
      </c>
      <c r="H1675" s="3" t="str">
        <f t="shared" si="222"/>
        <v>2015412</v>
      </c>
      <c r="I1675" s="3" t="str">
        <f t="shared" si="223"/>
        <v>201541222</v>
      </c>
      <c r="J1675">
        <v>26</v>
      </c>
      <c r="K1675">
        <v>15.6</v>
      </c>
      <c r="L1675" t="str">
        <f>VLOOKUP(C1675,List!$A$2:$C$2089,3,)</f>
        <v>Ruislip Gardens</v>
      </c>
      <c r="M1675" t="str">
        <f>VLOOKUP(C1675,List!$A$2:$C$2089,2,)</f>
        <v>Central</v>
      </c>
      <c r="N1675" t="str">
        <f t="shared" si="217"/>
        <v>Ruislip Gardens|Central</v>
      </c>
      <c r="O1675">
        <f>VLOOKUP(N1675,Depth!$A$2:$F$427,3,)</f>
        <v>37</v>
      </c>
      <c r="P1675">
        <f>VLOOKUP(N1675,Depth!$A$2:$F$427,5,)</f>
        <v>141.5</v>
      </c>
      <c r="Q1675">
        <f>VLOOKUP(N1675,Depth!$A$2:$F$427,6,)</f>
        <v>-4.5</v>
      </c>
      <c r="R1675">
        <f>VLOOKUP(L1675,longitude_latitude!C:J,7,)</f>
        <v>-0.40914053700000003</v>
      </c>
      <c r="S1675">
        <f>VLOOKUP(L1675,longitude_latitude!C:J,8,)</f>
        <v>51.560275750000002</v>
      </c>
      <c r="T1675">
        <f t="shared" si="218"/>
        <v>-21.095398908223078</v>
      </c>
      <c r="U1675">
        <f>VLOOKUP(M1675,LINE!$A$2:$B$13,2,)</f>
        <v>3</v>
      </c>
      <c r="V1675">
        <f>VLOOKUP(L1675,Entry_exit!B:P,4,)</f>
        <v>2066</v>
      </c>
      <c r="W1675">
        <f>2020 - VLOOKUP(L1675, age!$A:$D,4,)</f>
        <v>72</v>
      </c>
      <c r="X1675">
        <f>VLOOKUP(H1675,'air-quality-london-time-of-day'!E:G,3,FALSE)</f>
        <v>15.2</v>
      </c>
      <c r="Y1675">
        <f>VLOOKUP(I1675,Weather!F:K,2,)</f>
        <v>12.696832579185514</v>
      </c>
      <c r="Z1675">
        <f>VLOOKUP(I1675,Weather!F:K,3,)</f>
        <v>0.02</v>
      </c>
      <c r="AA1675">
        <f>VLOOKUP(I1675,Weather!F:K,4,)</f>
        <v>0.57999999999999996</v>
      </c>
      <c r="AB1675">
        <f>VLOOKUP(I1675,Weather!F:K,5,)</f>
        <v>1031</v>
      </c>
      <c r="AC1675">
        <f>VLOOKUP(I1675,Weather!F:K,6,)</f>
        <v>3</v>
      </c>
    </row>
    <row r="1676" spans="1:29" x14ac:dyDescent="0.25">
      <c r="A1676" t="s">
        <v>7</v>
      </c>
      <c r="B1676" t="s">
        <v>5</v>
      </c>
      <c r="C1676" s="1">
        <v>42116.538194444445</v>
      </c>
      <c r="D1676" s="3">
        <f t="shared" si="216"/>
        <v>2015</v>
      </c>
      <c r="E1676" s="3">
        <f t="shared" si="219"/>
        <v>4</v>
      </c>
      <c r="F1676" s="3">
        <f t="shared" si="220"/>
        <v>12</v>
      </c>
      <c r="G1676" s="3">
        <f t="shared" si="221"/>
        <v>22</v>
      </c>
      <c r="H1676" s="3" t="str">
        <f t="shared" si="222"/>
        <v>2015412</v>
      </c>
      <c r="I1676" s="3" t="str">
        <f t="shared" si="223"/>
        <v>201541222</v>
      </c>
      <c r="J1676">
        <v>16</v>
      </c>
      <c r="K1676">
        <v>9.6</v>
      </c>
      <c r="L1676" t="str">
        <f>VLOOKUP(C1676,List!$A$2:$C$2089,3,)</f>
        <v>West Ruislip</v>
      </c>
      <c r="M1676" t="str">
        <f>VLOOKUP(C1676,List!$A$2:$C$2089,2,)</f>
        <v>Central</v>
      </c>
      <c r="N1676" t="str">
        <f t="shared" si="217"/>
        <v>West Ruislip|Central</v>
      </c>
      <c r="O1676">
        <f>VLOOKUP(N1676,Depth!$A$2:$F$427,3,)</f>
        <v>51</v>
      </c>
      <c r="P1676">
        <f>VLOOKUP(N1676,Depth!$A$2:$F$427,5,)</f>
        <v>145.1</v>
      </c>
      <c r="Q1676">
        <f>VLOOKUP(N1676,Depth!$A$2:$F$427,6,)</f>
        <v>5.9</v>
      </c>
      <c r="R1676">
        <f>VLOOKUP(L1676,longitude_latitude!C:J,7,)</f>
        <v>-0.436073394</v>
      </c>
      <c r="S1676">
        <f>VLOOKUP(L1676,longitude_latitude!C:J,8,)</f>
        <v>51.569130970000003</v>
      </c>
      <c r="T1676">
        <f t="shared" si="218"/>
        <v>-22.487925967718414</v>
      </c>
      <c r="U1676">
        <f>VLOOKUP(M1676,LINE!$A$2:$B$13,2,)</f>
        <v>3</v>
      </c>
      <c r="V1676">
        <f>VLOOKUP(L1676,Entry_exit!B:P,4,)</f>
        <v>2523</v>
      </c>
      <c r="W1676">
        <f>2020 - VLOOKUP(L1676, age!$A:$D,4,)</f>
        <v>72</v>
      </c>
      <c r="X1676">
        <f>VLOOKUP(H1676,'air-quality-london-time-of-day'!E:G,3,FALSE)</f>
        <v>15.2</v>
      </c>
      <c r="Y1676">
        <f>VLOOKUP(I1676,Weather!F:K,2,)</f>
        <v>12.696832579185514</v>
      </c>
      <c r="Z1676">
        <f>VLOOKUP(I1676,Weather!F:K,3,)</f>
        <v>0.02</v>
      </c>
      <c r="AA1676">
        <f>VLOOKUP(I1676,Weather!F:K,4,)</f>
        <v>0.57999999999999996</v>
      </c>
      <c r="AB1676">
        <f>VLOOKUP(I1676,Weather!F:K,5,)</f>
        <v>1031</v>
      </c>
      <c r="AC1676">
        <f>VLOOKUP(I1676,Weather!F:K,6,)</f>
        <v>3</v>
      </c>
    </row>
    <row r="1677" spans="1:29" x14ac:dyDescent="0.25">
      <c r="A1677" t="s">
        <v>7</v>
      </c>
      <c r="B1677" t="s">
        <v>5</v>
      </c>
      <c r="C1677" s="1">
        <v>42116.538888888892</v>
      </c>
      <c r="D1677" s="3">
        <f t="shared" si="216"/>
        <v>2015</v>
      </c>
      <c r="E1677" s="3">
        <f t="shared" si="219"/>
        <v>4</v>
      </c>
      <c r="F1677" s="3">
        <f t="shared" si="220"/>
        <v>12</v>
      </c>
      <c r="G1677" s="3">
        <f t="shared" si="221"/>
        <v>22</v>
      </c>
      <c r="H1677" s="3" t="str">
        <f t="shared" si="222"/>
        <v>2015412</v>
      </c>
      <c r="I1677" s="3" t="str">
        <f t="shared" si="223"/>
        <v>201541222</v>
      </c>
      <c r="J1677">
        <v>27</v>
      </c>
      <c r="K1677">
        <v>16.2</v>
      </c>
      <c r="L1677" t="str">
        <f>VLOOKUP(C1677,List!$A$2:$C$2089,3,)</f>
        <v>West Ruislip</v>
      </c>
      <c r="M1677" t="str">
        <f>VLOOKUP(C1677,List!$A$2:$C$2089,2,)</f>
        <v>Central</v>
      </c>
      <c r="N1677" t="str">
        <f t="shared" si="217"/>
        <v>West Ruislip|Central</v>
      </c>
      <c r="O1677">
        <f>VLOOKUP(N1677,Depth!$A$2:$F$427,3,)</f>
        <v>51</v>
      </c>
      <c r="P1677">
        <f>VLOOKUP(N1677,Depth!$A$2:$F$427,5,)</f>
        <v>145.1</v>
      </c>
      <c r="Q1677">
        <f>VLOOKUP(N1677,Depth!$A$2:$F$427,6,)</f>
        <v>5.9</v>
      </c>
      <c r="R1677">
        <f>VLOOKUP(L1677,longitude_latitude!C:J,7,)</f>
        <v>-0.436073394</v>
      </c>
      <c r="S1677">
        <f>VLOOKUP(L1677,longitude_latitude!C:J,8,)</f>
        <v>51.569130970000003</v>
      </c>
      <c r="T1677">
        <f t="shared" si="218"/>
        <v>-22.487925967718414</v>
      </c>
      <c r="U1677">
        <f>VLOOKUP(M1677,LINE!$A$2:$B$13,2,)</f>
        <v>3</v>
      </c>
      <c r="V1677">
        <f>VLOOKUP(L1677,Entry_exit!B:P,4,)</f>
        <v>2523</v>
      </c>
      <c r="W1677">
        <f>2020 - VLOOKUP(L1677, age!$A:$D,4,)</f>
        <v>72</v>
      </c>
      <c r="X1677">
        <f>VLOOKUP(H1677,'air-quality-london-time-of-day'!E:G,3,FALSE)</f>
        <v>15.2</v>
      </c>
      <c r="Y1677">
        <f>VLOOKUP(I1677,Weather!F:K,2,)</f>
        <v>12.696832579185514</v>
      </c>
      <c r="Z1677">
        <f>VLOOKUP(I1677,Weather!F:K,3,)</f>
        <v>0.02</v>
      </c>
      <c r="AA1677">
        <f>VLOOKUP(I1677,Weather!F:K,4,)</f>
        <v>0.57999999999999996</v>
      </c>
      <c r="AB1677">
        <f>VLOOKUP(I1677,Weather!F:K,5,)</f>
        <v>1031</v>
      </c>
      <c r="AC1677">
        <f>VLOOKUP(I1677,Weather!F:K,6,)</f>
        <v>3</v>
      </c>
    </row>
    <row r="1678" spans="1:29" x14ac:dyDescent="0.25">
      <c r="A1678" t="s">
        <v>7</v>
      </c>
      <c r="B1678" t="s">
        <v>5</v>
      </c>
      <c r="C1678" s="1">
        <v>42116.539583333331</v>
      </c>
      <c r="D1678" s="3">
        <f t="shared" si="216"/>
        <v>2015</v>
      </c>
      <c r="E1678" s="3">
        <f t="shared" si="219"/>
        <v>4</v>
      </c>
      <c r="F1678" s="3">
        <f t="shared" si="220"/>
        <v>12</v>
      </c>
      <c r="G1678" s="3">
        <f t="shared" si="221"/>
        <v>22</v>
      </c>
      <c r="H1678" s="3" t="str">
        <f t="shared" si="222"/>
        <v>2015412</v>
      </c>
      <c r="I1678" s="3" t="str">
        <f t="shared" si="223"/>
        <v>201541222</v>
      </c>
      <c r="J1678">
        <v>19</v>
      </c>
      <c r="K1678">
        <v>11.4</v>
      </c>
      <c r="L1678" t="str">
        <f>VLOOKUP(C1678,List!$A$2:$C$2089,3,)</f>
        <v>West Ruislip</v>
      </c>
      <c r="M1678" t="str">
        <f>VLOOKUP(C1678,List!$A$2:$C$2089,2,)</f>
        <v>Central</v>
      </c>
      <c r="N1678" t="str">
        <f t="shared" si="217"/>
        <v>West Ruislip|Central</v>
      </c>
      <c r="O1678">
        <f>VLOOKUP(N1678,Depth!$A$2:$F$427,3,)</f>
        <v>51</v>
      </c>
      <c r="P1678">
        <f>VLOOKUP(N1678,Depth!$A$2:$F$427,5,)</f>
        <v>145.1</v>
      </c>
      <c r="Q1678">
        <f>VLOOKUP(N1678,Depth!$A$2:$F$427,6,)</f>
        <v>5.9</v>
      </c>
      <c r="R1678">
        <f>VLOOKUP(L1678,longitude_latitude!C:J,7,)</f>
        <v>-0.436073394</v>
      </c>
      <c r="S1678">
        <f>VLOOKUP(L1678,longitude_latitude!C:J,8,)</f>
        <v>51.569130970000003</v>
      </c>
      <c r="T1678">
        <f t="shared" si="218"/>
        <v>-22.487925967718414</v>
      </c>
      <c r="U1678">
        <f>VLOOKUP(M1678,LINE!$A$2:$B$13,2,)</f>
        <v>3</v>
      </c>
      <c r="V1678">
        <f>VLOOKUP(L1678,Entry_exit!B:P,4,)</f>
        <v>2523</v>
      </c>
      <c r="W1678">
        <f>2020 - VLOOKUP(L1678, age!$A:$D,4,)</f>
        <v>72</v>
      </c>
      <c r="X1678">
        <f>VLOOKUP(H1678,'air-quality-london-time-of-day'!E:G,3,FALSE)</f>
        <v>15.2</v>
      </c>
      <c r="Y1678">
        <f>VLOOKUP(I1678,Weather!F:K,2,)</f>
        <v>12.696832579185514</v>
      </c>
      <c r="Z1678">
        <f>VLOOKUP(I1678,Weather!F:K,3,)</f>
        <v>0.02</v>
      </c>
      <c r="AA1678">
        <f>VLOOKUP(I1678,Weather!F:K,4,)</f>
        <v>0.57999999999999996</v>
      </c>
      <c r="AB1678">
        <f>VLOOKUP(I1678,Weather!F:K,5,)</f>
        <v>1031</v>
      </c>
      <c r="AC1678">
        <f>VLOOKUP(I1678,Weather!F:K,6,)</f>
        <v>3</v>
      </c>
    </row>
    <row r="1679" spans="1:29" x14ac:dyDescent="0.25">
      <c r="A1679" t="s">
        <v>7</v>
      </c>
      <c r="B1679" t="s">
        <v>5</v>
      </c>
      <c r="C1679" s="1">
        <v>42116.540277777778</v>
      </c>
      <c r="D1679" s="3">
        <f t="shared" si="216"/>
        <v>2015</v>
      </c>
      <c r="E1679" s="3">
        <f t="shared" si="219"/>
        <v>4</v>
      </c>
      <c r="F1679" s="3">
        <f t="shared" si="220"/>
        <v>12</v>
      </c>
      <c r="G1679" s="3">
        <f t="shared" si="221"/>
        <v>22</v>
      </c>
      <c r="H1679" s="3" t="str">
        <f t="shared" si="222"/>
        <v>2015412</v>
      </c>
      <c r="I1679" s="3" t="str">
        <f t="shared" si="223"/>
        <v>201541222</v>
      </c>
      <c r="J1679">
        <v>15</v>
      </c>
      <c r="K1679">
        <v>9</v>
      </c>
      <c r="L1679" t="str">
        <f>VLOOKUP(C1679,List!$A$2:$C$2089,3,)</f>
        <v>West Ruislip</v>
      </c>
      <c r="M1679" t="str">
        <f>VLOOKUP(C1679,List!$A$2:$C$2089,2,)</f>
        <v>Central</v>
      </c>
      <c r="N1679" t="str">
        <f t="shared" si="217"/>
        <v>West Ruislip|Central</v>
      </c>
      <c r="O1679">
        <f>VLOOKUP(N1679,Depth!$A$2:$F$427,3,)</f>
        <v>51</v>
      </c>
      <c r="P1679">
        <f>VLOOKUP(N1679,Depth!$A$2:$F$427,5,)</f>
        <v>145.1</v>
      </c>
      <c r="Q1679">
        <f>VLOOKUP(N1679,Depth!$A$2:$F$427,6,)</f>
        <v>5.9</v>
      </c>
      <c r="R1679">
        <f>VLOOKUP(L1679,longitude_latitude!C:J,7,)</f>
        <v>-0.436073394</v>
      </c>
      <c r="S1679">
        <f>VLOOKUP(L1679,longitude_latitude!C:J,8,)</f>
        <v>51.569130970000003</v>
      </c>
      <c r="T1679">
        <f t="shared" si="218"/>
        <v>-22.487925967718414</v>
      </c>
      <c r="U1679">
        <f>VLOOKUP(M1679,LINE!$A$2:$B$13,2,)</f>
        <v>3</v>
      </c>
      <c r="V1679">
        <f>VLOOKUP(L1679,Entry_exit!B:P,4,)</f>
        <v>2523</v>
      </c>
      <c r="W1679">
        <f>2020 - VLOOKUP(L1679, age!$A:$D,4,)</f>
        <v>72</v>
      </c>
      <c r="X1679">
        <f>VLOOKUP(H1679,'air-quality-london-time-of-day'!E:G,3,FALSE)</f>
        <v>15.2</v>
      </c>
      <c r="Y1679">
        <f>VLOOKUP(I1679,Weather!F:K,2,)</f>
        <v>12.696832579185514</v>
      </c>
      <c r="Z1679">
        <f>VLOOKUP(I1679,Weather!F:K,3,)</f>
        <v>0.02</v>
      </c>
      <c r="AA1679">
        <f>VLOOKUP(I1679,Weather!F:K,4,)</f>
        <v>0.57999999999999996</v>
      </c>
      <c r="AB1679">
        <f>VLOOKUP(I1679,Weather!F:K,5,)</f>
        <v>1031</v>
      </c>
      <c r="AC1679">
        <f>VLOOKUP(I1679,Weather!F:K,6,)</f>
        <v>3</v>
      </c>
    </row>
    <row r="1680" spans="1:29" x14ac:dyDescent="0.25">
      <c r="A1680" t="s">
        <v>7</v>
      </c>
      <c r="B1680" t="s">
        <v>5</v>
      </c>
      <c r="C1680" s="1">
        <v>42116.540972222225</v>
      </c>
      <c r="D1680" s="3">
        <f t="shared" si="216"/>
        <v>2015</v>
      </c>
      <c r="E1680" s="3">
        <f t="shared" si="219"/>
        <v>4</v>
      </c>
      <c r="F1680" s="3">
        <f t="shared" si="220"/>
        <v>12</v>
      </c>
      <c r="G1680" s="3">
        <f t="shared" si="221"/>
        <v>22</v>
      </c>
      <c r="H1680" s="3" t="str">
        <f t="shared" si="222"/>
        <v>2015412</v>
      </c>
      <c r="I1680" s="3" t="str">
        <f t="shared" si="223"/>
        <v>201541222</v>
      </c>
      <c r="J1680">
        <v>16</v>
      </c>
      <c r="K1680">
        <v>9.6</v>
      </c>
      <c r="L1680" t="str">
        <f>VLOOKUP(C1680,List!$A$2:$C$2089,3,)</f>
        <v>West Ruislip</v>
      </c>
      <c r="M1680" t="str">
        <f>VLOOKUP(C1680,List!$A$2:$C$2089,2,)</f>
        <v>Central</v>
      </c>
      <c r="N1680" t="str">
        <f t="shared" si="217"/>
        <v>West Ruislip|Central</v>
      </c>
      <c r="O1680">
        <f>VLOOKUP(N1680,Depth!$A$2:$F$427,3,)</f>
        <v>51</v>
      </c>
      <c r="P1680">
        <f>VLOOKUP(N1680,Depth!$A$2:$F$427,5,)</f>
        <v>145.1</v>
      </c>
      <c r="Q1680">
        <f>VLOOKUP(N1680,Depth!$A$2:$F$427,6,)</f>
        <v>5.9</v>
      </c>
      <c r="R1680">
        <f>VLOOKUP(L1680,longitude_latitude!C:J,7,)</f>
        <v>-0.436073394</v>
      </c>
      <c r="S1680">
        <f>VLOOKUP(L1680,longitude_latitude!C:J,8,)</f>
        <v>51.569130970000003</v>
      </c>
      <c r="T1680">
        <f t="shared" si="218"/>
        <v>-22.487925967718414</v>
      </c>
      <c r="U1680">
        <f>VLOOKUP(M1680,LINE!$A$2:$B$13,2,)</f>
        <v>3</v>
      </c>
      <c r="V1680">
        <f>VLOOKUP(L1680,Entry_exit!B:P,4,)</f>
        <v>2523</v>
      </c>
      <c r="W1680">
        <f>2020 - VLOOKUP(L1680, age!$A:$D,4,)</f>
        <v>72</v>
      </c>
      <c r="X1680">
        <f>VLOOKUP(H1680,'air-quality-london-time-of-day'!E:G,3,FALSE)</f>
        <v>15.2</v>
      </c>
      <c r="Y1680">
        <f>VLOOKUP(I1680,Weather!F:K,2,)</f>
        <v>12.696832579185514</v>
      </c>
      <c r="Z1680">
        <f>VLOOKUP(I1680,Weather!F:K,3,)</f>
        <v>0.02</v>
      </c>
      <c r="AA1680">
        <f>VLOOKUP(I1680,Weather!F:K,4,)</f>
        <v>0.57999999999999996</v>
      </c>
      <c r="AB1680">
        <f>VLOOKUP(I1680,Weather!F:K,5,)</f>
        <v>1031</v>
      </c>
      <c r="AC1680">
        <f>VLOOKUP(I1680,Weather!F:K,6,)</f>
        <v>3</v>
      </c>
    </row>
    <row r="1681" spans="1:29" x14ac:dyDescent="0.25">
      <c r="A1681" t="s">
        <v>7</v>
      </c>
      <c r="B1681" t="s">
        <v>5</v>
      </c>
      <c r="C1681" s="1">
        <v>42116.541666666664</v>
      </c>
      <c r="D1681" s="3">
        <f t="shared" si="216"/>
        <v>2015</v>
      </c>
      <c r="E1681" s="3">
        <f t="shared" si="219"/>
        <v>4</v>
      </c>
      <c r="F1681" s="3">
        <f t="shared" si="220"/>
        <v>13</v>
      </c>
      <c r="G1681" s="3">
        <f t="shared" si="221"/>
        <v>22</v>
      </c>
      <c r="H1681" s="3" t="str">
        <f t="shared" si="222"/>
        <v>2015413</v>
      </c>
      <c r="I1681" s="3" t="str">
        <f t="shared" si="223"/>
        <v>201541322</v>
      </c>
      <c r="J1681">
        <v>17</v>
      </c>
      <c r="K1681">
        <v>10.199999999999999</v>
      </c>
      <c r="L1681" t="str">
        <f>VLOOKUP(C1681,List!$A$2:$C$2089,3,)</f>
        <v>Ruislip Gardens</v>
      </c>
      <c r="M1681" t="str">
        <f>VLOOKUP(C1681,List!$A$2:$C$2089,2,)</f>
        <v>Central</v>
      </c>
      <c r="N1681" t="str">
        <f t="shared" si="217"/>
        <v>Ruislip Gardens|Central</v>
      </c>
      <c r="O1681">
        <f>VLOOKUP(N1681,Depth!$A$2:$F$427,3,)</f>
        <v>37</v>
      </c>
      <c r="P1681">
        <f>VLOOKUP(N1681,Depth!$A$2:$F$427,5,)</f>
        <v>141.5</v>
      </c>
      <c r="Q1681">
        <f>VLOOKUP(N1681,Depth!$A$2:$F$427,6,)</f>
        <v>-4.5</v>
      </c>
      <c r="R1681">
        <f>VLOOKUP(L1681,longitude_latitude!C:J,7,)</f>
        <v>-0.40914053700000003</v>
      </c>
      <c r="S1681">
        <f>VLOOKUP(L1681,longitude_latitude!C:J,8,)</f>
        <v>51.560275750000002</v>
      </c>
      <c r="T1681">
        <f t="shared" si="218"/>
        <v>-21.095398908223078</v>
      </c>
      <c r="U1681">
        <f>VLOOKUP(M1681,LINE!$A$2:$B$13,2,)</f>
        <v>3</v>
      </c>
      <c r="V1681">
        <f>VLOOKUP(L1681,Entry_exit!B:P,4,)</f>
        <v>2066</v>
      </c>
      <c r="W1681">
        <f>2020 - VLOOKUP(L1681, age!$A:$D,4,)</f>
        <v>72</v>
      </c>
      <c r="X1681">
        <f>VLOOKUP(H1681,'air-quality-london-time-of-day'!E:G,3,FALSE)</f>
        <v>15.7</v>
      </c>
      <c r="Y1681">
        <f>VLOOKUP(I1681,Weather!F:K,2,)</f>
        <v>13.511312217194561</v>
      </c>
      <c r="Z1681">
        <f>VLOOKUP(I1681,Weather!F:K,3,)</f>
        <v>0.02</v>
      </c>
      <c r="AA1681">
        <f>VLOOKUP(I1681,Weather!F:K,4,)</f>
        <v>0.57999999999999996</v>
      </c>
      <c r="AB1681">
        <f>VLOOKUP(I1681,Weather!F:K,5,)</f>
        <v>1031</v>
      </c>
      <c r="AC1681">
        <f>VLOOKUP(I1681,Weather!F:K,6,)</f>
        <v>3</v>
      </c>
    </row>
    <row r="1682" spans="1:29" x14ac:dyDescent="0.25">
      <c r="A1682" t="s">
        <v>7</v>
      </c>
      <c r="B1682" t="s">
        <v>5</v>
      </c>
      <c r="C1682" s="1">
        <v>42116.542361111111</v>
      </c>
      <c r="D1682" s="3">
        <f t="shared" si="216"/>
        <v>2015</v>
      </c>
      <c r="E1682" s="3">
        <f t="shared" si="219"/>
        <v>4</v>
      </c>
      <c r="F1682" s="3">
        <f t="shared" si="220"/>
        <v>13</v>
      </c>
      <c r="G1682" s="3">
        <f t="shared" si="221"/>
        <v>22</v>
      </c>
      <c r="H1682" s="3" t="str">
        <f t="shared" si="222"/>
        <v>2015413</v>
      </c>
      <c r="I1682" s="3" t="str">
        <f t="shared" si="223"/>
        <v>201541322</v>
      </c>
      <c r="J1682">
        <v>20</v>
      </c>
      <c r="K1682">
        <v>12</v>
      </c>
      <c r="L1682" t="str">
        <f>VLOOKUP(C1682,List!$A$2:$C$2089,3,)</f>
        <v>Ruislip Gardens</v>
      </c>
      <c r="M1682" t="str">
        <f>VLOOKUP(C1682,List!$A$2:$C$2089,2,)</f>
        <v>Central</v>
      </c>
      <c r="N1682" t="str">
        <f t="shared" si="217"/>
        <v>Ruislip Gardens|Central</v>
      </c>
      <c r="O1682">
        <f>VLOOKUP(N1682,Depth!$A$2:$F$427,3,)</f>
        <v>37</v>
      </c>
      <c r="P1682">
        <f>VLOOKUP(N1682,Depth!$A$2:$F$427,5,)</f>
        <v>141.5</v>
      </c>
      <c r="Q1682">
        <f>VLOOKUP(N1682,Depth!$A$2:$F$427,6,)</f>
        <v>-4.5</v>
      </c>
      <c r="R1682">
        <f>VLOOKUP(L1682,longitude_latitude!C:J,7,)</f>
        <v>-0.40914053700000003</v>
      </c>
      <c r="S1682">
        <f>VLOOKUP(L1682,longitude_latitude!C:J,8,)</f>
        <v>51.560275750000002</v>
      </c>
      <c r="T1682">
        <f t="shared" si="218"/>
        <v>-21.095398908223078</v>
      </c>
      <c r="U1682">
        <f>VLOOKUP(M1682,LINE!$A$2:$B$13,2,)</f>
        <v>3</v>
      </c>
      <c r="V1682">
        <f>VLOOKUP(L1682,Entry_exit!B:P,4,)</f>
        <v>2066</v>
      </c>
      <c r="W1682">
        <f>2020 - VLOOKUP(L1682, age!$A:$D,4,)</f>
        <v>72</v>
      </c>
      <c r="X1682">
        <f>VLOOKUP(H1682,'air-quality-london-time-of-day'!E:G,3,FALSE)</f>
        <v>15.7</v>
      </c>
      <c r="Y1682">
        <f>VLOOKUP(I1682,Weather!F:K,2,)</f>
        <v>13.511312217194561</v>
      </c>
      <c r="Z1682">
        <f>VLOOKUP(I1682,Weather!F:K,3,)</f>
        <v>0.02</v>
      </c>
      <c r="AA1682">
        <f>VLOOKUP(I1682,Weather!F:K,4,)</f>
        <v>0.57999999999999996</v>
      </c>
      <c r="AB1682">
        <f>VLOOKUP(I1682,Weather!F:K,5,)</f>
        <v>1031</v>
      </c>
      <c r="AC1682">
        <f>VLOOKUP(I1682,Weather!F:K,6,)</f>
        <v>3</v>
      </c>
    </row>
    <row r="1683" spans="1:29" x14ac:dyDescent="0.25">
      <c r="A1683" t="s">
        <v>7</v>
      </c>
      <c r="B1683" t="s">
        <v>5</v>
      </c>
      <c r="C1683" s="1">
        <v>42116.543055555558</v>
      </c>
      <c r="D1683" s="3">
        <f t="shared" si="216"/>
        <v>2015</v>
      </c>
      <c r="E1683" s="3">
        <f t="shared" si="219"/>
        <v>4</v>
      </c>
      <c r="F1683" s="3">
        <f t="shared" si="220"/>
        <v>13</v>
      </c>
      <c r="G1683" s="3">
        <f t="shared" si="221"/>
        <v>22</v>
      </c>
      <c r="H1683" s="3" t="str">
        <f t="shared" si="222"/>
        <v>2015413</v>
      </c>
      <c r="I1683" s="3" t="str">
        <f t="shared" si="223"/>
        <v>201541322</v>
      </c>
      <c r="J1683">
        <v>19</v>
      </c>
      <c r="K1683">
        <v>11.4</v>
      </c>
      <c r="L1683" t="str">
        <f>VLOOKUP(C1683,List!$A$2:$C$2089,3,)</f>
        <v>South Ruislip</v>
      </c>
      <c r="M1683" t="str">
        <f>VLOOKUP(C1683,List!$A$2:$C$2089,2,)</f>
        <v>Central</v>
      </c>
      <c r="N1683" t="str">
        <f t="shared" si="217"/>
        <v>South Ruislip|Central</v>
      </c>
      <c r="O1683">
        <f>VLOOKUP(N1683,Depth!$A$2:$F$427,3,)</f>
        <v>37</v>
      </c>
      <c r="P1683">
        <f>VLOOKUP(N1683,Depth!$A$2:$F$427,5,)</f>
        <v>141.4</v>
      </c>
      <c r="Q1683">
        <f>VLOOKUP(N1683,Depth!$A$2:$F$427,6,)</f>
        <v>-4.4000000000000004</v>
      </c>
      <c r="R1683">
        <f>VLOOKUP(L1683,longitude_latitude!C:J,7,)</f>
        <v>-0.39728854000000002</v>
      </c>
      <c r="S1683">
        <f>VLOOKUP(L1683,longitude_latitude!C:J,8,)</f>
        <v>51.556359829999998</v>
      </c>
      <c r="T1683">
        <f t="shared" si="218"/>
        <v>-20.482750924575349</v>
      </c>
      <c r="U1683">
        <f>VLOOKUP(M1683,LINE!$A$2:$B$13,2,)</f>
        <v>3</v>
      </c>
      <c r="V1683">
        <f>VLOOKUP(L1683,Entry_exit!B:P,4,)</f>
        <v>2941</v>
      </c>
      <c r="W1683">
        <f>2020 - VLOOKUP(L1683, age!$A:$D,4,)</f>
        <v>72</v>
      </c>
      <c r="X1683">
        <f>VLOOKUP(H1683,'air-quality-london-time-of-day'!E:G,3,FALSE)</f>
        <v>15.7</v>
      </c>
      <c r="Y1683">
        <f>VLOOKUP(I1683,Weather!F:K,2,)</f>
        <v>13.511312217194561</v>
      </c>
      <c r="Z1683">
        <f>VLOOKUP(I1683,Weather!F:K,3,)</f>
        <v>0.02</v>
      </c>
      <c r="AA1683">
        <f>VLOOKUP(I1683,Weather!F:K,4,)</f>
        <v>0.57999999999999996</v>
      </c>
      <c r="AB1683">
        <f>VLOOKUP(I1683,Weather!F:K,5,)</f>
        <v>1031</v>
      </c>
      <c r="AC1683">
        <f>VLOOKUP(I1683,Weather!F:K,6,)</f>
        <v>3</v>
      </c>
    </row>
    <row r="1684" spans="1:29" x14ac:dyDescent="0.25">
      <c r="A1684" t="s">
        <v>7</v>
      </c>
      <c r="B1684" t="s">
        <v>5</v>
      </c>
      <c r="C1684" s="1">
        <v>42116.543749999997</v>
      </c>
      <c r="D1684" s="3">
        <f t="shared" si="216"/>
        <v>2015</v>
      </c>
      <c r="E1684" s="3">
        <f t="shared" si="219"/>
        <v>4</v>
      </c>
      <c r="F1684" s="3">
        <f t="shared" si="220"/>
        <v>13</v>
      </c>
      <c r="G1684" s="3">
        <f t="shared" si="221"/>
        <v>22</v>
      </c>
      <c r="H1684" s="3" t="str">
        <f t="shared" si="222"/>
        <v>2015413</v>
      </c>
      <c r="I1684" s="3" t="str">
        <f t="shared" si="223"/>
        <v>201541322</v>
      </c>
      <c r="J1684">
        <v>19</v>
      </c>
      <c r="K1684">
        <v>11.4</v>
      </c>
      <c r="L1684" t="str">
        <f>VLOOKUP(C1684,List!$A$2:$C$2089,3,)</f>
        <v>South Ruislip</v>
      </c>
      <c r="M1684" t="str">
        <f>VLOOKUP(C1684,List!$A$2:$C$2089,2,)</f>
        <v>Central</v>
      </c>
      <c r="N1684" t="str">
        <f t="shared" si="217"/>
        <v>South Ruislip|Central</v>
      </c>
      <c r="O1684">
        <f>VLOOKUP(N1684,Depth!$A$2:$F$427,3,)</f>
        <v>37</v>
      </c>
      <c r="P1684">
        <f>VLOOKUP(N1684,Depth!$A$2:$F$427,5,)</f>
        <v>141.4</v>
      </c>
      <c r="Q1684">
        <f>VLOOKUP(N1684,Depth!$A$2:$F$427,6,)</f>
        <v>-4.4000000000000004</v>
      </c>
      <c r="R1684">
        <f>VLOOKUP(L1684,longitude_latitude!C:J,7,)</f>
        <v>-0.39728854000000002</v>
      </c>
      <c r="S1684">
        <f>VLOOKUP(L1684,longitude_latitude!C:J,8,)</f>
        <v>51.556359829999998</v>
      </c>
      <c r="T1684">
        <f t="shared" si="218"/>
        <v>-20.482750924575349</v>
      </c>
      <c r="U1684">
        <f>VLOOKUP(M1684,LINE!$A$2:$B$13,2,)</f>
        <v>3</v>
      </c>
      <c r="V1684">
        <f>VLOOKUP(L1684,Entry_exit!B:P,4,)</f>
        <v>2941</v>
      </c>
      <c r="W1684">
        <f>2020 - VLOOKUP(L1684, age!$A:$D,4,)</f>
        <v>72</v>
      </c>
      <c r="X1684">
        <f>VLOOKUP(H1684,'air-quality-london-time-of-day'!E:G,3,FALSE)</f>
        <v>15.7</v>
      </c>
      <c r="Y1684">
        <f>VLOOKUP(I1684,Weather!F:K,2,)</f>
        <v>13.511312217194561</v>
      </c>
      <c r="Z1684">
        <f>VLOOKUP(I1684,Weather!F:K,3,)</f>
        <v>0.02</v>
      </c>
      <c r="AA1684">
        <f>VLOOKUP(I1684,Weather!F:K,4,)</f>
        <v>0.57999999999999996</v>
      </c>
      <c r="AB1684">
        <f>VLOOKUP(I1684,Weather!F:K,5,)</f>
        <v>1031</v>
      </c>
      <c r="AC1684">
        <f>VLOOKUP(I1684,Weather!F:K,6,)</f>
        <v>3</v>
      </c>
    </row>
    <row r="1685" spans="1:29" x14ac:dyDescent="0.25">
      <c r="A1685" t="s">
        <v>7</v>
      </c>
      <c r="B1685" t="s">
        <v>5</v>
      </c>
      <c r="C1685" s="1">
        <v>42116.544444444444</v>
      </c>
      <c r="D1685" s="3">
        <f t="shared" si="216"/>
        <v>2015</v>
      </c>
      <c r="E1685" s="3">
        <f t="shared" si="219"/>
        <v>4</v>
      </c>
      <c r="F1685" s="3">
        <f t="shared" si="220"/>
        <v>13</v>
      </c>
      <c r="G1685" s="3">
        <f t="shared" si="221"/>
        <v>22</v>
      </c>
      <c r="H1685" s="3" t="str">
        <f t="shared" si="222"/>
        <v>2015413</v>
      </c>
      <c r="I1685" s="3" t="str">
        <f t="shared" si="223"/>
        <v>201541322</v>
      </c>
      <c r="J1685">
        <v>18</v>
      </c>
      <c r="K1685">
        <v>10.8</v>
      </c>
      <c r="L1685" t="str">
        <f>VLOOKUP(C1685,List!$A$2:$C$2089,3,)</f>
        <v>Northolt</v>
      </c>
      <c r="M1685" t="str">
        <f>VLOOKUP(C1685,List!$A$2:$C$2089,2,)</f>
        <v>Central</v>
      </c>
      <c r="N1685" t="str">
        <f t="shared" si="217"/>
        <v>Northolt|Central</v>
      </c>
      <c r="O1685">
        <f>VLOOKUP(N1685,Depth!$A$2:$F$427,3,)</f>
        <v>43</v>
      </c>
      <c r="P1685">
        <f>VLOOKUP(N1685,Depth!$A$2:$F$427,5,)</f>
        <v>137.80000000000001</v>
      </c>
      <c r="Q1685">
        <f>VLOOKUP(N1685,Depth!$A$2:$F$427,6,)</f>
        <v>5.2</v>
      </c>
      <c r="R1685">
        <f>VLOOKUP(L1685,longitude_latitude!C:J,7,)</f>
        <v>-0.36706973500000001</v>
      </c>
      <c r="S1685">
        <f>VLOOKUP(L1685,longitude_latitude!C:J,8,)</f>
        <v>51.547757410000003</v>
      </c>
      <c r="T1685">
        <f t="shared" si="218"/>
        <v>-18.921621652332988</v>
      </c>
      <c r="U1685">
        <f>VLOOKUP(M1685,LINE!$A$2:$B$13,2,)</f>
        <v>3</v>
      </c>
      <c r="V1685">
        <f>VLOOKUP(L1685,Entry_exit!B:P,4,)</f>
        <v>8191</v>
      </c>
      <c r="W1685">
        <f>2020 - VLOOKUP(L1685, age!$A:$D,4,)</f>
        <v>72</v>
      </c>
      <c r="X1685">
        <f>VLOOKUP(H1685,'air-quality-london-time-of-day'!E:G,3,FALSE)</f>
        <v>15.7</v>
      </c>
      <c r="Y1685">
        <f>VLOOKUP(I1685,Weather!F:K,2,)</f>
        <v>13.511312217194561</v>
      </c>
      <c r="Z1685">
        <f>VLOOKUP(I1685,Weather!F:K,3,)</f>
        <v>0.02</v>
      </c>
      <c r="AA1685">
        <f>VLOOKUP(I1685,Weather!F:K,4,)</f>
        <v>0.57999999999999996</v>
      </c>
      <c r="AB1685">
        <f>VLOOKUP(I1685,Weather!F:K,5,)</f>
        <v>1031</v>
      </c>
      <c r="AC1685">
        <f>VLOOKUP(I1685,Weather!F:K,6,)</f>
        <v>3</v>
      </c>
    </row>
    <row r="1686" spans="1:29" x14ac:dyDescent="0.25">
      <c r="A1686" t="s">
        <v>7</v>
      </c>
      <c r="B1686" t="s">
        <v>5</v>
      </c>
      <c r="C1686" s="1">
        <v>42116.545138888891</v>
      </c>
      <c r="D1686" s="3">
        <f t="shared" si="216"/>
        <v>2015</v>
      </c>
      <c r="E1686" s="3">
        <f t="shared" si="219"/>
        <v>4</v>
      </c>
      <c r="F1686" s="3">
        <f t="shared" si="220"/>
        <v>13</v>
      </c>
      <c r="G1686" s="3">
        <f t="shared" si="221"/>
        <v>22</v>
      </c>
      <c r="H1686" s="3" t="str">
        <f t="shared" si="222"/>
        <v>2015413</v>
      </c>
      <c r="I1686" s="3" t="str">
        <f t="shared" si="223"/>
        <v>201541322</v>
      </c>
      <c r="J1686">
        <v>21</v>
      </c>
      <c r="K1686">
        <v>12.6</v>
      </c>
      <c r="L1686" t="str">
        <f>VLOOKUP(C1686,List!$A$2:$C$2089,3,)</f>
        <v>Northolt</v>
      </c>
      <c r="M1686" t="str">
        <f>VLOOKUP(C1686,List!$A$2:$C$2089,2,)</f>
        <v>Central</v>
      </c>
      <c r="N1686" t="str">
        <f t="shared" si="217"/>
        <v>Northolt|Central</v>
      </c>
      <c r="O1686">
        <f>VLOOKUP(N1686,Depth!$A$2:$F$427,3,)</f>
        <v>43</v>
      </c>
      <c r="P1686">
        <f>VLOOKUP(N1686,Depth!$A$2:$F$427,5,)</f>
        <v>137.80000000000001</v>
      </c>
      <c r="Q1686">
        <f>VLOOKUP(N1686,Depth!$A$2:$F$427,6,)</f>
        <v>5.2</v>
      </c>
      <c r="R1686">
        <f>VLOOKUP(L1686,longitude_latitude!C:J,7,)</f>
        <v>-0.36706973500000001</v>
      </c>
      <c r="S1686">
        <f>VLOOKUP(L1686,longitude_latitude!C:J,8,)</f>
        <v>51.547757410000003</v>
      </c>
      <c r="T1686">
        <f t="shared" si="218"/>
        <v>-18.921621652332988</v>
      </c>
      <c r="U1686">
        <f>VLOOKUP(M1686,LINE!$A$2:$B$13,2,)</f>
        <v>3</v>
      </c>
      <c r="V1686">
        <f>VLOOKUP(L1686,Entry_exit!B:P,4,)</f>
        <v>8191</v>
      </c>
      <c r="W1686">
        <f>2020 - VLOOKUP(L1686, age!$A:$D,4,)</f>
        <v>72</v>
      </c>
      <c r="X1686">
        <f>VLOOKUP(H1686,'air-quality-london-time-of-day'!E:G,3,FALSE)</f>
        <v>15.7</v>
      </c>
      <c r="Y1686">
        <f>VLOOKUP(I1686,Weather!F:K,2,)</f>
        <v>13.511312217194561</v>
      </c>
      <c r="Z1686">
        <f>VLOOKUP(I1686,Weather!F:K,3,)</f>
        <v>0.02</v>
      </c>
      <c r="AA1686">
        <f>VLOOKUP(I1686,Weather!F:K,4,)</f>
        <v>0.57999999999999996</v>
      </c>
      <c r="AB1686">
        <f>VLOOKUP(I1686,Weather!F:K,5,)</f>
        <v>1031</v>
      </c>
      <c r="AC1686">
        <f>VLOOKUP(I1686,Weather!F:K,6,)</f>
        <v>3</v>
      </c>
    </row>
    <row r="1687" spans="1:29" x14ac:dyDescent="0.25">
      <c r="A1687" t="s">
        <v>7</v>
      </c>
      <c r="B1687" t="s">
        <v>5</v>
      </c>
      <c r="C1687" s="1">
        <v>42116.54583333333</v>
      </c>
      <c r="D1687" s="3">
        <f t="shared" si="216"/>
        <v>2015</v>
      </c>
      <c r="E1687" s="3">
        <f t="shared" si="219"/>
        <v>4</v>
      </c>
      <c r="F1687" s="3">
        <f t="shared" si="220"/>
        <v>13</v>
      </c>
      <c r="G1687" s="3">
        <f t="shared" si="221"/>
        <v>22</v>
      </c>
      <c r="H1687" s="3" t="str">
        <f t="shared" si="222"/>
        <v>2015413</v>
      </c>
      <c r="I1687" s="3" t="str">
        <f t="shared" si="223"/>
        <v>201541322</v>
      </c>
      <c r="J1687">
        <v>20</v>
      </c>
      <c r="K1687">
        <v>12</v>
      </c>
      <c r="L1687" t="str">
        <f>VLOOKUP(C1687,List!$A$2:$C$2089,3,)</f>
        <v>Northolt</v>
      </c>
      <c r="M1687" t="str">
        <f>VLOOKUP(C1687,List!$A$2:$C$2089,2,)</f>
        <v>Central</v>
      </c>
      <c r="N1687" t="str">
        <f t="shared" si="217"/>
        <v>Northolt|Central</v>
      </c>
      <c r="O1687">
        <f>VLOOKUP(N1687,Depth!$A$2:$F$427,3,)</f>
        <v>43</v>
      </c>
      <c r="P1687">
        <f>VLOOKUP(N1687,Depth!$A$2:$F$427,5,)</f>
        <v>137.80000000000001</v>
      </c>
      <c r="Q1687">
        <f>VLOOKUP(N1687,Depth!$A$2:$F$427,6,)</f>
        <v>5.2</v>
      </c>
      <c r="R1687">
        <f>VLOOKUP(L1687,longitude_latitude!C:J,7,)</f>
        <v>-0.36706973500000001</v>
      </c>
      <c r="S1687">
        <f>VLOOKUP(L1687,longitude_latitude!C:J,8,)</f>
        <v>51.547757410000003</v>
      </c>
      <c r="T1687">
        <f t="shared" si="218"/>
        <v>-18.921621652332988</v>
      </c>
      <c r="U1687">
        <f>VLOOKUP(M1687,LINE!$A$2:$B$13,2,)</f>
        <v>3</v>
      </c>
      <c r="V1687">
        <f>VLOOKUP(L1687,Entry_exit!B:P,4,)</f>
        <v>8191</v>
      </c>
      <c r="W1687">
        <f>2020 - VLOOKUP(L1687, age!$A:$D,4,)</f>
        <v>72</v>
      </c>
      <c r="X1687">
        <f>VLOOKUP(H1687,'air-quality-london-time-of-day'!E:G,3,FALSE)</f>
        <v>15.7</v>
      </c>
      <c r="Y1687">
        <f>VLOOKUP(I1687,Weather!F:K,2,)</f>
        <v>13.511312217194561</v>
      </c>
      <c r="Z1687">
        <f>VLOOKUP(I1687,Weather!F:K,3,)</f>
        <v>0.02</v>
      </c>
      <c r="AA1687">
        <f>VLOOKUP(I1687,Weather!F:K,4,)</f>
        <v>0.57999999999999996</v>
      </c>
      <c r="AB1687">
        <f>VLOOKUP(I1687,Weather!F:K,5,)</f>
        <v>1031</v>
      </c>
      <c r="AC1687">
        <f>VLOOKUP(I1687,Weather!F:K,6,)</f>
        <v>3</v>
      </c>
    </row>
    <row r="1688" spans="1:29" x14ac:dyDescent="0.25">
      <c r="A1688" t="s">
        <v>7</v>
      </c>
      <c r="B1688" t="s">
        <v>5</v>
      </c>
      <c r="C1688" s="1">
        <v>42116.546527777777</v>
      </c>
      <c r="D1688" s="3">
        <f t="shared" si="216"/>
        <v>2015</v>
      </c>
      <c r="E1688" s="3">
        <f t="shared" si="219"/>
        <v>4</v>
      </c>
      <c r="F1688" s="3">
        <f t="shared" si="220"/>
        <v>13</v>
      </c>
      <c r="G1688" s="3">
        <f t="shared" si="221"/>
        <v>22</v>
      </c>
      <c r="H1688" s="3" t="str">
        <f t="shared" si="222"/>
        <v>2015413</v>
      </c>
      <c r="I1688" s="3" t="str">
        <f t="shared" si="223"/>
        <v>201541322</v>
      </c>
      <c r="J1688">
        <v>18</v>
      </c>
      <c r="K1688">
        <v>10.8</v>
      </c>
      <c r="L1688" t="str">
        <f>VLOOKUP(C1688,List!$A$2:$C$2089,3,)</f>
        <v>Northolt</v>
      </c>
      <c r="M1688" t="str">
        <f>VLOOKUP(C1688,List!$A$2:$C$2089,2,)</f>
        <v>Central</v>
      </c>
      <c r="N1688" t="str">
        <f t="shared" si="217"/>
        <v>Northolt|Central</v>
      </c>
      <c r="O1688">
        <f>VLOOKUP(N1688,Depth!$A$2:$F$427,3,)</f>
        <v>43</v>
      </c>
      <c r="P1688">
        <f>VLOOKUP(N1688,Depth!$A$2:$F$427,5,)</f>
        <v>137.80000000000001</v>
      </c>
      <c r="Q1688">
        <f>VLOOKUP(N1688,Depth!$A$2:$F$427,6,)</f>
        <v>5.2</v>
      </c>
      <c r="R1688">
        <f>VLOOKUP(L1688,longitude_latitude!C:J,7,)</f>
        <v>-0.36706973500000001</v>
      </c>
      <c r="S1688">
        <f>VLOOKUP(L1688,longitude_latitude!C:J,8,)</f>
        <v>51.547757410000003</v>
      </c>
      <c r="T1688">
        <f t="shared" si="218"/>
        <v>-18.921621652332988</v>
      </c>
      <c r="U1688">
        <f>VLOOKUP(M1688,LINE!$A$2:$B$13,2,)</f>
        <v>3</v>
      </c>
      <c r="V1688">
        <f>VLOOKUP(L1688,Entry_exit!B:P,4,)</f>
        <v>8191</v>
      </c>
      <c r="W1688">
        <f>2020 - VLOOKUP(L1688, age!$A:$D,4,)</f>
        <v>72</v>
      </c>
      <c r="X1688">
        <f>VLOOKUP(H1688,'air-quality-london-time-of-day'!E:G,3,FALSE)</f>
        <v>15.7</v>
      </c>
      <c r="Y1688">
        <f>VLOOKUP(I1688,Weather!F:K,2,)</f>
        <v>13.511312217194561</v>
      </c>
      <c r="Z1688">
        <f>VLOOKUP(I1688,Weather!F:K,3,)</f>
        <v>0.02</v>
      </c>
      <c r="AA1688">
        <f>VLOOKUP(I1688,Weather!F:K,4,)</f>
        <v>0.57999999999999996</v>
      </c>
      <c r="AB1688">
        <f>VLOOKUP(I1688,Weather!F:K,5,)</f>
        <v>1031</v>
      </c>
      <c r="AC1688">
        <f>VLOOKUP(I1688,Weather!F:K,6,)</f>
        <v>3</v>
      </c>
    </row>
    <row r="1689" spans="1:29" x14ac:dyDescent="0.25">
      <c r="A1689" t="s">
        <v>7</v>
      </c>
      <c r="B1689" t="s">
        <v>5</v>
      </c>
      <c r="C1689" s="1">
        <v>42116.547222222223</v>
      </c>
      <c r="D1689" s="3">
        <f t="shared" si="216"/>
        <v>2015</v>
      </c>
      <c r="E1689" s="3">
        <f t="shared" si="219"/>
        <v>4</v>
      </c>
      <c r="F1689" s="3">
        <f t="shared" si="220"/>
        <v>13</v>
      </c>
      <c r="G1689" s="3">
        <f t="shared" si="221"/>
        <v>22</v>
      </c>
      <c r="H1689" s="3" t="str">
        <f t="shared" si="222"/>
        <v>2015413</v>
      </c>
      <c r="I1689" s="3" t="str">
        <f t="shared" si="223"/>
        <v>201541322</v>
      </c>
      <c r="J1689">
        <v>16</v>
      </c>
      <c r="K1689">
        <v>9.6</v>
      </c>
      <c r="L1689" t="str">
        <f>VLOOKUP(C1689,List!$A$2:$C$2089,3,)</f>
        <v>Greenford</v>
      </c>
      <c r="M1689" t="str">
        <f>VLOOKUP(C1689,List!$A$2:$C$2089,2,)</f>
        <v>Central</v>
      </c>
      <c r="N1689" t="str">
        <f t="shared" si="217"/>
        <v>Greenford|Central</v>
      </c>
      <c r="O1689">
        <f>VLOOKUP(N1689,Depth!$A$2:$F$427,3,)</f>
        <v>22</v>
      </c>
      <c r="P1689">
        <f>VLOOKUP(N1689,Depth!$A$2:$F$427,5,)</f>
        <v>132.19999999999999</v>
      </c>
      <c r="Q1689">
        <f>VLOOKUP(N1689,Depth!$A$2:$F$427,6,)</f>
        <v>-10.199999999999999</v>
      </c>
      <c r="R1689">
        <f>VLOOKUP(L1689,longitude_latitude!C:J,7,)</f>
        <v>-0.34492108999999999</v>
      </c>
      <c r="S1689">
        <f>VLOOKUP(L1689,longitude_latitude!C:J,8,)</f>
        <v>51.542088409999998</v>
      </c>
      <c r="T1689">
        <f t="shared" si="218"/>
        <v>-17.777953315253566</v>
      </c>
      <c r="U1689">
        <f>VLOOKUP(M1689,LINE!$A$2:$B$13,2,)</f>
        <v>3</v>
      </c>
      <c r="V1689">
        <f>VLOOKUP(L1689,Entry_exit!B:P,4,)</f>
        <v>7596</v>
      </c>
      <c r="W1689">
        <f>2020 - VLOOKUP(L1689, age!$A:$D,4,)</f>
        <v>73</v>
      </c>
      <c r="X1689">
        <f>VLOOKUP(H1689,'air-quality-london-time-of-day'!E:G,3,FALSE)</f>
        <v>15.7</v>
      </c>
      <c r="Y1689">
        <f>VLOOKUP(I1689,Weather!F:K,2,)</f>
        <v>13.511312217194561</v>
      </c>
      <c r="Z1689">
        <f>VLOOKUP(I1689,Weather!F:K,3,)</f>
        <v>0.02</v>
      </c>
      <c r="AA1689">
        <f>VLOOKUP(I1689,Weather!F:K,4,)</f>
        <v>0.57999999999999996</v>
      </c>
      <c r="AB1689">
        <f>VLOOKUP(I1689,Weather!F:K,5,)</f>
        <v>1031</v>
      </c>
      <c r="AC1689">
        <f>VLOOKUP(I1689,Weather!F:K,6,)</f>
        <v>3</v>
      </c>
    </row>
    <row r="1690" spans="1:29" x14ac:dyDescent="0.25">
      <c r="A1690" t="s">
        <v>7</v>
      </c>
      <c r="B1690" t="s">
        <v>5</v>
      </c>
      <c r="C1690" s="1">
        <v>42116.54791666667</v>
      </c>
      <c r="D1690" s="3">
        <f t="shared" si="216"/>
        <v>2015</v>
      </c>
      <c r="E1690" s="3">
        <f t="shared" si="219"/>
        <v>4</v>
      </c>
      <c r="F1690" s="3">
        <f t="shared" si="220"/>
        <v>13</v>
      </c>
      <c r="G1690" s="3">
        <f t="shared" si="221"/>
        <v>22</v>
      </c>
      <c r="H1690" s="3" t="str">
        <f t="shared" si="222"/>
        <v>2015413</v>
      </c>
      <c r="I1690" s="3" t="str">
        <f t="shared" si="223"/>
        <v>201541322</v>
      </c>
      <c r="J1690">
        <v>20</v>
      </c>
      <c r="K1690">
        <v>12</v>
      </c>
      <c r="L1690" t="str">
        <f>VLOOKUP(C1690,List!$A$2:$C$2089,3,)</f>
        <v>Greenford</v>
      </c>
      <c r="M1690" t="str">
        <f>VLOOKUP(C1690,List!$A$2:$C$2089,2,)</f>
        <v>Central</v>
      </c>
      <c r="N1690" t="str">
        <f t="shared" si="217"/>
        <v>Greenford|Central</v>
      </c>
      <c r="O1690">
        <f>VLOOKUP(N1690,Depth!$A$2:$F$427,3,)</f>
        <v>22</v>
      </c>
      <c r="P1690">
        <f>VLOOKUP(N1690,Depth!$A$2:$F$427,5,)</f>
        <v>132.19999999999999</v>
      </c>
      <c r="Q1690">
        <f>VLOOKUP(N1690,Depth!$A$2:$F$427,6,)</f>
        <v>-10.199999999999999</v>
      </c>
      <c r="R1690">
        <f>VLOOKUP(L1690,longitude_latitude!C:J,7,)</f>
        <v>-0.34492108999999999</v>
      </c>
      <c r="S1690">
        <f>VLOOKUP(L1690,longitude_latitude!C:J,8,)</f>
        <v>51.542088409999998</v>
      </c>
      <c r="T1690">
        <f t="shared" si="218"/>
        <v>-17.777953315253566</v>
      </c>
      <c r="U1690">
        <f>VLOOKUP(M1690,LINE!$A$2:$B$13,2,)</f>
        <v>3</v>
      </c>
      <c r="V1690">
        <f>VLOOKUP(L1690,Entry_exit!B:P,4,)</f>
        <v>7596</v>
      </c>
      <c r="W1690">
        <f>2020 - VLOOKUP(L1690, age!$A:$D,4,)</f>
        <v>73</v>
      </c>
      <c r="X1690">
        <f>VLOOKUP(H1690,'air-quality-london-time-of-day'!E:G,3,FALSE)</f>
        <v>15.7</v>
      </c>
      <c r="Y1690">
        <f>VLOOKUP(I1690,Weather!F:K,2,)</f>
        <v>13.511312217194561</v>
      </c>
      <c r="Z1690">
        <f>VLOOKUP(I1690,Weather!F:K,3,)</f>
        <v>0.02</v>
      </c>
      <c r="AA1690">
        <f>VLOOKUP(I1690,Weather!F:K,4,)</f>
        <v>0.57999999999999996</v>
      </c>
      <c r="AB1690">
        <f>VLOOKUP(I1690,Weather!F:K,5,)</f>
        <v>1031</v>
      </c>
      <c r="AC1690">
        <f>VLOOKUP(I1690,Weather!F:K,6,)</f>
        <v>3</v>
      </c>
    </row>
    <row r="1691" spans="1:29" x14ac:dyDescent="0.25">
      <c r="A1691" t="s">
        <v>7</v>
      </c>
      <c r="B1691" t="s">
        <v>5</v>
      </c>
      <c r="C1691" s="1">
        <v>42116.548611111109</v>
      </c>
      <c r="D1691" s="3">
        <f t="shared" si="216"/>
        <v>2015</v>
      </c>
      <c r="E1691" s="3">
        <f t="shared" si="219"/>
        <v>4</v>
      </c>
      <c r="F1691" s="3">
        <f t="shared" si="220"/>
        <v>13</v>
      </c>
      <c r="G1691" s="3">
        <f t="shared" si="221"/>
        <v>22</v>
      </c>
      <c r="H1691" s="3" t="str">
        <f t="shared" si="222"/>
        <v>2015413</v>
      </c>
      <c r="I1691" s="3" t="str">
        <f t="shared" si="223"/>
        <v>201541322</v>
      </c>
      <c r="J1691">
        <v>21</v>
      </c>
      <c r="K1691">
        <v>12.6</v>
      </c>
      <c r="L1691" t="str">
        <f>VLOOKUP(C1691,List!$A$2:$C$2089,3,)</f>
        <v>Perivale</v>
      </c>
      <c r="M1691" t="str">
        <f>VLOOKUP(C1691,List!$A$2:$C$2089,2,)</f>
        <v>Central</v>
      </c>
      <c r="N1691" t="str">
        <f t="shared" si="217"/>
        <v>Perivale|Central</v>
      </c>
      <c r="O1691">
        <f>VLOOKUP(N1691,Depth!$A$2:$F$427,3,)</f>
        <v>20</v>
      </c>
      <c r="P1691">
        <f>VLOOKUP(N1691,Depth!$A$2:$F$427,5,)</f>
        <v>126.6</v>
      </c>
      <c r="Q1691">
        <f>VLOOKUP(N1691,Depth!$A$2:$F$427,6,)</f>
        <v>-6.6</v>
      </c>
      <c r="R1691">
        <f>VLOOKUP(L1691,longitude_latitude!C:J,7,)</f>
        <v>-0.32183979000000001</v>
      </c>
      <c r="S1691">
        <f>VLOOKUP(L1691,longitude_latitude!C:J,8,)</f>
        <v>51.536247019999998</v>
      </c>
      <c r="T1691">
        <f t="shared" si="218"/>
        <v>-16.586414918304925</v>
      </c>
      <c r="U1691">
        <f>VLOOKUP(M1691,LINE!$A$2:$B$13,2,)</f>
        <v>3</v>
      </c>
      <c r="V1691">
        <f>VLOOKUP(L1691,Entry_exit!B:P,4,)</f>
        <v>3917</v>
      </c>
      <c r="W1691">
        <f>2020 - VLOOKUP(L1691, age!$A:$D,4,)</f>
        <v>73</v>
      </c>
      <c r="X1691">
        <f>VLOOKUP(H1691,'air-quality-london-time-of-day'!E:G,3,FALSE)</f>
        <v>15.7</v>
      </c>
      <c r="Y1691">
        <f>VLOOKUP(I1691,Weather!F:K,2,)</f>
        <v>13.511312217194561</v>
      </c>
      <c r="Z1691">
        <f>VLOOKUP(I1691,Weather!F:K,3,)</f>
        <v>0.02</v>
      </c>
      <c r="AA1691">
        <f>VLOOKUP(I1691,Weather!F:K,4,)</f>
        <v>0.57999999999999996</v>
      </c>
      <c r="AB1691">
        <f>VLOOKUP(I1691,Weather!F:K,5,)</f>
        <v>1031</v>
      </c>
      <c r="AC1691">
        <f>VLOOKUP(I1691,Weather!F:K,6,)</f>
        <v>3</v>
      </c>
    </row>
    <row r="1692" spans="1:29" x14ac:dyDescent="0.25">
      <c r="A1692" t="s">
        <v>7</v>
      </c>
      <c r="B1692" t="s">
        <v>5</v>
      </c>
      <c r="C1692" s="1">
        <v>42116.549305555556</v>
      </c>
      <c r="D1692" s="3">
        <f t="shared" si="216"/>
        <v>2015</v>
      </c>
      <c r="E1692" s="3">
        <f t="shared" si="219"/>
        <v>4</v>
      </c>
      <c r="F1692" s="3">
        <f t="shared" si="220"/>
        <v>13</v>
      </c>
      <c r="G1692" s="3">
        <f t="shared" si="221"/>
        <v>22</v>
      </c>
      <c r="H1692" s="3" t="str">
        <f t="shared" si="222"/>
        <v>2015413</v>
      </c>
      <c r="I1692" s="3" t="str">
        <f t="shared" si="223"/>
        <v>201541322</v>
      </c>
      <c r="J1692">
        <v>19</v>
      </c>
      <c r="K1692">
        <v>11.4</v>
      </c>
      <c r="L1692" t="str">
        <f>VLOOKUP(C1692,List!$A$2:$C$2089,3,)</f>
        <v>Perivale</v>
      </c>
      <c r="M1692" t="str">
        <f>VLOOKUP(C1692,List!$A$2:$C$2089,2,)</f>
        <v>Central</v>
      </c>
      <c r="N1692" t="str">
        <f t="shared" si="217"/>
        <v>Perivale|Central</v>
      </c>
      <c r="O1692">
        <f>VLOOKUP(N1692,Depth!$A$2:$F$427,3,)</f>
        <v>20</v>
      </c>
      <c r="P1692">
        <f>VLOOKUP(N1692,Depth!$A$2:$F$427,5,)</f>
        <v>126.6</v>
      </c>
      <c r="Q1692">
        <f>VLOOKUP(N1692,Depth!$A$2:$F$427,6,)</f>
        <v>-6.6</v>
      </c>
      <c r="R1692">
        <f>VLOOKUP(L1692,longitude_latitude!C:J,7,)</f>
        <v>-0.32183979000000001</v>
      </c>
      <c r="S1692">
        <f>VLOOKUP(L1692,longitude_latitude!C:J,8,)</f>
        <v>51.536247019999998</v>
      </c>
      <c r="T1692">
        <f t="shared" si="218"/>
        <v>-16.586414918304925</v>
      </c>
      <c r="U1692">
        <f>VLOOKUP(M1692,LINE!$A$2:$B$13,2,)</f>
        <v>3</v>
      </c>
      <c r="V1692">
        <f>VLOOKUP(L1692,Entry_exit!B:P,4,)</f>
        <v>3917</v>
      </c>
      <c r="W1692">
        <f>2020 - VLOOKUP(L1692, age!$A:$D,4,)</f>
        <v>73</v>
      </c>
      <c r="X1692">
        <f>VLOOKUP(H1692,'air-quality-london-time-of-day'!E:G,3,FALSE)</f>
        <v>15.7</v>
      </c>
      <c r="Y1692">
        <f>VLOOKUP(I1692,Weather!F:K,2,)</f>
        <v>13.511312217194561</v>
      </c>
      <c r="Z1692">
        <f>VLOOKUP(I1692,Weather!F:K,3,)</f>
        <v>0.02</v>
      </c>
      <c r="AA1692">
        <f>VLOOKUP(I1692,Weather!F:K,4,)</f>
        <v>0.57999999999999996</v>
      </c>
      <c r="AB1692">
        <f>VLOOKUP(I1692,Weather!F:K,5,)</f>
        <v>1031</v>
      </c>
      <c r="AC1692">
        <f>VLOOKUP(I1692,Weather!F:K,6,)</f>
        <v>3</v>
      </c>
    </row>
    <row r="1693" spans="1:29" x14ac:dyDescent="0.25">
      <c r="A1693" t="s">
        <v>7</v>
      </c>
      <c r="B1693" t="s">
        <v>5</v>
      </c>
      <c r="C1693" s="1">
        <v>42116.55</v>
      </c>
      <c r="D1693" s="3">
        <f t="shared" si="216"/>
        <v>2015</v>
      </c>
      <c r="E1693" s="3">
        <f t="shared" si="219"/>
        <v>4</v>
      </c>
      <c r="F1693" s="3">
        <f t="shared" si="220"/>
        <v>13</v>
      </c>
      <c r="G1693" s="3">
        <f t="shared" si="221"/>
        <v>22</v>
      </c>
      <c r="H1693" s="3" t="str">
        <f t="shared" si="222"/>
        <v>2015413</v>
      </c>
      <c r="I1693" s="3" t="str">
        <f t="shared" si="223"/>
        <v>201541322</v>
      </c>
      <c r="J1693">
        <v>19</v>
      </c>
      <c r="K1693">
        <v>11.4</v>
      </c>
      <c r="L1693" t="str">
        <f>VLOOKUP(C1693,List!$A$2:$C$2089,3,)</f>
        <v>Hanger Lane</v>
      </c>
      <c r="M1693" t="str">
        <f>VLOOKUP(C1693,List!$A$2:$C$2089,2,)</f>
        <v>Central</v>
      </c>
      <c r="N1693" t="str">
        <f t="shared" si="217"/>
        <v>Hanger Lane|Central</v>
      </c>
      <c r="O1693">
        <f>VLOOKUP(N1693,Depth!$A$2:$F$427,3,)</f>
        <v>40</v>
      </c>
      <c r="P1693">
        <f>VLOOKUP(N1693,Depth!$A$2:$F$427,5,)</f>
        <v>131.9</v>
      </c>
      <c r="Q1693">
        <f>VLOOKUP(N1693,Depth!$A$2:$F$427,6,)</f>
        <v>8.1</v>
      </c>
      <c r="R1693">
        <f>VLOOKUP(L1693,longitude_latitude!C:J,7,)</f>
        <v>-0.29109590899999999</v>
      </c>
      <c r="S1693">
        <f>VLOOKUP(L1693,longitude_latitude!C:J,8,)</f>
        <v>51.529680380000002</v>
      </c>
      <c r="T1693">
        <f t="shared" si="218"/>
        <v>-15.000079150695566</v>
      </c>
      <c r="U1693">
        <f>VLOOKUP(M1693,LINE!$A$2:$B$13,2,)</f>
        <v>3</v>
      </c>
      <c r="V1693">
        <f>VLOOKUP(L1693,Entry_exit!B:P,4,)</f>
        <v>6753</v>
      </c>
      <c r="W1693">
        <f>2020 - VLOOKUP(L1693, age!$A:$D,4,)</f>
        <v>73</v>
      </c>
      <c r="X1693">
        <f>VLOOKUP(H1693,'air-quality-london-time-of-day'!E:G,3,FALSE)</f>
        <v>15.7</v>
      </c>
      <c r="Y1693">
        <f>VLOOKUP(I1693,Weather!F:K,2,)</f>
        <v>13.511312217194561</v>
      </c>
      <c r="Z1693">
        <f>VLOOKUP(I1693,Weather!F:K,3,)</f>
        <v>0.02</v>
      </c>
      <c r="AA1693">
        <f>VLOOKUP(I1693,Weather!F:K,4,)</f>
        <v>0.57999999999999996</v>
      </c>
      <c r="AB1693">
        <f>VLOOKUP(I1693,Weather!F:K,5,)</f>
        <v>1031</v>
      </c>
      <c r="AC1693">
        <f>VLOOKUP(I1693,Weather!F:K,6,)</f>
        <v>3</v>
      </c>
    </row>
    <row r="1694" spans="1:29" x14ac:dyDescent="0.25">
      <c r="A1694" t="s">
        <v>7</v>
      </c>
      <c r="B1694" t="s">
        <v>5</v>
      </c>
      <c r="C1694" s="1">
        <v>42116.550694444442</v>
      </c>
      <c r="D1694" s="3">
        <f t="shared" si="216"/>
        <v>2015</v>
      </c>
      <c r="E1694" s="3">
        <f t="shared" si="219"/>
        <v>4</v>
      </c>
      <c r="F1694" s="3">
        <f t="shared" si="220"/>
        <v>13</v>
      </c>
      <c r="G1694" s="3">
        <f t="shared" si="221"/>
        <v>22</v>
      </c>
      <c r="H1694" s="3" t="str">
        <f t="shared" si="222"/>
        <v>2015413</v>
      </c>
      <c r="I1694" s="3" t="str">
        <f t="shared" si="223"/>
        <v>201541322</v>
      </c>
      <c r="J1694">
        <v>19</v>
      </c>
      <c r="K1694">
        <v>11.4</v>
      </c>
      <c r="L1694" t="str">
        <f>VLOOKUP(C1694,List!$A$2:$C$2089,3,)</f>
        <v>Hanger Lane</v>
      </c>
      <c r="M1694" t="str">
        <f>VLOOKUP(C1694,List!$A$2:$C$2089,2,)</f>
        <v>Central</v>
      </c>
      <c r="N1694" t="str">
        <f t="shared" si="217"/>
        <v>Hanger Lane|Central</v>
      </c>
      <c r="O1694">
        <f>VLOOKUP(N1694,Depth!$A$2:$F$427,3,)</f>
        <v>40</v>
      </c>
      <c r="P1694">
        <f>VLOOKUP(N1694,Depth!$A$2:$F$427,5,)</f>
        <v>131.9</v>
      </c>
      <c r="Q1694">
        <f>VLOOKUP(N1694,Depth!$A$2:$F$427,6,)</f>
        <v>8.1</v>
      </c>
      <c r="R1694">
        <f>VLOOKUP(L1694,longitude_latitude!C:J,7,)</f>
        <v>-0.29109590899999999</v>
      </c>
      <c r="S1694">
        <f>VLOOKUP(L1694,longitude_latitude!C:J,8,)</f>
        <v>51.529680380000002</v>
      </c>
      <c r="T1694">
        <f t="shared" si="218"/>
        <v>-15.000079150695566</v>
      </c>
      <c r="U1694">
        <f>VLOOKUP(M1694,LINE!$A$2:$B$13,2,)</f>
        <v>3</v>
      </c>
      <c r="V1694">
        <f>VLOOKUP(L1694,Entry_exit!B:P,4,)</f>
        <v>6753</v>
      </c>
      <c r="W1694">
        <f>2020 - VLOOKUP(L1694, age!$A:$D,4,)</f>
        <v>73</v>
      </c>
      <c r="X1694">
        <f>VLOOKUP(H1694,'air-quality-london-time-of-day'!E:G,3,FALSE)</f>
        <v>15.7</v>
      </c>
      <c r="Y1694">
        <f>VLOOKUP(I1694,Weather!F:K,2,)</f>
        <v>13.511312217194561</v>
      </c>
      <c r="Z1694">
        <f>VLOOKUP(I1694,Weather!F:K,3,)</f>
        <v>0.02</v>
      </c>
      <c r="AA1694">
        <f>VLOOKUP(I1694,Weather!F:K,4,)</f>
        <v>0.57999999999999996</v>
      </c>
      <c r="AB1694">
        <f>VLOOKUP(I1694,Weather!F:K,5,)</f>
        <v>1031</v>
      </c>
      <c r="AC1694">
        <f>VLOOKUP(I1694,Weather!F:K,6,)</f>
        <v>3</v>
      </c>
    </row>
    <row r="1695" spans="1:29" x14ac:dyDescent="0.25">
      <c r="A1695" t="s">
        <v>7</v>
      </c>
      <c r="B1695" t="s">
        <v>5</v>
      </c>
      <c r="C1695" s="1">
        <v>42116.551388888889</v>
      </c>
      <c r="D1695" s="3">
        <f t="shared" si="216"/>
        <v>2015</v>
      </c>
      <c r="E1695" s="3">
        <f t="shared" si="219"/>
        <v>4</v>
      </c>
      <c r="F1695" s="3">
        <f t="shared" si="220"/>
        <v>13</v>
      </c>
      <c r="G1695" s="3">
        <f t="shared" si="221"/>
        <v>22</v>
      </c>
      <c r="H1695" s="3" t="str">
        <f t="shared" si="222"/>
        <v>2015413</v>
      </c>
      <c r="I1695" s="3" t="str">
        <f t="shared" si="223"/>
        <v>201541322</v>
      </c>
      <c r="J1695">
        <v>20</v>
      </c>
      <c r="K1695">
        <v>12</v>
      </c>
      <c r="L1695" t="str">
        <f>VLOOKUP(C1695,List!$A$2:$C$2089,3,)</f>
        <v>Hanger Lane</v>
      </c>
      <c r="M1695" t="str">
        <f>VLOOKUP(C1695,List!$A$2:$C$2089,2,)</f>
        <v>Central</v>
      </c>
      <c r="N1695" t="str">
        <f t="shared" si="217"/>
        <v>Hanger Lane|Central</v>
      </c>
      <c r="O1695">
        <f>VLOOKUP(N1695,Depth!$A$2:$F$427,3,)</f>
        <v>40</v>
      </c>
      <c r="P1695">
        <f>VLOOKUP(N1695,Depth!$A$2:$F$427,5,)</f>
        <v>131.9</v>
      </c>
      <c r="Q1695">
        <f>VLOOKUP(N1695,Depth!$A$2:$F$427,6,)</f>
        <v>8.1</v>
      </c>
      <c r="R1695">
        <f>VLOOKUP(L1695,longitude_latitude!C:J,7,)</f>
        <v>-0.29109590899999999</v>
      </c>
      <c r="S1695">
        <f>VLOOKUP(L1695,longitude_latitude!C:J,8,)</f>
        <v>51.529680380000002</v>
      </c>
      <c r="T1695">
        <f t="shared" si="218"/>
        <v>-15.000079150695566</v>
      </c>
      <c r="U1695">
        <f>VLOOKUP(M1695,LINE!$A$2:$B$13,2,)</f>
        <v>3</v>
      </c>
      <c r="V1695">
        <f>VLOOKUP(L1695,Entry_exit!B:P,4,)</f>
        <v>6753</v>
      </c>
      <c r="W1695">
        <f>2020 - VLOOKUP(L1695, age!$A:$D,4,)</f>
        <v>73</v>
      </c>
      <c r="X1695">
        <f>VLOOKUP(H1695,'air-quality-london-time-of-day'!E:G,3,FALSE)</f>
        <v>15.7</v>
      </c>
      <c r="Y1695">
        <f>VLOOKUP(I1695,Weather!F:K,2,)</f>
        <v>13.511312217194561</v>
      </c>
      <c r="Z1695">
        <f>VLOOKUP(I1695,Weather!F:K,3,)</f>
        <v>0.02</v>
      </c>
      <c r="AA1695">
        <f>VLOOKUP(I1695,Weather!F:K,4,)</f>
        <v>0.57999999999999996</v>
      </c>
      <c r="AB1695">
        <f>VLOOKUP(I1695,Weather!F:K,5,)</f>
        <v>1031</v>
      </c>
      <c r="AC1695">
        <f>VLOOKUP(I1695,Weather!F:K,6,)</f>
        <v>3</v>
      </c>
    </row>
    <row r="1696" spans="1:29" x14ac:dyDescent="0.25">
      <c r="A1696" t="s">
        <v>7</v>
      </c>
      <c r="B1696" t="s">
        <v>5</v>
      </c>
      <c r="C1696" s="1">
        <v>42116.552083333336</v>
      </c>
      <c r="D1696" s="3">
        <f t="shared" si="216"/>
        <v>2015</v>
      </c>
      <c r="E1696" s="3">
        <f t="shared" si="219"/>
        <v>4</v>
      </c>
      <c r="F1696" s="3">
        <f t="shared" si="220"/>
        <v>13</v>
      </c>
      <c r="G1696" s="3">
        <f t="shared" si="221"/>
        <v>22</v>
      </c>
      <c r="H1696" s="3" t="str">
        <f t="shared" si="222"/>
        <v>2015413</v>
      </c>
      <c r="I1696" s="3" t="str">
        <f t="shared" si="223"/>
        <v>201541322</v>
      </c>
      <c r="J1696">
        <v>22</v>
      </c>
      <c r="K1696">
        <v>13.2</v>
      </c>
      <c r="L1696" t="str">
        <f>VLOOKUP(C1696,List!$A$2:$C$2089,3,)</f>
        <v>North Acton</v>
      </c>
      <c r="M1696" t="str">
        <f>VLOOKUP(C1696,List!$A$2:$C$2089,2,)</f>
        <v>Central</v>
      </c>
      <c r="N1696" t="str">
        <f t="shared" si="217"/>
        <v>North Acton|Central</v>
      </c>
      <c r="O1696">
        <f>VLOOKUP(N1696,Depth!$A$2:$F$427,3,)</f>
        <v>33</v>
      </c>
      <c r="P1696">
        <f>VLOOKUP(N1696,Depth!$A$2:$F$427,5,)</f>
        <v>124.4</v>
      </c>
      <c r="Q1696">
        <f>VLOOKUP(N1696,Depth!$A$2:$F$427,6,)</f>
        <v>8.6</v>
      </c>
      <c r="R1696">
        <f>VLOOKUP(L1696,longitude_latitude!C:J,7,)</f>
        <v>-0.25816797800000002</v>
      </c>
      <c r="S1696">
        <f>VLOOKUP(L1696,longitude_latitude!C:J,8,)</f>
        <v>51.523105340000001</v>
      </c>
      <c r="T1696">
        <f t="shared" si="218"/>
        <v>-13.301615925908804</v>
      </c>
      <c r="U1696">
        <f>VLOOKUP(M1696,LINE!$A$2:$B$13,2,)</f>
        <v>3</v>
      </c>
      <c r="V1696">
        <f>VLOOKUP(L1696,Entry_exit!B:P,4,)</f>
        <v>10256</v>
      </c>
      <c r="W1696">
        <f>2020 - VLOOKUP(L1696, age!$A:$D,4,)</f>
        <v>97</v>
      </c>
      <c r="X1696">
        <f>VLOOKUP(H1696,'air-quality-london-time-of-day'!E:G,3,FALSE)</f>
        <v>15.7</v>
      </c>
      <c r="Y1696">
        <f>VLOOKUP(I1696,Weather!F:K,2,)</f>
        <v>13.511312217194561</v>
      </c>
      <c r="Z1696">
        <f>VLOOKUP(I1696,Weather!F:K,3,)</f>
        <v>0.02</v>
      </c>
      <c r="AA1696">
        <f>VLOOKUP(I1696,Weather!F:K,4,)</f>
        <v>0.57999999999999996</v>
      </c>
      <c r="AB1696">
        <f>VLOOKUP(I1696,Weather!F:K,5,)</f>
        <v>1031</v>
      </c>
      <c r="AC1696">
        <f>VLOOKUP(I1696,Weather!F:K,6,)</f>
        <v>3</v>
      </c>
    </row>
    <row r="1697" spans="1:29" x14ac:dyDescent="0.25">
      <c r="A1697" t="s">
        <v>7</v>
      </c>
      <c r="B1697" t="s">
        <v>5</v>
      </c>
      <c r="C1697" s="1">
        <v>42116.552777777775</v>
      </c>
      <c r="D1697" s="3">
        <f t="shared" si="216"/>
        <v>2015</v>
      </c>
      <c r="E1697" s="3">
        <f t="shared" si="219"/>
        <v>4</v>
      </c>
      <c r="F1697" s="3">
        <f t="shared" si="220"/>
        <v>13</v>
      </c>
      <c r="G1697" s="3">
        <f t="shared" si="221"/>
        <v>22</v>
      </c>
      <c r="H1697" s="3" t="str">
        <f t="shared" si="222"/>
        <v>2015413</v>
      </c>
      <c r="I1697" s="3" t="str">
        <f t="shared" si="223"/>
        <v>201541322</v>
      </c>
      <c r="J1697">
        <v>23</v>
      </c>
      <c r="K1697">
        <v>13.8</v>
      </c>
      <c r="L1697" t="str">
        <f>VLOOKUP(C1697,List!$A$2:$C$2089,3,)</f>
        <v>North Acton</v>
      </c>
      <c r="M1697" t="str">
        <f>VLOOKUP(C1697,List!$A$2:$C$2089,2,)</f>
        <v>Central</v>
      </c>
      <c r="N1697" t="str">
        <f t="shared" si="217"/>
        <v>North Acton|Central</v>
      </c>
      <c r="O1697">
        <f>VLOOKUP(N1697,Depth!$A$2:$F$427,3,)</f>
        <v>33</v>
      </c>
      <c r="P1697">
        <f>VLOOKUP(N1697,Depth!$A$2:$F$427,5,)</f>
        <v>124.4</v>
      </c>
      <c r="Q1697">
        <f>VLOOKUP(N1697,Depth!$A$2:$F$427,6,)</f>
        <v>8.6</v>
      </c>
      <c r="R1697">
        <f>VLOOKUP(L1697,longitude_latitude!C:J,7,)</f>
        <v>-0.25816797800000002</v>
      </c>
      <c r="S1697">
        <f>VLOOKUP(L1697,longitude_latitude!C:J,8,)</f>
        <v>51.523105340000001</v>
      </c>
      <c r="T1697">
        <f t="shared" si="218"/>
        <v>-13.301615925908804</v>
      </c>
      <c r="U1697">
        <f>VLOOKUP(M1697,LINE!$A$2:$B$13,2,)</f>
        <v>3</v>
      </c>
      <c r="V1697">
        <f>VLOOKUP(L1697,Entry_exit!B:P,4,)</f>
        <v>10256</v>
      </c>
      <c r="W1697">
        <f>2020 - VLOOKUP(L1697, age!$A:$D,4,)</f>
        <v>97</v>
      </c>
      <c r="X1697">
        <f>VLOOKUP(H1697,'air-quality-london-time-of-day'!E:G,3,FALSE)</f>
        <v>15.7</v>
      </c>
      <c r="Y1697">
        <f>VLOOKUP(I1697,Weather!F:K,2,)</f>
        <v>13.511312217194561</v>
      </c>
      <c r="Z1697">
        <f>VLOOKUP(I1697,Weather!F:K,3,)</f>
        <v>0.02</v>
      </c>
      <c r="AA1697">
        <f>VLOOKUP(I1697,Weather!F:K,4,)</f>
        <v>0.57999999999999996</v>
      </c>
      <c r="AB1697">
        <f>VLOOKUP(I1697,Weather!F:K,5,)</f>
        <v>1031</v>
      </c>
      <c r="AC1697">
        <f>VLOOKUP(I1697,Weather!F:K,6,)</f>
        <v>3</v>
      </c>
    </row>
    <row r="1698" spans="1:29" x14ac:dyDescent="0.25">
      <c r="A1698" t="s">
        <v>7</v>
      </c>
      <c r="B1698" t="s">
        <v>5</v>
      </c>
      <c r="C1698" s="1">
        <v>42116.553472222222</v>
      </c>
      <c r="D1698" s="3">
        <f t="shared" si="216"/>
        <v>2015</v>
      </c>
      <c r="E1698" s="3">
        <f t="shared" si="219"/>
        <v>4</v>
      </c>
      <c r="F1698" s="3">
        <f t="shared" si="220"/>
        <v>13</v>
      </c>
      <c r="G1698" s="3">
        <f t="shared" si="221"/>
        <v>22</v>
      </c>
      <c r="H1698" s="3" t="str">
        <f t="shared" si="222"/>
        <v>2015413</v>
      </c>
      <c r="I1698" s="3" t="str">
        <f t="shared" si="223"/>
        <v>201541322</v>
      </c>
      <c r="J1698">
        <v>22</v>
      </c>
      <c r="K1698">
        <v>13.2</v>
      </c>
      <c r="L1698" t="str">
        <f>VLOOKUP(C1698,List!$A$2:$C$2089,3,)</f>
        <v>East Acton</v>
      </c>
      <c r="M1698" t="str">
        <f>VLOOKUP(C1698,List!$A$2:$C$2089,2,)</f>
        <v>Central</v>
      </c>
      <c r="N1698" t="str">
        <f t="shared" si="217"/>
        <v>East Acton|Central</v>
      </c>
      <c r="O1698">
        <f>VLOOKUP(N1698,Depth!$A$2:$F$427,3,)</f>
        <v>12</v>
      </c>
      <c r="P1698">
        <f>VLOOKUP(N1698,Depth!$A$2:$F$427,5,)</f>
        <v>117.9</v>
      </c>
      <c r="Q1698">
        <f>VLOOKUP(N1698,Depth!$A$2:$F$427,6,)</f>
        <v>-5.9</v>
      </c>
      <c r="R1698">
        <f>VLOOKUP(L1698,longitude_latitude!C:J,7,)</f>
        <v>-0.24556927200000001</v>
      </c>
      <c r="S1698">
        <f>VLOOKUP(L1698,longitude_latitude!C:J,8,)</f>
        <v>51.516090009999999</v>
      </c>
      <c r="T1698">
        <f t="shared" si="218"/>
        <v>-12.650768720042173</v>
      </c>
      <c r="U1698">
        <f>VLOOKUP(M1698,LINE!$A$2:$B$13,2,)</f>
        <v>3</v>
      </c>
      <c r="V1698">
        <f>VLOOKUP(L1698,Entry_exit!B:P,4,)</f>
        <v>6387</v>
      </c>
      <c r="W1698">
        <f>2020 - VLOOKUP(L1698, age!$A:$D,4,)</f>
        <v>100</v>
      </c>
      <c r="X1698">
        <f>VLOOKUP(H1698,'air-quality-london-time-of-day'!E:G,3,FALSE)</f>
        <v>15.7</v>
      </c>
      <c r="Y1698">
        <f>VLOOKUP(I1698,Weather!F:K,2,)</f>
        <v>13.511312217194561</v>
      </c>
      <c r="Z1698">
        <f>VLOOKUP(I1698,Weather!F:K,3,)</f>
        <v>0.02</v>
      </c>
      <c r="AA1698">
        <f>VLOOKUP(I1698,Weather!F:K,4,)</f>
        <v>0.57999999999999996</v>
      </c>
      <c r="AB1698">
        <f>VLOOKUP(I1698,Weather!F:K,5,)</f>
        <v>1031</v>
      </c>
      <c r="AC1698">
        <f>VLOOKUP(I1698,Weather!F:K,6,)</f>
        <v>3</v>
      </c>
    </row>
    <row r="1699" spans="1:29" x14ac:dyDescent="0.25">
      <c r="A1699" t="s">
        <v>7</v>
      </c>
      <c r="B1699" t="s">
        <v>5</v>
      </c>
      <c r="C1699" s="1">
        <v>42116.554166666669</v>
      </c>
      <c r="D1699" s="3">
        <f t="shared" si="216"/>
        <v>2015</v>
      </c>
      <c r="E1699" s="3">
        <f t="shared" si="219"/>
        <v>4</v>
      </c>
      <c r="F1699" s="3">
        <f t="shared" si="220"/>
        <v>13</v>
      </c>
      <c r="G1699" s="3">
        <f t="shared" si="221"/>
        <v>22</v>
      </c>
      <c r="H1699" s="3" t="str">
        <f t="shared" si="222"/>
        <v>2015413</v>
      </c>
      <c r="I1699" s="3" t="str">
        <f t="shared" si="223"/>
        <v>201541322</v>
      </c>
      <c r="J1699">
        <v>25</v>
      </c>
      <c r="K1699">
        <v>15</v>
      </c>
      <c r="L1699" t="str">
        <f>VLOOKUP(C1699,List!$A$2:$C$2089,3,)</f>
        <v>East Acton</v>
      </c>
      <c r="M1699" t="str">
        <f>VLOOKUP(C1699,List!$A$2:$C$2089,2,)</f>
        <v>Central</v>
      </c>
      <c r="N1699" t="str">
        <f t="shared" si="217"/>
        <v>East Acton|Central</v>
      </c>
      <c r="O1699">
        <f>VLOOKUP(N1699,Depth!$A$2:$F$427,3,)</f>
        <v>12</v>
      </c>
      <c r="P1699">
        <f>VLOOKUP(N1699,Depth!$A$2:$F$427,5,)</f>
        <v>117.9</v>
      </c>
      <c r="Q1699">
        <f>VLOOKUP(N1699,Depth!$A$2:$F$427,6,)</f>
        <v>-5.9</v>
      </c>
      <c r="R1699">
        <f>VLOOKUP(L1699,longitude_latitude!C:J,7,)</f>
        <v>-0.24556927200000001</v>
      </c>
      <c r="S1699">
        <f>VLOOKUP(L1699,longitude_latitude!C:J,8,)</f>
        <v>51.516090009999999</v>
      </c>
      <c r="T1699">
        <f t="shared" si="218"/>
        <v>-12.650768720042173</v>
      </c>
      <c r="U1699">
        <f>VLOOKUP(M1699,LINE!$A$2:$B$13,2,)</f>
        <v>3</v>
      </c>
      <c r="V1699">
        <f>VLOOKUP(L1699,Entry_exit!B:P,4,)</f>
        <v>6387</v>
      </c>
      <c r="W1699">
        <f>2020 - VLOOKUP(L1699, age!$A:$D,4,)</f>
        <v>100</v>
      </c>
      <c r="X1699">
        <f>VLOOKUP(H1699,'air-quality-london-time-of-day'!E:G,3,FALSE)</f>
        <v>15.7</v>
      </c>
      <c r="Y1699">
        <f>VLOOKUP(I1699,Weather!F:K,2,)</f>
        <v>13.511312217194561</v>
      </c>
      <c r="Z1699">
        <f>VLOOKUP(I1699,Weather!F:K,3,)</f>
        <v>0.02</v>
      </c>
      <c r="AA1699">
        <f>VLOOKUP(I1699,Weather!F:K,4,)</f>
        <v>0.57999999999999996</v>
      </c>
      <c r="AB1699">
        <f>VLOOKUP(I1699,Weather!F:K,5,)</f>
        <v>1031</v>
      </c>
      <c r="AC1699">
        <f>VLOOKUP(I1699,Weather!F:K,6,)</f>
        <v>3</v>
      </c>
    </row>
    <row r="1700" spans="1:29" x14ac:dyDescent="0.25">
      <c r="A1700" t="s">
        <v>7</v>
      </c>
      <c r="B1700" t="s">
        <v>5</v>
      </c>
      <c r="C1700" s="1">
        <v>42116.554861111108</v>
      </c>
      <c r="D1700" s="3">
        <f t="shared" si="216"/>
        <v>2015</v>
      </c>
      <c r="E1700" s="3">
        <f t="shared" si="219"/>
        <v>4</v>
      </c>
      <c r="F1700" s="3">
        <f t="shared" si="220"/>
        <v>13</v>
      </c>
      <c r="G1700" s="3">
        <f t="shared" si="221"/>
        <v>22</v>
      </c>
      <c r="H1700" s="3" t="str">
        <f t="shared" si="222"/>
        <v>2015413</v>
      </c>
      <c r="I1700" s="3" t="str">
        <f t="shared" si="223"/>
        <v>201541322</v>
      </c>
      <c r="J1700">
        <v>24</v>
      </c>
      <c r="K1700">
        <v>14.4</v>
      </c>
      <c r="L1700" t="str">
        <f>VLOOKUP(C1700,List!$A$2:$C$2089,3,)</f>
        <v>East Acton</v>
      </c>
      <c r="M1700" t="str">
        <f>VLOOKUP(C1700,List!$A$2:$C$2089,2,)</f>
        <v>Central</v>
      </c>
      <c r="N1700" t="str">
        <f t="shared" si="217"/>
        <v>East Acton|Central</v>
      </c>
      <c r="O1700">
        <f>VLOOKUP(N1700,Depth!$A$2:$F$427,3,)</f>
        <v>12</v>
      </c>
      <c r="P1700">
        <f>VLOOKUP(N1700,Depth!$A$2:$F$427,5,)</f>
        <v>117.9</v>
      </c>
      <c r="Q1700">
        <f>VLOOKUP(N1700,Depth!$A$2:$F$427,6,)</f>
        <v>-5.9</v>
      </c>
      <c r="R1700">
        <f>VLOOKUP(L1700,longitude_latitude!C:J,7,)</f>
        <v>-0.24556927200000001</v>
      </c>
      <c r="S1700">
        <f>VLOOKUP(L1700,longitude_latitude!C:J,8,)</f>
        <v>51.516090009999999</v>
      </c>
      <c r="T1700">
        <f t="shared" si="218"/>
        <v>-12.650768720042173</v>
      </c>
      <c r="U1700">
        <f>VLOOKUP(M1700,LINE!$A$2:$B$13,2,)</f>
        <v>3</v>
      </c>
      <c r="V1700">
        <f>VLOOKUP(L1700,Entry_exit!B:P,4,)</f>
        <v>6387</v>
      </c>
      <c r="W1700">
        <f>2020 - VLOOKUP(L1700, age!$A:$D,4,)</f>
        <v>100</v>
      </c>
      <c r="X1700">
        <f>VLOOKUP(H1700,'air-quality-london-time-of-day'!E:G,3,FALSE)</f>
        <v>15.7</v>
      </c>
      <c r="Y1700">
        <f>VLOOKUP(I1700,Weather!F:K,2,)</f>
        <v>13.511312217194561</v>
      </c>
      <c r="Z1700">
        <f>VLOOKUP(I1700,Weather!F:K,3,)</f>
        <v>0.02</v>
      </c>
      <c r="AA1700">
        <f>VLOOKUP(I1700,Weather!F:K,4,)</f>
        <v>0.57999999999999996</v>
      </c>
      <c r="AB1700">
        <f>VLOOKUP(I1700,Weather!F:K,5,)</f>
        <v>1031</v>
      </c>
      <c r="AC1700">
        <f>VLOOKUP(I1700,Weather!F:K,6,)</f>
        <v>3</v>
      </c>
    </row>
    <row r="1701" spans="1:29" x14ac:dyDescent="0.25">
      <c r="A1701" t="s">
        <v>7</v>
      </c>
      <c r="B1701" t="s">
        <v>5</v>
      </c>
      <c r="C1701" s="1">
        <v>42116.555555555555</v>
      </c>
      <c r="D1701" s="3">
        <f t="shared" si="216"/>
        <v>2015</v>
      </c>
      <c r="E1701" s="3">
        <f t="shared" si="219"/>
        <v>4</v>
      </c>
      <c r="F1701" s="3">
        <f t="shared" si="220"/>
        <v>13</v>
      </c>
      <c r="G1701" s="3">
        <f t="shared" si="221"/>
        <v>22</v>
      </c>
      <c r="H1701" s="3" t="str">
        <f t="shared" si="222"/>
        <v>2015413</v>
      </c>
      <c r="I1701" s="3" t="str">
        <f t="shared" si="223"/>
        <v>201541322</v>
      </c>
      <c r="J1701">
        <v>25</v>
      </c>
      <c r="K1701">
        <v>15</v>
      </c>
      <c r="L1701" t="str">
        <f>VLOOKUP(C1701,List!$A$2:$C$2089,3,)</f>
        <v>East Acton</v>
      </c>
      <c r="M1701" t="str">
        <f>VLOOKUP(C1701,List!$A$2:$C$2089,2,)</f>
        <v>Central</v>
      </c>
      <c r="N1701" t="str">
        <f t="shared" si="217"/>
        <v>East Acton|Central</v>
      </c>
      <c r="O1701">
        <f>VLOOKUP(N1701,Depth!$A$2:$F$427,3,)</f>
        <v>12</v>
      </c>
      <c r="P1701">
        <f>VLOOKUP(N1701,Depth!$A$2:$F$427,5,)</f>
        <v>117.9</v>
      </c>
      <c r="Q1701">
        <f>VLOOKUP(N1701,Depth!$A$2:$F$427,6,)</f>
        <v>-5.9</v>
      </c>
      <c r="R1701">
        <f>VLOOKUP(L1701,longitude_latitude!C:J,7,)</f>
        <v>-0.24556927200000001</v>
      </c>
      <c r="S1701">
        <f>VLOOKUP(L1701,longitude_latitude!C:J,8,)</f>
        <v>51.516090009999999</v>
      </c>
      <c r="T1701">
        <f t="shared" si="218"/>
        <v>-12.650768720042173</v>
      </c>
      <c r="U1701">
        <f>VLOOKUP(M1701,LINE!$A$2:$B$13,2,)</f>
        <v>3</v>
      </c>
      <c r="V1701">
        <f>VLOOKUP(L1701,Entry_exit!B:P,4,)</f>
        <v>6387</v>
      </c>
      <c r="W1701">
        <f>2020 - VLOOKUP(L1701, age!$A:$D,4,)</f>
        <v>100</v>
      </c>
      <c r="X1701">
        <f>VLOOKUP(H1701,'air-quality-london-time-of-day'!E:G,3,FALSE)</f>
        <v>15.7</v>
      </c>
      <c r="Y1701">
        <f>VLOOKUP(I1701,Weather!F:K,2,)</f>
        <v>13.511312217194561</v>
      </c>
      <c r="Z1701">
        <f>VLOOKUP(I1701,Weather!F:K,3,)</f>
        <v>0.02</v>
      </c>
      <c r="AA1701">
        <f>VLOOKUP(I1701,Weather!F:K,4,)</f>
        <v>0.57999999999999996</v>
      </c>
      <c r="AB1701">
        <f>VLOOKUP(I1701,Weather!F:K,5,)</f>
        <v>1031</v>
      </c>
      <c r="AC1701">
        <f>VLOOKUP(I1701,Weather!F:K,6,)</f>
        <v>3</v>
      </c>
    </row>
    <row r="1702" spans="1:29" x14ac:dyDescent="0.25">
      <c r="A1702" t="s">
        <v>7</v>
      </c>
      <c r="B1702" t="s">
        <v>5</v>
      </c>
      <c r="C1702" s="1">
        <v>42116.556250000001</v>
      </c>
      <c r="D1702" s="3">
        <f t="shared" si="216"/>
        <v>2015</v>
      </c>
      <c r="E1702" s="3">
        <f t="shared" si="219"/>
        <v>4</v>
      </c>
      <c r="F1702" s="3">
        <f t="shared" si="220"/>
        <v>13</v>
      </c>
      <c r="G1702" s="3">
        <f t="shared" si="221"/>
        <v>22</v>
      </c>
      <c r="H1702" s="3" t="str">
        <f t="shared" si="222"/>
        <v>2015413</v>
      </c>
      <c r="I1702" s="3" t="str">
        <f t="shared" si="223"/>
        <v>201541322</v>
      </c>
      <c r="J1702">
        <v>21</v>
      </c>
      <c r="K1702">
        <v>12.6</v>
      </c>
      <c r="L1702" t="str">
        <f>VLOOKUP(C1702,List!$A$2:$C$2089,3,)</f>
        <v>East Acton</v>
      </c>
      <c r="M1702" t="str">
        <f>VLOOKUP(C1702,List!$A$2:$C$2089,2,)</f>
        <v>Central</v>
      </c>
      <c r="N1702" t="str">
        <f t="shared" si="217"/>
        <v>East Acton|Central</v>
      </c>
      <c r="O1702">
        <f>VLOOKUP(N1702,Depth!$A$2:$F$427,3,)</f>
        <v>12</v>
      </c>
      <c r="P1702">
        <f>VLOOKUP(N1702,Depth!$A$2:$F$427,5,)</f>
        <v>117.9</v>
      </c>
      <c r="Q1702">
        <f>VLOOKUP(N1702,Depth!$A$2:$F$427,6,)</f>
        <v>-5.9</v>
      </c>
      <c r="R1702">
        <f>VLOOKUP(L1702,longitude_latitude!C:J,7,)</f>
        <v>-0.24556927200000001</v>
      </c>
      <c r="S1702">
        <f>VLOOKUP(L1702,longitude_latitude!C:J,8,)</f>
        <v>51.516090009999999</v>
      </c>
      <c r="T1702">
        <f t="shared" si="218"/>
        <v>-12.650768720042173</v>
      </c>
      <c r="U1702">
        <f>VLOOKUP(M1702,LINE!$A$2:$B$13,2,)</f>
        <v>3</v>
      </c>
      <c r="V1702">
        <f>VLOOKUP(L1702,Entry_exit!B:P,4,)</f>
        <v>6387</v>
      </c>
      <c r="W1702">
        <f>2020 - VLOOKUP(L1702, age!$A:$D,4,)</f>
        <v>100</v>
      </c>
      <c r="X1702">
        <f>VLOOKUP(H1702,'air-quality-london-time-of-day'!E:G,3,FALSE)</f>
        <v>15.7</v>
      </c>
      <c r="Y1702">
        <f>VLOOKUP(I1702,Weather!F:K,2,)</f>
        <v>13.511312217194561</v>
      </c>
      <c r="Z1702">
        <f>VLOOKUP(I1702,Weather!F:K,3,)</f>
        <v>0.02</v>
      </c>
      <c r="AA1702">
        <f>VLOOKUP(I1702,Weather!F:K,4,)</f>
        <v>0.57999999999999996</v>
      </c>
      <c r="AB1702">
        <f>VLOOKUP(I1702,Weather!F:K,5,)</f>
        <v>1031</v>
      </c>
      <c r="AC1702">
        <f>VLOOKUP(I1702,Weather!F:K,6,)</f>
        <v>3</v>
      </c>
    </row>
    <row r="1703" spans="1:29" x14ac:dyDescent="0.25">
      <c r="A1703" t="s">
        <v>7</v>
      </c>
      <c r="B1703" t="s">
        <v>5</v>
      </c>
      <c r="C1703" s="1">
        <v>42116.556944444441</v>
      </c>
      <c r="D1703" s="3">
        <f t="shared" si="216"/>
        <v>2015</v>
      </c>
      <c r="E1703" s="3">
        <f t="shared" si="219"/>
        <v>4</v>
      </c>
      <c r="F1703" s="3">
        <f t="shared" si="220"/>
        <v>13</v>
      </c>
      <c r="G1703" s="3">
        <f t="shared" si="221"/>
        <v>22</v>
      </c>
      <c r="H1703" s="3" t="str">
        <f t="shared" si="222"/>
        <v>2015413</v>
      </c>
      <c r="I1703" s="3" t="str">
        <f t="shared" si="223"/>
        <v>201541322</v>
      </c>
      <c r="J1703">
        <v>26</v>
      </c>
      <c r="K1703">
        <v>15.6</v>
      </c>
      <c r="L1703" t="str">
        <f>VLOOKUP(C1703,List!$A$2:$C$2089,3,)</f>
        <v>White City</v>
      </c>
      <c r="M1703" t="str">
        <f>VLOOKUP(C1703,List!$A$2:$C$2089,2,)</f>
        <v>Central</v>
      </c>
      <c r="N1703" t="str">
        <f t="shared" si="217"/>
        <v>White City|Central</v>
      </c>
      <c r="O1703">
        <f>VLOOKUP(N1703,Depth!$A$2:$F$427,3,)</f>
        <v>7</v>
      </c>
      <c r="P1703">
        <f>VLOOKUP(N1703,Depth!$A$2:$F$427,5,)</f>
        <v>105</v>
      </c>
      <c r="Q1703">
        <f>VLOOKUP(N1703,Depth!$A$2:$F$427,6,)</f>
        <v>2</v>
      </c>
      <c r="R1703">
        <f>VLOOKUP(L1703,longitude_latitude!C:J,7,)</f>
        <v>-0.222866489</v>
      </c>
      <c r="S1703">
        <f>VLOOKUP(L1703,longitude_latitude!C:J,8,)</f>
        <v>51.511706949999997</v>
      </c>
      <c r="T1703">
        <f t="shared" si="218"/>
        <v>-11.480233270343398</v>
      </c>
      <c r="U1703">
        <f>VLOOKUP(M1703,LINE!$A$2:$B$13,2,)</f>
        <v>3</v>
      </c>
      <c r="V1703">
        <f>VLOOKUP(L1703,Entry_exit!B:P,4,)</f>
        <v>12436</v>
      </c>
      <c r="W1703">
        <f>2020 - VLOOKUP(L1703, age!$A:$D,4,)</f>
        <v>73</v>
      </c>
      <c r="X1703">
        <f>VLOOKUP(H1703,'air-quality-london-time-of-day'!E:G,3,FALSE)</f>
        <v>15.7</v>
      </c>
      <c r="Y1703">
        <f>VLOOKUP(I1703,Weather!F:K,2,)</f>
        <v>13.511312217194561</v>
      </c>
      <c r="Z1703">
        <f>VLOOKUP(I1703,Weather!F:K,3,)</f>
        <v>0.02</v>
      </c>
      <c r="AA1703">
        <f>VLOOKUP(I1703,Weather!F:K,4,)</f>
        <v>0.57999999999999996</v>
      </c>
      <c r="AB1703">
        <f>VLOOKUP(I1703,Weather!F:K,5,)</f>
        <v>1031</v>
      </c>
      <c r="AC1703">
        <f>VLOOKUP(I1703,Weather!F:K,6,)</f>
        <v>3</v>
      </c>
    </row>
    <row r="1704" spans="1:29" x14ac:dyDescent="0.25">
      <c r="A1704" t="s">
        <v>7</v>
      </c>
      <c r="B1704" t="s">
        <v>5</v>
      </c>
      <c r="C1704" s="1">
        <v>42116.557638888888</v>
      </c>
      <c r="D1704" s="3">
        <f t="shared" si="216"/>
        <v>2015</v>
      </c>
      <c r="E1704" s="3">
        <f t="shared" si="219"/>
        <v>4</v>
      </c>
      <c r="F1704" s="3">
        <f t="shared" si="220"/>
        <v>13</v>
      </c>
      <c r="G1704" s="3">
        <f t="shared" si="221"/>
        <v>22</v>
      </c>
      <c r="H1704" s="3" t="str">
        <f t="shared" si="222"/>
        <v>2015413</v>
      </c>
      <c r="I1704" s="3" t="str">
        <f t="shared" si="223"/>
        <v>201541322</v>
      </c>
      <c r="J1704">
        <v>22</v>
      </c>
      <c r="K1704">
        <v>13.2</v>
      </c>
      <c r="L1704" t="str">
        <f>VLOOKUP(C1704,List!$A$2:$C$2089,3,)</f>
        <v>White City</v>
      </c>
      <c r="M1704" t="str">
        <f>VLOOKUP(C1704,List!$A$2:$C$2089,2,)</f>
        <v>Central</v>
      </c>
      <c r="N1704" t="str">
        <f t="shared" si="217"/>
        <v>White City|Central</v>
      </c>
      <c r="O1704">
        <f>VLOOKUP(N1704,Depth!$A$2:$F$427,3,)</f>
        <v>7</v>
      </c>
      <c r="P1704">
        <f>VLOOKUP(N1704,Depth!$A$2:$F$427,5,)</f>
        <v>105</v>
      </c>
      <c r="Q1704">
        <f>VLOOKUP(N1704,Depth!$A$2:$F$427,6,)</f>
        <v>2</v>
      </c>
      <c r="R1704">
        <f>VLOOKUP(L1704,longitude_latitude!C:J,7,)</f>
        <v>-0.222866489</v>
      </c>
      <c r="S1704">
        <f>VLOOKUP(L1704,longitude_latitude!C:J,8,)</f>
        <v>51.511706949999997</v>
      </c>
      <c r="T1704">
        <f t="shared" si="218"/>
        <v>-11.480233270343398</v>
      </c>
      <c r="U1704">
        <f>VLOOKUP(M1704,LINE!$A$2:$B$13,2,)</f>
        <v>3</v>
      </c>
      <c r="V1704">
        <f>VLOOKUP(L1704,Entry_exit!B:P,4,)</f>
        <v>12436</v>
      </c>
      <c r="W1704">
        <f>2020 - VLOOKUP(L1704, age!$A:$D,4,)</f>
        <v>73</v>
      </c>
      <c r="X1704">
        <f>VLOOKUP(H1704,'air-quality-london-time-of-day'!E:G,3,FALSE)</f>
        <v>15.7</v>
      </c>
      <c r="Y1704">
        <f>VLOOKUP(I1704,Weather!F:K,2,)</f>
        <v>13.511312217194561</v>
      </c>
      <c r="Z1704">
        <f>VLOOKUP(I1704,Weather!F:K,3,)</f>
        <v>0.02</v>
      </c>
      <c r="AA1704">
        <f>VLOOKUP(I1704,Weather!F:K,4,)</f>
        <v>0.57999999999999996</v>
      </c>
      <c r="AB1704">
        <f>VLOOKUP(I1704,Weather!F:K,5,)</f>
        <v>1031</v>
      </c>
      <c r="AC1704">
        <f>VLOOKUP(I1704,Weather!F:K,6,)</f>
        <v>3</v>
      </c>
    </row>
    <row r="1705" spans="1:29" x14ac:dyDescent="0.25">
      <c r="A1705" t="s">
        <v>7</v>
      </c>
      <c r="B1705" t="s">
        <v>5</v>
      </c>
      <c r="C1705" s="1">
        <v>42116.558333333334</v>
      </c>
      <c r="D1705" s="3">
        <f t="shared" si="216"/>
        <v>2015</v>
      </c>
      <c r="E1705" s="3">
        <f t="shared" si="219"/>
        <v>4</v>
      </c>
      <c r="F1705" s="3">
        <f t="shared" si="220"/>
        <v>13</v>
      </c>
      <c r="G1705" s="3">
        <f t="shared" si="221"/>
        <v>22</v>
      </c>
      <c r="H1705" s="3" t="str">
        <f t="shared" si="222"/>
        <v>2015413</v>
      </c>
      <c r="I1705" s="3" t="str">
        <f t="shared" si="223"/>
        <v>201541322</v>
      </c>
      <c r="J1705">
        <v>24</v>
      </c>
      <c r="K1705">
        <v>14.4</v>
      </c>
      <c r="L1705" t="str">
        <f>VLOOKUP(C1705,List!$A$2:$C$2089,3,)</f>
        <v>White City</v>
      </c>
      <c r="M1705" t="str">
        <f>VLOOKUP(C1705,List!$A$2:$C$2089,2,)</f>
        <v>Central</v>
      </c>
      <c r="N1705" t="str">
        <f t="shared" si="217"/>
        <v>White City|Central</v>
      </c>
      <c r="O1705">
        <f>VLOOKUP(N1705,Depth!$A$2:$F$427,3,)</f>
        <v>7</v>
      </c>
      <c r="P1705">
        <f>VLOOKUP(N1705,Depth!$A$2:$F$427,5,)</f>
        <v>105</v>
      </c>
      <c r="Q1705">
        <f>VLOOKUP(N1705,Depth!$A$2:$F$427,6,)</f>
        <v>2</v>
      </c>
      <c r="R1705">
        <f>VLOOKUP(L1705,longitude_latitude!C:J,7,)</f>
        <v>-0.222866489</v>
      </c>
      <c r="S1705">
        <f>VLOOKUP(L1705,longitude_latitude!C:J,8,)</f>
        <v>51.511706949999997</v>
      </c>
      <c r="T1705">
        <f t="shared" si="218"/>
        <v>-11.480233270343398</v>
      </c>
      <c r="U1705">
        <f>VLOOKUP(M1705,LINE!$A$2:$B$13,2,)</f>
        <v>3</v>
      </c>
      <c r="V1705">
        <f>VLOOKUP(L1705,Entry_exit!B:P,4,)</f>
        <v>12436</v>
      </c>
      <c r="W1705">
        <f>2020 - VLOOKUP(L1705, age!$A:$D,4,)</f>
        <v>73</v>
      </c>
      <c r="X1705">
        <f>VLOOKUP(H1705,'air-quality-london-time-of-day'!E:G,3,FALSE)</f>
        <v>15.7</v>
      </c>
      <c r="Y1705">
        <f>VLOOKUP(I1705,Weather!F:K,2,)</f>
        <v>13.511312217194561</v>
      </c>
      <c r="Z1705">
        <f>VLOOKUP(I1705,Weather!F:K,3,)</f>
        <v>0.02</v>
      </c>
      <c r="AA1705">
        <f>VLOOKUP(I1705,Weather!F:K,4,)</f>
        <v>0.57999999999999996</v>
      </c>
      <c r="AB1705">
        <f>VLOOKUP(I1705,Weather!F:K,5,)</f>
        <v>1031</v>
      </c>
      <c r="AC1705">
        <f>VLOOKUP(I1705,Weather!F:K,6,)</f>
        <v>3</v>
      </c>
    </row>
    <row r="1706" spans="1:29" x14ac:dyDescent="0.25">
      <c r="A1706" t="s">
        <v>7</v>
      </c>
      <c r="B1706" t="s">
        <v>5</v>
      </c>
      <c r="C1706" s="1">
        <v>42116.559027777781</v>
      </c>
      <c r="D1706" s="3">
        <f t="shared" si="216"/>
        <v>2015</v>
      </c>
      <c r="E1706" s="3">
        <f t="shared" si="219"/>
        <v>4</v>
      </c>
      <c r="F1706" s="3">
        <f t="shared" si="220"/>
        <v>13</v>
      </c>
      <c r="G1706" s="3">
        <f t="shared" si="221"/>
        <v>22</v>
      </c>
      <c r="H1706" s="3" t="str">
        <f t="shared" si="222"/>
        <v>2015413</v>
      </c>
      <c r="I1706" s="3" t="str">
        <f t="shared" si="223"/>
        <v>201541322</v>
      </c>
      <c r="J1706">
        <v>23</v>
      </c>
      <c r="K1706">
        <v>13.8</v>
      </c>
      <c r="L1706" t="str">
        <f>VLOOKUP(C1706,List!$A$2:$C$2089,3,)</f>
        <v>White City</v>
      </c>
      <c r="M1706" t="str">
        <f>VLOOKUP(C1706,List!$A$2:$C$2089,2,)</f>
        <v>Central</v>
      </c>
      <c r="N1706" t="str">
        <f t="shared" si="217"/>
        <v>White City|Central</v>
      </c>
      <c r="O1706">
        <f>VLOOKUP(N1706,Depth!$A$2:$F$427,3,)</f>
        <v>7</v>
      </c>
      <c r="P1706">
        <f>VLOOKUP(N1706,Depth!$A$2:$F$427,5,)</f>
        <v>105</v>
      </c>
      <c r="Q1706">
        <f>VLOOKUP(N1706,Depth!$A$2:$F$427,6,)</f>
        <v>2</v>
      </c>
      <c r="R1706">
        <f>VLOOKUP(L1706,longitude_latitude!C:J,7,)</f>
        <v>-0.222866489</v>
      </c>
      <c r="S1706">
        <f>VLOOKUP(L1706,longitude_latitude!C:J,8,)</f>
        <v>51.511706949999997</v>
      </c>
      <c r="T1706">
        <f t="shared" si="218"/>
        <v>-11.480233270343398</v>
      </c>
      <c r="U1706">
        <f>VLOOKUP(M1706,LINE!$A$2:$B$13,2,)</f>
        <v>3</v>
      </c>
      <c r="V1706">
        <f>VLOOKUP(L1706,Entry_exit!B:P,4,)</f>
        <v>12436</v>
      </c>
      <c r="W1706">
        <f>2020 - VLOOKUP(L1706, age!$A:$D,4,)</f>
        <v>73</v>
      </c>
      <c r="X1706">
        <f>VLOOKUP(H1706,'air-quality-london-time-of-day'!E:G,3,FALSE)</f>
        <v>15.7</v>
      </c>
      <c r="Y1706">
        <f>VLOOKUP(I1706,Weather!F:K,2,)</f>
        <v>13.511312217194561</v>
      </c>
      <c r="Z1706">
        <f>VLOOKUP(I1706,Weather!F:K,3,)</f>
        <v>0.02</v>
      </c>
      <c r="AA1706">
        <f>VLOOKUP(I1706,Weather!F:K,4,)</f>
        <v>0.57999999999999996</v>
      </c>
      <c r="AB1706">
        <f>VLOOKUP(I1706,Weather!F:K,5,)</f>
        <v>1031</v>
      </c>
      <c r="AC1706">
        <f>VLOOKUP(I1706,Weather!F:K,6,)</f>
        <v>3</v>
      </c>
    </row>
    <row r="1707" spans="1:29" x14ac:dyDescent="0.25">
      <c r="A1707" t="s">
        <v>7</v>
      </c>
      <c r="B1707" t="s">
        <v>5</v>
      </c>
      <c r="C1707" s="1">
        <v>42116.55972222222</v>
      </c>
      <c r="D1707" s="3">
        <f t="shared" si="216"/>
        <v>2015</v>
      </c>
      <c r="E1707" s="3">
        <f t="shared" si="219"/>
        <v>4</v>
      </c>
      <c r="F1707" s="3">
        <f t="shared" si="220"/>
        <v>13</v>
      </c>
      <c r="G1707" s="3">
        <f t="shared" si="221"/>
        <v>22</v>
      </c>
      <c r="H1707" s="3" t="str">
        <f t="shared" si="222"/>
        <v>2015413</v>
      </c>
      <c r="I1707" s="3" t="str">
        <f t="shared" si="223"/>
        <v>201541322</v>
      </c>
      <c r="J1707">
        <v>22</v>
      </c>
      <c r="K1707">
        <v>13.2</v>
      </c>
      <c r="L1707" t="str">
        <f>VLOOKUP(C1707,List!$A$2:$C$2089,3,)</f>
        <v>White City</v>
      </c>
      <c r="M1707" t="str">
        <f>VLOOKUP(C1707,List!$A$2:$C$2089,2,)</f>
        <v>Central</v>
      </c>
      <c r="N1707" t="str">
        <f t="shared" si="217"/>
        <v>White City|Central</v>
      </c>
      <c r="O1707">
        <f>VLOOKUP(N1707,Depth!$A$2:$F$427,3,)</f>
        <v>7</v>
      </c>
      <c r="P1707">
        <f>VLOOKUP(N1707,Depth!$A$2:$F$427,5,)</f>
        <v>105</v>
      </c>
      <c r="Q1707">
        <f>VLOOKUP(N1707,Depth!$A$2:$F$427,6,)</f>
        <v>2</v>
      </c>
      <c r="R1707">
        <f>VLOOKUP(L1707,longitude_latitude!C:J,7,)</f>
        <v>-0.222866489</v>
      </c>
      <c r="S1707">
        <f>VLOOKUP(L1707,longitude_latitude!C:J,8,)</f>
        <v>51.511706949999997</v>
      </c>
      <c r="T1707">
        <f t="shared" si="218"/>
        <v>-11.480233270343398</v>
      </c>
      <c r="U1707">
        <f>VLOOKUP(M1707,LINE!$A$2:$B$13,2,)</f>
        <v>3</v>
      </c>
      <c r="V1707">
        <f>VLOOKUP(L1707,Entry_exit!B:P,4,)</f>
        <v>12436</v>
      </c>
      <c r="W1707">
        <f>2020 - VLOOKUP(L1707, age!$A:$D,4,)</f>
        <v>73</v>
      </c>
      <c r="X1707">
        <f>VLOOKUP(H1707,'air-quality-london-time-of-day'!E:G,3,FALSE)</f>
        <v>15.7</v>
      </c>
      <c r="Y1707">
        <f>VLOOKUP(I1707,Weather!F:K,2,)</f>
        <v>13.511312217194561</v>
      </c>
      <c r="Z1707">
        <f>VLOOKUP(I1707,Weather!F:K,3,)</f>
        <v>0.02</v>
      </c>
      <c r="AA1707">
        <f>VLOOKUP(I1707,Weather!F:K,4,)</f>
        <v>0.57999999999999996</v>
      </c>
      <c r="AB1707">
        <f>VLOOKUP(I1707,Weather!F:K,5,)</f>
        <v>1031</v>
      </c>
      <c r="AC1707">
        <f>VLOOKUP(I1707,Weather!F:K,6,)</f>
        <v>3</v>
      </c>
    </row>
    <row r="1708" spans="1:29" x14ac:dyDescent="0.25">
      <c r="A1708" t="s">
        <v>7</v>
      </c>
      <c r="B1708" t="s">
        <v>5</v>
      </c>
      <c r="C1708" s="1">
        <v>42116.560416666667</v>
      </c>
      <c r="D1708" s="3">
        <f t="shared" si="216"/>
        <v>2015</v>
      </c>
      <c r="E1708" s="3">
        <f t="shared" si="219"/>
        <v>4</v>
      </c>
      <c r="F1708" s="3">
        <f t="shared" si="220"/>
        <v>13</v>
      </c>
      <c r="G1708" s="3">
        <f t="shared" si="221"/>
        <v>22</v>
      </c>
      <c r="H1708" s="3" t="str">
        <f t="shared" si="222"/>
        <v>2015413</v>
      </c>
      <c r="I1708" s="3" t="str">
        <f t="shared" si="223"/>
        <v>201541322</v>
      </c>
      <c r="J1708">
        <v>24</v>
      </c>
      <c r="K1708">
        <v>14.4</v>
      </c>
      <c r="L1708" t="str">
        <f>VLOOKUP(C1708,List!$A$2:$C$2089,3,)</f>
        <v>White City</v>
      </c>
      <c r="M1708" t="str">
        <f>VLOOKUP(C1708,List!$A$2:$C$2089,2,)</f>
        <v>Central</v>
      </c>
      <c r="N1708" t="str">
        <f t="shared" si="217"/>
        <v>White City|Central</v>
      </c>
      <c r="O1708">
        <f>VLOOKUP(N1708,Depth!$A$2:$F$427,3,)</f>
        <v>7</v>
      </c>
      <c r="P1708">
        <f>VLOOKUP(N1708,Depth!$A$2:$F$427,5,)</f>
        <v>105</v>
      </c>
      <c r="Q1708">
        <f>VLOOKUP(N1708,Depth!$A$2:$F$427,6,)</f>
        <v>2</v>
      </c>
      <c r="R1708">
        <f>VLOOKUP(L1708,longitude_latitude!C:J,7,)</f>
        <v>-0.222866489</v>
      </c>
      <c r="S1708">
        <f>VLOOKUP(L1708,longitude_latitude!C:J,8,)</f>
        <v>51.511706949999997</v>
      </c>
      <c r="T1708">
        <f t="shared" si="218"/>
        <v>-11.480233270343398</v>
      </c>
      <c r="U1708">
        <f>VLOOKUP(M1708,LINE!$A$2:$B$13,2,)</f>
        <v>3</v>
      </c>
      <c r="V1708">
        <f>VLOOKUP(L1708,Entry_exit!B:P,4,)</f>
        <v>12436</v>
      </c>
      <c r="W1708">
        <f>2020 - VLOOKUP(L1708, age!$A:$D,4,)</f>
        <v>73</v>
      </c>
      <c r="X1708">
        <f>VLOOKUP(H1708,'air-quality-london-time-of-day'!E:G,3,FALSE)</f>
        <v>15.7</v>
      </c>
      <c r="Y1708">
        <f>VLOOKUP(I1708,Weather!F:K,2,)</f>
        <v>13.511312217194561</v>
      </c>
      <c r="Z1708">
        <f>VLOOKUP(I1708,Weather!F:K,3,)</f>
        <v>0.02</v>
      </c>
      <c r="AA1708">
        <f>VLOOKUP(I1708,Weather!F:K,4,)</f>
        <v>0.57999999999999996</v>
      </c>
      <c r="AB1708">
        <f>VLOOKUP(I1708,Weather!F:K,5,)</f>
        <v>1031</v>
      </c>
      <c r="AC1708">
        <f>VLOOKUP(I1708,Weather!F:K,6,)</f>
        <v>3</v>
      </c>
    </row>
    <row r="1709" spans="1:29" x14ac:dyDescent="0.25">
      <c r="A1709" t="s">
        <v>7</v>
      </c>
      <c r="B1709" t="s">
        <v>5</v>
      </c>
      <c r="C1709" s="1">
        <v>42116.561111111114</v>
      </c>
      <c r="D1709" s="3">
        <f t="shared" ref="D1709:D1772" si="224">YEAR(C1709)</f>
        <v>2015</v>
      </c>
      <c r="E1709" s="3">
        <f t="shared" si="219"/>
        <v>4</v>
      </c>
      <c r="F1709" s="3">
        <f t="shared" si="220"/>
        <v>13</v>
      </c>
      <c r="G1709" s="3">
        <f t="shared" si="221"/>
        <v>22</v>
      </c>
      <c r="H1709" s="3" t="str">
        <f t="shared" si="222"/>
        <v>2015413</v>
      </c>
      <c r="I1709" s="3" t="str">
        <f t="shared" si="223"/>
        <v>201541322</v>
      </c>
      <c r="J1709">
        <v>39</v>
      </c>
      <c r="K1709">
        <v>23.4</v>
      </c>
      <c r="L1709" t="str">
        <f>VLOOKUP(C1709,List!$A$2:$C$2089,3,)</f>
        <v>Shepherd's Bush</v>
      </c>
      <c r="M1709" t="str">
        <f>VLOOKUP(C1709,List!$A$2:$C$2089,2,)</f>
        <v>Central</v>
      </c>
      <c r="N1709" t="str">
        <f t="shared" ref="N1709:N1772" si="225">L1709&amp;"|"&amp;M1709</f>
        <v>Shepherd's Bush|Central</v>
      </c>
      <c r="O1709">
        <f>VLOOKUP(N1709,Depth!$A$2:$F$427,3,)</f>
        <v>6</v>
      </c>
      <c r="P1709">
        <f>VLOOKUP(N1709,Depth!$A$2:$F$427,5,)</f>
        <v>89.82</v>
      </c>
      <c r="Q1709">
        <f>VLOOKUP(N1709,Depth!$A$2:$F$427,6,)</f>
        <v>16.18</v>
      </c>
      <c r="R1709">
        <f>VLOOKUP(L1709,longitude_latitude!C:J,7,)</f>
        <v>-0.21723889900000001</v>
      </c>
      <c r="S1709">
        <f>VLOOKUP(L1709,longitude_latitude!C:J,8,)</f>
        <v>51.503843459999999</v>
      </c>
      <c r="T1709">
        <f t="shared" ref="T1709:T1772" si="226">R1709*S1709</f>
        <v>-11.188638247518751</v>
      </c>
      <c r="U1709">
        <f>VLOOKUP(M1709,LINE!$A$2:$B$13,2,)</f>
        <v>3</v>
      </c>
      <c r="V1709">
        <f>VLOOKUP(L1709,Entry_exit!B:P,4,)</f>
        <v>33927</v>
      </c>
      <c r="W1709">
        <f>2020 - VLOOKUP(L1709, age!$A:$D,4,)</f>
        <v>120</v>
      </c>
      <c r="X1709">
        <f>VLOOKUP(H1709,'air-quality-london-time-of-day'!E:G,3,FALSE)</f>
        <v>15.7</v>
      </c>
      <c r="Y1709">
        <f>VLOOKUP(I1709,Weather!F:K,2,)</f>
        <v>13.511312217194561</v>
      </c>
      <c r="Z1709">
        <f>VLOOKUP(I1709,Weather!F:K,3,)</f>
        <v>0.02</v>
      </c>
      <c r="AA1709">
        <f>VLOOKUP(I1709,Weather!F:K,4,)</f>
        <v>0.57999999999999996</v>
      </c>
      <c r="AB1709">
        <f>VLOOKUP(I1709,Weather!F:K,5,)</f>
        <v>1031</v>
      </c>
      <c r="AC1709">
        <f>VLOOKUP(I1709,Weather!F:K,6,)</f>
        <v>3</v>
      </c>
    </row>
    <row r="1710" spans="1:29" x14ac:dyDescent="0.25">
      <c r="A1710" t="s">
        <v>7</v>
      </c>
      <c r="B1710" t="s">
        <v>5</v>
      </c>
      <c r="C1710" s="1">
        <v>42116.561805555553</v>
      </c>
      <c r="D1710" s="3">
        <f t="shared" si="224"/>
        <v>2015</v>
      </c>
      <c r="E1710" s="3">
        <f t="shared" si="219"/>
        <v>4</v>
      </c>
      <c r="F1710" s="3">
        <f t="shared" si="220"/>
        <v>13</v>
      </c>
      <c r="G1710" s="3">
        <f t="shared" si="221"/>
        <v>22</v>
      </c>
      <c r="H1710" s="3" t="str">
        <f t="shared" si="222"/>
        <v>2015413</v>
      </c>
      <c r="I1710" s="3" t="str">
        <f t="shared" si="223"/>
        <v>201541322</v>
      </c>
      <c r="J1710">
        <v>41</v>
      </c>
      <c r="K1710">
        <v>24.6</v>
      </c>
      <c r="L1710" t="str">
        <f>VLOOKUP(C1710,List!$A$2:$C$2089,3,)</f>
        <v>Holland Park</v>
      </c>
      <c r="M1710" t="str">
        <f>VLOOKUP(C1710,List!$A$2:$C$2089,2,)</f>
        <v>Central</v>
      </c>
      <c r="N1710" t="str">
        <f t="shared" si="225"/>
        <v>Holland Park|Central</v>
      </c>
      <c r="O1710">
        <f>VLOOKUP(N1710,Depth!$A$2:$F$427,3,)</f>
        <v>14</v>
      </c>
      <c r="P1710">
        <f>VLOOKUP(N1710,Depth!$A$2:$F$427,5,)</f>
        <v>95.21</v>
      </c>
      <c r="Q1710">
        <f>VLOOKUP(N1710,Depth!$A$2:$F$427,6,)</f>
        <v>18.79</v>
      </c>
      <c r="R1710">
        <f>VLOOKUP(L1710,longitude_latitude!C:J,7,)</f>
        <v>-0.20406286300000001</v>
      </c>
      <c r="S1710">
        <f>VLOOKUP(L1710,longitude_latitude!C:J,8,)</f>
        <v>51.506644379999997</v>
      </c>
      <c r="T1710">
        <f t="shared" si="226"/>
        <v>-10.510593315705661</v>
      </c>
      <c r="U1710">
        <f>VLOOKUP(M1710,LINE!$A$2:$B$13,2,)</f>
        <v>3</v>
      </c>
      <c r="V1710">
        <f>VLOOKUP(L1710,Entry_exit!B:P,4,)</f>
        <v>5466</v>
      </c>
      <c r="W1710">
        <f>2020 - VLOOKUP(L1710, age!$A:$D,4,)</f>
        <v>120</v>
      </c>
      <c r="X1710">
        <f>VLOOKUP(H1710,'air-quality-london-time-of-day'!E:G,3,FALSE)</f>
        <v>15.7</v>
      </c>
      <c r="Y1710">
        <f>VLOOKUP(I1710,Weather!F:K,2,)</f>
        <v>13.511312217194561</v>
      </c>
      <c r="Z1710">
        <f>VLOOKUP(I1710,Weather!F:K,3,)</f>
        <v>0.02</v>
      </c>
      <c r="AA1710">
        <f>VLOOKUP(I1710,Weather!F:K,4,)</f>
        <v>0.57999999999999996</v>
      </c>
      <c r="AB1710">
        <f>VLOOKUP(I1710,Weather!F:K,5,)</f>
        <v>1031</v>
      </c>
      <c r="AC1710">
        <f>VLOOKUP(I1710,Weather!F:K,6,)</f>
        <v>3</v>
      </c>
    </row>
    <row r="1711" spans="1:29" x14ac:dyDescent="0.25">
      <c r="A1711" t="s">
        <v>7</v>
      </c>
      <c r="B1711" t="s">
        <v>5</v>
      </c>
      <c r="C1711" s="1">
        <v>42116.5625</v>
      </c>
      <c r="D1711" s="3">
        <f t="shared" si="224"/>
        <v>2015</v>
      </c>
      <c r="E1711" s="3">
        <f t="shared" si="219"/>
        <v>4</v>
      </c>
      <c r="F1711" s="3">
        <f t="shared" si="220"/>
        <v>13</v>
      </c>
      <c r="G1711" s="3">
        <f t="shared" si="221"/>
        <v>22</v>
      </c>
      <c r="H1711" s="3" t="str">
        <f t="shared" si="222"/>
        <v>2015413</v>
      </c>
      <c r="I1711" s="3" t="str">
        <f t="shared" si="223"/>
        <v>201541322</v>
      </c>
      <c r="J1711">
        <v>84</v>
      </c>
      <c r="K1711">
        <v>50.4</v>
      </c>
      <c r="L1711" t="str">
        <f>VLOOKUP(C1711,List!$A$2:$C$2089,3,)</f>
        <v>Notting Hill Gate</v>
      </c>
      <c r="M1711" t="str">
        <f>VLOOKUP(C1711,List!$A$2:$C$2089,2,)</f>
        <v>Central</v>
      </c>
      <c r="N1711" t="str">
        <f t="shared" si="225"/>
        <v>Notting Hill Gate|Central</v>
      </c>
      <c r="O1711">
        <f>VLOOKUP(N1711,Depth!$A$2:$F$427,3,)</f>
        <v>28</v>
      </c>
      <c r="P1711">
        <f>VLOOKUP(N1711,Depth!$A$2:$F$427,5,)</f>
        <v>99.88</v>
      </c>
      <c r="Q1711">
        <f>VLOOKUP(N1711,Depth!$A$2:$F$427,6,)</f>
        <v>28.12</v>
      </c>
      <c r="R1711">
        <f>VLOOKUP(L1711,longitude_latitude!C:J,7,)</f>
        <v>-0.194491212</v>
      </c>
      <c r="S1711">
        <f>VLOOKUP(L1711,longitude_latitude!C:J,8,)</f>
        <v>51.508646900000002</v>
      </c>
      <c r="T1711">
        <f t="shared" si="226"/>
        <v>-10.017979164061042</v>
      </c>
      <c r="U1711">
        <f>VLOOKUP(M1711,LINE!$A$2:$B$13,2,)</f>
        <v>3</v>
      </c>
      <c r="V1711">
        <f>VLOOKUP(L1711,Entry_exit!B:P,4,)</f>
        <v>23840</v>
      </c>
      <c r="W1711">
        <f>2020 - VLOOKUP(L1711, age!$A:$D,4,)</f>
        <v>120</v>
      </c>
      <c r="X1711">
        <f>VLOOKUP(H1711,'air-quality-london-time-of-day'!E:G,3,FALSE)</f>
        <v>15.7</v>
      </c>
      <c r="Y1711">
        <f>VLOOKUP(I1711,Weather!F:K,2,)</f>
        <v>13.511312217194561</v>
      </c>
      <c r="Z1711">
        <f>VLOOKUP(I1711,Weather!F:K,3,)</f>
        <v>0.02</v>
      </c>
      <c r="AA1711">
        <f>VLOOKUP(I1711,Weather!F:K,4,)</f>
        <v>0.57999999999999996</v>
      </c>
      <c r="AB1711">
        <f>VLOOKUP(I1711,Weather!F:K,5,)</f>
        <v>1031</v>
      </c>
      <c r="AC1711">
        <f>VLOOKUP(I1711,Weather!F:K,6,)</f>
        <v>3</v>
      </c>
    </row>
    <row r="1712" spans="1:29" x14ac:dyDescent="0.25">
      <c r="A1712" t="s">
        <v>7</v>
      </c>
      <c r="B1712" t="s">
        <v>5</v>
      </c>
      <c r="C1712" s="1">
        <v>42116.563194444447</v>
      </c>
      <c r="D1712" s="3">
        <f t="shared" si="224"/>
        <v>2015</v>
      </c>
      <c r="E1712" s="3">
        <f t="shared" si="219"/>
        <v>4</v>
      </c>
      <c r="F1712" s="3">
        <f t="shared" si="220"/>
        <v>13</v>
      </c>
      <c r="G1712" s="3">
        <f t="shared" si="221"/>
        <v>22</v>
      </c>
      <c r="H1712" s="3" t="str">
        <f t="shared" si="222"/>
        <v>2015413</v>
      </c>
      <c r="I1712" s="3" t="str">
        <f t="shared" si="223"/>
        <v>201541322</v>
      </c>
      <c r="J1712">
        <v>140</v>
      </c>
      <c r="K1712">
        <v>84</v>
      </c>
      <c r="L1712" t="str">
        <f>VLOOKUP(C1712,List!$A$2:$C$2089,3,)</f>
        <v>Notting Hill Gate</v>
      </c>
      <c r="M1712" t="str">
        <f>VLOOKUP(C1712,List!$A$2:$C$2089,2,)</f>
        <v>Central</v>
      </c>
      <c r="N1712" t="str">
        <f t="shared" si="225"/>
        <v>Notting Hill Gate|Central</v>
      </c>
      <c r="O1712">
        <f>VLOOKUP(N1712,Depth!$A$2:$F$427,3,)</f>
        <v>28</v>
      </c>
      <c r="P1712">
        <f>VLOOKUP(N1712,Depth!$A$2:$F$427,5,)</f>
        <v>99.88</v>
      </c>
      <c r="Q1712">
        <f>VLOOKUP(N1712,Depth!$A$2:$F$427,6,)</f>
        <v>28.12</v>
      </c>
      <c r="R1712">
        <f>VLOOKUP(L1712,longitude_latitude!C:J,7,)</f>
        <v>-0.194491212</v>
      </c>
      <c r="S1712">
        <f>VLOOKUP(L1712,longitude_latitude!C:J,8,)</f>
        <v>51.508646900000002</v>
      </c>
      <c r="T1712">
        <f t="shared" si="226"/>
        <v>-10.017979164061042</v>
      </c>
      <c r="U1712">
        <f>VLOOKUP(M1712,LINE!$A$2:$B$13,2,)</f>
        <v>3</v>
      </c>
      <c r="V1712">
        <f>VLOOKUP(L1712,Entry_exit!B:P,4,)</f>
        <v>23840</v>
      </c>
      <c r="W1712">
        <f>2020 - VLOOKUP(L1712, age!$A:$D,4,)</f>
        <v>120</v>
      </c>
      <c r="X1712">
        <f>VLOOKUP(H1712,'air-quality-london-time-of-day'!E:G,3,FALSE)</f>
        <v>15.7</v>
      </c>
      <c r="Y1712">
        <f>VLOOKUP(I1712,Weather!F:K,2,)</f>
        <v>13.511312217194561</v>
      </c>
      <c r="Z1712">
        <f>VLOOKUP(I1712,Weather!F:K,3,)</f>
        <v>0.02</v>
      </c>
      <c r="AA1712">
        <f>VLOOKUP(I1712,Weather!F:K,4,)</f>
        <v>0.57999999999999996</v>
      </c>
      <c r="AB1712">
        <f>VLOOKUP(I1712,Weather!F:K,5,)</f>
        <v>1031</v>
      </c>
      <c r="AC1712">
        <f>VLOOKUP(I1712,Weather!F:K,6,)</f>
        <v>3</v>
      </c>
    </row>
    <row r="1713" spans="1:29" x14ac:dyDescent="0.25">
      <c r="A1713" t="s">
        <v>7</v>
      </c>
      <c r="B1713" t="s">
        <v>5</v>
      </c>
      <c r="C1713" s="1">
        <v>42116.563888888886</v>
      </c>
      <c r="D1713" s="3">
        <f t="shared" si="224"/>
        <v>2015</v>
      </c>
      <c r="E1713" s="3">
        <f t="shared" si="219"/>
        <v>4</v>
      </c>
      <c r="F1713" s="3">
        <f t="shared" si="220"/>
        <v>13</v>
      </c>
      <c r="G1713" s="3">
        <f t="shared" si="221"/>
        <v>22</v>
      </c>
      <c r="H1713" s="3" t="str">
        <f t="shared" si="222"/>
        <v>2015413</v>
      </c>
      <c r="I1713" s="3" t="str">
        <f t="shared" si="223"/>
        <v>201541322</v>
      </c>
      <c r="J1713">
        <v>183</v>
      </c>
      <c r="K1713">
        <v>109.8</v>
      </c>
      <c r="L1713" t="str">
        <f>VLOOKUP(C1713,List!$A$2:$C$2089,3,)</f>
        <v>Queensway</v>
      </c>
      <c r="M1713" t="str">
        <f>VLOOKUP(C1713,List!$A$2:$C$2089,2,)</f>
        <v>Central</v>
      </c>
      <c r="N1713" t="str">
        <f t="shared" si="225"/>
        <v>Queensway|Central</v>
      </c>
      <c r="O1713">
        <f>VLOOKUP(N1713,Depth!$A$2:$F$427,3,)</f>
        <v>27</v>
      </c>
      <c r="P1713">
        <f>VLOOKUP(N1713,Depth!$A$2:$F$427,5,)</f>
        <v>103.095</v>
      </c>
      <c r="Q1713">
        <f>VLOOKUP(N1713,Depth!$A$2:$F$427,6,)</f>
        <v>23.905000000000001</v>
      </c>
      <c r="R1713">
        <f>VLOOKUP(L1713,longitude_latitude!C:J,7,)</f>
        <v>-0.18553847200000001</v>
      </c>
      <c r="S1713">
        <f>VLOOKUP(L1713,longitude_latitude!C:J,8,)</f>
        <v>51.509743049999997</v>
      </c>
      <c r="T1713">
        <f t="shared" si="226"/>
        <v>-9.5570390186096201</v>
      </c>
      <c r="U1713">
        <f>VLOOKUP(M1713,LINE!$A$2:$B$13,2,)</f>
        <v>3</v>
      </c>
      <c r="V1713">
        <f>VLOOKUP(L1713,Entry_exit!B:P,4,)</f>
        <v>10680</v>
      </c>
      <c r="W1713">
        <f>2020 - VLOOKUP(L1713, age!$A:$D,4,)</f>
        <v>120</v>
      </c>
      <c r="X1713">
        <f>VLOOKUP(H1713,'air-quality-london-time-of-day'!E:G,3,FALSE)</f>
        <v>15.7</v>
      </c>
      <c r="Y1713">
        <f>VLOOKUP(I1713,Weather!F:K,2,)</f>
        <v>13.511312217194561</v>
      </c>
      <c r="Z1713">
        <f>VLOOKUP(I1713,Weather!F:K,3,)</f>
        <v>0.02</v>
      </c>
      <c r="AA1713">
        <f>VLOOKUP(I1713,Weather!F:K,4,)</f>
        <v>0.57999999999999996</v>
      </c>
      <c r="AB1713">
        <f>VLOOKUP(I1713,Weather!F:K,5,)</f>
        <v>1031</v>
      </c>
      <c r="AC1713">
        <f>VLOOKUP(I1713,Weather!F:K,6,)</f>
        <v>3</v>
      </c>
    </row>
    <row r="1714" spans="1:29" x14ac:dyDescent="0.25">
      <c r="A1714" t="s">
        <v>7</v>
      </c>
      <c r="B1714" t="s">
        <v>5</v>
      </c>
      <c r="C1714" s="1">
        <v>42116.564583333333</v>
      </c>
      <c r="D1714" s="3">
        <f t="shared" si="224"/>
        <v>2015</v>
      </c>
      <c r="E1714" s="3">
        <f t="shared" si="219"/>
        <v>4</v>
      </c>
      <c r="F1714" s="3">
        <f t="shared" si="220"/>
        <v>13</v>
      </c>
      <c r="G1714" s="3">
        <f t="shared" si="221"/>
        <v>22</v>
      </c>
      <c r="H1714" s="3" t="str">
        <f t="shared" si="222"/>
        <v>2015413</v>
      </c>
      <c r="I1714" s="3" t="str">
        <f t="shared" si="223"/>
        <v>201541322</v>
      </c>
      <c r="J1714">
        <v>147</v>
      </c>
      <c r="K1714">
        <v>88.2</v>
      </c>
      <c r="L1714" t="str">
        <f>VLOOKUP(C1714,List!$A$2:$C$2089,3,)</f>
        <v>Lancaster Gate</v>
      </c>
      <c r="M1714" t="str">
        <f>VLOOKUP(C1714,List!$A$2:$C$2089,2,)</f>
        <v>Central</v>
      </c>
      <c r="N1714" t="str">
        <f t="shared" si="225"/>
        <v>Lancaster Gate|Central</v>
      </c>
      <c r="O1714">
        <f>VLOOKUP(N1714,Depth!$A$2:$F$427,3,)</f>
        <v>18</v>
      </c>
      <c r="P1714">
        <f>VLOOKUP(N1714,Depth!$A$2:$F$427,5,)</f>
        <v>102.47</v>
      </c>
      <c r="Q1714">
        <f>VLOOKUP(N1714,Depth!$A$2:$F$427,6,)</f>
        <v>15.53</v>
      </c>
      <c r="R1714">
        <f>VLOOKUP(L1714,longitude_latitude!C:J,7,)</f>
        <v>-0.173843886</v>
      </c>
      <c r="S1714">
        <f>VLOOKUP(L1714,longitude_latitude!C:J,8,)</f>
        <v>51.511178049999998</v>
      </c>
      <c r="T1714">
        <f t="shared" si="226"/>
        <v>-8.954903364649903</v>
      </c>
      <c r="U1714">
        <f>VLOOKUP(M1714,LINE!$A$2:$B$13,2,)</f>
        <v>3</v>
      </c>
      <c r="V1714">
        <f>VLOOKUP(L1714,Entry_exit!B:P,4,)</f>
        <v>9695</v>
      </c>
      <c r="W1714">
        <f>2020 - VLOOKUP(L1714, age!$A:$D,4,)</f>
        <v>120</v>
      </c>
      <c r="X1714">
        <f>VLOOKUP(H1714,'air-quality-london-time-of-day'!E:G,3,FALSE)</f>
        <v>15.7</v>
      </c>
      <c r="Y1714">
        <f>VLOOKUP(I1714,Weather!F:K,2,)</f>
        <v>13.511312217194561</v>
      </c>
      <c r="Z1714">
        <f>VLOOKUP(I1714,Weather!F:K,3,)</f>
        <v>0.02</v>
      </c>
      <c r="AA1714">
        <f>VLOOKUP(I1714,Weather!F:K,4,)</f>
        <v>0.57999999999999996</v>
      </c>
      <c r="AB1714">
        <f>VLOOKUP(I1714,Weather!F:K,5,)</f>
        <v>1031</v>
      </c>
      <c r="AC1714">
        <f>VLOOKUP(I1714,Weather!F:K,6,)</f>
        <v>3</v>
      </c>
    </row>
    <row r="1715" spans="1:29" x14ac:dyDescent="0.25">
      <c r="A1715" t="s">
        <v>7</v>
      </c>
      <c r="B1715" t="s">
        <v>5</v>
      </c>
      <c r="C1715" s="1">
        <v>42116.56527777778</v>
      </c>
      <c r="D1715" s="3">
        <f t="shared" si="224"/>
        <v>2015</v>
      </c>
      <c r="E1715" s="3">
        <f t="shared" si="219"/>
        <v>4</v>
      </c>
      <c r="F1715" s="3">
        <f t="shared" si="220"/>
        <v>13</v>
      </c>
      <c r="G1715" s="3">
        <f t="shared" si="221"/>
        <v>22</v>
      </c>
      <c r="H1715" s="3" t="str">
        <f t="shared" si="222"/>
        <v>2015413</v>
      </c>
      <c r="I1715" s="3" t="str">
        <f t="shared" si="223"/>
        <v>201541322</v>
      </c>
      <c r="J1715">
        <v>158</v>
      </c>
      <c r="K1715">
        <v>94.8</v>
      </c>
      <c r="L1715" t="str">
        <f>VLOOKUP(C1715,List!$A$2:$C$2089,3,)</f>
        <v>Lancaster Gate</v>
      </c>
      <c r="M1715" t="str">
        <f>VLOOKUP(C1715,List!$A$2:$C$2089,2,)</f>
        <v>Central</v>
      </c>
      <c r="N1715" t="str">
        <f t="shared" si="225"/>
        <v>Lancaster Gate|Central</v>
      </c>
      <c r="O1715">
        <f>VLOOKUP(N1715,Depth!$A$2:$F$427,3,)</f>
        <v>18</v>
      </c>
      <c r="P1715">
        <f>VLOOKUP(N1715,Depth!$A$2:$F$427,5,)</f>
        <v>102.47</v>
      </c>
      <c r="Q1715">
        <f>VLOOKUP(N1715,Depth!$A$2:$F$427,6,)</f>
        <v>15.53</v>
      </c>
      <c r="R1715">
        <f>VLOOKUP(L1715,longitude_latitude!C:J,7,)</f>
        <v>-0.173843886</v>
      </c>
      <c r="S1715">
        <f>VLOOKUP(L1715,longitude_latitude!C:J,8,)</f>
        <v>51.511178049999998</v>
      </c>
      <c r="T1715">
        <f t="shared" si="226"/>
        <v>-8.954903364649903</v>
      </c>
      <c r="U1715">
        <f>VLOOKUP(M1715,LINE!$A$2:$B$13,2,)</f>
        <v>3</v>
      </c>
      <c r="V1715">
        <f>VLOOKUP(L1715,Entry_exit!B:P,4,)</f>
        <v>9695</v>
      </c>
      <c r="W1715">
        <f>2020 - VLOOKUP(L1715, age!$A:$D,4,)</f>
        <v>120</v>
      </c>
      <c r="X1715">
        <f>VLOOKUP(H1715,'air-quality-london-time-of-day'!E:G,3,FALSE)</f>
        <v>15.7</v>
      </c>
      <c r="Y1715">
        <f>VLOOKUP(I1715,Weather!F:K,2,)</f>
        <v>13.511312217194561</v>
      </c>
      <c r="Z1715">
        <f>VLOOKUP(I1715,Weather!F:K,3,)</f>
        <v>0.02</v>
      </c>
      <c r="AA1715">
        <f>VLOOKUP(I1715,Weather!F:K,4,)</f>
        <v>0.57999999999999996</v>
      </c>
      <c r="AB1715">
        <f>VLOOKUP(I1715,Weather!F:K,5,)</f>
        <v>1031</v>
      </c>
      <c r="AC1715">
        <f>VLOOKUP(I1715,Weather!F:K,6,)</f>
        <v>3</v>
      </c>
    </row>
    <row r="1716" spans="1:29" x14ac:dyDescent="0.25">
      <c r="A1716" t="s">
        <v>7</v>
      </c>
      <c r="B1716" t="s">
        <v>5</v>
      </c>
      <c r="C1716" s="1">
        <v>42116.565972222219</v>
      </c>
      <c r="D1716" s="3">
        <f t="shared" si="224"/>
        <v>2015</v>
      </c>
      <c r="E1716" s="3">
        <f t="shared" ref="E1716:E1779" si="227">MONTH(C1716)</f>
        <v>4</v>
      </c>
      <c r="F1716" s="3">
        <f t="shared" ref="F1716:F1779" si="228">HOUR(C1716)</f>
        <v>13</v>
      </c>
      <c r="G1716" s="3">
        <f t="shared" ref="G1716:G1779" si="229">DAY(C1716)</f>
        <v>22</v>
      </c>
      <c r="H1716" s="3" t="str">
        <f t="shared" ref="H1716:H1779" si="230">D1716&amp;E1716&amp;F1716</f>
        <v>2015413</v>
      </c>
      <c r="I1716" s="3" t="str">
        <f t="shared" ref="I1716:I1779" si="231">D1716&amp;E1716&amp;F1716&amp;G1716</f>
        <v>201541322</v>
      </c>
      <c r="J1716">
        <v>196</v>
      </c>
      <c r="K1716">
        <v>117.6</v>
      </c>
      <c r="L1716" t="str">
        <f>VLOOKUP(C1716,List!$A$2:$C$2089,3,)</f>
        <v>Marble Arch</v>
      </c>
      <c r="M1716" t="str">
        <f>VLOOKUP(C1716,List!$A$2:$C$2089,2,)</f>
        <v>Central</v>
      </c>
      <c r="N1716" t="str">
        <f t="shared" si="225"/>
        <v>Marble Arch|Central</v>
      </c>
      <c r="O1716">
        <f>VLOOKUP(N1716,Depth!$A$2:$F$427,3,)</f>
        <v>27</v>
      </c>
      <c r="P1716">
        <f>VLOOKUP(N1716,Depth!$A$2:$F$427,5,)</f>
        <v>101.405</v>
      </c>
      <c r="Q1716">
        <f>VLOOKUP(N1716,Depth!$A$2:$F$427,6,)</f>
        <v>25.594999999999999</v>
      </c>
      <c r="R1716">
        <f>VLOOKUP(L1716,longitude_latitude!C:J,7,)</f>
        <v>-0.155755638</v>
      </c>
      <c r="S1716">
        <f>VLOOKUP(L1716,longitude_latitude!C:J,8,)</f>
        <v>51.513090550000001</v>
      </c>
      <c r="T1716">
        <f t="shared" si="226"/>
        <v>-8.0234542839670215</v>
      </c>
      <c r="U1716">
        <f>VLOOKUP(M1716,LINE!$A$2:$B$13,2,)</f>
        <v>3</v>
      </c>
      <c r="V1716">
        <f>VLOOKUP(L1716,Entry_exit!B:P,4,)</f>
        <v>22499</v>
      </c>
      <c r="W1716">
        <f>2020 - VLOOKUP(L1716, age!$A:$D,4,)</f>
        <v>120</v>
      </c>
      <c r="X1716">
        <f>VLOOKUP(H1716,'air-quality-london-time-of-day'!E:G,3,FALSE)</f>
        <v>15.7</v>
      </c>
      <c r="Y1716">
        <f>VLOOKUP(I1716,Weather!F:K,2,)</f>
        <v>13.511312217194561</v>
      </c>
      <c r="Z1716">
        <f>VLOOKUP(I1716,Weather!F:K,3,)</f>
        <v>0.02</v>
      </c>
      <c r="AA1716">
        <f>VLOOKUP(I1716,Weather!F:K,4,)</f>
        <v>0.57999999999999996</v>
      </c>
      <c r="AB1716">
        <f>VLOOKUP(I1716,Weather!F:K,5,)</f>
        <v>1031</v>
      </c>
      <c r="AC1716">
        <f>VLOOKUP(I1716,Weather!F:K,6,)</f>
        <v>3</v>
      </c>
    </row>
    <row r="1717" spans="1:29" x14ac:dyDescent="0.25">
      <c r="A1717" t="s">
        <v>7</v>
      </c>
      <c r="B1717" t="s">
        <v>5</v>
      </c>
      <c r="C1717" s="1">
        <v>42116.566666666666</v>
      </c>
      <c r="D1717" s="3">
        <f t="shared" si="224"/>
        <v>2015</v>
      </c>
      <c r="E1717" s="3">
        <f t="shared" si="227"/>
        <v>4</v>
      </c>
      <c r="F1717" s="3">
        <f t="shared" si="228"/>
        <v>13</v>
      </c>
      <c r="G1717" s="3">
        <f t="shared" si="229"/>
        <v>22</v>
      </c>
      <c r="H1717" s="3" t="str">
        <f t="shared" si="230"/>
        <v>2015413</v>
      </c>
      <c r="I1717" s="3" t="str">
        <f t="shared" si="231"/>
        <v>201541322</v>
      </c>
      <c r="J1717">
        <v>249</v>
      </c>
      <c r="K1717">
        <v>149.4</v>
      </c>
      <c r="L1717" t="str">
        <f>VLOOKUP(C1717,List!$A$2:$C$2089,3,)</f>
        <v>Bond Street</v>
      </c>
      <c r="M1717" t="str">
        <f>VLOOKUP(C1717,List!$A$2:$C$2089,2,)</f>
        <v>Central</v>
      </c>
      <c r="N1717" t="str">
        <f t="shared" si="225"/>
        <v>Bond Street|Central</v>
      </c>
      <c r="O1717">
        <f>VLOOKUP(N1717,Depth!$A$2:$F$427,3,)</f>
        <v>22</v>
      </c>
      <c r="P1717">
        <f>VLOOKUP(N1717,Depth!$A$2:$F$427,5,)</f>
        <v>101</v>
      </c>
      <c r="Q1717">
        <f>VLOOKUP(N1717,Depth!$A$2:$F$427,6,)</f>
        <v>21</v>
      </c>
      <c r="R1717">
        <f>VLOOKUP(L1717,longitude_latitude!C:J,7,)</f>
        <v>-0.14807688399999999</v>
      </c>
      <c r="S1717">
        <f>VLOOKUP(L1717,longitude_latitude!C:J,8,)</f>
        <v>51.513870330000003</v>
      </c>
      <c r="T1717">
        <f t="shared" si="226"/>
        <v>-7.6280134012464513</v>
      </c>
      <c r="U1717">
        <f>VLOOKUP(M1717,LINE!$A$2:$B$13,2,)</f>
        <v>3</v>
      </c>
      <c r="V1717">
        <f>VLOOKUP(L1717,Entry_exit!B:P,4,)</f>
        <v>57022</v>
      </c>
      <c r="W1717">
        <f>2020 - VLOOKUP(L1717, age!$A:$D,4,)</f>
        <v>120</v>
      </c>
      <c r="X1717">
        <f>VLOOKUP(H1717,'air-quality-london-time-of-day'!E:G,3,FALSE)</f>
        <v>15.7</v>
      </c>
      <c r="Y1717">
        <f>VLOOKUP(I1717,Weather!F:K,2,)</f>
        <v>13.511312217194561</v>
      </c>
      <c r="Z1717">
        <f>VLOOKUP(I1717,Weather!F:K,3,)</f>
        <v>0.02</v>
      </c>
      <c r="AA1717">
        <f>VLOOKUP(I1717,Weather!F:K,4,)</f>
        <v>0.57999999999999996</v>
      </c>
      <c r="AB1717">
        <f>VLOOKUP(I1717,Weather!F:K,5,)</f>
        <v>1031</v>
      </c>
      <c r="AC1717">
        <f>VLOOKUP(I1717,Weather!F:K,6,)</f>
        <v>3</v>
      </c>
    </row>
    <row r="1718" spans="1:29" x14ac:dyDescent="0.25">
      <c r="A1718" t="s">
        <v>7</v>
      </c>
      <c r="B1718" t="s">
        <v>5</v>
      </c>
      <c r="C1718" s="1">
        <v>42116.567361111112</v>
      </c>
      <c r="D1718" s="3">
        <f t="shared" si="224"/>
        <v>2015</v>
      </c>
      <c r="E1718" s="3">
        <f t="shared" si="227"/>
        <v>4</v>
      </c>
      <c r="F1718" s="3">
        <f t="shared" si="228"/>
        <v>13</v>
      </c>
      <c r="G1718" s="3">
        <f t="shared" si="229"/>
        <v>22</v>
      </c>
      <c r="H1718" s="3" t="str">
        <f t="shared" si="230"/>
        <v>2015413</v>
      </c>
      <c r="I1718" s="3" t="str">
        <f t="shared" si="231"/>
        <v>201541322</v>
      </c>
      <c r="J1718">
        <v>225</v>
      </c>
      <c r="K1718">
        <v>135</v>
      </c>
      <c r="L1718" t="str">
        <f>VLOOKUP(C1718,List!$A$2:$C$2089,3,)</f>
        <v>Bond Street</v>
      </c>
      <c r="M1718" t="str">
        <f>VLOOKUP(C1718,List!$A$2:$C$2089,2,)</f>
        <v>Central</v>
      </c>
      <c r="N1718" t="str">
        <f t="shared" si="225"/>
        <v>Bond Street|Central</v>
      </c>
      <c r="O1718">
        <f>VLOOKUP(N1718,Depth!$A$2:$F$427,3,)</f>
        <v>22</v>
      </c>
      <c r="P1718">
        <f>VLOOKUP(N1718,Depth!$A$2:$F$427,5,)</f>
        <v>101</v>
      </c>
      <c r="Q1718">
        <f>VLOOKUP(N1718,Depth!$A$2:$F$427,6,)</f>
        <v>21</v>
      </c>
      <c r="R1718">
        <f>VLOOKUP(L1718,longitude_latitude!C:J,7,)</f>
        <v>-0.14807688399999999</v>
      </c>
      <c r="S1718">
        <f>VLOOKUP(L1718,longitude_latitude!C:J,8,)</f>
        <v>51.513870330000003</v>
      </c>
      <c r="T1718">
        <f t="shared" si="226"/>
        <v>-7.6280134012464513</v>
      </c>
      <c r="U1718">
        <f>VLOOKUP(M1718,LINE!$A$2:$B$13,2,)</f>
        <v>3</v>
      </c>
      <c r="V1718">
        <f>VLOOKUP(L1718,Entry_exit!B:P,4,)</f>
        <v>57022</v>
      </c>
      <c r="W1718">
        <f>2020 - VLOOKUP(L1718, age!$A:$D,4,)</f>
        <v>120</v>
      </c>
      <c r="X1718">
        <f>VLOOKUP(H1718,'air-quality-london-time-of-day'!E:G,3,FALSE)</f>
        <v>15.7</v>
      </c>
      <c r="Y1718">
        <f>VLOOKUP(I1718,Weather!F:K,2,)</f>
        <v>13.511312217194561</v>
      </c>
      <c r="Z1718">
        <f>VLOOKUP(I1718,Weather!F:K,3,)</f>
        <v>0.02</v>
      </c>
      <c r="AA1718">
        <f>VLOOKUP(I1718,Weather!F:K,4,)</f>
        <v>0.57999999999999996</v>
      </c>
      <c r="AB1718">
        <f>VLOOKUP(I1718,Weather!F:K,5,)</f>
        <v>1031</v>
      </c>
      <c r="AC1718">
        <f>VLOOKUP(I1718,Weather!F:K,6,)</f>
        <v>3</v>
      </c>
    </row>
    <row r="1719" spans="1:29" x14ac:dyDescent="0.25">
      <c r="A1719" t="s">
        <v>7</v>
      </c>
      <c r="B1719" t="s">
        <v>5</v>
      </c>
      <c r="C1719" s="1">
        <v>42401.487500000003</v>
      </c>
      <c r="D1719" s="3">
        <f t="shared" si="224"/>
        <v>2016</v>
      </c>
      <c r="E1719" s="3">
        <f t="shared" si="227"/>
        <v>2</v>
      </c>
      <c r="F1719" s="3">
        <f t="shared" si="228"/>
        <v>11</v>
      </c>
      <c r="G1719" s="3">
        <f t="shared" si="229"/>
        <v>1</v>
      </c>
      <c r="H1719" s="3" t="str">
        <f t="shared" si="230"/>
        <v>2016211</v>
      </c>
      <c r="I1719" s="3" t="str">
        <f t="shared" si="231"/>
        <v>20162111</v>
      </c>
      <c r="J1719">
        <v>10</v>
      </c>
      <c r="K1719">
        <v>10</v>
      </c>
      <c r="L1719" t="str">
        <f>VLOOKUP(C1719,List!$A$2:$C$2089,3,)</f>
        <v>Hammersmith</v>
      </c>
      <c r="M1719" t="str">
        <f>VLOOKUP(C1719,List!$A$2:$C$2089,2,)</f>
        <v>Hammersmith &amp; City</v>
      </c>
      <c r="N1719" t="str">
        <f t="shared" si="225"/>
        <v>Hammersmith|Hammersmith &amp; City</v>
      </c>
      <c r="O1719">
        <f>VLOOKUP(N1719,Depth!$A$2:$F$427,3,)</f>
        <v>5</v>
      </c>
      <c r="P1719">
        <f>VLOOKUP(N1719,Depth!$A$2:$F$427,5,)</f>
        <v>104.4</v>
      </c>
      <c r="Q1719">
        <f>VLOOKUP(N1719,Depth!$A$2:$F$427,6,)</f>
        <v>0.6</v>
      </c>
      <c r="R1719">
        <f>VLOOKUP(L1719,longitude_latitude!C:J,7,)</f>
        <v>-0.22333450699999999</v>
      </c>
      <c r="S1719">
        <f>VLOOKUP(L1719,longitude_latitude!C:J,8,)</f>
        <v>51.493273559999999</v>
      </c>
      <c r="T1719">
        <f t="shared" si="226"/>
        <v>-11.500224864338733</v>
      </c>
      <c r="U1719">
        <f>VLOOKUP(M1719,LINE!$A$2:$B$13,2,)</f>
        <v>6</v>
      </c>
      <c r="V1719">
        <f>VLOOKUP(L1719,Entry_exit!B:P,4,)</f>
        <v>46414</v>
      </c>
      <c r="W1719">
        <f>2020 - VLOOKUP(L1719, age!$A:$D,4,)</f>
        <v>156</v>
      </c>
      <c r="X1719">
        <f>VLOOKUP(H1719,'air-quality-london-time-of-day'!E:G,3,FALSE)</f>
        <v>11.8</v>
      </c>
      <c r="Y1719">
        <f>VLOOKUP(I1719,Weather!F:K,2,)</f>
        <v>13</v>
      </c>
      <c r="Z1719">
        <f>VLOOKUP(I1719,Weather!F:K,3,)</f>
        <v>0.16</v>
      </c>
      <c r="AA1719">
        <f>VLOOKUP(I1719,Weather!F:K,4,)</f>
        <v>0.77</v>
      </c>
      <c r="AB1719">
        <f>VLOOKUP(I1719,Weather!F:K,5,)</f>
        <v>1015</v>
      </c>
      <c r="AC1719">
        <f>VLOOKUP(I1719,Weather!F:K,6,)</f>
        <v>5</v>
      </c>
    </row>
    <row r="1720" spans="1:29" x14ac:dyDescent="0.25">
      <c r="A1720" t="s">
        <v>7</v>
      </c>
      <c r="B1720" t="s">
        <v>5</v>
      </c>
      <c r="C1720" s="1">
        <v>42401.488194444442</v>
      </c>
      <c r="D1720" s="3">
        <f t="shared" si="224"/>
        <v>2016</v>
      </c>
      <c r="E1720" s="3">
        <f t="shared" si="227"/>
        <v>2</v>
      </c>
      <c r="F1720" s="3">
        <f t="shared" si="228"/>
        <v>11</v>
      </c>
      <c r="G1720" s="3">
        <f t="shared" si="229"/>
        <v>1</v>
      </c>
      <c r="H1720" s="3" t="str">
        <f t="shared" si="230"/>
        <v>2016211</v>
      </c>
      <c r="I1720" s="3" t="str">
        <f t="shared" si="231"/>
        <v>20162111</v>
      </c>
      <c r="J1720">
        <v>8.3333333330000006</v>
      </c>
      <c r="K1720">
        <v>8.3333333330000006</v>
      </c>
      <c r="L1720" t="str">
        <f>VLOOKUP(C1720,List!$A$2:$C$2089,3,)</f>
        <v>Hammersmith</v>
      </c>
      <c r="M1720" t="str">
        <f>VLOOKUP(C1720,List!$A$2:$C$2089,2,)</f>
        <v>Hammersmith &amp; City</v>
      </c>
      <c r="N1720" t="str">
        <f t="shared" si="225"/>
        <v>Hammersmith|Hammersmith &amp; City</v>
      </c>
      <c r="O1720">
        <f>VLOOKUP(N1720,Depth!$A$2:$F$427,3,)</f>
        <v>5</v>
      </c>
      <c r="P1720">
        <f>VLOOKUP(N1720,Depth!$A$2:$F$427,5,)</f>
        <v>104.4</v>
      </c>
      <c r="Q1720">
        <f>VLOOKUP(N1720,Depth!$A$2:$F$427,6,)</f>
        <v>0.6</v>
      </c>
      <c r="R1720">
        <f>VLOOKUP(L1720,longitude_latitude!C:J,7,)</f>
        <v>-0.22333450699999999</v>
      </c>
      <c r="S1720">
        <f>VLOOKUP(L1720,longitude_latitude!C:J,8,)</f>
        <v>51.493273559999999</v>
      </c>
      <c r="T1720">
        <f t="shared" si="226"/>
        <v>-11.500224864338733</v>
      </c>
      <c r="U1720">
        <f>VLOOKUP(M1720,LINE!$A$2:$B$13,2,)</f>
        <v>6</v>
      </c>
      <c r="V1720">
        <f>VLOOKUP(L1720,Entry_exit!B:P,4,)</f>
        <v>46414</v>
      </c>
      <c r="W1720">
        <f>2020 - VLOOKUP(L1720, age!$A:$D,4,)</f>
        <v>156</v>
      </c>
      <c r="X1720">
        <f>VLOOKUP(H1720,'air-quality-london-time-of-day'!E:G,3,FALSE)</f>
        <v>11.8</v>
      </c>
      <c r="Y1720">
        <f>VLOOKUP(I1720,Weather!F:K,2,)</f>
        <v>13</v>
      </c>
      <c r="Z1720">
        <f>VLOOKUP(I1720,Weather!F:K,3,)</f>
        <v>0.16</v>
      </c>
      <c r="AA1720">
        <f>VLOOKUP(I1720,Weather!F:K,4,)</f>
        <v>0.77</v>
      </c>
      <c r="AB1720">
        <f>VLOOKUP(I1720,Weather!F:K,5,)</f>
        <v>1015</v>
      </c>
      <c r="AC1720">
        <f>VLOOKUP(I1720,Weather!F:K,6,)</f>
        <v>5</v>
      </c>
    </row>
    <row r="1721" spans="1:29" x14ac:dyDescent="0.25">
      <c r="A1721" t="s">
        <v>7</v>
      </c>
      <c r="B1721" t="s">
        <v>5</v>
      </c>
      <c r="C1721" s="1">
        <v>42401.488888888889</v>
      </c>
      <c r="D1721" s="3">
        <f t="shared" si="224"/>
        <v>2016</v>
      </c>
      <c r="E1721" s="3">
        <f t="shared" si="227"/>
        <v>2</v>
      </c>
      <c r="F1721" s="3">
        <f t="shared" si="228"/>
        <v>11</v>
      </c>
      <c r="G1721" s="3">
        <f t="shared" si="229"/>
        <v>1</v>
      </c>
      <c r="H1721" s="3" t="str">
        <f t="shared" si="230"/>
        <v>2016211</v>
      </c>
      <c r="I1721" s="3" t="str">
        <f t="shared" si="231"/>
        <v>20162111</v>
      </c>
      <c r="J1721">
        <v>8.3333333330000006</v>
      </c>
      <c r="K1721">
        <v>8.3333333330000006</v>
      </c>
      <c r="L1721" t="str">
        <f>VLOOKUP(C1721,List!$A$2:$C$2089,3,)</f>
        <v>Hammersmith</v>
      </c>
      <c r="M1721" t="str">
        <f>VLOOKUP(C1721,List!$A$2:$C$2089,2,)</f>
        <v>Hammersmith &amp; City</v>
      </c>
      <c r="N1721" t="str">
        <f t="shared" si="225"/>
        <v>Hammersmith|Hammersmith &amp; City</v>
      </c>
      <c r="O1721">
        <f>VLOOKUP(N1721,Depth!$A$2:$F$427,3,)</f>
        <v>5</v>
      </c>
      <c r="P1721">
        <f>VLOOKUP(N1721,Depth!$A$2:$F$427,5,)</f>
        <v>104.4</v>
      </c>
      <c r="Q1721">
        <f>VLOOKUP(N1721,Depth!$A$2:$F$427,6,)</f>
        <v>0.6</v>
      </c>
      <c r="R1721">
        <f>VLOOKUP(L1721,longitude_latitude!C:J,7,)</f>
        <v>-0.22333450699999999</v>
      </c>
      <c r="S1721">
        <f>VLOOKUP(L1721,longitude_latitude!C:J,8,)</f>
        <v>51.493273559999999</v>
      </c>
      <c r="T1721">
        <f t="shared" si="226"/>
        <v>-11.500224864338733</v>
      </c>
      <c r="U1721">
        <f>VLOOKUP(M1721,LINE!$A$2:$B$13,2,)</f>
        <v>6</v>
      </c>
      <c r="V1721">
        <f>VLOOKUP(L1721,Entry_exit!B:P,4,)</f>
        <v>46414</v>
      </c>
      <c r="W1721">
        <f>2020 - VLOOKUP(L1721, age!$A:$D,4,)</f>
        <v>156</v>
      </c>
      <c r="X1721">
        <f>VLOOKUP(H1721,'air-quality-london-time-of-day'!E:G,3,FALSE)</f>
        <v>11.8</v>
      </c>
      <c r="Y1721">
        <f>VLOOKUP(I1721,Weather!F:K,2,)</f>
        <v>13</v>
      </c>
      <c r="Z1721">
        <f>VLOOKUP(I1721,Weather!F:K,3,)</f>
        <v>0.16</v>
      </c>
      <c r="AA1721">
        <f>VLOOKUP(I1721,Weather!F:K,4,)</f>
        <v>0.77</v>
      </c>
      <c r="AB1721">
        <f>VLOOKUP(I1721,Weather!F:K,5,)</f>
        <v>1015</v>
      </c>
      <c r="AC1721">
        <f>VLOOKUP(I1721,Weather!F:K,6,)</f>
        <v>5</v>
      </c>
    </row>
    <row r="1722" spans="1:29" x14ac:dyDescent="0.25">
      <c r="A1722" t="s">
        <v>7</v>
      </c>
      <c r="B1722" t="s">
        <v>5</v>
      </c>
      <c r="C1722" s="1">
        <v>42401.489583333336</v>
      </c>
      <c r="D1722" s="3">
        <f t="shared" si="224"/>
        <v>2016</v>
      </c>
      <c r="E1722" s="3">
        <f t="shared" si="227"/>
        <v>2</v>
      </c>
      <c r="F1722" s="3">
        <f t="shared" si="228"/>
        <v>11</v>
      </c>
      <c r="G1722" s="3">
        <f t="shared" si="229"/>
        <v>1</v>
      </c>
      <c r="H1722" s="3" t="str">
        <f t="shared" si="230"/>
        <v>2016211</v>
      </c>
      <c r="I1722" s="3" t="str">
        <f t="shared" si="231"/>
        <v>20162111</v>
      </c>
      <c r="J1722">
        <v>8.3333333330000006</v>
      </c>
      <c r="K1722">
        <v>8.3333333330000006</v>
      </c>
      <c r="L1722" t="str">
        <f>VLOOKUP(C1722,List!$A$2:$C$2089,3,)</f>
        <v>Hammersmith</v>
      </c>
      <c r="M1722" t="str">
        <f>VLOOKUP(C1722,List!$A$2:$C$2089,2,)</f>
        <v>Hammersmith &amp; City</v>
      </c>
      <c r="N1722" t="str">
        <f t="shared" si="225"/>
        <v>Hammersmith|Hammersmith &amp; City</v>
      </c>
      <c r="O1722">
        <f>VLOOKUP(N1722,Depth!$A$2:$F$427,3,)</f>
        <v>5</v>
      </c>
      <c r="P1722">
        <f>VLOOKUP(N1722,Depth!$A$2:$F$427,5,)</f>
        <v>104.4</v>
      </c>
      <c r="Q1722">
        <f>VLOOKUP(N1722,Depth!$A$2:$F$427,6,)</f>
        <v>0.6</v>
      </c>
      <c r="R1722">
        <f>VLOOKUP(L1722,longitude_latitude!C:J,7,)</f>
        <v>-0.22333450699999999</v>
      </c>
      <c r="S1722">
        <f>VLOOKUP(L1722,longitude_latitude!C:J,8,)</f>
        <v>51.493273559999999</v>
      </c>
      <c r="T1722">
        <f t="shared" si="226"/>
        <v>-11.500224864338733</v>
      </c>
      <c r="U1722">
        <f>VLOOKUP(M1722,LINE!$A$2:$B$13,2,)</f>
        <v>6</v>
      </c>
      <c r="V1722">
        <f>VLOOKUP(L1722,Entry_exit!B:P,4,)</f>
        <v>46414</v>
      </c>
      <c r="W1722">
        <f>2020 - VLOOKUP(L1722, age!$A:$D,4,)</f>
        <v>156</v>
      </c>
      <c r="X1722">
        <f>VLOOKUP(H1722,'air-quality-london-time-of-day'!E:G,3,FALSE)</f>
        <v>11.8</v>
      </c>
      <c r="Y1722">
        <f>VLOOKUP(I1722,Weather!F:K,2,)</f>
        <v>13</v>
      </c>
      <c r="Z1722">
        <f>VLOOKUP(I1722,Weather!F:K,3,)</f>
        <v>0.16</v>
      </c>
      <c r="AA1722">
        <f>VLOOKUP(I1722,Weather!F:K,4,)</f>
        <v>0.77</v>
      </c>
      <c r="AB1722">
        <f>VLOOKUP(I1722,Weather!F:K,5,)</f>
        <v>1015</v>
      </c>
      <c r="AC1722">
        <f>VLOOKUP(I1722,Weather!F:K,6,)</f>
        <v>5</v>
      </c>
    </row>
    <row r="1723" spans="1:29" x14ac:dyDescent="0.25">
      <c r="A1723" t="s">
        <v>7</v>
      </c>
      <c r="B1723" t="s">
        <v>5</v>
      </c>
      <c r="C1723" s="1">
        <v>42401.490277777775</v>
      </c>
      <c r="D1723" s="3">
        <f t="shared" si="224"/>
        <v>2016</v>
      </c>
      <c r="E1723" s="3">
        <f t="shared" si="227"/>
        <v>2</v>
      </c>
      <c r="F1723" s="3">
        <f t="shared" si="228"/>
        <v>11</v>
      </c>
      <c r="G1723" s="3">
        <f t="shared" si="229"/>
        <v>1</v>
      </c>
      <c r="H1723" s="3" t="str">
        <f t="shared" si="230"/>
        <v>2016211</v>
      </c>
      <c r="I1723" s="3" t="str">
        <f t="shared" si="231"/>
        <v>20162111</v>
      </c>
      <c r="J1723">
        <v>6.6666666670000003</v>
      </c>
      <c r="K1723">
        <v>6.6666666670000003</v>
      </c>
      <c r="L1723" t="str">
        <f>VLOOKUP(C1723,List!$A$2:$C$2089,3,)</f>
        <v>Hammersmith</v>
      </c>
      <c r="M1723" t="str">
        <f>VLOOKUP(C1723,List!$A$2:$C$2089,2,)</f>
        <v>Hammersmith &amp; City</v>
      </c>
      <c r="N1723" t="str">
        <f t="shared" si="225"/>
        <v>Hammersmith|Hammersmith &amp; City</v>
      </c>
      <c r="O1723">
        <f>VLOOKUP(N1723,Depth!$A$2:$F$427,3,)</f>
        <v>5</v>
      </c>
      <c r="P1723">
        <f>VLOOKUP(N1723,Depth!$A$2:$F$427,5,)</f>
        <v>104.4</v>
      </c>
      <c r="Q1723">
        <f>VLOOKUP(N1723,Depth!$A$2:$F$427,6,)</f>
        <v>0.6</v>
      </c>
      <c r="R1723">
        <f>VLOOKUP(L1723,longitude_latitude!C:J,7,)</f>
        <v>-0.22333450699999999</v>
      </c>
      <c r="S1723">
        <f>VLOOKUP(L1723,longitude_latitude!C:J,8,)</f>
        <v>51.493273559999999</v>
      </c>
      <c r="T1723">
        <f t="shared" si="226"/>
        <v>-11.500224864338733</v>
      </c>
      <c r="U1723">
        <f>VLOOKUP(M1723,LINE!$A$2:$B$13,2,)</f>
        <v>6</v>
      </c>
      <c r="V1723">
        <f>VLOOKUP(L1723,Entry_exit!B:P,4,)</f>
        <v>46414</v>
      </c>
      <c r="W1723">
        <f>2020 - VLOOKUP(L1723, age!$A:$D,4,)</f>
        <v>156</v>
      </c>
      <c r="X1723">
        <f>VLOOKUP(H1723,'air-quality-london-time-of-day'!E:G,3,FALSE)</f>
        <v>11.8</v>
      </c>
      <c r="Y1723">
        <f>VLOOKUP(I1723,Weather!F:K,2,)</f>
        <v>13</v>
      </c>
      <c r="Z1723">
        <f>VLOOKUP(I1723,Weather!F:K,3,)</f>
        <v>0.16</v>
      </c>
      <c r="AA1723">
        <f>VLOOKUP(I1723,Weather!F:K,4,)</f>
        <v>0.77</v>
      </c>
      <c r="AB1723">
        <f>VLOOKUP(I1723,Weather!F:K,5,)</f>
        <v>1015</v>
      </c>
      <c r="AC1723">
        <f>VLOOKUP(I1723,Weather!F:K,6,)</f>
        <v>5</v>
      </c>
    </row>
    <row r="1724" spans="1:29" x14ac:dyDescent="0.25">
      <c r="A1724" t="s">
        <v>7</v>
      </c>
      <c r="B1724" t="s">
        <v>5</v>
      </c>
      <c r="C1724" s="1">
        <v>42401.490972222222</v>
      </c>
      <c r="D1724" s="3">
        <f t="shared" si="224"/>
        <v>2016</v>
      </c>
      <c r="E1724" s="3">
        <f t="shared" si="227"/>
        <v>2</v>
      </c>
      <c r="F1724" s="3">
        <f t="shared" si="228"/>
        <v>11</v>
      </c>
      <c r="G1724" s="3">
        <f t="shared" si="229"/>
        <v>1</v>
      </c>
      <c r="H1724" s="3" t="str">
        <f t="shared" si="230"/>
        <v>2016211</v>
      </c>
      <c r="I1724" s="3" t="str">
        <f t="shared" si="231"/>
        <v>20162111</v>
      </c>
      <c r="J1724">
        <v>6.6666666670000003</v>
      </c>
      <c r="K1724">
        <v>6.6666666670000003</v>
      </c>
      <c r="L1724" t="str">
        <f>VLOOKUP(C1724,List!$A$2:$C$2089,3,)</f>
        <v>Hammersmith</v>
      </c>
      <c r="M1724" t="str">
        <f>VLOOKUP(C1724,List!$A$2:$C$2089,2,)</f>
        <v>Hammersmith &amp; City</v>
      </c>
      <c r="N1724" t="str">
        <f t="shared" si="225"/>
        <v>Hammersmith|Hammersmith &amp; City</v>
      </c>
      <c r="O1724">
        <f>VLOOKUP(N1724,Depth!$A$2:$F$427,3,)</f>
        <v>5</v>
      </c>
      <c r="P1724">
        <f>VLOOKUP(N1724,Depth!$A$2:$F$427,5,)</f>
        <v>104.4</v>
      </c>
      <c r="Q1724">
        <f>VLOOKUP(N1724,Depth!$A$2:$F$427,6,)</f>
        <v>0.6</v>
      </c>
      <c r="R1724">
        <f>VLOOKUP(L1724,longitude_latitude!C:J,7,)</f>
        <v>-0.22333450699999999</v>
      </c>
      <c r="S1724">
        <f>VLOOKUP(L1724,longitude_latitude!C:J,8,)</f>
        <v>51.493273559999999</v>
      </c>
      <c r="T1724">
        <f t="shared" si="226"/>
        <v>-11.500224864338733</v>
      </c>
      <c r="U1724">
        <f>VLOOKUP(M1724,LINE!$A$2:$B$13,2,)</f>
        <v>6</v>
      </c>
      <c r="V1724">
        <f>VLOOKUP(L1724,Entry_exit!B:P,4,)</f>
        <v>46414</v>
      </c>
      <c r="W1724">
        <f>2020 - VLOOKUP(L1724, age!$A:$D,4,)</f>
        <v>156</v>
      </c>
      <c r="X1724">
        <f>VLOOKUP(H1724,'air-quality-london-time-of-day'!E:G,3,FALSE)</f>
        <v>11.8</v>
      </c>
      <c r="Y1724">
        <f>VLOOKUP(I1724,Weather!F:K,2,)</f>
        <v>13</v>
      </c>
      <c r="Z1724">
        <f>VLOOKUP(I1724,Weather!F:K,3,)</f>
        <v>0.16</v>
      </c>
      <c r="AA1724">
        <f>VLOOKUP(I1724,Weather!F:K,4,)</f>
        <v>0.77</v>
      </c>
      <c r="AB1724">
        <f>VLOOKUP(I1724,Weather!F:K,5,)</f>
        <v>1015</v>
      </c>
      <c r="AC1724">
        <f>VLOOKUP(I1724,Weather!F:K,6,)</f>
        <v>5</v>
      </c>
    </row>
    <row r="1725" spans="1:29" x14ac:dyDescent="0.25">
      <c r="A1725" t="s">
        <v>7</v>
      </c>
      <c r="B1725" t="s">
        <v>5</v>
      </c>
      <c r="C1725" s="1">
        <v>42401.491666666669</v>
      </c>
      <c r="D1725" s="3">
        <f t="shared" si="224"/>
        <v>2016</v>
      </c>
      <c r="E1725" s="3">
        <f t="shared" si="227"/>
        <v>2</v>
      </c>
      <c r="F1725" s="3">
        <f t="shared" si="228"/>
        <v>11</v>
      </c>
      <c r="G1725" s="3">
        <f t="shared" si="229"/>
        <v>1</v>
      </c>
      <c r="H1725" s="3" t="str">
        <f t="shared" si="230"/>
        <v>2016211</v>
      </c>
      <c r="I1725" s="3" t="str">
        <f t="shared" si="231"/>
        <v>20162111</v>
      </c>
      <c r="J1725">
        <v>6.6666666670000003</v>
      </c>
      <c r="K1725">
        <v>6.6666666670000003</v>
      </c>
      <c r="L1725" t="str">
        <f>VLOOKUP(C1725,List!$A$2:$C$2089,3,)</f>
        <v>Hammersmith</v>
      </c>
      <c r="M1725" t="str">
        <f>VLOOKUP(C1725,List!$A$2:$C$2089,2,)</f>
        <v>Hammersmith &amp; City</v>
      </c>
      <c r="N1725" t="str">
        <f t="shared" si="225"/>
        <v>Hammersmith|Hammersmith &amp; City</v>
      </c>
      <c r="O1725">
        <f>VLOOKUP(N1725,Depth!$A$2:$F$427,3,)</f>
        <v>5</v>
      </c>
      <c r="P1725">
        <f>VLOOKUP(N1725,Depth!$A$2:$F$427,5,)</f>
        <v>104.4</v>
      </c>
      <c r="Q1725">
        <f>VLOOKUP(N1725,Depth!$A$2:$F$427,6,)</f>
        <v>0.6</v>
      </c>
      <c r="R1725">
        <f>VLOOKUP(L1725,longitude_latitude!C:J,7,)</f>
        <v>-0.22333450699999999</v>
      </c>
      <c r="S1725">
        <f>VLOOKUP(L1725,longitude_latitude!C:J,8,)</f>
        <v>51.493273559999999</v>
      </c>
      <c r="T1725">
        <f t="shared" si="226"/>
        <v>-11.500224864338733</v>
      </c>
      <c r="U1725">
        <f>VLOOKUP(M1725,LINE!$A$2:$B$13,2,)</f>
        <v>6</v>
      </c>
      <c r="V1725">
        <f>VLOOKUP(L1725,Entry_exit!B:P,4,)</f>
        <v>46414</v>
      </c>
      <c r="W1725">
        <f>2020 - VLOOKUP(L1725, age!$A:$D,4,)</f>
        <v>156</v>
      </c>
      <c r="X1725">
        <f>VLOOKUP(H1725,'air-quality-london-time-of-day'!E:G,3,FALSE)</f>
        <v>11.8</v>
      </c>
      <c r="Y1725">
        <f>VLOOKUP(I1725,Weather!F:K,2,)</f>
        <v>13</v>
      </c>
      <c r="Z1725">
        <f>VLOOKUP(I1725,Weather!F:K,3,)</f>
        <v>0.16</v>
      </c>
      <c r="AA1725">
        <f>VLOOKUP(I1725,Weather!F:K,4,)</f>
        <v>0.77</v>
      </c>
      <c r="AB1725">
        <f>VLOOKUP(I1725,Weather!F:K,5,)</f>
        <v>1015</v>
      </c>
      <c r="AC1725">
        <f>VLOOKUP(I1725,Weather!F:K,6,)</f>
        <v>5</v>
      </c>
    </row>
    <row r="1726" spans="1:29" x14ac:dyDescent="0.25">
      <c r="A1726" t="s">
        <v>7</v>
      </c>
      <c r="B1726" t="s">
        <v>5</v>
      </c>
      <c r="C1726" s="1">
        <v>42401.492361111108</v>
      </c>
      <c r="D1726" s="3">
        <f t="shared" si="224"/>
        <v>2016</v>
      </c>
      <c r="E1726" s="3">
        <f t="shared" si="227"/>
        <v>2</v>
      </c>
      <c r="F1726" s="3">
        <f t="shared" si="228"/>
        <v>11</v>
      </c>
      <c r="G1726" s="3">
        <f t="shared" si="229"/>
        <v>1</v>
      </c>
      <c r="H1726" s="3" t="str">
        <f t="shared" si="230"/>
        <v>2016211</v>
      </c>
      <c r="I1726" s="3" t="str">
        <f t="shared" si="231"/>
        <v>20162111</v>
      </c>
      <c r="J1726">
        <v>6.6666666670000003</v>
      </c>
      <c r="K1726">
        <v>6.6666666670000003</v>
      </c>
      <c r="L1726" t="str">
        <f>VLOOKUP(C1726,List!$A$2:$C$2089,3,)</f>
        <v>Hammersmith</v>
      </c>
      <c r="M1726" t="str">
        <f>VLOOKUP(C1726,List!$A$2:$C$2089,2,)</f>
        <v>Hammersmith &amp; City</v>
      </c>
      <c r="N1726" t="str">
        <f t="shared" si="225"/>
        <v>Hammersmith|Hammersmith &amp; City</v>
      </c>
      <c r="O1726">
        <f>VLOOKUP(N1726,Depth!$A$2:$F$427,3,)</f>
        <v>5</v>
      </c>
      <c r="P1726">
        <f>VLOOKUP(N1726,Depth!$A$2:$F$427,5,)</f>
        <v>104.4</v>
      </c>
      <c r="Q1726">
        <f>VLOOKUP(N1726,Depth!$A$2:$F$427,6,)</f>
        <v>0.6</v>
      </c>
      <c r="R1726">
        <f>VLOOKUP(L1726,longitude_latitude!C:J,7,)</f>
        <v>-0.22333450699999999</v>
      </c>
      <c r="S1726">
        <f>VLOOKUP(L1726,longitude_latitude!C:J,8,)</f>
        <v>51.493273559999999</v>
      </c>
      <c r="T1726">
        <f t="shared" si="226"/>
        <v>-11.500224864338733</v>
      </c>
      <c r="U1726">
        <f>VLOOKUP(M1726,LINE!$A$2:$B$13,2,)</f>
        <v>6</v>
      </c>
      <c r="V1726">
        <f>VLOOKUP(L1726,Entry_exit!B:P,4,)</f>
        <v>46414</v>
      </c>
      <c r="W1726">
        <f>2020 - VLOOKUP(L1726, age!$A:$D,4,)</f>
        <v>156</v>
      </c>
      <c r="X1726">
        <f>VLOOKUP(H1726,'air-quality-london-time-of-day'!E:G,3,FALSE)</f>
        <v>11.8</v>
      </c>
      <c r="Y1726">
        <f>VLOOKUP(I1726,Weather!F:K,2,)</f>
        <v>13</v>
      </c>
      <c r="Z1726">
        <f>VLOOKUP(I1726,Weather!F:K,3,)</f>
        <v>0.16</v>
      </c>
      <c r="AA1726">
        <f>VLOOKUP(I1726,Weather!F:K,4,)</f>
        <v>0.77</v>
      </c>
      <c r="AB1726">
        <f>VLOOKUP(I1726,Weather!F:K,5,)</f>
        <v>1015</v>
      </c>
      <c r="AC1726">
        <f>VLOOKUP(I1726,Weather!F:K,6,)</f>
        <v>5</v>
      </c>
    </row>
    <row r="1727" spans="1:29" x14ac:dyDescent="0.25">
      <c r="A1727" t="s">
        <v>7</v>
      </c>
      <c r="B1727" t="s">
        <v>5</v>
      </c>
      <c r="C1727" s="1">
        <v>42401.493055555555</v>
      </c>
      <c r="D1727" s="3">
        <f t="shared" si="224"/>
        <v>2016</v>
      </c>
      <c r="E1727" s="3">
        <f t="shared" si="227"/>
        <v>2</v>
      </c>
      <c r="F1727" s="3">
        <f t="shared" si="228"/>
        <v>11</v>
      </c>
      <c r="G1727" s="3">
        <f t="shared" si="229"/>
        <v>1</v>
      </c>
      <c r="H1727" s="3" t="str">
        <f t="shared" si="230"/>
        <v>2016211</v>
      </c>
      <c r="I1727" s="3" t="str">
        <f t="shared" si="231"/>
        <v>20162111</v>
      </c>
      <c r="J1727">
        <v>6.6666666670000003</v>
      </c>
      <c r="K1727">
        <v>6.6666666670000003</v>
      </c>
      <c r="L1727" t="str">
        <f>VLOOKUP(C1727,List!$A$2:$C$2089,3,)</f>
        <v>Goldhawk Road</v>
      </c>
      <c r="M1727" t="str">
        <f>VLOOKUP(C1727,List!$A$2:$C$2089,2,)</f>
        <v>Hammersmith &amp; City</v>
      </c>
      <c r="N1727" t="str">
        <f t="shared" si="225"/>
        <v>Goldhawk Road|Hammersmith &amp; City</v>
      </c>
      <c r="O1727">
        <f>VLOOKUP(N1727,Depth!$A$2:$F$427,3,)</f>
        <v>5</v>
      </c>
      <c r="P1727">
        <f>VLOOKUP(N1727,Depth!$A$2:$F$427,5,)</f>
        <v>111</v>
      </c>
      <c r="Q1727">
        <f>VLOOKUP(N1727,Depth!$A$2:$F$427,6,)</f>
        <v>-6</v>
      </c>
      <c r="R1727">
        <f>VLOOKUP(L1727,longitude_latitude!C:J,7,)</f>
        <v>-0.22504987300000001</v>
      </c>
      <c r="S1727">
        <f>VLOOKUP(L1727,longitude_latitude!C:J,8,)</f>
        <v>51.501482340000003</v>
      </c>
      <c r="T1727">
        <f t="shared" si="226"/>
        <v>-11.590402059928744</v>
      </c>
      <c r="U1727">
        <f>VLOOKUP(M1727,LINE!$A$2:$B$13,2,)</f>
        <v>6</v>
      </c>
      <c r="V1727">
        <f>VLOOKUP(L1727,Entry_exit!B:P,4,)</f>
        <v>3469</v>
      </c>
      <c r="W1727">
        <f>2020 - VLOOKUP(L1727, age!$A:$D,4,)</f>
        <v>106</v>
      </c>
      <c r="X1727">
        <f>VLOOKUP(H1727,'air-quality-london-time-of-day'!E:G,3,FALSE)</f>
        <v>11.8</v>
      </c>
      <c r="Y1727">
        <f>VLOOKUP(I1727,Weather!F:K,2,)</f>
        <v>13</v>
      </c>
      <c r="Z1727">
        <f>VLOOKUP(I1727,Weather!F:K,3,)</f>
        <v>0.16</v>
      </c>
      <c r="AA1727">
        <f>VLOOKUP(I1727,Weather!F:K,4,)</f>
        <v>0.77</v>
      </c>
      <c r="AB1727">
        <f>VLOOKUP(I1727,Weather!F:K,5,)</f>
        <v>1015</v>
      </c>
      <c r="AC1727">
        <f>VLOOKUP(I1727,Weather!F:K,6,)</f>
        <v>5</v>
      </c>
    </row>
    <row r="1728" spans="1:29" x14ac:dyDescent="0.25">
      <c r="A1728" t="s">
        <v>7</v>
      </c>
      <c r="B1728" t="s">
        <v>5</v>
      </c>
      <c r="C1728" s="1">
        <v>42401.493750000001</v>
      </c>
      <c r="D1728" s="3">
        <f t="shared" si="224"/>
        <v>2016</v>
      </c>
      <c r="E1728" s="3">
        <f t="shared" si="227"/>
        <v>2</v>
      </c>
      <c r="F1728" s="3">
        <f t="shared" si="228"/>
        <v>11</v>
      </c>
      <c r="G1728" s="3">
        <f t="shared" si="229"/>
        <v>1</v>
      </c>
      <c r="H1728" s="3" t="str">
        <f t="shared" si="230"/>
        <v>2016211</v>
      </c>
      <c r="I1728" s="3" t="str">
        <f t="shared" si="231"/>
        <v>20162111</v>
      </c>
      <c r="J1728">
        <v>8.3333333330000006</v>
      </c>
      <c r="K1728">
        <v>8.3333333330000006</v>
      </c>
      <c r="L1728" t="str">
        <f>VLOOKUP(C1728,List!$A$2:$C$2089,3,)</f>
        <v>Shepherd's Bush Market</v>
      </c>
      <c r="M1728" t="str">
        <f>VLOOKUP(C1728,List!$A$2:$C$2089,2,)</f>
        <v>Hammersmith &amp; City</v>
      </c>
      <c r="N1728" t="str">
        <f t="shared" si="225"/>
        <v>Shepherd's Bush Market|Hammersmith &amp; City</v>
      </c>
      <c r="O1728">
        <f>VLOOKUP(N1728,Depth!$A$2:$F$427,3,)</f>
        <v>6</v>
      </c>
      <c r="P1728">
        <f>VLOOKUP(N1728,Depth!$A$2:$F$427,5,)</f>
        <v>111.9</v>
      </c>
      <c r="Q1728">
        <f>VLOOKUP(N1728,Depth!$A$2:$F$427,6,)</f>
        <v>-5.9</v>
      </c>
      <c r="R1728">
        <f>VLOOKUP(L1728,longitude_latitude!C:J,7,)</f>
        <v>-0.22470072499999999</v>
      </c>
      <c r="S1728">
        <f>VLOOKUP(L1728,longitude_latitude!C:J,8,)</f>
        <v>51.505581550000002</v>
      </c>
      <c r="T1728">
        <f t="shared" si="226"/>
        <v>-11.573341515831624</v>
      </c>
      <c r="U1728">
        <f>VLOOKUP(M1728,LINE!$A$2:$B$13,2,)</f>
        <v>6</v>
      </c>
      <c r="V1728">
        <f>VLOOKUP(L1728,Entry_exit!B:P,4,)</f>
        <v>5720</v>
      </c>
      <c r="W1728">
        <f>2020 - VLOOKUP(L1728, age!$A:$D,4,)</f>
        <v>156</v>
      </c>
      <c r="X1728">
        <f>VLOOKUP(H1728,'air-quality-london-time-of-day'!E:G,3,FALSE)</f>
        <v>11.8</v>
      </c>
      <c r="Y1728">
        <f>VLOOKUP(I1728,Weather!F:K,2,)</f>
        <v>13</v>
      </c>
      <c r="Z1728">
        <f>VLOOKUP(I1728,Weather!F:K,3,)</f>
        <v>0.16</v>
      </c>
      <c r="AA1728">
        <f>VLOOKUP(I1728,Weather!F:K,4,)</f>
        <v>0.77</v>
      </c>
      <c r="AB1728">
        <f>VLOOKUP(I1728,Weather!F:K,5,)</f>
        <v>1015</v>
      </c>
      <c r="AC1728">
        <f>VLOOKUP(I1728,Weather!F:K,6,)</f>
        <v>5</v>
      </c>
    </row>
    <row r="1729" spans="1:29" x14ac:dyDescent="0.25">
      <c r="A1729" t="s">
        <v>7</v>
      </c>
      <c r="B1729" t="s">
        <v>5</v>
      </c>
      <c r="C1729" s="1">
        <v>42401.494444444441</v>
      </c>
      <c r="D1729" s="3">
        <f t="shared" si="224"/>
        <v>2016</v>
      </c>
      <c r="E1729" s="3">
        <f t="shared" si="227"/>
        <v>2</v>
      </c>
      <c r="F1729" s="3">
        <f t="shared" si="228"/>
        <v>11</v>
      </c>
      <c r="G1729" s="3">
        <f t="shared" si="229"/>
        <v>1</v>
      </c>
      <c r="H1729" s="3" t="str">
        <f t="shared" si="230"/>
        <v>2016211</v>
      </c>
      <c r="I1729" s="3" t="str">
        <f t="shared" si="231"/>
        <v>20162111</v>
      </c>
      <c r="J1729">
        <v>8.3333333330000006</v>
      </c>
      <c r="K1729">
        <v>8.3333333330000006</v>
      </c>
      <c r="L1729" t="str">
        <f>VLOOKUP(C1729,List!$A$2:$C$2089,3,)</f>
        <v>Shepherd's Bush Market</v>
      </c>
      <c r="M1729" t="str">
        <f>VLOOKUP(C1729,List!$A$2:$C$2089,2,)</f>
        <v>Hammersmith &amp; City</v>
      </c>
      <c r="N1729" t="str">
        <f t="shared" si="225"/>
        <v>Shepherd's Bush Market|Hammersmith &amp; City</v>
      </c>
      <c r="O1729">
        <f>VLOOKUP(N1729,Depth!$A$2:$F$427,3,)</f>
        <v>6</v>
      </c>
      <c r="P1729">
        <f>VLOOKUP(N1729,Depth!$A$2:$F$427,5,)</f>
        <v>111.9</v>
      </c>
      <c r="Q1729">
        <f>VLOOKUP(N1729,Depth!$A$2:$F$427,6,)</f>
        <v>-5.9</v>
      </c>
      <c r="R1729">
        <f>VLOOKUP(L1729,longitude_latitude!C:J,7,)</f>
        <v>-0.22470072499999999</v>
      </c>
      <c r="S1729">
        <f>VLOOKUP(L1729,longitude_latitude!C:J,8,)</f>
        <v>51.505581550000002</v>
      </c>
      <c r="T1729">
        <f t="shared" si="226"/>
        <v>-11.573341515831624</v>
      </c>
      <c r="U1729">
        <f>VLOOKUP(M1729,LINE!$A$2:$B$13,2,)</f>
        <v>6</v>
      </c>
      <c r="V1729">
        <f>VLOOKUP(L1729,Entry_exit!B:P,4,)</f>
        <v>5720</v>
      </c>
      <c r="W1729">
        <f>2020 - VLOOKUP(L1729, age!$A:$D,4,)</f>
        <v>156</v>
      </c>
      <c r="X1729">
        <f>VLOOKUP(H1729,'air-quality-london-time-of-day'!E:G,3,FALSE)</f>
        <v>11.8</v>
      </c>
      <c r="Y1729">
        <f>VLOOKUP(I1729,Weather!F:K,2,)</f>
        <v>13</v>
      </c>
      <c r="Z1729">
        <f>VLOOKUP(I1729,Weather!F:K,3,)</f>
        <v>0.16</v>
      </c>
      <c r="AA1729">
        <f>VLOOKUP(I1729,Weather!F:K,4,)</f>
        <v>0.77</v>
      </c>
      <c r="AB1729">
        <f>VLOOKUP(I1729,Weather!F:K,5,)</f>
        <v>1015</v>
      </c>
      <c r="AC1729">
        <f>VLOOKUP(I1729,Weather!F:K,6,)</f>
        <v>5</v>
      </c>
    </row>
    <row r="1730" spans="1:29" x14ac:dyDescent="0.25">
      <c r="A1730" t="s">
        <v>7</v>
      </c>
      <c r="B1730" t="s">
        <v>5</v>
      </c>
      <c r="C1730" s="1">
        <v>42401.495138888888</v>
      </c>
      <c r="D1730" s="3">
        <f t="shared" si="224"/>
        <v>2016</v>
      </c>
      <c r="E1730" s="3">
        <f t="shared" si="227"/>
        <v>2</v>
      </c>
      <c r="F1730" s="3">
        <f t="shared" si="228"/>
        <v>11</v>
      </c>
      <c r="G1730" s="3">
        <f t="shared" si="229"/>
        <v>1</v>
      </c>
      <c r="H1730" s="3" t="str">
        <f t="shared" si="230"/>
        <v>2016211</v>
      </c>
      <c r="I1730" s="3" t="str">
        <f t="shared" si="231"/>
        <v>20162111</v>
      </c>
      <c r="J1730">
        <v>6.6666666670000003</v>
      </c>
      <c r="K1730">
        <v>6.6666666670000003</v>
      </c>
      <c r="L1730" t="str">
        <f>VLOOKUP(C1730,List!$A$2:$C$2089,3,)</f>
        <v>Shepherd's Bush Market</v>
      </c>
      <c r="M1730" t="str">
        <f>VLOOKUP(C1730,List!$A$2:$C$2089,2,)</f>
        <v>Hammersmith &amp; City</v>
      </c>
      <c r="N1730" t="str">
        <f t="shared" si="225"/>
        <v>Shepherd's Bush Market|Hammersmith &amp; City</v>
      </c>
      <c r="O1730">
        <f>VLOOKUP(N1730,Depth!$A$2:$F$427,3,)</f>
        <v>6</v>
      </c>
      <c r="P1730">
        <f>VLOOKUP(N1730,Depth!$A$2:$F$427,5,)</f>
        <v>111.9</v>
      </c>
      <c r="Q1730">
        <f>VLOOKUP(N1730,Depth!$A$2:$F$427,6,)</f>
        <v>-5.9</v>
      </c>
      <c r="R1730">
        <f>VLOOKUP(L1730,longitude_latitude!C:J,7,)</f>
        <v>-0.22470072499999999</v>
      </c>
      <c r="S1730">
        <f>VLOOKUP(L1730,longitude_latitude!C:J,8,)</f>
        <v>51.505581550000002</v>
      </c>
      <c r="T1730">
        <f t="shared" si="226"/>
        <v>-11.573341515831624</v>
      </c>
      <c r="U1730">
        <f>VLOOKUP(M1730,LINE!$A$2:$B$13,2,)</f>
        <v>6</v>
      </c>
      <c r="V1730">
        <f>VLOOKUP(L1730,Entry_exit!B:P,4,)</f>
        <v>5720</v>
      </c>
      <c r="W1730">
        <f>2020 - VLOOKUP(L1730, age!$A:$D,4,)</f>
        <v>156</v>
      </c>
      <c r="X1730">
        <f>VLOOKUP(H1730,'air-quality-london-time-of-day'!E:G,3,FALSE)</f>
        <v>11.8</v>
      </c>
      <c r="Y1730">
        <f>VLOOKUP(I1730,Weather!F:K,2,)</f>
        <v>13</v>
      </c>
      <c r="Z1730">
        <f>VLOOKUP(I1730,Weather!F:K,3,)</f>
        <v>0.16</v>
      </c>
      <c r="AA1730">
        <f>VLOOKUP(I1730,Weather!F:K,4,)</f>
        <v>0.77</v>
      </c>
      <c r="AB1730">
        <f>VLOOKUP(I1730,Weather!F:K,5,)</f>
        <v>1015</v>
      </c>
      <c r="AC1730">
        <f>VLOOKUP(I1730,Weather!F:K,6,)</f>
        <v>5</v>
      </c>
    </row>
    <row r="1731" spans="1:29" x14ac:dyDescent="0.25">
      <c r="A1731" t="s">
        <v>7</v>
      </c>
      <c r="B1731" t="s">
        <v>5</v>
      </c>
      <c r="C1731" s="1">
        <v>42401.495833333334</v>
      </c>
      <c r="D1731" s="3">
        <f t="shared" si="224"/>
        <v>2016</v>
      </c>
      <c r="E1731" s="3">
        <f t="shared" si="227"/>
        <v>2</v>
      </c>
      <c r="F1731" s="3">
        <f t="shared" si="228"/>
        <v>11</v>
      </c>
      <c r="G1731" s="3">
        <f t="shared" si="229"/>
        <v>1</v>
      </c>
      <c r="H1731" s="3" t="str">
        <f t="shared" si="230"/>
        <v>2016211</v>
      </c>
      <c r="I1731" s="3" t="str">
        <f t="shared" si="231"/>
        <v>20162111</v>
      </c>
      <c r="J1731">
        <v>6.6666666670000003</v>
      </c>
      <c r="K1731">
        <v>6.6666666670000003</v>
      </c>
      <c r="L1731" t="str">
        <f>VLOOKUP(C1731,List!$A$2:$C$2089,3,)</f>
        <v>Shepherd's Bush Market</v>
      </c>
      <c r="M1731" t="str">
        <f>VLOOKUP(C1731,List!$A$2:$C$2089,2,)</f>
        <v>Hammersmith &amp; City</v>
      </c>
      <c r="N1731" t="str">
        <f t="shared" si="225"/>
        <v>Shepherd's Bush Market|Hammersmith &amp; City</v>
      </c>
      <c r="O1731">
        <f>VLOOKUP(N1731,Depth!$A$2:$F$427,3,)</f>
        <v>6</v>
      </c>
      <c r="P1731">
        <f>VLOOKUP(N1731,Depth!$A$2:$F$427,5,)</f>
        <v>111.9</v>
      </c>
      <c r="Q1731">
        <f>VLOOKUP(N1731,Depth!$A$2:$F$427,6,)</f>
        <v>-5.9</v>
      </c>
      <c r="R1731">
        <f>VLOOKUP(L1731,longitude_latitude!C:J,7,)</f>
        <v>-0.22470072499999999</v>
      </c>
      <c r="S1731">
        <f>VLOOKUP(L1731,longitude_latitude!C:J,8,)</f>
        <v>51.505581550000002</v>
      </c>
      <c r="T1731">
        <f t="shared" si="226"/>
        <v>-11.573341515831624</v>
      </c>
      <c r="U1731">
        <f>VLOOKUP(M1731,LINE!$A$2:$B$13,2,)</f>
        <v>6</v>
      </c>
      <c r="V1731">
        <f>VLOOKUP(L1731,Entry_exit!B:P,4,)</f>
        <v>5720</v>
      </c>
      <c r="W1731">
        <f>2020 - VLOOKUP(L1731, age!$A:$D,4,)</f>
        <v>156</v>
      </c>
      <c r="X1731">
        <f>VLOOKUP(H1731,'air-quality-london-time-of-day'!E:G,3,FALSE)</f>
        <v>11.8</v>
      </c>
      <c r="Y1731">
        <f>VLOOKUP(I1731,Weather!F:K,2,)</f>
        <v>13</v>
      </c>
      <c r="Z1731">
        <f>VLOOKUP(I1731,Weather!F:K,3,)</f>
        <v>0.16</v>
      </c>
      <c r="AA1731">
        <f>VLOOKUP(I1731,Weather!F:K,4,)</f>
        <v>0.77</v>
      </c>
      <c r="AB1731">
        <f>VLOOKUP(I1731,Weather!F:K,5,)</f>
        <v>1015</v>
      </c>
      <c r="AC1731">
        <f>VLOOKUP(I1731,Weather!F:K,6,)</f>
        <v>5</v>
      </c>
    </row>
    <row r="1732" spans="1:29" x14ac:dyDescent="0.25">
      <c r="A1732" t="s">
        <v>7</v>
      </c>
      <c r="B1732" t="s">
        <v>5</v>
      </c>
      <c r="C1732" s="1">
        <v>42401.496527777781</v>
      </c>
      <c r="D1732" s="3">
        <f t="shared" si="224"/>
        <v>2016</v>
      </c>
      <c r="E1732" s="3">
        <f t="shared" si="227"/>
        <v>2</v>
      </c>
      <c r="F1732" s="3">
        <f t="shared" si="228"/>
        <v>11</v>
      </c>
      <c r="G1732" s="3">
        <f t="shared" si="229"/>
        <v>1</v>
      </c>
      <c r="H1732" s="3" t="str">
        <f t="shared" si="230"/>
        <v>2016211</v>
      </c>
      <c r="I1732" s="3" t="str">
        <f t="shared" si="231"/>
        <v>20162111</v>
      </c>
      <c r="J1732">
        <v>6.6666666670000003</v>
      </c>
      <c r="K1732">
        <v>6.6666666670000003</v>
      </c>
      <c r="L1732" t="str">
        <f>VLOOKUP(C1732,List!$A$2:$C$2089,3,)</f>
        <v>Shepherd's Bush Market</v>
      </c>
      <c r="M1732" t="str">
        <f>VLOOKUP(C1732,List!$A$2:$C$2089,2,)</f>
        <v>Hammersmith &amp; City</v>
      </c>
      <c r="N1732" t="str">
        <f t="shared" si="225"/>
        <v>Shepherd's Bush Market|Hammersmith &amp; City</v>
      </c>
      <c r="O1732">
        <f>VLOOKUP(N1732,Depth!$A$2:$F$427,3,)</f>
        <v>6</v>
      </c>
      <c r="P1732">
        <f>VLOOKUP(N1732,Depth!$A$2:$F$427,5,)</f>
        <v>111.9</v>
      </c>
      <c r="Q1732">
        <f>VLOOKUP(N1732,Depth!$A$2:$F$427,6,)</f>
        <v>-5.9</v>
      </c>
      <c r="R1732">
        <f>VLOOKUP(L1732,longitude_latitude!C:J,7,)</f>
        <v>-0.22470072499999999</v>
      </c>
      <c r="S1732">
        <f>VLOOKUP(L1732,longitude_latitude!C:J,8,)</f>
        <v>51.505581550000002</v>
      </c>
      <c r="T1732">
        <f t="shared" si="226"/>
        <v>-11.573341515831624</v>
      </c>
      <c r="U1732">
        <f>VLOOKUP(M1732,LINE!$A$2:$B$13,2,)</f>
        <v>6</v>
      </c>
      <c r="V1732">
        <f>VLOOKUP(L1732,Entry_exit!B:P,4,)</f>
        <v>5720</v>
      </c>
      <c r="W1732">
        <f>2020 - VLOOKUP(L1732, age!$A:$D,4,)</f>
        <v>156</v>
      </c>
      <c r="X1732">
        <f>VLOOKUP(H1732,'air-quality-london-time-of-day'!E:G,3,FALSE)</f>
        <v>11.8</v>
      </c>
      <c r="Y1732">
        <f>VLOOKUP(I1732,Weather!F:K,2,)</f>
        <v>13</v>
      </c>
      <c r="Z1732">
        <f>VLOOKUP(I1732,Weather!F:K,3,)</f>
        <v>0.16</v>
      </c>
      <c r="AA1732">
        <f>VLOOKUP(I1732,Weather!F:K,4,)</f>
        <v>0.77</v>
      </c>
      <c r="AB1732">
        <f>VLOOKUP(I1732,Weather!F:K,5,)</f>
        <v>1015</v>
      </c>
      <c r="AC1732">
        <f>VLOOKUP(I1732,Weather!F:K,6,)</f>
        <v>5</v>
      </c>
    </row>
    <row r="1733" spans="1:29" x14ac:dyDescent="0.25">
      <c r="A1733" t="s">
        <v>7</v>
      </c>
      <c r="B1733" t="s">
        <v>5</v>
      </c>
      <c r="C1733" s="1">
        <v>42401.49722222222</v>
      </c>
      <c r="D1733" s="3">
        <f t="shared" si="224"/>
        <v>2016</v>
      </c>
      <c r="E1733" s="3">
        <f t="shared" si="227"/>
        <v>2</v>
      </c>
      <c r="F1733" s="3">
        <f t="shared" si="228"/>
        <v>11</v>
      </c>
      <c r="G1733" s="3">
        <f t="shared" si="229"/>
        <v>1</v>
      </c>
      <c r="H1733" s="3" t="str">
        <f t="shared" si="230"/>
        <v>2016211</v>
      </c>
      <c r="I1733" s="3" t="str">
        <f t="shared" si="231"/>
        <v>20162111</v>
      </c>
      <c r="J1733">
        <v>6.6666666670000003</v>
      </c>
      <c r="K1733">
        <v>6.6666666670000003</v>
      </c>
      <c r="L1733" t="str">
        <f>VLOOKUP(C1733,List!$A$2:$C$2089,3,)</f>
        <v>Shepherd's Bush Market</v>
      </c>
      <c r="M1733" t="str">
        <f>VLOOKUP(C1733,List!$A$2:$C$2089,2,)</f>
        <v>Hammersmith &amp; City</v>
      </c>
      <c r="N1733" t="str">
        <f t="shared" si="225"/>
        <v>Shepherd's Bush Market|Hammersmith &amp; City</v>
      </c>
      <c r="O1733">
        <f>VLOOKUP(N1733,Depth!$A$2:$F$427,3,)</f>
        <v>6</v>
      </c>
      <c r="P1733">
        <f>VLOOKUP(N1733,Depth!$A$2:$F$427,5,)</f>
        <v>111.9</v>
      </c>
      <c r="Q1733">
        <f>VLOOKUP(N1733,Depth!$A$2:$F$427,6,)</f>
        <v>-5.9</v>
      </c>
      <c r="R1733">
        <f>VLOOKUP(L1733,longitude_latitude!C:J,7,)</f>
        <v>-0.22470072499999999</v>
      </c>
      <c r="S1733">
        <f>VLOOKUP(L1733,longitude_latitude!C:J,8,)</f>
        <v>51.505581550000002</v>
      </c>
      <c r="T1733">
        <f t="shared" si="226"/>
        <v>-11.573341515831624</v>
      </c>
      <c r="U1733">
        <f>VLOOKUP(M1733,LINE!$A$2:$B$13,2,)</f>
        <v>6</v>
      </c>
      <c r="V1733">
        <f>VLOOKUP(L1733,Entry_exit!B:P,4,)</f>
        <v>5720</v>
      </c>
      <c r="W1733">
        <f>2020 - VLOOKUP(L1733, age!$A:$D,4,)</f>
        <v>156</v>
      </c>
      <c r="X1733">
        <f>VLOOKUP(H1733,'air-quality-london-time-of-day'!E:G,3,FALSE)</f>
        <v>11.8</v>
      </c>
      <c r="Y1733">
        <f>VLOOKUP(I1733,Weather!F:K,2,)</f>
        <v>13</v>
      </c>
      <c r="Z1733">
        <f>VLOOKUP(I1733,Weather!F:K,3,)</f>
        <v>0.16</v>
      </c>
      <c r="AA1733">
        <f>VLOOKUP(I1733,Weather!F:K,4,)</f>
        <v>0.77</v>
      </c>
      <c r="AB1733">
        <f>VLOOKUP(I1733,Weather!F:K,5,)</f>
        <v>1015</v>
      </c>
      <c r="AC1733">
        <f>VLOOKUP(I1733,Weather!F:K,6,)</f>
        <v>5</v>
      </c>
    </row>
    <row r="1734" spans="1:29" x14ac:dyDescent="0.25">
      <c r="A1734" t="s">
        <v>7</v>
      </c>
      <c r="B1734" t="s">
        <v>5</v>
      </c>
      <c r="C1734" s="1">
        <v>42401.497916666667</v>
      </c>
      <c r="D1734" s="3">
        <f t="shared" si="224"/>
        <v>2016</v>
      </c>
      <c r="E1734" s="3">
        <f t="shared" si="227"/>
        <v>2</v>
      </c>
      <c r="F1734" s="3">
        <f t="shared" si="228"/>
        <v>11</v>
      </c>
      <c r="G1734" s="3">
        <f t="shared" si="229"/>
        <v>1</v>
      </c>
      <c r="H1734" s="3" t="str">
        <f t="shared" si="230"/>
        <v>2016211</v>
      </c>
      <c r="I1734" s="3" t="str">
        <f t="shared" si="231"/>
        <v>20162111</v>
      </c>
      <c r="J1734">
        <v>6.6666666670000003</v>
      </c>
      <c r="K1734">
        <v>6.6666666670000003</v>
      </c>
      <c r="L1734" t="str">
        <f>VLOOKUP(C1734,List!$A$2:$C$2089,3,)</f>
        <v>Shepherd's Bush Market</v>
      </c>
      <c r="M1734" t="str">
        <f>VLOOKUP(C1734,List!$A$2:$C$2089,2,)</f>
        <v>Hammersmith &amp; City</v>
      </c>
      <c r="N1734" t="str">
        <f t="shared" si="225"/>
        <v>Shepherd's Bush Market|Hammersmith &amp; City</v>
      </c>
      <c r="O1734">
        <f>VLOOKUP(N1734,Depth!$A$2:$F$427,3,)</f>
        <v>6</v>
      </c>
      <c r="P1734">
        <f>VLOOKUP(N1734,Depth!$A$2:$F$427,5,)</f>
        <v>111.9</v>
      </c>
      <c r="Q1734">
        <f>VLOOKUP(N1734,Depth!$A$2:$F$427,6,)</f>
        <v>-5.9</v>
      </c>
      <c r="R1734">
        <f>VLOOKUP(L1734,longitude_latitude!C:J,7,)</f>
        <v>-0.22470072499999999</v>
      </c>
      <c r="S1734">
        <f>VLOOKUP(L1734,longitude_latitude!C:J,8,)</f>
        <v>51.505581550000002</v>
      </c>
      <c r="T1734">
        <f t="shared" si="226"/>
        <v>-11.573341515831624</v>
      </c>
      <c r="U1734">
        <f>VLOOKUP(M1734,LINE!$A$2:$B$13,2,)</f>
        <v>6</v>
      </c>
      <c r="V1734">
        <f>VLOOKUP(L1734,Entry_exit!B:P,4,)</f>
        <v>5720</v>
      </c>
      <c r="W1734">
        <f>2020 - VLOOKUP(L1734, age!$A:$D,4,)</f>
        <v>156</v>
      </c>
      <c r="X1734">
        <f>VLOOKUP(H1734,'air-quality-london-time-of-day'!E:G,3,FALSE)</f>
        <v>11.8</v>
      </c>
      <c r="Y1734">
        <f>VLOOKUP(I1734,Weather!F:K,2,)</f>
        <v>13</v>
      </c>
      <c r="Z1734">
        <f>VLOOKUP(I1734,Weather!F:K,3,)</f>
        <v>0.16</v>
      </c>
      <c r="AA1734">
        <f>VLOOKUP(I1734,Weather!F:K,4,)</f>
        <v>0.77</v>
      </c>
      <c r="AB1734">
        <f>VLOOKUP(I1734,Weather!F:K,5,)</f>
        <v>1015</v>
      </c>
      <c r="AC1734">
        <f>VLOOKUP(I1734,Weather!F:K,6,)</f>
        <v>5</v>
      </c>
    </row>
    <row r="1735" spans="1:29" x14ac:dyDescent="0.25">
      <c r="A1735" t="s">
        <v>7</v>
      </c>
      <c r="B1735" t="s">
        <v>5</v>
      </c>
      <c r="C1735" s="1">
        <v>42401.498611111114</v>
      </c>
      <c r="D1735" s="3">
        <f t="shared" si="224"/>
        <v>2016</v>
      </c>
      <c r="E1735" s="3">
        <f t="shared" si="227"/>
        <v>2</v>
      </c>
      <c r="F1735" s="3">
        <f t="shared" si="228"/>
        <v>11</v>
      </c>
      <c r="G1735" s="3">
        <f t="shared" si="229"/>
        <v>1</v>
      </c>
      <c r="H1735" s="3" t="str">
        <f t="shared" si="230"/>
        <v>2016211</v>
      </c>
      <c r="I1735" s="3" t="str">
        <f t="shared" si="231"/>
        <v>20162111</v>
      </c>
      <c r="J1735">
        <v>6.6666666670000003</v>
      </c>
      <c r="K1735">
        <v>6.6666666670000003</v>
      </c>
      <c r="L1735" t="str">
        <f>VLOOKUP(C1735,List!$A$2:$C$2089,3,)</f>
        <v>Shepherd's Bush Market</v>
      </c>
      <c r="M1735" t="str">
        <f>VLOOKUP(C1735,List!$A$2:$C$2089,2,)</f>
        <v>Hammersmith &amp; City</v>
      </c>
      <c r="N1735" t="str">
        <f t="shared" si="225"/>
        <v>Shepherd's Bush Market|Hammersmith &amp; City</v>
      </c>
      <c r="O1735">
        <f>VLOOKUP(N1735,Depth!$A$2:$F$427,3,)</f>
        <v>6</v>
      </c>
      <c r="P1735">
        <f>VLOOKUP(N1735,Depth!$A$2:$F$427,5,)</f>
        <v>111.9</v>
      </c>
      <c r="Q1735">
        <f>VLOOKUP(N1735,Depth!$A$2:$F$427,6,)</f>
        <v>-5.9</v>
      </c>
      <c r="R1735">
        <f>VLOOKUP(L1735,longitude_latitude!C:J,7,)</f>
        <v>-0.22470072499999999</v>
      </c>
      <c r="S1735">
        <f>VLOOKUP(L1735,longitude_latitude!C:J,8,)</f>
        <v>51.505581550000002</v>
      </c>
      <c r="T1735">
        <f t="shared" si="226"/>
        <v>-11.573341515831624</v>
      </c>
      <c r="U1735">
        <f>VLOOKUP(M1735,LINE!$A$2:$B$13,2,)</f>
        <v>6</v>
      </c>
      <c r="V1735">
        <f>VLOOKUP(L1735,Entry_exit!B:P,4,)</f>
        <v>5720</v>
      </c>
      <c r="W1735">
        <f>2020 - VLOOKUP(L1735, age!$A:$D,4,)</f>
        <v>156</v>
      </c>
      <c r="X1735">
        <f>VLOOKUP(H1735,'air-quality-london-time-of-day'!E:G,3,FALSE)</f>
        <v>11.8</v>
      </c>
      <c r="Y1735">
        <f>VLOOKUP(I1735,Weather!F:K,2,)</f>
        <v>13</v>
      </c>
      <c r="Z1735">
        <f>VLOOKUP(I1735,Weather!F:K,3,)</f>
        <v>0.16</v>
      </c>
      <c r="AA1735">
        <f>VLOOKUP(I1735,Weather!F:K,4,)</f>
        <v>0.77</v>
      </c>
      <c r="AB1735">
        <f>VLOOKUP(I1735,Weather!F:K,5,)</f>
        <v>1015</v>
      </c>
      <c r="AC1735">
        <f>VLOOKUP(I1735,Weather!F:K,6,)</f>
        <v>5</v>
      </c>
    </row>
    <row r="1736" spans="1:29" x14ac:dyDescent="0.25">
      <c r="A1736" t="s">
        <v>7</v>
      </c>
      <c r="B1736" t="s">
        <v>5</v>
      </c>
      <c r="C1736" s="1">
        <v>42401.499305555553</v>
      </c>
      <c r="D1736" s="3">
        <f t="shared" si="224"/>
        <v>2016</v>
      </c>
      <c r="E1736" s="3">
        <f t="shared" si="227"/>
        <v>2</v>
      </c>
      <c r="F1736" s="3">
        <f t="shared" si="228"/>
        <v>11</v>
      </c>
      <c r="G1736" s="3">
        <f t="shared" si="229"/>
        <v>1</v>
      </c>
      <c r="H1736" s="3" t="str">
        <f t="shared" si="230"/>
        <v>2016211</v>
      </c>
      <c r="I1736" s="3" t="str">
        <f t="shared" si="231"/>
        <v>20162111</v>
      </c>
      <c r="J1736">
        <v>6.6666666670000003</v>
      </c>
      <c r="K1736">
        <v>6.6666666670000003</v>
      </c>
      <c r="L1736" t="str">
        <f>VLOOKUP(C1736,List!$A$2:$C$2089,3,)</f>
        <v>Shepherd's Bush Market</v>
      </c>
      <c r="M1736" t="str">
        <f>VLOOKUP(C1736,List!$A$2:$C$2089,2,)</f>
        <v>Hammersmith &amp; City</v>
      </c>
      <c r="N1736" t="str">
        <f t="shared" si="225"/>
        <v>Shepherd's Bush Market|Hammersmith &amp; City</v>
      </c>
      <c r="O1736">
        <f>VLOOKUP(N1736,Depth!$A$2:$F$427,3,)</f>
        <v>6</v>
      </c>
      <c r="P1736">
        <f>VLOOKUP(N1736,Depth!$A$2:$F$427,5,)</f>
        <v>111.9</v>
      </c>
      <c r="Q1736">
        <f>VLOOKUP(N1736,Depth!$A$2:$F$427,6,)</f>
        <v>-5.9</v>
      </c>
      <c r="R1736">
        <f>VLOOKUP(L1736,longitude_latitude!C:J,7,)</f>
        <v>-0.22470072499999999</v>
      </c>
      <c r="S1736">
        <f>VLOOKUP(L1736,longitude_latitude!C:J,8,)</f>
        <v>51.505581550000002</v>
      </c>
      <c r="T1736">
        <f t="shared" si="226"/>
        <v>-11.573341515831624</v>
      </c>
      <c r="U1736">
        <f>VLOOKUP(M1736,LINE!$A$2:$B$13,2,)</f>
        <v>6</v>
      </c>
      <c r="V1736">
        <f>VLOOKUP(L1736,Entry_exit!B:P,4,)</f>
        <v>5720</v>
      </c>
      <c r="W1736">
        <f>2020 - VLOOKUP(L1736, age!$A:$D,4,)</f>
        <v>156</v>
      </c>
      <c r="X1736">
        <f>VLOOKUP(H1736,'air-quality-london-time-of-day'!E:G,3,FALSE)</f>
        <v>11.8</v>
      </c>
      <c r="Y1736">
        <f>VLOOKUP(I1736,Weather!F:K,2,)</f>
        <v>13</v>
      </c>
      <c r="Z1736">
        <f>VLOOKUP(I1736,Weather!F:K,3,)</f>
        <v>0.16</v>
      </c>
      <c r="AA1736">
        <f>VLOOKUP(I1736,Weather!F:K,4,)</f>
        <v>0.77</v>
      </c>
      <c r="AB1736">
        <f>VLOOKUP(I1736,Weather!F:K,5,)</f>
        <v>1015</v>
      </c>
      <c r="AC1736">
        <f>VLOOKUP(I1736,Weather!F:K,6,)</f>
        <v>5</v>
      </c>
    </row>
    <row r="1737" spans="1:29" x14ac:dyDescent="0.25">
      <c r="A1737" t="s">
        <v>7</v>
      </c>
      <c r="B1737" t="s">
        <v>5</v>
      </c>
      <c r="C1737" s="1">
        <v>42401.5</v>
      </c>
      <c r="D1737" s="3">
        <f t="shared" si="224"/>
        <v>2016</v>
      </c>
      <c r="E1737" s="3">
        <f t="shared" si="227"/>
        <v>2</v>
      </c>
      <c r="F1737" s="3">
        <f t="shared" si="228"/>
        <v>12</v>
      </c>
      <c r="G1737" s="3">
        <f t="shared" si="229"/>
        <v>1</v>
      </c>
      <c r="H1737" s="3" t="str">
        <f t="shared" si="230"/>
        <v>2016212</v>
      </c>
      <c r="I1737" s="3" t="str">
        <f t="shared" si="231"/>
        <v>20162121</v>
      </c>
      <c r="J1737">
        <v>6.6666666670000003</v>
      </c>
      <c r="K1737">
        <v>6.6666666670000003</v>
      </c>
      <c r="L1737" t="str">
        <f>VLOOKUP(C1737,List!$A$2:$C$2089,3,)</f>
        <v>Shepherd's Bush Market</v>
      </c>
      <c r="M1737" t="str">
        <f>VLOOKUP(C1737,List!$A$2:$C$2089,2,)</f>
        <v>Hammersmith &amp; City</v>
      </c>
      <c r="N1737" t="str">
        <f t="shared" si="225"/>
        <v>Shepherd's Bush Market|Hammersmith &amp; City</v>
      </c>
      <c r="O1737">
        <f>VLOOKUP(N1737,Depth!$A$2:$F$427,3,)</f>
        <v>6</v>
      </c>
      <c r="P1737">
        <f>VLOOKUP(N1737,Depth!$A$2:$F$427,5,)</f>
        <v>111.9</v>
      </c>
      <c r="Q1737">
        <f>VLOOKUP(N1737,Depth!$A$2:$F$427,6,)</f>
        <v>-5.9</v>
      </c>
      <c r="R1737">
        <f>VLOOKUP(L1737,longitude_latitude!C:J,7,)</f>
        <v>-0.22470072499999999</v>
      </c>
      <c r="S1737">
        <f>VLOOKUP(L1737,longitude_latitude!C:J,8,)</f>
        <v>51.505581550000002</v>
      </c>
      <c r="T1737">
        <f t="shared" si="226"/>
        <v>-11.573341515831624</v>
      </c>
      <c r="U1737">
        <f>VLOOKUP(M1737,LINE!$A$2:$B$13,2,)</f>
        <v>6</v>
      </c>
      <c r="V1737">
        <f>VLOOKUP(L1737,Entry_exit!B:P,4,)</f>
        <v>5720</v>
      </c>
      <c r="W1737">
        <f>2020 - VLOOKUP(L1737, age!$A:$D,4,)</f>
        <v>156</v>
      </c>
      <c r="X1737">
        <f>VLOOKUP(H1737,'air-quality-london-time-of-day'!E:G,3,FALSE)</f>
        <v>11.4</v>
      </c>
      <c r="Y1737">
        <f>VLOOKUP(I1737,Weather!F:K,2,)</f>
        <v>13.12587412587412</v>
      </c>
      <c r="Z1737">
        <f>VLOOKUP(I1737,Weather!F:K,3,)</f>
        <v>0.16</v>
      </c>
      <c r="AA1737">
        <f>VLOOKUP(I1737,Weather!F:K,4,)</f>
        <v>0.77</v>
      </c>
      <c r="AB1737">
        <f>VLOOKUP(I1737,Weather!F:K,5,)</f>
        <v>1015</v>
      </c>
      <c r="AC1737">
        <f>VLOOKUP(I1737,Weather!F:K,6,)</f>
        <v>5</v>
      </c>
    </row>
    <row r="1738" spans="1:29" x14ac:dyDescent="0.25">
      <c r="A1738" t="s">
        <v>7</v>
      </c>
      <c r="B1738" t="s">
        <v>5</v>
      </c>
      <c r="C1738" s="1">
        <v>42401.500694444447</v>
      </c>
      <c r="D1738" s="3">
        <f t="shared" si="224"/>
        <v>2016</v>
      </c>
      <c r="E1738" s="3">
        <f t="shared" si="227"/>
        <v>2</v>
      </c>
      <c r="F1738" s="3">
        <f t="shared" si="228"/>
        <v>12</v>
      </c>
      <c r="G1738" s="3">
        <f t="shared" si="229"/>
        <v>1</v>
      </c>
      <c r="H1738" s="3" t="str">
        <f t="shared" si="230"/>
        <v>2016212</v>
      </c>
      <c r="I1738" s="3" t="str">
        <f t="shared" si="231"/>
        <v>20162121</v>
      </c>
      <c r="J1738">
        <v>6.6666666670000003</v>
      </c>
      <c r="K1738">
        <v>6.6666666670000003</v>
      </c>
      <c r="L1738" t="str">
        <f>VLOOKUP(C1738,List!$A$2:$C$2089,3,)</f>
        <v>Wood Lane</v>
      </c>
      <c r="M1738" t="str">
        <f>VLOOKUP(C1738,List!$A$2:$C$2089,2,)</f>
        <v>Hammersmith &amp; City</v>
      </c>
      <c r="N1738" t="str">
        <f t="shared" si="225"/>
        <v>Wood Lane|Hammersmith &amp; City</v>
      </c>
      <c r="O1738">
        <f>VLOOKUP(N1738,Depth!$A$2:$F$427,3,)</f>
        <v>6.7</v>
      </c>
      <c r="P1738">
        <f>VLOOKUP(N1738,Depth!$A$2:$F$427,5,)</f>
        <v>113.1</v>
      </c>
      <c r="Q1738">
        <f>VLOOKUP(N1738,Depth!$A$2:$F$427,6,)</f>
        <v>-6.4</v>
      </c>
      <c r="R1738">
        <f>VLOOKUP(L1738,longitude_latitude!C:J,7,)</f>
        <v>-0.22199416199999999</v>
      </c>
      <c r="S1738">
        <f>VLOOKUP(L1738,longitude_latitude!C:J,8,)</f>
        <v>51.509632080000003</v>
      </c>
      <c r="T1738">
        <f t="shared" si="226"/>
        <v>-11.434837608527918</v>
      </c>
      <c r="U1738">
        <f>VLOOKUP(M1738,LINE!$A$2:$B$13,2,)</f>
        <v>6</v>
      </c>
      <c r="V1738">
        <f>VLOOKUP(L1738,Entry_exit!B:P,4,)</f>
        <v>5457</v>
      </c>
      <c r="W1738">
        <f>2020 - VLOOKUP(L1738, age!$A:$D,4,)</f>
        <v>112</v>
      </c>
      <c r="X1738">
        <f>VLOOKUP(H1738,'air-quality-london-time-of-day'!E:G,3,FALSE)</f>
        <v>11.4</v>
      </c>
      <c r="Y1738">
        <f>VLOOKUP(I1738,Weather!F:K,2,)</f>
        <v>13.12587412587412</v>
      </c>
      <c r="Z1738">
        <f>VLOOKUP(I1738,Weather!F:K,3,)</f>
        <v>0.16</v>
      </c>
      <c r="AA1738">
        <f>VLOOKUP(I1738,Weather!F:K,4,)</f>
        <v>0.77</v>
      </c>
      <c r="AB1738">
        <f>VLOOKUP(I1738,Weather!F:K,5,)</f>
        <v>1015</v>
      </c>
      <c r="AC1738">
        <f>VLOOKUP(I1738,Weather!F:K,6,)</f>
        <v>5</v>
      </c>
    </row>
    <row r="1739" spans="1:29" x14ac:dyDescent="0.25">
      <c r="A1739" t="s">
        <v>7</v>
      </c>
      <c r="B1739" t="s">
        <v>5</v>
      </c>
      <c r="C1739" s="1">
        <v>42401.501388888886</v>
      </c>
      <c r="D1739" s="3">
        <f t="shared" si="224"/>
        <v>2016</v>
      </c>
      <c r="E1739" s="3">
        <f t="shared" si="227"/>
        <v>2</v>
      </c>
      <c r="F1739" s="3">
        <f t="shared" si="228"/>
        <v>12</v>
      </c>
      <c r="G1739" s="3">
        <f t="shared" si="229"/>
        <v>1</v>
      </c>
      <c r="H1739" s="3" t="str">
        <f t="shared" si="230"/>
        <v>2016212</v>
      </c>
      <c r="I1739" s="3" t="str">
        <f t="shared" si="231"/>
        <v>20162121</v>
      </c>
      <c r="J1739">
        <v>6.6666666670000003</v>
      </c>
      <c r="K1739">
        <v>6.6666666670000003</v>
      </c>
      <c r="L1739" t="str">
        <f>VLOOKUP(C1739,List!$A$2:$C$2089,3,)</f>
        <v>Latimer Road</v>
      </c>
      <c r="M1739" t="str">
        <f>VLOOKUP(C1739,List!$A$2:$C$2089,2,)</f>
        <v>Hammersmith &amp; City</v>
      </c>
      <c r="N1739" t="str">
        <f t="shared" si="225"/>
        <v>Latimer Road|Hammersmith &amp; City</v>
      </c>
      <c r="O1739">
        <f>VLOOKUP(N1739,Depth!$A$2:$F$427,3,)</f>
        <v>8</v>
      </c>
      <c r="P1739">
        <f>VLOOKUP(N1739,Depth!$A$2:$F$427,5,)</f>
        <v>114</v>
      </c>
      <c r="Q1739">
        <f>VLOOKUP(N1739,Depth!$A$2:$F$427,6,)</f>
        <v>-6</v>
      </c>
      <c r="R1739">
        <f>VLOOKUP(L1739,longitude_latitude!C:J,7,)</f>
        <v>-0.216257476</v>
      </c>
      <c r="S1739">
        <f>VLOOKUP(L1739,longitude_latitude!C:J,8,)</f>
        <v>51.51295039</v>
      </c>
      <c r="T1739">
        <f t="shared" si="226"/>
        <v>-11.140060632654617</v>
      </c>
      <c r="U1739">
        <f>VLOOKUP(M1739,LINE!$A$2:$B$13,2,)</f>
        <v>6</v>
      </c>
      <c r="V1739">
        <f>VLOOKUP(L1739,Entry_exit!B:P,4,)</f>
        <v>4448</v>
      </c>
      <c r="W1739">
        <f>2020 - VLOOKUP(L1739, age!$A:$D,4,)</f>
        <v>152</v>
      </c>
      <c r="X1739">
        <f>VLOOKUP(H1739,'air-quality-london-time-of-day'!E:G,3,FALSE)</f>
        <v>11.4</v>
      </c>
      <c r="Y1739">
        <f>VLOOKUP(I1739,Weather!F:K,2,)</f>
        <v>13.12587412587412</v>
      </c>
      <c r="Z1739">
        <f>VLOOKUP(I1739,Weather!F:K,3,)</f>
        <v>0.16</v>
      </c>
      <c r="AA1739">
        <f>VLOOKUP(I1739,Weather!F:K,4,)</f>
        <v>0.77</v>
      </c>
      <c r="AB1739">
        <f>VLOOKUP(I1739,Weather!F:K,5,)</f>
        <v>1015</v>
      </c>
      <c r="AC1739">
        <f>VLOOKUP(I1739,Weather!F:K,6,)</f>
        <v>5</v>
      </c>
    </row>
    <row r="1740" spans="1:29" x14ac:dyDescent="0.25">
      <c r="A1740" t="s">
        <v>7</v>
      </c>
      <c r="B1740" t="s">
        <v>5</v>
      </c>
      <c r="C1740" s="1">
        <v>42401.502083333333</v>
      </c>
      <c r="D1740" s="3">
        <f t="shared" si="224"/>
        <v>2016</v>
      </c>
      <c r="E1740" s="3">
        <f t="shared" si="227"/>
        <v>2</v>
      </c>
      <c r="F1740" s="3">
        <f t="shared" si="228"/>
        <v>12</v>
      </c>
      <c r="G1740" s="3">
        <f t="shared" si="229"/>
        <v>1</v>
      </c>
      <c r="H1740" s="3" t="str">
        <f t="shared" si="230"/>
        <v>2016212</v>
      </c>
      <c r="I1740" s="3" t="str">
        <f t="shared" si="231"/>
        <v>20162121</v>
      </c>
      <c r="J1740">
        <v>6.6666666670000003</v>
      </c>
      <c r="K1740">
        <v>6.6666666670000003</v>
      </c>
      <c r="L1740" t="str">
        <f>VLOOKUP(C1740,List!$A$2:$C$2089,3,)</f>
        <v>Latimer Road</v>
      </c>
      <c r="M1740" t="str">
        <f>VLOOKUP(C1740,List!$A$2:$C$2089,2,)</f>
        <v>Hammersmith &amp; City</v>
      </c>
      <c r="N1740" t="str">
        <f t="shared" si="225"/>
        <v>Latimer Road|Hammersmith &amp; City</v>
      </c>
      <c r="O1740">
        <f>VLOOKUP(N1740,Depth!$A$2:$F$427,3,)</f>
        <v>8</v>
      </c>
      <c r="P1740">
        <f>VLOOKUP(N1740,Depth!$A$2:$F$427,5,)</f>
        <v>114</v>
      </c>
      <c r="Q1740">
        <f>VLOOKUP(N1740,Depth!$A$2:$F$427,6,)</f>
        <v>-6</v>
      </c>
      <c r="R1740">
        <f>VLOOKUP(L1740,longitude_latitude!C:J,7,)</f>
        <v>-0.216257476</v>
      </c>
      <c r="S1740">
        <f>VLOOKUP(L1740,longitude_latitude!C:J,8,)</f>
        <v>51.51295039</v>
      </c>
      <c r="T1740">
        <f t="shared" si="226"/>
        <v>-11.140060632654617</v>
      </c>
      <c r="U1740">
        <f>VLOOKUP(M1740,LINE!$A$2:$B$13,2,)</f>
        <v>6</v>
      </c>
      <c r="V1740">
        <f>VLOOKUP(L1740,Entry_exit!B:P,4,)</f>
        <v>4448</v>
      </c>
      <c r="W1740">
        <f>2020 - VLOOKUP(L1740, age!$A:$D,4,)</f>
        <v>152</v>
      </c>
      <c r="X1740">
        <f>VLOOKUP(H1740,'air-quality-london-time-of-day'!E:G,3,FALSE)</f>
        <v>11.4</v>
      </c>
      <c r="Y1740">
        <f>VLOOKUP(I1740,Weather!F:K,2,)</f>
        <v>13.12587412587412</v>
      </c>
      <c r="Z1740">
        <f>VLOOKUP(I1740,Weather!F:K,3,)</f>
        <v>0.16</v>
      </c>
      <c r="AA1740">
        <f>VLOOKUP(I1740,Weather!F:K,4,)</f>
        <v>0.77</v>
      </c>
      <c r="AB1740">
        <f>VLOOKUP(I1740,Weather!F:K,5,)</f>
        <v>1015</v>
      </c>
      <c r="AC1740">
        <f>VLOOKUP(I1740,Weather!F:K,6,)</f>
        <v>5</v>
      </c>
    </row>
    <row r="1741" spans="1:29" x14ac:dyDescent="0.25">
      <c r="A1741" t="s">
        <v>7</v>
      </c>
      <c r="B1741" t="s">
        <v>5</v>
      </c>
      <c r="C1741" s="1">
        <v>42401.50277777778</v>
      </c>
      <c r="D1741" s="3">
        <f t="shared" si="224"/>
        <v>2016</v>
      </c>
      <c r="E1741" s="3">
        <f t="shared" si="227"/>
        <v>2</v>
      </c>
      <c r="F1741" s="3">
        <f t="shared" si="228"/>
        <v>12</v>
      </c>
      <c r="G1741" s="3">
        <f t="shared" si="229"/>
        <v>1</v>
      </c>
      <c r="H1741" s="3" t="str">
        <f t="shared" si="230"/>
        <v>2016212</v>
      </c>
      <c r="I1741" s="3" t="str">
        <f t="shared" si="231"/>
        <v>20162121</v>
      </c>
      <c r="J1741">
        <v>6.6666666670000003</v>
      </c>
      <c r="K1741">
        <v>6.6666666670000003</v>
      </c>
      <c r="L1741" t="str">
        <f>VLOOKUP(C1741,List!$A$2:$C$2089,3,)</f>
        <v>Ladbroke Grove</v>
      </c>
      <c r="M1741" t="str">
        <f>VLOOKUP(C1741,List!$A$2:$C$2089,2,)</f>
        <v>Hammersmith &amp; City</v>
      </c>
      <c r="N1741" t="str">
        <f t="shared" si="225"/>
        <v>Ladbroke Grove|Hammersmith &amp; City</v>
      </c>
      <c r="O1741">
        <f>VLOOKUP(N1741,Depth!$A$2:$F$427,3,)</f>
        <v>14</v>
      </c>
      <c r="P1741">
        <f>VLOOKUP(N1741,Depth!$A$2:$F$427,5,)</f>
        <v>119.4</v>
      </c>
      <c r="Q1741">
        <f>VLOOKUP(N1741,Depth!$A$2:$F$427,6,)</f>
        <v>-5.4</v>
      </c>
      <c r="R1741">
        <f>VLOOKUP(L1741,longitude_latitude!C:J,7,)</f>
        <v>-0.209304449</v>
      </c>
      <c r="S1741">
        <f>VLOOKUP(L1741,longitude_latitude!C:J,8,)</f>
        <v>51.516812610000002</v>
      </c>
      <c r="T1741">
        <f t="shared" si="226"/>
        <v>-10.782698077572302</v>
      </c>
      <c r="U1741">
        <f>VLOOKUP(M1741,LINE!$A$2:$B$13,2,)</f>
        <v>6</v>
      </c>
      <c r="V1741">
        <f>VLOOKUP(L1741,Entry_exit!B:P,4,)</f>
        <v>9301</v>
      </c>
      <c r="W1741">
        <f>2020 - VLOOKUP(L1741, age!$A:$D,4,)</f>
        <v>156</v>
      </c>
      <c r="X1741">
        <f>VLOOKUP(H1741,'air-quality-london-time-of-day'!E:G,3,FALSE)</f>
        <v>11.4</v>
      </c>
      <c r="Y1741">
        <f>VLOOKUP(I1741,Weather!F:K,2,)</f>
        <v>13.12587412587412</v>
      </c>
      <c r="Z1741">
        <f>VLOOKUP(I1741,Weather!F:K,3,)</f>
        <v>0.16</v>
      </c>
      <c r="AA1741">
        <f>VLOOKUP(I1741,Weather!F:K,4,)</f>
        <v>0.77</v>
      </c>
      <c r="AB1741">
        <f>VLOOKUP(I1741,Weather!F:K,5,)</f>
        <v>1015</v>
      </c>
      <c r="AC1741">
        <f>VLOOKUP(I1741,Weather!F:K,6,)</f>
        <v>5</v>
      </c>
    </row>
    <row r="1742" spans="1:29" x14ac:dyDescent="0.25">
      <c r="A1742" t="s">
        <v>7</v>
      </c>
      <c r="B1742" t="s">
        <v>5</v>
      </c>
      <c r="C1742" s="1">
        <v>42401.503472222219</v>
      </c>
      <c r="D1742" s="3">
        <f t="shared" si="224"/>
        <v>2016</v>
      </c>
      <c r="E1742" s="3">
        <f t="shared" si="227"/>
        <v>2</v>
      </c>
      <c r="F1742" s="3">
        <f t="shared" si="228"/>
        <v>12</v>
      </c>
      <c r="G1742" s="3">
        <f t="shared" si="229"/>
        <v>1</v>
      </c>
      <c r="H1742" s="3" t="str">
        <f t="shared" si="230"/>
        <v>2016212</v>
      </c>
      <c r="I1742" s="3" t="str">
        <f t="shared" si="231"/>
        <v>20162121</v>
      </c>
      <c r="J1742">
        <v>6.6666666670000003</v>
      </c>
      <c r="K1742">
        <v>6.6666666670000003</v>
      </c>
      <c r="L1742" t="str">
        <f>VLOOKUP(C1742,List!$A$2:$C$2089,3,)</f>
        <v>Westbourne Park</v>
      </c>
      <c r="M1742" t="str">
        <f>VLOOKUP(C1742,List!$A$2:$C$2089,2,)</f>
        <v>Hammersmith &amp; City</v>
      </c>
      <c r="N1742" t="str">
        <f t="shared" si="225"/>
        <v>Westbourne Park|Hammersmith &amp; City</v>
      </c>
      <c r="O1742">
        <f>VLOOKUP(N1742,Depth!$A$2:$F$427,3,)</f>
        <v>28</v>
      </c>
      <c r="P1742">
        <f>VLOOKUP(N1742,Depth!$A$2:$F$427,5,)</f>
        <v>122.5</v>
      </c>
      <c r="Q1742">
        <f>VLOOKUP(N1742,Depth!$A$2:$F$427,6,)</f>
        <v>5.5</v>
      </c>
      <c r="R1742">
        <f>VLOOKUP(L1742,longitude_latitude!C:J,7,)</f>
        <v>-0.19955426700000001</v>
      </c>
      <c r="S1742">
        <f>VLOOKUP(L1742,longitude_latitude!C:J,8,)</f>
        <v>51.520412389999997</v>
      </c>
      <c r="T1742">
        <f t="shared" si="226"/>
        <v>-10.281118130024169</v>
      </c>
      <c r="U1742">
        <f>VLOOKUP(M1742,LINE!$A$2:$B$13,2,)</f>
        <v>6</v>
      </c>
      <c r="V1742">
        <f>VLOOKUP(L1742,Entry_exit!B:P,4,)</f>
        <v>6864</v>
      </c>
      <c r="W1742">
        <f>2020 - VLOOKUP(L1742, age!$A:$D,4,)</f>
        <v>154</v>
      </c>
      <c r="X1742">
        <f>VLOOKUP(H1742,'air-quality-london-time-of-day'!E:G,3,FALSE)</f>
        <v>11.4</v>
      </c>
      <c r="Y1742">
        <f>VLOOKUP(I1742,Weather!F:K,2,)</f>
        <v>13.12587412587412</v>
      </c>
      <c r="Z1742">
        <f>VLOOKUP(I1742,Weather!F:K,3,)</f>
        <v>0.16</v>
      </c>
      <c r="AA1742">
        <f>VLOOKUP(I1742,Weather!F:K,4,)</f>
        <v>0.77</v>
      </c>
      <c r="AB1742">
        <f>VLOOKUP(I1742,Weather!F:K,5,)</f>
        <v>1015</v>
      </c>
      <c r="AC1742">
        <f>VLOOKUP(I1742,Weather!F:K,6,)</f>
        <v>5</v>
      </c>
    </row>
    <row r="1743" spans="1:29" x14ac:dyDescent="0.25">
      <c r="A1743" t="s">
        <v>7</v>
      </c>
      <c r="B1743" t="s">
        <v>5</v>
      </c>
      <c r="C1743" s="1">
        <v>42401.504166666666</v>
      </c>
      <c r="D1743" s="3">
        <f t="shared" si="224"/>
        <v>2016</v>
      </c>
      <c r="E1743" s="3">
        <f t="shared" si="227"/>
        <v>2</v>
      </c>
      <c r="F1743" s="3">
        <f t="shared" si="228"/>
        <v>12</v>
      </c>
      <c r="G1743" s="3">
        <f t="shared" si="229"/>
        <v>1</v>
      </c>
      <c r="H1743" s="3" t="str">
        <f t="shared" si="230"/>
        <v>2016212</v>
      </c>
      <c r="I1743" s="3" t="str">
        <f t="shared" si="231"/>
        <v>20162121</v>
      </c>
      <c r="J1743">
        <v>11.66666667</v>
      </c>
      <c r="K1743">
        <v>11.66666667</v>
      </c>
      <c r="L1743" t="str">
        <f>VLOOKUP(C1743,List!$A$2:$C$2089,3,)</f>
        <v>Westbourne Park</v>
      </c>
      <c r="M1743" t="str">
        <f>VLOOKUP(C1743,List!$A$2:$C$2089,2,)</f>
        <v>Hammersmith &amp; City</v>
      </c>
      <c r="N1743" t="str">
        <f t="shared" si="225"/>
        <v>Westbourne Park|Hammersmith &amp; City</v>
      </c>
      <c r="O1743">
        <f>VLOOKUP(N1743,Depth!$A$2:$F$427,3,)</f>
        <v>28</v>
      </c>
      <c r="P1743">
        <f>VLOOKUP(N1743,Depth!$A$2:$F$427,5,)</f>
        <v>122.5</v>
      </c>
      <c r="Q1743">
        <f>VLOOKUP(N1743,Depth!$A$2:$F$427,6,)</f>
        <v>5.5</v>
      </c>
      <c r="R1743">
        <f>VLOOKUP(L1743,longitude_latitude!C:J,7,)</f>
        <v>-0.19955426700000001</v>
      </c>
      <c r="S1743">
        <f>VLOOKUP(L1743,longitude_latitude!C:J,8,)</f>
        <v>51.520412389999997</v>
      </c>
      <c r="T1743">
        <f t="shared" si="226"/>
        <v>-10.281118130024169</v>
      </c>
      <c r="U1743">
        <f>VLOOKUP(M1743,LINE!$A$2:$B$13,2,)</f>
        <v>6</v>
      </c>
      <c r="V1743">
        <f>VLOOKUP(L1743,Entry_exit!B:P,4,)</f>
        <v>6864</v>
      </c>
      <c r="W1743">
        <f>2020 - VLOOKUP(L1743, age!$A:$D,4,)</f>
        <v>154</v>
      </c>
      <c r="X1743">
        <f>VLOOKUP(H1743,'air-quality-london-time-of-day'!E:G,3,FALSE)</f>
        <v>11.4</v>
      </c>
      <c r="Y1743">
        <f>VLOOKUP(I1743,Weather!F:K,2,)</f>
        <v>13.12587412587412</v>
      </c>
      <c r="Z1743">
        <f>VLOOKUP(I1743,Weather!F:K,3,)</f>
        <v>0.16</v>
      </c>
      <c r="AA1743">
        <f>VLOOKUP(I1743,Weather!F:K,4,)</f>
        <v>0.77</v>
      </c>
      <c r="AB1743">
        <f>VLOOKUP(I1743,Weather!F:K,5,)</f>
        <v>1015</v>
      </c>
      <c r="AC1743">
        <f>VLOOKUP(I1743,Weather!F:K,6,)</f>
        <v>5</v>
      </c>
    </row>
    <row r="1744" spans="1:29" x14ac:dyDescent="0.25">
      <c r="A1744" t="s">
        <v>7</v>
      </c>
      <c r="B1744" t="s">
        <v>5</v>
      </c>
      <c r="C1744" s="1">
        <v>42401.504861111112</v>
      </c>
      <c r="D1744" s="3">
        <f t="shared" si="224"/>
        <v>2016</v>
      </c>
      <c r="E1744" s="3">
        <f t="shared" si="227"/>
        <v>2</v>
      </c>
      <c r="F1744" s="3">
        <f t="shared" si="228"/>
        <v>12</v>
      </c>
      <c r="G1744" s="3">
        <f t="shared" si="229"/>
        <v>1</v>
      </c>
      <c r="H1744" s="3" t="str">
        <f t="shared" si="230"/>
        <v>2016212</v>
      </c>
      <c r="I1744" s="3" t="str">
        <f t="shared" si="231"/>
        <v>20162121</v>
      </c>
      <c r="J1744">
        <v>10</v>
      </c>
      <c r="K1744">
        <v>10</v>
      </c>
      <c r="L1744" t="str">
        <f>VLOOKUP(C1744,List!$A$2:$C$2089,3,)</f>
        <v>Royal Oak</v>
      </c>
      <c r="M1744" t="str">
        <f>VLOOKUP(C1744,List!$A$2:$C$2089,2,)</f>
        <v>Hammersmith &amp; City</v>
      </c>
      <c r="N1744" t="str">
        <f t="shared" si="225"/>
        <v>Royal Oak|Hammersmith &amp; City</v>
      </c>
      <c r="O1744">
        <f>VLOOKUP(N1744,Depth!$A$2:$F$427,3,)</f>
        <v>27</v>
      </c>
      <c r="P1744">
        <f>VLOOKUP(N1744,Depth!$A$2:$F$427,5,)</f>
        <v>121</v>
      </c>
      <c r="Q1744">
        <f>VLOOKUP(N1744,Depth!$A$2:$F$427,6,)</f>
        <v>6</v>
      </c>
      <c r="R1744">
        <f>VLOOKUP(L1744,longitude_latitude!C:J,7,)</f>
        <v>-0.18618616199999999</v>
      </c>
      <c r="S1744">
        <f>VLOOKUP(L1744,longitude_latitude!C:J,8,)</f>
        <v>51.518540029999997</v>
      </c>
      <c r="T1744">
        <f t="shared" si="226"/>
        <v>-9.5920392400290631</v>
      </c>
      <c r="U1744">
        <f>VLOOKUP(M1744,LINE!$A$2:$B$13,2,)</f>
        <v>6</v>
      </c>
      <c r="V1744">
        <f>VLOOKUP(L1744,Entry_exit!B:P,4,)</f>
        <v>4205</v>
      </c>
      <c r="W1744">
        <f>2020 - VLOOKUP(L1744, age!$A:$D,4,)</f>
        <v>149</v>
      </c>
      <c r="X1744">
        <f>VLOOKUP(H1744,'air-quality-london-time-of-day'!E:G,3,FALSE)</f>
        <v>11.4</v>
      </c>
      <c r="Y1744">
        <f>VLOOKUP(I1744,Weather!F:K,2,)</f>
        <v>13.12587412587412</v>
      </c>
      <c r="Z1744">
        <f>VLOOKUP(I1744,Weather!F:K,3,)</f>
        <v>0.16</v>
      </c>
      <c r="AA1744">
        <f>VLOOKUP(I1744,Weather!F:K,4,)</f>
        <v>0.77</v>
      </c>
      <c r="AB1744">
        <f>VLOOKUP(I1744,Weather!F:K,5,)</f>
        <v>1015</v>
      </c>
      <c r="AC1744">
        <f>VLOOKUP(I1744,Weather!F:K,6,)</f>
        <v>5</v>
      </c>
    </row>
    <row r="1745" spans="1:29" x14ac:dyDescent="0.25">
      <c r="A1745" t="s">
        <v>7</v>
      </c>
      <c r="B1745" t="s">
        <v>5</v>
      </c>
      <c r="C1745" s="1">
        <v>42401.505555555559</v>
      </c>
      <c r="D1745" s="3">
        <f t="shared" si="224"/>
        <v>2016</v>
      </c>
      <c r="E1745" s="3">
        <f t="shared" si="227"/>
        <v>2</v>
      </c>
      <c r="F1745" s="3">
        <f t="shared" si="228"/>
        <v>12</v>
      </c>
      <c r="G1745" s="3">
        <f t="shared" si="229"/>
        <v>1</v>
      </c>
      <c r="H1745" s="3" t="str">
        <f t="shared" si="230"/>
        <v>2016212</v>
      </c>
      <c r="I1745" s="3" t="str">
        <f t="shared" si="231"/>
        <v>20162121</v>
      </c>
      <c r="J1745">
        <v>8.3333333330000006</v>
      </c>
      <c r="K1745">
        <v>8.3333333330000006</v>
      </c>
      <c r="L1745" t="str">
        <f>VLOOKUP(C1745,List!$A$2:$C$2089,3,)</f>
        <v>Royal Oak</v>
      </c>
      <c r="M1745" t="str">
        <f>VLOOKUP(C1745,List!$A$2:$C$2089,2,)</f>
        <v>Hammersmith &amp; City</v>
      </c>
      <c r="N1745" t="str">
        <f t="shared" si="225"/>
        <v>Royal Oak|Hammersmith &amp; City</v>
      </c>
      <c r="O1745">
        <f>VLOOKUP(N1745,Depth!$A$2:$F$427,3,)</f>
        <v>27</v>
      </c>
      <c r="P1745">
        <f>VLOOKUP(N1745,Depth!$A$2:$F$427,5,)</f>
        <v>121</v>
      </c>
      <c r="Q1745">
        <f>VLOOKUP(N1745,Depth!$A$2:$F$427,6,)</f>
        <v>6</v>
      </c>
      <c r="R1745">
        <f>VLOOKUP(L1745,longitude_latitude!C:J,7,)</f>
        <v>-0.18618616199999999</v>
      </c>
      <c r="S1745">
        <f>VLOOKUP(L1745,longitude_latitude!C:J,8,)</f>
        <v>51.518540029999997</v>
      </c>
      <c r="T1745">
        <f t="shared" si="226"/>
        <v>-9.5920392400290631</v>
      </c>
      <c r="U1745">
        <f>VLOOKUP(M1745,LINE!$A$2:$B$13,2,)</f>
        <v>6</v>
      </c>
      <c r="V1745">
        <f>VLOOKUP(L1745,Entry_exit!B:P,4,)</f>
        <v>4205</v>
      </c>
      <c r="W1745">
        <f>2020 - VLOOKUP(L1745, age!$A:$D,4,)</f>
        <v>149</v>
      </c>
      <c r="X1745">
        <f>VLOOKUP(H1745,'air-quality-london-time-of-day'!E:G,3,FALSE)</f>
        <v>11.4</v>
      </c>
      <c r="Y1745">
        <f>VLOOKUP(I1745,Weather!F:K,2,)</f>
        <v>13.12587412587412</v>
      </c>
      <c r="Z1745">
        <f>VLOOKUP(I1745,Weather!F:K,3,)</f>
        <v>0.16</v>
      </c>
      <c r="AA1745">
        <f>VLOOKUP(I1745,Weather!F:K,4,)</f>
        <v>0.77</v>
      </c>
      <c r="AB1745">
        <f>VLOOKUP(I1745,Weather!F:K,5,)</f>
        <v>1015</v>
      </c>
      <c r="AC1745">
        <f>VLOOKUP(I1745,Weather!F:K,6,)</f>
        <v>5</v>
      </c>
    </row>
    <row r="1746" spans="1:29" x14ac:dyDescent="0.25">
      <c r="A1746" t="s">
        <v>7</v>
      </c>
      <c r="B1746" t="s">
        <v>5</v>
      </c>
      <c r="C1746" s="1">
        <v>42401.506249999999</v>
      </c>
      <c r="D1746" s="3">
        <f t="shared" si="224"/>
        <v>2016</v>
      </c>
      <c r="E1746" s="3">
        <f t="shared" si="227"/>
        <v>2</v>
      </c>
      <c r="F1746" s="3">
        <f t="shared" si="228"/>
        <v>12</v>
      </c>
      <c r="G1746" s="3">
        <f t="shared" si="229"/>
        <v>1</v>
      </c>
      <c r="H1746" s="3" t="str">
        <f t="shared" si="230"/>
        <v>2016212</v>
      </c>
      <c r="I1746" s="3" t="str">
        <f t="shared" si="231"/>
        <v>20162121</v>
      </c>
      <c r="J1746">
        <v>6.6666666670000003</v>
      </c>
      <c r="K1746">
        <v>6.6666666670000003</v>
      </c>
      <c r="L1746" t="str">
        <f>VLOOKUP(C1746,List!$A$2:$C$2089,3,)</f>
        <v>Paddington</v>
      </c>
      <c r="M1746" t="str">
        <f>VLOOKUP(C1746,List!$A$2:$C$2089,2,)</f>
        <v>Hammersmith &amp; City</v>
      </c>
      <c r="N1746" t="str">
        <f t="shared" si="225"/>
        <v>Paddington|Hammersmith &amp; City</v>
      </c>
      <c r="O1746">
        <f>VLOOKUP(N1746,Depth!$A$2:$F$427,3,)</f>
        <v>25</v>
      </c>
      <c r="P1746">
        <f>VLOOKUP(N1746,Depth!$A$2:$F$427,5,)</f>
        <v>122.4</v>
      </c>
      <c r="Q1746">
        <f>VLOOKUP(N1746,Depth!$A$2:$F$427,6,)</f>
        <v>2.6</v>
      </c>
      <c r="R1746">
        <f>VLOOKUP(L1746,longitude_latitude!C:J,7,)</f>
        <v>-0.17378948499999999</v>
      </c>
      <c r="S1746">
        <f>VLOOKUP(L1746,longitude_latitude!C:J,8,)</f>
        <v>51.514994909999999</v>
      </c>
      <c r="T1746">
        <f t="shared" si="226"/>
        <v>-8.9527644351865217</v>
      </c>
      <c r="U1746">
        <f>VLOOKUP(M1746,LINE!$A$2:$B$13,2,)</f>
        <v>6</v>
      </c>
      <c r="V1746">
        <f>VLOOKUP(L1746,Entry_exit!B:P,4,)</f>
        <v>79872</v>
      </c>
      <c r="W1746">
        <f>2020 - VLOOKUP(L1746, age!$A:$D,4,)</f>
        <v>107</v>
      </c>
      <c r="X1746">
        <f>VLOOKUP(H1746,'air-quality-london-time-of-day'!E:G,3,FALSE)</f>
        <v>11.4</v>
      </c>
      <c r="Y1746">
        <f>VLOOKUP(I1746,Weather!F:K,2,)</f>
        <v>13.12587412587412</v>
      </c>
      <c r="Z1746">
        <f>VLOOKUP(I1746,Weather!F:K,3,)</f>
        <v>0.16</v>
      </c>
      <c r="AA1746">
        <f>VLOOKUP(I1746,Weather!F:K,4,)</f>
        <v>0.77</v>
      </c>
      <c r="AB1746">
        <f>VLOOKUP(I1746,Weather!F:K,5,)</f>
        <v>1015</v>
      </c>
      <c r="AC1746">
        <f>VLOOKUP(I1746,Weather!F:K,6,)</f>
        <v>5</v>
      </c>
    </row>
    <row r="1747" spans="1:29" x14ac:dyDescent="0.25">
      <c r="A1747" t="s">
        <v>7</v>
      </c>
      <c r="B1747" t="s">
        <v>5</v>
      </c>
      <c r="C1747" s="1">
        <v>42401.506944444445</v>
      </c>
      <c r="D1747" s="3">
        <f t="shared" si="224"/>
        <v>2016</v>
      </c>
      <c r="E1747" s="3">
        <f t="shared" si="227"/>
        <v>2</v>
      </c>
      <c r="F1747" s="3">
        <f t="shared" si="228"/>
        <v>12</v>
      </c>
      <c r="G1747" s="3">
        <f t="shared" si="229"/>
        <v>1</v>
      </c>
      <c r="H1747" s="3" t="str">
        <f t="shared" si="230"/>
        <v>2016212</v>
      </c>
      <c r="I1747" s="3" t="str">
        <f t="shared" si="231"/>
        <v>20162121</v>
      </c>
      <c r="J1747">
        <v>8.3333333330000006</v>
      </c>
      <c r="K1747">
        <v>8.3333333330000006</v>
      </c>
      <c r="L1747" t="str">
        <f>VLOOKUP(C1747,List!$A$2:$C$2089,3,)</f>
        <v>Paddington</v>
      </c>
      <c r="M1747" t="str">
        <f>VLOOKUP(C1747,List!$A$2:$C$2089,2,)</f>
        <v>Hammersmith &amp; City</v>
      </c>
      <c r="N1747" t="str">
        <f t="shared" si="225"/>
        <v>Paddington|Hammersmith &amp; City</v>
      </c>
      <c r="O1747">
        <f>VLOOKUP(N1747,Depth!$A$2:$F$427,3,)</f>
        <v>25</v>
      </c>
      <c r="P1747">
        <f>VLOOKUP(N1747,Depth!$A$2:$F$427,5,)</f>
        <v>122.4</v>
      </c>
      <c r="Q1747">
        <f>VLOOKUP(N1747,Depth!$A$2:$F$427,6,)</f>
        <v>2.6</v>
      </c>
      <c r="R1747">
        <f>VLOOKUP(L1747,longitude_latitude!C:J,7,)</f>
        <v>-0.17378948499999999</v>
      </c>
      <c r="S1747">
        <f>VLOOKUP(L1747,longitude_latitude!C:J,8,)</f>
        <v>51.514994909999999</v>
      </c>
      <c r="T1747">
        <f t="shared" si="226"/>
        <v>-8.9527644351865217</v>
      </c>
      <c r="U1747">
        <f>VLOOKUP(M1747,LINE!$A$2:$B$13,2,)</f>
        <v>6</v>
      </c>
      <c r="V1747">
        <f>VLOOKUP(L1747,Entry_exit!B:P,4,)</f>
        <v>79872</v>
      </c>
      <c r="W1747">
        <f>2020 - VLOOKUP(L1747, age!$A:$D,4,)</f>
        <v>107</v>
      </c>
      <c r="X1747">
        <f>VLOOKUP(H1747,'air-quality-london-time-of-day'!E:G,3,FALSE)</f>
        <v>11.4</v>
      </c>
      <c r="Y1747">
        <f>VLOOKUP(I1747,Weather!F:K,2,)</f>
        <v>13.12587412587412</v>
      </c>
      <c r="Z1747">
        <f>VLOOKUP(I1747,Weather!F:K,3,)</f>
        <v>0.16</v>
      </c>
      <c r="AA1747">
        <f>VLOOKUP(I1747,Weather!F:K,4,)</f>
        <v>0.77</v>
      </c>
      <c r="AB1747">
        <f>VLOOKUP(I1747,Weather!F:K,5,)</f>
        <v>1015</v>
      </c>
      <c r="AC1747">
        <f>VLOOKUP(I1747,Weather!F:K,6,)</f>
        <v>5</v>
      </c>
    </row>
    <row r="1748" spans="1:29" x14ac:dyDescent="0.25">
      <c r="A1748" t="s">
        <v>7</v>
      </c>
      <c r="B1748" t="s">
        <v>5</v>
      </c>
      <c r="C1748" s="1">
        <v>42401.507638888892</v>
      </c>
      <c r="D1748" s="3">
        <f t="shared" si="224"/>
        <v>2016</v>
      </c>
      <c r="E1748" s="3">
        <f t="shared" si="227"/>
        <v>2</v>
      </c>
      <c r="F1748" s="3">
        <f t="shared" si="228"/>
        <v>12</v>
      </c>
      <c r="G1748" s="3">
        <f t="shared" si="229"/>
        <v>1</v>
      </c>
      <c r="H1748" s="3" t="str">
        <f t="shared" si="230"/>
        <v>2016212</v>
      </c>
      <c r="I1748" s="3" t="str">
        <f t="shared" si="231"/>
        <v>20162121</v>
      </c>
      <c r="J1748">
        <v>6.6666666670000003</v>
      </c>
      <c r="K1748">
        <v>6.6666666670000003</v>
      </c>
      <c r="L1748" t="str">
        <f>VLOOKUP(C1748,List!$A$2:$C$2089,3,)</f>
        <v>Paddington</v>
      </c>
      <c r="M1748" t="str">
        <f>VLOOKUP(C1748,List!$A$2:$C$2089,2,)</f>
        <v>Hammersmith &amp; City</v>
      </c>
      <c r="N1748" t="str">
        <f t="shared" si="225"/>
        <v>Paddington|Hammersmith &amp; City</v>
      </c>
      <c r="O1748">
        <f>VLOOKUP(N1748,Depth!$A$2:$F$427,3,)</f>
        <v>25</v>
      </c>
      <c r="P1748">
        <f>VLOOKUP(N1748,Depth!$A$2:$F$427,5,)</f>
        <v>122.4</v>
      </c>
      <c r="Q1748">
        <f>VLOOKUP(N1748,Depth!$A$2:$F$427,6,)</f>
        <v>2.6</v>
      </c>
      <c r="R1748">
        <f>VLOOKUP(L1748,longitude_latitude!C:J,7,)</f>
        <v>-0.17378948499999999</v>
      </c>
      <c r="S1748">
        <f>VLOOKUP(L1748,longitude_latitude!C:J,8,)</f>
        <v>51.514994909999999</v>
      </c>
      <c r="T1748">
        <f t="shared" si="226"/>
        <v>-8.9527644351865217</v>
      </c>
      <c r="U1748">
        <f>VLOOKUP(M1748,LINE!$A$2:$B$13,2,)</f>
        <v>6</v>
      </c>
      <c r="V1748">
        <f>VLOOKUP(L1748,Entry_exit!B:P,4,)</f>
        <v>79872</v>
      </c>
      <c r="W1748">
        <f>2020 - VLOOKUP(L1748, age!$A:$D,4,)</f>
        <v>107</v>
      </c>
      <c r="X1748">
        <f>VLOOKUP(H1748,'air-quality-london-time-of-day'!E:G,3,FALSE)</f>
        <v>11.4</v>
      </c>
      <c r="Y1748">
        <f>VLOOKUP(I1748,Weather!F:K,2,)</f>
        <v>13.12587412587412</v>
      </c>
      <c r="Z1748">
        <f>VLOOKUP(I1748,Weather!F:K,3,)</f>
        <v>0.16</v>
      </c>
      <c r="AA1748">
        <f>VLOOKUP(I1748,Weather!F:K,4,)</f>
        <v>0.77</v>
      </c>
      <c r="AB1748">
        <f>VLOOKUP(I1748,Weather!F:K,5,)</f>
        <v>1015</v>
      </c>
      <c r="AC1748">
        <f>VLOOKUP(I1748,Weather!F:K,6,)</f>
        <v>5</v>
      </c>
    </row>
    <row r="1749" spans="1:29" x14ac:dyDescent="0.25">
      <c r="A1749" t="s">
        <v>7</v>
      </c>
      <c r="B1749" t="s">
        <v>5</v>
      </c>
      <c r="C1749" s="1">
        <v>42401.508333333331</v>
      </c>
      <c r="D1749" s="3">
        <f t="shared" si="224"/>
        <v>2016</v>
      </c>
      <c r="E1749" s="3">
        <f t="shared" si="227"/>
        <v>2</v>
      </c>
      <c r="F1749" s="3">
        <f t="shared" si="228"/>
        <v>12</v>
      </c>
      <c r="G1749" s="3">
        <f t="shared" si="229"/>
        <v>1</v>
      </c>
      <c r="H1749" s="3" t="str">
        <f t="shared" si="230"/>
        <v>2016212</v>
      </c>
      <c r="I1749" s="3" t="str">
        <f t="shared" si="231"/>
        <v>20162121</v>
      </c>
      <c r="J1749">
        <v>8.3333333330000006</v>
      </c>
      <c r="K1749">
        <v>8.3333333330000006</v>
      </c>
      <c r="L1749" t="str">
        <f>VLOOKUP(C1749,List!$A$2:$C$2089,3,)</f>
        <v>Edgware Road</v>
      </c>
      <c r="M1749" t="str">
        <f>VLOOKUP(C1749,List!$A$2:$C$2089,2,)</f>
        <v>Hammersmith &amp; City</v>
      </c>
      <c r="N1749" t="str">
        <f t="shared" si="225"/>
        <v>Edgware Road|Hammersmith &amp; City</v>
      </c>
      <c r="O1749">
        <f>VLOOKUP(N1749,Depth!$A$2:$F$427,3,)</f>
        <v>30</v>
      </c>
      <c r="P1749">
        <f>VLOOKUP(N1749,Depth!$A$2:$F$427,5,)</f>
        <v>124.8</v>
      </c>
      <c r="Q1749">
        <f>VLOOKUP(N1749,Depth!$A$2:$F$427,6,)</f>
        <v>5.2</v>
      </c>
      <c r="R1749">
        <f>VLOOKUP(L1749,longitude_latitude!C:J,7,)</f>
        <v>-0.16617074200000001</v>
      </c>
      <c r="S1749">
        <f>VLOOKUP(L1749,longitude_latitude!C:J,8,)</f>
        <v>51.51936413</v>
      </c>
      <c r="T1749">
        <f t="shared" si="226"/>
        <v>-8.5610109648502846</v>
      </c>
      <c r="U1749">
        <f>VLOOKUP(M1749,LINE!$A$2:$B$13,2,)</f>
        <v>6</v>
      </c>
      <c r="V1749">
        <f>VLOOKUP(L1749,Entry_exit!B:P,4,)</f>
        <v>7098</v>
      </c>
      <c r="W1749">
        <f>2020 - VLOOKUP(L1749, age!$A:$D,4,)</f>
        <v>113</v>
      </c>
      <c r="X1749">
        <f>VLOOKUP(H1749,'air-quality-london-time-of-day'!E:G,3,FALSE)</f>
        <v>11.4</v>
      </c>
      <c r="Y1749">
        <f>VLOOKUP(I1749,Weather!F:K,2,)</f>
        <v>13.12587412587412</v>
      </c>
      <c r="Z1749">
        <f>VLOOKUP(I1749,Weather!F:K,3,)</f>
        <v>0.16</v>
      </c>
      <c r="AA1749">
        <f>VLOOKUP(I1749,Weather!F:K,4,)</f>
        <v>0.77</v>
      </c>
      <c r="AB1749">
        <f>VLOOKUP(I1749,Weather!F:K,5,)</f>
        <v>1015</v>
      </c>
      <c r="AC1749">
        <f>VLOOKUP(I1749,Weather!F:K,6,)</f>
        <v>5</v>
      </c>
    </row>
    <row r="1750" spans="1:29" x14ac:dyDescent="0.25">
      <c r="A1750" t="s">
        <v>7</v>
      </c>
      <c r="B1750" t="s">
        <v>5</v>
      </c>
      <c r="C1750" s="1">
        <v>42401.509027777778</v>
      </c>
      <c r="D1750" s="3">
        <f t="shared" si="224"/>
        <v>2016</v>
      </c>
      <c r="E1750" s="3">
        <f t="shared" si="227"/>
        <v>2</v>
      </c>
      <c r="F1750" s="3">
        <f t="shared" si="228"/>
        <v>12</v>
      </c>
      <c r="G1750" s="3">
        <f t="shared" si="229"/>
        <v>1</v>
      </c>
      <c r="H1750" s="3" t="str">
        <f t="shared" si="230"/>
        <v>2016212</v>
      </c>
      <c r="I1750" s="3" t="str">
        <f t="shared" si="231"/>
        <v>20162121</v>
      </c>
      <c r="J1750">
        <v>8.3333333330000006</v>
      </c>
      <c r="K1750">
        <v>8.3333333330000006</v>
      </c>
      <c r="L1750" t="str">
        <f>VLOOKUP(C1750,List!$A$2:$C$2089,3,)</f>
        <v>Edgware Road</v>
      </c>
      <c r="M1750" t="str">
        <f>VLOOKUP(C1750,List!$A$2:$C$2089,2,)</f>
        <v>Hammersmith &amp; City</v>
      </c>
      <c r="N1750" t="str">
        <f t="shared" si="225"/>
        <v>Edgware Road|Hammersmith &amp; City</v>
      </c>
      <c r="O1750">
        <f>VLOOKUP(N1750,Depth!$A$2:$F$427,3,)</f>
        <v>30</v>
      </c>
      <c r="P1750">
        <f>VLOOKUP(N1750,Depth!$A$2:$F$427,5,)</f>
        <v>124.8</v>
      </c>
      <c r="Q1750">
        <f>VLOOKUP(N1750,Depth!$A$2:$F$427,6,)</f>
        <v>5.2</v>
      </c>
      <c r="R1750">
        <f>VLOOKUP(L1750,longitude_latitude!C:J,7,)</f>
        <v>-0.16617074200000001</v>
      </c>
      <c r="S1750">
        <f>VLOOKUP(L1750,longitude_latitude!C:J,8,)</f>
        <v>51.51936413</v>
      </c>
      <c r="T1750">
        <f t="shared" si="226"/>
        <v>-8.5610109648502846</v>
      </c>
      <c r="U1750">
        <f>VLOOKUP(M1750,LINE!$A$2:$B$13,2,)</f>
        <v>6</v>
      </c>
      <c r="V1750">
        <f>VLOOKUP(L1750,Entry_exit!B:P,4,)</f>
        <v>7098</v>
      </c>
      <c r="W1750">
        <f>2020 - VLOOKUP(L1750, age!$A:$D,4,)</f>
        <v>113</v>
      </c>
      <c r="X1750">
        <f>VLOOKUP(H1750,'air-quality-london-time-of-day'!E:G,3,FALSE)</f>
        <v>11.4</v>
      </c>
      <c r="Y1750">
        <f>VLOOKUP(I1750,Weather!F:K,2,)</f>
        <v>13.12587412587412</v>
      </c>
      <c r="Z1750">
        <f>VLOOKUP(I1750,Weather!F:K,3,)</f>
        <v>0.16</v>
      </c>
      <c r="AA1750">
        <f>VLOOKUP(I1750,Weather!F:K,4,)</f>
        <v>0.77</v>
      </c>
      <c r="AB1750">
        <f>VLOOKUP(I1750,Weather!F:K,5,)</f>
        <v>1015</v>
      </c>
      <c r="AC1750">
        <f>VLOOKUP(I1750,Weather!F:K,6,)</f>
        <v>5</v>
      </c>
    </row>
    <row r="1751" spans="1:29" x14ac:dyDescent="0.25">
      <c r="A1751" t="s">
        <v>7</v>
      </c>
      <c r="B1751" t="s">
        <v>5</v>
      </c>
      <c r="C1751" s="1">
        <v>42401.509722222225</v>
      </c>
      <c r="D1751" s="3">
        <f t="shared" si="224"/>
        <v>2016</v>
      </c>
      <c r="E1751" s="3">
        <f t="shared" si="227"/>
        <v>2</v>
      </c>
      <c r="F1751" s="3">
        <f t="shared" si="228"/>
        <v>12</v>
      </c>
      <c r="G1751" s="3">
        <f t="shared" si="229"/>
        <v>1</v>
      </c>
      <c r="H1751" s="3" t="str">
        <f t="shared" si="230"/>
        <v>2016212</v>
      </c>
      <c r="I1751" s="3" t="str">
        <f t="shared" si="231"/>
        <v>20162121</v>
      </c>
      <c r="J1751">
        <v>10</v>
      </c>
      <c r="K1751">
        <v>10</v>
      </c>
      <c r="L1751" t="str">
        <f>VLOOKUP(C1751,List!$A$2:$C$2089,3,)</f>
        <v>Baker Street</v>
      </c>
      <c r="M1751" t="str">
        <f>VLOOKUP(C1751,List!$A$2:$C$2089,2,)</f>
        <v>Hammersmith &amp; City</v>
      </c>
      <c r="N1751" t="str">
        <f t="shared" si="225"/>
        <v>Baker Street|Hammersmith &amp; City</v>
      </c>
      <c r="O1751">
        <f>VLOOKUP(N1751,Depth!$A$2:$F$427,3,)</f>
        <v>27</v>
      </c>
      <c r="P1751">
        <f>VLOOKUP(N1751,Depth!$A$2:$F$427,5,)</f>
        <v>118.85</v>
      </c>
      <c r="Q1751">
        <f>VLOOKUP(N1751,Depth!$A$2:$F$427,6,)</f>
        <v>8.15</v>
      </c>
      <c r="R1751">
        <f>VLOOKUP(L1751,longitude_latitude!C:J,7,)</f>
        <v>-0.155454387</v>
      </c>
      <c r="S1751">
        <f>VLOOKUP(L1751,longitude_latitude!C:J,8,)</f>
        <v>51.522493869999998</v>
      </c>
      <c r="T1751">
        <f t="shared" si="226"/>
        <v>-8.0093977012721069</v>
      </c>
      <c r="U1751">
        <f>VLOOKUP(M1751,LINE!$A$2:$B$13,2,)</f>
        <v>6</v>
      </c>
      <c r="V1751">
        <f>VLOOKUP(L1751,Entry_exit!B:P,4,)</f>
        <v>47234</v>
      </c>
      <c r="W1751">
        <f>2020 - VLOOKUP(L1751, age!$A:$D,4,)</f>
        <v>114</v>
      </c>
      <c r="X1751">
        <f>VLOOKUP(H1751,'air-quality-london-time-of-day'!E:G,3,FALSE)</f>
        <v>11.4</v>
      </c>
      <c r="Y1751">
        <f>VLOOKUP(I1751,Weather!F:K,2,)</f>
        <v>13.12587412587412</v>
      </c>
      <c r="Z1751">
        <f>VLOOKUP(I1751,Weather!F:K,3,)</f>
        <v>0.16</v>
      </c>
      <c r="AA1751">
        <f>VLOOKUP(I1751,Weather!F:K,4,)</f>
        <v>0.77</v>
      </c>
      <c r="AB1751">
        <f>VLOOKUP(I1751,Weather!F:K,5,)</f>
        <v>1015</v>
      </c>
      <c r="AC1751">
        <f>VLOOKUP(I1751,Weather!F:K,6,)</f>
        <v>5</v>
      </c>
    </row>
    <row r="1752" spans="1:29" x14ac:dyDescent="0.25">
      <c r="A1752" t="s">
        <v>7</v>
      </c>
      <c r="B1752" t="s">
        <v>5</v>
      </c>
      <c r="C1752" s="1">
        <v>42401.510416666664</v>
      </c>
      <c r="D1752" s="3">
        <f t="shared" si="224"/>
        <v>2016</v>
      </c>
      <c r="E1752" s="3">
        <f t="shared" si="227"/>
        <v>2</v>
      </c>
      <c r="F1752" s="3">
        <f t="shared" si="228"/>
        <v>12</v>
      </c>
      <c r="G1752" s="3">
        <f t="shared" si="229"/>
        <v>1</v>
      </c>
      <c r="H1752" s="3" t="str">
        <f t="shared" si="230"/>
        <v>2016212</v>
      </c>
      <c r="I1752" s="3" t="str">
        <f t="shared" si="231"/>
        <v>20162121</v>
      </c>
      <c r="J1752">
        <v>23.333333329999999</v>
      </c>
      <c r="K1752">
        <v>23.333333329999999</v>
      </c>
      <c r="L1752" t="str">
        <f>VLOOKUP(C1752,List!$A$2:$C$2089,3,)</f>
        <v>Baker Street</v>
      </c>
      <c r="M1752" t="str">
        <f>VLOOKUP(C1752,List!$A$2:$C$2089,2,)</f>
        <v>Hammersmith &amp; City</v>
      </c>
      <c r="N1752" t="str">
        <f t="shared" si="225"/>
        <v>Baker Street|Hammersmith &amp; City</v>
      </c>
      <c r="O1752">
        <f>VLOOKUP(N1752,Depth!$A$2:$F$427,3,)</f>
        <v>27</v>
      </c>
      <c r="P1752">
        <f>VLOOKUP(N1752,Depth!$A$2:$F$427,5,)</f>
        <v>118.85</v>
      </c>
      <c r="Q1752">
        <f>VLOOKUP(N1752,Depth!$A$2:$F$427,6,)</f>
        <v>8.15</v>
      </c>
      <c r="R1752">
        <f>VLOOKUP(L1752,longitude_latitude!C:J,7,)</f>
        <v>-0.155454387</v>
      </c>
      <c r="S1752">
        <f>VLOOKUP(L1752,longitude_latitude!C:J,8,)</f>
        <v>51.522493869999998</v>
      </c>
      <c r="T1752">
        <f t="shared" si="226"/>
        <v>-8.0093977012721069</v>
      </c>
      <c r="U1752">
        <f>VLOOKUP(M1752,LINE!$A$2:$B$13,2,)</f>
        <v>6</v>
      </c>
      <c r="V1752">
        <f>VLOOKUP(L1752,Entry_exit!B:P,4,)</f>
        <v>47234</v>
      </c>
      <c r="W1752">
        <f>2020 - VLOOKUP(L1752, age!$A:$D,4,)</f>
        <v>114</v>
      </c>
      <c r="X1752">
        <f>VLOOKUP(H1752,'air-quality-london-time-of-day'!E:G,3,FALSE)</f>
        <v>11.4</v>
      </c>
      <c r="Y1752">
        <f>VLOOKUP(I1752,Weather!F:K,2,)</f>
        <v>13.12587412587412</v>
      </c>
      <c r="Z1752">
        <f>VLOOKUP(I1752,Weather!F:K,3,)</f>
        <v>0.16</v>
      </c>
      <c r="AA1752">
        <f>VLOOKUP(I1752,Weather!F:K,4,)</f>
        <v>0.77</v>
      </c>
      <c r="AB1752">
        <f>VLOOKUP(I1752,Weather!F:K,5,)</f>
        <v>1015</v>
      </c>
      <c r="AC1752">
        <f>VLOOKUP(I1752,Weather!F:K,6,)</f>
        <v>5</v>
      </c>
    </row>
    <row r="1753" spans="1:29" x14ac:dyDescent="0.25">
      <c r="A1753" t="s">
        <v>7</v>
      </c>
      <c r="B1753" t="s">
        <v>5</v>
      </c>
      <c r="C1753" s="1">
        <v>42401.511111111111</v>
      </c>
      <c r="D1753" s="3">
        <f t="shared" si="224"/>
        <v>2016</v>
      </c>
      <c r="E1753" s="3">
        <f t="shared" si="227"/>
        <v>2</v>
      </c>
      <c r="F1753" s="3">
        <f t="shared" si="228"/>
        <v>12</v>
      </c>
      <c r="G1753" s="3">
        <f t="shared" si="229"/>
        <v>1</v>
      </c>
      <c r="H1753" s="3" t="str">
        <f t="shared" si="230"/>
        <v>2016212</v>
      </c>
      <c r="I1753" s="3" t="str">
        <f t="shared" si="231"/>
        <v>20162121</v>
      </c>
      <c r="J1753">
        <v>28.333333329999999</v>
      </c>
      <c r="K1753">
        <v>28.333333329999999</v>
      </c>
      <c r="L1753" t="str">
        <f>VLOOKUP(C1753,List!$A$2:$C$2089,3,)</f>
        <v>Baker Street</v>
      </c>
      <c r="M1753" t="str">
        <f>VLOOKUP(C1753,List!$A$2:$C$2089,2,)</f>
        <v>Hammersmith &amp; City</v>
      </c>
      <c r="N1753" t="str">
        <f t="shared" si="225"/>
        <v>Baker Street|Hammersmith &amp; City</v>
      </c>
      <c r="O1753">
        <f>VLOOKUP(N1753,Depth!$A$2:$F$427,3,)</f>
        <v>27</v>
      </c>
      <c r="P1753">
        <f>VLOOKUP(N1753,Depth!$A$2:$F$427,5,)</f>
        <v>118.85</v>
      </c>
      <c r="Q1753">
        <f>VLOOKUP(N1753,Depth!$A$2:$F$427,6,)</f>
        <v>8.15</v>
      </c>
      <c r="R1753">
        <f>VLOOKUP(L1753,longitude_latitude!C:J,7,)</f>
        <v>-0.155454387</v>
      </c>
      <c r="S1753">
        <f>VLOOKUP(L1753,longitude_latitude!C:J,8,)</f>
        <v>51.522493869999998</v>
      </c>
      <c r="T1753">
        <f t="shared" si="226"/>
        <v>-8.0093977012721069</v>
      </c>
      <c r="U1753">
        <f>VLOOKUP(M1753,LINE!$A$2:$B$13,2,)</f>
        <v>6</v>
      </c>
      <c r="V1753">
        <f>VLOOKUP(L1753,Entry_exit!B:P,4,)</f>
        <v>47234</v>
      </c>
      <c r="W1753">
        <f>2020 - VLOOKUP(L1753, age!$A:$D,4,)</f>
        <v>114</v>
      </c>
      <c r="X1753">
        <f>VLOOKUP(H1753,'air-quality-london-time-of-day'!E:G,3,FALSE)</f>
        <v>11.4</v>
      </c>
      <c r="Y1753">
        <f>VLOOKUP(I1753,Weather!F:K,2,)</f>
        <v>13.12587412587412</v>
      </c>
      <c r="Z1753">
        <f>VLOOKUP(I1753,Weather!F:K,3,)</f>
        <v>0.16</v>
      </c>
      <c r="AA1753">
        <f>VLOOKUP(I1753,Weather!F:K,4,)</f>
        <v>0.77</v>
      </c>
      <c r="AB1753">
        <f>VLOOKUP(I1753,Weather!F:K,5,)</f>
        <v>1015</v>
      </c>
      <c r="AC1753">
        <f>VLOOKUP(I1753,Weather!F:K,6,)</f>
        <v>5</v>
      </c>
    </row>
    <row r="1754" spans="1:29" x14ac:dyDescent="0.25">
      <c r="A1754" t="s">
        <v>7</v>
      </c>
      <c r="B1754" t="s">
        <v>5</v>
      </c>
      <c r="C1754" s="1">
        <v>42401.511805555558</v>
      </c>
      <c r="D1754" s="3">
        <f t="shared" si="224"/>
        <v>2016</v>
      </c>
      <c r="E1754" s="3">
        <f t="shared" si="227"/>
        <v>2</v>
      </c>
      <c r="F1754" s="3">
        <f t="shared" si="228"/>
        <v>12</v>
      </c>
      <c r="G1754" s="3">
        <f t="shared" si="229"/>
        <v>1</v>
      </c>
      <c r="H1754" s="3" t="str">
        <f t="shared" si="230"/>
        <v>2016212</v>
      </c>
      <c r="I1754" s="3" t="str">
        <f t="shared" si="231"/>
        <v>20162121</v>
      </c>
      <c r="J1754">
        <v>28.333333329999999</v>
      </c>
      <c r="K1754">
        <v>28.333333329999999</v>
      </c>
      <c r="L1754" t="str">
        <f>VLOOKUP(C1754,List!$A$2:$C$2089,3,)</f>
        <v>Baker Street</v>
      </c>
      <c r="M1754" t="str">
        <f>VLOOKUP(C1754,List!$A$2:$C$2089,2,)</f>
        <v>Hammersmith &amp; City</v>
      </c>
      <c r="N1754" t="str">
        <f t="shared" si="225"/>
        <v>Baker Street|Hammersmith &amp; City</v>
      </c>
      <c r="O1754">
        <f>VLOOKUP(N1754,Depth!$A$2:$F$427,3,)</f>
        <v>27</v>
      </c>
      <c r="P1754">
        <f>VLOOKUP(N1754,Depth!$A$2:$F$427,5,)</f>
        <v>118.85</v>
      </c>
      <c r="Q1754">
        <f>VLOOKUP(N1754,Depth!$A$2:$F$427,6,)</f>
        <v>8.15</v>
      </c>
      <c r="R1754">
        <f>VLOOKUP(L1754,longitude_latitude!C:J,7,)</f>
        <v>-0.155454387</v>
      </c>
      <c r="S1754">
        <f>VLOOKUP(L1754,longitude_latitude!C:J,8,)</f>
        <v>51.522493869999998</v>
      </c>
      <c r="T1754">
        <f t="shared" si="226"/>
        <v>-8.0093977012721069</v>
      </c>
      <c r="U1754">
        <f>VLOOKUP(M1754,LINE!$A$2:$B$13,2,)</f>
        <v>6</v>
      </c>
      <c r="V1754">
        <f>VLOOKUP(L1754,Entry_exit!B:P,4,)</f>
        <v>47234</v>
      </c>
      <c r="W1754">
        <f>2020 - VLOOKUP(L1754, age!$A:$D,4,)</f>
        <v>114</v>
      </c>
      <c r="X1754">
        <f>VLOOKUP(H1754,'air-quality-london-time-of-day'!E:G,3,FALSE)</f>
        <v>11.4</v>
      </c>
      <c r="Y1754">
        <f>VLOOKUP(I1754,Weather!F:K,2,)</f>
        <v>13.12587412587412</v>
      </c>
      <c r="Z1754">
        <f>VLOOKUP(I1754,Weather!F:K,3,)</f>
        <v>0.16</v>
      </c>
      <c r="AA1754">
        <f>VLOOKUP(I1754,Weather!F:K,4,)</f>
        <v>0.77</v>
      </c>
      <c r="AB1754">
        <f>VLOOKUP(I1754,Weather!F:K,5,)</f>
        <v>1015</v>
      </c>
      <c r="AC1754">
        <f>VLOOKUP(I1754,Weather!F:K,6,)</f>
        <v>5</v>
      </c>
    </row>
    <row r="1755" spans="1:29" x14ac:dyDescent="0.25">
      <c r="A1755" t="s">
        <v>7</v>
      </c>
      <c r="B1755" t="s">
        <v>5</v>
      </c>
      <c r="C1755" s="1">
        <v>42401.512499999997</v>
      </c>
      <c r="D1755" s="3">
        <f t="shared" si="224"/>
        <v>2016</v>
      </c>
      <c r="E1755" s="3">
        <f t="shared" si="227"/>
        <v>2</v>
      </c>
      <c r="F1755" s="3">
        <f t="shared" si="228"/>
        <v>12</v>
      </c>
      <c r="G1755" s="3">
        <f t="shared" si="229"/>
        <v>1</v>
      </c>
      <c r="H1755" s="3" t="str">
        <f t="shared" si="230"/>
        <v>2016212</v>
      </c>
      <c r="I1755" s="3" t="str">
        <f t="shared" si="231"/>
        <v>20162121</v>
      </c>
      <c r="J1755">
        <v>30</v>
      </c>
      <c r="K1755">
        <v>30</v>
      </c>
      <c r="L1755" t="str">
        <f>VLOOKUP(C1755,List!$A$2:$C$2089,3,)</f>
        <v>Baker Street</v>
      </c>
      <c r="M1755" t="str">
        <f>VLOOKUP(C1755,List!$A$2:$C$2089,2,)</f>
        <v>Hammersmith &amp; City</v>
      </c>
      <c r="N1755" t="str">
        <f t="shared" si="225"/>
        <v>Baker Street|Hammersmith &amp; City</v>
      </c>
      <c r="O1755">
        <f>VLOOKUP(N1755,Depth!$A$2:$F$427,3,)</f>
        <v>27</v>
      </c>
      <c r="P1755">
        <f>VLOOKUP(N1755,Depth!$A$2:$F$427,5,)</f>
        <v>118.85</v>
      </c>
      <c r="Q1755">
        <f>VLOOKUP(N1755,Depth!$A$2:$F$427,6,)</f>
        <v>8.15</v>
      </c>
      <c r="R1755">
        <f>VLOOKUP(L1755,longitude_latitude!C:J,7,)</f>
        <v>-0.155454387</v>
      </c>
      <c r="S1755">
        <f>VLOOKUP(L1755,longitude_latitude!C:J,8,)</f>
        <v>51.522493869999998</v>
      </c>
      <c r="T1755">
        <f t="shared" si="226"/>
        <v>-8.0093977012721069</v>
      </c>
      <c r="U1755">
        <f>VLOOKUP(M1755,LINE!$A$2:$B$13,2,)</f>
        <v>6</v>
      </c>
      <c r="V1755">
        <f>VLOOKUP(L1755,Entry_exit!B:P,4,)</f>
        <v>47234</v>
      </c>
      <c r="W1755">
        <f>2020 - VLOOKUP(L1755, age!$A:$D,4,)</f>
        <v>114</v>
      </c>
      <c r="X1755">
        <f>VLOOKUP(H1755,'air-quality-london-time-of-day'!E:G,3,FALSE)</f>
        <v>11.4</v>
      </c>
      <c r="Y1755">
        <f>VLOOKUP(I1755,Weather!F:K,2,)</f>
        <v>13.12587412587412</v>
      </c>
      <c r="Z1755">
        <f>VLOOKUP(I1755,Weather!F:K,3,)</f>
        <v>0.16</v>
      </c>
      <c r="AA1755">
        <f>VLOOKUP(I1755,Weather!F:K,4,)</f>
        <v>0.77</v>
      </c>
      <c r="AB1755">
        <f>VLOOKUP(I1755,Weather!F:K,5,)</f>
        <v>1015</v>
      </c>
      <c r="AC1755">
        <f>VLOOKUP(I1755,Weather!F:K,6,)</f>
        <v>5</v>
      </c>
    </row>
    <row r="1756" spans="1:29" x14ac:dyDescent="0.25">
      <c r="A1756" t="s">
        <v>7</v>
      </c>
      <c r="B1756" t="s">
        <v>5</v>
      </c>
      <c r="C1756" s="1">
        <v>42401.513194444444</v>
      </c>
      <c r="D1756" s="3">
        <f t="shared" si="224"/>
        <v>2016</v>
      </c>
      <c r="E1756" s="3">
        <f t="shared" si="227"/>
        <v>2</v>
      </c>
      <c r="F1756" s="3">
        <f t="shared" si="228"/>
        <v>12</v>
      </c>
      <c r="G1756" s="3">
        <f t="shared" si="229"/>
        <v>1</v>
      </c>
      <c r="H1756" s="3" t="str">
        <f t="shared" si="230"/>
        <v>2016212</v>
      </c>
      <c r="I1756" s="3" t="str">
        <f t="shared" si="231"/>
        <v>20162121</v>
      </c>
      <c r="J1756">
        <v>38.333333330000002</v>
      </c>
      <c r="K1756">
        <v>38.333333330000002</v>
      </c>
      <c r="L1756" t="str">
        <f>VLOOKUP(C1756,List!$A$2:$C$2089,3,)</f>
        <v>Great Portland Street</v>
      </c>
      <c r="M1756" t="str">
        <f>VLOOKUP(C1756,List!$A$2:$C$2089,2,)</f>
        <v>Hammersmith &amp; City</v>
      </c>
      <c r="N1756" t="str">
        <f t="shared" si="225"/>
        <v>Great Portland Street|Hammersmith &amp; City</v>
      </c>
      <c r="O1756">
        <f>VLOOKUP(N1756,Depth!$A$2:$F$427,3,)</f>
        <v>29</v>
      </c>
      <c r="P1756">
        <f>VLOOKUP(N1756,Depth!$A$2:$F$427,5,)</f>
        <v>121.4</v>
      </c>
      <c r="Q1756">
        <f>VLOOKUP(N1756,Depth!$A$2:$F$427,6,)</f>
        <v>7.6</v>
      </c>
      <c r="R1756">
        <f>VLOOKUP(L1756,longitude_latitude!C:J,7,)</f>
        <v>-0.14268571099999999</v>
      </c>
      <c r="S1756">
        <f>VLOOKUP(L1756,longitude_latitude!C:J,8,)</f>
        <v>51.523338219999999</v>
      </c>
      <c r="T1756">
        <f t="shared" si="226"/>
        <v>-7.3516441470141736</v>
      </c>
      <c r="U1756">
        <f>VLOOKUP(M1756,LINE!$A$2:$B$13,2,)</f>
        <v>6</v>
      </c>
      <c r="V1756">
        <f>VLOOKUP(L1756,Entry_exit!B:P,4,)</f>
        <v>15167</v>
      </c>
      <c r="W1756">
        <f>2020 - VLOOKUP(L1756, age!$A:$D,4,)</f>
        <v>157</v>
      </c>
      <c r="X1756">
        <f>VLOOKUP(H1756,'air-quality-london-time-of-day'!E:G,3,FALSE)</f>
        <v>11.4</v>
      </c>
      <c r="Y1756">
        <f>VLOOKUP(I1756,Weather!F:K,2,)</f>
        <v>13.12587412587412</v>
      </c>
      <c r="Z1756">
        <f>VLOOKUP(I1756,Weather!F:K,3,)</f>
        <v>0.16</v>
      </c>
      <c r="AA1756">
        <f>VLOOKUP(I1756,Weather!F:K,4,)</f>
        <v>0.77</v>
      </c>
      <c r="AB1756">
        <f>VLOOKUP(I1756,Weather!F:K,5,)</f>
        <v>1015</v>
      </c>
      <c r="AC1756">
        <f>VLOOKUP(I1756,Weather!F:K,6,)</f>
        <v>5</v>
      </c>
    </row>
    <row r="1757" spans="1:29" x14ac:dyDescent="0.25">
      <c r="A1757" t="s">
        <v>7</v>
      </c>
      <c r="B1757" t="s">
        <v>5</v>
      </c>
      <c r="C1757" s="1">
        <v>42401.513888888891</v>
      </c>
      <c r="D1757" s="3">
        <f t="shared" si="224"/>
        <v>2016</v>
      </c>
      <c r="E1757" s="3">
        <f t="shared" si="227"/>
        <v>2</v>
      </c>
      <c r="F1757" s="3">
        <f t="shared" si="228"/>
        <v>12</v>
      </c>
      <c r="G1757" s="3">
        <f t="shared" si="229"/>
        <v>1</v>
      </c>
      <c r="H1757" s="3" t="str">
        <f t="shared" si="230"/>
        <v>2016212</v>
      </c>
      <c r="I1757" s="3" t="str">
        <f t="shared" si="231"/>
        <v>20162121</v>
      </c>
      <c r="J1757">
        <v>38.333333330000002</v>
      </c>
      <c r="K1757">
        <v>38.333333330000002</v>
      </c>
      <c r="L1757" t="str">
        <f>VLOOKUP(C1757,List!$A$2:$C$2089,3,)</f>
        <v>Euston Square</v>
      </c>
      <c r="M1757" t="str">
        <f>VLOOKUP(C1757,List!$A$2:$C$2089,2,)</f>
        <v>Hammersmith &amp; City</v>
      </c>
      <c r="N1757" t="str">
        <f t="shared" si="225"/>
        <v>Euston Square|Hammersmith &amp; City</v>
      </c>
      <c r="O1757">
        <f>VLOOKUP(N1757,Depth!$A$2:$F$427,3,)</f>
        <v>25</v>
      </c>
      <c r="P1757">
        <f>VLOOKUP(N1757,Depth!$A$2:$F$427,5,)</f>
        <v>118.1</v>
      </c>
      <c r="Q1757">
        <f>VLOOKUP(N1757,Depth!$A$2:$F$427,6,)</f>
        <v>6.9</v>
      </c>
      <c r="R1757">
        <f>VLOOKUP(L1757,longitude_latitude!C:J,7,)</f>
        <v>-0.134270582</v>
      </c>
      <c r="S1757">
        <f>VLOOKUP(L1757,longitude_latitude!C:J,8,)</f>
        <v>51.525124990000002</v>
      </c>
      <c r="T1757">
        <f t="shared" si="226"/>
        <v>-6.9183085200300445</v>
      </c>
      <c r="U1757">
        <f>VLOOKUP(M1757,LINE!$A$2:$B$13,2,)</f>
        <v>6</v>
      </c>
      <c r="V1757">
        <f>VLOOKUP(L1757,Entry_exit!B:P,4,)</f>
        <v>25477</v>
      </c>
      <c r="W1757">
        <f>2020 - VLOOKUP(L1757, age!$A:$D,4,)</f>
        <v>157</v>
      </c>
      <c r="X1757">
        <f>VLOOKUP(H1757,'air-quality-london-time-of-day'!E:G,3,FALSE)</f>
        <v>11.4</v>
      </c>
      <c r="Y1757">
        <f>VLOOKUP(I1757,Weather!F:K,2,)</f>
        <v>13.12587412587412</v>
      </c>
      <c r="Z1757">
        <f>VLOOKUP(I1757,Weather!F:K,3,)</f>
        <v>0.16</v>
      </c>
      <c r="AA1757">
        <f>VLOOKUP(I1757,Weather!F:K,4,)</f>
        <v>0.77</v>
      </c>
      <c r="AB1757">
        <f>VLOOKUP(I1757,Weather!F:K,5,)</f>
        <v>1015</v>
      </c>
      <c r="AC1757">
        <f>VLOOKUP(I1757,Weather!F:K,6,)</f>
        <v>5</v>
      </c>
    </row>
    <row r="1758" spans="1:29" x14ac:dyDescent="0.25">
      <c r="A1758" t="s">
        <v>7</v>
      </c>
      <c r="B1758" t="s">
        <v>5</v>
      </c>
      <c r="C1758" s="1">
        <v>42401.51458333333</v>
      </c>
      <c r="D1758" s="3">
        <f t="shared" si="224"/>
        <v>2016</v>
      </c>
      <c r="E1758" s="3">
        <f t="shared" si="227"/>
        <v>2</v>
      </c>
      <c r="F1758" s="3">
        <f t="shared" si="228"/>
        <v>12</v>
      </c>
      <c r="G1758" s="3">
        <f t="shared" si="229"/>
        <v>1</v>
      </c>
      <c r="H1758" s="3" t="str">
        <f t="shared" si="230"/>
        <v>2016212</v>
      </c>
      <c r="I1758" s="3" t="str">
        <f t="shared" si="231"/>
        <v>20162121</v>
      </c>
      <c r="J1758">
        <v>53.333333330000002</v>
      </c>
      <c r="K1758">
        <v>53.333333330000002</v>
      </c>
      <c r="L1758" t="str">
        <f>VLOOKUP(C1758,List!$A$2:$C$2089,3,)</f>
        <v>Euston Square</v>
      </c>
      <c r="M1758" t="str">
        <f>VLOOKUP(C1758,List!$A$2:$C$2089,2,)</f>
        <v>Hammersmith &amp; City</v>
      </c>
      <c r="N1758" t="str">
        <f t="shared" si="225"/>
        <v>Euston Square|Hammersmith &amp; City</v>
      </c>
      <c r="O1758">
        <f>VLOOKUP(N1758,Depth!$A$2:$F$427,3,)</f>
        <v>25</v>
      </c>
      <c r="P1758">
        <f>VLOOKUP(N1758,Depth!$A$2:$F$427,5,)</f>
        <v>118.1</v>
      </c>
      <c r="Q1758">
        <f>VLOOKUP(N1758,Depth!$A$2:$F$427,6,)</f>
        <v>6.9</v>
      </c>
      <c r="R1758">
        <f>VLOOKUP(L1758,longitude_latitude!C:J,7,)</f>
        <v>-0.134270582</v>
      </c>
      <c r="S1758">
        <f>VLOOKUP(L1758,longitude_latitude!C:J,8,)</f>
        <v>51.525124990000002</v>
      </c>
      <c r="T1758">
        <f t="shared" si="226"/>
        <v>-6.9183085200300445</v>
      </c>
      <c r="U1758">
        <f>VLOOKUP(M1758,LINE!$A$2:$B$13,2,)</f>
        <v>6</v>
      </c>
      <c r="V1758">
        <f>VLOOKUP(L1758,Entry_exit!B:P,4,)</f>
        <v>25477</v>
      </c>
      <c r="W1758">
        <f>2020 - VLOOKUP(L1758, age!$A:$D,4,)</f>
        <v>157</v>
      </c>
      <c r="X1758">
        <f>VLOOKUP(H1758,'air-quality-london-time-of-day'!E:G,3,FALSE)</f>
        <v>11.4</v>
      </c>
      <c r="Y1758">
        <f>VLOOKUP(I1758,Weather!F:K,2,)</f>
        <v>13.12587412587412</v>
      </c>
      <c r="Z1758">
        <f>VLOOKUP(I1758,Weather!F:K,3,)</f>
        <v>0.16</v>
      </c>
      <c r="AA1758">
        <f>VLOOKUP(I1758,Weather!F:K,4,)</f>
        <v>0.77</v>
      </c>
      <c r="AB1758">
        <f>VLOOKUP(I1758,Weather!F:K,5,)</f>
        <v>1015</v>
      </c>
      <c r="AC1758">
        <f>VLOOKUP(I1758,Weather!F:K,6,)</f>
        <v>5</v>
      </c>
    </row>
    <row r="1759" spans="1:29" x14ac:dyDescent="0.25">
      <c r="A1759" t="s">
        <v>7</v>
      </c>
      <c r="B1759" t="s">
        <v>5</v>
      </c>
      <c r="C1759" s="1">
        <v>42401.515277777777</v>
      </c>
      <c r="D1759" s="3">
        <f t="shared" si="224"/>
        <v>2016</v>
      </c>
      <c r="E1759" s="3">
        <f t="shared" si="227"/>
        <v>2</v>
      </c>
      <c r="F1759" s="3">
        <f t="shared" si="228"/>
        <v>12</v>
      </c>
      <c r="G1759" s="3">
        <f t="shared" si="229"/>
        <v>1</v>
      </c>
      <c r="H1759" s="3" t="str">
        <f t="shared" si="230"/>
        <v>2016212</v>
      </c>
      <c r="I1759" s="3" t="str">
        <f t="shared" si="231"/>
        <v>20162121</v>
      </c>
      <c r="J1759">
        <v>71.666666669999998</v>
      </c>
      <c r="K1759">
        <v>71.666666669999998</v>
      </c>
      <c r="L1759" t="str">
        <f>VLOOKUP(C1759,List!$A$2:$C$2089,3,)</f>
        <v>King's Cross St. Pancras</v>
      </c>
      <c r="M1759" t="str">
        <f>VLOOKUP(C1759,List!$A$2:$C$2089,2,)</f>
        <v>Hammersmith &amp; City</v>
      </c>
      <c r="N1759" t="str">
        <f t="shared" si="225"/>
        <v>King's Cross St. Pancras|Hammersmith &amp; City</v>
      </c>
      <c r="O1759">
        <f>VLOOKUP(N1759,Depth!$A$2:$F$427,3,)</f>
        <v>17</v>
      </c>
      <c r="P1759">
        <f>VLOOKUP(N1759,Depth!$A$2:$F$427,5,)</f>
        <v>109.1</v>
      </c>
      <c r="Q1759">
        <f>VLOOKUP(N1759,Depth!$A$2:$F$427,6,)</f>
        <v>7.9</v>
      </c>
      <c r="R1759">
        <f>VLOOKUP(L1759,longitude_latitude!C:J,7,)</f>
        <v>-0.123168404</v>
      </c>
      <c r="S1759">
        <f>VLOOKUP(L1759,longitude_latitude!C:J,8,)</f>
        <v>51.529277280000002</v>
      </c>
      <c r="T1759">
        <f t="shared" si="226"/>
        <v>-6.3467788418510613</v>
      </c>
      <c r="U1759">
        <f>VLOOKUP(M1759,LINE!$A$2:$B$13,2,)</f>
        <v>6</v>
      </c>
      <c r="V1759">
        <f>VLOOKUP(L1759,Entry_exit!B:P,4,)</f>
        <v>138159</v>
      </c>
      <c r="W1759">
        <f>2020 - VLOOKUP(L1759, age!$A:$D,4,)</f>
        <v>158</v>
      </c>
      <c r="X1759">
        <f>VLOOKUP(H1759,'air-quality-london-time-of-day'!E:G,3,FALSE)</f>
        <v>11.4</v>
      </c>
      <c r="Y1759">
        <f>VLOOKUP(I1759,Weather!F:K,2,)</f>
        <v>13.12587412587412</v>
      </c>
      <c r="Z1759">
        <f>VLOOKUP(I1759,Weather!F:K,3,)</f>
        <v>0.16</v>
      </c>
      <c r="AA1759">
        <f>VLOOKUP(I1759,Weather!F:K,4,)</f>
        <v>0.77</v>
      </c>
      <c r="AB1759">
        <f>VLOOKUP(I1759,Weather!F:K,5,)</f>
        <v>1015</v>
      </c>
      <c r="AC1759">
        <f>VLOOKUP(I1759,Weather!F:K,6,)</f>
        <v>5</v>
      </c>
    </row>
    <row r="1760" spans="1:29" x14ac:dyDescent="0.25">
      <c r="A1760" t="s">
        <v>7</v>
      </c>
      <c r="B1760" t="s">
        <v>5</v>
      </c>
      <c r="C1760" s="1">
        <v>42401.515972222223</v>
      </c>
      <c r="D1760" s="3">
        <f t="shared" si="224"/>
        <v>2016</v>
      </c>
      <c r="E1760" s="3">
        <f t="shared" si="227"/>
        <v>2</v>
      </c>
      <c r="F1760" s="3">
        <f t="shared" si="228"/>
        <v>12</v>
      </c>
      <c r="G1760" s="3">
        <f t="shared" si="229"/>
        <v>1</v>
      </c>
      <c r="H1760" s="3" t="str">
        <f t="shared" si="230"/>
        <v>2016212</v>
      </c>
      <c r="I1760" s="3" t="str">
        <f t="shared" si="231"/>
        <v>20162121</v>
      </c>
      <c r="J1760">
        <v>71.666666669999998</v>
      </c>
      <c r="K1760">
        <v>71.666666669999998</v>
      </c>
      <c r="L1760" t="str">
        <f>VLOOKUP(C1760,List!$A$2:$C$2089,3,)</f>
        <v>King's Cross St. Pancras</v>
      </c>
      <c r="M1760" t="str">
        <f>VLOOKUP(C1760,List!$A$2:$C$2089,2,)</f>
        <v>Hammersmith &amp; City</v>
      </c>
      <c r="N1760" t="str">
        <f t="shared" si="225"/>
        <v>King's Cross St. Pancras|Hammersmith &amp; City</v>
      </c>
      <c r="O1760">
        <f>VLOOKUP(N1760,Depth!$A$2:$F$427,3,)</f>
        <v>17</v>
      </c>
      <c r="P1760">
        <f>VLOOKUP(N1760,Depth!$A$2:$F$427,5,)</f>
        <v>109.1</v>
      </c>
      <c r="Q1760">
        <f>VLOOKUP(N1760,Depth!$A$2:$F$427,6,)</f>
        <v>7.9</v>
      </c>
      <c r="R1760">
        <f>VLOOKUP(L1760,longitude_latitude!C:J,7,)</f>
        <v>-0.123168404</v>
      </c>
      <c r="S1760">
        <f>VLOOKUP(L1760,longitude_latitude!C:J,8,)</f>
        <v>51.529277280000002</v>
      </c>
      <c r="T1760">
        <f t="shared" si="226"/>
        <v>-6.3467788418510613</v>
      </c>
      <c r="U1760">
        <f>VLOOKUP(M1760,LINE!$A$2:$B$13,2,)</f>
        <v>6</v>
      </c>
      <c r="V1760">
        <f>VLOOKUP(L1760,Entry_exit!B:P,4,)</f>
        <v>138159</v>
      </c>
      <c r="W1760">
        <f>2020 - VLOOKUP(L1760, age!$A:$D,4,)</f>
        <v>158</v>
      </c>
      <c r="X1760">
        <f>VLOOKUP(H1760,'air-quality-london-time-of-day'!E:G,3,FALSE)</f>
        <v>11.4</v>
      </c>
      <c r="Y1760">
        <f>VLOOKUP(I1760,Weather!F:K,2,)</f>
        <v>13.12587412587412</v>
      </c>
      <c r="Z1760">
        <f>VLOOKUP(I1760,Weather!F:K,3,)</f>
        <v>0.16</v>
      </c>
      <c r="AA1760">
        <f>VLOOKUP(I1760,Weather!F:K,4,)</f>
        <v>0.77</v>
      </c>
      <c r="AB1760">
        <f>VLOOKUP(I1760,Weather!F:K,5,)</f>
        <v>1015</v>
      </c>
      <c r="AC1760">
        <f>VLOOKUP(I1760,Weather!F:K,6,)</f>
        <v>5</v>
      </c>
    </row>
    <row r="1761" spans="1:29" x14ac:dyDescent="0.25">
      <c r="A1761" t="s">
        <v>7</v>
      </c>
      <c r="B1761" t="s">
        <v>5</v>
      </c>
      <c r="C1761" s="1">
        <v>42401.51666666667</v>
      </c>
      <c r="D1761" s="3">
        <f t="shared" si="224"/>
        <v>2016</v>
      </c>
      <c r="E1761" s="3">
        <f t="shared" si="227"/>
        <v>2</v>
      </c>
      <c r="F1761" s="3">
        <f t="shared" si="228"/>
        <v>12</v>
      </c>
      <c r="G1761" s="3">
        <f t="shared" si="229"/>
        <v>1</v>
      </c>
      <c r="H1761" s="3" t="str">
        <f t="shared" si="230"/>
        <v>2016212</v>
      </c>
      <c r="I1761" s="3" t="str">
        <f t="shared" si="231"/>
        <v>20162121</v>
      </c>
      <c r="J1761">
        <v>65</v>
      </c>
      <c r="K1761">
        <v>65</v>
      </c>
      <c r="L1761" t="str">
        <f>VLOOKUP(C1761,List!$A$2:$C$2089,3,)</f>
        <v>King's Cross St. Pancras</v>
      </c>
      <c r="M1761" t="str">
        <f>VLOOKUP(C1761,List!$A$2:$C$2089,2,)</f>
        <v>Hammersmith &amp; City</v>
      </c>
      <c r="N1761" t="str">
        <f t="shared" si="225"/>
        <v>King's Cross St. Pancras|Hammersmith &amp; City</v>
      </c>
      <c r="O1761">
        <f>VLOOKUP(N1761,Depth!$A$2:$F$427,3,)</f>
        <v>17</v>
      </c>
      <c r="P1761">
        <f>VLOOKUP(N1761,Depth!$A$2:$F$427,5,)</f>
        <v>109.1</v>
      </c>
      <c r="Q1761">
        <f>VLOOKUP(N1761,Depth!$A$2:$F$427,6,)</f>
        <v>7.9</v>
      </c>
      <c r="R1761">
        <f>VLOOKUP(L1761,longitude_latitude!C:J,7,)</f>
        <v>-0.123168404</v>
      </c>
      <c r="S1761">
        <f>VLOOKUP(L1761,longitude_latitude!C:J,8,)</f>
        <v>51.529277280000002</v>
      </c>
      <c r="T1761">
        <f t="shared" si="226"/>
        <v>-6.3467788418510613</v>
      </c>
      <c r="U1761">
        <f>VLOOKUP(M1761,LINE!$A$2:$B$13,2,)</f>
        <v>6</v>
      </c>
      <c r="V1761">
        <f>VLOOKUP(L1761,Entry_exit!B:P,4,)</f>
        <v>138159</v>
      </c>
      <c r="W1761">
        <f>2020 - VLOOKUP(L1761, age!$A:$D,4,)</f>
        <v>158</v>
      </c>
      <c r="X1761">
        <f>VLOOKUP(H1761,'air-quality-london-time-of-day'!E:G,3,FALSE)</f>
        <v>11.4</v>
      </c>
      <c r="Y1761">
        <f>VLOOKUP(I1761,Weather!F:K,2,)</f>
        <v>13.12587412587412</v>
      </c>
      <c r="Z1761">
        <f>VLOOKUP(I1761,Weather!F:K,3,)</f>
        <v>0.16</v>
      </c>
      <c r="AA1761">
        <f>VLOOKUP(I1761,Weather!F:K,4,)</f>
        <v>0.77</v>
      </c>
      <c r="AB1761">
        <f>VLOOKUP(I1761,Weather!F:K,5,)</f>
        <v>1015</v>
      </c>
      <c r="AC1761">
        <f>VLOOKUP(I1761,Weather!F:K,6,)</f>
        <v>5</v>
      </c>
    </row>
    <row r="1762" spans="1:29" x14ac:dyDescent="0.25">
      <c r="A1762" t="s">
        <v>7</v>
      </c>
      <c r="B1762" t="s">
        <v>5</v>
      </c>
      <c r="C1762" s="1">
        <v>42401.517361111109</v>
      </c>
      <c r="D1762" s="3">
        <f t="shared" si="224"/>
        <v>2016</v>
      </c>
      <c r="E1762" s="3">
        <f t="shared" si="227"/>
        <v>2</v>
      </c>
      <c r="F1762" s="3">
        <f t="shared" si="228"/>
        <v>12</v>
      </c>
      <c r="G1762" s="3">
        <f t="shared" si="229"/>
        <v>1</v>
      </c>
      <c r="H1762" s="3" t="str">
        <f t="shared" si="230"/>
        <v>2016212</v>
      </c>
      <c r="I1762" s="3" t="str">
        <f t="shared" si="231"/>
        <v>20162121</v>
      </c>
      <c r="J1762">
        <v>58.333333330000002</v>
      </c>
      <c r="K1762">
        <v>58.333333330000002</v>
      </c>
      <c r="L1762" t="str">
        <f>VLOOKUP(C1762,List!$A$2:$C$2089,3,)</f>
        <v>King's Cross St. Pancras</v>
      </c>
      <c r="M1762" t="str">
        <f>VLOOKUP(C1762,List!$A$2:$C$2089,2,)</f>
        <v>Hammersmith &amp; City</v>
      </c>
      <c r="N1762" t="str">
        <f t="shared" si="225"/>
        <v>King's Cross St. Pancras|Hammersmith &amp; City</v>
      </c>
      <c r="O1762">
        <f>VLOOKUP(N1762,Depth!$A$2:$F$427,3,)</f>
        <v>17</v>
      </c>
      <c r="P1762">
        <f>VLOOKUP(N1762,Depth!$A$2:$F$427,5,)</f>
        <v>109.1</v>
      </c>
      <c r="Q1762">
        <f>VLOOKUP(N1762,Depth!$A$2:$F$427,6,)</f>
        <v>7.9</v>
      </c>
      <c r="R1762">
        <f>VLOOKUP(L1762,longitude_latitude!C:J,7,)</f>
        <v>-0.123168404</v>
      </c>
      <c r="S1762">
        <f>VLOOKUP(L1762,longitude_latitude!C:J,8,)</f>
        <v>51.529277280000002</v>
      </c>
      <c r="T1762">
        <f t="shared" si="226"/>
        <v>-6.3467788418510613</v>
      </c>
      <c r="U1762">
        <f>VLOOKUP(M1762,LINE!$A$2:$B$13,2,)</f>
        <v>6</v>
      </c>
      <c r="V1762">
        <f>VLOOKUP(L1762,Entry_exit!B:P,4,)</f>
        <v>138159</v>
      </c>
      <c r="W1762">
        <f>2020 - VLOOKUP(L1762, age!$A:$D,4,)</f>
        <v>158</v>
      </c>
      <c r="X1762">
        <f>VLOOKUP(H1762,'air-quality-london-time-of-day'!E:G,3,FALSE)</f>
        <v>11.4</v>
      </c>
      <c r="Y1762">
        <f>VLOOKUP(I1762,Weather!F:K,2,)</f>
        <v>13.12587412587412</v>
      </c>
      <c r="Z1762">
        <f>VLOOKUP(I1762,Weather!F:K,3,)</f>
        <v>0.16</v>
      </c>
      <c r="AA1762">
        <f>VLOOKUP(I1762,Weather!F:K,4,)</f>
        <v>0.77</v>
      </c>
      <c r="AB1762">
        <f>VLOOKUP(I1762,Weather!F:K,5,)</f>
        <v>1015</v>
      </c>
      <c r="AC1762">
        <f>VLOOKUP(I1762,Weather!F:K,6,)</f>
        <v>5</v>
      </c>
    </row>
    <row r="1763" spans="1:29" x14ac:dyDescent="0.25">
      <c r="A1763" t="s">
        <v>7</v>
      </c>
      <c r="B1763" t="s">
        <v>5</v>
      </c>
      <c r="C1763" s="1">
        <v>42401.518055555556</v>
      </c>
      <c r="D1763" s="3">
        <f t="shared" si="224"/>
        <v>2016</v>
      </c>
      <c r="E1763" s="3">
        <f t="shared" si="227"/>
        <v>2</v>
      </c>
      <c r="F1763" s="3">
        <f t="shared" si="228"/>
        <v>12</v>
      </c>
      <c r="G1763" s="3">
        <f t="shared" si="229"/>
        <v>1</v>
      </c>
      <c r="H1763" s="3" t="str">
        <f t="shared" si="230"/>
        <v>2016212</v>
      </c>
      <c r="I1763" s="3" t="str">
        <f t="shared" si="231"/>
        <v>20162121</v>
      </c>
      <c r="J1763">
        <v>46.666666669999998</v>
      </c>
      <c r="K1763">
        <v>46.666666669999998</v>
      </c>
      <c r="L1763" t="str">
        <f>VLOOKUP(C1763,List!$A$2:$C$2089,3,)</f>
        <v>Farringdon</v>
      </c>
      <c r="M1763" t="str">
        <f>VLOOKUP(C1763,List!$A$2:$C$2089,2,)</f>
        <v>Hammersmith &amp; City</v>
      </c>
      <c r="N1763" t="str">
        <f t="shared" si="225"/>
        <v>Farringdon|Hammersmith &amp; City</v>
      </c>
      <c r="O1763">
        <f>VLOOKUP(N1763,Depth!$A$2:$F$427,3,)</f>
        <v>11</v>
      </c>
      <c r="P1763">
        <f>VLOOKUP(N1763,Depth!$A$2:$F$427,5,)</f>
        <v>106.5</v>
      </c>
      <c r="Q1763">
        <f>VLOOKUP(N1763,Depth!$A$2:$F$427,6,)</f>
        <v>4.5</v>
      </c>
      <c r="R1763">
        <f>VLOOKUP(L1763,longitude_latitude!C:J,7,)</f>
        <v>-0.103582415</v>
      </c>
      <c r="S1763">
        <f>VLOOKUP(L1763,longitude_latitude!C:J,8,)</f>
        <v>51.519961019999997</v>
      </c>
      <c r="T1763">
        <f t="shared" si="226"/>
        <v>-5.3365619831574627</v>
      </c>
      <c r="U1763">
        <f>VLOOKUP(M1763,LINE!$A$2:$B$13,2,)</f>
        <v>6</v>
      </c>
      <c r="V1763">
        <f>VLOOKUP(L1763,Entry_exit!B:P,4,)</f>
        <v>43640</v>
      </c>
      <c r="W1763">
        <f>2020 - VLOOKUP(L1763, age!$A:$D,4,)</f>
        <v>157</v>
      </c>
      <c r="X1763">
        <f>VLOOKUP(H1763,'air-quality-london-time-of-day'!E:G,3,FALSE)</f>
        <v>11.4</v>
      </c>
      <c r="Y1763">
        <f>VLOOKUP(I1763,Weather!F:K,2,)</f>
        <v>13.12587412587412</v>
      </c>
      <c r="Z1763">
        <f>VLOOKUP(I1763,Weather!F:K,3,)</f>
        <v>0.16</v>
      </c>
      <c r="AA1763">
        <f>VLOOKUP(I1763,Weather!F:K,4,)</f>
        <v>0.77</v>
      </c>
      <c r="AB1763">
        <f>VLOOKUP(I1763,Weather!F:K,5,)</f>
        <v>1015</v>
      </c>
      <c r="AC1763">
        <f>VLOOKUP(I1763,Weather!F:K,6,)</f>
        <v>5</v>
      </c>
    </row>
    <row r="1764" spans="1:29" x14ac:dyDescent="0.25">
      <c r="A1764" t="s">
        <v>7</v>
      </c>
      <c r="B1764" t="s">
        <v>5</v>
      </c>
      <c r="C1764" s="1">
        <v>42401.518750000003</v>
      </c>
      <c r="D1764" s="3">
        <f t="shared" si="224"/>
        <v>2016</v>
      </c>
      <c r="E1764" s="3">
        <f t="shared" si="227"/>
        <v>2</v>
      </c>
      <c r="F1764" s="3">
        <f t="shared" si="228"/>
        <v>12</v>
      </c>
      <c r="G1764" s="3">
        <f t="shared" si="229"/>
        <v>1</v>
      </c>
      <c r="H1764" s="3" t="str">
        <f t="shared" si="230"/>
        <v>2016212</v>
      </c>
      <c r="I1764" s="3" t="str">
        <f t="shared" si="231"/>
        <v>20162121</v>
      </c>
      <c r="J1764">
        <v>31.666666670000001</v>
      </c>
      <c r="K1764">
        <v>31.666666670000001</v>
      </c>
      <c r="L1764" t="str">
        <f>VLOOKUP(C1764,List!$A$2:$C$2089,3,)</f>
        <v>Farringdon</v>
      </c>
      <c r="M1764" t="str">
        <f>VLOOKUP(C1764,List!$A$2:$C$2089,2,)</f>
        <v>Hammersmith &amp; City</v>
      </c>
      <c r="N1764" t="str">
        <f t="shared" si="225"/>
        <v>Farringdon|Hammersmith &amp; City</v>
      </c>
      <c r="O1764">
        <f>VLOOKUP(N1764,Depth!$A$2:$F$427,3,)</f>
        <v>11</v>
      </c>
      <c r="P1764">
        <f>VLOOKUP(N1764,Depth!$A$2:$F$427,5,)</f>
        <v>106.5</v>
      </c>
      <c r="Q1764">
        <f>VLOOKUP(N1764,Depth!$A$2:$F$427,6,)</f>
        <v>4.5</v>
      </c>
      <c r="R1764">
        <f>VLOOKUP(L1764,longitude_latitude!C:J,7,)</f>
        <v>-0.103582415</v>
      </c>
      <c r="S1764">
        <f>VLOOKUP(L1764,longitude_latitude!C:J,8,)</f>
        <v>51.519961019999997</v>
      </c>
      <c r="T1764">
        <f t="shared" si="226"/>
        <v>-5.3365619831574627</v>
      </c>
      <c r="U1764">
        <f>VLOOKUP(M1764,LINE!$A$2:$B$13,2,)</f>
        <v>6</v>
      </c>
      <c r="V1764">
        <f>VLOOKUP(L1764,Entry_exit!B:P,4,)</f>
        <v>43640</v>
      </c>
      <c r="W1764">
        <f>2020 - VLOOKUP(L1764, age!$A:$D,4,)</f>
        <v>157</v>
      </c>
      <c r="X1764">
        <f>VLOOKUP(H1764,'air-quality-london-time-of-day'!E:G,3,FALSE)</f>
        <v>11.4</v>
      </c>
      <c r="Y1764">
        <f>VLOOKUP(I1764,Weather!F:K,2,)</f>
        <v>13.12587412587412</v>
      </c>
      <c r="Z1764">
        <f>VLOOKUP(I1764,Weather!F:K,3,)</f>
        <v>0.16</v>
      </c>
      <c r="AA1764">
        <f>VLOOKUP(I1764,Weather!F:K,4,)</f>
        <v>0.77</v>
      </c>
      <c r="AB1764">
        <f>VLOOKUP(I1764,Weather!F:K,5,)</f>
        <v>1015</v>
      </c>
      <c r="AC1764">
        <f>VLOOKUP(I1764,Weather!F:K,6,)</f>
        <v>5</v>
      </c>
    </row>
    <row r="1765" spans="1:29" x14ac:dyDescent="0.25">
      <c r="A1765" t="s">
        <v>7</v>
      </c>
      <c r="B1765" t="s">
        <v>5</v>
      </c>
      <c r="C1765" s="1">
        <v>42401.519444444442</v>
      </c>
      <c r="D1765" s="3">
        <f t="shared" si="224"/>
        <v>2016</v>
      </c>
      <c r="E1765" s="3">
        <f t="shared" si="227"/>
        <v>2</v>
      </c>
      <c r="F1765" s="3">
        <f t="shared" si="228"/>
        <v>12</v>
      </c>
      <c r="G1765" s="3">
        <f t="shared" si="229"/>
        <v>1</v>
      </c>
      <c r="H1765" s="3" t="str">
        <f t="shared" si="230"/>
        <v>2016212</v>
      </c>
      <c r="I1765" s="3" t="str">
        <f t="shared" si="231"/>
        <v>20162121</v>
      </c>
      <c r="J1765">
        <v>21.666666670000001</v>
      </c>
      <c r="K1765">
        <v>21.666666670000001</v>
      </c>
      <c r="L1765" t="str">
        <f>VLOOKUP(C1765,List!$A$2:$C$2089,3,)</f>
        <v>Barbican</v>
      </c>
      <c r="M1765" t="str">
        <f>VLOOKUP(C1765,List!$A$2:$C$2089,2,)</f>
        <v>Hammersmith &amp; City</v>
      </c>
      <c r="N1765" t="str">
        <f t="shared" si="225"/>
        <v>Barbican|Hammersmith &amp; City</v>
      </c>
      <c r="O1765">
        <f>VLOOKUP(N1765,Depth!$A$2:$F$427,3,)</f>
        <v>18</v>
      </c>
      <c r="P1765">
        <f>VLOOKUP(N1765,Depth!$A$2:$F$427,5,)</f>
        <v>109.4</v>
      </c>
      <c r="Q1765">
        <f>VLOOKUP(N1765,Depth!$A$2:$F$427,6,)</f>
        <v>8.6</v>
      </c>
      <c r="R1765">
        <f>VLOOKUP(L1765,longitude_latitude!C:J,7,)</f>
        <v>-9.7189673000000004E-2</v>
      </c>
      <c r="S1765">
        <f>VLOOKUP(L1765,longitude_latitude!C:J,8,)</f>
        <v>51.519699209999999</v>
      </c>
      <c r="T1765">
        <f t="shared" si="226"/>
        <v>-5.0071827192782585</v>
      </c>
      <c r="U1765">
        <f>VLOOKUP(M1765,LINE!$A$2:$B$13,2,)</f>
        <v>6</v>
      </c>
      <c r="V1765">
        <f>VLOOKUP(L1765,Entry_exit!B:P,4,)</f>
        <v>19757</v>
      </c>
      <c r="W1765">
        <f>2020 - VLOOKUP(L1765, age!$A:$D,4,)</f>
        <v>155</v>
      </c>
      <c r="X1765">
        <f>VLOOKUP(H1765,'air-quality-london-time-of-day'!E:G,3,FALSE)</f>
        <v>11.4</v>
      </c>
      <c r="Y1765">
        <f>VLOOKUP(I1765,Weather!F:K,2,)</f>
        <v>13.12587412587412</v>
      </c>
      <c r="Z1765">
        <f>VLOOKUP(I1765,Weather!F:K,3,)</f>
        <v>0.16</v>
      </c>
      <c r="AA1765">
        <f>VLOOKUP(I1765,Weather!F:K,4,)</f>
        <v>0.77</v>
      </c>
      <c r="AB1765">
        <f>VLOOKUP(I1765,Weather!F:K,5,)</f>
        <v>1015</v>
      </c>
      <c r="AC1765">
        <f>VLOOKUP(I1765,Weather!F:K,6,)</f>
        <v>5</v>
      </c>
    </row>
    <row r="1766" spans="1:29" x14ac:dyDescent="0.25">
      <c r="A1766" t="s">
        <v>7</v>
      </c>
      <c r="B1766" t="s">
        <v>5</v>
      </c>
      <c r="C1766" s="1">
        <v>42401.520138888889</v>
      </c>
      <c r="D1766" s="3">
        <f t="shared" si="224"/>
        <v>2016</v>
      </c>
      <c r="E1766" s="3">
        <f t="shared" si="227"/>
        <v>2</v>
      </c>
      <c r="F1766" s="3">
        <f t="shared" si="228"/>
        <v>12</v>
      </c>
      <c r="G1766" s="3">
        <f t="shared" si="229"/>
        <v>1</v>
      </c>
      <c r="H1766" s="3" t="str">
        <f t="shared" si="230"/>
        <v>2016212</v>
      </c>
      <c r="I1766" s="3" t="str">
        <f t="shared" si="231"/>
        <v>20162121</v>
      </c>
      <c r="J1766">
        <v>21.666666670000001</v>
      </c>
      <c r="K1766">
        <v>21.666666670000001</v>
      </c>
      <c r="L1766" t="str">
        <f>VLOOKUP(C1766,List!$A$2:$C$2089,3,)</f>
        <v>Barbican</v>
      </c>
      <c r="M1766" t="str">
        <f>VLOOKUP(C1766,List!$A$2:$C$2089,2,)</f>
        <v>Hammersmith &amp; City</v>
      </c>
      <c r="N1766" t="str">
        <f t="shared" si="225"/>
        <v>Barbican|Hammersmith &amp; City</v>
      </c>
      <c r="O1766">
        <f>VLOOKUP(N1766,Depth!$A$2:$F$427,3,)</f>
        <v>18</v>
      </c>
      <c r="P1766">
        <f>VLOOKUP(N1766,Depth!$A$2:$F$427,5,)</f>
        <v>109.4</v>
      </c>
      <c r="Q1766">
        <f>VLOOKUP(N1766,Depth!$A$2:$F$427,6,)</f>
        <v>8.6</v>
      </c>
      <c r="R1766">
        <f>VLOOKUP(L1766,longitude_latitude!C:J,7,)</f>
        <v>-9.7189673000000004E-2</v>
      </c>
      <c r="S1766">
        <f>VLOOKUP(L1766,longitude_latitude!C:J,8,)</f>
        <v>51.519699209999999</v>
      </c>
      <c r="T1766">
        <f t="shared" si="226"/>
        <v>-5.0071827192782585</v>
      </c>
      <c r="U1766">
        <f>VLOOKUP(M1766,LINE!$A$2:$B$13,2,)</f>
        <v>6</v>
      </c>
      <c r="V1766">
        <f>VLOOKUP(L1766,Entry_exit!B:P,4,)</f>
        <v>19757</v>
      </c>
      <c r="W1766">
        <f>2020 - VLOOKUP(L1766, age!$A:$D,4,)</f>
        <v>155</v>
      </c>
      <c r="X1766">
        <f>VLOOKUP(H1766,'air-quality-london-time-of-day'!E:G,3,FALSE)</f>
        <v>11.4</v>
      </c>
      <c r="Y1766">
        <f>VLOOKUP(I1766,Weather!F:K,2,)</f>
        <v>13.12587412587412</v>
      </c>
      <c r="Z1766">
        <f>VLOOKUP(I1766,Weather!F:K,3,)</f>
        <v>0.16</v>
      </c>
      <c r="AA1766">
        <f>VLOOKUP(I1766,Weather!F:K,4,)</f>
        <v>0.77</v>
      </c>
      <c r="AB1766">
        <f>VLOOKUP(I1766,Weather!F:K,5,)</f>
        <v>1015</v>
      </c>
      <c r="AC1766">
        <f>VLOOKUP(I1766,Weather!F:K,6,)</f>
        <v>5</v>
      </c>
    </row>
    <row r="1767" spans="1:29" x14ac:dyDescent="0.25">
      <c r="A1767" t="s">
        <v>7</v>
      </c>
      <c r="B1767" t="s">
        <v>5</v>
      </c>
      <c r="C1767" s="1">
        <v>42401.520833333336</v>
      </c>
      <c r="D1767" s="3">
        <f t="shared" si="224"/>
        <v>2016</v>
      </c>
      <c r="E1767" s="3">
        <f t="shared" si="227"/>
        <v>2</v>
      </c>
      <c r="F1767" s="3">
        <f t="shared" si="228"/>
        <v>12</v>
      </c>
      <c r="G1767" s="3">
        <f t="shared" si="229"/>
        <v>1</v>
      </c>
      <c r="H1767" s="3" t="str">
        <f t="shared" si="230"/>
        <v>2016212</v>
      </c>
      <c r="I1767" s="3" t="str">
        <f t="shared" si="231"/>
        <v>20162121</v>
      </c>
      <c r="J1767">
        <v>18.333333329999999</v>
      </c>
      <c r="K1767">
        <v>18.333333329999999</v>
      </c>
      <c r="L1767" t="str">
        <f>VLOOKUP(C1767,List!$A$2:$C$2089,3,)</f>
        <v>Moorgate</v>
      </c>
      <c r="M1767" t="str">
        <f>VLOOKUP(C1767,List!$A$2:$C$2089,2,)</f>
        <v>Hammersmith &amp; City</v>
      </c>
      <c r="N1767" t="str">
        <f t="shared" si="225"/>
        <v>Moorgate|Hammersmith &amp; City</v>
      </c>
      <c r="O1767">
        <f>VLOOKUP(N1767,Depth!$A$2:$F$427,3,)</f>
        <v>14</v>
      </c>
      <c r="P1767">
        <f>VLOOKUP(N1767,Depth!$A$2:$F$427,5,)</f>
        <v>108.5</v>
      </c>
      <c r="Q1767">
        <f>VLOOKUP(N1767,Depth!$A$2:$F$427,6,)</f>
        <v>5.5</v>
      </c>
      <c r="R1767">
        <f>VLOOKUP(L1767,longitude_latitude!C:J,7,)</f>
        <v>-8.7700240999999998E-2</v>
      </c>
      <c r="S1767">
        <f>VLOOKUP(L1767,longitude_latitude!C:J,8,)</f>
        <v>51.517853299999999</v>
      </c>
      <c r="T1767">
        <f t="shared" si="226"/>
        <v>-4.5181281502126449</v>
      </c>
      <c r="U1767">
        <f>VLOOKUP(M1767,LINE!$A$2:$B$13,2,)</f>
        <v>6</v>
      </c>
      <c r="V1767">
        <f>VLOOKUP(L1767,Entry_exit!B:P,4,)</f>
        <v>46906</v>
      </c>
      <c r="W1767">
        <f>2020 - VLOOKUP(L1767, age!$A:$D,4,)</f>
        <v>155</v>
      </c>
      <c r="X1767">
        <f>VLOOKUP(H1767,'air-quality-london-time-of-day'!E:G,3,FALSE)</f>
        <v>11.4</v>
      </c>
      <c r="Y1767">
        <f>VLOOKUP(I1767,Weather!F:K,2,)</f>
        <v>13.12587412587412</v>
      </c>
      <c r="Z1767">
        <f>VLOOKUP(I1767,Weather!F:K,3,)</f>
        <v>0.16</v>
      </c>
      <c r="AA1767">
        <f>VLOOKUP(I1767,Weather!F:K,4,)</f>
        <v>0.77</v>
      </c>
      <c r="AB1767">
        <f>VLOOKUP(I1767,Weather!F:K,5,)</f>
        <v>1015</v>
      </c>
      <c r="AC1767">
        <f>VLOOKUP(I1767,Weather!F:K,6,)</f>
        <v>5</v>
      </c>
    </row>
    <row r="1768" spans="1:29" x14ac:dyDescent="0.25">
      <c r="A1768" t="s">
        <v>7</v>
      </c>
      <c r="B1768" t="s">
        <v>5</v>
      </c>
      <c r="C1768" s="1">
        <v>42401.521527777775</v>
      </c>
      <c r="D1768" s="3">
        <f t="shared" si="224"/>
        <v>2016</v>
      </c>
      <c r="E1768" s="3">
        <f t="shared" si="227"/>
        <v>2</v>
      </c>
      <c r="F1768" s="3">
        <f t="shared" si="228"/>
        <v>12</v>
      </c>
      <c r="G1768" s="3">
        <f t="shared" si="229"/>
        <v>1</v>
      </c>
      <c r="H1768" s="3" t="str">
        <f t="shared" si="230"/>
        <v>2016212</v>
      </c>
      <c r="I1768" s="3" t="str">
        <f t="shared" si="231"/>
        <v>20162121</v>
      </c>
      <c r="J1768">
        <v>21.666666670000001</v>
      </c>
      <c r="K1768">
        <v>21.666666670000001</v>
      </c>
      <c r="L1768" t="str">
        <f>VLOOKUP(C1768,List!$A$2:$C$2089,3,)</f>
        <v>Moorgate</v>
      </c>
      <c r="M1768" t="str">
        <f>VLOOKUP(C1768,List!$A$2:$C$2089,2,)</f>
        <v>Hammersmith &amp; City</v>
      </c>
      <c r="N1768" t="str">
        <f t="shared" si="225"/>
        <v>Moorgate|Hammersmith &amp; City</v>
      </c>
      <c r="O1768">
        <f>VLOOKUP(N1768,Depth!$A$2:$F$427,3,)</f>
        <v>14</v>
      </c>
      <c r="P1768">
        <f>VLOOKUP(N1768,Depth!$A$2:$F$427,5,)</f>
        <v>108.5</v>
      </c>
      <c r="Q1768">
        <f>VLOOKUP(N1768,Depth!$A$2:$F$427,6,)</f>
        <v>5.5</v>
      </c>
      <c r="R1768">
        <f>VLOOKUP(L1768,longitude_latitude!C:J,7,)</f>
        <v>-8.7700240999999998E-2</v>
      </c>
      <c r="S1768">
        <f>VLOOKUP(L1768,longitude_latitude!C:J,8,)</f>
        <v>51.517853299999999</v>
      </c>
      <c r="T1768">
        <f t="shared" si="226"/>
        <v>-4.5181281502126449</v>
      </c>
      <c r="U1768">
        <f>VLOOKUP(M1768,LINE!$A$2:$B$13,2,)</f>
        <v>6</v>
      </c>
      <c r="V1768">
        <f>VLOOKUP(L1768,Entry_exit!B:P,4,)</f>
        <v>46906</v>
      </c>
      <c r="W1768">
        <f>2020 - VLOOKUP(L1768, age!$A:$D,4,)</f>
        <v>155</v>
      </c>
      <c r="X1768">
        <f>VLOOKUP(H1768,'air-quality-london-time-of-day'!E:G,3,FALSE)</f>
        <v>11.4</v>
      </c>
      <c r="Y1768">
        <f>VLOOKUP(I1768,Weather!F:K,2,)</f>
        <v>13.12587412587412</v>
      </c>
      <c r="Z1768">
        <f>VLOOKUP(I1768,Weather!F:K,3,)</f>
        <v>0.16</v>
      </c>
      <c r="AA1768">
        <f>VLOOKUP(I1768,Weather!F:K,4,)</f>
        <v>0.77</v>
      </c>
      <c r="AB1768">
        <f>VLOOKUP(I1768,Weather!F:K,5,)</f>
        <v>1015</v>
      </c>
      <c r="AC1768">
        <f>VLOOKUP(I1768,Weather!F:K,6,)</f>
        <v>5</v>
      </c>
    </row>
    <row r="1769" spans="1:29" x14ac:dyDescent="0.25">
      <c r="A1769" t="s">
        <v>7</v>
      </c>
      <c r="B1769" t="s">
        <v>5</v>
      </c>
      <c r="C1769" s="1">
        <v>42401.522222222222</v>
      </c>
      <c r="D1769" s="3">
        <f t="shared" si="224"/>
        <v>2016</v>
      </c>
      <c r="E1769" s="3">
        <f t="shared" si="227"/>
        <v>2</v>
      </c>
      <c r="F1769" s="3">
        <f t="shared" si="228"/>
        <v>12</v>
      </c>
      <c r="G1769" s="3">
        <f t="shared" si="229"/>
        <v>1</v>
      </c>
      <c r="H1769" s="3" t="str">
        <f t="shared" si="230"/>
        <v>2016212</v>
      </c>
      <c r="I1769" s="3" t="str">
        <f t="shared" si="231"/>
        <v>20162121</v>
      </c>
      <c r="J1769">
        <v>25</v>
      </c>
      <c r="K1769">
        <v>25</v>
      </c>
      <c r="L1769" t="str">
        <f>VLOOKUP(C1769,List!$A$2:$C$2089,3,)</f>
        <v>Liverpool Street</v>
      </c>
      <c r="M1769" t="str">
        <f>VLOOKUP(C1769,List!$A$2:$C$2089,2,)</f>
        <v>Hammersmith &amp; City</v>
      </c>
      <c r="N1769" t="str">
        <f t="shared" si="225"/>
        <v>Liverpool Street|Hammersmith &amp; City</v>
      </c>
      <c r="O1769">
        <f>VLOOKUP(N1769,Depth!$A$2:$F$427,3,)</f>
        <v>14</v>
      </c>
      <c r="P1769">
        <f>VLOOKUP(N1769,Depth!$A$2:$F$427,5,)</f>
        <v>107.4</v>
      </c>
      <c r="Q1769">
        <f>VLOOKUP(N1769,Depth!$A$2:$F$427,6,)</f>
        <v>6.6</v>
      </c>
      <c r="R1769">
        <f>VLOOKUP(L1769,longitude_latitude!C:J,7,)</f>
        <v>-8.1601362999999996E-2</v>
      </c>
      <c r="S1769">
        <f>VLOOKUP(L1769,longitude_latitude!C:J,8,)</f>
        <v>51.516842400000002</v>
      </c>
      <c r="T1769">
        <f t="shared" si="226"/>
        <v>-4.2038445572961916</v>
      </c>
      <c r="U1769">
        <f>VLOOKUP(M1769,LINE!$A$2:$B$13,2,)</f>
        <v>6</v>
      </c>
      <c r="V1769">
        <f>VLOOKUP(L1769,Entry_exit!B:P,4,)</f>
        <v>115738</v>
      </c>
      <c r="W1769">
        <f>2020 - VLOOKUP(L1769, age!$A:$D,4,)</f>
        <v>108</v>
      </c>
      <c r="X1769">
        <f>VLOOKUP(H1769,'air-quality-london-time-of-day'!E:G,3,FALSE)</f>
        <v>11.4</v>
      </c>
      <c r="Y1769">
        <f>VLOOKUP(I1769,Weather!F:K,2,)</f>
        <v>13.12587412587412</v>
      </c>
      <c r="Z1769">
        <f>VLOOKUP(I1769,Weather!F:K,3,)</f>
        <v>0.16</v>
      </c>
      <c r="AA1769">
        <f>VLOOKUP(I1769,Weather!F:K,4,)</f>
        <v>0.77</v>
      </c>
      <c r="AB1769">
        <f>VLOOKUP(I1769,Weather!F:K,5,)</f>
        <v>1015</v>
      </c>
      <c r="AC1769">
        <f>VLOOKUP(I1769,Weather!F:K,6,)</f>
        <v>5</v>
      </c>
    </row>
    <row r="1770" spans="1:29" x14ac:dyDescent="0.25">
      <c r="A1770" t="s">
        <v>7</v>
      </c>
      <c r="B1770" t="s">
        <v>5</v>
      </c>
      <c r="C1770" s="1">
        <v>42401.522916666669</v>
      </c>
      <c r="D1770" s="3">
        <f t="shared" si="224"/>
        <v>2016</v>
      </c>
      <c r="E1770" s="3">
        <f t="shared" si="227"/>
        <v>2</v>
      </c>
      <c r="F1770" s="3">
        <f t="shared" si="228"/>
        <v>12</v>
      </c>
      <c r="G1770" s="3">
        <f t="shared" si="229"/>
        <v>1</v>
      </c>
      <c r="H1770" s="3" t="str">
        <f t="shared" si="230"/>
        <v>2016212</v>
      </c>
      <c r="I1770" s="3" t="str">
        <f t="shared" si="231"/>
        <v>20162121</v>
      </c>
      <c r="J1770">
        <v>26.666666670000001</v>
      </c>
      <c r="K1770">
        <v>26.666666670000001</v>
      </c>
      <c r="L1770" t="str">
        <f>VLOOKUP(C1770,List!$A$2:$C$2089,3,)</f>
        <v>Liverpool Street</v>
      </c>
      <c r="M1770" t="str">
        <f>VLOOKUP(C1770,List!$A$2:$C$2089,2,)</f>
        <v>Hammersmith &amp; City</v>
      </c>
      <c r="N1770" t="str">
        <f t="shared" si="225"/>
        <v>Liverpool Street|Hammersmith &amp; City</v>
      </c>
      <c r="O1770">
        <f>VLOOKUP(N1770,Depth!$A$2:$F$427,3,)</f>
        <v>14</v>
      </c>
      <c r="P1770">
        <f>VLOOKUP(N1770,Depth!$A$2:$F$427,5,)</f>
        <v>107.4</v>
      </c>
      <c r="Q1770">
        <f>VLOOKUP(N1770,Depth!$A$2:$F$427,6,)</f>
        <v>6.6</v>
      </c>
      <c r="R1770">
        <f>VLOOKUP(L1770,longitude_latitude!C:J,7,)</f>
        <v>-8.1601362999999996E-2</v>
      </c>
      <c r="S1770">
        <f>VLOOKUP(L1770,longitude_latitude!C:J,8,)</f>
        <v>51.516842400000002</v>
      </c>
      <c r="T1770">
        <f t="shared" si="226"/>
        <v>-4.2038445572961916</v>
      </c>
      <c r="U1770">
        <f>VLOOKUP(M1770,LINE!$A$2:$B$13,2,)</f>
        <v>6</v>
      </c>
      <c r="V1770">
        <f>VLOOKUP(L1770,Entry_exit!B:P,4,)</f>
        <v>115738</v>
      </c>
      <c r="W1770">
        <f>2020 - VLOOKUP(L1770, age!$A:$D,4,)</f>
        <v>108</v>
      </c>
      <c r="X1770">
        <f>VLOOKUP(H1770,'air-quality-london-time-of-day'!E:G,3,FALSE)</f>
        <v>11.4</v>
      </c>
      <c r="Y1770">
        <f>VLOOKUP(I1770,Weather!F:K,2,)</f>
        <v>13.12587412587412</v>
      </c>
      <c r="Z1770">
        <f>VLOOKUP(I1770,Weather!F:K,3,)</f>
        <v>0.16</v>
      </c>
      <c r="AA1770">
        <f>VLOOKUP(I1770,Weather!F:K,4,)</f>
        <v>0.77</v>
      </c>
      <c r="AB1770">
        <f>VLOOKUP(I1770,Weather!F:K,5,)</f>
        <v>1015</v>
      </c>
      <c r="AC1770">
        <f>VLOOKUP(I1770,Weather!F:K,6,)</f>
        <v>5</v>
      </c>
    </row>
    <row r="1771" spans="1:29" x14ac:dyDescent="0.25">
      <c r="A1771" t="s">
        <v>7</v>
      </c>
      <c r="B1771" t="s">
        <v>5</v>
      </c>
      <c r="C1771" s="1">
        <v>42401.523611111108</v>
      </c>
      <c r="D1771" s="3">
        <f t="shared" si="224"/>
        <v>2016</v>
      </c>
      <c r="E1771" s="3">
        <f t="shared" si="227"/>
        <v>2</v>
      </c>
      <c r="F1771" s="3">
        <f t="shared" si="228"/>
        <v>12</v>
      </c>
      <c r="G1771" s="3">
        <f t="shared" si="229"/>
        <v>1</v>
      </c>
      <c r="H1771" s="3" t="str">
        <f t="shared" si="230"/>
        <v>2016212</v>
      </c>
      <c r="I1771" s="3" t="str">
        <f t="shared" si="231"/>
        <v>20162121</v>
      </c>
      <c r="J1771">
        <v>23.333333329999999</v>
      </c>
      <c r="K1771">
        <v>23.333333329999999</v>
      </c>
      <c r="L1771" t="str">
        <f>VLOOKUP(C1771,List!$A$2:$C$2089,3,)</f>
        <v>Liverpool Street</v>
      </c>
      <c r="M1771" t="str">
        <f>VLOOKUP(C1771,List!$A$2:$C$2089,2,)</f>
        <v>Hammersmith &amp; City</v>
      </c>
      <c r="N1771" t="str">
        <f t="shared" si="225"/>
        <v>Liverpool Street|Hammersmith &amp; City</v>
      </c>
      <c r="O1771">
        <f>VLOOKUP(N1771,Depth!$A$2:$F$427,3,)</f>
        <v>14</v>
      </c>
      <c r="P1771">
        <f>VLOOKUP(N1771,Depth!$A$2:$F$427,5,)</f>
        <v>107.4</v>
      </c>
      <c r="Q1771">
        <f>VLOOKUP(N1771,Depth!$A$2:$F$427,6,)</f>
        <v>6.6</v>
      </c>
      <c r="R1771">
        <f>VLOOKUP(L1771,longitude_latitude!C:J,7,)</f>
        <v>-8.1601362999999996E-2</v>
      </c>
      <c r="S1771">
        <f>VLOOKUP(L1771,longitude_latitude!C:J,8,)</f>
        <v>51.516842400000002</v>
      </c>
      <c r="T1771">
        <f t="shared" si="226"/>
        <v>-4.2038445572961916</v>
      </c>
      <c r="U1771">
        <f>VLOOKUP(M1771,LINE!$A$2:$B$13,2,)</f>
        <v>6</v>
      </c>
      <c r="V1771">
        <f>VLOOKUP(L1771,Entry_exit!B:P,4,)</f>
        <v>115738</v>
      </c>
      <c r="W1771">
        <f>2020 - VLOOKUP(L1771, age!$A:$D,4,)</f>
        <v>108</v>
      </c>
      <c r="X1771">
        <f>VLOOKUP(H1771,'air-quality-london-time-of-day'!E:G,3,FALSE)</f>
        <v>11.4</v>
      </c>
      <c r="Y1771">
        <f>VLOOKUP(I1771,Weather!F:K,2,)</f>
        <v>13.12587412587412</v>
      </c>
      <c r="Z1771">
        <f>VLOOKUP(I1771,Weather!F:K,3,)</f>
        <v>0.16</v>
      </c>
      <c r="AA1771">
        <f>VLOOKUP(I1771,Weather!F:K,4,)</f>
        <v>0.77</v>
      </c>
      <c r="AB1771">
        <f>VLOOKUP(I1771,Weather!F:K,5,)</f>
        <v>1015</v>
      </c>
      <c r="AC1771">
        <f>VLOOKUP(I1771,Weather!F:K,6,)</f>
        <v>5</v>
      </c>
    </row>
    <row r="1772" spans="1:29" x14ac:dyDescent="0.25">
      <c r="A1772" t="s">
        <v>7</v>
      </c>
      <c r="B1772" t="s">
        <v>5</v>
      </c>
      <c r="C1772" s="1">
        <v>42401.524305555555</v>
      </c>
      <c r="D1772" s="3">
        <f t="shared" si="224"/>
        <v>2016</v>
      </c>
      <c r="E1772" s="3">
        <f t="shared" si="227"/>
        <v>2</v>
      </c>
      <c r="F1772" s="3">
        <f t="shared" si="228"/>
        <v>12</v>
      </c>
      <c r="G1772" s="3">
        <f t="shared" si="229"/>
        <v>1</v>
      </c>
      <c r="H1772" s="3" t="str">
        <f t="shared" si="230"/>
        <v>2016212</v>
      </c>
      <c r="I1772" s="3" t="str">
        <f t="shared" si="231"/>
        <v>20162121</v>
      </c>
      <c r="J1772">
        <v>26.666666670000001</v>
      </c>
      <c r="K1772">
        <v>26.666666670000001</v>
      </c>
      <c r="L1772" t="str">
        <f>VLOOKUP(C1772,List!$A$2:$C$2089,3,)</f>
        <v>Aldgate East</v>
      </c>
      <c r="M1772" t="str">
        <f>VLOOKUP(C1772,List!$A$2:$C$2089,2,)</f>
        <v>Hammersmith &amp; City</v>
      </c>
      <c r="N1772" t="str">
        <f t="shared" si="225"/>
        <v>Aldgate East|Hammersmith &amp; City</v>
      </c>
      <c r="O1772">
        <f>VLOOKUP(N1772,Depth!$A$2:$F$427,3,)</f>
        <v>14</v>
      </c>
      <c r="P1772">
        <f>VLOOKUP(N1772,Depth!$A$2:$F$427,5,)</f>
        <v>105.01</v>
      </c>
      <c r="Q1772">
        <f>VLOOKUP(N1772,Depth!$A$2:$F$427,6,)</f>
        <v>8.99</v>
      </c>
      <c r="R1772">
        <f>VLOOKUP(L1772,longitude_latitude!C:J,7,)</f>
        <v>-6.9540402000000001E-2</v>
      </c>
      <c r="S1772">
        <f>VLOOKUP(L1772,longitude_latitude!C:J,8,)</f>
        <v>51.514916530000001</v>
      </c>
      <c r="T1772">
        <f t="shared" si="226"/>
        <v>-3.5823680044926451</v>
      </c>
      <c r="U1772">
        <f>VLOOKUP(M1772,LINE!$A$2:$B$13,2,)</f>
        <v>6</v>
      </c>
      <c r="V1772">
        <f>VLOOKUP(L1772,Entry_exit!B:P,4,)</f>
        <v>20579</v>
      </c>
      <c r="W1772">
        <f>2020 - VLOOKUP(L1772, age!$A:$D,4,)</f>
        <v>136</v>
      </c>
      <c r="X1772">
        <f>VLOOKUP(H1772,'air-quality-london-time-of-day'!E:G,3,FALSE)</f>
        <v>11.4</v>
      </c>
      <c r="Y1772">
        <f>VLOOKUP(I1772,Weather!F:K,2,)</f>
        <v>13.12587412587412</v>
      </c>
      <c r="Z1772">
        <f>VLOOKUP(I1772,Weather!F:K,3,)</f>
        <v>0.16</v>
      </c>
      <c r="AA1772">
        <f>VLOOKUP(I1772,Weather!F:K,4,)</f>
        <v>0.77</v>
      </c>
      <c r="AB1772">
        <f>VLOOKUP(I1772,Weather!F:K,5,)</f>
        <v>1015</v>
      </c>
      <c r="AC1772">
        <f>VLOOKUP(I1772,Weather!F:K,6,)</f>
        <v>5</v>
      </c>
    </row>
    <row r="1773" spans="1:29" x14ac:dyDescent="0.25">
      <c r="A1773" t="s">
        <v>7</v>
      </c>
      <c r="B1773" t="s">
        <v>5</v>
      </c>
      <c r="C1773" s="1">
        <v>42401.525000000001</v>
      </c>
      <c r="D1773" s="3">
        <f t="shared" ref="D1773:D1836" si="232">YEAR(C1773)</f>
        <v>2016</v>
      </c>
      <c r="E1773" s="3">
        <f t="shared" si="227"/>
        <v>2</v>
      </c>
      <c r="F1773" s="3">
        <f t="shared" si="228"/>
        <v>12</v>
      </c>
      <c r="G1773" s="3">
        <f t="shared" si="229"/>
        <v>1</v>
      </c>
      <c r="H1773" s="3" t="str">
        <f t="shared" si="230"/>
        <v>2016212</v>
      </c>
      <c r="I1773" s="3" t="str">
        <f t="shared" si="231"/>
        <v>20162121</v>
      </c>
      <c r="J1773">
        <v>31.666666670000001</v>
      </c>
      <c r="K1773">
        <v>31.666666670000001</v>
      </c>
      <c r="L1773" t="str">
        <f>VLOOKUP(C1773,List!$A$2:$C$2089,3,)</f>
        <v>Aldgate East</v>
      </c>
      <c r="M1773" t="str">
        <f>VLOOKUP(C1773,List!$A$2:$C$2089,2,)</f>
        <v>Hammersmith &amp; City</v>
      </c>
      <c r="N1773" t="str">
        <f t="shared" ref="N1773:N1836" si="233">L1773&amp;"|"&amp;M1773</f>
        <v>Aldgate East|Hammersmith &amp; City</v>
      </c>
      <c r="O1773">
        <f>VLOOKUP(N1773,Depth!$A$2:$F$427,3,)</f>
        <v>14</v>
      </c>
      <c r="P1773">
        <f>VLOOKUP(N1773,Depth!$A$2:$F$427,5,)</f>
        <v>105.01</v>
      </c>
      <c r="Q1773">
        <f>VLOOKUP(N1773,Depth!$A$2:$F$427,6,)</f>
        <v>8.99</v>
      </c>
      <c r="R1773">
        <f>VLOOKUP(L1773,longitude_latitude!C:J,7,)</f>
        <v>-6.9540402000000001E-2</v>
      </c>
      <c r="S1773">
        <f>VLOOKUP(L1773,longitude_latitude!C:J,8,)</f>
        <v>51.514916530000001</v>
      </c>
      <c r="T1773">
        <f t="shared" ref="T1773:T1836" si="234">R1773*S1773</f>
        <v>-3.5823680044926451</v>
      </c>
      <c r="U1773">
        <f>VLOOKUP(M1773,LINE!$A$2:$B$13,2,)</f>
        <v>6</v>
      </c>
      <c r="V1773">
        <f>VLOOKUP(L1773,Entry_exit!B:P,4,)</f>
        <v>20579</v>
      </c>
      <c r="W1773">
        <f>2020 - VLOOKUP(L1773, age!$A:$D,4,)</f>
        <v>136</v>
      </c>
      <c r="X1773">
        <f>VLOOKUP(H1773,'air-quality-london-time-of-day'!E:G,3,FALSE)</f>
        <v>11.4</v>
      </c>
      <c r="Y1773">
        <f>VLOOKUP(I1773,Weather!F:K,2,)</f>
        <v>13.12587412587412</v>
      </c>
      <c r="Z1773">
        <f>VLOOKUP(I1773,Weather!F:K,3,)</f>
        <v>0.16</v>
      </c>
      <c r="AA1773">
        <f>VLOOKUP(I1773,Weather!F:K,4,)</f>
        <v>0.77</v>
      </c>
      <c r="AB1773">
        <f>VLOOKUP(I1773,Weather!F:K,5,)</f>
        <v>1015</v>
      </c>
      <c r="AC1773">
        <f>VLOOKUP(I1773,Weather!F:K,6,)</f>
        <v>5</v>
      </c>
    </row>
    <row r="1774" spans="1:29" x14ac:dyDescent="0.25">
      <c r="A1774" t="s">
        <v>7</v>
      </c>
      <c r="B1774" t="s">
        <v>5</v>
      </c>
      <c r="C1774" s="1">
        <v>42401.525694444441</v>
      </c>
      <c r="D1774" s="3">
        <f t="shared" si="232"/>
        <v>2016</v>
      </c>
      <c r="E1774" s="3">
        <f t="shared" si="227"/>
        <v>2</v>
      </c>
      <c r="F1774" s="3">
        <f t="shared" si="228"/>
        <v>12</v>
      </c>
      <c r="G1774" s="3">
        <f t="shared" si="229"/>
        <v>1</v>
      </c>
      <c r="H1774" s="3" t="str">
        <f t="shared" si="230"/>
        <v>2016212</v>
      </c>
      <c r="I1774" s="3" t="str">
        <f t="shared" si="231"/>
        <v>20162121</v>
      </c>
      <c r="J1774">
        <v>41.666666669999998</v>
      </c>
      <c r="K1774">
        <v>41.666666669999998</v>
      </c>
      <c r="L1774" t="str">
        <f>VLOOKUP(C1774,List!$A$2:$C$2089,3,)</f>
        <v>Whitechapel</v>
      </c>
      <c r="M1774" t="str">
        <f>VLOOKUP(C1774,List!$A$2:$C$2089,2,)</f>
        <v>Hammersmith &amp; City</v>
      </c>
      <c r="N1774" t="str">
        <f t="shared" si="233"/>
        <v>Whitechapel|Hammersmith &amp; City</v>
      </c>
      <c r="O1774">
        <f>VLOOKUP(N1774,Depth!$A$2:$F$427,3,)</f>
        <v>12</v>
      </c>
      <c r="P1774">
        <f>VLOOKUP(N1774,Depth!$A$2:$F$427,5,)</f>
        <v>109.11499999999999</v>
      </c>
      <c r="Q1774">
        <f>VLOOKUP(N1774,Depth!$A$2:$F$427,6,)</f>
        <v>2.8849999999999998</v>
      </c>
      <c r="R1774">
        <f>VLOOKUP(L1774,longitude_latitude!C:J,7,)</f>
        <v>-5.8385029999999997E-2</v>
      </c>
      <c r="S1774">
        <f>VLOOKUP(L1774,longitude_latitude!C:J,8,)</f>
        <v>51.519015289999999</v>
      </c>
      <c r="T1774">
        <f t="shared" si="234"/>
        <v>-3.0079392532771085</v>
      </c>
      <c r="U1774">
        <f>VLOOKUP(M1774,LINE!$A$2:$B$13,2,)</f>
        <v>6</v>
      </c>
      <c r="V1774">
        <f>VLOOKUP(L1774,Entry_exit!B:P,4,)</f>
        <v>19379</v>
      </c>
      <c r="W1774">
        <f>2020 - VLOOKUP(L1774, age!$A:$D,4,)</f>
        <v>136</v>
      </c>
      <c r="X1774">
        <f>VLOOKUP(H1774,'air-quality-london-time-of-day'!E:G,3,FALSE)</f>
        <v>11.4</v>
      </c>
      <c r="Y1774">
        <f>VLOOKUP(I1774,Weather!F:K,2,)</f>
        <v>13.12587412587412</v>
      </c>
      <c r="Z1774">
        <f>VLOOKUP(I1774,Weather!F:K,3,)</f>
        <v>0.16</v>
      </c>
      <c r="AA1774">
        <f>VLOOKUP(I1774,Weather!F:K,4,)</f>
        <v>0.77</v>
      </c>
      <c r="AB1774">
        <f>VLOOKUP(I1774,Weather!F:K,5,)</f>
        <v>1015</v>
      </c>
      <c r="AC1774">
        <f>VLOOKUP(I1774,Weather!F:K,6,)</f>
        <v>5</v>
      </c>
    </row>
    <row r="1775" spans="1:29" x14ac:dyDescent="0.25">
      <c r="A1775" t="s">
        <v>7</v>
      </c>
      <c r="B1775" t="s">
        <v>5</v>
      </c>
      <c r="C1775" s="1">
        <v>42401.526388888888</v>
      </c>
      <c r="D1775" s="3">
        <f t="shared" si="232"/>
        <v>2016</v>
      </c>
      <c r="E1775" s="3">
        <f t="shared" si="227"/>
        <v>2</v>
      </c>
      <c r="F1775" s="3">
        <f t="shared" si="228"/>
        <v>12</v>
      </c>
      <c r="G1775" s="3">
        <f t="shared" si="229"/>
        <v>1</v>
      </c>
      <c r="H1775" s="3" t="str">
        <f t="shared" si="230"/>
        <v>2016212</v>
      </c>
      <c r="I1775" s="3" t="str">
        <f t="shared" si="231"/>
        <v>20162121</v>
      </c>
      <c r="J1775">
        <v>28.333333329999999</v>
      </c>
      <c r="K1775">
        <v>28.333333329999999</v>
      </c>
      <c r="L1775" t="str">
        <f>VLOOKUP(C1775,List!$A$2:$C$2089,3,)</f>
        <v>Whitechapel</v>
      </c>
      <c r="M1775" t="str">
        <f>VLOOKUP(C1775,List!$A$2:$C$2089,2,)</f>
        <v>Hammersmith &amp; City</v>
      </c>
      <c r="N1775" t="str">
        <f t="shared" si="233"/>
        <v>Whitechapel|Hammersmith &amp; City</v>
      </c>
      <c r="O1775">
        <f>VLOOKUP(N1775,Depth!$A$2:$F$427,3,)</f>
        <v>12</v>
      </c>
      <c r="P1775">
        <f>VLOOKUP(N1775,Depth!$A$2:$F$427,5,)</f>
        <v>109.11499999999999</v>
      </c>
      <c r="Q1775">
        <f>VLOOKUP(N1775,Depth!$A$2:$F$427,6,)</f>
        <v>2.8849999999999998</v>
      </c>
      <c r="R1775">
        <f>VLOOKUP(L1775,longitude_latitude!C:J,7,)</f>
        <v>-5.8385029999999997E-2</v>
      </c>
      <c r="S1775">
        <f>VLOOKUP(L1775,longitude_latitude!C:J,8,)</f>
        <v>51.519015289999999</v>
      </c>
      <c r="T1775">
        <f t="shared" si="234"/>
        <v>-3.0079392532771085</v>
      </c>
      <c r="U1775">
        <f>VLOOKUP(M1775,LINE!$A$2:$B$13,2,)</f>
        <v>6</v>
      </c>
      <c r="V1775">
        <f>VLOOKUP(L1775,Entry_exit!B:P,4,)</f>
        <v>19379</v>
      </c>
      <c r="W1775">
        <f>2020 - VLOOKUP(L1775, age!$A:$D,4,)</f>
        <v>136</v>
      </c>
      <c r="X1775">
        <f>VLOOKUP(H1775,'air-quality-london-time-of-day'!E:G,3,FALSE)</f>
        <v>11.4</v>
      </c>
      <c r="Y1775">
        <f>VLOOKUP(I1775,Weather!F:K,2,)</f>
        <v>13.12587412587412</v>
      </c>
      <c r="Z1775">
        <f>VLOOKUP(I1775,Weather!F:K,3,)</f>
        <v>0.16</v>
      </c>
      <c r="AA1775">
        <f>VLOOKUP(I1775,Weather!F:K,4,)</f>
        <v>0.77</v>
      </c>
      <c r="AB1775">
        <f>VLOOKUP(I1775,Weather!F:K,5,)</f>
        <v>1015</v>
      </c>
      <c r="AC1775">
        <f>VLOOKUP(I1775,Weather!F:K,6,)</f>
        <v>5</v>
      </c>
    </row>
    <row r="1776" spans="1:29" x14ac:dyDescent="0.25">
      <c r="A1776" t="s">
        <v>7</v>
      </c>
      <c r="B1776" t="s">
        <v>5</v>
      </c>
      <c r="C1776" s="1">
        <v>42401.527083333334</v>
      </c>
      <c r="D1776" s="3">
        <f t="shared" si="232"/>
        <v>2016</v>
      </c>
      <c r="E1776" s="3">
        <f t="shared" si="227"/>
        <v>2</v>
      </c>
      <c r="F1776" s="3">
        <f t="shared" si="228"/>
        <v>12</v>
      </c>
      <c r="G1776" s="3">
        <f t="shared" si="229"/>
        <v>1</v>
      </c>
      <c r="H1776" s="3" t="str">
        <f t="shared" si="230"/>
        <v>2016212</v>
      </c>
      <c r="I1776" s="3" t="str">
        <f t="shared" si="231"/>
        <v>20162121</v>
      </c>
      <c r="J1776">
        <v>31.666666670000001</v>
      </c>
      <c r="K1776">
        <v>31.666666670000001</v>
      </c>
      <c r="L1776" t="str">
        <f>VLOOKUP(C1776,List!$A$2:$C$2089,3,)</f>
        <v>Stepney Green</v>
      </c>
      <c r="M1776" t="str">
        <f>VLOOKUP(C1776,List!$A$2:$C$2089,2,)</f>
        <v>Hammersmith &amp; City</v>
      </c>
      <c r="N1776" t="str">
        <f t="shared" si="233"/>
        <v>Stepney Green|Hammersmith &amp; City</v>
      </c>
      <c r="O1776">
        <f>VLOOKUP(N1776,Depth!$A$2:$F$427,3,)</f>
        <v>10</v>
      </c>
      <c r="P1776">
        <f>VLOOKUP(N1776,Depth!$A$2:$F$427,5,)</f>
        <v>102.82</v>
      </c>
      <c r="Q1776">
        <f>VLOOKUP(N1776,Depth!$A$2:$F$427,6,)</f>
        <v>7.18</v>
      </c>
      <c r="R1776">
        <f>VLOOKUP(L1776,longitude_latitude!C:J,7,)</f>
        <v>-4.4974603000000002E-2</v>
      </c>
      <c r="S1776">
        <f>VLOOKUP(L1776,longitude_latitude!C:J,8,)</f>
        <v>51.521351660000001</v>
      </c>
      <c r="T1776">
        <f t="shared" si="234"/>
        <v>-2.3171523369318909</v>
      </c>
      <c r="U1776">
        <f>VLOOKUP(M1776,LINE!$A$2:$B$13,2,)</f>
        <v>6</v>
      </c>
      <c r="V1776">
        <f>VLOOKUP(L1776,Entry_exit!B:P,4,)</f>
        <v>9916</v>
      </c>
      <c r="W1776">
        <f>2020 - VLOOKUP(L1776, age!$A:$D,4,)</f>
        <v>118</v>
      </c>
      <c r="X1776">
        <f>VLOOKUP(H1776,'air-quality-london-time-of-day'!E:G,3,FALSE)</f>
        <v>11.4</v>
      </c>
      <c r="Y1776">
        <f>VLOOKUP(I1776,Weather!F:K,2,)</f>
        <v>13.12587412587412</v>
      </c>
      <c r="Z1776">
        <f>VLOOKUP(I1776,Weather!F:K,3,)</f>
        <v>0.16</v>
      </c>
      <c r="AA1776">
        <f>VLOOKUP(I1776,Weather!F:K,4,)</f>
        <v>0.77</v>
      </c>
      <c r="AB1776">
        <f>VLOOKUP(I1776,Weather!F:K,5,)</f>
        <v>1015</v>
      </c>
      <c r="AC1776">
        <f>VLOOKUP(I1776,Weather!F:K,6,)</f>
        <v>5</v>
      </c>
    </row>
    <row r="1777" spans="1:29" x14ac:dyDescent="0.25">
      <c r="A1777" t="s">
        <v>7</v>
      </c>
      <c r="B1777" t="s">
        <v>5</v>
      </c>
      <c r="C1777" s="1">
        <v>42401.527777777781</v>
      </c>
      <c r="D1777" s="3">
        <f t="shared" si="232"/>
        <v>2016</v>
      </c>
      <c r="E1777" s="3">
        <f t="shared" si="227"/>
        <v>2</v>
      </c>
      <c r="F1777" s="3">
        <f t="shared" si="228"/>
        <v>12</v>
      </c>
      <c r="G1777" s="3">
        <f t="shared" si="229"/>
        <v>1</v>
      </c>
      <c r="H1777" s="3" t="str">
        <f t="shared" si="230"/>
        <v>2016212</v>
      </c>
      <c r="I1777" s="3" t="str">
        <f t="shared" si="231"/>
        <v>20162121</v>
      </c>
      <c r="J1777">
        <v>33.333333330000002</v>
      </c>
      <c r="K1777">
        <v>33.333333330000002</v>
      </c>
      <c r="L1777" t="str">
        <f>VLOOKUP(C1777,List!$A$2:$C$2089,3,)</f>
        <v>Stepney Green</v>
      </c>
      <c r="M1777" t="str">
        <f>VLOOKUP(C1777,List!$A$2:$C$2089,2,)</f>
        <v>Hammersmith &amp; City</v>
      </c>
      <c r="N1777" t="str">
        <f t="shared" si="233"/>
        <v>Stepney Green|Hammersmith &amp; City</v>
      </c>
      <c r="O1777">
        <f>VLOOKUP(N1777,Depth!$A$2:$F$427,3,)</f>
        <v>10</v>
      </c>
      <c r="P1777">
        <f>VLOOKUP(N1777,Depth!$A$2:$F$427,5,)</f>
        <v>102.82</v>
      </c>
      <c r="Q1777">
        <f>VLOOKUP(N1777,Depth!$A$2:$F$427,6,)</f>
        <v>7.18</v>
      </c>
      <c r="R1777">
        <f>VLOOKUP(L1777,longitude_latitude!C:J,7,)</f>
        <v>-4.4974603000000002E-2</v>
      </c>
      <c r="S1777">
        <f>VLOOKUP(L1777,longitude_latitude!C:J,8,)</f>
        <v>51.521351660000001</v>
      </c>
      <c r="T1777">
        <f t="shared" si="234"/>
        <v>-2.3171523369318909</v>
      </c>
      <c r="U1777">
        <f>VLOOKUP(M1777,LINE!$A$2:$B$13,2,)</f>
        <v>6</v>
      </c>
      <c r="V1777">
        <f>VLOOKUP(L1777,Entry_exit!B:P,4,)</f>
        <v>9916</v>
      </c>
      <c r="W1777">
        <f>2020 - VLOOKUP(L1777, age!$A:$D,4,)</f>
        <v>118</v>
      </c>
      <c r="X1777">
        <f>VLOOKUP(H1777,'air-quality-london-time-of-day'!E:G,3,FALSE)</f>
        <v>11.4</v>
      </c>
      <c r="Y1777">
        <f>VLOOKUP(I1777,Weather!F:K,2,)</f>
        <v>13.12587412587412</v>
      </c>
      <c r="Z1777">
        <f>VLOOKUP(I1777,Weather!F:K,3,)</f>
        <v>0.16</v>
      </c>
      <c r="AA1777">
        <f>VLOOKUP(I1777,Weather!F:K,4,)</f>
        <v>0.77</v>
      </c>
      <c r="AB1777">
        <f>VLOOKUP(I1777,Weather!F:K,5,)</f>
        <v>1015</v>
      </c>
      <c r="AC1777">
        <f>VLOOKUP(I1777,Weather!F:K,6,)</f>
        <v>5</v>
      </c>
    </row>
    <row r="1778" spans="1:29" x14ac:dyDescent="0.25">
      <c r="A1778" t="s">
        <v>7</v>
      </c>
      <c r="B1778" t="s">
        <v>5</v>
      </c>
      <c r="C1778" s="1">
        <v>42401.52847222222</v>
      </c>
      <c r="D1778" s="3">
        <f t="shared" si="232"/>
        <v>2016</v>
      </c>
      <c r="E1778" s="3">
        <f t="shared" si="227"/>
        <v>2</v>
      </c>
      <c r="F1778" s="3">
        <f t="shared" si="228"/>
        <v>12</v>
      </c>
      <c r="G1778" s="3">
        <f t="shared" si="229"/>
        <v>1</v>
      </c>
      <c r="H1778" s="3" t="str">
        <f t="shared" si="230"/>
        <v>2016212</v>
      </c>
      <c r="I1778" s="3" t="str">
        <f t="shared" si="231"/>
        <v>20162121</v>
      </c>
      <c r="J1778">
        <v>43.333333330000002</v>
      </c>
      <c r="K1778">
        <v>43.333333330000002</v>
      </c>
      <c r="L1778" t="str">
        <f>VLOOKUP(C1778,List!$A$2:$C$2089,3,)</f>
        <v>Mile End</v>
      </c>
      <c r="M1778" t="str">
        <f>VLOOKUP(C1778,List!$A$2:$C$2089,2,)</f>
        <v>Hammersmith &amp; City</v>
      </c>
      <c r="N1778" t="str">
        <f t="shared" si="233"/>
        <v>Mile End|Hammersmith &amp; City</v>
      </c>
      <c r="O1778">
        <f>VLOOKUP(N1778,Depth!$A$2:$F$427,3,)</f>
        <v>12</v>
      </c>
      <c r="P1778">
        <f>VLOOKUP(N1778,Depth!$A$2:$F$427,5,)</f>
        <v>104.72</v>
      </c>
      <c r="Q1778">
        <f>VLOOKUP(N1778,Depth!$A$2:$F$427,6,)</f>
        <v>7.28</v>
      </c>
      <c r="R1778">
        <f>VLOOKUP(L1778,longitude_latitude!C:J,7,)</f>
        <v>-3.2150165000000001E-2</v>
      </c>
      <c r="S1778">
        <f>VLOOKUP(L1778,longitude_latitude!C:J,8,)</f>
        <v>51.524725070000002</v>
      </c>
      <c r="T1778">
        <f t="shared" si="234"/>
        <v>-1.6565284125801367</v>
      </c>
      <c r="U1778">
        <f>VLOOKUP(M1778,LINE!$A$2:$B$13,2,)</f>
        <v>6</v>
      </c>
      <c r="V1778">
        <f>VLOOKUP(L1778,Entry_exit!B:P,4,)</f>
        <v>25573</v>
      </c>
      <c r="W1778">
        <f>2020 - VLOOKUP(L1778, age!$A:$D,4,)</f>
        <v>74</v>
      </c>
      <c r="X1778">
        <f>VLOOKUP(H1778,'air-quality-london-time-of-day'!E:G,3,FALSE)</f>
        <v>11.4</v>
      </c>
      <c r="Y1778">
        <f>VLOOKUP(I1778,Weather!F:K,2,)</f>
        <v>13.12587412587412</v>
      </c>
      <c r="Z1778">
        <f>VLOOKUP(I1778,Weather!F:K,3,)</f>
        <v>0.16</v>
      </c>
      <c r="AA1778">
        <f>VLOOKUP(I1778,Weather!F:K,4,)</f>
        <v>0.77</v>
      </c>
      <c r="AB1778">
        <f>VLOOKUP(I1778,Weather!F:K,5,)</f>
        <v>1015</v>
      </c>
      <c r="AC1778">
        <f>VLOOKUP(I1778,Weather!F:K,6,)</f>
        <v>5</v>
      </c>
    </row>
    <row r="1779" spans="1:29" x14ac:dyDescent="0.25">
      <c r="A1779" t="s">
        <v>7</v>
      </c>
      <c r="B1779" t="s">
        <v>5</v>
      </c>
      <c r="C1779" s="1">
        <v>42401.529166666667</v>
      </c>
      <c r="D1779" s="3">
        <f t="shared" si="232"/>
        <v>2016</v>
      </c>
      <c r="E1779" s="3">
        <f t="shared" si="227"/>
        <v>2</v>
      </c>
      <c r="F1779" s="3">
        <f t="shared" si="228"/>
        <v>12</v>
      </c>
      <c r="G1779" s="3">
        <f t="shared" si="229"/>
        <v>1</v>
      </c>
      <c r="H1779" s="3" t="str">
        <f t="shared" si="230"/>
        <v>2016212</v>
      </c>
      <c r="I1779" s="3" t="str">
        <f t="shared" si="231"/>
        <v>20162121</v>
      </c>
      <c r="J1779">
        <v>93.333333330000002</v>
      </c>
      <c r="K1779">
        <v>93.333333330000002</v>
      </c>
      <c r="L1779" t="str">
        <f>VLOOKUP(C1779,List!$A$2:$C$2089,3,)</f>
        <v>Bow Road</v>
      </c>
      <c r="M1779" t="str">
        <f>VLOOKUP(C1779,List!$A$2:$C$2089,2,)</f>
        <v>Hammersmith &amp; City</v>
      </c>
      <c r="N1779" t="str">
        <f t="shared" si="233"/>
        <v>Bow Road|Hammersmith &amp; City</v>
      </c>
      <c r="O1779">
        <f>VLOOKUP(N1779,Depth!$A$2:$F$427,3,)</f>
        <v>12</v>
      </c>
      <c r="P1779">
        <f>VLOOKUP(N1779,Depth!$A$2:$F$427,5,)</f>
        <v>106.8</v>
      </c>
      <c r="Q1779">
        <f>VLOOKUP(N1779,Depth!$A$2:$F$427,6,)</f>
        <v>5.2</v>
      </c>
      <c r="R1779">
        <f>VLOOKUP(L1779,longitude_latitude!C:J,7,)</f>
        <v>-2.3584270000000001E-2</v>
      </c>
      <c r="S1779">
        <f>VLOOKUP(L1779,longitude_latitude!C:J,8,)</f>
        <v>51.526392870000002</v>
      </c>
      <c r="T1779">
        <f t="shared" si="234"/>
        <v>-1.2152123615721551</v>
      </c>
      <c r="U1779">
        <f>VLOOKUP(M1779,LINE!$A$2:$B$13,2,)</f>
        <v>6</v>
      </c>
      <c r="V1779">
        <f>VLOOKUP(L1779,Entry_exit!B:P,4,)</f>
        <v>9952</v>
      </c>
      <c r="W1779">
        <f>2020 - VLOOKUP(L1779, age!$A:$D,4,)</f>
        <v>118</v>
      </c>
      <c r="X1779">
        <f>VLOOKUP(H1779,'air-quality-london-time-of-day'!E:G,3,FALSE)</f>
        <v>11.4</v>
      </c>
      <c r="Y1779">
        <f>VLOOKUP(I1779,Weather!F:K,2,)</f>
        <v>13.12587412587412</v>
      </c>
      <c r="Z1779">
        <f>VLOOKUP(I1779,Weather!F:K,3,)</f>
        <v>0.16</v>
      </c>
      <c r="AA1779">
        <f>VLOOKUP(I1779,Weather!F:K,4,)</f>
        <v>0.77</v>
      </c>
      <c r="AB1779">
        <f>VLOOKUP(I1779,Weather!F:K,5,)</f>
        <v>1015</v>
      </c>
      <c r="AC1779">
        <f>VLOOKUP(I1779,Weather!F:K,6,)</f>
        <v>5</v>
      </c>
    </row>
    <row r="1780" spans="1:29" x14ac:dyDescent="0.25">
      <c r="A1780" t="s">
        <v>7</v>
      </c>
      <c r="B1780" t="s">
        <v>5</v>
      </c>
      <c r="C1780" s="1">
        <v>42401.529861111114</v>
      </c>
      <c r="D1780" s="3">
        <f t="shared" si="232"/>
        <v>2016</v>
      </c>
      <c r="E1780" s="3">
        <f t="shared" ref="E1780:E1843" si="235">MONTH(C1780)</f>
        <v>2</v>
      </c>
      <c r="F1780" s="3">
        <f t="shared" ref="F1780:F1843" si="236">HOUR(C1780)</f>
        <v>12</v>
      </c>
      <c r="G1780" s="3">
        <f t="shared" ref="G1780:G1843" si="237">DAY(C1780)</f>
        <v>1</v>
      </c>
      <c r="H1780" s="3" t="str">
        <f t="shared" ref="H1780:H1843" si="238">D1780&amp;E1780&amp;F1780</f>
        <v>2016212</v>
      </c>
      <c r="I1780" s="3" t="str">
        <f t="shared" ref="I1780:I1843" si="239">D1780&amp;E1780&amp;F1780&amp;G1780</f>
        <v>20162121</v>
      </c>
      <c r="J1780">
        <v>68.333333330000002</v>
      </c>
      <c r="K1780">
        <v>68.333333330000002</v>
      </c>
      <c r="L1780" t="str">
        <f>VLOOKUP(C1780,List!$A$2:$C$2089,3,)</f>
        <v>Bow Road</v>
      </c>
      <c r="M1780" t="str">
        <f>VLOOKUP(C1780,List!$A$2:$C$2089,2,)</f>
        <v>Hammersmith &amp; City</v>
      </c>
      <c r="N1780" t="str">
        <f t="shared" si="233"/>
        <v>Bow Road|Hammersmith &amp; City</v>
      </c>
      <c r="O1780">
        <f>VLOOKUP(N1780,Depth!$A$2:$F$427,3,)</f>
        <v>12</v>
      </c>
      <c r="P1780">
        <f>VLOOKUP(N1780,Depth!$A$2:$F$427,5,)</f>
        <v>106.8</v>
      </c>
      <c r="Q1780">
        <f>VLOOKUP(N1780,Depth!$A$2:$F$427,6,)</f>
        <v>5.2</v>
      </c>
      <c r="R1780">
        <f>VLOOKUP(L1780,longitude_latitude!C:J,7,)</f>
        <v>-2.3584270000000001E-2</v>
      </c>
      <c r="S1780">
        <f>VLOOKUP(L1780,longitude_latitude!C:J,8,)</f>
        <v>51.526392870000002</v>
      </c>
      <c r="T1780">
        <f t="shared" si="234"/>
        <v>-1.2152123615721551</v>
      </c>
      <c r="U1780">
        <f>VLOOKUP(M1780,LINE!$A$2:$B$13,2,)</f>
        <v>6</v>
      </c>
      <c r="V1780">
        <f>VLOOKUP(L1780,Entry_exit!B:P,4,)</f>
        <v>9952</v>
      </c>
      <c r="W1780">
        <f>2020 - VLOOKUP(L1780, age!$A:$D,4,)</f>
        <v>118</v>
      </c>
      <c r="X1780">
        <f>VLOOKUP(H1780,'air-quality-london-time-of-day'!E:G,3,FALSE)</f>
        <v>11.4</v>
      </c>
      <c r="Y1780">
        <f>VLOOKUP(I1780,Weather!F:K,2,)</f>
        <v>13.12587412587412</v>
      </c>
      <c r="Z1780">
        <f>VLOOKUP(I1780,Weather!F:K,3,)</f>
        <v>0.16</v>
      </c>
      <c r="AA1780">
        <f>VLOOKUP(I1780,Weather!F:K,4,)</f>
        <v>0.77</v>
      </c>
      <c r="AB1780">
        <f>VLOOKUP(I1780,Weather!F:K,5,)</f>
        <v>1015</v>
      </c>
      <c r="AC1780">
        <f>VLOOKUP(I1780,Weather!F:K,6,)</f>
        <v>5</v>
      </c>
    </row>
    <row r="1781" spans="1:29" x14ac:dyDescent="0.25">
      <c r="A1781" t="s">
        <v>7</v>
      </c>
      <c r="B1781" t="s">
        <v>5</v>
      </c>
      <c r="C1781" s="1">
        <v>42401.530555555553</v>
      </c>
      <c r="D1781" s="3">
        <f t="shared" si="232"/>
        <v>2016</v>
      </c>
      <c r="E1781" s="3">
        <f t="shared" si="235"/>
        <v>2</v>
      </c>
      <c r="F1781" s="3">
        <f t="shared" si="236"/>
        <v>12</v>
      </c>
      <c r="G1781" s="3">
        <f t="shared" si="237"/>
        <v>1</v>
      </c>
      <c r="H1781" s="3" t="str">
        <f t="shared" si="238"/>
        <v>2016212</v>
      </c>
      <c r="I1781" s="3" t="str">
        <f t="shared" si="239"/>
        <v>20162121</v>
      </c>
      <c r="J1781">
        <v>53.333333330000002</v>
      </c>
      <c r="K1781">
        <v>53.333333330000002</v>
      </c>
      <c r="L1781" t="str">
        <f>VLOOKUP(C1781,List!$A$2:$C$2089,3,)</f>
        <v>Bromley-by-Bow</v>
      </c>
      <c r="M1781" t="str">
        <f>VLOOKUP(C1781,List!$A$2:$C$2089,2,)</f>
        <v>Hammersmith &amp; City</v>
      </c>
      <c r="N1781" t="str">
        <f t="shared" si="233"/>
        <v>Bromley-by-Bow|Hammersmith &amp; City</v>
      </c>
      <c r="O1781">
        <f>VLOOKUP(N1781,Depth!$A$2:$F$427,3,)</f>
        <v>15</v>
      </c>
      <c r="P1781">
        <f>VLOOKUP(N1781,Depth!$A$2:$F$427,5,)</f>
        <v>112.2</v>
      </c>
      <c r="Q1781">
        <f>VLOOKUP(N1781,Depth!$A$2:$F$427,6,)</f>
        <v>2.8</v>
      </c>
      <c r="R1781">
        <f>VLOOKUP(L1781,longitude_latitude!C:J,7,)</f>
        <v>-9.8410419999999995E-3</v>
      </c>
      <c r="S1781">
        <f>VLOOKUP(L1781,longitude_latitude!C:J,8,)</f>
        <v>51.524249869999998</v>
      </c>
      <c r="T1781">
        <f t="shared" si="234"/>
        <v>-0.50705230698916448</v>
      </c>
      <c r="U1781">
        <f>VLOOKUP(M1781,LINE!$A$2:$B$13,2,)</f>
        <v>6</v>
      </c>
      <c r="V1781">
        <f>VLOOKUP(L1781,Entry_exit!B:P,4,)</f>
        <v>6194</v>
      </c>
      <c r="W1781">
        <f>2020 - VLOOKUP(L1781, age!$A:$D,4,)</f>
        <v>118</v>
      </c>
      <c r="X1781">
        <f>VLOOKUP(H1781,'air-quality-london-time-of-day'!E:G,3,FALSE)</f>
        <v>11.4</v>
      </c>
      <c r="Y1781">
        <f>VLOOKUP(I1781,Weather!F:K,2,)</f>
        <v>13.12587412587412</v>
      </c>
      <c r="Z1781">
        <f>VLOOKUP(I1781,Weather!F:K,3,)</f>
        <v>0.16</v>
      </c>
      <c r="AA1781">
        <f>VLOOKUP(I1781,Weather!F:K,4,)</f>
        <v>0.77</v>
      </c>
      <c r="AB1781">
        <f>VLOOKUP(I1781,Weather!F:K,5,)</f>
        <v>1015</v>
      </c>
      <c r="AC1781">
        <f>VLOOKUP(I1781,Weather!F:K,6,)</f>
        <v>5</v>
      </c>
    </row>
    <row r="1782" spans="1:29" x14ac:dyDescent="0.25">
      <c r="A1782" t="s">
        <v>7</v>
      </c>
      <c r="B1782" t="s">
        <v>5</v>
      </c>
      <c r="C1782" s="1">
        <v>42401.53125</v>
      </c>
      <c r="D1782" s="3">
        <f t="shared" si="232"/>
        <v>2016</v>
      </c>
      <c r="E1782" s="3">
        <f t="shared" si="235"/>
        <v>2</v>
      </c>
      <c r="F1782" s="3">
        <f t="shared" si="236"/>
        <v>12</v>
      </c>
      <c r="G1782" s="3">
        <f t="shared" si="237"/>
        <v>1</v>
      </c>
      <c r="H1782" s="3" t="str">
        <f t="shared" si="238"/>
        <v>2016212</v>
      </c>
      <c r="I1782" s="3" t="str">
        <f t="shared" si="239"/>
        <v>20162121</v>
      </c>
      <c r="J1782">
        <v>33.333333330000002</v>
      </c>
      <c r="K1782">
        <v>33.333333330000002</v>
      </c>
      <c r="L1782" t="str">
        <f>VLOOKUP(C1782,List!$A$2:$C$2089,3,)</f>
        <v>Bromley-by-Bow</v>
      </c>
      <c r="M1782" t="str">
        <f>VLOOKUP(C1782,List!$A$2:$C$2089,2,)</f>
        <v>Hammersmith &amp; City</v>
      </c>
      <c r="N1782" t="str">
        <f t="shared" si="233"/>
        <v>Bromley-by-Bow|Hammersmith &amp; City</v>
      </c>
      <c r="O1782">
        <f>VLOOKUP(N1782,Depth!$A$2:$F$427,3,)</f>
        <v>15</v>
      </c>
      <c r="P1782">
        <f>VLOOKUP(N1782,Depth!$A$2:$F$427,5,)</f>
        <v>112.2</v>
      </c>
      <c r="Q1782">
        <f>VLOOKUP(N1782,Depth!$A$2:$F$427,6,)</f>
        <v>2.8</v>
      </c>
      <c r="R1782">
        <f>VLOOKUP(L1782,longitude_latitude!C:J,7,)</f>
        <v>-9.8410419999999995E-3</v>
      </c>
      <c r="S1782">
        <f>VLOOKUP(L1782,longitude_latitude!C:J,8,)</f>
        <v>51.524249869999998</v>
      </c>
      <c r="T1782">
        <f t="shared" si="234"/>
        <v>-0.50705230698916448</v>
      </c>
      <c r="U1782">
        <f>VLOOKUP(M1782,LINE!$A$2:$B$13,2,)</f>
        <v>6</v>
      </c>
      <c r="V1782">
        <f>VLOOKUP(L1782,Entry_exit!B:P,4,)</f>
        <v>6194</v>
      </c>
      <c r="W1782">
        <f>2020 - VLOOKUP(L1782, age!$A:$D,4,)</f>
        <v>118</v>
      </c>
      <c r="X1782">
        <f>VLOOKUP(H1782,'air-quality-london-time-of-day'!E:G,3,FALSE)</f>
        <v>11.4</v>
      </c>
      <c r="Y1782">
        <f>VLOOKUP(I1782,Weather!F:K,2,)</f>
        <v>13.12587412587412</v>
      </c>
      <c r="Z1782">
        <f>VLOOKUP(I1782,Weather!F:K,3,)</f>
        <v>0.16</v>
      </c>
      <c r="AA1782">
        <f>VLOOKUP(I1782,Weather!F:K,4,)</f>
        <v>0.77</v>
      </c>
      <c r="AB1782">
        <f>VLOOKUP(I1782,Weather!F:K,5,)</f>
        <v>1015</v>
      </c>
      <c r="AC1782">
        <f>VLOOKUP(I1782,Weather!F:K,6,)</f>
        <v>5</v>
      </c>
    </row>
    <row r="1783" spans="1:29" x14ac:dyDescent="0.25">
      <c r="A1783" t="s">
        <v>7</v>
      </c>
      <c r="B1783" t="s">
        <v>5</v>
      </c>
      <c r="C1783" s="1">
        <v>42401.531944444447</v>
      </c>
      <c r="D1783" s="3">
        <f t="shared" si="232"/>
        <v>2016</v>
      </c>
      <c r="E1783" s="3">
        <f t="shared" si="235"/>
        <v>2</v>
      </c>
      <c r="F1783" s="3">
        <f t="shared" si="236"/>
        <v>12</v>
      </c>
      <c r="G1783" s="3">
        <f t="shared" si="237"/>
        <v>1</v>
      </c>
      <c r="H1783" s="3" t="str">
        <f t="shared" si="238"/>
        <v>2016212</v>
      </c>
      <c r="I1783" s="3" t="str">
        <f t="shared" si="239"/>
        <v>20162121</v>
      </c>
      <c r="J1783">
        <v>28.333333329999999</v>
      </c>
      <c r="K1783">
        <v>28.333333329999999</v>
      </c>
      <c r="L1783" t="str">
        <f>VLOOKUP(C1783,List!$A$2:$C$2089,3,)</f>
        <v>West Ham</v>
      </c>
      <c r="M1783" t="str">
        <f>VLOOKUP(C1783,List!$A$2:$C$2089,2,)</f>
        <v>Hammersmith &amp; City</v>
      </c>
      <c r="N1783" t="str">
        <f t="shared" si="233"/>
        <v>West Ham|Hammersmith &amp; City</v>
      </c>
      <c r="O1783">
        <f>VLOOKUP(N1783,Depth!$A$2:$F$427,3,)</f>
        <v>1</v>
      </c>
      <c r="P1783">
        <f>VLOOKUP(N1783,Depth!$A$2:$F$427,5,)</f>
        <v>104.7</v>
      </c>
      <c r="Q1783">
        <f>VLOOKUP(N1783,Depth!$A$2:$F$427,6,)</f>
        <v>-3.7</v>
      </c>
      <c r="R1783">
        <f>VLOOKUP(L1783,longitude_latitude!C:J,7,)</f>
        <v>5.9050800000000001E-3</v>
      </c>
      <c r="S1783">
        <f>VLOOKUP(L1783,longitude_latitude!C:J,8,)</f>
        <v>51.527769130000003</v>
      </c>
      <c r="T1783">
        <f t="shared" si="234"/>
        <v>0.30427559893418044</v>
      </c>
      <c r="U1783">
        <f>VLOOKUP(M1783,LINE!$A$2:$B$13,2,)</f>
        <v>6</v>
      </c>
      <c r="V1783">
        <f>VLOOKUP(L1783,Entry_exit!B:P,4,)</f>
        <v>5947</v>
      </c>
      <c r="W1783">
        <f>2020 - VLOOKUP(L1783, age!$A:$D,4,)</f>
        <v>118</v>
      </c>
      <c r="X1783">
        <f>VLOOKUP(H1783,'air-quality-london-time-of-day'!E:G,3,FALSE)</f>
        <v>11.4</v>
      </c>
      <c r="Y1783">
        <f>VLOOKUP(I1783,Weather!F:K,2,)</f>
        <v>13.12587412587412</v>
      </c>
      <c r="Z1783">
        <f>VLOOKUP(I1783,Weather!F:K,3,)</f>
        <v>0.16</v>
      </c>
      <c r="AA1783">
        <f>VLOOKUP(I1783,Weather!F:K,4,)</f>
        <v>0.77</v>
      </c>
      <c r="AB1783">
        <f>VLOOKUP(I1783,Weather!F:K,5,)</f>
        <v>1015</v>
      </c>
      <c r="AC1783">
        <f>VLOOKUP(I1783,Weather!F:K,6,)</f>
        <v>5</v>
      </c>
    </row>
    <row r="1784" spans="1:29" x14ac:dyDescent="0.25">
      <c r="A1784" t="s">
        <v>7</v>
      </c>
      <c r="B1784" t="s">
        <v>5</v>
      </c>
      <c r="C1784" s="1">
        <v>42401.532638888886</v>
      </c>
      <c r="D1784" s="3">
        <f t="shared" si="232"/>
        <v>2016</v>
      </c>
      <c r="E1784" s="3">
        <f t="shared" si="235"/>
        <v>2</v>
      </c>
      <c r="F1784" s="3">
        <f t="shared" si="236"/>
        <v>12</v>
      </c>
      <c r="G1784" s="3">
        <f t="shared" si="237"/>
        <v>1</v>
      </c>
      <c r="H1784" s="3" t="str">
        <f t="shared" si="238"/>
        <v>2016212</v>
      </c>
      <c r="I1784" s="3" t="str">
        <f t="shared" si="239"/>
        <v>20162121</v>
      </c>
      <c r="J1784">
        <v>18.333333329999999</v>
      </c>
      <c r="K1784">
        <v>18.333333329999999</v>
      </c>
      <c r="L1784" t="str">
        <f>VLOOKUP(C1784,List!$A$2:$C$2089,3,)</f>
        <v>West Ham</v>
      </c>
      <c r="M1784" t="str">
        <f>VLOOKUP(C1784,List!$A$2:$C$2089,2,)</f>
        <v>Hammersmith &amp; City</v>
      </c>
      <c r="N1784" t="str">
        <f t="shared" si="233"/>
        <v>West Ham|Hammersmith &amp; City</v>
      </c>
      <c r="O1784">
        <f>VLOOKUP(N1784,Depth!$A$2:$F$427,3,)</f>
        <v>1</v>
      </c>
      <c r="P1784">
        <f>VLOOKUP(N1784,Depth!$A$2:$F$427,5,)</f>
        <v>104.7</v>
      </c>
      <c r="Q1784">
        <f>VLOOKUP(N1784,Depth!$A$2:$F$427,6,)</f>
        <v>-3.7</v>
      </c>
      <c r="R1784">
        <f>VLOOKUP(L1784,longitude_latitude!C:J,7,)</f>
        <v>5.9050800000000001E-3</v>
      </c>
      <c r="S1784">
        <f>VLOOKUP(L1784,longitude_latitude!C:J,8,)</f>
        <v>51.527769130000003</v>
      </c>
      <c r="T1784">
        <f t="shared" si="234"/>
        <v>0.30427559893418044</v>
      </c>
      <c r="U1784">
        <f>VLOOKUP(M1784,LINE!$A$2:$B$13,2,)</f>
        <v>6</v>
      </c>
      <c r="V1784">
        <f>VLOOKUP(L1784,Entry_exit!B:P,4,)</f>
        <v>5947</v>
      </c>
      <c r="W1784">
        <f>2020 - VLOOKUP(L1784, age!$A:$D,4,)</f>
        <v>118</v>
      </c>
      <c r="X1784">
        <f>VLOOKUP(H1784,'air-quality-london-time-of-day'!E:G,3,FALSE)</f>
        <v>11.4</v>
      </c>
      <c r="Y1784">
        <f>VLOOKUP(I1784,Weather!F:K,2,)</f>
        <v>13.12587412587412</v>
      </c>
      <c r="Z1784">
        <f>VLOOKUP(I1784,Weather!F:K,3,)</f>
        <v>0.16</v>
      </c>
      <c r="AA1784">
        <f>VLOOKUP(I1784,Weather!F:K,4,)</f>
        <v>0.77</v>
      </c>
      <c r="AB1784">
        <f>VLOOKUP(I1784,Weather!F:K,5,)</f>
        <v>1015</v>
      </c>
      <c r="AC1784">
        <f>VLOOKUP(I1784,Weather!F:K,6,)</f>
        <v>5</v>
      </c>
    </row>
    <row r="1785" spans="1:29" x14ac:dyDescent="0.25">
      <c r="A1785" t="s">
        <v>7</v>
      </c>
      <c r="B1785" t="s">
        <v>5</v>
      </c>
      <c r="C1785" s="1">
        <v>42401.533333333333</v>
      </c>
      <c r="D1785" s="3">
        <f t="shared" si="232"/>
        <v>2016</v>
      </c>
      <c r="E1785" s="3">
        <f t="shared" si="235"/>
        <v>2</v>
      </c>
      <c r="F1785" s="3">
        <f t="shared" si="236"/>
        <v>12</v>
      </c>
      <c r="G1785" s="3">
        <f t="shared" si="237"/>
        <v>1</v>
      </c>
      <c r="H1785" s="3" t="str">
        <f t="shared" si="238"/>
        <v>2016212</v>
      </c>
      <c r="I1785" s="3" t="str">
        <f t="shared" si="239"/>
        <v>20162121</v>
      </c>
      <c r="J1785">
        <v>13.33333333</v>
      </c>
      <c r="K1785">
        <v>13.33333333</v>
      </c>
      <c r="L1785" t="str">
        <f>VLOOKUP(C1785,List!$A$2:$C$2089,3,)</f>
        <v>Plaistow</v>
      </c>
      <c r="M1785" t="str">
        <f>VLOOKUP(C1785,List!$A$2:$C$2089,2,)</f>
        <v>Hammersmith &amp; City</v>
      </c>
      <c r="N1785" t="str">
        <f t="shared" si="233"/>
        <v>Plaistow|Hammersmith &amp; City</v>
      </c>
      <c r="O1785">
        <f>VLOOKUP(N1785,Depth!$A$2:$F$427,3,)</f>
        <v>9</v>
      </c>
      <c r="P1785">
        <f>VLOOKUP(N1785,Depth!$A$2:$F$427,5,)</f>
        <v>102.4</v>
      </c>
      <c r="Q1785">
        <f>VLOOKUP(N1785,Depth!$A$2:$F$427,6,)</f>
        <v>6.6</v>
      </c>
      <c r="R1785">
        <f>VLOOKUP(L1785,longitude_latitude!C:J,7,)</f>
        <v>1.8612643000000002E-2</v>
      </c>
      <c r="S1785">
        <f>VLOOKUP(L1785,longitude_latitude!C:J,8,)</f>
        <v>51.530721370000002</v>
      </c>
      <c r="T1785">
        <f t="shared" si="234"/>
        <v>0.95912292039228098</v>
      </c>
      <c r="U1785">
        <f>VLOOKUP(M1785,LINE!$A$2:$B$13,2,)</f>
        <v>6</v>
      </c>
      <c r="V1785">
        <f>VLOOKUP(L1785,Entry_exit!B:P,4,)</f>
        <v>11204</v>
      </c>
      <c r="W1785">
        <f>2020 - VLOOKUP(L1785, age!$A:$D,4,)</f>
        <v>118</v>
      </c>
      <c r="X1785">
        <f>VLOOKUP(H1785,'air-quality-london-time-of-day'!E:G,3,FALSE)</f>
        <v>11.4</v>
      </c>
      <c r="Y1785">
        <f>VLOOKUP(I1785,Weather!F:K,2,)</f>
        <v>13.12587412587412</v>
      </c>
      <c r="Z1785">
        <f>VLOOKUP(I1785,Weather!F:K,3,)</f>
        <v>0.16</v>
      </c>
      <c r="AA1785">
        <f>VLOOKUP(I1785,Weather!F:K,4,)</f>
        <v>0.77</v>
      </c>
      <c r="AB1785">
        <f>VLOOKUP(I1785,Weather!F:K,5,)</f>
        <v>1015</v>
      </c>
      <c r="AC1785">
        <f>VLOOKUP(I1785,Weather!F:K,6,)</f>
        <v>5</v>
      </c>
    </row>
    <row r="1786" spans="1:29" x14ac:dyDescent="0.25">
      <c r="A1786" t="s">
        <v>7</v>
      </c>
      <c r="B1786" t="s">
        <v>5</v>
      </c>
      <c r="C1786" s="1">
        <v>42401.53402777778</v>
      </c>
      <c r="D1786" s="3">
        <f t="shared" si="232"/>
        <v>2016</v>
      </c>
      <c r="E1786" s="3">
        <f t="shared" si="235"/>
        <v>2</v>
      </c>
      <c r="F1786" s="3">
        <f t="shared" si="236"/>
        <v>12</v>
      </c>
      <c r="G1786" s="3">
        <f t="shared" si="237"/>
        <v>1</v>
      </c>
      <c r="H1786" s="3" t="str">
        <f t="shared" si="238"/>
        <v>2016212</v>
      </c>
      <c r="I1786" s="3" t="str">
        <f t="shared" si="239"/>
        <v>20162121</v>
      </c>
      <c r="J1786">
        <v>15</v>
      </c>
      <c r="K1786">
        <v>15</v>
      </c>
      <c r="L1786" t="str">
        <f>VLOOKUP(C1786,List!$A$2:$C$2089,3,)</f>
        <v>Plaistow</v>
      </c>
      <c r="M1786" t="str">
        <f>VLOOKUP(C1786,List!$A$2:$C$2089,2,)</f>
        <v>Hammersmith &amp; City</v>
      </c>
      <c r="N1786" t="str">
        <f t="shared" si="233"/>
        <v>Plaistow|Hammersmith &amp; City</v>
      </c>
      <c r="O1786">
        <f>VLOOKUP(N1786,Depth!$A$2:$F$427,3,)</f>
        <v>9</v>
      </c>
      <c r="P1786">
        <f>VLOOKUP(N1786,Depth!$A$2:$F$427,5,)</f>
        <v>102.4</v>
      </c>
      <c r="Q1786">
        <f>VLOOKUP(N1786,Depth!$A$2:$F$427,6,)</f>
        <v>6.6</v>
      </c>
      <c r="R1786">
        <f>VLOOKUP(L1786,longitude_latitude!C:J,7,)</f>
        <v>1.8612643000000002E-2</v>
      </c>
      <c r="S1786">
        <f>VLOOKUP(L1786,longitude_latitude!C:J,8,)</f>
        <v>51.530721370000002</v>
      </c>
      <c r="T1786">
        <f t="shared" si="234"/>
        <v>0.95912292039228098</v>
      </c>
      <c r="U1786">
        <f>VLOOKUP(M1786,LINE!$A$2:$B$13,2,)</f>
        <v>6</v>
      </c>
      <c r="V1786">
        <f>VLOOKUP(L1786,Entry_exit!B:P,4,)</f>
        <v>11204</v>
      </c>
      <c r="W1786">
        <f>2020 - VLOOKUP(L1786, age!$A:$D,4,)</f>
        <v>118</v>
      </c>
      <c r="X1786">
        <f>VLOOKUP(H1786,'air-quality-london-time-of-day'!E:G,3,FALSE)</f>
        <v>11.4</v>
      </c>
      <c r="Y1786">
        <f>VLOOKUP(I1786,Weather!F:K,2,)</f>
        <v>13.12587412587412</v>
      </c>
      <c r="Z1786">
        <f>VLOOKUP(I1786,Weather!F:K,3,)</f>
        <v>0.16</v>
      </c>
      <c r="AA1786">
        <f>VLOOKUP(I1786,Weather!F:K,4,)</f>
        <v>0.77</v>
      </c>
      <c r="AB1786">
        <f>VLOOKUP(I1786,Weather!F:K,5,)</f>
        <v>1015</v>
      </c>
      <c r="AC1786">
        <f>VLOOKUP(I1786,Weather!F:K,6,)</f>
        <v>5</v>
      </c>
    </row>
    <row r="1787" spans="1:29" x14ac:dyDescent="0.25">
      <c r="A1787" t="s">
        <v>7</v>
      </c>
      <c r="B1787" t="s">
        <v>5</v>
      </c>
      <c r="C1787" s="1">
        <v>42401.534722222219</v>
      </c>
      <c r="D1787" s="3">
        <f t="shared" si="232"/>
        <v>2016</v>
      </c>
      <c r="E1787" s="3">
        <f t="shared" si="235"/>
        <v>2</v>
      </c>
      <c r="F1787" s="3">
        <f t="shared" si="236"/>
        <v>12</v>
      </c>
      <c r="G1787" s="3">
        <f t="shared" si="237"/>
        <v>1</v>
      </c>
      <c r="H1787" s="3" t="str">
        <f t="shared" si="238"/>
        <v>2016212</v>
      </c>
      <c r="I1787" s="3" t="str">
        <f t="shared" si="239"/>
        <v>20162121</v>
      </c>
      <c r="J1787">
        <v>13.33333333</v>
      </c>
      <c r="K1787">
        <v>13.33333333</v>
      </c>
      <c r="L1787" t="str">
        <f>VLOOKUP(C1787,List!$A$2:$C$2089,3,)</f>
        <v>Upton Park</v>
      </c>
      <c r="M1787" t="str">
        <f>VLOOKUP(C1787,List!$A$2:$C$2089,2,)</f>
        <v>Hammersmith &amp; City</v>
      </c>
      <c r="N1787" t="str">
        <f t="shared" si="233"/>
        <v>Upton Park|Hammersmith &amp; City</v>
      </c>
      <c r="O1787">
        <f>VLOOKUP(N1787,Depth!$A$2:$F$427,3,)</f>
        <v>11</v>
      </c>
      <c r="P1787">
        <f>VLOOKUP(N1787,Depth!$A$2:$F$427,5,)</f>
        <v>105.3</v>
      </c>
      <c r="Q1787">
        <f>VLOOKUP(N1787,Depth!$A$2:$F$427,6,)</f>
        <v>5.7</v>
      </c>
      <c r="R1787">
        <f>VLOOKUP(L1787,longitude_latitude!C:J,7,)</f>
        <v>3.6836325000000003E-2</v>
      </c>
      <c r="S1787">
        <f>VLOOKUP(L1787,longitude_latitude!C:J,8,)</f>
        <v>51.534870259999998</v>
      </c>
      <c r="T1787">
        <f t="shared" si="234"/>
        <v>1.8983552297301947</v>
      </c>
      <c r="U1787">
        <f>VLOOKUP(M1787,LINE!$A$2:$B$13,2,)</f>
        <v>6</v>
      </c>
      <c r="V1787">
        <f>VLOOKUP(L1787,Entry_exit!B:P,4,)</f>
        <v>17808</v>
      </c>
      <c r="W1787">
        <f>2020 - VLOOKUP(L1787, age!$A:$D,4,)</f>
        <v>118</v>
      </c>
      <c r="X1787">
        <f>VLOOKUP(H1787,'air-quality-london-time-of-day'!E:G,3,FALSE)</f>
        <v>11.4</v>
      </c>
      <c r="Y1787">
        <f>VLOOKUP(I1787,Weather!F:K,2,)</f>
        <v>13.12587412587412</v>
      </c>
      <c r="Z1787">
        <f>VLOOKUP(I1787,Weather!F:K,3,)</f>
        <v>0.16</v>
      </c>
      <c r="AA1787">
        <f>VLOOKUP(I1787,Weather!F:K,4,)</f>
        <v>0.77</v>
      </c>
      <c r="AB1787">
        <f>VLOOKUP(I1787,Weather!F:K,5,)</f>
        <v>1015</v>
      </c>
      <c r="AC1787">
        <f>VLOOKUP(I1787,Weather!F:K,6,)</f>
        <v>5</v>
      </c>
    </row>
    <row r="1788" spans="1:29" x14ac:dyDescent="0.25">
      <c r="A1788" t="s">
        <v>7</v>
      </c>
      <c r="B1788" t="s">
        <v>5</v>
      </c>
      <c r="C1788" s="1">
        <v>42401.535416666666</v>
      </c>
      <c r="D1788" s="3">
        <f t="shared" si="232"/>
        <v>2016</v>
      </c>
      <c r="E1788" s="3">
        <f t="shared" si="235"/>
        <v>2</v>
      </c>
      <c r="F1788" s="3">
        <f t="shared" si="236"/>
        <v>12</v>
      </c>
      <c r="G1788" s="3">
        <f t="shared" si="237"/>
        <v>1</v>
      </c>
      <c r="H1788" s="3" t="str">
        <f t="shared" si="238"/>
        <v>2016212</v>
      </c>
      <c r="I1788" s="3" t="str">
        <f t="shared" si="239"/>
        <v>20162121</v>
      </c>
      <c r="J1788">
        <v>8.3333333330000006</v>
      </c>
      <c r="K1788">
        <v>8.3333333330000006</v>
      </c>
      <c r="L1788" t="str">
        <f>VLOOKUP(C1788,List!$A$2:$C$2089,3,)</f>
        <v>Upton Park</v>
      </c>
      <c r="M1788" t="str">
        <f>VLOOKUP(C1788,List!$A$2:$C$2089,2,)</f>
        <v>Hammersmith &amp; City</v>
      </c>
      <c r="N1788" t="str">
        <f t="shared" si="233"/>
        <v>Upton Park|Hammersmith &amp; City</v>
      </c>
      <c r="O1788">
        <f>VLOOKUP(N1788,Depth!$A$2:$F$427,3,)</f>
        <v>11</v>
      </c>
      <c r="P1788">
        <f>VLOOKUP(N1788,Depth!$A$2:$F$427,5,)</f>
        <v>105.3</v>
      </c>
      <c r="Q1788">
        <f>VLOOKUP(N1788,Depth!$A$2:$F$427,6,)</f>
        <v>5.7</v>
      </c>
      <c r="R1788">
        <f>VLOOKUP(L1788,longitude_latitude!C:J,7,)</f>
        <v>3.6836325000000003E-2</v>
      </c>
      <c r="S1788">
        <f>VLOOKUP(L1788,longitude_latitude!C:J,8,)</f>
        <v>51.534870259999998</v>
      </c>
      <c r="T1788">
        <f t="shared" si="234"/>
        <v>1.8983552297301947</v>
      </c>
      <c r="U1788">
        <f>VLOOKUP(M1788,LINE!$A$2:$B$13,2,)</f>
        <v>6</v>
      </c>
      <c r="V1788">
        <f>VLOOKUP(L1788,Entry_exit!B:P,4,)</f>
        <v>17808</v>
      </c>
      <c r="W1788">
        <f>2020 - VLOOKUP(L1788, age!$A:$D,4,)</f>
        <v>118</v>
      </c>
      <c r="X1788">
        <f>VLOOKUP(H1788,'air-quality-london-time-of-day'!E:G,3,FALSE)</f>
        <v>11.4</v>
      </c>
      <c r="Y1788">
        <f>VLOOKUP(I1788,Weather!F:K,2,)</f>
        <v>13.12587412587412</v>
      </c>
      <c r="Z1788">
        <f>VLOOKUP(I1788,Weather!F:K,3,)</f>
        <v>0.16</v>
      </c>
      <c r="AA1788">
        <f>VLOOKUP(I1788,Weather!F:K,4,)</f>
        <v>0.77</v>
      </c>
      <c r="AB1788">
        <f>VLOOKUP(I1788,Weather!F:K,5,)</f>
        <v>1015</v>
      </c>
      <c r="AC1788">
        <f>VLOOKUP(I1788,Weather!F:K,6,)</f>
        <v>5</v>
      </c>
    </row>
    <row r="1789" spans="1:29" x14ac:dyDescent="0.25">
      <c r="A1789" t="s">
        <v>7</v>
      </c>
      <c r="B1789" t="s">
        <v>5</v>
      </c>
      <c r="C1789" s="1">
        <v>42401.536111111112</v>
      </c>
      <c r="D1789" s="3">
        <f t="shared" si="232"/>
        <v>2016</v>
      </c>
      <c r="E1789" s="3">
        <f t="shared" si="235"/>
        <v>2</v>
      </c>
      <c r="F1789" s="3">
        <f t="shared" si="236"/>
        <v>12</v>
      </c>
      <c r="G1789" s="3">
        <f t="shared" si="237"/>
        <v>1</v>
      </c>
      <c r="H1789" s="3" t="str">
        <f t="shared" si="238"/>
        <v>2016212</v>
      </c>
      <c r="I1789" s="3" t="str">
        <f t="shared" si="239"/>
        <v>20162121</v>
      </c>
      <c r="J1789">
        <v>10</v>
      </c>
      <c r="K1789">
        <v>10</v>
      </c>
      <c r="L1789" t="str">
        <f>VLOOKUP(C1789,List!$A$2:$C$2089,3,)</f>
        <v>East Ham</v>
      </c>
      <c r="M1789" t="str">
        <f>VLOOKUP(C1789,List!$A$2:$C$2089,2,)</f>
        <v>Hammersmith &amp; City</v>
      </c>
      <c r="N1789" t="str">
        <f t="shared" si="233"/>
        <v>East Ham|Hammersmith &amp; City</v>
      </c>
      <c r="O1789">
        <f>VLOOKUP(N1789,Depth!$A$2:$F$427,3,)</f>
        <v>11</v>
      </c>
      <c r="P1789">
        <f>VLOOKUP(N1789,Depth!$A$2:$F$427,5,)</f>
        <v>105.7</v>
      </c>
      <c r="Q1789">
        <f>VLOOKUP(N1789,Depth!$A$2:$F$427,6,)</f>
        <v>5.3</v>
      </c>
      <c r="R1789">
        <f>VLOOKUP(L1789,longitude_latitude!C:J,7,)</f>
        <v>5.4454908000000003E-2</v>
      </c>
      <c r="S1789">
        <f>VLOOKUP(L1789,longitude_latitude!C:J,8,)</f>
        <v>51.538897499999997</v>
      </c>
      <c r="T1789">
        <f t="shared" si="234"/>
        <v>2.8065459217839299</v>
      </c>
      <c r="U1789">
        <f>VLOOKUP(M1789,LINE!$A$2:$B$13,2,)</f>
        <v>6</v>
      </c>
      <c r="V1789">
        <f>VLOOKUP(L1789,Entry_exit!B:P,4,)</f>
        <v>24072</v>
      </c>
      <c r="W1789">
        <f>2020 - VLOOKUP(L1789, age!$A:$D,4,)</f>
        <v>118</v>
      </c>
      <c r="X1789">
        <f>VLOOKUP(H1789,'air-quality-london-time-of-day'!E:G,3,FALSE)</f>
        <v>11.4</v>
      </c>
      <c r="Y1789">
        <f>VLOOKUP(I1789,Weather!F:K,2,)</f>
        <v>13.12587412587412</v>
      </c>
      <c r="Z1789">
        <f>VLOOKUP(I1789,Weather!F:K,3,)</f>
        <v>0.16</v>
      </c>
      <c r="AA1789">
        <f>VLOOKUP(I1789,Weather!F:K,4,)</f>
        <v>0.77</v>
      </c>
      <c r="AB1789">
        <f>VLOOKUP(I1789,Weather!F:K,5,)</f>
        <v>1015</v>
      </c>
      <c r="AC1789">
        <f>VLOOKUP(I1789,Weather!F:K,6,)</f>
        <v>5</v>
      </c>
    </row>
    <row r="1790" spans="1:29" x14ac:dyDescent="0.25">
      <c r="A1790" t="s">
        <v>7</v>
      </c>
      <c r="B1790" t="s">
        <v>5</v>
      </c>
      <c r="C1790" s="1">
        <v>42401.536805555559</v>
      </c>
      <c r="D1790" s="3">
        <f t="shared" si="232"/>
        <v>2016</v>
      </c>
      <c r="E1790" s="3">
        <f t="shared" si="235"/>
        <v>2</v>
      </c>
      <c r="F1790" s="3">
        <f t="shared" si="236"/>
        <v>12</v>
      </c>
      <c r="G1790" s="3">
        <f t="shared" si="237"/>
        <v>1</v>
      </c>
      <c r="H1790" s="3" t="str">
        <f t="shared" si="238"/>
        <v>2016212</v>
      </c>
      <c r="I1790" s="3" t="str">
        <f t="shared" si="239"/>
        <v>20162121</v>
      </c>
      <c r="J1790">
        <v>8.3333333330000006</v>
      </c>
      <c r="K1790">
        <v>8.3333333330000006</v>
      </c>
      <c r="L1790" t="str">
        <f>VLOOKUP(C1790,List!$A$2:$C$2089,3,)</f>
        <v>East Ham</v>
      </c>
      <c r="M1790" t="str">
        <f>VLOOKUP(C1790,List!$A$2:$C$2089,2,)</f>
        <v>Hammersmith &amp; City</v>
      </c>
      <c r="N1790" t="str">
        <f t="shared" si="233"/>
        <v>East Ham|Hammersmith &amp; City</v>
      </c>
      <c r="O1790">
        <f>VLOOKUP(N1790,Depth!$A$2:$F$427,3,)</f>
        <v>11</v>
      </c>
      <c r="P1790">
        <f>VLOOKUP(N1790,Depth!$A$2:$F$427,5,)</f>
        <v>105.7</v>
      </c>
      <c r="Q1790">
        <f>VLOOKUP(N1790,Depth!$A$2:$F$427,6,)</f>
        <v>5.3</v>
      </c>
      <c r="R1790">
        <f>VLOOKUP(L1790,longitude_latitude!C:J,7,)</f>
        <v>5.4454908000000003E-2</v>
      </c>
      <c r="S1790">
        <f>VLOOKUP(L1790,longitude_latitude!C:J,8,)</f>
        <v>51.538897499999997</v>
      </c>
      <c r="T1790">
        <f t="shared" si="234"/>
        <v>2.8065459217839299</v>
      </c>
      <c r="U1790">
        <f>VLOOKUP(M1790,LINE!$A$2:$B$13,2,)</f>
        <v>6</v>
      </c>
      <c r="V1790">
        <f>VLOOKUP(L1790,Entry_exit!B:P,4,)</f>
        <v>24072</v>
      </c>
      <c r="W1790">
        <f>2020 - VLOOKUP(L1790, age!$A:$D,4,)</f>
        <v>118</v>
      </c>
      <c r="X1790">
        <f>VLOOKUP(H1790,'air-quality-london-time-of-day'!E:G,3,FALSE)</f>
        <v>11.4</v>
      </c>
      <c r="Y1790">
        <f>VLOOKUP(I1790,Weather!F:K,2,)</f>
        <v>13.12587412587412</v>
      </c>
      <c r="Z1790">
        <f>VLOOKUP(I1790,Weather!F:K,3,)</f>
        <v>0.16</v>
      </c>
      <c r="AA1790">
        <f>VLOOKUP(I1790,Weather!F:K,4,)</f>
        <v>0.77</v>
      </c>
      <c r="AB1790">
        <f>VLOOKUP(I1790,Weather!F:K,5,)</f>
        <v>1015</v>
      </c>
      <c r="AC1790">
        <f>VLOOKUP(I1790,Weather!F:K,6,)</f>
        <v>5</v>
      </c>
    </row>
    <row r="1791" spans="1:29" x14ac:dyDescent="0.25">
      <c r="A1791" t="s">
        <v>7</v>
      </c>
      <c r="B1791" t="s">
        <v>5</v>
      </c>
      <c r="C1791" s="1">
        <v>42401.537499999999</v>
      </c>
      <c r="D1791" s="3">
        <f t="shared" si="232"/>
        <v>2016</v>
      </c>
      <c r="E1791" s="3">
        <f t="shared" si="235"/>
        <v>2</v>
      </c>
      <c r="F1791" s="3">
        <f t="shared" si="236"/>
        <v>12</v>
      </c>
      <c r="G1791" s="3">
        <f t="shared" si="237"/>
        <v>1</v>
      </c>
      <c r="H1791" s="3" t="str">
        <f t="shared" si="238"/>
        <v>2016212</v>
      </c>
      <c r="I1791" s="3" t="str">
        <f t="shared" si="239"/>
        <v>20162121</v>
      </c>
      <c r="J1791">
        <v>8.3333333330000006</v>
      </c>
      <c r="K1791">
        <v>8.3333333330000006</v>
      </c>
      <c r="L1791" t="str">
        <f>VLOOKUP(C1791,List!$A$2:$C$2089,3,)</f>
        <v>East Ham</v>
      </c>
      <c r="M1791" t="str">
        <f>VLOOKUP(C1791,List!$A$2:$C$2089,2,)</f>
        <v>Hammersmith &amp; City</v>
      </c>
      <c r="N1791" t="str">
        <f t="shared" si="233"/>
        <v>East Ham|Hammersmith &amp; City</v>
      </c>
      <c r="O1791">
        <f>VLOOKUP(N1791,Depth!$A$2:$F$427,3,)</f>
        <v>11</v>
      </c>
      <c r="P1791">
        <f>VLOOKUP(N1791,Depth!$A$2:$F$427,5,)</f>
        <v>105.7</v>
      </c>
      <c r="Q1791">
        <f>VLOOKUP(N1791,Depth!$A$2:$F$427,6,)</f>
        <v>5.3</v>
      </c>
      <c r="R1791">
        <f>VLOOKUP(L1791,longitude_latitude!C:J,7,)</f>
        <v>5.4454908000000003E-2</v>
      </c>
      <c r="S1791">
        <f>VLOOKUP(L1791,longitude_latitude!C:J,8,)</f>
        <v>51.538897499999997</v>
      </c>
      <c r="T1791">
        <f t="shared" si="234"/>
        <v>2.8065459217839299</v>
      </c>
      <c r="U1791">
        <f>VLOOKUP(M1791,LINE!$A$2:$B$13,2,)</f>
        <v>6</v>
      </c>
      <c r="V1791">
        <f>VLOOKUP(L1791,Entry_exit!B:P,4,)</f>
        <v>24072</v>
      </c>
      <c r="W1791">
        <f>2020 - VLOOKUP(L1791, age!$A:$D,4,)</f>
        <v>118</v>
      </c>
      <c r="X1791">
        <f>VLOOKUP(H1791,'air-quality-london-time-of-day'!E:G,3,FALSE)</f>
        <v>11.4</v>
      </c>
      <c r="Y1791">
        <f>VLOOKUP(I1791,Weather!F:K,2,)</f>
        <v>13.12587412587412</v>
      </c>
      <c r="Z1791">
        <f>VLOOKUP(I1791,Weather!F:K,3,)</f>
        <v>0.16</v>
      </c>
      <c r="AA1791">
        <f>VLOOKUP(I1791,Weather!F:K,4,)</f>
        <v>0.77</v>
      </c>
      <c r="AB1791">
        <f>VLOOKUP(I1791,Weather!F:K,5,)</f>
        <v>1015</v>
      </c>
      <c r="AC1791">
        <f>VLOOKUP(I1791,Weather!F:K,6,)</f>
        <v>5</v>
      </c>
    </row>
    <row r="1792" spans="1:29" x14ac:dyDescent="0.25">
      <c r="A1792" t="s">
        <v>7</v>
      </c>
      <c r="B1792" t="s">
        <v>5</v>
      </c>
      <c r="C1792" s="1">
        <v>42401.538194444445</v>
      </c>
      <c r="D1792" s="3">
        <f t="shared" si="232"/>
        <v>2016</v>
      </c>
      <c r="E1792" s="3">
        <f t="shared" si="235"/>
        <v>2</v>
      </c>
      <c r="F1792" s="3">
        <f t="shared" si="236"/>
        <v>12</v>
      </c>
      <c r="G1792" s="3">
        <f t="shared" si="237"/>
        <v>1</v>
      </c>
      <c r="H1792" s="3" t="str">
        <f t="shared" si="238"/>
        <v>2016212</v>
      </c>
      <c r="I1792" s="3" t="str">
        <f t="shared" si="239"/>
        <v>20162121</v>
      </c>
      <c r="J1792">
        <v>8.3333333330000006</v>
      </c>
      <c r="K1792">
        <v>8.3333333330000006</v>
      </c>
      <c r="L1792" t="str">
        <f>VLOOKUP(C1792,List!$A$2:$C$2089,3,)</f>
        <v>East Ham</v>
      </c>
      <c r="M1792" t="str">
        <f>VLOOKUP(C1792,List!$A$2:$C$2089,2,)</f>
        <v>Hammersmith &amp; City</v>
      </c>
      <c r="N1792" t="str">
        <f t="shared" si="233"/>
        <v>East Ham|Hammersmith &amp; City</v>
      </c>
      <c r="O1792">
        <f>VLOOKUP(N1792,Depth!$A$2:$F$427,3,)</f>
        <v>11</v>
      </c>
      <c r="P1792">
        <f>VLOOKUP(N1792,Depth!$A$2:$F$427,5,)</f>
        <v>105.7</v>
      </c>
      <c r="Q1792">
        <f>VLOOKUP(N1792,Depth!$A$2:$F$427,6,)</f>
        <v>5.3</v>
      </c>
      <c r="R1792">
        <f>VLOOKUP(L1792,longitude_latitude!C:J,7,)</f>
        <v>5.4454908000000003E-2</v>
      </c>
      <c r="S1792">
        <f>VLOOKUP(L1792,longitude_latitude!C:J,8,)</f>
        <v>51.538897499999997</v>
      </c>
      <c r="T1792">
        <f t="shared" si="234"/>
        <v>2.8065459217839299</v>
      </c>
      <c r="U1792">
        <f>VLOOKUP(M1792,LINE!$A$2:$B$13,2,)</f>
        <v>6</v>
      </c>
      <c r="V1792">
        <f>VLOOKUP(L1792,Entry_exit!B:P,4,)</f>
        <v>24072</v>
      </c>
      <c r="W1792">
        <f>2020 - VLOOKUP(L1792, age!$A:$D,4,)</f>
        <v>118</v>
      </c>
      <c r="X1792">
        <f>VLOOKUP(H1792,'air-quality-london-time-of-day'!E:G,3,FALSE)</f>
        <v>11.4</v>
      </c>
      <c r="Y1792">
        <f>VLOOKUP(I1792,Weather!F:K,2,)</f>
        <v>13.12587412587412</v>
      </c>
      <c r="Z1792">
        <f>VLOOKUP(I1792,Weather!F:K,3,)</f>
        <v>0.16</v>
      </c>
      <c r="AA1792">
        <f>VLOOKUP(I1792,Weather!F:K,4,)</f>
        <v>0.77</v>
      </c>
      <c r="AB1792">
        <f>VLOOKUP(I1792,Weather!F:K,5,)</f>
        <v>1015</v>
      </c>
      <c r="AC1792">
        <f>VLOOKUP(I1792,Weather!F:K,6,)</f>
        <v>5</v>
      </c>
    </row>
    <row r="1793" spans="1:29" x14ac:dyDescent="0.25">
      <c r="A1793" t="s">
        <v>7</v>
      </c>
      <c r="B1793" t="s">
        <v>5</v>
      </c>
      <c r="C1793" s="1">
        <v>42401.538888888892</v>
      </c>
      <c r="D1793" s="3">
        <f t="shared" si="232"/>
        <v>2016</v>
      </c>
      <c r="E1793" s="3">
        <f t="shared" si="235"/>
        <v>2</v>
      </c>
      <c r="F1793" s="3">
        <f t="shared" si="236"/>
        <v>12</v>
      </c>
      <c r="G1793" s="3">
        <f t="shared" si="237"/>
        <v>1</v>
      </c>
      <c r="H1793" s="3" t="str">
        <f t="shared" si="238"/>
        <v>2016212</v>
      </c>
      <c r="I1793" s="3" t="str">
        <f t="shared" si="239"/>
        <v>20162121</v>
      </c>
      <c r="J1793">
        <v>6.6666666670000003</v>
      </c>
      <c r="K1793">
        <v>6.6666666670000003</v>
      </c>
      <c r="L1793" t="str">
        <f>VLOOKUP(C1793,List!$A$2:$C$2089,3,)</f>
        <v>East Ham</v>
      </c>
      <c r="M1793" t="str">
        <f>VLOOKUP(C1793,List!$A$2:$C$2089,2,)</f>
        <v>Hammersmith &amp; City</v>
      </c>
      <c r="N1793" t="str">
        <f t="shared" si="233"/>
        <v>East Ham|Hammersmith &amp; City</v>
      </c>
      <c r="O1793">
        <f>VLOOKUP(N1793,Depth!$A$2:$F$427,3,)</f>
        <v>11</v>
      </c>
      <c r="P1793">
        <f>VLOOKUP(N1793,Depth!$A$2:$F$427,5,)</f>
        <v>105.7</v>
      </c>
      <c r="Q1793">
        <f>VLOOKUP(N1793,Depth!$A$2:$F$427,6,)</f>
        <v>5.3</v>
      </c>
      <c r="R1793">
        <f>VLOOKUP(L1793,longitude_latitude!C:J,7,)</f>
        <v>5.4454908000000003E-2</v>
      </c>
      <c r="S1793">
        <f>VLOOKUP(L1793,longitude_latitude!C:J,8,)</f>
        <v>51.538897499999997</v>
      </c>
      <c r="T1793">
        <f t="shared" si="234"/>
        <v>2.8065459217839299</v>
      </c>
      <c r="U1793">
        <f>VLOOKUP(M1793,LINE!$A$2:$B$13,2,)</f>
        <v>6</v>
      </c>
      <c r="V1793">
        <f>VLOOKUP(L1793,Entry_exit!B:P,4,)</f>
        <v>24072</v>
      </c>
      <c r="W1793">
        <f>2020 - VLOOKUP(L1793, age!$A:$D,4,)</f>
        <v>118</v>
      </c>
      <c r="X1793">
        <f>VLOOKUP(H1793,'air-quality-london-time-of-day'!E:G,3,FALSE)</f>
        <v>11.4</v>
      </c>
      <c r="Y1793">
        <f>VLOOKUP(I1793,Weather!F:K,2,)</f>
        <v>13.12587412587412</v>
      </c>
      <c r="Z1793">
        <f>VLOOKUP(I1793,Weather!F:K,3,)</f>
        <v>0.16</v>
      </c>
      <c r="AA1793">
        <f>VLOOKUP(I1793,Weather!F:K,4,)</f>
        <v>0.77</v>
      </c>
      <c r="AB1793">
        <f>VLOOKUP(I1793,Weather!F:K,5,)</f>
        <v>1015</v>
      </c>
      <c r="AC1793">
        <f>VLOOKUP(I1793,Weather!F:K,6,)</f>
        <v>5</v>
      </c>
    </row>
    <row r="1794" spans="1:29" x14ac:dyDescent="0.25">
      <c r="A1794" t="s">
        <v>7</v>
      </c>
      <c r="B1794" t="s">
        <v>5</v>
      </c>
      <c r="C1794" s="1">
        <v>42401.539583333331</v>
      </c>
      <c r="D1794" s="3">
        <f t="shared" si="232"/>
        <v>2016</v>
      </c>
      <c r="E1794" s="3">
        <f t="shared" si="235"/>
        <v>2</v>
      </c>
      <c r="F1794" s="3">
        <f t="shared" si="236"/>
        <v>12</v>
      </c>
      <c r="G1794" s="3">
        <f t="shared" si="237"/>
        <v>1</v>
      </c>
      <c r="H1794" s="3" t="str">
        <f t="shared" si="238"/>
        <v>2016212</v>
      </c>
      <c r="I1794" s="3" t="str">
        <f t="shared" si="239"/>
        <v>20162121</v>
      </c>
      <c r="J1794">
        <v>8.3333333330000006</v>
      </c>
      <c r="K1794">
        <v>8.3333333330000006</v>
      </c>
      <c r="L1794" t="str">
        <f>VLOOKUP(C1794,List!$A$2:$C$2089,3,)</f>
        <v>Barking</v>
      </c>
      <c r="M1794" t="str">
        <f>VLOOKUP(C1794,List!$A$2:$C$2089,2,)</f>
        <v>Hammersmith &amp; City</v>
      </c>
      <c r="N1794" t="str">
        <f t="shared" si="233"/>
        <v>Barking|Hammersmith &amp; City</v>
      </c>
      <c r="O1794">
        <f>VLOOKUP(N1794,Depth!$A$2:$F$427,3,)</f>
        <v>9</v>
      </c>
      <c r="P1794">
        <f>VLOOKUP(N1794,Depth!$A$2:$F$427,5,)</f>
        <v>106.4</v>
      </c>
      <c r="Q1794">
        <f>VLOOKUP(N1794,Depth!$A$2:$F$427,6,)</f>
        <v>2.6</v>
      </c>
      <c r="R1794">
        <f>VLOOKUP(L1794,longitude_latitude!C:J,7,)</f>
        <v>8.1813551999999998E-2</v>
      </c>
      <c r="S1794">
        <f>VLOOKUP(L1794,longitude_latitude!C:J,8,)</f>
        <v>51.539375110000002</v>
      </c>
      <c r="T1794">
        <f t="shared" si="234"/>
        <v>4.2166193456094909</v>
      </c>
      <c r="U1794">
        <f>VLOOKUP(M1794,LINE!$A$2:$B$13,2,)</f>
        <v>6</v>
      </c>
      <c r="V1794">
        <f>VLOOKUP(L1794,Entry_exit!B:P,4,)</f>
        <v>26914</v>
      </c>
      <c r="W1794">
        <f>2020 - VLOOKUP(L1794, age!$A:$D,4,)</f>
        <v>118</v>
      </c>
      <c r="X1794">
        <f>VLOOKUP(H1794,'air-quality-london-time-of-day'!E:G,3,FALSE)</f>
        <v>11.4</v>
      </c>
      <c r="Y1794">
        <f>VLOOKUP(I1794,Weather!F:K,2,)</f>
        <v>13.12587412587412</v>
      </c>
      <c r="Z1794">
        <f>VLOOKUP(I1794,Weather!F:K,3,)</f>
        <v>0.16</v>
      </c>
      <c r="AA1794">
        <f>VLOOKUP(I1794,Weather!F:K,4,)</f>
        <v>0.77</v>
      </c>
      <c r="AB1794">
        <f>VLOOKUP(I1794,Weather!F:K,5,)</f>
        <v>1015</v>
      </c>
      <c r="AC1794">
        <f>VLOOKUP(I1794,Weather!F:K,6,)</f>
        <v>5</v>
      </c>
    </row>
    <row r="1795" spans="1:29" x14ac:dyDescent="0.25">
      <c r="A1795" t="s">
        <v>7</v>
      </c>
      <c r="B1795" t="s">
        <v>5</v>
      </c>
      <c r="C1795" s="1">
        <v>42401.540277777778</v>
      </c>
      <c r="D1795" s="3">
        <f t="shared" si="232"/>
        <v>2016</v>
      </c>
      <c r="E1795" s="3">
        <f t="shared" si="235"/>
        <v>2</v>
      </c>
      <c r="F1795" s="3">
        <f t="shared" si="236"/>
        <v>12</v>
      </c>
      <c r="G1795" s="3">
        <f t="shared" si="237"/>
        <v>1</v>
      </c>
      <c r="H1795" s="3" t="str">
        <f t="shared" si="238"/>
        <v>2016212</v>
      </c>
      <c r="I1795" s="3" t="str">
        <f t="shared" si="239"/>
        <v>20162121</v>
      </c>
      <c r="J1795">
        <v>10</v>
      </c>
      <c r="K1795">
        <v>10</v>
      </c>
      <c r="L1795" t="str">
        <f>VLOOKUP(C1795,List!$A$2:$C$2089,3,)</f>
        <v>Barking</v>
      </c>
      <c r="M1795" t="str">
        <f>VLOOKUP(C1795,List!$A$2:$C$2089,2,)</f>
        <v>Hammersmith &amp; City</v>
      </c>
      <c r="N1795" t="str">
        <f t="shared" si="233"/>
        <v>Barking|Hammersmith &amp; City</v>
      </c>
      <c r="O1795">
        <f>VLOOKUP(N1795,Depth!$A$2:$F$427,3,)</f>
        <v>9</v>
      </c>
      <c r="P1795">
        <f>VLOOKUP(N1795,Depth!$A$2:$F$427,5,)</f>
        <v>106.4</v>
      </c>
      <c r="Q1795">
        <f>VLOOKUP(N1795,Depth!$A$2:$F$427,6,)</f>
        <v>2.6</v>
      </c>
      <c r="R1795">
        <f>VLOOKUP(L1795,longitude_latitude!C:J,7,)</f>
        <v>8.1813551999999998E-2</v>
      </c>
      <c r="S1795">
        <f>VLOOKUP(L1795,longitude_latitude!C:J,8,)</f>
        <v>51.539375110000002</v>
      </c>
      <c r="T1795">
        <f t="shared" si="234"/>
        <v>4.2166193456094909</v>
      </c>
      <c r="U1795">
        <f>VLOOKUP(M1795,LINE!$A$2:$B$13,2,)</f>
        <v>6</v>
      </c>
      <c r="V1795">
        <f>VLOOKUP(L1795,Entry_exit!B:P,4,)</f>
        <v>26914</v>
      </c>
      <c r="W1795">
        <f>2020 - VLOOKUP(L1795, age!$A:$D,4,)</f>
        <v>118</v>
      </c>
      <c r="X1795">
        <f>VLOOKUP(H1795,'air-quality-london-time-of-day'!E:G,3,FALSE)</f>
        <v>11.4</v>
      </c>
      <c r="Y1795">
        <f>VLOOKUP(I1795,Weather!F:K,2,)</f>
        <v>13.12587412587412</v>
      </c>
      <c r="Z1795">
        <f>VLOOKUP(I1795,Weather!F:K,3,)</f>
        <v>0.16</v>
      </c>
      <c r="AA1795">
        <f>VLOOKUP(I1795,Weather!F:K,4,)</f>
        <v>0.77</v>
      </c>
      <c r="AB1795">
        <f>VLOOKUP(I1795,Weather!F:K,5,)</f>
        <v>1015</v>
      </c>
      <c r="AC1795">
        <f>VLOOKUP(I1795,Weather!F:K,6,)</f>
        <v>5</v>
      </c>
    </row>
    <row r="1796" spans="1:29" x14ac:dyDescent="0.25">
      <c r="A1796" t="s">
        <v>7</v>
      </c>
      <c r="B1796" t="s">
        <v>5</v>
      </c>
      <c r="C1796" s="1">
        <v>42401.540972222225</v>
      </c>
      <c r="D1796" s="3">
        <f t="shared" si="232"/>
        <v>2016</v>
      </c>
      <c r="E1796" s="3">
        <f t="shared" si="235"/>
        <v>2</v>
      </c>
      <c r="F1796" s="3">
        <f t="shared" si="236"/>
        <v>12</v>
      </c>
      <c r="G1796" s="3">
        <f t="shared" si="237"/>
        <v>1</v>
      </c>
      <c r="H1796" s="3" t="str">
        <f t="shared" si="238"/>
        <v>2016212</v>
      </c>
      <c r="I1796" s="3" t="str">
        <f t="shared" si="239"/>
        <v>20162121</v>
      </c>
      <c r="J1796">
        <v>13.33333333</v>
      </c>
      <c r="K1796">
        <v>13.33333333</v>
      </c>
      <c r="L1796" t="str">
        <f>VLOOKUP(C1796,List!$A$2:$C$2089,3,)</f>
        <v>Barking</v>
      </c>
      <c r="M1796" t="str">
        <f>VLOOKUP(C1796,List!$A$2:$C$2089,2,)</f>
        <v>Hammersmith &amp; City</v>
      </c>
      <c r="N1796" t="str">
        <f t="shared" si="233"/>
        <v>Barking|Hammersmith &amp; City</v>
      </c>
      <c r="O1796">
        <f>VLOOKUP(N1796,Depth!$A$2:$F$427,3,)</f>
        <v>9</v>
      </c>
      <c r="P1796">
        <f>VLOOKUP(N1796,Depth!$A$2:$F$427,5,)</f>
        <v>106.4</v>
      </c>
      <c r="Q1796">
        <f>VLOOKUP(N1796,Depth!$A$2:$F$427,6,)</f>
        <v>2.6</v>
      </c>
      <c r="R1796">
        <f>VLOOKUP(L1796,longitude_latitude!C:J,7,)</f>
        <v>8.1813551999999998E-2</v>
      </c>
      <c r="S1796">
        <f>VLOOKUP(L1796,longitude_latitude!C:J,8,)</f>
        <v>51.539375110000002</v>
      </c>
      <c r="T1796">
        <f t="shared" si="234"/>
        <v>4.2166193456094909</v>
      </c>
      <c r="U1796">
        <f>VLOOKUP(M1796,LINE!$A$2:$B$13,2,)</f>
        <v>6</v>
      </c>
      <c r="V1796">
        <f>VLOOKUP(L1796,Entry_exit!B:P,4,)</f>
        <v>26914</v>
      </c>
      <c r="W1796">
        <f>2020 - VLOOKUP(L1796, age!$A:$D,4,)</f>
        <v>118</v>
      </c>
      <c r="X1796">
        <f>VLOOKUP(H1796,'air-quality-london-time-of-day'!E:G,3,FALSE)</f>
        <v>11.4</v>
      </c>
      <c r="Y1796">
        <f>VLOOKUP(I1796,Weather!F:K,2,)</f>
        <v>13.12587412587412</v>
      </c>
      <c r="Z1796">
        <f>VLOOKUP(I1796,Weather!F:K,3,)</f>
        <v>0.16</v>
      </c>
      <c r="AA1796">
        <f>VLOOKUP(I1796,Weather!F:K,4,)</f>
        <v>0.77</v>
      </c>
      <c r="AB1796">
        <f>VLOOKUP(I1796,Weather!F:K,5,)</f>
        <v>1015</v>
      </c>
      <c r="AC1796">
        <f>VLOOKUP(I1796,Weather!F:K,6,)</f>
        <v>5</v>
      </c>
    </row>
    <row r="1797" spans="1:29" x14ac:dyDescent="0.25">
      <c r="A1797" t="s">
        <v>7</v>
      </c>
      <c r="B1797" t="s">
        <v>5</v>
      </c>
      <c r="C1797" s="1">
        <v>42401.541666666664</v>
      </c>
      <c r="D1797" s="3">
        <f t="shared" si="232"/>
        <v>2016</v>
      </c>
      <c r="E1797" s="3">
        <f t="shared" si="235"/>
        <v>2</v>
      </c>
      <c r="F1797" s="3">
        <f t="shared" si="236"/>
        <v>13</v>
      </c>
      <c r="G1797" s="3">
        <f t="shared" si="237"/>
        <v>1</v>
      </c>
      <c r="H1797" s="3" t="str">
        <f t="shared" si="238"/>
        <v>2016213</v>
      </c>
      <c r="I1797" s="3" t="str">
        <f t="shared" si="239"/>
        <v>20162131</v>
      </c>
      <c r="J1797">
        <v>8.3333333330000006</v>
      </c>
      <c r="K1797">
        <v>8.3333333330000006</v>
      </c>
      <c r="L1797" t="str">
        <f>VLOOKUP(C1797,List!$A$2:$C$2089,3,)</f>
        <v>Barking</v>
      </c>
      <c r="M1797" t="str">
        <f>VLOOKUP(C1797,List!$A$2:$C$2089,2,)</f>
        <v>Hammersmith &amp; City</v>
      </c>
      <c r="N1797" t="str">
        <f t="shared" si="233"/>
        <v>Barking|Hammersmith &amp; City</v>
      </c>
      <c r="O1797">
        <f>VLOOKUP(N1797,Depth!$A$2:$F$427,3,)</f>
        <v>9</v>
      </c>
      <c r="P1797">
        <f>VLOOKUP(N1797,Depth!$A$2:$F$427,5,)</f>
        <v>106.4</v>
      </c>
      <c r="Q1797">
        <f>VLOOKUP(N1797,Depth!$A$2:$F$427,6,)</f>
        <v>2.6</v>
      </c>
      <c r="R1797">
        <f>VLOOKUP(L1797,longitude_latitude!C:J,7,)</f>
        <v>8.1813551999999998E-2</v>
      </c>
      <c r="S1797">
        <f>VLOOKUP(L1797,longitude_latitude!C:J,8,)</f>
        <v>51.539375110000002</v>
      </c>
      <c r="T1797">
        <f t="shared" si="234"/>
        <v>4.2166193456094909</v>
      </c>
      <c r="U1797">
        <f>VLOOKUP(M1797,LINE!$A$2:$B$13,2,)</f>
        <v>6</v>
      </c>
      <c r="V1797">
        <f>VLOOKUP(L1797,Entry_exit!B:P,4,)</f>
        <v>26914</v>
      </c>
      <c r="W1797">
        <f>2020 - VLOOKUP(L1797, age!$A:$D,4,)</f>
        <v>118</v>
      </c>
      <c r="X1797">
        <f>VLOOKUP(H1797,'air-quality-london-time-of-day'!E:G,3,FALSE)</f>
        <v>11.2</v>
      </c>
      <c r="Y1797">
        <f>VLOOKUP(I1797,Weather!F:K,2,)</f>
        <v>13.545454545454518</v>
      </c>
      <c r="Z1797">
        <f>VLOOKUP(I1797,Weather!F:K,3,)</f>
        <v>0.16</v>
      </c>
      <c r="AA1797">
        <f>VLOOKUP(I1797,Weather!F:K,4,)</f>
        <v>0.77</v>
      </c>
      <c r="AB1797">
        <f>VLOOKUP(I1797,Weather!F:K,5,)</f>
        <v>1015</v>
      </c>
      <c r="AC1797">
        <f>VLOOKUP(I1797,Weather!F:K,6,)</f>
        <v>5</v>
      </c>
    </row>
    <row r="1798" spans="1:29" x14ac:dyDescent="0.25">
      <c r="A1798" t="s">
        <v>7</v>
      </c>
      <c r="B1798" t="s">
        <v>5</v>
      </c>
      <c r="C1798" s="1">
        <v>42401.542361111111</v>
      </c>
      <c r="D1798" s="3">
        <f t="shared" si="232"/>
        <v>2016</v>
      </c>
      <c r="E1798" s="3">
        <f t="shared" si="235"/>
        <v>2</v>
      </c>
      <c r="F1798" s="3">
        <f t="shared" si="236"/>
        <v>13</v>
      </c>
      <c r="G1798" s="3">
        <f t="shared" si="237"/>
        <v>1</v>
      </c>
      <c r="H1798" s="3" t="str">
        <f t="shared" si="238"/>
        <v>2016213</v>
      </c>
      <c r="I1798" s="3" t="str">
        <f t="shared" si="239"/>
        <v>20162131</v>
      </c>
      <c r="J1798">
        <v>8.3333333330000006</v>
      </c>
      <c r="K1798">
        <v>8.3333333330000006</v>
      </c>
      <c r="L1798" t="str">
        <f>VLOOKUP(C1798,List!$A$2:$C$2089,3,)</f>
        <v>Barking</v>
      </c>
      <c r="M1798" t="str">
        <f>VLOOKUP(C1798,List!$A$2:$C$2089,2,)</f>
        <v>Hammersmith &amp; City</v>
      </c>
      <c r="N1798" t="str">
        <f t="shared" si="233"/>
        <v>Barking|Hammersmith &amp; City</v>
      </c>
      <c r="O1798">
        <f>VLOOKUP(N1798,Depth!$A$2:$F$427,3,)</f>
        <v>9</v>
      </c>
      <c r="P1798">
        <f>VLOOKUP(N1798,Depth!$A$2:$F$427,5,)</f>
        <v>106.4</v>
      </c>
      <c r="Q1798">
        <f>VLOOKUP(N1798,Depth!$A$2:$F$427,6,)</f>
        <v>2.6</v>
      </c>
      <c r="R1798">
        <f>VLOOKUP(L1798,longitude_latitude!C:J,7,)</f>
        <v>8.1813551999999998E-2</v>
      </c>
      <c r="S1798">
        <f>VLOOKUP(L1798,longitude_latitude!C:J,8,)</f>
        <v>51.539375110000002</v>
      </c>
      <c r="T1798">
        <f t="shared" si="234"/>
        <v>4.2166193456094909</v>
      </c>
      <c r="U1798">
        <f>VLOOKUP(M1798,LINE!$A$2:$B$13,2,)</f>
        <v>6</v>
      </c>
      <c r="V1798">
        <f>VLOOKUP(L1798,Entry_exit!B:P,4,)</f>
        <v>26914</v>
      </c>
      <c r="W1798">
        <f>2020 - VLOOKUP(L1798, age!$A:$D,4,)</f>
        <v>118</v>
      </c>
      <c r="X1798">
        <f>VLOOKUP(H1798,'air-quality-london-time-of-day'!E:G,3,FALSE)</f>
        <v>11.2</v>
      </c>
      <c r="Y1798">
        <f>VLOOKUP(I1798,Weather!F:K,2,)</f>
        <v>13.545454545454518</v>
      </c>
      <c r="Z1798">
        <f>VLOOKUP(I1798,Weather!F:K,3,)</f>
        <v>0.16</v>
      </c>
      <c r="AA1798">
        <f>VLOOKUP(I1798,Weather!F:K,4,)</f>
        <v>0.77</v>
      </c>
      <c r="AB1798">
        <f>VLOOKUP(I1798,Weather!F:K,5,)</f>
        <v>1015</v>
      </c>
      <c r="AC1798">
        <f>VLOOKUP(I1798,Weather!F:K,6,)</f>
        <v>5</v>
      </c>
    </row>
    <row r="1799" spans="1:29" x14ac:dyDescent="0.25">
      <c r="A1799" t="s">
        <v>7</v>
      </c>
      <c r="B1799" t="s">
        <v>5</v>
      </c>
      <c r="C1799" s="1">
        <v>42401.543055555558</v>
      </c>
      <c r="D1799" s="3">
        <f t="shared" si="232"/>
        <v>2016</v>
      </c>
      <c r="E1799" s="3">
        <f t="shared" si="235"/>
        <v>2</v>
      </c>
      <c r="F1799" s="3">
        <f t="shared" si="236"/>
        <v>13</v>
      </c>
      <c r="G1799" s="3">
        <f t="shared" si="237"/>
        <v>1</v>
      </c>
      <c r="H1799" s="3" t="str">
        <f t="shared" si="238"/>
        <v>2016213</v>
      </c>
      <c r="I1799" s="3" t="str">
        <f t="shared" si="239"/>
        <v>20162131</v>
      </c>
      <c r="J1799">
        <v>8.3333333330000006</v>
      </c>
      <c r="K1799">
        <v>8.3333333330000006</v>
      </c>
      <c r="L1799" t="str">
        <f>VLOOKUP(C1799,List!$A$2:$C$2089,3,)</f>
        <v>Barking</v>
      </c>
      <c r="M1799" t="str">
        <f>VLOOKUP(C1799,List!$A$2:$C$2089,2,)</f>
        <v>Hammersmith &amp; City</v>
      </c>
      <c r="N1799" t="str">
        <f t="shared" si="233"/>
        <v>Barking|Hammersmith &amp; City</v>
      </c>
      <c r="O1799">
        <f>VLOOKUP(N1799,Depth!$A$2:$F$427,3,)</f>
        <v>9</v>
      </c>
      <c r="P1799">
        <f>VLOOKUP(N1799,Depth!$A$2:$F$427,5,)</f>
        <v>106.4</v>
      </c>
      <c r="Q1799">
        <f>VLOOKUP(N1799,Depth!$A$2:$F$427,6,)</f>
        <v>2.6</v>
      </c>
      <c r="R1799">
        <f>VLOOKUP(L1799,longitude_latitude!C:J,7,)</f>
        <v>8.1813551999999998E-2</v>
      </c>
      <c r="S1799">
        <f>VLOOKUP(L1799,longitude_latitude!C:J,8,)</f>
        <v>51.539375110000002</v>
      </c>
      <c r="T1799">
        <f t="shared" si="234"/>
        <v>4.2166193456094909</v>
      </c>
      <c r="U1799">
        <f>VLOOKUP(M1799,LINE!$A$2:$B$13,2,)</f>
        <v>6</v>
      </c>
      <c r="V1799">
        <f>VLOOKUP(L1799,Entry_exit!B:P,4,)</f>
        <v>26914</v>
      </c>
      <c r="W1799">
        <f>2020 - VLOOKUP(L1799, age!$A:$D,4,)</f>
        <v>118</v>
      </c>
      <c r="X1799">
        <f>VLOOKUP(H1799,'air-quality-london-time-of-day'!E:G,3,FALSE)</f>
        <v>11.2</v>
      </c>
      <c r="Y1799">
        <f>VLOOKUP(I1799,Weather!F:K,2,)</f>
        <v>13.545454545454518</v>
      </c>
      <c r="Z1799">
        <f>VLOOKUP(I1799,Weather!F:K,3,)</f>
        <v>0.16</v>
      </c>
      <c r="AA1799">
        <f>VLOOKUP(I1799,Weather!F:K,4,)</f>
        <v>0.77</v>
      </c>
      <c r="AB1799">
        <f>VLOOKUP(I1799,Weather!F:K,5,)</f>
        <v>1015</v>
      </c>
      <c r="AC1799">
        <f>VLOOKUP(I1799,Weather!F:K,6,)</f>
        <v>5</v>
      </c>
    </row>
    <row r="1800" spans="1:29" x14ac:dyDescent="0.25">
      <c r="A1800" t="s">
        <v>7</v>
      </c>
      <c r="B1800" t="s">
        <v>5</v>
      </c>
      <c r="C1800" s="1">
        <v>42401.543749999997</v>
      </c>
      <c r="D1800" s="3">
        <f t="shared" si="232"/>
        <v>2016</v>
      </c>
      <c r="E1800" s="3">
        <f t="shared" si="235"/>
        <v>2</v>
      </c>
      <c r="F1800" s="3">
        <f t="shared" si="236"/>
        <v>13</v>
      </c>
      <c r="G1800" s="3">
        <f t="shared" si="237"/>
        <v>1</v>
      </c>
      <c r="H1800" s="3" t="str">
        <f t="shared" si="238"/>
        <v>2016213</v>
      </c>
      <c r="I1800" s="3" t="str">
        <f t="shared" si="239"/>
        <v>20162131</v>
      </c>
      <c r="J1800">
        <v>10</v>
      </c>
      <c r="K1800">
        <v>10</v>
      </c>
      <c r="L1800" t="str">
        <f>VLOOKUP(C1800,List!$A$2:$C$2089,3,)</f>
        <v>Barking</v>
      </c>
      <c r="M1800" t="str">
        <f>VLOOKUP(C1800,List!$A$2:$C$2089,2,)</f>
        <v>Hammersmith &amp; City</v>
      </c>
      <c r="N1800" t="str">
        <f t="shared" si="233"/>
        <v>Barking|Hammersmith &amp; City</v>
      </c>
      <c r="O1800">
        <f>VLOOKUP(N1800,Depth!$A$2:$F$427,3,)</f>
        <v>9</v>
      </c>
      <c r="P1800">
        <f>VLOOKUP(N1800,Depth!$A$2:$F$427,5,)</f>
        <v>106.4</v>
      </c>
      <c r="Q1800">
        <f>VLOOKUP(N1800,Depth!$A$2:$F$427,6,)</f>
        <v>2.6</v>
      </c>
      <c r="R1800">
        <f>VLOOKUP(L1800,longitude_latitude!C:J,7,)</f>
        <v>8.1813551999999998E-2</v>
      </c>
      <c r="S1800">
        <f>VLOOKUP(L1800,longitude_latitude!C:J,8,)</f>
        <v>51.539375110000002</v>
      </c>
      <c r="T1800">
        <f t="shared" si="234"/>
        <v>4.2166193456094909</v>
      </c>
      <c r="U1800">
        <f>VLOOKUP(M1800,LINE!$A$2:$B$13,2,)</f>
        <v>6</v>
      </c>
      <c r="V1800">
        <f>VLOOKUP(L1800,Entry_exit!B:P,4,)</f>
        <v>26914</v>
      </c>
      <c r="W1800">
        <f>2020 - VLOOKUP(L1800, age!$A:$D,4,)</f>
        <v>118</v>
      </c>
      <c r="X1800">
        <f>VLOOKUP(H1800,'air-quality-london-time-of-day'!E:G,3,FALSE)</f>
        <v>11.2</v>
      </c>
      <c r="Y1800">
        <f>VLOOKUP(I1800,Weather!F:K,2,)</f>
        <v>13.545454545454518</v>
      </c>
      <c r="Z1800">
        <f>VLOOKUP(I1800,Weather!F:K,3,)</f>
        <v>0.16</v>
      </c>
      <c r="AA1800">
        <f>VLOOKUP(I1800,Weather!F:K,4,)</f>
        <v>0.77</v>
      </c>
      <c r="AB1800">
        <f>VLOOKUP(I1800,Weather!F:K,5,)</f>
        <v>1015</v>
      </c>
      <c r="AC1800">
        <f>VLOOKUP(I1800,Weather!F:K,6,)</f>
        <v>5</v>
      </c>
    </row>
    <row r="1801" spans="1:29" x14ac:dyDescent="0.25">
      <c r="A1801" t="s">
        <v>7</v>
      </c>
      <c r="B1801" t="s">
        <v>5</v>
      </c>
      <c r="C1801" s="1">
        <v>42401.544444444444</v>
      </c>
      <c r="D1801" s="3">
        <f t="shared" si="232"/>
        <v>2016</v>
      </c>
      <c r="E1801" s="3">
        <f t="shared" si="235"/>
        <v>2</v>
      </c>
      <c r="F1801" s="3">
        <f t="shared" si="236"/>
        <v>13</v>
      </c>
      <c r="G1801" s="3">
        <f t="shared" si="237"/>
        <v>1</v>
      </c>
      <c r="H1801" s="3" t="str">
        <f t="shared" si="238"/>
        <v>2016213</v>
      </c>
      <c r="I1801" s="3" t="str">
        <f t="shared" si="239"/>
        <v>20162131</v>
      </c>
      <c r="J1801">
        <v>8.3333333330000006</v>
      </c>
      <c r="K1801">
        <v>8.3333333330000006</v>
      </c>
      <c r="L1801" t="str">
        <f>VLOOKUP(C1801,List!$A$2:$C$2089,3,)</f>
        <v>Barking</v>
      </c>
      <c r="M1801" t="str">
        <f>VLOOKUP(C1801,List!$A$2:$C$2089,2,)</f>
        <v>Hammersmith &amp; City</v>
      </c>
      <c r="N1801" t="str">
        <f t="shared" si="233"/>
        <v>Barking|Hammersmith &amp; City</v>
      </c>
      <c r="O1801">
        <f>VLOOKUP(N1801,Depth!$A$2:$F$427,3,)</f>
        <v>9</v>
      </c>
      <c r="P1801">
        <f>VLOOKUP(N1801,Depth!$A$2:$F$427,5,)</f>
        <v>106.4</v>
      </c>
      <c r="Q1801">
        <f>VLOOKUP(N1801,Depth!$A$2:$F$427,6,)</f>
        <v>2.6</v>
      </c>
      <c r="R1801">
        <f>VLOOKUP(L1801,longitude_latitude!C:J,7,)</f>
        <v>8.1813551999999998E-2</v>
      </c>
      <c r="S1801">
        <f>VLOOKUP(L1801,longitude_latitude!C:J,8,)</f>
        <v>51.539375110000002</v>
      </c>
      <c r="T1801">
        <f t="shared" si="234"/>
        <v>4.2166193456094909</v>
      </c>
      <c r="U1801">
        <f>VLOOKUP(M1801,LINE!$A$2:$B$13,2,)</f>
        <v>6</v>
      </c>
      <c r="V1801">
        <f>VLOOKUP(L1801,Entry_exit!B:P,4,)</f>
        <v>26914</v>
      </c>
      <c r="W1801">
        <f>2020 - VLOOKUP(L1801, age!$A:$D,4,)</f>
        <v>118</v>
      </c>
      <c r="X1801">
        <f>VLOOKUP(H1801,'air-quality-london-time-of-day'!E:G,3,FALSE)</f>
        <v>11.2</v>
      </c>
      <c r="Y1801">
        <f>VLOOKUP(I1801,Weather!F:K,2,)</f>
        <v>13.545454545454518</v>
      </c>
      <c r="Z1801">
        <f>VLOOKUP(I1801,Weather!F:K,3,)</f>
        <v>0.16</v>
      </c>
      <c r="AA1801">
        <f>VLOOKUP(I1801,Weather!F:K,4,)</f>
        <v>0.77</v>
      </c>
      <c r="AB1801">
        <f>VLOOKUP(I1801,Weather!F:K,5,)</f>
        <v>1015</v>
      </c>
      <c r="AC1801">
        <f>VLOOKUP(I1801,Weather!F:K,6,)</f>
        <v>5</v>
      </c>
    </row>
    <row r="1802" spans="1:29" x14ac:dyDescent="0.25">
      <c r="A1802" t="s">
        <v>7</v>
      </c>
      <c r="B1802" t="s">
        <v>5</v>
      </c>
      <c r="C1802" s="1">
        <v>42401.545138888891</v>
      </c>
      <c r="D1802" s="3">
        <f t="shared" si="232"/>
        <v>2016</v>
      </c>
      <c r="E1802" s="3">
        <f t="shared" si="235"/>
        <v>2</v>
      </c>
      <c r="F1802" s="3">
        <f t="shared" si="236"/>
        <v>13</v>
      </c>
      <c r="G1802" s="3">
        <f t="shared" si="237"/>
        <v>1</v>
      </c>
      <c r="H1802" s="3" t="str">
        <f t="shared" si="238"/>
        <v>2016213</v>
      </c>
      <c r="I1802" s="3" t="str">
        <f t="shared" si="239"/>
        <v>20162131</v>
      </c>
      <c r="J1802">
        <v>8.3333333330000006</v>
      </c>
      <c r="K1802">
        <v>8.3333333330000006</v>
      </c>
      <c r="L1802" t="str">
        <f>VLOOKUP(C1802,List!$A$2:$C$2089,3,)</f>
        <v>Barking</v>
      </c>
      <c r="M1802" t="str">
        <f>VLOOKUP(C1802,List!$A$2:$C$2089,2,)</f>
        <v>Hammersmith &amp; City</v>
      </c>
      <c r="N1802" t="str">
        <f t="shared" si="233"/>
        <v>Barking|Hammersmith &amp; City</v>
      </c>
      <c r="O1802">
        <f>VLOOKUP(N1802,Depth!$A$2:$F$427,3,)</f>
        <v>9</v>
      </c>
      <c r="P1802">
        <f>VLOOKUP(N1802,Depth!$A$2:$F$427,5,)</f>
        <v>106.4</v>
      </c>
      <c r="Q1802">
        <f>VLOOKUP(N1802,Depth!$A$2:$F$427,6,)</f>
        <v>2.6</v>
      </c>
      <c r="R1802">
        <f>VLOOKUP(L1802,longitude_latitude!C:J,7,)</f>
        <v>8.1813551999999998E-2</v>
      </c>
      <c r="S1802">
        <f>VLOOKUP(L1802,longitude_latitude!C:J,8,)</f>
        <v>51.539375110000002</v>
      </c>
      <c r="T1802">
        <f t="shared" si="234"/>
        <v>4.2166193456094909</v>
      </c>
      <c r="U1802">
        <f>VLOOKUP(M1802,LINE!$A$2:$B$13,2,)</f>
        <v>6</v>
      </c>
      <c r="V1802">
        <f>VLOOKUP(L1802,Entry_exit!B:P,4,)</f>
        <v>26914</v>
      </c>
      <c r="W1802">
        <f>2020 - VLOOKUP(L1802, age!$A:$D,4,)</f>
        <v>118</v>
      </c>
      <c r="X1802">
        <f>VLOOKUP(H1802,'air-quality-london-time-of-day'!E:G,3,FALSE)</f>
        <v>11.2</v>
      </c>
      <c r="Y1802">
        <f>VLOOKUP(I1802,Weather!F:K,2,)</f>
        <v>13.545454545454518</v>
      </c>
      <c r="Z1802">
        <f>VLOOKUP(I1802,Weather!F:K,3,)</f>
        <v>0.16</v>
      </c>
      <c r="AA1802">
        <f>VLOOKUP(I1802,Weather!F:K,4,)</f>
        <v>0.77</v>
      </c>
      <c r="AB1802">
        <f>VLOOKUP(I1802,Weather!F:K,5,)</f>
        <v>1015</v>
      </c>
      <c r="AC1802">
        <f>VLOOKUP(I1802,Weather!F:K,6,)</f>
        <v>5</v>
      </c>
    </row>
    <row r="1803" spans="1:29" x14ac:dyDescent="0.25">
      <c r="A1803" t="s">
        <v>7</v>
      </c>
      <c r="B1803" t="s">
        <v>5</v>
      </c>
      <c r="C1803" s="1">
        <v>42401.54583333333</v>
      </c>
      <c r="D1803" s="3">
        <f t="shared" si="232"/>
        <v>2016</v>
      </c>
      <c r="E1803" s="3">
        <f t="shared" si="235"/>
        <v>2</v>
      </c>
      <c r="F1803" s="3">
        <f t="shared" si="236"/>
        <v>13</v>
      </c>
      <c r="G1803" s="3">
        <f t="shared" si="237"/>
        <v>1</v>
      </c>
      <c r="H1803" s="3" t="str">
        <f t="shared" si="238"/>
        <v>2016213</v>
      </c>
      <c r="I1803" s="3" t="str">
        <f t="shared" si="239"/>
        <v>20162131</v>
      </c>
      <c r="J1803">
        <v>8.3333333330000006</v>
      </c>
      <c r="K1803">
        <v>8.3333333330000006</v>
      </c>
      <c r="L1803" t="str">
        <f>VLOOKUP(C1803,List!$A$2:$C$2089,3,)</f>
        <v>Barking</v>
      </c>
      <c r="M1803" t="str">
        <f>VLOOKUP(C1803,List!$A$2:$C$2089,2,)</f>
        <v>Hammersmith &amp; City</v>
      </c>
      <c r="N1803" t="str">
        <f t="shared" si="233"/>
        <v>Barking|Hammersmith &amp; City</v>
      </c>
      <c r="O1803">
        <f>VLOOKUP(N1803,Depth!$A$2:$F$427,3,)</f>
        <v>9</v>
      </c>
      <c r="P1803">
        <f>VLOOKUP(N1803,Depth!$A$2:$F$427,5,)</f>
        <v>106.4</v>
      </c>
      <c r="Q1803">
        <f>VLOOKUP(N1803,Depth!$A$2:$F$427,6,)</f>
        <v>2.6</v>
      </c>
      <c r="R1803">
        <f>VLOOKUP(L1803,longitude_latitude!C:J,7,)</f>
        <v>8.1813551999999998E-2</v>
      </c>
      <c r="S1803">
        <f>VLOOKUP(L1803,longitude_latitude!C:J,8,)</f>
        <v>51.539375110000002</v>
      </c>
      <c r="T1803">
        <f t="shared" si="234"/>
        <v>4.2166193456094909</v>
      </c>
      <c r="U1803">
        <f>VLOOKUP(M1803,LINE!$A$2:$B$13,2,)</f>
        <v>6</v>
      </c>
      <c r="V1803">
        <f>VLOOKUP(L1803,Entry_exit!B:P,4,)</f>
        <v>26914</v>
      </c>
      <c r="W1803">
        <f>2020 - VLOOKUP(L1803, age!$A:$D,4,)</f>
        <v>118</v>
      </c>
      <c r="X1803">
        <f>VLOOKUP(H1803,'air-quality-london-time-of-day'!E:G,3,FALSE)</f>
        <v>11.2</v>
      </c>
      <c r="Y1803">
        <f>VLOOKUP(I1803,Weather!F:K,2,)</f>
        <v>13.545454545454518</v>
      </c>
      <c r="Z1803">
        <f>VLOOKUP(I1803,Weather!F:K,3,)</f>
        <v>0.16</v>
      </c>
      <c r="AA1803">
        <f>VLOOKUP(I1803,Weather!F:K,4,)</f>
        <v>0.77</v>
      </c>
      <c r="AB1803">
        <f>VLOOKUP(I1803,Weather!F:K,5,)</f>
        <v>1015</v>
      </c>
      <c r="AC1803">
        <f>VLOOKUP(I1803,Weather!F:K,6,)</f>
        <v>5</v>
      </c>
    </row>
    <row r="1804" spans="1:29" x14ac:dyDescent="0.25">
      <c r="A1804" t="s">
        <v>7</v>
      </c>
      <c r="B1804" t="s">
        <v>5</v>
      </c>
      <c r="C1804" s="1">
        <v>42401.546527777777</v>
      </c>
      <c r="D1804" s="3">
        <f t="shared" si="232"/>
        <v>2016</v>
      </c>
      <c r="E1804" s="3">
        <f t="shared" si="235"/>
        <v>2</v>
      </c>
      <c r="F1804" s="3">
        <f t="shared" si="236"/>
        <v>13</v>
      </c>
      <c r="G1804" s="3">
        <f t="shared" si="237"/>
        <v>1</v>
      </c>
      <c r="H1804" s="3" t="str">
        <f t="shared" si="238"/>
        <v>2016213</v>
      </c>
      <c r="I1804" s="3" t="str">
        <f t="shared" si="239"/>
        <v>20162131</v>
      </c>
      <c r="J1804">
        <v>8.3333333330000006</v>
      </c>
      <c r="K1804">
        <v>8.3333333330000006</v>
      </c>
      <c r="L1804" t="str">
        <f>VLOOKUP(C1804,List!$A$2:$C$2089,3,)</f>
        <v>Barking</v>
      </c>
      <c r="M1804" t="str">
        <f>VLOOKUP(C1804,List!$A$2:$C$2089,2,)</f>
        <v>Hammersmith &amp; City</v>
      </c>
      <c r="N1804" t="str">
        <f t="shared" si="233"/>
        <v>Barking|Hammersmith &amp; City</v>
      </c>
      <c r="O1804">
        <f>VLOOKUP(N1804,Depth!$A$2:$F$427,3,)</f>
        <v>9</v>
      </c>
      <c r="P1804">
        <f>VLOOKUP(N1804,Depth!$A$2:$F$427,5,)</f>
        <v>106.4</v>
      </c>
      <c r="Q1804">
        <f>VLOOKUP(N1804,Depth!$A$2:$F$427,6,)</f>
        <v>2.6</v>
      </c>
      <c r="R1804">
        <f>VLOOKUP(L1804,longitude_latitude!C:J,7,)</f>
        <v>8.1813551999999998E-2</v>
      </c>
      <c r="S1804">
        <f>VLOOKUP(L1804,longitude_latitude!C:J,8,)</f>
        <v>51.539375110000002</v>
      </c>
      <c r="T1804">
        <f t="shared" si="234"/>
        <v>4.2166193456094909</v>
      </c>
      <c r="U1804">
        <f>VLOOKUP(M1804,LINE!$A$2:$B$13,2,)</f>
        <v>6</v>
      </c>
      <c r="V1804">
        <f>VLOOKUP(L1804,Entry_exit!B:P,4,)</f>
        <v>26914</v>
      </c>
      <c r="W1804">
        <f>2020 - VLOOKUP(L1804, age!$A:$D,4,)</f>
        <v>118</v>
      </c>
      <c r="X1804">
        <f>VLOOKUP(H1804,'air-quality-london-time-of-day'!E:G,3,FALSE)</f>
        <v>11.2</v>
      </c>
      <c r="Y1804">
        <f>VLOOKUP(I1804,Weather!F:K,2,)</f>
        <v>13.545454545454518</v>
      </c>
      <c r="Z1804">
        <f>VLOOKUP(I1804,Weather!F:K,3,)</f>
        <v>0.16</v>
      </c>
      <c r="AA1804">
        <f>VLOOKUP(I1804,Weather!F:K,4,)</f>
        <v>0.77</v>
      </c>
      <c r="AB1804">
        <f>VLOOKUP(I1804,Weather!F:K,5,)</f>
        <v>1015</v>
      </c>
      <c r="AC1804">
        <f>VLOOKUP(I1804,Weather!F:K,6,)</f>
        <v>5</v>
      </c>
    </row>
    <row r="1805" spans="1:29" x14ac:dyDescent="0.25">
      <c r="A1805" t="s">
        <v>7</v>
      </c>
      <c r="B1805" t="s">
        <v>5</v>
      </c>
      <c r="C1805" s="1">
        <v>42401.547222222223</v>
      </c>
      <c r="D1805" s="3">
        <f t="shared" si="232"/>
        <v>2016</v>
      </c>
      <c r="E1805" s="3">
        <f t="shared" si="235"/>
        <v>2</v>
      </c>
      <c r="F1805" s="3">
        <f t="shared" si="236"/>
        <v>13</v>
      </c>
      <c r="G1805" s="3">
        <f t="shared" si="237"/>
        <v>1</v>
      </c>
      <c r="H1805" s="3" t="str">
        <f t="shared" si="238"/>
        <v>2016213</v>
      </c>
      <c r="I1805" s="3" t="str">
        <f t="shared" si="239"/>
        <v>20162131</v>
      </c>
      <c r="J1805">
        <v>8.3333333330000006</v>
      </c>
      <c r="K1805">
        <v>8.3333333330000006</v>
      </c>
      <c r="L1805" t="str">
        <f>VLOOKUP(C1805,List!$A$2:$C$2089,3,)</f>
        <v>Barking</v>
      </c>
      <c r="M1805" t="str">
        <f>VLOOKUP(C1805,List!$A$2:$C$2089,2,)</f>
        <v>Hammersmith &amp; City</v>
      </c>
      <c r="N1805" t="str">
        <f t="shared" si="233"/>
        <v>Barking|Hammersmith &amp; City</v>
      </c>
      <c r="O1805">
        <f>VLOOKUP(N1805,Depth!$A$2:$F$427,3,)</f>
        <v>9</v>
      </c>
      <c r="P1805">
        <f>VLOOKUP(N1805,Depth!$A$2:$F$427,5,)</f>
        <v>106.4</v>
      </c>
      <c r="Q1805">
        <f>VLOOKUP(N1805,Depth!$A$2:$F$427,6,)</f>
        <v>2.6</v>
      </c>
      <c r="R1805">
        <f>VLOOKUP(L1805,longitude_latitude!C:J,7,)</f>
        <v>8.1813551999999998E-2</v>
      </c>
      <c r="S1805">
        <f>VLOOKUP(L1805,longitude_latitude!C:J,8,)</f>
        <v>51.539375110000002</v>
      </c>
      <c r="T1805">
        <f t="shared" si="234"/>
        <v>4.2166193456094909</v>
      </c>
      <c r="U1805">
        <f>VLOOKUP(M1805,LINE!$A$2:$B$13,2,)</f>
        <v>6</v>
      </c>
      <c r="V1805">
        <f>VLOOKUP(L1805,Entry_exit!B:P,4,)</f>
        <v>26914</v>
      </c>
      <c r="W1805">
        <f>2020 - VLOOKUP(L1805, age!$A:$D,4,)</f>
        <v>118</v>
      </c>
      <c r="X1805">
        <f>VLOOKUP(H1805,'air-quality-london-time-of-day'!E:G,3,FALSE)</f>
        <v>11.2</v>
      </c>
      <c r="Y1805">
        <f>VLOOKUP(I1805,Weather!F:K,2,)</f>
        <v>13.545454545454518</v>
      </c>
      <c r="Z1805">
        <f>VLOOKUP(I1805,Weather!F:K,3,)</f>
        <v>0.16</v>
      </c>
      <c r="AA1805">
        <f>VLOOKUP(I1805,Weather!F:K,4,)</f>
        <v>0.77</v>
      </c>
      <c r="AB1805">
        <f>VLOOKUP(I1805,Weather!F:K,5,)</f>
        <v>1015</v>
      </c>
      <c r="AC1805">
        <f>VLOOKUP(I1805,Weather!F:K,6,)</f>
        <v>5</v>
      </c>
    </row>
    <row r="1806" spans="1:29" x14ac:dyDescent="0.25">
      <c r="A1806" t="s">
        <v>7</v>
      </c>
      <c r="B1806" t="s">
        <v>5</v>
      </c>
      <c r="C1806" s="1">
        <v>42401.54791666667</v>
      </c>
      <c r="D1806" s="3">
        <f t="shared" si="232"/>
        <v>2016</v>
      </c>
      <c r="E1806" s="3">
        <f t="shared" si="235"/>
        <v>2</v>
      </c>
      <c r="F1806" s="3">
        <f t="shared" si="236"/>
        <v>13</v>
      </c>
      <c r="G1806" s="3">
        <f t="shared" si="237"/>
        <v>1</v>
      </c>
      <c r="H1806" s="3" t="str">
        <f t="shared" si="238"/>
        <v>2016213</v>
      </c>
      <c r="I1806" s="3" t="str">
        <f t="shared" si="239"/>
        <v>20162131</v>
      </c>
      <c r="J1806">
        <v>6.6666666670000003</v>
      </c>
      <c r="K1806">
        <v>6.6666666670000003</v>
      </c>
      <c r="L1806" t="str">
        <f>VLOOKUP(C1806,List!$A$2:$C$2089,3,)</f>
        <v>East Ham</v>
      </c>
      <c r="M1806" t="str">
        <f>VLOOKUP(C1806,List!$A$2:$C$2089,2,)</f>
        <v>Hammersmith &amp; City</v>
      </c>
      <c r="N1806" t="str">
        <f t="shared" si="233"/>
        <v>East Ham|Hammersmith &amp; City</v>
      </c>
      <c r="O1806">
        <f>VLOOKUP(N1806,Depth!$A$2:$F$427,3,)</f>
        <v>11</v>
      </c>
      <c r="P1806">
        <f>VLOOKUP(N1806,Depth!$A$2:$F$427,5,)</f>
        <v>105.7</v>
      </c>
      <c r="Q1806">
        <f>VLOOKUP(N1806,Depth!$A$2:$F$427,6,)</f>
        <v>5.3</v>
      </c>
      <c r="R1806">
        <f>VLOOKUP(L1806,longitude_latitude!C:J,7,)</f>
        <v>5.4454908000000003E-2</v>
      </c>
      <c r="S1806">
        <f>VLOOKUP(L1806,longitude_latitude!C:J,8,)</f>
        <v>51.538897499999997</v>
      </c>
      <c r="T1806">
        <f t="shared" si="234"/>
        <v>2.8065459217839299</v>
      </c>
      <c r="U1806">
        <f>VLOOKUP(M1806,LINE!$A$2:$B$13,2,)</f>
        <v>6</v>
      </c>
      <c r="V1806">
        <f>VLOOKUP(L1806,Entry_exit!B:P,4,)</f>
        <v>24072</v>
      </c>
      <c r="W1806">
        <f>2020 - VLOOKUP(L1806, age!$A:$D,4,)</f>
        <v>118</v>
      </c>
      <c r="X1806">
        <f>VLOOKUP(H1806,'air-quality-london-time-of-day'!E:G,3,FALSE)</f>
        <v>11.2</v>
      </c>
      <c r="Y1806">
        <f>VLOOKUP(I1806,Weather!F:K,2,)</f>
        <v>13.545454545454518</v>
      </c>
      <c r="Z1806">
        <f>VLOOKUP(I1806,Weather!F:K,3,)</f>
        <v>0.16</v>
      </c>
      <c r="AA1806">
        <f>VLOOKUP(I1806,Weather!F:K,4,)</f>
        <v>0.77</v>
      </c>
      <c r="AB1806">
        <f>VLOOKUP(I1806,Weather!F:K,5,)</f>
        <v>1015</v>
      </c>
      <c r="AC1806">
        <f>VLOOKUP(I1806,Weather!F:K,6,)</f>
        <v>5</v>
      </c>
    </row>
    <row r="1807" spans="1:29" x14ac:dyDescent="0.25">
      <c r="A1807" t="s">
        <v>7</v>
      </c>
      <c r="B1807" t="s">
        <v>5</v>
      </c>
      <c r="C1807" s="1">
        <v>42401.548611111109</v>
      </c>
      <c r="D1807" s="3">
        <f t="shared" si="232"/>
        <v>2016</v>
      </c>
      <c r="E1807" s="3">
        <f t="shared" si="235"/>
        <v>2</v>
      </c>
      <c r="F1807" s="3">
        <f t="shared" si="236"/>
        <v>13</v>
      </c>
      <c r="G1807" s="3">
        <f t="shared" si="237"/>
        <v>1</v>
      </c>
      <c r="H1807" s="3" t="str">
        <f t="shared" si="238"/>
        <v>2016213</v>
      </c>
      <c r="I1807" s="3" t="str">
        <f t="shared" si="239"/>
        <v>20162131</v>
      </c>
      <c r="J1807">
        <v>8.3333333330000006</v>
      </c>
      <c r="K1807">
        <v>8.3333333330000006</v>
      </c>
      <c r="L1807" t="str">
        <f>VLOOKUP(C1807,List!$A$2:$C$2089,3,)</f>
        <v>East Ham</v>
      </c>
      <c r="M1807" t="str">
        <f>VLOOKUP(C1807,List!$A$2:$C$2089,2,)</f>
        <v>Hammersmith &amp; City</v>
      </c>
      <c r="N1807" t="str">
        <f t="shared" si="233"/>
        <v>East Ham|Hammersmith &amp; City</v>
      </c>
      <c r="O1807">
        <f>VLOOKUP(N1807,Depth!$A$2:$F$427,3,)</f>
        <v>11</v>
      </c>
      <c r="P1807">
        <f>VLOOKUP(N1807,Depth!$A$2:$F$427,5,)</f>
        <v>105.7</v>
      </c>
      <c r="Q1807">
        <f>VLOOKUP(N1807,Depth!$A$2:$F$427,6,)</f>
        <v>5.3</v>
      </c>
      <c r="R1807">
        <f>VLOOKUP(L1807,longitude_latitude!C:J,7,)</f>
        <v>5.4454908000000003E-2</v>
      </c>
      <c r="S1807">
        <f>VLOOKUP(L1807,longitude_latitude!C:J,8,)</f>
        <v>51.538897499999997</v>
      </c>
      <c r="T1807">
        <f t="shared" si="234"/>
        <v>2.8065459217839299</v>
      </c>
      <c r="U1807">
        <f>VLOOKUP(M1807,LINE!$A$2:$B$13,2,)</f>
        <v>6</v>
      </c>
      <c r="V1807">
        <f>VLOOKUP(L1807,Entry_exit!B:P,4,)</f>
        <v>24072</v>
      </c>
      <c r="W1807">
        <f>2020 - VLOOKUP(L1807, age!$A:$D,4,)</f>
        <v>118</v>
      </c>
      <c r="X1807">
        <f>VLOOKUP(H1807,'air-quality-london-time-of-day'!E:G,3,FALSE)</f>
        <v>11.2</v>
      </c>
      <c r="Y1807">
        <f>VLOOKUP(I1807,Weather!F:K,2,)</f>
        <v>13.545454545454518</v>
      </c>
      <c r="Z1807">
        <f>VLOOKUP(I1807,Weather!F:K,3,)</f>
        <v>0.16</v>
      </c>
      <c r="AA1807">
        <f>VLOOKUP(I1807,Weather!F:K,4,)</f>
        <v>0.77</v>
      </c>
      <c r="AB1807">
        <f>VLOOKUP(I1807,Weather!F:K,5,)</f>
        <v>1015</v>
      </c>
      <c r="AC1807">
        <f>VLOOKUP(I1807,Weather!F:K,6,)</f>
        <v>5</v>
      </c>
    </row>
    <row r="1808" spans="1:29" x14ac:dyDescent="0.25">
      <c r="A1808" t="s">
        <v>7</v>
      </c>
      <c r="B1808" t="s">
        <v>5</v>
      </c>
      <c r="C1808" s="1">
        <v>42401.549305555556</v>
      </c>
      <c r="D1808" s="3">
        <f t="shared" si="232"/>
        <v>2016</v>
      </c>
      <c r="E1808" s="3">
        <f t="shared" si="235"/>
        <v>2</v>
      </c>
      <c r="F1808" s="3">
        <f t="shared" si="236"/>
        <v>13</v>
      </c>
      <c r="G1808" s="3">
        <f t="shared" si="237"/>
        <v>1</v>
      </c>
      <c r="H1808" s="3" t="str">
        <f t="shared" si="238"/>
        <v>2016213</v>
      </c>
      <c r="I1808" s="3" t="str">
        <f t="shared" si="239"/>
        <v>20162131</v>
      </c>
      <c r="J1808">
        <v>8.3333333330000006</v>
      </c>
      <c r="K1808">
        <v>8.3333333330000006</v>
      </c>
      <c r="L1808" t="str">
        <f>VLOOKUP(C1808,List!$A$2:$C$2089,3,)</f>
        <v>Upton Park</v>
      </c>
      <c r="M1808" t="str">
        <f>VLOOKUP(C1808,List!$A$2:$C$2089,2,)</f>
        <v>Hammersmith &amp; City</v>
      </c>
      <c r="N1808" t="str">
        <f t="shared" si="233"/>
        <v>Upton Park|Hammersmith &amp; City</v>
      </c>
      <c r="O1808">
        <f>VLOOKUP(N1808,Depth!$A$2:$F$427,3,)</f>
        <v>11</v>
      </c>
      <c r="P1808">
        <f>VLOOKUP(N1808,Depth!$A$2:$F$427,5,)</f>
        <v>105.3</v>
      </c>
      <c r="Q1808">
        <f>VLOOKUP(N1808,Depth!$A$2:$F$427,6,)</f>
        <v>5.7</v>
      </c>
      <c r="R1808">
        <f>VLOOKUP(L1808,longitude_latitude!C:J,7,)</f>
        <v>3.6836325000000003E-2</v>
      </c>
      <c r="S1808">
        <f>VLOOKUP(L1808,longitude_latitude!C:J,8,)</f>
        <v>51.534870259999998</v>
      </c>
      <c r="T1808">
        <f t="shared" si="234"/>
        <v>1.8983552297301947</v>
      </c>
      <c r="U1808">
        <f>VLOOKUP(M1808,LINE!$A$2:$B$13,2,)</f>
        <v>6</v>
      </c>
      <c r="V1808">
        <f>VLOOKUP(L1808,Entry_exit!B:P,4,)</f>
        <v>17808</v>
      </c>
      <c r="W1808">
        <f>2020 - VLOOKUP(L1808, age!$A:$D,4,)</f>
        <v>118</v>
      </c>
      <c r="X1808">
        <f>VLOOKUP(H1808,'air-quality-london-time-of-day'!E:G,3,FALSE)</f>
        <v>11.2</v>
      </c>
      <c r="Y1808">
        <f>VLOOKUP(I1808,Weather!F:K,2,)</f>
        <v>13.545454545454518</v>
      </c>
      <c r="Z1808">
        <f>VLOOKUP(I1808,Weather!F:K,3,)</f>
        <v>0.16</v>
      </c>
      <c r="AA1808">
        <f>VLOOKUP(I1808,Weather!F:K,4,)</f>
        <v>0.77</v>
      </c>
      <c r="AB1808">
        <f>VLOOKUP(I1808,Weather!F:K,5,)</f>
        <v>1015</v>
      </c>
      <c r="AC1808">
        <f>VLOOKUP(I1808,Weather!F:K,6,)</f>
        <v>5</v>
      </c>
    </row>
    <row r="1809" spans="1:29" x14ac:dyDescent="0.25">
      <c r="A1809" t="s">
        <v>7</v>
      </c>
      <c r="B1809" t="s">
        <v>5</v>
      </c>
      <c r="C1809" s="1">
        <v>42401.55</v>
      </c>
      <c r="D1809" s="3">
        <f t="shared" si="232"/>
        <v>2016</v>
      </c>
      <c r="E1809" s="3">
        <f t="shared" si="235"/>
        <v>2</v>
      </c>
      <c r="F1809" s="3">
        <f t="shared" si="236"/>
        <v>13</v>
      </c>
      <c r="G1809" s="3">
        <f t="shared" si="237"/>
        <v>1</v>
      </c>
      <c r="H1809" s="3" t="str">
        <f t="shared" si="238"/>
        <v>2016213</v>
      </c>
      <c r="I1809" s="3" t="str">
        <f t="shared" si="239"/>
        <v>20162131</v>
      </c>
      <c r="J1809">
        <v>6.6666666670000003</v>
      </c>
      <c r="K1809">
        <v>6.6666666670000003</v>
      </c>
      <c r="L1809" t="str">
        <f>VLOOKUP(C1809,List!$A$2:$C$2089,3,)</f>
        <v>Upton Park</v>
      </c>
      <c r="M1809" t="str">
        <f>VLOOKUP(C1809,List!$A$2:$C$2089,2,)</f>
        <v>Hammersmith &amp; City</v>
      </c>
      <c r="N1809" t="str">
        <f t="shared" si="233"/>
        <v>Upton Park|Hammersmith &amp; City</v>
      </c>
      <c r="O1809">
        <f>VLOOKUP(N1809,Depth!$A$2:$F$427,3,)</f>
        <v>11</v>
      </c>
      <c r="P1809">
        <f>VLOOKUP(N1809,Depth!$A$2:$F$427,5,)</f>
        <v>105.3</v>
      </c>
      <c r="Q1809">
        <f>VLOOKUP(N1809,Depth!$A$2:$F$427,6,)</f>
        <v>5.7</v>
      </c>
      <c r="R1809">
        <f>VLOOKUP(L1809,longitude_latitude!C:J,7,)</f>
        <v>3.6836325000000003E-2</v>
      </c>
      <c r="S1809">
        <f>VLOOKUP(L1809,longitude_latitude!C:J,8,)</f>
        <v>51.534870259999998</v>
      </c>
      <c r="T1809">
        <f t="shared" si="234"/>
        <v>1.8983552297301947</v>
      </c>
      <c r="U1809">
        <f>VLOOKUP(M1809,LINE!$A$2:$B$13,2,)</f>
        <v>6</v>
      </c>
      <c r="V1809">
        <f>VLOOKUP(L1809,Entry_exit!B:P,4,)</f>
        <v>17808</v>
      </c>
      <c r="W1809">
        <f>2020 - VLOOKUP(L1809, age!$A:$D,4,)</f>
        <v>118</v>
      </c>
      <c r="X1809">
        <f>VLOOKUP(H1809,'air-quality-london-time-of-day'!E:G,3,FALSE)</f>
        <v>11.2</v>
      </c>
      <c r="Y1809">
        <f>VLOOKUP(I1809,Weather!F:K,2,)</f>
        <v>13.545454545454518</v>
      </c>
      <c r="Z1809">
        <f>VLOOKUP(I1809,Weather!F:K,3,)</f>
        <v>0.16</v>
      </c>
      <c r="AA1809">
        <f>VLOOKUP(I1809,Weather!F:K,4,)</f>
        <v>0.77</v>
      </c>
      <c r="AB1809">
        <f>VLOOKUP(I1809,Weather!F:K,5,)</f>
        <v>1015</v>
      </c>
      <c r="AC1809">
        <f>VLOOKUP(I1809,Weather!F:K,6,)</f>
        <v>5</v>
      </c>
    </row>
    <row r="1810" spans="1:29" x14ac:dyDescent="0.25">
      <c r="A1810" t="s">
        <v>7</v>
      </c>
      <c r="B1810" t="s">
        <v>5</v>
      </c>
      <c r="C1810" s="1">
        <v>42401.550694444442</v>
      </c>
      <c r="D1810" s="3">
        <f t="shared" si="232"/>
        <v>2016</v>
      </c>
      <c r="E1810" s="3">
        <f t="shared" si="235"/>
        <v>2</v>
      </c>
      <c r="F1810" s="3">
        <f t="shared" si="236"/>
        <v>13</v>
      </c>
      <c r="G1810" s="3">
        <f t="shared" si="237"/>
        <v>1</v>
      </c>
      <c r="H1810" s="3" t="str">
        <f t="shared" si="238"/>
        <v>2016213</v>
      </c>
      <c r="I1810" s="3" t="str">
        <f t="shared" si="239"/>
        <v>20162131</v>
      </c>
      <c r="J1810">
        <v>8.3333333330000006</v>
      </c>
      <c r="K1810">
        <v>8.3333333330000006</v>
      </c>
      <c r="L1810" t="str">
        <f>VLOOKUP(C1810,List!$A$2:$C$2089,3,)</f>
        <v>Plaistow</v>
      </c>
      <c r="M1810" t="str">
        <f>VLOOKUP(C1810,List!$A$2:$C$2089,2,)</f>
        <v>Hammersmith &amp; City</v>
      </c>
      <c r="N1810" t="str">
        <f t="shared" si="233"/>
        <v>Plaistow|Hammersmith &amp; City</v>
      </c>
      <c r="O1810">
        <f>VLOOKUP(N1810,Depth!$A$2:$F$427,3,)</f>
        <v>9</v>
      </c>
      <c r="P1810">
        <f>VLOOKUP(N1810,Depth!$A$2:$F$427,5,)</f>
        <v>102.4</v>
      </c>
      <c r="Q1810">
        <f>VLOOKUP(N1810,Depth!$A$2:$F$427,6,)</f>
        <v>6.6</v>
      </c>
      <c r="R1810">
        <f>VLOOKUP(L1810,longitude_latitude!C:J,7,)</f>
        <v>1.8612643000000002E-2</v>
      </c>
      <c r="S1810">
        <f>VLOOKUP(L1810,longitude_latitude!C:J,8,)</f>
        <v>51.530721370000002</v>
      </c>
      <c r="T1810">
        <f t="shared" si="234"/>
        <v>0.95912292039228098</v>
      </c>
      <c r="U1810">
        <f>VLOOKUP(M1810,LINE!$A$2:$B$13,2,)</f>
        <v>6</v>
      </c>
      <c r="V1810">
        <f>VLOOKUP(L1810,Entry_exit!B:P,4,)</f>
        <v>11204</v>
      </c>
      <c r="W1810">
        <f>2020 - VLOOKUP(L1810, age!$A:$D,4,)</f>
        <v>118</v>
      </c>
      <c r="X1810">
        <f>VLOOKUP(H1810,'air-quality-london-time-of-day'!E:G,3,FALSE)</f>
        <v>11.2</v>
      </c>
      <c r="Y1810">
        <f>VLOOKUP(I1810,Weather!F:K,2,)</f>
        <v>13.545454545454518</v>
      </c>
      <c r="Z1810">
        <f>VLOOKUP(I1810,Weather!F:K,3,)</f>
        <v>0.16</v>
      </c>
      <c r="AA1810">
        <f>VLOOKUP(I1810,Weather!F:K,4,)</f>
        <v>0.77</v>
      </c>
      <c r="AB1810">
        <f>VLOOKUP(I1810,Weather!F:K,5,)</f>
        <v>1015</v>
      </c>
      <c r="AC1810">
        <f>VLOOKUP(I1810,Weather!F:K,6,)</f>
        <v>5</v>
      </c>
    </row>
    <row r="1811" spans="1:29" x14ac:dyDescent="0.25">
      <c r="A1811" t="s">
        <v>7</v>
      </c>
      <c r="B1811" t="s">
        <v>5</v>
      </c>
      <c r="C1811" s="1">
        <v>42401.551388888889</v>
      </c>
      <c r="D1811" s="3">
        <f t="shared" si="232"/>
        <v>2016</v>
      </c>
      <c r="E1811" s="3">
        <f t="shared" si="235"/>
        <v>2</v>
      </c>
      <c r="F1811" s="3">
        <f t="shared" si="236"/>
        <v>13</v>
      </c>
      <c r="G1811" s="3">
        <f t="shared" si="237"/>
        <v>1</v>
      </c>
      <c r="H1811" s="3" t="str">
        <f t="shared" si="238"/>
        <v>2016213</v>
      </c>
      <c r="I1811" s="3" t="str">
        <f t="shared" si="239"/>
        <v>20162131</v>
      </c>
      <c r="J1811">
        <v>8.3333333330000006</v>
      </c>
      <c r="K1811">
        <v>8.3333333330000006</v>
      </c>
      <c r="L1811" t="str">
        <f>VLOOKUP(C1811,List!$A$2:$C$2089,3,)</f>
        <v>Plaistow</v>
      </c>
      <c r="M1811" t="str">
        <f>VLOOKUP(C1811,List!$A$2:$C$2089,2,)</f>
        <v>Hammersmith &amp; City</v>
      </c>
      <c r="N1811" t="str">
        <f t="shared" si="233"/>
        <v>Plaistow|Hammersmith &amp; City</v>
      </c>
      <c r="O1811">
        <f>VLOOKUP(N1811,Depth!$A$2:$F$427,3,)</f>
        <v>9</v>
      </c>
      <c r="P1811">
        <f>VLOOKUP(N1811,Depth!$A$2:$F$427,5,)</f>
        <v>102.4</v>
      </c>
      <c r="Q1811">
        <f>VLOOKUP(N1811,Depth!$A$2:$F$427,6,)</f>
        <v>6.6</v>
      </c>
      <c r="R1811">
        <f>VLOOKUP(L1811,longitude_latitude!C:J,7,)</f>
        <v>1.8612643000000002E-2</v>
      </c>
      <c r="S1811">
        <f>VLOOKUP(L1811,longitude_latitude!C:J,8,)</f>
        <v>51.530721370000002</v>
      </c>
      <c r="T1811">
        <f t="shared" si="234"/>
        <v>0.95912292039228098</v>
      </c>
      <c r="U1811">
        <f>VLOOKUP(M1811,LINE!$A$2:$B$13,2,)</f>
        <v>6</v>
      </c>
      <c r="V1811">
        <f>VLOOKUP(L1811,Entry_exit!B:P,4,)</f>
        <v>11204</v>
      </c>
      <c r="W1811">
        <f>2020 - VLOOKUP(L1811, age!$A:$D,4,)</f>
        <v>118</v>
      </c>
      <c r="X1811">
        <f>VLOOKUP(H1811,'air-quality-london-time-of-day'!E:G,3,FALSE)</f>
        <v>11.2</v>
      </c>
      <c r="Y1811">
        <f>VLOOKUP(I1811,Weather!F:K,2,)</f>
        <v>13.545454545454518</v>
      </c>
      <c r="Z1811">
        <f>VLOOKUP(I1811,Weather!F:K,3,)</f>
        <v>0.16</v>
      </c>
      <c r="AA1811">
        <f>VLOOKUP(I1811,Weather!F:K,4,)</f>
        <v>0.77</v>
      </c>
      <c r="AB1811">
        <f>VLOOKUP(I1811,Weather!F:K,5,)</f>
        <v>1015</v>
      </c>
      <c r="AC1811">
        <f>VLOOKUP(I1811,Weather!F:K,6,)</f>
        <v>5</v>
      </c>
    </row>
    <row r="1812" spans="1:29" x14ac:dyDescent="0.25">
      <c r="A1812" t="s">
        <v>7</v>
      </c>
      <c r="B1812" t="s">
        <v>5</v>
      </c>
      <c r="C1812" s="1">
        <v>42401.552083333336</v>
      </c>
      <c r="D1812" s="3">
        <f t="shared" si="232"/>
        <v>2016</v>
      </c>
      <c r="E1812" s="3">
        <f t="shared" si="235"/>
        <v>2</v>
      </c>
      <c r="F1812" s="3">
        <f t="shared" si="236"/>
        <v>13</v>
      </c>
      <c r="G1812" s="3">
        <f t="shared" si="237"/>
        <v>1</v>
      </c>
      <c r="H1812" s="3" t="str">
        <f t="shared" si="238"/>
        <v>2016213</v>
      </c>
      <c r="I1812" s="3" t="str">
        <f t="shared" si="239"/>
        <v>20162131</v>
      </c>
      <c r="J1812">
        <v>6.6666666670000003</v>
      </c>
      <c r="K1812">
        <v>6.6666666670000003</v>
      </c>
      <c r="L1812" t="str">
        <f>VLOOKUP(C1812,List!$A$2:$C$2089,3,)</f>
        <v>West Ham</v>
      </c>
      <c r="M1812" t="str">
        <f>VLOOKUP(C1812,List!$A$2:$C$2089,2,)</f>
        <v>Hammersmith &amp; City</v>
      </c>
      <c r="N1812" t="str">
        <f t="shared" si="233"/>
        <v>West Ham|Hammersmith &amp; City</v>
      </c>
      <c r="O1812">
        <f>VLOOKUP(N1812,Depth!$A$2:$F$427,3,)</f>
        <v>1</v>
      </c>
      <c r="P1812">
        <f>VLOOKUP(N1812,Depth!$A$2:$F$427,5,)</f>
        <v>104.7</v>
      </c>
      <c r="Q1812">
        <f>VLOOKUP(N1812,Depth!$A$2:$F$427,6,)</f>
        <v>-3.7</v>
      </c>
      <c r="R1812">
        <f>VLOOKUP(L1812,longitude_latitude!C:J,7,)</f>
        <v>5.9050800000000001E-3</v>
      </c>
      <c r="S1812">
        <f>VLOOKUP(L1812,longitude_latitude!C:J,8,)</f>
        <v>51.527769130000003</v>
      </c>
      <c r="T1812">
        <f t="shared" si="234"/>
        <v>0.30427559893418044</v>
      </c>
      <c r="U1812">
        <f>VLOOKUP(M1812,LINE!$A$2:$B$13,2,)</f>
        <v>6</v>
      </c>
      <c r="V1812">
        <f>VLOOKUP(L1812,Entry_exit!B:P,4,)</f>
        <v>5947</v>
      </c>
      <c r="W1812">
        <f>2020 - VLOOKUP(L1812, age!$A:$D,4,)</f>
        <v>118</v>
      </c>
      <c r="X1812">
        <f>VLOOKUP(H1812,'air-quality-london-time-of-day'!E:G,3,FALSE)</f>
        <v>11.2</v>
      </c>
      <c r="Y1812">
        <f>VLOOKUP(I1812,Weather!F:K,2,)</f>
        <v>13.545454545454518</v>
      </c>
      <c r="Z1812">
        <f>VLOOKUP(I1812,Weather!F:K,3,)</f>
        <v>0.16</v>
      </c>
      <c r="AA1812">
        <f>VLOOKUP(I1812,Weather!F:K,4,)</f>
        <v>0.77</v>
      </c>
      <c r="AB1812">
        <f>VLOOKUP(I1812,Weather!F:K,5,)</f>
        <v>1015</v>
      </c>
      <c r="AC1812">
        <f>VLOOKUP(I1812,Weather!F:K,6,)</f>
        <v>5</v>
      </c>
    </row>
    <row r="1813" spans="1:29" x14ac:dyDescent="0.25">
      <c r="A1813" t="s">
        <v>7</v>
      </c>
      <c r="B1813" t="s">
        <v>5</v>
      </c>
      <c r="C1813" s="1">
        <v>42401.552777777775</v>
      </c>
      <c r="D1813" s="3">
        <f t="shared" si="232"/>
        <v>2016</v>
      </c>
      <c r="E1813" s="3">
        <f t="shared" si="235"/>
        <v>2</v>
      </c>
      <c r="F1813" s="3">
        <f t="shared" si="236"/>
        <v>13</v>
      </c>
      <c r="G1813" s="3">
        <f t="shared" si="237"/>
        <v>1</v>
      </c>
      <c r="H1813" s="3" t="str">
        <f t="shared" si="238"/>
        <v>2016213</v>
      </c>
      <c r="I1813" s="3" t="str">
        <f t="shared" si="239"/>
        <v>20162131</v>
      </c>
      <c r="J1813">
        <v>6.6666666670000003</v>
      </c>
      <c r="K1813">
        <v>6.6666666670000003</v>
      </c>
      <c r="L1813" t="str">
        <f>VLOOKUP(C1813,List!$A$2:$C$2089,3,)</f>
        <v>West Ham</v>
      </c>
      <c r="M1813" t="str">
        <f>VLOOKUP(C1813,List!$A$2:$C$2089,2,)</f>
        <v>Hammersmith &amp; City</v>
      </c>
      <c r="N1813" t="str">
        <f t="shared" si="233"/>
        <v>West Ham|Hammersmith &amp; City</v>
      </c>
      <c r="O1813">
        <f>VLOOKUP(N1813,Depth!$A$2:$F$427,3,)</f>
        <v>1</v>
      </c>
      <c r="P1813">
        <f>VLOOKUP(N1813,Depth!$A$2:$F$427,5,)</f>
        <v>104.7</v>
      </c>
      <c r="Q1813">
        <f>VLOOKUP(N1813,Depth!$A$2:$F$427,6,)</f>
        <v>-3.7</v>
      </c>
      <c r="R1813">
        <f>VLOOKUP(L1813,longitude_latitude!C:J,7,)</f>
        <v>5.9050800000000001E-3</v>
      </c>
      <c r="S1813">
        <f>VLOOKUP(L1813,longitude_latitude!C:J,8,)</f>
        <v>51.527769130000003</v>
      </c>
      <c r="T1813">
        <f t="shared" si="234"/>
        <v>0.30427559893418044</v>
      </c>
      <c r="U1813">
        <f>VLOOKUP(M1813,LINE!$A$2:$B$13,2,)</f>
        <v>6</v>
      </c>
      <c r="V1813">
        <f>VLOOKUP(L1813,Entry_exit!B:P,4,)</f>
        <v>5947</v>
      </c>
      <c r="W1813">
        <f>2020 - VLOOKUP(L1813, age!$A:$D,4,)</f>
        <v>118</v>
      </c>
      <c r="X1813">
        <f>VLOOKUP(H1813,'air-quality-london-time-of-day'!E:G,3,FALSE)</f>
        <v>11.2</v>
      </c>
      <c r="Y1813">
        <f>VLOOKUP(I1813,Weather!F:K,2,)</f>
        <v>13.545454545454518</v>
      </c>
      <c r="Z1813">
        <f>VLOOKUP(I1813,Weather!F:K,3,)</f>
        <v>0.16</v>
      </c>
      <c r="AA1813">
        <f>VLOOKUP(I1813,Weather!F:K,4,)</f>
        <v>0.77</v>
      </c>
      <c r="AB1813">
        <f>VLOOKUP(I1813,Weather!F:K,5,)</f>
        <v>1015</v>
      </c>
      <c r="AC1813">
        <f>VLOOKUP(I1813,Weather!F:K,6,)</f>
        <v>5</v>
      </c>
    </row>
    <row r="1814" spans="1:29" x14ac:dyDescent="0.25">
      <c r="A1814" t="s">
        <v>7</v>
      </c>
      <c r="B1814" t="s">
        <v>5</v>
      </c>
      <c r="C1814" s="1">
        <v>42401.553472222222</v>
      </c>
      <c r="D1814" s="3">
        <f t="shared" si="232"/>
        <v>2016</v>
      </c>
      <c r="E1814" s="3">
        <f t="shared" si="235"/>
        <v>2</v>
      </c>
      <c r="F1814" s="3">
        <f t="shared" si="236"/>
        <v>13</v>
      </c>
      <c r="G1814" s="3">
        <f t="shared" si="237"/>
        <v>1</v>
      </c>
      <c r="H1814" s="3" t="str">
        <f t="shared" si="238"/>
        <v>2016213</v>
      </c>
      <c r="I1814" s="3" t="str">
        <f t="shared" si="239"/>
        <v>20162131</v>
      </c>
      <c r="J1814">
        <v>8.3333333330000006</v>
      </c>
      <c r="K1814">
        <v>8.3333333330000006</v>
      </c>
      <c r="L1814" t="str">
        <f>VLOOKUP(C1814,List!$A$2:$C$2089,3,)</f>
        <v>Bromley-by-Bow</v>
      </c>
      <c r="M1814" t="str">
        <f>VLOOKUP(C1814,List!$A$2:$C$2089,2,)</f>
        <v>Hammersmith &amp; City</v>
      </c>
      <c r="N1814" t="str">
        <f t="shared" si="233"/>
        <v>Bromley-by-Bow|Hammersmith &amp; City</v>
      </c>
      <c r="O1814">
        <f>VLOOKUP(N1814,Depth!$A$2:$F$427,3,)</f>
        <v>15</v>
      </c>
      <c r="P1814">
        <f>VLOOKUP(N1814,Depth!$A$2:$F$427,5,)</f>
        <v>112.2</v>
      </c>
      <c r="Q1814">
        <f>VLOOKUP(N1814,Depth!$A$2:$F$427,6,)</f>
        <v>2.8</v>
      </c>
      <c r="R1814">
        <f>VLOOKUP(L1814,longitude_latitude!C:J,7,)</f>
        <v>-9.8410419999999995E-3</v>
      </c>
      <c r="S1814">
        <f>VLOOKUP(L1814,longitude_latitude!C:J,8,)</f>
        <v>51.524249869999998</v>
      </c>
      <c r="T1814">
        <f t="shared" si="234"/>
        <v>-0.50705230698916448</v>
      </c>
      <c r="U1814">
        <f>VLOOKUP(M1814,LINE!$A$2:$B$13,2,)</f>
        <v>6</v>
      </c>
      <c r="V1814">
        <f>VLOOKUP(L1814,Entry_exit!B:P,4,)</f>
        <v>6194</v>
      </c>
      <c r="W1814">
        <f>2020 - VLOOKUP(L1814, age!$A:$D,4,)</f>
        <v>118</v>
      </c>
      <c r="X1814">
        <f>VLOOKUP(H1814,'air-quality-london-time-of-day'!E:G,3,FALSE)</f>
        <v>11.2</v>
      </c>
      <c r="Y1814">
        <f>VLOOKUP(I1814,Weather!F:K,2,)</f>
        <v>13.545454545454518</v>
      </c>
      <c r="Z1814">
        <f>VLOOKUP(I1814,Weather!F:K,3,)</f>
        <v>0.16</v>
      </c>
      <c r="AA1814">
        <f>VLOOKUP(I1814,Weather!F:K,4,)</f>
        <v>0.77</v>
      </c>
      <c r="AB1814">
        <f>VLOOKUP(I1814,Weather!F:K,5,)</f>
        <v>1015</v>
      </c>
      <c r="AC1814">
        <f>VLOOKUP(I1814,Weather!F:K,6,)</f>
        <v>5</v>
      </c>
    </row>
    <row r="1815" spans="1:29" x14ac:dyDescent="0.25">
      <c r="A1815" t="s">
        <v>7</v>
      </c>
      <c r="B1815" t="s">
        <v>5</v>
      </c>
      <c r="C1815" s="1">
        <v>42401.554166666669</v>
      </c>
      <c r="D1815" s="3">
        <f t="shared" si="232"/>
        <v>2016</v>
      </c>
      <c r="E1815" s="3">
        <f t="shared" si="235"/>
        <v>2</v>
      </c>
      <c r="F1815" s="3">
        <f t="shared" si="236"/>
        <v>13</v>
      </c>
      <c r="G1815" s="3">
        <f t="shared" si="237"/>
        <v>1</v>
      </c>
      <c r="H1815" s="3" t="str">
        <f t="shared" si="238"/>
        <v>2016213</v>
      </c>
      <c r="I1815" s="3" t="str">
        <f t="shared" si="239"/>
        <v>20162131</v>
      </c>
      <c r="J1815">
        <v>6.6666666670000003</v>
      </c>
      <c r="K1815">
        <v>6.6666666670000003</v>
      </c>
      <c r="L1815" t="str">
        <f>VLOOKUP(C1815,List!$A$2:$C$2089,3,)</f>
        <v>Bromley-by-Bow</v>
      </c>
      <c r="M1815" t="str">
        <f>VLOOKUP(C1815,List!$A$2:$C$2089,2,)</f>
        <v>Hammersmith &amp; City</v>
      </c>
      <c r="N1815" t="str">
        <f t="shared" si="233"/>
        <v>Bromley-by-Bow|Hammersmith &amp; City</v>
      </c>
      <c r="O1815">
        <f>VLOOKUP(N1815,Depth!$A$2:$F$427,3,)</f>
        <v>15</v>
      </c>
      <c r="P1815">
        <f>VLOOKUP(N1815,Depth!$A$2:$F$427,5,)</f>
        <v>112.2</v>
      </c>
      <c r="Q1815">
        <f>VLOOKUP(N1815,Depth!$A$2:$F$427,6,)</f>
        <v>2.8</v>
      </c>
      <c r="R1815">
        <f>VLOOKUP(L1815,longitude_latitude!C:J,7,)</f>
        <v>-9.8410419999999995E-3</v>
      </c>
      <c r="S1815">
        <f>VLOOKUP(L1815,longitude_latitude!C:J,8,)</f>
        <v>51.524249869999998</v>
      </c>
      <c r="T1815">
        <f t="shared" si="234"/>
        <v>-0.50705230698916448</v>
      </c>
      <c r="U1815">
        <f>VLOOKUP(M1815,LINE!$A$2:$B$13,2,)</f>
        <v>6</v>
      </c>
      <c r="V1815">
        <f>VLOOKUP(L1815,Entry_exit!B:P,4,)</f>
        <v>6194</v>
      </c>
      <c r="W1815">
        <f>2020 - VLOOKUP(L1815, age!$A:$D,4,)</f>
        <v>118</v>
      </c>
      <c r="X1815">
        <f>VLOOKUP(H1815,'air-quality-london-time-of-day'!E:G,3,FALSE)</f>
        <v>11.2</v>
      </c>
      <c r="Y1815">
        <f>VLOOKUP(I1815,Weather!F:K,2,)</f>
        <v>13.545454545454518</v>
      </c>
      <c r="Z1815">
        <f>VLOOKUP(I1815,Weather!F:K,3,)</f>
        <v>0.16</v>
      </c>
      <c r="AA1815">
        <f>VLOOKUP(I1815,Weather!F:K,4,)</f>
        <v>0.77</v>
      </c>
      <c r="AB1815">
        <f>VLOOKUP(I1815,Weather!F:K,5,)</f>
        <v>1015</v>
      </c>
      <c r="AC1815">
        <f>VLOOKUP(I1815,Weather!F:K,6,)</f>
        <v>5</v>
      </c>
    </row>
    <row r="1816" spans="1:29" x14ac:dyDescent="0.25">
      <c r="A1816" t="s">
        <v>7</v>
      </c>
      <c r="B1816" t="s">
        <v>5</v>
      </c>
      <c r="C1816" s="1">
        <v>42401.554861111108</v>
      </c>
      <c r="D1816" s="3">
        <f t="shared" si="232"/>
        <v>2016</v>
      </c>
      <c r="E1816" s="3">
        <f t="shared" si="235"/>
        <v>2</v>
      </c>
      <c r="F1816" s="3">
        <f t="shared" si="236"/>
        <v>13</v>
      </c>
      <c r="G1816" s="3">
        <f t="shared" si="237"/>
        <v>1</v>
      </c>
      <c r="H1816" s="3" t="str">
        <f t="shared" si="238"/>
        <v>2016213</v>
      </c>
      <c r="I1816" s="3" t="str">
        <f t="shared" si="239"/>
        <v>20162131</v>
      </c>
      <c r="J1816">
        <v>6.6666666670000003</v>
      </c>
      <c r="K1816">
        <v>6.6666666670000003</v>
      </c>
      <c r="L1816" t="str">
        <f>VLOOKUP(C1816,List!$A$2:$C$2089,3,)</f>
        <v>Bow Road</v>
      </c>
      <c r="M1816" t="str">
        <f>VLOOKUP(C1816,List!$A$2:$C$2089,2,)</f>
        <v>Hammersmith &amp; City</v>
      </c>
      <c r="N1816" t="str">
        <f t="shared" si="233"/>
        <v>Bow Road|Hammersmith &amp; City</v>
      </c>
      <c r="O1816">
        <f>VLOOKUP(N1816,Depth!$A$2:$F$427,3,)</f>
        <v>12</v>
      </c>
      <c r="P1816">
        <f>VLOOKUP(N1816,Depth!$A$2:$F$427,5,)</f>
        <v>106.8</v>
      </c>
      <c r="Q1816">
        <f>VLOOKUP(N1816,Depth!$A$2:$F$427,6,)</f>
        <v>5.2</v>
      </c>
      <c r="R1816">
        <f>VLOOKUP(L1816,longitude_latitude!C:J,7,)</f>
        <v>-2.3584270000000001E-2</v>
      </c>
      <c r="S1816">
        <f>VLOOKUP(L1816,longitude_latitude!C:J,8,)</f>
        <v>51.526392870000002</v>
      </c>
      <c r="T1816">
        <f t="shared" si="234"/>
        <v>-1.2152123615721551</v>
      </c>
      <c r="U1816">
        <f>VLOOKUP(M1816,LINE!$A$2:$B$13,2,)</f>
        <v>6</v>
      </c>
      <c r="V1816">
        <f>VLOOKUP(L1816,Entry_exit!B:P,4,)</f>
        <v>9952</v>
      </c>
      <c r="W1816">
        <f>2020 - VLOOKUP(L1816, age!$A:$D,4,)</f>
        <v>118</v>
      </c>
      <c r="X1816">
        <f>VLOOKUP(H1816,'air-quality-london-time-of-day'!E:G,3,FALSE)</f>
        <v>11.2</v>
      </c>
      <c r="Y1816">
        <f>VLOOKUP(I1816,Weather!F:K,2,)</f>
        <v>13.545454545454518</v>
      </c>
      <c r="Z1816">
        <f>VLOOKUP(I1816,Weather!F:K,3,)</f>
        <v>0.16</v>
      </c>
      <c r="AA1816">
        <f>VLOOKUP(I1816,Weather!F:K,4,)</f>
        <v>0.77</v>
      </c>
      <c r="AB1816">
        <f>VLOOKUP(I1816,Weather!F:K,5,)</f>
        <v>1015</v>
      </c>
      <c r="AC1816">
        <f>VLOOKUP(I1816,Weather!F:K,6,)</f>
        <v>5</v>
      </c>
    </row>
    <row r="1817" spans="1:29" x14ac:dyDescent="0.25">
      <c r="A1817" t="s">
        <v>7</v>
      </c>
      <c r="B1817" t="s">
        <v>5</v>
      </c>
      <c r="C1817" s="1">
        <v>42401.555555555555</v>
      </c>
      <c r="D1817" s="3">
        <f t="shared" si="232"/>
        <v>2016</v>
      </c>
      <c r="E1817" s="3">
        <f t="shared" si="235"/>
        <v>2</v>
      </c>
      <c r="F1817" s="3">
        <f t="shared" si="236"/>
        <v>13</v>
      </c>
      <c r="G1817" s="3">
        <f t="shared" si="237"/>
        <v>1</v>
      </c>
      <c r="H1817" s="3" t="str">
        <f t="shared" si="238"/>
        <v>2016213</v>
      </c>
      <c r="I1817" s="3" t="str">
        <f t="shared" si="239"/>
        <v>20162131</v>
      </c>
      <c r="J1817">
        <v>10</v>
      </c>
      <c r="K1817">
        <v>10</v>
      </c>
      <c r="L1817" t="str">
        <f>VLOOKUP(C1817,List!$A$2:$C$2089,3,)</f>
        <v>Bow Road</v>
      </c>
      <c r="M1817" t="str">
        <f>VLOOKUP(C1817,List!$A$2:$C$2089,2,)</f>
        <v>Hammersmith &amp; City</v>
      </c>
      <c r="N1817" t="str">
        <f t="shared" si="233"/>
        <v>Bow Road|Hammersmith &amp; City</v>
      </c>
      <c r="O1817">
        <f>VLOOKUP(N1817,Depth!$A$2:$F$427,3,)</f>
        <v>12</v>
      </c>
      <c r="P1817">
        <f>VLOOKUP(N1817,Depth!$A$2:$F$427,5,)</f>
        <v>106.8</v>
      </c>
      <c r="Q1817">
        <f>VLOOKUP(N1817,Depth!$A$2:$F$427,6,)</f>
        <v>5.2</v>
      </c>
      <c r="R1817">
        <f>VLOOKUP(L1817,longitude_latitude!C:J,7,)</f>
        <v>-2.3584270000000001E-2</v>
      </c>
      <c r="S1817">
        <f>VLOOKUP(L1817,longitude_latitude!C:J,8,)</f>
        <v>51.526392870000002</v>
      </c>
      <c r="T1817">
        <f t="shared" si="234"/>
        <v>-1.2152123615721551</v>
      </c>
      <c r="U1817">
        <f>VLOOKUP(M1817,LINE!$A$2:$B$13,2,)</f>
        <v>6</v>
      </c>
      <c r="V1817">
        <f>VLOOKUP(L1817,Entry_exit!B:P,4,)</f>
        <v>9952</v>
      </c>
      <c r="W1817">
        <f>2020 - VLOOKUP(L1817, age!$A:$D,4,)</f>
        <v>118</v>
      </c>
      <c r="X1817">
        <f>VLOOKUP(H1817,'air-quality-london-time-of-day'!E:G,3,FALSE)</f>
        <v>11.2</v>
      </c>
      <c r="Y1817">
        <f>VLOOKUP(I1817,Weather!F:K,2,)</f>
        <v>13.545454545454518</v>
      </c>
      <c r="Z1817">
        <f>VLOOKUP(I1817,Weather!F:K,3,)</f>
        <v>0.16</v>
      </c>
      <c r="AA1817">
        <f>VLOOKUP(I1817,Weather!F:K,4,)</f>
        <v>0.77</v>
      </c>
      <c r="AB1817">
        <f>VLOOKUP(I1817,Weather!F:K,5,)</f>
        <v>1015</v>
      </c>
      <c r="AC1817">
        <f>VLOOKUP(I1817,Weather!F:K,6,)</f>
        <v>5</v>
      </c>
    </row>
    <row r="1818" spans="1:29" x14ac:dyDescent="0.25">
      <c r="A1818" t="s">
        <v>7</v>
      </c>
      <c r="B1818" t="s">
        <v>5</v>
      </c>
      <c r="C1818" s="1">
        <v>42401.556250000001</v>
      </c>
      <c r="D1818" s="3">
        <f t="shared" si="232"/>
        <v>2016</v>
      </c>
      <c r="E1818" s="3">
        <f t="shared" si="235"/>
        <v>2</v>
      </c>
      <c r="F1818" s="3">
        <f t="shared" si="236"/>
        <v>13</v>
      </c>
      <c r="G1818" s="3">
        <f t="shared" si="237"/>
        <v>1</v>
      </c>
      <c r="H1818" s="3" t="str">
        <f t="shared" si="238"/>
        <v>2016213</v>
      </c>
      <c r="I1818" s="3" t="str">
        <f t="shared" si="239"/>
        <v>20162131</v>
      </c>
      <c r="J1818">
        <v>28.333333329999999</v>
      </c>
      <c r="K1818">
        <v>28.333333329999999</v>
      </c>
      <c r="L1818" t="str">
        <f>VLOOKUP(C1818,List!$A$2:$C$2089,3,)</f>
        <v>Mile End</v>
      </c>
      <c r="M1818" t="str">
        <f>VLOOKUP(C1818,List!$A$2:$C$2089,2,)</f>
        <v>Hammersmith &amp; City</v>
      </c>
      <c r="N1818" t="str">
        <f t="shared" si="233"/>
        <v>Mile End|Hammersmith &amp; City</v>
      </c>
      <c r="O1818">
        <f>VLOOKUP(N1818,Depth!$A$2:$F$427,3,)</f>
        <v>12</v>
      </c>
      <c r="P1818">
        <f>VLOOKUP(N1818,Depth!$A$2:$F$427,5,)</f>
        <v>104.72</v>
      </c>
      <c r="Q1818">
        <f>VLOOKUP(N1818,Depth!$A$2:$F$427,6,)</f>
        <v>7.28</v>
      </c>
      <c r="R1818">
        <f>VLOOKUP(L1818,longitude_latitude!C:J,7,)</f>
        <v>-3.2150165000000001E-2</v>
      </c>
      <c r="S1818">
        <f>VLOOKUP(L1818,longitude_latitude!C:J,8,)</f>
        <v>51.524725070000002</v>
      </c>
      <c r="T1818">
        <f t="shared" si="234"/>
        <v>-1.6565284125801367</v>
      </c>
      <c r="U1818">
        <f>VLOOKUP(M1818,LINE!$A$2:$B$13,2,)</f>
        <v>6</v>
      </c>
      <c r="V1818">
        <f>VLOOKUP(L1818,Entry_exit!B:P,4,)</f>
        <v>25573</v>
      </c>
      <c r="W1818">
        <f>2020 - VLOOKUP(L1818, age!$A:$D,4,)</f>
        <v>74</v>
      </c>
      <c r="X1818">
        <f>VLOOKUP(H1818,'air-quality-london-time-of-day'!E:G,3,FALSE)</f>
        <v>11.2</v>
      </c>
      <c r="Y1818">
        <f>VLOOKUP(I1818,Weather!F:K,2,)</f>
        <v>13.545454545454518</v>
      </c>
      <c r="Z1818">
        <f>VLOOKUP(I1818,Weather!F:K,3,)</f>
        <v>0.16</v>
      </c>
      <c r="AA1818">
        <f>VLOOKUP(I1818,Weather!F:K,4,)</f>
        <v>0.77</v>
      </c>
      <c r="AB1818">
        <f>VLOOKUP(I1818,Weather!F:K,5,)</f>
        <v>1015</v>
      </c>
      <c r="AC1818">
        <f>VLOOKUP(I1818,Weather!F:K,6,)</f>
        <v>5</v>
      </c>
    </row>
    <row r="1819" spans="1:29" x14ac:dyDescent="0.25">
      <c r="A1819" t="s">
        <v>7</v>
      </c>
      <c r="B1819" t="s">
        <v>5</v>
      </c>
      <c r="C1819" s="1">
        <v>42401.556944444441</v>
      </c>
      <c r="D1819" s="3">
        <f t="shared" si="232"/>
        <v>2016</v>
      </c>
      <c r="E1819" s="3">
        <f t="shared" si="235"/>
        <v>2</v>
      </c>
      <c r="F1819" s="3">
        <f t="shared" si="236"/>
        <v>13</v>
      </c>
      <c r="G1819" s="3">
        <f t="shared" si="237"/>
        <v>1</v>
      </c>
      <c r="H1819" s="3" t="str">
        <f t="shared" si="238"/>
        <v>2016213</v>
      </c>
      <c r="I1819" s="3" t="str">
        <f t="shared" si="239"/>
        <v>20162131</v>
      </c>
      <c r="J1819">
        <v>75</v>
      </c>
      <c r="K1819">
        <v>75</v>
      </c>
      <c r="L1819" t="str">
        <f>VLOOKUP(C1819,List!$A$2:$C$2089,3,)</f>
        <v>Mile End</v>
      </c>
      <c r="M1819" t="str">
        <f>VLOOKUP(C1819,List!$A$2:$C$2089,2,)</f>
        <v>Hammersmith &amp; City</v>
      </c>
      <c r="N1819" t="str">
        <f t="shared" si="233"/>
        <v>Mile End|Hammersmith &amp; City</v>
      </c>
      <c r="O1819">
        <f>VLOOKUP(N1819,Depth!$A$2:$F$427,3,)</f>
        <v>12</v>
      </c>
      <c r="P1819">
        <f>VLOOKUP(N1819,Depth!$A$2:$F$427,5,)</f>
        <v>104.72</v>
      </c>
      <c r="Q1819">
        <f>VLOOKUP(N1819,Depth!$A$2:$F$427,6,)</f>
        <v>7.28</v>
      </c>
      <c r="R1819">
        <f>VLOOKUP(L1819,longitude_latitude!C:J,7,)</f>
        <v>-3.2150165000000001E-2</v>
      </c>
      <c r="S1819">
        <f>VLOOKUP(L1819,longitude_latitude!C:J,8,)</f>
        <v>51.524725070000002</v>
      </c>
      <c r="T1819">
        <f t="shared" si="234"/>
        <v>-1.6565284125801367</v>
      </c>
      <c r="U1819">
        <f>VLOOKUP(M1819,LINE!$A$2:$B$13,2,)</f>
        <v>6</v>
      </c>
      <c r="V1819">
        <f>VLOOKUP(L1819,Entry_exit!B:P,4,)</f>
        <v>25573</v>
      </c>
      <c r="W1819">
        <f>2020 - VLOOKUP(L1819, age!$A:$D,4,)</f>
        <v>74</v>
      </c>
      <c r="X1819">
        <f>VLOOKUP(H1819,'air-quality-london-time-of-day'!E:G,3,FALSE)</f>
        <v>11.2</v>
      </c>
      <c r="Y1819">
        <f>VLOOKUP(I1819,Weather!F:K,2,)</f>
        <v>13.545454545454518</v>
      </c>
      <c r="Z1819">
        <f>VLOOKUP(I1819,Weather!F:K,3,)</f>
        <v>0.16</v>
      </c>
      <c r="AA1819">
        <f>VLOOKUP(I1819,Weather!F:K,4,)</f>
        <v>0.77</v>
      </c>
      <c r="AB1819">
        <f>VLOOKUP(I1819,Weather!F:K,5,)</f>
        <v>1015</v>
      </c>
      <c r="AC1819">
        <f>VLOOKUP(I1819,Weather!F:K,6,)</f>
        <v>5</v>
      </c>
    </row>
    <row r="1820" spans="1:29" x14ac:dyDescent="0.25">
      <c r="A1820" t="s">
        <v>7</v>
      </c>
      <c r="B1820" t="s">
        <v>5</v>
      </c>
      <c r="C1820" s="1">
        <v>42401.557638888888</v>
      </c>
      <c r="D1820" s="3">
        <f t="shared" si="232"/>
        <v>2016</v>
      </c>
      <c r="E1820" s="3">
        <f t="shared" si="235"/>
        <v>2</v>
      </c>
      <c r="F1820" s="3">
        <f t="shared" si="236"/>
        <v>13</v>
      </c>
      <c r="G1820" s="3">
        <f t="shared" si="237"/>
        <v>1</v>
      </c>
      <c r="H1820" s="3" t="str">
        <f t="shared" si="238"/>
        <v>2016213</v>
      </c>
      <c r="I1820" s="3" t="str">
        <f t="shared" si="239"/>
        <v>20162131</v>
      </c>
      <c r="J1820">
        <v>71.666666669999998</v>
      </c>
      <c r="K1820">
        <v>71.666666669999998</v>
      </c>
      <c r="L1820" t="str">
        <f>VLOOKUP(C1820,List!$A$2:$C$2089,3,)</f>
        <v>Stepney Green</v>
      </c>
      <c r="M1820" t="str">
        <f>VLOOKUP(C1820,List!$A$2:$C$2089,2,)</f>
        <v>Hammersmith &amp; City</v>
      </c>
      <c r="N1820" t="str">
        <f t="shared" si="233"/>
        <v>Stepney Green|Hammersmith &amp; City</v>
      </c>
      <c r="O1820">
        <f>VLOOKUP(N1820,Depth!$A$2:$F$427,3,)</f>
        <v>10</v>
      </c>
      <c r="P1820">
        <f>VLOOKUP(N1820,Depth!$A$2:$F$427,5,)</f>
        <v>102.82</v>
      </c>
      <c r="Q1820">
        <f>VLOOKUP(N1820,Depth!$A$2:$F$427,6,)</f>
        <v>7.18</v>
      </c>
      <c r="R1820">
        <f>VLOOKUP(L1820,longitude_latitude!C:J,7,)</f>
        <v>-4.4974603000000002E-2</v>
      </c>
      <c r="S1820">
        <f>VLOOKUP(L1820,longitude_latitude!C:J,8,)</f>
        <v>51.521351660000001</v>
      </c>
      <c r="T1820">
        <f t="shared" si="234"/>
        <v>-2.3171523369318909</v>
      </c>
      <c r="U1820">
        <f>VLOOKUP(M1820,LINE!$A$2:$B$13,2,)</f>
        <v>6</v>
      </c>
      <c r="V1820">
        <f>VLOOKUP(L1820,Entry_exit!B:P,4,)</f>
        <v>9916</v>
      </c>
      <c r="W1820">
        <f>2020 - VLOOKUP(L1820, age!$A:$D,4,)</f>
        <v>118</v>
      </c>
      <c r="X1820">
        <f>VLOOKUP(H1820,'air-quality-london-time-of-day'!E:G,3,FALSE)</f>
        <v>11.2</v>
      </c>
      <c r="Y1820">
        <f>VLOOKUP(I1820,Weather!F:K,2,)</f>
        <v>13.545454545454518</v>
      </c>
      <c r="Z1820">
        <f>VLOOKUP(I1820,Weather!F:K,3,)</f>
        <v>0.16</v>
      </c>
      <c r="AA1820">
        <f>VLOOKUP(I1820,Weather!F:K,4,)</f>
        <v>0.77</v>
      </c>
      <c r="AB1820">
        <f>VLOOKUP(I1820,Weather!F:K,5,)</f>
        <v>1015</v>
      </c>
      <c r="AC1820">
        <f>VLOOKUP(I1820,Weather!F:K,6,)</f>
        <v>5</v>
      </c>
    </row>
    <row r="1821" spans="1:29" x14ac:dyDescent="0.25">
      <c r="A1821" t="s">
        <v>7</v>
      </c>
      <c r="B1821" t="s">
        <v>5</v>
      </c>
      <c r="C1821" s="1">
        <v>42401.558333333334</v>
      </c>
      <c r="D1821" s="3">
        <f t="shared" si="232"/>
        <v>2016</v>
      </c>
      <c r="E1821" s="3">
        <f t="shared" si="235"/>
        <v>2</v>
      </c>
      <c r="F1821" s="3">
        <f t="shared" si="236"/>
        <v>13</v>
      </c>
      <c r="G1821" s="3">
        <f t="shared" si="237"/>
        <v>1</v>
      </c>
      <c r="H1821" s="3" t="str">
        <f t="shared" si="238"/>
        <v>2016213</v>
      </c>
      <c r="I1821" s="3" t="str">
        <f t="shared" si="239"/>
        <v>20162131</v>
      </c>
      <c r="J1821">
        <v>63.333333330000002</v>
      </c>
      <c r="K1821">
        <v>63.333333330000002</v>
      </c>
      <c r="L1821" t="str">
        <f>VLOOKUP(C1821,List!$A$2:$C$2089,3,)</f>
        <v>Stepney Green</v>
      </c>
      <c r="M1821" t="str">
        <f>VLOOKUP(C1821,List!$A$2:$C$2089,2,)</f>
        <v>Hammersmith &amp; City</v>
      </c>
      <c r="N1821" t="str">
        <f t="shared" si="233"/>
        <v>Stepney Green|Hammersmith &amp; City</v>
      </c>
      <c r="O1821">
        <f>VLOOKUP(N1821,Depth!$A$2:$F$427,3,)</f>
        <v>10</v>
      </c>
      <c r="P1821">
        <f>VLOOKUP(N1821,Depth!$A$2:$F$427,5,)</f>
        <v>102.82</v>
      </c>
      <c r="Q1821">
        <f>VLOOKUP(N1821,Depth!$A$2:$F$427,6,)</f>
        <v>7.18</v>
      </c>
      <c r="R1821">
        <f>VLOOKUP(L1821,longitude_latitude!C:J,7,)</f>
        <v>-4.4974603000000002E-2</v>
      </c>
      <c r="S1821">
        <f>VLOOKUP(L1821,longitude_latitude!C:J,8,)</f>
        <v>51.521351660000001</v>
      </c>
      <c r="T1821">
        <f t="shared" si="234"/>
        <v>-2.3171523369318909</v>
      </c>
      <c r="U1821">
        <f>VLOOKUP(M1821,LINE!$A$2:$B$13,2,)</f>
        <v>6</v>
      </c>
      <c r="V1821">
        <f>VLOOKUP(L1821,Entry_exit!B:P,4,)</f>
        <v>9916</v>
      </c>
      <c r="W1821">
        <f>2020 - VLOOKUP(L1821, age!$A:$D,4,)</f>
        <v>118</v>
      </c>
      <c r="X1821">
        <f>VLOOKUP(H1821,'air-quality-london-time-of-day'!E:G,3,FALSE)</f>
        <v>11.2</v>
      </c>
      <c r="Y1821">
        <f>VLOOKUP(I1821,Weather!F:K,2,)</f>
        <v>13.545454545454518</v>
      </c>
      <c r="Z1821">
        <f>VLOOKUP(I1821,Weather!F:K,3,)</f>
        <v>0.16</v>
      </c>
      <c r="AA1821">
        <f>VLOOKUP(I1821,Weather!F:K,4,)</f>
        <v>0.77</v>
      </c>
      <c r="AB1821">
        <f>VLOOKUP(I1821,Weather!F:K,5,)</f>
        <v>1015</v>
      </c>
      <c r="AC1821">
        <f>VLOOKUP(I1821,Weather!F:K,6,)</f>
        <v>5</v>
      </c>
    </row>
    <row r="1822" spans="1:29" x14ac:dyDescent="0.25">
      <c r="A1822" t="s">
        <v>7</v>
      </c>
      <c r="B1822" t="s">
        <v>5</v>
      </c>
      <c r="C1822" s="1">
        <v>42401.559027777781</v>
      </c>
      <c r="D1822" s="3">
        <f t="shared" si="232"/>
        <v>2016</v>
      </c>
      <c r="E1822" s="3">
        <f t="shared" si="235"/>
        <v>2</v>
      </c>
      <c r="F1822" s="3">
        <f t="shared" si="236"/>
        <v>13</v>
      </c>
      <c r="G1822" s="3">
        <f t="shared" si="237"/>
        <v>1</v>
      </c>
      <c r="H1822" s="3" t="str">
        <f t="shared" si="238"/>
        <v>2016213</v>
      </c>
      <c r="I1822" s="3" t="str">
        <f t="shared" si="239"/>
        <v>20162131</v>
      </c>
      <c r="J1822">
        <v>50</v>
      </c>
      <c r="K1822">
        <v>50</v>
      </c>
      <c r="L1822" t="str">
        <f>VLOOKUP(C1822,List!$A$2:$C$2089,3,)</f>
        <v>Whitechapel</v>
      </c>
      <c r="M1822" t="str">
        <f>VLOOKUP(C1822,List!$A$2:$C$2089,2,)</f>
        <v>Hammersmith &amp; City</v>
      </c>
      <c r="N1822" t="str">
        <f t="shared" si="233"/>
        <v>Whitechapel|Hammersmith &amp; City</v>
      </c>
      <c r="O1822">
        <f>VLOOKUP(N1822,Depth!$A$2:$F$427,3,)</f>
        <v>12</v>
      </c>
      <c r="P1822">
        <f>VLOOKUP(N1822,Depth!$A$2:$F$427,5,)</f>
        <v>109.11499999999999</v>
      </c>
      <c r="Q1822">
        <f>VLOOKUP(N1822,Depth!$A$2:$F$427,6,)</f>
        <v>2.8849999999999998</v>
      </c>
      <c r="R1822">
        <f>VLOOKUP(L1822,longitude_latitude!C:J,7,)</f>
        <v>-5.8385029999999997E-2</v>
      </c>
      <c r="S1822">
        <f>VLOOKUP(L1822,longitude_latitude!C:J,8,)</f>
        <v>51.519015289999999</v>
      </c>
      <c r="T1822">
        <f t="shared" si="234"/>
        <v>-3.0079392532771085</v>
      </c>
      <c r="U1822">
        <f>VLOOKUP(M1822,LINE!$A$2:$B$13,2,)</f>
        <v>6</v>
      </c>
      <c r="V1822">
        <f>VLOOKUP(L1822,Entry_exit!B:P,4,)</f>
        <v>19379</v>
      </c>
      <c r="W1822">
        <f>2020 - VLOOKUP(L1822, age!$A:$D,4,)</f>
        <v>136</v>
      </c>
      <c r="X1822">
        <f>VLOOKUP(H1822,'air-quality-london-time-of-day'!E:G,3,FALSE)</f>
        <v>11.2</v>
      </c>
      <c r="Y1822">
        <f>VLOOKUP(I1822,Weather!F:K,2,)</f>
        <v>13.545454545454518</v>
      </c>
      <c r="Z1822">
        <f>VLOOKUP(I1822,Weather!F:K,3,)</f>
        <v>0.16</v>
      </c>
      <c r="AA1822">
        <f>VLOOKUP(I1822,Weather!F:K,4,)</f>
        <v>0.77</v>
      </c>
      <c r="AB1822">
        <f>VLOOKUP(I1822,Weather!F:K,5,)</f>
        <v>1015</v>
      </c>
      <c r="AC1822">
        <f>VLOOKUP(I1822,Weather!F:K,6,)</f>
        <v>5</v>
      </c>
    </row>
    <row r="1823" spans="1:29" x14ac:dyDescent="0.25">
      <c r="A1823" t="s">
        <v>7</v>
      </c>
      <c r="B1823" t="s">
        <v>5</v>
      </c>
      <c r="C1823" s="1">
        <v>42401.55972222222</v>
      </c>
      <c r="D1823" s="3">
        <f t="shared" si="232"/>
        <v>2016</v>
      </c>
      <c r="E1823" s="3">
        <f t="shared" si="235"/>
        <v>2</v>
      </c>
      <c r="F1823" s="3">
        <f t="shared" si="236"/>
        <v>13</v>
      </c>
      <c r="G1823" s="3">
        <f t="shared" si="237"/>
        <v>1</v>
      </c>
      <c r="H1823" s="3" t="str">
        <f t="shared" si="238"/>
        <v>2016213</v>
      </c>
      <c r="I1823" s="3" t="str">
        <f t="shared" si="239"/>
        <v>20162131</v>
      </c>
      <c r="J1823">
        <v>41.666666669999998</v>
      </c>
      <c r="K1823">
        <v>41.666666669999998</v>
      </c>
      <c r="L1823" t="str">
        <f>VLOOKUP(C1823,List!$A$2:$C$2089,3,)</f>
        <v>Whitechapel</v>
      </c>
      <c r="M1823" t="str">
        <f>VLOOKUP(C1823,List!$A$2:$C$2089,2,)</f>
        <v>Hammersmith &amp; City</v>
      </c>
      <c r="N1823" t="str">
        <f t="shared" si="233"/>
        <v>Whitechapel|Hammersmith &amp; City</v>
      </c>
      <c r="O1823">
        <f>VLOOKUP(N1823,Depth!$A$2:$F$427,3,)</f>
        <v>12</v>
      </c>
      <c r="P1823">
        <f>VLOOKUP(N1823,Depth!$A$2:$F$427,5,)</f>
        <v>109.11499999999999</v>
      </c>
      <c r="Q1823">
        <f>VLOOKUP(N1823,Depth!$A$2:$F$427,6,)</f>
        <v>2.8849999999999998</v>
      </c>
      <c r="R1823">
        <f>VLOOKUP(L1823,longitude_latitude!C:J,7,)</f>
        <v>-5.8385029999999997E-2</v>
      </c>
      <c r="S1823">
        <f>VLOOKUP(L1823,longitude_latitude!C:J,8,)</f>
        <v>51.519015289999999</v>
      </c>
      <c r="T1823">
        <f t="shared" si="234"/>
        <v>-3.0079392532771085</v>
      </c>
      <c r="U1823">
        <f>VLOOKUP(M1823,LINE!$A$2:$B$13,2,)</f>
        <v>6</v>
      </c>
      <c r="V1823">
        <f>VLOOKUP(L1823,Entry_exit!B:P,4,)</f>
        <v>19379</v>
      </c>
      <c r="W1823">
        <f>2020 - VLOOKUP(L1823, age!$A:$D,4,)</f>
        <v>136</v>
      </c>
      <c r="X1823">
        <f>VLOOKUP(H1823,'air-quality-london-time-of-day'!E:G,3,FALSE)</f>
        <v>11.2</v>
      </c>
      <c r="Y1823">
        <f>VLOOKUP(I1823,Weather!F:K,2,)</f>
        <v>13.545454545454518</v>
      </c>
      <c r="Z1823">
        <f>VLOOKUP(I1823,Weather!F:K,3,)</f>
        <v>0.16</v>
      </c>
      <c r="AA1823">
        <f>VLOOKUP(I1823,Weather!F:K,4,)</f>
        <v>0.77</v>
      </c>
      <c r="AB1823">
        <f>VLOOKUP(I1823,Weather!F:K,5,)</f>
        <v>1015</v>
      </c>
      <c r="AC1823">
        <f>VLOOKUP(I1823,Weather!F:K,6,)</f>
        <v>5</v>
      </c>
    </row>
    <row r="1824" spans="1:29" x14ac:dyDescent="0.25">
      <c r="A1824" t="s">
        <v>7</v>
      </c>
      <c r="B1824" t="s">
        <v>5</v>
      </c>
      <c r="C1824" s="1">
        <v>42401.560416666667</v>
      </c>
      <c r="D1824" s="3">
        <f t="shared" si="232"/>
        <v>2016</v>
      </c>
      <c r="E1824" s="3">
        <f t="shared" si="235"/>
        <v>2</v>
      </c>
      <c r="F1824" s="3">
        <f t="shared" si="236"/>
        <v>13</v>
      </c>
      <c r="G1824" s="3">
        <f t="shared" si="237"/>
        <v>1</v>
      </c>
      <c r="H1824" s="3" t="str">
        <f t="shared" si="238"/>
        <v>2016213</v>
      </c>
      <c r="I1824" s="3" t="str">
        <f t="shared" si="239"/>
        <v>20162131</v>
      </c>
      <c r="J1824">
        <v>41.666666669999998</v>
      </c>
      <c r="K1824">
        <v>41.666666669999998</v>
      </c>
      <c r="L1824" t="str">
        <f>VLOOKUP(C1824,List!$A$2:$C$2089,3,)</f>
        <v>Aldgate East</v>
      </c>
      <c r="M1824" t="str">
        <f>VLOOKUP(C1824,List!$A$2:$C$2089,2,)</f>
        <v>Hammersmith &amp; City</v>
      </c>
      <c r="N1824" t="str">
        <f t="shared" si="233"/>
        <v>Aldgate East|Hammersmith &amp; City</v>
      </c>
      <c r="O1824">
        <f>VLOOKUP(N1824,Depth!$A$2:$F$427,3,)</f>
        <v>14</v>
      </c>
      <c r="P1824">
        <f>VLOOKUP(N1824,Depth!$A$2:$F$427,5,)</f>
        <v>105.01</v>
      </c>
      <c r="Q1824">
        <f>VLOOKUP(N1824,Depth!$A$2:$F$427,6,)</f>
        <v>8.99</v>
      </c>
      <c r="R1824">
        <f>VLOOKUP(L1824,longitude_latitude!C:J,7,)</f>
        <v>-6.9540402000000001E-2</v>
      </c>
      <c r="S1824">
        <f>VLOOKUP(L1824,longitude_latitude!C:J,8,)</f>
        <v>51.514916530000001</v>
      </c>
      <c r="T1824">
        <f t="shared" si="234"/>
        <v>-3.5823680044926451</v>
      </c>
      <c r="U1824">
        <f>VLOOKUP(M1824,LINE!$A$2:$B$13,2,)</f>
        <v>6</v>
      </c>
      <c r="V1824">
        <f>VLOOKUP(L1824,Entry_exit!B:P,4,)</f>
        <v>20579</v>
      </c>
      <c r="W1824">
        <f>2020 - VLOOKUP(L1824, age!$A:$D,4,)</f>
        <v>136</v>
      </c>
      <c r="X1824">
        <f>VLOOKUP(H1824,'air-quality-london-time-of-day'!E:G,3,FALSE)</f>
        <v>11.2</v>
      </c>
      <c r="Y1824">
        <f>VLOOKUP(I1824,Weather!F:K,2,)</f>
        <v>13.545454545454518</v>
      </c>
      <c r="Z1824">
        <f>VLOOKUP(I1824,Weather!F:K,3,)</f>
        <v>0.16</v>
      </c>
      <c r="AA1824">
        <f>VLOOKUP(I1824,Weather!F:K,4,)</f>
        <v>0.77</v>
      </c>
      <c r="AB1824">
        <f>VLOOKUP(I1824,Weather!F:K,5,)</f>
        <v>1015</v>
      </c>
      <c r="AC1824">
        <f>VLOOKUP(I1824,Weather!F:K,6,)</f>
        <v>5</v>
      </c>
    </row>
    <row r="1825" spans="1:29" x14ac:dyDescent="0.25">
      <c r="A1825" t="s">
        <v>7</v>
      </c>
      <c r="B1825" t="s">
        <v>5</v>
      </c>
      <c r="C1825" s="1">
        <v>42401.561111111114</v>
      </c>
      <c r="D1825" s="3">
        <f t="shared" si="232"/>
        <v>2016</v>
      </c>
      <c r="E1825" s="3">
        <f t="shared" si="235"/>
        <v>2</v>
      </c>
      <c r="F1825" s="3">
        <f t="shared" si="236"/>
        <v>13</v>
      </c>
      <c r="G1825" s="3">
        <f t="shared" si="237"/>
        <v>1</v>
      </c>
      <c r="H1825" s="3" t="str">
        <f t="shared" si="238"/>
        <v>2016213</v>
      </c>
      <c r="I1825" s="3" t="str">
        <f t="shared" si="239"/>
        <v>20162131</v>
      </c>
      <c r="J1825">
        <v>46.666666669999998</v>
      </c>
      <c r="K1825">
        <v>46.666666669999998</v>
      </c>
      <c r="L1825" t="str">
        <f>VLOOKUP(C1825,List!$A$2:$C$2089,3,)</f>
        <v>Aldgate East</v>
      </c>
      <c r="M1825" t="str">
        <f>VLOOKUP(C1825,List!$A$2:$C$2089,2,)</f>
        <v>Hammersmith &amp; City</v>
      </c>
      <c r="N1825" t="str">
        <f t="shared" si="233"/>
        <v>Aldgate East|Hammersmith &amp; City</v>
      </c>
      <c r="O1825">
        <f>VLOOKUP(N1825,Depth!$A$2:$F$427,3,)</f>
        <v>14</v>
      </c>
      <c r="P1825">
        <f>VLOOKUP(N1825,Depth!$A$2:$F$427,5,)</f>
        <v>105.01</v>
      </c>
      <c r="Q1825">
        <f>VLOOKUP(N1825,Depth!$A$2:$F$427,6,)</f>
        <v>8.99</v>
      </c>
      <c r="R1825">
        <f>VLOOKUP(L1825,longitude_latitude!C:J,7,)</f>
        <v>-6.9540402000000001E-2</v>
      </c>
      <c r="S1825">
        <f>VLOOKUP(L1825,longitude_latitude!C:J,8,)</f>
        <v>51.514916530000001</v>
      </c>
      <c r="T1825">
        <f t="shared" si="234"/>
        <v>-3.5823680044926451</v>
      </c>
      <c r="U1825">
        <f>VLOOKUP(M1825,LINE!$A$2:$B$13,2,)</f>
        <v>6</v>
      </c>
      <c r="V1825">
        <f>VLOOKUP(L1825,Entry_exit!B:P,4,)</f>
        <v>20579</v>
      </c>
      <c r="W1825">
        <f>2020 - VLOOKUP(L1825, age!$A:$D,4,)</f>
        <v>136</v>
      </c>
      <c r="X1825">
        <f>VLOOKUP(H1825,'air-quality-london-time-of-day'!E:G,3,FALSE)</f>
        <v>11.2</v>
      </c>
      <c r="Y1825">
        <f>VLOOKUP(I1825,Weather!F:K,2,)</f>
        <v>13.545454545454518</v>
      </c>
      <c r="Z1825">
        <f>VLOOKUP(I1825,Weather!F:K,3,)</f>
        <v>0.16</v>
      </c>
      <c r="AA1825">
        <f>VLOOKUP(I1825,Weather!F:K,4,)</f>
        <v>0.77</v>
      </c>
      <c r="AB1825">
        <f>VLOOKUP(I1825,Weather!F:K,5,)</f>
        <v>1015</v>
      </c>
      <c r="AC1825">
        <f>VLOOKUP(I1825,Weather!F:K,6,)</f>
        <v>5</v>
      </c>
    </row>
    <row r="1826" spans="1:29" x14ac:dyDescent="0.25">
      <c r="A1826" t="s">
        <v>7</v>
      </c>
      <c r="B1826" t="s">
        <v>5</v>
      </c>
      <c r="C1826" s="1">
        <v>42401.561805555553</v>
      </c>
      <c r="D1826" s="3">
        <f t="shared" si="232"/>
        <v>2016</v>
      </c>
      <c r="E1826" s="3">
        <f t="shared" si="235"/>
        <v>2</v>
      </c>
      <c r="F1826" s="3">
        <f t="shared" si="236"/>
        <v>13</v>
      </c>
      <c r="G1826" s="3">
        <f t="shared" si="237"/>
        <v>1</v>
      </c>
      <c r="H1826" s="3" t="str">
        <f t="shared" si="238"/>
        <v>2016213</v>
      </c>
      <c r="I1826" s="3" t="str">
        <f t="shared" si="239"/>
        <v>20162131</v>
      </c>
      <c r="J1826">
        <v>41.666666669999998</v>
      </c>
      <c r="K1826">
        <v>41.666666669999998</v>
      </c>
      <c r="L1826" t="str">
        <f>VLOOKUP(C1826,List!$A$2:$C$2089,3,)</f>
        <v>Aldgate East</v>
      </c>
      <c r="M1826" t="str">
        <f>VLOOKUP(C1826,List!$A$2:$C$2089,2,)</f>
        <v>Hammersmith &amp; City</v>
      </c>
      <c r="N1826" t="str">
        <f t="shared" si="233"/>
        <v>Aldgate East|Hammersmith &amp; City</v>
      </c>
      <c r="O1826">
        <f>VLOOKUP(N1826,Depth!$A$2:$F$427,3,)</f>
        <v>14</v>
      </c>
      <c r="P1826">
        <f>VLOOKUP(N1826,Depth!$A$2:$F$427,5,)</f>
        <v>105.01</v>
      </c>
      <c r="Q1826">
        <f>VLOOKUP(N1826,Depth!$A$2:$F$427,6,)</f>
        <v>8.99</v>
      </c>
      <c r="R1826">
        <f>VLOOKUP(L1826,longitude_latitude!C:J,7,)</f>
        <v>-6.9540402000000001E-2</v>
      </c>
      <c r="S1826">
        <f>VLOOKUP(L1826,longitude_latitude!C:J,8,)</f>
        <v>51.514916530000001</v>
      </c>
      <c r="T1826">
        <f t="shared" si="234"/>
        <v>-3.5823680044926451</v>
      </c>
      <c r="U1826">
        <f>VLOOKUP(M1826,LINE!$A$2:$B$13,2,)</f>
        <v>6</v>
      </c>
      <c r="V1826">
        <f>VLOOKUP(L1826,Entry_exit!B:P,4,)</f>
        <v>20579</v>
      </c>
      <c r="W1826">
        <f>2020 - VLOOKUP(L1826, age!$A:$D,4,)</f>
        <v>136</v>
      </c>
      <c r="X1826">
        <f>VLOOKUP(H1826,'air-quality-london-time-of-day'!E:G,3,FALSE)</f>
        <v>11.2</v>
      </c>
      <c r="Y1826">
        <f>VLOOKUP(I1826,Weather!F:K,2,)</f>
        <v>13.545454545454518</v>
      </c>
      <c r="Z1826">
        <f>VLOOKUP(I1826,Weather!F:K,3,)</f>
        <v>0.16</v>
      </c>
      <c r="AA1826">
        <f>VLOOKUP(I1826,Weather!F:K,4,)</f>
        <v>0.77</v>
      </c>
      <c r="AB1826">
        <f>VLOOKUP(I1826,Weather!F:K,5,)</f>
        <v>1015</v>
      </c>
      <c r="AC1826">
        <f>VLOOKUP(I1826,Weather!F:K,6,)</f>
        <v>5</v>
      </c>
    </row>
    <row r="1827" spans="1:29" x14ac:dyDescent="0.25">
      <c r="A1827" t="s">
        <v>7</v>
      </c>
      <c r="B1827" t="s">
        <v>5</v>
      </c>
      <c r="C1827" s="1">
        <v>42401.5625</v>
      </c>
      <c r="D1827" s="3">
        <f t="shared" si="232"/>
        <v>2016</v>
      </c>
      <c r="E1827" s="3">
        <f t="shared" si="235"/>
        <v>2</v>
      </c>
      <c r="F1827" s="3">
        <f t="shared" si="236"/>
        <v>13</v>
      </c>
      <c r="G1827" s="3">
        <f t="shared" si="237"/>
        <v>1</v>
      </c>
      <c r="H1827" s="3" t="str">
        <f t="shared" si="238"/>
        <v>2016213</v>
      </c>
      <c r="I1827" s="3" t="str">
        <f t="shared" si="239"/>
        <v>20162131</v>
      </c>
      <c r="J1827">
        <v>36.666666669999998</v>
      </c>
      <c r="K1827">
        <v>36.666666669999998</v>
      </c>
      <c r="L1827" t="str">
        <f>VLOOKUP(C1827,List!$A$2:$C$2089,3,)</f>
        <v>Liverpool Street</v>
      </c>
      <c r="M1827" t="str">
        <f>VLOOKUP(C1827,List!$A$2:$C$2089,2,)</f>
        <v>Hammersmith &amp; City</v>
      </c>
      <c r="N1827" t="str">
        <f t="shared" si="233"/>
        <v>Liverpool Street|Hammersmith &amp; City</v>
      </c>
      <c r="O1827">
        <f>VLOOKUP(N1827,Depth!$A$2:$F$427,3,)</f>
        <v>14</v>
      </c>
      <c r="P1827">
        <f>VLOOKUP(N1827,Depth!$A$2:$F$427,5,)</f>
        <v>107.4</v>
      </c>
      <c r="Q1827">
        <f>VLOOKUP(N1827,Depth!$A$2:$F$427,6,)</f>
        <v>6.6</v>
      </c>
      <c r="R1827">
        <f>VLOOKUP(L1827,longitude_latitude!C:J,7,)</f>
        <v>-8.1601362999999996E-2</v>
      </c>
      <c r="S1827">
        <f>VLOOKUP(L1827,longitude_latitude!C:J,8,)</f>
        <v>51.516842400000002</v>
      </c>
      <c r="T1827">
        <f t="shared" si="234"/>
        <v>-4.2038445572961916</v>
      </c>
      <c r="U1827">
        <f>VLOOKUP(M1827,LINE!$A$2:$B$13,2,)</f>
        <v>6</v>
      </c>
      <c r="V1827">
        <f>VLOOKUP(L1827,Entry_exit!B:P,4,)</f>
        <v>115738</v>
      </c>
      <c r="W1827">
        <f>2020 - VLOOKUP(L1827, age!$A:$D,4,)</f>
        <v>108</v>
      </c>
      <c r="X1827">
        <f>VLOOKUP(H1827,'air-quality-london-time-of-day'!E:G,3,FALSE)</f>
        <v>11.2</v>
      </c>
      <c r="Y1827">
        <f>VLOOKUP(I1827,Weather!F:K,2,)</f>
        <v>13.545454545454518</v>
      </c>
      <c r="Z1827">
        <f>VLOOKUP(I1827,Weather!F:K,3,)</f>
        <v>0.16</v>
      </c>
      <c r="AA1827">
        <f>VLOOKUP(I1827,Weather!F:K,4,)</f>
        <v>0.77</v>
      </c>
      <c r="AB1827">
        <f>VLOOKUP(I1827,Weather!F:K,5,)</f>
        <v>1015</v>
      </c>
      <c r="AC1827">
        <f>VLOOKUP(I1827,Weather!F:K,6,)</f>
        <v>5</v>
      </c>
    </row>
    <row r="1828" spans="1:29" x14ac:dyDescent="0.25">
      <c r="A1828" t="s">
        <v>7</v>
      </c>
      <c r="B1828" t="s">
        <v>5</v>
      </c>
      <c r="C1828" s="1">
        <v>42401.563194444447</v>
      </c>
      <c r="D1828" s="3">
        <f t="shared" si="232"/>
        <v>2016</v>
      </c>
      <c r="E1828" s="3">
        <f t="shared" si="235"/>
        <v>2</v>
      </c>
      <c r="F1828" s="3">
        <f t="shared" si="236"/>
        <v>13</v>
      </c>
      <c r="G1828" s="3">
        <f t="shared" si="237"/>
        <v>1</v>
      </c>
      <c r="H1828" s="3" t="str">
        <f t="shared" si="238"/>
        <v>2016213</v>
      </c>
      <c r="I1828" s="3" t="str">
        <f t="shared" si="239"/>
        <v>20162131</v>
      </c>
      <c r="J1828">
        <v>30</v>
      </c>
      <c r="K1828">
        <v>30</v>
      </c>
      <c r="L1828" t="str">
        <f>VLOOKUP(C1828,List!$A$2:$C$2089,3,)</f>
        <v>Liverpool Street</v>
      </c>
      <c r="M1828" t="str">
        <f>VLOOKUP(C1828,List!$A$2:$C$2089,2,)</f>
        <v>Hammersmith &amp; City</v>
      </c>
      <c r="N1828" t="str">
        <f t="shared" si="233"/>
        <v>Liverpool Street|Hammersmith &amp; City</v>
      </c>
      <c r="O1828">
        <f>VLOOKUP(N1828,Depth!$A$2:$F$427,3,)</f>
        <v>14</v>
      </c>
      <c r="P1828">
        <f>VLOOKUP(N1828,Depth!$A$2:$F$427,5,)</f>
        <v>107.4</v>
      </c>
      <c r="Q1828">
        <f>VLOOKUP(N1828,Depth!$A$2:$F$427,6,)</f>
        <v>6.6</v>
      </c>
      <c r="R1828">
        <f>VLOOKUP(L1828,longitude_latitude!C:J,7,)</f>
        <v>-8.1601362999999996E-2</v>
      </c>
      <c r="S1828">
        <f>VLOOKUP(L1828,longitude_latitude!C:J,8,)</f>
        <v>51.516842400000002</v>
      </c>
      <c r="T1828">
        <f t="shared" si="234"/>
        <v>-4.2038445572961916</v>
      </c>
      <c r="U1828">
        <f>VLOOKUP(M1828,LINE!$A$2:$B$13,2,)</f>
        <v>6</v>
      </c>
      <c r="V1828">
        <f>VLOOKUP(L1828,Entry_exit!B:P,4,)</f>
        <v>115738</v>
      </c>
      <c r="W1828">
        <f>2020 - VLOOKUP(L1828, age!$A:$D,4,)</f>
        <v>108</v>
      </c>
      <c r="X1828">
        <f>VLOOKUP(H1828,'air-quality-london-time-of-day'!E:G,3,FALSE)</f>
        <v>11.2</v>
      </c>
      <c r="Y1828">
        <f>VLOOKUP(I1828,Weather!F:K,2,)</f>
        <v>13.545454545454518</v>
      </c>
      <c r="Z1828">
        <f>VLOOKUP(I1828,Weather!F:K,3,)</f>
        <v>0.16</v>
      </c>
      <c r="AA1828">
        <f>VLOOKUP(I1828,Weather!F:K,4,)</f>
        <v>0.77</v>
      </c>
      <c r="AB1828">
        <f>VLOOKUP(I1828,Weather!F:K,5,)</f>
        <v>1015</v>
      </c>
      <c r="AC1828">
        <f>VLOOKUP(I1828,Weather!F:K,6,)</f>
        <v>5</v>
      </c>
    </row>
    <row r="1829" spans="1:29" x14ac:dyDescent="0.25">
      <c r="A1829" t="s">
        <v>7</v>
      </c>
      <c r="B1829" t="s">
        <v>5</v>
      </c>
      <c r="C1829" s="1">
        <v>42401.563888888886</v>
      </c>
      <c r="D1829" s="3">
        <f t="shared" si="232"/>
        <v>2016</v>
      </c>
      <c r="E1829" s="3">
        <f t="shared" si="235"/>
        <v>2</v>
      </c>
      <c r="F1829" s="3">
        <f t="shared" si="236"/>
        <v>13</v>
      </c>
      <c r="G1829" s="3">
        <f t="shared" si="237"/>
        <v>1</v>
      </c>
      <c r="H1829" s="3" t="str">
        <f t="shared" si="238"/>
        <v>2016213</v>
      </c>
      <c r="I1829" s="3" t="str">
        <f t="shared" si="239"/>
        <v>20162131</v>
      </c>
      <c r="J1829">
        <v>28.333333329999999</v>
      </c>
      <c r="K1829">
        <v>28.333333329999999</v>
      </c>
      <c r="L1829" t="str">
        <f>VLOOKUP(C1829,List!$A$2:$C$2089,3,)</f>
        <v>Moorgate</v>
      </c>
      <c r="M1829" t="str">
        <f>VLOOKUP(C1829,List!$A$2:$C$2089,2,)</f>
        <v>Hammersmith &amp; City</v>
      </c>
      <c r="N1829" t="str">
        <f t="shared" si="233"/>
        <v>Moorgate|Hammersmith &amp; City</v>
      </c>
      <c r="O1829">
        <f>VLOOKUP(N1829,Depth!$A$2:$F$427,3,)</f>
        <v>14</v>
      </c>
      <c r="P1829">
        <f>VLOOKUP(N1829,Depth!$A$2:$F$427,5,)</f>
        <v>108.5</v>
      </c>
      <c r="Q1829">
        <f>VLOOKUP(N1829,Depth!$A$2:$F$427,6,)</f>
        <v>5.5</v>
      </c>
      <c r="R1829">
        <f>VLOOKUP(L1829,longitude_latitude!C:J,7,)</f>
        <v>-8.7700240999999998E-2</v>
      </c>
      <c r="S1829">
        <f>VLOOKUP(L1829,longitude_latitude!C:J,8,)</f>
        <v>51.517853299999999</v>
      </c>
      <c r="T1829">
        <f t="shared" si="234"/>
        <v>-4.5181281502126449</v>
      </c>
      <c r="U1829">
        <f>VLOOKUP(M1829,LINE!$A$2:$B$13,2,)</f>
        <v>6</v>
      </c>
      <c r="V1829">
        <f>VLOOKUP(L1829,Entry_exit!B:P,4,)</f>
        <v>46906</v>
      </c>
      <c r="W1829">
        <f>2020 - VLOOKUP(L1829, age!$A:$D,4,)</f>
        <v>155</v>
      </c>
      <c r="X1829">
        <f>VLOOKUP(H1829,'air-quality-london-time-of-day'!E:G,3,FALSE)</f>
        <v>11.2</v>
      </c>
      <c r="Y1829">
        <f>VLOOKUP(I1829,Weather!F:K,2,)</f>
        <v>13.545454545454518</v>
      </c>
      <c r="Z1829">
        <f>VLOOKUP(I1829,Weather!F:K,3,)</f>
        <v>0.16</v>
      </c>
      <c r="AA1829">
        <f>VLOOKUP(I1829,Weather!F:K,4,)</f>
        <v>0.77</v>
      </c>
      <c r="AB1829">
        <f>VLOOKUP(I1829,Weather!F:K,5,)</f>
        <v>1015</v>
      </c>
      <c r="AC1829">
        <f>VLOOKUP(I1829,Weather!F:K,6,)</f>
        <v>5</v>
      </c>
    </row>
    <row r="1830" spans="1:29" x14ac:dyDescent="0.25">
      <c r="A1830" t="s">
        <v>7</v>
      </c>
      <c r="B1830" t="s">
        <v>5</v>
      </c>
      <c r="C1830" s="1">
        <v>42401.564583333333</v>
      </c>
      <c r="D1830" s="3">
        <f t="shared" si="232"/>
        <v>2016</v>
      </c>
      <c r="E1830" s="3">
        <f t="shared" si="235"/>
        <v>2</v>
      </c>
      <c r="F1830" s="3">
        <f t="shared" si="236"/>
        <v>13</v>
      </c>
      <c r="G1830" s="3">
        <f t="shared" si="237"/>
        <v>1</v>
      </c>
      <c r="H1830" s="3" t="str">
        <f t="shared" si="238"/>
        <v>2016213</v>
      </c>
      <c r="I1830" s="3" t="str">
        <f t="shared" si="239"/>
        <v>20162131</v>
      </c>
      <c r="J1830">
        <v>33.333333330000002</v>
      </c>
      <c r="K1830">
        <v>33.333333330000002</v>
      </c>
      <c r="L1830" t="str">
        <f>VLOOKUP(C1830,List!$A$2:$C$2089,3,)</f>
        <v>Moorgate</v>
      </c>
      <c r="M1830" t="str">
        <f>VLOOKUP(C1830,List!$A$2:$C$2089,2,)</f>
        <v>Hammersmith &amp; City</v>
      </c>
      <c r="N1830" t="str">
        <f t="shared" si="233"/>
        <v>Moorgate|Hammersmith &amp; City</v>
      </c>
      <c r="O1830">
        <f>VLOOKUP(N1830,Depth!$A$2:$F$427,3,)</f>
        <v>14</v>
      </c>
      <c r="P1830">
        <f>VLOOKUP(N1830,Depth!$A$2:$F$427,5,)</f>
        <v>108.5</v>
      </c>
      <c r="Q1830">
        <f>VLOOKUP(N1830,Depth!$A$2:$F$427,6,)</f>
        <v>5.5</v>
      </c>
      <c r="R1830">
        <f>VLOOKUP(L1830,longitude_latitude!C:J,7,)</f>
        <v>-8.7700240999999998E-2</v>
      </c>
      <c r="S1830">
        <f>VLOOKUP(L1830,longitude_latitude!C:J,8,)</f>
        <v>51.517853299999999</v>
      </c>
      <c r="T1830">
        <f t="shared" si="234"/>
        <v>-4.5181281502126449</v>
      </c>
      <c r="U1830">
        <f>VLOOKUP(M1830,LINE!$A$2:$B$13,2,)</f>
        <v>6</v>
      </c>
      <c r="V1830">
        <f>VLOOKUP(L1830,Entry_exit!B:P,4,)</f>
        <v>46906</v>
      </c>
      <c r="W1830">
        <f>2020 - VLOOKUP(L1830, age!$A:$D,4,)</f>
        <v>155</v>
      </c>
      <c r="X1830">
        <f>VLOOKUP(H1830,'air-quality-london-time-of-day'!E:G,3,FALSE)</f>
        <v>11.2</v>
      </c>
      <c r="Y1830">
        <f>VLOOKUP(I1830,Weather!F:K,2,)</f>
        <v>13.545454545454518</v>
      </c>
      <c r="Z1830">
        <f>VLOOKUP(I1830,Weather!F:K,3,)</f>
        <v>0.16</v>
      </c>
      <c r="AA1830">
        <f>VLOOKUP(I1830,Weather!F:K,4,)</f>
        <v>0.77</v>
      </c>
      <c r="AB1830">
        <f>VLOOKUP(I1830,Weather!F:K,5,)</f>
        <v>1015</v>
      </c>
      <c r="AC1830">
        <f>VLOOKUP(I1830,Weather!F:K,6,)</f>
        <v>5</v>
      </c>
    </row>
    <row r="1831" spans="1:29" x14ac:dyDescent="0.25">
      <c r="A1831" t="s">
        <v>7</v>
      </c>
      <c r="B1831" t="s">
        <v>5</v>
      </c>
      <c r="C1831" s="1">
        <v>42401.56527777778</v>
      </c>
      <c r="D1831" s="3">
        <f t="shared" si="232"/>
        <v>2016</v>
      </c>
      <c r="E1831" s="3">
        <f t="shared" si="235"/>
        <v>2</v>
      </c>
      <c r="F1831" s="3">
        <f t="shared" si="236"/>
        <v>13</v>
      </c>
      <c r="G1831" s="3">
        <f t="shared" si="237"/>
        <v>1</v>
      </c>
      <c r="H1831" s="3" t="str">
        <f t="shared" si="238"/>
        <v>2016213</v>
      </c>
      <c r="I1831" s="3" t="str">
        <f t="shared" si="239"/>
        <v>20162131</v>
      </c>
      <c r="J1831">
        <v>28.333333329999999</v>
      </c>
      <c r="K1831">
        <v>28.333333329999999</v>
      </c>
      <c r="L1831" t="str">
        <f>VLOOKUP(C1831,List!$A$2:$C$2089,3,)</f>
        <v>Barbican</v>
      </c>
      <c r="M1831" t="str">
        <f>VLOOKUP(C1831,List!$A$2:$C$2089,2,)</f>
        <v>Hammersmith &amp; City</v>
      </c>
      <c r="N1831" t="str">
        <f t="shared" si="233"/>
        <v>Barbican|Hammersmith &amp; City</v>
      </c>
      <c r="O1831">
        <f>VLOOKUP(N1831,Depth!$A$2:$F$427,3,)</f>
        <v>18</v>
      </c>
      <c r="P1831">
        <f>VLOOKUP(N1831,Depth!$A$2:$F$427,5,)</f>
        <v>109.4</v>
      </c>
      <c r="Q1831">
        <f>VLOOKUP(N1831,Depth!$A$2:$F$427,6,)</f>
        <v>8.6</v>
      </c>
      <c r="R1831">
        <f>VLOOKUP(L1831,longitude_latitude!C:J,7,)</f>
        <v>-9.7189673000000004E-2</v>
      </c>
      <c r="S1831">
        <f>VLOOKUP(L1831,longitude_latitude!C:J,8,)</f>
        <v>51.519699209999999</v>
      </c>
      <c r="T1831">
        <f t="shared" si="234"/>
        <v>-5.0071827192782585</v>
      </c>
      <c r="U1831">
        <f>VLOOKUP(M1831,LINE!$A$2:$B$13,2,)</f>
        <v>6</v>
      </c>
      <c r="V1831">
        <f>VLOOKUP(L1831,Entry_exit!B:P,4,)</f>
        <v>19757</v>
      </c>
      <c r="W1831">
        <f>2020 - VLOOKUP(L1831, age!$A:$D,4,)</f>
        <v>155</v>
      </c>
      <c r="X1831">
        <f>VLOOKUP(H1831,'air-quality-london-time-of-day'!E:G,3,FALSE)</f>
        <v>11.2</v>
      </c>
      <c r="Y1831">
        <f>VLOOKUP(I1831,Weather!F:K,2,)</f>
        <v>13.545454545454518</v>
      </c>
      <c r="Z1831">
        <f>VLOOKUP(I1831,Weather!F:K,3,)</f>
        <v>0.16</v>
      </c>
      <c r="AA1831">
        <f>VLOOKUP(I1831,Weather!F:K,4,)</f>
        <v>0.77</v>
      </c>
      <c r="AB1831">
        <f>VLOOKUP(I1831,Weather!F:K,5,)</f>
        <v>1015</v>
      </c>
      <c r="AC1831">
        <f>VLOOKUP(I1831,Weather!F:K,6,)</f>
        <v>5</v>
      </c>
    </row>
    <row r="1832" spans="1:29" x14ac:dyDescent="0.25">
      <c r="A1832" t="s">
        <v>7</v>
      </c>
      <c r="B1832" t="s">
        <v>5</v>
      </c>
      <c r="C1832" s="1">
        <v>42401.565972222219</v>
      </c>
      <c r="D1832" s="3">
        <f t="shared" si="232"/>
        <v>2016</v>
      </c>
      <c r="E1832" s="3">
        <f t="shared" si="235"/>
        <v>2</v>
      </c>
      <c r="F1832" s="3">
        <f t="shared" si="236"/>
        <v>13</v>
      </c>
      <c r="G1832" s="3">
        <f t="shared" si="237"/>
        <v>1</v>
      </c>
      <c r="H1832" s="3" t="str">
        <f t="shared" si="238"/>
        <v>2016213</v>
      </c>
      <c r="I1832" s="3" t="str">
        <f t="shared" si="239"/>
        <v>20162131</v>
      </c>
      <c r="J1832">
        <v>25</v>
      </c>
      <c r="K1832">
        <v>25</v>
      </c>
      <c r="L1832" t="str">
        <f>VLOOKUP(C1832,List!$A$2:$C$2089,3,)</f>
        <v>Farringdon</v>
      </c>
      <c r="M1832" t="str">
        <f>VLOOKUP(C1832,List!$A$2:$C$2089,2,)</f>
        <v>Hammersmith &amp; City</v>
      </c>
      <c r="N1832" t="str">
        <f t="shared" si="233"/>
        <v>Farringdon|Hammersmith &amp; City</v>
      </c>
      <c r="O1832">
        <f>VLOOKUP(N1832,Depth!$A$2:$F$427,3,)</f>
        <v>11</v>
      </c>
      <c r="P1832">
        <f>VLOOKUP(N1832,Depth!$A$2:$F$427,5,)</f>
        <v>106.5</v>
      </c>
      <c r="Q1832">
        <f>VLOOKUP(N1832,Depth!$A$2:$F$427,6,)</f>
        <v>4.5</v>
      </c>
      <c r="R1832">
        <f>VLOOKUP(L1832,longitude_latitude!C:J,7,)</f>
        <v>-0.103582415</v>
      </c>
      <c r="S1832">
        <f>VLOOKUP(L1832,longitude_latitude!C:J,8,)</f>
        <v>51.519961019999997</v>
      </c>
      <c r="T1832">
        <f t="shared" si="234"/>
        <v>-5.3365619831574627</v>
      </c>
      <c r="U1832">
        <f>VLOOKUP(M1832,LINE!$A$2:$B$13,2,)</f>
        <v>6</v>
      </c>
      <c r="V1832">
        <f>VLOOKUP(L1832,Entry_exit!B:P,4,)</f>
        <v>43640</v>
      </c>
      <c r="W1832">
        <f>2020 - VLOOKUP(L1832, age!$A:$D,4,)</f>
        <v>157</v>
      </c>
      <c r="X1832">
        <f>VLOOKUP(H1832,'air-quality-london-time-of-day'!E:G,3,FALSE)</f>
        <v>11.2</v>
      </c>
      <c r="Y1832">
        <f>VLOOKUP(I1832,Weather!F:K,2,)</f>
        <v>13.545454545454518</v>
      </c>
      <c r="Z1832">
        <f>VLOOKUP(I1832,Weather!F:K,3,)</f>
        <v>0.16</v>
      </c>
      <c r="AA1832">
        <f>VLOOKUP(I1832,Weather!F:K,4,)</f>
        <v>0.77</v>
      </c>
      <c r="AB1832">
        <f>VLOOKUP(I1832,Weather!F:K,5,)</f>
        <v>1015</v>
      </c>
      <c r="AC1832">
        <f>VLOOKUP(I1832,Weather!F:K,6,)</f>
        <v>5</v>
      </c>
    </row>
    <row r="1833" spans="1:29" x14ac:dyDescent="0.25">
      <c r="A1833" t="s">
        <v>7</v>
      </c>
      <c r="B1833" t="s">
        <v>5</v>
      </c>
      <c r="C1833" s="1">
        <v>42401.566666666666</v>
      </c>
      <c r="D1833" s="3">
        <f t="shared" si="232"/>
        <v>2016</v>
      </c>
      <c r="E1833" s="3">
        <f t="shared" si="235"/>
        <v>2</v>
      </c>
      <c r="F1833" s="3">
        <f t="shared" si="236"/>
        <v>13</v>
      </c>
      <c r="G1833" s="3">
        <f t="shared" si="237"/>
        <v>1</v>
      </c>
      <c r="H1833" s="3" t="str">
        <f t="shared" si="238"/>
        <v>2016213</v>
      </c>
      <c r="I1833" s="3" t="str">
        <f t="shared" si="239"/>
        <v>20162131</v>
      </c>
      <c r="J1833">
        <v>18.333333329999999</v>
      </c>
      <c r="K1833">
        <v>18.333333329999999</v>
      </c>
      <c r="L1833" t="str">
        <f>VLOOKUP(C1833,List!$A$2:$C$2089,3,)</f>
        <v>Farringdon</v>
      </c>
      <c r="M1833" t="str">
        <f>VLOOKUP(C1833,List!$A$2:$C$2089,2,)</f>
        <v>Hammersmith &amp; City</v>
      </c>
      <c r="N1833" t="str">
        <f t="shared" si="233"/>
        <v>Farringdon|Hammersmith &amp; City</v>
      </c>
      <c r="O1833">
        <f>VLOOKUP(N1833,Depth!$A$2:$F$427,3,)</f>
        <v>11</v>
      </c>
      <c r="P1833">
        <f>VLOOKUP(N1833,Depth!$A$2:$F$427,5,)</f>
        <v>106.5</v>
      </c>
      <c r="Q1833">
        <f>VLOOKUP(N1833,Depth!$A$2:$F$427,6,)</f>
        <v>4.5</v>
      </c>
      <c r="R1833">
        <f>VLOOKUP(L1833,longitude_latitude!C:J,7,)</f>
        <v>-0.103582415</v>
      </c>
      <c r="S1833">
        <f>VLOOKUP(L1833,longitude_latitude!C:J,8,)</f>
        <v>51.519961019999997</v>
      </c>
      <c r="T1833">
        <f t="shared" si="234"/>
        <v>-5.3365619831574627</v>
      </c>
      <c r="U1833">
        <f>VLOOKUP(M1833,LINE!$A$2:$B$13,2,)</f>
        <v>6</v>
      </c>
      <c r="V1833">
        <f>VLOOKUP(L1833,Entry_exit!B:P,4,)</f>
        <v>43640</v>
      </c>
      <c r="W1833">
        <f>2020 - VLOOKUP(L1833, age!$A:$D,4,)</f>
        <v>157</v>
      </c>
      <c r="X1833">
        <f>VLOOKUP(H1833,'air-quality-london-time-of-day'!E:G,3,FALSE)</f>
        <v>11.2</v>
      </c>
      <c r="Y1833">
        <f>VLOOKUP(I1833,Weather!F:K,2,)</f>
        <v>13.545454545454518</v>
      </c>
      <c r="Z1833">
        <f>VLOOKUP(I1833,Weather!F:K,3,)</f>
        <v>0.16</v>
      </c>
      <c r="AA1833">
        <f>VLOOKUP(I1833,Weather!F:K,4,)</f>
        <v>0.77</v>
      </c>
      <c r="AB1833">
        <f>VLOOKUP(I1833,Weather!F:K,5,)</f>
        <v>1015</v>
      </c>
      <c r="AC1833">
        <f>VLOOKUP(I1833,Weather!F:K,6,)</f>
        <v>5</v>
      </c>
    </row>
    <row r="1834" spans="1:29" x14ac:dyDescent="0.25">
      <c r="A1834" t="s">
        <v>7</v>
      </c>
      <c r="B1834" t="s">
        <v>5</v>
      </c>
      <c r="C1834" s="1">
        <v>42401.567361111112</v>
      </c>
      <c r="D1834" s="3">
        <f t="shared" si="232"/>
        <v>2016</v>
      </c>
      <c r="E1834" s="3">
        <f t="shared" si="235"/>
        <v>2</v>
      </c>
      <c r="F1834" s="3">
        <f t="shared" si="236"/>
        <v>13</v>
      </c>
      <c r="G1834" s="3">
        <f t="shared" si="237"/>
        <v>1</v>
      </c>
      <c r="H1834" s="3" t="str">
        <f t="shared" si="238"/>
        <v>2016213</v>
      </c>
      <c r="I1834" s="3" t="str">
        <f t="shared" si="239"/>
        <v>20162131</v>
      </c>
      <c r="J1834">
        <v>20</v>
      </c>
      <c r="K1834">
        <v>20</v>
      </c>
      <c r="L1834" t="str">
        <f>VLOOKUP(C1834,List!$A$2:$C$2089,3,)</f>
        <v>Farringdon</v>
      </c>
      <c r="M1834" t="str">
        <f>VLOOKUP(C1834,List!$A$2:$C$2089,2,)</f>
        <v>Hammersmith &amp; City</v>
      </c>
      <c r="N1834" t="str">
        <f t="shared" si="233"/>
        <v>Farringdon|Hammersmith &amp; City</v>
      </c>
      <c r="O1834">
        <f>VLOOKUP(N1834,Depth!$A$2:$F$427,3,)</f>
        <v>11</v>
      </c>
      <c r="P1834">
        <f>VLOOKUP(N1834,Depth!$A$2:$F$427,5,)</f>
        <v>106.5</v>
      </c>
      <c r="Q1834">
        <f>VLOOKUP(N1834,Depth!$A$2:$F$427,6,)</f>
        <v>4.5</v>
      </c>
      <c r="R1834">
        <f>VLOOKUP(L1834,longitude_latitude!C:J,7,)</f>
        <v>-0.103582415</v>
      </c>
      <c r="S1834">
        <f>VLOOKUP(L1834,longitude_latitude!C:J,8,)</f>
        <v>51.519961019999997</v>
      </c>
      <c r="T1834">
        <f t="shared" si="234"/>
        <v>-5.3365619831574627</v>
      </c>
      <c r="U1834">
        <f>VLOOKUP(M1834,LINE!$A$2:$B$13,2,)</f>
        <v>6</v>
      </c>
      <c r="V1834">
        <f>VLOOKUP(L1834,Entry_exit!B:P,4,)</f>
        <v>43640</v>
      </c>
      <c r="W1834">
        <f>2020 - VLOOKUP(L1834, age!$A:$D,4,)</f>
        <v>157</v>
      </c>
      <c r="X1834">
        <f>VLOOKUP(H1834,'air-quality-london-time-of-day'!E:G,3,FALSE)</f>
        <v>11.2</v>
      </c>
      <c r="Y1834">
        <f>VLOOKUP(I1834,Weather!F:K,2,)</f>
        <v>13.545454545454518</v>
      </c>
      <c r="Z1834">
        <f>VLOOKUP(I1834,Weather!F:K,3,)</f>
        <v>0.16</v>
      </c>
      <c r="AA1834">
        <f>VLOOKUP(I1834,Weather!F:K,4,)</f>
        <v>0.77</v>
      </c>
      <c r="AB1834">
        <f>VLOOKUP(I1834,Weather!F:K,5,)</f>
        <v>1015</v>
      </c>
      <c r="AC1834">
        <f>VLOOKUP(I1834,Weather!F:K,6,)</f>
        <v>5</v>
      </c>
    </row>
    <row r="1835" spans="1:29" x14ac:dyDescent="0.25">
      <c r="A1835" t="s">
        <v>7</v>
      </c>
      <c r="B1835" t="s">
        <v>5</v>
      </c>
      <c r="C1835" s="1">
        <v>42401.568055555559</v>
      </c>
      <c r="D1835" s="3">
        <f t="shared" si="232"/>
        <v>2016</v>
      </c>
      <c r="E1835" s="3">
        <f t="shared" si="235"/>
        <v>2</v>
      </c>
      <c r="F1835" s="3">
        <f t="shared" si="236"/>
        <v>13</v>
      </c>
      <c r="G1835" s="3">
        <f t="shared" si="237"/>
        <v>1</v>
      </c>
      <c r="H1835" s="3" t="str">
        <f t="shared" si="238"/>
        <v>2016213</v>
      </c>
      <c r="I1835" s="3" t="str">
        <f t="shared" si="239"/>
        <v>20162131</v>
      </c>
      <c r="J1835">
        <v>23.333333329999999</v>
      </c>
      <c r="K1835">
        <v>23.333333329999999</v>
      </c>
      <c r="L1835" t="str">
        <f>VLOOKUP(C1835,List!$A$2:$C$2089,3,)</f>
        <v>Farringdon</v>
      </c>
      <c r="M1835" t="str">
        <f>VLOOKUP(C1835,List!$A$2:$C$2089,2,)</f>
        <v>Hammersmith &amp; City</v>
      </c>
      <c r="N1835" t="str">
        <f t="shared" si="233"/>
        <v>Farringdon|Hammersmith &amp; City</v>
      </c>
      <c r="O1835">
        <f>VLOOKUP(N1835,Depth!$A$2:$F$427,3,)</f>
        <v>11</v>
      </c>
      <c r="P1835">
        <f>VLOOKUP(N1835,Depth!$A$2:$F$427,5,)</f>
        <v>106.5</v>
      </c>
      <c r="Q1835">
        <f>VLOOKUP(N1835,Depth!$A$2:$F$427,6,)</f>
        <v>4.5</v>
      </c>
      <c r="R1835">
        <f>VLOOKUP(L1835,longitude_latitude!C:J,7,)</f>
        <v>-0.103582415</v>
      </c>
      <c r="S1835">
        <f>VLOOKUP(L1835,longitude_latitude!C:J,8,)</f>
        <v>51.519961019999997</v>
      </c>
      <c r="T1835">
        <f t="shared" si="234"/>
        <v>-5.3365619831574627</v>
      </c>
      <c r="U1835">
        <f>VLOOKUP(M1835,LINE!$A$2:$B$13,2,)</f>
        <v>6</v>
      </c>
      <c r="V1835">
        <f>VLOOKUP(L1835,Entry_exit!B:P,4,)</f>
        <v>43640</v>
      </c>
      <c r="W1835">
        <f>2020 - VLOOKUP(L1835, age!$A:$D,4,)</f>
        <v>157</v>
      </c>
      <c r="X1835">
        <f>VLOOKUP(H1835,'air-quality-london-time-of-day'!E:G,3,FALSE)</f>
        <v>11.2</v>
      </c>
      <c r="Y1835">
        <f>VLOOKUP(I1835,Weather!F:K,2,)</f>
        <v>13.545454545454518</v>
      </c>
      <c r="Z1835">
        <f>VLOOKUP(I1835,Weather!F:K,3,)</f>
        <v>0.16</v>
      </c>
      <c r="AA1835">
        <f>VLOOKUP(I1835,Weather!F:K,4,)</f>
        <v>0.77</v>
      </c>
      <c r="AB1835">
        <f>VLOOKUP(I1835,Weather!F:K,5,)</f>
        <v>1015</v>
      </c>
      <c r="AC1835">
        <f>VLOOKUP(I1835,Weather!F:K,6,)</f>
        <v>5</v>
      </c>
    </row>
    <row r="1836" spans="1:29" x14ac:dyDescent="0.25">
      <c r="A1836" t="s">
        <v>7</v>
      </c>
      <c r="B1836" t="s">
        <v>5</v>
      </c>
      <c r="C1836" s="1">
        <v>42401.568749999999</v>
      </c>
      <c r="D1836" s="3">
        <f t="shared" si="232"/>
        <v>2016</v>
      </c>
      <c r="E1836" s="3">
        <f t="shared" si="235"/>
        <v>2</v>
      </c>
      <c r="F1836" s="3">
        <f t="shared" si="236"/>
        <v>13</v>
      </c>
      <c r="G1836" s="3">
        <f t="shared" si="237"/>
        <v>1</v>
      </c>
      <c r="H1836" s="3" t="str">
        <f t="shared" si="238"/>
        <v>2016213</v>
      </c>
      <c r="I1836" s="3" t="str">
        <f t="shared" si="239"/>
        <v>20162131</v>
      </c>
      <c r="J1836">
        <v>26.666666670000001</v>
      </c>
      <c r="K1836">
        <v>26.666666670000001</v>
      </c>
      <c r="L1836" t="str">
        <f>VLOOKUP(C1836,List!$A$2:$C$2089,3,)</f>
        <v>King's Cross St. Pancras</v>
      </c>
      <c r="M1836" t="str">
        <f>VLOOKUP(C1836,List!$A$2:$C$2089,2,)</f>
        <v>Hammersmith &amp; City</v>
      </c>
      <c r="N1836" t="str">
        <f t="shared" si="233"/>
        <v>King's Cross St. Pancras|Hammersmith &amp; City</v>
      </c>
      <c r="O1836">
        <f>VLOOKUP(N1836,Depth!$A$2:$F$427,3,)</f>
        <v>17</v>
      </c>
      <c r="P1836">
        <f>VLOOKUP(N1836,Depth!$A$2:$F$427,5,)</f>
        <v>109.1</v>
      </c>
      <c r="Q1836">
        <f>VLOOKUP(N1836,Depth!$A$2:$F$427,6,)</f>
        <v>7.9</v>
      </c>
      <c r="R1836">
        <f>VLOOKUP(L1836,longitude_latitude!C:J,7,)</f>
        <v>-0.123168404</v>
      </c>
      <c r="S1836">
        <f>VLOOKUP(L1836,longitude_latitude!C:J,8,)</f>
        <v>51.529277280000002</v>
      </c>
      <c r="T1836">
        <f t="shared" si="234"/>
        <v>-6.3467788418510613</v>
      </c>
      <c r="U1836">
        <f>VLOOKUP(M1836,LINE!$A$2:$B$13,2,)</f>
        <v>6</v>
      </c>
      <c r="V1836">
        <f>VLOOKUP(L1836,Entry_exit!B:P,4,)</f>
        <v>138159</v>
      </c>
      <c r="W1836">
        <f>2020 - VLOOKUP(L1836, age!$A:$D,4,)</f>
        <v>158</v>
      </c>
      <c r="X1836">
        <f>VLOOKUP(H1836,'air-quality-london-time-of-day'!E:G,3,FALSE)</f>
        <v>11.2</v>
      </c>
      <c r="Y1836">
        <f>VLOOKUP(I1836,Weather!F:K,2,)</f>
        <v>13.545454545454518</v>
      </c>
      <c r="Z1836">
        <f>VLOOKUP(I1836,Weather!F:K,3,)</f>
        <v>0.16</v>
      </c>
      <c r="AA1836">
        <f>VLOOKUP(I1836,Weather!F:K,4,)</f>
        <v>0.77</v>
      </c>
      <c r="AB1836">
        <f>VLOOKUP(I1836,Weather!F:K,5,)</f>
        <v>1015</v>
      </c>
      <c r="AC1836">
        <f>VLOOKUP(I1836,Weather!F:K,6,)</f>
        <v>5</v>
      </c>
    </row>
    <row r="1837" spans="1:29" x14ac:dyDescent="0.25">
      <c r="A1837" t="s">
        <v>7</v>
      </c>
      <c r="B1837" t="s">
        <v>5</v>
      </c>
      <c r="C1837" s="1">
        <v>42401.569444444445</v>
      </c>
      <c r="D1837" s="3">
        <f t="shared" ref="D1837:D1900" si="240">YEAR(C1837)</f>
        <v>2016</v>
      </c>
      <c r="E1837" s="3">
        <f t="shared" si="235"/>
        <v>2</v>
      </c>
      <c r="F1837" s="3">
        <f t="shared" si="236"/>
        <v>13</v>
      </c>
      <c r="G1837" s="3">
        <f t="shared" si="237"/>
        <v>1</v>
      </c>
      <c r="H1837" s="3" t="str">
        <f t="shared" si="238"/>
        <v>2016213</v>
      </c>
      <c r="I1837" s="3" t="str">
        <f t="shared" si="239"/>
        <v>20162131</v>
      </c>
      <c r="J1837">
        <v>33.333333330000002</v>
      </c>
      <c r="K1837">
        <v>33.333333330000002</v>
      </c>
      <c r="L1837" t="str">
        <f>VLOOKUP(C1837,List!$A$2:$C$2089,3,)</f>
        <v>King's Cross St. Pancras</v>
      </c>
      <c r="M1837" t="str">
        <f>VLOOKUP(C1837,List!$A$2:$C$2089,2,)</f>
        <v>Hammersmith &amp; City</v>
      </c>
      <c r="N1837" t="str">
        <f t="shared" ref="N1837:N1900" si="241">L1837&amp;"|"&amp;M1837</f>
        <v>King's Cross St. Pancras|Hammersmith &amp; City</v>
      </c>
      <c r="O1837">
        <f>VLOOKUP(N1837,Depth!$A$2:$F$427,3,)</f>
        <v>17</v>
      </c>
      <c r="P1837">
        <f>VLOOKUP(N1837,Depth!$A$2:$F$427,5,)</f>
        <v>109.1</v>
      </c>
      <c r="Q1837">
        <f>VLOOKUP(N1837,Depth!$A$2:$F$427,6,)</f>
        <v>7.9</v>
      </c>
      <c r="R1837">
        <f>VLOOKUP(L1837,longitude_latitude!C:J,7,)</f>
        <v>-0.123168404</v>
      </c>
      <c r="S1837">
        <f>VLOOKUP(L1837,longitude_latitude!C:J,8,)</f>
        <v>51.529277280000002</v>
      </c>
      <c r="T1837">
        <f t="shared" ref="T1837:T1900" si="242">R1837*S1837</f>
        <v>-6.3467788418510613</v>
      </c>
      <c r="U1837">
        <f>VLOOKUP(M1837,LINE!$A$2:$B$13,2,)</f>
        <v>6</v>
      </c>
      <c r="V1837">
        <f>VLOOKUP(L1837,Entry_exit!B:P,4,)</f>
        <v>138159</v>
      </c>
      <c r="W1837">
        <f>2020 - VLOOKUP(L1837, age!$A:$D,4,)</f>
        <v>158</v>
      </c>
      <c r="X1837">
        <f>VLOOKUP(H1837,'air-quality-london-time-of-day'!E:G,3,FALSE)</f>
        <v>11.2</v>
      </c>
      <c r="Y1837">
        <f>VLOOKUP(I1837,Weather!F:K,2,)</f>
        <v>13.545454545454518</v>
      </c>
      <c r="Z1837">
        <f>VLOOKUP(I1837,Weather!F:K,3,)</f>
        <v>0.16</v>
      </c>
      <c r="AA1837">
        <f>VLOOKUP(I1837,Weather!F:K,4,)</f>
        <v>0.77</v>
      </c>
      <c r="AB1837">
        <f>VLOOKUP(I1837,Weather!F:K,5,)</f>
        <v>1015</v>
      </c>
      <c r="AC1837">
        <f>VLOOKUP(I1837,Weather!F:K,6,)</f>
        <v>5</v>
      </c>
    </row>
    <row r="1838" spans="1:29" x14ac:dyDescent="0.25">
      <c r="A1838" t="s">
        <v>7</v>
      </c>
      <c r="B1838" t="s">
        <v>5</v>
      </c>
      <c r="C1838" s="1">
        <v>42401.570138888892</v>
      </c>
      <c r="D1838" s="3">
        <f t="shared" si="240"/>
        <v>2016</v>
      </c>
      <c r="E1838" s="3">
        <f t="shared" si="235"/>
        <v>2</v>
      </c>
      <c r="F1838" s="3">
        <f t="shared" si="236"/>
        <v>13</v>
      </c>
      <c r="G1838" s="3">
        <f t="shared" si="237"/>
        <v>1</v>
      </c>
      <c r="H1838" s="3" t="str">
        <f t="shared" si="238"/>
        <v>2016213</v>
      </c>
      <c r="I1838" s="3" t="str">
        <f t="shared" si="239"/>
        <v>20162131</v>
      </c>
      <c r="J1838">
        <v>43.333333330000002</v>
      </c>
      <c r="K1838">
        <v>43.333333330000002</v>
      </c>
      <c r="L1838" t="str">
        <f>VLOOKUP(C1838,List!$A$2:$C$2089,3,)</f>
        <v>Euston Square</v>
      </c>
      <c r="M1838" t="str">
        <f>VLOOKUP(C1838,List!$A$2:$C$2089,2,)</f>
        <v>Hammersmith &amp; City</v>
      </c>
      <c r="N1838" t="str">
        <f t="shared" si="241"/>
        <v>Euston Square|Hammersmith &amp; City</v>
      </c>
      <c r="O1838">
        <f>VLOOKUP(N1838,Depth!$A$2:$F$427,3,)</f>
        <v>25</v>
      </c>
      <c r="P1838">
        <f>VLOOKUP(N1838,Depth!$A$2:$F$427,5,)</f>
        <v>118.1</v>
      </c>
      <c r="Q1838">
        <f>VLOOKUP(N1838,Depth!$A$2:$F$427,6,)</f>
        <v>6.9</v>
      </c>
      <c r="R1838">
        <f>VLOOKUP(L1838,longitude_latitude!C:J,7,)</f>
        <v>-0.134270582</v>
      </c>
      <c r="S1838">
        <f>VLOOKUP(L1838,longitude_latitude!C:J,8,)</f>
        <v>51.525124990000002</v>
      </c>
      <c r="T1838">
        <f t="shared" si="242"/>
        <v>-6.9183085200300445</v>
      </c>
      <c r="U1838">
        <f>VLOOKUP(M1838,LINE!$A$2:$B$13,2,)</f>
        <v>6</v>
      </c>
      <c r="V1838">
        <f>VLOOKUP(L1838,Entry_exit!B:P,4,)</f>
        <v>25477</v>
      </c>
      <c r="W1838">
        <f>2020 - VLOOKUP(L1838, age!$A:$D,4,)</f>
        <v>157</v>
      </c>
      <c r="X1838">
        <f>VLOOKUP(H1838,'air-quality-london-time-of-day'!E:G,3,FALSE)</f>
        <v>11.2</v>
      </c>
      <c r="Y1838">
        <f>VLOOKUP(I1838,Weather!F:K,2,)</f>
        <v>13.545454545454518</v>
      </c>
      <c r="Z1838">
        <f>VLOOKUP(I1838,Weather!F:K,3,)</f>
        <v>0.16</v>
      </c>
      <c r="AA1838">
        <f>VLOOKUP(I1838,Weather!F:K,4,)</f>
        <v>0.77</v>
      </c>
      <c r="AB1838">
        <f>VLOOKUP(I1838,Weather!F:K,5,)</f>
        <v>1015</v>
      </c>
      <c r="AC1838">
        <f>VLOOKUP(I1838,Weather!F:K,6,)</f>
        <v>5</v>
      </c>
    </row>
    <row r="1839" spans="1:29" x14ac:dyDescent="0.25">
      <c r="A1839" t="s">
        <v>7</v>
      </c>
      <c r="B1839" t="s">
        <v>5</v>
      </c>
      <c r="C1839" s="1">
        <v>42401.570833333331</v>
      </c>
      <c r="D1839" s="3">
        <f t="shared" si="240"/>
        <v>2016</v>
      </c>
      <c r="E1839" s="3">
        <f t="shared" si="235"/>
        <v>2</v>
      </c>
      <c r="F1839" s="3">
        <f t="shared" si="236"/>
        <v>13</v>
      </c>
      <c r="G1839" s="3">
        <f t="shared" si="237"/>
        <v>1</v>
      </c>
      <c r="H1839" s="3" t="str">
        <f t="shared" si="238"/>
        <v>2016213</v>
      </c>
      <c r="I1839" s="3" t="str">
        <f t="shared" si="239"/>
        <v>20162131</v>
      </c>
      <c r="J1839">
        <v>93.333333330000002</v>
      </c>
      <c r="K1839">
        <v>93.333333330000002</v>
      </c>
      <c r="L1839" t="str">
        <f>VLOOKUP(C1839,List!$A$2:$C$2089,3,)</f>
        <v>Great Portland Street</v>
      </c>
      <c r="M1839" t="str">
        <f>VLOOKUP(C1839,List!$A$2:$C$2089,2,)</f>
        <v>Hammersmith &amp; City</v>
      </c>
      <c r="N1839" t="str">
        <f t="shared" si="241"/>
        <v>Great Portland Street|Hammersmith &amp; City</v>
      </c>
      <c r="O1839">
        <f>VLOOKUP(N1839,Depth!$A$2:$F$427,3,)</f>
        <v>29</v>
      </c>
      <c r="P1839">
        <f>VLOOKUP(N1839,Depth!$A$2:$F$427,5,)</f>
        <v>121.4</v>
      </c>
      <c r="Q1839">
        <f>VLOOKUP(N1839,Depth!$A$2:$F$427,6,)</f>
        <v>7.6</v>
      </c>
      <c r="R1839">
        <f>VLOOKUP(L1839,longitude_latitude!C:J,7,)</f>
        <v>-0.14268571099999999</v>
      </c>
      <c r="S1839">
        <f>VLOOKUP(L1839,longitude_latitude!C:J,8,)</f>
        <v>51.523338219999999</v>
      </c>
      <c r="T1839">
        <f t="shared" si="242"/>
        <v>-7.3516441470141736</v>
      </c>
      <c r="U1839">
        <f>VLOOKUP(M1839,LINE!$A$2:$B$13,2,)</f>
        <v>6</v>
      </c>
      <c r="V1839">
        <f>VLOOKUP(L1839,Entry_exit!B:P,4,)</f>
        <v>15167</v>
      </c>
      <c r="W1839">
        <f>2020 - VLOOKUP(L1839, age!$A:$D,4,)</f>
        <v>157</v>
      </c>
      <c r="X1839">
        <f>VLOOKUP(H1839,'air-quality-london-time-of-day'!E:G,3,FALSE)</f>
        <v>11.2</v>
      </c>
      <c r="Y1839">
        <f>VLOOKUP(I1839,Weather!F:K,2,)</f>
        <v>13.545454545454518</v>
      </c>
      <c r="Z1839">
        <f>VLOOKUP(I1839,Weather!F:K,3,)</f>
        <v>0.16</v>
      </c>
      <c r="AA1839">
        <f>VLOOKUP(I1839,Weather!F:K,4,)</f>
        <v>0.77</v>
      </c>
      <c r="AB1839">
        <f>VLOOKUP(I1839,Weather!F:K,5,)</f>
        <v>1015</v>
      </c>
      <c r="AC1839">
        <f>VLOOKUP(I1839,Weather!F:K,6,)</f>
        <v>5</v>
      </c>
    </row>
    <row r="1840" spans="1:29" x14ac:dyDescent="0.25">
      <c r="A1840" t="s">
        <v>7</v>
      </c>
      <c r="B1840" t="s">
        <v>5</v>
      </c>
      <c r="C1840" s="1">
        <v>42401.571527777778</v>
      </c>
      <c r="D1840" s="3">
        <f t="shared" si="240"/>
        <v>2016</v>
      </c>
      <c r="E1840" s="3">
        <f t="shared" si="235"/>
        <v>2</v>
      </c>
      <c r="F1840" s="3">
        <f t="shared" si="236"/>
        <v>13</v>
      </c>
      <c r="G1840" s="3">
        <f t="shared" si="237"/>
        <v>1</v>
      </c>
      <c r="H1840" s="3" t="str">
        <f t="shared" si="238"/>
        <v>2016213</v>
      </c>
      <c r="I1840" s="3" t="str">
        <f t="shared" si="239"/>
        <v>20162131</v>
      </c>
      <c r="J1840">
        <v>83.333333330000002</v>
      </c>
      <c r="K1840">
        <v>83.333333330000002</v>
      </c>
      <c r="L1840" t="str">
        <f>VLOOKUP(C1840,List!$A$2:$C$2089,3,)</f>
        <v>Great Portland Street</v>
      </c>
      <c r="M1840" t="str">
        <f>VLOOKUP(C1840,List!$A$2:$C$2089,2,)</f>
        <v>Hammersmith &amp; City</v>
      </c>
      <c r="N1840" t="str">
        <f t="shared" si="241"/>
        <v>Great Portland Street|Hammersmith &amp; City</v>
      </c>
      <c r="O1840">
        <f>VLOOKUP(N1840,Depth!$A$2:$F$427,3,)</f>
        <v>29</v>
      </c>
      <c r="P1840">
        <f>VLOOKUP(N1840,Depth!$A$2:$F$427,5,)</f>
        <v>121.4</v>
      </c>
      <c r="Q1840">
        <f>VLOOKUP(N1840,Depth!$A$2:$F$427,6,)</f>
        <v>7.6</v>
      </c>
      <c r="R1840">
        <f>VLOOKUP(L1840,longitude_latitude!C:J,7,)</f>
        <v>-0.14268571099999999</v>
      </c>
      <c r="S1840">
        <f>VLOOKUP(L1840,longitude_latitude!C:J,8,)</f>
        <v>51.523338219999999</v>
      </c>
      <c r="T1840">
        <f t="shared" si="242"/>
        <v>-7.3516441470141736</v>
      </c>
      <c r="U1840">
        <f>VLOOKUP(M1840,LINE!$A$2:$B$13,2,)</f>
        <v>6</v>
      </c>
      <c r="V1840">
        <f>VLOOKUP(L1840,Entry_exit!B:P,4,)</f>
        <v>15167</v>
      </c>
      <c r="W1840">
        <f>2020 - VLOOKUP(L1840, age!$A:$D,4,)</f>
        <v>157</v>
      </c>
      <c r="X1840">
        <f>VLOOKUP(H1840,'air-quality-london-time-of-day'!E:G,3,FALSE)</f>
        <v>11.2</v>
      </c>
      <c r="Y1840">
        <f>VLOOKUP(I1840,Weather!F:K,2,)</f>
        <v>13.545454545454518</v>
      </c>
      <c r="Z1840">
        <f>VLOOKUP(I1840,Weather!F:K,3,)</f>
        <v>0.16</v>
      </c>
      <c r="AA1840">
        <f>VLOOKUP(I1840,Weather!F:K,4,)</f>
        <v>0.77</v>
      </c>
      <c r="AB1840">
        <f>VLOOKUP(I1840,Weather!F:K,5,)</f>
        <v>1015</v>
      </c>
      <c r="AC1840">
        <f>VLOOKUP(I1840,Weather!F:K,6,)</f>
        <v>5</v>
      </c>
    </row>
    <row r="1841" spans="1:29" x14ac:dyDescent="0.25">
      <c r="A1841" t="s">
        <v>7</v>
      </c>
      <c r="B1841" t="s">
        <v>5</v>
      </c>
      <c r="C1841" s="1">
        <v>42401.572222222225</v>
      </c>
      <c r="D1841" s="3">
        <f t="shared" si="240"/>
        <v>2016</v>
      </c>
      <c r="E1841" s="3">
        <f t="shared" si="235"/>
        <v>2</v>
      </c>
      <c r="F1841" s="3">
        <f t="shared" si="236"/>
        <v>13</v>
      </c>
      <c r="G1841" s="3">
        <f t="shared" si="237"/>
        <v>1</v>
      </c>
      <c r="H1841" s="3" t="str">
        <f t="shared" si="238"/>
        <v>2016213</v>
      </c>
      <c r="I1841" s="3" t="str">
        <f t="shared" si="239"/>
        <v>20162131</v>
      </c>
      <c r="J1841">
        <v>71.666666669999998</v>
      </c>
      <c r="K1841">
        <v>71.666666669999998</v>
      </c>
      <c r="L1841" t="str">
        <f>VLOOKUP(C1841,List!$A$2:$C$2089,3,)</f>
        <v>Baker Street</v>
      </c>
      <c r="M1841" t="str">
        <f>VLOOKUP(C1841,List!$A$2:$C$2089,2,)</f>
        <v>Hammersmith &amp; City</v>
      </c>
      <c r="N1841" t="str">
        <f t="shared" si="241"/>
        <v>Baker Street|Hammersmith &amp; City</v>
      </c>
      <c r="O1841">
        <f>VLOOKUP(N1841,Depth!$A$2:$F$427,3,)</f>
        <v>27</v>
      </c>
      <c r="P1841">
        <f>VLOOKUP(N1841,Depth!$A$2:$F$427,5,)</f>
        <v>118.85</v>
      </c>
      <c r="Q1841">
        <f>VLOOKUP(N1841,Depth!$A$2:$F$427,6,)</f>
        <v>8.15</v>
      </c>
      <c r="R1841">
        <f>VLOOKUP(L1841,longitude_latitude!C:J,7,)</f>
        <v>-0.155454387</v>
      </c>
      <c r="S1841">
        <f>VLOOKUP(L1841,longitude_latitude!C:J,8,)</f>
        <v>51.522493869999998</v>
      </c>
      <c r="T1841">
        <f t="shared" si="242"/>
        <v>-8.0093977012721069</v>
      </c>
      <c r="U1841">
        <f>VLOOKUP(M1841,LINE!$A$2:$B$13,2,)</f>
        <v>6</v>
      </c>
      <c r="V1841">
        <f>VLOOKUP(L1841,Entry_exit!B:P,4,)</f>
        <v>47234</v>
      </c>
      <c r="W1841">
        <f>2020 - VLOOKUP(L1841, age!$A:$D,4,)</f>
        <v>114</v>
      </c>
      <c r="X1841">
        <f>VLOOKUP(H1841,'air-quality-london-time-of-day'!E:G,3,FALSE)</f>
        <v>11.2</v>
      </c>
      <c r="Y1841">
        <f>VLOOKUP(I1841,Weather!F:K,2,)</f>
        <v>13.545454545454518</v>
      </c>
      <c r="Z1841">
        <f>VLOOKUP(I1841,Weather!F:K,3,)</f>
        <v>0.16</v>
      </c>
      <c r="AA1841">
        <f>VLOOKUP(I1841,Weather!F:K,4,)</f>
        <v>0.77</v>
      </c>
      <c r="AB1841">
        <f>VLOOKUP(I1841,Weather!F:K,5,)</f>
        <v>1015</v>
      </c>
      <c r="AC1841">
        <f>VLOOKUP(I1841,Weather!F:K,6,)</f>
        <v>5</v>
      </c>
    </row>
    <row r="1842" spans="1:29" x14ac:dyDescent="0.25">
      <c r="A1842" t="s">
        <v>7</v>
      </c>
      <c r="B1842" t="s">
        <v>5</v>
      </c>
      <c r="C1842" s="1">
        <v>42401.572916666664</v>
      </c>
      <c r="D1842" s="3">
        <f t="shared" si="240"/>
        <v>2016</v>
      </c>
      <c r="E1842" s="3">
        <f t="shared" si="235"/>
        <v>2</v>
      </c>
      <c r="F1842" s="3">
        <f t="shared" si="236"/>
        <v>13</v>
      </c>
      <c r="G1842" s="3">
        <f t="shared" si="237"/>
        <v>1</v>
      </c>
      <c r="H1842" s="3" t="str">
        <f t="shared" si="238"/>
        <v>2016213</v>
      </c>
      <c r="I1842" s="3" t="str">
        <f t="shared" si="239"/>
        <v>20162131</v>
      </c>
      <c r="J1842">
        <v>63.333333330000002</v>
      </c>
      <c r="K1842">
        <v>63.333333330000002</v>
      </c>
      <c r="L1842" t="str">
        <f>VLOOKUP(C1842,List!$A$2:$C$2089,3,)</f>
        <v>Baker Street</v>
      </c>
      <c r="M1842" t="str">
        <f>VLOOKUP(C1842,List!$A$2:$C$2089,2,)</f>
        <v>Hammersmith &amp; City</v>
      </c>
      <c r="N1842" t="str">
        <f t="shared" si="241"/>
        <v>Baker Street|Hammersmith &amp; City</v>
      </c>
      <c r="O1842">
        <f>VLOOKUP(N1842,Depth!$A$2:$F$427,3,)</f>
        <v>27</v>
      </c>
      <c r="P1842">
        <f>VLOOKUP(N1842,Depth!$A$2:$F$427,5,)</f>
        <v>118.85</v>
      </c>
      <c r="Q1842">
        <f>VLOOKUP(N1842,Depth!$A$2:$F$427,6,)</f>
        <v>8.15</v>
      </c>
      <c r="R1842">
        <f>VLOOKUP(L1842,longitude_latitude!C:J,7,)</f>
        <v>-0.155454387</v>
      </c>
      <c r="S1842">
        <f>VLOOKUP(L1842,longitude_latitude!C:J,8,)</f>
        <v>51.522493869999998</v>
      </c>
      <c r="T1842">
        <f t="shared" si="242"/>
        <v>-8.0093977012721069</v>
      </c>
      <c r="U1842">
        <f>VLOOKUP(M1842,LINE!$A$2:$B$13,2,)</f>
        <v>6</v>
      </c>
      <c r="V1842">
        <f>VLOOKUP(L1842,Entry_exit!B:P,4,)</f>
        <v>47234</v>
      </c>
      <c r="W1842">
        <f>2020 - VLOOKUP(L1842, age!$A:$D,4,)</f>
        <v>114</v>
      </c>
      <c r="X1842">
        <f>VLOOKUP(H1842,'air-quality-london-time-of-day'!E:G,3,FALSE)</f>
        <v>11.2</v>
      </c>
      <c r="Y1842">
        <f>VLOOKUP(I1842,Weather!F:K,2,)</f>
        <v>13.545454545454518</v>
      </c>
      <c r="Z1842">
        <f>VLOOKUP(I1842,Weather!F:K,3,)</f>
        <v>0.16</v>
      </c>
      <c r="AA1842">
        <f>VLOOKUP(I1842,Weather!F:K,4,)</f>
        <v>0.77</v>
      </c>
      <c r="AB1842">
        <f>VLOOKUP(I1842,Weather!F:K,5,)</f>
        <v>1015</v>
      </c>
      <c r="AC1842">
        <f>VLOOKUP(I1842,Weather!F:K,6,)</f>
        <v>5</v>
      </c>
    </row>
    <row r="1843" spans="1:29" x14ac:dyDescent="0.25">
      <c r="A1843" t="s">
        <v>7</v>
      </c>
      <c r="B1843" t="s">
        <v>5</v>
      </c>
      <c r="C1843" s="1">
        <v>42401.573611111111</v>
      </c>
      <c r="D1843" s="3">
        <f t="shared" si="240"/>
        <v>2016</v>
      </c>
      <c r="E1843" s="3">
        <f t="shared" si="235"/>
        <v>2</v>
      </c>
      <c r="F1843" s="3">
        <f t="shared" si="236"/>
        <v>13</v>
      </c>
      <c r="G1843" s="3">
        <f t="shared" si="237"/>
        <v>1</v>
      </c>
      <c r="H1843" s="3" t="str">
        <f t="shared" si="238"/>
        <v>2016213</v>
      </c>
      <c r="I1843" s="3" t="str">
        <f t="shared" si="239"/>
        <v>20162131</v>
      </c>
      <c r="J1843">
        <v>51.666666669999998</v>
      </c>
      <c r="K1843">
        <v>51.666666669999998</v>
      </c>
      <c r="L1843" t="str">
        <f>VLOOKUP(C1843,List!$A$2:$C$2089,3,)</f>
        <v>Edgware Road</v>
      </c>
      <c r="M1843" t="str">
        <f>VLOOKUP(C1843,List!$A$2:$C$2089,2,)</f>
        <v>Hammersmith &amp; City</v>
      </c>
      <c r="N1843" t="str">
        <f t="shared" si="241"/>
        <v>Edgware Road|Hammersmith &amp; City</v>
      </c>
      <c r="O1843">
        <f>VLOOKUP(N1843,Depth!$A$2:$F$427,3,)</f>
        <v>30</v>
      </c>
      <c r="P1843">
        <f>VLOOKUP(N1843,Depth!$A$2:$F$427,5,)</f>
        <v>124.8</v>
      </c>
      <c r="Q1843">
        <f>VLOOKUP(N1843,Depth!$A$2:$F$427,6,)</f>
        <v>5.2</v>
      </c>
      <c r="R1843">
        <f>VLOOKUP(L1843,longitude_latitude!C:J,7,)</f>
        <v>-0.16617074200000001</v>
      </c>
      <c r="S1843">
        <f>VLOOKUP(L1843,longitude_latitude!C:J,8,)</f>
        <v>51.51936413</v>
      </c>
      <c r="T1843">
        <f t="shared" si="242"/>
        <v>-8.5610109648502846</v>
      </c>
      <c r="U1843">
        <f>VLOOKUP(M1843,LINE!$A$2:$B$13,2,)</f>
        <v>6</v>
      </c>
      <c r="V1843">
        <f>VLOOKUP(L1843,Entry_exit!B:P,4,)</f>
        <v>7098</v>
      </c>
      <c r="W1843">
        <f>2020 - VLOOKUP(L1843, age!$A:$D,4,)</f>
        <v>113</v>
      </c>
      <c r="X1843">
        <f>VLOOKUP(H1843,'air-quality-london-time-of-day'!E:G,3,FALSE)</f>
        <v>11.2</v>
      </c>
      <c r="Y1843">
        <f>VLOOKUP(I1843,Weather!F:K,2,)</f>
        <v>13.545454545454518</v>
      </c>
      <c r="Z1843">
        <f>VLOOKUP(I1843,Weather!F:K,3,)</f>
        <v>0.16</v>
      </c>
      <c r="AA1843">
        <f>VLOOKUP(I1843,Weather!F:K,4,)</f>
        <v>0.77</v>
      </c>
      <c r="AB1843">
        <f>VLOOKUP(I1843,Weather!F:K,5,)</f>
        <v>1015</v>
      </c>
      <c r="AC1843">
        <f>VLOOKUP(I1843,Weather!F:K,6,)</f>
        <v>5</v>
      </c>
    </row>
    <row r="1844" spans="1:29" x14ac:dyDescent="0.25">
      <c r="A1844" t="s">
        <v>7</v>
      </c>
      <c r="B1844" t="s">
        <v>5</v>
      </c>
      <c r="C1844" s="1">
        <v>42401.574305555558</v>
      </c>
      <c r="D1844" s="3">
        <f t="shared" si="240"/>
        <v>2016</v>
      </c>
      <c r="E1844" s="3">
        <f t="shared" ref="E1844:E1907" si="243">MONTH(C1844)</f>
        <v>2</v>
      </c>
      <c r="F1844" s="3">
        <f t="shared" ref="F1844:F1907" si="244">HOUR(C1844)</f>
        <v>13</v>
      </c>
      <c r="G1844" s="3">
        <f t="shared" ref="G1844:G1907" si="245">DAY(C1844)</f>
        <v>1</v>
      </c>
      <c r="H1844" s="3" t="str">
        <f t="shared" ref="H1844:H1907" si="246">D1844&amp;E1844&amp;F1844</f>
        <v>2016213</v>
      </c>
      <c r="I1844" s="3" t="str">
        <f t="shared" ref="I1844:I1907" si="247">D1844&amp;E1844&amp;F1844&amp;G1844</f>
        <v>20162131</v>
      </c>
      <c r="J1844">
        <v>41.666666669999998</v>
      </c>
      <c r="K1844">
        <v>41.666666669999998</v>
      </c>
      <c r="L1844" t="str">
        <f>VLOOKUP(C1844,List!$A$2:$C$2089,3,)</f>
        <v>Edgware Road</v>
      </c>
      <c r="M1844" t="str">
        <f>VLOOKUP(C1844,List!$A$2:$C$2089,2,)</f>
        <v>Hammersmith &amp; City</v>
      </c>
      <c r="N1844" t="str">
        <f t="shared" si="241"/>
        <v>Edgware Road|Hammersmith &amp; City</v>
      </c>
      <c r="O1844">
        <f>VLOOKUP(N1844,Depth!$A$2:$F$427,3,)</f>
        <v>30</v>
      </c>
      <c r="P1844">
        <f>VLOOKUP(N1844,Depth!$A$2:$F$427,5,)</f>
        <v>124.8</v>
      </c>
      <c r="Q1844">
        <f>VLOOKUP(N1844,Depth!$A$2:$F$427,6,)</f>
        <v>5.2</v>
      </c>
      <c r="R1844">
        <f>VLOOKUP(L1844,longitude_latitude!C:J,7,)</f>
        <v>-0.16617074200000001</v>
      </c>
      <c r="S1844">
        <f>VLOOKUP(L1844,longitude_latitude!C:J,8,)</f>
        <v>51.51936413</v>
      </c>
      <c r="T1844">
        <f t="shared" si="242"/>
        <v>-8.5610109648502846</v>
      </c>
      <c r="U1844">
        <f>VLOOKUP(M1844,LINE!$A$2:$B$13,2,)</f>
        <v>6</v>
      </c>
      <c r="V1844">
        <f>VLOOKUP(L1844,Entry_exit!B:P,4,)</f>
        <v>7098</v>
      </c>
      <c r="W1844">
        <f>2020 - VLOOKUP(L1844, age!$A:$D,4,)</f>
        <v>113</v>
      </c>
      <c r="X1844">
        <f>VLOOKUP(H1844,'air-quality-london-time-of-day'!E:G,3,FALSE)</f>
        <v>11.2</v>
      </c>
      <c r="Y1844">
        <f>VLOOKUP(I1844,Weather!F:K,2,)</f>
        <v>13.545454545454518</v>
      </c>
      <c r="Z1844">
        <f>VLOOKUP(I1844,Weather!F:K,3,)</f>
        <v>0.16</v>
      </c>
      <c r="AA1844">
        <f>VLOOKUP(I1844,Weather!F:K,4,)</f>
        <v>0.77</v>
      </c>
      <c r="AB1844">
        <f>VLOOKUP(I1844,Weather!F:K,5,)</f>
        <v>1015</v>
      </c>
      <c r="AC1844">
        <f>VLOOKUP(I1844,Weather!F:K,6,)</f>
        <v>5</v>
      </c>
    </row>
    <row r="1845" spans="1:29" x14ac:dyDescent="0.25">
      <c r="A1845" t="s">
        <v>7</v>
      </c>
      <c r="B1845" t="s">
        <v>5</v>
      </c>
      <c r="C1845" s="1">
        <v>42401.574999999997</v>
      </c>
      <c r="D1845" s="3">
        <f t="shared" si="240"/>
        <v>2016</v>
      </c>
      <c r="E1845" s="3">
        <f t="shared" si="243"/>
        <v>2</v>
      </c>
      <c r="F1845" s="3">
        <f t="shared" si="244"/>
        <v>13</v>
      </c>
      <c r="G1845" s="3">
        <f t="shared" si="245"/>
        <v>1</v>
      </c>
      <c r="H1845" s="3" t="str">
        <f t="shared" si="246"/>
        <v>2016213</v>
      </c>
      <c r="I1845" s="3" t="str">
        <f t="shared" si="247"/>
        <v>20162131</v>
      </c>
      <c r="J1845">
        <v>35</v>
      </c>
      <c r="K1845">
        <v>35</v>
      </c>
      <c r="L1845" t="str">
        <f>VLOOKUP(C1845,List!$A$2:$C$2089,3,)</f>
        <v>Edgware Road</v>
      </c>
      <c r="M1845" t="str">
        <f>VLOOKUP(C1845,List!$A$2:$C$2089,2,)</f>
        <v>Hammersmith &amp; City</v>
      </c>
      <c r="N1845" t="str">
        <f t="shared" si="241"/>
        <v>Edgware Road|Hammersmith &amp; City</v>
      </c>
      <c r="O1845">
        <f>VLOOKUP(N1845,Depth!$A$2:$F$427,3,)</f>
        <v>30</v>
      </c>
      <c r="P1845">
        <f>VLOOKUP(N1845,Depth!$A$2:$F$427,5,)</f>
        <v>124.8</v>
      </c>
      <c r="Q1845">
        <f>VLOOKUP(N1845,Depth!$A$2:$F$427,6,)</f>
        <v>5.2</v>
      </c>
      <c r="R1845">
        <f>VLOOKUP(L1845,longitude_latitude!C:J,7,)</f>
        <v>-0.16617074200000001</v>
      </c>
      <c r="S1845">
        <f>VLOOKUP(L1845,longitude_latitude!C:J,8,)</f>
        <v>51.51936413</v>
      </c>
      <c r="T1845">
        <f t="shared" si="242"/>
        <v>-8.5610109648502846</v>
      </c>
      <c r="U1845">
        <f>VLOOKUP(M1845,LINE!$A$2:$B$13,2,)</f>
        <v>6</v>
      </c>
      <c r="V1845">
        <f>VLOOKUP(L1845,Entry_exit!B:P,4,)</f>
        <v>7098</v>
      </c>
      <c r="W1845">
        <f>2020 - VLOOKUP(L1845, age!$A:$D,4,)</f>
        <v>113</v>
      </c>
      <c r="X1845">
        <f>VLOOKUP(H1845,'air-quality-london-time-of-day'!E:G,3,FALSE)</f>
        <v>11.2</v>
      </c>
      <c r="Y1845">
        <f>VLOOKUP(I1845,Weather!F:K,2,)</f>
        <v>13.545454545454518</v>
      </c>
      <c r="Z1845">
        <f>VLOOKUP(I1845,Weather!F:K,3,)</f>
        <v>0.16</v>
      </c>
      <c r="AA1845">
        <f>VLOOKUP(I1845,Weather!F:K,4,)</f>
        <v>0.77</v>
      </c>
      <c r="AB1845">
        <f>VLOOKUP(I1845,Weather!F:K,5,)</f>
        <v>1015</v>
      </c>
      <c r="AC1845">
        <f>VLOOKUP(I1845,Weather!F:K,6,)</f>
        <v>5</v>
      </c>
    </row>
    <row r="1846" spans="1:29" x14ac:dyDescent="0.25">
      <c r="A1846" t="s">
        <v>7</v>
      </c>
      <c r="B1846" t="s">
        <v>5</v>
      </c>
      <c r="C1846" s="1">
        <v>42401.575694444444</v>
      </c>
      <c r="D1846" s="3">
        <f t="shared" si="240"/>
        <v>2016</v>
      </c>
      <c r="E1846" s="3">
        <f t="shared" si="243"/>
        <v>2</v>
      </c>
      <c r="F1846" s="3">
        <f t="shared" si="244"/>
        <v>13</v>
      </c>
      <c r="G1846" s="3">
        <f t="shared" si="245"/>
        <v>1</v>
      </c>
      <c r="H1846" s="3" t="str">
        <f t="shared" si="246"/>
        <v>2016213</v>
      </c>
      <c r="I1846" s="3" t="str">
        <f t="shared" si="247"/>
        <v>20162131</v>
      </c>
      <c r="J1846">
        <v>30</v>
      </c>
      <c r="K1846">
        <v>30</v>
      </c>
      <c r="L1846" t="str">
        <f>VLOOKUP(C1846,List!$A$2:$C$2089,3,)</f>
        <v>Paddington</v>
      </c>
      <c r="M1846" t="str">
        <f>VLOOKUP(C1846,List!$A$2:$C$2089,2,)</f>
        <v>Hammersmith &amp; City</v>
      </c>
      <c r="N1846" t="str">
        <f t="shared" si="241"/>
        <v>Paddington|Hammersmith &amp; City</v>
      </c>
      <c r="O1846">
        <f>VLOOKUP(N1846,Depth!$A$2:$F$427,3,)</f>
        <v>25</v>
      </c>
      <c r="P1846">
        <f>VLOOKUP(N1846,Depth!$A$2:$F$427,5,)</f>
        <v>122.4</v>
      </c>
      <c r="Q1846">
        <f>VLOOKUP(N1846,Depth!$A$2:$F$427,6,)</f>
        <v>2.6</v>
      </c>
      <c r="R1846">
        <f>VLOOKUP(L1846,longitude_latitude!C:J,7,)</f>
        <v>-0.17378948499999999</v>
      </c>
      <c r="S1846">
        <f>VLOOKUP(L1846,longitude_latitude!C:J,8,)</f>
        <v>51.514994909999999</v>
      </c>
      <c r="T1846">
        <f t="shared" si="242"/>
        <v>-8.9527644351865217</v>
      </c>
      <c r="U1846">
        <f>VLOOKUP(M1846,LINE!$A$2:$B$13,2,)</f>
        <v>6</v>
      </c>
      <c r="V1846">
        <f>VLOOKUP(L1846,Entry_exit!B:P,4,)</f>
        <v>79872</v>
      </c>
      <c r="W1846">
        <f>2020 - VLOOKUP(L1846, age!$A:$D,4,)</f>
        <v>107</v>
      </c>
      <c r="X1846">
        <f>VLOOKUP(H1846,'air-quality-london-time-of-day'!E:G,3,FALSE)</f>
        <v>11.2</v>
      </c>
      <c r="Y1846">
        <f>VLOOKUP(I1846,Weather!F:K,2,)</f>
        <v>13.545454545454518</v>
      </c>
      <c r="Z1846">
        <f>VLOOKUP(I1846,Weather!F:K,3,)</f>
        <v>0.16</v>
      </c>
      <c r="AA1846">
        <f>VLOOKUP(I1846,Weather!F:K,4,)</f>
        <v>0.77</v>
      </c>
      <c r="AB1846">
        <f>VLOOKUP(I1846,Weather!F:K,5,)</f>
        <v>1015</v>
      </c>
      <c r="AC1846">
        <f>VLOOKUP(I1846,Weather!F:K,6,)</f>
        <v>5</v>
      </c>
    </row>
    <row r="1847" spans="1:29" x14ac:dyDescent="0.25">
      <c r="A1847" t="s">
        <v>7</v>
      </c>
      <c r="B1847" t="s">
        <v>5</v>
      </c>
      <c r="C1847" s="1">
        <v>42401.576388888891</v>
      </c>
      <c r="D1847" s="3">
        <f t="shared" si="240"/>
        <v>2016</v>
      </c>
      <c r="E1847" s="3">
        <f t="shared" si="243"/>
        <v>2</v>
      </c>
      <c r="F1847" s="3">
        <f t="shared" si="244"/>
        <v>13</v>
      </c>
      <c r="G1847" s="3">
        <f t="shared" si="245"/>
        <v>1</v>
      </c>
      <c r="H1847" s="3" t="str">
        <f t="shared" si="246"/>
        <v>2016213</v>
      </c>
      <c r="I1847" s="3" t="str">
        <f t="shared" si="247"/>
        <v>20162131</v>
      </c>
      <c r="J1847">
        <v>23.333333329999999</v>
      </c>
      <c r="K1847">
        <v>23.333333329999999</v>
      </c>
      <c r="L1847" t="str">
        <f>VLOOKUP(C1847,List!$A$2:$C$2089,3,)</f>
        <v>Paddington</v>
      </c>
      <c r="M1847" t="str">
        <f>VLOOKUP(C1847,List!$A$2:$C$2089,2,)</f>
        <v>Hammersmith &amp; City</v>
      </c>
      <c r="N1847" t="str">
        <f t="shared" si="241"/>
        <v>Paddington|Hammersmith &amp; City</v>
      </c>
      <c r="O1847">
        <f>VLOOKUP(N1847,Depth!$A$2:$F$427,3,)</f>
        <v>25</v>
      </c>
      <c r="P1847">
        <f>VLOOKUP(N1847,Depth!$A$2:$F$427,5,)</f>
        <v>122.4</v>
      </c>
      <c r="Q1847">
        <f>VLOOKUP(N1847,Depth!$A$2:$F$427,6,)</f>
        <v>2.6</v>
      </c>
      <c r="R1847">
        <f>VLOOKUP(L1847,longitude_latitude!C:J,7,)</f>
        <v>-0.17378948499999999</v>
      </c>
      <c r="S1847">
        <f>VLOOKUP(L1847,longitude_latitude!C:J,8,)</f>
        <v>51.514994909999999</v>
      </c>
      <c r="T1847">
        <f t="shared" si="242"/>
        <v>-8.9527644351865217</v>
      </c>
      <c r="U1847">
        <f>VLOOKUP(M1847,LINE!$A$2:$B$13,2,)</f>
        <v>6</v>
      </c>
      <c r="V1847">
        <f>VLOOKUP(L1847,Entry_exit!B:P,4,)</f>
        <v>79872</v>
      </c>
      <c r="W1847">
        <f>2020 - VLOOKUP(L1847, age!$A:$D,4,)</f>
        <v>107</v>
      </c>
      <c r="X1847">
        <f>VLOOKUP(H1847,'air-quality-london-time-of-day'!E:G,3,FALSE)</f>
        <v>11.2</v>
      </c>
      <c r="Y1847">
        <f>VLOOKUP(I1847,Weather!F:K,2,)</f>
        <v>13.545454545454518</v>
      </c>
      <c r="Z1847">
        <f>VLOOKUP(I1847,Weather!F:K,3,)</f>
        <v>0.16</v>
      </c>
      <c r="AA1847">
        <f>VLOOKUP(I1847,Weather!F:K,4,)</f>
        <v>0.77</v>
      </c>
      <c r="AB1847">
        <f>VLOOKUP(I1847,Weather!F:K,5,)</f>
        <v>1015</v>
      </c>
      <c r="AC1847">
        <f>VLOOKUP(I1847,Weather!F:K,6,)</f>
        <v>5</v>
      </c>
    </row>
    <row r="1848" spans="1:29" x14ac:dyDescent="0.25">
      <c r="A1848" t="s">
        <v>7</v>
      </c>
      <c r="B1848" t="s">
        <v>5</v>
      </c>
      <c r="C1848" s="1">
        <v>42401.57708333333</v>
      </c>
      <c r="D1848" s="3">
        <f t="shared" si="240"/>
        <v>2016</v>
      </c>
      <c r="E1848" s="3">
        <f t="shared" si="243"/>
        <v>2</v>
      </c>
      <c r="F1848" s="3">
        <f t="shared" si="244"/>
        <v>13</v>
      </c>
      <c r="G1848" s="3">
        <f t="shared" si="245"/>
        <v>1</v>
      </c>
      <c r="H1848" s="3" t="str">
        <f t="shared" si="246"/>
        <v>2016213</v>
      </c>
      <c r="I1848" s="3" t="str">
        <f t="shared" si="247"/>
        <v>20162131</v>
      </c>
      <c r="J1848">
        <v>18.333333329999999</v>
      </c>
      <c r="K1848">
        <v>18.333333329999999</v>
      </c>
      <c r="L1848" t="str">
        <f>VLOOKUP(C1848,List!$A$2:$C$2089,3,)</f>
        <v>Royal Oak</v>
      </c>
      <c r="M1848" t="str">
        <f>VLOOKUP(C1848,List!$A$2:$C$2089,2,)</f>
        <v>Hammersmith &amp; City</v>
      </c>
      <c r="N1848" t="str">
        <f t="shared" si="241"/>
        <v>Royal Oak|Hammersmith &amp; City</v>
      </c>
      <c r="O1848">
        <f>VLOOKUP(N1848,Depth!$A$2:$F$427,3,)</f>
        <v>27</v>
      </c>
      <c r="P1848">
        <f>VLOOKUP(N1848,Depth!$A$2:$F$427,5,)</f>
        <v>121</v>
      </c>
      <c r="Q1848">
        <f>VLOOKUP(N1848,Depth!$A$2:$F$427,6,)</f>
        <v>6</v>
      </c>
      <c r="R1848">
        <f>VLOOKUP(L1848,longitude_latitude!C:J,7,)</f>
        <v>-0.18618616199999999</v>
      </c>
      <c r="S1848">
        <f>VLOOKUP(L1848,longitude_latitude!C:J,8,)</f>
        <v>51.518540029999997</v>
      </c>
      <c r="T1848">
        <f t="shared" si="242"/>
        <v>-9.5920392400290631</v>
      </c>
      <c r="U1848">
        <f>VLOOKUP(M1848,LINE!$A$2:$B$13,2,)</f>
        <v>6</v>
      </c>
      <c r="V1848">
        <f>VLOOKUP(L1848,Entry_exit!B:P,4,)</f>
        <v>4205</v>
      </c>
      <c r="W1848">
        <f>2020 - VLOOKUP(L1848, age!$A:$D,4,)</f>
        <v>149</v>
      </c>
      <c r="X1848">
        <f>VLOOKUP(H1848,'air-quality-london-time-of-day'!E:G,3,FALSE)</f>
        <v>11.2</v>
      </c>
      <c r="Y1848">
        <f>VLOOKUP(I1848,Weather!F:K,2,)</f>
        <v>13.545454545454518</v>
      </c>
      <c r="Z1848">
        <f>VLOOKUP(I1848,Weather!F:K,3,)</f>
        <v>0.16</v>
      </c>
      <c r="AA1848">
        <f>VLOOKUP(I1848,Weather!F:K,4,)</f>
        <v>0.77</v>
      </c>
      <c r="AB1848">
        <f>VLOOKUP(I1848,Weather!F:K,5,)</f>
        <v>1015</v>
      </c>
      <c r="AC1848">
        <f>VLOOKUP(I1848,Weather!F:K,6,)</f>
        <v>5</v>
      </c>
    </row>
    <row r="1849" spans="1:29" x14ac:dyDescent="0.25">
      <c r="A1849" t="s">
        <v>7</v>
      </c>
      <c r="B1849" t="s">
        <v>5</v>
      </c>
      <c r="C1849" s="1">
        <v>42401.577777777777</v>
      </c>
      <c r="D1849" s="3">
        <f t="shared" si="240"/>
        <v>2016</v>
      </c>
      <c r="E1849" s="3">
        <f t="shared" si="243"/>
        <v>2</v>
      </c>
      <c r="F1849" s="3">
        <f t="shared" si="244"/>
        <v>13</v>
      </c>
      <c r="G1849" s="3">
        <f t="shared" si="245"/>
        <v>1</v>
      </c>
      <c r="H1849" s="3" t="str">
        <f t="shared" si="246"/>
        <v>2016213</v>
      </c>
      <c r="I1849" s="3" t="str">
        <f t="shared" si="247"/>
        <v>20162131</v>
      </c>
      <c r="J1849">
        <v>15</v>
      </c>
      <c r="K1849">
        <v>15</v>
      </c>
      <c r="L1849" t="str">
        <f>VLOOKUP(C1849,List!$A$2:$C$2089,3,)</f>
        <v>Royal Oak</v>
      </c>
      <c r="M1849" t="str">
        <f>VLOOKUP(C1849,List!$A$2:$C$2089,2,)</f>
        <v>Hammersmith &amp; City</v>
      </c>
      <c r="N1849" t="str">
        <f t="shared" si="241"/>
        <v>Royal Oak|Hammersmith &amp; City</v>
      </c>
      <c r="O1849">
        <f>VLOOKUP(N1849,Depth!$A$2:$F$427,3,)</f>
        <v>27</v>
      </c>
      <c r="P1849">
        <f>VLOOKUP(N1849,Depth!$A$2:$F$427,5,)</f>
        <v>121</v>
      </c>
      <c r="Q1849">
        <f>VLOOKUP(N1849,Depth!$A$2:$F$427,6,)</f>
        <v>6</v>
      </c>
      <c r="R1849">
        <f>VLOOKUP(L1849,longitude_latitude!C:J,7,)</f>
        <v>-0.18618616199999999</v>
      </c>
      <c r="S1849">
        <f>VLOOKUP(L1849,longitude_latitude!C:J,8,)</f>
        <v>51.518540029999997</v>
      </c>
      <c r="T1849">
        <f t="shared" si="242"/>
        <v>-9.5920392400290631</v>
      </c>
      <c r="U1849">
        <f>VLOOKUP(M1849,LINE!$A$2:$B$13,2,)</f>
        <v>6</v>
      </c>
      <c r="V1849">
        <f>VLOOKUP(L1849,Entry_exit!B:P,4,)</f>
        <v>4205</v>
      </c>
      <c r="W1849">
        <f>2020 - VLOOKUP(L1849, age!$A:$D,4,)</f>
        <v>149</v>
      </c>
      <c r="X1849">
        <f>VLOOKUP(H1849,'air-quality-london-time-of-day'!E:G,3,FALSE)</f>
        <v>11.2</v>
      </c>
      <c r="Y1849">
        <f>VLOOKUP(I1849,Weather!F:K,2,)</f>
        <v>13.545454545454518</v>
      </c>
      <c r="Z1849">
        <f>VLOOKUP(I1849,Weather!F:K,3,)</f>
        <v>0.16</v>
      </c>
      <c r="AA1849">
        <f>VLOOKUP(I1849,Weather!F:K,4,)</f>
        <v>0.77</v>
      </c>
      <c r="AB1849">
        <f>VLOOKUP(I1849,Weather!F:K,5,)</f>
        <v>1015</v>
      </c>
      <c r="AC1849">
        <f>VLOOKUP(I1849,Weather!F:K,6,)</f>
        <v>5</v>
      </c>
    </row>
    <row r="1850" spans="1:29" x14ac:dyDescent="0.25">
      <c r="A1850" t="s">
        <v>7</v>
      </c>
      <c r="B1850" t="s">
        <v>5</v>
      </c>
      <c r="C1850" s="1">
        <v>42401.578472222223</v>
      </c>
      <c r="D1850" s="3">
        <f t="shared" si="240"/>
        <v>2016</v>
      </c>
      <c r="E1850" s="3">
        <f t="shared" si="243"/>
        <v>2</v>
      </c>
      <c r="F1850" s="3">
        <f t="shared" si="244"/>
        <v>13</v>
      </c>
      <c r="G1850" s="3">
        <f t="shared" si="245"/>
        <v>1</v>
      </c>
      <c r="H1850" s="3" t="str">
        <f t="shared" si="246"/>
        <v>2016213</v>
      </c>
      <c r="I1850" s="3" t="str">
        <f t="shared" si="247"/>
        <v>20162131</v>
      </c>
      <c r="J1850">
        <v>13.33333333</v>
      </c>
      <c r="K1850">
        <v>13.33333333</v>
      </c>
      <c r="L1850" t="str">
        <f>VLOOKUP(C1850,List!$A$2:$C$2089,3,)</f>
        <v>Westbourne Park</v>
      </c>
      <c r="M1850" t="str">
        <f>VLOOKUP(C1850,List!$A$2:$C$2089,2,)</f>
        <v>Hammersmith &amp; City</v>
      </c>
      <c r="N1850" t="str">
        <f t="shared" si="241"/>
        <v>Westbourne Park|Hammersmith &amp; City</v>
      </c>
      <c r="O1850">
        <f>VLOOKUP(N1850,Depth!$A$2:$F$427,3,)</f>
        <v>28</v>
      </c>
      <c r="P1850">
        <f>VLOOKUP(N1850,Depth!$A$2:$F$427,5,)</f>
        <v>122.5</v>
      </c>
      <c r="Q1850">
        <f>VLOOKUP(N1850,Depth!$A$2:$F$427,6,)</f>
        <v>5.5</v>
      </c>
      <c r="R1850">
        <f>VLOOKUP(L1850,longitude_latitude!C:J,7,)</f>
        <v>-0.19955426700000001</v>
      </c>
      <c r="S1850">
        <f>VLOOKUP(L1850,longitude_latitude!C:J,8,)</f>
        <v>51.520412389999997</v>
      </c>
      <c r="T1850">
        <f t="shared" si="242"/>
        <v>-10.281118130024169</v>
      </c>
      <c r="U1850">
        <f>VLOOKUP(M1850,LINE!$A$2:$B$13,2,)</f>
        <v>6</v>
      </c>
      <c r="V1850">
        <f>VLOOKUP(L1850,Entry_exit!B:P,4,)</f>
        <v>6864</v>
      </c>
      <c r="W1850">
        <f>2020 - VLOOKUP(L1850, age!$A:$D,4,)</f>
        <v>154</v>
      </c>
      <c r="X1850">
        <f>VLOOKUP(H1850,'air-quality-london-time-of-day'!E:G,3,FALSE)</f>
        <v>11.2</v>
      </c>
      <c r="Y1850">
        <f>VLOOKUP(I1850,Weather!F:K,2,)</f>
        <v>13.545454545454518</v>
      </c>
      <c r="Z1850">
        <f>VLOOKUP(I1850,Weather!F:K,3,)</f>
        <v>0.16</v>
      </c>
      <c r="AA1850">
        <f>VLOOKUP(I1850,Weather!F:K,4,)</f>
        <v>0.77</v>
      </c>
      <c r="AB1850">
        <f>VLOOKUP(I1850,Weather!F:K,5,)</f>
        <v>1015</v>
      </c>
      <c r="AC1850">
        <f>VLOOKUP(I1850,Weather!F:K,6,)</f>
        <v>5</v>
      </c>
    </row>
    <row r="1851" spans="1:29" x14ac:dyDescent="0.25">
      <c r="A1851" t="s">
        <v>7</v>
      </c>
      <c r="B1851" t="s">
        <v>5</v>
      </c>
      <c r="C1851" s="1">
        <v>42401.57916666667</v>
      </c>
      <c r="D1851" s="3">
        <f t="shared" si="240"/>
        <v>2016</v>
      </c>
      <c r="E1851" s="3">
        <f t="shared" si="243"/>
        <v>2</v>
      </c>
      <c r="F1851" s="3">
        <f t="shared" si="244"/>
        <v>13</v>
      </c>
      <c r="G1851" s="3">
        <f t="shared" si="245"/>
        <v>1</v>
      </c>
      <c r="H1851" s="3" t="str">
        <f t="shared" si="246"/>
        <v>2016213</v>
      </c>
      <c r="I1851" s="3" t="str">
        <f t="shared" si="247"/>
        <v>20162131</v>
      </c>
      <c r="J1851">
        <v>15</v>
      </c>
      <c r="K1851">
        <v>15</v>
      </c>
      <c r="L1851" t="str">
        <f>VLOOKUP(C1851,List!$A$2:$C$2089,3,)</f>
        <v>Ladbroke Grove</v>
      </c>
      <c r="M1851" t="str">
        <f>VLOOKUP(C1851,List!$A$2:$C$2089,2,)</f>
        <v>Hammersmith &amp; City</v>
      </c>
      <c r="N1851" t="str">
        <f t="shared" si="241"/>
        <v>Ladbroke Grove|Hammersmith &amp; City</v>
      </c>
      <c r="O1851">
        <f>VLOOKUP(N1851,Depth!$A$2:$F$427,3,)</f>
        <v>14</v>
      </c>
      <c r="P1851">
        <f>VLOOKUP(N1851,Depth!$A$2:$F$427,5,)</f>
        <v>119.4</v>
      </c>
      <c r="Q1851">
        <f>VLOOKUP(N1851,Depth!$A$2:$F$427,6,)</f>
        <v>-5.4</v>
      </c>
      <c r="R1851">
        <f>VLOOKUP(L1851,longitude_latitude!C:J,7,)</f>
        <v>-0.209304449</v>
      </c>
      <c r="S1851">
        <f>VLOOKUP(L1851,longitude_latitude!C:J,8,)</f>
        <v>51.516812610000002</v>
      </c>
      <c r="T1851">
        <f t="shared" si="242"/>
        <v>-10.782698077572302</v>
      </c>
      <c r="U1851">
        <f>VLOOKUP(M1851,LINE!$A$2:$B$13,2,)</f>
        <v>6</v>
      </c>
      <c r="V1851">
        <f>VLOOKUP(L1851,Entry_exit!B:P,4,)</f>
        <v>9301</v>
      </c>
      <c r="W1851">
        <f>2020 - VLOOKUP(L1851, age!$A:$D,4,)</f>
        <v>156</v>
      </c>
      <c r="X1851">
        <f>VLOOKUP(H1851,'air-quality-london-time-of-day'!E:G,3,FALSE)</f>
        <v>11.2</v>
      </c>
      <c r="Y1851">
        <f>VLOOKUP(I1851,Weather!F:K,2,)</f>
        <v>13.545454545454518</v>
      </c>
      <c r="Z1851">
        <f>VLOOKUP(I1851,Weather!F:K,3,)</f>
        <v>0.16</v>
      </c>
      <c r="AA1851">
        <f>VLOOKUP(I1851,Weather!F:K,4,)</f>
        <v>0.77</v>
      </c>
      <c r="AB1851">
        <f>VLOOKUP(I1851,Weather!F:K,5,)</f>
        <v>1015</v>
      </c>
      <c r="AC1851">
        <f>VLOOKUP(I1851,Weather!F:K,6,)</f>
        <v>5</v>
      </c>
    </row>
    <row r="1852" spans="1:29" x14ac:dyDescent="0.25">
      <c r="A1852" t="s">
        <v>7</v>
      </c>
      <c r="B1852" t="s">
        <v>5</v>
      </c>
      <c r="C1852" s="1">
        <v>42401.579861111109</v>
      </c>
      <c r="D1852" s="3">
        <f t="shared" si="240"/>
        <v>2016</v>
      </c>
      <c r="E1852" s="3">
        <f t="shared" si="243"/>
        <v>2</v>
      </c>
      <c r="F1852" s="3">
        <f t="shared" si="244"/>
        <v>13</v>
      </c>
      <c r="G1852" s="3">
        <f t="shared" si="245"/>
        <v>1</v>
      </c>
      <c r="H1852" s="3" t="str">
        <f t="shared" si="246"/>
        <v>2016213</v>
      </c>
      <c r="I1852" s="3" t="str">
        <f t="shared" si="247"/>
        <v>20162131</v>
      </c>
      <c r="J1852">
        <v>11.66666667</v>
      </c>
      <c r="K1852">
        <v>11.66666667</v>
      </c>
      <c r="L1852" t="str">
        <f>VLOOKUP(C1852,List!$A$2:$C$2089,3,)</f>
        <v>Latimer Road</v>
      </c>
      <c r="M1852" t="str">
        <f>VLOOKUP(C1852,List!$A$2:$C$2089,2,)</f>
        <v>Hammersmith &amp; City</v>
      </c>
      <c r="N1852" t="str">
        <f t="shared" si="241"/>
        <v>Latimer Road|Hammersmith &amp; City</v>
      </c>
      <c r="O1852">
        <f>VLOOKUP(N1852,Depth!$A$2:$F$427,3,)</f>
        <v>8</v>
      </c>
      <c r="P1852">
        <f>VLOOKUP(N1852,Depth!$A$2:$F$427,5,)</f>
        <v>114</v>
      </c>
      <c r="Q1852">
        <f>VLOOKUP(N1852,Depth!$A$2:$F$427,6,)</f>
        <v>-6</v>
      </c>
      <c r="R1852">
        <f>VLOOKUP(L1852,longitude_latitude!C:J,7,)</f>
        <v>-0.216257476</v>
      </c>
      <c r="S1852">
        <f>VLOOKUP(L1852,longitude_latitude!C:J,8,)</f>
        <v>51.51295039</v>
      </c>
      <c r="T1852">
        <f t="shared" si="242"/>
        <v>-11.140060632654617</v>
      </c>
      <c r="U1852">
        <f>VLOOKUP(M1852,LINE!$A$2:$B$13,2,)</f>
        <v>6</v>
      </c>
      <c r="V1852">
        <f>VLOOKUP(L1852,Entry_exit!B:P,4,)</f>
        <v>4448</v>
      </c>
      <c r="W1852">
        <f>2020 - VLOOKUP(L1852, age!$A:$D,4,)</f>
        <v>152</v>
      </c>
      <c r="X1852">
        <f>VLOOKUP(H1852,'air-quality-london-time-of-day'!E:G,3,FALSE)</f>
        <v>11.2</v>
      </c>
      <c r="Y1852">
        <f>VLOOKUP(I1852,Weather!F:K,2,)</f>
        <v>13.545454545454518</v>
      </c>
      <c r="Z1852">
        <f>VLOOKUP(I1852,Weather!F:K,3,)</f>
        <v>0.16</v>
      </c>
      <c r="AA1852">
        <f>VLOOKUP(I1852,Weather!F:K,4,)</f>
        <v>0.77</v>
      </c>
      <c r="AB1852">
        <f>VLOOKUP(I1852,Weather!F:K,5,)</f>
        <v>1015</v>
      </c>
      <c r="AC1852">
        <f>VLOOKUP(I1852,Weather!F:K,6,)</f>
        <v>5</v>
      </c>
    </row>
    <row r="1853" spans="1:29" x14ac:dyDescent="0.25">
      <c r="A1853" t="s">
        <v>7</v>
      </c>
      <c r="B1853" t="s">
        <v>5</v>
      </c>
      <c r="C1853" s="1">
        <v>42401.580555555556</v>
      </c>
      <c r="D1853" s="3">
        <f t="shared" si="240"/>
        <v>2016</v>
      </c>
      <c r="E1853" s="3">
        <f t="shared" si="243"/>
        <v>2</v>
      </c>
      <c r="F1853" s="3">
        <f t="shared" si="244"/>
        <v>13</v>
      </c>
      <c r="G1853" s="3">
        <f t="shared" si="245"/>
        <v>1</v>
      </c>
      <c r="H1853" s="3" t="str">
        <f t="shared" si="246"/>
        <v>2016213</v>
      </c>
      <c r="I1853" s="3" t="str">
        <f t="shared" si="247"/>
        <v>20162131</v>
      </c>
      <c r="J1853">
        <v>11.66666667</v>
      </c>
      <c r="K1853">
        <v>11.66666667</v>
      </c>
      <c r="L1853" t="str">
        <f>VLOOKUP(C1853,List!$A$2:$C$2089,3,)</f>
        <v>Latimer Road</v>
      </c>
      <c r="M1853" t="str">
        <f>VLOOKUP(C1853,List!$A$2:$C$2089,2,)</f>
        <v>Hammersmith &amp; City</v>
      </c>
      <c r="N1853" t="str">
        <f t="shared" si="241"/>
        <v>Latimer Road|Hammersmith &amp; City</v>
      </c>
      <c r="O1853">
        <f>VLOOKUP(N1853,Depth!$A$2:$F$427,3,)</f>
        <v>8</v>
      </c>
      <c r="P1853">
        <f>VLOOKUP(N1853,Depth!$A$2:$F$427,5,)</f>
        <v>114</v>
      </c>
      <c r="Q1853">
        <f>VLOOKUP(N1853,Depth!$A$2:$F$427,6,)</f>
        <v>-6</v>
      </c>
      <c r="R1853">
        <f>VLOOKUP(L1853,longitude_latitude!C:J,7,)</f>
        <v>-0.216257476</v>
      </c>
      <c r="S1853">
        <f>VLOOKUP(L1853,longitude_latitude!C:J,8,)</f>
        <v>51.51295039</v>
      </c>
      <c r="T1853">
        <f t="shared" si="242"/>
        <v>-11.140060632654617</v>
      </c>
      <c r="U1853">
        <f>VLOOKUP(M1853,LINE!$A$2:$B$13,2,)</f>
        <v>6</v>
      </c>
      <c r="V1853">
        <f>VLOOKUP(L1853,Entry_exit!B:P,4,)</f>
        <v>4448</v>
      </c>
      <c r="W1853">
        <f>2020 - VLOOKUP(L1853, age!$A:$D,4,)</f>
        <v>152</v>
      </c>
      <c r="X1853">
        <f>VLOOKUP(H1853,'air-quality-london-time-of-day'!E:G,3,FALSE)</f>
        <v>11.2</v>
      </c>
      <c r="Y1853">
        <f>VLOOKUP(I1853,Weather!F:K,2,)</f>
        <v>13.545454545454518</v>
      </c>
      <c r="Z1853">
        <f>VLOOKUP(I1853,Weather!F:K,3,)</f>
        <v>0.16</v>
      </c>
      <c r="AA1853">
        <f>VLOOKUP(I1853,Weather!F:K,4,)</f>
        <v>0.77</v>
      </c>
      <c r="AB1853">
        <f>VLOOKUP(I1853,Weather!F:K,5,)</f>
        <v>1015</v>
      </c>
      <c r="AC1853">
        <f>VLOOKUP(I1853,Weather!F:K,6,)</f>
        <v>5</v>
      </c>
    </row>
    <row r="1854" spans="1:29" x14ac:dyDescent="0.25">
      <c r="A1854" t="s">
        <v>7</v>
      </c>
      <c r="B1854" t="s">
        <v>5</v>
      </c>
      <c r="C1854" s="1">
        <v>42401.581250000003</v>
      </c>
      <c r="D1854" s="3">
        <f t="shared" si="240"/>
        <v>2016</v>
      </c>
      <c r="E1854" s="3">
        <f t="shared" si="243"/>
        <v>2</v>
      </c>
      <c r="F1854" s="3">
        <f t="shared" si="244"/>
        <v>13</v>
      </c>
      <c r="G1854" s="3">
        <f t="shared" si="245"/>
        <v>1</v>
      </c>
      <c r="H1854" s="3" t="str">
        <f t="shared" si="246"/>
        <v>2016213</v>
      </c>
      <c r="I1854" s="3" t="str">
        <f t="shared" si="247"/>
        <v>20162131</v>
      </c>
      <c r="J1854">
        <v>11.66666667</v>
      </c>
      <c r="K1854">
        <v>11.66666667</v>
      </c>
      <c r="L1854" t="str">
        <f>VLOOKUP(C1854,List!$A$2:$C$2089,3,)</f>
        <v>Wood Lane</v>
      </c>
      <c r="M1854" t="str">
        <f>VLOOKUP(C1854,List!$A$2:$C$2089,2,)</f>
        <v>Hammersmith &amp; City</v>
      </c>
      <c r="N1854" t="str">
        <f t="shared" si="241"/>
        <v>Wood Lane|Hammersmith &amp; City</v>
      </c>
      <c r="O1854">
        <f>VLOOKUP(N1854,Depth!$A$2:$F$427,3,)</f>
        <v>6.7</v>
      </c>
      <c r="P1854">
        <f>VLOOKUP(N1854,Depth!$A$2:$F$427,5,)</f>
        <v>113.1</v>
      </c>
      <c r="Q1854">
        <f>VLOOKUP(N1854,Depth!$A$2:$F$427,6,)</f>
        <v>-6.4</v>
      </c>
      <c r="R1854">
        <f>VLOOKUP(L1854,longitude_latitude!C:J,7,)</f>
        <v>-0.22199416199999999</v>
      </c>
      <c r="S1854">
        <f>VLOOKUP(L1854,longitude_latitude!C:J,8,)</f>
        <v>51.509632080000003</v>
      </c>
      <c r="T1854">
        <f t="shared" si="242"/>
        <v>-11.434837608527918</v>
      </c>
      <c r="U1854">
        <f>VLOOKUP(M1854,LINE!$A$2:$B$13,2,)</f>
        <v>6</v>
      </c>
      <c r="V1854">
        <f>VLOOKUP(L1854,Entry_exit!B:P,4,)</f>
        <v>5457</v>
      </c>
      <c r="W1854">
        <f>2020 - VLOOKUP(L1854, age!$A:$D,4,)</f>
        <v>112</v>
      </c>
      <c r="X1854">
        <f>VLOOKUP(H1854,'air-quality-london-time-of-day'!E:G,3,FALSE)</f>
        <v>11.2</v>
      </c>
      <c r="Y1854">
        <f>VLOOKUP(I1854,Weather!F:K,2,)</f>
        <v>13.545454545454518</v>
      </c>
      <c r="Z1854">
        <f>VLOOKUP(I1854,Weather!F:K,3,)</f>
        <v>0.16</v>
      </c>
      <c r="AA1854">
        <f>VLOOKUP(I1854,Weather!F:K,4,)</f>
        <v>0.77</v>
      </c>
      <c r="AB1854">
        <f>VLOOKUP(I1854,Weather!F:K,5,)</f>
        <v>1015</v>
      </c>
      <c r="AC1854">
        <f>VLOOKUP(I1854,Weather!F:K,6,)</f>
        <v>5</v>
      </c>
    </row>
    <row r="1855" spans="1:29" x14ac:dyDescent="0.25">
      <c r="A1855" t="s">
        <v>7</v>
      </c>
      <c r="B1855" t="s">
        <v>5</v>
      </c>
      <c r="C1855" s="1">
        <v>42401.581944444442</v>
      </c>
      <c r="D1855" s="3">
        <f t="shared" si="240"/>
        <v>2016</v>
      </c>
      <c r="E1855" s="3">
        <f t="shared" si="243"/>
        <v>2</v>
      </c>
      <c r="F1855" s="3">
        <f t="shared" si="244"/>
        <v>13</v>
      </c>
      <c r="G1855" s="3">
        <f t="shared" si="245"/>
        <v>1</v>
      </c>
      <c r="H1855" s="3" t="str">
        <f t="shared" si="246"/>
        <v>2016213</v>
      </c>
      <c r="I1855" s="3" t="str">
        <f t="shared" si="247"/>
        <v>20162131</v>
      </c>
      <c r="J1855">
        <v>10</v>
      </c>
      <c r="K1855">
        <v>10</v>
      </c>
      <c r="L1855" t="str">
        <f>VLOOKUP(C1855,List!$A$2:$C$2089,3,)</f>
        <v>Shepherd's Bush Market</v>
      </c>
      <c r="M1855" t="str">
        <f>VLOOKUP(C1855,List!$A$2:$C$2089,2,)</f>
        <v>Hammersmith &amp; City</v>
      </c>
      <c r="N1855" t="str">
        <f t="shared" si="241"/>
        <v>Shepherd's Bush Market|Hammersmith &amp; City</v>
      </c>
      <c r="O1855">
        <f>VLOOKUP(N1855,Depth!$A$2:$F$427,3,)</f>
        <v>6</v>
      </c>
      <c r="P1855">
        <f>VLOOKUP(N1855,Depth!$A$2:$F$427,5,)</f>
        <v>111.9</v>
      </c>
      <c r="Q1855">
        <f>VLOOKUP(N1855,Depth!$A$2:$F$427,6,)</f>
        <v>-5.9</v>
      </c>
      <c r="R1855">
        <f>VLOOKUP(L1855,longitude_latitude!C:J,7,)</f>
        <v>-0.22470072499999999</v>
      </c>
      <c r="S1855">
        <f>VLOOKUP(L1855,longitude_latitude!C:J,8,)</f>
        <v>51.505581550000002</v>
      </c>
      <c r="T1855">
        <f t="shared" si="242"/>
        <v>-11.573341515831624</v>
      </c>
      <c r="U1855">
        <f>VLOOKUP(M1855,LINE!$A$2:$B$13,2,)</f>
        <v>6</v>
      </c>
      <c r="V1855">
        <f>VLOOKUP(L1855,Entry_exit!B:P,4,)</f>
        <v>5720</v>
      </c>
      <c r="W1855">
        <f>2020 - VLOOKUP(L1855, age!$A:$D,4,)</f>
        <v>156</v>
      </c>
      <c r="X1855">
        <f>VLOOKUP(H1855,'air-quality-london-time-of-day'!E:G,3,FALSE)</f>
        <v>11.2</v>
      </c>
      <c r="Y1855">
        <f>VLOOKUP(I1855,Weather!F:K,2,)</f>
        <v>13.545454545454518</v>
      </c>
      <c r="Z1855">
        <f>VLOOKUP(I1855,Weather!F:K,3,)</f>
        <v>0.16</v>
      </c>
      <c r="AA1855">
        <f>VLOOKUP(I1855,Weather!F:K,4,)</f>
        <v>0.77</v>
      </c>
      <c r="AB1855">
        <f>VLOOKUP(I1855,Weather!F:K,5,)</f>
        <v>1015</v>
      </c>
      <c r="AC1855">
        <f>VLOOKUP(I1855,Weather!F:K,6,)</f>
        <v>5</v>
      </c>
    </row>
    <row r="1856" spans="1:29" x14ac:dyDescent="0.25">
      <c r="A1856" t="s">
        <v>7</v>
      </c>
      <c r="B1856" t="s">
        <v>5</v>
      </c>
      <c r="C1856" s="1">
        <v>42401.582638888889</v>
      </c>
      <c r="D1856" s="3">
        <f t="shared" si="240"/>
        <v>2016</v>
      </c>
      <c r="E1856" s="3">
        <f t="shared" si="243"/>
        <v>2</v>
      </c>
      <c r="F1856" s="3">
        <f t="shared" si="244"/>
        <v>13</v>
      </c>
      <c r="G1856" s="3">
        <f t="shared" si="245"/>
        <v>1</v>
      </c>
      <c r="H1856" s="3" t="str">
        <f t="shared" si="246"/>
        <v>2016213</v>
      </c>
      <c r="I1856" s="3" t="str">
        <f t="shared" si="247"/>
        <v>20162131</v>
      </c>
      <c r="J1856">
        <v>11.66666667</v>
      </c>
      <c r="K1856">
        <v>11.66666667</v>
      </c>
      <c r="L1856" t="str">
        <f>VLOOKUP(C1856,List!$A$2:$C$2089,3,)</f>
        <v>Goldhawk Road</v>
      </c>
      <c r="M1856" t="str">
        <f>VLOOKUP(C1856,List!$A$2:$C$2089,2,)</f>
        <v>Hammersmith &amp; City</v>
      </c>
      <c r="N1856" t="str">
        <f t="shared" si="241"/>
        <v>Goldhawk Road|Hammersmith &amp; City</v>
      </c>
      <c r="O1856">
        <f>VLOOKUP(N1856,Depth!$A$2:$F$427,3,)</f>
        <v>5</v>
      </c>
      <c r="P1856">
        <f>VLOOKUP(N1856,Depth!$A$2:$F$427,5,)</f>
        <v>111</v>
      </c>
      <c r="Q1856">
        <f>VLOOKUP(N1856,Depth!$A$2:$F$427,6,)</f>
        <v>-6</v>
      </c>
      <c r="R1856">
        <f>VLOOKUP(L1856,longitude_latitude!C:J,7,)</f>
        <v>-0.22504987300000001</v>
      </c>
      <c r="S1856">
        <f>VLOOKUP(L1856,longitude_latitude!C:J,8,)</f>
        <v>51.501482340000003</v>
      </c>
      <c r="T1856">
        <f t="shared" si="242"/>
        <v>-11.590402059928744</v>
      </c>
      <c r="U1856">
        <f>VLOOKUP(M1856,LINE!$A$2:$B$13,2,)</f>
        <v>6</v>
      </c>
      <c r="V1856">
        <f>VLOOKUP(L1856,Entry_exit!B:P,4,)</f>
        <v>3469</v>
      </c>
      <c r="W1856">
        <f>2020 - VLOOKUP(L1856, age!$A:$D,4,)</f>
        <v>106</v>
      </c>
      <c r="X1856">
        <f>VLOOKUP(H1856,'air-quality-london-time-of-day'!E:G,3,FALSE)</f>
        <v>11.2</v>
      </c>
      <c r="Y1856">
        <f>VLOOKUP(I1856,Weather!F:K,2,)</f>
        <v>13.545454545454518</v>
      </c>
      <c r="Z1856">
        <f>VLOOKUP(I1856,Weather!F:K,3,)</f>
        <v>0.16</v>
      </c>
      <c r="AA1856">
        <f>VLOOKUP(I1856,Weather!F:K,4,)</f>
        <v>0.77</v>
      </c>
      <c r="AB1856">
        <f>VLOOKUP(I1856,Weather!F:K,5,)</f>
        <v>1015</v>
      </c>
      <c r="AC1856">
        <f>VLOOKUP(I1856,Weather!F:K,6,)</f>
        <v>5</v>
      </c>
    </row>
    <row r="1857" spans="1:29" x14ac:dyDescent="0.25">
      <c r="A1857" t="s">
        <v>7</v>
      </c>
      <c r="B1857" t="s">
        <v>5</v>
      </c>
      <c r="C1857" s="1">
        <v>42401.583333333336</v>
      </c>
      <c r="D1857" s="3">
        <f t="shared" si="240"/>
        <v>2016</v>
      </c>
      <c r="E1857" s="3">
        <f t="shared" si="243"/>
        <v>2</v>
      </c>
      <c r="F1857" s="3">
        <f t="shared" si="244"/>
        <v>14</v>
      </c>
      <c r="G1857" s="3">
        <f t="shared" si="245"/>
        <v>1</v>
      </c>
      <c r="H1857" s="3" t="str">
        <f t="shared" si="246"/>
        <v>2016214</v>
      </c>
      <c r="I1857" s="3" t="str">
        <f t="shared" si="247"/>
        <v>20162141</v>
      </c>
      <c r="J1857">
        <v>8.3333333330000006</v>
      </c>
      <c r="K1857">
        <v>8.3333333330000006</v>
      </c>
      <c r="L1857" t="str">
        <f>VLOOKUP(C1857,List!$A$2:$C$2089,3,)</f>
        <v>Goldhawk Road</v>
      </c>
      <c r="M1857" t="str">
        <f>VLOOKUP(C1857,List!$A$2:$C$2089,2,)</f>
        <v>Hammersmith &amp; City</v>
      </c>
      <c r="N1857" t="str">
        <f t="shared" si="241"/>
        <v>Goldhawk Road|Hammersmith &amp; City</v>
      </c>
      <c r="O1857">
        <f>VLOOKUP(N1857,Depth!$A$2:$F$427,3,)</f>
        <v>5</v>
      </c>
      <c r="P1857">
        <f>VLOOKUP(N1857,Depth!$A$2:$F$427,5,)</f>
        <v>111</v>
      </c>
      <c r="Q1857">
        <f>VLOOKUP(N1857,Depth!$A$2:$F$427,6,)</f>
        <v>-6</v>
      </c>
      <c r="R1857">
        <f>VLOOKUP(L1857,longitude_latitude!C:J,7,)</f>
        <v>-0.22504987300000001</v>
      </c>
      <c r="S1857">
        <f>VLOOKUP(L1857,longitude_latitude!C:J,8,)</f>
        <v>51.501482340000003</v>
      </c>
      <c r="T1857">
        <f t="shared" si="242"/>
        <v>-11.590402059928744</v>
      </c>
      <c r="U1857">
        <f>VLOOKUP(M1857,LINE!$A$2:$B$13,2,)</f>
        <v>6</v>
      </c>
      <c r="V1857">
        <f>VLOOKUP(L1857,Entry_exit!B:P,4,)</f>
        <v>3469</v>
      </c>
      <c r="W1857">
        <f>2020 - VLOOKUP(L1857, age!$A:$D,4,)</f>
        <v>106</v>
      </c>
      <c r="X1857">
        <f>VLOOKUP(H1857,'air-quality-london-time-of-day'!E:G,3,FALSE)</f>
        <v>11.1</v>
      </c>
      <c r="Y1857">
        <f>VLOOKUP(I1857,Weather!F:K,2,)</f>
        <v>13.965034965034917</v>
      </c>
      <c r="Z1857">
        <f>VLOOKUP(I1857,Weather!F:K,3,)</f>
        <v>0.16</v>
      </c>
      <c r="AA1857">
        <f>VLOOKUP(I1857,Weather!F:K,4,)</f>
        <v>0.77</v>
      </c>
      <c r="AB1857">
        <f>VLOOKUP(I1857,Weather!F:K,5,)</f>
        <v>1015</v>
      </c>
      <c r="AC1857">
        <f>VLOOKUP(I1857,Weather!F:K,6,)</f>
        <v>5</v>
      </c>
    </row>
    <row r="1858" spans="1:29" x14ac:dyDescent="0.25">
      <c r="A1858" t="s">
        <v>7</v>
      </c>
      <c r="B1858" t="s">
        <v>5</v>
      </c>
      <c r="C1858" s="1">
        <v>42401.584027777775</v>
      </c>
      <c r="D1858" s="3">
        <f t="shared" si="240"/>
        <v>2016</v>
      </c>
      <c r="E1858" s="3">
        <f t="shared" si="243"/>
        <v>2</v>
      </c>
      <c r="F1858" s="3">
        <f t="shared" si="244"/>
        <v>14</v>
      </c>
      <c r="G1858" s="3">
        <f t="shared" si="245"/>
        <v>1</v>
      </c>
      <c r="H1858" s="3" t="str">
        <f t="shared" si="246"/>
        <v>2016214</v>
      </c>
      <c r="I1858" s="3" t="str">
        <f t="shared" si="247"/>
        <v>20162141</v>
      </c>
      <c r="J1858">
        <v>8.3333333330000006</v>
      </c>
      <c r="K1858">
        <v>8.3333333330000006</v>
      </c>
      <c r="L1858" t="str">
        <f>VLOOKUP(C1858,List!$A$2:$C$2089,3,)</f>
        <v>Goldhawk Road</v>
      </c>
      <c r="M1858" t="str">
        <f>VLOOKUP(C1858,List!$A$2:$C$2089,2,)</f>
        <v>Hammersmith &amp; City</v>
      </c>
      <c r="N1858" t="str">
        <f t="shared" si="241"/>
        <v>Goldhawk Road|Hammersmith &amp; City</v>
      </c>
      <c r="O1858">
        <f>VLOOKUP(N1858,Depth!$A$2:$F$427,3,)</f>
        <v>5</v>
      </c>
      <c r="P1858">
        <f>VLOOKUP(N1858,Depth!$A$2:$F$427,5,)</f>
        <v>111</v>
      </c>
      <c r="Q1858">
        <f>VLOOKUP(N1858,Depth!$A$2:$F$427,6,)</f>
        <v>-6</v>
      </c>
      <c r="R1858">
        <f>VLOOKUP(L1858,longitude_latitude!C:J,7,)</f>
        <v>-0.22504987300000001</v>
      </c>
      <c r="S1858">
        <f>VLOOKUP(L1858,longitude_latitude!C:J,8,)</f>
        <v>51.501482340000003</v>
      </c>
      <c r="T1858">
        <f t="shared" si="242"/>
        <v>-11.590402059928744</v>
      </c>
      <c r="U1858">
        <f>VLOOKUP(M1858,LINE!$A$2:$B$13,2,)</f>
        <v>6</v>
      </c>
      <c r="V1858">
        <f>VLOOKUP(L1858,Entry_exit!B:P,4,)</f>
        <v>3469</v>
      </c>
      <c r="W1858">
        <f>2020 - VLOOKUP(L1858, age!$A:$D,4,)</f>
        <v>106</v>
      </c>
      <c r="X1858">
        <f>VLOOKUP(H1858,'air-quality-london-time-of-day'!E:G,3,FALSE)</f>
        <v>11.1</v>
      </c>
      <c r="Y1858">
        <f>VLOOKUP(I1858,Weather!F:K,2,)</f>
        <v>13.965034965034917</v>
      </c>
      <c r="Z1858">
        <f>VLOOKUP(I1858,Weather!F:K,3,)</f>
        <v>0.16</v>
      </c>
      <c r="AA1858">
        <f>VLOOKUP(I1858,Weather!F:K,4,)</f>
        <v>0.77</v>
      </c>
      <c r="AB1858">
        <f>VLOOKUP(I1858,Weather!F:K,5,)</f>
        <v>1015</v>
      </c>
      <c r="AC1858">
        <f>VLOOKUP(I1858,Weather!F:K,6,)</f>
        <v>5</v>
      </c>
    </row>
    <row r="1859" spans="1:29" x14ac:dyDescent="0.25">
      <c r="A1859" t="s">
        <v>7</v>
      </c>
      <c r="B1859" t="s">
        <v>5</v>
      </c>
      <c r="C1859" s="1">
        <v>42401.584722222222</v>
      </c>
      <c r="D1859" s="3">
        <f t="shared" si="240"/>
        <v>2016</v>
      </c>
      <c r="E1859" s="3">
        <f t="shared" si="243"/>
        <v>2</v>
      </c>
      <c r="F1859" s="3">
        <f t="shared" si="244"/>
        <v>14</v>
      </c>
      <c r="G1859" s="3">
        <f t="shared" si="245"/>
        <v>1</v>
      </c>
      <c r="H1859" s="3" t="str">
        <f t="shared" si="246"/>
        <v>2016214</v>
      </c>
      <c r="I1859" s="3" t="str">
        <f t="shared" si="247"/>
        <v>20162141</v>
      </c>
      <c r="J1859">
        <v>8.3333333330000006</v>
      </c>
      <c r="K1859">
        <v>8.3333333330000006</v>
      </c>
      <c r="L1859" t="str">
        <f>VLOOKUP(C1859,List!$A$2:$C$2089,3,)</f>
        <v>Goldhawk Road</v>
      </c>
      <c r="M1859" t="str">
        <f>VLOOKUP(C1859,List!$A$2:$C$2089,2,)</f>
        <v>Hammersmith &amp; City</v>
      </c>
      <c r="N1859" t="str">
        <f t="shared" si="241"/>
        <v>Goldhawk Road|Hammersmith &amp; City</v>
      </c>
      <c r="O1859">
        <f>VLOOKUP(N1859,Depth!$A$2:$F$427,3,)</f>
        <v>5</v>
      </c>
      <c r="P1859">
        <f>VLOOKUP(N1859,Depth!$A$2:$F$427,5,)</f>
        <v>111</v>
      </c>
      <c r="Q1859">
        <f>VLOOKUP(N1859,Depth!$A$2:$F$427,6,)</f>
        <v>-6</v>
      </c>
      <c r="R1859">
        <f>VLOOKUP(L1859,longitude_latitude!C:J,7,)</f>
        <v>-0.22504987300000001</v>
      </c>
      <c r="S1859">
        <f>VLOOKUP(L1859,longitude_latitude!C:J,8,)</f>
        <v>51.501482340000003</v>
      </c>
      <c r="T1859">
        <f t="shared" si="242"/>
        <v>-11.590402059928744</v>
      </c>
      <c r="U1859">
        <f>VLOOKUP(M1859,LINE!$A$2:$B$13,2,)</f>
        <v>6</v>
      </c>
      <c r="V1859">
        <f>VLOOKUP(L1859,Entry_exit!B:P,4,)</f>
        <v>3469</v>
      </c>
      <c r="W1859">
        <f>2020 - VLOOKUP(L1859, age!$A:$D,4,)</f>
        <v>106</v>
      </c>
      <c r="X1859">
        <f>VLOOKUP(H1859,'air-quality-london-time-of-day'!E:G,3,FALSE)</f>
        <v>11.1</v>
      </c>
      <c r="Y1859">
        <f>VLOOKUP(I1859,Weather!F:K,2,)</f>
        <v>13.965034965034917</v>
      </c>
      <c r="Z1859">
        <f>VLOOKUP(I1859,Weather!F:K,3,)</f>
        <v>0.16</v>
      </c>
      <c r="AA1859">
        <f>VLOOKUP(I1859,Weather!F:K,4,)</f>
        <v>0.77</v>
      </c>
      <c r="AB1859">
        <f>VLOOKUP(I1859,Weather!F:K,5,)</f>
        <v>1015</v>
      </c>
      <c r="AC1859">
        <f>VLOOKUP(I1859,Weather!F:K,6,)</f>
        <v>5</v>
      </c>
    </row>
    <row r="1860" spans="1:29" x14ac:dyDescent="0.25">
      <c r="A1860" t="s">
        <v>7</v>
      </c>
      <c r="B1860" t="s">
        <v>5</v>
      </c>
      <c r="C1860" s="1">
        <v>42401.585416666669</v>
      </c>
      <c r="D1860" s="3">
        <f t="shared" si="240"/>
        <v>2016</v>
      </c>
      <c r="E1860" s="3">
        <f t="shared" si="243"/>
        <v>2</v>
      </c>
      <c r="F1860" s="3">
        <f t="shared" si="244"/>
        <v>14</v>
      </c>
      <c r="G1860" s="3">
        <f t="shared" si="245"/>
        <v>1</v>
      </c>
      <c r="H1860" s="3" t="str">
        <f t="shared" si="246"/>
        <v>2016214</v>
      </c>
      <c r="I1860" s="3" t="str">
        <f t="shared" si="247"/>
        <v>20162141</v>
      </c>
      <c r="J1860">
        <v>8.3333333330000006</v>
      </c>
      <c r="K1860">
        <v>8.3333333330000006</v>
      </c>
      <c r="L1860" t="str">
        <f>VLOOKUP(C1860,List!$A$2:$C$2089,3,)</f>
        <v>Goldhawk Road</v>
      </c>
      <c r="M1860" t="str">
        <f>VLOOKUP(C1860,List!$A$2:$C$2089,2,)</f>
        <v>Hammersmith &amp; City</v>
      </c>
      <c r="N1860" t="str">
        <f t="shared" si="241"/>
        <v>Goldhawk Road|Hammersmith &amp; City</v>
      </c>
      <c r="O1860">
        <f>VLOOKUP(N1860,Depth!$A$2:$F$427,3,)</f>
        <v>5</v>
      </c>
      <c r="P1860">
        <f>VLOOKUP(N1860,Depth!$A$2:$F$427,5,)</f>
        <v>111</v>
      </c>
      <c r="Q1860">
        <f>VLOOKUP(N1860,Depth!$A$2:$F$427,6,)</f>
        <v>-6</v>
      </c>
      <c r="R1860">
        <f>VLOOKUP(L1860,longitude_latitude!C:J,7,)</f>
        <v>-0.22504987300000001</v>
      </c>
      <c r="S1860">
        <f>VLOOKUP(L1860,longitude_latitude!C:J,8,)</f>
        <v>51.501482340000003</v>
      </c>
      <c r="T1860">
        <f t="shared" si="242"/>
        <v>-11.590402059928744</v>
      </c>
      <c r="U1860">
        <f>VLOOKUP(M1860,LINE!$A$2:$B$13,2,)</f>
        <v>6</v>
      </c>
      <c r="V1860">
        <f>VLOOKUP(L1860,Entry_exit!B:P,4,)</f>
        <v>3469</v>
      </c>
      <c r="W1860">
        <f>2020 - VLOOKUP(L1860, age!$A:$D,4,)</f>
        <v>106</v>
      </c>
      <c r="X1860">
        <f>VLOOKUP(H1860,'air-quality-london-time-of-day'!E:G,3,FALSE)</f>
        <v>11.1</v>
      </c>
      <c r="Y1860">
        <f>VLOOKUP(I1860,Weather!F:K,2,)</f>
        <v>13.965034965034917</v>
      </c>
      <c r="Z1860">
        <f>VLOOKUP(I1860,Weather!F:K,3,)</f>
        <v>0.16</v>
      </c>
      <c r="AA1860">
        <f>VLOOKUP(I1860,Weather!F:K,4,)</f>
        <v>0.77</v>
      </c>
      <c r="AB1860">
        <f>VLOOKUP(I1860,Weather!F:K,5,)</f>
        <v>1015</v>
      </c>
      <c r="AC1860">
        <f>VLOOKUP(I1860,Weather!F:K,6,)</f>
        <v>5</v>
      </c>
    </row>
    <row r="1861" spans="1:29" x14ac:dyDescent="0.25">
      <c r="A1861" t="s">
        <v>7</v>
      </c>
      <c r="B1861" t="s">
        <v>5</v>
      </c>
      <c r="C1861" s="1">
        <v>42401.586111111108</v>
      </c>
      <c r="D1861" s="3">
        <f t="shared" si="240"/>
        <v>2016</v>
      </c>
      <c r="E1861" s="3">
        <f t="shared" si="243"/>
        <v>2</v>
      </c>
      <c r="F1861" s="3">
        <f t="shared" si="244"/>
        <v>14</v>
      </c>
      <c r="G1861" s="3">
        <f t="shared" si="245"/>
        <v>1</v>
      </c>
      <c r="H1861" s="3" t="str">
        <f t="shared" si="246"/>
        <v>2016214</v>
      </c>
      <c r="I1861" s="3" t="str">
        <f t="shared" si="247"/>
        <v>20162141</v>
      </c>
      <c r="J1861">
        <v>10</v>
      </c>
      <c r="K1861">
        <v>10</v>
      </c>
      <c r="L1861" t="str">
        <f>VLOOKUP(C1861,List!$A$2:$C$2089,3,)</f>
        <v>Goldhawk Road</v>
      </c>
      <c r="M1861" t="str">
        <f>VLOOKUP(C1861,List!$A$2:$C$2089,2,)</f>
        <v>Hammersmith &amp; City</v>
      </c>
      <c r="N1861" t="str">
        <f t="shared" si="241"/>
        <v>Goldhawk Road|Hammersmith &amp; City</v>
      </c>
      <c r="O1861">
        <f>VLOOKUP(N1861,Depth!$A$2:$F$427,3,)</f>
        <v>5</v>
      </c>
      <c r="P1861">
        <f>VLOOKUP(N1861,Depth!$A$2:$F$427,5,)</f>
        <v>111</v>
      </c>
      <c r="Q1861">
        <f>VLOOKUP(N1861,Depth!$A$2:$F$427,6,)</f>
        <v>-6</v>
      </c>
      <c r="R1861">
        <f>VLOOKUP(L1861,longitude_latitude!C:J,7,)</f>
        <v>-0.22504987300000001</v>
      </c>
      <c r="S1861">
        <f>VLOOKUP(L1861,longitude_latitude!C:J,8,)</f>
        <v>51.501482340000003</v>
      </c>
      <c r="T1861">
        <f t="shared" si="242"/>
        <v>-11.590402059928744</v>
      </c>
      <c r="U1861">
        <f>VLOOKUP(M1861,LINE!$A$2:$B$13,2,)</f>
        <v>6</v>
      </c>
      <c r="V1861">
        <f>VLOOKUP(L1861,Entry_exit!B:P,4,)</f>
        <v>3469</v>
      </c>
      <c r="W1861">
        <f>2020 - VLOOKUP(L1861, age!$A:$D,4,)</f>
        <v>106</v>
      </c>
      <c r="X1861">
        <f>VLOOKUP(H1861,'air-quality-london-time-of-day'!E:G,3,FALSE)</f>
        <v>11.1</v>
      </c>
      <c r="Y1861">
        <f>VLOOKUP(I1861,Weather!F:K,2,)</f>
        <v>13.965034965034917</v>
      </c>
      <c r="Z1861">
        <f>VLOOKUP(I1861,Weather!F:K,3,)</f>
        <v>0.16</v>
      </c>
      <c r="AA1861">
        <f>VLOOKUP(I1861,Weather!F:K,4,)</f>
        <v>0.77</v>
      </c>
      <c r="AB1861">
        <f>VLOOKUP(I1861,Weather!F:K,5,)</f>
        <v>1015</v>
      </c>
      <c r="AC1861">
        <f>VLOOKUP(I1861,Weather!F:K,6,)</f>
        <v>5</v>
      </c>
    </row>
    <row r="1862" spans="1:29" x14ac:dyDescent="0.25">
      <c r="A1862" t="s">
        <v>7</v>
      </c>
      <c r="B1862" t="s">
        <v>5</v>
      </c>
      <c r="C1862" s="1">
        <v>42401.586805555555</v>
      </c>
      <c r="D1862" s="3">
        <f t="shared" si="240"/>
        <v>2016</v>
      </c>
      <c r="E1862" s="3">
        <f t="shared" si="243"/>
        <v>2</v>
      </c>
      <c r="F1862" s="3">
        <f t="shared" si="244"/>
        <v>14</v>
      </c>
      <c r="G1862" s="3">
        <f t="shared" si="245"/>
        <v>1</v>
      </c>
      <c r="H1862" s="3" t="str">
        <f t="shared" si="246"/>
        <v>2016214</v>
      </c>
      <c r="I1862" s="3" t="str">
        <f t="shared" si="247"/>
        <v>20162141</v>
      </c>
      <c r="J1862">
        <v>8.3333333330000006</v>
      </c>
      <c r="K1862">
        <v>8.3333333330000006</v>
      </c>
      <c r="L1862" t="str">
        <f>VLOOKUP(C1862,List!$A$2:$C$2089,3,)</f>
        <v>Goldhawk Road</v>
      </c>
      <c r="M1862" t="str">
        <f>VLOOKUP(C1862,List!$A$2:$C$2089,2,)</f>
        <v>Hammersmith &amp; City</v>
      </c>
      <c r="N1862" t="str">
        <f t="shared" si="241"/>
        <v>Goldhawk Road|Hammersmith &amp; City</v>
      </c>
      <c r="O1862">
        <f>VLOOKUP(N1862,Depth!$A$2:$F$427,3,)</f>
        <v>5</v>
      </c>
      <c r="P1862">
        <f>VLOOKUP(N1862,Depth!$A$2:$F$427,5,)</f>
        <v>111</v>
      </c>
      <c r="Q1862">
        <f>VLOOKUP(N1862,Depth!$A$2:$F$427,6,)</f>
        <v>-6</v>
      </c>
      <c r="R1862">
        <f>VLOOKUP(L1862,longitude_latitude!C:J,7,)</f>
        <v>-0.22504987300000001</v>
      </c>
      <c r="S1862">
        <f>VLOOKUP(L1862,longitude_latitude!C:J,8,)</f>
        <v>51.501482340000003</v>
      </c>
      <c r="T1862">
        <f t="shared" si="242"/>
        <v>-11.590402059928744</v>
      </c>
      <c r="U1862">
        <f>VLOOKUP(M1862,LINE!$A$2:$B$13,2,)</f>
        <v>6</v>
      </c>
      <c r="V1862">
        <f>VLOOKUP(L1862,Entry_exit!B:P,4,)</f>
        <v>3469</v>
      </c>
      <c r="W1862">
        <f>2020 - VLOOKUP(L1862, age!$A:$D,4,)</f>
        <v>106</v>
      </c>
      <c r="X1862">
        <f>VLOOKUP(H1862,'air-quality-london-time-of-day'!E:G,3,FALSE)</f>
        <v>11.1</v>
      </c>
      <c r="Y1862">
        <f>VLOOKUP(I1862,Weather!F:K,2,)</f>
        <v>13.965034965034917</v>
      </c>
      <c r="Z1862">
        <f>VLOOKUP(I1862,Weather!F:K,3,)</f>
        <v>0.16</v>
      </c>
      <c r="AA1862">
        <f>VLOOKUP(I1862,Weather!F:K,4,)</f>
        <v>0.77</v>
      </c>
      <c r="AB1862">
        <f>VLOOKUP(I1862,Weather!F:K,5,)</f>
        <v>1015</v>
      </c>
      <c r="AC1862">
        <f>VLOOKUP(I1862,Weather!F:K,6,)</f>
        <v>5</v>
      </c>
    </row>
    <row r="1863" spans="1:29" x14ac:dyDescent="0.25">
      <c r="A1863" t="s">
        <v>7</v>
      </c>
      <c r="B1863" t="s">
        <v>5</v>
      </c>
      <c r="C1863" s="1">
        <v>42401.587500000001</v>
      </c>
      <c r="D1863" s="3">
        <f t="shared" si="240"/>
        <v>2016</v>
      </c>
      <c r="E1863" s="3">
        <f t="shared" si="243"/>
        <v>2</v>
      </c>
      <c r="F1863" s="3">
        <f t="shared" si="244"/>
        <v>14</v>
      </c>
      <c r="G1863" s="3">
        <f t="shared" si="245"/>
        <v>1</v>
      </c>
      <c r="H1863" s="3" t="str">
        <f t="shared" si="246"/>
        <v>2016214</v>
      </c>
      <c r="I1863" s="3" t="str">
        <f t="shared" si="247"/>
        <v>20162141</v>
      </c>
      <c r="J1863">
        <v>10</v>
      </c>
      <c r="K1863">
        <v>10</v>
      </c>
      <c r="L1863" t="str">
        <f>VLOOKUP(C1863,List!$A$2:$C$2089,3,)</f>
        <v>Hammersmith</v>
      </c>
      <c r="M1863" t="str">
        <f>VLOOKUP(C1863,List!$A$2:$C$2089,2,)</f>
        <v>Hammersmith &amp; City</v>
      </c>
      <c r="N1863" t="str">
        <f t="shared" si="241"/>
        <v>Hammersmith|Hammersmith &amp; City</v>
      </c>
      <c r="O1863">
        <f>VLOOKUP(N1863,Depth!$A$2:$F$427,3,)</f>
        <v>5</v>
      </c>
      <c r="P1863">
        <f>VLOOKUP(N1863,Depth!$A$2:$F$427,5,)</f>
        <v>104.4</v>
      </c>
      <c r="Q1863">
        <f>VLOOKUP(N1863,Depth!$A$2:$F$427,6,)</f>
        <v>0.6</v>
      </c>
      <c r="R1863">
        <f>VLOOKUP(L1863,longitude_latitude!C:J,7,)</f>
        <v>-0.22333450699999999</v>
      </c>
      <c r="S1863">
        <f>VLOOKUP(L1863,longitude_latitude!C:J,8,)</f>
        <v>51.493273559999999</v>
      </c>
      <c r="T1863">
        <f t="shared" si="242"/>
        <v>-11.500224864338733</v>
      </c>
      <c r="U1863">
        <f>VLOOKUP(M1863,LINE!$A$2:$B$13,2,)</f>
        <v>6</v>
      </c>
      <c r="V1863">
        <f>VLOOKUP(L1863,Entry_exit!B:P,4,)</f>
        <v>46414</v>
      </c>
      <c r="W1863">
        <f>2020 - VLOOKUP(L1863, age!$A:$D,4,)</f>
        <v>156</v>
      </c>
      <c r="X1863">
        <f>VLOOKUP(H1863,'air-quality-london-time-of-day'!E:G,3,FALSE)</f>
        <v>11.1</v>
      </c>
      <c r="Y1863">
        <f>VLOOKUP(I1863,Weather!F:K,2,)</f>
        <v>13.965034965034917</v>
      </c>
      <c r="Z1863">
        <f>VLOOKUP(I1863,Weather!F:K,3,)</f>
        <v>0.16</v>
      </c>
      <c r="AA1863">
        <f>VLOOKUP(I1863,Weather!F:K,4,)</f>
        <v>0.77</v>
      </c>
      <c r="AB1863">
        <f>VLOOKUP(I1863,Weather!F:K,5,)</f>
        <v>1015</v>
      </c>
      <c r="AC1863">
        <f>VLOOKUP(I1863,Weather!F:K,6,)</f>
        <v>5</v>
      </c>
    </row>
    <row r="1864" spans="1:29" x14ac:dyDescent="0.25">
      <c r="A1864" t="s">
        <v>7</v>
      </c>
      <c r="B1864" t="s">
        <v>6</v>
      </c>
      <c r="C1864" s="1">
        <v>41981.379861111112</v>
      </c>
      <c r="D1864" s="3">
        <f t="shared" si="240"/>
        <v>2014</v>
      </c>
      <c r="E1864" s="3">
        <f t="shared" si="243"/>
        <v>12</v>
      </c>
      <c r="F1864" s="3">
        <f t="shared" si="244"/>
        <v>9</v>
      </c>
      <c r="G1864" s="3">
        <f t="shared" si="245"/>
        <v>8</v>
      </c>
      <c r="H1864" s="3" t="str">
        <f t="shared" si="246"/>
        <v>2014129</v>
      </c>
      <c r="I1864" s="3" t="str">
        <f t="shared" si="247"/>
        <v>20141298</v>
      </c>
      <c r="J1864">
        <v>240</v>
      </c>
      <c r="K1864">
        <v>144</v>
      </c>
      <c r="L1864" t="str">
        <f>VLOOKUP(C1864,List!$A$2:$C$2089,3,)</f>
        <v>Brixton</v>
      </c>
      <c r="M1864" t="str">
        <f>VLOOKUP(C1864,List!$A$2:$C$2089,2,)</f>
        <v>Victoria</v>
      </c>
      <c r="N1864" t="str">
        <f t="shared" si="241"/>
        <v>Brixton|Victoria</v>
      </c>
      <c r="O1864">
        <f>VLOOKUP(N1864,Depth!$A$2:$F$427,3,)</f>
        <v>14</v>
      </c>
      <c r="P1864">
        <f>VLOOKUP(N1864,Depth!$A$2:$F$427,5,)</f>
        <v>94.79</v>
      </c>
      <c r="Q1864">
        <f>VLOOKUP(N1864,Depth!$A$2:$F$427,6,)</f>
        <v>19.21</v>
      </c>
      <c r="R1864">
        <f>VLOOKUP(L1864,longitude_latitude!C:J,7,)</f>
        <v>-0.113288835</v>
      </c>
      <c r="S1864">
        <f>VLOOKUP(L1864,longitude_latitude!C:J,8,)</f>
        <v>51.462151310000003</v>
      </c>
      <c r="T1864">
        <f t="shared" si="242"/>
        <v>-5.8300871685036242</v>
      </c>
      <c r="U1864">
        <f>VLOOKUP(M1864,LINE!$A$2:$B$13,2,)</f>
        <v>11</v>
      </c>
      <c r="V1864">
        <f>VLOOKUP(L1864,Entry_exit!B:P,4,)</f>
        <v>48279</v>
      </c>
      <c r="W1864">
        <f>2020 - VLOOKUP(L1864, age!$A:$D,4,)</f>
        <v>49</v>
      </c>
      <c r="X1864">
        <f>VLOOKUP(H1864,'air-quality-london-time-of-day'!E:G,3,FALSE)</f>
        <v>13.5</v>
      </c>
      <c r="Y1864">
        <f>VLOOKUP(I1864,Weather!F:K,2,)</f>
        <v>4</v>
      </c>
      <c r="Z1864">
        <f>VLOOKUP(I1864,Weather!F:K,3,)</f>
        <v>0</v>
      </c>
      <c r="AA1864">
        <f>VLOOKUP(I1864,Weather!F:K,4,)</f>
        <v>0.75</v>
      </c>
      <c r="AB1864">
        <f>VLOOKUP(I1864,Weather!F:K,5,)</f>
        <v>1019</v>
      </c>
      <c r="AC1864">
        <f>VLOOKUP(I1864,Weather!F:K,6,)</f>
        <v>2</v>
      </c>
    </row>
    <row r="1865" spans="1:29" x14ac:dyDescent="0.25">
      <c r="A1865" t="s">
        <v>7</v>
      </c>
      <c r="B1865" t="s">
        <v>6</v>
      </c>
      <c r="C1865" s="1">
        <v>41981.380555555559</v>
      </c>
      <c r="D1865" s="3">
        <f t="shared" si="240"/>
        <v>2014</v>
      </c>
      <c r="E1865" s="3">
        <f t="shared" si="243"/>
        <v>12</v>
      </c>
      <c r="F1865" s="3">
        <f t="shared" si="244"/>
        <v>9</v>
      </c>
      <c r="G1865" s="3">
        <f t="shared" si="245"/>
        <v>8</v>
      </c>
      <c r="H1865" s="3" t="str">
        <f t="shared" si="246"/>
        <v>2014129</v>
      </c>
      <c r="I1865" s="3" t="str">
        <f t="shared" si="247"/>
        <v>20141298</v>
      </c>
      <c r="J1865">
        <v>163</v>
      </c>
      <c r="K1865">
        <v>97.8</v>
      </c>
      <c r="L1865" t="str">
        <f>VLOOKUP(C1865,List!$A$2:$C$2089,3,)</f>
        <v>Brixton</v>
      </c>
      <c r="M1865" t="str">
        <f>VLOOKUP(C1865,List!$A$2:$C$2089,2,)</f>
        <v>Victoria</v>
      </c>
      <c r="N1865" t="str">
        <f t="shared" si="241"/>
        <v>Brixton|Victoria</v>
      </c>
      <c r="O1865">
        <f>VLOOKUP(N1865,Depth!$A$2:$F$427,3,)</f>
        <v>14</v>
      </c>
      <c r="P1865">
        <f>VLOOKUP(N1865,Depth!$A$2:$F$427,5,)</f>
        <v>94.79</v>
      </c>
      <c r="Q1865">
        <f>VLOOKUP(N1865,Depth!$A$2:$F$427,6,)</f>
        <v>19.21</v>
      </c>
      <c r="R1865">
        <f>VLOOKUP(L1865,longitude_latitude!C:J,7,)</f>
        <v>-0.113288835</v>
      </c>
      <c r="S1865">
        <f>VLOOKUP(L1865,longitude_latitude!C:J,8,)</f>
        <v>51.462151310000003</v>
      </c>
      <c r="T1865">
        <f t="shared" si="242"/>
        <v>-5.8300871685036242</v>
      </c>
      <c r="U1865">
        <f>VLOOKUP(M1865,LINE!$A$2:$B$13,2,)</f>
        <v>11</v>
      </c>
      <c r="V1865">
        <f>VLOOKUP(L1865,Entry_exit!B:P,4,)</f>
        <v>48279</v>
      </c>
      <c r="W1865">
        <f>2020 - VLOOKUP(L1865, age!$A:$D,4,)</f>
        <v>49</v>
      </c>
      <c r="X1865">
        <f>VLOOKUP(H1865,'air-quality-london-time-of-day'!E:G,3,FALSE)</f>
        <v>13.5</v>
      </c>
      <c r="Y1865">
        <f>VLOOKUP(I1865,Weather!F:K,2,)</f>
        <v>4</v>
      </c>
      <c r="Z1865">
        <f>VLOOKUP(I1865,Weather!F:K,3,)</f>
        <v>0</v>
      </c>
      <c r="AA1865">
        <f>VLOOKUP(I1865,Weather!F:K,4,)</f>
        <v>0.75</v>
      </c>
      <c r="AB1865">
        <f>VLOOKUP(I1865,Weather!F:K,5,)</f>
        <v>1019</v>
      </c>
      <c r="AC1865">
        <f>VLOOKUP(I1865,Weather!F:K,6,)</f>
        <v>2</v>
      </c>
    </row>
    <row r="1866" spans="1:29" x14ac:dyDescent="0.25">
      <c r="A1866" t="s">
        <v>7</v>
      </c>
      <c r="B1866" t="s">
        <v>6</v>
      </c>
      <c r="C1866" s="1">
        <v>41981.381249999999</v>
      </c>
      <c r="D1866" s="3">
        <f t="shared" si="240"/>
        <v>2014</v>
      </c>
      <c r="E1866" s="3">
        <f t="shared" si="243"/>
        <v>12</v>
      </c>
      <c r="F1866" s="3">
        <f t="shared" si="244"/>
        <v>9</v>
      </c>
      <c r="G1866" s="3">
        <f t="shared" si="245"/>
        <v>8</v>
      </c>
      <c r="H1866" s="3" t="str">
        <f t="shared" si="246"/>
        <v>2014129</v>
      </c>
      <c r="I1866" s="3" t="str">
        <f t="shared" si="247"/>
        <v>20141298</v>
      </c>
      <c r="J1866">
        <v>115</v>
      </c>
      <c r="K1866">
        <v>69</v>
      </c>
      <c r="L1866" t="str">
        <f>VLOOKUP(C1866,List!$A$2:$C$2089,3,)</f>
        <v>Brixton</v>
      </c>
      <c r="M1866" t="str">
        <f>VLOOKUP(C1866,List!$A$2:$C$2089,2,)</f>
        <v>Victoria</v>
      </c>
      <c r="N1866" t="str">
        <f t="shared" si="241"/>
        <v>Brixton|Victoria</v>
      </c>
      <c r="O1866">
        <f>VLOOKUP(N1866,Depth!$A$2:$F$427,3,)</f>
        <v>14</v>
      </c>
      <c r="P1866">
        <f>VLOOKUP(N1866,Depth!$A$2:$F$427,5,)</f>
        <v>94.79</v>
      </c>
      <c r="Q1866">
        <f>VLOOKUP(N1866,Depth!$A$2:$F$427,6,)</f>
        <v>19.21</v>
      </c>
      <c r="R1866">
        <f>VLOOKUP(L1866,longitude_latitude!C:J,7,)</f>
        <v>-0.113288835</v>
      </c>
      <c r="S1866">
        <f>VLOOKUP(L1866,longitude_latitude!C:J,8,)</f>
        <v>51.462151310000003</v>
      </c>
      <c r="T1866">
        <f t="shared" si="242"/>
        <v>-5.8300871685036242</v>
      </c>
      <c r="U1866">
        <f>VLOOKUP(M1866,LINE!$A$2:$B$13,2,)</f>
        <v>11</v>
      </c>
      <c r="V1866">
        <f>VLOOKUP(L1866,Entry_exit!B:P,4,)</f>
        <v>48279</v>
      </c>
      <c r="W1866">
        <f>2020 - VLOOKUP(L1866, age!$A:$D,4,)</f>
        <v>49</v>
      </c>
      <c r="X1866">
        <f>VLOOKUP(H1866,'air-quality-london-time-of-day'!E:G,3,FALSE)</f>
        <v>13.5</v>
      </c>
      <c r="Y1866">
        <f>VLOOKUP(I1866,Weather!F:K,2,)</f>
        <v>4</v>
      </c>
      <c r="Z1866">
        <f>VLOOKUP(I1866,Weather!F:K,3,)</f>
        <v>0</v>
      </c>
      <c r="AA1866">
        <f>VLOOKUP(I1866,Weather!F:K,4,)</f>
        <v>0.75</v>
      </c>
      <c r="AB1866">
        <f>VLOOKUP(I1866,Weather!F:K,5,)</f>
        <v>1019</v>
      </c>
      <c r="AC1866">
        <f>VLOOKUP(I1866,Weather!F:K,6,)</f>
        <v>2</v>
      </c>
    </row>
    <row r="1867" spans="1:29" x14ac:dyDescent="0.25">
      <c r="A1867" t="s">
        <v>7</v>
      </c>
      <c r="B1867" t="s">
        <v>6</v>
      </c>
      <c r="C1867" s="1">
        <v>41981.381944444445</v>
      </c>
      <c r="D1867" s="3">
        <f t="shared" si="240"/>
        <v>2014</v>
      </c>
      <c r="E1867" s="3">
        <f t="shared" si="243"/>
        <v>12</v>
      </c>
      <c r="F1867" s="3">
        <f t="shared" si="244"/>
        <v>9</v>
      </c>
      <c r="G1867" s="3">
        <f t="shared" si="245"/>
        <v>8</v>
      </c>
      <c r="H1867" s="3" t="str">
        <f t="shared" si="246"/>
        <v>2014129</v>
      </c>
      <c r="I1867" s="3" t="str">
        <f t="shared" si="247"/>
        <v>20141298</v>
      </c>
      <c r="J1867">
        <v>145</v>
      </c>
      <c r="K1867">
        <v>87</v>
      </c>
      <c r="L1867" t="str">
        <f>VLOOKUP(C1867,List!$A$2:$C$2089,3,)</f>
        <v>Brixton</v>
      </c>
      <c r="M1867" t="str">
        <f>VLOOKUP(C1867,List!$A$2:$C$2089,2,)</f>
        <v>Victoria</v>
      </c>
      <c r="N1867" t="str">
        <f t="shared" si="241"/>
        <v>Brixton|Victoria</v>
      </c>
      <c r="O1867">
        <f>VLOOKUP(N1867,Depth!$A$2:$F$427,3,)</f>
        <v>14</v>
      </c>
      <c r="P1867">
        <f>VLOOKUP(N1867,Depth!$A$2:$F$427,5,)</f>
        <v>94.79</v>
      </c>
      <c r="Q1867">
        <f>VLOOKUP(N1867,Depth!$A$2:$F$427,6,)</f>
        <v>19.21</v>
      </c>
      <c r="R1867">
        <f>VLOOKUP(L1867,longitude_latitude!C:J,7,)</f>
        <v>-0.113288835</v>
      </c>
      <c r="S1867">
        <f>VLOOKUP(L1867,longitude_latitude!C:J,8,)</f>
        <v>51.462151310000003</v>
      </c>
      <c r="T1867">
        <f t="shared" si="242"/>
        <v>-5.8300871685036242</v>
      </c>
      <c r="U1867">
        <f>VLOOKUP(M1867,LINE!$A$2:$B$13,2,)</f>
        <v>11</v>
      </c>
      <c r="V1867">
        <f>VLOOKUP(L1867,Entry_exit!B:P,4,)</f>
        <v>48279</v>
      </c>
      <c r="W1867">
        <f>2020 - VLOOKUP(L1867, age!$A:$D,4,)</f>
        <v>49</v>
      </c>
      <c r="X1867">
        <f>VLOOKUP(H1867,'air-quality-london-time-of-day'!E:G,3,FALSE)</f>
        <v>13.5</v>
      </c>
      <c r="Y1867">
        <f>VLOOKUP(I1867,Weather!F:K,2,)</f>
        <v>4</v>
      </c>
      <c r="Z1867">
        <f>VLOOKUP(I1867,Weather!F:K,3,)</f>
        <v>0</v>
      </c>
      <c r="AA1867">
        <f>VLOOKUP(I1867,Weather!F:K,4,)</f>
        <v>0.75</v>
      </c>
      <c r="AB1867">
        <f>VLOOKUP(I1867,Weather!F:K,5,)</f>
        <v>1019</v>
      </c>
      <c r="AC1867">
        <f>VLOOKUP(I1867,Weather!F:K,6,)</f>
        <v>2</v>
      </c>
    </row>
    <row r="1868" spans="1:29" x14ac:dyDescent="0.25">
      <c r="A1868" t="s">
        <v>7</v>
      </c>
      <c r="B1868" t="s">
        <v>6</v>
      </c>
      <c r="C1868" s="1">
        <v>41981.382638888892</v>
      </c>
      <c r="D1868" s="3">
        <f t="shared" si="240"/>
        <v>2014</v>
      </c>
      <c r="E1868" s="3">
        <f t="shared" si="243"/>
        <v>12</v>
      </c>
      <c r="F1868" s="3">
        <f t="shared" si="244"/>
        <v>9</v>
      </c>
      <c r="G1868" s="3">
        <f t="shared" si="245"/>
        <v>8</v>
      </c>
      <c r="H1868" s="3" t="str">
        <f t="shared" si="246"/>
        <v>2014129</v>
      </c>
      <c r="I1868" s="3" t="str">
        <f t="shared" si="247"/>
        <v>20141298</v>
      </c>
      <c r="J1868">
        <v>151</v>
      </c>
      <c r="K1868">
        <v>90.6</v>
      </c>
      <c r="L1868" t="str">
        <f>VLOOKUP(C1868,List!$A$2:$C$2089,3,)</f>
        <v>Brixton</v>
      </c>
      <c r="M1868" t="str">
        <f>VLOOKUP(C1868,List!$A$2:$C$2089,2,)</f>
        <v>Victoria</v>
      </c>
      <c r="N1868" t="str">
        <f t="shared" si="241"/>
        <v>Brixton|Victoria</v>
      </c>
      <c r="O1868">
        <f>VLOOKUP(N1868,Depth!$A$2:$F$427,3,)</f>
        <v>14</v>
      </c>
      <c r="P1868">
        <f>VLOOKUP(N1868,Depth!$A$2:$F$427,5,)</f>
        <v>94.79</v>
      </c>
      <c r="Q1868">
        <f>VLOOKUP(N1868,Depth!$A$2:$F$427,6,)</f>
        <v>19.21</v>
      </c>
      <c r="R1868">
        <f>VLOOKUP(L1868,longitude_latitude!C:J,7,)</f>
        <v>-0.113288835</v>
      </c>
      <c r="S1868">
        <f>VLOOKUP(L1868,longitude_latitude!C:J,8,)</f>
        <v>51.462151310000003</v>
      </c>
      <c r="T1868">
        <f t="shared" si="242"/>
        <v>-5.8300871685036242</v>
      </c>
      <c r="U1868">
        <f>VLOOKUP(M1868,LINE!$A$2:$B$13,2,)</f>
        <v>11</v>
      </c>
      <c r="V1868">
        <f>VLOOKUP(L1868,Entry_exit!B:P,4,)</f>
        <v>48279</v>
      </c>
      <c r="W1868">
        <f>2020 - VLOOKUP(L1868, age!$A:$D,4,)</f>
        <v>49</v>
      </c>
      <c r="X1868">
        <f>VLOOKUP(H1868,'air-quality-london-time-of-day'!E:G,3,FALSE)</f>
        <v>13.5</v>
      </c>
      <c r="Y1868">
        <f>VLOOKUP(I1868,Weather!F:K,2,)</f>
        <v>4</v>
      </c>
      <c r="Z1868">
        <f>VLOOKUP(I1868,Weather!F:K,3,)</f>
        <v>0</v>
      </c>
      <c r="AA1868">
        <f>VLOOKUP(I1868,Weather!F:K,4,)</f>
        <v>0.75</v>
      </c>
      <c r="AB1868">
        <f>VLOOKUP(I1868,Weather!F:K,5,)</f>
        <v>1019</v>
      </c>
      <c r="AC1868">
        <f>VLOOKUP(I1868,Weather!F:K,6,)</f>
        <v>2</v>
      </c>
    </row>
    <row r="1869" spans="1:29" x14ac:dyDescent="0.25">
      <c r="A1869" t="s">
        <v>7</v>
      </c>
      <c r="B1869" t="s">
        <v>6</v>
      </c>
      <c r="C1869" s="1">
        <v>41981.383333333331</v>
      </c>
      <c r="D1869" s="3">
        <f t="shared" si="240"/>
        <v>2014</v>
      </c>
      <c r="E1869" s="3">
        <f t="shared" si="243"/>
        <v>12</v>
      </c>
      <c r="F1869" s="3">
        <f t="shared" si="244"/>
        <v>9</v>
      </c>
      <c r="G1869" s="3">
        <f t="shared" si="245"/>
        <v>8</v>
      </c>
      <c r="H1869" s="3" t="str">
        <f t="shared" si="246"/>
        <v>2014129</v>
      </c>
      <c r="I1869" s="3" t="str">
        <f t="shared" si="247"/>
        <v>20141298</v>
      </c>
      <c r="J1869">
        <v>164</v>
      </c>
      <c r="K1869">
        <v>98.4</v>
      </c>
      <c r="L1869" t="str">
        <f>VLOOKUP(C1869,List!$A$2:$C$2089,3,)</f>
        <v>Brixton</v>
      </c>
      <c r="M1869" t="str">
        <f>VLOOKUP(C1869,List!$A$2:$C$2089,2,)</f>
        <v>Victoria</v>
      </c>
      <c r="N1869" t="str">
        <f t="shared" si="241"/>
        <v>Brixton|Victoria</v>
      </c>
      <c r="O1869">
        <f>VLOOKUP(N1869,Depth!$A$2:$F$427,3,)</f>
        <v>14</v>
      </c>
      <c r="P1869">
        <f>VLOOKUP(N1869,Depth!$A$2:$F$427,5,)</f>
        <v>94.79</v>
      </c>
      <c r="Q1869">
        <f>VLOOKUP(N1869,Depth!$A$2:$F$427,6,)</f>
        <v>19.21</v>
      </c>
      <c r="R1869">
        <f>VLOOKUP(L1869,longitude_latitude!C:J,7,)</f>
        <v>-0.113288835</v>
      </c>
      <c r="S1869">
        <f>VLOOKUP(L1869,longitude_latitude!C:J,8,)</f>
        <v>51.462151310000003</v>
      </c>
      <c r="T1869">
        <f t="shared" si="242"/>
        <v>-5.8300871685036242</v>
      </c>
      <c r="U1869">
        <f>VLOOKUP(M1869,LINE!$A$2:$B$13,2,)</f>
        <v>11</v>
      </c>
      <c r="V1869">
        <f>VLOOKUP(L1869,Entry_exit!B:P,4,)</f>
        <v>48279</v>
      </c>
      <c r="W1869">
        <f>2020 - VLOOKUP(L1869, age!$A:$D,4,)</f>
        <v>49</v>
      </c>
      <c r="X1869">
        <f>VLOOKUP(H1869,'air-quality-london-time-of-day'!E:G,3,FALSE)</f>
        <v>13.5</v>
      </c>
      <c r="Y1869">
        <f>VLOOKUP(I1869,Weather!F:K,2,)</f>
        <v>4</v>
      </c>
      <c r="Z1869">
        <f>VLOOKUP(I1869,Weather!F:K,3,)</f>
        <v>0</v>
      </c>
      <c r="AA1869">
        <f>VLOOKUP(I1869,Weather!F:K,4,)</f>
        <v>0.75</v>
      </c>
      <c r="AB1869">
        <f>VLOOKUP(I1869,Weather!F:K,5,)</f>
        <v>1019</v>
      </c>
      <c r="AC1869">
        <f>VLOOKUP(I1869,Weather!F:K,6,)</f>
        <v>2</v>
      </c>
    </row>
    <row r="1870" spans="1:29" x14ac:dyDescent="0.25">
      <c r="A1870" t="s">
        <v>7</v>
      </c>
      <c r="B1870" t="s">
        <v>6</v>
      </c>
      <c r="C1870" s="1">
        <v>41981.384027777778</v>
      </c>
      <c r="D1870" s="3">
        <f t="shared" si="240"/>
        <v>2014</v>
      </c>
      <c r="E1870" s="3">
        <f t="shared" si="243"/>
        <v>12</v>
      </c>
      <c r="F1870" s="3">
        <f t="shared" si="244"/>
        <v>9</v>
      </c>
      <c r="G1870" s="3">
        <f t="shared" si="245"/>
        <v>8</v>
      </c>
      <c r="H1870" s="3" t="str">
        <f t="shared" si="246"/>
        <v>2014129</v>
      </c>
      <c r="I1870" s="3" t="str">
        <f t="shared" si="247"/>
        <v>20141298</v>
      </c>
      <c r="J1870">
        <v>168</v>
      </c>
      <c r="K1870">
        <v>100.8</v>
      </c>
      <c r="L1870" t="str">
        <f>VLOOKUP(C1870,List!$A$2:$C$2089,3,)</f>
        <v>Brixton</v>
      </c>
      <c r="M1870" t="str">
        <f>VLOOKUP(C1870,List!$A$2:$C$2089,2,)</f>
        <v>Victoria</v>
      </c>
      <c r="N1870" t="str">
        <f t="shared" si="241"/>
        <v>Brixton|Victoria</v>
      </c>
      <c r="O1870">
        <f>VLOOKUP(N1870,Depth!$A$2:$F$427,3,)</f>
        <v>14</v>
      </c>
      <c r="P1870">
        <f>VLOOKUP(N1870,Depth!$A$2:$F$427,5,)</f>
        <v>94.79</v>
      </c>
      <c r="Q1870">
        <f>VLOOKUP(N1870,Depth!$A$2:$F$427,6,)</f>
        <v>19.21</v>
      </c>
      <c r="R1870">
        <f>VLOOKUP(L1870,longitude_latitude!C:J,7,)</f>
        <v>-0.113288835</v>
      </c>
      <c r="S1870">
        <f>VLOOKUP(L1870,longitude_latitude!C:J,8,)</f>
        <v>51.462151310000003</v>
      </c>
      <c r="T1870">
        <f t="shared" si="242"/>
        <v>-5.8300871685036242</v>
      </c>
      <c r="U1870">
        <f>VLOOKUP(M1870,LINE!$A$2:$B$13,2,)</f>
        <v>11</v>
      </c>
      <c r="V1870">
        <f>VLOOKUP(L1870,Entry_exit!B:P,4,)</f>
        <v>48279</v>
      </c>
      <c r="W1870">
        <f>2020 - VLOOKUP(L1870, age!$A:$D,4,)</f>
        <v>49</v>
      </c>
      <c r="X1870">
        <f>VLOOKUP(H1870,'air-quality-london-time-of-day'!E:G,3,FALSE)</f>
        <v>13.5</v>
      </c>
      <c r="Y1870">
        <f>VLOOKUP(I1870,Weather!F:K,2,)</f>
        <v>4</v>
      </c>
      <c r="Z1870">
        <f>VLOOKUP(I1870,Weather!F:K,3,)</f>
        <v>0</v>
      </c>
      <c r="AA1870">
        <f>VLOOKUP(I1870,Weather!F:K,4,)</f>
        <v>0.75</v>
      </c>
      <c r="AB1870">
        <f>VLOOKUP(I1870,Weather!F:K,5,)</f>
        <v>1019</v>
      </c>
      <c r="AC1870">
        <f>VLOOKUP(I1870,Weather!F:K,6,)</f>
        <v>2</v>
      </c>
    </row>
    <row r="1871" spans="1:29" x14ac:dyDescent="0.25">
      <c r="A1871" t="s">
        <v>7</v>
      </c>
      <c r="B1871" t="s">
        <v>6</v>
      </c>
      <c r="C1871" s="1">
        <v>41981.384722222225</v>
      </c>
      <c r="D1871" s="3">
        <f t="shared" si="240"/>
        <v>2014</v>
      </c>
      <c r="E1871" s="3">
        <f t="shared" si="243"/>
        <v>12</v>
      </c>
      <c r="F1871" s="3">
        <f t="shared" si="244"/>
        <v>9</v>
      </c>
      <c r="G1871" s="3">
        <f t="shared" si="245"/>
        <v>8</v>
      </c>
      <c r="H1871" s="3" t="str">
        <f t="shared" si="246"/>
        <v>2014129</v>
      </c>
      <c r="I1871" s="3" t="str">
        <f t="shared" si="247"/>
        <v>20141298</v>
      </c>
      <c r="J1871">
        <v>181</v>
      </c>
      <c r="K1871">
        <v>108.6</v>
      </c>
      <c r="L1871" t="str">
        <f>VLOOKUP(C1871,List!$A$2:$C$2089,3,)</f>
        <v>Brixton</v>
      </c>
      <c r="M1871" t="str">
        <f>VLOOKUP(C1871,List!$A$2:$C$2089,2,)</f>
        <v>Victoria</v>
      </c>
      <c r="N1871" t="str">
        <f t="shared" si="241"/>
        <v>Brixton|Victoria</v>
      </c>
      <c r="O1871">
        <f>VLOOKUP(N1871,Depth!$A$2:$F$427,3,)</f>
        <v>14</v>
      </c>
      <c r="P1871">
        <f>VLOOKUP(N1871,Depth!$A$2:$F$427,5,)</f>
        <v>94.79</v>
      </c>
      <c r="Q1871">
        <f>VLOOKUP(N1871,Depth!$A$2:$F$427,6,)</f>
        <v>19.21</v>
      </c>
      <c r="R1871">
        <f>VLOOKUP(L1871,longitude_latitude!C:J,7,)</f>
        <v>-0.113288835</v>
      </c>
      <c r="S1871">
        <f>VLOOKUP(L1871,longitude_latitude!C:J,8,)</f>
        <v>51.462151310000003</v>
      </c>
      <c r="T1871">
        <f t="shared" si="242"/>
        <v>-5.8300871685036242</v>
      </c>
      <c r="U1871">
        <f>VLOOKUP(M1871,LINE!$A$2:$B$13,2,)</f>
        <v>11</v>
      </c>
      <c r="V1871">
        <f>VLOOKUP(L1871,Entry_exit!B:P,4,)</f>
        <v>48279</v>
      </c>
      <c r="W1871">
        <f>2020 - VLOOKUP(L1871, age!$A:$D,4,)</f>
        <v>49</v>
      </c>
      <c r="X1871">
        <f>VLOOKUP(H1871,'air-quality-london-time-of-day'!E:G,3,FALSE)</f>
        <v>13.5</v>
      </c>
      <c r="Y1871">
        <f>VLOOKUP(I1871,Weather!F:K,2,)</f>
        <v>4</v>
      </c>
      <c r="Z1871">
        <f>VLOOKUP(I1871,Weather!F:K,3,)</f>
        <v>0</v>
      </c>
      <c r="AA1871">
        <f>VLOOKUP(I1871,Weather!F:K,4,)</f>
        <v>0.75</v>
      </c>
      <c r="AB1871">
        <f>VLOOKUP(I1871,Weather!F:K,5,)</f>
        <v>1019</v>
      </c>
      <c r="AC1871">
        <f>VLOOKUP(I1871,Weather!F:K,6,)</f>
        <v>2</v>
      </c>
    </row>
    <row r="1872" spans="1:29" x14ac:dyDescent="0.25">
      <c r="A1872" t="s">
        <v>7</v>
      </c>
      <c r="B1872" t="s">
        <v>6</v>
      </c>
      <c r="C1872" s="1">
        <v>41981.385416666664</v>
      </c>
      <c r="D1872" s="3">
        <f t="shared" si="240"/>
        <v>2014</v>
      </c>
      <c r="E1872" s="3">
        <f t="shared" si="243"/>
        <v>12</v>
      </c>
      <c r="F1872" s="3">
        <f t="shared" si="244"/>
        <v>9</v>
      </c>
      <c r="G1872" s="3">
        <f t="shared" si="245"/>
        <v>8</v>
      </c>
      <c r="H1872" s="3" t="str">
        <f t="shared" si="246"/>
        <v>2014129</v>
      </c>
      <c r="I1872" s="3" t="str">
        <f t="shared" si="247"/>
        <v>20141298</v>
      </c>
      <c r="J1872">
        <v>161</v>
      </c>
      <c r="K1872">
        <v>96.6</v>
      </c>
      <c r="L1872" t="str">
        <f>VLOOKUP(C1872,List!$A$2:$C$2089,3,)</f>
        <v>Brixton</v>
      </c>
      <c r="M1872" t="str">
        <f>VLOOKUP(C1872,List!$A$2:$C$2089,2,)</f>
        <v>Victoria</v>
      </c>
      <c r="N1872" t="str">
        <f t="shared" si="241"/>
        <v>Brixton|Victoria</v>
      </c>
      <c r="O1872">
        <f>VLOOKUP(N1872,Depth!$A$2:$F$427,3,)</f>
        <v>14</v>
      </c>
      <c r="P1872">
        <f>VLOOKUP(N1872,Depth!$A$2:$F$427,5,)</f>
        <v>94.79</v>
      </c>
      <c r="Q1872">
        <f>VLOOKUP(N1872,Depth!$A$2:$F$427,6,)</f>
        <v>19.21</v>
      </c>
      <c r="R1872">
        <f>VLOOKUP(L1872,longitude_latitude!C:J,7,)</f>
        <v>-0.113288835</v>
      </c>
      <c r="S1872">
        <f>VLOOKUP(L1872,longitude_latitude!C:J,8,)</f>
        <v>51.462151310000003</v>
      </c>
      <c r="T1872">
        <f t="shared" si="242"/>
        <v>-5.8300871685036242</v>
      </c>
      <c r="U1872">
        <f>VLOOKUP(M1872,LINE!$A$2:$B$13,2,)</f>
        <v>11</v>
      </c>
      <c r="V1872">
        <f>VLOOKUP(L1872,Entry_exit!B:P,4,)</f>
        <v>48279</v>
      </c>
      <c r="W1872">
        <f>2020 - VLOOKUP(L1872, age!$A:$D,4,)</f>
        <v>49</v>
      </c>
      <c r="X1872">
        <f>VLOOKUP(H1872,'air-quality-london-time-of-day'!E:G,3,FALSE)</f>
        <v>13.5</v>
      </c>
      <c r="Y1872">
        <f>VLOOKUP(I1872,Weather!F:K,2,)</f>
        <v>4</v>
      </c>
      <c r="Z1872">
        <f>VLOOKUP(I1872,Weather!F:K,3,)</f>
        <v>0</v>
      </c>
      <c r="AA1872">
        <f>VLOOKUP(I1872,Weather!F:K,4,)</f>
        <v>0.75</v>
      </c>
      <c r="AB1872">
        <f>VLOOKUP(I1872,Weather!F:K,5,)</f>
        <v>1019</v>
      </c>
      <c r="AC1872">
        <f>VLOOKUP(I1872,Weather!F:K,6,)</f>
        <v>2</v>
      </c>
    </row>
    <row r="1873" spans="1:29" x14ac:dyDescent="0.25">
      <c r="A1873" t="s">
        <v>7</v>
      </c>
      <c r="B1873" t="s">
        <v>6</v>
      </c>
      <c r="C1873" s="1">
        <v>41981.386111111111</v>
      </c>
      <c r="D1873" s="3">
        <f t="shared" si="240"/>
        <v>2014</v>
      </c>
      <c r="E1873" s="3">
        <f t="shared" si="243"/>
        <v>12</v>
      </c>
      <c r="F1873" s="3">
        <f t="shared" si="244"/>
        <v>9</v>
      </c>
      <c r="G1873" s="3">
        <f t="shared" si="245"/>
        <v>8</v>
      </c>
      <c r="H1873" s="3" t="str">
        <f t="shared" si="246"/>
        <v>2014129</v>
      </c>
      <c r="I1873" s="3" t="str">
        <f t="shared" si="247"/>
        <v>20141298</v>
      </c>
      <c r="J1873">
        <v>105</v>
      </c>
      <c r="K1873">
        <v>63</v>
      </c>
      <c r="L1873" t="str">
        <f>VLOOKUP(C1873,List!$A$2:$C$2089,3,)</f>
        <v>Brixton</v>
      </c>
      <c r="M1873" t="str">
        <f>VLOOKUP(C1873,List!$A$2:$C$2089,2,)</f>
        <v>Victoria</v>
      </c>
      <c r="N1873" t="str">
        <f t="shared" si="241"/>
        <v>Brixton|Victoria</v>
      </c>
      <c r="O1873">
        <f>VLOOKUP(N1873,Depth!$A$2:$F$427,3,)</f>
        <v>14</v>
      </c>
      <c r="P1873">
        <f>VLOOKUP(N1873,Depth!$A$2:$F$427,5,)</f>
        <v>94.79</v>
      </c>
      <c r="Q1873">
        <f>VLOOKUP(N1873,Depth!$A$2:$F$427,6,)</f>
        <v>19.21</v>
      </c>
      <c r="R1873">
        <f>VLOOKUP(L1873,longitude_latitude!C:J,7,)</f>
        <v>-0.113288835</v>
      </c>
      <c r="S1873">
        <f>VLOOKUP(L1873,longitude_latitude!C:J,8,)</f>
        <v>51.462151310000003</v>
      </c>
      <c r="T1873">
        <f t="shared" si="242"/>
        <v>-5.8300871685036242</v>
      </c>
      <c r="U1873">
        <f>VLOOKUP(M1873,LINE!$A$2:$B$13,2,)</f>
        <v>11</v>
      </c>
      <c r="V1873">
        <f>VLOOKUP(L1873,Entry_exit!B:P,4,)</f>
        <v>48279</v>
      </c>
      <c r="W1873">
        <f>2020 - VLOOKUP(L1873, age!$A:$D,4,)</f>
        <v>49</v>
      </c>
      <c r="X1873">
        <f>VLOOKUP(H1873,'air-quality-london-time-of-day'!E:G,3,FALSE)</f>
        <v>13.5</v>
      </c>
      <c r="Y1873">
        <f>VLOOKUP(I1873,Weather!F:K,2,)</f>
        <v>4</v>
      </c>
      <c r="Z1873">
        <f>VLOOKUP(I1873,Weather!F:K,3,)</f>
        <v>0</v>
      </c>
      <c r="AA1873">
        <f>VLOOKUP(I1873,Weather!F:K,4,)</f>
        <v>0.75</v>
      </c>
      <c r="AB1873">
        <f>VLOOKUP(I1873,Weather!F:K,5,)</f>
        <v>1019</v>
      </c>
      <c r="AC1873">
        <f>VLOOKUP(I1873,Weather!F:K,6,)</f>
        <v>2</v>
      </c>
    </row>
    <row r="1874" spans="1:29" x14ac:dyDescent="0.25">
      <c r="A1874" t="s">
        <v>7</v>
      </c>
      <c r="B1874" t="s">
        <v>6</v>
      </c>
      <c r="C1874" s="1">
        <v>41981.386805555558</v>
      </c>
      <c r="D1874" s="3">
        <f t="shared" si="240"/>
        <v>2014</v>
      </c>
      <c r="E1874" s="3">
        <f t="shared" si="243"/>
        <v>12</v>
      </c>
      <c r="F1874" s="3">
        <f t="shared" si="244"/>
        <v>9</v>
      </c>
      <c r="G1874" s="3">
        <f t="shared" si="245"/>
        <v>8</v>
      </c>
      <c r="H1874" s="3" t="str">
        <f t="shared" si="246"/>
        <v>2014129</v>
      </c>
      <c r="I1874" s="3" t="str">
        <f t="shared" si="247"/>
        <v>20141298</v>
      </c>
      <c r="J1874">
        <v>104</v>
      </c>
      <c r="K1874">
        <v>62.4</v>
      </c>
      <c r="L1874" t="str">
        <f>VLOOKUP(C1874,List!$A$2:$C$2089,3,)</f>
        <v>Brixton</v>
      </c>
      <c r="M1874" t="str">
        <f>VLOOKUP(C1874,List!$A$2:$C$2089,2,)</f>
        <v>Victoria</v>
      </c>
      <c r="N1874" t="str">
        <f t="shared" si="241"/>
        <v>Brixton|Victoria</v>
      </c>
      <c r="O1874">
        <f>VLOOKUP(N1874,Depth!$A$2:$F$427,3,)</f>
        <v>14</v>
      </c>
      <c r="P1874">
        <f>VLOOKUP(N1874,Depth!$A$2:$F$427,5,)</f>
        <v>94.79</v>
      </c>
      <c r="Q1874">
        <f>VLOOKUP(N1874,Depth!$A$2:$F$427,6,)</f>
        <v>19.21</v>
      </c>
      <c r="R1874">
        <f>VLOOKUP(L1874,longitude_latitude!C:J,7,)</f>
        <v>-0.113288835</v>
      </c>
      <c r="S1874">
        <f>VLOOKUP(L1874,longitude_latitude!C:J,8,)</f>
        <v>51.462151310000003</v>
      </c>
      <c r="T1874">
        <f t="shared" si="242"/>
        <v>-5.8300871685036242</v>
      </c>
      <c r="U1874">
        <f>VLOOKUP(M1874,LINE!$A$2:$B$13,2,)</f>
        <v>11</v>
      </c>
      <c r="V1874">
        <f>VLOOKUP(L1874,Entry_exit!B:P,4,)</f>
        <v>48279</v>
      </c>
      <c r="W1874">
        <f>2020 - VLOOKUP(L1874, age!$A:$D,4,)</f>
        <v>49</v>
      </c>
      <c r="X1874">
        <f>VLOOKUP(H1874,'air-quality-london-time-of-day'!E:G,3,FALSE)</f>
        <v>13.5</v>
      </c>
      <c r="Y1874">
        <f>VLOOKUP(I1874,Weather!F:K,2,)</f>
        <v>4</v>
      </c>
      <c r="Z1874">
        <f>VLOOKUP(I1874,Weather!F:K,3,)</f>
        <v>0</v>
      </c>
      <c r="AA1874">
        <f>VLOOKUP(I1874,Weather!F:K,4,)</f>
        <v>0.75</v>
      </c>
      <c r="AB1874">
        <f>VLOOKUP(I1874,Weather!F:K,5,)</f>
        <v>1019</v>
      </c>
      <c r="AC1874">
        <f>VLOOKUP(I1874,Weather!F:K,6,)</f>
        <v>2</v>
      </c>
    </row>
    <row r="1875" spans="1:29" x14ac:dyDescent="0.25">
      <c r="A1875" t="s">
        <v>7</v>
      </c>
      <c r="B1875" t="s">
        <v>6</v>
      </c>
      <c r="C1875" s="1">
        <v>41981.387499999997</v>
      </c>
      <c r="D1875" s="3">
        <f t="shared" si="240"/>
        <v>2014</v>
      </c>
      <c r="E1875" s="3">
        <f t="shared" si="243"/>
        <v>12</v>
      </c>
      <c r="F1875" s="3">
        <f t="shared" si="244"/>
        <v>9</v>
      </c>
      <c r="G1875" s="3">
        <f t="shared" si="245"/>
        <v>8</v>
      </c>
      <c r="H1875" s="3" t="str">
        <f t="shared" si="246"/>
        <v>2014129</v>
      </c>
      <c r="I1875" s="3" t="str">
        <f t="shared" si="247"/>
        <v>20141298</v>
      </c>
      <c r="J1875">
        <v>119</v>
      </c>
      <c r="K1875">
        <v>71.400000000000006</v>
      </c>
      <c r="L1875" t="str">
        <f>VLOOKUP(C1875,List!$A$2:$C$2089,3,)</f>
        <v>Brixton</v>
      </c>
      <c r="M1875" t="str">
        <f>VLOOKUP(C1875,List!$A$2:$C$2089,2,)</f>
        <v>Victoria</v>
      </c>
      <c r="N1875" t="str">
        <f t="shared" si="241"/>
        <v>Brixton|Victoria</v>
      </c>
      <c r="O1875">
        <f>VLOOKUP(N1875,Depth!$A$2:$F$427,3,)</f>
        <v>14</v>
      </c>
      <c r="P1875">
        <f>VLOOKUP(N1875,Depth!$A$2:$F$427,5,)</f>
        <v>94.79</v>
      </c>
      <c r="Q1875">
        <f>VLOOKUP(N1875,Depth!$A$2:$F$427,6,)</f>
        <v>19.21</v>
      </c>
      <c r="R1875">
        <f>VLOOKUP(L1875,longitude_latitude!C:J,7,)</f>
        <v>-0.113288835</v>
      </c>
      <c r="S1875">
        <f>VLOOKUP(L1875,longitude_latitude!C:J,8,)</f>
        <v>51.462151310000003</v>
      </c>
      <c r="T1875">
        <f t="shared" si="242"/>
        <v>-5.8300871685036242</v>
      </c>
      <c r="U1875">
        <f>VLOOKUP(M1875,LINE!$A$2:$B$13,2,)</f>
        <v>11</v>
      </c>
      <c r="V1875">
        <f>VLOOKUP(L1875,Entry_exit!B:P,4,)</f>
        <v>48279</v>
      </c>
      <c r="W1875">
        <f>2020 - VLOOKUP(L1875, age!$A:$D,4,)</f>
        <v>49</v>
      </c>
      <c r="X1875">
        <f>VLOOKUP(H1875,'air-quality-london-time-of-day'!E:G,3,FALSE)</f>
        <v>13.5</v>
      </c>
      <c r="Y1875">
        <f>VLOOKUP(I1875,Weather!F:K,2,)</f>
        <v>4</v>
      </c>
      <c r="Z1875">
        <f>VLOOKUP(I1875,Weather!F:K,3,)</f>
        <v>0</v>
      </c>
      <c r="AA1875">
        <f>VLOOKUP(I1875,Weather!F:K,4,)</f>
        <v>0.75</v>
      </c>
      <c r="AB1875">
        <f>VLOOKUP(I1875,Weather!F:K,5,)</f>
        <v>1019</v>
      </c>
      <c r="AC1875">
        <f>VLOOKUP(I1875,Weather!F:K,6,)</f>
        <v>2</v>
      </c>
    </row>
    <row r="1876" spans="1:29" x14ac:dyDescent="0.25">
      <c r="A1876" t="s">
        <v>7</v>
      </c>
      <c r="B1876" t="s">
        <v>6</v>
      </c>
      <c r="C1876" s="1">
        <v>41981.388194444444</v>
      </c>
      <c r="D1876" s="3">
        <f t="shared" si="240"/>
        <v>2014</v>
      </c>
      <c r="E1876" s="3">
        <f t="shared" si="243"/>
        <v>12</v>
      </c>
      <c r="F1876" s="3">
        <f t="shared" si="244"/>
        <v>9</v>
      </c>
      <c r="G1876" s="3">
        <f t="shared" si="245"/>
        <v>8</v>
      </c>
      <c r="H1876" s="3" t="str">
        <f t="shared" si="246"/>
        <v>2014129</v>
      </c>
      <c r="I1876" s="3" t="str">
        <f t="shared" si="247"/>
        <v>20141298</v>
      </c>
      <c r="J1876">
        <v>133</v>
      </c>
      <c r="K1876">
        <v>79.8</v>
      </c>
      <c r="L1876" t="str">
        <f>VLOOKUP(C1876,List!$A$2:$C$2089,3,)</f>
        <v>Brixton</v>
      </c>
      <c r="M1876" t="str">
        <f>VLOOKUP(C1876,List!$A$2:$C$2089,2,)</f>
        <v>Victoria</v>
      </c>
      <c r="N1876" t="str">
        <f t="shared" si="241"/>
        <v>Brixton|Victoria</v>
      </c>
      <c r="O1876">
        <f>VLOOKUP(N1876,Depth!$A$2:$F$427,3,)</f>
        <v>14</v>
      </c>
      <c r="P1876">
        <f>VLOOKUP(N1876,Depth!$A$2:$F$427,5,)</f>
        <v>94.79</v>
      </c>
      <c r="Q1876">
        <f>VLOOKUP(N1876,Depth!$A$2:$F$427,6,)</f>
        <v>19.21</v>
      </c>
      <c r="R1876">
        <f>VLOOKUP(L1876,longitude_latitude!C:J,7,)</f>
        <v>-0.113288835</v>
      </c>
      <c r="S1876">
        <f>VLOOKUP(L1876,longitude_latitude!C:J,8,)</f>
        <v>51.462151310000003</v>
      </c>
      <c r="T1876">
        <f t="shared" si="242"/>
        <v>-5.8300871685036242</v>
      </c>
      <c r="U1876">
        <f>VLOOKUP(M1876,LINE!$A$2:$B$13,2,)</f>
        <v>11</v>
      </c>
      <c r="V1876">
        <f>VLOOKUP(L1876,Entry_exit!B:P,4,)</f>
        <v>48279</v>
      </c>
      <c r="W1876">
        <f>2020 - VLOOKUP(L1876, age!$A:$D,4,)</f>
        <v>49</v>
      </c>
      <c r="X1876">
        <f>VLOOKUP(H1876,'air-quality-london-time-of-day'!E:G,3,FALSE)</f>
        <v>13.5</v>
      </c>
      <c r="Y1876">
        <f>VLOOKUP(I1876,Weather!F:K,2,)</f>
        <v>4</v>
      </c>
      <c r="Z1876">
        <f>VLOOKUP(I1876,Weather!F:K,3,)</f>
        <v>0</v>
      </c>
      <c r="AA1876">
        <f>VLOOKUP(I1876,Weather!F:K,4,)</f>
        <v>0.75</v>
      </c>
      <c r="AB1876">
        <f>VLOOKUP(I1876,Weather!F:K,5,)</f>
        <v>1019</v>
      </c>
      <c r="AC1876">
        <f>VLOOKUP(I1876,Weather!F:K,6,)</f>
        <v>2</v>
      </c>
    </row>
    <row r="1877" spans="1:29" x14ac:dyDescent="0.25">
      <c r="A1877" t="s">
        <v>7</v>
      </c>
      <c r="B1877" t="s">
        <v>6</v>
      </c>
      <c r="C1877" s="1">
        <v>41981.388888888891</v>
      </c>
      <c r="D1877" s="3">
        <f t="shared" si="240"/>
        <v>2014</v>
      </c>
      <c r="E1877" s="3">
        <f t="shared" si="243"/>
        <v>12</v>
      </c>
      <c r="F1877" s="3">
        <f t="shared" si="244"/>
        <v>9</v>
      </c>
      <c r="G1877" s="3">
        <f t="shared" si="245"/>
        <v>8</v>
      </c>
      <c r="H1877" s="3" t="str">
        <f t="shared" si="246"/>
        <v>2014129</v>
      </c>
      <c r="I1877" s="3" t="str">
        <f t="shared" si="247"/>
        <v>20141298</v>
      </c>
      <c r="J1877">
        <v>136</v>
      </c>
      <c r="K1877">
        <v>81.599999999999994</v>
      </c>
      <c r="L1877" t="str">
        <f>VLOOKUP(C1877,List!$A$2:$C$2089,3,)</f>
        <v>Brixton</v>
      </c>
      <c r="M1877" t="str">
        <f>VLOOKUP(C1877,List!$A$2:$C$2089,2,)</f>
        <v>Victoria</v>
      </c>
      <c r="N1877" t="str">
        <f t="shared" si="241"/>
        <v>Brixton|Victoria</v>
      </c>
      <c r="O1877">
        <f>VLOOKUP(N1877,Depth!$A$2:$F$427,3,)</f>
        <v>14</v>
      </c>
      <c r="P1877">
        <f>VLOOKUP(N1877,Depth!$A$2:$F$427,5,)</f>
        <v>94.79</v>
      </c>
      <c r="Q1877">
        <f>VLOOKUP(N1877,Depth!$A$2:$F$427,6,)</f>
        <v>19.21</v>
      </c>
      <c r="R1877">
        <f>VLOOKUP(L1877,longitude_latitude!C:J,7,)</f>
        <v>-0.113288835</v>
      </c>
      <c r="S1877">
        <f>VLOOKUP(L1877,longitude_latitude!C:J,8,)</f>
        <v>51.462151310000003</v>
      </c>
      <c r="T1877">
        <f t="shared" si="242"/>
        <v>-5.8300871685036242</v>
      </c>
      <c r="U1877">
        <f>VLOOKUP(M1877,LINE!$A$2:$B$13,2,)</f>
        <v>11</v>
      </c>
      <c r="V1877">
        <f>VLOOKUP(L1877,Entry_exit!B:P,4,)</f>
        <v>48279</v>
      </c>
      <c r="W1877">
        <f>2020 - VLOOKUP(L1877, age!$A:$D,4,)</f>
        <v>49</v>
      </c>
      <c r="X1877">
        <f>VLOOKUP(H1877,'air-quality-london-time-of-day'!E:G,3,FALSE)</f>
        <v>13.5</v>
      </c>
      <c r="Y1877">
        <f>VLOOKUP(I1877,Weather!F:K,2,)</f>
        <v>4</v>
      </c>
      <c r="Z1877">
        <f>VLOOKUP(I1877,Weather!F:K,3,)</f>
        <v>0</v>
      </c>
      <c r="AA1877">
        <f>VLOOKUP(I1877,Weather!F:K,4,)</f>
        <v>0.75</v>
      </c>
      <c r="AB1877">
        <f>VLOOKUP(I1877,Weather!F:K,5,)</f>
        <v>1019</v>
      </c>
      <c r="AC1877">
        <f>VLOOKUP(I1877,Weather!F:K,6,)</f>
        <v>2</v>
      </c>
    </row>
    <row r="1878" spans="1:29" x14ac:dyDescent="0.25">
      <c r="A1878" t="s">
        <v>7</v>
      </c>
      <c r="B1878" t="s">
        <v>6</v>
      </c>
      <c r="C1878" s="1">
        <v>41981.38958333333</v>
      </c>
      <c r="D1878" s="3">
        <f t="shared" si="240"/>
        <v>2014</v>
      </c>
      <c r="E1878" s="3">
        <f t="shared" si="243"/>
        <v>12</v>
      </c>
      <c r="F1878" s="3">
        <f t="shared" si="244"/>
        <v>9</v>
      </c>
      <c r="G1878" s="3">
        <f t="shared" si="245"/>
        <v>8</v>
      </c>
      <c r="H1878" s="3" t="str">
        <f t="shared" si="246"/>
        <v>2014129</v>
      </c>
      <c r="I1878" s="3" t="str">
        <f t="shared" si="247"/>
        <v>20141298</v>
      </c>
      <c r="J1878">
        <v>47</v>
      </c>
      <c r="K1878">
        <v>28.2</v>
      </c>
      <c r="L1878" t="str">
        <f>VLOOKUP(C1878,List!$A$2:$C$2089,3,)</f>
        <v>Brixton</v>
      </c>
      <c r="M1878" t="str">
        <f>VLOOKUP(C1878,List!$A$2:$C$2089,2,)</f>
        <v>Victoria</v>
      </c>
      <c r="N1878" t="str">
        <f t="shared" si="241"/>
        <v>Brixton|Victoria</v>
      </c>
      <c r="O1878">
        <f>VLOOKUP(N1878,Depth!$A$2:$F$427,3,)</f>
        <v>14</v>
      </c>
      <c r="P1878">
        <f>VLOOKUP(N1878,Depth!$A$2:$F$427,5,)</f>
        <v>94.79</v>
      </c>
      <c r="Q1878">
        <f>VLOOKUP(N1878,Depth!$A$2:$F$427,6,)</f>
        <v>19.21</v>
      </c>
      <c r="R1878">
        <f>VLOOKUP(L1878,longitude_latitude!C:J,7,)</f>
        <v>-0.113288835</v>
      </c>
      <c r="S1878">
        <f>VLOOKUP(L1878,longitude_latitude!C:J,8,)</f>
        <v>51.462151310000003</v>
      </c>
      <c r="T1878">
        <f t="shared" si="242"/>
        <v>-5.8300871685036242</v>
      </c>
      <c r="U1878">
        <f>VLOOKUP(M1878,LINE!$A$2:$B$13,2,)</f>
        <v>11</v>
      </c>
      <c r="V1878">
        <f>VLOOKUP(L1878,Entry_exit!B:P,4,)</f>
        <v>48279</v>
      </c>
      <c r="W1878">
        <f>2020 - VLOOKUP(L1878, age!$A:$D,4,)</f>
        <v>49</v>
      </c>
      <c r="X1878">
        <f>VLOOKUP(H1878,'air-quality-london-time-of-day'!E:G,3,FALSE)</f>
        <v>13.5</v>
      </c>
      <c r="Y1878">
        <f>VLOOKUP(I1878,Weather!F:K,2,)</f>
        <v>4</v>
      </c>
      <c r="Z1878">
        <f>VLOOKUP(I1878,Weather!F:K,3,)</f>
        <v>0</v>
      </c>
      <c r="AA1878">
        <f>VLOOKUP(I1878,Weather!F:K,4,)</f>
        <v>0.75</v>
      </c>
      <c r="AB1878">
        <f>VLOOKUP(I1878,Weather!F:K,5,)</f>
        <v>1019</v>
      </c>
      <c r="AC1878">
        <f>VLOOKUP(I1878,Weather!F:K,6,)</f>
        <v>2</v>
      </c>
    </row>
    <row r="1879" spans="1:29" x14ac:dyDescent="0.25">
      <c r="A1879" t="s">
        <v>7</v>
      </c>
      <c r="B1879" t="s">
        <v>6</v>
      </c>
      <c r="C1879" s="1">
        <v>41981.390277777777</v>
      </c>
      <c r="D1879" s="3">
        <f t="shared" si="240"/>
        <v>2014</v>
      </c>
      <c r="E1879" s="3">
        <f t="shared" si="243"/>
        <v>12</v>
      </c>
      <c r="F1879" s="3">
        <f t="shared" si="244"/>
        <v>9</v>
      </c>
      <c r="G1879" s="3">
        <f t="shared" si="245"/>
        <v>8</v>
      </c>
      <c r="H1879" s="3" t="str">
        <f t="shared" si="246"/>
        <v>2014129</v>
      </c>
      <c r="I1879" s="3" t="str">
        <f t="shared" si="247"/>
        <v>20141298</v>
      </c>
      <c r="J1879">
        <v>220</v>
      </c>
      <c r="K1879">
        <v>132</v>
      </c>
      <c r="L1879" t="str">
        <f>VLOOKUP(C1879,List!$A$2:$C$2089,3,)</f>
        <v>Brixton</v>
      </c>
      <c r="M1879" t="str">
        <f>VLOOKUP(C1879,List!$A$2:$C$2089,2,)</f>
        <v>Victoria</v>
      </c>
      <c r="N1879" t="str">
        <f t="shared" si="241"/>
        <v>Brixton|Victoria</v>
      </c>
      <c r="O1879">
        <f>VLOOKUP(N1879,Depth!$A$2:$F$427,3,)</f>
        <v>14</v>
      </c>
      <c r="P1879">
        <f>VLOOKUP(N1879,Depth!$A$2:$F$427,5,)</f>
        <v>94.79</v>
      </c>
      <c r="Q1879">
        <f>VLOOKUP(N1879,Depth!$A$2:$F$427,6,)</f>
        <v>19.21</v>
      </c>
      <c r="R1879">
        <f>VLOOKUP(L1879,longitude_latitude!C:J,7,)</f>
        <v>-0.113288835</v>
      </c>
      <c r="S1879">
        <f>VLOOKUP(L1879,longitude_latitude!C:J,8,)</f>
        <v>51.462151310000003</v>
      </c>
      <c r="T1879">
        <f t="shared" si="242"/>
        <v>-5.8300871685036242</v>
      </c>
      <c r="U1879">
        <f>VLOOKUP(M1879,LINE!$A$2:$B$13,2,)</f>
        <v>11</v>
      </c>
      <c r="V1879">
        <f>VLOOKUP(L1879,Entry_exit!B:P,4,)</f>
        <v>48279</v>
      </c>
      <c r="W1879">
        <f>2020 - VLOOKUP(L1879, age!$A:$D,4,)</f>
        <v>49</v>
      </c>
      <c r="X1879">
        <f>VLOOKUP(H1879,'air-quality-london-time-of-day'!E:G,3,FALSE)</f>
        <v>13.5</v>
      </c>
      <c r="Y1879">
        <f>VLOOKUP(I1879,Weather!F:K,2,)</f>
        <v>4</v>
      </c>
      <c r="Z1879">
        <f>VLOOKUP(I1879,Weather!F:K,3,)</f>
        <v>0</v>
      </c>
      <c r="AA1879">
        <f>VLOOKUP(I1879,Weather!F:K,4,)</f>
        <v>0.75</v>
      </c>
      <c r="AB1879">
        <f>VLOOKUP(I1879,Weather!F:K,5,)</f>
        <v>1019</v>
      </c>
      <c r="AC1879">
        <f>VLOOKUP(I1879,Weather!F:K,6,)</f>
        <v>2</v>
      </c>
    </row>
    <row r="1880" spans="1:29" x14ac:dyDescent="0.25">
      <c r="A1880" t="s">
        <v>7</v>
      </c>
      <c r="B1880" t="s">
        <v>6</v>
      </c>
      <c r="C1880" s="1">
        <v>41981.390972222223</v>
      </c>
      <c r="D1880" s="3">
        <f t="shared" si="240"/>
        <v>2014</v>
      </c>
      <c r="E1880" s="3">
        <f t="shared" si="243"/>
        <v>12</v>
      </c>
      <c r="F1880" s="3">
        <f t="shared" si="244"/>
        <v>9</v>
      </c>
      <c r="G1880" s="3">
        <f t="shared" si="245"/>
        <v>8</v>
      </c>
      <c r="H1880" s="3" t="str">
        <f t="shared" si="246"/>
        <v>2014129</v>
      </c>
      <c r="I1880" s="3" t="str">
        <f t="shared" si="247"/>
        <v>20141298</v>
      </c>
      <c r="J1880">
        <v>335</v>
      </c>
      <c r="K1880">
        <v>201</v>
      </c>
      <c r="L1880" t="str">
        <f>VLOOKUP(C1880,List!$A$2:$C$2089,3,)</f>
        <v>Brixton</v>
      </c>
      <c r="M1880" t="str">
        <f>VLOOKUP(C1880,List!$A$2:$C$2089,2,)</f>
        <v>Victoria</v>
      </c>
      <c r="N1880" t="str">
        <f t="shared" si="241"/>
        <v>Brixton|Victoria</v>
      </c>
      <c r="O1880">
        <f>VLOOKUP(N1880,Depth!$A$2:$F$427,3,)</f>
        <v>14</v>
      </c>
      <c r="P1880">
        <f>VLOOKUP(N1880,Depth!$A$2:$F$427,5,)</f>
        <v>94.79</v>
      </c>
      <c r="Q1880">
        <f>VLOOKUP(N1880,Depth!$A$2:$F$427,6,)</f>
        <v>19.21</v>
      </c>
      <c r="R1880">
        <f>VLOOKUP(L1880,longitude_latitude!C:J,7,)</f>
        <v>-0.113288835</v>
      </c>
      <c r="S1880">
        <f>VLOOKUP(L1880,longitude_latitude!C:J,8,)</f>
        <v>51.462151310000003</v>
      </c>
      <c r="T1880">
        <f t="shared" si="242"/>
        <v>-5.8300871685036242</v>
      </c>
      <c r="U1880">
        <f>VLOOKUP(M1880,LINE!$A$2:$B$13,2,)</f>
        <v>11</v>
      </c>
      <c r="V1880">
        <f>VLOOKUP(L1880,Entry_exit!B:P,4,)</f>
        <v>48279</v>
      </c>
      <c r="W1880">
        <f>2020 - VLOOKUP(L1880, age!$A:$D,4,)</f>
        <v>49</v>
      </c>
      <c r="X1880">
        <f>VLOOKUP(H1880,'air-quality-london-time-of-day'!E:G,3,FALSE)</f>
        <v>13.5</v>
      </c>
      <c r="Y1880">
        <f>VLOOKUP(I1880,Weather!F:K,2,)</f>
        <v>4</v>
      </c>
      <c r="Z1880">
        <f>VLOOKUP(I1880,Weather!F:K,3,)</f>
        <v>0</v>
      </c>
      <c r="AA1880">
        <f>VLOOKUP(I1880,Weather!F:K,4,)</f>
        <v>0.75</v>
      </c>
      <c r="AB1880">
        <f>VLOOKUP(I1880,Weather!F:K,5,)</f>
        <v>1019</v>
      </c>
      <c r="AC1880">
        <f>VLOOKUP(I1880,Weather!F:K,6,)</f>
        <v>2</v>
      </c>
    </row>
    <row r="1881" spans="1:29" x14ac:dyDescent="0.25">
      <c r="A1881" t="s">
        <v>7</v>
      </c>
      <c r="B1881" t="s">
        <v>6</v>
      </c>
      <c r="C1881" s="1">
        <v>41981.39166666667</v>
      </c>
      <c r="D1881" s="3">
        <f t="shared" si="240"/>
        <v>2014</v>
      </c>
      <c r="E1881" s="3">
        <f t="shared" si="243"/>
        <v>12</v>
      </c>
      <c r="F1881" s="3">
        <f t="shared" si="244"/>
        <v>9</v>
      </c>
      <c r="G1881" s="3">
        <f t="shared" si="245"/>
        <v>8</v>
      </c>
      <c r="H1881" s="3" t="str">
        <f t="shared" si="246"/>
        <v>2014129</v>
      </c>
      <c r="I1881" s="3" t="str">
        <f t="shared" si="247"/>
        <v>20141298</v>
      </c>
      <c r="J1881">
        <v>307</v>
      </c>
      <c r="K1881">
        <v>184.2</v>
      </c>
      <c r="L1881" t="str">
        <f>VLOOKUP(C1881,List!$A$2:$C$2089,3,)</f>
        <v>Brixton</v>
      </c>
      <c r="M1881" t="str">
        <f>VLOOKUP(C1881,List!$A$2:$C$2089,2,)</f>
        <v>Victoria</v>
      </c>
      <c r="N1881" t="str">
        <f t="shared" si="241"/>
        <v>Brixton|Victoria</v>
      </c>
      <c r="O1881">
        <f>VLOOKUP(N1881,Depth!$A$2:$F$427,3,)</f>
        <v>14</v>
      </c>
      <c r="P1881">
        <f>VLOOKUP(N1881,Depth!$A$2:$F$427,5,)</f>
        <v>94.79</v>
      </c>
      <c r="Q1881">
        <f>VLOOKUP(N1881,Depth!$A$2:$F$427,6,)</f>
        <v>19.21</v>
      </c>
      <c r="R1881">
        <f>VLOOKUP(L1881,longitude_latitude!C:J,7,)</f>
        <v>-0.113288835</v>
      </c>
      <c r="S1881">
        <f>VLOOKUP(L1881,longitude_latitude!C:J,8,)</f>
        <v>51.462151310000003</v>
      </c>
      <c r="T1881">
        <f t="shared" si="242"/>
        <v>-5.8300871685036242</v>
      </c>
      <c r="U1881">
        <f>VLOOKUP(M1881,LINE!$A$2:$B$13,2,)</f>
        <v>11</v>
      </c>
      <c r="V1881">
        <f>VLOOKUP(L1881,Entry_exit!B:P,4,)</f>
        <v>48279</v>
      </c>
      <c r="W1881">
        <f>2020 - VLOOKUP(L1881, age!$A:$D,4,)</f>
        <v>49</v>
      </c>
      <c r="X1881">
        <f>VLOOKUP(H1881,'air-quality-london-time-of-day'!E:G,3,FALSE)</f>
        <v>13.5</v>
      </c>
      <c r="Y1881">
        <f>VLOOKUP(I1881,Weather!F:K,2,)</f>
        <v>4</v>
      </c>
      <c r="Z1881">
        <f>VLOOKUP(I1881,Weather!F:K,3,)</f>
        <v>0</v>
      </c>
      <c r="AA1881">
        <f>VLOOKUP(I1881,Weather!F:K,4,)</f>
        <v>0.75</v>
      </c>
      <c r="AB1881">
        <f>VLOOKUP(I1881,Weather!F:K,5,)</f>
        <v>1019</v>
      </c>
      <c r="AC1881">
        <f>VLOOKUP(I1881,Weather!F:K,6,)</f>
        <v>2</v>
      </c>
    </row>
    <row r="1882" spans="1:29" x14ac:dyDescent="0.25">
      <c r="A1882" t="s">
        <v>7</v>
      </c>
      <c r="B1882" t="s">
        <v>6</v>
      </c>
      <c r="C1882" s="1">
        <v>41981.392361111109</v>
      </c>
      <c r="D1882" s="3">
        <f t="shared" si="240"/>
        <v>2014</v>
      </c>
      <c r="E1882" s="3">
        <f t="shared" si="243"/>
        <v>12</v>
      </c>
      <c r="F1882" s="3">
        <f t="shared" si="244"/>
        <v>9</v>
      </c>
      <c r="G1882" s="3">
        <f t="shared" si="245"/>
        <v>8</v>
      </c>
      <c r="H1882" s="3" t="str">
        <f t="shared" si="246"/>
        <v>2014129</v>
      </c>
      <c r="I1882" s="3" t="str">
        <f t="shared" si="247"/>
        <v>20141298</v>
      </c>
      <c r="J1882">
        <v>259</v>
      </c>
      <c r="K1882">
        <v>155.4</v>
      </c>
      <c r="L1882" t="str">
        <f>VLOOKUP(C1882,List!$A$2:$C$2089,3,)</f>
        <v>Brixton</v>
      </c>
      <c r="M1882" t="str">
        <f>VLOOKUP(C1882,List!$A$2:$C$2089,2,)</f>
        <v>Victoria</v>
      </c>
      <c r="N1882" t="str">
        <f t="shared" si="241"/>
        <v>Brixton|Victoria</v>
      </c>
      <c r="O1882">
        <f>VLOOKUP(N1882,Depth!$A$2:$F$427,3,)</f>
        <v>14</v>
      </c>
      <c r="P1882">
        <f>VLOOKUP(N1882,Depth!$A$2:$F$427,5,)</f>
        <v>94.79</v>
      </c>
      <c r="Q1882">
        <f>VLOOKUP(N1882,Depth!$A$2:$F$427,6,)</f>
        <v>19.21</v>
      </c>
      <c r="R1882">
        <f>VLOOKUP(L1882,longitude_latitude!C:J,7,)</f>
        <v>-0.113288835</v>
      </c>
      <c r="S1882">
        <f>VLOOKUP(L1882,longitude_latitude!C:J,8,)</f>
        <v>51.462151310000003</v>
      </c>
      <c r="T1882">
        <f t="shared" si="242"/>
        <v>-5.8300871685036242</v>
      </c>
      <c r="U1882">
        <f>VLOOKUP(M1882,LINE!$A$2:$B$13,2,)</f>
        <v>11</v>
      </c>
      <c r="V1882">
        <f>VLOOKUP(L1882,Entry_exit!B:P,4,)</f>
        <v>48279</v>
      </c>
      <c r="W1882">
        <f>2020 - VLOOKUP(L1882, age!$A:$D,4,)</f>
        <v>49</v>
      </c>
      <c r="X1882">
        <f>VLOOKUP(H1882,'air-quality-london-time-of-day'!E:G,3,FALSE)</f>
        <v>13.5</v>
      </c>
      <c r="Y1882">
        <f>VLOOKUP(I1882,Weather!F:K,2,)</f>
        <v>4</v>
      </c>
      <c r="Z1882">
        <f>VLOOKUP(I1882,Weather!F:K,3,)</f>
        <v>0</v>
      </c>
      <c r="AA1882">
        <f>VLOOKUP(I1882,Weather!F:K,4,)</f>
        <v>0.75</v>
      </c>
      <c r="AB1882">
        <f>VLOOKUP(I1882,Weather!F:K,5,)</f>
        <v>1019</v>
      </c>
      <c r="AC1882">
        <f>VLOOKUP(I1882,Weather!F:K,6,)</f>
        <v>2</v>
      </c>
    </row>
    <row r="1883" spans="1:29" x14ac:dyDescent="0.25">
      <c r="A1883" t="s">
        <v>7</v>
      </c>
      <c r="B1883" t="s">
        <v>6</v>
      </c>
      <c r="C1883" s="1">
        <v>41981.393055555556</v>
      </c>
      <c r="D1883" s="3">
        <f t="shared" si="240"/>
        <v>2014</v>
      </c>
      <c r="E1883" s="3">
        <f t="shared" si="243"/>
        <v>12</v>
      </c>
      <c r="F1883" s="3">
        <f t="shared" si="244"/>
        <v>9</v>
      </c>
      <c r="G1883" s="3">
        <f t="shared" si="245"/>
        <v>8</v>
      </c>
      <c r="H1883" s="3" t="str">
        <f t="shared" si="246"/>
        <v>2014129</v>
      </c>
      <c r="I1883" s="3" t="str">
        <f t="shared" si="247"/>
        <v>20141298</v>
      </c>
      <c r="J1883">
        <v>133</v>
      </c>
      <c r="K1883">
        <v>79.8</v>
      </c>
      <c r="L1883" t="str">
        <f>VLOOKUP(C1883,List!$A$2:$C$2089,3,)</f>
        <v>Brixton</v>
      </c>
      <c r="M1883" t="str">
        <f>VLOOKUP(C1883,List!$A$2:$C$2089,2,)</f>
        <v>Victoria</v>
      </c>
      <c r="N1883" t="str">
        <f t="shared" si="241"/>
        <v>Brixton|Victoria</v>
      </c>
      <c r="O1883">
        <f>VLOOKUP(N1883,Depth!$A$2:$F$427,3,)</f>
        <v>14</v>
      </c>
      <c r="P1883">
        <f>VLOOKUP(N1883,Depth!$A$2:$F$427,5,)</f>
        <v>94.79</v>
      </c>
      <c r="Q1883">
        <f>VLOOKUP(N1883,Depth!$A$2:$F$427,6,)</f>
        <v>19.21</v>
      </c>
      <c r="R1883">
        <f>VLOOKUP(L1883,longitude_latitude!C:J,7,)</f>
        <v>-0.113288835</v>
      </c>
      <c r="S1883">
        <f>VLOOKUP(L1883,longitude_latitude!C:J,8,)</f>
        <v>51.462151310000003</v>
      </c>
      <c r="T1883">
        <f t="shared" si="242"/>
        <v>-5.8300871685036242</v>
      </c>
      <c r="U1883">
        <f>VLOOKUP(M1883,LINE!$A$2:$B$13,2,)</f>
        <v>11</v>
      </c>
      <c r="V1883">
        <f>VLOOKUP(L1883,Entry_exit!B:P,4,)</f>
        <v>48279</v>
      </c>
      <c r="W1883">
        <f>2020 - VLOOKUP(L1883, age!$A:$D,4,)</f>
        <v>49</v>
      </c>
      <c r="X1883">
        <f>VLOOKUP(H1883,'air-quality-london-time-of-day'!E:G,3,FALSE)</f>
        <v>13.5</v>
      </c>
      <c r="Y1883">
        <f>VLOOKUP(I1883,Weather!F:K,2,)</f>
        <v>4</v>
      </c>
      <c r="Z1883">
        <f>VLOOKUP(I1883,Weather!F:K,3,)</f>
        <v>0</v>
      </c>
      <c r="AA1883">
        <f>VLOOKUP(I1883,Weather!F:K,4,)</f>
        <v>0.75</v>
      </c>
      <c r="AB1883">
        <f>VLOOKUP(I1883,Weather!F:K,5,)</f>
        <v>1019</v>
      </c>
      <c r="AC1883">
        <f>VLOOKUP(I1883,Weather!F:K,6,)</f>
        <v>2</v>
      </c>
    </row>
    <row r="1884" spans="1:29" x14ac:dyDescent="0.25">
      <c r="A1884" t="s">
        <v>7</v>
      </c>
      <c r="B1884" t="s">
        <v>6</v>
      </c>
      <c r="C1884" s="1">
        <v>41981.393750000003</v>
      </c>
      <c r="D1884" s="3">
        <f t="shared" si="240"/>
        <v>2014</v>
      </c>
      <c r="E1884" s="3">
        <f t="shared" si="243"/>
        <v>12</v>
      </c>
      <c r="F1884" s="3">
        <f t="shared" si="244"/>
        <v>9</v>
      </c>
      <c r="G1884" s="3">
        <f t="shared" si="245"/>
        <v>8</v>
      </c>
      <c r="H1884" s="3" t="str">
        <f t="shared" si="246"/>
        <v>2014129</v>
      </c>
      <c r="I1884" s="3" t="str">
        <f t="shared" si="247"/>
        <v>20141298</v>
      </c>
      <c r="J1884">
        <v>146</v>
      </c>
      <c r="K1884">
        <v>87.6</v>
      </c>
      <c r="L1884" t="str">
        <f>VLOOKUP(C1884,List!$A$2:$C$2089,3,)</f>
        <v>Brixton</v>
      </c>
      <c r="M1884" t="str">
        <f>VLOOKUP(C1884,List!$A$2:$C$2089,2,)</f>
        <v>Victoria</v>
      </c>
      <c r="N1884" t="str">
        <f t="shared" si="241"/>
        <v>Brixton|Victoria</v>
      </c>
      <c r="O1884">
        <f>VLOOKUP(N1884,Depth!$A$2:$F$427,3,)</f>
        <v>14</v>
      </c>
      <c r="P1884">
        <f>VLOOKUP(N1884,Depth!$A$2:$F$427,5,)</f>
        <v>94.79</v>
      </c>
      <c r="Q1884">
        <f>VLOOKUP(N1884,Depth!$A$2:$F$427,6,)</f>
        <v>19.21</v>
      </c>
      <c r="R1884">
        <f>VLOOKUP(L1884,longitude_latitude!C:J,7,)</f>
        <v>-0.113288835</v>
      </c>
      <c r="S1884">
        <f>VLOOKUP(L1884,longitude_latitude!C:J,8,)</f>
        <v>51.462151310000003</v>
      </c>
      <c r="T1884">
        <f t="shared" si="242"/>
        <v>-5.8300871685036242</v>
      </c>
      <c r="U1884">
        <f>VLOOKUP(M1884,LINE!$A$2:$B$13,2,)</f>
        <v>11</v>
      </c>
      <c r="V1884">
        <f>VLOOKUP(L1884,Entry_exit!B:P,4,)</f>
        <v>48279</v>
      </c>
      <c r="W1884">
        <f>2020 - VLOOKUP(L1884, age!$A:$D,4,)</f>
        <v>49</v>
      </c>
      <c r="X1884">
        <f>VLOOKUP(H1884,'air-quality-london-time-of-day'!E:G,3,FALSE)</f>
        <v>13.5</v>
      </c>
      <c r="Y1884">
        <f>VLOOKUP(I1884,Weather!F:K,2,)</f>
        <v>4</v>
      </c>
      <c r="Z1884">
        <f>VLOOKUP(I1884,Weather!F:K,3,)</f>
        <v>0</v>
      </c>
      <c r="AA1884">
        <f>VLOOKUP(I1884,Weather!F:K,4,)</f>
        <v>0.75</v>
      </c>
      <c r="AB1884">
        <f>VLOOKUP(I1884,Weather!F:K,5,)</f>
        <v>1019</v>
      </c>
      <c r="AC1884">
        <f>VLOOKUP(I1884,Weather!F:K,6,)</f>
        <v>2</v>
      </c>
    </row>
    <row r="1885" spans="1:29" x14ac:dyDescent="0.25">
      <c r="A1885" t="s">
        <v>7</v>
      </c>
      <c r="B1885" t="s">
        <v>6</v>
      </c>
      <c r="C1885" s="1">
        <v>41981.394444444442</v>
      </c>
      <c r="D1885" s="3">
        <f t="shared" si="240"/>
        <v>2014</v>
      </c>
      <c r="E1885" s="3">
        <f t="shared" si="243"/>
        <v>12</v>
      </c>
      <c r="F1885" s="3">
        <f t="shared" si="244"/>
        <v>9</v>
      </c>
      <c r="G1885" s="3">
        <f t="shared" si="245"/>
        <v>8</v>
      </c>
      <c r="H1885" s="3" t="str">
        <f t="shared" si="246"/>
        <v>2014129</v>
      </c>
      <c r="I1885" s="3" t="str">
        <f t="shared" si="247"/>
        <v>20141298</v>
      </c>
      <c r="J1885">
        <v>163</v>
      </c>
      <c r="K1885">
        <v>97.8</v>
      </c>
      <c r="L1885" t="str">
        <f>VLOOKUP(C1885,List!$A$2:$C$2089,3,)</f>
        <v>Brixton</v>
      </c>
      <c r="M1885" t="str">
        <f>VLOOKUP(C1885,List!$A$2:$C$2089,2,)</f>
        <v>Victoria</v>
      </c>
      <c r="N1885" t="str">
        <f t="shared" si="241"/>
        <v>Brixton|Victoria</v>
      </c>
      <c r="O1885">
        <f>VLOOKUP(N1885,Depth!$A$2:$F$427,3,)</f>
        <v>14</v>
      </c>
      <c r="P1885">
        <f>VLOOKUP(N1885,Depth!$A$2:$F$427,5,)</f>
        <v>94.79</v>
      </c>
      <c r="Q1885">
        <f>VLOOKUP(N1885,Depth!$A$2:$F$427,6,)</f>
        <v>19.21</v>
      </c>
      <c r="R1885">
        <f>VLOOKUP(L1885,longitude_latitude!C:J,7,)</f>
        <v>-0.113288835</v>
      </c>
      <c r="S1885">
        <f>VLOOKUP(L1885,longitude_latitude!C:J,8,)</f>
        <v>51.462151310000003</v>
      </c>
      <c r="T1885">
        <f t="shared" si="242"/>
        <v>-5.8300871685036242</v>
      </c>
      <c r="U1885">
        <f>VLOOKUP(M1885,LINE!$A$2:$B$13,2,)</f>
        <v>11</v>
      </c>
      <c r="V1885">
        <f>VLOOKUP(L1885,Entry_exit!B:P,4,)</f>
        <v>48279</v>
      </c>
      <c r="W1885">
        <f>2020 - VLOOKUP(L1885, age!$A:$D,4,)</f>
        <v>49</v>
      </c>
      <c r="X1885">
        <f>VLOOKUP(H1885,'air-quality-london-time-of-day'!E:G,3,FALSE)</f>
        <v>13.5</v>
      </c>
      <c r="Y1885">
        <f>VLOOKUP(I1885,Weather!F:K,2,)</f>
        <v>4</v>
      </c>
      <c r="Z1885">
        <f>VLOOKUP(I1885,Weather!F:K,3,)</f>
        <v>0</v>
      </c>
      <c r="AA1885">
        <f>VLOOKUP(I1885,Weather!F:K,4,)</f>
        <v>0.75</v>
      </c>
      <c r="AB1885">
        <f>VLOOKUP(I1885,Weather!F:K,5,)</f>
        <v>1019</v>
      </c>
      <c r="AC1885">
        <f>VLOOKUP(I1885,Weather!F:K,6,)</f>
        <v>2</v>
      </c>
    </row>
    <row r="1886" spans="1:29" x14ac:dyDescent="0.25">
      <c r="A1886" t="s">
        <v>7</v>
      </c>
      <c r="B1886" t="s">
        <v>6</v>
      </c>
      <c r="C1886" s="1">
        <v>41981.395138888889</v>
      </c>
      <c r="D1886" s="3">
        <f t="shared" si="240"/>
        <v>2014</v>
      </c>
      <c r="E1886" s="3">
        <f t="shared" si="243"/>
        <v>12</v>
      </c>
      <c r="F1886" s="3">
        <f t="shared" si="244"/>
        <v>9</v>
      </c>
      <c r="G1886" s="3">
        <f t="shared" si="245"/>
        <v>8</v>
      </c>
      <c r="H1886" s="3" t="str">
        <f t="shared" si="246"/>
        <v>2014129</v>
      </c>
      <c r="I1886" s="3" t="str">
        <f t="shared" si="247"/>
        <v>20141298</v>
      </c>
      <c r="J1886">
        <v>198</v>
      </c>
      <c r="K1886">
        <v>118.8</v>
      </c>
      <c r="L1886" t="str">
        <f>VLOOKUP(C1886,List!$A$2:$C$2089,3,)</f>
        <v>Stockwell</v>
      </c>
      <c r="M1886" t="str">
        <f>VLOOKUP(C1886,List!$A$2:$C$2089,2,)</f>
        <v>Victoria</v>
      </c>
      <c r="N1886" t="str">
        <f t="shared" si="241"/>
        <v>Stockwell|Victoria</v>
      </c>
      <c r="O1886">
        <f>VLOOKUP(N1886,Depth!$A$2:$F$427,3,)</f>
        <v>6</v>
      </c>
      <c r="P1886">
        <f>VLOOKUP(N1886,Depth!$A$2:$F$427,5,)</f>
        <v>92.29</v>
      </c>
      <c r="Q1886">
        <f>VLOOKUP(N1886,Depth!$A$2:$F$427,6,)</f>
        <v>13.71</v>
      </c>
      <c r="R1886">
        <f>VLOOKUP(L1886,longitude_latitude!C:J,7,)</f>
        <v>-0.121436641</v>
      </c>
      <c r="S1886">
        <f>VLOOKUP(L1886,longitude_latitude!C:J,8,)</f>
        <v>51.471313860000002</v>
      </c>
      <c r="T1886">
        <f t="shared" si="242"/>
        <v>-6.2505034630151446</v>
      </c>
      <c r="U1886">
        <f>VLOOKUP(M1886,LINE!$A$2:$B$13,2,)</f>
        <v>11</v>
      </c>
      <c r="V1886">
        <f>VLOOKUP(L1886,Entry_exit!B:P,4,)</f>
        <v>19564</v>
      </c>
      <c r="W1886">
        <f>2020 - VLOOKUP(L1886, age!$A:$D,4,)</f>
        <v>130</v>
      </c>
      <c r="X1886">
        <f>VLOOKUP(H1886,'air-quality-london-time-of-day'!E:G,3,FALSE)</f>
        <v>13.5</v>
      </c>
      <c r="Y1886">
        <f>VLOOKUP(I1886,Weather!F:K,2,)</f>
        <v>4</v>
      </c>
      <c r="Z1886">
        <f>VLOOKUP(I1886,Weather!F:K,3,)</f>
        <v>0</v>
      </c>
      <c r="AA1886">
        <f>VLOOKUP(I1886,Weather!F:K,4,)</f>
        <v>0.75</v>
      </c>
      <c r="AB1886">
        <f>VLOOKUP(I1886,Weather!F:K,5,)</f>
        <v>1019</v>
      </c>
      <c r="AC1886">
        <f>VLOOKUP(I1886,Weather!F:K,6,)</f>
        <v>2</v>
      </c>
    </row>
    <row r="1887" spans="1:29" x14ac:dyDescent="0.25">
      <c r="A1887" t="s">
        <v>7</v>
      </c>
      <c r="B1887" t="s">
        <v>6</v>
      </c>
      <c r="C1887" s="1">
        <v>41981.395833333336</v>
      </c>
      <c r="D1887" s="3">
        <f t="shared" si="240"/>
        <v>2014</v>
      </c>
      <c r="E1887" s="3">
        <f t="shared" si="243"/>
        <v>12</v>
      </c>
      <c r="F1887" s="3">
        <f t="shared" si="244"/>
        <v>9</v>
      </c>
      <c r="G1887" s="3">
        <f t="shared" si="245"/>
        <v>8</v>
      </c>
      <c r="H1887" s="3" t="str">
        <f t="shared" si="246"/>
        <v>2014129</v>
      </c>
      <c r="I1887" s="3" t="str">
        <f t="shared" si="247"/>
        <v>20141298</v>
      </c>
      <c r="J1887">
        <v>202</v>
      </c>
      <c r="K1887">
        <v>121.2</v>
      </c>
      <c r="L1887" t="str">
        <f>VLOOKUP(C1887,List!$A$2:$C$2089,3,)</f>
        <v>Stockwell</v>
      </c>
      <c r="M1887" t="str">
        <f>VLOOKUP(C1887,List!$A$2:$C$2089,2,)</f>
        <v>Victoria</v>
      </c>
      <c r="N1887" t="str">
        <f t="shared" si="241"/>
        <v>Stockwell|Victoria</v>
      </c>
      <c r="O1887">
        <f>VLOOKUP(N1887,Depth!$A$2:$F$427,3,)</f>
        <v>6</v>
      </c>
      <c r="P1887">
        <f>VLOOKUP(N1887,Depth!$A$2:$F$427,5,)</f>
        <v>92.29</v>
      </c>
      <c r="Q1887">
        <f>VLOOKUP(N1887,Depth!$A$2:$F$427,6,)</f>
        <v>13.71</v>
      </c>
      <c r="R1887">
        <f>VLOOKUP(L1887,longitude_latitude!C:J,7,)</f>
        <v>-0.121436641</v>
      </c>
      <c r="S1887">
        <f>VLOOKUP(L1887,longitude_latitude!C:J,8,)</f>
        <v>51.471313860000002</v>
      </c>
      <c r="T1887">
        <f t="shared" si="242"/>
        <v>-6.2505034630151446</v>
      </c>
      <c r="U1887">
        <f>VLOOKUP(M1887,LINE!$A$2:$B$13,2,)</f>
        <v>11</v>
      </c>
      <c r="V1887">
        <f>VLOOKUP(L1887,Entry_exit!B:P,4,)</f>
        <v>19564</v>
      </c>
      <c r="W1887">
        <f>2020 - VLOOKUP(L1887, age!$A:$D,4,)</f>
        <v>130</v>
      </c>
      <c r="X1887">
        <f>VLOOKUP(H1887,'air-quality-london-time-of-day'!E:G,3,FALSE)</f>
        <v>13.5</v>
      </c>
      <c r="Y1887">
        <f>VLOOKUP(I1887,Weather!F:K,2,)</f>
        <v>4</v>
      </c>
      <c r="Z1887">
        <f>VLOOKUP(I1887,Weather!F:K,3,)</f>
        <v>0</v>
      </c>
      <c r="AA1887">
        <f>VLOOKUP(I1887,Weather!F:K,4,)</f>
        <v>0.75</v>
      </c>
      <c r="AB1887">
        <f>VLOOKUP(I1887,Weather!F:K,5,)</f>
        <v>1019</v>
      </c>
      <c r="AC1887">
        <f>VLOOKUP(I1887,Weather!F:K,6,)</f>
        <v>2</v>
      </c>
    </row>
    <row r="1888" spans="1:29" x14ac:dyDescent="0.25">
      <c r="A1888" t="s">
        <v>7</v>
      </c>
      <c r="B1888" t="s">
        <v>6</v>
      </c>
      <c r="C1888" s="1">
        <v>41981.396527777775</v>
      </c>
      <c r="D1888" s="3">
        <f t="shared" si="240"/>
        <v>2014</v>
      </c>
      <c r="E1888" s="3">
        <f t="shared" si="243"/>
        <v>12</v>
      </c>
      <c r="F1888" s="3">
        <f t="shared" si="244"/>
        <v>9</v>
      </c>
      <c r="G1888" s="3">
        <f t="shared" si="245"/>
        <v>8</v>
      </c>
      <c r="H1888" s="3" t="str">
        <f t="shared" si="246"/>
        <v>2014129</v>
      </c>
      <c r="I1888" s="3" t="str">
        <f t="shared" si="247"/>
        <v>20141298</v>
      </c>
      <c r="J1888">
        <v>252</v>
      </c>
      <c r="K1888">
        <v>151.19999999999999</v>
      </c>
      <c r="L1888" t="str">
        <f>VLOOKUP(C1888,List!$A$2:$C$2089,3,)</f>
        <v>Vauxhall</v>
      </c>
      <c r="M1888" t="str">
        <f>VLOOKUP(C1888,List!$A$2:$C$2089,2,)</f>
        <v>Victoria</v>
      </c>
      <c r="N1888" t="str">
        <f t="shared" si="241"/>
        <v>Vauxhall|Victoria</v>
      </c>
      <c r="O1888">
        <f>VLOOKUP(N1888,Depth!$A$2:$F$427,3,)</f>
        <v>4</v>
      </c>
      <c r="P1888">
        <f>VLOOKUP(N1888,Depth!$A$2:$F$427,5,)</f>
        <v>86.28</v>
      </c>
      <c r="Q1888">
        <f>VLOOKUP(N1888,Depth!$A$2:$F$427,6,)</f>
        <v>17.72</v>
      </c>
      <c r="R1888">
        <f>VLOOKUP(L1888,longitude_latitude!C:J,7,)</f>
        <v>-0.122646146</v>
      </c>
      <c r="S1888">
        <f>VLOOKUP(L1888,longitude_latitude!C:J,8,)</f>
        <v>51.485184459999999</v>
      </c>
      <c r="T1888">
        <f t="shared" si="242"/>
        <v>-6.3144594501180906</v>
      </c>
      <c r="U1888">
        <f>VLOOKUP(M1888,LINE!$A$2:$B$13,2,)</f>
        <v>11</v>
      </c>
      <c r="V1888">
        <f>VLOOKUP(L1888,Entry_exit!B:P,4,)</f>
        <v>43911</v>
      </c>
      <c r="W1888">
        <f>2020 - VLOOKUP(L1888, age!$A:$D,4,)</f>
        <v>172</v>
      </c>
      <c r="X1888">
        <f>VLOOKUP(H1888,'air-quality-london-time-of-day'!E:G,3,FALSE)</f>
        <v>13.5</v>
      </c>
      <c r="Y1888">
        <f>VLOOKUP(I1888,Weather!F:K,2,)</f>
        <v>4</v>
      </c>
      <c r="Z1888">
        <f>VLOOKUP(I1888,Weather!F:K,3,)</f>
        <v>0</v>
      </c>
      <c r="AA1888">
        <f>VLOOKUP(I1888,Weather!F:K,4,)</f>
        <v>0.75</v>
      </c>
      <c r="AB1888">
        <f>VLOOKUP(I1888,Weather!F:K,5,)</f>
        <v>1019</v>
      </c>
      <c r="AC1888">
        <f>VLOOKUP(I1888,Weather!F:K,6,)</f>
        <v>2</v>
      </c>
    </row>
    <row r="1889" spans="1:29" x14ac:dyDescent="0.25">
      <c r="A1889" t="s">
        <v>7</v>
      </c>
      <c r="B1889" t="s">
        <v>6</v>
      </c>
      <c r="C1889" s="1">
        <v>41981.397222222222</v>
      </c>
      <c r="D1889" s="3">
        <f t="shared" si="240"/>
        <v>2014</v>
      </c>
      <c r="E1889" s="3">
        <f t="shared" si="243"/>
        <v>12</v>
      </c>
      <c r="F1889" s="3">
        <f t="shared" si="244"/>
        <v>9</v>
      </c>
      <c r="G1889" s="3">
        <f t="shared" si="245"/>
        <v>8</v>
      </c>
      <c r="H1889" s="3" t="str">
        <f t="shared" si="246"/>
        <v>2014129</v>
      </c>
      <c r="I1889" s="3" t="str">
        <f t="shared" si="247"/>
        <v>20141298</v>
      </c>
      <c r="J1889">
        <v>252</v>
      </c>
      <c r="K1889">
        <v>151.19999999999999</v>
      </c>
      <c r="L1889" t="str">
        <f>VLOOKUP(C1889,List!$A$2:$C$2089,3,)</f>
        <v>Vauxhall</v>
      </c>
      <c r="M1889" t="str">
        <f>VLOOKUP(C1889,List!$A$2:$C$2089,2,)</f>
        <v>Victoria</v>
      </c>
      <c r="N1889" t="str">
        <f t="shared" si="241"/>
        <v>Vauxhall|Victoria</v>
      </c>
      <c r="O1889">
        <f>VLOOKUP(N1889,Depth!$A$2:$F$427,3,)</f>
        <v>4</v>
      </c>
      <c r="P1889">
        <f>VLOOKUP(N1889,Depth!$A$2:$F$427,5,)</f>
        <v>86.28</v>
      </c>
      <c r="Q1889">
        <f>VLOOKUP(N1889,Depth!$A$2:$F$427,6,)</f>
        <v>17.72</v>
      </c>
      <c r="R1889">
        <f>VLOOKUP(L1889,longitude_latitude!C:J,7,)</f>
        <v>-0.122646146</v>
      </c>
      <c r="S1889">
        <f>VLOOKUP(L1889,longitude_latitude!C:J,8,)</f>
        <v>51.485184459999999</v>
      </c>
      <c r="T1889">
        <f t="shared" si="242"/>
        <v>-6.3144594501180906</v>
      </c>
      <c r="U1889">
        <f>VLOOKUP(M1889,LINE!$A$2:$B$13,2,)</f>
        <v>11</v>
      </c>
      <c r="V1889">
        <f>VLOOKUP(L1889,Entry_exit!B:P,4,)</f>
        <v>43911</v>
      </c>
      <c r="W1889">
        <f>2020 - VLOOKUP(L1889, age!$A:$D,4,)</f>
        <v>172</v>
      </c>
      <c r="X1889">
        <f>VLOOKUP(H1889,'air-quality-london-time-of-day'!E:G,3,FALSE)</f>
        <v>13.5</v>
      </c>
      <c r="Y1889">
        <f>VLOOKUP(I1889,Weather!F:K,2,)</f>
        <v>4</v>
      </c>
      <c r="Z1889">
        <f>VLOOKUP(I1889,Weather!F:K,3,)</f>
        <v>0</v>
      </c>
      <c r="AA1889">
        <f>VLOOKUP(I1889,Weather!F:K,4,)</f>
        <v>0.75</v>
      </c>
      <c r="AB1889">
        <f>VLOOKUP(I1889,Weather!F:K,5,)</f>
        <v>1019</v>
      </c>
      <c r="AC1889">
        <f>VLOOKUP(I1889,Weather!F:K,6,)</f>
        <v>2</v>
      </c>
    </row>
    <row r="1890" spans="1:29" x14ac:dyDescent="0.25">
      <c r="A1890" t="s">
        <v>7</v>
      </c>
      <c r="B1890" t="s">
        <v>6</v>
      </c>
      <c r="C1890" s="1">
        <v>41981.397916666669</v>
      </c>
      <c r="D1890" s="3">
        <f t="shared" si="240"/>
        <v>2014</v>
      </c>
      <c r="E1890" s="3">
        <f t="shared" si="243"/>
        <v>12</v>
      </c>
      <c r="F1890" s="3">
        <f t="shared" si="244"/>
        <v>9</v>
      </c>
      <c r="G1890" s="3">
        <f t="shared" si="245"/>
        <v>8</v>
      </c>
      <c r="H1890" s="3" t="str">
        <f t="shared" si="246"/>
        <v>2014129</v>
      </c>
      <c r="I1890" s="3" t="str">
        <f t="shared" si="247"/>
        <v>20141298</v>
      </c>
      <c r="J1890">
        <v>243</v>
      </c>
      <c r="K1890">
        <v>145.80000000000001</v>
      </c>
      <c r="L1890" t="str">
        <f>VLOOKUP(C1890,List!$A$2:$C$2089,3,)</f>
        <v>Pimlico</v>
      </c>
      <c r="M1890" t="str">
        <f>VLOOKUP(C1890,List!$A$2:$C$2089,2,)</f>
        <v>Victoria</v>
      </c>
      <c r="N1890" t="str">
        <f t="shared" si="241"/>
        <v>Pimlico|Victoria</v>
      </c>
      <c r="O1890">
        <f>VLOOKUP(N1890,Depth!$A$2:$F$427,3,)</f>
        <v>5</v>
      </c>
      <c r="P1890">
        <f>VLOOKUP(N1890,Depth!$A$2:$F$427,5,)</f>
        <v>83.91</v>
      </c>
      <c r="Q1890">
        <f>VLOOKUP(N1890,Depth!$A$2:$F$427,6,)</f>
        <v>21.09</v>
      </c>
      <c r="R1890">
        <f>VLOOKUP(L1890,longitude_latitude!C:J,7,)</f>
        <v>-0.13210367200000001</v>
      </c>
      <c r="S1890">
        <f>VLOOKUP(L1890,longitude_latitude!C:J,8,)</f>
        <v>51.48856954</v>
      </c>
      <c r="T1890">
        <f t="shared" si="242"/>
        <v>-6.8018291022613511</v>
      </c>
      <c r="U1890">
        <f>VLOOKUP(M1890,LINE!$A$2:$B$13,2,)</f>
        <v>11</v>
      </c>
      <c r="V1890">
        <f>VLOOKUP(L1890,Entry_exit!B:P,4,)</f>
        <v>18980</v>
      </c>
      <c r="W1890">
        <f>2020 - VLOOKUP(L1890, age!$A:$D,4,)</f>
        <v>48</v>
      </c>
      <c r="X1890">
        <f>VLOOKUP(H1890,'air-quality-london-time-of-day'!E:G,3,FALSE)</f>
        <v>13.5</v>
      </c>
      <c r="Y1890">
        <f>VLOOKUP(I1890,Weather!F:K,2,)</f>
        <v>4</v>
      </c>
      <c r="Z1890">
        <f>VLOOKUP(I1890,Weather!F:K,3,)</f>
        <v>0</v>
      </c>
      <c r="AA1890">
        <f>VLOOKUP(I1890,Weather!F:K,4,)</f>
        <v>0.75</v>
      </c>
      <c r="AB1890">
        <f>VLOOKUP(I1890,Weather!F:K,5,)</f>
        <v>1019</v>
      </c>
      <c r="AC1890">
        <f>VLOOKUP(I1890,Weather!F:K,6,)</f>
        <v>2</v>
      </c>
    </row>
    <row r="1891" spans="1:29" x14ac:dyDescent="0.25">
      <c r="A1891" t="s">
        <v>7</v>
      </c>
      <c r="B1891" t="s">
        <v>6</v>
      </c>
      <c r="C1891" s="1">
        <v>41981.398611111108</v>
      </c>
      <c r="D1891" s="3">
        <f t="shared" si="240"/>
        <v>2014</v>
      </c>
      <c r="E1891" s="3">
        <f t="shared" si="243"/>
        <v>12</v>
      </c>
      <c r="F1891" s="3">
        <f t="shared" si="244"/>
        <v>9</v>
      </c>
      <c r="G1891" s="3">
        <f t="shared" si="245"/>
        <v>8</v>
      </c>
      <c r="H1891" s="3" t="str">
        <f t="shared" si="246"/>
        <v>2014129</v>
      </c>
      <c r="I1891" s="3" t="str">
        <f t="shared" si="247"/>
        <v>20141298</v>
      </c>
      <c r="J1891">
        <v>215</v>
      </c>
      <c r="K1891">
        <v>129</v>
      </c>
      <c r="L1891" t="str">
        <f>VLOOKUP(C1891,List!$A$2:$C$2089,3,)</f>
        <v>Pimlico</v>
      </c>
      <c r="M1891" t="str">
        <f>VLOOKUP(C1891,List!$A$2:$C$2089,2,)</f>
        <v>Victoria</v>
      </c>
      <c r="N1891" t="str">
        <f t="shared" si="241"/>
        <v>Pimlico|Victoria</v>
      </c>
      <c r="O1891">
        <f>VLOOKUP(N1891,Depth!$A$2:$F$427,3,)</f>
        <v>5</v>
      </c>
      <c r="P1891">
        <f>VLOOKUP(N1891,Depth!$A$2:$F$427,5,)</f>
        <v>83.91</v>
      </c>
      <c r="Q1891">
        <f>VLOOKUP(N1891,Depth!$A$2:$F$427,6,)</f>
        <v>21.09</v>
      </c>
      <c r="R1891">
        <f>VLOOKUP(L1891,longitude_latitude!C:J,7,)</f>
        <v>-0.13210367200000001</v>
      </c>
      <c r="S1891">
        <f>VLOOKUP(L1891,longitude_latitude!C:J,8,)</f>
        <v>51.48856954</v>
      </c>
      <c r="T1891">
        <f t="shared" si="242"/>
        <v>-6.8018291022613511</v>
      </c>
      <c r="U1891">
        <f>VLOOKUP(M1891,LINE!$A$2:$B$13,2,)</f>
        <v>11</v>
      </c>
      <c r="V1891">
        <f>VLOOKUP(L1891,Entry_exit!B:P,4,)</f>
        <v>18980</v>
      </c>
      <c r="W1891">
        <f>2020 - VLOOKUP(L1891, age!$A:$D,4,)</f>
        <v>48</v>
      </c>
      <c r="X1891">
        <f>VLOOKUP(H1891,'air-quality-london-time-of-day'!E:G,3,FALSE)</f>
        <v>13.5</v>
      </c>
      <c r="Y1891">
        <f>VLOOKUP(I1891,Weather!F:K,2,)</f>
        <v>4</v>
      </c>
      <c r="Z1891">
        <f>VLOOKUP(I1891,Weather!F:K,3,)</f>
        <v>0</v>
      </c>
      <c r="AA1891">
        <f>VLOOKUP(I1891,Weather!F:K,4,)</f>
        <v>0.75</v>
      </c>
      <c r="AB1891">
        <f>VLOOKUP(I1891,Weather!F:K,5,)</f>
        <v>1019</v>
      </c>
      <c r="AC1891">
        <f>VLOOKUP(I1891,Weather!F:K,6,)</f>
        <v>2</v>
      </c>
    </row>
    <row r="1892" spans="1:29" x14ac:dyDescent="0.25">
      <c r="A1892" t="s">
        <v>7</v>
      </c>
      <c r="B1892" t="s">
        <v>6</v>
      </c>
      <c r="C1892" s="1">
        <v>41981.399305555555</v>
      </c>
      <c r="D1892" s="3">
        <f t="shared" si="240"/>
        <v>2014</v>
      </c>
      <c r="E1892" s="3">
        <f t="shared" si="243"/>
        <v>12</v>
      </c>
      <c r="F1892" s="3">
        <f t="shared" si="244"/>
        <v>9</v>
      </c>
      <c r="G1892" s="3">
        <f t="shared" si="245"/>
        <v>8</v>
      </c>
      <c r="H1892" s="3" t="str">
        <f t="shared" si="246"/>
        <v>2014129</v>
      </c>
      <c r="I1892" s="3" t="str">
        <f t="shared" si="247"/>
        <v>20141298</v>
      </c>
      <c r="J1892">
        <v>156</v>
      </c>
      <c r="K1892">
        <v>93.6</v>
      </c>
      <c r="L1892" t="str">
        <f>VLOOKUP(C1892,List!$A$2:$C$2089,3,)</f>
        <v>Victoria</v>
      </c>
      <c r="M1892" t="str">
        <f>VLOOKUP(C1892,List!$A$2:$C$2089,2,)</f>
        <v>Victoria</v>
      </c>
      <c r="N1892" t="str">
        <f t="shared" si="241"/>
        <v>Victoria|Victoria</v>
      </c>
      <c r="O1892">
        <f>VLOOKUP(N1892,Depth!$A$2:$F$427,3,)</f>
        <v>4.5999999999999996</v>
      </c>
      <c r="P1892">
        <f>VLOOKUP(N1892,Depth!$A$2:$F$427,5,)</f>
        <v>85.17</v>
      </c>
      <c r="Q1892">
        <f>VLOOKUP(N1892,Depth!$A$2:$F$427,6,)</f>
        <v>19.43</v>
      </c>
      <c r="R1892">
        <f>VLOOKUP(L1892,longitude_latitude!C:J,7,)</f>
        <v>-0.14148501699999999</v>
      </c>
      <c r="S1892">
        <f>VLOOKUP(L1892,longitude_latitude!C:J,8,)</f>
        <v>51.49588954</v>
      </c>
      <c r="T1892">
        <f t="shared" si="242"/>
        <v>-7.2858968069970214</v>
      </c>
      <c r="U1892">
        <f>VLOOKUP(M1892,LINE!$A$2:$B$13,2,)</f>
        <v>11</v>
      </c>
      <c r="V1892">
        <f>VLOOKUP(L1892,Entry_exit!B:P,4,)</f>
        <v>123265</v>
      </c>
      <c r="W1892">
        <f>2020 - VLOOKUP(L1892, age!$A:$D,4,)</f>
        <v>160</v>
      </c>
      <c r="X1892">
        <f>VLOOKUP(H1892,'air-quality-london-time-of-day'!E:G,3,FALSE)</f>
        <v>13.5</v>
      </c>
      <c r="Y1892">
        <f>VLOOKUP(I1892,Weather!F:K,2,)</f>
        <v>4</v>
      </c>
      <c r="Z1892">
        <f>VLOOKUP(I1892,Weather!F:K,3,)</f>
        <v>0</v>
      </c>
      <c r="AA1892">
        <f>VLOOKUP(I1892,Weather!F:K,4,)</f>
        <v>0.75</v>
      </c>
      <c r="AB1892">
        <f>VLOOKUP(I1892,Weather!F:K,5,)</f>
        <v>1019</v>
      </c>
      <c r="AC1892">
        <f>VLOOKUP(I1892,Weather!F:K,6,)</f>
        <v>2</v>
      </c>
    </row>
    <row r="1893" spans="1:29" x14ac:dyDescent="0.25">
      <c r="A1893" t="s">
        <v>7</v>
      </c>
      <c r="B1893" t="s">
        <v>6</v>
      </c>
      <c r="C1893" s="1">
        <v>41981.4</v>
      </c>
      <c r="D1893" s="3">
        <f t="shared" si="240"/>
        <v>2014</v>
      </c>
      <c r="E1893" s="3">
        <f t="shared" si="243"/>
        <v>12</v>
      </c>
      <c r="F1893" s="3">
        <f t="shared" si="244"/>
        <v>9</v>
      </c>
      <c r="G1893" s="3">
        <f t="shared" si="245"/>
        <v>8</v>
      </c>
      <c r="H1893" s="3" t="str">
        <f t="shared" si="246"/>
        <v>2014129</v>
      </c>
      <c r="I1893" s="3" t="str">
        <f t="shared" si="247"/>
        <v>20141298</v>
      </c>
      <c r="J1893">
        <v>183</v>
      </c>
      <c r="K1893">
        <v>109.8</v>
      </c>
      <c r="L1893" t="str">
        <f>VLOOKUP(C1893,List!$A$2:$C$2089,3,)</f>
        <v>Victoria</v>
      </c>
      <c r="M1893" t="str">
        <f>VLOOKUP(C1893,List!$A$2:$C$2089,2,)</f>
        <v>Victoria</v>
      </c>
      <c r="N1893" t="str">
        <f t="shared" si="241"/>
        <v>Victoria|Victoria</v>
      </c>
      <c r="O1893">
        <f>VLOOKUP(N1893,Depth!$A$2:$F$427,3,)</f>
        <v>4.5999999999999996</v>
      </c>
      <c r="P1893">
        <f>VLOOKUP(N1893,Depth!$A$2:$F$427,5,)</f>
        <v>85.17</v>
      </c>
      <c r="Q1893">
        <f>VLOOKUP(N1893,Depth!$A$2:$F$427,6,)</f>
        <v>19.43</v>
      </c>
      <c r="R1893">
        <f>VLOOKUP(L1893,longitude_latitude!C:J,7,)</f>
        <v>-0.14148501699999999</v>
      </c>
      <c r="S1893">
        <f>VLOOKUP(L1893,longitude_latitude!C:J,8,)</f>
        <v>51.49588954</v>
      </c>
      <c r="T1893">
        <f t="shared" si="242"/>
        <v>-7.2858968069970214</v>
      </c>
      <c r="U1893">
        <f>VLOOKUP(M1893,LINE!$A$2:$B$13,2,)</f>
        <v>11</v>
      </c>
      <c r="V1893">
        <f>VLOOKUP(L1893,Entry_exit!B:P,4,)</f>
        <v>123265</v>
      </c>
      <c r="W1893">
        <f>2020 - VLOOKUP(L1893, age!$A:$D,4,)</f>
        <v>160</v>
      </c>
      <c r="X1893">
        <f>VLOOKUP(H1893,'air-quality-london-time-of-day'!E:G,3,FALSE)</f>
        <v>13.5</v>
      </c>
      <c r="Y1893">
        <f>VLOOKUP(I1893,Weather!F:K,2,)</f>
        <v>4</v>
      </c>
      <c r="Z1893">
        <f>VLOOKUP(I1893,Weather!F:K,3,)</f>
        <v>0</v>
      </c>
      <c r="AA1893">
        <f>VLOOKUP(I1893,Weather!F:K,4,)</f>
        <v>0.75</v>
      </c>
      <c r="AB1893">
        <f>VLOOKUP(I1893,Weather!F:K,5,)</f>
        <v>1019</v>
      </c>
      <c r="AC1893">
        <f>VLOOKUP(I1893,Weather!F:K,6,)</f>
        <v>2</v>
      </c>
    </row>
    <row r="1894" spans="1:29" x14ac:dyDescent="0.25">
      <c r="A1894" t="s">
        <v>7</v>
      </c>
      <c r="B1894" t="s">
        <v>6</v>
      </c>
      <c r="C1894" s="1">
        <v>41981.400694444441</v>
      </c>
      <c r="D1894" s="3">
        <f t="shared" si="240"/>
        <v>2014</v>
      </c>
      <c r="E1894" s="3">
        <f t="shared" si="243"/>
        <v>12</v>
      </c>
      <c r="F1894" s="3">
        <f t="shared" si="244"/>
        <v>9</v>
      </c>
      <c r="G1894" s="3">
        <f t="shared" si="245"/>
        <v>8</v>
      </c>
      <c r="H1894" s="3" t="str">
        <f t="shared" si="246"/>
        <v>2014129</v>
      </c>
      <c r="I1894" s="3" t="str">
        <f t="shared" si="247"/>
        <v>20141298</v>
      </c>
      <c r="J1894">
        <v>140</v>
      </c>
      <c r="K1894">
        <v>84</v>
      </c>
      <c r="L1894" t="str">
        <f>VLOOKUP(C1894,List!$A$2:$C$2089,3,)</f>
        <v>Green Park</v>
      </c>
      <c r="M1894" t="str">
        <f>VLOOKUP(C1894,List!$A$2:$C$2089,2,)</f>
        <v>Victoria</v>
      </c>
      <c r="N1894" t="str">
        <f t="shared" si="241"/>
        <v>Green Park|Victoria</v>
      </c>
      <c r="O1894">
        <f>VLOOKUP(N1894,Depth!$A$2:$F$427,3,)</f>
        <v>18</v>
      </c>
      <c r="P1894">
        <f>VLOOKUP(N1894,Depth!$A$2:$F$427,5,)</f>
        <v>94.92</v>
      </c>
      <c r="Q1894">
        <f>VLOOKUP(N1894,Depth!$A$2:$F$427,6,)</f>
        <v>23.08</v>
      </c>
      <c r="R1894">
        <f>VLOOKUP(L1894,longitude_latitude!C:J,7,)</f>
        <v>-0.140937126</v>
      </c>
      <c r="S1894">
        <f>VLOOKUP(L1894,longitude_latitude!C:J,8,)</f>
        <v>51.506357469999998</v>
      </c>
      <c r="T1894">
        <f t="shared" si="242"/>
        <v>-7.2591579925504304</v>
      </c>
      <c r="U1894">
        <f>VLOOKUP(M1894,LINE!$A$2:$B$13,2,)</f>
        <v>11</v>
      </c>
      <c r="V1894">
        <f>VLOOKUP(L1894,Entry_exit!B:P,4,)</f>
        <v>59805</v>
      </c>
      <c r="W1894">
        <f>2020 - VLOOKUP(L1894, age!$A:$D,4,)</f>
        <v>114</v>
      </c>
      <c r="X1894">
        <f>VLOOKUP(H1894,'air-quality-london-time-of-day'!E:G,3,FALSE)</f>
        <v>13.5</v>
      </c>
      <c r="Y1894">
        <f>VLOOKUP(I1894,Weather!F:K,2,)</f>
        <v>4</v>
      </c>
      <c r="Z1894">
        <f>VLOOKUP(I1894,Weather!F:K,3,)</f>
        <v>0</v>
      </c>
      <c r="AA1894">
        <f>VLOOKUP(I1894,Weather!F:K,4,)</f>
        <v>0.75</v>
      </c>
      <c r="AB1894">
        <f>VLOOKUP(I1894,Weather!F:K,5,)</f>
        <v>1019</v>
      </c>
      <c r="AC1894">
        <f>VLOOKUP(I1894,Weather!F:K,6,)</f>
        <v>2</v>
      </c>
    </row>
    <row r="1895" spans="1:29" x14ac:dyDescent="0.25">
      <c r="A1895" t="s">
        <v>7</v>
      </c>
      <c r="B1895" t="s">
        <v>6</v>
      </c>
      <c r="C1895" s="1">
        <v>41981.401388888888</v>
      </c>
      <c r="D1895" s="3">
        <f t="shared" si="240"/>
        <v>2014</v>
      </c>
      <c r="E1895" s="3">
        <f t="shared" si="243"/>
        <v>12</v>
      </c>
      <c r="F1895" s="3">
        <f t="shared" si="244"/>
        <v>9</v>
      </c>
      <c r="G1895" s="3">
        <f t="shared" si="245"/>
        <v>8</v>
      </c>
      <c r="H1895" s="3" t="str">
        <f t="shared" si="246"/>
        <v>2014129</v>
      </c>
      <c r="I1895" s="3" t="str">
        <f t="shared" si="247"/>
        <v>20141298</v>
      </c>
      <c r="J1895">
        <v>106</v>
      </c>
      <c r="K1895">
        <v>63.6</v>
      </c>
      <c r="L1895" t="str">
        <f>VLOOKUP(C1895,List!$A$2:$C$2089,3,)</f>
        <v>Green Park</v>
      </c>
      <c r="M1895" t="str">
        <f>VLOOKUP(C1895,List!$A$2:$C$2089,2,)</f>
        <v>Victoria</v>
      </c>
      <c r="N1895" t="str">
        <f t="shared" si="241"/>
        <v>Green Park|Victoria</v>
      </c>
      <c r="O1895">
        <f>VLOOKUP(N1895,Depth!$A$2:$F$427,3,)</f>
        <v>18</v>
      </c>
      <c r="P1895">
        <f>VLOOKUP(N1895,Depth!$A$2:$F$427,5,)</f>
        <v>94.92</v>
      </c>
      <c r="Q1895">
        <f>VLOOKUP(N1895,Depth!$A$2:$F$427,6,)</f>
        <v>23.08</v>
      </c>
      <c r="R1895">
        <f>VLOOKUP(L1895,longitude_latitude!C:J,7,)</f>
        <v>-0.140937126</v>
      </c>
      <c r="S1895">
        <f>VLOOKUP(L1895,longitude_latitude!C:J,8,)</f>
        <v>51.506357469999998</v>
      </c>
      <c r="T1895">
        <f t="shared" si="242"/>
        <v>-7.2591579925504304</v>
      </c>
      <c r="U1895">
        <f>VLOOKUP(M1895,LINE!$A$2:$B$13,2,)</f>
        <v>11</v>
      </c>
      <c r="V1895">
        <f>VLOOKUP(L1895,Entry_exit!B:P,4,)</f>
        <v>59805</v>
      </c>
      <c r="W1895">
        <f>2020 - VLOOKUP(L1895, age!$A:$D,4,)</f>
        <v>114</v>
      </c>
      <c r="X1895">
        <f>VLOOKUP(H1895,'air-quality-london-time-of-day'!E:G,3,FALSE)</f>
        <v>13.5</v>
      </c>
      <c r="Y1895">
        <f>VLOOKUP(I1895,Weather!F:K,2,)</f>
        <v>4</v>
      </c>
      <c r="Z1895">
        <f>VLOOKUP(I1895,Weather!F:K,3,)</f>
        <v>0</v>
      </c>
      <c r="AA1895">
        <f>VLOOKUP(I1895,Weather!F:K,4,)</f>
        <v>0.75</v>
      </c>
      <c r="AB1895">
        <f>VLOOKUP(I1895,Weather!F:K,5,)</f>
        <v>1019</v>
      </c>
      <c r="AC1895">
        <f>VLOOKUP(I1895,Weather!F:K,6,)</f>
        <v>2</v>
      </c>
    </row>
    <row r="1896" spans="1:29" x14ac:dyDescent="0.25">
      <c r="A1896" t="s">
        <v>7</v>
      </c>
      <c r="B1896" t="s">
        <v>6</v>
      </c>
      <c r="C1896" s="1">
        <v>41981.402083333334</v>
      </c>
      <c r="D1896" s="3">
        <f t="shared" si="240"/>
        <v>2014</v>
      </c>
      <c r="E1896" s="3">
        <f t="shared" si="243"/>
        <v>12</v>
      </c>
      <c r="F1896" s="3">
        <f t="shared" si="244"/>
        <v>9</v>
      </c>
      <c r="G1896" s="3">
        <f t="shared" si="245"/>
        <v>8</v>
      </c>
      <c r="H1896" s="3" t="str">
        <f t="shared" si="246"/>
        <v>2014129</v>
      </c>
      <c r="I1896" s="3" t="str">
        <f t="shared" si="247"/>
        <v>20141298</v>
      </c>
      <c r="J1896">
        <v>97</v>
      </c>
      <c r="K1896">
        <v>58.2</v>
      </c>
      <c r="L1896" t="str">
        <f>VLOOKUP(C1896,List!$A$2:$C$2089,3,)</f>
        <v>Green Park</v>
      </c>
      <c r="M1896" t="str">
        <f>VLOOKUP(C1896,List!$A$2:$C$2089,2,)</f>
        <v>Victoria</v>
      </c>
      <c r="N1896" t="str">
        <f t="shared" si="241"/>
        <v>Green Park|Victoria</v>
      </c>
      <c r="O1896">
        <f>VLOOKUP(N1896,Depth!$A$2:$F$427,3,)</f>
        <v>18</v>
      </c>
      <c r="P1896">
        <f>VLOOKUP(N1896,Depth!$A$2:$F$427,5,)</f>
        <v>94.92</v>
      </c>
      <c r="Q1896">
        <f>VLOOKUP(N1896,Depth!$A$2:$F$427,6,)</f>
        <v>23.08</v>
      </c>
      <c r="R1896">
        <f>VLOOKUP(L1896,longitude_latitude!C:J,7,)</f>
        <v>-0.140937126</v>
      </c>
      <c r="S1896">
        <f>VLOOKUP(L1896,longitude_latitude!C:J,8,)</f>
        <v>51.506357469999998</v>
      </c>
      <c r="T1896">
        <f t="shared" si="242"/>
        <v>-7.2591579925504304</v>
      </c>
      <c r="U1896">
        <f>VLOOKUP(M1896,LINE!$A$2:$B$13,2,)</f>
        <v>11</v>
      </c>
      <c r="V1896">
        <f>VLOOKUP(L1896,Entry_exit!B:P,4,)</f>
        <v>59805</v>
      </c>
      <c r="W1896">
        <f>2020 - VLOOKUP(L1896, age!$A:$D,4,)</f>
        <v>114</v>
      </c>
      <c r="X1896">
        <f>VLOOKUP(H1896,'air-quality-london-time-of-day'!E:G,3,FALSE)</f>
        <v>13.5</v>
      </c>
      <c r="Y1896">
        <f>VLOOKUP(I1896,Weather!F:K,2,)</f>
        <v>4</v>
      </c>
      <c r="Z1896">
        <f>VLOOKUP(I1896,Weather!F:K,3,)</f>
        <v>0</v>
      </c>
      <c r="AA1896">
        <f>VLOOKUP(I1896,Weather!F:K,4,)</f>
        <v>0.75</v>
      </c>
      <c r="AB1896">
        <f>VLOOKUP(I1896,Weather!F:K,5,)</f>
        <v>1019</v>
      </c>
      <c r="AC1896">
        <f>VLOOKUP(I1896,Weather!F:K,6,)</f>
        <v>2</v>
      </c>
    </row>
    <row r="1897" spans="1:29" x14ac:dyDescent="0.25">
      <c r="A1897" t="s">
        <v>7</v>
      </c>
      <c r="B1897" t="s">
        <v>6</v>
      </c>
      <c r="C1897" s="1">
        <v>41981.402777777781</v>
      </c>
      <c r="D1897" s="3">
        <f t="shared" si="240"/>
        <v>2014</v>
      </c>
      <c r="E1897" s="3">
        <f t="shared" si="243"/>
        <v>12</v>
      </c>
      <c r="F1897" s="3">
        <f t="shared" si="244"/>
        <v>9</v>
      </c>
      <c r="G1897" s="3">
        <f t="shared" si="245"/>
        <v>8</v>
      </c>
      <c r="H1897" s="3" t="str">
        <f t="shared" si="246"/>
        <v>2014129</v>
      </c>
      <c r="I1897" s="3" t="str">
        <f t="shared" si="247"/>
        <v>20141298</v>
      </c>
      <c r="J1897">
        <v>76</v>
      </c>
      <c r="K1897">
        <v>45.6</v>
      </c>
      <c r="L1897" t="str">
        <f>VLOOKUP(C1897,List!$A$2:$C$2089,3,)</f>
        <v>Oxford Circus</v>
      </c>
      <c r="M1897" t="str">
        <f>VLOOKUP(C1897,List!$A$2:$C$2089,2,)</f>
        <v>Victoria</v>
      </c>
      <c r="N1897" t="str">
        <f t="shared" si="241"/>
        <v>Oxford Circus|Victoria</v>
      </c>
      <c r="O1897">
        <f>VLOOKUP(N1897,Depth!$A$2:$F$427,3,)</f>
        <v>27</v>
      </c>
      <c r="P1897">
        <f>VLOOKUP(N1897,Depth!$A$2:$F$427,5,)</f>
        <v>104.14</v>
      </c>
      <c r="Q1897">
        <f>VLOOKUP(N1897,Depth!$A$2:$F$427,6,)</f>
        <v>22.86</v>
      </c>
      <c r="R1897">
        <f>VLOOKUP(L1897,longitude_latitude!C:J,7,)</f>
        <v>-0.14002524599999999</v>
      </c>
      <c r="S1897">
        <f>VLOOKUP(L1897,longitude_latitude!C:J,8,)</f>
        <v>51.51481046</v>
      </c>
      <c r="T1897">
        <f t="shared" si="242"/>
        <v>-7.2133740073048731</v>
      </c>
      <c r="U1897">
        <f>VLOOKUP(M1897,LINE!$A$2:$B$13,2,)</f>
        <v>11</v>
      </c>
      <c r="V1897">
        <f>VLOOKUP(L1897,Entry_exit!B:P,4,)</f>
        <v>133573</v>
      </c>
      <c r="W1897">
        <f>2020 - VLOOKUP(L1897, age!$A:$D,4,)</f>
        <v>114</v>
      </c>
      <c r="X1897">
        <f>VLOOKUP(H1897,'air-quality-london-time-of-day'!E:G,3,FALSE)</f>
        <v>13.5</v>
      </c>
      <c r="Y1897">
        <f>VLOOKUP(I1897,Weather!F:K,2,)</f>
        <v>4</v>
      </c>
      <c r="Z1897">
        <f>VLOOKUP(I1897,Weather!F:K,3,)</f>
        <v>0</v>
      </c>
      <c r="AA1897">
        <f>VLOOKUP(I1897,Weather!F:K,4,)</f>
        <v>0.75</v>
      </c>
      <c r="AB1897">
        <f>VLOOKUP(I1897,Weather!F:K,5,)</f>
        <v>1019</v>
      </c>
      <c r="AC1897">
        <f>VLOOKUP(I1897,Weather!F:K,6,)</f>
        <v>2</v>
      </c>
    </row>
    <row r="1898" spans="1:29" x14ac:dyDescent="0.25">
      <c r="A1898" t="s">
        <v>7</v>
      </c>
      <c r="B1898" t="s">
        <v>6</v>
      </c>
      <c r="C1898" s="1">
        <v>41981.40347222222</v>
      </c>
      <c r="D1898" s="3">
        <f t="shared" si="240"/>
        <v>2014</v>
      </c>
      <c r="E1898" s="3">
        <f t="shared" si="243"/>
        <v>12</v>
      </c>
      <c r="F1898" s="3">
        <f t="shared" si="244"/>
        <v>9</v>
      </c>
      <c r="G1898" s="3">
        <f t="shared" si="245"/>
        <v>8</v>
      </c>
      <c r="H1898" s="3" t="str">
        <f t="shared" si="246"/>
        <v>2014129</v>
      </c>
      <c r="I1898" s="3" t="str">
        <f t="shared" si="247"/>
        <v>20141298</v>
      </c>
      <c r="J1898">
        <v>78</v>
      </c>
      <c r="K1898">
        <v>46.8</v>
      </c>
      <c r="L1898" t="str">
        <f>VLOOKUP(C1898,List!$A$2:$C$2089,3,)</f>
        <v>Oxford Circus</v>
      </c>
      <c r="M1898" t="str">
        <f>VLOOKUP(C1898,List!$A$2:$C$2089,2,)</f>
        <v>Victoria</v>
      </c>
      <c r="N1898" t="str">
        <f t="shared" si="241"/>
        <v>Oxford Circus|Victoria</v>
      </c>
      <c r="O1898">
        <f>VLOOKUP(N1898,Depth!$A$2:$F$427,3,)</f>
        <v>27</v>
      </c>
      <c r="P1898">
        <f>VLOOKUP(N1898,Depth!$A$2:$F$427,5,)</f>
        <v>104.14</v>
      </c>
      <c r="Q1898">
        <f>VLOOKUP(N1898,Depth!$A$2:$F$427,6,)</f>
        <v>22.86</v>
      </c>
      <c r="R1898">
        <f>VLOOKUP(L1898,longitude_latitude!C:J,7,)</f>
        <v>-0.14002524599999999</v>
      </c>
      <c r="S1898">
        <f>VLOOKUP(L1898,longitude_latitude!C:J,8,)</f>
        <v>51.51481046</v>
      </c>
      <c r="T1898">
        <f t="shared" si="242"/>
        <v>-7.2133740073048731</v>
      </c>
      <c r="U1898">
        <f>VLOOKUP(M1898,LINE!$A$2:$B$13,2,)</f>
        <v>11</v>
      </c>
      <c r="V1898">
        <f>VLOOKUP(L1898,Entry_exit!B:P,4,)</f>
        <v>133573</v>
      </c>
      <c r="W1898">
        <f>2020 - VLOOKUP(L1898, age!$A:$D,4,)</f>
        <v>114</v>
      </c>
      <c r="X1898">
        <f>VLOOKUP(H1898,'air-quality-london-time-of-day'!E:G,3,FALSE)</f>
        <v>13.5</v>
      </c>
      <c r="Y1898">
        <f>VLOOKUP(I1898,Weather!F:K,2,)</f>
        <v>4</v>
      </c>
      <c r="Z1898">
        <f>VLOOKUP(I1898,Weather!F:K,3,)</f>
        <v>0</v>
      </c>
      <c r="AA1898">
        <f>VLOOKUP(I1898,Weather!F:K,4,)</f>
        <v>0.75</v>
      </c>
      <c r="AB1898">
        <f>VLOOKUP(I1898,Weather!F:K,5,)</f>
        <v>1019</v>
      </c>
      <c r="AC1898">
        <f>VLOOKUP(I1898,Weather!F:K,6,)</f>
        <v>2</v>
      </c>
    </row>
    <row r="1899" spans="1:29" x14ac:dyDescent="0.25">
      <c r="A1899" t="s">
        <v>7</v>
      </c>
      <c r="B1899" t="s">
        <v>6</v>
      </c>
      <c r="C1899" s="1">
        <v>41981.404166666667</v>
      </c>
      <c r="D1899" s="3">
        <f t="shared" si="240"/>
        <v>2014</v>
      </c>
      <c r="E1899" s="3">
        <f t="shared" si="243"/>
        <v>12</v>
      </c>
      <c r="F1899" s="3">
        <f t="shared" si="244"/>
        <v>9</v>
      </c>
      <c r="G1899" s="3">
        <f t="shared" si="245"/>
        <v>8</v>
      </c>
      <c r="H1899" s="3" t="str">
        <f t="shared" si="246"/>
        <v>2014129</v>
      </c>
      <c r="I1899" s="3" t="str">
        <f t="shared" si="247"/>
        <v>20141298</v>
      </c>
      <c r="J1899">
        <v>82</v>
      </c>
      <c r="K1899">
        <v>49.2</v>
      </c>
      <c r="L1899" t="str">
        <f>VLOOKUP(C1899,List!$A$2:$C$2089,3,)</f>
        <v>Warren Street</v>
      </c>
      <c r="M1899" t="str">
        <f>VLOOKUP(C1899,List!$A$2:$C$2089,2,)</f>
        <v>Victoria</v>
      </c>
      <c r="N1899" t="str">
        <f t="shared" si="241"/>
        <v>Warren Street|Victoria</v>
      </c>
      <c r="O1899">
        <f>VLOOKUP(N1899,Depth!$A$2:$F$427,3,)</f>
        <v>27</v>
      </c>
      <c r="P1899">
        <f>VLOOKUP(N1899,Depth!$A$2:$F$427,5,)</f>
        <v>96.08</v>
      </c>
      <c r="Q1899">
        <f>VLOOKUP(N1899,Depth!$A$2:$F$427,6,)</f>
        <v>30.92</v>
      </c>
      <c r="R1899">
        <f>VLOOKUP(L1899,longitude_latitude!C:J,7,)</f>
        <v>-0.13673581100000001</v>
      </c>
      <c r="S1899">
        <f>VLOOKUP(L1899,longitude_latitude!C:J,8,)</f>
        <v>51.524018869999999</v>
      </c>
      <c r="T1899">
        <f t="shared" si="242"/>
        <v>-7.045178506168754</v>
      </c>
      <c r="U1899">
        <f>VLOOKUP(M1899,LINE!$A$2:$B$13,2,)</f>
        <v>11</v>
      </c>
      <c r="V1899">
        <f>VLOOKUP(L1899,Entry_exit!B:P,4,)</f>
        <v>35076</v>
      </c>
      <c r="W1899">
        <f>2020 - VLOOKUP(L1899, age!$A:$D,4,)</f>
        <v>113</v>
      </c>
      <c r="X1899">
        <f>VLOOKUP(H1899,'air-quality-london-time-of-day'!E:G,3,FALSE)</f>
        <v>13.5</v>
      </c>
      <c r="Y1899">
        <f>VLOOKUP(I1899,Weather!F:K,2,)</f>
        <v>4</v>
      </c>
      <c r="Z1899">
        <f>VLOOKUP(I1899,Weather!F:K,3,)</f>
        <v>0</v>
      </c>
      <c r="AA1899">
        <f>VLOOKUP(I1899,Weather!F:K,4,)</f>
        <v>0.75</v>
      </c>
      <c r="AB1899">
        <f>VLOOKUP(I1899,Weather!F:K,5,)</f>
        <v>1019</v>
      </c>
      <c r="AC1899">
        <f>VLOOKUP(I1899,Weather!F:K,6,)</f>
        <v>2</v>
      </c>
    </row>
    <row r="1900" spans="1:29" x14ac:dyDescent="0.25">
      <c r="A1900" t="s">
        <v>7</v>
      </c>
      <c r="B1900" t="s">
        <v>6</v>
      </c>
      <c r="C1900" s="1">
        <v>41981.404861111114</v>
      </c>
      <c r="D1900" s="3">
        <f t="shared" si="240"/>
        <v>2014</v>
      </c>
      <c r="E1900" s="3">
        <f t="shared" si="243"/>
        <v>12</v>
      </c>
      <c r="F1900" s="3">
        <f t="shared" si="244"/>
        <v>9</v>
      </c>
      <c r="G1900" s="3">
        <f t="shared" si="245"/>
        <v>8</v>
      </c>
      <c r="H1900" s="3" t="str">
        <f t="shared" si="246"/>
        <v>2014129</v>
      </c>
      <c r="I1900" s="3" t="str">
        <f t="shared" si="247"/>
        <v>20141298</v>
      </c>
      <c r="J1900">
        <v>62</v>
      </c>
      <c r="K1900">
        <v>37.200000000000003</v>
      </c>
      <c r="L1900" t="str">
        <f>VLOOKUP(C1900,List!$A$2:$C$2089,3,)</f>
        <v>Euston</v>
      </c>
      <c r="M1900" t="str">
        <f>VLOOKUP(C1900,List!$A$2:$C$2089,2,)</f>
        <v>Victoria</v>
      </c>
      <c r="N1900" t="str">
        <f t="shared" si="241"/>
        <v>Euston|Victoria</v>
      </c>
      <c r="O1900">
        <f>VLOOKUP(N1900,Depth!$A$2:$F$427,3,)</f>
        <v>25</v>
      </c>
      <c r="P1900">
        <f>VLOOKUP(N1900,Depth!$A$2:$F$427,5,)</f>
        <v>92.53</v>
      </c>
      <c r="Q1900">
        <f>VLOOKUP(N1900,Depth!$A$2:$F$427,6,)</f>
        <v>32.47</v>
      </c>
      <c r="R1900">
        <f>VLOOKUP(L1900,longitude_latitude!C:J,7,)</f>
        <v>-0.13299207099999999</v>
      </c>
      <c r="S1900">
        <f>VLOOKUP(L1900,longitude_latitude!C:J,8,)</f>
        <v>51.527576680000003</v>
      </c>
      <c r="T1900">
        <f t="shared" si="242"/>
        <v>-6.8527591362845044</v>
      </c>
      <c r="U1900">
        <f>VLOOKUP(M1900,LINE!$A$2:$B$13,2,)</f>
        <v>11</v>
      </c>
      <c r="V1900">
        <f>VLOOKUP(L1900,Entry_exit!B:P,4,)</f>
        <v>62670</v>
      </c>
      <c r="W1900">
        <f>2020 - VLOOKUP(L1900, age!$A:$D,4,)</f>
        <v>113</v>
      </c>
      <c r="X1900">
        <f>VLOOKUP(H1900,'air-quality-london-time-of-day'!E:G,3,FALSE)</f>
        <v>13.5</v>
      </c>
      <c r="Y1900">
        <f>VLOOKUP(I1900,Weather!F:K,2,)</f>
        <v>4</v>
      </c>
      <c r="Z1900">
        <f>VLOOKUP(I1900,Weather!F:K,3,)</f>
        <v>0</v>
      </c>
      <c r="AA1900">
        <f>VLOOKUP(I1900,Weather!F:K,4,)</f>
        <v>0.75</v>
      </c>
      <c r="AB1900">
        <f>VLOOKUP(I1900,Weather!F:K,5,)</f>
        <v>1019</v>
      </c>
      <c r="AC1900">
        <f>VLOOKUP(I1900,Weather!F:K,6,)</f>
        <v>2</v>
      </c>
    </row>
    <row r="1901" spans="1:29" x14ac:dyDescent="0.25">
      <c r="A1901" t="s">
        <v>7</v>
      </c>
      <c r="B1901" t="s">
        <v>6</v>
      </c>
      <c r="C1901" s="1">
        <v>41981.405555555553</v>
      </c>
      <c r="D1901" s="3">
        <f t="shared" ref="D1901:D1964" si="248">YEAR(C1901)</f>
        <v>2014</v>
      </c>
      <c r="E1901" s="3">
        <f t="shared" si="243"/>
        <v>12</v>
      </c>
      <c r="F1901" s="3">
        <f t="shared" si="244"/>
        <v>9</v>
      </c>
      <c r="G1901" s="3">
        <f t="shared" si="245"/>
        <v>8</v>
      </c>
      <c r="H1901" s="3" t="str">
        <f t="shared" si="246"/>
        <v>2014129</v>
      </c>
      <c r="I1901" s="3" t="str">
        <f t="shared" si="247"/>
        <v>20141298</v>
      </c>
      <c r="J1901">
        <v>47</v>
      </c>
      <c r="K1901">
        <v>28.2</v>
      </c>
      <c r="L1901" t="str">
        <f>VLOOKUP(C1901,List!$A$2:$C$2089,3,)</f>
        <v>Euston</v>
      </c>
      <c r="M1901" t="str">
        <f>VLOOKUP(C1901,List!$A$2:$C$2089,2,)</f>
        <v>Victoria</v>
      </c>
      <c r="N1901" t="str">
        <f t="shared" ref="N1901:N1964" si="249">L1901&amp;"|"&amp;M1901</f>
        <v>Euston|Victoria</v>
      </c>
      <c r="O1901">
        <f>VLOOKUP(N1901,Depth!$A$2:$F$427,3,)</f>
        <v>25</v>
      </c>
      <c r="P1901">
        <f>VLOOKUP(N1901,Depth!$A$2:$F$427,5,)</f>
        <v>92.53</v>
      </c>
      <c r="Q1901">
        <f>VLOOKUP(N1901,Depth!$A$2:$F$427,6,)</f>
        <v>32.47</v>
      </c>
      <c r="R1901">
        <f>VLOOKUP(L1901,longitude_latitude!C:J,7,)</f>
        <v>-0.13299207099999999</v>
      </c>
      <c r="S1901">
        <f>VLOOKUP(L1901,longitude_latitude!C:J,8,)</f>
        <v>51.527576680000003</v>
      </c>
      <c r="T1901">
        <f t="shared" ref="T1901:T1964" si="250">R1901*S1901</f>
        <v>-6.8527591362845044</v>
      </c>
      <c r="U1901">
        <f>VLOOKUP(M1901,LINE!$A$2:$B$13,2,)</f>
        <v>11</v>
      </c>
      <c r="V1901">
        <f>VLOOKUP(L1901,Entry_exit!B:P,4,)</f>
        <v>62670</v>
      </c>
      <c r="W1901">
        <f>2020 - VLOOKUP(L1901, age!$A:$D,4,)</f>
        <v>113</v>
      </c>
      <c r="X1901">
        <f>VLOOKUP(H1901,'air-quality-london-time-of-day'!E:G,3,FALSE)</f>
        <v>13.5</v>
      </c>
      <c r="Y1901">
        <f>VLOOKUP(I1901,Weather!F:K,2,)</f>
        <v>4</v>
      </c>
      <c r="Z1901">
        <f>VLOOKUP(I1901,Weather!F:K,3,)</f>
        <v>0</v>
      </c>
      <c r="AA1901">
        <f>VLOOKUP(I1901,Weather!F:K,4,)</f>
        <v>0.75</v>
      </c>
      <c r="AB1901">
        <f>VLOOKUP(I1901,Weather!F:K,5,)</f>
        <v>1019</v>
      </c>
      <c r="AC1901">
        <f>VLOOKUP(I1901,Weather!F:K,6,)</f>
        <v>2</v>
      </c>
    </row>
    <row r="1902" spans="1:29" x14ac:dyDescent="0.25">
      <c r="A1902" t="s">
        <v>7</v>
      </c>
      <c r="B1902" t="s">
        <v>6</v>
      </c>
      <c r="C1902" s="1">
        <v>41981.40625</v>
      </c>
      <c r="D1902" s="3">
        <f t="shared" si="248"/>
        <v>2014</v>
      </c>
      <c r="E1902" s="3">
        <f t="shared" si="243"/>
        <v>12</v>
      </c>
      <c r="F1902" s="3">
        <f t="shared" si="244"/>
        <v>9</v>
      </c>
      <c r="G1902" s="3">
        <f t="shared" si="245"/>
        <v>8</v>
      </c>
      <c r="H1902" s="3" t="str">
        <f t="shared" si="246"/>
        <v>2014129</v>
      </c>
      <c r="I1902" s="3" t="str">
        <f t="shared" si="247"/>
        <v>20141298</v>
      </c>
      <c r="J1902">
        <v>55</v>
      </c>
      <c r="K1902">
        <v>33</v>
      </c>
      <c r="L1902" t="str">
        <f>VLOOKUP(C1902,List!$A$2:$C$2089,3,)</f>
        <v>King's Cross St. Pancras</v>
      </c>
      <c r="M1902" t="str">
        <f>VLOOKUP(C1902,List!$A$2:$C$2089,2,)</f>
        <v>Victoria</v>
      </c>
      <c r="N1902" t="str">
        <f t="shared" si="249"/>
        <v>King's Cross St. Pancras|Victoria</v>
      </c>
      <c r="O1902">
        <f>VLOOKUP(N1902,Depth!$A$2:$F$427,3,)</f>
        <v>17</v>
      </c>
      <c r="P1902">
        <f>VLOOKUP(N1902,Depth!$A$2:$F$427,5,)</f>
        <v>99.915000000000006</v>
      </c>
      <c r="Q1902">
        <f>VLOOKUP(N1902,Depth!$A$2:$F$427,6,)</f>
        <v>17.085000000000001</v>
      </c>
      <c r="R1902">
        <f>VLOOKUP(L1902,longitude_latitude!C:J,7,)</f>
        <v>-0.123168404</v>
      </c>
      <c r="S1902">
        <f>VLOOKUP(L1902,longitude_latitude!C:J,8,)</f>
        <v>51.529277280000002</v>
      </c>
      <c r="T1902">
        <f t="shared" si="250"/>
        <v>-6.3467788418510613</v>
      </c>
      <c r="U1902">
        <f>VLOOKUP(M1902,LINE!$A$2:$B$13,2,)</f>
        <v>11</v>
      </c>
      <c r="V1902">
        <f>VLOOKUP(L1902,Entry_exit!B:P,4,)</f>
        <v>138159</v>
      </c>
      <c r="W1902">
        <f>2020 - VLOOKUP(L1902, age!$A:$D,4,)</f>
        <v>158</v>
      </c>
      <c r="X1902">
        <f>VLOOKUP(H1902,'air-quality-london-time-of-day'!E:G,3,FALSE)</f>
        <v>13.5</v>
      </c>
      <c r="Y1902">
        <f>VLOOKUP(I1902,Weather!F:K,2,)</f>
        <v>4</v>
      </c>
      <c r="Z1902">
        <f>VLOOKUP(I1902,Weather!F:K,3,)</f>
        <v>0</v>
      </c>
      <c r="AA1902">
        <f>VLOOKUP(I1902,Weather!F:K,4,)</f>
        <v>0.75</v>
      </c>
      <c r="AB1902">
        <f>VLOOKUP(I1902,Weather!F:K,5,)</f>
        <v>1019</v>
      </c>
      <c r="AC1902">
        <f>VLOOKUP(I1902,Weather!F:K,6,)</f>
        <v>2</v>
      </c>
    </row>
    <row r="1903" spans="1:29" x14ac:dyDescent="0.25">
      <c r="A1903" t="s">
        <v>7</v>
      </c>
      <c r="B1903" t="s">
        <v>6</v>
      </c>
      <c r="C1903" s="1">
        <v>41981.406944444447</v>
      </c>
      <c r="D1903" s="3">
        <f t="shared" si="248"/>
        <v>2014</v>
      </c>
      <c r="E1903" s="3">
        <f t="shared" si="243"/>
        <v>12</v>
      </c>
      <c r="F1903" s="3">
        <f t="shared" si="244"/>
        <v>9</v>
      </c>
      <c r="G1903" s="3">
        <f t="shared" si="245"/>
        <v>8</v>
      </c>
      <c r="H1903" s="3" t="str">
        <f t="shared" si="246"/>
        <v>2014129</v>
      </c>
      <c r="I1903" s="3" t="str">
        <f t="shared" si="247"/>
        <v>20141298</v>
      </c>
      <c r="J1903">
        <v>59</v>
      </c>
      <c r="K1903">
        <v>35.4</v>
      </c>
      <c r="L1903" t="str">
        <f>VLOOKUP(C1903,List!$A$2:$C$2089,3,)</f>
        <v>King's Cross St. Pancras</v>
      </c>
      <c r="M1903" t="str">
        <f>VLOOKUP(C1903,List!$A$2:$C$2089,2,)</f>
        <v>Victoria</v>
      </c>
      <c r="N1903" t="str">
        <f t="shared" si="249"/>
        <v>King's Cross St. Pancras|Victoria</v>
      </c>
      <c r="O1903">
        <f>VLOOKUP(N1903,Depth!$A$2:$F$427,3,)</f>
        <v>17</v>
      </c>
      <c r="P1903">
        <f>VLOOKUP(N1903,Depth!$A$2:$F$427,5,)</f>
        <v>99.915000000000006</v>
      </c>
      <c r="Q1903">
        <f>VLOOKUP(N1903,Depth!$A$2:$F$427,6,)</f>
        <v>17.085000000000001</v>
      </c>
      <c r="R1903">
        <f>VLOOKUP(L1903,longitude_latitude!C:J,7,)</f>
        <v>-0.123168404</v>
      </c>
      <c r="S1903">
        <f>VLOOKUP(L1903,longitude_latitude!C:J,8,)</f>
        <v>51.529277280000002</v>
      </c>
      <c r="T1903">
        <f t="shared" si="250"/>
        <v>-6.3467788418510613</v>
      </c>
      <c r="U1903">
        <f>VLOOKUP(M1903,LINE!$A$2:$B$13,2,)</f>
        <v>11</v>
      </c>
      <c r="V1903">
        <f>VLOOKUP(L1903,Entry_exit!B:P,4,)</f>
        <v>138159</v>
      </c>
      <c r="W1903">
        <f>2020 - VLOOKUP(L1903, age!$A:$D,4,)</f>
        <v>158</v>
      </c>
      <c r="X1903">
        <f>VLOOKUP(H1903,'air-quality-london-time-of-day'!E:G,3,FALSE)</f>
        <v>13.5</v>
      </c>
      <c r="Y1903">
        <f>VLOOKUP(I1903,Weather!F:K,2,)</f>
        <v>4</v>
      </c>
      <c r="Z1903">
        <f>VLOOKUP(I1903,Weather!F:K,3,)</f>
        <v>0</v>
      </c>
      <c r="AA1903">
        <f>VLOOKUP(I1903,Weather!F:K,4,)</f>
        <v>0.75</v>
      </c>
      <c r="AB1903">
        <f>VLOOKUP(I1903,Weather!F:K,5,)</f>
        <v>1019</v>
      </c>
      <c r="AC1903">
        <f>VLOOKUP(I1903,Weather!F:K,6,)</f>
        <v>2</v>
      </c>
    </row>
    <row r="1904" spans="1:29" x14ac:dyDescent="0.25">
      <c r="A1904" t="s">
        <v>7</v>
      </c>
      <c r="B1904" t="s">
        <v>6</v>
      </c>
      <c r="C1904" s="1">
        <v>41981.407638888886</v>
      </c>
      <c r="D1904" s="3">
        <f t="shared" si="248"/>
        <v>2014</v>
      </c>
      <c r="E1904" s="3">
        <f t="shared" si="243"/>
        <v>12</v>
      </c>
      <c r="F1904" s="3">
        <f t="shared" si="244"/>
        <v>9</v>
      </c>
      <c r="G1904" s="3">
        <f t="shared" si="245"/>
        <v>8</v>
      </c>
      <c r="H1904" s="3" t="str">
        <f t="shared" si="246"/>
        <v>2014129</v>
      </c>
      <c r="I1904" s="3" t="str">
        <f t="shared" si="247"/>
        <v>20141298</v>
      </c>
      <c r="J1904">
        <v>52</v>
      </c>
      <c r="K1904">
        <v>31.2</v>
      </c>
      <c r="L1904" t="str">
        <f>VLOOKUP(C1904,List!$A$2:$C$2089,3,)</f>
        <v>King's Cross St. Pancras</v>
      </c>
      <c r="M1904" t="str">
        <f>VLOOKUP(C1904,List!$A$2:$C$2089,2,)</f>
        <v>Victoria</v>
      </c>
      <c r="N1904" t="str">
        <f t="shared" si="249"/>
        <v>King's Cross St. Pancras|Victoria</v>
      </c>
      <c r="O1904">
        <f>VLOOKUP(N1904,Depth!$A$2:$F$427,3,)</f>
        <v>17</v>
      </c>
      <c r="P1904">
        <f>VLOOKUP(N1904,Depth!$A$2:$F$427,5,)</f>
        <v>99.915000000000006</v>
      </c>
      <c r="Q1904">
        <f>VLOOKUP(N1904,Depth!$A$2:$F$427,6,)</f>
        <v>17.085000000000001</v>
      </c>
      <c r="R1904">
        <f>VLOOKUP(L1904,longitude_latitude!C:J,7,)</f>
        <v>-0.123168404</v>
      </c>
      <c r="S1904">
        <f>VLOOKUP(L1904,longitude_latitude!C:J,8,)</f>
        <v>51.529277280000002</v>
      </c>
      <c r="T1904">
        <f t="shared" si="250"/>
        <v>-6.3467788418510613</v>
      </c>
      <c r="U1904">
        <f>VLOOKUP(M1904,LINE!$A$2:$B$13,2,)</f>
        <v>11</v>
      </c>
      <c r="V1904">
        <f>VLOOKUP(L1904,Entry_exit!B:P,4,)</f>
        <v>138159</v>
      </c>
      <c r="W1904">
        <f>2020 - VLOOKUP(L1904, age!$A:$D,4,)</f>
        <v>158</v>
      </c>
      <c r="X1904">
        <f>VLOOKUP(H1904,'air-quality-london-time-of-day'!E:G,3,FALSE)</f>
        <v>13.5</v>
      </c>
      <c r="Y1904">
        <f>VLOOKUP(I1904,Weather!F:K,2,)</f>
        <v>4</v>
      </c>
      <c r="Z1904">
        <f>VLOOKUP(I1904,Weather!F:K,3,)</f>
        <v>0</v>
      </c>
      <c r="AA1904">
        <f>VLOOKUP(I1904,Weather!F:K,4,)</f>
        <v>0.75</v>
      </c>
      <c r="AB1904">
        <f>VLOOKUP(I1904,Weather!F:K,5,)</f>
        <v>1019</v>
      </c>
      <c r="AC1904">
        <f>VLOOKUP(I1904,Weather!F:K,6,)</f>
        <v>2</v>
      </c>
    </row>
    <row r="1905" spans="1:29" x14ac:dyDescent="0.25">
      <c r="A1905" t="s">
        <v>7</v>
      </c>
      <c r="B1905" t="s">
        <v>6</v>
      </c>
      <c r="C1905" s="1">
        <v>41981.408333333333</v>
      </c>
      <c r="D1905" s="3">
        <f t="shared" si="248"/>
        <v>2014</v>
      </c>
      <c r="E1905" s="3">
        <f t="shared" si="243"/>
        <v>12</v>
      </c>
      <c r="F1905" s="3">
        <f t="shared" si="244"/>
        <v>9</v>
      </c>
      <c r="G1905" s="3">
        <f t="shared" si="245"/>
        <v>8</v>
      </c>
      <c r="H1905" s="3" t="str">
        <f t="shared" si="246"/>
        <v>2014129</v>
      </c>
      <c r="I1905" s="3" t="str">
        <f t="shared" si="247"/>
        <v>20141298</v>
      </c>
      <c r="J1905">
        <v>79</v>
      </c>
      <c r="K1905">
        <v>47.4</v>
      </c>
      <c r="L1905" t="str">
        <f>VLOOKUP(C1905,List!$A$2:$C$2089,3,)</f>
        <v>Highbury &amp; Islington</v>
      </c>
      <c r="M1905" t="str">
        <f>VLOOKUP(C1905,List!$A$2:$C$2089,2,)</f>
        <v>Victoria</v>
      </c>
      <c r="N1905" t="str">
        <f t="shared" si="249"/>
        <v>Highbury &amp; Islington|Victoria</v>
      </c>
      <c r="O1905">
        <f>VLOOKUP(N1905,Depth!$A$2:$F$427,3,)</f>
        <v>34</v>
      </c>
      <c r="P1905">
        <f>VLOOKUP(N1905,Depth!$A$2:$F$427,5,)</f>
        <v>117.855</v>
      </c>
      <c r="Q1905">
        <f>VLOOKUP(N1905,Depth!$A$2:$F$427,6,)</f>
        <v>16.145</v>
      </c>
      <c r="R1905">
        <f>VLOOKUP(L1905,longitude_latitude!C:J,7,)</f>
        <v>-0.102125867</v>
      </c>
      <c r="S1905">
        <f>VLOOKUP(L1905,longitude_latitude!C:J,8,)</f>
        <v>51.546918239999997</v>
      </c>
      <c r="T1905">
        <f t="shared" si="250"/>
        <v>-5.2642737164381135</v>
      </c>
      <c r="U1905">
        <f>VLOOKUP(M1905,LINE!$A$2:$B$13,2,)</f>
        <v>11</v>
      </c>
      <c r="V1905">
        <f>VLOOKUP(L1905,Entry_exit!B:P,4,)</f>
        <v>28475</v>
      </c>
      <c r="W1905">
        <f>2020 - VLOOKUP(L1905, age!$A:$D,4,)</f>
        <v>170</v>
      </c>
      <c r="X1905">
        <f>VLOOKUP(H1905,'air-quality-london-time-of-day'!E:G,3,FALSE)</f>
        <v>13.5</v>
      </c>
      <c r="Y1905">
        <f>VLOOKUP(I1905,Weather!F:K,2,)</f>
        <v>4</v>
      </c>
      <c r="Z1905">
        <f>VLOOKUP(I1905,Weather!F:K,3,)</f>
        <v>0</v>
      </c>
      <c r="AA1905">
        <f>VLOOKUP(I1905,Weather!F:K,4,)</f>
        <v>0.75</v>
      </c>
      <c r="AB1905">
        <f>VLOOKUP(I1905,Weather!F:K,5,)</f>
        <v>1019</v>
      </c>
      <c r="AC1905">
        <f>VLOOKUP(I1905,Weather!F:K,6,)</f>
        <v>2</v>
      </c>
    </row>
    <row r="1906" spans="1:29" x14ac:dyDescent="0.25">
      <c r="A1906" t="s">
        <v>7</v>
      </c>
      <c r="B1906" t="s">
        <v>6</v>
      </c>
      <c r="C1906" s="1">
        <v>41981.40902777778</v>
      </c>
      <c r="D1906" s="3">
        <f t="shared" si="248"/>
        <v>2014</v>
      </c>
      <c r="E1906" s="3">
        <f t="shared" si="243"/>
        <v>12</v>
      </c>
      <c r="F1906" s="3">
        <f t="shared" si="244"/>
        <v>9</v>
      </c>
      <c r="G1906" s="3">
        <f t="shared" si="245"/>
        <v>8</v>
      </c>
      <c r="H1906" s="3" t="str">
        <f t="shared" si="246"/>
        <v>2014129</v>
      </c>
      <c r="I1906" s="3" t="str">
        <f t="shared" si="247"/>
        <v>20141298</v>
      </c>
      <c r="J1906">
        <v>73</v>
      </c>
      <c r="K1906">
        <v>43.8</v>
      </c>
      <c r="L1906" t="str">
        <f>VLOOKUP(C1906,List!$A$2:$C$2089,3,)</f>
        <v>Highbury &amp; Islington</v>
      </c>
      <c r="M1906" t="str">
        <f>VLOOKUP(C1906,List!$A$2:$C$2089,2,)</f>
        <v>Victoria</v>
      </c>
      <c r="N1906" t="str">
        <f t="shared" si="249"/>
        <v>Highbury &amp; Islington|Victoria</v>
      </c>
      <c r="O1906">
        <f>VLOOKUP(N1906,Depth!$A$2:$F$427,3,)</f>
        <v>34</v>
      </c>
      <c r="P1906">
        <f>VLOOKUP(N1906,Depth!$A$2:$F$427,5,)</f>
        <v>117.855</v>
      </c>
      <c r="Q1906">
        <f>VLOOKUP(N1906,Depth!$A$2:$F$427,6,)</f>
        <v>16.145</v>
      </c>
      <c r="R1906">
        <f>VLOOKUP(L1906,longitude_latitude!C:J,7,)</f>
        <v>-0.102125867</v>
      </c>
      <c r="S1906">
        <f>VLOOKUP(L1906,longitude_latitude!C:J,8,)</f>
        <v>51.546918239999997</v>
      </c>
      <c r="T1906">
        <f t="shared" si="250"/>
        <v>-5.2642737164381135</v>
      </c>
      <c r="U1906">
        <f>VLOOKUP(M1906,LINE!$A$2:$B$13,2,)</f>
        <v>11</v>
      </c>
      <c r="V1906">
        <f>VLOOKUP(L1906,Entry_exit!B:P,4,)</f>
        <v>28475</v>
      </c>
      <c r="W1906">
        <f>2020 - VLOOKUP(L1906, age!$A:$D,4,)</f>
        <v>170</v>
      </c>
      <c r="X1906">
        <f>VLOOKUP(H1906,'air-quality-london-time-of-day'!E:G,3,FALSE)</f>
        <v>13.5</v>
      </c>
      <c r="Y1906">
        <f>VLOOKUP(I1906,Weather!F:K,2,)</f>
        <v>4</v>
      </c>
      <c r="Z1906">
        <f>VLOOKUP(I1906,Weather!F:K,3,)</f>
        <v>0</v>
      </c>
      <c r="AA1906">
        <f>VLOOKUP(I1906,Weather!F:K,4,)</f>
        <v>0.75</v>
      </c>
      <c r="AB1906">
        <f>VLOOKUP(I1906,Weather!F:K,5,)</f>
        <v>1019</v>
      </c>
      <c r="AC1906">
        <f>VLOOKUP(I1906,Weather!F:K,6,)</f>
        <v>2</v>
      </c>
    </row>
    <row r="1907" spans="1:29" x14ac:dyDescent="0.25">
      <c r="A1907" t="s">
        <v>7</v>
      </c>
      <c r="B1907" t="s">
        <v>6</v>
      </c>
      <c r="C1907" s="1">
        <v>41981.409722222219</v>
      </c>
      <c r="D1907" s="3">
        <f t="shared" si="248"/>
        <v>2014</v>
      </c>
      <c r="E1907" s="3">
        <f t="shared" si="243"/>
        <v>12</v>
      </c>
      <c r="F1907" s="3">
        <f t="shared" si="244"/>
        <v>9</v>
      </c>
      <c r="G1907" s="3">
        <f t="shared" si="245"/>
        <v>8</v>
      </c>
      <c r="H1907" s="3" t="str">
        <f t="shared" si="246"/>
        <v>2014129</v>
      </c>
      <c r="I1907" s="3" t="str">
        <f t="shared" si="247"/>
        <v>20141298</v>
      </c>
      <c r="J1907">
        <v>77</v>
      </c>
      <c r="K1907">
        <v>46.2</v>
      </c>
      <c r="L1907" t="str">
        <f>VLOOKUP(C1907,List!$A$2:$C$2089,3,)</f>
        <v>Highbury &amp; Islington</v>
      </c>
      <c r="M1907" t="str">
        <f>VLOOKUP(C1907,List!$A$2:$C$2089,2,)</f>
        <v>Victoria</v>
      </c>
      <c r="N1907" t="str">
        <f t="shared" si="249"/>
        <v>Highbury &amp; Islington|Victoria</v>
      </c>
      <c r="O1907">
        <f>VLOOKUP(N1907,Depth!$A$2:$F$427,3,)</f>
        <v>34</v>
      </c>
      <c r="P1907">
        <f>VLOOKUP(N1907,Depth!$A$2:$F$427,5,)</f>
        <v>117.855</v>
      </c>
      <c r="Q1907">
        <f>VLOOKUP(N1907,Depth!$A$2:$F$427,6,)</f>
        <v>16.145</v>
      </c>
      <c r="R1907">
        <f>VLOOKUP(L1907,longitude_latitude!C:J,7,)</f>
        <v>-0.102125867</v>
      </c>
      <c r="S1907">
        <f>VLOOKUP(L1907,longitude_latitude!C:J,8,)</f>
        <v>51.546918239999997</v>
      </c>
      <c r="T1907">
        <f t="shared" si="250"/>
        <v>-5.2642737164381135</v>
      </c>
      <c r="U1907">
        <f>VLOOKUP(M1907,LINE!$A$2:$B$13,2,)</f>
        <v>11</v>
      </c>
      <c r="V1907">
        <f>VLOOKUP(L1907,Entry_exit!B:P,4,)</f>
        <v>28475</v>
      </c>
      <c r="W1907">
        <f>2020 - VLOOKUP(L1907, age!$A:$D,4,)</f>
        <v>170</v>
      </c>
      <c r="X1907">
        <f>VLOOKUP(H1907,'air-quality-london-time-of-day'!E:G,3,FALSE)</f>
        <v>13.5</v>
      </c>
      <c r="Y1907">
        <f>VLOOKUP(I1907,Weather!F:K,2,)</f>
        <v>4</v>
      </c>
      <c r="Z1907">
        <f>VLOOKUP(I1907,Weather!F:K,3,)</f>
        <v>0</v>
      </c>
      <c r="AA1907">
        <f>VLOOKUP(I1907,Weather!F:K,4,)</f>
        <v>0.75</v>
      </c>
      <c r="AB1907">
        <f>VLOOKUP(I1907,Weather!F:K,5,)</f>
        <v>1019</v>
      </c>
      <c r="AC1907">
        <f>VLOOKUP(I1907,Weather!F:K,6,)</f>
        <v>2</v>
      </c>
    </row>
    <row r="1908" spans="1:29" x14ac:dyDescent="0.25">
      <c r="A1908" t="s">
        <v>7</v>
      </c>
      <c r="B1908" t="s">
        <v>6</v>
      </c>
      <c r="C1908" s="1">
        <v>41981.410416666666</v>
      </c>
      <c r="D1908" s="3">
        <f t="shared" si="248"/>
        <v>2014</v>
      </c>
      <c r="E1908" s="3">
        <f t="shared" ref="E1908:E1971" si="251">MONTH(C1908)</f>
        <v>12</v>
      </c>
      <c r="F1908" s="3">
        <f t="shared" ref="F1908:F1971" si="252">HOUR(C1908)</f>
        <v>9</v>
      </c>
      <c r="G1908" s="3">
        <f t="shared" ref="G1908:G1971" si="253">DAY(C1908)</f>
        <v>8</v>
      </c>
      <c r="H1908" s="3" t="str">
        <f t="shared" ref="H1908:H1971" si="254">D1908&amp;E1908&amp;F1908</f>
        <v>2014129</v>
      </c>
      <c r="I1908" s="3" t="str">
        <f t="shared" ref="I1908:I1971" si="255">D1908&amp;E1908&amp;F1908&amp;G1908</f>
        <v>20141298</v>
      </c>
      <c r="J1908">
        <v>80</v>
      </c>
      <c r="K1908">
        <v>48</v>
      </c>
      <c r="L1908" t="str">
        <f>VLOOKUP(C1908,List!$A$2:$C$2089,3,)</f>
        <v>Finsbury Park</v>
      </c>
      <c r="M1908" t="str">
        <f>VLOOKUP(C1908,List!$A$2:$C$2089,2,)</f>
        <v>Victoria</v>
      </c>
      <c r="N1908" t="str">
        <f t="shared" si="249"/>
        <v>Finsbury Park|Victoria</v>
      </c>
      <c r="O1908">
        <f>VLOOKUP(N1908,Depth!$A$2:$F$427,3,)</f>
        <v>32</v>
      </c>
      <c r="P1908">
        <f>VLOOKUP(N1908,Depth!$A$2:$F$427,5,)</f>
        <v>123.455</v>
      </c>
      <c r="Q1908">
        <f>VLOOKUP(N1908,Depth!$A$2:$F$427,6,)</f>
        <v>8.5449999999999999</v>
      </c>
      <c r="R1908">
        <f>VLOOKUP(L1908,longitude_latitude!C:J,7,)</f>
        <v>-0.105068129</v>
      </c>
      <c r="S1908">
        <f>VLOOKUP(L1908,longitude_latitude!C:J,8,)</f>
        <v>51.564066089999997</v>
      </c>
      <c r="T1908">
        <f t="shared" si="250"/>
        <v>-5.417739947708645</v>
      </c>
      <c r="U1908">
        <f>VLOOKUP(M1908,LINE!$A$2:$B$13,2,)</f>
        <v>11</v>
      </c>
      <c r="V1908">
        <f>VLOOKUP(L1908,Entry_exit!B:P,4,)</f>
        <v>44703</v>
      </c>
      <c r="W1908">
        <f>2020 - VLOOKUP(L1908, age!$A:$D,4,)</f>
        <v>159</v>
      </c>
      <c r="X1908">
        <f>VLOOKUP(H1908,'air-quality-london-time-of-day'!E:G,3,FALSE)</f>
        <v>13.5</v>
      </c>
      <c r="Y1908">
        <f>VLOOKUP(I1908,Weather!F:K,2,)</f>
        <v>4</v>
      </c>
      <c r="Z1908">
        <f>VLOOKUP(I1908,Weather!F:K,3,)</f>
        <v>0</v>
      </c>
      <c r="AA1908">
        <f>VLOOKUP(I1908,Weather!F:K,4,)</f>
        <v>0.75</v>
      </c>
      <c r="AB1908">
        <f>VLOOKUP(I1908,Weather!F:K,5,)</f>
        <v>1019</v>
      </c>
      <c r="AC1908">
        <f>VLOOKUP(I1908,Weather!F:K,6,)</f>
        <v>2</v>
      </c>
    </row>
    <row r="1909" spans="1:29" x14ac:dyDescent="0.25">
      <c r="A1909" t="s">
        <v>7</v>
      </c>
      <c r="B1909" t="s">
        <v>6</v>
      </c>
      <c r="C1909" s="1">
        <v>41981.411111111112</v>
      </c>
      <c r="D1909" s="3">
        <f t="shared" si="248"/>
        <v>2014</v>
      </c>
      <c r="E1909" s="3">
        <f t="shared" si="251"/>
        <v>12</v>
      </c>
      <c r="F1909" s="3">
        <f t="shared" si="252"/>
        <v>9</v>
      </c>
      <c r="G1909" s="3">
        <f t="shared" si="253"/>
        <v>8</v>
      </c>
      <c r="H1909" s="3" t="str">
        <f t="shared" si="254"/>
        <v>2014129</v>
      </c>
      <c r="I1909" s="3" t="str">
        <f t="shared" si="255"/>
        <v>20141298</v>
      </c>
      <c r="J1909">
        <v>83</v>
      </c>
      <c r="K1909">
        <v>49.8</v>
      </c>
      <c r="L1909" t="str">
        <f>VLOOKUP(C1909,List!$A$2:$C$2089,3,)</f>
        <v>Finsbury Park</v>
      </c>
      <c r="M1909" t="str">
        <f>VLOOKUP(C1909,List!$A$2:$C$2089,2,)</f>
        <v>Victoria</v>
      </c>
      <c r="N1909" t="str">
        <f t="shared" si="249"/>
        <v>Finsbury Park|Victoria</v>
      </c>
      <c r="O1909">
        <f>VLOOKUP(N1909,Depth!$A$2:$F$427,3,)</f>
        <v>32</v>
      </c>
      <c r="P1909">
        <f>VLOOKUP(N1909,Depth!$A$2:$F$427,5,)</f>
        <v>123.455</v>
      </c>
      <c r="Q1909">
        <f>VLOOKUP(N1909,Depth!$A$2:$F$427,6,)</f>
        <v>8.5449999999999999</v>
      </c>
      <c r="R1909">
        <f>VLOOKUP(L1909,longitude_latitude!C:J,7,)</f>
        <v>-0.105068129</v>
      </c>
      <c r="S1909">
        <f>VLOOKUP(L1909,longitude_latitude!C:J,8,)</f>
        <v>51.564066089999997</v>
      </c>
      <c r="T1909">
        <f t="shared" si="250"/>
        <v>-5.417739947708645</v>
      </c>
      <c r="U1909">
        <f>VLOOKUP(M1909,LINE!$A$2:$B$13,2,)</f>
        <v>11</v>
      </c>
      <c r="V1909">
        <f>VLOOKUP(L1909,Entry_exit!B:P,4,)</f>
        <v>44703</v>
      </c>
      <c r="W1909">
        <f>2020 - VLOOKUP(L1909, age!$A:$D,4,)</f>
        <v>159</v>
      </c>
      <c r="X1909">
        <f>VLOOKUP(H1909,'air-quality-london-time-of-day'!E:G,3,FALSE)</f>
        <v>13.5</v>
      </c>
      <c r="Y1909">
        <f>VLOOKUP(I1909,Weather!F:K,2,)</f>
        <v>4</v>
      </c>
      <c r="Z1909">
        <f>VLOOKUP(I1909,Weather!F:K,3,)</f>
        <v>0</v>
      </c>
      <c r="AA1909">
        <f>VLOOKUP(I1909,Weather!F:K,4,)</f>
        <v>0.75</v>
      </c>
      <c r="AB1909">
        <f>VLOOKUP(I1909,Weather!F:K,5,)</f>
        <v>1019</v>
      </c>
      <c r="AC1909">
        <f>VLOOKUP(I1909,Weather!F:K,6,)</f>
        <v>2</v>
      </c>
    </row>
    <row r="1910" spans="1:29" x14ac:dyDescent="0.25">
      <c r="A1910" t="s">
        <v>7</v>
      </c>
      <c r="B1910" t="s">
        <v>6</v>
      </c>
      <c r="C1910" s="1">
        <v>41981.411805555559</v>
      </c>
      <c r="D1910" s="3">
        <f t="shared" si="248"/>
        <v>2014</v>
      </c>
      <c r="E1910" s="3">
        <f t="shared" si="251"/>
        <v>12</v>
      </c>
      <c r="F1910" s="3">
        <f t="shared" si="252"/>
        <v>9</v>
      </c>
      <c r="G1910" s="3">
        <f t="shared" si="253"/>
        <v>8</v>
      </c>
      <c r="H1910" s="3" t="str">
        <f t="shared" si="254"/>
        <v>2014129</v>
      </c>
      <c r="I1910" s="3" t="str">
        <f t="shared" si="255"/>
        <v>20141298</v>
      </c>
      <c r="J1910">
        <v>120</v>
      </c>
      <c r="K1910">
        <v>72</v>
      </c>
      <c r="L1910" t="str">
        <f>VLOOKUP(C1910,List!$A$2:$C$2089,3,)</f>
        <v>Finsbury Park</v>
      </c>
      <c r="M1910" t="str">
        <f>VLOOKUP(C1910,List!$A$2:$C$2089,2,)</f>
        <v>Victoria</v>
      </c>
      <c r="N1910" t="str">
        <f t="shared" si="249"/>
        <v>Finsbury Park|Victoria</v>
      </c>
      <c r="O1910">
        <f>VLOOKUP(N1910,Depth!$A$2:$F$427,3,)</f>
        <v>32</v>
      </c>
      <c r="P1910">
        <f>VLOOKUP(N1910,Depth!$A$2:$F$427,5,)</f>
        <v>123.455</v>
      </c>
      <c r="Q1910">
        <f>VLOOKUP(N1910,Depth!$A$2:$F$427,6,)</f>
        <v>8.5449999999999999</v>
      </c>
      <c r="R1910">
        <f>VLOOKUP(L1910,longitude_latitude!C:J,7,)</f>
        <v>-0.105068129</v>
      </c>
      <c r="S1910">
        <f>VLOOKUP(L1910,longitude_latitude!C:J,8,)</f>
        <v>51.564066089999997</v>
      </c>
      <c r="T1910">
        <f t="shared" si="250"/>
        <v>-5.417739947708645</v>
      </c>
      <c r="U1910">
        <f>VLOOKUP(M1910,LINE!$A$2:$B$13,2,)</f>
        <v>11</v>
      </c>
      <c r="V1910">
        <f>VLOOKUP(L1910,Entry_exit!B:P,4,)</f>
        <v>44703</v>
      </c>
      <c r="W1910">
        <f>2020 - VLOOKUP(L1910, age!$A:$D,4,)</f>
        <v>159</v>
      </c>
      <c r="X1910">
        <f>VLOOKUP(H1910,'air-quality-london-time-of-day'!E:G,3,FALSE)</f>
        <v>13.5</v>
      </c>
      <c r="Y1910">
        <f>VLOOKUP(I1910,Weather!F:K,2,)</f>
        <v>4</v>
      </c>
      <c r="Z1910">
        <f>VLOOKUP(I1910,Weather!F:K,3,)</f>
        <v>0</v>
      </c>
      <c r="AA1910">
        <f>VLOOKUP(I1910,Weather!F:K,4,)</f>
        <v>0.75</v>
      </c>
      <c r="AB1910">
        <f>VLOOKUP(I1910,Weather!F:K,5,)</f>
        <v>1019</v>
      </c>
      <c r="AC1910">
        <f>VLOOKUP(I1910,Weather!F:K,6,)</f>
        <v>2</v>
      </c>
    </row>
    <row r="1911" spans="1:29" x14ac:dyDescent="0.25">
      <c r="A1911" t="s">
        <v>7</v>
      </c>
      <c r="B1911" t="s">
        <v>6</v>
      </c>
      <c r="C1911" s="1">
        <v>41981.412499999999</v>
      </c>
      <c r="D1911" s="3">
        <f t="shared" si="248"/>
        <v>2014</v>
      </c>
      <c r="E1911" s="3">
        <f t="shared" si="251"/>
        <v>12</v>
      </c>
      <c r="F1911" s="3">
        <f t="shared" si="252"/>
        <v>9</v>
      </c>
      <c r="G1911" s="3">
        <f t="shared" si="253"/>
        <v>8</v>
      </c>
      <c r="H1911" s="3" t="str">
        <f t="shared" si="254"/>
        <v>2014129</v>
      </c>
      <c r="I1911" s="3" t="str">
        <f t="shared" si="255"/>
        <v>20141298</v>
      </c>
      <c r="J1911">
        <v>129</v>
      </c>
      <c r="K1911">
        <v>77.400000000000006</v>
      </c>
      <c r="L1911" t="str">
        <f>VLOOKUP(C1911,List!$A$2:$C$2089,3,)</f>
        <v>Seven Sisters</v>
      </c>
      <c r="M1911" t="str">
        <f>VLOOKUP(C1911,List!$A$2:$C$2089,2,)</f>
        <v>Victoria</v>
      </c>
      <c r="N1911" t="str">
        <f t="shared" si="249"/>
        <v>Seven Sisters|Victoria</v>
      </c>
      <c r="O1911">
        <f>VLOOKUP(N1911,Depth!$A$2:$F$427,3,)</f>
        <v>11</v>
      </c>
      <c r="P1911">
        <f>VLOOKUP(N1911,Depth!$A$2:$F$427,5,)</f>
        <v>92.99</v>
      </c>
      <c r="Q1911">
        <f>VLOOKUP(N1911,Depth!$A$2:$F$427,6,)</f>
        <v>18.010000000000002</v>
      </c>
      <c r="R1911">
        <f>VLOOKUP(L1911,longitude_latitude!C:J,7,)</f>
        <v>-7.0894138999999995E-2</v>
      </c>
      <c r="S1911">
        <f>VLOOKUP(L1911,longitude_latitude!C:J,8,)</f>
        <v>51.582895460000003</v>
      </c>
      <c r="T1911">
        <f t="shared" si="250"/>
        <v>-3.6569249607637091</v>
      </c>
      <c r="U1911">
        <f>VLOOKUP(M1911,LINE!$A$2:$B$13,2,)</f>
        <v>11</v>
      </c>
      <c r="V1911">
        <f>VLOOKUP(L1911,Entry_exit!B:P,4,)</f>
        <v>26984</v>
      </c>
      <c r="W1911">
        <f>2020 - VLOOKUP(L1911, age!$A:$D,4,)</f>
        <v>148</v>
      </c>
      <c r="X1911">
        <f>VLOOKUP(H1911,'air-quality-london-time-of-day'!E:G,3,FALSE)</f>
        <v>13.5</v>
      </c>
      <c r="Y1911">
        <f>VLOOKUP(I1911,Weather!F:K,2,)</f>
        <v>4</v>
      </c>
      <c r="Z1911">
        <f>VLOOKUP(I1911,Weather!F:K,3,)</f>
        <v>0</v>
      </c>
      <c r="AA1911">
        <f>VLOOKUP(I1911,Weather!F:K,4,)</f>
        <v>0.75</v>
      </c>
      <c r="AB1911">
        <f>VLOOKUP(I1911,Weather!F:K,5,)</f>
        <v>1019</v>
      </c>
      <c r="AC1911">
        <f>VLOOKUP(I1911,Weather!F:K,6,)</f>
        <v>2</v>
      </c>
    </row>
    <row r="1912" spans="1:29" x14ac:dyDescent="0.25">
      <c r="A1912" t="s">
        <v>7</v>
      </c>
      <c r="B1912" t="s">
        <v>6</v>
      </c>
      <c r="C1912" s="1">
        <v>41981.413194444445</v>
      </c>
      <c r="D1912" s="3">
        <f t="shared" si="248"/>
        <v>2014</v>
      </c>
      <c r="E1912" s="3">
        <f t="shared" si="251"/>
        <v>12</v>
      </c>
      <c r="F1912" s="3">
        <f t="shared" si="252"/>
        <v>9</v>
      </c>
      <c r="G1912" s="3">
        <f t="shared" si="253"/>
        <v>8</v>
      </c>
      <c r="H1912" s="3" t="str">
        <f t="shared" si="254"/>
        <v>2014129</v>
      </c>
      <c r="I1912" s="3" t="str">
        <f t="shared" si="255"/>
        <v>20141298</v>
      </c>
      <c r="J1912">
        <v>168</v>
      </c>
      <c r="K1912">
        <v>100.8</v>
      </c>
      <c r="L1912" t="str">
        <f>VLOOKUP(C1912,List!$A$2:$C$2089,3,)</f>
        <v>Seven Sisters</v>
      </c>
      <c r="M1912" t="str">
        <f>VLOOKUP(C1912,List!$A$2:$C$2089,2,)</f>
        <v>Victoria</v>
      </c>
      <c r="N1912" t="str">
        <f t="shared" si="249"/>
        <v>Seven Sisters|Victoria</v>
      </c>
      <c r="O1912">
        <f>VLOOKUP(N1912,Depth!$A$2:$F$427,3,)</f>
        <v>11</v>
      </c>
      <c r="P1912">
        <f>VLOOKUP(N1912,Depth!$A$2:$F$427,5,)</f>
        <v>92.99</v>
      </c>
      <c r="Q1912">
        <f>VLOOKUP(N1912,Depth!$A$2:$F$427,6,)</f>
        <v>18.010000000000002</v>
      </c>
      <c r="R1912">
        <f>VLOOKUP(L1912,longitude_latitude!C:J,7,)</f>
        <v>-7.0894138999999995E-2</v>
      </c>
      <c r="S1912">
        <f>VLOOKUP(L1912,longitude_latitude!C:J,8,)</f>
        <v>51.582895460000003</v>
      </c>
      <c r="T1912">
        <f t="shared" si="250"/>
        <v>-3.6569249607637091</v>
      </c>
      <c r="U1912">
        <f>VLOOKUP(M1912,LINE!$A$2:$B$13,2,)</f>
        <v>11</v>
      </c>
      <c r="V1912">
        <f>VLOOKUP(L1912,Entry_exit!B:P,4,)</f>
        <v>26984</v>
      </c>
      <c r="W1912">
        <f>2020 - VLOOKUP(L1912, age!$A:$D,4,)</f>
        <v>148</v>
      </c>
      <c r="X1912">
        <f>VLOOKUP(H1912,'air-quality-london-time-of-day'!E:G,3,FALSE)</f>
        <v>13.5</v>
      </c>
      <c r="Y1912">
        <f>VLOOKUP(I1912,Weather!F:K,2,)</f>
        <v>4</v>
      </c>
      <c r="Z1912">
        <f>VLOOKUP(I1912,Weather!F:K,3,)</f>
        <v>0</v>
      </c>
      <c r="AA1912">
        <f>VLOOKUP(I1912,Weather!F:K,4,)</f>
        <v>0.75</v>
      </c>
      <c r="AB1912">
        <f>VLOOKUP(I1912,Weather!F:K,5,)</f>
        <v>1019</v>
      </c>
      <c r="AC1912">
        <f>VLOOKUP(I1912,Weather!F:K,6,)</f>
        <v>2</v>
      </c>
    </row>
    <row r="1913" spans="1:29" x14ac:dyDescent="0.25">
      <c r="A1913" t="s">
        <v>7</v>
      </c>
      <c r="B1913" t="s">
        <v>6</v>
      </c>
      <c r="C1913" s="1">
        <v>41981.413888888892</v>
      </c>
      <c r="D1913" s="3">
        <f t="shared" si="248"/>
        <v>2014</v>
      </c>
      <c r="E1913" s="3">
        <f t="shared" si="251"/>
        <v>12</v>
      </c>
      <c r="F1913" s="3">
        <f t="shared" si="252"/>
        <v>9</v>
      </c>
      <c r="G1913" s="3">
        <f t="shared" si="253"/>
        <v>8</v>
      </c>
      <c r="H1913" s="3" t="str">
        <f t="shared" si="254"/>
        <v>2014129</v>
      </c>
      <c r="I1913" s="3" t="str">
        <f t="shared" si="255"/>
        <v>20141298</v>
      </c>
      <c r="J1913">
        <v>129</v>
      </c>
      <c r="K1913">
        <v>77.400000000000006</v>
      </c>
      <c r="L1913" t="str">
        <f>VLOOKUP(C1913,List!$A$2:$C$2089,3,)</f>
        <v>Seven Sisters</v>
      </c>
      <c r="M1913" t="str">
        <f>VLOOKUP(C1913,List!$A$2:$C$2089,2,)</f>
        <v>Victoria</v>
      </c>
      <c r="N1913" t="str">
        <f t="shared" si="249"/>
        <v>Seven Sisters|Victoria</v>
      </c>
      <c r="O1913">
        <f>VLOOKUP(N1913,Depth!$A$2:$F$427,3,)</f>
        <v>11</v>
      </c>
      <c r="P1913">
        <f>VLOOKUP(N1913,Depth!$A$2:$F$427,5,)</f>
        <v>92.99</v>
      </c>
      <c r="Q1913">
        <f>VLOOKUP(N1913,Depth!$A$2:$F$427,6,)</f>
        <v>18.010000000000002</v>
      </c>
      <c r="R1913">
        <f>VLOOKUP(L1913,longitude_latitude!C:J,7,)</f>
        <v>-7.0894138999999995E-2</v>
      </c>
      <c r="S1913">
        <f>VLOOKUP(L1913,longitude_latitude!C:J,8,)</f>
        <v>51.582895460000003</v>
      </c>
      <c r="T1913">
        <f t="shared" si="250"/>
        <v>-3.6569249607637091</v>
      </c>
      <c r="U1913">
        <f>VLOOKUP(M1913,LINE!$A$2:$B$13,2,)</f>
        <v>11</v>
      </c>
      <c r="V1913">
        <f>VLOOKUP(L1913,Entry_exit!B:P,4,)</f>
        <v>26984</v>
      </c>
      <c r="W1913">
        <f>2020 - VLOOKUP(L1913, age!$A:$D,4,)</f>
        <v>148</v>
      </c>
      <c r="X1913">
        <f>VLOOKUP(H1913,'air-quality-london-time-of-day'!E:G,3,FALSE)</f>
        <v>13.5</v>
      </c>
      <c r="Y1913">
        <f>VLOOKUP(I1913,Weather!F:K,2,)</f>
        <v>4</v>
      </c>
      <c r="Z1913">
        <f>VLOOKUP(I1913,Weather!F:K,3,)</f>
        <v>0</v>
      </c>
      <c r="AA1913">
        <f>VLOOKUP(I1913,Weather!F:K,4,)</f>
        <v>0.75</v>
      </c>
      <c r="AB1913">
        <f>VLOOKUP(I1913,Weather!F:K,5,)</f>
        <v>1019</v>
      </c>
      <c r="AC1913">
        <f>VLOOKUP(I1913,Weather!F:K,6,)</f>
        <v>2</v>
      </c>
    </row>
    <row r="1914" spans="1:29" x14ac:dyDescent="0.25">
      <c r="A1914" t="s">
        <v>7</v>
      </c>
      <c r="B1914" t="s">
        <v>6</v>
      </c>
      <c r="C1914" s="1">
        <v>41981.414583333331</v>
      </c>
      <c r="D1914" s="3">
        <f t="shared" si="248"/>
        <v>2014</v>
      </c>
      <c r="E1914" s="3">
        <f t="shared" si="251"/>
        <v>12</v>
      </c>
      <c r="F1914" s="3">
        <f t="shared" si="252"/>
        <v>9</v>
      </c>
      <c r="G1914" s="3">
        <f t="shared" si="253"/>
        <v>8</v>
      </c>
      <c r="H1914" s="3" t="str">
        <f t="shared" si="254"/>
        <v>2014129</v>
      </c>
      <c r="I1914" s="3" t="str">
        <f t="shared" si="255"/>
        <v>20141298</v>
      </c>
      <c r="J1914">
        <v>84</v>
      </c>
      <c r="K1914">
        <v>50.4</v>
      </c>
      <c r="L1914" t="str">
        <f>VLOOKUP(C1914,List!$A$2:$C$2089,3,)</f>
        <v>Seven Sisters</v>
      </c>
      <c r="M1914" t="str">
        <f>VLOOKUP(C1914,List!$A$2:$C$2089,2,)</f>
        <v>Victoria</v>
      </c>
      <c r="N1914" t="str">
        <f t="shared" si="249"/>
        <v>Seven Sisters|Victoria</v>
      </c>
      <c r="O1914">
        <f>VLOOKUP(N1914,Depth!$A$2:$F$427,3,)</f>
        <v>11</v>
      </c>
      <c r="P1914">
        <f>VLOOKUP(N1914,Depth!$A$2:$F$427,5,)</f>
        <v>92.99</v>
      </c>
      <c r="Q1914">
        <f>VLOOKUP(N1914,Depth!$A$2:$F$427,6,)</f>
        <v>18.010000000000002</v>
      </c>
      <c r="R1914">
        <f>VLOOKUP(L1914,longitude_latitude!C:J,7,)</f>
        <v>-7.0894138999999995E-2</v>
      </c>
      <c r="S1914">
        <f>VLOOKUP(L1914,longitude_latitude!C:J,8,)</f>
        <v>51.582895460000003</v>
      </c>
      <c r="T1914">
        <f t="shared" si="250"/>
        <v>-3.6569249607637091</v>
      </c>
      <c r="U1914">
        <f>VLOOKUP(M1914,LINE!$A$2:$B$13,2,)</f>
        <v>11</v>
      </c>
      <c r="V1914">
        <f>VLOOKUP(L1914,Entry_exit!B:P,4,)</f>
        <v>26984</v>
      </c>
      <c r="W1914">
        <f>2020 - VLOOKUP(L1914, age!$A:$D,4,)</f>
        <v>148</v>
      </c>
      <c r="X1914">
        <f>VLOOKUP(H1914,'air-quality-london-time-of-day'!E:G,3,FALSE)</f>
        <v>13.5</v>
      </c>
      <c r="Y1914">
        <f>VLOOKUP(I1914,Weather!F:K,2,)</f>
        <v>4</v>
      </c>
      <c r="Z1914">
        <f>VLOOKUP(I1914,Weather!F:K,3,)</f>
        <v>0</v>
      </c>
      <c r="AA1914">
        <f>VLOOKUP(I1914,Weather!F:K,4,)</f>
        <v>0.75</v>
      </c>
      <c r="AB1914">
        <f>VLOOKUP(I1914,Weather!F:K,5,)</f>
        <v>1019</v>
      </c>
      <c r="AC1914">
        <f>VLOOKUP(I1914,Weather!F:K,6,)</f>
        <v>2</v>
      </c>
    </row>
    <row r="1915" spans="1:29" x14ac:dyDescent="0.25">
      <c r="A1915" t="s">
        <v>7</v>
      </c>
      <c r="B1915" t="s">
        <v>6</v>
      </c>
      <c r="C1915" s="1">
        <v>41981.415277777778</v>
      </c>
      <c r="D1915" s="3">
        <f t="shared" si="248"/>
        <v>2014</v>
      </c>
      <c r="E1915" s="3">
        <f t="shared" si="251"/>
        <v>12</v>
      </c>
      <c r="F1915" s="3">
        <f t="shared" si="252"/>
        <v>9</v>
      </c>
      <c r="G1915" s="3">
        <f t="shared" si="253"/>
        <v>8</v>
      </c>
      <c r="H1915" s="3" t="str">
        <f t="shared" si="254"/>
        <v>2014129</v>
      </c>
      <c r="I1915" s="3" t="str">
        <f t="shared" si="255"/>
        <v>20141298</v>
      </c>
      <c r="J1915">
        <v>68</v>
      </c>
      <c r="K1915">
        <v>40.799999999999997</v>
      </c>
      <c r="L1915" t="str">
        <f>VLOOKUP(C1915,List!$A$2:$C$2089,3,)</f>
        <v>Seven Sisters</v>
      </c>
      <c r="M1915" t="str">
        <f>VLOOKUP(C1915,List!$A$2:$C$2089,2,)</f>
        <v>Victoria</v>
      </c>
      <c r="N1915" t="str">
        <f t="shared" si="249"/>
        <v>Seven Sisters|Victoria</v>
      </c>
      <c r="O1915">
        <f>VLOOKUP(N1915,Depth!$A$2:$F$427,3,)</f>
        <v>11</v>
      </c>
      <c r="P1915">
        <f>VLOOKUP(N1915,Depth!$A$2:$F$427,5,)</f>
        <v>92.99</v>
      </c>
      <c r="Q1915">
        <f>VLOOKUP(N1915,Depth!$A$2:$F$427,6,)</f>
        <v>18.010000000000002</v>
      </c>
      <c r="R1915">
        <f>VLOOKUP(L1915,longitude_latitude!C:J,7,)</f>
        <v>-7.0894138999999995E-2</v>
      </c>
      <c r="S1915">
        <f>VLOOKUP(L1915,longitude_latitude!C:J,8,)</f>
        <v>51.582895460000003</v>
      </c>
      <c r="T1915">
        <f t="shared" si="250"/>
        <v>-3.6569249607637091</v>
      </c>
      <c r="U1915">
        <f>VLOOKUP(M1915,LINE!$A$2:$B$13,2,)</f>
        <v>11</v>
      </c>
      <c r="V1915">
        <f>VLOOKUP(L1915,Entry_exit!B:P,4,)</f>
        <v>26984</v>
      </c>
      <c r="W1915">
        <f>2020 - VLOOKUP(L1915, age!$A:$D,4,)</f>
        <v>148</v>
      </c>
      <c r="X1915">
        <f>VLOOKUP(H1915,'air-quality-london-time-of-day'!E:G,3,FALSE)</f>
        <v>13.5</v>
      </c>
      <c r="Y1915">
        <f>VLOOKUP(I1915,Weather!F:K,2,)</f>
        <v>4</v>
      </c>
      <c r="Z1915">
        <f>VLOOKUP(I1915,Weather!F:K,3,)</f>
        <v>0</v>
      </c>
      <c r="AA1915">
        <f>VLOOKUP(I1915,Weather!F:K,4,)</f>
        <v>0.75</v>
      </c>
      <c r="AB1915">
        <f>VLOOKUP(I1915,Weather!F:K,5,)</f>
        <v>1019</v>
      </c>
      <c r="AC1915">
        <f>VLOOKUP(I1915,Weather!F:K,6,)</f>
        <v>2</v>
      </c>
    </row>
    <row r="1916" spans="1:29" x14ac:dyDescent="0.25">
      <c r="A1916" t="s">
        <v>7</v>
      </c>
      <c r="B1916" t="s">
        <v>6</v>
      </c>
      <c r="C1916" s="1">
        <v>41981.415972222225</v>
      </c>
      <c r="D1916" s="3">
        <f t="shared" si="248"/>
        <v>2014</v>
      </c>
      <c r="E1916" s="3">
        <f t="shared" si="251"/>
        <v>12</v>
      </c>
      <c r="F1916" s="3">
        <f t="shared" si="252"/>
        <v>9</v>
      </c>
      <c r="G1916" s="3">
        <f t="shared" si="253"/>
        <v>8</v>
      </c>
      <c r="H1916" s="3" t="str">
        <f t="shared" si="254"/>
        <v>2014129</v>
      </c>
      <c r="I1916" s="3" t="str">
        <f t="shared" si="255"/>
        <v>20141298</v>
      </c>
      <c r="J1916">
        <v>19</v>
      </c>
      <c r="K1916">
        <v>11.4</v>
      </c>
      <c r="L1916" t="str">
        <f>VLOOKUP(C1916,List!$A$2:$C$2089,3,)</f>
        <v>Seven Sisters</v>
      </c>
      <c r="M1916" t="str">
        <f>VLOOKUP(C1916,List!$A$2:$C$2089,2,)</f>
        <v>Victoria</v>
      </c>
      <c r="N1916" t="str">
        <f t="shared" si="249"/>
        <v>Seven Sisters|Victoria</v>
      </c>
      <c r="O1916">
        <f>VLOOKUP(N1916,Depth!$A$2:$F$427,3,)</f>
        <v>11</v>
      </c>
      <c r="P1916">
        <f>VLOOKUP(N1916,Depth!$A$2:$F$427,5,)</f>
        <v>92.99</v>
      </c>
      <c r="Q1916">
        <f>VLOOKUP(N1916,Depth!$A$2:$F$427,6,)</f>
        <v>18.010000000000002</v>
      </c>
      <c r="R1916">
        <f>VLOOKUP(L1916,longitude_latitude!C:J,7,)</f>
        <v>-7.0894138999999995E-2</v>
      </c>
      <c r="S1916">
        <f>VLOOKUP(L1916,longitude_latitude!C:J,8,)</f>
        <v>51.582895460000003</v>
      </c>
      <c r="T1916">
        <f t="shared" si="250"/>
        <v>-3.6569249607637091</v>
      </c>
      <c r="U1916">
        <f>VLOOKUP(M1916,LINE!$A$2:$B$13,2,)</f>
        <v>11</v>
      </c>
      <c r="V1916">
        <f>VLOOKUP(L1916,Entry_exit!B:P,4,)</f>
        <v>26984</v>
      </c>
      <c r="W1916">
        <f>2020 - VLOOKUP(L1916, age!$A:$D,4,)</f>
        <v>148</v>
      </c>
      <c r="X1916">
        <f>VLOOKUP(H1916,'air-quality-london-time-of-day'!E:G,3,FALSE)</f>
        <v>13.5</v>
      </c>
      <c r="Y1916">
        <f>VLOOKUP(I1916,Weather!F:K,2,)</f>
        <v>4</v>
      </c>
      <c r="Z1916">
        <f>VLOOKUP(I1916,Weather!F:K,3,)</f>
        <v>0</v>
      </c>
      <c r="AA1916">
        <f>VLOOKUP(I1916,Weather!F:K,4,)</f>
        <v>0.75</v>
      </c>
      <c r="AB1916">
        <f>VLOOKUP(I1916,Weather!F:K,5,)</f>
        <v>1019</v>
      </c>
      <c r="AC1916">
        <f>VLOOKUP(I1916,Weather!F:K,6,)</f>
        <v>2</v>
      </c>
    </row>
    <row r="1917" spans="1:29" x14ac:dyDescent="0.25">
      <c r="A1917" t="s">
        <v>7</v>
      </c>
      <c r="B1917" t="s">
        <v>6</v>
      </c>
      <c r="C1917" s="1">
        <v>41981.416666666664</v>
      </c>
      <c r="D1917" s="3">
        <f t="shared" si="248"/>
        <v>2014</v>
      </c>
      <c r="E1917" s="3">
        <f t="shared" si="251"/>
        <v>12</v>
      </c>
      <c r="F1917" s="3">
        <f t="shared" si="252"/>
        <v>10</v>
      </c>
      <c r="G1917" s="3">
        <f t="shared" si="253"/>
        <v>8</v>
      </c>
      <c r="H1917" s="3" t="str">
        <f t="shared" si="254"/>
        <v>20141210</v>
      </c>
      <c r="I1917" s="3" t="str">
        <f t="shared" si="255"/>
        <v>201412108</v>
      </c>
      <c r="J1917">
        <v>78</v>
      </c>
      <c r="K1917">
        <v>46.8</v>
      </c>
      <c r="L1917" t="str">
        <f>VLOOKUP(C1917,List!$A$2:$C$2089,3,)</f>
        <v>Seven Sisters</v>
      </c>
      <c r="M1917" t="str">
        <f>VLOOKUP(C1917,List!$A$2:$C$2089,2,)</f>
        <v>Victoria</v>
      </c>
      <c r="N1917" t="str">
        <f t="shared" si="249"/>
        <v>Seven Sisters|Victoria</v>
      </c>
      <c r="O1917">
        <f>VLOOKUP(N1917,Depth!$A$2:$F$427,3,)</f>
        <v>11</v>
      </c>
      <c r="P1917">
        <f>VLOOKUP(N1917,Depth!$A$2:$F$427,5,)</f>
        <v>92.99</v>
      </c>
      <c r="Q1917">
        <f>VLOOKUP(N1917,Depth!$A$2:$F$427,6,)</f>
        <v>18.010000000000002</v>
      </c>
      <c r="R1917">
        <f>VLOOKUP(L1917,longitude_latitude!C:J,7,)</f>
        <v>-7.0894138999999995E-2</v>
      </c>
      <c r="S1917">
        <f>VLOOKUP(L1917,longitude_latitude!C:J,8,)</f>
        <v>51.582895460000003</v>
      </c>
      <c r="T1917">
        <f t="shared" si="250"/>
        <v>-3.6569249607637091</v>
      </c>
      <c r="U1917">
        <f>VLOOKUP(M1917,LINE!$A$2:$B$13,2,)</f>
        <v>11</v>
      </c>
      <c r="V1917">
        <f>VLOOKUP(L1917,Entry_exit!B:P,4,)</f>
        <v>26984</v>
      </c>
      <c r="W1917">
        <f>2020 - VLOOKUP(L1917, age!$A:$D,4,)</f>
        <v>148</v>
      </c>
      <c r="X1917">
        <f>VLOOKUP(H1917,'air-quality-london-time-of-day'!E:G,3,FALSE)</f>
        <v>13.3</v>
      </c>
      <c r="Y1917">
        <f>VLOOKUP(I1917,Weather!F:K,2,)</f>
        <v>5.0250000000000004</v>
      </c>
      <c r="Z1917">
        <f>VLOOKUP(I1917,Weather!F:K,3,)</f>
        <v>0</v>
      </c>
      <c r="AA1917">
        <f>VLOOKUP(I1917,Weather!F:K,4,)</f>
        <v>0.75</v>
      </c>
      <c r="AB1917">
        <f>VLOOKUP(I1917,Weather!F:K,5,)</f>
        <v>1019</v>
      </c>
      <c r="AC1917">
        <f>VLOOKUP(I1917,Weather!F:K,6,)</f>
        <v>2</v>
      </c>
    </row>
    <row r="1918" spans="1:29" x14ac:dyDescent="0.25">
      <c r="A1918" t="s">
        <v>7</v>
      </c>
      <c r="B1918" t="s">
        <v>6</v>
      </c>
      <c r="C1918" s="1">
        <v>41981.417361111111</v>
      </c>
      <c r="D1918" s="3">
        <f t="shared" si="248"/>
        <v>2014</v>
      </c>
      <c r="E1918" s="3">
        <f t="shared" si="251"/>
        <v>12</v>
      </c>
      <c r="F1918" s="3">
        <f t="shared" si="252"/>
        <v>10</v>
      </c>
      <c r="G1918" s="3">
        <f t="shared" si="253"/>
        <v>8</v>
      </c>
      <c r="H1918" s="3" t="str">
        <f t="shared" si="254"/>
        <v>20141210</v>
      </c>
      <c r="I1918" s="3" t="str">
        <f t="shared" si="255"/>
        <v>201412108</v>
      </c>
      <c r="J1918">
        <v>72</v>
      </c>
      <c r="K1918">
        <v>43.2</v>
      </c>
      <c r="L1918" t="str">
        <f>VLOOKUP(C1918,List!$A$2:$C$2089,3,)</f>
        <v>Seven Sisters</v>
      </c>
      <c r="M1918" t="str">
        <f>VLOOKUP(C1918,List!$A$2:$C$2089,2,)</f>
        <v>Victoria</v>
      </c>
      <c r="N1918" t="str">
        <f t="shared" si="249"/>
        <v>Seven Sisters|Victoria</v>
      </c>
      <c r="O1918">
        <f>VLOOKUP(N1918,Depth!$A$2:$F$427,3,)</f>
        <v>11</v>
      </c>
      <c r="P1918">
        <f>VLOOKUP(N1918,Depth!$A$2:$F$427,5,)</f>
        <v>92.99</v>
      </c>
      <c r="Q1918">
        <f>VLOOKUP(N1918,Depth!$A$2:$F$427,6,)</f>
        <v>18.010000000000002</v>
      </c>
      <c r="R1918">
        <f>VLOOKUP(L1918,longitude_latitude!C:J,7,)</f>
        <v>-7.0894138999999995E-2</v>
      </c>
      <c r="S1918">
        <f>VLOOKUP(L1918,longitude_latitude!C:J,8,)</f>
        <v>51.582895460000003</v>
      </c>
      <c r="T1918">
        <f t="shared" si="250"/>
        <v>-3.6569249607637091</v>
      </c>
      <c r="U1918">
        <f>VLOOKUP(M1918,LINE!$A$2:$B$13,2,)</f>
        <v>11</v>
      </c>
      <c r="V1918">
        <f>VLOOKUP(L1918,Entry_exit!B:P,4,)</f>
        <v>26984</v>
      </c>
      <c r="W1918">
        <f>2020 - VLOOKUP(L1918, age!$A:$D,4,)</f>
        <v>148</v>
      </c>
      <c r="X1918">
        <f>VLOOKUP(H1918,'air-quality-london-time-of-day'!E:G,3,FALSE)</f>
        <v>13.3</v>
      </c>
      <c r="Y1918">
        <f>VLOOKUP(I1918,Weather!F:K,2,)</f>
        <v>5.0250000000000004</v>
      </c>
      <c r="Z1918">
        <f>VLOOKUP(I1918,Weather!F:K,3,)</f>
        <v>0</v>
      </c>
      <c r="AA1918">
        <f>VLOOKUP(I1918,Weather!F:K,4,)</f>
        <v>0.75</v>
      </c>
      <c r="AB1918">
        <f>VLOOKUP(I1918,Weather!F:K,5,)</f>
        <v>1019</v>
      </c>
      <c r="AC1918">
        <f>VLOOKUP(I1918,Weather!F:K,6,)</f>
        <v>2</v>
      </c>
    </row>
    <row r="1919" spans="1:29" x14ac:dyDescent="0.25">
      <c r="A1919" t="s">
        <v>7</v>
      </c>
      <c r="B1919" t="s">
        <v>6</v>
      </c>
      <c r="C1919" s="1">
        <v>41981.418055555558</v>
      </c>
      <c r="D1919" s="3">
        <f t="shared" si="248"/>
        <v>2014</v>
      </c>
      <c r="E1919" s="3">
        <f t="shared" si="251"/>
        <v>12</v>
      </c>
      <c r="F1919" s="3">
        <f t="shared" si="252"/>
        <v>10</v>
      </c>
      <c r="G1919" s="3">
        <f t="shared" si="253"/>
        <v>8</v>
      </c>
      <c r="H1919" s="3" t="str">
        <f t="shared" si="254"/>
        <v>20141210</v>
      </c>
      <c r="I1919" s="3" t="str">
        <f t="shared" si="255"/>
        <v>201412108</v>
      </c>
      <c r="J1919">
        <v>103</v>
      </c>
      <c r="K1919">
        <v>61.8</v>
      </c>
      <c r="L1919" t="str">
        <f>VLOOKUP(C1919,List!$A$2:$C$2089,3,)</f>
        <v>Seven Sisters</v>
      </c>
      <c r="M1919" t="str">
        <f>VLOOKUP(C1919,List!$A$2:$C$2089,2,)</f>
        <v>Victoria</v>
      </c>
      <c r="N1919" t="str">
        <f t="shared" si="249"/>
        <v>Seven Sisters|Victoria</v>
      </c>
      <c r="O1919">
        <f>VLOOKUP(N1919,Depth!$A$2:$F$427,3,)</f>
        <v>11</v>
      </c>
      <c r="P1919">
        <f>VLOOKUP(N1919,Depth!$A$2:$F$427,5,)</f>
        <v>92.99</v>
      </c>
      <c r="Q1919">
        <f>VLOOKUP(N1919,Depth!$A$2:$F$427,6,)</f>
        <v>18.010000000000002</v>
      </c>
      <c r="R1919">
        <f>VLOOKUP(L1919,longitude_latitude!C:J,7,)</f>
        <v>-7.0894138999999995E-2</v>
      </c>
      <c r="S1919">
        <f>VLOOKUP(L1919,longitude_latitude!C:J,8,)</f>
        <v>51.582895460000003</v>
      </c>
      <c r="T1919">
        <f t="shared" si="250"/>
        <v>-3.6569249607637091</v>
      </c>
      <c r="U1919">
        <f>VLOOKUP(M1919,LINE!$A$2:$B$13,2,)</f>
        <v>11</v>
      </c>
      <c r="V1919">
        <f>VLOOKUP(L1919,Entry_exit!B:P,4,)</f>
        <v>26984</v>
      </c>
      <c r="W1919">
        <f>2020 - VLOOKUP(L1919, age!$A:$D,4,)</f>
        <v>148</v>
      </c>
      <c r="X1919">
        <f>VLOOKUP(H1919,'air-quality-london-time-of-day'!E:G,3,FALSE)</f>
        <v>13.3</v>
      </c>
      <c r="Y1919">
        <f>VLOOKUP(I1919,Weather!F:K,2,)</f>
        <v>5.0250000000000004</v>
      </c>
      <c r="Z1919">
        <f>VLOOKUP(I1919,Weather!F:K,3,)</f>
        <v>0</v>
      </c>
      <c r="AA1919">
        <f>VLOOKUP(I1919,Weather!F:K,4,)</f>
        <v>0.75</v>
      </c>
      <c r="AB1919">
        <f>VLOOKUP(I1919,Weather!F:K,5,)</f>
        <v>1019</v>
      </c>
      <c r="AC1919">
        <f>VLOOKUP(I1919,Weather!F:K,6,)</f>
        <v>2</v>
      </c>
    </row>
    <row r="1920" spans="1:29" x14ac:dyDescent="0.25">
      <c r="A1920" t="s">
        <v>7</v>
      </c>
      <c r="B1920" t="s">
        <v>6</v>
      </c>
      <c r="C1920" s="1">
        <v>41981.418749999997</v>
      </c>
      <c r="D1920" s="3">
        <f t="shared" si="248"/>
        <v>2014</v>
      </c>
      <c r="E1920" s="3">
        <f t="shared" si="251"/>
        <v>12</v>
      </c>
      <c r="F1920" s="3">
        <f t="shared" si="252"/>
        <v>10</v>
      </c>
      <c r="G1920" s="3">
        <f t="shared" si="253"/>
        <v>8</v>
      </c>
      <c r="H1920" s="3" t="str">
        <f t="shared" si="254"/>
        <v>20141210</v>
      </c>
      <c r="I1920" s="3" t="str">
        <f t="shared" si="255"/>
        <v>201412108</v>
      </c>
      <c r="J1920">
        <v>94</v>
      </c>
      <c r="K1920">
        <v>56.4</v>
      </c>
      <c r="L1920" t="str">
        <f>VLOOKUP(C1920,List!$A$2:$C$2089,3,)</f>
        <v>Seven Sisters</v>
      </c>
      <c r="M1920" t="str">
        <f>VLOOKUP(C1920,List!$A$2:$C$2089,2,)</f>
        <v>Victoria</v>
      </c>
      <c r="N1920" t="str">
        <f t="shared" si="249"/>
        <v>Seven Sisters|Victoria</v>
      </c>
      <c r="O1920">
        <f>VLOOKUP(N1920,Depth!$A$2:$F$427,3,)</f>
        <v>11</v>
      </c>
      <c r="P1920">
        <f>VLOOKUP(N1920,Depth!$A$2:$F$427,5,)</f>
        <v>92.99</v>
      </c>
      <c r="Q1920">
        <f>VLOOKUP(N1920,Depth!$A$2:$F$427,6,)</f>
        <v>18.010000000000002</v>
      </c>
      <c r="R1920">
        <f>VLOOKUP(L1920,longitude_latitude!C:J,7,)</f>
        <v>-7.0894138999999995E-2</v>
      </c>
      <c r="S1920">
        <f>VLOOKUP(L1920,longitude_latitude!C:J,8,)</f>
        <v>51.582895460000003</v>
      </c>
      <c r="T1920">
        <f t="shared" si="250"/>
        <v>-3.6569249607637091</v>
      </c>
      <c r="U1920">
        <f>VLOOKUP(M1920,LINE!$A$2:$B$13,2,)</f>
        <v>11</v>
      </c>
      <c r="V1920">
        <f>VLOOKUP(L1920,Entry_exit!B:P,4,)</f>
        <v>26984</v>
      </c>
      <c r="W1920">
        <f>2020 - VLOOKUP(L1920, age!$A:$D,4,)</f>
        <v>148</v>
      </c>
      <c r="X1920">
        <f>VLOOKUP(H1920,'air-quality-london-time-of-day'!E:G,3,FALSE)</f>
        <v>13.3</v>
      </c>
      <c r="Y1920">
        <f>VLOOKUP(I1920,Weather!F:K,2,)</f>
        <v>5.0250000000000004</v>
      </c>
      <c r="Z1920">
        <f>VLOOKUP(I1920,Weather!F:K,3,)</f>
        <v>0</v>
      </c>
      <c r="AA1920">
        <f>VLOOKUP(I1920,Weather!F:K,4,)</f>
        <v>0.75</v>
      </c>
      <c r="AB1920">
        <f>VLOOKUP(I1920,Weather!F:K,5,)</f>
        <v>1019</v>
      </c>
      <c r="AC1920">
        <f>VLOOKUP(I1920,Weather!F:K,6,)</f>
        <v>2</v>
      </c>
    </row>
    <row r="1921" spans="1:29" x14ac:dyDescent="0.25">
      <c r="A1921" t="s">
        <v>7</v>
      </c>
      <c r="B1921" t="s">
        <v>6</v>
      </c>
      <c r="C1921" s="1">
        <v>41981.419444444444</v>
      </c>
      <c r="D1921" s="3">
        <f t="shared" si="248"/>
        <v>2014</v>
      </c>
      <c r="E1921" s="3">
        <f t="shared" si="251"/>
        <v>12</v>
      </c>
      <c r="F1921" s="3">
        <f t="shared" si="252"/>
        <v>10</v>
      </c>
      <c r="G1921" s="3">
        <f t="shared" si="253"/>
        <v>8</v>
      </c>
      <c r="H1921" s="3" t="str">
        <f t="shared" si="254"/>
        <v>20141210</v>
      </c>
      <c r="I1921" s="3" t="str">
        <f t="shared" si="255"/>
        <v>201412108</v>
      </c>
      <c r="J1921">
        <v>109</v>
      </c>
      <c r="K1921">
        <v>65.400000000000006</v>
      </c>
      <c r="L1921" t="str">
        <f>VLOOKUP(C1921,List!$A$2:$C$2089,3,)</f>
        <v>Seven Sisters</v>
      </c>
      <c r="M1921" t="str">
        <f>VLOOKUP(C1921,List!$A$2:$C$2089,2,)</f>
        <v>Victoria</v>
      </c>
      <c r="N1921" t="str">
        <f t="shared" si="249"/>
        <v>Seven Sisters|Victoria</v>
      </c>
      <c r="O1921">
        <f>VLOOKUP(N1921,Depth!$A$2:$F$427,3,)</f>
        <v>11</v>
      </c>
      <c r="P1921">
        <f>VLOOKUP(N1921,Depth!$A$2:$F$427,5,)</f>
        <v>92.99</v>
      </c>
      <c r="Q1921">
        <f>VLOOKUP(N1921,Depth!$A$2:$F$427,6,)</f>
        <v>18.010000000000002</v>
      </c>
      <c r="R1921">
        <f>VLOOKUP(L1921,longitude_latitude!C:J,7,)</f>
        <v>-7.0894138999999995E-2</v>
      </c>
      <c r="S1921">
        <f>VLOOKUP(L1921,longitude_latitude!C:J,8,)</f>
        <v>51.582895460000003</v>
      </c>
      <c r="T1921">
        <f t="shared" si="250"/>
        <v>-3.6569249607637091</v>
      </c>
      <c r="U1921">
        <f>VLOOKUP(M1921,LINE!$A$2:$B$13,2,)</f>
        <v>11</v>
      </c>
      <c r="V1921">
        <f>VLOOKUP(L1921,Entry_exit!B:P,4,)</f>
        <v>26984</v>
      </c>
      <c r="W1921">
        <f>2020 - VLOOKUP(L1921, age!$A:$D,4,)</f>
        <v>148</v>
      </c>
      <c r="X1921">
        <f>VLOOKUP(H1921,'air-quality-london-time-of-day'!E:G,3,FALSE)</f>
        <v>13.3</v>
      </c>
      <c r="Y1921">
        <f>VLOOKUP(I1921,Weather!F:K,2,)</f>
        <v>5.0250000000000004</v>
      </c>
      <c r="Z1921">
        <f>VLOOKUP(I1921,Weather!F:K,3,)</f>
        <v>0</v>
      </c>
      <c r="AA1921">
        <f>VLOOKUP(I1921,Weather!F:K,4,)</f>
        <v>0.75</v>
      </c>
      <c r="AB1921">
        <f>VLOOKUP(I1921,Weather!F:K,5,)</f>
        <v>1019</v>
      </c>
      <c r="AC1921">
        <f>VLOOKUP(I1921,Weather!F:K,6,)</f>
        <v>2</v>
      </c>
    </row>
    <row r="1922" spans="1:29" x14ac:dyDescent="0.25">
      <c r="A1922" t="s">
        <v>7</v>
      </c>
      <c r="B1922" t="s">
        <v>6</v>
      </c>
      <c r="C1922" s="1">
        <v>41981.420138888891</v>
      </c>
      <c r="D1922" s="3">
        <f t="shared" si="248"/>
        <v>2014</v>
      </c>
      <c r="E1922" s="3">
        <f t="shared" si="251"/>
        <v>12</v>
      </c>
      <c r="F1922" s="3">
        <f t="shared" si="252"/>
        <v>10</v>
      </c>
      <c r="G1922" s="3">
        <f t="shared" si="253"/>
        <v>8</v>
      </c>
      <c r="H1922" s="3" t="str">
        <f t="shared" si="254"/>
        <v>20141210</v>
      </c>
      <c r="I1922" s="3" t="str">
        <f t="shared" si="255"/>
        <v>201412108</v>
      </c>
      <c r="J1922">
        <v>145</v>
      </c>
      <c r="K1922">
        <v>87</v>
      </c>
      <c r="L1922" t="str">
        <f>VLOOKUP(C1922,List!$A$2:$C$2089,3,)</f>
        <v>Finsbury Park</v>
      </c>
      <c r="M1922" t="str">
        <f>VLOOKUP(C1922,List!$A$2:$C$2089,2,)</f>
        <v>Victoria</v>
      </c>
      <c r="N1922" t="str">
        <f t="shared" si="249"/>
        <v>Finsbury Park|Victoria</v>
      </c>
      <c r="O1922">
        <f>VLOOKUP(N1922,Depth!$A$2:$F$427,3,)</f>
        <v>32</v>
      </c>
      <c r="P1922">
        <f>VLOOKUP(N1922,Depth!$A$2:$F$427,5,)</f>
        <v>123.455</v>
      </c>
      <c r="Q1922">
        <f>VLOOKUP(N1922,Depth!$A$2:$F$427,6,)</f>
        <v>8.5449999999999999</v>
      </c>
      <c r="R1922">
        <f>VLOOKUP(L1922,longitude_latitude!C:J,7,)</f>
        <v>-0.105068129</v>
      </c>
      <c r="S1922">
        <f>VLOOKUP(L1922,longitude_latitude!C:J,8,)</f>
        <v>51.564066089999997</v>
      </c>
      <c r="T1922">
        <f t="shared" si="250"/>
        <v>-5.417739947708645</v>
      </c>
      <c r="U1922">
        <f>VLOOKUP(M1922,LINE!$A$2:$B$13,2,)</f>
        <v>11</v>
      </c>
      <c r="V1922">
        <f>VLOOKUP(L1922,Entry_exit!B:P,4,)</f>
        <v>44703</v>
      </c>
      <c r="W1922">
        <f>2020 - VLOOKUP(L1922, age!$A:$D,4,)</f>
        <v>159</v>
      </c>
      <c r="X1922">
        <f>VLOOKUP(H1922,'air-quality-london-time-of-day'!E:G,3,FALSE)</f>
        <v>13.3</v>
      </c>
      <c r="Y1922">
        <f>VLOOKUP(I1922,Weather!F:K,2,)</f>
        <v>5.0250000000000004</v>
      </c>
      <c r="Z1922">
        <f>VLOOKUP(I1922,Weather!F:K,3,)</f>
        <v>0</v>
      </c>
      <c r="AA1922">
        <f>VLOOKUP(I1922,Weather!F:K,4,)</f>
        <v>0.75</v>
      </c>
      <c r="AB1922">
        <f>VLOOKUP(I1922,Weather!F:K,5,)</f>
        <v>1019</v>
      </c>
      <c r="AC1922">
        <f>VLOOKUP(I1922,Weather!F:K,6,)</f>
        <v>2</v>
      </c>
    </row>
    <row r="1923" spans="1:29" x14ac:dyDescent="0.25">
      <c r="A1923" t="s">
        <v>7</v>
      </c>
      <c r="B1923" t="s">
        <v>6</v>
      </c>
      <c r="C1923" s="1">
        <v>41981.42083333333</v>
      </c>
      <c r="D1923" s="3">
        <f t="shared" si="248"/>
        <v>2014</v>
      </c>
      <c r="E1923" s="3">
        <f t="shared" si="251"/>
        <v>12</v>
      </c>
      <c r="F1923" s="3">
        <f t="shared" si="252"/>
        <v>10</v>
      </c>
      <c r="G1923" s="3">
        <f t="shared" si="253"/>
        <v>8</v>
      </c>
      <c r="H1923" s="3" t="str">
        <f t="shared" si="254"/>
        <v>20141210</v>
      </c>
      <c r="I1923" s="3" t="str">
        <f t="shared" si="255"/>
        <v>201412108</v>
      </c>
      <c r="J1923">
        <v>158</v>
      </c>
      <c r="K1923">
        <v>94.8</v>
      </c>
      <c r="L1923" t="str">
        <f>VLOOKUP(C1923,List!$A$2:$C$2089,3,)</f>
        <v>Finsbury Park</v>
      </c>
      <c r="M1923" t="str">
        <f>VLOOKUP(C1923,List!$A$2:$C$2089,2,)</f>
        <v>Victoria</v>
      </c>
      <c r="N1923" t="str">
        <f t="shared" si="249"/>
        <v>Finsbury Park|Victoria</v>
      </c>
      <c r="O1923">
        <f>VLOOKUP(N1923,Depth!$A$2:$F$427,3,)</f>
        <v>32</v>
      </c>
      <c r="P1923">
        <f>VLOOKUP(N1923,Depth!$A$2:$F$427,5,)</f>
        <v>123.455</v>
      </c>
      <c r="Q1923">
        <f>VLOOKUP(N1923,Depth!$A$2:$F$427,6,)</f>
        <v>8.5449999999999999</v>
      </c>
      <c r="R1923">
        <f>VLOOKUP(L1923,longitude_latitude!C:J,7,)</f>
        <v>-0.105068129</v>
      </c>
      <c r="S1923">
        <f>VLOOKUP(L1923,longitude_latitude!C:J,8,)</f>
        <v>51.564066089999997</v>
      </c>
      <c r="T1923">
        <f t="shared" si="250"/>
        <v>-5.417739947708645</v>
      </c>
      <c r="U1923">
        <f>VLOOKUP(M1923,LINE!$A$2:$B$13,2,)</f>
        <v>11</v>
      </c>
      <c r="V1923">
        <f>VLOOKUP(L1923,Entry_exit!B:P,4,)</f>
        <v>44703</v>
      </c>
      <c r="W1923">
        <f>2020 - VLOOKUP(L1923, age!$A:$D,4,)</f>
        <v>159</v>
      </c>
      <c r="X1923">
        <f>VLOOKUP(H1923,'air-quality-london-time-of-day'!E:G,3,FALSE)</f>
        <v>13.3</v>
      </c>
      <c r="Y1923">
        <f>VLOOKUP(I1923,Weather!F:K,2,)</f>
        <v>5.0250000000000004</v>
      </c>
      <c r="Z1923">
        <f>VLOOKUP(I1923,Weather!F:K,3,)</f>
        <v>0</v>
      </c>
      <c r="AA1923">
        <f>VLOOKUP(I1923,Weather!F:K,4,)</f>
        <v>0.75</v>
      </c>
      <c r="AB1923">
        <f>VLOOKUP(I1923,Weather!F:K,5,)</f>
        <v>1019</v>
      </c>
      <c r="AC1923">
        <f>VLOOKUP(I1923,Weather!F:K,6,)</f>
        <v>2</v>
      </c>
    </row>
    <row r="1924" spans="1:29" x14ac:dyDescent="0.25">
      <c r="A1924" t="s">
        <v>7</v>
      </c>
      <c r="B1924" t="s">
        <v>6</v>
      </c>
      <c r="C1924" s="1">
        <v>41981.421527777777</v>
      </c>
      <c r="D1924" s="3">
        <f t="shared" si="248"/>
        <v>2014</v>
      </c>
      <c r="E1924" s="3">
        <f t="shared" si="251"/>
        <v>12</v>
      </c>
      <c r="F1924" s="3">
        <f t="shared" si="252"/>
        <v>10</v>
      </c>
      <c r="G1924" s="3">
        <f t="shared" si="253"/>
        <v>8</v>
      </c>
      <c r="H1924" s="3" t="str">
        <f t="shared" si="254"/>
        <v>20141210</v>
      </c>
      <c r="I1924" s="3" t="str">
        <f t="shared" si="255"/>
        <v>201412108</v>
      </c>
      <c r="J1924">
        <v>157</v>
      </c>
      <c r="K1924">
        <v>94.2</v>
      </c>
      <c r="L1924" t="str">
        <f>VLOOKUP(C1924,List!$A$2:$C$2089,3,)</f>
        <v>Finsbury Park</v>
      </c>
      <c r="M1924" t="str">
        <f>VLOOKUP(C1924,List!$A$2:$C$2089,2,)</f>
        <v>Victoria</v>
      </c>
      <c r="N1924" t="str">
        <f t="shared" si="249"/>
        <v>Finsbury Park|Victoria</v>
      </c>
      <c r="O1924">
        <f>VLOOKUP(N1924,Depth!$A$2:$F$427,3,)</f>
        <v>32</v>
      </c>
      <c r="P1924">
        <f>VLOOKUP(N1924,Depth!$A$2:$F$427,5,)</f>
        <v>123.455</v>
      </c>
      <c r="Q1924">
        <f>VLOOKUP(N1924,Depth!$A$2:$F$427,6,)</f>
        <v>8.5449999999999999</v>
      </c>
      <c r="R1924">
        <f>VLOOKUP(L1924,longitude_latitude!C:J,7,)</f>
        <v>-0.105068129</v>
      </c>
      <c r="S1924">
        <f>VLOOKUP(L1924,longitude_latitude!C:J,8,)</f>
        <v>51.564066089999997</v>
      </c>
      <c r="T1924">
        <f t="shared" si="250"/>
        <v>-5.417739947708645</v>
      </c>
      <c r="U1924">
        <f>VLOOKUP(M1924,LINE!$A$2:$B$13,2,)</f>
        <v>11</v>
      </c>
      <c r="V1924">
        <f>VLOOKUP(L1924,Entry_exit!B:P,4,)</f>
        <v>44703</v>
      </c>
      <c r="W1924">
        <f>2020 - VLOOKUP(L1924, age!$A:$D,4,)</f>
        <v>159</v>
      </c>
      <c r="X1924">
        <f>VLOOKUP(H1924,'air-quality-london-time-of-day'!E:G,3,FALSE)</f>
        <v>13.3</v>
      </c>
      <c r="Y1924">
        <f>VLOOKUP(I1924,Weather!F:K,2,)</f>
        <v>5.0250000000000004</v>
      </c>
      <c r="Z1924">
        <f>VLOOKUP(I1924,Weather!F:K,3,)</f>
        <v>0</v>
      </c>
      <c r="AA1924">
        <f>VLOOKUP(I1924,Weather!F:K,4,)</f>
        <v>0.75</v>
      </c>
      <c r="AB1924">
        <f>VLOOKUP(I1924,Weather!F:K,5,)</f>
        <v>1019</v>
      </c>
      <c r="AC1924">
        <f>VLOOKUP(I1924,Weather!F:K,6,)</f>
        <v>2</v>
      </c>
    </row>
    <row r="1925" spans="1:29" x14ac:dyDescent="0.25">
      <c r="A1925" t="s">
        <v>7</v>
      </c>
      <c r="B1925" t="s">
        <v>6</v>
      </c>
      <c r="C1925" s="1">
        <v>41981.422222222223</v>
      </c>
      <c r="D1925" s="3">
        <f t="shared" si="248"/>
        <v>2014</v>
      </c>
      <c r="E1925" s="3">
        <f t="shared" si="251"/>
        <v>12</v>
      </c>
      <c r="F1925" s="3">
        <f t="shared" si="252"/>
        <v>10</v>
      </c>
      <c r="G1925" s="3">
        <f t="shared" si="253"/>
        <v>8</v>
      </c>
      <c r="H1925" s="3" t="str">
        <f t="shared" si="254"/>
        <v>20141210</v>
      </c>
      <c r="I1925" s="3" t="str">
        <f t="shared" si="255"/>
        <v>201412108</v>
      </c>
      <c r="J1925">
        <v>137</v>
      </c>
      <c r="K1925">
        <v>82.2</v>
      </c>
      <c r="L1925" t="str">
        <f>VLOOKUP(C1925,List!$A$2:$C$2089,3,)</f>
        <v>Highbury &amp; Islington</v>
      </c>
      <c r="M1925" t="str">
        <f>VLOOKUP(C1925,List!$A$2:$C$2089,2,)</f>
        <v>Victoria</v>
      </c>
      <c r="N1925" t="str">
        <f t="shared" si="249"/>
        <v>Highbury &amp; Islington|Victoria</v>
      </c>
      <c r="O1925">
        <f>VLOOKUP(N1925,Depth!$A$2:$F$427,3,)</f>
        <v>34</v>
      </c>
      <c r="P1925">
        <f>VLOOKUP(N1925,Depth!$A$2:$F$427,5,)</f>
        <v>117.855</v>
      </c>
      <c r="Q1925">
        <f>VLOOKUP(N1925,Depth!$A$2:$F$427,6,)</f>
        <v>16.145</v>
      </c>
      <c r="R1925">
        <f>VLOOKUP(L1925,longitude_latitude!C:J,7,)</f>
        <v>-0.102125867</v>
      </c>
      <c r="S1925">
        <f>VLOOKUP(L1925,longitude_latitude!C:J,8,)</f>
        <v>51.546918239999997</v>
      </c>
      <c r="T1925">
        <f t="shared" si="250"/>
        <v>-5.2642737164381135</v>
      </c>
      <c r="U1925">
        <f>VLOOKUP(M1925,LINE!$A$2:$B$13,2,)</f>
        <v>11</v>
      </c>
      <c r="V1925">
        <f>VLOOKUP(L1925,Entry_exit!B:P,4,)</f>
        <v>28475</v>
      </c>
      <c r="W1925">
        <f>2020 - VLOOKUP(L1925, age!$A:$D,4,)</f>
        <v>170</v>
      </c>
      <c r="X1925">
        <f>VLOOKUP(H1925,'air-quality-london-time-of-day'!E:G,3,FALSE)</f>
        <v>13.3</v>
      </c>
      <c r="Y1925">
        <f>VLOOKUP(I1925,Weather!F:K,2,)</f>
        <v>5.0250000000000004</v>
      </c>
      <c r="Z1925">
        <f>VLOOKUP(I1925,Weather!F:K,3,)</f>
        <v>0</v>
      </c>
      <c r="AA1925">
        <f>VLOOKUP(I1925,Weather!F:K,4,)</f>
        <v>0.75</v>
      </c>
      <c r="AB1925">
        <f>VLOOKUP(I1925,Weather!F:K,5,)</f>
        <v>1019</v>
      </c>
      <c r="AC1925">
        <f>VLOOKUP(I1925,Weather!F:K,6,)</f>
        <v>2</v>
      </c>
    </row>
    <row r="1926" spans="1:29" x14ac:dyDescent="0.25">
      <c r="A1926" t="s">
        <v>7</v>
      </c>
      <c r="B1926" t="s">
        <v>6</v>
      </c>
      <c r="C1926" s="1">
        <v>41981.42291666667</v>
      </c>
      <c r="D1926" s="3">
        <f t="shared" si="248"/>
        <v>2014</v>
      </c>
      <c r="E1926" s="3">
        <f t="shared" si="251"/>
        <v>12</v>
      </c>
      <c r="F1926" s="3">
        <f t="shared" si="252"/>
        <v>10</v>
      </c>
      <c r="G1926" s="3">
        <f t="shared" si="253"/>
        <v>8</v>
      </c>
      <c r="H1926" s="3" t="str">
        <f t="shared" si="254"/>
        <v>20141210</v>
      </c>
      <c r="I1926" s="3" t="str">
        <f t="shared" si="255"/>
        <v>201412108</v>
      </c>
      <c r="J1926">
        <v>119</v>
      </c>
      <c r="K1926">
        <v>71.400000000000006</v>
      </c>
      <c r="L1926" t="str">
        <f>VLOOKUP(C1926,List!$A$2:$C$2089,3,)</f>
        <v>Highbury &amp; Islington</v>
      </c>
      <c r="M1926" t="str">
        <f>VLOOKUP(C1926,List!$A$2:$C$2089,2,)</f>
        <v>Victoria</v>
      </c>
      <c r="N1926" t="str">
        <f t="shared" si="249"/>
        <v>Highbury &amp; Islington|Victoria</v>
      </c>
      <c r="O1926">
        <f>VLOOKUP(N1926,Depth!$A$2:$F$427,3,)</f>
        <v>34</v>
      </c>
      <c r="P1926">
        <f>VLOOKUP(N1926,Depth!$A$2:$F$427,5,)</f>
        <v>117.855</v>
      </c>
      <c r="Q1926">
        <f>VLOOKUP(N1926,Depth!$A$2:$F$427,6,)</f>
        <v>16.145</v>
      </c>
      <c r="R1926">
        <f>VLOOKUP(L1926,longitude_latitude!C:J,7,)</f>
        <v>-0.102125867</v>
      </c>
      <c r="S1926">
        <f>VLOOKUP(L1926,longitude_latitude!C:J,8,)</f>
        <v>51.546918239999997</v>
      </c>
      <c r="T1926">
        <f t="shared" si="250"/>
        <v>-5.2642737164381135</v>
      </c>
      <c r="U1926">
        <f>VLOOKUP(M1926,LINE!$A$2:$B$13,2,)</f>
        <v>11</v>
      </c>
      <c r="V1926">
        <f>VLOOKUP(L1926,Entry_exit!B:P,4,)</f>
        <v>28475</v>
      </c>
      <c r="W1926">
        <f>2020 - VLOOKUP(L1926, age!$A:$D,4,)</f>
        <v>170</v>
      </c>
      <c r="X1926">
        <f>VLOOKUP(H1926,'air-quality-london-time-of-day'!E:G,3,FALSE)</f>
        <v>13.3</v>
      </c>
      <c r="Y1926">
        <f>VLOOKUP(I1926,Weather!F:K,2,)</f>
        <v>5.0250000000000004</v>
      </c>
      <c r="Z1926">
        <f>VLOOKUP(I1926,Weather!F:K,3,)</f>
        <v>0</v>
      </c>
      <c r="AA1926">
        <f>VLOOKUP(I1926,Weather!F:K,4,)</f>
        <v>0.75</v>
      </c>
      <c r="AB1926">
        <f>VLOOKUP(I1926,Weather!F:K,5,)</f>
        <v>1019</v>
      </c>
      <c r="AC1926">
        <f>VLOOKUP(I1926,Weather!F:K,6,)</f>
        <v>2</v>
      </c>
    </row>
    <row r="1927" spans="1:29" x14ac:dyDescent="0.25">
      <c r="A1927" t="s">
        <v>7</v>
      </c>
      <c r="B1927" t="s">
        <v>6</v>
      </c>
      <c r="C1927" s="1">
        <v>41981.423611111109</v>
      </c>
      <c r="D1927" s="3">
        <f t="shared" si="248"/>
        <v>2014</v>
      </c>
      <c r="E1927" s="3">
        <f t="shared" si="251"/>
        <v>12</v>
      </c>
      <c r="F1927" s="3">
        <f t="shared" si="252"/>
        <v>10</v>
      </c>
      <c r="G1927" s="3">
        <f t="shared" si="253"/>
        <v>8</v>
      </c>
      <c r="H1927" s="3" t="str">
        <f t="shared" si="254"/>
        <v>20141210</v>
      </c>
      <c r="I1927" s="3" t="str">
        <f t="shared" si="255"/>
        <v>201412108</v>
      </c>
      <c r="J1927">
        <v>101</v>
      </c>
      <c r="K1927">
        <v>60.6</v>
      </c>
      <c r="L1927" t="str">
        <f>VLOOKUP(C1927,List!$A$2:$C$2089,3,)</f>
        <v>King's Cross St. Pancras</v>
      </c>
      <c r="M1927" t="str">
        <f>VLOOKUP(C1927,List!$A$2:$C$2089,2,)</f>
        <v>Victoria</v>
      </c>
      <c r="N1927" t="str">
        <f t="shared" si="249"/>
        <v>King's Cross St. Pancras|Victoria</v>
      </c>
      <c r="O1927">
        <f>VLOOKUP(N1927,Depth!$A$2:$F$427,3,)</f>
        <v>17</v>
      </c>
      <c r="P1927">
        <f>VLOOKUP(N1927,Depth!$A$2:$F$427,5,)</f>
        <v>99.915000000000006</v>
      </c>
      <c r="Q1927">
        <f>VLOOKUP(N1927,Depth!$A$2:$F$427,6,)</f>
        <v>17.085000000000001</v>
      </c>
      <c r="R1927">
        <f>VLOOKUP(L1927,longitude_latitude!C:J,7,)</f>
        <v>-0.123168404</v>
      </c>
      <c r="S1927">
        <f>VLOOKUP(L1927,longitude_latitude!C:J,8,)</f>
        <v>51.529277280000002</v>
      </c>
      <c r="T1927">
        <f t="shared" si="250"/>
        <v>-6.3467788418510613</v>
      </c>
      <c r="U1927">
        <f>VLOOKUP(M1927,LINE!$A$2:$B$13,2,)</f>
        <v>11</v>
      </c>
      <c r="V1927">
        <f>VLOOKUP(L1927,Entry_exit!B:P,4,)</f>
        <v>138159</v>
      </c>
      <c r="W1927">
        <f>2020 - VLOOKUP(L1927, age!$A:$D,4,)</f>
        <v>158</v>
      </c>
      <c r="X1927">
        <f>VLOOKUP(H1927,'air-quality-london-time-of-day'!E:G,3,FALSE)</f>
        <v>13.3</v>
      </c>
      <c r="Y1927">
        <f>VLOOKUP(I1927,Weather!F:K,2,)</f>
        <v>5.0250000000000004</v>
      </c>
      <c r="Z1927">
        <f>VLOOKUP(I1927,Weather!F:K,3,)</f>
        <v>0</v>
      </c>
      <c r="AA1927">
        <f>VLOOKUP(I1927,Weather!F:K,4,)</f>
        <v>0.75</v>
      </c>
      <c r="AB1927">
        <f>VLOOKUP(I1927,Weather!F:K,5,)</f>
        <v>1019</v>
      </c>
      <c r="AC1927">
        <f>VLOOKUP(I1927,Weather!F:K,6,)</f>
        <v>2</v>
      </c>
    </row>
    <row r="1928" spans="1:29" x14ac:dyDescent="0.25">
      <c r="A1928" t="s">
        <v>7</v>
      </c>
      <c r="B1928" t="s">
        <v>6</v>
      </c>
      <c r="C1928" s="1">
        <v>41981.424305555556</v>
      </c>
      <c r="D1928" s="3">
        <f t="shared" si="248"/>
        <v>2014</v>
      </c>
      <c r="E1928" s="3">
        <f t="shared" si="251"/>
        <v>12</v>
      </c>
      <c r="F1928" s="3">
        <f t="shared" si="252"/>
        <v>10</v>
      </c>
      <c r="G1928" s="3">
        <f t="shared" si="253"/>
        <v>8</v>
      </c>
      <c r="H1928" s="3" t="str">
        <f t="shared" si="254"/>
        <v>20141210</v>
      </c>
      <c r="I1928" s="3" t="str">
        <f t="shared" si="255"/>
        <v>201412108</v>
      </c>
      <c r="J1928">
        <v>106</v>
      </c>
      <c r="K1928">
        <v>63.6</v>
      </c>
      <c r="L1928" t="str">
        <f>VLOOKUP(C1928,List!$A$2:$C$2089,3,)</f>
        <v>King's Cross St. Pancras</v>
      </c>
      <c r="M1928" t="str">
        <f>VLOOKUP(C1928,List!$A$2:$C$2089,2,)</f>
        <v>Victoria</v>
      </c>
      <c r="N1928" t="str">
        <f t="shared" si="249"/>
        <v>King's Cross St. Pancras|Victoria</v>
      </c>
      <c r="O1928">
        <f>VLOOKUP(N1928,Depth!$A$2:$F$427,3,)</f>
        <v>17</v>
      </c>
      <c r="P1928">
        <f>VLOOKUP(N1928,Depth!$A$2:$F$427,5,)</f>
        <v>99.915000000000006</v>
      </c>
      <c r="Q1928">
        <f>VLOOKUP(N1928,Depth!$A$2:$F$427,6,)</f>
        <v>17.085000000000001</v>
      </c>
      <c r="R1928">
        <f>VLOOKUP(L1928,longitude_latitude!C:J,7,)</f>
        <v>-0.123168404</v>
      </c>
      <c r="S1928">
        <f>VLOOKUP(L1928,longitude_latitude!C:J,8,)</f>
        <v>51.529277280000002</v>
      </c>
      <c r="T1928">
        <f t="shared" si="250"/>
        <v>-6.3467788418510613</v>
      </c>
      <c r="U1928">
        <f>VLOOKUP(M1928,LINE!$A$2:$B$13,2,)</f>
        <v>11</v>
      </c>
      <c r="V1928">
        <f>VLOOKUP(L1928,Entry_exit!B:P,4,)</f>
        <v>138159</v>
      </c>
      <c r="W1928">
        <f>2020 - VLOOKUP(L1928, age!$A:$D,4,)</f>
        <v>158</v>
      </c>
      <c r="X1928">
        <f>VLOOKUP(H1928,'air-quality-london-time-of-day'!E:G,3,FALSE)</f>
        <v>13.3</v>
      </c>
      <c r="Y1928">
        <f>VLOOKUP(I1928,Weather!F:K,2,)</f>
        <v>5.0250000000000004</v>
      </c>
      <c r="Z1928">
        <f>VLOOKUP(I1928,Weather!F:K,3,)</f>
        <v>0</v>
      </c>
      <c r="AA1928">
        <f>VLOOKUP(I1928,Weather!F:K,4,)</f>
        <v>0.75</v>
      </c>
      <c r="AB1928">
        <f>VLOOKUP(I1928,Weather!F:K,5,)</f>
        <v>1019</v>
      </c>
      <c r="AC1928">
        <f>VLOOKUP(I1928,Weather!F:K,6,)</f>
        <v>2</v>
      </c>
    </row>
    <row r="1929" spans="1:29" x14ac:dyDescent="0.25">
      <c r="A1929" t="s">
        <v>7</v>
      </c>
      <c r="B1929" t="s">
        <v>6</v>
      </c>
      <c r="C1929" s="1">
        <v>41981.425000000003</v>
      </c>
      <c r="D1929" s="3">
        <f t="shared" si="248"/>
        <v>2014</v>
      </c>
      <c r="E1929" s="3">
        <f t="shared" si="251"/>
        <v>12</v>
      </c>
      <c r="F1929" s="3">
        <f t="shared" si="252"/>
        <v>10</v>
      </c>
      <c r="G1929" s="3">
        <f t="shared" si="253"/>
        <v>8</v>
      </c>
      <c r="H1929" s="3" t="str">
        <f t="shared" si="254"/>
        <v>20141210</v>
      </c>
      <c r="I1929" s="3" t="str">
        <f t="shared" si="255"/>
        <v>201412108</v>
      </c>
      <c r="J1929">
        <v>92</v>
      </c>
      <c r="K1929">
        <v>55.2</v>
      </c>
      <c r="L1929" t="str">
        <f>VLOOKUP(C1929,List!$A$2:$C$2089,3,)</f>
        <v>King's Cross St. Pancras</v>
      </c>
      <c r="M1929" t="str">
        <f>VLOOKUP(C1929,List!$A$2:$C$2089,2,)</f>
        <v>Victoria</v>
      </c>
      <c r="N1929" t="str">
        <f t="shared" si="249"/>
        <v>King's Cross St. Pancras|Victoria</v>
      </c>
      <c r="O1929">
        <f>VLOOKUP(N1929,Depth!$A$2:$F$427,3,)</f>
        <v>17</v>
      </c>
      <c r="P1929">
        <f>VLOOKUP(N1929,Depth!$A$2:$F$427,5,)</f>
        <v>99.915000000000006</v>
      </c>
      <c r="Q1929">
        <f>VLOOKUP(N1929,Depth!$A$2:$F$427,6,)</f>
        <v>17.085000000000001</v>
      </c>
      <c r="R1929">
        <f>VLOOKUP(L1929,longitude_latitude!C:J,7,)</f>
        <v>-0.123168404</v>
      </c>
      <c r="S1929">
        <f>VLOOKUP(L1929,longitude_latitude!C:J,8,)</f>
        <v>51.529277280000002</v>
      </c>
      <c r="T1929">
        <f t="shared" si="250"/>
        <v>-6.3467788418510613</v>
      </c>
      <c r="U1929">
        <f>VLOOKUP(M1929,LINE!$A$2:$B$13,2,)</f>
        <v>11</v>
      </c>
      <c r="V1929">
        <f>VLOOKUP(L1929,Entry_exit!B:P,4,)</f>
        <v>138159</v>
      </c>
      <c r="W1929">
        <f>2020 - VLOOKUP(L1929, age!$A:$D,4,)</f>
        <v>158</v>
      </c>
      <c r="X1929">
        <f>VLOOKUP(H1929,'air-quality-london-time-of-day'!E:G,3,FALSE)</f>
        <v>13.3</v>
      </c>
      <c r="Y1929">
        <f>VLOOKUP(I1929,Weather!F:K,2,)</f>
        <v>5.0250000000000004</v>
      </c>
      <c r="Z1929">
        <f>VLOOKUP(I1929,Weather!F:K,3,)</f>
        <v>0</v>
      </c>
      <c r="AA1929">
        <f>VLOOKUP(I1929,Weather!F:K,4,)</f>
        <v>0.75</v>
      </c>
      <c r="AB1929">
        <f>VLOOKUP(I1929,Weather!F:K,5,)</f>
        <v>1019</v>
      </c>
      <c r="AC1929">
        <f>VLOOKUP(I1929,Weather!F:K,6,)</f>
        <v>2</v>
      </c>
    </row>
    <row r="1930" spans="1:29" x14ac:dyDescent="0.25">
      <c r="A1930" t="s">
        <v>7</v>
      </c>
      <c r="B1930" t="s">
        <v>6</v>
      </c>
      <c r="C1930" s="1">
        <v>41981.425694444442</v>
      </c>
      <c r="D1930" s="3">
        <f t="shared" si="248"/>
        <v>2014</v>
      </c>
      <c r="E1930" s="3">
        <f t="shared" si="251"/>
        <v>12</v>
      </c>
      <c r="F1930" s="3">
        <f t="shared" si="252"/>
        <v>10</v>
      </c>
      <c r="G1930" s="3">
        <f t="shared" si="253"/>
        <v>8</v>
      </c>
      <c r="H1930" s="3" t="str">
        <f t="shared" si="254"/>
        <v>20141210</v>
      </c>
      <c r="I1930" s="3" t="str">
        <f t="shared" si="255"/>
        <v>201412108</v>
      </c>
      <c r="J1930">
        <v>80</v>
      </c>
      <c r="K1930">
        <v>48</v>
      </c>
      <c r="L1930" t="str">
        <f>VLOOKUP(C1930,List!$A$2:$C$2089,3,)</f>
        <v>Euston</v>
      </c>
      <c r="M1930" t="str">
        <f>VLOOKUP(C1930,List!$A$2:$C$2089,2,)</f>
        <v>Victoria</v>
      </c>
      <c r="N1930" t="str">
        <f t="shared" si="249"/>
        <v>Euston|Victoria</v>
      </c>
      <c r="O1930">
        <f>VLOOKUP(N1930,Depth!$A$2:$F$427,3,)</f>
        <v>25</v>
      </c>
      <c r="P1930">
        <f>VLOOKUP(N1930,Depth!$A$2:$F$427,5,)</f>
        <v>92.53</v>
      </c>
      <c r="Q1930">
        <f>VLOOKUP(N1930,Depth!$A$2:$F$427,6,)</f>
        <v>32.47</v>
      </c>
      <c r="R1930">
        <f>VLOOKUP(L1930,longitude_latitude!C:J,7,)</f>
        <v>-0.13299207099999999</v>
      </c>
      <c r="S1930">
        <f>VLOOKUP(L1930,longitude_latitude!C:J,8,)</f>
        <v>51.527576680000003</v>
      </c>
      <c r="T1930">
        <f t="shared" si="250"/>
        <v>-6.8527591362845044</v>
      </c>
      <c r="U1930">
        <f>VLOOKUP(M1930,LINE!$A$2:$B$13,2,)</f>
        <v>11</v>
      </c>
      <c r="V1930">
        <f>VLOOKUP(L1930,Entry_exit!B:P,4,)</f>
        <v>62670</v>
      </c>
      <c r="W1930">
        <f>2020 - VLOOKUP(L1930, age!$A:$D,4,)</f>
        <v>113</v>
      </c>
      <c r="X1930">
        <f>VLOOKUP(H1930,'air-quality-london-time-of-day'!E:G,3,FALSE)</f>
        <v>13.3</v>
      </c>
      <c r="Y1930">
        <f>VLOOKUP(I1930,Weather!F:K,2,)</f>
        <v>5.0250000000000004</v>
      </c>
      <c r="Z1930">
        <f>VLOOKUP(I1930,Weather!F:K,3,)</f>
        <v>0</v>
      </c>
      <c r="AA1930">
        <f>VLOOKUP(I1930,Weather!F:K,4,)</f>
        <v>0.75</v>
      </c>
      <c r="AB1930">
        <f>VLOOKUP(I1930,Weather!F:K,5,)</f>
        <v>1019</v>
      </c>
      <c r="AC1930">
        <f>VLOOKUP(I1930,Weather!F:K,6,)</f>
        <v>2</v>
      </c>
    </row>
    <row r="1931" spans="1:29" x14ac:dyDescent="0.25">
      <c r="A1931" t="s">
        <v>7</v>
      </c>
      <c r="B1931" t="s">
        <v>6</v>
      </c>
      <c r="C1931" s="1">
        <v>41981.426388888889</v>
      </c>
      <c r="D1931" s="3">
        <f t="shared" si="248"/>
        <v>2014</v>
      </c>
      <c r="E1931" s="3">
        <f t="shared" si="251"/>
        <v>12</v>
      </c>
      <c r="F1931" s="3">
        <f t="shared" si="252"/>
        <v>10</v>
      </c>
      <c r="G1931" s="3">
        <f t="shared" si="253"/>
        <v>8</v>
      </c>
      <c r="H1931" s="3" t="str">
        <f t="shared" si="254"/>
        <v>20141210</v>
      </c>
      <c r="I1931" s="3" t="str">
        <f t="shared" si="255"/>
        <v>201412108</v>
      </c>
      <c r="J1931">
        <v>79</v>
      </c>
      <c r="K1931">
        <v>47.4</v>
      </c>
      <c r="L1931" t="str">
        <f>VLOOKUP(C1931,List!$A$2:$C$2089,3,)</f>
        <v>Warren Street</v>
      </c>
      <c r="M1931" t="str">
        <f>VLOOKUP(C1931,List!$A$2:$C$2089,2,)</f>
        <v>Victoria</v>
      </c>
      <c r="N1931" t="str">
        <f t="shared" si="249"/>
        <v>Warren Street|Victoria</v>
      </c>
      <c r="O1931">
        <f>VLOOKUP(N1931,Depth!$A$2:$F$427,3,)</f>
        <v>27</v>
      </c>
      <c r="P1931">
        <f>VLOOKUP(N1931,Depth!$A$2:$F$427,5,)</f>
        <v>96.08</v>
      </c>
      <c r="Q1931">
        <f>VLOOKUP(N1931,Depth!$A$2:$F$427,6,)</f>
        <v>30.92</v>
      </c>
      <c r="R1931">
        <f>VLOOKUP(L1931,longitude_latitude!C:J,7,)</f>
        <v>-0.13673581100000001</v>
      </c>
      <c r="S1931">
        <f>VLOOKUP(L1931,longitude_latitude!C:J,8,)</f>
        <v>51.524018869999999</v>
      </c>
      <c r="T1931">
        <f t="shared" si="250"/>
        <v>-7.045178506168754</v>
      </c>
      <c r="U1931">
        <f>VLOOKUP(M1931,LINE!$A$2:$B$13,2,)</f>
        <v>11</v>
      </c>
      <c r="V1931">
        <f>VLOOKUP(L1931,Entry_exit!B:P,4,)</f>
        <v>35076</v>
      </c>
      <c r="W1931">
        <f>2020 - VLOOKUP(L1931, age!$A:$D,4,)</f>
        <v>113</v>
      </c>
      <c r="X1931">
        <f>VLOOKUP(H1931,'air-quality-london-time-of-day'!E:G,3,FALSE)</f>
        <v>13.3</v>
      </c>
      <c r="Y1931">
        <f>VLOOKUP(I1931,Weather!F:K,2,)</f>
        <v>5.0250000000000004</v>
      </c>
      <c r="Z1931">
        <f>VLOOKUP(I1931,Weather!F:K,3,)</f>
        <v>0</v>
      </c>
      <c r="AA1931">
        <f>VLOOKUP(I1931,Weather!F:K,4,)</f>
        <v>0.75</v>
      </c>
      <c r="AB1931">
        <f>VLOOKUP(I1931,Weather!F:K,5,)</f>
        <v>1019</v>
      </c>
      <c r="AC1931">
        <f>VLOOKUP(I1931,Weather!F:K,6,)</f>
        <v>2</v>
      </c>
    </row>
    <row r="1932" spans="1:29" x14ac:dyDescent="0.25">
      <c r="A1932" t="s">
        <v>7</v>
      </c>
      <c r="B1932" t="s">
        <v>6</v>
      </c>
      <c r="C1932" s="1">
        <v>41981.427083333336</v>
      </c>
      <c r="D1932" s="3">
        <f t="shared" si="248"/>
        <v>2014</v>
      </c>
      <c r="E1932" s="3">
        <f t="shared" si="251"/>
        <v>12</v>
      </c>
      <c r="F1932" s="3">
        <f t="shared" si="252"/>
        <v>10</v>
      </c>
      <c r="G1932" s="3">
        <f t="shared" si="253"/>
        <v>8</v>
      </c>
      <c r="H1932" s="3" t="str">
        <f t="shared" si="254"/>
        <v>20141210</v>
      </c>
      <c r="I1932" s="3" t="str">
        <f t="shared" si="255"/>
        <v>201412108</v>
      </c>
      <c r="J1932">
        <v>74</v>
      </c>
      <c r="K1932">
        <v>44.4</v>
      </c>
      <c r="L1932" t="str">
        <f>VLOOKUP(C1932,List!$A$2:$C$2089,3,)</f>
        <v>Warren Street</v>
      </c>
      <c r="M1932" t="str">
        <f>VLOOKUP(C1932,List!$A$2:$C$2089,2,)</f>
        <v>Victoria</v>
      </c>
      <c r="N1932" t="str">
        <f t="shared" si="249"/>
        <v>Warren Street|Victoria</v>
      </c>
      <c r="O1932">
        <f>VLOOKUP(N1932,Depth!$A$2:$F$427,3,)</f>
        <v>27</v>
      </c>
      <c r="P1932">
        <f>VLOOKUP(N1932,Depth!$A$2:$F$427,5,)</f>
        <v>96.08</v>
      </c>
      <c r="Q1932">
        <f>VLOOKUP(N1932,Depth!$A$2:$F$427,6,)</f>
        <v>30.92</v>
      </c>
      <c r="R1932">
        <f>VLOOKUP(L1932,longitude_latitude!C:J,7,)</f>
        <v>-0.13673581100000001</v>
      </c>
      <c r="S1932">
        <f>VLOOKUP(L1932,longitude_latitude!C:J,8,)</f>
        <v>51.524018869999999</v>
      </c>
      <c r="T1932">
        <f t="shared" si="250"/>
        <v>-7.045178506168754</v>
      </c>
      <c r="U1932">
        <f>VLOOKUP(M1932,LINE!$A$2:$B$13,2,)</f>
        <v>11</v>
      </c>
      <c r="V1932">
        <f>VLOOKUP(L1932,Entry_exit!B:P,4,)</f>
        <v>35076</v>
      </c>
      <c r="W1932">
        <f>2020 - VLOOKUP(L1932, age!$A:$D,4,)</f>
        <v>113</v>
      </c>
      <c r="X1932">
        <f>VLOOKUP(H1932,'air-quality-london-time-of-day'!E:G,3,FALSE)</f>
        <v>13.3</v>
      </c>
      <c r="Y1932">
        <f>VLOOKUP(I1932,Weather!F:K,2,)</f>
        <v>5.0250000000000004</v>
      </c>
      <c r="Z1932">
        <f>VLOOKUP(I1932,Weather!F:K,3,)</f>
        <v>0</v>
      </c>
      <c r="AA1932">
        <f>VLOOKUP(I1932,Weather!F:K,4,)</f>
        <v>0.75</v>
      </c>
      <c r="AB1932">
        <f>VLOOKUP(I1932,Weather!F:K,5,)</f>
        <v>1019</v>
      </c>
      <c r="AC1932">
        <f>VLOOKUP(I1932,Weather!F:K,6,)</f>
        <v>2</v>
      </c>
    </row>
    <row r="1933" spans="1:29" x14ac:dyDescent="0.25">
      <c r="A1933" t="s">
        <v>7</v>
      </c>
      <c r="B1933" t="s">
        <v>6</v>
      </c>
      <c r="C1933" s="1">
        <v>41981.427777777775</v>
      </c>
      <c r="D1933" s="3">
        <f t="shared" si="248"/>
        <v>2014</v>
      </c>
      <c r="E1933" s="3">
        <f t="shared" si="251"/>
        <v>12</v>
      </c>
      <c r="F1933" s="3">
        <f t="shared" si="252"/>
        <v>10</v>
      </c>
      <c r="G1933" s="3">
        <f t="shared" si="253"/>
        <v>8</v>
      </c>
      <c r="H1933" s="3" t="str">
        <f t="shared" si="254"/>
        <v>20141210</v>
      </c>
      <c r="I1933" s="3" t="str">
        <f t="shared" si="255"/>
        <v>201412108</v>
      </c>
      <c r="J1933">
        <v>82</v>
      </c>
      <c r="K1933">
        <v>49.2</v>
      </c>
      <c r="L1933" t="str">
        <f>VLOOKUP(C1933,List!$A$2:$C$2089,3,)</f>
        <v>Oxford Circus</v>
      </c>
      <c r="M1933" t="str">
        <f>VLOOKUP(C1933,List!$A$2:$C$2089,2,)</f>
        <v>Victoria</v>
      </c>
      <c r="N1933" t="str">
        <f t="shared" si="249"/>
        <v>Oxford Circus|Victoria</v>
      </c>
      <c r="O1933">
        <f>VLOOKUP(N1933,Depth!$A$2:$F$427,3,)</f>
        <v>27</v>
      </c>
      <c r="P1933">
        <f>VLOOKUP(N1933,Depth!$A$2:$F$427,5,)</f>
        <v>104.14</v>
      </c>
      <c r="Q1933">
        <f>VLOOKUP(N1933,Depth!$A$2:$F$427,6,)</f>
        <v>22.86</v>
      </c>
      <c r="R1933">
        <f>VLOOKUP(L1933,longitude_latitude!C:J,7,)</f>
        <v>-0.14002524599999999</v>
      </c>
      <c r="S1933">
        <f>VLOOKUP(L1933,longitude_latitude!C:J,8,)</f>
        <v>51.51481046</v>
      </c>
      <c r="T1933">
        <f t="shared" si="250"/>
        <v>-7.2133740073048731</v>
      </c>
      <c r="U1933">
        <f>VLOOKUP(M1933,LINE!$A$2:$B$13,2,)</f>
        <v>11</v>
      </c>
      <c r="V1933">
        <f>VLOOKUP(L1933,Entry_exit!B:P,4,)</f>
        <v>133573</v>
      </c>
      <c r="W1933">
        <f>2020 - VLOOKUP(L1933, age!$A:$D,4,)</f>
        <v>114</v>
      </c>
      <c r="X1933">
        <f>VLOOKUP(H1933,'air-quality-london-time-of-day'!E:G,3,FALSE)</f>
        <v>13.3</v>
      </c>
      <c r="Y1933">
        <f>VLOOKUP(I1933,Weather!F:K,2,)</f>
        <v>5.0250000000000004</v>
      </c>
      <c r="Z1933">
        <f>VLOOKUP(I1933,Weather!F:K,3,)</f>
        <v>0</v>
      </c>
      <c r="AA1933">
        <f>VLOOKUP(I1933,Weather!F:K,4,)</f>
        <v>0.75</v>
      </c>
      <c r="AB1933">
        <f>VLOOKUP(I1933,Weather!F:K,5,)</f>
        <v>1019</v>
      </c>
      <c r="AC1933">
        <f>VLOOKUP(I1933,Weather!F:K,6,)</f>
        <v>2</v>
      </c>
    </row>
    <row r="1934" spans="1:29" x14ac:dyDescent="0.25">
      <c r="A1934" t="s">
        <v>7</v>
      </c>
      <c r="B1934" t="s">
        <v>6</v>
      </c>
      <c r="C1934" s="1">
        <v>41981.428472222222</v>
      </c>
      <c r="D1934" s="3">
        <f t="shared" si="248"/>
        <v>2014</v>
      </c>
      <c r="E1934" s="3">
        <f t="shared" si="251"/>
        <v>12</v>
      </c>
      <c r="F1934" s="3">
        <f t="shared" si="252"/>
        <v>10</v>
      </c>
      <c r="G1934" s="3">
        <f t="shared" si="253"/>
        <v>8</v>
      </c>
      <c r="H1934" s="3" t="str">
        <f t="shared" si="254"/>
        <v>20141210</v>
      </c>
      <c r="I1934" s="3" t="str">
        <f t="shared" si="255"/>
        <v>201412108</v>
      </c>
      <c r="J1934">
        <v>89</v>
      </c>
      <c r="K1934">
        <v>53.4</v>
      </c>
      <c r="L1934" t="str">
        <f>VLOOKUP(C1934,List!$A$2:$C$2089,3,)</f>
        <v>Oxford Circus</v>
      </c>
      <c r="M1934" t="str">
        <f>VLOOKUP(C1934,List!$A$2:$C$2089,2,)</f>
        <v>Victoria</v>
      </c>
      <c r="N1934" t="str">
        <f t="shared" si="249"/>
        <v>Oxford Circus|Victoria</v>
      </c>
      <c r="O1934">
        <f>VLOOKUP(N1934,Depth!$A$2:$F$427,3,)</f>
        <v>27</v>
      </c>
      <c r="P1934">
        <f>VLOOKUP(N1934,Depth!$A$2:$F$427,5,)</f>
        <v>104.14</v>
      </c>
      <c r="Q1934">
        <f>VLOOKUP(N1934,Depth!$A$2:$F$427,6,)</f>
        <v>22.86</v>
      </c>
      <c r="R1934">
        <f>VLOOKUP(L1934,longitude_latitude!C:J,7,)</f>
        <v>-0.14002524599999999</v>
      </c>
      <c r="S1934">
        <f>VLOOKUP(L1934,longitude_latitude!C:J,8,)</f>
        <v>51.51481046</v>
      </c>
      <c r="T1934">
        <f t="shared" si="250"/>
        <v>-7.2133740073048731</v>
      </c>
      <c r="U1934">
        <f>VLOOKUP(M1934,LINE!$A$2:$B$13,2,)</f>
        <v>11</v>
      </c>
      <c r="V1934">
        <f>VLOOKUP(L1934,Entry_exit!B:P,4,)</f>
        <v>133573</v>
      </c>
      <c r="W1934">
        <f>2020 - VLOOKUP(L1934, age!$A:$D,4,)</f>
        <v>114</v>
      </c>
      <c r="X1934">
        <f>VLOOKUP(H1934,'air-quality-london-time-of-day'!E:G,3,FALSE)</f>
        <v>13.3</v>
      </c>
      <c r="Y1934">
        <f>VLOOKUP(I1934,Weather!F:K,2,)</f>
        <v>5.0250000000000004</v>
      </c>
      <c r="Z1934">
        <f>VLOOKUP(I1934,Weather!F:K,3,)</f>
        <v>0</v>
      </c>
      <c r="AA1934">
        <f>VLOOKUP(I1934,Weather!F:K,4,)</f>
        <v>0.75</v>
      </c>
      <c r="AB1934">
        <f>VLOOKUP(I1934,Weather!F:K,5,)</f>
        <v>1019</v>
      </c>
      <c r="AC1934">
        <f>VLOOKUP(I1934,Weather!F:K,6,)</f>
        <v>2</v>
      </c>
    </row>
    <row r="1935" spans="1:29" x14ac:dyDescent="0.25">
      <c r="A1935" t="s">
        <v>7</v>
      </c>
      <c r="B1935" t="s">
        <v>6</v>
      </c>
      <c r="C1935" s="1">
        <v>41981.429166666669</v>
      </c>
      <c r="D1935" s="3">
        <f t="shared" si="248"/>
        <v>2014</v>
      </c>
      <c r="E1935" s="3">
        <f t="shared" si="251"/>
        <v>12</v>
      </c>
      <c r="F1935" s="3">
        <f t="shared" si="252"/>
        <v>10</v>
      </c>
      <c r="G1935" s="3">
        <f t="shared" si="253"/>
        <v>8</v>
      </c>
      <c r="H1935" s="3" t="str">
        <f t="shared" si="254"/>
        <v>20141210</v>
      </c>
      <c r="I1935" s="3" t="str">
        <f t="shared" si="255"/>
        <v>201412108</v>
      </c>
      <c r="J1935">
        <v>85</v>
      </c>
      <c r="K1935">
        <v>51</v>
      </c>
      <c r="L1935" t="str">
        <f>VLOOKUP(C1935,List!$A$2:$C$2089,3,)</f>
        <v>Green Park</v>
      </c>
      <c r="M1935" t="str">
        <f>VLOOKUP(C1935,List!$A$2:$C$2089,2,)</f>
        <v>Victoria</v>
      </c>
      <c r="N1935" t="str">
        <f t="shared" si="249"/>
        <v>Green Park|Victoria</v>
      </c>
      <c r="O1935">
        <f>VLOOKUP(N1935,Depth!$A$2:$F$427,3,)</f>
        <v>18</v>
      </c>
      <c r="P1935">
        <f>VLOOKUP(N1935,Depth!$A$2:$F$427,5,)</f>
        <v>94.92</v>
      </c>
      <c r="Q1935">
        <f>VLOOKUP(N1935,Depth!$A$2:$F$427,6,)</f>
        <v>23.08</v>
      </c>
      <c r="R1935">
        <f>VLOOKUP(L1935,longitude_latitude!C:J,7,)</f>
        <v>-0.140937126</v>
      </c>
      <c r="S1935">
        <f>VLOOKUP(L1935,longitude_latitude!C:J,8,)</f>
        <v>51.506357469999998</v>
      </c>
      <c r="T1935">
        <f t="shared" si="250"/>
        <v>-7.2591579925504304</v>
      </c>
      <c r="U1935">
        <f>VLOOKUP(M1935,LINE!$A$2:$B$13,2,)</f>
        <v>11</v>
      </c>
      <c r="V1935">
        <f>VLOOKUP(L1935,Entry_exit!B:P,4,)</f>
        <v>59805</v>
      </c>
      <c r="W1935">
        <f>2020 - VLOOKUP(L1935, age!$A:$D,4,)</f>
        <v>114</v>
      </c>
      <c r="X1935">
        <f>VLOOKUP(H1935,'air-quality-london-time-of-day'!E:G,3,FALSE)</f>
        <v>13.3</v>
      </c>
      <c r="Y1935">
        <f>VLOOKUP(I1935,Weather!F:K,2,)</f>
        <v>5.0250000000000004</v>
      </c>
      <c r="Z1935">
        <f>VLOOKUP(I1935,Weather!F:K,3,)</f>
        <v>0</v>
      </c>
      <c r="AA1935">
        <f>VLOOKUP(I1935,Weather!F:K,4,)</f>
        <v>0.75</v>
      </c>
      <c r="AB1935">
        <f>VLOOKUP(I1935,Weather!F:K,5,)</f>
        <v>1019</v>
      </c>
      <c r="AC1935">
        <f>VLOOKUP(I1935,Weather!F:K,6,)</f>
        <v>2</v>
      </c>
    </row>
    <row r="1936" spans="1:29" x14ac:dyDescent="0.25">
      <c r="A1936" t="s">
        <v>7</v>
      </c>
      <c r="B1936" t="s">
        <v>6</v>
      </c>
      <c r="C1936" s="1">
        <v>41981.429861111108</v>
      </c>
      <c r="D1936" s="3">
        <f t="shared" si="248"/>
        <v>2014</v>
      </c>
      <c r="E1936" s="3">
        <f t="shared" si="251"/>
        <v>12</v>
      </c>
      <c r="F1936" s="3">
        <f t="shared" si="252"/>
        <v>10</v>
      </c>
      <c r="G1936" s="3">
        <f t="shared" si="253"/>
        <v>8</v>
      </c>
      <c r="H1936" s="3" t="str">
        <f t="shared" si="254"/>
        <v>20141210</v>
      </c>
      <c r="I1936" s="3" t="str">
        <f t="shared" si="255"/>
        <v>201412108</v>
      </c>
      <c r="J1936">
        <v>84</v>
      </c>
      <c r="K1936">
        <v>50.4</v>
      </c>
      <c r="L1936" t="str">
        <f>VLOOKUP(C1936,List!$A$2:$C$2089,3,)</f>
        <v>Green Park</v>
      </c>
      <c r="M1936" t="str">
        <f>VLOOKUP(C1936,List!$A$2:$C$2089,2,)</f>
        <v>Victoria</v>
      </c>
      <c r="N1936" t="str">
        <f t="shared" si="249"/>
        <v>Green Park|Victoria</v>
      </c>
      <c r="O1936">
        <f>VLOOKUP(N1936,Depth!$A$2:$F$427,3,)</f>
        <v>18</v>
      </c>
      <c r="P1936">
        <f>VLOOKUP(N1936,Depth!$A$2:$F$427,5,)</f>
        <v>94.92</v>
      </c>
      <c r="Q1936">
        <f>VLOOKUP(N1936,Depth!$A$2:$F$427,6,)</f>
        <v>23.08</v>
      </c>
      <c r="R1936">
        <f>VLOOKUP(L1936,longitude_latitude!C:J,7,)</f>
        <v>-0.140937126</v>
      </c>
      <c r="S1936">
        <f>VLOOKUP(L1936,longitude_latitude!C:J,8,)</f>
        <v>51.506357469999998</v>
      </c>
      <c r="T1936">
        <f t="shared" si="250"/>
        <v>-7.2591579925504304</v>
      </c>
      <c r="U1936">
        <f>VLOOKUP(M1936,LINE!$A$2:$B$13,2,)</f>
        <v>11</v>
      </c>
      <c r="V1936">
        <f>VLOOKUP(L1936,Entry_exit!B:P,4,)</f>
        <v>59805</v>
      </c>
      <c r="W1936">
        <f>2020 - VLOOKUP(L1936, age!$A:$D,4,)</f>
        <v>114</v>
      </c>
      <c r="X1936">
        <f>VLOOKUP(H1936,'air-quality-london-time-of-day'!E:G,3,FALSE)</f>
        <v>13.3</v>
      </c>
      <c r="Y1936">
        <f>VLOOKUP(I1936,Weather!F:K,2,)</f>
        <v>5.0250000000000004</v>
      </c>
      <c r="Z1936">
        <f>VLOOKUP(I1936,Weather!F:K,3,)</f>
        <v>0</v>
      </c>
      <c r="AA1936">
        <f>VLOOKUP(I1936,Weather!F:K,4,)</f>
        <v>0.75</v>
      </c>
      <c r="AB1936">
        <f>VLOOKUP(I1936,Weather!F:K,5,)</f>
        <v>1019</v>
      </c>
      <c r="AC1936">
        <f>VLOOKUP(I1936,Weather!F:K,6,)</f>
        <v>2</v>
      </c>
    </row>
    <row r="1937" spans="1:29" x14ac:dyDescent="0.25">
      <c r="A1937" t="s">
        <v>7</v>
      </c>
      <c r="B1937" t="s">
        <v>6</v>
      </c>
      <c r="C1937" s="1">
        <v>41981.430555555555</v>
      </c>
      <c r="D1937" s="3">
        <f t="shared" si="248"/>
        <v>2014</v>
      </c>
      <c r="E1937" s="3">
        <f t="shared" si="251"/>
        <v>12</v>
      </c>
      <c r="F1937" s="3">
        <f t="shared" si="252"/>
        <v>10</v>
      </c>
      <c r="G1937" s="3">
        <f t="shared" si="253"/>
        <v>8</v>
      </c>
      <c r="H1937" s="3" t="str">
        <f t="shared" si="254"/>
        <v>20141210</v>
      </c>
      <c r="I1937" s="3" t="str">
        <f t="shared" si="255"/>
        <v>201412108</v>
      </c>
      <c r="J1937">
        <v>82</v>
      </c>
      <c r="K1937">
        <v>49.2</v>
      </c>
      <c r="L1937" t="str">
        <f>VLOOKUP(C1937,List!$A$2:$C$2089,3,)</f>
        <v>Victoria</v>
      </c>
      <c r="M1937" t="str">
        <f>VLOOKUP(C1937,List!$A$2:$C$2089,2,)</f>
        <v>Victoria</v>
      </c>
      <c r="N1937" t="str">
        <f t="shared" si="249"/>
        <v>Victoria|Victoria</v>
      </c>
      <c r="O1937">
        <f>VLOOKUP(N1937,Depth!$A$2:$F$427,3,)</f>
        <v>4.5999999999999996</v>
      </c>
      <c r="P1937">
        <f>VLOOKUP(N1937,Depth!$A$2:$F$427,5,)</f>
        <v>85.17</v>
      </c>
      <c r="Q1937">
        <f>VLOOKUP(N1937,Depth!$A$2:$F$427,6,)</f>
        <v>19.43</v>
      </c>
      <c r="R1937">
        <f>VLOOKUP(L1937,longitude_latitude!C:J,7,)</f>
        <v>-0.14148501699999999</v>
      </c>
      <c r="S1937">
        <f>VLOOKUP(L1937,longitude_latitude!C:J,8,)</f>
        <v>51.49588954</v>
      </c>
      <c r="T1937">
        <f t="shared" si="250"/>
        <v>-7.2858968069970214</v>
      </c>
      <c r="U1937">
        <f>VLOOKUP(M1937,LINE!$A$2:$B$13,2,)</f>
        <v>11</v>
      </c>
      <c r="V1937">
        <f>VLOOKUP(L1937,Entry_exit!B:P,4,)</f>
        <v>123265</v>
      </c>
      <c r="W1937">
        <f>2020 - VLOOKUP(L1937, age!$A:$D,4,)</f>
        <v>160</v>
      </c>
      <c r="X1937">
        <f>VLOOKUP(H1937,'air-quality-london-time-of-day'!E:G,3,FALSE)</f>
        <v>13.3</v>
      </c>
      <c r="Y1937">
        <f>VLOOKUP(I1937,Weather!F:K,2,)</f>
        <v>5.0250000000000004</v>
      </c>
      <c r="Z1937">
        <f>VLOOKUP(I1937,Weather!F:K,3,)</f>
        <v>0</v>
      </c>
      <c r="AA1937">
        <f>VLOOKUP(I1937,Weather!F:K,4,)</f>
        <v>0.75</v>
      </c>
      <c r="AB1937">
        <f>VLOOKUP(I1937,Weather!F:K,5,)</f>
        <v>1019</v>
      </c>
      <c r="AC1937">
        <f>VLOOKUP(I1937,Weather!F:K,6,)</f>
        <v>2</v>
      </c>
    </row>
    <row r="1938" spans="1:29" x14ac:dyDescent="0.25">
      <c r="A1938" t="s">
        <v>7</v>
      </c>
      <c r="B1938" t="s">
        <v>6</v>
      </c>
      <c r="C1938" s="1">
        <v>41981.431250000001</v>
      </c>
      <c r="D1938" s="3">
        <f t="shared" si="248"/>
        <v>2014</v>
      </c>
      <c r="E1938" s="3">
        <f t="shared" si="251"/>
        <v>12</v>
      </c>
      <c r="F1938" s="3">
        <f t="shared" si="252"/>
        <v>10</v>
      </c>
      <c r="G1938" s="3">
        <f t="shared" si="253"/>
        <v>8</v>
      </c>
      <c r="H1938" s="3" t="str">
        <f t="shared" si="254"/>
        <v>20141210</v>
      </c>
      <c r="I1938" s="3" t="str">
        <f t="shared" si="255"/>
        <v>201412108</v>
      </c>
      <c r="J1938">
        <v>85</v>
      </c>
      <c r="K1938">
        <v>51</v>
      </c>
      <c r="L1938" t="str">
        <f>VLOOKUP(C1938,List!$A$2:$C$2089,3,)</f>
        <v>Victoria</v>
      </c>
      <c r="M1938" t="str">
        <f>VLOOKUP(C1938,List!$A$2:$C$2089,2,)</f>
        <v>Victoria</v>
      </c>
      <c r="N1938" t="str">
        <f t="shared" si="249"/>
        <v>Victoria|Victoria</v>
      </c>
      <c r="O1938">
        <f>VLOOKUP(N1938,Depth!$A$2:$F$427,3,)</f>
        <v>4.5999999999999996</v>
      </c>
      <c r="P1938">
        <f>VLOOKUP(N1938,Depth!$A$2:$F$427,5,)</f>
        <v>85.17</v>
      </c>
      <c r="Q1938">
        <f>VLOOKUP(N1938,Depth!$A$2:$F$427,6,)</f>
        <v>19.43</v>
      </c>
      <c r="R1938">
        <f>VLOOKUP(L1938,longitude_latitude!C:J,7,)</f>
        <v>-0.14148501699999999</v>
      </c>
      <c r="S1938">
        <f>VLOOKUP(L1938,longitude_latitude!C:J,8,)</f>
        <v>51.49588954</v>
      </c>
      <c r="T1938">
        <f t="shared" si="250"/>
        <v>-7.2858968069970214</v>
      </c>
      <c r="U1938">
        <f>VLOOKUP(M1938,LINE!$A$2:$B$13,2,)</f>
        <v>11</v>
      </c>
      <c r="V1938">
        <f>VLOOKUP(L1938,Entry_exit!B:P,4,)</f>
        <v>123265</v>
      </c>
      <c r="W1938">
        <f>2020 - VLOOKUP(L1938, age!$A:$D,4,)</f>
        <v>160</v>
      </c>
      <c r="X1938">
        <f>VLOOKUP(H1938,'air-quality-london-time-of-day'!E:G,3,FALSE)</f>
        <v>13.3</v>
      </c>
      <c r="Y1938">
        <f>VLOOKUP(I1938,Weather!F:K,2,)</f>
        <v>5.0250000000000004</v>
      </c>
      <c r="Z1938">
        <f>VLOOKUP(I1938,Weather!F:K,3,)</f>
        <v>0</v>
      </c>
      <c r="AA1938">
        <f>VLOOKUP(I1938,Weather!F:K,4,)</f>
        <v>0.75</v>
      </c>
      <c r="AB1938">
        <f>VLOOKUP(I1938,Weather!F:K,5,)</f>
        <v>1019</v>
      </c>
      <c r="AC1938">
        <f>VLOOKUP(I1938,Weather!F:K,6,)</f>
        <v>2</v>
      </c>
    </row>
    <row r="1939" spans="1:29" x14ac:dyDescent="0.25">
      <c r="A1939" t="s">
        <v>7</v>
      </c>
      <c r="B1939" t="s">
        <v>6</v>
      </c>
      <c r="C1939" s="1">
        <v>41981.431944444441</v>
      </c>
      <c r="D1939" s="3">
        <f t="shared" si="248"/>
        <v>2014</v>
      </c>
      <c r="E1939" s="3">
        <f t="shared" si="251"/>
        <v>12</v>
      </c>
      <c r="F1939" s="3">
        <f t="shared" si="252"/>
        <v>10</v>
      </c>
      <c r="G1939" s="3">
        <f t="shared" si="253"/>
        <v>8</v>
      </c>
      <c r="H1939" s="3" t="str">
        <f t="shared" si="254"/>
        <v>20141210</v>
      </c>
      <c r="I1939" s="3" t="str">
        <f t="shared" si="255"/>
        <v>201412108</v>
      </c>
      <c r="J1939">
        <v>80</v>
      </c>
      <c r="K1939">
        <v>48</v>
      </c>
      <c r="L1939" t="str">
        <f>VLOOKUP(C1939,List!$A$2:$C$2089,3,)</f>
        <v>Victoria</v>
      </c>
      <c r="M1939" t="str">
        <f>VLOOKUP(C1939,List!$A$2:$C$2089,2,)</f>
        <v>Victoria</v>
      </c>
      <c r="N1939" t="str">
        <f t="shared" si="249"/>
        <v>Victoria|Victoria</v>
      </c>
      <c r="O1939">
        <f>VLOOKUP(N1939,Depth!$A$2:$F$427,3,)</f>
        <v>4.5999999999999996</v>
      </c>
      <c r="P1939">
        <f>VLOOKUP(N1939,Depth!$A$2:$F$427,5,)</f>
        <v>85.17</v>
      </c>
      <c r="Q1939">
        <f>VLOOKUP(N1939,Depth!$A$2:$F$427,6,)</f>
        <v>19.43</v>
      </c>
      <c r="R1939">
        <f>VLOOKUP(L1939,longitude_latitude!C:J,7,)</f>
        <v>-0.14148501699999999</v>
      </c>
      <c r="S1939">
        <f>VLOOKUP(L1939,longitude_latitude!C:J,8,)</f>
        <v>51.49588954</v>
      </c>
      <c r="T1939">
        <f t="shared" si="250"/>
        <v>-7.2858968069970214</v>
      </c>
      <c r="U1939">
        <f>VLOOKUP(M1939,LINE!$A$2:$B$13,2,)</f>
        <v>11</v>
      </c>
      <c r="V1939">
        <f>VLOOKUP(L1939,Entry_exit!B:P,4,)</f>
        <v>123265</v>
      </c>
      <c r="W1939">
        <f>2020 - VLOOKUP(L1939, age!$A:$D,4,)</f>
        <v>160</v>
      </c>
      <c r="X1939">
        <f>VLOOKUP(H1939,'air-quality-london-time-of-day'!E:G,3,FALSE)</f>
        <v>13.3</v>
      </c>
      <c r="Y1939">
        <f>VLOOKUP(I1939,Weather!F:K,2,)</f>
        <v>5.0250000000000004</v>
      </c>
      <c r="Z1939">
        <f>VLOOKUP(I1939,Weather!F:K,3,)</f>
        <v>0</v>
      </c>
      <c r="AA1939">
        <f>VLOOKUP(I1939,Weather!F:K,4,)</f>
        <v>0.75</v>
      </c>
      <c r="AB1939">
        <f>VLOOKUP(I1939,Weather!F:K,5,)</f>
        <v>1019</v>
      </c>
      <c r="AC1939">
        <f>VLOOKUP(I1939,Weather!F:K,6,)</f>
        <v>2</v>
      </c>
    </row>
    <row r="1940" spans="1:29" x14ac:dyDescent="0.25">
      <c r="A1940" t="s">
        <v>7</v>
      </c>
      <c r="B1940" t="s">
        <v>6</v>
      </c>
      <c r="C1940" s="1">
        <v>41981.432638888888</v>
      </c>
      <c r="D1940" s="3">
        <f t="shared" si="248"/>
        <v>2014</v>
      </c>
      <c r="E1940" s="3">
        <f t="shared" si="251"/>
        <v>12</v>
      </c>
      <c r="F1940" s="3">
        <f t="shared" si="252"/>
        <v>10</v>
      </c>
      <c r="G1940" s="3">
        <f t="shared" si="253"/>
        <v>8</v>
      </c>
      <c r="H1940" s="3" t="str">
        <f t="shared" si="254"/>
        <v>20141210</v>
      </c>
      <c r="I1940" s="3" t="str">
        <f t="shared" si="255"/>
        <v>201412108</v>
      </c>
      <c r="J1940">
        <v>80</v>
      </c>
      <c r="K1940">
        <v>48</v>
      </c>
      <c r="L1940" t="str">
        <f>VLOOKUP(C1940,List!$A$2:$C$2089,3,)</f>
        <v>Victoria</v>
      </c>
      <c r="M1940" t="str">
        <f>VLOOKUP(C1940,List!$A$2:$C$2089,2,)</f>
        <v>Victoria</v>
      </c>
      <c r="N1940" t="str">
        <f t="shared" si="249"/>
        <v>Victoria|Victoria</v>
      </c>
      <c r="O1940">
        <f>VLOOKUP(N1940,Depth!$A$2:$F$427,3,)</f>
        <v>4.5999999999999996</v>
      </c>
      <c r="P1940">
        <f>VLOOKUP(N1940,Depth!$A$2:$F$427,5,)</f>
        <v>85.17</v>
      </c>
      <c r="Q1940">
        <f>VLOOKUP(N1940,Depth!$A$2:$F$427,6,)</f>
        <v>19.43</v>
      </c>
      <c r="R1940">
        <f>VLOOKUP(L1940,longitude_latitude!C:J,7,)</f>
        <v>-0.14148501699999999</v>
      </c>
      <c r="S1940">
        <f>VLOOKUP(L1940,longitude_latitude!C:J,8,)</f>
        <v>51.49588954</v>
      </c>
      <c r="T1940">
        <f t="shared" si="250"/>
        <v>-7.2858968069970214</v>
      </c>
      <c r="U1940">
        <f>VLOOKUP(M1940,LINE!$A$2:$B$13,2,)</f>
        <v>11</v>
      </c>
      <c r="V1940">
        <f>VLOOKUP(L1940,Entry_exit!B:P,4,)</f>
        <v>123265</v>
      </c>
      <c r="W1940">
        <f>2020 - VLOOKUP(L1940, age!$A:$D,4,)</f>
        <v>160</v>
      </c>
      <c r="X1940">
        <f>VLOOKUP(H1940,'air-quality-london-time-of-day'!E:G,3,FALSE)</f>
        <v>13.3</v>
      </c>
      <c r="Y1940">
        <f>VLOOKUP(I1940,Weather!F:K,2,)</f>
        <v>5.0250000000000004</v>
      </c>
      <c r="Z1940">
        <f>VLOOKUP(I1940,Weather!F:K,3,)</f>
        <v>0</v>
      </c>
      <c r="AA1940">
        <f>VLOOKUP(I1940,Weather!F:K,4,)</f>
        <v>0.75</v>
      </c>
      <c r="AB1940">
        <f>VLOOKUP(I1940,Weather!F:K,5,)</f>
        <v>1019</v>
      </c>
      <c r="AC1940">
        <f>VLOOKUP(I1940,Weather!F:K,6,)</f>
        <v>2</v>
      </c>
    </row>
    <row r="1941" spans="1:29" x14ac:dyDescent="0.25">
      <c r="A1941" t="s">
        <v>7</v>
      </c>
      <c r="B1941" t="s">
        <v>6</v>
      </c>
      <c r="C1941" s="1">
        <v>41981.433333333334</v>
      </c>
      <c r="D1941" s="3">
        <f t="shared" si="248"/>
        <v>2014</v>
      </c>
      <c r="E1941" s="3">
        <f t="shared" si="251"/>
        <v>12</v>
      </c>
      <c r="F1941" s="3">
        <f t="shared" si="252"/>
        <v>10</v>
      </c>
      <c r="G1941" s="3">
        <f t="shared" si="253"/>
        <v>8</v>
      </c>
      <c r="H1941" s="3" t="str">
        <f t="shared" si="254"/>
        <v>20141210</v>
      </c>
      <c r="I1941" s="3" t="str">
        <f t="shared" si="255"/>
        <v>201412108</v>
      </c>
      <c r="J1941">
        <v>79</v>
      </c>
      <c r="K1941">
        <v>47.4</v>
      </c>
      <c r="L1941" t="str">
        <f>VLOOKUP(C1941,List!$A$2:$C$2089,3,)</f>
        <v>Victoria</v>
      </c>
      <c r="M1941" t="str">
        <f>VLOOKUP(C1941,List!$A$2:$C$2089,2,)</f>
        <v>Victoria</v>
      </c>
      <c r="N1941" t="str">
        <f t="shared" si="249"/>
        <v>Victoria|Victoria</v>
      </c>
      <c r="O1941">
        <f>VLOOKUP(N1941,Depth!$A$2:$F$427,3,)</f>
        <v>4.5999999999999996</v>
      </c>
      <c r="P1941">
        <f>VLOOKUP(N1941,Depth!$A$2:$F$427,5,)</f>
        <v>85.17</v>
      </c>
      <c r="Q1941">
        <f>VLOOKUP(N1941,Depth!$A$2:$F$427,6,)</f>
        <v>19.43</v>
      </c>
      <c r="R1941">
        <f>VLOOKUP(L1941,longitude_latitude!C:J,7,)</f>
        <v>-0.14148501699999999</v>
      </c>
      <c r="S1941">
        <f>VLOOKUP(L1941,longitude_latitude!C:J,8,)</f>
        <v>51.49588954</v>
      </c>
      <c r="T1941">
        <f t="shared" si="250"/>
        <v>-7.2858968069970214</v>
      </c>
      <c r="U1941">
        <f>VLOOKUP(M1941,LINE!$A$2:$B$13,2,)</f>
        <v>11</v>
      </c>
      <c r="V1941">
        <f>VLOOKUP(L1941,Entry_exit!B:P,4,)</f>
        <v>123265</v>
      </c>
      <c r="W1941">
        <f>2020 - VLOOKUP(L1941, age!$A:$D,4,)</f>
        <v>160</v>
      </c>
      <c r="X1941">
        <f>VLOOKUP(H1941,'air-quality-london-time-of-day'!E:G,3,FALSE)</f>
        <v>13.3</v>
      </c>
      <c r="Y1941">
        <f>VLOOKUP(I1941,Weather!F:K,2,)</f>
        <v>5.0250000000000004</v>
      </c>
      <c r="Z1941">
        <f>VLOOKUP(I1941,Weather!F:K,3,)</f>
        <v>0</v>
      </c>
      <c r="AA1941">
        <f>VLOOKUP(I1941,Weather!F:K,4,)</f>
        <v>0.75</v>
      </c>
      <c r="AB1941">
        <f>VLOOKUP(I1941,Weather!F:K,5,)</f>
        <v>1019</v>
      </c>
      <c r="AC1941">
        <f>VLOOKUP(I1941,Weather!F:K,6,)</f>
        <v>2</v>
      </c>
    </row>
    <row r="1942" spans="1:29" x14ac:dyDescent="0.25">
      <c r="A1942" t="s">
        <v>7</v>
      </c>
      <c r="B1942" t="s">
        <v>6</v>
      </c>
      <c r="C1942" s="1">
        <v>41981.434027777781</v>
      </c>
      <c r="D1942" s="3">
        <f t="shared" si="248"/>
        <v>2014</v>
      </c>
      <c r="E1942" s="3">
        <f t="shared" si="251"/>
        <v>12</v>
      </c>
      <c r="F1942" s="3">
        <f t="shared" si="252"/>
        <v>10</v>
      </c>
      <c r="G1942" s="3">
        <f t="shared" si="253"/>
        <v>8</v>
      </c>
      <c r="H1942" s="3" t="str">
        <f t="shared" si="254"/>
        <v>20141210</v>
      </c>
      <c r="I1942" s="3" t="str">
        <f t="shared" si="255"/>
        <v>201412108</v>
      </c>
      <c r="J1942">
        <v>90</v>
      </c>
      <c r="K1942">
        <v>54</v>
      </c>
      <c r="L1942" t="str">
        <f>VLOOKUP(C1942,List!$A$2:$C$2089,3,)</f>
        <v>Victoria</v>
      </c>
      <c r="M1942" t="str">
        <f>VLOOKUP(C1942,List!$A$2:$C$2089,2,)</f>
        <v>Victoria</v>
      </c>
      <c r="N1942" t="str">
        <f t="shared" si="249"/>
        <v>Victoria|Victoria</v>
      </c>
      <c r="O1942">
        <f>VLOOKUP(N1942,Depth!$A$2:$F$427,3,)</f>
        <v>4.5999999999999996</v>
      </c>
      <c r="P1942">
        <f>VLOOKUP(N1942,Depth!$A$2:$F$427,5,)</f>
        <v>85.17</v>
      </c>
      <c r="Q1942">
        <f>VLOOKUP(N1942,Depth!$A$2:$F$427,6,)</f>
        <v>19.43</v>
      </c>
      <c r="R1942">
        <f>VLOOKUP(L1942,longitude_latitude!C:J,7,)</f>
        <v>-0.14148501699999999</v>
      </c>
      <c r="S1942">
        <f>VLOOKUP(L1942,longitude_latitude!C:J,8,)</f>
        <v>51.49588954</v>
      </c>
      <c r="T1942">
        <f t="shared" si="250"/>
        <v>-7.2858968069970214</v>
      </c>
      <c r="U1942">
        <f>VLOOKUP(M1942,LINE!$A$2:$B$13,2,)</f>
        <v>11</v>
      </c>
      <c r="V1942">
        <f>VLOOKUP(L1942,Entry_exit!B:P,4,)</f>
        <v>123265</v>
      </c>
      <c r="W1942">
        <f>2020 - VLOOKUP(L1942, age!$A:$D,4,)</f>
        <v>160</v>
      </c>
      <c r="X1942">
        <f>VLOOKUP(H1942,'air-quality-london-time-of-day'!E:G,3,FALSE)</f>
        <v>13.3</v>
      </c>
      <c r="Y1942">
        <f>VLOOKUP(I1942,Weather!F:K,2,)</f>
        <v>5.0250000000000004</v>
      </c>
      <c r="Z1942">
        <f>VLOOKUP(I1942,Weather!F:K,3,)</f>
        <v>0</v>
      </c>
      <c r="AA1942">
        <f>VLOOKUP(I1942,Weather!F:K,4,)</f>
        <v>0.75</v>
      </c>
      <c r="AB1942">
        <f>VLOOKUP(I1942,Weather!F:K,5,)</f>
        <v>1019</v>
      </c>
      <c r="AC1942">
        <f>VLOOKUP(I1942,Weather!F:K,6,)</f>
        <v>2</v>
      </c>
    </row>
    <row r="1943" spans="1:29" x14ac:dyDescent="0.25">
      <c r="A1943" t="s">
        <v>7</v>
      </c>
      <c r="B1943" t="s">
        <v>6</v>
      </c>
      <c r="C1943" s="1">
        <v>41981.43472222222</v>
      </c>
      <c r="D1943" s="3">
        <f t="shared" si="248"/>
        <v>2014</v>
      </c>
      <c r="E1943" s="3">
        <f t="shared" si="251"/>
        <v>12</v>
      </c>
      <c r="F1943" s="3">
        <f t="shared" si="252"/>
        <v>10</v>
      </c>
      <c r="G1943" s="3">
        <f t="shared" si="253"/>
        <v>8</v>
      </c>
      <c r="H1943" s="3" t="str">
        <f t="shared" si="254"/>
        <v>20141210</v>
      </c>
      <c r="I1943" s="3" t="str">
        <f t="shared" si="255"/>
        <v>201412108</v>
      </c>
      <c r="J1943">
        <v>90</v>
      </c>
      <c r="K1943">
        <v>54</v>
      </c>
      <c r="L1943" t="str">
        <f>VLOOKUP(C1943,List!$A$2:$C$2089,3,)</f>
        <v>Victoria</v>
      </c>
      <c r="M1943" t="str">
        <f>VLOOKUP(C1943,List!$A$2:$C$2089,2,)</f>
        <v>Victoria</v>
      </c>
      <c r="N1943" t="str">
        <f t="shared" si="249"/>
        <v>Victoria|Victoria</v>
      </c>
      <c r="O1943">
        <f>VLOOKUP(N1943,Depth!$A$2:$F$427,3,)</f>
        <v>4.5999999999999996</v>
      </c>
      <c r="P1943">
        <f>VLOOKUP(N1943,Depth!$A$2:$F$427,5,)</f>
        <v>85.17</v>
      </c>
      <c r="Q1943">
        <f>VLOOKUP(N1943,Depth!$A$2:$F$427,6,)</f>
        <v>19.43</v>
      </c>
      <c r="R1943">
        <f>VLOOKUP(L1943,longitude_latitude!C:J,7,)</f>
        <v>-0.14148501699999999</v>
      </c>
      <c r="S1943">
        <f>VLOOKUP(L1943,longitude_latitude!C:J,8,)</f>
        <v>51.49588954</v>
      </c>
      <c r="T1943">
        <f t="shared" si="250"/>
        <v>-7.2858968069970214</v>
      </c>
      <c r="U1943">
        <f>VLOOKUP(M1943,LINE!$A$2:$B$13,2,)</f>
        <v>11</v>
      </c>
      <c r="V1943">
        <f>VLOOKUP(L1943,Entry_exit!B:P,4,)</f>
        <v>123265</v>
      </c>
      <c r="W1943">
        <f>2020 - VLOOKUP(L1943, age!$A:$D,4,)</f>
        <v>160</v>
      </c>
      <c r="X1943">
        <f>VLOOKUP(H1943,'air-quality-london-time-of-day'!E:G,3,FALSE)</f>
        <v>13.3</v>
      </c>
      <c r="Y1943">
        <f>VLOOKUP(I1943,Weather!F:K,2,)</f>
        <v>5.0250000000000004</v>
      </c>
      <c r="Z1943">
        <f>VLOOKUP(I1943,Weather!F:K,3,)</f>
        <v>0</v>
      </c>
      <c r="AA1943">
        <f>VLOOKUP(I1943,Weather!F:K,4,)</f>
        <v>0.75</v>
      </c>
      <c r="AB1943">
        <f>VLOOKUP(I1943,Weather!F:K,5,)</f>
        <v>1019</v>
      </c>
      <c r="AC1943">
        <f>VLOOKUP(I1943,Weather!F:K,6,)</f>
        <v>2</v>
      </c>
    </row>
    <row r="1944" spans="1:29" x14ac:dyDescent="0.25">
      <c r="A1944" t="s">
        <v>7</v>
      </c>
      <c r="B1944" t="s">
        <v>6</v>
      </c>
      <c r="C1944" s="1">
        <v>41981.435416666667</v>
      </c>
      <c r="D1944" s="3">
        <f t="shared" si="248"/>
        <v>2014</v>
      </c>
      <c r="E1944" s="3">
        <f t="shared" si="251"/>
        <v>12</v>
      </c>
      <c r="F1944" s="3">
        <f t="shared" si="252"/>
        <v>10</v>
      </c>
      <c r="G1944" s="3">
        <f t="shared" si="253"/>
        <v>8</v>
      </c>
      <c r="H1944" s="3" t="str">
        <f t="shared" si="254"/>
        <v>20141210</v>
      </c>
      <c r="I1944" s="3" t="str">
        <f t="shared" si="255"/>
        <v>201412108</v>
      </c>
      <c r="J1944">
        <v>76</v>
      </c>
      <c r="K1944">
        <v>45.6</v>
      </c>
      <c r="L1944" t="str">
        <f>VLOOKUP(C1944,List!$A$2:$C$2089,3,)</f>
        <v>Victoria</v>
      </c>
      <c r="M1944" t="str">
        <f>VLOOKUP(C1944,List!$A$2:$C$2089,2,)</f>
        <v>Victoria</v>
      </c>
      <c r="N1944" t="str">
        <f t="shared" si="249"/>
        <v>Victoria|Victoria</v>
      </c>
      <c r="O1944">
        <f>VLOOKUP(N1944,Depth!$A$2:$F$427,3,)</f>
        <v>4.5999999999999996</v>
      </c>
      <c r="P1944">
        <f>VLOOKUP(N1944,Depth!$A$2:$F$427,5,)</f>
        <v>85.17</v>
      </c>
      <c r="Q1944">
        <f>VLOOKUP(N1944,Depth!$A$2:$F$427,6,)</f>
        <v>19.43</v>
      </c>
      <c r="R1944">
        <f>VLOOKUP(L1944,longitude_latitude!C:J,7,)</f>
        <v>-0.14148501699999999</v>
      </c>
      <c r="S1944">
        <f>VLOOKUP(L1944,longitude_latitude!C:J,8,)</f>
        <v>51.49588954</v>
      </c>
      <c r="T1944">
        <f t="shared" si="250"/>
        <v>-7.2858968069970214</v>
      </c>
      <c r="U1944">
        <f>VLOOKUP(M1944,LINE!$A$2:$B$13,2,)</f>
        <v>11</v>
      </c>
      <c r="V1944">
        <f>VLOOKUP(L1944,Entry_exit!B:P,4,)</f>
        <v>123265</v>
      </c>
      <c r="W1944">
        <f>2020 - VLOOKUP(L1944, age!$A:$D,4,)</f>
        <v>160</v>
      </c>
      <c r="X1944">
        <f>VLOOKUP(H1944,'air-quality-london-time-of-day'!E:G,3,FALSE)</f>
        <v>13.3</v>
      </c>
      <c r="Y1944">
        <f>VLOOKUP(I1944,Weather!F:K,2,)</f>
        <v>5.0250000000000004</v>
      </c>
      <c r="Z1944">
        <f>VLOOKUP(I1944,Weather!F:K,3,)</f>
        <v>0</v>
      </c>
      <c r="AA1944">
        <f>VLOOKUP(I1944,Weather!F:K,4,)</f>
        <v>0.75</v>
      </c>
      <c r="AB1944">
        <f>VLOOKUP(I1944,Weather!F:K,5,)</f>
        <v>1019</v>
      </c>
      <c r="AC1944">
        <f>VLOOKUP(I1944,Weather!F:K,6,)</f>
        <v>2</v>
      </c>
    </row>
    <row r="1945" spans="1:29" x14ac:dyDescent="0.25">
      <c r="A1945" t="s">
        <v>7</v>
      </c>
      <c r="B1945" t="s">
        <v>6</v>
      </c>
      <c r="C1945" s="1">
        <v>41981.436111111114</v>
      </c>
      <c r="D1945" s="3">
        <f t="shared" si="248"/>
        <v>2014</v>
      </c>
      <c r="E1945" s="3">
        <f t="shared" si="251"/>
        <v>12</v>
      </c>
      <c r="F1945" s="3">
        <f t="shared" si="252"/>
        <v>10</v>
      </c>
      <c r="G1945" s="3">
        <f t="shared" si="253"/>
        <v>8</v>
      </c>
      <c r="H1945" s="3" t="str">
        <f t="shared" si="254"/>
        <v>20141210</v>
      </c>
      <c r="I1945" s="3" t="str">
        <f t="shared" si="255"/>
        <v>201412108</v>
      </c>
      <c r="J1945">
        <v>63</v>
      </c>
      <c r="K1945">
        <v>37.799999999999997</v>
      </c>
      <c r="L1945" t="str">
        <f>VLOOKUP(C1945,List!$A$2:$C$2089,3,)</f>
        <v>Pimlico</v>
      </c>
      <c r="M1945" t="str">
        <f>VLOOKUP(C1945,List!$A$2:$C$2089,2,)</f>
        <v>Victoria</v>
      </c>
      <c r="N1945" t="str">
        <f t="shared" si="249"/>
        <v>Pimlico|Victoria</v>
      </c>
      <c r="O1945">
        <f>VLOOKUP(N1945,Depth!$A$2:$F$427,3,)</f>
        <v>5</v>
      </c>
      <c r="P1945">
        <f>VLOOKUP(N1945,Depth!$A$2:$F$427,5,)</f>
        <v>83.91</v>
      </c>
      <c r="Q1945">
        <f>VLOOKUP(N1945,Depth!$A$2:$F$427,6,)</f>
        <v>21.09</v>
      </c>
      <c r="R1945">
        <f>VLOOKUP(L1945,longitude_latitude!C:J,7,)</f>
        <v>-0.13210367200000001</v>
      </c>
      <c r="S1945">
        <f>VLOOKUP(L1945,longitude_latitude!C:J,8,)</f>
        <v>51.48856954</v>
      </c>
      <c r="T1945">
        <f t="shared" si="250"/>
        <v>-6.8018291022613511</v>
      </c>
      <c r="U1945">
        <f>VLOOKUP(M1945,LINE!$A$2:$B$13,2,)</f>
        <v>11</v>
      </c>
      <c r="V1945">
        <f>VLOOKUP(L1945,Entry_exit!B:P,4,)</f>
        <v>18980</v>
      </c>
      <c r="W1945">
        <f>2020 - VLOOKUP(L1945, age!$A:$D,4,)</f>
        <v>48</v>
      </c>
      <c r="X1945">
        <f>VLOOKUP(H1945,'air-quality-london-time-of-day'!E:G,3,FALSE)</f>
        <v>13.3</v>
      </c>
      <c r="Y1945">
        <f>VLOOKUP(I1945,Weather!F:K,2,)</f>
        <v>5.0250000000000004</v>
      </c>
      <c r="Z1945">
        <f>VLOOKUP(I1945,Weather!F:K,3,)</f>
        <v>0</v>
      </c>
      <c r="AA1945">
        <f>VLOOKUP(I1945,Weather!F:K,4,)</f>
        <v>0.75</v>
      </c>
      <c r="AB1945">
        <f>VLOOKUP(I1945,Weather!F:K,5,)</f>
        <v>1019</v>
      </c>
      <c r="AC1945">
        <f>VLOOKUP(I1945,Weather!F:K,6,)</f>
        <v>2</v>
      </c>
    </row>
    <row r="1946" spans="1:29" x14ac:dyDescent="0.25">
      <c r="A1946" t="s">
        <v>7</v>
      </c>
      <c r="B1946" t="s">
        <v>6</v>
      </c>
      <c r="C1946" s="1">
        <v>41981.436805555553</v>
      </c>
      <c r="D1946" s="3">
        <f t="shared" si="248"/>
        <v>2014</v>
      </c>
      <c r="E1946" s="3">
        <f t="shared" si="251"/>
        <v>12</v>
      </c>
      <c r="F1946" s="3">
        <f t="shared" si="252"/>
        <v>10</v>
      </c>
      <c r="G1946" s="3">
        <f t="shared" si="253"/>
        <v>8</v>
      </c>
      <c r="H1946" s="3" t="str">
        <f t="shared" si="254"/>
        <v>20141210</v>
      </c>
      <c r="I1946" s="3" t="str">
        <f t="shared" si="255"/>
        <v>201412108</v>
      </c>
      <c r="J1946">
        <v>64</v>
      </c>
      <c r="K1946">
        <v>38.4</v>
      </c>
      <c r="L1946" t="str">
        <f>VLOOKUP(C1946,List!$A$2:$C$2089,3,)</f>
        <v>Vauxhall</v>
      </c>
      <c r="M1946" t="str">
        <f>VLOOKUP(C1946,List!$A$2:$C$2089,2,)</f>
        <v>Victoria</v>
      </c>
      <c r="N1946" t="str">
        <f t="shared" si="249"/>
        <v>Vauxhall|Victoria</v>
      </c>
      <c r="O1946">
        <f>VLOOKUP(N1946,Depth!$A$2:$F$427,3,)</f>
        <v>4</v>
      </c>
      <c r="P1946">
        <f>VLOOKUP(N1946,Depth!$A$2:$F$427,5,)</f>
        <v>86.28</v>
      </c>
      <c r="Q1946">
        <f>VLOOKUP(N1946,Depth!$A$2:$F$427,6,)</f>
        <v>17.72</v>
      </c>
      <c r="R1946">
        <f>VLOOKUP(L1946,longitude_latitude!C:J,7,)</f>
        <v>-0.122646146</v>
      </c>
      <c r="S1946">
        <f>VLOOKUP(L1946,longitude_latitude!C:J,8,)</f>
        <v>51.485184459999999</v>
      </c>
      <c r="T1946">
        <f t="shared" si="250"/>
        <v>-6.3144594501180906</v>
      </c>
      <c r="U1946">
        <f>VLOOKUP(M1946,LINE!$A$2:$B$13,2,)</f>
        <v>11</v>
      </c>
      <c r="V1946">
        <f>VLOOKUP(L1946,Entry_exit!B:P,4,)</f>
        <v>43911</v>
      </c>
      <c r="W1946">
        <f>2020 - VLOOKUP(L1946, age!$A:$D,4,)</f>
        <v>172</v>
      </c>
      <c r="X1946">
        <f>VLOOKUP(H1946,'air-quality-london-time-of-day'!E:G,3,FALSE)</f>
        <v>13.3</v>
      </c>
      <c r="Y1946">
        <f>VLOOKUP(I1946,Weather!F:K,2,)</f>
        <v>5.0250000000000004</v>
      </c>
      <c r="Z1946">
        <f>VLOOKUP(I1946,Weather!F:K,3,)</f>
        <v>0</v>
      </c>
      <c r="AA1946">
        <f>VLOOKUP(I1946,Weather!F:K,4,)</f>
        <v>0.75</v>
      </c>
      <c r="AB1946">
        <f>VLOOKUP(I1946,Weather!F:K,5,)</f>
        <v>1019</v>
      </c>
      <c r="AC1946">
        <f>VLOOKUP(I1946,Weather!F:K,6,)</f>
        <v>2</v>
      </c>
    </row>
    <row r="1947" spans="1:29" x14ac:dyDescent="0.25">
      <c r="A1947" t="s">
        <v>7</v>
      </c>
      <c r="B1947" t="s">
        <v>6</v>
      </c>
      <c r="C1947" s="1">
        <v>41981.4375</v>
      </c>
      <c r="D1947" s="3">
        <f t="shared" si="248"/>
        <v>2014</v>
      </c>
      <c r="E1947" s="3">
        <f t="shared" si="251"/>
        <v>12</v>
      </c>
      <c r="F1947" s="3">
        <f t="shared" si="252"/>
        <v>10</v>
      </c>
      <c r="G1947" s="3">
        <f t="shared" si="253"/>
        <v>8</v>
      </c>
      <c r="H1947" s="3" t="str">
        <f t="shared" si="254"/>
        <v>20141210</v>
      </c>
      <c r="I1947" s="3" t="str">
        <f t="shared" si="255"/>
        <v>201412108</v>
      </c>
      <c r="J1947">
        <v>75</v>
      </c>
      <c r="K1947">
        <v>45</v>
      </c>
      <c r="L1947" t="str">
        <f>VLOOKUP(C1947,List!$A$2:$C$2089,3,)</f>
        <v>Vauxhall</v>
      </c>
      <c r="M1947" t="str">
        <f>VLOOKUP(C1947,List!$A$2:$C$2089,2,)</f>
        <v>Victoria</v>
      </c>
      <c r="N1947" t="str">
        <f t="shared" si="249"/>
        <v>Vauxhall|Victoria</v>
      </c>
      <c r="O1947">
        <f>VLOOKUP(N1947,Depth!$A$2:$F$427,3,)</f>
        <v>4</v>
      </c>
      <c r="P1947">
        <f>VLOOKUP(N1947,Depth!$A$2:$F$427,5,)</f>
        <v>86.28</v>
      </c>
      <c r="Q1947">
        <f>VLOOKUP(N1947,Depth!$A$2:$F$427,6,)</f>
        <v>17.72</v>
      </c>
      <c r="R1947">
        <f>VLOOKUP(L1947,longitude_latitude!C:J,7,)</f>
        <v>-0.122646146</v>
      </c>
      <c r="S1947">
        <f>VLOOKUP(L1947,longitude_latitude!C:J,8,)</f>
        <v>51.485184459999999</v>
      </c>
      <c r="T1947">
        <f t="shared" si="250"/>
        <v>-6.3144594501180906</v>
      </c>
      <c r="U1947">
        <f>VLOOKUP(M1947,LINE!$A$2:$B$13,2,)</f>
        <v>11</v>
      </c>
      <c r="V1947">
        <f>VLOOKUP(L1947,Entry_exit!B:P,4,)</f>
        <v>43911</v>
      </c>
      <c r="W1947">
        <f>2020 - VLOOKUP(L1947, age!$A:$D,4,)</f>
        <v>172</v>
      </c>
      <c r="X1947">
        <f>VLOOKUP(H1947,'air-quality-london-time-of-day'!E:G,3,FALSE)</f>
        <v>13.3</v>
      </c>
      <c r="Y1947">
        <f>VLOOKUP(I1947,Weather!F:K,2,)</f>
        <v>5.0250000000000004</v>
      </c>
      <c r="Z1947">
        <f>VLOOKUP(I1947,Weather!F:K,3,)</f>
        <v>0</v>
      </c>
      <c r="AA1947">
        <f>VLOOKUP(I1947,Weather!F:K,4,)</f>
        <v>0.75</v>
      </c>
      <c r="AB1947">
        <f>VLOOKUP(I1947,Weather!F:K,5,)</f>
        <v>1019</v>
      </c>
      <c r="AC1947">
        <f>VLOOKUP(I1947,Weather!F:K,6,)</f>
        <v>2</v>
      </c>
    </row>
    <row r="1948" spans="1:29" x14ac:dyDescent="0.25">
      <c r="A1948" t="s">
        <v>7</v>
      </c>
      <c r="B1948" t="s">
        <v>6</v>
      </c>
      <c r="C1948" s="1">
        <v>41981.438194444447</v>
      </c>
      <c r="D1948" s="3">
        <f t="shared" si="248"/>
        <v>2014</v>
      </c>
      <c r="E1948" s="3">
        <f t="shared" si="251"/>
        <v>12</v>
      </c>
      <c r="F1948" s="3">
        <f t="shared" si="252"/>
        <v>10</v>
      </c>
      <c r="G1948" s="3">
        <f t="shared" si="253"/>
        <v>8</v>
      </c>
      <c r="H1948" s="3" t="str">
        <f t="shared" si="254"/>
        <v>20141210</v>
      </c>
      <c r="I1948" s="3" t="str">
        <f t="shared" si="255"/>
        <v>201412108</v>
      </c>
      <c r="J1948">
        <v>64</v>
      </c>
      <c r="K1948">
        <v>38.4</v>
      </c>
      <c r="L1948" t="str">
        <f>VLOOKUP(C1948,List!$A$2:$C$2089,3,)</f>
        <v>Vauxhall</v>
      </c>
      <c r="M1948" t="str">
        <f>VLOOKUP(C1948,List!$A$2:$C$2089,2,)</f>
        <v>Victoria</v>
      </c>
      <c r="N1948" t="str">
        <f t="shared" si="249"/>
        <v>Vauxhall|Victoria</v>
      </c>
      <c r="O1948">
        <f>VLOOKUP(N1948,Depth!$A$2:$F$427,3,)</f>
        <v>4</v>
      </c>
      <c r="P1948">
        <f>VLOOKUP(N1948,Depth!$A$2:$F$427,5,)</f>
        <v>86.28</v>
      </c>
      <c r="Q1948">
        <f>VLOOKUP(N1948,Depth!$A$2:$F$427,6,)</f>
        <v>17.72</v>
      </c>
      <c r="R1948">
        <f>VLOOKUP(L1948,longitude_latitude!C:J,7,)</f>
        <v>-0.122646146</v>
      </c>
      <c r="S1948">
        <f>VLOOKUP(L1948,longitude_latitude!C:J,8,)</f>
        <v>51.485184459999999</v>
      </c>
      <c r="T1948">
        <f t="shared" si="250"/>
        <v>-6.3144594501180906</v>
      </c>
      <c r="U1948">
        <f>VLOOKUP(M1948,LINE!$A$2:$B$13,2,)</f>
        <v>11</v>
      </c>
      <c r="V1948">
        <f>VLOOKUP(L1948,Entry_exit!B:P,4,)</f>
        <v>43911</v>
      </c>
      <c r="W1948">
        <f>2020 - VLOOKUP(L1948, age!$A:$D,4,)</f>
        <v>172</v>
      </c>
      <c r="X1948">
        <f>VLOOKUP(H1948,'air-quality-london-time-of-day'!E:G,3,FALSE)</f>
        <v>13.3</v>
      </c>
      <c r="Y1948">
        <f>VLOOKUP(I1948,Weather!F:K,2,)</f>
        <v>5.0250000000000004</v>
      </c>
      <c r="Z1948">
        <f>VLOOKUP(I1948,Weather!F:K,3,)</f>
        <v>0</v>
      </c>
      <c r="AA1948">
        <f>VLOOKUP(I1948,Weather!F:K,4,)</f>
        <v>0.75</v>
      </c>
      <c r="AB1948">
        <f>VLOOKUP(I1948,Weather!F:K,5,)</f>
        <v>1019</v>
      </c>
      <c r="AC1948">
        <f>VLOOKUP(I1948,Weather!F:K,6,)</f>
        <v>2</v>
      </c>
    </row>
    <row r="1949" spans="1:29" x14ac:dyDescent="0.25">
      <c r="A1949" t="s">
        <v>7</v>
      </c>
      <c r="B1949" t="s">
        <v>6</v>
      </c>
      <c r="C1949" s="1">
        <v>41981.438888888886</v>
      </c>
      <c r="D1949" s="3">
        <f t="shared" si="248"/>
        <v>2014</v>
      </c>
      <c r="E1949" s="3">
        <f t="shared" si="251"/>
        <v>12</v>
      </c>
      <c r="F1949" s="3">
        <f t="shared" si="252"/>
        <v>10</v>
      </c>
      <c r="G1949" s="3">
        <f t="shared" si="253"/>
        <v>8</v>
      </c>
      <c r="H1949" s="3" t="str">
        <f t="shared" si="254"/>
        <v>20141210</v>
      </c>
      <c r="I1949" s="3" t="str">
        <f t="shared" si="255"/>
        <v>201412108</v>
      </c>
      <c r="J1949">
        <v>71</v>
      </c>
      <c r="K1949">
        <v>42.6</v>
      </c>
      <c r="L1949" t="str">
        <f>VLOOKUP(C1949,List!$A$2:$C$2089,3,)</f>
        <v>Vauxhall</v>
      </c>
      <c r="M1949" t="str">
        <f>VLOOKUP(C1949,List!$A$2:$C$2089,2,)</f>
        <v>Victoria</v>
      </c>
      <c r="N1949" t="str">
        <f t="shared" si="249"/>
        <v>Vauxhall|Victoria</v>
      </c>
      <c r="O1949">
        <f>VLOOKUP(N1949,Depth!$A$2:$F$427,3,)</f>
        <v>4</v>
      </c>
      <c r="P1949">
        <f>VLOOKUP(N1949,Depth!$A$2:$F$427,5,)</f>
        <v>86.28</v>
      </c>
      <c r="Q1949">
        <f>VLOOKUP(N1949,Depth!$A$2:$F$427,6,)</f>
        <v>17.72</v>
      </c>
      <c r="R1949">
        <f>VLOOKUP(L1949,longitude_latitude!C:J,7,)</f>
        <v>-0.122646146</v>
      </c>
      <c r="S1949">
        <f>VLOOKUP(L1949,longitude_latitude!C:J,8,)</f>
        <v>51.485184459999999</v>
      </c>
      <c r="T1949">
        <f t="shared" si="250"/>
        <v>-6.3144594501180906</v>
      </c>
      <c r="U1949">
        <f>VLOOKUP(M1949,LINE!$A$2:$B$13,2,)</f>
        <v>11</v>
      </c>
      <c r="V1949">
        <f>VLOOKUP(L1949,Entry_exit!B:P,4,)</f>
        <v>43911</v>
      </c>
      <c r="W1949">
        <f>2020 - VLOOKUP(L1949, age!$A:$D,4,)</f>
        <v>172</v>
      </c>
      <c r="X1949">
        <f>VLOOKUP(H1949,'air-quality-london-time-of-day'!E:G,3,FALSE)</f>
        <v>13.3</v>
      </c>
      <c r="Y1949">
        <f>VLOOKUP(I1949,Weather!F:K,2,)</f>
        <v>5.0250000000000004</v>
      </c>
      <c r="Z1949">
        <f>VLOOKUP(I1949,Weather!F:K,3,)</f>
        <v>0</v>
      </c>
      <c r="AA1949">
        <f>VLOOKUP(I1949,Weather!F:K,4,)</f>
        <v>0.75</v>
      </c>
      <c r="AB1949">
        <f>VLOOKUP(I1949,Weather!F:K,5,)</f>
        <v>1019</v>
      </c>
      <c r="AC1949">
        <f>VLOOKUP(I1949,Weather!F:K,6,)</f>
        <v>2</v>
      </c>
    </row>
    <row r="1950" spans="1:29" x14ac:dyDescent="0.25">
      <c r="A1950" t="s">
        <v>7</v>
      </c>
      <c r="B1950" t="s">
        <v>6</v>
      </c>
      <c r="C1950" s="1">
        <v>41981.439583333333</v>
      </c>
      <c r="D1950" s="3">
        <f t="shared" si="248"/>
        <v>2014</v>
      </c>
      <c r="E1950" s="3">
        <f t="shared" si="251"/>
        <v>12</v>
      </c>
      <c r="F1950" s="3">
        <f t="shared" si="252"/>
        <v>10</v>
      </c>
      <c r="G1950" s="3">
        <f t="shared" si="253"/>
        <v>8</v>
      </c>
      <c r="H1950" s="3" t="str">
        <f t="shared" si="254"/>
        <v>20141210</v>
      </c>
      <c r="I1950" s="3" t="str">
        <f t="shared" si="255"/>
        <v>201412108</v>
      </c>
      <c r="J1950">
        <v>100</v>
      </c>
      <c r="K1950">
        <v>60</v>
      </c>
      <c r="L1950" t="str">
        <f>VLOOKUP(C1950,List!$A$2:$C$2089,3,)</f>
        <v>Stockwell</v>
      </c>
      <c r="M1950" t="str">
        <f>VLOOKUP(C1950,List!$A$2:$C$2089,2,)</f>
        <v>Victoria</v>
      </c>
      <c r="N1950" t="str">
        <f t="shared" si="249"/>
        <v>Stockwell|Victoria</v>
      </c>
      <c r="O1950">
        <f>VLOOKUP(N1950,Depth!$A$2:$F$427,3,)</f>
        <v>6</v>
      </c>
      <c r="P1950">
        <f>VLOOKUP(N1950,Depth!$A$2:$F$427,5,)</f>
        <v>92.29</v>
      </c>
      <c r="Q1950">
        <f>VLOOKUP(N1950,Depth!$A$2:$F$427,6,)</f>
        <v>13.71</v>
      </c>
      <c r="R1950">
        <f>VLOOKUP(L1950,longitude_latitude!C:J,7,)</f>
        <v>-0.121436641</v>
      </c>
      <c r="S1950">
        <f>VLOOKUP(L1950,longitude_latitude!C:J,8,)</f>
        <v>51.471313860000002</v>
      </c>
      <c r="T1950">
        <f t="shared" si="250"/>
        <v>-6.2505034630151446</v>
      </c>
      <c r="U1950">
        <f>VLOOKUP(M1950,LINE!$A$2:$B$13,2,)</f>
        <v>11</v>
      </c>
      <c r="V1950">
        <f>VLOOKUP(L1950,Entry_exit!B:P,4,)</f>
        <v>19564</v>
      </c>
      <c r="W1950">
        <f>2020 - VLOOKUP(L1950, age!$A:$D,4,)</f>
        <v>130</v>
      </c>
      <c r="X1950">
        <f>VLOOKUP(H1950,'air-quality-london-time-of-day'!E:G,3,FALSE)</f>
        <v>13.3</v>
      </c>
      <c r="Y1950">
        <f>VLOOKUP(I1950,Weather!F:K,2,)</f>
        <v>5.0250000000000004</v>
      </c>
      <c r="Z1950">
        <f>VLOOKUP(I1950,Weather!F:K,3,)</f>
        <v>0</v>
      </c>
      <c r="AA1950">
        <f>VLOOKUP(I1950,Weather!F:K,4,)</f>
        <v>0.75</v>
      </c>
      <c r="AB1950">
        <f>VLOOKUP(I1950,Weather!F:K,5,)</f>
        <v>1019</v>
      </c>
      <c r="AC1950">
        <f>VLOOKUP(I1950,Weather!F:K,6,)</f>
        <v>2</v>
      </c>
    </row>
    <row r="1951" spans="1:29" x14ac:dyDescent="0.25">
      <c r="A1951" t="s">
        <v>7</v>
      </c>
      <c r="B1951" t="s">
        <v>6</v>
      </c>
      <c r="C1951" s="1">
        <v>41981.44027777778</v>
      </c>
      <c r="D1951" s="3">
        <f t="shared" si="248"/>
        <v>2014</v>
      </c>
      <c r="E1951" s="3">
        <f t="shared" si="251"/>
        <v>12</v>
      </c>
      <c r="F1951" s="3">
        <f t="shared" si="252"/>
        <v>10</v>
      </c>
      <c r="G1951" s="3">
        <f t="shared" si="253"/>
        <v>8</v>
      </c>
      <c r="H1951" s="3" t="str">
        <f t="shared" si="254"/>
        <v>20141210</v>
      </c>
      <c r="I1951" s="3" t="str">
        <f t="shared" si="255"/>
        <v>201412108</v>
      </c>
      <c r="J1951">
        <v>126</v>
      </c>
      <c r="K1951">
        <v>75.599999999999994</v>
      </c>
      <c r="L1951" t="str">
        <f>VLOOKUP(C1951,List!$A$2:$C$2089,3,)</f>
        <v>Stockwell</v>
      </c>
      <c r="M1951" t="str">
        <f>VLOOKUP(C1951,List!$A$2:$C$2089,2,)</f>
        <v>Victoria</v>
      </c>
      <c r="N1951" t="str">
        <f t="shared" si="249"/>
        <v>Stockwell|Victoria</v>
      </c>
      <c r="O1951">
        <f>VLOOKUP(N1951,Depth!$A$2:$F$427,3,)</f>
        <v>6</v>
      </c>
      <c r="P1951">
        <f>VLOOKUP(N1951,Depth!$A$2:$F$427,5,)</f>
        <v>92.29</v>
      </c>
      <c r="Q1951">
        <f>VLOOKUP(N1951,Depth!$A$2:$F$427,6,)</f>
        <v>13.71</v>
      </c>
      <c r="R1951">
        <f>VLOOKUP(L1951,longitude_latitude!C:J,7,)</f>
        <v>-0.121436641</v>
      </c>
      <c r="S1951">
        <f>VLOOKUP(L1951,longitude_latitude!C:J,8,)</f>
        <v>51.471313860000002</v>
      </c>
      <c r="T1951">
        <f t="shared" si="250"/>
        <v>-6.2505034630151446</v>
      </c>
      <c r="U1951">
        <f>VLOOKUP(M1951,LINE!$A$2:$B$13,2,)</f>
        <v>11</v>
      </c>
      <c r="V1951">
        <f>VLOOKUP(L1951,Entry_exit!B:P,4,)</f>
        <v>19564</v>
      </c>
      <c r="W1951">
        <f>2020 - VLOOKUP(L1951, age!$A:$D,4,)</f>
        <v>130</v>
      </c>
      <c r="X1951">
        <f>VLOOKUP(H1951,'air-quality-london-time-of-day'!E:G,3,FALSE)</f>
        <v>13.3</v>
      </c>
      <c r="Y1951">
        <f>VLOOKUP(I1951,Weather!F:K,2,)</f>
        <v>5.0250000000000004</v>
      </c>
      <c r="Z1951">
        <f>VLOOKUP(I1951,Weather!F:K,3,)</f>
        <v>0</v>
      </c>
      <c r="AA1951">
        <f>VLOOKUP(I1951,Weather!F:K,4,)</f>
        <v>0.75</v>
      </c>
      <c r="AB1951">
        <f>VLOOKUP(I1951,Weather!F:K,5,)</f>
        <v>1019</v>
      </c>
      <c r="AC1951">
        <f>VLOOKUP(I1951,Weather!F:K,6,)</f>
        <v>2</v>
      </c>
    </row>
    <row r="1952" spans="1:29" x14ac:dyDescent="0.25">
      <c r="A1952" t="s">
        <v>7</v>
      </c>
      <c r="B1952" t="s">
        <v>6</v>
      </c>
      <c r="C1952" s="1">
        <v>41981.440972222219</v>
      </c>
      <c r="D1952" s="3">
        <f t="shared" si="248"/>
        <v>2014</v>
      </c>
      <c r="E1952" s="3">
        <f t="shared" si="251"/>
        <v>12</v>
      </c>
      <c r="F1952" s="3">
        <f t="shared" si="252"/>
        <v>10</v>
      </c>
      <c r="G1952" s="3">
        <f t="shared" si="253"/>
        <v>8</v>
      </c>
      <c r="H1952" s="3" t="str">
        <f t="shared" si="254"/>
        <v>20141210</v>
      </c>
      <c r="I1952" s="3" t="str">
        <f t="shared" si="255"/>
        <v>201412108</v>
      </c>
      <c r="J1952">
        <v>126</v>
      </c>
      <c r="K1952">
        <v>75.599999999999994</v>
      </c>
      <c r="L1952" t="str">
        <f>VLOOKUP(C1952,List!$A$2:$C$2089,3,)</f>
        <v>Stockwell</v>
      </c>
      <c r="M1952" t="str">
        <f>VLOOKUP(C1952,List!$A$2:$C$2089,2,)</f>
        <v>Victoria</v>
      </c>
      <c r="N1952" t="str">
        <f t="shared" si="249"/>
        <v>Stockwell|Victoria</v>
      </c>
      <c r="O1952">
        <f>VLOOKUP(N1952,Depth!$A$2:$F$427,3,)</f>
        <v>6</v>
      </c>
      <c r="P1952">
        <f>VLOOKUP(N1952,Depth!$A$2:$F$427,5,)</f>
        <v>92.29</v>
      </c>
      <c r="Q1952">
        <f>VLOOKUP(N1952,Depth!$A$2:$F$427,6,)</f>
        <v>13.71</v>
      </c>
      <c r="R1952">
        <f>VLOOKUP(L1952,longitude_latitude!C:J,7,)</f>
        <v>-0.121436641</v>
      </c>
      <c r="S1952">
        <f>VLOOKUP(L1952,longitude_latitude!C:J,8,)</f>
        <v>51.471313860000002</v>
      </c>
      <c r="T1952">
        <f t="shared" si="250"/>
        <v>-6.2505034630151446</v>
      </c>
      <c r="U1952">
        <f>VLOOKUP(M1952,LINE!$A$2:$B$13,2,)</f>
        <v>11</v>
      </c>
      <c r="V1952">
        <f>VLOOKUP(L1952,Entry_exit!B:P,4,)</f>
        <v>19564</v>
      </c>
      <c r="W1952">
        <f>2020 - VLOOKUP(L1952, age!$A:$D,4,)</f>
        <v>130</v>
      </c>
      <c r="X1952">
        <f>VLOOKUP(H1952,'air-quality-london-time-of-day'!E:G,3,FALSE)</f>
        <v>13.3</v>
      </c>
      <c r="Y1952">
        <f>VLOOKUP(I1952,Weather!F:K,2,)</f>
        <v>5.0250000000000004</v>
      </c>
      <c r="Z1952">
        <f>VLOOKUP(I1952,Weather!F:K,3,)</f>
        <v>0</v>
      </c>
      <c r="AA1952">
        <f>VLOOKUP(I1952,Weather!F:K,4,)</f>
        <v>0.75</v>
      </c>
      <c r="AB1952">
        <f>VLOOKUP(I1952,Weather!F:K,5,)</f>
        <v>1019</v>
      </c>
      <c r="AC1952">
        <f>VLOOKUP(I1952,Weather!F:K,6,)</f>
        <v>2</v>
      </c>
    </row>
    <row r="1953" spans="1:29" x14ac:dyDescent="0.25">
      <c r="A1953" t="s">
        <v>7</v>
      </c>
      <c r="B1953" t="s">
        <v>6</v>
      </c>
      <c r="C1953" s="1">
        <v>41981.441666666666</v>
      </c>
      <c r="D1953" s="3">
        <f t="shared" si="248"/>
        <v>2014</v>
      </c>
      <c r="E1953" s="3">
        <f t="shared" si="251"/>
        <v>12</v>
      </c>
      <c r="F1953" s="3">
        <f t="shared" si="252"/>
        <v>10</v>
      </c>
      <c r="G1953" s="3">
        <f t="shared" si="253"/>
        <v>8</v>
      </c>
      <c r="H1953" s="3" t="str">
        <f t="shared" si="254"/>
        <v>20141210</v>
      </c>
      <c r="I1953" s="3" t="str">
        <f t="shared" si="255"/>
        <v>201412108</v>
      </c>
      <c r="J1953">
        <v>138</v>
      </c>
      <c r="K1953">
        <v>82.8</v>
      </c>
      <c r="L1953" t="str">
        <f>VLOOKUP(C1953,List!$A$2:$C$2089,3,)</f>
        <v>Stockwell</v>
      </c>
      <c r="M1953" t="str">
        <f>VLOOKUP(C1953,List!$A$2:$C$2089,2,)</f>
        <v>Victoria</v>
      </c>
      <c r="N1953" t="str">
        <f t="shared" si="249"/>
        <v>Stockwell|Victoria</v>
      </c>
      <c r="O1953">
        <f>VLOOKUP(N1953,Depth!$A$2:$F$427,3,)</f>
        <v>6</v>
      </c>
      <c r="P1953">
        <f>VLOOKUP(N1953,Depth!$A$2:$F$427,5,)</f>
        <v>92.29</v>
      </c>
      <c r="Q1953">
        <f>VLOOKUP(N1953,Depth!$A$2:$F$427,6,)</f>
        <v>13.71</v>
      </c>
      <c r="R1953">
        <f>VLOOKUP(L1953,longitude_latitude!C:J,7,)</f>
        <v>-0.121436641</v>
      </c>
      <c r="S1953">
        <f>VLOOKUP(L1953,longitude_latitude!C:J,8,)</f>
        <v>51.471313860000002</v>
      </c>
      <c r="T1953">
        <f t="shared" si="250"/>
        <v>-6.2505034630151446</v>
      </c>
      <c r="U1953">
        <f>VLOOKUP(M1953,LINE!$A$2:$B$13,2,)</f>
        <v>11</v>
      </c>
      <c r="V1953">
        <f>VLOOKUP(L1953,Entry_exit!B:P,4,)</f>
        <v>19564</v>
      </c>
      <c r="W1953">
        <f>2020 - VLOOKUP(L1953, age!$A:$D,4,)</f>
        <v>130</v>
      </c>
      <c r="X1953">
        <f>VLOOKUP(H1953,'air-quality-london-time-of-day'!E:G,3,FALSE)</f>
        <v>13.3</v>
      </c>
      <c r="Y1953">
        <f>VLOOKUP(I1953,Weather!F:K,2,)</f>
        <v>5.0250000000000004</v>
      </c>
      <c r="Z1953">
        <f>VLOOKUP(I1953,Weather!F:K,3,)</f>
        <v>0</v>
      </c>
      <c r="AA1953">
        <f>VLOOKUP(I1953,Weather!F:K,4,)</f>
        <v>0.75</v>
      </c>
      <c r="AB1953">
        <f>VLOOKUP(I1953,Weather!F:K,5,)</f>
        <v>1019</v>
      </c>
      <c r="AC1953">
        <f>VLOOKUP(I1953,Weather!F:K,6,)</f>
        <v>2</v>
      </c>
    </row>
    <row r="1954" spans="1:29" x14ac:dyDescent="0.25">
      <c r="A1954" t="s">
        <v>7</v>
      </c>
      <c r="B1954" t="s">
        <v>6</v>
      </c>
      <c r="C1954" s="1">
        <v>41981.442361111112</v>
      </c>
      <c r="D1954" s="3">
        <f t="shared" si="248"/>
        <v>2014</v>
      </c>
      <c r="E1954" s="3">
        <f t="shared" si="251"/>
        <v>12</v>
      </c>
      <c r="F1954" s="3">
        <f t="shared" si="252"/>
        <v>10</v>
      </c>
      <c r="G1954" s="3">
        <f t="shared" si="253"/>
        <v>8</v>
      </c>
      <c r="H1954" s="3" t="str">
        <f t="shared" si="254"/>
        <v>20141210</v>
      </c>
      <c r="I1954" s="3" t="str">
        <f t="shared" si="255"/>
        <v>201412108</v>
      </c>
      <c r="J1954">
        <v>180</v>
      </c>
      <c r="K1954">
        <v>108</v>
      </c>
      <c r="L1954" t="str">
        <f>VLOOKUP(C1954,List!$A$2:$C$2089,3,)</f>
        <v>Stockwell</v>
      </c>
      <c r="M1954" t="str">
        <f>VLOOKUP(C1954,List!$A$2:$C$2089,2,)</f>
        <v>Victoria</v>
      </c>
      <c r="N1954" t="str">
        <f t="shared" si="249"/>
        <v>Stockwell|Victoria</v>
      </c>
      <c r="O1954">
        <f>VLOOKUP(N1954,Depth!$A$2:$F$427,3,)</f>
        <v>6</v>
      </c>
      <c r="P1954">
        <f>VLOOKUP(N1954,Depth!$A$2:$F$427,5,)</f>
        <v>92.29</v>
      </c>
      <c r="Q1954">
        <f>VLOOKUP(N1954,Depth!$A$2:$F$427,6,)</f>
        <v>13.71</v>
      </c>
      <c r="R1954">
        <f>VLOOKUP(L1954,longitude_latitude!C:J,7,)</f>
        <v>-0.121436641</v>
      </c>
      <c r="S1954">
        <f>VLOOKUP(L1954,longitude_latitude!C:J,8,)</f>
        <v>51.471313860000002</v>
      </c>
      <c r="T1954">
        <f t="shared" si="250"/>
        <v>-6.2505034630151446</v>
      </c>
      <c r="U1954">
        <f>VLOOKUP(M1954,LINE!$A$2:$B$13,2,)</f>
        <v>11</v>
      </c>
      <c r="V1954">
        <f>VLOOKUP(L1954,Entry_exit!B:P,4,)</f>
        <v>19564</v>
      </c>
      <c r="W1954">
        <f>2020 - VLOOKUP(L1954, age!$A:$D,4,)</f>
        <v>130</v>
      </c>
      <c r="X1954">
        <f>VLOOKUP(H1954,'air-quality-london-time-of-day'!E:G,3,FALSE)</f>
        <v>13.3</v>
      </c>
      <c r="Y1954">
        <f>VLOOKUP(I1954,Weather!F:K,2,)</f>
        <v>5.0250000000000004</v>
      </c>
      <c r="Z1954">
        <f>VLOOKUP(I1954,Weather!F:K,3,)</f>
        <v>0</v>
      </c>
      <c r="AA1954">
        <f>VLOOKUP(I1954,Weather!F:K,4,)</f>
        <v>0.75</v>
      </c>
      <c r="AB1954">
        <f>VLOOKUP(I1954,Weather!F:K,5,)</f>
        <v>1019</v>
      </c>
      <c r="AC1954">
        <f>VLOOKUP(I1954,Weather!F:K,6,)</f>
        <v>2</v>
      </c>
    </row>
    <row r="1955" spans="1:29" x14ac:dyDescent="0.25">
      <c r="A1955" t="s">
        <v>7</v>
      </c>
      <c r="B1955" t="s">
        <v>6</v>
      </c>
      <c r="C1955" s="1">
        <v>41981.443055555559</v>
      </c>
      <c r="D1955" s="3">
        <f t="shared" si="248"/>
        <v>2014</v>
      </c>
      <c r="E1955" s="3">
        <f t="shared" si="251"/>
        <v>12</v>
      </c>
      <c r="F1955" s="3">
        <f t="shared" si="252"/>
        <v>10</v>
      </c>
      <c r="G1955" s="3">
        <f t="shared" si="253"/>
        <v>8</v>
      </c>
      <c r="H1955" s="3" t="str">
        <f t="shared" si="254"/>
        <v>20141210</v>
      </c>
      <c r="I1955" s="3" t="str">
        <f t="shared" si="255"/>
        <v>201412108</v>
      </c>
      <c r="J1955">
        <v>195</v>
      </c>
      <c r="K1955">
        <v>117</v>
      </c>
      <c r="L1955" t="str">
        <f>VLOOKUP(C1955,List!$A$2:$C$2089,3,)</f>
        <v>Stockwell</v>
      </c>
      <c r="M1955" t="str">
        <f>VLOOKUP(C1955,List!$A$2:$C$2089,2,)</f>
        <v>Victoria</v>
      </c>
      <c r="N1955" t="str">
        <f t="shared" si="249"/>
        <v>Stockwell|Victoria</v>
      </c>
      <c r="O1955">
        <f>VLOOKUP(N1955,Depth!$A$2:$F$427,3,)</f>
        <v>6</v>
      </c>
      <c r="P1955">
        <f>VLOOKUP(N1955,Depth!$A$2:$F$427,5,)</f>
        <v>92.29</v>
      </c>
      <c r="Q1955">
        <f>VLOOKUP(N1955,Depth!$A$2:$F$427,6,)</f>
        <v>13.71</v>
      </c>
      <c r="R1955">
        <f>VLOOKUP(L1955,longitude_latitude!C:J,7,)</f>
        <v>-0.121436641</v>
      </c>
      <c r="S1955">
        <f>VLOOKUP(L1955,longitude_latitude!C:J,8,)</f>
        <v>51.471313860000002</v>
      </c>
      <c r="T1955">
        <f t="shared" si="250"/>
        <v>-6.2505034630151446</v>
      </c>
      <c r="U1955">
        <f>VLOOKUP(M1955,LINE!$A$2:$B$13,2,)</f>
        <v>11</v>
      </c>
      <c r="V1955">
        <f>VLOOKUP(L1955,Entry_exit!B:P,4,)</f>
        <v>19564</v>
      </c>
      <c r="W1955">
        <f>2020 - VLOOKUP(L1955, age!$A:$D,4,)</f>
        <v>130</v>
      </c>
      <c r="X1955">
        <f>VLOOKUP(H1955,'air-quality-london-time-of-day'!E:G,3,FALSE)</f>
        <v>13.3</v>
      </c>
      <c r="Y1955">
        <f>VLOOKUP(I1955,Weather!F:K,2,)</f>
        <v>5.0250000000000004</v>
      </c>
      <c r="Z1955">
        <f>VLOOKUP(I1955,Weather!F:K,3,)</f>
        <v>0</v>
      </c>
      <c r="AA1955">
        <f>VLOOKUP(I1955,Weather!F:K,4,)</f>
        <v>0.75</v>
      </c>
      <c r="AB1955">
        <f>VLOOKUP(I1955,Weather!F:K,5,)</f>
        <v>1019</v>
      </c>
      <c r="AC1955">
        <f>VLOOKUP(I1955,Weather!F:K,6,)</f>
        <v>2</v>
      </c>
    </row>
    <row r="1956" spans="1:29" x14ac:dyDescent="0.25">
      <c r="A1956" t="s">
        <v>7</v>
      </c>
      <c r="B1956" t="s">
        <v>6</v>
      </c>
      <c r="C1956" s="1">
        <v>41981.443749999999</v>
      </c>
      <c r="D1956" s="3">
        <f t="shared" si="248"/>
        <v>2014</v>
      </c>
      <c r="E1956" s="3">
        <f t="shared" si="251"/>
        <v>12</v>
      </c>
      <c r="F1956" s="3">
        <f t="shared" si="252"/>
        <v>10</v>
      </c>
      <c r="G1956" s="3">
        <f t="shared" si="253"/>
        <v>8</v>
      </c>
      <c r="H1956" s="3" t="str">
        <f t="shared" si="254"/>
        <v>20141210</v>
      </c>
      <c r="I1956" s="3" t="str">
        <f t="shared" si="255"/>
        <v>201412108</v>
      </c>
      <c r="J1956">
        <v>191</v>
      </c>
      <c r="K1956">
        <v>114.6</v>
      </c>
      <c r="L1956" t="str">
        <f>VLOOKUP(C1956,List!$A$2:$C$2089,3,)</f>
        <v>Brixton</v>
      </c>
      <c r="M1956" t="str">
        <f>VLOOKUP(C1956,List!$A$2:$C$2089,2,)</f>
        <v>Victoria</v>
      </c>
      <c r="N1956" t="str">
        <f t="shared" si="249"/>
        <v>Brixton|Victoria</v>
      </c>
      <c r="O1956">
        <f>VLOOKUP(N1956,Depth!$A$2:$F$427,3,)</f>
        <v>14</v>
      </c>
      <c r="P1956">
        <f>VLOOKUP(N1956,Depth!$A$2:$F$427,5,)</f>
        <v>94.79</v>
      </c>
      <c r="Q1956">
        <f>VLOOKUP(N1956,Depth!$A$2:$F$427,6,)</f>
        <v>19.21</v>
      </c>
      <c r="R1956">
        <f>VLOOKUP(L1956,longitude_latitude!C:J,7,)</f>
        <v>-0.113288835</v>
      </c>
      <c r="S1956">
        <f>VLOOKUP(L1956,longitude_latitude!C:J,8,)</f>
        <v>51.462151310000003</v>
      </c>
      <c r="T1956">
        <f t="shared" si="250"/>
        <v>-5.8300871685036242</v>
      </c>
      <c r="U1956">
        <f>VLOOKUP(M1956,LINE!$A$2:$B$13,2,)</f>
        <v>11</v>
      </c>
      <c r="V1956">
        <f>VLOOKUP(L1956,Entry_exit!B:P,4,)</f>
        <v>48279</v>
      </c>
      <c r="W1956">
        <f>2020 - VLOOKUP(L1956, age!$A:$D,4,)</f>
        <v>49</v>
      </c>
      <c r="X1956">
        <f>VLOOKUP(H1956,'air-quality-london-time-of-day'!E:G,3,FALSE)</f>
        <v>13.3</v>
      </c>
      <c r="Y1956">
        <f>VLOOKUP(I1956,Weather!F:K,2,)</f>
        <v>5.0250000000000004</v>
      </c>
      <c r="Z1956">
        <f>VLOOKUP(I1956,Weather!F:K,3,)</f>
        <v>0</v>
      </c>
      <c r="AA1956">
        <f>VLOOKUP(I1956,Weather!F:K,4,)</f>
        <v>0.75</v>
      </c>
      <c r="AB1956">
        <f>VLOOKUP(I1956,Weather!F:K,5,)</f>
        <v>1019</v>
      </c>
      <c r="AC1956">
        <f>VLOOKUP(I1956,Weather!F:K,6,)</f>
        <v>2</v>
      </c>
    </row>
    <row r="1957" spans="1:29" x14ac:dyDescent="0.25">
      <c r="A1957" t="s">
        <v>7</v>
      </c>
      <c r="B1957" t="s">
        <v>6</v>
      </c>
      <c r="C1957" s="1">
        <v>41983.450694444444</v>
      </c>
      <c r="D1957" s="3">
        <f t="shared" si="248"/>
        <v>2014</v>
      </c>
      <c r="E1957" s="3">
        <f t="shared" si="251"/>
        <v>12</v>
      </c>
      <c r="F1957" s="3">
        <f t="shared" si="252"/>
        <v>10</v>
      </c>
      <c r="G1957" s="3">
        <f t="shared" si="253"/>
        <v>10</v>
      </c>
      <c r="H1957" s="3" t="str">
        <f t="shared" si="254"/>
        <v>20141210</v>
      </c>
      <c r="I1957" s="3" t="str">
        <f t="shared" si="255"/>
        <v>2014121010</v>
      </c>
      <c r="J1957">
        <v>8</v>
      </c>
      <c r="K1957">
        <v>4.8</v>
      </c>
      <c r="L1957" t="str">
        <f>VLOOKUP(C1957,List!$A$2:$C$2089,3,)</f>
        <v>Edgware Road</v>
      </c>
      <c r="M1957" t="str">
        <f>VLOOKUP(C1957,List!$A$2:$C$2089,2,)</f>
        <v>Circle</v>
      </c>
      <c r="N1957" t="str">
        <f t="shared" si="249"/>
        <v>Edgware Road|Circle</v>
      </c>
      <c r="O1957">
        <f>VLOOKUP(N1957,Depth!$A$2:$F$427,3,)</f>
        <v>0</v>
      </c>
      <c r="P1957">
        <f>VLOOKUP(N1957,Depth!$A$2:$F$427,5,)</f>
        <v>124.8</v>
      </c>
      <c r="Q1957">
        <f>VLOOKUP(N1957,Depth!$A$2:$F$427,6,)</f>
        <v>5.2</v>
      </c>
      <c r="R1957">
        <f>VLOOKUP(L1957,longitude_latitude!C:J,7,)</f>
        <v>-0.16617074200000001</v>
      </c>
      <c r="S1957">
        <f>VLOOKUP(L1957,longitude_latitude!C:J,8,)</f>
        <v>51.51936413</v>
      </c>
      <c r="T1957">
        <f t="shared" si="250"/>
        <v>-8.5610109648502846</v>
      </c>
      <c r="U1957">
        <f>VLOOKUP(M1957,LINE!$A$2:$B$13,2,)</f>
        <v>4</v>
      </c>
      <c r="V1957">
        <f>VLOOKUP(L1957,Entry_exit!B:P,4,)</f>
        <v>7098</v>
      </c>
      <c r="W1957">
        <f>2020 - VLOOKUP(L1957, age!$A:$D,4,)</f>
        <v>113</v>
      </c>
      <c r="X1957">
        <f>VLOOKUP(H1957,'air-quality-london-time-of-day'!E:G,3,FALSE)</f>
        <v>13.3</v>
      </c>
      <c r="Y1957">
        <f>VLOOKUP(I1957,Weather!F:K,2,)</f>
        <v>8</v>
      </c>
      <c r="Z1957">
        <f>VLOOKUP(I1957,Weather!F:K,3,)</f>
        <v>0.15</v>
      </c>
      <c r="AA1957">
        <f>VLOOKUP(I1957,Weather!F:K,4,)</f>
        <v>0.6</v>
      </c>
      <c r="AB1957">
        <f>VLOOKUP(I1957,Weather!F:K,5,)</f>
        <v>1017</v>
      </c>
      <c r="AC1957">
        <f>VLOOKUP(I1957,Weather!F:K,6,)</f>
        <v>4</v>
      </c>
    </row>
    <row r="1958" spans="1:29" x14ac:dyDescent="0.25">
      <c r="A1958" t="s">
        <v>7</v>
      </c>
      <c r="B1958" t="s">
        <v>6</v>
      </c>
      <c r="C1958" s="1">
        <v>41983.451388888891</v>
      </c>
      <c r="D1958" s="3">
        <f t="shared" si="248"/>
        <v>2014</v>
      </c>
      <c r="E1958" s="3">
        <f t="shared" si="251"/>
        <v>12</v>
      </c>
      <c r="F1958" s="3">
        <f t="shared" si="252"/>
        <v>10</v>
      </c>
      <c r="G1958" s="3">
        <f t="shared" si="253"/>
        <v>10</v>
      </c>
      <c r="H1958" s="3" t="str">
        <f t="shared" si="254"/>
        <v>20141210</v>
      </c>
      <c r="I1958" s="3" t="str">
        <f t="shared" si="255"/>
        <v>2014121010</v>
      </c>
      <c r="J1958">
        <v>6</v>
      </c>
      <c r="K1958">
        <v>3.6</v>
      </c>
      <c r="L1958" t="str">
        <f>VLOOKUP(C1958,List!$A$2:$C$2089,3,)</f>
        <v>Edgware Road</v>
      </c>
      <c r="M1958" t="str">
        <f>VLOOKUP(C1958,List!$A$2:$C$2089,2,)</f>
        <v>Circle</v>
      </c>
      <c r="N1958" t="str">
        <f t="shared" si="249"/>
        <v>Edgware Road|Circle</v>
      </c>
      <c r="O1958">
        <f>VLOOKUP(N1958,Depth!$A$2:$F$427,3,)</f>
        <v>0</v>
      </c>
      <c r="P1958">
        <f>VLOOKUP(N1958,Depth!$A$2:$F$427,5,)</f>
        <v>124.8</v>
      </c>
      <c r="Q1958">
        <f>VLOOKUP(N1958,Depth!$A$2:$F$427,6,)</f>
        <v>5.2</v>
      </c>
      <c r="R1958">
        <f>VLOOKUP(L1958,longitude_latitude!C:J,7,)</f>
        <v>-0.16617074200000001</v>
      </c>
      <c r="S1958">
        <f>VLOOKUP(L1958,longitude_latitude!C:J,8,)</f>
        <v>51.51936413</v>
      </c>
      <c r="T1958">
        <f t="shared" si="250"/>
        <v>-8.5610109648502846</v>
      </c>
      <c r="U1958">
        <f>VLOOKUP(M1958,LINE!$A$2:$B$13,2,)</f>
        <v>4</v>
      </c>
      <c r="V1958">
        <f>VLOOKUP(L1958,Entry_exit!B:P,4,)</f>
        <v>7098</v>
      </c>
      <c r="W1958">
        <f>2020 - VLOOKUP(L1958, age!$A:$D,4,)</f>
        <v>113</v>
      </c>
      <c r="X1958">
        <f>VLOOKUP(H1958,'air-quality-london-time-of-day'!E:G,3,FALSE)</f>
        <v>13.3</v>
      </c>
      <c r="Y1958">
        <f>VLOOKUP(I1958,Weather!F:K,2,)</f>
        <v>8</v>
      </c>
      <c r="Z1958">
        <f>VLOOKUP(I1958,Weather!F:K,3,)</f>
        <v>0.15</v>
      </c>
      <c r="AA1958">
        <f>VLOOKUP(I1958,Weather!F:K,4,)</f>
        <v>0.6</v>
      </c>
      <c r="AB1958">
        <f>VLOOKUP(I1958,Weather!F:K,5,)</f>
        <v>1017</v>
      </c>
      <c r="AC1958">
        <f>VLOOKUP(I1958,Weather!F:K,6,)</f>
        <v>4</v>
      </c>
    </row>
    <row r="1959" spans="1:29" x14ac:dyDescent="0.25">
      <c r="A1959" t="s">
        <v>7</v>
      </c>
      <c r="B1959" t="s">
        <v>6</v>
      </c>
      <c r="C1959" s="1">
        <v>41983.45208333333</v>
      </c>
      <c r="D1959" s="3">
        <f t="shared" si="248"/>
        <v>2014</v>
      </c>
      <c r="E1959" s="3">
        <f t="shared" si="251"/>
        <v>12</v>
      </c>
      <c r="F1959" s="3">
        <f t="shared" si="252"/>
        <v>10</v>
      </c>
      <c r="G1959" s="3">
        <f t="shared" si="253"/>
        <v>10</v>
      </c>
      <c r="H1959" s="3" t="str">
        <f t="shared" si="254"/>
        <v>20141210</v>
      </c>
      <c r="I1959" s="3" t="str">
        <f t="shared" si="255"/>
        <v>2014121010</v>
      </c>
      <c r="J1959">
        <v>19</v>
      </c>
      <c r="K1959">
        <v>11.4</v>
      </c>
      <c r="L1959" t="str">
        <f>VLOOKUP(C1959,List!$A$2:$C$2089,3,)</f>
        <v>Edgware Road</v>
      </c>
      <c r="M1959" t="str">
        <f>VLOOKUP(C1959,List!$A$2:$C$2089,2,)</f>
        <v>Circle</v>
      </c>
      <c r="N1959" t="str">
        <f t="shared" si="249"/>
        <v>Edgware Road|Circle</v>
      </c>
      <c r="O1959">
        <f>VLOOKUP(N1959,Depth!$A$2:$F$427,3,)</f>
        <v>0</v>
      </c>
      <c r="P1959">
        <f>VLOOKUP(N1959,Depth!$A$2:$F$427,5,)</f>
        <v>124.8</v>
      </c>
      <c r="Q1959">
        <f>VLOOKUP(N1959,Depth!$A$2:$F$427,6,)</f>
        <v>5.2</v>
      </c>
      <c r="R1959">
        <f>VLOOKUP(L1959,longitude_latitude!C:J,7,)</f>
        <v>-0.16617074200000001</v>
      </c>
      <c r="S1959">
        <f>VLOOKUP(L1959,longitude_latitude!C:J,8,)</f>
        <v>51.51936413</v>
      </c>
      <c r="T1959">
        <f t="shared" si="250"/>
        <v>-8.5610109648502846</v>
      </c>
      <c r="U1959">
        <f>VLOOKUP(M1959,LINE!$A$2:$B$13,2,)</f>
        <v>4</v>
      </c>
      <c r="V1959">
        <f>VLOOKUP(L1959,Entry_exit!B:P,4,)</f>
        <v>7098</v>
      </c>
      <c r="W1959">
        <f>2020 - VLOOKUP(L1959, age!$A:$D,4,)</f>
        <v>113</v>
      </c>
      <c r="X1959">
        <f>VLOOKUP(H1959,'air-quality-london-time-of-day'!E:G,3,FALSE)</f>
        <v>13.3</v>
      </c>
      <c r="Y1959">
        <f>VLOOKUP(I1959,Weather!F:K,2,)</f>
        <v>8</v>
      </c>
      <c r="Z1959">
        <f>VLOOKUP(I1959,Weather!F:K,3,)</f>
        <v>0.15</v>
      </c>
      <c r="AA1959">
        <f>VLOOKUP(I1959,Weather!F:K,4,)</f>
        <v>0.6</v>
      </c>
      <c r="AB1959">
        <f>VLOOKUP(I1959,Weather!F:K,5,)</f>
        <v>1017</v>
      </c>
      <c r="AC1959">
        <f>VLOOKUP(I1959,Weather!F:K,6,)</f>
        <v>4</v>
      </c>
    </row>
    <row r="1960" spans="1:29" x14ac:dyDescent="0.25">
      <c r="A1960" t="s">
        <v>7</v>
      </c>
      <c r="B1960" t="s">
        <v>6</v>
      </c>
      <c r="C1960" s="1">
        <v>41983.452777777777</v>
      </c>
      <c r="D1960" s="3">
        <f t="shared" si="248"/>
        <v>2014</v>
      </c>
      <c r="E1960" s="3">
        <f t="shared" si="251"/>
        <v>12</v>
      </c>
      <c r="F1960" s="3">
        <f t="shared" si="252"/>
        <v>10</v>
      </c>
      <c r="G1960" s="3">
        <f t="shared" si="253"/>
        <v>10</v>
      </c>
      <c r="H1960" s="3" t="str">
        <f t="shared" si="254"/>
        <v>20141210</v>
      </c>
      <c r="I1960" s="3" t="str">
        <f t="shared" si="255"/>
        <v>2014121010</v>
      </c>
      <c r="J1960">
        <v>11</v>
      </c>
      <c r="K1960">
        <v>6.6</v>
      </c>
      <c r="L1960" t="str">
        <f>VLOOKUP(C1960,List!$A$2:$C$2089,3,)</f>
        <v>Edgware Road</v>
      </c>
      <c r="M1960" t="str">
        <f>VLOOKUP(C1960,List!$A$2:$C$2089,2,)</f>
        <v>Circle</v>
      </c>
      <c r="N1960" t="str">
        <f t="shared" si="249"/>
        <v>Edgware Road|Circle</v>
      </c>
      <c r="O1960">
        <f>VLOOKUP(N1960,Depth!$A$2:$F$427,3,)</f>
        <v>0</v>
      </c>
      <c r="P1960">
        <f>VLOOKUP(N1960,Depth!$A$2:$F$427,5,)</f>
        <v>124.8</v>
      </c>
      <c r="Q1960">
        <f>VLOOKUP(N1960,Depth!$A$2:$F$427,6,)</f>
        <v>5.2</v>
      </c>
      <c r="R1960">
        <f>VLOOKUP(L1960,longitude_latitude!C:J,7,)</f>
        <v>-0.16617074200000001</v>
      </c>
      <c r="S1960">
        <f>VLOOKUP(L1960,longitude_latitude!C:J,8,)</f>
        <v>51.51936413</v>
      </c>
      <c r="T1960">
        <f t="shared" si="250"/>
        <v>-8.5610109648502846</v>
      </c>
      <c r="U1960">
        <f>VLOOKUP(M1960,LINE!$A$2:$B$13,2,)</f>
        <v>4</v>
      </c>
      <c r="V1960">
        <f>VLOOKUP(L1960,Entry_exit!B:P,4,)</f>
        <v>7098</v>
      </c>
      <c r="W1960">
        <f>2020 - VLOOKUP(L1960, age!$A:$D,4,)</f>
        <v>113</v>
      </c>
      <c r="X1960">
        <f>VLOOKUP(H1960,'air-quality-london-time-of-day'!E:G,3,FALSE)</f>
        <v>13.3</v>
      </c>
      <c r="Y1960">
        <f>VLOOKUP(I1960,Weather!F:K,2,)</f>
        <v>8</v>
      </c>
      <c r="Z1960">
        <f>VLOOKUP(I1960,Weather!F:K,3,)</f>
        <v>0.15</v>
      </c>
      <c r="AA1960">
        <f>VLOOKUP(I1960,Weather!F:K,4,)</f>
        <v>0.6</v>
      </c>
      <c r="AB1960">
        <f>VLOOKUP(I1960,Weather!F:K,5,)</f>
        <v>1017</v>
      </c>
      <c r="AC1960">
        <f>VLOOKUP(I1960,Weather!F:K,6,)</f>
        <v>4</v>
      </c>
    </row>
    <row r="1961" spans="1:29" x14ac:dyDescent="0.25">
      <c r="A1961" t="s">
        <v>7</v>
      </c>
      <c r="B1961" t="s">
        <v>6</v>
      </c>
      <c r="C1961" s="1">
        <v>41983.453472222223</v>
      </c>
      <c r="D1961" s="3">
        <f t="shared" si="248"/>
        <v>2014</v>
      </c>
      <c r="E1961" s="3">
        <f t="shared" si="251"/>
        <v>12</v>
      </c>
      <c r="F1961" s="3">
        <f t="shared" si="252"/>
        <v>10</v>
      </c>
      <c r="G1961" s="3">
        <f t="shared" si="253"/>
        <v>10</v>
      </c>
      <c r="H1961" s="3" t="str">
        <f t="shared" si="254"/>
        <v>20141210</v>
      </c>
      <c r="I1961" s="3" t="str">
        <f t="shared" si="255"/>
        <v>2014121010</v>
      </c>
      <c r="J1961">
        <v>16</v>
      </c>
      <c r="K1961">
        <v>9.6</v>
      </c>
      <c r="L1961" t="str">
        <f>VLOOKUP(C1961,List!$A$2:$C$2089,3,)</f>
        <v>Paddington</v>
      </c>
      <c r="M1961" t="str">
        <f>VLOOKUP(C1961,List!$A$2:$C$2089,2,)</f>
        <v>Circle</v>
      </c>
      <c r="N1961" t="str">
        <f t="shared" si="249"/>
        <v>Paddington|Circle</v>
      </c>
      <c r="O1961">
        <f>VLOOKUP(N1961,Depth!$A$2:$F$427,3,)</f>
        <v>25</v>
      </c>
      <c r="P1961">
        <f>VLOOKUP(N1961,Depth!$A$2:$F$427,5,)</f>
        <v>122.4</v>
      </c>
      <c r="Q1961">
        <f>VLOOKUP(N1961,Depth!$A$2:$F$427,6,)</f>
        <v>2.6</v>
      </c>
      <c r="R1961">
        <f>VLOOKUP(L1961,longitude_latitude!C:J,7,)</f>
        <v>-0.17378948499999999</v>
      </c>
      <c r="S1961">
        <f>VLOOKUP(L1961,longitude_latitude!C:J,8,)</f>
        <v>51.514994909999999</v>
      </c>
      <c r="T1961">
        <f t="shared" si="250"/>
        <v>-8.9527644351865217</v>
      </c>
      <c r="U1961">
        <f>VLOOKUP(M1961,LINE!$A$2:$B$13,2,)</f>
        <v>4</v>
      </c>
      <c r="V1961">
        <f>VLOOKUP(L1961,Entry_exit!B:P,4,)</f>
        <v>79872</v>
      </c>
      <c r="W1961">
        <f>2020 - VLOOKUP(L1961, age!$A:$D,4,)</f>
        <v>107</v>
      </c>
      <c r="X1961">
        <f>VLOOKUP(H1961,'air-quality-london-time-of-day'!E:G,3,FALSE)</f>
        <v>13.3</v>
      </c>
      <c r="Y1961">
        <f>VLOOKUP(I1961,Weather!F:K,2,)</f>
        <v>8</v>
      </c>
      <c r="Z1961">
        <f>VLOOKUP(I1961,Weather!F:K,3,)</f>
        <v>0.15</v>
      </c>
      <c r="AA1961">
        <f>VLOOKUP(I1961,Weather!F:K,4,)</f>
        <v>0.6</v>
      </c>
      <c r="AB1961">
        <f>VLOOKUP(I1961,Weather!F:K,5,)</f>
        <v>1017</v>
      </c>
      <c r="AC1961">
        <f>VLOOKUP(I1961,Weather!F:K,6,)</f>
        <v>4</v>
      </c>
    </row>
    <row r="1962" spans="1:29" x14ac:dyDescent="0.25">
      <c r="A1962" t="s">
        <v>7</v>
      </c>
      <c r="B1962" t="s">
        <v>6</v>
      </c>
      <c r="C1962" s="1">
        <v>41983.45416666667</v>
      </c>
      <c r="D1962" s="3">
        <f t="shared" si="248"/>
        <v>2014</v>
      </c>
      <c r="E1962" s="3">
        <f t="shared" si="251"/>
        <v>12</v>
      </c>
      <c r="F1962" s="3">
        <f t="shared" si="252"/>
        <v>10</v>
      </c>
      <c r="G1962" s="3">
        <f t="shared" si="253"/>
        <v>10</v>
      </c>
      <c r="H1962" s="3" t="str">
        <f t="shared" si="254"/>
        <v>20141210</v>
      </c>
      <c r="I1962" s="3" t="str">
        <f t="shared" si="255"/>
        <v>2014121010</v>
      </c>
      <c r="J1962">
        <v>9</v>
      </c>
      <c r="K1962">
        <v>5.4</v>
      </c>
      <c r="L1962" t="str">
        <f>VLOOKUP(C1962,List!$A$2:$C$2089,3,)</f>
        <v>Paddington</v>
      </c>
      <c r="M1962" t="str">
        <f>VLOOKUP(C1962,List!$A$2:$C$2089,2,)</f>
        <v>Circle</v>
      </c>
      <c r="N1962" t="str">
        <f t="shared" si="249"/>
        <v>Paddington|Circle</v>
      </c>
      <c r="O1962">
        <f>VLOOKUP(N1962,Depth!$A$2:$F$427,3,)</f>
        <v>25</v>
      </c>
      <c r="P1962">
        <f>VLOOKUP(N1962,Depth!$A$2:$F$427,5,)</f>
        <v>122.4</v>
      </c>
      <c r="Q1962">
        <f>VLOOKUP(N1962,Depth!$A$2:$F$427,6,)</f>
        <v>2.6</v>
      </c>
      <c r="R1962">
        <f>VLOOKUP(L1962,longitude_latitude!C:J,7,)</f>
        <v>-0.17378948499999999</v>
      </c>
      <c r="S1962">
        <f>VLOOKUP(L1962,longitude_latitude!C:J,8,)</f>
        <v>51.514994909999999</v>
      </c>
      <c r="T1962">
        <f t="shared" si="250"/>
        <v>-8.9527644351865217</v>
      </c>
      <c r="U1962">
        <f>VLOOKUP(M1962,LINE!$A$2:$B$13,2,)</f>
        <v>4</v>
      </c>
      <c r="V1962">
        <f>VLOOKUP(L1962,Entry_exit!B:P,4,)</f>
        <v>79872</v>
      </c>
      <c r="W1962">
        <f>2020 - VLOOKUP(L1962, age!$A:$D,4,)</f>
        <v>107</v>
      </c>
      <c r="X1962">
        <f>VLOOKUP(H1962,'air-quality-london-time-of-day'!E:G,3,FALSE)</f>
        <v>13.3</v>
      </c>
      <c r="Y1962">
        <f>VLOOKUP(I1962,Weather!F:K,2,)</f>
        <v>8</v>
      </c>
      <c r="Z1962">
        <f>VLOOKUP(I1962,Weather!F:K,3,)</f>
        <v>0.15</v>
      </c>
      <c r="AA1962">
        <f>VLOOKUP(I1962,Weather!F:K,4,)</f>
        <v>0.6</v>
      </c>
      <c r="AB1962">
        <f>VLOOKUP(I1962,Weather!F:K,5,)</f>
        <v>1017</v>
      </c>
      <c r="AC1962">
        <f>VLOOKUP(I1962,Weather!F:K,6,)</f>
        <v>4</v>
      </c>
    </row>
    <row r="1963" spans="1:29" x14ac:dyDescent="0.25">
      <c r="A1963" t="s">
        <v>7</v>
      </c>
      <c r="B1963" t="s">
        <v>6</v>
      </c>
      <c r="C1963" s="1">
        <v>41983.454861111109</v>
      </c>
      <c r="D1963" s="3">
        <f t="shared" si="248"/>
        <v>2014</v>
      </c>
      <c r="E1963" s="3">
        <f t="shared" si="251"/>
        <v>12</v>
      </c>
      <c r="F1963" s="3">
        <f t="shared" si="252"/>
        <v>10</v>
      </c>
      <c r="G1963" s="3">
        <f t="shared" si="253"/>
        <v>10</v>
      </c>
      <c r="H1963" s="3" t="str">
        <f t="shared" si="254"/>
        <v>20141210</v>
      </c>
      <c r="I1963" s="3" t="str">
        <f t="shared" si="255"/>
        <v>2014121010</v>
      </c>
      <c r="J1963">
        <v>20</v>
      </c>
      <c r="K1963">
        <v>12</v>
      </c>
      <c r="L1963" t="str">
        <f>VLOOKUP(C1963,List!$A$2:$C$2089,3,)</f>
        <v>Bayswater</v>
      </c>
      <c r="M1963" t="str">
        <f>VLOOKUP(C1963,List!$A$2:$C$2089,2,)</f>
        <v>Circle</v>
      </c>
      <c r="N1963" t="str">
        <f t="shared" si="249"/>
        <v>Bayswater|Circle</v>
      </c>
      <c r="O1963">
        <f>VLOOKUP(N1963,Depth!$A$2:$F$427,3,)</f>
        <v>25</v>
      </c>
      <c r="P1963">
        <f>VLOOKUP(N1963,Depth!$A$2:$F$427,5,)</f>
        <v>117.96</v>
      </c>
      <c r="Q1963">
        <f>VLOOKUP(N1963,Depth!$A$2:$F$427,6,)</f>
        <v>7.04</v>
      </c>
      <c r="R1963">
        <f>VLOOKUP(L1963,longitude_latitude!C:J,7,)</f>
        <v>-0.18632270100000001</v>
      </c>
      <c r="S1963">
        <f>VLOOKUP(L1963,longitude_latitude!C:J,8,)</f>
        <v>51.511815069999997</v>
      </c>
      <c r="T1963">
        <f t="shared" si="250"/>
        <v>-9.5978205172549043</v>
      </c>
      <c r="U1963">
        <f>VLOOKUP(M1963,LINE!$A$2:$B$13,2,)</f>
        <v>4</v>
      </c>
      <c r="V1963">
        <f>VLOOKUP(L1963,Entry_exit!B:P,4,)</f>
        <v>7476</v>
      </c>
      <c r="W1963">
        <f>2020 - VLOOKUP(L1963, age!$A:$D,4,)</f>
        <v>152</v>
      </c>
      <c r="X1963">
        <f>VLOOKUP(H1963,'air-quality-london-time-of-day'!E:G,3,FALSE)</f>
        <v>13.3</v>
      </c>
      <c r="Y1963">
        <f>VLOOKUP(I1963,Weather!F:K,2,)</f>
        <v>8</v>
      </c>
      <c r="Z1963">
        <f>VLOOKUP(I1963,Weather!F:K,3,)</f>
        <v>0.15</v>
      </c>
      <c r="AA1963">
        <f>VLOOKUP(I1963,Weather!F:K,4,)</f>
        <v>0.6</v>
      </c>
      <c r="AB1963">
        <f>VLOOKUP(I1963,Weather!F:K,5,)</f>
        <v>1017</v>
      </c>
      <c r="AC1963">
        <f>VLOOKUP(I1963,Weather!F:K,6,)</f>
        <v>4</v>
      </c>
    </row>
    <row r="1964" spans="1:29" x14ac:dyDescent="0.25">
      <c r="A1964" t="s">
        <v>7</v>
      </c>
      <c r="B1964" t="s">
        <v>6</v>
      </c>
      <c r="C1964" s="1">
        <v>41983.455555555556</v>
      </c>
      <c r="D1964" s="3">
        <f t="shared" si="248"/>
        <v>2014</v>
      </c>
      <c r="E1964" s="3">
        <f t="shared" si="251"/>
        <v>12</v>
      </c>
      <c r="F1964" s="3">
        <f t="shared" si="252"/>
        <v>10</v>
      </c>
      <c r="G1964" s="3">
        <f t="shared" si="253"/>
        <v>10</v>
      </c>
      <c r="H1964" s="3" t="str">
        <f t="shared" si="254"/>
        <v>20141210</v>
      </c>
      <c r="I1964" s="3" t="str">
        <f t="shared" si="255"/>
        <v>2014121010</v>
      </c>
      <c r="J1964">
        <v>7</v>
      </c>
      <c r="K1964">
        <v>4.2</v>
      </c>
      <c r="L1964" t="str">
        <f>VLOOKUP(C1964,List!$A$2:$C$2089,3,)</f>
        <v>Bayswater</v>
      </c>
      <c r="M1964" t="str">
        <f>VLOOKUP(C1964,List!$A$2:$C$2089,2,)</f>
        <v>Circle</v>
      </c>
      <c r="N1964" t="str">
        <f t="shared" si="249"/>
        <v>Bayswater|Circle</v>
      </c>
      <c r="O1964">
        <f>VLOOKUP(N1964,Depth!$A$2:$F$427,3,)</f>
        <v>25</v>
      </c>
      <c r="P1964">
        <f>VLOOKUP(N1964,Depth!$A$2:$F$427,5,)</f>
        <v>117.96</v>
      </c>
      <c r="Q1964">
        <f>VLOOKUP(N1964,Depth!$A$2:$F$427,6,)</f>
        <v>7.04</v>
      </c>
      <c r="R1964">
        <f>VLOOKUP(L1964,longitude_latitude!C:J,7,)</f>
        <v>-0.18632270100000001</v>
      </c>
      <c r="S1964">
        <f>VLOOKUP(L1964,longitude_latitude!C:J,8,)</f>
        <v>51.511815069999997</v>
      </c>
      <c r="T1964">
        <f t="shared" si="250"/>
        <v>-9.5978205172549043</v>
      </c>
      <c r="U1964">
        <f>VLOOKUP(M1964,LINE!$A$2:$B$13,2,)</f>
        <v>4</v>
      </c>
      <c r="V1964">
        <f>VLOOKUP(L1964,Entry_exit!B:P,4,)</f>
        <v>7476</v>
      </c>
      <c r="W1964">
        <f>2020 - VLOOKUP(L1964, age!$A:$D,4,)</f>
        <v>152</v>
      </c>
      <c r="X1964">
        <f>VLOOKUP(H1964,'air-quality-london-time-of-day'!E:G,3,FALSE)</f>
        <v>13.3</v>
      </c>
      <c r="Y1964">
        <f>VLOOKUP(I1964,Weather!F:K,2,)</f>
        <v>8</v>
      </c>
      <c r="Z1964">
        <f>VLOOKUP(I1964,Weather!F:K,3,)</f>
        <v>0.15</v>
      </c>
      <c r="AA1964">
        <f>VLOOKUP(I1964,Weather!F:K,4,)</f>
        <v>0.6</v>
      </c>
      <c r="AB1964">
        <f>VLOOKUP(I1964,Weather!F:K,5,)</f>
        <v>1017</v>
      </c>
      <c r="AC1964">
        <f>VLOOKUP(I1964,Weather!F:K,6,)</f>
        <v>4</v>
      </c>
    </row>
    <row r="1965" spans="1:29" x14ac:dyDescent="0.25">
      <c r="A1965" t="s">
        <v>7</v>
      </c>
      <c r="B1965" t="s">
        <v>6</v>
      </c>
      <c r="C1965" s="1">
        <v>41983.456250000003</v>
      </c>
      <c r="D1965" s="3">
        <f t="shared" ref="D1965:D2026" si="256">YEAR(C1965)</f>
        <v>2014</v>
      </c>
      <c r="E1965" s="3">
        <f t="shared" si="251"/>
        <v>12</v>
      </c>
      <c r="F1965" s="3">
        <f t="shared" si="252"/>
        <v>10</v>
      </c>
      <c r="G1965" s="3">
        <f t="shared" si="253"/>
        <v>10</v>
      </c>
      <c r="H1965" s="3" t="str">
        <f t="shared" si="254"/>
        <v>20141210</v>
      </c>
      <c r="I1965" s="3" t="str">
        <f t="shared" si="255"/>
        <v>2014121010</v>
      </c>
      <c r="J1965">
        <v>10</v>
      </c>
      <c r="K1965">
        <v>6</v>
      </c>
      <c r="L1965" t="str">
        <f>VLOOKUP(C1965,List!$A$2:$C$2089,3,)</f>
        <v>Notting Hill Gate</v>
      </c>
      <c r="M1965" t="str">
        <f>VLOOKUP(C1965,List!$A$2:$C$2089,2,)</f>
        <v>Circle</v>
      </c>
      <c r="N1965" t="str">
        <f t="shared" ref="N1965:N2026" si="257">L1965&amp;"|"&amp;M1965</f>
        <v>Notting Hill Gate|Circle</v>
      </c>
      <c r="O1965">
        <f>VLOOKUP(N1965,Depth!$A$2:$F$427,3,)</f>
        <v>28</v>
      </c>
      <c r="P1965">
        <f>VLOOKUP(N1965,Depth!$A$2:$F$427,5,)</f>
        <v>119.4</v>
      </c>
      <c r="Q1965">
        <f>VLOOKUP(N1965,Depth!$A$2:$F$427,6,)</f>
        <v>8.6</v>
      </c>
      <c r="R1965">
        <f>VLOOKUP(L1965,longitude_latitude!C:J,7,)</f>
        <v>-0.194491212</v>
      </c>
      <c r="S1965">
        <f>VLOOKUP(L1965,longitude_latitude!C:J,8,)</f>
        <v>51.508646900000002</v>
      </c>
      <c r="T1965">
        <f t="shared" ref="T1965:T2026" si="258">R1965*S1965</f>
        <v>-10.017979164061042</v>
      </c>
      <c r="U1965">
        <f>VLOOKUP(M1965,LINE!$A$2:$B$13,2,)</f>
        <v>4</v>
      </c>
      <c r="V1965">
        <f>VLOOKUP(L1965,Entry_exit!B:P,4,)</f>
        <v>23840</v>
      </c>
      <c r="W1965">
        <f>2020 - VLOOKUP(L1965, age!$A:$D,4,)</f>
        <v>120</v>
      </c>
      <c r="X1965">
        <f>VLOOKUP(H1965,'air-quality-london-time-of-day'!E:G,3,FALSE)</f>
        <v>13.3</v>
      </c>
      <c r="Y1965">
        <f>VLOOKUP(I1965,Weather!F:K,2,)</f>
        <v>8</v>
      </c>
      <c r="Z1965">
        <f>VLOOKUP(I1965,Weather!F:K,3,)</f>
        <v>0.15</v>
      </c>
      <c r="AA1965">
        <f>VLOOKUP(I1965,Weather!F:K,4,)</f>
        <v>0.6</v>
      </c>
      <c r="AB1965">
        <f>VLOOKUP(I1965,Weather!F:K,5,)</f>
        <v>1017</v>
      </c>
      <c r="AC1965">
        <f>VLOOKUP(I1965,Weather!F:K,6,)</f>
        <v>4</v>
      </c>
    </row>
    <row r="1966" spans="1:29" x14ac:dyDescent="0.25">
      <c r="A1966" t="s">
        <v>7</v>
      </c>
      <c r="B1966" t="s">
        <v>6</v>
      </c>
      <c r="C1966" s="1">
        <v>41983.456944444442</v>
      </c>
      <c r="D1966" s="3">
        <f t="shared" si="256"/>
        <v>2014</v>
      </c>
      <c r="E1966" s="3">
        <f t="shared" si="251"/>
        <v>12</v>
      </c>
      <c r="F1966" s="3">
        <f t="shared" si="252"/>
        <v>10</v>
      </c>
      <c r="G1966" s="3">
        <f t="shared" si="253"/>
        <v>10</v>
      </c>
      <c r="H1966" s="3" t="str">
        <f t="shared" si="254"/>
        <v>20141210</v>
      </c>
      <c r="I1966" s="3" t="str">
        <f t="shared" si="255"/>
        <v>2014121010</v>
      </c>
      <c r="J1966">
        <v>6</v>
      </c>
      <c r="K1966">
        <v>3.6</v>
      </c>
      <c r="L1966" t="str">
        <f>VLOOKUP(C1966,List!$A$2:$C$2089,3,)</f>
        <v>Notting Hill Gate</v>
      </c>
      <c r="M1966" t="str">
        <f>VLOOKUP(C1966,List!$A$2:$C$2089,2,)</f>
        <v>Circle</v>
      </c>
      <c r="N1966" t="str">
        <f t="shared" si="257"/>
        <v>Notting Hill Gate|Circle</v>
      </c>
      <c r="O1966">
        <f>VLOOKUP(N1966,Depth!$A$2:$F$427,3,)</f>
        <v>28</v>
      </c>
      <c r="P1966">
        <f>VLOOKUP(N1966,Depth!$A$2:$F$427,5,)</f>
        <v>119.4</v>
      </c>
      <c r="Q1966">
        <f>VLOOKUP(N1966,Depth!$A$2:$F$427,6,)</f>
        <v>8.6</v>
      </c>
      <c r="R1966">
        <f>VLOOKUP(L1966,longitude_latitude!C:J,7,)</f>
        <v>-0.194491212</v>
      </c>
      <c r="S1966">
        <f>VLOOKUP(L1966,longitude_latitude!C:J,8,)</f>
        <v>51.508646900000002</v>
      </c>
      <c r="T1966">
        <f t="shared" si="258"/>
        <v>-10.017979164061042</v>
      </c>
      <c r="U1966">
        <f>VLOOKUP(M1966,LINE!$A$2:$B$13,2,)</f>
        <v>4</v>
      </c>
      <c r="V1966">
        <f>VLOOKUP(L1966,Entry_exit!B:P,4,)</f>
        <v>23840</v>
      </c>
      <c r="W1966">
        <f>2020 - VLOOKUP(L1966, age!$A:$D,4,)</f>
        <v>120</v>
      </c>
      <c r="X1966">
        <f>VLOOKUP(H1966,'air-quality-london-time-of-day'!E:G,3,FALSE)</f>
        <v>13.3</v>
      </c>
      <c r="Y1966">
        <f>VLOOKUP(I1966,Weather!F:K,2,)</f>
        <v>8</v>
      </c>
      <c r="Z1966">
        <f>VLOOKUP(I1966,Weather!F:K,3,)</f>
        <v>0.15</v>
      </c>
      <c r="AA1966">
        <f>VLOOKUP(I1966,Weather!F:K,4,)</f>
        <v>0.6</v>
      </c>
      <c r="AB1966">
        <f>VLOOKUP(I1966,Weather!F:K,5,)</f>
        <v>1017</v>
      </c>
      <c r="AC1966">
        <f>VLOOKUP(I1966,Weather!F:K,6,)</f>
        <v>4</v>
      </c>
    </row>
    <row r="1967" spans="1:29" x14ac:dyDescent="0.25">
      <c r="A1967" t="s">
        <v>7</v>
      </c>
      <c r="B1967" t="s">
        <v>6</v>
      </c>
      <c r="C1967" s="1">
        <v>41983.457638888889</v>
      </c>
      <c r="D1967" s="3">
        <f t="shared" si="256"/>
        <v>2014</v>
      </c>
      <c r="E1967" s="3">
        <f t="shared" si="251"/>
        <v>12</v>
      </c>
      <c r="F1967" s="3">
        <f t="shared" si="252"/>
        <v>10</v>
      </c>
      <c r="G1967" s="3">
        <f t="shared" si="253"/>
        <v>10</v>
      </c>
      <c r="H1967" s="3" t="str">
        <f t="shared" si="254"/>
        <v>20141210</v>
      </c>
      <c r="I1967" s="3" t="str">
        <f t="shared" si="255"/>
        <v>2014121010</v>
      </c>
      <c r="J1967">
        <v>8</v>
      </c>
      <c r="K1967">
        <v>4.8</v>
      </c>
      <c r="L1967" t="str">
        <f>VLOOKUP(C1967,List!$A$2:$C$2089,3,)</f>
        <v>High Street Kensington</v>
      </c>
      <c r="M1967" t="str">
        <f>VLOOKUP(C1967,List!$A$2:$C$2089,2,)</f>
        <v>Circle</v>
      </c>
      <c r="N1967" t="str">
        <f t="shared" si="257"/>
        <v>High Street Kensington|Circle</v>
      </c>
      <c r="O1967">
        <f>VLOOKUP(N1967,Depth!$A$2:$F$427,3,)</f>
        <v>13</v>
      </c>
      <c r="P1967">
        <f>VLOOKUP(N1967,Depth!$A$2:$F$427,5,)</f>
        <v>107.3</v>
      </c>
      <c r="Q1967">
        <f>VLOOKUP(N1967,Depth!$A$2:$F$427,6,)</f>
        <v>5.7</v>
      </c>
      <c r="R1967">
        <f>VLOOKUP(L1967,longitude_latitude!C:J,7,)</f>
        <v>-0.19060724800000001</v>
      </c>
      <c r="S1967">
        <f>VLOOKUP(L1967,longitude_latitude!C:J,8,)</f>
        <v>51.499934920000001</v>
      </c>
      <c r="T1967">
        <f t="shared" si="258"/>
        <v>-9.8162608672803007</v>
      </c>
      <c r="U1967">
        <f>VLOOKUP(M1967,LINE!$A$2:$B$13,2,)</f>
        <v>4</v>
      </c>
      <c r="V1967">
        <f>VLOOKUP(L1967,Entry_exit!B:P,4,)</f>
        <v>20934</v>
      </c>
      <c r="W1967">
        <f>2020 - VLOOKUP(L1967, age!$A:$D,4,)</f>
        <v>152</v>
      </c>
      <c r="X1967">
        <f>VLOOKUP(H1967,'air-quality-london-time-of-day'!E:G,3,FALSE)</f>
        <v>13.3</v>
      </c>
      <c r="Y1967">
        <f>VLOOKUP(I1967,Weather!F:K,2,)</f>
        <v>8</v>
      </c>
      <c r="Z1967">
        <f>VLOOKUP(I1967,Weather!F:K,3,)</f>
        <v>0.15</v>
      </c>
      <c r="AA1967">
        <f>VLOOKUP(I1967,Weather!F:K,4,)</f>
        <v>0.6</v>
      </c>
      <c r="AB1967">
        <f>VLOOKUP(I1967,Weather!F:K,5,)</f>
        <v>1017</v>
      </c>
      <c r="AC1967">
        <f>VLOOKUP(I1967,Weather!F:K,6,)</f>
        <v>4</v>
      </c>
    </row>
    <row r="1968" spans="1:29" x14ac:dyDescent="0.25">
      <c r="A1968" t="s">
        <v>7</v>
      </c>
      <c r="B1968" t="s">
        <v>6</v>
      </c>
      <c r="C1968" s="1">
        <v>41983.458333333336</v>
      </c>
      <c r="D1968" s="3">
        <f t="shared" si="256"/>
        <v>2014</v>
      </c>
      <c r="E1968" s="3">
        <f t="shared" si="251"/>
        <v>12</v>
      </c>
      <c r="F1968" s="3">
        <f t="shared" si="252"/>
        <v>11</v>
      </c>
      <c r="G1968" s="3">
        <f t="shared" si="253"/>
        <v>10</v>
      </c>
      <c r="H1968" s="3" t="str">
        <f t="shared" si="254"/>
        <v>20141211</v>
      </c>
      <c r="I1968" s="3" t="str">
        <f t="shared" si="255"/>
        <v>2014121110</v>
      </c>
      <c r="J1968">
        <v>4</v>
      </c>
      <c r="K1968">
        <v>2.4</v>
      </c>
      <c r="L1968" t="str">
        <f>VLOOKUP(C1968,List!$A$2:$C$2089,3,)</f>
        <v>High Street Kensington</v>
      </c>
      <c r="M1968" t="str">
        <f>VLOOKUP(C1968,List!$A$2:$C$2089,2,)</f>
        <v>Circle</v>
      </c>
      <c r="N1968" t="str">
        <f t="shared" si="257"/>
        <v>High Street Kensington|Circle</v>
      </c>
      <c r="O1968">
        <f>VLOOKUP(N1968,Depth!$A$2:$F$427,3,)</f>
        <v>13</v>
      </c>
      <c r="P1968">
        <f>VLOOKUP(N1968,Depth!$A$2:$F$427,5,)</f>
        <v>107.3</v>
      </c>
      <c r="Q1968">
        <f>VLOOKUP(N1968,Depth!$A$2:$F$427,6,)</f>
        <v>5.7</v>
      </c>
      <c r="R1968">
        <f>VLOOKUP(L1968,longitude_latitude!C:J,7,)</f>
        <v>-0.19060724800000001</v>
      </c>
      <c r="S1968">
        <f>VLOOKUP(L1968,longitude_latitude!C:J,8,)</f>
        <v>51.499934920000001</v>
      </c>
      <c r="T1968">
        <f t="shared" si="258"/>
        <v>-9.8162608672803007</v>
      </c>
      <c r="U1968">
        <f>VLOOKUP(M1968,LINE!$A$2:$B$13,2,)</f>
        <v>4</v>
      </c>
      <c r="V1968">
        <f>VLOOKUP(L1968,Entry_exit!B:P,4,)</f>
        <v>20934</v>
      </c>
      <c r="W1968">
        <f>2020 - VLOOKUP(L1968, age!$A:$D,4,)</f>
        <v>152</v>
      </c>
      <c r="X1968">
        <f>VLOOKUP(H1968,'air-quality-london-time-of-day'!E:G,3,FALSE)</f>
        <v>13.4</v>
      </c>
      <c r="Y1968">
        <f>VLOOKUP(I1968,Weather!F:K,2,)</f>
        <v>8.1230769230769226</v>
      </c>
      <c r="Z1968">
        <f>VLOOKUP(I1968,Weather!F:K,3,)</f>
        <v>0.15</v>
      </c>
      <c r="AA1968">
        <f>VLOOKUP(I1968,Weather!F:K,4,)</f>
        <v>0.6</v>
      </c>
      <c r="AB1968">
        <f>VLOOKUP(I1968,Weather!F:K,5,)</f>
        <v>1017</v>
      </c>
      <c r="AC1968">
        <f>VLOOKUP(I1968,Weather!F:K,6,)</f>
        <v>4</v>
      </c>
    </row>
    <row r="1969" spans="1:29" x14ac:dyDescent="0.25">
      <c r="A1969" t="s">
        <v>7</v>
      </c>
      <c r="B1969" t="s">
        <v>6</v>
      </c>
      <c r="C1969" s="1">
        <v>41983.459027777775</v>
      </c>
      <c r="D1969" s="3">
        <f t="shared" si="256"/>
        <v>2014</v>
      </c>
      <c r="E1969" s="3">
        <f t="shared" si="251"/>
        <v>12</v>
      </c>
      <c r="F1969" s="3">
        <f t="shared" si="252"/>
        <v>11</v>
      </c>
      <c r="G1969" s="3">
        <f t="shared" si="253"/>
        <v>10</v>
      </c>
      <c r="H1969" s="3" t="str">
        <f t="shared" si="254"/>
        <v>20141211</v>
      </c>
      <c r="I1969" s="3" t="str">
        <f t="shared" si="255"/>
        <v>2014121110</v>
      </c>
      <c r="J1969">
        <v>5</v>
      </c>
      <c r="K1969">
        <v>3</v>
      </c>
      <c r="L1969" t="str">
        <f>VLOOKUP(C1969,List!$A$2:$C$2089,3,)</f>
        <v>Gloucester Road</v>
      </c>
      <c r="M1969" t="str">
        <f>VLOOKUP(C1969,List!$A$2:$C$2089,2,)</f>
        <v>Circle</v>
      </c>
      <c r="N1969" t="str">
        <f t="shared" si="257"/>
        <v>Gloucester Road|Circle</v>
      </c>
      <c r="O1969">
        <f>VLOOKUP(N1969,Depth!$A$2:$F$427,3,)</f>
        <v>7</v>
      </c>
      <c r="P1969">
        <f>VLOOKUP(N1969,Depth!$A$2:$F$427,5,)</f>
        <v>99.95</v>
      </c>
      <c r="Q1969">
        <f>VLOOKUP(N1969,Depth!$A$2:$F$427,6,)</f>
        <v>7.05</v>
      </c>
      <c r="R1969">
        <f>VLOOKUP(L1969,longitude_latitude!C:J,7,)</f>
        <v>-0.18213512100000001</v>
      </c>
      <c r="S1969">
        <f>VLOOKUP(L1969,longitude_latitude!C:J,8,)</f>
        <v>51.493977630000003</v>
      </c>
      <c r="T1969">
        <f t="shared" si="258"/>
        <v>-9.3788618464113451</v>
      </c>
      <c r="U1969">
        <f>VLOOKUP(M1969,LINE!$A$2:$B$13,2,)</f>
        <v>4</v>
      </c>
      <c r="V1969">
        <f>VLOOKUP(L1969,Entry_exit!B:P,4,)</f>
        <v>22330</v>
      </c>
      <c r="W1969">
        <f>2020 - VLOOKUP(L1969, age!$A:$D,4,)</f>
        <v>152</v>
      </c>
      <c r="X1969">
        <f>VLOOKUP(H1969,'air-quality-london-time-of-day'!E:G,3,FALSE)</f>
        <v>13.4</v>
      </c>
      <c r="Y1969">
        <f>VLOOKUP(I1969,Weather!F:K,2,)</f>
        <v>8.1230769230769226</v>
      </c>
      <c r="Z1969">
        <f>VLOOKUP(I1969,Weather!F:K,3,)</f>
        <v>0.15</v>
      </c>
      <c r="AA1969">
        <f>VLOOKUP(I1969,Weather!F:K,4,)</f>
        <v>0.6</v>
      </c>
      <c r="AB1969">
        <f>VLOOKUP(I1969,Weather!F:K,5,)</f>
        <v>1017</v>
      </c>
      <c r="AC1969">
        <f>VLOOKUP(I1969,Weather!F:K,6,)</f>
        <v>4</v>
      </c>
    </row>
    <row r="1970" spans="1:29" x14ac:dyDescent="0.25">
      <c r="A1970" t="s">
        <v>7</v>
      </c>
      <c r="B1970" t="s">
        <v>6</v>
      </c>
      <c r="C1970" s="1">
        <v>41983.459722222222</v>
      </c>
      <c r="D1970" s="3">
        <f t="shared" si="256"/>
        <v>2014</v>
      </c>
      <c r="E1970" s="3">
        <f t="shared" si="251"/>
        <v>12</v>
      </c>
      <c r="F1970" s="3">
        <f t="shared" si="252"/>
        <v>11</v>
      </c>
      <c r="G1970" s="3">
        <f t="shared" si="253"/>
        <v>10</v>
      </c>
      <c r="H1970" s="3" t="str">
        <f t="shared" si="254"/>
        <v>20141211</v>
      </c>
      <c r="I1970" s="3" t="str">
        <f t="shared" si="255"/>
        <v>2014121110</v>
      </c>
      <c r="J1970">
        <v>7</v>
      </c>
      <c r="K1970">
        <v>4.2</v>
      </c>
      <c r="L1970" t="str">
        <f>VLOOKUP(C1970,List!$A$2:$C$2089,3,)</f>
        <v>Gloucester Road</v>
      </c>
      <c r="M1970" t="str">
        <f>VLOOKUP(C1970,List!$A$2:$C$2089,2,)</f>
        <v>Circle</v>
      </c>
      <c r="N1970" t="str">
        <f t="shared" si="257"/>
        <v>Gloucester Road|Circle</v>
      </c>
      <c r="O1970">
        <f>VLOOKUP(N1970,Depth!$A$2:$F$427,3,)</f>
        <v>7</v>
      </c>
      <c r="P1970">
        <f>VLOOKUP(N1970,Depth!$A$2:$F$427,5,)</f>
        <v>99.95</v>
      </c>
      <c r="Q1970">
        <f>VLOOKUP(N1970,Depth!$A$2:$F$427,6,)</f>
        <v>7.05</v>
      </c>
      <c r="R1970">
        <f>VLOOKUP(L1970,longitude_latitude!C:J,7,)</f>
        <v>-0.18213512100000001</v>
      </c>
      <c r="S1970">
        <f>VLOOKUP(L1970,longitude_latitude!C:J,8,)</f>
        <v>51.493977630000003</v>
      </c>
      <c r="T1970">
        <f t="shared" si="258"/>
        <v>-9.3788618464113451</v>
      </c>
      <c r="U1970">
        <f>VLOOKUP(M1970,LINE!$A$2:$B$13,2,)</f>
        <v>4</v>
      </c>
      <c r="V1970">
        <f>VLOOKUP(L1970,Entry_exit!B:P,4,)</f>
        <v>22330</v>
      </c>
      <c r="W1970">
        <f>2020 - VLOOKUP(L1970, age!$A:$D,4,)</f>
        <v>152</v>
      </c>
      <c r="X1970">
        <f>VLOOKUP(H1970,'air-quality-london-time-of-day'!E:G,3,FALSE)</f>
        <v>13.4</v>
      </c>
      <c r="Y1970">
        <f>VLOOKUP(I1970,Weather!F:K,2,)</f>
        <v>8.1230769230769226</v>
      </c>
      <c r="Z1970">
        <f>VLOOKUP(I1970,Weather!F:K,3,)</f>
        <v>0.15</v>
      </c>
      <c r="AA1970">
        <f>VLOOKUP(I1970,Weather!F:K,4,)</f>
        <v>0.6</v>
      </c>
      <c r="AB1970">
        <f>VLOOKUP(I1970,Weather!F:K,5,)</f>
        <v>1017</v>
      </c>
      <c r="AC1970">
        <f>VLOOKUP(I1970,Weather!F:K,6,)</f>
        <v>4</v>
      </c>
    </row>
    <row r="1971" spans="1:29" x14ac:dyDescent="0.25">
      <c r="A1971" t="s">
        <v>7</v>
      </c>
      <c r="B1971" t="s">
        <v>6</v>
      </c>
      <c r="C1971" s="1">
        <v>41983.460416666669</v>
      </c>
      <c r="D1971" s="3">
        <f t="shared" si="256"/>
        <v>2014</v>
      </c>
      <c r="E1971" s="3">
        <f t="shared" si="251"/>
        <v>12</v>
      </c>
      <c r="F1971" s="3">
        <f t="shared" si="252"/>
        <v>11</v>
      </c>
      <c r="G1971" s="3">
        <f t="shared" si="253"/>
        <v>10</v>
      </c>
      <c r="H1971" s="3" t="str">
        <f t="shared" si="254"/>
        <v>20141211</v>
      </c>
      <c r="I1971" s="3" t="str">
        <f t="shared" si="255"/>
        <v>2014121110</v>
      </c>
      <c r="J1971">
        <v>11</v>
      </c>
      <c r="K1971">
        <v>6.6</v>
      </c>
      <c r="L1971" t="str">
        <f>VLOOKUP(C1971,List!$A$2:$C$2089,3,)</f>
        <v>South Kensington</v>
      </c>
      <c r="M1971" t="str">
        <f>VLOOKUP(C1971,List!$A$2:$C$2089,2,)</f>
        <v>Circle</v>
      </c>
      <c r="N1971" t="str">
        <f t="shared" si="257"/>
        <v>South Kensington|Circle</v>
      </c>
      <c r="O1971">
        <f>VLOOKUP(N1971,Depth!$A$2:$F$427,3,)</f>
        <v>0</v>
      </c>
      <c r="P1971">
        <f>VLOOKUP(N1971,Depth!$A$2:$F$427,5,)</f>
        <v>99.974999999999994</v>
      </c>
      <c r="Q1971">
        <f>VLOOKUP(N1971,Depth!$A$2:$F$427,6,)</f>
        <v>7.0250000000000004</v>
      </c>
      <c r="R1971">
        <f>VLOOKUP(L1971,longitude_latitude!C:J,7,)</f>
        <v>-0.17156429100000001</v>
      </c>
      <c r="S1971">
        <f>VLOOKUP(L1971,longitude_latitude!C:J,8,)</f>
        <v>51.493577360000003</v>
      </c>
      <c r="T1971">
        <f t="shared" si="258"/>
        <v>-8.8344590908220528</v>
      </c>
      <c r="U1971">
        <f>VLOOKUP(M1971,LINE!$A$2:$B$13,2,)</f>
        <v>4</v>
      </c>
      <c r="V1971">
        <f>VLOOKUP(L1971,Entry_exit!B:P,4,)</f>
        <v>50469</v>
      </c>
      <c r="W1971">
        <f>2020 - VLOOKUP(L1971, age!$A:$D,4,)</f>
        <v>152</v>
      </c>
      <c r="X1971">
        <f>VLOOKUP(H1971,'air-quality-london-time-of-day'!E:G,3,FALSE)</f>
        <v>13.4</v>
      </c>
      <c r="Y1971">
        <f>VLOOKUP(I1971,Weather!F:K,2,)</f>
        <v>8.1230769230769226</v>
      </c>
      <c r="Z1971">
        <f>VLOOKUP(I1971,Weather!F:K,3,)</f>
        <v>0.15</v>
      </c>
      <c r="AA1971">
        <f>VLOOKUP(I1971,Weather!F:K,4,)</f>
        <v>0.6</v>
      </c>
      <c r="AB1971">
        <f>VLOOKUP(I1971,Weather!F:K,5,)</f>
        <v>1017</v>
      </c>
      <c r="AC1971">
        <f>VLOOKUP(I1971,Weather!F:K,6,)</f>
        <v>4</v>
      </c>
    </row>
    <row r="1972" spans="1:29" x14ac:dyDescent="0.25">
      <c r="A1972" t="s">
        <v>7</v>
      </c>
      <c r="B1972" t="s">
        <v>6</v>
      </c>
      <c r="C1972" s="1">
        <v>41983.461111111108</v>
      </c>
      <c r="D1972" s="3">
        <f t="shared" si="256"/>
        <v>2014</v>
      </c>
      <c r="E1972" s="3">
        <f t="shared" ref="E1972:E2035" si="259">MONTH(C1972)</f>
        <v>12</v>
      </c>
      <c r="F1972" s="3">
        <f t="shared" ref="F1972:F2035" si="260">HOUR(C1972)</f>
        <v>11</v>
      </c>
      <c r="G1972" s="3">
        <f t="shared" ref="G1972:G2035" si="261">DAY(C1972)</f>
        <v>10</v>
      </c>
      <c r="H1972" s="3" t="str">
        <f t="shared" ref="H1972:H2035" si="262">D1972&amp;E1972&amp;F1972</f>
        <v>20141211</v>
      </c>
      <c r="I1972" s="3" t="str">
        <f t="shared" ref="I1972:I2035" si="263">D1972&amp;E1972&amp;F1972&amp;G1972</f>
        <v>2014121110</v>
      </c>
      <c r="J1972">
        <v>10</v>
      </c>
      <c r="K1972">
        <v>6</v>
      </c>
      <c r="L1972" t="str">
        <f>VLOOKUP(C1972,List!$A$2:$C$2089,3,)</f>
        <v>South Kensington</v>
      </c>
      <c r="M1972" t="str">
        <f>VLOOKUP(C1972,List!$A$2:$C$2089,2,)</f>
        <v>Circle</v>
      </c>
      <c r="N1972" t="str">
        <f t="shared" si="257"/>
        <v>South Kensington|Circle</v>
      </c>
      <c r="O1972">
        <f>VLOOKUP(N1972,Depth!$A$2:$F$427,3,)</f>
        <v>0</v>
      </c>
      <c r="P1972">
        <f>VLOOKUP(N1972,Depth!$A$2:$F$427,5,)</f>
        <v>99.974999999999994</v>
      </c>
      <c r="Q1972">
        <f>VLOOKUP(N1972,Depth!$A$2:$F$427,6,)</f>
        <v>7.0250000000000004</v>
      </c>
      <c r="R1972">
        <f>VLOOKUP(L1972,longitude_latitude!C:J,7,)</f>
        <v>-0.17156429100000001</v>
      </c>
      <c r="S1972">
        <f>VLOOKUP(L1972,longitude_latitude!C:J,8,)</f>
        <v>51.493577360000003</v>
      </c>
      <c r="T1972">
        <f t="shared" si="258"/>
        <v>-8.8344590908220528</v>
      </c>
      <c r="U1972">
        <f>VLOOKUP(M1972,LINE!$A$2:$B$13,2,)</f>
        <v>4</v>
      </c>
      <c r="V1972">
        <f>VLOOKUP(L1972,Entry_exit!B:P,4,)</f>
        <v>50469</v>
      </c>
      <c r="W1972">
        <f>2020 - VLOOKUP(L1972, age!$A:$D,4,)</f>
        <v>152</v>
      </c>
      <c r="X1972">
        <f>VLOOKUP(H1972,'air-quality-london-time-of-day'!E:G,3,FALSE)</f>
        <v>13.4</v>
      </c>
      <c r="Y1972">
        <f>VLOOKUP(I1972,Weather!F:K,2,)</f>
        <v>8.1230769230769226</v>
      </c>
      <c r="Z1972">
        <f>VLOOKUP(I1972,Weather!F:K,3,)</f>
        <v>0.15</v>
      </c>
      <c r="AA1972">
        <f>VLOOKUP(I1972,Weather!F:K,4,)</f>
        <v>0.6</v>
      </c>
      <c r="AB1972">
        <f>VLOOKUP(I1972,Weather!F:K,5,)</f>
        <v>1017</v>
      </c>
      <c r="AC1972">
        <f>VLOOKUP(I1972,Weather!F:K,6,)</f>
        <v>4</v>
      </c>
    </row>
    <row r="1973" spans="1:29" x14ac:dyDescent="0.25">
      <c r="A1973" t="s">
        <v>7</v>
      </c>
      <c r="B1973" t="s">
        <v>6</v>
      </c>
      <c r="C1973" s="1">
        <v>41983.461805555555</v>
      </c>
      <c r="D1973" s="3">
        <f t="shared" si="256"/>
        <v>2014</v>
      </c>
      <c r="E1973" s="3">
        <f t="shared" si="259"/>
        <v>12</v>
      </c>
      <c r="F1973" s="3">
        <f t="shared" si="260"/>
        <v>11</v>
      </c>
      <c r="G1973" s="3">
        <f t="shared" si="261"/>
        <v>10</v>
      </c>
      <c r="H1973" s="3" t="str">
        <f t="shared" si="262"/>
        <v>20141211</v>
      </c>
      <c r="I1973" s="3" t="str">
        <f t="shared" si="263"/>
        <v>2014121110</v>
      </c>
      <c r="J1973">
        <v>12</v>
      </c>
      <c r="K1973">
        <v>7.2</v>
      </c>
      <c r="L1973" t="str">
        <f>VLOOKUP(C1973,List!$A$2:$C$2089,3,)</f>
        <v>Sloane Square</v>
      </c>
      <c r="M1973" t="str">
        <f>VLOOKUP(C1973,List!$A$2:$C$2089,2,)</f>
        <v>Circle</v>
      </c>
      <c r="N1973" t="str">
        <f t="shared" si="257"/>
        <v>Sloane Square|Circle</v>
      </c>
      <c r="O1973">
        <f>VLOOKUP(N1973,Depth!$A$2:$F$427,3,)</f>
        <v>6</v>
      </c>
      <c r="P1973">
        <f>VLOOKUP(N1973,Depth!$A$2:$F$427,5,)</f>
        <v>97.6</v>
      </c>
      <c r="Q1973">
        <f>VLOOKUP(N1973,Depth!$A$2:$F$427,6,)</f>
        <v>8.4</v>
      </c>
      <c r="R1973">
        <f>VLOOKUP(L1973,longitude_latitude!C:J,7,)</f>
        <v>-0.15473274000000001</v>
      </c>
      <c r="S1973">
        <f>VLOOKUP(L1973,longitude_latitude!C:J,8,)</f>
        <v>51.491825239999997</v>
      </c>
      <c r="T1973">
        <f t="shared" si="258"/>
        <v>-7.9674712069863576</v>
      </c>
      <c r="U1973">
        <f>VLOOKUP(M1973,LINE!$A$2:$B$13,2,)</f>
        <v>4</v>
      </c>
      <c r="V1973">
        <f>VLOOKUP(L1973,Entry_exit!B:P,4,)</f>
        <v>27121</v>
      </c>
      <c r="W1973">
        <f>2020 - VLOOKUP(L1973, age!$A:$D,4,)</f>
        <v>152</v>
      </c>
      <c r="X1973">
        <f>VLOOKUP(H1973,'air-quality-london-time-of-day'!E:G,3,FALSE)</f>
        <v>13.4</v>
      </c>
      <c r="Y1973">
        <f>VLOOKUP(I1973,Weather!F:K,2,)</f>
        <v>8.1230769230769226</v>
      </c>
      <c r="Z1973">
        <f>VLOOKUP(I1973,Weather!F:K,3,)</f>
        <v>0.15</v>
      </c>
      <c r="AA1973">
        <f>VLOOKUP(I1973,Weather!F:K,4,)</f>
        <v>0.6</v>
      </c>
      <c r="AB1973">
        <f>VLOOKUP(I1973,Weather!F:K,5,)</f>
        <v>1017</v>
      </c>
      <c r="AC1973">
        <f>VLOOKUP(I1973,Weather!F:K,6,)</f>
        <v>4</v>
      </c>
    </row>
    <row r="1974" spans="1:29" x14ac:dyDescent="0.25">
      <c r="A1974" t="s">
        <v>7</v>
      </c>
      <c r="B1974" t="s">
        <v>6</v>
      </c>
      <c r="C1974" s="1">
        <v>41983.462500000001</v>
      </c>
      <c r="D1974" s="3">
        <f t="shared" si="256"/>
        <v>2014</v>
      </c>
      <c r="E1974" s="3">
        <f t="shared" si="259"/>
        <v>12</v>
      </c>
      <c r="F1974" s="3">
        <f t="shared" si="260"/>
        <v>11</v>
      </c>
      <c r="G1974" s="3">
        <f t="shared" si="261"/>
        <v>10</v>
      </c>
      <c r="H1974" s="3" t="str">
        <f t="shared" si="262"/>
        <v>20141211</v>
      </c>
      <c r="I1974" s="3" t="str">
        <f t="shared" si="263"/>
        <v>2014121110</v>
      </c>
      <c r="J1974">
        <v>9</v>
      </c>
      <c r="K1974">
        <v>5.4</v>
      </c>
      <c r="L1974" t="str">
        <f>VLOOKUP(C1974,List!$A$2:$C$2089,3,)</f>
        <v>Sloane Square</v>
      </c>
      <c r="M1974" t="str">
        <f>VLOOKUP(C1974,List!$A$2:$C$2089,2,)</f>
        <v>Circle</v>
      </c>
      <c r="N1974" t="str">
        <f t="shared" si="257"/>
        <v>Sloane Square|Circle</v>
      </c>
      <c r="O1974">
        <f>VLOOKUP(N1974,Depth!$A$2:$F$427,3,)</f>
        <v>6</v>
      </c>
      <c r="P1974">
        <f>VLOOKUP(N1974,Depth!$A$2:$F$427,5,)</f>
        <v>97.6</v>
      </c>
      <c r="Q1974">
        <f>VLOOKUP(N1974,Depth!$A$2:$F$427,6,)</f>
        <v>8.4</v>
      </c>
      <c r="R1974">
        <f>VLOOKUP(L1974,longitude_latitude!C:J,7,)</f>
        <v>-0.15473274000000001</v>
      </c>
      <c r="S1974">
        <f>VLOOKUP(L1974,longitude_latitude!C:J,8,)</f>
        <v>51.491825239999997</v>
      </c>
      <c r="T1974">
        <f t="shared" si="258"/>
        <v>-7.9674712069863576</v>
      </c>
      <c r="U1974">
        <f>VLOOKUP(M1974,LINE!$A$2:$B$13,2,)</f>
        <v>4</v>
      </c>
      <c r="V1974">
        <f>VLOOKUP(L1974,Entry_exit!B:P,4,)</f>
        <v>27121</v>
      </c>
      <c r="W1974">
        <f>2020 - VLOOKUP(L1974, age!$A:$D,4,)</f>
        <v>152</v>
      </c>
      <c r="X1974">
        <f>VLOOKUP(H1974,'air-quality-london-time-of-day'!E:G,3,FALSE)</f>
        <v>13.4</v>
      </c>
      <c r="Y1974">
        <f>VLOOKUP(I1974,Weather!F:K,2,)</f>
        <v>8.1230769230769226</v>
      </c>
      <c r="Z1974">
        <f>VLOOKUP(I1974,Weather!F:K,3,)</f>
        <v>0.15</v>
      </c>
      <c r="AA1974">
        <f>VLOOKUP(I1974,Weather!F:K,4,)</f>
        <v>0.6</v>
      </c>
      <c r="AB1974">
        <f>VLOOKUP(I1974,Weather!F:K,5,)</f>
        <v>1017</v>
      </c>
      <c r="AC1974">
        <f>VLOOKUP(I1974,Weather!F:K,6,)</f>
        <v>4</v>
      </c>
    </row>
    <row r="1975" spans="1:29" x14ac:dyDescent="0.25">
      <c r="A1975" t="s">
        <v>7</v>
      </c>
      <c r="B1975" t="s">
        <v>6</v>
      </c>
      <c r="C1975" s="1">
        <v>41983.463194444441</v>
      </c>
      <c r="D1975" s="3">
        <f t="shared" si="256"/>
        <v>2014</v>
      </c>
      <c r="E1975" s="3">
        <f t="shared" si="259"/>
        <v>12</v>
      </c>
      <c r="F1975" s="3">
        <f t="shared" si="260"/>
        <v>11</v>
      </c>
      <c r="G1975" s="3">
        <f t="shared" si="261"/>
        <v>10</v>
      </c>
      <c r="H1975" s="3" t="str">
        <f t="shared" si="262"/>
        <v>20141211</v>
      </c>
      <c r="I1975" s="3" t="str">
        <f t="shared" si="263"/>
        <v>2014121110</v>
      </c>
      <c r="J1975">
        <v>12</v>
      </c>
      <c r="K1975">
        <v>7.2</v>
      </c>
      <c r="L1975" t="str">
        <f>VLOOKUP(C1975,List!$A$2:$C$2089,3,)</f>
        <v>Victoria</v>
      </c>
      <c r="M1975" t="str">
        <f>VLOOKUP(C1975,List!$A$2:$C$2089,2,)</f>
        <v>Circle</v>
      </c>
      <c r="N1975" t="str">
        <f t="shared" si="257"/>
        <v>Victoria|Circle</v>
      </c>
      <c r="O1975">
        <f>VLOOKUP(N1975,Depth!$A$2:$F$427,3,)</f>
        <v>4.5999999999999996</v>
      </c>
      <c r="P1975">
        <f>VLOOKUP(N1975,Depth!$A$2:$F$427,5,)</f>
        <v>97</v>
      </c>
      <c r="Q1975">
        <f>VLOOKUP(N1975,Depth!$A$2:$F$427,6,)</f>
        <v>7.6</v>
      </c>
      <c r="R1975">
        <f>VLOOKUP(L1975,longitude_latitude!C:J,7,)</f>
        <v>-0.14148501699999999</v>
      </c>
      <c r="S1975">
        <f>VLOOKUP(L1975,longitude_latitude!C:J,8,)</f>
        <v>51.49588954</v>
      </c>
      <c r="T1975">
        <f t="shared" si="258"/>
        <v>-7.2858968069970214</v>
      </c>
      <c r="U1975">
        <f>VLOOKUP(M1975,LINE!$A$2:$B$13,2,)</f>
        <v>4</v>
      </c>
      <c r="V1975">
        <f>VLOOKUP(L1975,Entry_exit!B:P,4,)</f>
        <v>123265</v>
      </c>
      <c r="W1975">
        <f>2020 - VLOOKUP(L1975, age!$A:$D,4,)</f>
        <v>160</v>
      </c>
      <c r="X1975">
        <f>VLOOKUP(H1975,'air-quality-london-time-of-day'!E:G,3,FALSE)</f>
        <v>13.4</v>
      </c>
      <c r="Y1975">
        <f>VLOOKUP(I1975,Weather!F:K,2,)</f>
        <v>8.1230769230769226</v>
      </c>
      <c r="Z1975">
        <f>VLOOKUP(I1975,Weather!F:K,3,)</f>
        <v>0.15</v>
      </c>
      <c r="AA1975">
        <f>VLOOKUP(I1975,Weather!F:K,4,)</f>
        <v>0.6</v>
      </c>
      <c r="AB1975">
        <f>VLOOKUP(I1975,Weather!F:K,5,)</f>
        <v>1017</v>
      </c>
      <c r="AC1975">
        <f>VLOOKUP(I1975,Weather!F:K,6,)</f>
        <v>4</v>
      </c>
    </row>
    <row r="1976" spans="1:29" x14ac:dyDescent="0.25">
      <c r="A1976" t="s">
        <v>7</v>
      </c>
      <c r="B1976" t="s">
        <v>6</v>
      </c>
      <c r="C1976" s="1">
        <v>41983.463888888888</v>
      </c>
      <c r="D1976" s="3">
        <f t="shared" si="256"/>
        <v>2014</v>
      </c>
      <c r="E1976" s="3">
        <f t="shared" si="259"/>
        <v>12</v>
      </c>
      <c r="F1976" s="3">
        <f t="shared" si="260"/>
        <v>11</v>
      </c>
      <c r="G1976" s="3">
        <f t="shared" si="261"/>
        <v>10</v>
      </c>
      <c r="H1976" s="3" t="str">
        <f t="shared" si="262"/>
        <v>20141211</v>
      </c>
      <c r="I1976" s="3" t="str">
        <f t="shared" si="263"/>
        <v>2014121110</v>
      </c>
      <c r="J1976">
        <v>14</v>
      </c>
      <c r="K1976">
        <v>8.4</v>
      </c>
      <c r="L1976" t="str">
        <f>VLOOKUP(C1976,List!$A$2:$C$2089,3,)</f>
        <v>Victoria</v>
      </c>
      <c r="M1976" t="str">
        <f>VLOOKUP(C1976,List!$A$2:$C$2089,2,)</f>
        <v>Circle</v>
      </c>
      <c r="N1976" t="str">
        <f t="shared" si="257"/>
        <v>Victoria|Circle</v>
      </c>
      <c r="O1976">
        <f>VLOOKUP(N1976,Depth!$A$2:$F$427,3,)</f>
        <v>4.5999999999999996</v>
      </c>
      <c r="P1976">
        <f>VLOOKUP(N1976,Depth!$A$2:$F$427,5,)</f>
        <v>97</v>
      </c>
      <c r="Q1976">
        <f>VLOOKUP(N1976,Depth!$A$2:$F$427,6,)</f>
        <v>7.6</v>
      </c>
      <c r="R1976">
        <f>VLOOKUP(L1976,longitude_latitude!C:J,7,)</f>
        <v>-0.14148501699999999</v>
      </c>
      <c r="S1976">
        <f>VLOOKUP(L1976,longitude_latitude!C:J,8,)</f>
        <v>51.49588954</v>
      </c>
      <c r="T1976">
        <f t="shared" si="258"/>
        <v>-7.2858968069970214</v>
      </c>
      <c r="U1976">
        <f>VLOOKUP(M1976,LINE!$A$2:$B$13,2,)</f>
        <v>4</v>
      </c>
      <c r="V1976">
        <f>VLOOKUP(L1976,Entry_exit!B:P,4,)</f>
        <v>123265</v>
      </c>
      <c r="W1976">
        <f>2020 - VLOOKUP(L1976, age!$A:$D,4,)</f>
        <v>160</v>
      </c>
      <c r="X1976">
        <f>VLOOKUP(H1976,'air-quality-london-time-of-day'!E:G,3,FALSE)</f>
        <v>13.4</v>
      </c>
      <c r="Y1976">
        <f>VLOOKUP(I1976,Weather!F:K,2,)</f>
        <v>8.1230769230769226</v>
      </c>
      <c r="Z1976">
        <f>VLOOKUP(I1976,Weather!F:K,3,)</f>
        <v>0.15</v>
      </c>
      <c r="AA1976">
        <f>VLOOKUP(I1976,Weather!F:K,4,)</f>
        <v>0.6</v>
      </c>
      <c r="AB1976">
        <f>VLOOKUP(I1976,Weather!F:K,5,)</f>
        <v>1017</v>
      </c>
      <c r="AC1976">
        <f>VLOOKUP(I1976,Weather!F:K,6,)</f>
        <v>4</v>
      </c>
    </row>
    <row r="1977" spans="1:29" x14ac:dyDescent="0.25">
      <c r="A1977" t="s">
        <v>7</v>
      </c>
      <c r="B1977" t="s">
        <v>6</v>
      </c>
      <c r="C1977" s="1">
        <v>41983.464583333334</v>
      </c>
      <c r="D1977" s="3">
        <f t="shared" si="256"/>
        <v>2014</v>
      </c>
      <c r="E1977" s="3">
        <f t="shared" si="259"/>
        <v>12</v>
      </c>
      <c r="F1977" s="3">
        <f t="shared" si="260"/>
        <v>11</v>
      </c>
      <c r="G1977" s="3">
        <f t="shared" si="261"/>
        <v>10</v>
      </c>
      <c r="H1977" s="3" t="str">
        <f t="shared" si="262"/>
        <v>20141211</v>
      </c>
      <c r="I1977" s="3" t="str">
        <f t="shared" si="263"/>
        <v>2014121110</v>
      </c>
      <c r="J1977">
        <v>24</v>
      </c>
      <c r="K1977">
        <v>14.4</v>
      </c>
      <c r="L1977" t="str">
        <f>VLOOKUP(C1977,List!$A$2:$C$2089,3,)</f>
        <v>St. James's Park</v>
      </c>
      <c r="M1977" t="str">
        <f>VLOOKUP(C1977,List!$A$2:$C$2089,2,)</f>
        <v>Circle</v>
      </c>
      <c r="N1977" t="str">
        <f t="shared" si="257"/>
        <v>St. James's Park|Circle</v>
      </c>
      <c r="O1977">
        <f>VLOOKUP(N1977,Depth!$A$2:$F$427,3,)</f>
        <v>4</v>
      </c>
      <c r="P1977">
        <f>VLOOKUP(N1977,Depth!$A$2:$F$427,5,)</f>
        <v>98.2</v>
      </c>
      <c r="Q1977">
        <f>VLOOKUP(N1977,Depth!$A$2:$F$427,6,)</f>
        <v>5.8</v>
      </c>
      <c r="R1977">
        <f>VLOOKUP(L1977,longitude_latitude!C:J,7,)</f>
        <v>-0.13202154299999999</v>
      </c>
      <c r="S1977">
        <f>VLOOKUP(L1977,longitude_latitude!C:J,8,)</f>
        <v>51.499050060000002</v>
      </c>
      <c r="T1977">
        <f t="shared" si="258"/>
        <v>-6.7989840519554425</v>
      </c>
      <c r="U1977">
        <f>VLOOKUP(M1977,LINE!$A$2:$B$13,2,)</f>
        <v>4</v>
      </c>
      <c r="V1977">
        <f>VLOOKUP(L1977,Entry_exit!B:P,4,)</f>
        <v>29357</v>
      </c>
      <c r="W1977">
        <f>2020 - VLOOKUP(L1977, age!$A:$D,4,)</f>
        <v>152</v>
      </c>
      <c r="X1977">
        <f>VLOOKUP(H1977,'air-quality-london-time-of-day'!E:G,3,FALSE)</f>
        <v>13.4</v>
      </c>
      <c r="Y1977">
        <f>VLOOKUP(I1977,Weather!F:K,2,)</f>
        <v>8.1230769230769226</v>
      </c>
      <c r="Z1977">
        <f>VLOOKUP(I1977,Weather!F:K,3,)</f>
        <v>0.15</v>
      </c>
      <c r="AA1977">
        <f>VLOOKUP(I1977,Weather!F:K,4,)</f>
        <v>0.6</v>
      </c>
      <c r="AB1977">
        <f>VLOOKUP(I1977,Weather!F:K,5,)</f>
        <v>1017</v>
      </c>
      <c r="AC1977">
        <f>VLOOKUP(I1977,Weather!F:K,6,)</f>
        <v>4</v>
      </c>
    </row>
    <row r="1978" spans="1:29" x14ac:dyDescent="0.25">
      <c r="A1978" t="s">
        <v>7</v>
      </c>
      <c r="B1978" t="s">
        <v>6</v>
      </c>
      <c r="C1978" s="1">
        <v>41983.465277777781</v>
      </c>
      <c r="D1978" s="3">
        <f t="shared" si="256"/>
        <v>2014</v>
      </c>
      <c r="E1978" s="3">
        <f t="shared" si="259"/>
        <v>12</v>
      </c>
      <c r="F1978" s="3">
        <f t="shared" si="260"/>
        <v>11</v>
      </c>
      <c r="G1978" s="3">
        <f t="shared" si="261"/>
        <v>10</v>
      </c>
      <c r="H1978" s="3" t="str">
        <f t="shared" si="262"/>
        <v>20141211</v>
      </c>
      <c r="I1978" s="3" t="str">
        <f t="shared" si="263"/>
        <v>2014121110</v>
      </c>
      <c r="J1978">
        <v>49</v>
      </c>
      <c r="K1978">
        <v>29.4</v>
      </c>
      <c r="L1978" t="str">
        <f>VLOOKUP(C1978,List!$A$2:$C$2089,3,)</f>
        <v>St. James's Park</v>
      </c>
      <c r="M1978" t="str">
        <f>VLOOKUP(C1978,List!$A$2:$C$2089,2,)</f>
        <v>Circle</v>
      </c>
      <c r="N1978" t="str">
        <f t="shared" si="257"/>
        <v>St. James's Park|Circle</v>
      </c>
      <c r="O1978">
        <f>VLOOKUP(N1978,Depth!$A$2:$F$427,3,)</f>
        <v>4</v>
      </c>
      <c r="P1978">
        <f>VLOOKUP(N1978,Depth!$A$2:$F$427,5,)</f>
        <v>98.2</v>
      </c>
      <c r="Q1978">
        <f>VLOOKUP(N1978,Depth!$A$2:$F$427,6,)</f>
        <v>5.8</v>
      </c>
      <c r="R1978">
        <f>VLOOKUP(L1978,longitude_latitude!C:J,7,)</f>
        <v>-0.13202154299999999</v>
      </c>
      <c r="S1978">
        <f>VLOOKUP(L1978,longitude_latitude!C:J,8,)</f>
        <v>51.499050060000002</v>
      </c>
      <c r="T1978">
        <f t="shared" si="258"/>
        <v>-6.7989840519554425</v>
      </c>
      <c r="U1978">
        <f>VLOOKUP(M1978,LINE!$A$2:$B$13,2,)</f>
        <v>4</v>
      </c>
      <c r="V1978">
        <f>VLOOKUP(L1978,Entry_exit!B:P,4,)</f>
        <v>29357</v>
      </c>
      <c r="W1978">
        <f>2020 - VLOOKUP(L1978, age!$A:$D,4,)</f>
        <v>152</v>
      </c>
      <c r="X1978">
        <f>VLOOKUP(H1978,'air-quality-london-time-of-day'!E:G,3,FALSE)</f>
        <v>13.4</v>
      </c>
      <c r="Y1978">
        <f>VLOOKUP(I1978,Weather!F:K,2,)</f>
        <v>8.1230769230769226</v>
      </c>
      <c r="Z1978">
        <f>VLOOKUP(I1978,Weather!F:K,3,)</f>
        <v>0.15</v>
      </c>
      <c r="AA1978">
        <f>VLOOKUP(I1978,Weather!F:K,4,)</f>
        <v>0.6</v>
      </c>
      <c r="AB1978">
        <f>VLOOKUP(I1978,Weather!F:K,5,)</f>
        <v>1017</v>
      </c>
      <c r="AC1978">
        <f>VLOOKUP(I1978,Weather!F:K,6,)</f>
        <v>4</v>
      </c>
    </row>
    <row r="1979" spans="1:29" x14ac:dyDescent="0.25">
      <c r="A1979" t="s">
        <v>7</v>
      </c>
      <c r="B1979" t="s">
        <v>6</v>
      </c>
      <c r="C1979" s="1">
        <v>41983.46597222222</v>
      </c>
      <c r="D1979" s="3">
        <f t="shared" si="256"/>
        <v>2014</v>
      </c>
      <c r="E1979" s="3">
        <f t="shared" si="259"/>
        <v>12</v>
      </c>
      <c r="F1979" s="3">
        <f t="shared" si="260"/>
        <v>11</v>
      </c>
      <c r="G1979" s="3">
        <f t="shared" si="261"/>
        <v>10</v>
      </c>
      <c r="H1979" s="3" t="str">
        <f t="shared" si="262"/>
        <v>20141211</v>
      </c>
      <c r="I1979" s="3" t="str">
        <f t="shared" si="263"/>
        <v>2014121110</v>
      </c>
      <c r="J1979">
        <v>54</v>
      </c>
      <c r="K1979">
        <v>32.4</v>
      </c>
      <c r="L1979" t="str">
        <f>VLOOKUP(C1979,List!$A$2:$C$2089,3,)</f>
        <v>St. James's Park</v>
      </c>
      <c r="M1979" t="str">
        <f>VLOOKUP(C1979,List!$A$2:$C$2089,2,)</f>
        <v>Circle</v>
      </c>
      <c r="N1979" t="str">
        <f t="shared" si="257"/>
        <v>St. James's Park|Circle</v>
      </c>
      <c r="O1979">
        <f>VLOOKUP(N1979,Depth!$A$2:$F$427,3,)</f>
        <v>4</v>
      </c>
      <c r="P1979">
        <f>VLOOKUP(N1979,Depth!$A$2:$F$427,5,)</f>
        <v>98.2</v>
      </c>
      <c r="Q1979">
        <f>VLOOKUP(N1979,Depth!$A$2:$F$427,6,)</f>
        <v>5.8</v>
      </c>
      <c r="R1979">
        <f>VLOOKUP(L1979,longitude_latitude!C:J,7,)</f>
        <v>-0.13202154299999999</v>
      </c>
      <c r="S1979">
        <f>VLOOKUP(L1979,longitude_latitude!C:J,8,)</f>
        <v>51.499050060000002</v>
      </c>
      <c r="T1979">
        <f t="shared" si="258"/>
        <v>-6.7989840519554425</v>
      </c>
      <c r="U1979">
        <f>VLOOKUP(M1979,LINE!$A$2:$B$13,2,)</f>
        <v>4</v>
      </c>
      <c r="V1979">
        <f>VLOOKUP(L1979,Entry_exit!B:P,4,)</f>
        <v>29357</v>
      </c>
      <c r="W1979">
        <f>2020 - VLOOKUP(L1979, age!$A:$D,4,)</f>
        <v>152</v>
      </c>
      <c r="X1979">
        <f>VLOOKUP(H1979,'air-quality-london-time-of-day'!E:G,3,FALSE)</f>
        <v>13.4</v>
      </c>
      <c r="Y1979">
        <f>VLOOKUP(I1979,Weather!F:K,2,)</f>
        <v>8.1230769230769226</v>
      </c>
      <c r="Z1979">
        <f>VLOOKUP(I1979,Weather!F:K,3,)</f>
        <v>0.15</v>
      </c>
      <c r="AA1979">
        <f>VLOOKUP(I1979,Weather!F:K,4,)</f>
        <v>0.6</v>
      </c>
      <c r="AB1979">
        <f>VLOOKUP(I1979,Weather!F:K,5,)</f>
        <v>1017</v>
      </c>
      <c r="AC1979">
        <f>VLOOKUP(I1979,Weather!F:K,6,)</f>
        <v>4</v>
      </c>
    </row>
    <row r="1980" spans="1:29" x14ac:dyDescent="0.25">
      <c r="A1980" t="s">
        <v>7</v>
      </c>
      <c r="B1980" t="s">
        <v>6</v>
      </c>
      <c r="C1980" s="1">
        <v>41983.466666666667</v>
      </c>
      <c r="D1980" s="3">
        <f t="shared" si="256"/>
        <v>2014</v>
      </c>
      <c r="E1980" s="3">
        <f t="shared" si="259"/>
        <v>12</v>
      </c>
      <c r="F1980" s="3">
        <f t="shared" si="260"/>
        <v>11</v>
      </c>
      <c r="G1980" s="3">
        <f t="shared" si="261"/>
        <v>10</v>
      </c>
      <c r="H1980" s="3" t="str">
        <f t="shared" si="262"/>
        <v>20141211</v>
      </c>
      <c r="I1980" s="3" t="str">
        <f t="shared" si="263"/>
        <v>2014121110</v>
      </c>
      <c r="J1980">
        <v>60</v>
      </c>
      <c r="K1980">
        <v>36</v>
      </c>
      <c r="L1980" t="str">
        <f>VLOOKUP(C1980,List!$A$2:$C$2089,3,)</f>
        <v>Westminster</v>
      </c>
      <c r="M1980" t="str">
        <f>VLOOKUP(C1980,List!$A$2:$C$2089,2,)</f>
        <v>Circle</v>
      </c>
      <c r="N1980" t="str">
        <f t="shared" si="257"/>
        <v>Westminster|Circle</v>
      </c>
      <c r="O1980">
        <f>VLOOKUP(N1980,Depth!$A$2:$F$427,3,)</f>
        <v>6</v>
      </c>
      <c r="P1980">
        <f>VLOOKUP(N1980,Depth!$A$2:$F$427,5,)</f>
        <v>99</v>
      </c>
      <c r="Q1980">
        <f>VLOOKUP(N1980,Depth!$A$2:$F$427,6,)</f>
        <v>7</v>
      </c>
      <c r="R1980">
        <f>VLOOKUP(L1980,longitude_latitude!C:J,7,)</f>
        <v>-0.124052209</v>
      </c>
      <c r="S1980">
        <f>VLOOKUP(L1980,longitude_latitude!C:J,8,)</f>
        <v>51.500453110000002</v>
      </c>
      <c r="T1980">
        <f t="shared" si="258"/>
        <v>-6.3887449727964203</v>
      </c>
      <c r="U1980">
        <f>VLOOKUP(M1980,LINE!$A$2:$B$13,2,)</f>
        <v>4</v>
      </c>
      <c r="V1980">
        <f>VLOOKUP(L1980,Entry_exit!B:P,4,)</f>
        <v>37844</v>
      </c>
      <c r="W1980">
        <f>2020 - VLOOKUP(L1980, age!$A:$D,4,)</f>
        <v>152</v>
      </c>
      <c r="X1980">
        <f>VLOOKUP(H1980,'air-quality-london-time-of-day'!E:G,3,FALSE)</f>
        <v>13.4</v>
      </c>
      <c r="Y1980">
        <f>VLOOKUP(I1980,Weather!F:K,2,)</f>
        <v>8.1230769230769226</v>
      </c>
      <c r="Z1980">
        <f>VLOOKUP(I1980,Weather!F:K,3,)</f>
        <v>0.15</v>
      </c>
      <c r="AA1980">
        <f>VLOOKUP(I1980,Weather!F:K,4,)</f>
        <v>0.6</v>
      </c>
      <c r="AB1980">
        <f>VLOOKUP(I1980,Weather!F:K,5,)</f>
        <v>1017</v>
      </c>
      <c r="AC1980">
        <f>VLOOKUP(I1980,Weather!F:K,6,)</f>
        <v>4</v>
      </c>
    </row>
    <row r="1981" spans="1:29" x14ac:dyDescent="0.25">
      <c r="A1981" t="s">
        <v>7</v>
      </c>
      <c r="B1981" t="s">
        <v>6</v>
      </c>
      <c r="C1981" s="1">
        <v>41983.467361111114</v>
      </c>
      <c r="D1981" s="3">
        <f t="shared" si="256"/>
        <v>2014</v>
      </c>
      <c r="E1981" s="3">
        <f t="shared" si="259"/>
        <v>12</v>
      </c>
      <c r="F1981" s="3">
        <f t="shared" si="260"/>
        <v>11</v>
      </c>
      <c r="G1981" s="3">
        <f t="shared" si="261"/>
        <v>10</v>
      </c>
      <c r="H1981" s="3" t="str">
        <f t="shared" si="262"/>
        <v>20141211</v>
      </c>
      <c r="I1981" s="3" t="str">
        <f t="shared" si="263"/>
        <v>2014121110</v>
      </c>
      <c r="J1981">
        <v>67</v>
      </c>
      <c r="K1981">
        <v>40.200000000000003</v>
      </c>
      <c r="L1981" t="str">
        <f>VLOOKUP(C1981,List!$A$2:$C$2089,3,)</f>
        <v>Westminster</v>
      </c>
      <c r="M1981" t="str">
        <f>VLOOKUP(C1981,List!$A$2:$C$2089,2,)</f>
        <v>Circle</v>
      </c>
      <c r="N1981" t="str">
        <f t="shared" si="257"/>
        <v>Westminster|Circle</v>
      </c>
      <c r="O1981">
        <f>VLOOKUP(N1981,Depth!$A$2:$F$427,3,)</f>
        <v>6</v>
      </c>
      <c r="P1981">
        <f>VLOOKUP(N1981,Depth!$A$2:$F$427,5,)</f>
        <v>99</v>
      </c>
      <c r="Q1981">
        <f>VLOOKUP(N1981,Depth!$A$2:$F$427,6,)</f>
        <v>7</v>
      </c>
      <c r="R1981">
        <f>VLOOKUP(L1981,longitude_latitude!C:J,7,)</f>
        <v>-0.124052209</v>
      </c>
      <c r="S1981">
        <f>VLOOKUP(L1981,longitude_latitude!C:J,8,)</f>
        <v>51.500453110000002</v>
      </c>
      <c r="T1981">
        <f t="shared" si="258"/>
        <v>-6.3887449727964203</v>
      </c>
      <c r="U1981">
        <f>VLOOKUP(M1981,LINE!$A$2:$B$13,2,)</f>
        <v>4</v>
      </c>
      <c r="V1981">
        <f>VLOOKUP(L1981,Entry_exit!B:P,4,)</f>
        <v>37844</v>
      </c>
      <c r="W1981">
        <f>2020 - VLOOKUP(L1981, age!$A:$D,4,)</f>
        <v>152</v>
      </c>
      <c r="X1981">
        <f>VLOOKUP(H1981,'air-quality-london-time-of-day'!E:G,3,FALSE)</f>
        <v>13.4</v>
      </c>
      <c r="Y1981">
        <f>VLOOKUP(I1981,Weather!F:K,2,)</f>
        <v>8.1230769230769226</v>
      </c>
      <c r="Z1981">
        <f>VLOOKUP(I1981,Weather!F:K,3,)</f>
        <v>0.15</v>
      </c>
      <c r="AA1981">
        <f>VLOOKUP(I1981,Weather!F:K,4,)</f>
        <v>0.6</v>
      </c>
      <c r="AB1981">
        <f>VLOOKUP(I1981,Weather!F:K,5,)</f>
        <v>1017</v>
      </c>
      <c r="AC1981">
        <f>VLOOKUP(I1981,Weather!F:K,6,)</f>
        <v>4</v>
      </c>
    </row>
    <row r="1982" spans="1:29" x14ac:dyDescent="0.25">
      <c r="A1982" t="s">
        <v>7</v>
      </c>
      <c r="B1982" t="s">
        <v>6</v>
      </c>
      <c r="C1982" s="1">
        <v>41983.468055555553</v>
      </c>
      <c r="D1982" s="3">
        <f t="shared" si="256"/>
        <v>2014</v>
      </c>
      <c r="E1982" s="3">
        <f t="shared" si="259"/>
        <v>12</v>
      </c>
      <c r="F1982" s="3">
        <f t="shared" si="260"/>
        <v>11</v>
      </c>
      <c r="G1982" s="3">
        <f t="shared" si="261"/>
        <v>10</v>
      </c>
      <c r="H1982" s="3" t="str">
        <f t="shared" si="262"/>
        <v>20141211</v>
      </c>
      <c r="I1982" s="3" t="str">
        <f t="shared" si="263"/>
        <v>2014121110</v>
      </c>
      <c r="J1982">
        <v>74</v>
      </c>
      <c r="K1982">
        <v>44.4</v>
      </c>
      <c r="L1982" t="str">
        <f>VLOOKUP(C1982,List!$A$2:$C$2089,3,)</f>
        <v>Embankment</v>
      </c>
      <c r="M1982" t="str">
        <f>VLOOKUP(C1982,List!$A$2:$C$2089,2,)</f>
        <v>Circle</v>
      </c>
      <c r="N1982" t="str">
        <f t="shared" si="257"/>
        <v>Embankment|Circle</v>
      </c>
      <c r="O1982">
        <f>VLOOKUP(N1982,Depth!$A$2:$F$427,3,)</f>
        <v>5</v>
      </c>
      <c r="P1982">
        <f>VLOOKUP(N1982,Depth!$A$2:$F$427,5,)</f>
        <v>99.6</v>
      </c>
      <c r="Q1982">
        <f>VLOOKUP(N1982,Depth!$A$2:$F$427,6,)</f>
        <v>5.4</v>
      </c>
      <c r="R1982">
        <f>VLOOKUP(L1982,longitude_latitude!C:J,7,)</f>
        <v>-0.120562428</v>
      </c>
      <c r="S1982">
        <f>VLOOKUP(L1982,longitude_latitude!C:J,8,)</f>
        <v>51.50694137</v>
      </c>
      <c r="T1982">
        <f t="shared" si="258"/>
        <v>-6.2098019104208459</v>
      </c>
      <c r="U1982">
        <f>VLOOKUP(M1982,LINE!$A$2:$B$13,2,)</f>
        <v>4</v>
      </c>
      <c r="V1982">
        <f>VLOOKUP(L1982,Entry_exit!B:P,4,)</f>
        <v>33187</v>
      </c>
      <c r="W1982">
        <f>2020 - VLOOKUP(L1982, age!$A:$D,4,)</f>
        <v>114</v>
      </c>
      <c r="X1982">
        <f>VLOOKUP(H1982,'air-quality-london-time-of-day'!E:G,3,FALSE)</f>
        <v>13.4</v>
      </c>
      <c r="Y1982">
        <f>VLOOKUP(I1982,Weather!F:K,2,)</f>
        <v>8.1230769230769226</v>
      </c>
      <c r="Z1982">
        <f>VLOOKUP(I1982,Weather!F:K,3,)</f>
        <v>0.15</v>
      </c>
      <c r="AA1982">
        <f>VLOOKUP(I1982,Weather!F:K,4,)</f>
        <v>0.6</v>
      </c>
      <c r="AB1982">
        <f>VLOOKUP(I1982,Weather!F:K,5,)</f>
        <v>1017</v>
      </c>
      <c r="AC1982">
        <f>VLOOKUP(I1982,Weather!F:K,6,)</f>
        <v>4</v>
      </c>
    </row>
    <row r="1983" spans="1:29" x14ac:dyDescent="0.25">
      <c r="A1983" t="s">
        <v>7</v>
      </c>
      <c r="B1983" t="s">
        <v>6</v>
      </c>
      <c r="C1983" s="1">
        <v>41983.46875</v>
      </c>
      <c r="D1983" s="3">
        <f t="shared" si="256"/>
        <v>2014</v>
      </c>
      <c r="E1983" s="3">
        <f t="shared" si="259"/>
        <v>12</v>
      </c>
      <c r="F1983" s="3">
        <f t="shared" si="260"/>
        <v>11</v>
      </c>
      <c r="G1983" s="3">
        <f t="shared" si="261"/>
        <v>10</v>
      </c>
      <c r="H1983" s="3" t="str">
        <f t="shared" si="262"/>
        <v>20141211</v>
      </c>
      <c r="I1983" s="3" t="str">
        <f t="shared" si="263"/>
        <v>2014121110</v>
      </c>
      <c r="J1983">
        <v>57</v>
      </c>
      <c r="K1983">
        <v>34.200000000000003</v>
      </c>
      <c r="L1983" t="str">
        <f>VLOOKUP(C1983,List!$A$2:$C$2089,3,)</f>
        <v>Embankment</v>
      </c>
      <c r="M1983" t="str">
        <f>VLOOKUP(C1983,List!$A$2:$C$2089,2,)</f>
        <v>Circle</v>
      </c>
      <c r="N1983" t="str">
        <f t="shared" si="257"/>
        <v>Embankment|Circle</v>
      </c>
      <c r="O1983">
        <f>VLOOKUP(N1983,Depth!$A$2:$F$427,3,)</f>
        <v>5</v>
      </c>
      <c r="P1983">
        <f>VLOOKUP(N1983,Depth!$A$2:$F$427,5,)</f>
        <v>99.6</v>
      </c>
      <c r="Q1983">
        <f>VLOOKUP(N1983,Depth!$A$2:$F$427,6,)</f>
        <v>5.4</v>
      </c>
      <c r="R1983">
        <f>VLOOKUP(L1983,longitude_latitude!C:J,7,)</f>
        <v>-0.120562428</v>
      </c>
      <c r="S1983">
        <f>VLOOKUP(L1983,longitude_latitude!C:J,8,)</f>
        <v>51.50694137</v>
      </c>
      <c r="T1983">
        <f t="shared" si="258"/>
        <v>-6.2098019104208459</v>
      </c>
      <c r="U1983">
        <f>VLOOKUP(M1983,LINE!$A$2:$B$13,2,)</f>
        <v>4</v>
      </c>
      <c r="V1983">
        <f>VLOOKUP(L1983,Entry_exit!B:P,4,)</f>
        <v>33187</v>
      </c>
      <c r="W1983">
        <f>2020 - VLOOKUP(L1983, age!$A:$D,4,)</f>
        <v>114</v>
      </c>
      <c r="X1983">
        <f>VLOOKUP(H1983,'air-quality-london-time-of-day'!E:G,3,FALSE)</f>
        <v>13.4</v>
      </c>
      <c r="Y1983">
        <f>VLOOKUP(I1983,Weather!F:K,2,)</f>
        <v>8.1230769230769226</v>
      </c>
      <c r="Z1983">
        <f>VLOOKUP(I1983,Weather!F:K,3,)</f>
        <v>0.15</v>
      </c>
      <c r="AA1983">
        <f>VLOOKUP(I1983,Weather!F:K,4,)</f>
        <v>0.6</v>
      </c>
      <c r="AB1983">
        <f>VLOOKUP(I1983,Weather!F:K,5,)</f>
        <v>1017</v>
      </c>
      <c r="AC1983">
        <f>VLOOKUP(I1983,Weather!F:K,6,)</f>
        <v>4</v>
      </c>
    </row>
    <row r="1984" spans="1:29" x14ac:dyDescent="0.25">
      <c r="A1984" t="s">
        <v>7</v>
      </c>
      <c r="B1984" t="s">
        <v>6</v>
      </c>
      <c r="C1984" s="1">
        <v>41983.469444444447</v>
      </c>
      <c r="D1984" s="3">
        <f t="shared" si="256"/>
        <v>2014</v>
      </c>
      <c r="E1984" s="3">
        <f t="shared" si="259"/>
        <v>12</v>
      </c>
      <c r="F1984" s="3">
        <f t="shared" si="260"/>
        <v>11</v>
      </c>
      <c r="G1984" s="3">
        <f t="shared" si="261"/>
        <v>10</v>
      </c>
      <c r="H1984" s="3" t="str">
        <f t="shared" si="262"/>
        <v>20141211</v>
      </c>
      <c r="I1984" s="3" t="str">
        <f t="shared" si="263"/>
        <v>2014121110</v>
      </c>
      <c r="J1984">
        <v>51</v>
      </c>
      <c r="K1984">
        <v>30.6</v>
      </c>
      <c r="L1984" t="str">
        <f>VLOOKUP(C1984,List!$A$2:$C$2089,3,)</f>
        <v>Temple</v>
      </c>
      <c r="M1984" t="str">
        <f>VLOOKUP(C1984,List!$A$2:$C$2089,2,)</f>
        <v>Circle</v>
      </c>
      <c r="N1984" t="str">
        <f t="shared" si="257"/>
        <v>Temple|Circle</v>
      </c>
      <c r="O1984">
        <f>VLOOKUP(N1984,Depth!$A$2:$F$427,3,)</f>
        <v>5</v>
      </c>
      <c r="P1984">
        <f>VLOOKUP(N1984,Depth!$A$2:$F$427,5,)</f>
        <v>99.2</v>
      </c>
      <c r="Q1984">
        <f>VLOOKUP(N1984,Depth!$A$2:$F$427,6,)</f>
        <v>5.8</v>
      </c>
      <c r="R1984">
        <f>VLOOKUP(L1984,longitude_latitude!C:J,7,)</f>
        <v>-0.112643564</v>
      </c>
      <c r="S1984">
        <f>VLOOKUP(L1984,longitude_latitude!C:J,8,)</f>
        <v>51.510474199999997</v>
      </c>
      <c r="T1984">
        <f t="shared" si="258"/>
        <v>-5.802323397218049</v>
      </c>
      <c r="U1984">
        <f>VLOOKUP(M1984,LINE!$A$2:$B$13,2,)</f>
        <v>4</v>
      </c>
      <c r="V1984">
        <f>VLOOKUP(L1984,Entry_exit!B:P,4,)</f>
        <v>14693</v>
      </c>
      <c r="W1984">
        <f>2020 - VLOOKUP(L1984, age!$A:$D,4,)</f>
        <v>150</v>
      </c>
      <c r="X1984">
        <f>VLOOKUP(H1984,'air-quality-london-time-of-day'!E:G,3,FALSE)</f>
        <v>13.4</v>
      </c>
      <c r="Y1984">
        <f>VLOOKUP(I1984,Weather!F:K,2,)</f>
        <v>8.1230769230769226</v>
      </c>
      <c r="Z1984">
        <f>VLOOKUP(I1984,Weather!F:K,3,)</f>
        <v>0.15</v>
      </c>
      <c r="AA1984">
        <f>VLOOKUP(I1984,Weather!F:K,4,)</f>
        <v>0.6</v>
      </c>
      <c r="AB1984">
        <f>VLOOKUP(I1984,Weather!F:K,5,)</f>
        <v>1017</v>
      </c>
      <c r="AC1984">
        <f>VLOOKUP(I1984,Weather!F:K,6,)</f>
        <v>4</v>
      </c>
    </row>
    <row r="1985" spans="1:29" x14ac:dyDescent="0.25">
      <c r="A1985" t="s">
        <v>7</v>
      </c>
      <c r="B1985" t="s">
        <v>6</v>
      </c>
      <c r="C1985" s="1">
        <v>41983.470138888886</v>
      </c>
      <c r="D1985" s="3">
        <f t="shared" si="256"/>
        <v>2014</v>
      </c>
      <c r="E1985" s="3">
        <f t="shared" si="259"/>
        <v>12</v>
      </c>
      <c r="F1985" s="3">
        <f t="shared" si="260"/>
        <v>11</v>
      </c>
      <c r="G1985" s="3">
        <f t="shared" si="261"/>
        <v>10</v>
      </c>
      <c r="H1985" s="3" t="str">
        <f t="shared" si="262"/>
        <v>20141211</v>
      </c>
      <c r="I1985" s="3" t="str">
        <f t="shared" si="263"/>
        <v>2014121110</v>
      </c>
      <c r="J1985">
        <v>50</v>
      </c>
      <c r="K1985">
        <v>30</v>
      </c>
      <c r="L1985" t="str">
        <f>VLOOKUP(C1985,List!$A$2:$C$2089,3,)</f>
        <v>Temple</v>
      </c>
      <c r="M1985" t="str">
        <f>VLOOKUP(C1985,List!$A$2:$C$2089,2,)</f>
        <v>Circle</v>
      </c>
      <c r="N1985" t="str">
        <f t="shared" si="257"/>
        <v>Temple|Circle</v>
      </c>
      <c r="O1985">
        <f>VLOOKUP(N1985,Depth!$A$2:$F$427,3,)</f>
        <v>5</v>
      </c>
      <c r="P1985">
        <f>VLOOKUP(N1985,Depth!$A$2:$F$427,5,)</f>
        <v>99.2</v>
      </c>
      <c r="Q1985">
        <f>VLOOKUP(N1985,Depth!$A$2:$F$427,6,)</f>
        <v>5.8</v>
      </c>
      <c r="R1985">
        <f>VLOOKUP(L1985,longitude_latitude!C:J,7,)</f>
        <v>-0.112643564</v>
      </c>
      <c r="S1985">
        <f>VLOOKUP(L1985,longitude_latitude!C:J,8,)</f>
        <v>51.510474199999997</v>
      </c>
      <c r="T1985">
        <f t="shared" si="258"/>
        <v>-5.802323397218049</v>
      </c>
      <c r="U1985">
        <f>VLOOKUP(M1985,LINE!$A$2:$B$13,2,)</f>
        <v>4</v>
      </c>
      <c r="V1985">
        <f>VLOOKUP(L1985,Entry_exit!B:P,4,)</f>
        <v>14693</v>
      </c>
      <c r="W1985">
        <f>2020 - VLOOKUP(L1985, age!$A:$D,4,)</f>
        <v>150</v>
      </c>
      <c r="X1985">
        <f>VLOOKUP(H1985,'air-quality-london-time-of-day'!E:G,3,FALSE)</f>
        <v>13.4</v>
      </c>
      <c r="Y1985">
        <f>VLOOKUP(I1985,Weather!F:K,2,)</f>
        <v>8.1230769230769226</v>
      </c>
      <c r="Z1985">
        <f>VLOOKUP(I1985,Weather!F:K,3,)</f>
        <v>0.15</v>
      </c>
      <c r="AA1985">
        <f>VLOOKUP(I1985,Weather!F:K,4,)</f>
        <v>0.6</v>
      </c>
      <c r="AB1985">
        <f>VLOOKUP(I1985,Weather!F:K,5,)</f>
        <v>1017</v>
      </c>
      <c r="AC1985">
        <f>VLOOKUP(I1985,Weather!F:K,6,)</f>
        <v>4</v>
      </c>
    </row>
    <row r="1986" spans="1:29" x14ac:dyDescent="0.25">
      <c r="A1986" t="s">
        <v>7</v>
      </c>
      <c r="B1986" t="s">
        <v>6</v>
      </c>
      <c r="C1986" s="1">
        <v>41983.470833333333</v>
      </c>
      <c r="D1986" s="3">
        <f t="shared" si="256"/>
        <v>2014</v>
      </c>
      <c r="E1986" s="3">
        <f t="shared" si="259"/>
        <v>12</v>
      </c>
      <c r="F1986" s="3">
        <f t="shared" si="260"/>
        <v>11</v>
      </c>
      <c r="G1986" s="3">
        <f t="shared" si="261"/>
        <v>10</v>
      </c>
      <c r="H1986" s="3" t="str">
        <f t="shared" si="262"/>
        <v>20141211</v>
      </c>
      <c r="I1986" s="3" t="str">
        <f t="shared" si="263"/>
        <v>2014121110</v>
      </c>
      <c r="J1986">
        <v>46</v>
      </c>
      <c r="K1986">
        <v>27.6</v>
      </c>
      <c r="L1986" t="str">
        <f>VLOOKUP(C1986,List!$A$2:$C$2089,3,)</f>
        <v>Blackfriars</v>
      </c>
      <c r="M1986" t="str">
        <f>VLOOKUP(C1986,List!$A$2:$C$2089,2,)</f>
        <v>Circle</v>
      </c>
      <c r="N1986" t="str">
        <f t="shared" si="257"/>
        <v>Blackfriars|Circle</v>
      </c>
      <c r="O1986">
        <f>VLOOKUP(N1986,Depth!$A$2:$F$427,3,)</f>
        <v>8</v>
      </c>
      <c r="P1986">
        <f>VLOOKUP(N1986,Depth!$A$2:$F$427,5,)</f>
        <v>100.7</v>
      </c>
      <c r="Q1986">
        <f>VLOOKUP(N1986,Depth!$A$2:$F$427,6,)</f>
        <v>7.3</v>
      </c>
      <c r="R1986">
        <f>VLOOKUP(L1986,longitude_latitude!C:J,7,)</f>
        <v>-0.10202025100000001</v>
      </c>
      <c r="S1986">
        <f>VLOOKUP(L1986,longitude_latitude!C:J,8,)</f>
        <v>51.511114470000003</v>
      </c>
      <c r="T1986">
        <f t="shared" si="258"/>
        <v>-5.2551768275191328</v>
      </c>
      <c r="U1986">
        <f>VLOOKUP(M1986,LINE!$A$2:$B$13,2,)</f>
        <v>4</v>
      </c>
      <c r="V1986">
        <f>VLOOKUP(L1986,Entry_exit!B:P,4,)</f>
        <v>24574</v>
      </c>
      <c r="W1986">
        <f>2020 - VLOOKUP(L1986, age!$A:$D,4,)</f>
        <v>150</v>
      </c>
      <c r="X1986">
        <f>VLOOKUP(H1986,'air-quality-london-time-of-day'!E:G,3,FALSE)</f>
        <v>13.4</v>
      </c>
      <c r="Y1986">
        <f>VLOOKUP(I1986,Weather!F:K,2,)</f>
        <v>8.1230769230769226</v>
      </c>
      <c r="Z1986">
        <f>VLOOKUP(I1986,Weather!F:K,3,)</f>
        <v>0.15</v>
      </c>
      <c r="AA1986">
        <f>VLOOKUP(I1986,Weather!F:K,4,)</f>
        <v>0.6</v>
      </c>
      <c r="AB1986">
        <f>VLOOKUP(I1986,Weather!F:K,5,)</f>
        <v>1017</v>
      </c>
      <c r="AC1986">
        <f>VLOOKUP(I1986,Weather!F:K,6,)</f>
        <v>4</v>
      </c>
    </row>
    <row r="1987" spans="1:29" x14ac:dyDescent="0.25">
      <c r="A1987" t="s">
        <v>7</v>
      </c>
      <c r="B1987" t="s">
        <v>6</v>
      </c>
      <c r="C1987" s="1">
        <v>41983.47152777778</v>
      </c>
      <c r="D1987" s="3">
        <f t="shared" si="256"/>
        <v>2014</v>
      </c>
      <c r="E1987" s="3">
        <f t="shared" si="259"/>
        <v>12</v>
      </c>
      <c r="F1987" s="3">
        <f t="shared" si="260"/>
        <v>11</v>
      </c>
      <c r="G1987" s="3">
        <f t="shared" si="261"/>
        <v>10</v>
      </c>
      <c r="H1987" s="3" t="str">
        <f t="shared" si="262"/>
        <v>20141211</v>
      </c>
      <c r="I1987" s="3" t="str">
        <f t="shared" si="263"/>
        <v>2014121110</v>
      </c>
      <c r="J1987">
        <v>46</v>
      </c>
      <c r="K1987">
        <v>27.6</v>
      </c>
      <c r="L1987" t="str">
        <f>VLOOKUP(C1987,List!$A$2:$C$2089,3,)</f>
        <v>Blackfriars</v>
      </c>
      <c r="M1987" t="str">
        <f>VLOOKUP(C1987,List!$A$2:$C$2089,2,)</f>
        <v>Circle</v>
      </c>
      <c r="N1987" t="str">
        <f t="shared" si="257"/>
        <v>Blackfriars|Circle</v>
      </c>
      <c r="O1987">
        <f>VLOOKUP(N1987,Depth!$A$2:$F$427,3,)</f>
        <v>8</v>
      </c>
      <c r="P1987">
        <f>VLOOKUP(N1987,Depth!$A$2:$F$427,5,)</f>
        <v>100.7</v>
      </c>
      <c r="Q1987">
        <f>VLOOKUP(N1987,Depth!$A$2:$F$427,6,)</f>
        <v>7.3</v>
      </c>
      <c r="R1987">
        <f>VLOOKUP(L1987,longitude_latitude!C:J,7,)</f>
        <v>-0.10202025100000001</v>
      </c>
      <c r="S1987">
        <f>VLOOKUP(L1987,longitude_latitude!C:J,8,)</f>
        <v>51.511114470000003</v>
      </c>
      <c r="T1987">
        <f t="shared" si="258"/>
        <v>-5.2551768275191328</v>
      </c>
      <c r="U1987">
        <f>VLOOKUP(M1987,LINE!$A$2:$B$13,2,)</f>
        <v>4</v>
      </c>
      <c r="V1987">
        <f>VLOOKUP(L1987,Entry_exit!B:P,4,)</f>
        <v>24574</v>
      </c>
      <c r="W1987">
        <f>2020 - VLOOKUP(L1987, age!$A:$D,4,)</f>
        <v>150</v>
      </c>
      <c r="X1987">
        <f>VLOOKUP(H1987,'air-quality-london-time-of-day'!E:G,3,FALSE)</f>
        <v>13.4</v>
      </c>
      <c r="Y1987">
        <f>VLOOKUP(I1987,Weather!F:K,2,)</f>
        <v>8.1230769230769226</v>
      </c>
      <c r="Z1987">
        <f>VLOOKUP(I1987,Weather!F:K,3,)</f>
        <v>0.15</v>
      </c>
      <c r="AA1987">
        <f>VLOOKUP(I1987,Weather!F:K,4,)</f>
        <v>0.6</v>
      </c>
      <c r="AB1987">
        <f>VLOOKUP(I1987,Weather!F:K,5,)</f>
        <v>1017</v>
      </c>
      <c r="AC1987">
        <f>VLOOKUP(I1987,Weather!F:K,6,)</f>
        <v>4</v>
      </c>
    </row>
    <row r="1988" spans="1:29" x14ac:dyDescent="0.25">
      <c r="A1988" t="s">
        <v>7</v>
      </c>
      <c r="B1988" t="s">
        <v>6</v>
      </c>
      <c r="C1988" s="1">
        <v>41983.472222222219</v>
      </c>
      <c r="D1988" s="3">
        <f t="shared" si="256"/>
        <v>2014</v>
      </c>
      <c r="E1988" s="3">
        <f t="shared" si="259"/>
        <v>12</v>
      </c>
      <c r="F1988" s="3">
        <f t="shared" si="260"/>
        <v>11</v>
      </c>
      <c r="G1988" s="3">
        <f t="shared" si="261"/>
        <v>10</v>
      </c>
      <c r="H1988" s="3" t="str">
        <f t="shared" si="262"/>
        <v>20141211</v>
      </c>
      <c r="I1988" s="3" t="str">
        <f t="shared" si="263"/>
        <v>2014121110</v>
      </c>
      <c r="J1988">
        <v>34</v>
      </c>
      <c r="K1988">
        <v>20.399999999999999</v>
      </c>
      <c r="L1988" t="str">
        <f>VLOOKUP(C1988,List!$A$2:$C$2089,3,)</f>
        <v>Mansion House</v>
      </c>
      <c r="M1988" t="str">
        <f>VLOOKUP(C1988,List!$A$2:$C$2089,2,)</f>
        <v>Circle</v>
      </c>
      <c r="N1988" t="str">
        <f t="shared" si="257"/>
        <v>Mansion House|Circle</v>
      </c>
      <c r="O1988">
        <f>VLOOKUP(N1988,Depth!$A$2:$F$427,3,)</f>
        <v>14</v>
      </c>
      <c r="P1988">
        <f>VLOOKUP(N1988,Depth!$A$2:$F$427,5,)</f>
        <v>105</v>
      </c>
      <c r="Q1988">
        <f>VLOOKUP(N1988,Depth!$A$2:$F$427,6,)</f>
        <v>9</v>
      </c>
      <c r="R1988">
        <f>VLOOKUP(L1988,longitude_latitude!C:J,7,)</f>
        <v>-9.2495312999999996E-2</v>
      </c>
      <c r="S1988">
        <f>VLOOKUP(L1988,longitude_latitude!C:J,8,)</f>
        <v>51.511305970000002</v>
      </c>
      <c r="T1988">
        <f t="shared" si="258"/>
        <v>-4.7645543687339185</v>
      </c>
      <c r="U1988">
        <f>VLOOKUP(M1988,LINE!$A$2:$B$13,2,)</f>
        <v>4</v>
      </c>
      <c r="V1988">
        <f>VLOOKUP(L1988,Entry_exit!B:P,4,)</f>
        <v>11018</v>
      </c>
      <c r="W1988">
        <f>2020 - VLOOKUP(L1988, age!$A:$D,4,)</f>
        <v>149</v>
      </c>
      <c r="X1988">
        <f>VLOOKUP(H1988,'air-quality-london-time-of-day'!E:G,3,FALSE)</f>
        <v>13.4</v>
      </c>
      <c r="Y1988">
        <f>VLOOKUP(I1988,Weather!F:K,2,)</f>
        <v>8.1230769230769226</v>
      </c>
      <c r="Z1988">
        <f>VLOOKUP(I1988,Weather!F:K,3,)</f>
        <v>0.15</v>
      </c>
      <c r="AA1988">
        <f>VLOOKUP(I1988,Weather!F:K,4,)</f>
        <v>0.6</v>
      </c>
      <c r="AB1988">
        <f>VLOOKUP(I1988,Weather!F:K,5,)</f>
        <v>1017</v>
      </c>
      <c r="AC1988">
        <f>VLOOKUP(I1988,Weather!F:K,6,)</f>
        <v>4</v>
      </c>
    </row>
    <row r="1989" spans="1:29" x14ac:dyDescent="0.25">
      <c r="A1989" t="s">
        <v>7</v>
      </c>
      <c r="B1989" t="s">
        <v>6</v>
      </c>
      <c r="C1989" s="1">
        <v>41983.472916666666</v>
      </c>
      <c r="D1989" s="3">
        <f t="shared" si="256"/>
        <v>2014</v>
      </c>
      <c r="E1989" s="3">
        <f t="shared" si="259"/>
        <v>12</v>
      </c>
      <c r="F1989" s="3">
        <f t="shared" si="260"/>
        <v>11</v>
      </c>
      <c r="G1989" s="3">
        <f t="shared" si="261"/>
        <v>10</v>
      </c>
      <c r="H1989" s="3" t="str">
        <f t="shared" si="262"/>
        <v>20141211</v>
      </c>
      <c r="I1989" s="3" t="str">
        <f t="shared" si="263"/>
        <v>2014121110</v>
      </c>
      <c r="J1989">
        <v>45</v>
      </c>
      <c r="K1989">
        <v>27</v>
      </c>
      <c r="L1989" t="str">
        <f>VLOOKUP(C1989,List!$A$2:$C$2089,3,)</f>
        <v>Mansion House</v>
      </c>
      <c r="M1989" t="str">
        <f>VLOOKUP(C1989,List!$A$2:$C$2089,2,)</f>
        <v>Circle</v>
      </c>
      <c r="N1989" t="str">
        <f t="shared" si="257"/>
        <v>Mansion House|Circle</v>
      </c>
      <c r="O1989">
        <f>VLOOKUP(N1989,Depth!$A$2:$F$427,3,)</f>
        <v>14</v>
      </c>
      <c r="P1989">
        <f>VLOOKUP(N1989,Depth!$A$2:$F$427,5,)</f>
        <v>105</v>
      </c>
      <c r="Q1989">
        <f>VLOOKUP(N1989,Depth!$A$2:$F$427,6,)</f>
        <v>9</v>
      </c>
      <c r="R1989">
        <f>VLOOKUP(L1989,longitude_latitude!C:J,7,)</f>
        <v>-9.2495312999999996E-2</v>
      </c>
      <c r="S1989">
        <f>VLOOKUP(L1989,longitude_latitude!C:J,8,)</f>
        <v>51.511305970000002</v>
      </c>
      <c r="T1989">
        <f t="shared" si="258"/>
        <v>-4.7645543687339185</v>
      </c>
      <c r="U1989">
        <f>VLOOKUP(M1989,LINE!$A$2:$B$13,2,)</f>
        <v>4</v>
      </c>
      <c r="V1989">
        <f>VLOOKUP(L1989,Entry_exit!B:P,4,)</f>
        <v>11018</v>
      </c>
      <c r="W1989">
        <f>2020 - VLOOKUP(L1989, age!$A:$D,4,)</f>
        <v>149</v>
      </c>
      <c r="X1989">
        <f>VLOOKUP(H1989,'air-quality-london-time-of-day'!E:G,3,FALSE)</f>
        <v>13.4</v>
      </c>
      <c r="Y1989">
        <f>VLOOKUP(I1989,Weather!F:K,2,)</f>
        <v>8.1230769230769226</v>
      </c>
      <c r="Z1989">
        <f>VLOOKUP(I1989,Weather!F:K,3,)</f>
        <v>0.15</v>
      </c>
      <c r="AA1989">
        <f>VLOOKUP(I1989,Weather!F:K,4,)</f>
        <v>0.6</v>
      </c>
      <c r="AB1989">
        <f>VLOOKUP(I1989,Weather!F:K,5,)</f>
        <v>1017</v>
      </c>
      <c r="AC1989">
        <f>VLOOKUP(I1989,Weather!F:K,6,)</f>
        <v>4</v>
      </c>
    </row>
    <row r="1990" spans="1:29" x14ac:dyDescent="0.25">
      <c r="A1990" t="s">
        <v>7</v>
      </c>
      <c r="B1990" t="s">
        <v>6</v>
      </c>
      <c r="C1990" s="1">
        <v>41983.473611111112</v>
      </c>
      <c r="D1990" s="3">
        <f t="shared" si="256"/>
        <v>2014</v>
      </c>
      <c r="E1990" s="3">
        <f t="shared" si="259"/>
        <v>12</v>
      </c>
      <c r="F1990" s="3">
        <f t="shared" si="260"/>
        <v>11</v>
      </c>
      <c r="G1990" s="3">
        <f t="shared" si="261"/>
        <v>10</v>
      </c>
      <c r="H1990" s="3" t="str">
        <f t="shared" si="262"/>
        <v>20141211</v>
      </c>
      <c r="I1990" s="3" t="str">
        <f t="shared" si="263"/>
        <v>2014121110</v>
      </c>
      <c r="J1990">
        <v>43</v>
      </c>
      <c r="K1990">
        <v>25.8</v>
      </c>
      <c r="L1990" t="str">
        <f>VLOOKUP(C1990,List!$A$2:$C$2089,3,)</f>
        <v>Cannon Street</v>
      </c>
      <c r="M1990" t="str">
        <f>VLOOKUP(C1990,List!$A$2:$C$2089,2,)</f>
        <v>Circle</v>
      </c>
      <c r="N1990" t="str">
        <f t="shared" si="257"/>
        <v>Cannon Street|Circle</v>
      </c>
      <c r="O1990">
        <f>VLOOKUP(N1990,Depth!$A$2:$F$427,3,)</f>
        <v>11</v>
      </c>
      <c r="P1990">
        <f>VLOOKUP(N1990,Depth!$A$2:$F$427,5,)</f>
        <v>104.4</v>
      </c>
      <c r="Q1990">
        <f>VLOOKUP(N1990,Depth!$A$2:$F$427,6,)</f>
        <v>6.6</v>
      </c>
      <c r="R1990">
        <f>VLOOKUP(L1990,longitude_latitude!C:J,7,)</f>
        <v>-8.8801035E-2</v>
      </c>
      <c r="S1990">
        <f>VLOOKUP(L1990,longitude_latitude!C:J,8,)</f>
        <v>51.510962540000001</v>
      </c>
      <c r="T1990">
        <f t="shared" si="258"/>
        <v>-4.5742267873982287</v>
      </c>
      <c r="U1990">
        <f>VLOOKUP(M1990,LINE!$A$2:$B$13,2,)</f>
        <v>4</v>
      </c>
      <c r="V1990">
        <f>VLOOKUP(L1990,Entry_exit!B:P,4,)</f>
        <v>13998</v>
      </c>
      <c r="W1990">
        <f>2020 - VLOOKUP(L1990, age!$A:$D,4,)</f>
        <v>136</v>
      </c>
      <c r="X1990">
        <f>VLOOKUP(H1990,'air-quality-london-time-of-day'!E:G,3,FALSE)</f>
        <v>13.4</v>
      </c>
      <c r="Y1990">
        <f>VLOOKUP(I1990,Weather!F:K,2,)</f>
        <v>8.1230769230769226</v>
      </c>
      <c r="Z1990">
        <f>VLOOKUP(I1990,Weather!F:K,3,)</f>
        <v>0.15</v>
      </c>
      <c r="AA1990">
        <f>VLOOKUP(I1990,Weather!F:K,4,)</f>
        <v>0.6</v>
      </c>
      <c r="AB1990">
        <f>VLOOKUP(I1990,Weather!F:K,5,)</f>
        <v>1017</v>
      </c>
      <c r="AC1990">
        <f>VLOOKUP(I1990,Weather!F:K,6,)</f>
        <v>4</v>
      </c>
    </row>
    <row r="1991" spans="1:29" x14ac:dyDescent="0.25">
      <c r="A1991" t="s">
        <v>7</v>
      </c>
      <c r="B1991" t="s">
        <v>6</v>
      </c>
      <c r="C1991" s="1">
        <v>41983.474305555559</v>
      </c>
      <c r="D1991" s="3">
        <f t="shared" si="256"/>
        <v>2014</v>
      </c>
      <c r="E1991" s="3">
        <f t="shared" si="259"/>
        <v>12</v>
      </c>
      <c r="F1991" s="3">
        <f t="shared" si="260"/>
        <v>11</v>
      </c>
      <c r="G1991" s="3">
        <f t="shared" si="261"/>
        <v>10</v>
      </c>
      <c r="H1991" s="3" t="str">
        <f t="shared" si="262"/>
        <v>20141211</v>
      </c>
      <c r="I1991" s="3" t="str">
        <f t="shared" si="263"/>
        <v>2014121110</v>
      </c>
      <c r="J1991">
        <v>45</v>
      </c>
      <c r="K1991">
        <v>27</v>
      </c>
      <c r="L1991" t="str">
        <f>VLOOKUP(C1991,List!$A$2:$C$2089,3,)</f>
        <v>Cannon Street</v>
      </c>
      <c r="M1991" t="str">
        <f>VLOOKUP(C1991,List!$A$2:$C$2089,2,)</f>
        <v>Circle</v>
      </c>
      <c r="N1991" t="str">
        <f t="shared" si="257"/>
        <v>Cannon Street|Circle</v>
      </c>
      <c r="O1991">
        <f>VLOOKUP(N1991,Depth!$A$2:$F$427,3,)</f>
        <v>11</v>
      </c>
      <c r="P1991">
        <f>VLOOKUP(N1991,Depth!$A$2:$F$427,5,)</f>
        <v>104.4</v>
      </c>
      <c r="Q1991">
        <f>VLOOKUP(N1991,Depth!$A$2:$F$427,6,)</f>
        <v>6.6</v>
      </c>
      <c r="R1991">
        <f>VLOOKUP(L1991,longitude_latitude!C:J,7,)</f>
        <v>-8.8801035E-2</v>
      </c>
      <c r="S1991">
        <f>VLOOKUP(L1991,longitude_latitude!C:J,8,)</f>
        <v>51.510962540000001</v>
      </c>
      <c r="T1991">
        <f t="shared" si="258"/>
        <v>-4.5742267873982287</v>
      </c>
      <c r="U1991">
        <f>VLOOKUP(M1991,LINE!$A$2:$B$13,2,)</f>
        <v>4</v>
      </c>
      <c r="V1991">
        <f>VLOOKUP(L1991,Entry_exit!B:P,4,)</f>
        <v>13998</v>
      </c>
      <c r="W1991">
        <f>2020 - VLOOKUP(L1991, age!$A:$D,4,)</f>
        <v>136</v>
      </c>
      <c r="X1991">
        <f>VLOOKUP(H1991,'air-quality-london-time-of-day'!E:G,3,FALSE)</f>
        <v>13.4</v>
      </c>
      <c r="Y1991">
        <f>VLOOKUP(I1991,Weather!F:K,2,)</f>
        <v>8.1230769230769226</v>
      </c>
      <c r="Z1991">
        <f>VLOOKUP(I1991,Weather!F:K,3,)</f>
        <v>0.15</v>
      </c>
      <c r="AA1991">
        <f>VLOOKUP(I1991,Weather!F:K,4,)</f>
        <v>0.6</v>
      </c>
      <c r="AB1991">
        <f>VLOOKUP(I1991,Weather!F:K,5,)</f>
        <v>1017</v>
      </c>
      <c r="AC1991">
        <f>VLOOKUP(I1991,Weather!F:K,6,)</f>
        <v>4</v>
      </c>
    </row>
    <row r="1992" spans="1:29" x14ac:dyDescent="0.25">
      <c r="A1992" t="s">
        <v>7</v>
      </c>
      <c r="B1992" t="s">
        <v>6</v>
      </c>
      <c r="C1992" s="1">
        <v>41983.476388888892</v>
      </c>
      <c r="D1992" s="3">
        <f t="shared" si="256"/>
        <v>2014</v>
      </c>
      <c r="E1992" s="3">
        <f t="shared" si="259"/>
        <v>12</v>
      </c>
      <c r="F1992" s="3">
        <f t="shared" si="260"/>
        <v>11</v>
      </c>
      <c r="G1992" s="3">
        <f t="shared" si="261"/>
        <v>10</v>
      </c>
      <c r="H1992" s="3" t="str">
        <f t="shared" si="262"/>
        <v>20141211</v>
      </c>
      <c r="I1992" s="3" t="str">
        <f t="shared" si="263"/>
        <v>2014121110</v>
      </c>
      <c r="J1992">
        <v>64</v>
      </c>
      <c r="K1992">
        <v>38.4</v>
      </c>
      <c r="L1992" t="str">
        <f>VLOOKUP(C1992,List!$A$2:$C$2089,3,)</f>
        <v>Tower Hill</v>
      </c>
      <c r="M1992" t="str">
        <f>VLOOKUP(C1992,List!$A$2:$C$2089,2,)</f>
        <v>Circle</v>
      </c>
      <c r="N1992" t="str">
        <f t="shared" si="257"/>
        <v>Tower Hill|Circle</v>
      </c>
      <c r="O1992">
        <f>VLOOKUP(N1992,Depth!$A$2:$F$427,3,)</f>
        <v>14</v>
      </c>
      <c r="P1992">
        <f>VLOOKUP(N1992,Depth!$A$2:$F$427,5,)</f>
        <v>106.95</v>
      </c>
      <c r="Q1992">
        <f>VLOOKUP(N1992,Depth!$A$2:$F$427,6,)</f>
        <v>7.05</v>
      </c>
      <c r="R1992">
        <f>VLOOKUP(L1992,longitude_latitude!C:J,7,)</f>
        <v>-7.4913868999999994E-2</v>
      </c>
      <c r="S1992">
        <f>VLOOKUP(L1992,longitude_latitude!C:J,8,)</f>
        <v>51.50943419</v>
      </c>
      <c r="T1992">
        <f t="shared" si="258"/>
        <v>-3.8587710051737809</v>
      </c>
      <c r="U1992">
        <f>VLOOKUP(M1992,LINE!$A$2:$B$13,2,)</f>
        <v>4</v>
      </c>
      <c r="V1992">
        <f>VLOOKUP(L1992,Entry_exit!B:P,4,)</f>
        <v>32210</v>
      </c>
      <c r="W1992">
        <f>2020 - VLOOKUP(L1992, age!$A:$D,4,)</f>
        <v>138</v>
      </c>
      <c r="X1992">
        <f>VLOOKUP(H1992,'air-quality-london-time-of-day'!E:G,3,FALSE)</f>
        <v>13.4</v>
      </c>
      <c r="Y1992">
        <f>VLOOKUP(I1992,Weather!F:K,2,)</f>
        <v>8.1230769230769226</v>
      </c>
      <c r="Z1992">
        <f>VLOOKUP(I1992,Weather!F:K,3,)</f>
        <v>0.15</v>
      </c>
      <c r="AA1992">
        <f>VLOOKUP(I1992,Weather!F:K,4,)</f>
        <v>0.6</v>
      </c>
      <c r="AB1992">
        <f>VLOOKUP(I1992,Weather!F:K,5,)</f>
        <v>1017</v>
      </c>
      <c r="AC1992">
        <f>VLOOKUP(I1992,Weather!F:K,6,)</f>
        <v>4</v>
      </c>
    </row>
    <row r="1993" spans="1:29" x14ac:dyDescent="0.25">
      <c r="A1993" t="s">
        <v>7</v>
      </c>
      <c r="B1993" t="s">
        <v>6</v>
      </c>
      <c r="C1993" s="1">
        <v>41983.477083333331</v>
      </c>
      <c r="D1993" s="3">
        <f t="shared" si="256"/>
        <v>2014</v>
      </c>
      <c r="E1993" s="3">
        <f t="shared" si="259"/>
        <v>12</v>
      </c>
      <c r="F1993" s="3">
        <f t="shared" si="260"/>
        <v>11</v>
      </c>
      <c r="G1993" s="3">
        <f t="shared" si="261"/>
        <v>10</v>
      </c>
      <c r="H1993" s="3" t="str">
        <f t="shared" si="262"/>
        <v>20141211</v>
      </c>
      <c r="I1993" s="3" t="str">
        <f t="shared" si="263"/>
        <v>2014121110</v>
      </c>
      <c r="J1993">
        <v>56</v>
      </c>
      <c r="K1993">
        <v>33.6</v>
      </c>
      <c r="L1993" t="str">
        <f>VLOOKUP(C1993,List!$A$2:$C$2089,3,)</f>
        <v>Aldgate</v>
      </c>
      <c r="M1993" t="str">
        <f>VLOOKUP(C1993,List!$A$2:$C$2089,2,)</f>
        <v>Circle</v>
      </c>
      <c r="N1993" t="str">
        <f t="shared" si="257"/>
        <v>Aldgate|Circle</v>
      </c>
      <c r="O1993">
        <f>VLOOKUP(N1993,Depth!$A$2:$F$427,3,)</f>
        <v>16</v>
      </c>
      <c r="P1993">
        <f>VLOOKUP(N1993,Depth!$A$2:$F$427,5,)</f>
        <v>108.8</v>
      </c>
      <c r="Q1993">
        <f>VLOOKUP(N1993,Depth!$A$2:$F$427,6,)</f>
        <v>7.2</v>
      </c>
      <c r="R1993">
        <f>VLOOKUP(L1993,longitude_latitude!C:J,7,)</f>
        <v>-7.4236300000000005E-2</v>
      </c>
      <c r="S1993">
        <f>VLOOKUP(L1993,longitude_latitude!C:J,8,)</f>
        <v>51.513982030000001</v>
      </c>
      <c r="T1993">
        <f t="shared" si="258"/>
        <v>-3.8242074241736894</v>
      </c>
      <c r="U1993">
        <f>VLOOKUP(M1993,LINE!$A$2:$B$13,2,)</f>
        <v>4</v>
      </c>
      <c r="V1993">
        <f>VLOOKUP(L1993,Entry_exit!B:P,4,)</f>
        <v>13645</v>
      </c>
      <c r="W1993">
        <f>2020 - VLOOKUP(L1993, age!$A:$D,4,)</f>
        <v>144</v>
      </c>
      <c r="X1993">
        <f>VLOOKUP(H1993,'air-quality-london-time-of-day'!E:G,3,FALSE)</f>
        <v>13.4</v>
      </c>
      <c r="Y1993">
        <f>VLOOKUP(I1993,Weather!F:K,2,)</f>
        <v>8.1230769230769226</v>
      </c>
      <c r="Z1993">
        <f>VLOOKUP(I1993,Weather!F:K,3,)</f>
        <v>0.15</v>
      </c>
      <c r="AA1993">
        <f>VLOOKUP(I1993,Weather!F:K,4,)</f>
        <v>0.6</v>
      </c>
      <c r="AB1993">
        <f>VLOOKUP(I1993,Weather!F:K,5,)</f>
        <v>1017</v>
      </c>
      <c r="AC1993">
        <f>VLOOKUP(I1993,Weather!F:K,6,)</f>
        <v>4</v>
      </c>
    </row>
    <row r="1994" spans="1:29" x14ac:dyDescent="0.25">
      <c r="A1994" t="s">
        <v>7</v>
      </c>
      <c r="B1994" t="s">
        <v>6</v>
      </c>
      <c r="C1994" s="1">
        <v>41983.477777777778</v>
      </c>
      <c r="D1994" s="3">
        <f t="shared" si="256"/>
        <v>2014</v>
      </c>
      <c r="E1994" s="3">
        <f t="shared" si="259"/>
        <v>12</v>
      </c>
      <c r="F1994" s="3">
        <f t="shared" si="260"/>
        <v>11</v>
      </c>
      <c r="G1994" s="3">
        <f t="shared" si="261"/>
        <v>10</v>
      </c>
      <c r="H1994" s="3" t="str">
        <f t="shared" si="262"/>
        <v>20141211</v>
      </c>
      <c r="I1994" s="3" t="str">
        <f t="shared" si="263"/>
        <v>2014121110</v>
      </c>
      <c r="J1994">
        <v>40</v>
      </c>
      <c r="K1994">
        <v>24</v>
      </c>
      <c r="L1994" t="str">
        <f>VLOOKUP(C1994,List!$A$2:$C$2089,3,)</f>
        <v>Aldgate</v>
      </c>
      <c r="M1994" t="str">
        <f>VLOOKUP(C1994,List!$A$2:$C$2089,2,)</f>
        <v>Circle</v>
      </c>
      <c r="N1994" t="str">
        <f t="shared" si="257"/>
        <v>Aldgate|Circle</v>
      </c>
      <c r="O1994">
        <f>VLOOKUP(N1994,Depth!$A$2:$F$427,3,)</f>
        <v>16</v>
      </c>
      <c r="P1994">
        <f>VLOOKUP(N1994,Depth!$A$2:$F$427,5,)</f>
        <v>108.8</v>
      </c>
      <c r="Q1994">
        <f>VLOOKUP(N1994,Depth!$A$2:$F$427,6,)</f>
        <v>7.2</v>
      </c>
      <c r="R1994">
        <f>VLOOKUP(L1994,longitude_latitude!C:J,7,)</f>
        <v>-7.4236300000000005E-2</v>
      </c>
      <c r="S1994">
        <f>VLOOKUP(L1994,longitude_latitude!C:J,8,)</f>
        <v>51.513982030000001</v>
      </c>
      <c r="T1994">
        <f t="shared" si="258"/>
        <v>-3.8242074241736894</v>
      </c>
      <c r="U1994">
        <f>VLOOKUP(M1994,LINE!$A$2:$B$13,2,)</f>
        <v>4</v>
      </c>
      <c r="V1994">
        <f>VLOOKUP(L1994,Entry_exit!B:P,4,)</f>
        <v>13645</v>
      </c>
      <c r="W1994">
        <f>2020 - VLOOKUP(L1994, age!$A:$D,4,)</f>
        <v>144</v>
      </c>
      <c r="X1994">
        <f>VLOOKUP(H1994,'air-quality-london-time-of-day'!E:G,3,FALSE)</f>
        <v>13.4</v>
      </c>
      <c r="Y1994">
        <f>VLOOKUP(I1994,Weather!F:K,2,)</f>
        <v>8.1230769230769226</v>
      </c>
      <c r="Z1994">
        <f>VLOOKUP(I1994,Weather!F:K,3,)</f>
        <v>0.15</v>
      </c>
      <c r="AA1994">
        <f>VLOOKUP(I1994,Weather!F:K,4,)</f>
        <v>0.6</v>
      </c>
      <c r="AB1994">
        <f>VLOOKUP(I1994,Weather!F:K,5,)</f>
        <v>1017</v>
      </c>
      <c r="AC1994">
        <f>VLOOKUP(I1994,Weather!F:K,6,)</f>
        <v>4</v>
      </c>
    </row>
    <row r="1995" spans="1:29" x14ac:dyDescent="0.25">
      <c r="A1995" t="s">
        <v>7</v>
      </c>
      <c r="B1995" t="s">
        <v>6</v>
      </c>
      <c r="C1995" s="1">
        <v>41983.478472222225</v>
      </c>
      <c r="D1995" s="3">
        <f t="shared" si="256"/>
        <v>2014</v>
      </c>
      <c r="E1995" s="3">
        <f t="shared" si="259"/>
        <v>12</v>
      </c>
      <c r="F1995" s="3">
        <f t="shared" si="260"/>
        <v>11</v>
      </c>
      <c r="G1995" s="3">
        <f t="shared" si="261"/>
        <v>10</v>
      </c>
      <c r="H1995" s="3" t="str">
        <f t="shared" si="262"/>
        <v>20141211</v>
      </c>
      <c r="I1995" s="3" t="str">
        <f t="shared" si="263"/>
        <v>2014121110</v>
      </c>
      <c r="J1995">
        <v>36</v>
      </c>
      <c r="K1995">
        <v>21.6</v>
      </c>
      <c r="L1995" t="str">
        <f>VLOOKUP(C1995,List!$A$2:$C$2089,3,)</f>
        <v>Aldgate</v>
      </c>
      <c r="M1995" t="str">
        <f>VLOOKUP(C1995,List!$A$2:$C$2089,2,)</f>
        <v>Circle</v>
      </c>
      <c r="N1995" t="str">
        <f t="shared" si="257"/>
        <v>Aldgate|Circle</v>
      </c>
      <c r="O1995">
        <f>VLOOKUP(N1995,Depth!$A$2:$F$427,3,)</f>
        <v>16</v>
      </c>
      <c r="P1995">
        <f>VLOOKUP(N1995,Depth!$A$2:$F$427,5,)</f>
        <v>108.8</v>
      </c>
      <c r="Q1995">
        <f>VLOOKUP(N1995,Depth!$A$2:$F$427,6,)</f>
        <v>7.2</v>
      </c>
      <c r="R1995">
        <f>VLOOKUP(L1995,longitude_latitude!C:J,7,)</f>
        <v>-7.4236300000000005E-2</v>
      </c>
      <c r="S1995">
        <f>VLOOKUP(L1995,longitude_latitude!C:J,8,)</f>
        <v>51.513982030000001</v>
      </c>
      <c r="T1995">
        <f t="shared" si="258"/>
        <v>-3.8242074241736894</v>
      </c>
      <c r="U1995">
        <f>VLOOKUP(M1995,LINE!$A$2:$B$13,2,)</f>
        <v>4</v>
      </c>
      <c r="V1995">
        <f>VLOOKUP(L1995,Entry_exit!B:P,4,)</f>
        <v>13645</v>
      </c>
      <c r="W1995">
        <f>2020 - VLOOKUP(L1995, age!$A:$D,4,)</f>
        <v>144</v>
      </c>
      <c r="X1995">
        <f>VLOOKUP(H1995,'air-quality-london-time-of-day'!E:G,3,FALSE)</f>
        <v>13.4</v>
      </c>
      <c r="Y1995">
        <f>VLOOKUP(I1995,Weather!F:K,2,)</f>
        <v>8.1230769230769226</v>
      </c>
      <c r="Z1995">
        <f>VLOOKUP(I1995,Weather!F:K,3,)</f>
        <v>0.15</v>
      </c>
      <c r="AA1995">
        <f>VLOOKUP(I1995,Weather!F:K,4,)</f>
        <v>0.6</v>
      </c>
      <c r="AB1995">
        <f>VLOOKUP(I1995,Weather!F:K,5,)</f>
        <v>1017</v>
      </c>
      <c r="AC1995">
        <f>VLOOKUP(I1995,Weather!F:K,6,)</f>
        <v>4</v>
      </c>
    </row>
    <row r="1996" spans="1:29" x14ac:dyDescent="0.25">
      <c r="A1996" t="s">
        <v>7</v>
      </c>
      <c r="B1996" t="s">
        <v>6</v>
      </c>
      <c r="C1996" s="1">
        <v>41983.479166666664</v>
      </c>
      <c r="D1996" s="3">
        <f t="shared" si="256"/>
        <v>2014</v>
      </c>
      <c r="E1996" s="3">
        <f t="shared" si="259"/>
        <v>12</v>
      </c>
      <c r="F1996" s="3">
        <f t="shared" si="260"/>
        <v>11</v>
      </c>
      <c r="G1996" s="3">
        <f t="shared" si="261"/>
        <v>10</v>
      </c>
      <c r="H1996" s="3" t="str">
        <f t="shared" si="262"/>
        <v>20141211</v>
      </c>
      <c r="I1996" s="3" t="str">
        <f t="shared" si="263"/>
        <v>2014121110</v>
      </c>
      <c r="J1996">
        <v>38</v>
      </c>
      <c r="K1996">
        <v>22.8</v>
      </c>
      <c r="L1996" t="str">
        <f>VLOOKUP(C1996,List!$A$2:$C$2089,3,)</f>
        <v>Liverpool Street</v>
      </c>
      <c r="M1996" t="str">
        <f>VLOOKUP(C1996,List!$A$2:$C$2089,2,)</f>
        <v>Circle</v>
      </c>
      <c r="N1996" t="str">
        <f t="shared" si="257"/>
        <v>Liverpool Street|Circle</v>
      </c>
      <c r="O1996">
        <f>VLOOKUP(N1996,Depth!$A$2:$F$427,3,)</f>
        <v>14</v>
      </c>
      <c r="P1996">
        <f>VLOOKUP(N1996,Depth!$A$2:$F$427,5,)</f>
        <v>107.4</v>
      </c>
      <c r="Q1996">
        <f>VLOOKUP(N1996,Depth!$A$2:$F$427,6,)</f>
        <v>6.6</v>
      </c>
      <c r="R1996">
        <f>VLOOKUP(L1996,longitude_latitude!C:J,7,)</f>
        <v>-8.1601362999999996E-2</v>
      </c>
      <c r="S1996">
        <f>VLOOKUP(L1996,longitude_latitude!C:J,8,)</f>
        <v>51.516842400000002</v>
      </c>
      <c r="T1996">
        <f t="shared" si="258"/>
        <v>-4.2038445572961916</v>
      </c>
      <c r="U1996">
        <f>VLOOKUP(M1996,LINE!$A$2:$B$13,2,)</f>
        <v>4</v>
      </c>
      <c r="V1996">
        <f>VLOOKUP(L1996,Entry_exit!B:P,4,)</f>
        <v>115738</v>
      </c>
      <c r="W1996">
        <f>2020 - VLOOKUP(L1996, age!$A:$D,4,)</f>
        <v>108</v>
      </c>
      <c r="X1996">
        <f>VLOOKUP(H1996,'air-quality-london-time-of-day'!E:G,3,FALSE)</f>
        <v>13.4</v>
      </c>
      <c r="Y1996">
        <f>VLOOKUP(I1996,Weather!F:K,2,)</f>
        <v>8.1230769230769226</v>
      </c>
      <c r="Z1996">
        <f>VLOOKUP(I1996,Weather!F:K,3,)</f>
        <v>0.15</v>
      </c>
      <c r="AA1996">
        <f>VLOOKUP(I1996,Weather!F:K,4,)</f>
        <v>0.6</v>
      </c>
      <c r="AB1996">
        <f>VLOOKUP(I1996,Weather!F:K,5,)</f>
        <v>1017</v>
      </c>
      <c r="AC1996">
        <f>VLOOKUP(I1996,Weather!F:K,6,)</f>
        <v>4</v>
      </c>
    </row>
    <row r="1997" spans="1:29" x14ac:dyDescent="0.25">
      <c r="A1997" t="s">
        <v>7</v>
      </c>
      <c r="B1997" t="s">
        <v>6</v>
      </c>
      <c r="C1997" s="1">
        <v>41983.479861111111</v>
      </c>
      <c r="D1997" s="3">
        <f t="shared" si="256"/>
        <v>2014</v>
      </c>
      <c r="E1997" s="3">
        <f t="shared" si="259"/>
        <v>12</v>
      </c>
      <c r="F1997" s="3">
        <f t="shared" si="260"/>
        <v>11</v>
      </c>
      <c r="G1997" s="3">
        <f t="shared" si="261"/>
        <v>10</v>
      </c>
      <c r="H1997" s="3" t="str">
        <f t="shared" si="262"/>
        <v>20141211</v>
      </c>
      <c r="I1997" s="3" t="str">
        <f t="shared" si="263"/>
        <v>2014121110</v>
      </c>
      <c r="J1997">
        <v>40</v>
      </c>
      <c r="K1997">
        <v>24</v>
      </c>
      <c r="L1997" t="str">
        <f>VLOOKUP(C1997,List!$A$2:$C$2089,3,)</f>
        <v>Liverpool Street</v>
      </c>
      <c r="M1997" t="str">
        <f>VLOOKUP(C1997,List!$A$2:$C$2089,2,)</f>
        <v>Circle</v>
      </c>
      <c r="N1997" t="str">
        <f t="shared" si="257"/>
        <v>Liverpool Street|Circle</v>
      </c>
      <c r="O1997">
        <f>VLOOKUP(N1997,Depth!$A$2:$F$427,3,)</f>
        <v>14</v>
      </c>
      <c r="P1997">
        <f>VLOOKUP(N1997,Depth!$A$2:$F$427,5,)</f>
        <v>107.4</v>
      </c>
      <c r="Q1997">
        <f>VLOOKUP(N1997,Depth!$A$2:$F$427,6,)</f>
        <v>6.6</v>
      </c>
      <c r="R1997">
        <f>VLOOKUP(L1997,longitude_latitude!C:J,7,)</f>
        <v>-8.1601362999999996E-2</v>
      </c>
      <c r="S1997">
        <f>VLOOKUP(L1997,longitude_latitude!C:J,8,)</f>
        <v>51.516842400000002</v>
      </c>
      <c r="T1997">
        <f t="shared" si="258"/>
        <v>-4.2038445572961916</v>
      </c>
      <c r="U1997">
        <f>VLOOKUP(M1997,LINE!$A$2:$B$13,2,)</f>
        <v>4</v>
      </c>
      <c r="V1997">
        <f>VLOOKUP(L1997,Entry_exit!B:P,4,)</f>
        <v>115738</v>
      </c>
      <c r="W1997">
        <f>2020 - VLOOKUP(L1997, age!$A:$D,4,)</f>
        <v>108</v>
      </c>
      <c r="X1997">
        <f>VLOOKUP(H1997,'air-quality-london-time-of-day'!E:G,3,FALSE)</f>
        <v>13.4</v>
      </c>
      <c r="Y1997">
        <f>VLOOKUP(I1997,Weather!F:K,2,)</f>
        <v>8.1230769230769226</v>
      </c>
      <c r="Z1997">
        <f>VLOOKUP(I1997,Weather!F:K,3,)</f>
        <v>0.15</v>
      </c>
      <c r="AA1997">
        <f>VLOOKUP(I1997,Weather!F:K,4,)</f>
        <v>0.6</v>
      </c>
      <c r="AB1997">
        <f>VLOOKUP(I1997,Weather!F:K,5,)</f>
        <v>1017</v>
      </c>
      <c r="AC1997">
        <f>VLOOKUP(I1997,Weather!F:K,6,)</f>
        <v>4</v>
      </c>
    </row>
    <row r="1998" spans="1:29" x14ac:dyDescent="0.25">
      <c r="A1998" t="s">
        <v>7</v>
      </c>
      <c r="B1998" t="s">
        <v>6</v>
      </c>
      <c r="C1998" s="1">
        <v>41983.480555555558</v>
      </c>
      <c r="D1998" s="3">
        <f t="shared" si="256"/>
        <v>2014</v>
      </c>
      <c r="E1998" s="3">
        <f t="shared" si="259"/>
        <v>12</v>
      </c>
      <c r="F1998" s="3">
        <f t="shared" si="260"/>
        <v>11</v>
      </c>
      <c r="G1998" s="3">
        <f t="shared" si="261"/>
        <v>10</v>
      </c>
      <c r="H1998" s="3" t="str">
        <f t="shared" si="262"/>
        <v>20141211</v>
      </c>
      <c r="I1998" s="3" t="str">
        <f t="shared" si="263"/>
        <v>2014121110</v>
      </c>
      <c r="J1998">
        <v>34</v>
      </c>
      <c r="K1998">
        <v>20.399999999999999</v>
      </c>
      <c r="L1998" t="str">
        <f>VLOOKUP(C1998,List!$A$2:$C$2089,3,)</f>
        <v>Liverpool Street</v>
      </c>
      <c r="M1998" t="str">
        <f>VLOOKUP(C1998,List!$A$2:$C$2089,2,)</f>
        <v>Circle</v>
      </c>
      <c r="N1998" t="str">
        <f t="shared" si="257"/>
        <v>Liverpool Street|Circle</v>
      </c>
      <c r="O1998">
        <f>VLOOKUP(N1998,Depth!$A$2:$F$427,3,)</f>
        <v>14</v>
      </c>
      <c r="P1998">
        <f>VLOOKUP(N1998,Depth!$A$2:$F$427,5,)</f>
        <v>107.4</v>
      </c>
      <c r="Q1998">
        <f>VLOOKUP(N1998,Depth!$A$2:$F$427,6,)</f>
        <v>6.6</v>
      </c>
      <c r="R1998">
        <f>VLOOKUP(L1998,longitude_latitude!C:J,7,)</f>
        <v>-8.1601362999999996E-2</v>
      </c>
      <c r="S1998">
        <f>VLOOKUP(L1998,longitude_latitude!C:J,8,)</f>
        <v>51.516842400000002</v>
      </c>
      <c r="T1998">
        <f t="shared" si="258"/>
        <v>-4.2038445572961916</v>
      </c>
      <c r="U1998">
        <f>VLOOKUP(M1998,LINE!$A$2:$B$13,2,)</f>
        <v>4</v>
      </c>
      <c r="V1998">
        <f>VLOOKUP(L1998,Entry_exit!B:P,4,)</f>
        <v>115738</v>
      </c>
      <c r="W1998">
        <f>2020 - VLOOKUP(L1998, age!$A:$D,4,)</f>
        <v>108</v>
      </c>
      <c r="X1998">
        <f>VLOOKUP(H1998,'air-quality-london-time-of-day'!E:G,3,FALSE)</f>
        <v>13.4</v>
      </c>
      <c r="Y1998">
        <f>VLOOKUP(I1998,Weather!F:K,2,)</f>
        <v>8.1230769230769226</v>
      </c>
      <c r="Z1998">
        <f>VLOOKUP(I1998,Weather!F:K,3,)</f>
        <v>0.15</v>
      </c>
      <c r="AA1998">
        <f>VLOOKUP(I1998,Weather!F:K,4,)</f>
        <v>0.6</v>
      </c>
      <c r="AB1998">
        <f>VLOOKUP(I1998,Weather!F:K,5,)</f>
        <v>1017</v>
      </c>
      <c r="AC1998">
        <f>VLOOKUP(I1998,Weather!F:K,6,)</f>
        <v>4</v>
      </c>
    </row>
    <row r="1999" spans="1:29" x14ac:dyDescent="0.25">
      <c r="A1999" t="s">
        <v>7</v>
      </c>
      <c r="B1999" t="s">
        <v>6</v>
      </c>
      <c r="C1999" s="1">
        <v>41983.481249999997</v>
      </c>
      <c r="D1999" s="3">
        <f t="shared" si="256"/>
        <v>2014</v>
      </c>
      <c r="E1999" s="3">
        <f t="shared" si="259"/>
        <v>12</v>
      </c>
      <c r="F1999" s="3">
        <f t="shared" si="260"/>
        <v>11</v>
      </c>
      <c r="G1999" s="3">
        <f t="shared" si="261"/>
        <v>10</v>
      </c>
      <c r="H1999" s="3" t="str">
        <f t="shared" si="262"/>
        <v>20141211</v>
      </c>
      <c r="I1999" s="3" t="str">
        <f t="shared" si="263"/>
        <v>2014121110</v>
      </c>
      <c r="J1999">
        <v>31</v>
      </c>
      <c r="K1999">
        <v>18.600000000000001</v>
      </c>
      <c r="L1999" t="str">
        <f>VLOOKUP(C1999,List!$A$2:$C$2089,3,)</f>
        <v>Moorgate</v>
      </c>
      <c r="M1999" t="str">
        <f>VLOOKUP(C1999,List!$A$2:$C$2089,2,)</f>
        <v>Circle</v>
      </c>
      <c r="N1999" t="str">
        <f t="shared" si="257"/>
        <v>Moorgate|Circle</v>
      </c>
      <c r="O1999">
        <f>VLOOKUP(N1999,Depth!$A$2:$F$427,3,)</f>
        <v>14</v>
      </c>
      <c r="P1999">
        <f>VLOOKUP(N1999,Depth!$A$2:$F$427,5,)</f>
        <v>108.5</v>
      </c>
      <c r="Q1999">
        <f>VLOOKUP(N1999,Depth!$A$2:$F$427,6,)</f>
        <v>5.5</v>
      </c>
      <c r="R1999">
        <f>VLOOKUP(L1999,longitude_latitude!C:J,7,)</f>
        <v>-8.7700240999999998E-2</v>
      </c>
      <c r="S1999">
        <f>VLOOKUP(L1999,longitude_latitude!C:J,8,)</f>
        <v>51.517853299999999</v>
      </c>
      <c r="T1999">
        <f t="shared" si="258"/>
        <v>-4.5181281502126449</v>
      </c>
      <c r="U1999">
        <f>VLOOKUP(M1999,LINE!$A$2:$B$13,2,)</f>
        <v>4</v>
      </c>
      <c r="V1999">
        <f>VLOOKUP(L1999,Entry_exit!B:P,4,)</f>
        <v>46906</v>
      </c>
      <c r="W1999">
        <f>2020 - VLOOKUP(L1999, age!$A:$D,4,)</f>
        <v>155</v>
      </c>
      <c r="X1999">
        <f>VLOOKUP(H1999,'air-quality-london-time-of-day'!E:G,3,FALSE)</f>
        <v>13.4</v>
      </c>
      <c r="Y1999">
        <f>VLOOKUP(I1999,Weather!F:K,2,)</f>
        <v>8.1230769230769226</v>
      </c>
      <c r="Z1999">
        <f>VLOOKUP(I1999,Weather!F:K,3,)</f>
        <v>0.15</v>
      </c>
      <c r="AA1999">
        <f>VLOOKUP(I1999,Weather!F:K,4,)</f>
        <v>0.6</v>
      </c>
      <c r="AB1999">
        <f>VLOOKUP(I1999,Weather!F:K,5,)</f>
        <v>1017</v>
      </c>
      <c r="AC1999">
        <f>VLOOKUP(I1999,Weather!F:K,6,)</f>
        <v>4</v>
      </c>
    </row>
    <row r="2000" spans="1:29" x14ac:dyDescent="0.25">
      <c r="A2000" t="s">
        <v>7</v>
      </c>
      <c r="B2000" t="s">
        <v>6</v>
      </c>
      <c r="C2000" s="1">
        <v>41983.481944444444</v>
      </c>
      <c r="D2000" s="3">
        <f t="shared" si="256"/>
        <v>2014</v>
      </c>
      <c r="E2000" s="3">
        <f t="shared" si="259"/>
        <v>12</v>
      </c>
      <c r="F2000" s="3">
        <f t="shared" si="260"/>
        <v>11</v>
      </c>
      <c r="G2000" s="3">
        <f t="shared" si="261"/>
        <v>10</v>
      </c>
      <c r="H2000" s="3" t="str">
        <f t="shared" si="262"/>
        <v>20141211</v>
      </c>
      <c r="I2000" s="3" t="str">
        <f t="shared" si="263"/>
        <v>2014121110</v>
      </c>
      <c r="J2000">
        <v>27</v>
      </c>
      <c r="K2000">
        <v>16.2</v>
      </c>
      <c r="L2000" t="str">
        <f>VLOOKUP(C2000,List!$A$2:$C$2089,3,)</f>
        <v>Moorgate</v>
      </c>
      <c r="M2000" t="str">
        <f>VLOOKUP(C2000,List!$A$2:$C$2089,2,)</f>
        <v>Circle</v>
      </c>
      <c r="N2000" t="str">
        <f t="shared" si="257"/>
        <v>Moorgate|Circle</v>
      </c>
      <c r="O2000">
        <f>VLOOKUP(N2000,Depth!$A$2:$F$427,3,)</f>
        <v>14</v>
      </c>
      <c r="P2000">
        <f>VLOOKUP(N2000,Depth!$A$2:$F$427,5,)</f>
        <v>108.5</v>
      </c>
      <c r="Q2000">
        <f>VLOOKUP(N2000,Depth!$A$2:$F$427,6,)</f>
        <v>5.5</v>
      </c>
      <c r="R2000">
        <f>VLOOKUP(L2000,longitude_latitude!C:J,7,)</f>
        <v>-8.7700240999999998E-2</v>
      </c>
      <c r="S2000">
        <f>VLOOKUP(L2000,longitude_latitude!C:J,8,)</f>
        <v>51.517853299999999</v>
      </c>
      <c r="T2000">
        <f t="shared" si="258"/>
        <v>-4.5181281502126449</v>
      </c>
      <c r="U2000">
        <f>VLOOKUP(M2000,LINE!$A$2:$B$13,2,)</f>
        <v>4</v>
      </c>
      <c r="V2000">
        <f>VLOOKUP(L2000,Entry_exit!B:P,4,)</f>
        <v>46906</v>
      </c>
      <c r="W2000">
        <f>2020 - VLOOKUP(L2000, age!$A:$D,4,)</f>
        <v>155</v>
      </c>
      <c r="X2000">
        <f>VLOOKUP(H2000,'air-quality-london-time-of-day'!E:G,3,FALSE)</f>
        <v>13.4</v>
      </c>
      <c r="Y2000">
        <f>VLOOKUP(I2000,Weather!F:K,2,)</f>
        <v>8.1230769230769226</v>
      </c>
      <c r="Z2000">
        <f>VLOOKUP(I2000,Weather!F:K,3,)</f>
        <v>0.15</v>
      </c>
      <c r="AA2000">
        <f>VLOOKUP(I2000,Weather!F:K,4,)</f>
        <v>0.6</v>
      </c>
      <c r="AB2000">
        <f>VLOOKUP(I2000,Weather!F:K,5,)</f>
        <v>1017</v>
      </c>
      <c r="AC2000">
        <f>VLOOKUP(I2000,Weather!F:K,6,)</f>
        <v>4</v>
      </c>
    </row>
    <row r="2001" spans="1:29" x14ac:dyDescent="0.25">
      <c r="A2001" t="s">
        <v>7</v>
      </c>
      <c r="B2001" t="s">
        <v>6</v>
      </c>
      <c r="C2001" s="1">
        <v>41983.482638888891</v>
      </c>
      <c r="D2001" s="3">
        <f t="shared" si="256"/>
        <v>2014</v>
      </c>
      <c r="E2001" s="3">
        <f t="shared" si="259"/>
        <v>12</v>
      </c>
      <c r="F2001" s="3">
        <f t="shared" si="260"/>
        <v>11</v>
      </c>
      <c r="G2001" s="3">
        <f t="shared" si="261"/>
        <v>10</v>
      </c>
      <c r="H2001" s="3" t="str">
        <f t="shared" si="262"/>
        <v>20141211</v>
      </c>
      <c r="I2001" s="3" t="str">
        <f t="shared" si="263"/>
        <v>2014121110</v>
      </c>
      <c r="J2001">
        <v>27</v>
      </c>
      <c r="K2001">
        <v>16.2</v>
      </c>
      <c r="L2001" t="str">
        <f>VLOOKUP(C2001,List!$A$2:$C$2089,3,)</f>
        <v>Moorgate</v>
      </c>
      <c r="M2001" t="str">
        <f>VLOOKUP(C2001,List!$A$2:$C$2089,2,)</f>
        <v>Circle</v>
      </c>
      <c r="N2001" t="str">
        <f t="shared" si="257"/>
        <v>Moorgate|Circle</v>
      </c>
      <c r="O2001">
        <f>VLOOKUP(N2001,Depth!$A$2:$F$427,3,)</f>
        <v>14</v>
      </c>
      <c r="P2001">
        <f>VLOOKUP(N2001,Depth!$A$2:$F$427,5,)</f>
        <v>108.5</v>
      </c>
      <c r="Q2001">
        <f>VLOOKUP(N2001,Depth!$A$2:$F$427,6,)</f>
        <v>5.5</v>
      </c>
      <c r="R2001">
        <f>VLOOKUP(L2001,longitude_latitude!C:J,7,)</f>
        <v>-8.7700240999999998E-2</v>
      </c>
      <c r="S2001">
        <f>VLOOKUP(L2001,longitude_latitude!C:J,8,)</f>
        <v>51.517853299999999</v>
      </c>
      <c r="T2001">
        <f t="shared" si="258"/>
        <v>-4.5181281502126449</v>
      </c>
      <c r="U2001">
        <f>VLOOKUP(M2001,LINE!$A$2:$B$13,2,)</f>
        <v>4</v>
      </c>
      <c r="V2001">
        <f>VLOOKUP(L2001,Entry_exit!B:P,4,)</f>
        <v>46906</v>
      </c>
      <c r="W2001">
        <f>2020 - VLOOKUP(L2001, age!$A:$D,4,)</f>
        <v>155</v>
      </c>
      <c r="X2001">
        <f>VLOOKUP(H2001,'air-quality-london-time-of-day'!E:G,3,FALSE)</f>
        <v>13.4</v>
      </c>
      <c r="Y2001">
        <f>VLOOKUP(I2001,Weather!F:K,2,)</f>
        <v>8.1230769230769226</v>
      </c>
      <c r="Z2001">
        <f>VLOOKUP(I2001,Weather!F:K,3,)</f>
        <v>0.15</v>
      </c>
      <c r="AA2001">
        <f>VLOOKUP(I2001,Weather!F:K,4,)</f>
        <v>0.6</v>
      </c>
      <c r="AB2001">
        <f>VLOOKUP(I2001,Weather!F:K,5,)</f>
        <v>1017</v>
      </c>
      <c r="AC2001">
        <f>VLOOKUP(I2001,Weather!F:K,6,)</f>
        <v>4</v>
      </c>
    </row>
    <row r="2002" spans="1:29" x14ac:dyDescent="0.25">
      <c r="A2002" t="s">
        <v>7</v>
      </c>
      <c r="B2002" t="s">
        <v>6</v>
      </c>
      <c r="C2002" s="1">
        <v>41983.48333333333</v>
      </c>
      <c r="D2002" s="3">
        <f t="shared" si="256"/>
        <v>2014</v>
      </c>
      <c r="E2002" s="3">
        <f t="shared" si="259"/>
        <v>12</v>
      </c>
      <c r="F2002" s="3">
        <f t="shared" si="260"/>
        <v>11</v>
      </c>
      <c r="G2002" s="3">
        <f t="shared" si="261"/>
        <v>10</v>
      </c>
      <c r="H2002" s="3" t="str">
        <f t="shared" si="262"/>
        <v>20141211</v>
      </c>
      <c r="I2002" s="3" t="str">
        <f t="shared" si="263"/>
        <v>2014121110</v>
      </c>
      <c r="J2002">
        <v>29</v>
      </c>
      <c r="K2002">
        <v>17.399999999999999</v>
      </c>
      <c r="L2002" t="str">
        <f>VLOOKUP(C2002,List!$A$2:$C$2089,3,)</f>
        <v>Barbican</v>
      </c>
      <c r="M2002" t="str">
        <f>VLOOKUP(C2002,List!$A$2:$C$2089,2,)</f>
        <v>Circle</v>
      </c>
      <c r="N2002" t="str">
        <f t="shared" si="257"/>
        <v>Barbican|Circle</v>
      </c>
      <c r="O2002">
        <f>VLOOKUP(N2002,Depth!$A$2:$F$427,3,)</f>
        <v>18</v>
      </c>
      <c r="P2002">
        <f>VLOOKUP(N2002,Depth!$A$2:$F$427,5,)</f>
        <v>109.4</v>
      </c>
      <c r="Q2002">
        <f>VLOOKUP(N2002,Depth!$A$2:$F$427,6,)</f>
        <v>8.6</v>
      </c>
      <c r="R2002">
        <f>VLOOKUP(L2002,longitude_latitude!C:J,7,)</f>
        <v>-9.7189673000000004E-2</v>
      </c>
      <c r="S2002">
        <f>VLOOKUP(L2002,longitude_latitude!C:J,8,)</f>
        <v>51.519699209999999</v>
      </c>
      <c r="T2002">
        <f t="shared" si="258"/>
        <v>-5.0071827192782585</v>
      </c>
      <c r="U2002">
        <f>VLOOKUP(M2002,LINE!$A$2:$B$13,2,)</f>
        <v>4</v>
      </c>
      <c r="V2002">
        <f>VLOOKUP(L2002,Entry_exit!B:P,4,)</f>
        <v>19757</v>
      </c>
      <c r="W2002">
        <f>2020 - VLOOKUP(L2002, age!$A:$D,4,)</f>
        <v>155</v>
      </c>
      <c r="X2002">
        <f>VLOOKUP(H2002,'air-quality-london-time-of-day'!E:G,3,FALSE)</f>
        <v>13.4</v>
      </c>
      <c r="Y2002">
        <f>VLOOKUP(I2002,Weather!F:K,2,)</f>
        <v>8.1230769230769226</v>
      </c>
      <c r="Z2002">
        <f>VLOOKUP(I2002,Weather!F:K,3,)</f>
        <v>0.15</v>
      </c>
      <c r="AA2002">
        <f>VLOOKUP(I2002,Weather!F:K,4,)</f>
        <v>0.6</v>
      </c>
      <c r="AB2002">
        <f>VLOOKUP(I2002,Weather!F:K,5,)</f>
        <v>1017</v>
      </c>
      <c r="AC2002">
        <f>VLOOKUP(I2002,Weather!F:K,6,)</f>
        <v>4</v>
      </c>
    </row>
    <row r="2003" spans="1:29" x14ac:dyDescent="0.25">
      <c r="A2003" t="s">
        <v>7</v>
      </c>
      <c r="B2003" t="s">
        <v>6</v>
      </c>
      <c r="C2003" s="1">
        <v>41983.484027777777</v>
      </c>
      <c r="D2003" s="3">
        <f t="shared" si="256"/>
        <v>2014</v>
      </c>
      <c r="E2003" s="3">
        <f t="shared" si="259"/>
        <v>12</v>
      </c>
      <c r="F2003" s="3">
        <f t="shared" si="260"/>
        <v>11</v>
      </c>
      <c r="G2003" s="3">
        <f t="shared" si="261"/>
        <v>10</v>
      </c>
      <c r="H2003" s="3" t="str">
        <f t="shared" si="262"/>
        <v>20141211</v>
      </c>
      <c r="I2003" s="3" t="str">
        <f t="shared" si="263"/>
        <v>2014121110</v>
      </c>
      <c r="J2003">
        <v>21</v>
      </c>
      <c r="K2003">
        <v>12.6</v>
      </c>
      <c r="L2003" t="str">
        <f>VLOOKUP(C2003,List!$A$2:$C$2089,3,)</f>
        <v>Farringdon</v>
      </c>
      <c r="M2003" t="str">
        <f>VLOOKUP(C2003,List!$A$2:$C$2089,2,)</f>
        <v>Circle</v>
      </c>
      <c r="N2003" t="str">
        <f t="shared" si="257"/>
        <v>Farringdon|Circle</v>
      </c>
      <c r="O2003">
        <f>VLOOKUP(N2003,Depth!$A$2:$F$427,3,)</f>
        <v>11</v>
      </c>
      <c r="P2003">
        <f>VLOOKUP(N2003,Depth!$A$2:$F$427,5,)</f>
        <v>106.5</v>
      </c>
      <c r="Q2003">
        <f>VLOOKUP(N2003,Depth!$A$2:$F$427,6,)</f>
        <v>4.5</v>
      </c>
      <c r="R2003">
        <f>VLOOKUP(L2003,longitude_latitude!C:J,7,)</f>
        <v>-0.103582415</v>
      </c>
      <c r="S2003">
        <f>VLOOKUP(L2003,longitude_latitude!C:J,8,)</f>
        <v>51.519961019999997</v>
      </c>
      <c r="T2003">
        <f t="shared" si="258"/>
        <v>-5.3365619831574627</v>
      </c>
      <c r="U2003">
        <f>VLOOKUP(M2003,LINE!$A$2:$B$13,2,)</f>
        <v>4</v>
      </c>
      <c r="V2003">
        <f>VLOOKUP(L2003,Entry_exit!B:P,4,)</f>
        <v>43640</v>
      </c>
      <c r="W2003">
        <f>2020 - VLOOKUP(L2003, age!$A:$D,4,)</f>
        <v>157</v>
      </c>
      <c r="X2003">
        <f>VLOOKUP(H2003,'air-quality-london-time-of-day'!E:G,3,FALSE)</f>
        <v>13.4</v>
      </c>
      <c r="Y2003">
        <f>VLOOKUP(I2003,Weather!F:K,2,)</f>
        <v>8.1230769230769226</v>
      </c>
      <c r="Z2003">
        <f>VLOOKUP(I2003,Weather!F:K,3,)</f>
        <v>0.15</v>
      </c>
      <c r="AA2003">
        <f>VLOOKUP(I2003,Weather!F:K,4,)</f>
        <v>0.6</v>
      </c>
      <c r="AB2003">
        <f>VLOOKUP(I2003,Weather!F:K,5,)</f>
        <v>1017</v>
      </c>
      <c r="AC2003">
        <f>VLOOKUP(I2003,Weather!F:K,6,)</f>
        <v>4</v>
      </c>
    </row>
    <row r="2004" spans="1:29" x14ac:dyDescent="0.25">
      <c r="A2004" t="s">
        <v>7</v>
      </c>
      <c r="B2004" t="s">
        <v>6</v>
      </c>
      <c r="C2004" s="1">
        <v>41983.484722222223</v>
      </c>
      <c r="D2004" s="3">
        <f t="shared" si="256"/>
        <v>2014</v>
      </c>
      <c r="E2004" s="3">
        <f t="shared" si="259"/>
        <v>12</v>
      </c>
      <c r="F2004" s="3">
        <f t="shared" si="260"/>
        <v>11</v>
      </c>
      <c r="G2004" s="3">
        <f t="shared" si="261"/>
        <v>10</v>
      </c>
      <c r="H2004" s="3" t="str">
        <f t="shared" si="262"/>
        <v>20141211</v>
      </c>
      <c r="I2004" s="3" t="str">
        <f t="shared" si="263"/>
        <v>2014121110</v>
      </c>
      <c r="J2004">
        <v>25</v>
      </c>
      <c r="K2004">
        <v>15</v>
      </c>
      <c r="L2004" t="str">
        <f>VLOOKUP(C2004,List!$A$2:$C$2089,3,)</f>
        <v>Farringdon</v>
      </c>
      <c r="M2004" t="str">
        <f>VLOOKUP(C2004,List!$A$2:$C$2089,2,)</f>
        <v>Circle</v>
      </c>
      <c r="N2004" t="str">
        <f t="shared" si="257"/>
        <v>Farringdon|Circle</v>
      </c>
      <c r="O2004">
        <f>VLOOKUP(N2004,Depth!$A$2:$F$427,3,)</f>
        <v>11</v>
      </c>
      <c r="P2004">
        <f>VLOOKUP(N2004,Depth!$A$2:$F$427,5,)</f>
        <v>106.5</v>
      </c>
      <c r="Q2004">
        <f>VLOOKUP(N2004,Depth!$A$2:$F$427,6,)</f>
        <v>4.5</v>
      </c>
      <c r="R2004">
        <f>VLOOKUP(L2004,longitude_latitude!C:J,7,)</f>
        <v>-0.103582415</v>
      </c>
      <c r="S2004">
        <f>VLOOKUP(L2004,longitude_latitude!C:J,8,)</f>
        <v>51.519961019999997</v>
      </c>
      <c r="T2004">
        <f t="shared" si="258"/>
        <v>-5.3365619831574627</v>
      </c>
      <c r="U2004">
        <f>VLOOKUP(M2004,LINE!$A$2:$B$13,2,)</f>
        <v>4</v>
      </c>
      <c r="V2004">
        <f>VLOOKUP(L2004,Entry_exit!B:P,4,)</f>
        <v>43640</v>
      </c>
      <c r="W2004">
        <f>2020 - VLOOKUP(L2004, age!$A:$D,4,)</f>
        <v>157</v>
      </c>
      <c r="X2004">
        <f>VLOOKUP(H2004,'air-quality-london-time-of-day'!E:G,3,FALSE)</f>
        <v>13.4</v>
      </c>
      <c r="Y2004">
        <f>VLOOKUP(I2004,Weather!F:K,2,)</f>
        <v>8.1230769230769226</v>
      </c>
      <c r="Z2004">
        <f>VLOOKUP(I2004,Weather!F:K,3,)</f>
        <v>0.15</v>
      </c>
      <c r="AA2004">
        <f>VLOOKUP(I2004,Weather!F:K,4,)</f>
        <v>0.6</v>
      </c>
      <c r="AB2004">
        <f>VLOOKUP(I2004,Weather!F:K,5,)</f>
        <v>1017</v>
      </c>
      <c r="AC2004">
        <f>VLOOKUP(I2004,Weather!F:K,6,)</f>
        <v>4</v>
      </c>
    </row>
    <row r="2005" spans="1:29" x14ac:dyDescent="0.25">
      <c r="A2005" t="s">
        <v>7</v>
      </c>
      <c r="B2005" t="s">
        <v>6</v>
      </c>
      <c r="C2005" s="1">
        <v>41983.48541666667</v>
      </c>
      <c r="D2005" s="3">
        <f t="shared" si="256"/>
        <v>2014</v>
      </c>
      <c r="E2005" s="3">
        <f t="shared" si="259"/>
        <v>12</v>
      </c>
      <c r="F2005" s="3">
        <f t="shared" si="260"/>
        <v>11</v>
      </c>
      <c r="G2005" s="3">
        <f t="shared" si="261"/>
        <v>10</v>
      </c>
      <c r="H2005" s="3" t="str">
        <f t="shared" si="262"/>
        <v>20141211</v>
      </c>
      <c r="I2005" s="3" t="str">
        <f t="shared" si="263"/>
        <v>2014121110</v>
      </c>
      <c r="J2005">
        <v>22</v>
      </c>
      <c r="K2005">
        <v>13.2</v>
      </c>
      <c r="L2005" t="str">
        <f>VLOOKUP(C2005,List!$A$2:$C$2089,3,)</f>
        <v>Farringdon</v>
      </c>
      <c r="M2005" t="str">
        <f>VLOOKUP(C2005,List!$A$2:$C$2089,2,)</f>
        <v>Circle</v>
      </c>
      <c r="N2005" t="str">
        <f t="shared" si="257"/>
        <v>Farringdon|Circle</v>
      </c>
      <c r="O2005">
        <f>VLOOKUP(N2005,Depth!$A$2:$F$427,3,)</f>
        <v>11</v>
      </c>
      <c r="P2005">
        <f>VLOOKUP(N2005,Depth!$A$2:$F$427,5,)</f>
        <v>106.5</v>
      </c>
      <c r="Q2005">
        <f>VLOOKUP(N2005,Depth!$A$2:$F$427,6,)</f>
        <v>4.5</v>
      </c>
      <c r="R2005">
        <f>VLOOKUP(L2005,longitude_latitude!C:J,7,)</f>
        <v>-0.103582415</v>
      </c>
      <c r="S2005">
        <f>VLOOKUP(L2005,longitude_latitude!C:J,8,)</f>
        <v>51.519961019999997</v>
      </c>
      <c r="T2005">
        <f t="shared" si="258"/>
        <v>-5.3365619831574627</v>
      </c>
      <c r="U2005">
        <f>VLOOKUP(M2005,LINE!$A$2:$B$13,2,)</f>
        <v>4</v>
      </c>
      <c r="V2005">
        <f>VLOOKUP(L2005,Entry_exit!B:P,4,)</f>
        <v>43640</v>
      </c>
      <c r="W2005">
        <f>2020 - VLOOKUP(L2005, age!$A:$D,4,)</f>
        <v>157</v>
      </c>
      <c r="X2005">
        <f>VLOOKUP(H2005,'air-quality-london-time-of-day'!E:G,3,FALSE)</f>
        <v>13.4</v>
      </c>
      <c r="Y2005">
        <f>VLOOKUP(I2005,Weather!F:K,2,)</f>
        <v>8.1230769230769226</v>
      </c>
      <c r="Z2005">
        <f>VLOOKUP(I2005,Weather!F:K,3,)</f>
        <v>0.15</v>
      </c>
      <c r="AA2005">
        <f>VLOOKUP(I2005,Weather!F:K,4,)</f>
        <v>0.6</v>
      </c>
      <c r="AB2005">
        <f>VLOOKUP(I2005,Weather!F:K,5,)</f>
        <v>1017</v>
      </c>
      <c r="AC2005">
        <f>VLOOKUP(I2005,Weather!F:K,6,)</f>
        <v>4</v>
      </c>
    </row>
    <row r="2006" spans="1:29" x14ac:dyDescent="0.25">
      <c r="A2006" t="s">
        <v>7</v>
      </c>
      <c r="B2006" t="s">
        <v>6</v>
      </c>
      <c r="C2006" s="1">
        <v>41983.486111111109</v>
      </c>
      <c r="D2006" s="3">
        <f t="shared" si="256"/>
        <v>2014</v>
      </c>
      <c r="E2006" s="3">
        <f t="shared" si="259"/>
        <v>12</v>
      </c>
      <c r="F2006" s="3">
        <f t="shared" si="260"/>
        <v>11</v>
      </c>
      <c r="G2006" s="3">
        <f t="shared" si="261"/>
        <v>10</v>
      </c>
      <c r="H2006" s="3" t="str">
        <f t="shared" si="262"/>
        <v>20141211</v>
      </c>
      <c r="I2006" s="3" t="str">
        <f t="shared" si="263"/>
        <v>2014121110</v>
      </c>
      <c r="J2006">
        <v>19</v>
      </c>
      <c r="K2006">
        <v>11.4</v>
      </c>
      <c r="L2006" t="str">
        <f>VLOOKUP(C2006,List!$A$2:$C$2089,3,)</f>
        <v>King's Cross St. Pancras</v>
      </c>
      <c r="M2006" t="str">
        <f>VLOOKUP(C2006,List!$A$2:$C$2089,2,)</f>
        <v>Circle</v>
      </c>
      <c r="N2006" t="str">
        <f t="shared" si="257"/>
        <v>King's Cross St. Pancras|Circle</v>
      </c>
      <c r="O2006">
        <f>VLOOKUP(N2006,Depth!$A$2:$F$427,3,)</f>
        <v>17</v>
      </c>
      <c r="P2006">
        <f>VLOOKUP(N2006,Depth!$A$2:$F$427,5,)</f>
        <v>109.1</v>
      </c>
      <c r="Q2006">
        <f>VLOOKUP(N2006,Depth!$A$2:$F$427,6,)</f>
        <v>7.9</v>
      </c>
      <c r="R2006">
        <f>VLOOKUP(L2006,longitude_latitude!C:J,7,)</f>
        <v>-0.123168404</v>
      </c>
      <c r="S2006">
        <f>VLOOKUP(L2006,longitude_latitude!C:J,8,)</f>
        <v>51.529277280000002</v>
      </c>
      <c r="T2006">
        <f t="shared" si="258"/>
        <v>-6.3467788418510613</v>
      </c>
      <c r="U2006">
        <f>VLOOKUP(M2006,LINE!$A$2:$B$13,2,)</f>
        <v>4</v>
      </c>
      <c r="V2006">
        <f>VLOOKUP(L2006,Entry_exit!B:P,4,)</f>
        <v>138159</v>
      </c>
      <c r="W2006">
        <f>2020 - VLOOKUP(L2006, age!$A:$D,4,)</f>
        <v>158</v>
      </c>
      <c r="X2006">
        <f>VLOOKUP(H2006,'air-quality-london-time-of-day'!E:G,3,FALSE)</f>
        <v>13.4</v>
      </c>
      <c r="Y2006">
        <f>VLOOKUP(I2006,Weather!F:K,2,)</f>
        <v>8.1230769230769226</v>
      </c>
      <c r="Z2006">
        <f>VLOOKUP(I2006,Weather!F:K,3,)</f>
        <v>0.15</v>
      </c>
      <c r="AA2006">
        <f>VLOOKUP(I2006,Weather!F:K,4,)</f>
        <v>0.6</v>
      </c>
      <c r="AB2006">
        <f>VLOOKUP(I2006,Weather!F:K,5,)</f>
        <v>1017</v>
      </c>
      <c r="AC2006">
        <f>VLOOKUP(I2006,Weather!F:K,6,)</f>
        <v>4</v>
      </c>
    </row>
    <row r="2007" spans="1:29" x14ac:dyDescent="0.25">
      <c r="A2007" t="s">
        <v>7</v>
      </c>
      <c r="B2007" t="s">
        <v>6</v>
      </c>
      <c r="C2007" s="1">
        <v>41983.486805555556</v>
      </c>
      <c r="D2007" s="3">
        <f t="shared" si="256"/>
        <v>2014</v>
      </c>
      <c r="E2007" s="3">
        <f t="shared" si="259"/>
        <v>12</v>
      </c>
      <c r="F2007" s="3">
        <f t="shared" si="260"/>
        <v>11</v>
      </c>
      <c r="G2007" s="3">
        <f t="shared" si="261"/>
        <v>10</v>
      </c>
      <c r="H2007" s="3" t="str">
        <f t="shared" si="262"/>
        <v>20141211</v>
      </c>
      <c r="I2007" s="3" t="str">
        <f t="shared" si="263"/>
        <v>2014121110</v>
      </c>
      <c r="J2007">
        <v>25</v>
      </c>
      <c r="K2007">
        <v>15</v>
      </c>
      <c r="L2007" t="str">
        <f>VLOOKUP(C2007,List!$A$2:$C$2089,3,)</f>
        <v>King's Cross St. Pancras</v>
      </c>
      <c r="M2007" t="str">
        <f>VLOOKUP(C2007,List!$A$2:$C$2089,2,)</f>
        <v>Circle</v>
      </c>
      <c r="N2007" t="str">
        <f t="shared" si="257"/>
        <v>King's Cross St. Pancras|Circle</v>
      </c>
      <c r="O2007">
        <f>VLOOKUP(N2007,Depth!$A$2:$F$427,3,)</f>
        <v>17</v>
      </c>
      <c r="P2007">
        <f>VLOOKUP(N2007,Depth!$A$2:$F$427,5,)</f>
        <v>109.1</v>
      </c>
      <c r="Q2007">
        <f>VLOOKUP(N2007,Depth!$A$2:$F$427,6,)</f>
        <v>7.9</v>
      </c>
      <c r="R2007">
        <f>VLOOKUP(L2007,longitude_latitude!C:J,7,)</f>
        <v>-0.123168404</v>
      </c>
      <c r="S2007">
        <f>VLOOKUP(L2007,longitude_latitude!C:J,8,)</f>
        <v>51.529277280000002</v>
      </c>
      <c r="T2007">
        <f t="shared" si="258"/>
        <v>-6.3467788418510613</v>
      </c>
      <c r="U2007">
        <f>VLOOKUP(M2007,LINE!$A$2:$B$13,2,)</f>
        <v>4</v>
      </c>
      <c r="V2007">
        <f>VLOOKUP(L2007,Entry_exit!B:P,4,)</f>
        <v>138159</v>
      </c>
      <c r="W2007">
        <f>2020 - VLOOKUP(L2007, age!$A:$D,4,)</f>
        <v>158</v>
      </c>
      <c r="X2007">
        <f>VLOOKUP(H2007,'air-quality-london-time-of-day'!E:G,3,FALSE)</f>
        <v>13.4</v>
      </c>
      <c r="Y2007">
        <f>VLOOKUP(I2007,Weather!F:K,2,)</f>
        <v>8.1230769230769226</v>
      </c>
      <c r="Z2007">
        <f>VLOOKUP(I2007,Weather!F:K,3,)</f>
        <v>0.15</v>
      </c>
      <c r="AA2007">
        <f>VLOOKUP(I2007,Weather!F:K,4,)</f>
        <v>0.6</v>
      </c>
      <c r="AB2007">
        <f>VLOOKUP(I2007,Weather!F:K,5,)</f>
        <v>1017</v>
      </c>
      <c r="AC2007">
        <f>VLOOKUP(I2007,Weather!F:K,6,)</f>
        <v>4</v>
      </c>
    </row>
    <row r="2008" spans="1:29" x14ac:dyDescent="0.25">
      <c r="A2008" t="s">
        <v>7</v>
      </c>
      <c r="B2008" t="s">
        <v>6</v>
      </c>
      <c r="C2008" s="1">
        <v>41983.487500000003</v>
      </c>
      <c r="D2008" s="3">
        <f t="shared" si="256"/>
        <v>2014</v>
      </c>
      <c r="E2008" s="3">
        <f t="shared" si="259"/>
        <v>12</v>
      </c>
      <c r="F2008" s="3">
        <f t="shared" si="260"/>
        <v>11</v>
      </c>
      <c r="G2008" s="3">
        <f t="shared" si="261"/>
        <v>10</v>
      </c>
      <c r="H2008" s="3" t="str">
        <f t="shared" si="262"/>
        <v>20141211</v>
      </c>
      <c r="I2008" s="3" t="str">
        <f t="shared" si="263"/>
        <v>2014121110</v>
      </c>
      <c r="J2008">
        <v>46</v>
      </c>
      <c r="K2008">
        <v>27.6</v>
      </c>
      <c r="L2008" t="str">
        <f>VLOOKUP(C2008,List!$A$2:$C$2089,3,)</f>
        <v>Euston Square</v>
      </c>
      <c r="M2008" t="str">
        <f>VLOOKUP(C2008,List!$A$2:$C$2089,2,)</f>
        <v>Circle</v>
      </c>
      <c r="N2008" t="str">
        <f t="shared" si="257"/>
        <v>Euston Square|Circle</v>
      </c>
      <c r="O2008">
        <f>VLOOKUP(N2008,Depth!$A$2:$F$427,3,)</f>
        <v>25</v>
      </c>
      <c r="P2008">
        <f>VLOOKUP(N2008,Depth!$A$2:$F$427,5,)</f>
        <v>118.1</v>
      </c>
      <c r="Q2008">
        <f>VLOOKUP(N2008,Depth!$A$2:$F$427,6,)</f>
        <v>6.9</v>
      </c>
      <c r="R2008">
        <f>VLOOKUP(L2008,longitude_latitude!C:J,7,)</f>
        <v>-0.134270582</v>
      </c>
      <c r="S2008">
        <f>VLOOKUP(L2008,longitude_latitude!C:J,8,)</f>
        <v>51.525124990000002</v>
      </c>
      <c r="T2008">
        <f t="shared" si="258"/>
        <v>-6.9183085200300445</v>
      </c>
      <c r="U2008">
        <f>VLOOKUP(M2008,LINE!$A$2:$B$13,2,)</f>
        <v>4</v>
      </c>
      <c r="V2008">
        <f>VLOOKUP(L2008,Entry_exit!B:P,4,)</f>
        <v>25477</v>
      </c>
      <c r="W2008">
        <f>2020 - VLOOKUP(L2008, age!$A:$D,4,)</f>
        <v>157</v>
      </c>
      <c r="X2008">
        <f>VLOOKUP(H2008,'air-quality-london-time-of-day'!E:G,3,FALSE)</f>
        <v>13.4</v>
      </c>
      <c r="Y2008">
        <f>VLOOKUP(I2008,Weather!F:K,2,)</f>
        <v>8.1230769230769226</v>
      </c>
      <c r="Z2008">
        <f>VLOOKUP(I2008,Weather!F:K,3,)</f>
        <v>0.15</v>
      </c>
      <c r="AA2008">
        <f>VLOOKUP(I2008,Weather!F:K,4,)</f>
        <v>0.6</v>
      </c>
      <c r="AB2008">
        <f>VLOOKUP(I2008,Weather!F:K,5,)</f>
        <v>1017</v>
      </c>
      <c r="AC2008">
        <f>VLOOKUP(I2008,Weather!F:K,6,)</f>
        <v>4</v>
      </c>
    </row>
    <row r="2009" spans="1:29" x14ac:dyDescent="0.25">
      <c r="A2009" t="s">
        <v>7</v>
      </c>
      <c r="B2009" t="s">
        <v>6</v>
      </c>
      <c r="C2009" s="1">
        <v>41983.488194444442</v>
      </c>
      <c r="D2009" s="3">
        <f t="shared" si="256"/>
        <v>2014</v>
      </c>
      <c r="E2009" s="3">
        <f t="shared" si="259"/>
        <v>12</v>
      </c>
      <c r="F2009" s="3">
        <f t="shared" si="260"/>
        <v>11</v>
      </c>
      <c r="G2009" s="3">
        <f t="shared" si="261"/>
        <v>10</v>
      </c>
      <c r="H2009" s="3" t="str">
        <f t="shared" si="262"/>
        <v>20141211</v>
      </c>
      <c r="I2009" s="3" t="str">
        <f t="shared" si="263"/>
        <v>2014121110</v>
      </c>
      <c r="J2009">
        <v>58</v>
      </c>
      <c r="K2009">
        <v>34.799999999999997</v>
      </c>
      <c r="L2009" t="str">
        <f>VLOOKUP(C2009,List!$A$2:$C$2089,3,)</f>
        <v>Euston Square</v>
      </c>
      <c r="M2009" t="str">
        <f>VLOOKUP(C2009,List!$A$2:$C$2089,2,)</f>
        <v>Circle</v>
      </c>
      <c r="N2009" t="str">
        <f t="shared" si="257"/>
        <v>Euston Square|Circle</v>
      </c>
      <c r="O2009">
        <f>VLOOKUP(N2009,Depth!$A$2:$F$427,3,)</f>
        <v>25</v>
      </c>
      <c r="P2009">
        <f>VLOOKUP(N2009,Depth!$A$2:$F$427,5,)</f>
        <v>118.1</v>
      </c>
      <c r="Q2009">
        <f>VLOOKUP(N2009,Depth!$A$2:$F$427,6,)</f>
        <v>6.9</v>
      </c>
      <c r="R2009">
        <f>VLOOKUP(L2009,longitude_latitude!C:J,7,)</f>
        <v>-0.134270582</v>
      </c>
      <c r="S2009">
        <f>VLOOKUP(L2009,longitude_latitude!C:J,8,)</f>
        <v>51.525124990000002</v>
      </c>
      <c r="T2009">
        <f t="shared" si="258"/>
        <v>-6.9183085200300445</v>
      </c>
      <c r="U2009">
        <f>VLOOKUP(M2009,LINE!$A$2:$B$13,2,)</f>
        <v>4</v>
      </c>
      <c r="V2009">
        <f>VLOOKUP(L2009,Entry_exit!B:P,4,)</f>
        <v>25477</v>
      </c>
      <c r="W2009">
        <f>2020 - VLOOKUP(L2009, age!$A:$D,4,)</f>
        <v>157</v>
      </c>
      <c r="X2009">
        <f>VLOOKUP(H2009,'air-quality-london-time-of-day'!E:G,3,FALSE)</f>
        <v>13.4</v>
      </c>
      <c r="Y2009">
        <f>VLOOKUP(I2009,Weather!F:K,2,)</f>
        <v>8.1230769230769226</v>
      </c>
      <c r="Z2009">
        <f>VLOOKUP(I2009,Weather!F:K,3,)</f>
        <v>0.15</v>
      </c>
      <c r="AA2009">
        <f>VLOOKUP(I2009,Weather!F:K,4,)</f>
        <v>0.6</v>
      </c>
      <c r="AB2009">
        <f>VLOOKUP(I2009,Weather!F:K,5,)</f>
        <v>1017</v>
      </c>
      <c r="AC2009">
        <f>VLOOKUP(I2009,Weather!F:K,6,)</f>
        <v>4</v>
      </c>
    </row>
    <row r="2010" spans="1:29" x14ac:dyDescent="0.25">
      <c r="A2010" t="s">
        <v>7</v>
      </c>
      <c r="B2010" t="s">
        <v>6</v>
      </c>
      <c r="C2010" s="1">
        <v>41983.488888888889</v>
      </c>
      <c r="D2010" s="3">
        <f t="shared" si="256"/>
        <v>2014</v>
      </c>
      <c r="E2010" s="3">
        <f t="shared" si="259"/>
        <v>12</v>
      </c>
      <c r="F2010" s="3">
        <f t="shared" si="260"/>
        <v>11</v>
      </c>
      <c r="G2010" s="3">
        <f t="shared" si="261"/>
        <v>10</v>
      </c>
      <c r="H2010" s="3" t="str">
        <f t="shared" si="262"/>
        <v>20141211</v>
      </c>
      <c r="I2010" s="3" t="str">
        <f t="shared" si="263"/>
        <v>2014121110</v>
      </c>
      <c r="J2010">
        <v>59</v>
      </c>
      <c r="K2010">
        <v>35.4</v>
      </c>
      <c r="L2010" t="str">
        <f>VLOOKUP(C2010,List!$A$2:$C$2089,3,)</f>
        <v>Great Portland Street</v>
      </c>
      <c r="M2010" t="str">
        <f>VLOOKUP(C2010,List!$A$2:$C$2089,2,)</f>
        <v>Circle</v>
      </c>
      <c r="N2010" t="str">
        <f t="shared" si="257"/>
        <v>Great Portland Street|Circle</v>
      </c>
      <c r="O2010">
        <f>VLOOKUP(N2010,Depth!$A$2:$F$427,3,)</f>
        <v>0</v>
      </c>
      <c r="P2010">
        <f>VLOOKUP(N2010,Depth!$A$2:$F$427,5,)</f>
        <v>121.4</v>
      </c>
      <c r="Q2010">
        <f>VLOOKUP(N2010,Depth!$A$2:$F$427,6,)</f>
        <v>7.6</v>
      </c>
      <c r="R2010">
        <f>VLOOKUP(L2010,longitude_latitude!C:J,7,)</f>
        <v>-0.14268571099999999</v>
      </c>
      <c r="S2010">
        <f>VLOOKUP(L2010,longitude_latitude!C:J,8,)</f>
        <v>51.523338219999999</v>
      </c>
      <c r="T2010">
        <f t="shared" si="258"/>
        <v>-7.3516441470141736</v>
      </c>
      <c r="U2010">
        <f>VLOOKUP(M2010,LINE!$A$2:$B$13,2,)</f>
        <v>4</v>
      </c>
      <c r="V2010">
        <f>VLOOKUP(L2010,Entry_exit!B:P,4,)</f>
        <v>15167</v>
      </c>
      <c r="W2010">
        <f>2020 - VLOOKUP(L2010, age!$A:$D,4,)</f>
        <v>157</v>
      </c>
      <c r="X2010">
        <f>VLOOKUP(H2010,'air-quality-london-time-of-day'!E:G,3,FALSE)</f>
        <v>13.4</v>
      </c>
      <c r="Y2010">
        <f>VLOOKUP(I2010,Weather!F:K,2,)</f>
        <v>8.1230769230769226</v>
      </c>
      <c r="Z2010">
        <f>VLOOKUP(I2010,Weather!F:K,3,)</f>
        <v>0.15</v>
      </c>
      <c r="AA2010">
        <f>VLOOKUP(I2010,Weather!F:K,4,)</f>
        <v>0.6</v>
      </c>
      <c r="AB2010">
        <f>VLOOKUP(I2010,Weather!F:K,5,)</f>
        <v>1017</v>
      </c>
      <c r="AC2010">
        <f>VLOOKUP(I2010,Weather!F:K,6,)</f>
        <v>4</v>
      </c>
    </row>
    <row r="2011" spans="1:29" x14ac:dyDescent="0.25">
      <c r="A2011" t="s">
        <v>7</v>
      </c>
      <c r="B2011" t="s">
        <v>6</v>
      </c>
      <c r="C2011" s="1">
        <v>41983.489583333336</v>
      </c>
      <c r="D2011" s="3">
        <f t="shared" si="256"/>
        <v>2014</v>
      </c>
      <c r="E2011" s="3">
        <f t="shared" si="259"/>
        <v>12</v>
      </c>
      <c r="F2011" s="3">
        <f t="shared" si="260"/>
        <v>11</v>
      </c>
      <c r="G2011" s="3">
        <f t="shared" si="261"/>
        <v>10</v>
      </c>
      <c r="H2011" s="3" t="str">
        <f t="shared" si="262"/>
        <v>20141211</v>
      </c>
      <c r="I2011" s="3" t="str">
        <f t="shared" si="263"/>
        <v>2014121110</v>
      </c>
      <c r="J2011">
        <v>79</v>
      </c>
      <c r="K2011">
        <v>47.4</v>
      </c>
      <c r="L2011" t="str">
        <f>VLOOKUP(C2011,List!$A$2:$C$2089,3,)</f>
        <v>Great Portland Street</v>
      </c>
      <c r="M2011" t="str">
        <f>VLOOKUP(C2011,List!$A$2:$C$2089,2,)</f>
        <v>Circle</v>
      </c>
      <c r="N2011" t="str">
        <f t="shared" si="257"/>
        <v>Great Portland Street|Circle</v>
      </c>
      <c r="O2011">
        <f>VLOOKUP(N2011,Depth!$A$2:$F$427,3,)</f>
        <v>0</v>
      </c>
      <c r="P2011">
        <f>VLOOKUP(N2011,Depth!$A$2:$F$427,5,)</f>
        <v>121.4</v>
      </c>
      <c r="Q2011">
        <f>VLOOKUP(N2011,Depth!$A$2:$F$427,6,)</f>
        <v>7.6</v>
      </c>
      <c r="R2011">
        <f>VLOOKUP(L2011,longitude_latitude!C:J,7,)</f>
        <v>-0.14268571099999999</v>
      </c>
      <c r="S2011">
        <f>VLOOKUP(L2011,longitude_latitude!C:J,8,)</f>
        <v>51.523338219999999</v>
      </c>
      <c r="T2011">
        <f t="shared" si="258"/>
        <v>-7.3516441470141736</v>
      </c>
      <c r="U2011">
        <f>VLOOKUP(M2011,LINE!$A$2:$B$13,2,)</f>
        <v>4</v>
      </c>
      <c r="V2011">
        <f>VLOOKUP(L2011,Entry_exit!B:P,4,)</f>
        <v>15167</v>
      </c>
      <c r="W2011">
        <f>2020 - VLOOKUP(L2011, age!$A:$D,4,)</f>
        <v>157</v>
      </c>
      <c r="X2011">
        <f>VLOOKUP(H2011,'air-quality-london-time-of-day'!E:G,3,FALSE)</f>
        <v>13.4</v>
      </c>
      <c r="Y2011">
        <f>VLOOKUP(I2011,Weather!F:K,2,)</f>
        <v>8.1230769230769226</v>
      </c>
      <c r="Z2011">
        <f>VLOOKUP(I2011,Weather!F:K,3,)</f>
        <v>0.15</v>
      </c>
      <c r="AA2011">
        <f>VLOOKUP(I2011,Weather!F:K,4,)</f>
        <v>0.6</v>
      </c>
      <c r="AB2011">
        <f>VLOOKUP(I2011,Weather!F:K,5,)</f>
        <v>1017</v>
      </c>
      <c r="AC2011">
        <f>VLOOKUP(I2011,Weather!F:K,6,)</f>
        <v>4</v>
      </c>
    </row>
    <row r="2012" spans="1:29" x14ac:dyDescent="0.25">
      <c r="A2012" t="s">
        <v>7</v>
      </c>
      <c r="B2012" t="s">
        <v>6</v>
      </c>
      <c r="C2012" s="1">
        <v>41983.490277777775</v>
      </c>
      <c r="D2012" s="3">
        <f t="shared" si="256"/>
        <v>2014</v>
      </c>
      <c r="E2012" s="3">
        <f t="shared" si="259"/>
        <v>12</v>
      </c>
      <c r="F2012" s="3">
        <f t="shared" si="260"/>
        <v>11</v>
      </c>
      <c r="G2012" s="3">
        <f t="shared" si="261"/>
        <v>10</v>
      </c>
      <c r="H2012" s="3" t="str">
        <f t="shared" si="262"/>
        <v>20141211</v>
      </c>
      <c r="I2012" s="3" t="str">
        <f t="shared" si="263"/>
        <v>2014121110</v>
      </c>
      <c r="J2012">
        <v>63</v>
      </c>
      <c r="K2012">
        <v>37.799999999999997</v>
      </c>
      <c r="L2012" t="str">
        <f>VLOOKUP(C2012,List!$A$2:$C$2089,3,)</f>
        <v>Baker Street</v>
      </c>
      <c r="M2012" t="str">
        <f>VLOOKUP(C2012,List!$A$2:$C$2089,2,)</f>
        <v>Circle</v>
      </c>
      <c r="N2012" t="str">
        <f t="shared" si="257"/>
        <v>Baker Street|Circle</v>
      </c>
      <c r="O2012">
        <f>VLOOKUP(N2012,Depth!$A$2:$F$427,3,)</f>
        <v>27</v>
      </c>
      <c r="P2012">
        <f>VLOOKUP(N2012,Depth!$A$2:$F$427,5,)</f>
        <v>120.5</v>
      </c>
      <c r="Q2012">
        <f>VLOOKUP(N2012,Depth!$A$2:$F$427,6,)</f>
        <v>6.5</v>
      </c>
      <c r="R2012">
        <f>VLOOKUP(L2012,longitude_latitude!C:J,7,)</f>
        <v>-0.155454387</v>
      </c>
      <c r="S2012">
        <f>VLOOKUP(L2012,longitude_latitude!C:J,8,)</f>
        <v>51.522493869999998</v>
      </c>
      <c r="T2012">
        <f t="shared" si="258"/>
        <v>-8.0093977012721069</v>
      </c>
      <c r="U2012">
        <f>VLOOKUP(M2012,LINE!$A$2:$B$13,2,)</f>
        <v>4</v>
      </c>
      <c r="V2012">
        <f>VLOOKUP(L2012,Entry_exit!B:P,4,)</f>
        <v>47234</v>
      </c>
      <c r="W2012">
        <f>2020 - VLOOKUP(L2012, age!$A:$D,4,)</f>
        <v>114</v>
      </c>
      <c r="X2012">
        <f>VLOOKUP(H2012,'air-quality-london-time-of-day'!E:G,3,FALSE)</f>
        <v>13.4</v>
      </c>
      <c r="Y2012">
        <f>VLOOKUP(I2012,Weather!F:K,2,)</f>
        <v>8.1230769230769226</v>
      </c>
      <c r="Z2012">
        <f>VLOOKUP(I2012,Weather!F:K,3,)</f>
        <v>0.15</v>
      </c>
      <c r="AA2012">
        <f>VLOOKUP(I2012,Weather!F:K,4,)</f>
        <v>0.6</v>
      </c>
      <c r="AB2012">
        <f>VLOOKUP(I2012,Weather!F:K,5,)</f>
        <v>1017</v>
      </c>
      <c r="AC2012">
        <f>VLOOKUP(I2012,Weather!F:K,6,)</f>
        <v>4</v>
      </c>
    </row>
    <row r="2013" spans="1:29" x14ac:dyDescent="0.25">
      <c r="A2013" t="s">
        <v>7</v>
      </c>
      <c r="B2013" t="s">
        <v>6</v>
      </c>
      <c r="C2013" s="1">
        <v>41983.490972222222</v>
      </c>
      <c r="D2013" s="3">
        <f t="shared" si="256"/>
        <v>2014</v>
      </c>
      <c r="E2013" s="3">
        <f t="shared" si="259"/>
        <v>12</v>
      </c>
      <c r="F2013" s="3">
        <f t="shared" si="260"/>
        <v>11</v>
      </c>
      <c r="G2013" s="3">
        <f t="shared" si="261"/>
        <v>10</v>
      </c>
      <c r="H2013" s="3" t="str">
        <f t="shared" si="262"/>
        <v>20141211</v>
      </c>
      <c r="I2013" s="3" t="str">
        <f t="shared" si="263"/>
        <v>2014121110</v>
      </c>
      <c r="J2013">
        <v>55</v>
      </c>
      <c r="K2013">
        <v>33</v>
      </c>
      <c r="L2013" t="str">
        <f>VLOOKUP(C2013,List!$A$2:$C$2089,3,)</f>
        <v>Baker Street</v>
      </c>
      <c r="M2013" t="str">
        <f>VLOOKUP(C2013,List!$A$2:$C$2089,2,)</f>
        <v>Circle</v>
      </c>
      <c r="N2013" t="str">
        <f t="shared" si="257"/>
        <v>Baker Street|Circle</v>
      </c>
      <c r="O2013">
        <f>VLOOKUP(N2013,Depth!$A$2:$F$427,3,)</f>
        <v>27</v>
      </c>
      <c r="P2013">
        <f>VLOOKUP(N2013,Depth!$A$2:$F$427,5,)</f>
        <v>120.5</v>
      </c>
      <c r="Q2013">
        <f>VLOOKUP(N2013,Depth!$A$2:$F$427,6,)</f>
        <v>6.5</v>
      </c>
      <c r="R2013">
        <f>VLOOKUP(L2013,longitude_latitude!C:J,7,)</f>
        <v>-0.155454387</v>
      </c>
      <c r="S2013">
        <f>VLOOKUP(L2013,longitude_latitude!C:J,8,)</f>
        <v>51.522493869999998</v>
      </c>
      <c r="T2013">
        <f t="shared" si="258"/>
        <v>-8.0093977012721069</v>
      </c>
      <c r="U2013">
        <f>VLOOKUP(M2013,LINE!$A$2:$B$13,2,)</f>
        <v>4</v>
      </c>
      <c r="V2013">
        <f>VLOOKUP(L2013,Entry_exit!B:P,4,)</f>
        <v>47234</v>
      </c>
      <c r="W2013">
        <f>2020 - VLOOKUP(L2013, age!$A:$D,4,)</f>
        <v>114</v>
      </c>
      <c r="X2013">
        <f>VLOOKUP(H2013,'air-quality-london-time-of-day'!E:G,3,FALSE)</f>
        <v>13.4</v>
      </c>
      <c r="Y2013">
        <f>VLOOKUP(I2013,Weather!F:K,2,)</f>
        <v>8.1230769230769226</v>
      </c>
      <c r="Z2013">
        <f>VLOOKUP(I2013,Weather!F:K,3,)</f>
        <v>0.15</v>
      </c>
      <c r="AA2013">
        <f>VLOOKUP(I2013,Weather!F:K,4,)</f>
        <v>0.6</v>
      </c>
      <c r="AB2013">
        <f>VLOOKUP(I2013,Weather!F:K,5,)</f>
        <v>1017</v>
      </c>
      <c r="AC2013">
        <f>VLOOKUP(I2013,Weather!F:K,6,)</f>
        <v>4</v>
      </c>
    </row>
    <row r="2014" spans="1:29" x14ac:dyDescent="0.25">
      <c r="A2014" t="s">
        <v>7</v>
      </c>
      <c r="B2014" t="s">
        <v>6</v>
      </c>
      <c r="C2014" s="1">
        <v>41983.491666666669</v>
      </c>
      <c r="D2014" s="3">
        <f t="shared" si="256"/>
        <v>2014</v>
      </c>
      <c r="E2014" s="3">
        <f t="shared" si="259"/>
        <v>12</v>
      </c>
      <c r="F2014" s="3">
        <f t="shared" si="260"/>
        <v>11</v>
      </c>
      <c r="G2014" s="3">
        <f t="shared" si="261"/>
        <v>10</v>
      </c>
      <c r="H2014" s="3" t="str">
        <f t="shared" si="262"/>
        <v>20141211</v>
      </c>
      <c r="I2014" s="3" t="str">
        <f t="shared" si="263"/>
        <v>2014121110</v>
      </c>
      <c r="J2014">
        <v>53</v>
      </c>
      <c r="K2014">
        <v>31.8</v>
      </c>
      <c r="L2014" t="str">
        <f>VLOOKUP(C2014,List!$A$2:$C$2089,3,)</f>
        <v>Edgware Road</v>
      </c>
      <c r="M2014" t="str">
        <f>VLOOKUP(C2014,List!$A$2:$C$2089,2,)</f>
        <v>Circle</v>
      </c>
      <c r="N2014" t="str">
        <f t="shared" si="257"/>
        <v>Edgware Road|Circle</v>
      </c>
      <c r="O2014">
        <f>VLOOKUP(N2014,Depth!$A$2:$F$427,3,)</f>
        <v>0</v>
      </c>
      <c r="P2014">
        <f>VLOOKUP(N2014,Depth!$A$2:$F$427,5,)</f>
        <v>124.8</v>
      </c>
      <c r="Q2014">
        <f>VLOOKUP(N2014,Depth!$A$2:$F$427,6,)</f>
        <v>5.2</v>
      </c>
      <c r="R2014">
        <f>VLOOKUP(L2014,longitude_latitude!C:J,7,)</f>
        <v>-0.16617074200000001</v>
      </c>
      <c r="S2014">
        <f>VLOOKUP(L2014,longitude_latitude!C:J,8,)</f>
        <v>51.51936413</v>
      </c>
      <c r="T2014">
        <f t="shared" si="258"/>
        <v>-8.5610109648502846</v>
      </c>
      <c r="U2014">
        <f>VLOOKUP(M2014,LINE!$A$2:$B$13,2,)</f>
        <v>4</v>
      </c>
      <c r="V2014">
        <f>VLOOKUP(L2014,Entry_exit!B:P,4,)</f>
        <v>7098</v>
      </c>
      <c r="W2014">
        <f>2020 - VLOOKUP(L2014, age!$A:$D,4,)</f>
        <v>113</v>
      </c>
      <c r="X2014">
        <f>VLOOKUP(H2014,'air-quality-london-time-of-day'!E:G,3,FALSE)</f>
        <v>13.4</v>
      </c>
      <c r="Y2014">
        <f>VLOOKUP(I2014,Weather!F:K,2,)</f>
        <v>8.1230769230769226</v>
      </c>
      <c r="Z2014">
        <f>VLOOKUP(I2014,Weather!F:K,3,)</f>
        <v>0.15</v>
      </c>
      <c r="AA2014">
        <f>VLOOKUP(I2014,Weather!F:K,4,)</f>
        <v>0.6</v>
      </c>
      <c r="AB2014">
        <f>VLOOKUP(I2014,Weather!F:K,5,)</f>
        <v>1017</v>
      </c>
      <c r="AC2014">
        <f>VLOOKUP(I2014,Weather!F:K,6,)</f>
        <v>4</v>
      </c>
    </row>
    <row r="2015" spans="1:29" x14ac:dyDescent="0.25">
      <c r="A2015" t="s">
        <v>7</v>
      </c>
      <c r="B2015" t="s">
        <v>6</v>
      </c>
      <c r="C2015" s="1">
        <v>41983.492361111108</v>
      </c>
      <c r="D2015" s="3">
        <f t="shared" si="256"/>
        <v>2014</v>
      </c>
      <c r="E2015" s="3">
        <f t="shared" si="259"/>
        <v>12</v>
      </c>
      <c r="F2015" s="3">
        <f t="shared" si="260"/>
        <v>11</v>
      </c>
      <c r="G2015" s="3">
        <f t="shared" si="261"/>
        <v>10</v>
      </c>
      <c r="H2015" s="3" t="str">
        <f t="shared" si="262"/>
        <v>20141211</v>
      </c>
      <c r="I2015" s="3" t="str">
        <f t="shared" si="263"/>
        <v>2014121110</v>
      </c>
      <c r="J2015">
        <v>43</v>
      </c>
      <c r="K2015">
        <v>25.8</v>
      </c>
      <c r="L2015" t="str">
        <f>VLOOKUP(C2015,List!$A$2:$C$2089,3,)</f>
        <v>Edgware Road</v>
      </c>
      <c r="M2015" t="str">
        <f>VLOOKUP(C2015,List!$A$2:$C$2089,2,)</f>
        <v>Circle</v>
      </c>
      <c r="N2015" t="str">
        <f t="shared" si="257"/>
        <v>Edgware Road|Circle</v>
      </c>
      <c r="O2015">
        <f>VLOOKUP(N2015,Depth!$A$2:$F$427,3,)</f>
        <v>0</v>
      </c>
      <c r="P2015">
        <f>VLOOKUP(N2015,Depth!$A$2:$F$427,5,)</f>
        <v>124.8</v>
      </c>
      <c r="Q2015">
        <f>VLOOKUP(N2015,Depth!$A$2:$F$427,6,)</f>
        <v>5.2</v>
      </c>
      <c r="R2015">
        <f>VLOOKUP(L2015,longitude_latitude!C:J,7,)</f>
        <v>-0.16617074200000001</v>
      </c>
      <c r="S2015">
        <f>VLOOKUP(L2015,longitude_latitude!C:J,8,)</f>
        <v>51.51936413</v>
      </c>
      <c r="T2015">
        <f t="shared" si="258"/>
        <v>-8.5610109648502846</v>
      </c>
      <c r="U2015">
        <f>VLOOKUP(M2015,LINE!$A$2:$B$13,2,)</f>
        <v>4</v>
      </c>
      <c r="V2015">
        <f>VLOOKUP(L2015,Entry_exit!B:P,4,)</f>
        <v>7098</v>
      </c>
      <c r="W2015">
        <f>2020 - VLOOKUP(L2015, age!$A:$D,4,)</f>
        <v>113</v>
      </c>
      <c r="X2015">
        <f>VLOOKUP(H2015,'air-quality-london-time-of-day'!E:G,3,FALSE)</f>
        <v>13.4</v>
      </c>
      <c r="Y2015">
        <f>VLOOKUP(I2015,Weather!F:K,2,)</f>
        <v>8.1230769230769226</v>
      </c>
      <c r="Z2015">
        <f>VLOOKUP(I2015,Weather!F:K,3,)</f>
        <v>0.15</v>
      </c>
      <c r="AA2015">
        <f>VLOOKUP(I2015,Weather!F:K,4,)</f>
        <v>0.6</v>
      </c>
      <c r="AB2015">
        <f>VLOOKUP(I2015,Weather!F:K,5,)</f>
        <v>1017</v>
      </c>
      <c r="AC2015">
        <f>VLOOKUP(I2015,Weather!F:K,6,)</f>
        <v>4</v>
      </c>
    </row>
    <row r="2016" spans="1:29" x14ac:dyDescent="0.25">
      <c r="A2016" t="s">
        <v>7</v>
      </c>
      <c r="B2016" t="s">
        <v>6</v>
      </c>
      <c r="C2016" s="1">
        <v>41983.493055555555</v>
      </c>
      <c r="D2016" s="3">
        <f t="shared" si="256"/>
        <v>2014</v>
      </c>
      <c r="E2016" s="3">
        <f t="shared" si="259"/>
        <v>12</v>
      </c>
      <c r="F2016" s="3">
        <f t="shared" si="260"/>
        <v>11</v>
      </c>
      <c r="G2016" s="3">
        <f t="shared" si="261"/>
        <v>10</v>
      </c>
      <c r="H2016" s="3" t="str">
        <f t="shared" si="262"/>
        <v>20141211</v>
      </c>
      <c r="I2016" s="3" t="str">
        <f t="shared" si="263"/>
        <v>2014121110</v>
      </c>
      <c r="J2016">
        <v>34</v>
      </c>
      <c r="K2016">
        <v>20.399999999999999</v>
      </c>
      <c r="L2016" t="str">
        <f>VLOOKUP(C2016,List!$A$2:$C$2089,3,)</f>
        <v>Edgware Road</v>
      </c>
      <c r="M2016" t="str">
        <f>VLOOKUP(C2016,List!$A$2:$C$2089,2,)</f>
        <v>Circle</v>
      </c>
      <c r="N2016" t="str">
        <f t="shared" si="257"/>
        <v>Edgware Road|Circle</v>
      </c>
      <c r="O2016">
        <f>VLOOKUP(N2016,Depth!$A$2:$F$427,3,)</f>
        <v>0</v>
      </c>
      <c r="P2016">
        <f>VLOOKUP(N2016,Depth!$A$2:$F$427,5,)</f>
        <v>124.8</v>
      </c>
      <c r="Q2016">
        <f>VLOOKUP(N2016,Depth!$A$2:$F$427,6,)</f>
        <v>5.2</v>
      </c>
      <c r="R2016">
        <f>VLOOKUP(L2016,longitude_latitude!C:J,7,)</f>
        <v>-0.16617074200000001</v>
      </c>
      <c r="S2016">
        <f>VLOOKUP(L2016,longitude_latitude!C:J,8,)</f>
        <v>51.51936413</v>
      </c>
      <c r="T2016">
        <f t="shared" si="258"/>
        <v>-8.5610109648502846</v>
      </c>
      <c r="U2016">
        <f>VLOOKUP(M2016,LINE!$A$2:$B$13,2,)</f>
        <v>4</v>
      </c>
      <c r="V2016">
        <f>VLOOKUP(L2016,Entry_exit!B:P,4,)</f>
        <v>7098</v>
      </c>
      <c r="W2016">
        <f>2020 - VLOOKUP(L2016, age!$A:$D,4,)</f>
        <v>113</v>
      </c>
      <c r="X2016">
        <f>VLOOKUP(H2016,'air-quality-london-time-of-day'!E:G,3,FALSE)</f>
        <v>13.4</v>
      </c>
      <c r="Y2016">
        <f>VLOOKUP(I2016,Weather!F:K,2,)</f>
        <v>8.1230769230769226</v>
      </c>
      <c r="Z2016">
        <f>VLOOKUP(I2016,Weather!F:K,3,)</f>
        <v>0.15</v>
      </c>
      <c r="AA2016">
        <f>VLOOKUP(I2016,Weather!F:K,4,)</f>
        <v>0.6</v>
      </c>
      <c r="AB2016">
        <f>VLOOKUP(I2016,Weather!F:K,5,)</f>
        <v>1017</v>
      </c>
      <c r="AC2016">
        <f>VLOOKUP(I2016,Weather!F:K,6,)</f>
        <v>4</v>
      </c>
    </row>
    <row r="2017" spans="1:29" x14ac:dyDescent="0.25">
      <c r="A2017" t="s">
        <v>7</v>
      </c>
      <c r="B2017" t="s">
        <v>6</v>
      </c>
      <c r="C2017" s="1">
        <v>41983.493750000001</v>
      </c>
      <c r="D2017" s="3">
        <f t="shared" si="256"/>
        <v>2014</v>
      </c>
      <c r="E2017" s="3">
        <f t="shared" si="259"/>
        <v>12</v>
      </c>
      <c r="F2017" s="3">
        <f t="shared" si="260"/>
        <v>11</v>
      </c>
      <c r="G2017" s="3">
        <f t="shared" si="261"/>
        <v>10</v>
      </c>
      <c r="H2017" s="3" t="str">
        <f t="shared" si="262"/>
        <v>20141211</v>
      </c>
      <c r="I2017" s="3" t="str">
        <f t="shared" si="263"/>
        <v>2014121110</v>
      </c>
      <c r="J2017">
        <v>31</v>
      </c>
      <c r="K2017">
        <v>18.600000000000001</v>
      </c>
      <c r="L2017" t="str">
        <f>VLOOKUP(C2017,List!$A$2:$C$2089,3,)</f>
        <v>Edgware Road</v>
      </c>
      <c r="M2017" t="str">
        <f>VLOOKUP(C2017,List!$A$2:$C$2089,2,)</f>
        <v>Circle</v>
      </c>
      <c r="N2017" t="str">
        <f t="shared" si="257"/>
        <v>Edgware Road|Circle</v>
      </c>
      <c r="O2017">
        <f>VLOOKUP(N2017,Depth!$A$2:$F$427,3,)</f>
        <v>0</v>
      </c>
      <c r="P2017">
        <f>VLOOKUP(N2017,Depth!$A$2:$F$427,5,)</f>
        <v>124.8</v>
      </c>
      <c r="Q2017">
        <f>VLOOKUP(N2017,Depth!$A$2:$F$427,6,)</f>
        <v>5.2</v>
      </c>
      <c r="R2017">
        <f>VLOOKUP(L2017,longitude_latitude!C:J,7,)</f>
        <v>-0.16617074200000001</v>
      </c>
      <c r="S2017">
        <f>VLOOKUP(L2017,longitude_latitude!C:J,8,)</f>
        <v>51.51936413</v>
      </c>
      <c r="T2017">
        <f t="shared" si="258"/>
        <v>-8.5610109648502846</v>
      </c>
      <c r="U2017">
        <f>VLOOKUP(M2017,LINE!$A$2:$B$13,2,)</f>
        <v>4</v>
      </c>
      <c r="V2017">
        <f>VLOOKUP(L2017,Entry_exit!B:P,4,)</f>
        <v>7098</v>
      </c>
      <c r="W2017">
        <f>2020 - VLOOKUP(L2017, age!$A:$D,4,)</f>
        <v>113</v>
      </c>
      <c r="X2017">
        <f>VLOOKUP(H2017,'air-quality-london-time-of-day'!E:G,3,FALSE)</f>
        <v>13.4</v>
      </c>
      <c r="Y2017">
        <f>VLOOKUP(I2017,Weather!F:K,2,)</f>
        <v>8.1230769230769226</v>
      </c>
      <c r="Z2017">
        <f>VLOOKUP(I2017,Weather!F:K,3,)</f>
        <v>0.15</v>
      </c>
      <c r="AA2017">
        <f>VLOOKUP(I2017,Weather!F:K,4,)</f>
        <v>0.6</v>
      </c>
      <c r="AB2017">
        <f>VLOOKUP(I2017,Weather!F:K,5,)</f>
        <v>1017</v>
      </c>
      <c r="AC2017">
        <f>VLOOKUP(I2017,Weather!F:K,6,)</f>
        <v>4</v>
      </c>
    </row>
    <row r="2018" spans="1:29" x14ac:dyDescent="0.25">
      <c r="A2018" t="s">
        <v>7</v>
      </c>
      <c r="B2018" t="s">
        <v>6</v>
      </c>
      <c r="C2018" s="1">
        <v>41983.494444444441</v>
      </c>
      <c r="D2018" s="3">
        <f t="shared" si="256"/>
        <v>2014</v>
      </c>
      <c r="E2018" s="3">
        <f t="shared" si="259"/>
        <v>12</v>
      </c>
      <c r="F2018" s="3">
        <f t="shared" si="260"/>
        <v>11</v>
      </c>
      <c r="G2018" s="3">
        <f t="shared" si="261"/>
        <v>10</v>
      </c>
      <c r="H2018" s="3" t="str">
        <f t="shared" si="262"/>
        <v>20141211</v>
      </c>
      <c r="I2018" s="3" t="str">
        <f t="shared" si="263"/>
        <v>2014121110</v>
      </c>
      <c r="J2018">
        <v>27</v>
      </c>
      <c r="K2018">
        <v>16.2</v>
      </c>
      <c r="L2018" t="str">
        <f>VLOOKUP(C2018,List!$A$2:$C$2089,3,)</f>
        <v>Paddington</v>
      </c>
      <c r="M2018" t="str">
        <f>VLOOKUP(C2018,List!$A$2:$C$2089,2,)</f>
        <v>Circle</v>
      </c>
      <c r="N2018" t="str">
        <f t="shared" si="257"/>
        <v>Paddington|Circle</v>
      </c>
      <c r="O2018">
        <f>VLOOKUP(N2018,Depth!$A$2:$F$427,3,)</f>
        <v>25</v>
      </c>
      <c r="P2018">
        <f>VLOOKUP(N2018,Depth!$A$2:$F$427,5,)</f>
        <v>122.4</v>
      </c>
      <c r="Q2018">
        <f>VLOOKUP(N2018,Depth!$A$2:$F$427,6,)</f>
        <v>2.6</v>
      </c>
      <c r="R2018">
        <f>VLOOKUP(L2018,longitude_latitude!C:J,7,)</f>
        <v>-0.17378948499999999</v>
      </c>
      <c r="S2018">
        <f>VLOOKUP(L2018,longitude_latitude!C:J,8,)</f>
        <v>51.514994909999999</v>
      </c>
      <c r="T2018">
        <f t="shared" si="258"/>
        <v>-8.9527644351865217</v>
      </c>
      <c r="U2018">
        <f>VLOOKUP(M2018,LINE!$A$2:$B$13,2,)</f>
        <v>4</v>
      </c>
      <c r="V2018">
        <f>VLOOKUP(L2018,Entry_exit!B:P,4,)</f>
        <v>79872</v>
      </c>
      <c r="W2018">
        <f>2020 - VLOOKUP(L2018, age!$A:$D,4,)</f>
        <v>107</v>
      </c>
      <c r="X2018">
        <f>VLOOKUP(H2018,'air-quality-london-time-of-day'!E:G,3,FALSE)</f>
        <v>13.4</v>
      </c>
      <c r="Y2018">
        <f>VLOOKUP(I2018,Weather!F:K,2,)</f>
        <v>8.1230769230769226</v>
      </c>
      <c r="Z2018">
        <f>VLOOKUP(I2018,Weather!F:K,3,)</f>
        <v>0.15</v>
      </c>
      <c r="AA2018">
        <f>VLOOKUP(I2018,Weather!F:K,4,)</f>
        <v>0.6</v>
      </c>
      <c r="AB2018">
        <f>VLOOKUP(I2018,Weather!F:K,5,)</f>
        <v>1017</v>
      </c>
      <c r="AC2018">
        <f>VLOOKUP(I2018,Weather!F:K,6,)</f>
        <v>4</v>
      </c>
    </row>
    <row r="2019" spans="1:29" x14ac:dyDescent="0.25">
      <c r="A2019" t="s">
        <v>7</v>
      </c>
      <c r="B2019" t="s">
        <v>6</v>
      </c>
      <c r="C2019" s="1">
        <v>41983.495138888888</v>
      </c>
      <c r="D2019" s="3">
        <f t="shared" si="256"/>
        <v>2014</v>
      </c>
      <c r="E2019" s="3">
        <f t="shared" si="259"/>
        <v>12</v>
      </c>
      <c r="F2019" s="3">
        <f t="shared" si="260"/>
        <v>11</v>
      </c>
      <c r="G2019" s="3">
        <f t="shared" si="261"/>
        <v>10</v>
      </c>
      <c r="H2019" s="3" t="str">
        <f t="shared" si="262"/>
        <v>20141211</v>
      </c>
      <c r="I2019" s="3" t="str">
        <f t="shared" si="263"/>
        <v>2014121110</v>
      </c>
      <c r="J2019">
        <v>28</v>
      </c>
      <c r="K2019">
        <v>16.8</v>
      </c>
      <c r="L2019" t="str">
        <f>VLOOKUP(C2019,List!$A$2:$C$2089,3,)</f>
        <v>Royal Oak</v>
      </c>
      <c r="M2019" t="str">
        <f>VLOOKUP(C2019,List!$A$2:$C$2089,2,)</f>
        <v>Circle</v>
      </c>
      <c r="N2019" t="str">
        <f t="shared" si="257"/>
        <v>Royal Oak|Circle</v>
      </c>
      <c r="O2019">
        <f>VLOOKUP(N2019,Depth!$A$2:$F$427,3,)</f>
        <v>27</v>
      </c>
      <c r="P2019">
        <f>VLOOKUP(N2019,Depth!$A$2:$F$427,5,)</f>
        <v>121</v>
      </c>
      <c r="Q2019">
        <f>VLOOKUP(N2019,Depth!$A$2:$F$427,6,)</f>
        <v>6</v>
      </c>
      <c r="R2019">
        <f>VLOOKUP(L2019,longitude_latitude!C:J,7,)</f>
        <v>-0.18618616199999999</v>
      </c>
      <c r="S2019">
        <f>VLOOKUP(L2019,longitude_latitude!C:J,8,)</f>
        <v>51.518540029999997</v>
      </c>
      <c r="T2019">
        <f t="shared" si="258"/>
        <v>-9.5920392400290631</v>
      </c>
      <c r="U2019">
        <f>VLOOKUP(M2019,LINE!$A$2:$B$13,2,)</f>
        <v>4</v>
      </c>
      <c r="V2019">
        <f>VLOOKUP(L2019,Entry_exit!B:P,4,)</f>
        <v>4205</v>
      </c>
      <c r="W2019">
        <f>2020 - VLOOKUP(L2019, age!$A:$D,4,)</f>
        <v>149</v>
      </c>
      <c r="X2019">
        <f>VLOOKUP(H2019,'air-quality-london-time-of-day'!E:G,3,FALSE)</f>
        <v>13.4</v>
      </c>
      <c r="Y2019">
        <f>VLOOKUP(I2019,Weather!F:K,2,)</f>
        <v>8.1230769230769226</v>
      </c>
      <c r="Z2019">
        <f>VLOOKUP(I2019,Weather!F:K,3,)</f>
        <v>0.15</v>
      </c>
      <c r="AA2019">
        <f>VLOOKUP(I2019,Weather!F:K,4,)</f>
        <v>0.6</v>
      </c>
      <c r="AB2019">
        <f>VLOOKUP(I2019,Weather!F:K,5,)</f>
        <v>1017</v>
      </c>
      <c r="AC2019">
        <f>VLOOKUP(I2019,Weather!F:K,6,)</f>
        <v>4</v>
      </c>
    </row>
    <row r="2020" spans="1:29" x14ac:dyDescent="0.25">
      <c r="A2020" t="s">
        <v>7</v>
      </c>
      <c r="B2020" t="s">
        <v>6</v>
      </c>
      <c r="C2020" s="1">
        <v>41983.495833333334</v>
      </c>
      <c r="D2020" s="3">
        <f t="shared" si="256"/>
        <v>2014</v>
      </c>
      <c r="E2020" s="3">
        <f t="shared" si="259"/>
        <v>12</v>
      </c>
      <c r="F2020" s="3">
        <f t="shared" si="260"/>
        <v>11</v>
      </c>
      <c r="G2020" s="3">
        <f t="shared" si="261"/>
        <v>10</v>
      </c>
      <c r="H2020" s="3" t="str">
        <f t="shared" si="262"/>
        <v>20141211</v>
      </c>
      <c r="I2020" s="3" t="str">
        <f t="shared" si="263"/>
        <v>2014121110</v>
      </c>
      <c r="J2020">
        <v>25</v>
      </c>
      <c r="K2020">
        <v>15</v>
      </c>
      <c r="L2020" t="str">
        <f>VLOOKUP(C2020,List!$A$2:$C$2089,3,)</f>
        <v>Royal Oak</v>
      </c>
      <c r="M2020" t="str">
        <f>VLOOKUP(C2020,List!$A$2:$C$2089,2,)</f>
        <v>Circle</v>
      </c>
      <c r="N2020" t="str">
        <f t="shared" si="257"/>
        <v>Royal Oak|Circle</v>
      </c>
      <c r="O2020">
        <f>VLOOKUP(N2020,Depth!$A$2:$F$427,3,)</f>
        <v>27</v>
      </c>
      <c r="P2020">
        <f>VLOOKUP(N2020,Depth!$A$2:$F$427,5,)</f>
        <v>121</v>
      </c>
      <c r="Q2020">
        <f>VLOOKUP(N2020,Depth!$A$2:$F$427,6,)</f>
        <v>6</v>
      </c>
      <c r="R2020">
        <f>VLOOKUP(L2020,longitude_latitude!C:J,7,)</f>
        <v>-0.18618616199999999</v>
      </c>
      <c r="S2020">
        <f>VLOOKUP(L2020,longitude_latitude!C:J,8,)</f>
        <v>51.518540029999997</v>
      </c>
      <c r="T2020">
        <f t="shared" si="258"/>
        <v>-9.5920392400290631</v>
      </c>
      <c r="U2020">
        <f>VLOOKUP(M2020,LINE!$A$2:$B$13,2,)</f>
        <v>4</v>
      </c>
      <c r="V2020">
        <f>VLOOKUP(L2020,Entry_exit!B:P,4,)</f>
        <v>4205</v>
      </c>
      <c r="W2020">
        <f>2020 - VLOOKUP(L2020, age!$A:$D,4,)</f>
        <v>149</v>
      </c>
      <c r="X2020">
        <f>VLOOKUP(H2020,'air-quality-london-time-of-day'!E:G,3,FALSE)</f>
        <v>13.4</v>
      </c>
      <c r="Y2020">
        <f>VLOOKUP(I2020,Weather!F:K,2,)</f>
        <v>8.1230769230769226</v>
      </c>
      <c r="Z2020">
        <f>VLOOKUP(I2020,Weather!F:K,3,)</f>
        <v>0.15</v>
      </c>
      <c r="AA2020">
        <f>VLOOKUP(I2020,Weather!F:K,4,)</f>
        <v>0.6</v>
      </c>
      <c r="AB2020">
        <f>VLOOKUP(I2020,Weather!F:K,5,)</f>
        <v>1017</v>
      </c>
      <c r="AC2020">
        <f>VLOOKUP(I2020,Weather!F:K,6,)</f>
        <v>4</v>
      </c>
    </row>
    <row r="2021" spans="1:29" x14ac:dyDescent="0.25">
      <c r="A2021" t="s">
        <v>7</v>
      </c>
      <c r="B2021" t="s">
        <v>6</v>
      </c>
      <c r="C2021" s="1">
        <v>41983.496527777781</v>
      </c>
      <c r="D2021" s="3">
        <f t="shared" si="256"/>
        <v>2014</v>
      </c>
      <c r="E2021" s="3">
        <f t="shared" si="259"/>
        <v>12</v>
      </c>
      <c r="F2021" s="3">
        <f t="shared" si="260"/>
        <v>11</v>
      </c>
      <c r="G2021" s="3">
        <f t="shared" si="261"/>
        <v>10</v>
      </c>
      <c r="H2021" s="3" t="str">
        <f t="shared" si="262"/>
        <v>20141211</v>
      </c>
      <c r="I2021" s="3" t="str">
        <f t="shared" si="263"/>
        <v>2014121110</v>
      </c>
      <c r="J2021">
        <v>16</v>
      </c>
      <c r="K2021">
        <v>9.6</v>
      </c>
      <c r="L2021" t="str">
        <f>VLOOKUP(C2021,List!$A$2:$C$2089,3,)</f>
        <v>Royal Oak</v>
      </c>
      <c r="M2021" t="str">
        <f>VLOOKUP(C2021,List!$A$2:$C$2089,2,)</f>
        <v>Circle</v>
      </c>
      <c r="N2021" t="str">
        <f t="shared" si="257"/>
        <v>Royal Oak|Circle</v>
      </c>
      <c r="O2021">
        <f>VLOOKUP(N2021,Depth!$A$2:$F$427,3,)</f>
        <v>27</v>
      </c>
      <c r="P2021">
        <f>VLOOKUP(N2021,Depth!$A$2:$F$427,5,)</f>
        <v>121</v>
      </c>
      <c r="Q2021">
        <f>VLOOKUP(N2021,Depth!$A$2:$F$427,6,)</f>
        <v>6</v>
      </c>
      <c r="R2021">
        <f>VLOOKUP(L2021,longitude_latitude!C:J,7,)</f>
        <v>-0.18618616199999999</v>
      </c>
      <c r="S2021">
        <f>VLOOKUP(L2021,longitude_latitude!C:J,8,)</f>
        <v>51.518540029999997</v>
      </c>
      <c r="T2021">
        <f t="shared" si="258"/>
        <v>-9.5920392400290631</v>
      </c>
      <c r="U2021">
        <f>VLOOKUP(M2021,LINE!$A$2:$B$13,2,)</f>
        <v>4</v>
      </c>
      <c r="V2021">
        <f>VLOOKUP(L2021,Entry_exit!B:P,4,)</f>
        <v>4205</v>
      </c>
      <c r="W2021">
        <f>2020 - VLOOKUP(L2021, age!$A:$D,4,)</f>
        <v>149</v>
      </c>
      <c r="X2021">
        <f>VLOOKUP(H2021,'air-quality-london-time-of-day'!E:G,3,FALSE)</f>
        <v>13.4</v>
      </c>
      <c r="Y2021">
        <f>VLOOKUP(I2021,Weather!F:K,2,)</f>
        <v>8.1230769230769226</v>
      </c>
      <c r="Z2021">
        <f>VLOOKUP(I2021,Weather!F:K,3,)</f>
        <v>0.15</v>
      </c>
      <c r="AA2021">
        <f>VLOOKUP(I2021,Weather!F:K,4,)</f>
        <v>0.6</v>
      </c>
      <c r="AB2021">
        <f>VLOOKUP(I2021,Weather!F:K,5,)</f>
        <v>1017</v>
      </c>
      <c r="AC2021">
        <f>VLOOKUP(I2021,Weather!F:K,6,)</f>
        <v>4</v>
      </c>
    </row>
    <row r="2022" spans="1:29" x14ac:dyDescent="0.25">
      <c r="A2022" t="s">
        <v>7</v>
      </c>
      <c r="B2022" t="s">
        <v>6</v>
      </c>
      <c r="C2022" s="1">
        <v>41983.49722222222</v>
      </c>
      <c r="D2022" s="3">
        <f t="shared" si="256"/>
        <v>2014</v>
      </c>
      <c r="E2022" s="3">
        <f t="shared" si="259"/>
        <v>12</v>
      </c>
      <c r="F2022" s="3">
        <f t="shared" si="260"/>
        <v>11</v>
      </c>
      <c r="G2022" s="3">
        <f t="shared" si="261"/>
        <v>10</v>
      </c>
      <c r="H2022" s="3" t="str">
        <f t="shared" si="262"/>
        <v>20141211</v>
      </c>
      <c r="I2022" s="3" t="str">
        <f t="shared" si="263"/>
        <v>2014121110</v>
      </c>
      <c r="J2022">
        <v>19</v>
      </c>
      <c r="K2022">
        <v>11.4</v>
      </c>
      <c r="L2022" t="str">
        <f>VLOOKUP(C2022,List!$A$2:$C$2089,3,)</f>
        <v>Westbourne Park</v>
      </c>
      <c r="M2022" t="str">
        <f>VLOOKUP(C2022,List!$A$2:$C$2089,2,)</f>
        <v>Circle</v>
      </c>
      <c r="N2022" t="str">
        <f t="shared" si="257"/>
        <v>Westbourne Park|Circle</v>
      </c>
      <c r="O2022">
        <f>VLOOKUP(N2022,Depth!$A$2:$F$427,3,)</f>
        <v>28</v>
      </c>
      <c r="P2022">
        <f>VLOOKUP(N2022,Depth!$A$2:$F$427,5,)</f>
        <v>122.5</v>
      </c>
      <c r="Q2022">
        <f>VLOOKUP(N2022,Depth!$A$2:$F$427,6,)</f>
        <v>5.5</v>
      </c>
      <c r="R2022">
        <f>VLOOKUP(L2022,longitude_latitude!C:J,7,)</f>
        <v>-0.19955426700000001</v>
      </c>
      <c r="S2022">
        <f>VLOOKUP(L2022,longitude_latitude!C:J,8,)</f>
        <v>51.520412389999997</v>
      </c>
      <c r="T2022">
        <f t="shared" si="258"/>
        <v>-10.281118130024169</v>
      </c>
      <c r="U2022">
        <f>VLOOKUP(M2022,LINE!$A$2:$B$13,2,)</f>
        <v>4</v>
      </c>
      <c r="V2022">
        <f>VLOOKUP(L2022,Entry_exit!B:P,4,)</f>
        <v>6864</v>
      </c>
      <c r="W2022">
        <f>2020 - VLOOKUP(L2022, age!$A:$D,4,)</f>
        <v>154</v>
      </c>
      <c r="X2022">
        <f>VLOOKUP(H2022,'air-quality-london-time-of-day'!E:G,3,FALSE)</f>
        <v>13.4</v>
      </c>
      <c r="Y2022">
        <f>VLOOKUP(I2022,Weather!F:K,2,)</f>
        <v>8.1230769230769226</v>
      </c>
      <c r="Z2022">
        <f>VLOOKUP(I2022,Weather!F:K,3,)</f>
        <v>0.15</v>
      </c>
      <c r="AA2022">
        <f>VLOOKUP(I2022,Weather!F:K,4,)</f>
        <v>0.6</v>
      </c>
      <c r="AB2022">
        <f>VLOOKUP(I2022,Weather!F:K,5,)</f>
        <v>1017</v>
      </c>
      <c r="AC2022">
        <f>VLOOKUP(I2022,Weather!F:K,6,)</f>
        <v>4</v>
      </c>
    </row>
    <row r="2023" spans="1:29" x14ac:dyDescent="0.25">
      <c r="A2023" t="s">
        <v>7</v>
      </c>
      <c r="B2023" t="s">
        <v>6</v>
      </c>
      <c r="C2023" s="1">
        <v>41983.497916666667</v>
      </c>
      <c r="D2023" s="3">
        <f t="shared" si="256"/>
        <v>2014</v>
      </c>
      <c r="E2023" s="3">
        <f t="shared" si="259"/>
        <v>12</v>
      </c>
      <c r="F2023" s="3">
        <f t="shared" si="260"/>
        <v>11</v>
      </c>
      <c r="G2023" s="3">
        <f t="shared" si="261"/>
        <v>10</v>
      </c>
      <c r="H2023" s="3" t="str">
        <f t="shared" si="262"/>
        <v>20141211</v>
      </c>
      <c r="I2023" s="3" t="str">
        <f t="shared" si="263"/>
        <v>2014121110</v>
      </c>
      <c r="J2023">
        <v>14</v>
      </c>
      <c r="K2023">
        <v>8.4</v>
      </c>
      <c r="L2023" t="str">
        <f>VLOOKUP(C2023,List!$A$2:$C$2089,3,)</f>
        <v>Ladbroke Grove</v>
      </c>
      <c r="M2023" t="str">
        <f>VLOOKUP(C2023,List!$A$2:$C$2089,2,)</f>
        <v>Circle</v>
      </c>
      <c r="N2023" t="str">
        <f t="shared" si="257"/>
        <v>Ladbroke Grove|Circle</v>
      </c>
      <c r="O2023">
        <f>VLOOKUP(N2023,Depth!$A$2:$F$427,3,)</f>
        <v>14</v>
      </c>
      <c r="P2023">
        <f>VLOOKUP(N2023,Depth!$A$2:$F$427,5,)</f>
        <v>119.4</v>
      </c>
      <c r="Q2023">
        <f>VLOOKUP(N2023,Depth!$A$2:$F$427,6,)</f>
        <v>-5.4</v>
      </c>
      <c r="R2023">
        <f>VLOOKUP(L2023,longitude_latitude!C:J,7,)</f>
        <v>-0.209304449</v>
      </c>
      <c r="S2023">
        <f>VLOOKUP(L2023,longitude_latitude!C:J,8,)</f>
        <v>51.516812610000002</v>
      </c>
      <c r="T2023">
        <f t="shared" si="258"/>
        <v>-10.782698077572302</v>
      </c>
      <c r="U2023">
        <f>VLOOKUP(M2023,LINE!$A$2:$B$13,2,)</f>
        <v>4</v>
      </c>
      <c r="V2023">
        <f>VLOOKUP(L2023,Entry_exit!B:P,4,)</f>
        <v>9301</v>
      </c>
      <c r="W2023">
        <f>2020 - VLOOKUP(L2023, age!$A:$D,4,)</f>
        <v>156</v>
      </c>
      <c r="X2023">
        <f>VLOOKUP(H2023,'air-quality-london-time-of-day'!E:G,3,FALSE)</f>
        <v>13.4</v>
      </c>
      <c r="Y2023">
        <f>VLOOKUP(I2023,Weather!F:K,2,)</f>
        <v>8.1230769230769226</v>
      </c>
      <c r="Z2023">
        <f>VLOOKUP(I2023,Weather!F:K,3,)</f>
        <v>0.15</v>
      </c>
      <c r="AA2023">
        <f>VLOOKUP(I2023,Weather!F:K,4,)</f>
        <v>0.6</v>
      </c>
      <c r="AB2023">
        <f>VLOOKUP(I2023,Weather!F:K,5,)</f>
        <v>1017</v>
      </c>
      <c r="AC2023">
        <f>VLOOKUP(I2023,Weather!F:K,6,)</f>
        <v>4</v>
      </c>
    </row>
    <row r="2024" spans="1:29" x14ac:dyDescent="0.25">
      <c r="A2024" t="s">
        <v>7</v>
      </c>
      <c r="B2024" t="s">
        <v>6</v>
      </c>
      <c r="C2024" s="1">
        <v>41983.498611111114</v>
      </c>
      <c r="D2024" s="3">
        <f t="shared" si="256"/>
        <v>2014</v>
      </c>
      <c r="E2024" s="3">
        <f t="shared" si="259"/>
        <v>12</v>
      </c>
      <c r="F2024" s="3">
        <f t="shared" si="260"/>
        <v>11</v>
      </c>
      <c r="G2024" s="3">
        <f t="shared" si="261"/>
        <v>10</v>
      </c>
      <c r="H2024" s="3" t="str">
        <f t="shared" si="262"/>
        <v>20141211</v>
      </c>
      <c r="I2024" s="3" t="str">
        <f t="shared" si="263"/>
        <v>2014121110</v>
      </c>
      <c r="J2024">
        <v>11</v>
      </c>
      <c r="K2024">
        <v>6.6</v>
      </c>
      <c r="L2024" t="str">
        <f>VLOOKUP(C2024,List!$A$2:$C$2089,3,)</f>
        <v>Ladbroke Grove</v>
      </c>
      <c r="M2024" t="str">
        <f>VLOOKUP(C2024,List!$A$2:$C$2089,2,)</f>
        <v>Circle</v>
      </c>
      <c r="N2024" t="str">
        <f t="shared" si="257"/>
        <v>Ladbroke Grove|Circle</v>
      </c>
      <c r="O2024">
        <f>VLOOKUP(N2024,Depth!$A$2:$F$427,3,)</f>
        <v>14</v>
      </c>
      <c r="P2024">
        <f>VLOOKUP(N2024,Depth!$A$2:$F$427,5,)</f>
        <v>119.4</v>
      </c>
      <c r="Q2024">
        <f>VLOOKUP(N2024,Depth!$A$2:$F$427,6,)</f>
        <v>-5.4</v>
      </c>
      <c r="R2024">
        <f>VLOOKUP(L2024,longitude_latitude!C:J,7,)</f>
        <v>-0.209304449</v>
      </c>
      <c r="S2024">
        <f>VLOOKUP(L2024,longitude_latitude!C:J,8,)</f>
        <v>51.516812610000002</v>
      </c>
      <c r="T2024">
        <f t="shared" si="258"/>
        <v>-10.782698077572302</v>
      </c>
      <c r="U2024">
        <f>VLOOKUP(M2024,LINE!$A$2:$B$13,2,)</f>
        <v>4</v>
      </c>
      <c r="V2024">
        <f>VLOOKUP(L2024,Entry_exit!B:P,4,)</f>
        <v>9301</v>
      </c>
      <c r="W2024">
        <f>2020 - VLOOKUP(L2024, age!$A:$D,4,)</f>
        <v>156</v>
      </c>
      <c r="X2024">
        <f>VLOOKUP(H2024,'air-quality-london-time-of-day'!E:G,3,FALSE)</f>
        <v>13.4</v>
      </c>
      <c r="Y2024">
        <f>VLOOKUP(I2024,Weather!F:K,2,)</f>
        <v>8.1230769230769226</v>
      </c>
      <c r="Z2024">
        <f>VLOOKUP(I2024,Weather!F:K,3,)</f>
        <v>0.15</v>
      </c>
      <c r="AA2024">
        <f>VLOOKUP(I2024,Weather!F:K,4,)</f>
        <v>0.6</v>
      </c>
      <c r="AB2024">
        <f>VLOOKUP(I2024,Weather!F:K,5,)</f>
        <v>1017</v>
      </c>
      <c r="AC2024">
        <f>VLOOKUP(I2024,Weather!F:K,6,)</f>
        <v>4</v>
      </c>
    </row>
    <row r="2025" spans="1:29" x14ac:dyDescent="0.25">
      <c r="A2025" t="s">
        <v>7</v>
      </c>
      <c r="B2025" t="s">
        <v>6</v>
      </c>
      <c r="C2025" s="1">
        <v>41983.499305555553</v>
      </c>
      <c r="D2025" s="3">
        <f t="shared" si="256"/>
        <v>2014</v>
      </c>
      <c r="E2025" s="3">
        <f t="shared" si="259"/>
        <v>12</v>
      </c>
      <c r="F2025" s="3">
        <f t="shared" si="260"/>
        <v>11</v>
      </c>
      <c r="G2025" s="3">
        <f t="shared" si="261"/>
        <v>10</v>
      </c>
      <c r="H2025" s="3" t="str">
        <f t="shared" si="262"/>
        <v>20141211</v>
      </c>
      <c r="I2025" s="3" t="str">
        <f t="shared" si="263"/>
        <v>2014121110</v>
      </c>
      <c r="J2025">
        <v>13</v>
      </c>
      <c r="K2025">
        <v>7.8</v>
      </c>
      <c r="L2025" t="str">
        <f>VLOOKUP(C2025,List!$A$2:$C$2089,3,)</f>
        <v>Latimer Road</v>
      </c>
      <c r="M2025" t="str">
        <f>VLOOKUP(C2025,List!$A$2:$C$2089,2,)</f>
        <v>Circle</v>
      </c>
      <c r="N2025" t="str">
        <f t="shared" si="257"/>
        <v>Latimer Road|Circle</v>
      </c>
      <c r="O2025">
        <f>VLOOKUP(N2025,Depth!$A$2:$F$427,3,)</f>
        <v>8</v>
      </c>
      <c r="P2025">
        <f>VLOOKUP(N2025,Depth!$A$2:$F$427,5,)</f>
        <v>114</v>
      </c>
      <c r="Q2025">
        <f>VLOOKUP(N2025,Depth!$A$2:$F$427,6,)</f>
        <v>-6</v>
      </c>
      <c r="R2025">
        <f>VLOOKUP(L2025,longitude_latitude!C:J,7,)</f>
        <v>-0.216257476</v>
      </c>
      <c r="S2025">
        <f>VLOOKUP(L2025,longitude_latitude!C:J,8,)</f>
        <v>51.51295039</v>
      </c>
      <c r="T2025">
        <f t="shared" si="258"/>
        <v>-11.140060632654617</v>
      </c>
      <c r="U2025">
        <f>VLOOKUP(M2025,LINE!$A$2:$B$13,2,)</f>
        <v>4</v>
      </c>
      <c r="V2025">
        <f>VLOOKUP(L2025,Entry_exit!B:P,4,)</f>
        <v>4448</v>
      </c>
      <c r="W2025">
        <f>2020 - VLOOKUP(L2025, age!$A:$D,4,)</f>
        <v>152</v>
      </c>
      <c r="X2025">
        <f>VLOOKUP(H2025,'air-quality-london-time-of-day'!E:G,3,FALSE)</f>
        <v>13.4</v>
      </c>
      <c r="Y2025">
        <f>VLOOKUP(I2025,Weather!F:K,2,)</f>
        <v>8.1230769230769226</v>
      </c>
      <c r="Z2025">
        <f>VLOOKUP(I2025,Weather!F:K,3,)</f>
        <v>0.15</v>
      </c>
      <c r="AA2025">
        <f>VLOOKUP(I2025,Weather!F:K,4,)</f>
        <v>0.6</v>
      </c>
      <c r="AB2025">
        <f>VLOOKUP(I2025,Weather!F:K,5,)</f>
        <v>1017</v>
      </c>
      <c r="AC2025">
        <f>VLOOKUP(I2025,Weather!F:K,6,)</f>
        <v>4</v>
      </c>
    </row>
    <row r="2026" spans="1:29" x14ac:dyDescent="0.25">
      <c r="A2026" t="s">
        <v>7</v>
      </c>
      <c r="B2026" t="s">
        <v>6</v>
      </c>
      <c r="C2026" s="1">
        <v>41983.5</v>
      </c>
      <c r="D2026" s="3">
        <f t="shared" si="256"/>
        <v>2014</v>
      </c>
      <c r="E2026" s="3">
        <f t="shared" si="259"/>
        <v>12</v>
      </c>
      <c r="F2026" s="3">
        <f t="shared" si="260"/>
        <v>12</v>
      </c>
      <c r="G2026" s="3">
        <f t="shared" si="261"/>
        <v>10</v>
      </c>
      <c r="H2026" s="3" t="str">
        <f t="shared" si="262"/>
        <v>20141212</v>
      </c>
      <c r="I2026" s="3" t="str">
        <f t="shared" si="263"/>
        <v>2014121210</v>
      </c>
      <c r="J2026">
        <v>11</v>
      </c>
      <c r="K2026">
        <v>6.6</v>
      </c>
      <c r="L2026" t="str">
        <f>VLOOKUP(C2026,List!$A$2:$C$2089,3,)</f>
        <v>Wood Lane</v>
      </c>
      <c r="M2026" t="str">
        <f>VLOOKUP(C2026,List!$A$2:$C$2089,2,)</f>
        <v>Circle</v>
      </c>
      <c r="N2026" t="str">
        <f t="shared" si="257"/>
        <v>Wood Lane|Circle</v>
      </c>
      <c r="O2026">
        <f>VLOOKUP(N2026,Depth!$A$2:$F$427,3,)</f>
        <v>6.7</v>
      </c>
      <c r="P2026">
        <f>VLOOKUP(N2026,Depth!$A$2:$F$427,5,)</f>
        <v>113.1</v>
      </c>
      <c r="Q2026">
        <f>VLOOKUP(N2026,Depth!$A$2:$F$427,6,)</f>
        <v>-6.4</v>
      </c>
      <c r="R2026">
        <f>VLOOKUP(L2026,longitude_latitude!C:J,7,)</f>
        <v>-0.22199416199999999</v>
      </c>
      <c r="S2026">
        <f>VLOOKUP(L2026,longitude_latitude!C:J,8,)</f>
        <v>51.509632080000003</v>
      </c>
      <c r="T2026">
        <f t="shared" si="258"/>
        <v>-11.434837608527918</v>
      </c>
      <c r="U2026">
        <f>VLOOKUP(M2026,LINE!$A$2:$B$13,2,)</f>
        <v>4</v>
      </c>
      <c r="V2026">
        <f>VLOOKUP(L2026,Entry_exit!B:P,4,)</f>
        <v>5457</v>
      </c>
      <c r="W2026">
        <f>2020 - VLOOKUP(L2026, age!$A:$D,4,)</f>
        <v>112</v>
      </c>
      <c r="X2026">
        <f>VLOOKUP(H2026,'air-quality-london-time-of-day'!E:G,3,FALSE)</f>
        <v>12.8</v>
      </c>
      <c r="Y2026">
        <f>VLOOKUP(I2026,Weather!F:K,2,)</f>
        <v>9</v>
      </c>
      <c r="Z2026">
        <f>VLOOKUP(I2026,Weather!F:K,3,)</f>
        <v>0.15</v>
      </c>
      <c r="AA2026">
        <f>VLOOKUP(I2026,Weather!F:K,4,)</f>
        <v>0.6</v>
      </c>
      <c r="AB2026">
        <f>VLOOKUP(I2026,Weather!F:K,5,)</f>
        <v>1017</v>
      </c>
      <c r="AC2026">
        <f>VLOOKUP(I2026,Weather!F:K,6,)</f>
        <v>4</v>
      </c>
    </row>
    <row r="2027" spans="1:29" x14ac:dyDescent="0.25">
      <c r="A2027" t="s">
        <v>7</v>
      </c>
      <c r="B2027" t="s">
        <v>6</v>
      </c>
      <c r="C2027" s="1">
        <v>41983.500694444447</v>
      </c>
      <c r="D2027" s="3">
        <f t="shared" ref="D2027:D2089" si="264">YEAR(C2027)</f>
        <v>2014</v>
      </c>
      <c r="E2027" s="3">
        <f t="shared" si="259"/>
        <v>12</v>
      </c>
      <c r="F2027" s="3">
        <f t="shared" si="260"/>
        <v>12</v>
      </c>
      <c r="G2027" s="3">
        <f t="shared" si="261"/>
        <v>10</v>
      </c>
      <c r="H2027" s="3" t="str">
        <f t="shared" si="262"/>
        <v>20141212</v>
      </c>
      <c r="I2027" s="3" t="str">
        <f t="shared" si="263"/>
        <v>2014121210</v>
      </c>
      <c r="J2027">
        <v>9</v>
      </c>
      <c r="K2027">
        <v>5.4</v>
      </c>
      <c r="L2027" t="str">
        <f>VLOOKUP(C2027,List!$A$2:$C$2089,3,)</f>
        <v>Wood Lane</v>
      </c>
      <c r="M2027" t="str">
        <f>VLOOKUP(C2027,List!$A$2:$C$2089,2,)</f>
        <v>Circle</v>
      </c>
      <c r="N2027" t="str">
        <f t="shared" ref="N2027:N2089" si="265">L2027&amp;"|"&amp;M2027</f>
        <v>Wood Lane|Circle</v>
      </c>
      <c r="O2027">
        <f>VLOOKUP(N2027,Depth!$A$2:$F$427,3,)</f>
        <v>6.7</v>
      </c>
      <c r="P2027">
        <f>VLOOKUP(N2027,Depth!$A$2:$F$427,5,)</f>
        <v>113.1</v>
      </c>
      <c r="Q2027">
        <f>VLOOKUP(N2027,Depth!$A$2:$F$427,6,)</f>
        <v>-6.4</v>
      </c>
      <c r="R2027">
        <f>VLOOKUP(L2027,longitude_latitude!C:J,7,)</f>
        <v>-0.22199416199999999</v>
      </c>
      <c r="S2027">
        <f>VLOOKUP(L2027,longitude_latitude!C:J,8,)</f>
        <v>51.509632080000003</v>
      </c>
      <c r="T2027">
        <f t="shared" ref="T2027:T2089" si="266">R2027*S2027</f>
        <v>-11.434837608527918</v>
      </c>
      <c r="U2027">
        <f>VLOOKUP(M2027,LINE!$A$2:$B$13,2,)</f>
        <v>4</v>
      </c>
      <c r="V2027">
        <f>VLOOKUP(L2027,Entry_exit!B:P,4,)</f>
        <v>5457</v>
      </c>
      <c r="W2027">
        <f>2020 - VLOOKUP(L2027, age!$A:$D,4,)</f>
        <v>112</v>
      </c>
      <c r="X2027">
        <f>VLOOKUP(H2027,'air-quality-london-time-of-day'!E:G,3,FALSE)</f>
        <v>12.8</v>
      </c>
      <c r="Y2027">
        <f>VLOOKUP(I2027,Weather!F:K,2,)</f>
        <v>9</v>
      </c>
      <c r="Z2027">
        <f>VLOOKUP(I2027,Weather!F:K,3,)</f>
        <v>0.15</v>
      </c>
      <c r="AA2027">
        <f>VLOOKUP(I2027,Weather!F:K,4,)</f>
        <v>0.6</v>
      </c>
      <c r="AB2027">
        <f>VLOOKUP(I2027,Weather!F:K,5,)</f>
        <v>1017</v>
      </c>
      <c r="AC2027">
        <f>VLOOKUP(I2027,Weather!F:K,6,)</f>
        <v>4</v>
      </c>
    </row>
    <row r="2028" spans="1:29" x14ac:dyDescent="0.25">
      <c r="A2028" t="s">
        <v>7</v>
      </c>
      <c r="B2028" t="s">
        <v>6</v>
      </c>
      <c r="C2028" s="1">
        <v>41983.501388888886</v>
      </c>
      <c r="D2028" s="3">
        <f t="shared" si="264"/>
        <v>2014</v>
      </c>
      <c r="E2028" s="3">
        <f t="shared" si="259"/>
        <v>12</v>
      </c>
      <c r="F2028" s="3">
        <f t="shared" si="260"/>
        <v>12</v>
      </c>
      <c r="G2028" s="3">
        <f t="shared" si="261"/>
        <v>10</v>
      </c>
      <c r="H2028" s="3" t="str">
        <f t="shared" si="262"/>
        <v>20141212</v>
      </c>
      <c r="I2028" s="3" t="str">
        <f t="shared" si="263"/>
        <v>2014121210</v>
      </c>
      <c r="J2028">
        <v>11</v>
      </c>
      <c r="K2028">
        <v>6.6</v>
      </c>
      <c r="L2028" t="str">
        <f>VLOOKUP(C2028,List!$A$2:$C$2089,3,)</f>
        <v>Shepherd's Bush Market</v>
      </c>
      <c r="M2028" t="str">
        <f>VLOOKUP(C2028,List!$A$2:$C$2089,2,)</f>
        <v>Circle</v>
      </c>
      <c r="N2028" t="str">
        <f t="shared" si="265"/>
        <v>Shepherd's Bush Market|Circle</v>
      </c>
      <c r="O2028">
        <f>VLOOKUP(N2028,Depth!$A$2:$F$427,3,)</f>
        <v>6</v>
      </c>
      <c r="P2028">
        <f>VLOOKUP(N2028,Depth!$A$2:$F$427,5,)</f>
        <v>111.9</v>
      </c>
      <c r="Q2028">
        <f>VLOOKUP(N2028,Depth!$A$2:$F$427,6,)</f>
        <v>-5.9</v>
      </c>
      <c r="R2028">
        <f>VLOOKUP(L2028,longitude_latitude!C:J,7,)</f>
        <v>-0.22470072499999999</v>
      </c>
      <c r="S2028">
        <f>VLOOKUP(L2028,longitude_latitude!C:J,8,)</f>
        <v>51.505581550000002</v>
      </c>
      <c r="T2028">
        <f t="shared" si="266"/>
        <v>-11.573341515831624</v>
      </c>
      <c r="U2028">
        <f>VLOOKUP(M2028,LINE!$A$2:$B$13,2,)</f>
        <v>4</v>
      </c>
      <c r="V2028">
        <f>VLOOKUP(L2028,Entry_exit!B:P,4,)</f>
        <v>5720</v>
      </c>
      <c r="W2028">
        <f>2020 - VLOOKUP(L2028, age!$A:$D,4,)</f>
        <v>156</v>
      </c>
      <c r="X2028">
        <f>VLOOKUP(H2028,'air-quality-london-time-of-day'!E:G,3,FALSE)</f>
        <v>12.8</v>
      </c>
      <c r="Y2028">
        <f>VLOOKUP(I2028,Weather!F:K,2,)</f>
        <v>9</v>
      </c>
      <c r="Z2028">
        <f>VLOOKUP(I2028,Weather!F:K,3,)</f>
        <v>0.15</v>
      </c>
      <c r="AA2028">
        <f>VLOOKUP(I2028,Weather!F:K,4,)</f>
        <v>0.6</v>
      </c>
      <c r="AB2028">
        <f>VLOOKUP(I2028,Weather!F:K,5,)</f>
        <v>1017</v>
      </c>
      <c r="AC2028">
        <f>VLOOKUP(I2028,Weather!F:K,6,)</f>
        <v>4</v>
      </c>
    </row>
    <row r="2029" spans="1:29" x14ac:dyDescent="0.25">
      <c r="A2029" t="s">
        <v>7</v>
      </c>
      <c r="B2029" t="s">
        <v>6</v>
      </c>
      <c r="C2029" s="1">
        <v>41983.502083333333</v>
      </c>
      <c r="D2029" s="3">
        <f t="shared" si="264"/>
        <v>2014</v>
      </c>
      <c r="E2029" s="3">
        <f t="shared" si="259"/>
        <v>12</v>
      </c>
      <c r="F2029" s="3">
        <f t="shared" si="260"/>
        <v>12</v>
      </c>
      <c r="G2029" s="3">
        <f t="shared" si="261"/>
        <v>10</v>
      </c>
      <c r="H2029" s="3" t="str">
        <f t="shared" si="262"/>
        <v>20141212</v>
      </c>
      <c r="I2029" s="3" t="str">
        <f t="shared" si="263"/>
        <v>2014121210</v>
      </c>
      <c r="J2029">
        <v>10</v>
      </c>
      <c r="K2029">
        <v>6</v>
      </c>
      <c r="L2029" t="str">
        <f>VLOOKUP(C2029,List!$A$2:$C$2089,3,)</f>
        <v>Goldhawk Road</v>
      </c>
      <c r="M2029" t="str">
        <f>VLOOKUP(C2029,List!$A$2:$C$2089,2,)</f>
        <v>Circle</v>
      </c>
      <c r="N2029" t="str">
        <f t="shared" si="265"/>
        <v>Goldhawk Road|Circle</v>
      </c>
      <c r="O2029">
        <f>VLOOKUP(N2029,Depth!$A$2:$F$427,3,)</f>
        <v>5</v>
      </c>
      <c r="P2029">
        <f>VLOOKUP(N2029,Depth!$A$2:$F$427,5,)</f>
        <v>111</v>
      </c>
      <c r="Q2029">
        <f>VLOOKUP(N2029,Depth!$A$2:$F$427,6,)</f>
        <v>-6</v>
      </c>
      <c r="R2029">
        <f>VLOOKUP(L2029,longitude_latitude!C:J,7,)</f>
        <v>-0.22504987300000001</v>
      </c>
      <c r="S2029">
        <f>VLOOKUP(L2029,longitude_latitude!C:J,8,)</f>
        <v>51.501482340000003</v>
      </c>
      <c r="T2029">
        <f t="shared" si="266"/>
        <v>-11.590402059928744</v>
      </c>
      <c r="U2029">
        <f>VLOOKUP(M2029,LINE!$A$2:$B$13,2,)</f>
        <v>4</v>
      </c>
      <c r="V2029">
        <f>VLOOKUP(L2029,Entry_exit!B:P,4,)</f>
        <v>3469</v>
      </c>
      <c r="W2029">
        <f>2020 - VLOOKUP(L2029, age!$A:$D,4,)</f>
        <v>106</v>
      </c>
      <c r="X2029">
        <f>VLOOKUP(H2029,'air-quality-london-time-of-day'!E:G,3,FALSE)</f>
        <v>12.8</v>
      </c>
      <c r="Y2029">
        <f>VLOOKUP(I2029,Weather!F:K,2,)</f>
        <v>9</v>
      </c>
      <c r="Z2029">
        <f>VLOOKUP(I2029,Weather!F:K,3,)</f>
        <v>0.15</v>
      </c>
      <c r="AA2029">
        <f>VLOOKUP(I2029,Weather!F:K,4,)</f>
        <v>0.6</v>
      </c>
      <c r="AB2029">
        <f>VLOOKUP(I2029,Weather!F:K,5,)</f>
        <v>1017</v>
      </c>
      <c r="AC2029">
        <f>VLOOKUP(I2029,Weather!F:K,6,)</f>
        <v>4</v>
      </c>
    </row>
    <row r="2030" spans="1:29" x14ac:dyDescent="0.25">
      <c r="A2030" t="s">
        <v>7</v>
      </c>
      <c r="B2030" t="s">
        <v>6</v>
      </c>
      <c r="C2030" s="1">
        <v>41983.50277777778</v>
      </c>
      <c r="D2030" s="3">
        <f t="shared" si="264"/>
        <v>2014</v>
      </c>
      <c r="E2030" s="3">
        <f t="shared" si="259"/>
        <v>12</v>
      </c>
      <c r="F2030" s="3">
        <f t="shared" si="260"/>
        <v>12</v>
      </c>
      <c r="G2030" s="3">
        <f t="shared" si="261"/>
        <v>10</v>
      </c>
      <c r="H2030" s="3" t="str">
        <f t="shared" si="262"/>
        <v>20141212</v>
      </c>
      <c r="I2030" s="3" t="str">
        <f t="shared" si="263"/>
        <v>2014121210</v>
      </c>
      <c r="J2030">
        <v>9</v>
      </c>
      <c r="K2030">
        <v>5.4</v>
      </c>
      <c r="L2030" t="str">
        <f>VLOOKUP(C2030,List!$A$2:$C$2089,3,)</f>
        <v>Goldhawk Road</v>
      </c>
      <c r="M2030" t="str">
        <f>VLOOKUP(C2030,List!$A$2:$C$2089,2,)</f>
        <v>Circle</v>
      </c>
      <c r="N2030" t="str">
        <f t="shared" si="265"/>
        <v>Goldhawk Road|Circle</v>
      </c>
      <c r="O2030">
        <f>VLOOKUP(N2030,Depth!$A$2:$F$427,3,)</f>
        <v>5</v>
      </c>
      <c r="P2030">
        <f>VLOOKUP(N2030,Depth!$A$2:$F$427,5,)</f>
        <v>111</v>
      </c>
      <c r="Q2030">
        <f>VLOOKUP(N2030,Depth!$A$2:$F$427,6,)</f>
        <v>-6</v>
      </c>
      <c r="R2030">
        <f>VLOOKUP(L2030,longitude_latitude!C:J,7,)</f>
        <v>-0.22504987300000001</v>
      </c>
      <c r="S2030">
        <f>VLOOKUP(L2030,longitude_latitude!C:J,8,)</f>
        <v>51.501482340000003</v>
      </c>
      <c r="T2030">
        <f t="shared" si="266"/>
        <v>-11.590402059928744</v>
      </c>
      <c r="U2030">
        <f>VLOOKUP(M2030,LINE!$A$2:$B$13,2,)</f>
        <v>4</v>
      </c>
      <c r="V2030">
        <f>VLOOKUP(L2030,Entry_exit!B:P,4,)</f>
        <v>3469</v>
      </c>
      <c r="W2030">
        <f>2020 - VLOOKUP(L2030, age!$A:$D,4,)</f>
        <v>106</v>
      </c>
      <c r="X2030">
        <f>VLOOKUP(H2030,'air-quality-london-time-of-day'!E:G,3,FALSE)</f>
        <v>12.8</v>
      </c>
      <c r="Y2030">
        <f>VLOOKUP(I2030,Weather!F:K,2,)</f>
        <v>9</v>
      </c>
      <c r="Z2030">
        <f>VLOOKUP(I2030,Weather!F:K,3,)</f>
        <v>0.15</v>
      </c>
      <c r="AA2030">
        <f>VLOOKUP(I2030,Weather!F:K,4,)</f>
        <v>0.6</v>
      </c>
      <c r="AB2030">
        <f>VLOOKUP(I2030,Weather!F:K,5,)</f>
        <v>1017</v>
      </c>
      <c r="AC2030">
        <f>VLOOKUP(I2030,Weather!F:K,6,)</f>
        <v>4</v>
      </c>
    </row>
    <row r="2031" spans="1:29" x14ac:dyDescent="0.25">
      <c r="A2031" t="s">
        <v>7</v>
      </c>
      <c r="B2031" t="s">
        <v>6</v>
      </c>
      <c r="C2031" s="1">
        <v>41983.503472222219</v>
      </c>
      <c r="D2031" s="3">
        <f t="shared" si="264"/>
        <v>2014</v>
      </c>
      <c r="E2031" s="3">
        <f t="shared" si="259"/>
        <v>12</v>
      </c>
      <c r="F2031" s="3">
        <f t="shared" si="260"/>
        <v>12</v>
      </c>
      <c r="G2031" s="3">
        <f t="shared" si="261"/>
        <v>10</v>
      </c>
      <c r="H2031" s="3" t="str">
        <f t="shared" si="262"/>
        <v>20141212</v>
      </c>
      <c r="I2031" s="3" t="str">
        <f t="shared" si="263"/>
        <v>2014121210</v>
      </c>
      <c r="J2031">
        <v>9</v>
      </c>
      <c r="K2031">
        <v>5.4</v>
      </c>
      <c r="L2031" t="str">
        <f>VLOOKUP(C2031,List!$A$2:$C$2089,3,)</f>
        <v>Hammersmith</v>
      </c>
      <c r="M2031" t="str">
        <f>VLOOKUP(C2031,List!$A$2:$C$2089,2,)</f>
        <v>Circle</v>
      </c>
      <c r="N2031" t="str">
        <f t="shared" si="265"/>
        <v>Hammersmith|Circle</v>
      </c>
      <c r="O2031">
        <f>VLOOKUP(N2031,Depth!$A$2:$F$427,3,)</f>
        <v>5</v>
      </c>
      <c r="P2031">
        <f>VLOOKUP(N2031,Depth!$A$2:$F$427,5,)</f>
        <v>104.4</v>
      </c>
      <c r="Q2031">
        <f>VLOOKUP(N2031,Depth!$A$2:$F$427,6,)</f>
        <v>0.6</v>
      </c>
      <c r="R2031">
        <f>VLOOKUP(L2031,longitude_latitude!C:J,7,)</f>
        <v>-0.22333450699999999</v>
      </c>
      <c r="S2031">
        <f>VLOOKUP(L2031,longitude_latitude!C:J,8,)</f>
        <v>51.493273559999999</v>
      </c>
      <c r="T2031">
        <f t="shared" si="266"/>
        <v>-11.500224864338733</v>
      </c>
      <c r="U2031">
        <f>VLOOKUP(M2031,LINE!$A$2:$B$13,2,)</f>
        <v>4</v>
      </c>
      <c r="V2031">
        <f>VLOOKUP(L2031,Entry_exit!B:P,4,)</f>
        <v>46414</v>
      </c>
      <c r="W2031">
        <f>2020 - VLOOKUP(L2031, age!$A:$D,4,)</f>
        <v>156</v>
      </c>
      <c r="X2031">
        <f>VLOOKUP(H2031,'air-quality-london-time-of-day'!E:G,3,FALSE)</f>
        <v>12.8</v>
      </c>
      <c r="Y2031">
        <f>VLOOKUP(I2031,Weather!F:K,2,)</f>
        <v>9</v>
      </c>
      <c r="Z2031">
        <f>VLOOKUP(I2031,Weather!F:K,3,)</f>
        <v>0.15</v>
      </c>
      <c r="AA2031">
        <f>VLOOKUP(I2031,Weather!F:K,4,)</f>
        <v>0.6</v>
      </c>
      <c r="AB2031">
        <f>VLOOKUP(I2031,Weather!F:K,5,)</f>
        <v>1017</v>
      </c>
      <c r="AC2031">
        <f>VLOOKUP(I2031,Weather!F:K,6,)</f>
        <v>4</v>
      </c>
    </row>
    <row r="2032" spans="1:29" x14ac:dyDescent="0.25">
      <c r="A2032" t="s">
        <v>7</v>
      </c>
      <c r="B2032" t="s">
        <v>6</v>
      </c>
      <c r="C2032" s="1">
        <v>41983.504166666666</v>
      </c>
      <c r="D2032" s="3">
        <f t="shared" si="264"/>
        <v>2014</v>
      </c>
      <c r="E2032" s="3">
        <f t="shared" si="259"/>
        <v>12</v>
      </c>
      <c r="F2032" s="3">
        <f t="shared" si="260"/>
        <v>12</v>
      </c>
      <c r="G2032" s="3">
        <f t="shared" si="261"/>
        <v>10</v>
      </c>
      <c r="H2032" s="3" t="str">
        <f t="shared" si="262"/>
        <v>20141212</v>
      </c>
      <c r="I2032" s="3" t="str">
        <f t="shared" si="263"/>
        <v>2014121210</v>
      </c>
      <c r="J2032">
        <v>14</v>
      </c>
      <c r="K2032">
        <v>8.4</v>
      </c>
      <c r="L2032" t="str">
        <f>VLOOKUP(C2032,List!$A$2:$C$2089,3,)</f>
        <v>Hammersmith</v>
      </c>
      <c r="M2032" t="str">
        <f>VLOOKUP(C2032,List!$A$2:$C$2089,2,)</f>
        <v>Circle</v>
      </c>
      <c r="N2032" t="str">
        <f t="shared" si="265"/>
        <v>Hammersmith|Circle</v>
      </c>
      <c r="O2032">
        <f>VLOOKUP(N2032,Depth!$A$2:$F$427,3,)</f>
        <v>5</v>
      </c>
      <c r="P2032">
        <f>VLOOKUP(N2032,Depth!$A$2:$F$427,5,)</f>
        <v>104.4</v>
      </c>
      <c r="Q2032">
        <f>VLOOKUP(N2032,Depth!$A$2:$F$427,6,)</f>
        <v>0.6</v>
      </c>
      <c r="R2032">
        <f>VLOOKUP(L2032,longitude_latitude!C:J,7,)</f>
        <v>-0.22333450699999999</v>
      </c>
      <c r="S2032">
        <f>VLOOKUP(L2032,longitude_latitude!C:J,8,)</f>
        <v>51.493273559999999</v>
      </c>
      <c r="T2032">
        <f t="shared" si="266"/>
        <v>-11.500224864338733</v>
      </c>
      <c r="U2032">
        <f>VLOOKUP(M2032,LINE!$A$2:$B$13,2,)</f>
        <v>4</v>
      </c>
      <c r="V2032">
        <f>VLOOKUP(L2032,Entry_exit!B:P,4,)</f>
        <v>46414</v>
      </c>
      <c r="W2032">
        <f>2020 - VLOOKUP(L2032, age!$A:$D,4,)</f>
        <v>156</v>
      </c>
      <c r="X2032">
        <f>VLOOKUP(H2032,'air-quality-london-time-of-day'!E:G,3,FALSE)</f>
        <v>12.8</v>
      </c>
      <c r="Y2032">
        <f>VLOOKUP(I2032,Weather!F:K,2,)</f>
        <v>9</v>
      </c>
      <c r="Z2032">
        <f>VLOOKUP(I2032,Weather!F:K,3,)</f>
        <v>0.15</v>
      </c>
      <c r="AA2032">
        <f>VLOOKUP(I2032,Weather!F:K,4,)</f>
        <v>0.6</v>
      </c>
      <c r="AB2032">
        <f>VLOOKUP(I2032,Weather!F:K,5,)</f>
        <v>1017</v>
      </c>
      <c r="AC2032">
        <f>VLOOKUP(I2032,Weather!F:K,6,)</f>
        <v>4</v>
      </c>
    </row>
    <row r="2033" spans="1:29" x14ac:dyDescent="0.25">
      <c r="A2033" t="s">
        <v>7</v>
      </c>
      <c r="B2033" t="s">
        <v>6</v>
      </c>
      <c r="C2033" s="1">
        <v>41983.504861111112</v>
      </c>
      <c r="D2033" s="3">
        <f t="shared" si="264"/>
        <v>2014</v>
      </c>
      <c r="E2033" s="3">
        <f t="shared" si="259"/>
        <v>12</v>
      </c>
      <c r="F2033" s="3">
        <f t="shared" si="260"/>
        <v>12</v>
      </c>
      <c r="G2033" s="3">
        <f t="shared" si="261"/>
        <v>10</v>
      </c>
      <c r="H2033" s="3" t="str">
        <f t="shared" si="262"/>
        <v>20141212</v>
      </c>
      <c r="I2033" s="3" t="str">
        <f t="shared" si="263"/>
        <v>2014121210</v>
      </c>
      <c r="J2033">
        <v>13</v>
      </c>
      <c r="K2033">
        <v>7.8</v>
      </c>
      <c r="L2033" t="str">
        <f>VLOOKUP(C2033,List!$A$2:$C$2089,3,)</f>
        <v>Hammersmith</v>
      </c>
      <c r="M2033" t="str">
        <f>VLOOKUP(C2033,List!$A$2:$C$2089,2,)</f>
        <v>Circle</v>
      </c>
      <c r="N2033" t="str">
        <f t="shared" si="265"/>
        <v>Hammersmith|Circle</v>
      </c>
      <c r="O2033">
        <f>VLOOKUP(N2033,Depth!$A$2:$F$427,3,)</f>
        <v>5</v>
      </c>
      <c r="P2033">
        <f>VLOOKUP(N2033,Depth!$A$2:$F$427,5,)</f>
        <v>104.4</v>
      </c>
      <c r="Q2033">
        <f>VLOOKUP(N2033,Depth!$A$2:$F$427,6,)</f>
        <v>0.6</v>
      </c>
      <c r="R2033">
        <f>VLOOKUP(L2033,longitude_latitude!C:J,7,)</f>
        <v>-0.22333450699999999</v>
      </c>
      <c r="S2033">
        <f>VLOOKUP(L2033,longitude_latitude!C:J,8,)</f>
        <v>51.493273559999999</v>
      </c>
      <c r="T2033">
        <f t="shared" si="266"/>
        <v>-11.500224864338733</v>
      </c>
      <c r="U2033">
        <f>VLOOKUP(M2033,LINE!$A$2:$B$13,2,)</f>
        <v>4</v>
      </c>
      <c r="V2033">
        <f>VLOOKUP(L2033,Entry_exit!B:P,4,)</f>
        <v>46414</v>
      </c>
      <c r="W2033">
        <f>2020 - VLOOKUP(L2033, age!$A:$D,4,)</f>
        <v>156</v>
      </c>
      <c r="X2033">
        <f>VLOOKUP(H2033,'air-quality-london-time-of-day'!E:G,3,FALSE)</f>
        <v>12.8</v>
      </c>
      <c r="Y2033">
        <f>VLOOKUP(I2033,Weather!F:K,2,)</f>
        <v>9</v>
      </c>
      <c r="Z2033">
        <f>VLOOKUP(I2033,Weather!F:K,3,)</f>
        <v>0.15</v>
      </c>
      <c r="AA2033">
        <f>VLOOKUP(I2033,Weather!F:K,4,)</f>
        <v>0.6</v>
      </c>
      <c r="AB2033">
        <f>VLOOKUP(I2033,Weather!F:K,5,)</f>
        <v>1017</v>
      </c>
      <c r="AC2033">
        <f>VLOOKUP(I2033,Weather!F:K,6,)</f>
        <v>4</v>
      </c>
    </row>
    <row r="2034" spans="1:29" x14ac:dyDescent="0.25">
      <c r="A2034" t="s">
        <v>7</v>
      </c>
      <c r="B2034" t="s">
        <v>6</v>
      </c>
      <c r="C2034" s="1">
        <v>41983.505555555559</v>
      </c>
      <c r="D2034" s="3">
        <f t="shared" si="264"/>
        <v>2014</v>
      </c>
      <c r="E2034" s="3">
        <f t="shared" si="259"/>
        <v>12</v>
      </c>
      <c r="F2034" s="3">
        <f t="shared" si="260"/>
        <v>12</v>
      </c>
      <c r="G2034" s="3">
        <f t="shared" si="261"/>
        <v>10</v>
      </c>
      <c r="H2034" s="3" t="str">
        <f t="shared" si="262"/>
        <v>20141212</v>
      </c>
      <c r="I2034" s="3" t="str">
        <f t="shared" si="263"/>
        <v>2014121210</v>
      </c>
      <c r="J2034">
        <v>10</v>
      </c>
      <c r="K2034">
        <v>6</v>
      </c>
      <c r="L2034" t="str">
        <f>VLOOKUP(C2034,List!$A$2:$C$2089,3,)</f>
        <v>Hammersmith</v>
      </c>
      <c r="M2034" t="str">
        <f>VLOOKUP(C2034,List!$A$2:$C$2089,2,)</f>
        <v>Circle</v>
      </c>
      <c r="N2034" t="str">
        <f t="shared" si="265"/>
        <v>Hammersmith|Circle</v>
      </c>
      <c r="O2034">
        <f>VLOOKUP(N2034,Depth!$A$2:$F$427,3,)</f>
        <v>5</v>
      </c>
      <c r="P2034">
        <f>VLOOKUP(N2034,Depth!$A$2:$F$427,5,)</f>
        <v>104.4</v>
      </c>
      <c r="Q2034">
        <f>VLOOKUP(N2034,Depth!$A$2:$F$427,6,)</f>
        <v>0.6</v>
      </c>
      <c r="R2034">
        <f>VLOOKUP(L2034,longitude_latitude!C:J,7,)</f>
        <v>-0.22333450699999999</v>
      </c>
      <c r="S2034">
        <f>VLOOKUP(L2034,longitude_latitude!C:J,8,)</f>
        <v>51.493273559999999</v>
      </c>
      <c r="T2034">
        <f t="shared" si="266"/>
        <v>-11.500224864338733</v>
      </c>
      <c r="U2034">
        <f>VLOOKUP(M2034,LINE!$A$2:$B$13,2,)</f>
        <v>4</v>
      </c>
      <c r="V2034">
        <f>VLOOKUP(L2034,Entry_exit!B:P,4,)</f>
        <v>46414</v>
      </c>
      <c r="W2034">
        <f>2020 - VLOOKUP(L2034, age!$A:$D,4,)</f>
        <v>156</v>
      </c>
      <c r="X2034">
        <f>VLOOKUP(H2034,'air-quality-london-time-of-day'!E:G,3,FALSE)</f>
        <v>12.8</v>
      </c>
      <c r="Y2034">
        <f>VLOOKUP(I2034,Weather!F:K,2,)</f>
        <v>9</v>
      </c>
      <c r="Z2034">
        <f>VLOOKUP(I2034,Weather!F:K,3,)</f>
        <v>0.15</v>
      </c>
      <c r="AA2034">
        <f>VLOOKUP(I2034,Weather!F:K,4,)</f>
        <v>0.6</v>
      </c>
      <c r="AB2034">
        <f>VLOOKUP(I2034,Weather!F:K,5,)</f>
        <v>1017</v>
      </c>
      <c r="AC2034">
        <f>VLOOKUP(I2034,Weather!F:K,6,)</f>
        <v>4</v>
      </c>
    </row>
    <row r="2035" spans="1:29" x14ac:dyDescent="0.25">
      <c r="A2035" t="s">
        <v>7</v>
      </c>
      <c r="B2035" t="s">
        <v>6</v>
      </c>
      <c r="C2035" s="1">
        <v>41983.506249999999</v>
      </c>
      <c r="D2035" s="3">
        <f t="shared" si="264"/>
        <v>2014</v>
      </c>
      <c r="E2035" s="3">
        <f t="shared" si="259"/>
        <v>12</v>
      </c>
      <c r="F2035" s="3">
        <f t="shared" si="260"/>
        <v>12</v>
      </c>
      <c r="G2035" s="3">
        <f t="shared" si="261"/>
        <v>10</v>
      </c>
      <c r="H2035" s="3" t="str">
        <f t="shared" si="262"/>
        <v>20141212</v>
      </c>
      <c r="I2035" s="3" t="str">
        <f t="shared" si="263"/>
        <v>2014121210</v>
      </c>
      <c r="J2035">
        <v>7</v>
      </c>
      <c r="K2035">
        <v>4.2</v>
      </c>
      <c r="L2035" t="str">
        <f>VLOOKUP(C2035,List!$A$2:$C$2089,3,)</f>
        <v>Hammersmith</v>
      </c>
      <c r="M2035" t="str">
        <f>VLOOKUP(C2035,List!$A$2:$C$2089,2,)</f>
        <v>Circle</v>
      </c>
      <c r="N2035" t="str">
        <f t="shared" si="265"/>
        <v>Hammersmith|Circle</v>
      </c>
      <c r="O2035">
        <f>VLOOKUP(N2035,Depth!$A$2:$F$427,3,)</f>
        <v>5</v>
      </c>
      <c r="P2035">
        <f>VLOOKUP(N2035,Depth!$A$2:$F$427,5,)</f>
        <v>104.4</v>
      </c>
      <c r="Q2035">
        <f>VLOOKUP(N2035,Depth!$A$2:$F$427,6,)</f>
        <v>0.6</v>
      </c>
      <c r="R2035">
        <f>VLOOKUP(L2035,longitude_latitude!C:J,7,)</f>
        <v>-0.22333450699999999</v>
      </c>
      <c r="S2035">
        <f>VLOOKUP(L2035,longitude_latitude!C:J,8,)</f>
        <v>51.493273559999999</v>
      </c>
      <c r="T2035">
        <f t="shared" si="266"/>
        <v>-11.500224864338733</v>
      </c>
      <c r="U2035">
        <f>VLOOKUP(M2035,LINE!$A$2:$B$13,2,)</f>
        <v>4</v>
      </c>
      <c r="V2035">
        <f>VLOOKUP(L2035,Entry_exit!B:P,4,)</f>
        <v>46414</v>
      </c>
      <c r="W2035">
        <f>2020 - VLOOKUP(L2035, age!$A:$D,4,)</f>
        <v>156</v>
      </c>
      <c r="X2035">
        <f>VLOOKUP(H2035,'air-quality-london-time-of-day'!E:G,3,FALSE)</f>
        <v>12.8</v>
      </c>
      <c r="Y2035">
        <f>VLOOKUP(I2035,Weather!F:K,2,)</f>
        <v>9</v>
      </c>
      <c r="Z2035">
        <f>VLOOKUP(I2035,Weather!F:K,3,)</f>
        <v>0.15</v>
      </c>
      <c r="AA2035">
        <f>VLOOKUP(I2035,Weather!F:K,4,)</f>
        <v>0.6</v>
      </c>
      <c r="AB2035">
        <f>VLOOKUP(I2035,Weather!F:K,5,)</f>
        <v>1017</v>
      </c>
      <c r="AC2035">
        <f>VLOOKUP(I2035,Weather!F:K,6,)</f>
        <v>4</v>
      </c>
    </row>
    <row r="2036" spans="1:29" x14ac:dyDescent="0.25">
      <c r="A2036" t="s">
        <v>7</v>
      </c>
      <c r="B2036" t="s">
        <v>6</v>
      </c>
      <c r="C2036" s="1">
        <v>41983.506944444445</v>
      </c>
      <c r="D2036" s="3">
        <f t="shared" si="264"/>
        <v>2014</v>
      </c>
      <c r="E2036" s="3">
        <f t="shared" ref="E2036:E2099" si="267">MONTH(C2036)</f>
        <v>12</v>
      </c>
      <c r="F2036" s="3">
        <f t="shared" ref="F2036:F2099" si="268">HOUR(C2036)</f>
        <v>12</v>
      </c>
      <c r="G2036" s="3">
        <f t="shared" ref="G2036:G2099" si="269">DAY(C2036)</f>
        <v>10</v>
      </c>
      <c r="H2036" s="3" t="str">
        <f t="shared" ref="H2036:H2099" si="270">D2036&amp;E2036&amp;F2036</f>
        <v>20141212</v>
      </c>
      <c r="I2036" s="3" t="str">
        <f t="shared" ref="I2036:I2099" si="271">D2036&amp;E2036&amp;F2036&amp;G2036</f>
        <v>2014121210</v>
      </c>
      <c r="J2036">
        <v>16</v>
      </c>
      <c r="K2036">
        <v>9.6</v>
      </c>
      <c r="L2036" t="str">
        <f>VLOOKUP(C2036,List!$A$2:$C$2089,3,)</f>
        <v>Hammersmith</v>
      </c>
      <c r="M2036" t="str">
        <f>VLOOKUP(C2036,List!$A$2:$C$2089,2,)</f>
        <v>Circle</v>
      </c>
      <c r="N2036" t="str">
        <f t="shared" si="265"/>
        <v>Hammersmith|Circle</v>
      </c>
      <c r="O2036">
        <f>VLOOKUP(N2036,Depth!$A$2:$F$427,3,)</f>
        <v>5</v>
      </c>
      <c r="P2036">
        <f>VLOOKUP(N2036,Depth!$A$2:$F$427,5,)</f>
        <v>104.4</v>
      </c>
      <c r="Q2036">
        <f>VLOOKUP(N2036,Depth!$A$2:$F$427,6,)</f>
        <v>0.6</v>
      </c>
      <c r="R2036">
        <f>VLOOKUP(L2036,longitude_latitude!C:J,7,)</f>
        <v>-0.22333450699999999</v>
      </c>
      <c r="S2036">
        <f>VLOOKUP(L2036,longitude_latitude!C:J,8,)</f>
        <v>51.493273559999999</v>
      </c>
      <c r="T2036">
        <f t="shared" si="266"/>
        <v>-11.500224864338733</v>
      </c>
      <c r="U2036">
        <f>VLOOKUP(M2036,LINE!$A$2:$B$13,2,)</f>
        <v>4</v>
      </c>
      <c r="V2036">
        <f>VLOOKUP(L2036,Entry_exit!B:P,4,)</f>
        <v>46414</v>
      </c>
      <c r="W2036">
        <f>2020 - VLOOKUP(L2036, age!$A:$D,4,)</f>
        <v>156</v>
      </c>
      <c r="X2036">
        <f>VLOOKUP(H2036,'air-quality-london-time-of-day'!E:G,3,FALSE)</f>
        <v>12.8</v>
      </c>
      <c r="Y2036">
        <f>VLOOKUP(I2036,Weather!F:K,2,)</f>
        <v>9</v>
      </c>
      <c r="Z2036">
        <f>VLOOKUP(I2036,Weather!F:K,3,)</f>
        <v>0.15</v>
      </c>
      <c r="AA2036">
        <f>VLOOKUP(I2036,Weather!F:K,4,)</f>
        <v>0.6</v>
      </c>
      <c r="AB2036">
        <f>VLOOKUP(I2036,Weather!F:K,5,)</f>
        <v>1017</v>
      </c>
      <c r="AC2036">
        <f>VLOOKUP(I2036,Weather!F:K,6,)</f>
        <v>4</v>
      </c>
    </row>
    <row r="2037" spans="1:29" x14ac:dyDescent="0.25">
      <c r="A2037" t="s">
        <v>7</v>
      </c>
      <c r="B2037" t="s">
        <v>6</v>
      </c>
      <c r="C2037" s="1">
        <v>41983.507638888892</v>
      </c>
      <c r="D2037" s="3">
        <f t="shared" si="264"/>
        <v>2014</v>
      </c>
      <c r="E2037" s="3">
        <f t="shared" si="267"/>
        <v>12</v>
      </c>
      <c r="F2037" s="3">
        <f t="shared" si="268"/>
        <v>12</v>
      </c>
      <c r="G2037" s="3">
        <f t="shared" si="269"/>
        <v>10</v>
      </c>
      <c r="H2037" s="3" t="str">
        <f t="shared" si="270"/>
        <v>20141212</v>
      </c>
      <c r="I2037" s="3" t="str">
        <f t="shared" si="271"/>
        <v>2014121210</v>
      </c>
      <c r="J2037">
        <v>7</v>
      </c>
      <c r="K2037">
        <v>4.2</v>
      </c>
      <c r="L2037" t="str">
        <f>VLOOKUP(C2037,List!$A$2:$C$2089,3,)</f>
        <v>Hammersmith</v>
      </c>
      <c r="M2037" t="str">
        <f>VLOOKUP(C2037,List!$A$2:$C$2089,2,)</f>
        <v>Circle</v>
      </c>
      <c r="N2037" t="str">
        <f t="shared" si="265"/>
        <v>Hammersmith|Circle</v>
      </c>
      <c r="O2037">
        <f>VLOOKUP(N2037,Depth!$A$2:$F$427,3,)</f>
        <v>5</v>
      </c>
      <c r="P2037">
        <f>VLOOKUP(N2037,Depth!$A$2:$F$427,5,)</f>
        <v>104.4</v>
      </c>
      <c r="Q2037">
        <f>VLOOKUP(N2037,Depth!$A$2:$F$427,6,)</f>
        <v>0.6</v>
      </c>
      <c r="R2037">
        <f>VLOOKUP(L2037,longitude_latitude!C:J,7,)</f>
        <v>-0.22333450699999999</v>
      </c>
      <c r="S2037">
        <f>VLOOKUP(L2037,longitude_latitude!C:J,8,)</f>
        <v>51.493273559999999</v>
      </c>
      <c r="T2037">
        <f t="shared" si="266"/>
        <v>-11.500224864338733</v>
      </c>
      <c r="U2037">
        <f>VLOOKUP(M2037,LINE!$A$2:$B$13,2,)</f>
        <v>4</v>
      </c>
      <c r="V2037">
        <f>VLOOKUP(L2037,Entry_exit!B:P,4,)</f>
        <v>46414</v>
      </c>
      <c r="W2037">
        <f>2020 - VLOOKUP(L2037, age!$A:$D,4,)</f>
        <v>156</v>
      </c>
      <c r="X2037">
        <f>VLOOKUP(H2037,'air-quality-london-time-of-day'!E:G,3,FALSE)</f>
        <v>12.8</v>
      </c>
      <c r="Y2037">
        <f>VLOOKUP(I2037,Weather!F:K,2,)</f>
        <v>9</v>
      </c>
      <c r="Z2037">
        <f>VLOOKUP(I2037,Weather!F:K,3,)</f>
        <v>0.15</v>
      </c>
      <c r="AA2037">
        <f>VLOOKUP(I2037,Weather!F:K,4,)</f>
        <v>0.6</v>
      </c>
      <c r="AB2037">
        <f>VLOOKUP(I2037,Weather!F:K,5,)</f>
        <v>1017</v>
      </c>
      <c r="AC2037">
        <f>VLOOKUP(I2037,Weather!F:K,6,)</f>
        <v>4</v>
      </c>
    </row>
    <row r="2038" spans="1:29" x14ac:dyDescent="0.25">
      <c r="A2038" t="s">
        <v>7</v>
      </c>
      <c r="B2038" t="s">
        <v>6</v>
      </c>
      <c r="C2038" s="1">
        <v>41983.508333333331</v>
      </c>
      <c r="D2038" s="3">
        <f t="shared" si="264"/>
        <v>2014</v>
      </c>
      <c r="E2038" s="3">
        <f t="shared" si="267"/>
        <v>12</v>
      </c>
      <c r="F2038" s="3">
        <f t="shared" si="268"/>
        <v>12</v>
      </c>
      <c r="G2038" s="3">
        <f t="shared" si="269"/>
        <v>10</v>
      </c>
      <c r="H2038" s="3" t="str">
        <f t="shared" si="270"/>
        <v>20141212</v>
      </c>
      <c r="I2038" s="3" t="str">
        <f t="shared" si="271"/>
        <v>2014121210</v>
      </c>
      <c r="J2038">
        <v>8</v>
      </c>
      <c r="K2038">
        <v>4.8</v>
      </c>
      <c r="L2038" t="str">
        <f>VLOOKUP(C2038,List!$A$2:$C$2089,3,)</f>
        <v>Hammersmith</v>
      </c>
      <c r="M2038" t="str">
        <f>VLOOKUP(C2038,List!$A$2:$C$2089,2,)</f>
        <v>Circle</v>
      </c>
      <c r="N2038" t="str">
        <f t="shared" si="265"/>
        <v>Hammersmith|Circle</v>
      </c>
      <c r="O2038">
        <f>VLOOKUP(N2038,Depth!$A$2:$F$427,3,)</f>
        <v>5</v>
      </c>
      <c r="P2038">
        <f>VLOOKUP(N2038,Depth!$A$2:$F$427,5,)</f>
        <v>104.4</v>
      </c>
      <c r="Q2038">
        <f>VLOOKUP(N2038,Depth!$A$2:$F$427,6,)</f>
        <v>0.6</v>
      </c>
      <c r="R2038">
        <f>VLOOKUP(L2038,longitude_latitude!C:J,7,)</f>
        <v>-0.22333450699999999</v>
      </c>
      <c r="S2038">
        <f>VLOOKUP(L2038,longitude_latitude!C:J,8,)</f>
        <v>51.493273559999999</v>
      </c>
      <c r="T2038">
        <f t="shared" si="266"/>
        <v>-11.500224864338733</v>
      </c>
      <c r="U2038">
        <f>VLOOKUP(M2038,LINE!$A$2:$B$13,2,)</f>
        <v>4</v>
      </c>
      <c r="V2038">
        <f>VLOOKUP(L2038,Entry_exit!B:P,4,)</f>
        <v>46414</v>
      </c>
      <c r="W2038">
        <f>2020 - VLOOKUP(L2038, age!$A:$D,4,)</f>
        <v>156</v>
      </c>
      <c r="X2038">
        <f>VLOOKUP(H2038,'air-quality-london-time-of-day'!E:G,3,FALSE)</f>
        <v>12.8</v>
      </c>
      <c r="Y2038">
        <f>VLOOKUP(I2038,Weather!F:K,2,)</f>
        <v>9</v>
      </c>
      <c r="Z2038">
        <f>VLOOKUP(I2038,Weather!F:K,3,)</f>
        <v>0.15</v>
      </c>
      <c r="AA2038">
        <f>VLOOKUP(I2038,Weather!F:K,4,)</f>
        <v>0.6</v>
      </c>
      <c r="AB2038">
        <f>VLOOKUP(I2038,Weather!F:K,5,)</f>
        <v>1017</v>
      </c>
      <c r="AC2038">
        <f>VLOOKUP(I2038,Weather!F:K,6,)</f>
        <v>4</v>
      </c>
    </row>
    <row r="2039" spans="1:29" x14ac:dyDescent="0.25">
      <c r="A2039" t="s">
        <v>7</v>
      </c>
      <c r="B2039" t="s">
        <v>6</v>
      </c>
      <c r="C2039" s="1">
        <v>41983.509027777778</v>
      </c>
      <c r="D2039" s="3">
        <f t="shared" si="264"/>
        <v>2014</v>
      </c>
      <c r="E2039" s="3">
        <f t="shared" si="267"/>
        <v>12</v>
      </c>
      <c r="F2039" s="3">
        <f t="shared" si="268"/>
        <v>12</v>
      </c>
      <c r="G2039" s="3">
        <f t="shared" si="269"/>
        <v>10</v>
      </c>
      <c r="H2039" s="3" t="str">
        <f t="shared" si="270"/>
        <v>20141212</v>
      </c>
      <c r="I2039" s="3" t="str">
        <f t="shared" si="271"/>
        <v>2014121210</v>
      </c>
      <c r="J2039">
        <v>7</v>
      </c>
      <c r="K2039">
        <v>4.2</v>
      </c>
      <c r="L2039" t="str">
        <f>VLOOKUP(C2039,List!$A$2:$C$2089,3,)</f>
        <v>Hammersmith</v>
      </c>
      <c r="M2039" t="str">
        <f>VLOOKUP(C2039,List!$A$2:$C$2089,2,)</f>
        <v>Circle</v>
      </c>
      <c r="N2039" t="str">
        <f t="shared" si="265"/>
        <v>Hammersmith|Circle</v>
      </c>
      <c r="O2039">
        <f>VLOOKUP(N2039,Depth!$A$2:$F$427,3,)</f>
        <v>5</v>
      </c>
      <c r="P2039">
        <f>VLOOKUP(N2039,Depth!$A$2:$F$427,5,)</f>
        <v>104.4</v>
      </c>
      <c r="Q2039">
        <f>VLOOKUP(N2039,Depth!$A$2:$F$427,6,)</f>
        <v>0.6</v>
      </c>
      <c r="R2039">
        <f>VLOOKUP(L2039,longitude_latitude!C:J,7,)</f>
        <v>-0.22333450699999999</v>
      </c>
      <c r="S2039">
        <f>VLOOKUP(L2039,longitude_latitude!C:J,8,)</f>
        <v>51.493273559999999</v>
      </c>
      <c r="T2039">
        <f t="shared" si="266"/>
        <v>-11.500224864338733</v>
      </c>
      <c r="U2039">
        <f>VLOOKUP(M2039,LINE!$A$2:$B$13,2,)</f>
        <v>4</v>
      </c>
      <c r="V2039">
        <f>VLOOKUP(L2039,Entry_exit!B:P,4,)</f>
        <v>46414</v>
      </c>
      <c r="W2039">
        <f>2020 - VLOOKUP(L2039, age!$A:$D,4,)</f>
        <v>156</v>
      </c>
      <c r="X2039">
        <f>VLOOKUP(H2039,'air-quality-london-time-of-day'!E:G,3,FALSE)</f>
        <v>12.8</v>
      </c>
      <c r="Y2039">
        <f>VLOOKUP(I2039,Weather!F:K,2,)</f>
        <v>9</v>
      </c>
      <c r="Z2039">
        <f>VLOOKUP(I2039,Weather!F:K,3,)</f>
        <v>0.15</v>
      </c>
      <c r="AA2039">
        <f>VLOOKUP(I2039,Weather!F:K,4,)</f>
        <v>0.6</v>
      </c>
      <c r="AB2039">
        <f>VLOOKUP(I2039,Weather!F:K,5,)</f>
        <v>1017</v>
      </c>
      <c r="AC2039">
        <f>VLOOKUP(I2039,Weather!F:K,6,)</f>
        <v>4</v>
      </c>
    </row>
    <row r="2040" spans="1:29" x14ac:dyDescent="0.25">
      <c r="A2040" t="s">
        <v>7</v>
      </c>
      <c r="B2040" t="s">
        <v>6</v>
      </c>
      <c r="C2040" s="1">
        <v>41983.509722222225</v>
      </c>
      <c r="D2040" s="3">
        <f t="shared" si="264"/>
        <v>2014</v>
      </c>
      <c r="E2040" s="3">
        <f t="shared" si="267"/>
        <v>12</v>
      </c>
      <c r="F2040" s="3">
        <f t="shared" si="268"/>
        <v>12</v>
      </c>
      <c r="G2040" s="3">
        <f t="shared" si="269"/>
        <v>10</v>
      </c>
      <c r="H2040" s="3" t="str">
        <f t="shared" si="270"/>
        <v>20141212</v>
      </c>
      <c r="I2040" s="3" t="str">
        <f t="shared" si="271"/>
        <v>2014121210</v>
      </c>
      <c r="J2040">
        <v>8</v>
      </c>
      <c r="K2040">
        <v>4.8</v>
      </c>
      <c r="L2040" t="str">
        <f>VLOOKUP(C2040,List!$A$2:$C$2089,3,)</f>
        <v>Goldhawk Road</v>
      </c>
      <c r="M2040" t="str">
        <f>VLOOKUP(C2040,List!$A$2:$C$2089,2,)</f>
        <v>Circle</v>
      </c>
      <c r="N2040" t="str">
        <f t="shared" si="265"/>
        <v>Goldhawk Road|Circle</v>
      </c>
      <c r="O2040">
        <f>VLOOKUP(N2040,Depth!$A$2:$F$427,3,)</f>
        <v>5</v>
      </c>
      <c r="P2040">
        <f>VLOOKUP(N2040,Depth!$A$2:$F$427,5,)</f>
        <v>111</v>
      </c>
      <c r="Q2040">
        <f>VLOOKUP(N2040,Depth!$A$2:$F$427,6,)</f>
        <v>-6</v>
      </c>
      <c r="R2040">
        <f>VLOOKUP(L2040,longitude_latitude!C:J,7,)</f>
        <v>-0.22504987300000001</v>
      </c>
      <c r="S2040">
        <f>VLOOKUP(L2040,longitude_latitude!C:J,8,)</f>
        <v>51.501482340000003</v>
      </c>
      <c r="T2040">
        <f t="shared" si="266"/>
        <v>-11.590402059928744</v>
      </c>
      <c r="U2040">
        <f>VLOOKUP(M2040,LINE!$A$2:$B$13,2,)</f>
        <v>4</v>
      </c>
      <c r="V2040">
        <f>VLOOKUP(L2040,Entry_exit!B:P,4,)</f>
        <v>3469</v>
      </c>
      <c r="W2040">
        <f>2020 - VLOOKUP(L2040, age!$A:$D,4,)</f>
        <v>106</v>
      </c>
      <c r="X2040">
        <f>VLOOKUP(H2040,'air-quality-london-time-of-day'!E:G,3,FALSE)</f>
        <v>12.8</v>
      </c>
      <c r="Y2040">
        <f>VLOOKUP(I2040,Weather!F:K,2,)</f>
        <v>9</v>
      </c>
      <c r="Z2040">
        <f>VLOOKUP(I2040,Weather!F:K,3,)</f>
        <v>0.15</v>
      </c>
      <c r="AA2040">
        <f>VLOOKUP(I2040,Weather!F:K,4,)</f>
        <v>0.6</v>
      </c>
      <c r="AB2040">
        <f>VLOOKUP(I2040,Weather!F:K,5,)</f>
        <v>1017</v>
      </c>
      <c r="AC2040">
        <f>VLOOKUP(I2040,Weather!F:K,6,)</f>
        <v>4</v>
      </c>
    </row>
    <row r="2041" spans="1:29" x14ac:dyDescent="0.25">
      <c r="A2041" t="s">
        <v>7</v>
      </c>
      <c r="B2041" t="s">
        <v>6</v>
      </c>
      <c r="C2041" s="1">
        <v>41983.510416666664</v>
      </c>
      <c r="D2041" s="3">
        <f t="shared" si="264"/>
        <v>2014</v>
      </c>
      <c r="E2041" s="3">
        <f t="shared" si="267"/>
        <v>12</v>
      </c>
      <c r="F2041" s="3">
        <f t="shared" si="268"/>
        <v>12</v>
      </c>
      <c r="G2041" s="3">
        <f t="shared" si="269"/>
        <v>10</v>
      </c>
      <c r="H2041" s="3" t="str">
        <f t="shared" si="270"/>
        <v>20141212</v>
      </c>
      <c r="I2041" s="3" t="str">
        <f t="shared" si="271"/>
        <v>2014121210</v>
      </c>
      <c r="J2041">
        <v>7</v>
      </c>
      <c r="K2041">
        <v>4.2</v>
      </c>
      <c r="L2041" t="str">
        <f>VLOOKUP(C2041,List!$A$2:$C$2089,3,)</f>
        <v>Shepherd's Bush Market</v>
      </c>
      <c r="M2041" t="str">
        <f>VLOOKUP(C2041,List!$A$2:$C$2089,2,)</f>
        <v>Circle</v>
      </c>
      <c r="N2041" t="str">
        <f t="shared" si="265"/>
        <v>Shepherd's Bush Market|Circle</v>
      </c>
      <c r="O2041">
        <f>VLOOKUP(N2041,Depth!$A$2:$F$427,3,)</f>
        <v>6</v>
      </c>
      <c r="P2041">
        <f>VLOOKUP(N2041,Depth!$A$2:$F$427,5,)</f>
        <v>111.9</v>
      </c>
      <c r="Q2041">
        <f>VLOOKUP(N2041,Depth!$A$2:$F$427,6,)</f>
        <v>-5.9</v>
      </c>
      <c r="R2041">
        <f>VLOOKUP(L2041,longitude_latitude!C:J,7,)</f>
        <v>-0.22470072499999999</v>
      </c>
      <c r="S2041">
        <f>VLOOKUP(L2041,longitude_latitude!C:J,8,)</f>
        <v>51.505581550000002</v>
      </c>
      <c r="T2041">
        <f t="shared" si="266"/>
        <v>-11.573341515831624</v>
      </c>
      <c r="U2041">
        <f>VLOOKUP(M2041,LINE!$A$2:$B$13,2,)</f>
        <v>4</v>
      </c>
      <c r="V2041">
        <f>VLOOKUP(L2041,Entry_exit!B:P,4,)</f>
        <v>5720</v>
      </c>
      <c r="W2041">
        <f>2020 - VLOOKUP(L2041, age!$A:$D,4,)</f>
        <v>156</v>
      </c>
      <c r="X2041">
        <f>VLOOKUP(H2041,'air-quality-london-time-of-day'!E:G,3,FALSE)</f>
        <v>12.8</v>
      </c>
      <c r="Y2041">
        <f>VLOOKUP(I2041,Weather!F:K,2,)</f>
        <v>9</v>
      </c>
      <c r="Z2041">
        <f>VLOOKUP(I2041,Weather!F:K,3,)</f>
        <v>0.15</v>
      </c>
      <c r="AA2041">
        <f>VLOOKUP(I2041,Weather!F:K,4,)</f>
        <v>0.6</v>
      </c>
      <c r="AB2041">
        <f>VLOOKUP(I2041,Weather!F:K,5,)</f>
        <v>1017</v>
      </c>
      <c r="AC2041">
        <f>VLOOKUP(I2041,Weather!F:K,6,)</f>
        <v>4</v>
      </c>
    </row>
    <row r="2042" spans="1:29" x14ac:dyDescent="0.25">
      <c r="A2042" t="s">
        <v>7</v>
      </c>
      <c r="B2042" t="s">
        <v>6</v>
      </c>
      <c r="C2042" s="1">
        <v>41983.511111111111</v>
      </c>
      <c r="D2042" s="3">
        <f t="shared" si="264"/>
        <v>2014</v>
      </c>
      <c r="E2042" s="3">
        <f t="shared" si="267"/>
        <v>12</v>
      </c>
      <c r="F2042" s="3">
        <f t="shared" si="268"/>
        <v>12</v>
      </c>
      <c r="G2042" s="3">
        <f t="shared" si="269"/>
        <v>10</v>
      </c>
      <c r="H2042" s="3" t="str">
        <f t="shared" si="270"/>
        <v>20141212</v>
      </c>
      <c r="I2042" s="3" t="str">
        <f t="shared" si="271"/>
        <v>2014121210</v>
      </c>
      <c r="J2042">
        <v>9</v>
      </c>
      <c r="K2042">
        <v>5.4</v>
      </c>
      <c r="L2042" t="str">
        <f>VLOOKUP(C2042,List!$A$2:$C$2089,3,)</f>
        <v>Wood Lane</v>
      </c>
      <c r="M2042" t="str">
        <f>VLOOKUP(C2042,List!$A$2:$C$2089,2,)</f>
        <v>Circle</v>
      </c>
      <c r="N2042" t="str">
        <f t="shared" si="265"/>
        <v>Wood Lane|Circle</v>
      </c>
      <c r="O2042">
        <f>VLOOKUP(N2042,Depth!$A$2:$F$427,3,)</f>
        <v>6.7</v>
      </c>
      <c r="P2042">
        <f>VLOOKUP(N2042,Depth!$A$2:$F$427,5,)</f>
        <v>113.1</v>
      </c>
      <c r="Q2042">
        <f>VLOOKUP(N2042,Depth!$A$2:$F$427,6,)</f>
        <v>-6.4</v>
      </c>
      <c r="R2042">
        <f>VLOOKUP(L2042,longitude_latitude!C:J,7,)</f>
        <v>-0.22199416199999999</v>
      </c>
      <c r="S2042">
        <f>VLOOKUP(L2042,longitude_latitude!C:J,8,)</f>
        <v>51.509632080000003</v>
      </c>
      <c r="T2042">
        <f t="shared" si="266"/>
        <v>-11.434837608527918</v>
      </c>
      <c r="U2042">
        <f>VLOOKUP(M2042,LINE!$A$2:$B$13,2,)</f>
        <v>4</v>
      </c>
      <c r="V2042">
        <f>VLOOKUP(L2042,Entry_exit!B:P,4,)</f>
        <v>5457</v>
      </c>
      <c r="W2042">
        <f>2020 - VLOOKUP(L2042, age!$A:$D,4,)</f>
        <v>112</v>
      </c>
      <c r="X2042">
        <f>VLOOKUP(H2042,'air-quality-london-time-of-day'!E:G,3,FALSE)</f>
        <v>12.8</v>
      </c>
      <c r="Y2042">
        <f>VLOOKUP(I2042,Weather!F:K,2,)</f>
        <v>9</v>
      </c>
      <c r="Z2042">
        <f>VLOOKUP(I2042,Weather!F:K,3,)</f>
        <v>0.15</v>
      </c>
      <c r="AA2042">
        <f>VLOOKUP(I2042,Weather!F:K,4,)</f>
        <v>0.6</v>
      </c>
      <c r="AB2042">
        <f>VLOOKUP(I2042,Weather!F:K,5,)</f>
        <v>1017</v>
      </c>
      <c r="AC2042">
        <f>VLOOKUP(I2042,Weather!F:K,6,)</f>
        <v>4</v>
      </c>
    </row>
    <row r="2043" spans="1:29" x14ac:dyDescent="0.25">
      <c r="A2043" t="s">
        <v>7</v>
      </c>
      <c r="B2043" t="s">
        <v>6</v>
      </c>
      <c r="C2043" s="1">
        <v>41983.511805555558</v>
      </c>
      <c r="D2043" s="3">
        <f t="shared" si="264"/>
        <v>2014</v>
      </c>
      <c r="E2043" s="3">
        <f t="shared" si="267"/>
        <v>12</v>
      </c>
      <c r="F2043" s="3">
        <f t="shared" si="268"/>
        <v>12</v>
      </c>
      <c r="G2043" s="3">
        <f t="shared" si="269"/>
        <v>10</v>
      </c>
      <c r="H2043" s="3" t="str">
        <f t="shared" si="270"/>
        <v>20141212</v>
      </c>
      <c r="I2043" s="3" t="str">
        <f t="shared" si="271"/>
        <v>2014121210</v>
      </c>
      <c r="J2043">
        <v>8</v>
      </c>
      <c r="K2043">
        <v>4.8</v>
      </c>
      <c r="L2043" t="str">
        <f>VLOOKUP(C2043,List!$A$2:$C$2089,3,)</f>
        <v>Wood Lane</v>
      </c>
      <c r="M2043" t="str">
        <f>VLOOKUP(C2043,List!$A$2:$C$2089,2,)</f>
        <v>Circle</v>
      </c>
      <c r="N2043" t="str">
        <f t="shared" si="265"/>
        <v>Wood Lane|Circle</v>
      </c>
      <c r="O2043">
        <f>VLOOKUP(N2043,Depth!$A$2:$F$427,3,)</f>
        <v>6.7</v>
      </c>
      <c r="P2043">
        <f>VLOOKUP(N2043,Depth!$A$2:$F$427,5,)</f>
        <v>113.1</v>
      </c>
      <c r="Q2043">
        <f>VLOOKUP(N2043,Depth!$A$2:$F$427,6,)</f>
        <v>-6.4</v>
      </c>
      <c r="R2043">
        <f>VLOOKUP(L2043,longitude_latitude!C:J,7,)</f>
        <v>-0.22199416199999999</v>
      </c>
      <c r="S2043">
        <f>VLOOKUP(L2043,longitude_latitude!C:J,8,)</f>
        <v>51.509632080000003</v>
      </c>
      <c r="T2043">
        <f t="shared" si="266"/>
        <v>-11.434837608527918</v>
      </c>
      <c r="U2043">
        <f>VLOOKUP(M2043,LINE!$A$2:$B$13,2,)</f>
        <v>4</v>
      </c>
      <c r="V2043">
        <f>VLOOKUP(L2043,Entry_exit!B:P,4,)</f>
        <v>5457</v>
      </c>
      <c r="W2043">
        <f>2020 - VLOOKUP(L2043, age!$A:$D,4,)</f>
        <v>112</v>
      </c>
      <c r="X2043">
        <f>VLOOKUP(H2043,'air-quality-london-time-of-day'!E:G,3,FALSE)</f>
        <v>12.8</v>
      </c>
      <c r="Y2043">
        <f>VLOOKUP(I2043,Weather!F:K,2,)</f>
        <v>9</v>
      </c>
      <c r="Z2043">
        <f>VLOOKUP(I2043,Weather!F:K,3,)</f>
        <v>0.15</v>
      </c>
      <c r="AA2043">
        <f>VLOOKUP(I2043,Weather!F:K,4,)</f>
        <v>0.6</v>
      </c>
      <c r="AB2043">
        <f>VLOOKUP(I2043,Weather!F:K,5,)</f>
        <v>1017</v>
      </c>
      <c r="AC2043">
        <f>VLOOKUP(I2043,Weather!F:K,6,)</f>
        <v>4</v>
      </c>
    </row>
    <row r="2044" spans="1:29" x14ac:dyDescent="0.25">
      <c r="A2044" t="s">
        <v>7</v>
      </c>
      <c r="B2044" t="s">
        <v>6</v>
      </c>
      <c r="C2044" s="1">
        <v>41983.512499999997</v>
      </c>
      <c r="D2044" s="3">
        <f t="shared" si="264"/>
        <v>2014</v>
      </c>
      <c r="E2044" s="3">
        <f t="shared" si="267"/>
        <v>12</v>
      </c>
      <c r="F2044" s="3">
        <f t="shared" si="268"/>
        <v>12</v>
      </c>
      <c r="G2044" s="3">
        <f t="shared" si="269"/>
        <v>10</v>
      </c>
      <c r="H2044" s="3" t="str">
        <f t="shared" si="270"/>
        <v>20141212</v>
      </c>
      <c r="I2044" s="3" t="str">
        <f t="shared" si="271"/>
        <v>2014121210</v>
      </c>
      <c r="J2044">
        <v>7</v>
      </c>
      <c r="K2044">
        <v>4.2</v>
      </c>
      <c r="L2044" t="str">
        <f>VLOOKUP(C2044,List!$A$2:$C$2089,3,)</f>
        <v>Latimer Road</v>
      </c>
      <c r="M2044" t="str">
        <f>VLOOKUP(C2044,List!$A$2:$C$2089,2,)</f>
        <v>Circle</v>
      </c>
      <c r="N2044" t="str">
        <f t="shared" si="265"/>
        <v>Latimer Road|Circle</v>
      </c>
      <c r="O2044">
        <f>VLOOKUP(N2044,Depth!$A$2:$F$427,3,)</f>
        <v>8</v>
      </c>
      <c r="P2044">
        <f>VLOOKUP(N2044,Depth!$A$2:$F$427,5,)</f>
        <v>114</v>
      </c>
      <c r="Q2044">
        <f>VLOOKUP(N2044,Depth!$A$2:$F$427,6,)</f>
        <v>-6</v>
      </c>
      <c r="R2044">
        <f>VLOOKUP(L2044,longitude_latitude!C:J,7,)</f>
        <v>-0.216257476</v>
      </c>
      <c r="S2044">
        <f>VLOOKUP(L2044,longitude_latitude!C:J,8,)</f>
        <v>51.51295039</v>
      </c>
      <c r="T2044">
        <f t="shared" si="266"/>
        <v>-11.140060632654617</v>
      </c>
      <c r="U2044">
        <f>VLOOKUP(M2044,LINE!$A$2:$B$13,2,)</f>
        <v>4</v>
      </c>
      <c r="V2044">
        <f>VLOOKUP(L2044,Entry_exit!B:P,4,)</f>
        <v>4448</v>
      </c>
      <c r="W2044">
        <f>2020 - VLOOKUP(L2044, age!$A:$D,4,)</f>
        <v>152</v>
      </c>
      <c r="X2044">
        <f>VLOOKUP(H2044,'air-quality-london-time-of-day'!E:G,3,FALSE)</f>
        <v>12.8</v>
      </c>
      <c r="Y2044">
        <f>VLOOKUP(I2044,Weather!F:K,2,)</f>
        <v>9</v>
      </c>
      <c r="Z2044">
        <f>VLOOKUP(I2044,Weather!F:K,3,)</f>
        <v>0.15</v>
      </c>
      <c r="AA2044">
        <f>VLOOKUP(I2044,Weather!F:K,4,)</f>
        <v>0.6</v>
      </c>
      <c r="AB2044">
        <f>VLOOKUP(I2044,Weather!F:K,5,)</f>
        <v>1017</v>
      </c>
      <c r="AC2044">
        <f>VLOOKUP(I2044,Weather!F:K,6,)</f>
        <v>4</v>
      </c>
    </row>
    <row r="2045" spans="1:29" x14ac:dyDescent="0.25">
      <c r="A2045" t="s">
        <v>7</v>
      </c>
      <c r="B2045" t="s">
        <v>6</v>
      </c>
      <c r="C2045" s="1">
        <v>41983.513194444444</v>
      </c>
      <c r="D2045" s="3">
        <f t="shared" si="264"/>
        <v>2014</v>
      </c>
      <c r="E2045" s="3">
        <f t="shared" si="267"/>
        <v>12</v>
      </c>
      <c r="F2045" s="3">
        <f t="shared" si="268"/>
        <v>12</v>
      </c>
      <c r="G2045" s="3">
        <f t="shared" si="269"/>
        <v>10</v>
      </c>
      <c r="H2045" s="3" t="str">
        <f t="shared" si="270"/>
        <v>20141212</v>
      </c>
      <c r="I2045" s="3" t="str">
        <f t="shared" si="271"/>
        <v>2014121210</v>
      </c>
      <c r="J2045">
        <v>7</v>
      </c>
      <c r="K2045">
        <v>4.2</v>
      </c>
      <c r="L2045" t="str">
        <f>VLOOKUP(C2045,List!$A$2:$C$2089,3,)</f>
        <v>Latimer Road</v>
      </c>
      <c r="M2045" t="str">
        <f>VLOOKUP(C2045,List!$A$2:$C$2089,2,)</f>
        <v>Circle</v>
      </c>
      <c r="N2045" t="str">
        <f t="shared" si="265"/>
        <v>Latimer Road|Circle</v>
      </c>
      <c r="O2045">
        <f>VLOOKUP(N2045,Depth!$A$2:$F$427,3,)</f>
        <v>8</v>
      </c>
      <c r="P2045">
        <f>VLOOKUP(N2045,Depth!$A$2:$F$427,5,)</f>
        <v>114</v>
      </c>
      <c r="Q2045">
        <f>VLOOKUP(N2045,Depth!$A$2:$F$427,6,)</f>
        <v>-6</v>
      </c>
      <c r="R2045">
        <f>VLOOKUP(L2045,longitude_latitude!C:J,7,)</f>
        <v>-0.216257476</v>
      </c>
      <c r="S2045">
        <f>VLOOKUP(L2045,longitude_latitude!C:J,8,)</f>
        <v>51.51295039</v>
      </c>
      <c r="T2045">
        <f t="shared" si="266"/>
        <v>-11.140060632654617</v>
      </c>
      <c r="U2045">
        <f>VLOOKUP(M2045,LINE!$A$2:$B$13,2,)</f>
        <v>4</v>
      </c>
      <c r="V2045">
        <f>VLOOKUP(L2045,Entry_exit!B:P,4,)</f>
        <v>4448</v>
      </c>
      <c r="W2045">
        <f>2020 - VLOOKUP(L2045, age!$A:$D,4,)</f>
        <v>152</v>
      </c>
      <c r="X2045">
        <f>VLOOKUP(H2045,'air-quality-london-time-of-day'!E:G,3,FALSE)</f>
        <v>12.8</v>
      </c>
      <c r="Y2045">
        <f>VLOOKUP(I2045,Weather!F:K,2,)</f>
        <v>9</v>
      </c>
      <c r="Z2045">
        <f>VLOOKUP(I2045,Weather!F:K,3,)</f>
        <v>0.15</v>
      </c>
      <c r="AA2045">
        <f>VLOOKUP(I2045,Weather!F:K,4,)</f>
        <v>0.6</v>
      </c>
      <c r="AB2045">
        <f>VLOOKUP(I2045,Weather!F:K,5,)</f>
        <v>1017</v>
      </c>
      <c r="AC2045">
        <f>VLOOKUP(I2045,Weather!F:K,6,)</f>
        <v>4</v>
      </c>
    </row>
    <row r="2046" spans="1:29" x14ac:dyDescent="0.25">
      <c r="A2046" t="s">
        <v>7</v>
      </c>
      <c r="B2046" t="s">
        <v>6</v>
      </c>
      <c r="C2046" s="1">
        <v>41983.513888888891</v>
      </c>
      <c r="D2046" s="3">
        <f t="shared" si="264"/>
        <v>2014</v>
      </c>
      <c r="E2046" s="3">
        <f t="shared" si="267"/>
        <v>12</v>
      </c>
      <c r="F2046" s="3">
        <f t="shared" si="268"/>
        <v>12</v>
      </c>
      <c r="G2046" s="3">
        <f t="shared" si="269"/>
        <v>10</v>
      </c>
      <c r="H2046" s="3" t="str">
        <f t="shared" si="270"/>
        <v>20141212</v>
      </c>
      <c r="I2046" s="3" t="str">
        <f t="shared" si="271"/>
        <v>2014121210</v>
      </c>
      <c r="J2046">
        <v>7</v>
      </c>
      <c r="K2046">
        <v>4.2</v>
      </c>
      <c r="L2046" t="str">
        <f>VLOOKUP(C2046,List!$A$2:$C$2089,3,)</f>
        <v>Ladbroke Grove</v>
      </c>
      <c r="M2046" t="str">
        <f>VLOOKUP(C2046,List!$A$2:$C$2089,2,)</f>
        <v>Circle</v>
      </c>
      <c r="N2046" t="str">
        <f t="shared" si="265"/>
        <v>Ladbroke Grove|Circle</v>
      </c>
      <c r="O2046">
        <f>VLOOKUP(N2046,Depth!$A$2:$F$427,3,)</f>
        <v>14</v>
      </c>
      <c r="P2046">
        <f>VLOOKUP(N2046,Depth!$A$2:$F$427,5,)</f>
        <v>119.4</v>
      </c>
      <c r="Q2046">
        <f>VLOOKUP(N2046,Depth!$A$2:$F$427,6,)</f>
        <v>-5.4</v>
      </c>
      <c r="R2046">
        <f>VLOOKUP(L2046,longitude_latitude!C:J,7,)</f>
        <v>-0.209304449</v>
      </c>
      <c r="S2046">
        <f>VLOOKUP(L2046,longitude_latitude!C:J,8,)</f>
        <v>51.516812610000002</v>
      </c>
      <c r="T2046">
        <f t="shared" si="266"/>
        <v>-10.782698077572302</v>
      </c>
      <c r="U2046">
        <f>VLOOKUP(M2046,LINE!$A$2:$B$13,2,)</f>
        <v>4</v>
      </c>
      <c r="V2046">
        <f>VLOOKUP(L2046,Entry_exit!B:P,4,)</f>
        <v>9301</v>
      </c>
      <c r="W2046">
        <f>2020 - VLOOKUP(L2046, age!$A:$D,4,)</f>
        <v>156</v>
      </c>
      <c r="X2046">
        <f>VLOOKUP(H2046,'air-quality-london-time-of-day'!E:G,3,FALSE)</f>
        <v>12.8</v>
      </c>
      <c r="Y2046">
        <f>VLOOKUP(I2046,Weather!F:K,2,)</f>
        <v>9</v>
      </c>
      <c r="Z2046">
        <f>VLOOKUP(I2046,Weather!F:K,3,)</f>
        <v>0.15</v>
      </c>
      <c r="AA2046">
        <f>VLOOKUP(I2046,Weather!F:K,4,)</f>
        <v>0.6</v>
      </c>
      <c r="AB2046">
        <f>VLOOKUP(I2046,Weather!F:K,5,)</f>
        <v>1017</v>
      </c>
      <c r="AC2046">
        <f>VLOOKUP(I2046,Weather!F:K,6,)</f>
        <v>4</v>
      </c>
    </row>
    <row r="2047" spans="1:29" x14ac:dyDescent="0.25">
      <c r="A2047" t="s">
        <v>7</v>
      </c>
      <c r="B2047" t="s">
        <v>6</v>
      </c>
      <c r="C2047" s="1">
        <v>41983.51458333333</v>
      </c>
      <c r="D2047" s="3">
        <f t="shared" si="264"/>
        <v>2014</v>
      </c>
      <c r="E2047" s="3">
        <f t="shared" si="267"/>
        <v>12</v>
      </c>
      <c r="F2047" s="3">
        <f t="shared" si="268"/>
        <v>12</v>
      </c>
      <c r="G2047" s="3">
        <f t="shared" si="269"/>
        <v>10</v>
      </c>
      <c r="H2047" s="3" t="str">
        <f t="shared" si="270"/>
        <v>20141212</v>
      </c>
      <c r="I2047" s="3" t="str">
        <f t="shared" si="271"/>
        <v>2014121210</v>
      </c>
      <c r="J2047">
        <v>11</v>
      </c>
      <c r="K2047">
        <v>6.6</v>
      </c>
      <c r="L2047" t="str">
        <f>VLOOKUP(C2047,List!$A$2:$C$2089,3,)</f>
        <v>Westbourne Park</v>
      </c>
      <c r="M2047" t="str">
        <f>VLOOKUP(C2047,List!$A$2:$C$2089,2,)</f>
        <v>Circle</v>
      </c>
      <c r="N2047" t="str">
        <f t="shared" si="265"/>
        <v>Westbourne Park|Circle</v>
      </c>
      <c r="O2047">
        <f>VLOOKUP(N2047,Depth!$A$2:$F$427,3,)</f>
        <v>28</v>
      </c>
      <c r="P2047">
        <f>VLOOKUP(N2047,Depth!$A$2:$F$427,5,)</f>
        <v>122.5</v>
      </c>
      <c r="Q2047">
        <f>VLOOKUP(N2047,Depth!$A$2:$F$427,6,)</f>
        <v>5.5</v>
      </c>
      <c r="R2047">
        <f>VLOOKUP(L2047,longitude_latitude!C:J,7,)</f>
        <v>-0.19955426700000001</v>
      </c>
      <c r="S2047">
        <f>VLOOKUP(L2047,longitude_latitude!C:J,8,)</f>
        <v>51.520412389999997</v>
      </c>
      <c r="T2047">
        <f t="shared" si="266"/>
        <v>-10.281118130024169</v>
      </c>
      <c r="U2047">
        <f>VLOOKUP(M2047,LINE!$A$2:$B$13,2,)</f>
        <v>4</v>
      </c>
      <c r="V2047">
        <f>VLOOKUP(L2047,Entry_exit!B:P,4,)</f>
        <v>6864</v>
      </c>
      <c r="W2047">
        <f>2020 - VLOOKUP(L2047, age!$A:$D,4,)</f>
        <v>154</v>
      </c>
      <c r="X2047">
        <f>VLOOKUP(H2047,'air-quality-london-time-of-day'!E:G,3,FALSE)</f>
        <v>12.8</v>
      </c>
      <c r="Y2047">
        <f>VLOOKUP(I2047,Weather!F:K,2,)</f>
        <v>9</v>
      </c>
      <c r="Z2047">
        <f>VLOOKUP(I2047,Weather!F:K,3,)</f>
        <v>0.15</v>
      </c>
      <c r="AA2047">
        <f>VLOOKUP(I2047,Weather!F:K,4,)</f>
        <v>0.6</v>
      </c>
      <c r="AB2047">
        <f>VLOOKUP(I2047,Weather!F:K,5,)</f>
        <v>1017</v>
      </c>
      <c r="AC2047">
        <f>VLOOKUP(I2047,Weather!F:K,6,)</f>
        <v>4</v>
      </c>
    </row>
    <row r="2048" spans="1:29" x14ac:dyDescent="0.25">
      <c r="A2048" t="s">
        <v>7</v>
      </c>
      <c r="B2048" t="s">
        <v>6</v>
      </c>
      <c r="C2048" s="1">
        <v>41983.515277777777</v>
      </c>
      <c r="D2048" s="3">
        <f t="shared" si="264"/>
        <v>2014</v>
      </c>
      <c r="E2048" s="3">
        <f t="shared" si="267"/>
        <v>12</v>
      </c>
      <c r="F2048" s="3">
        <f t="shared" si="268"/>
        <v>12</v>
      </c>
      <c r="G2048" s="3">
        <f t="shared" si="269"/>
        <v>10</v>
      </c>
      <c r="H2048" s="3" t="str">
        <f t="shared" si="270"/>
        <v>20141212</v>
      </c>
      <c r="I2048" s="3" t="str">
        <f t="shared" si="271"/>
        <v>2014121210</v>
      </c>
      <c r="J2048">
        <v>8</v>
      </c>
      <c r="K2048">
        <v>4.8</v>
      </c>
      <c r="L2048" t="str">
        <f>VLOOKUP(C2048,List!$A$2:$C$2089,3,)</f>
        <v>Westbourne Park</v>
      </c>
      <c r="M2048" t="str">
        <f>VLOOKUP(C2048,List!$A$2:$C$2089,2,)</f>
        <v>Circle</v>
      </c>
      <c r="N2048" t="str">
        <f t="shared" si="265"/>
        <v>Westbourne Park|Circle</v>
      </c>
      <c r="O2048">
        <f>VLOOKUP(N2048,Depth!$A$2:$F$427,3,)</f>
        <v>28</v>
      </c>
      <c r="P2048">
        <f>VLOOKUP(N2048,Depth!$A$2:$F$427,5,)</f>
        <v>122.5</v>
      </c>
      <c r="Q2048">
        <f>VLOOKUP(N2048,Depth!$A$2:$F$427,6,)</f>
        <v>5.5</v>
      </c>
      <c r="R2048">
        <f>VLOOKUP(L2048,longitude_latitude!C:J,7,)</f>
        <v>-0.19955426700000001</v>
      </c>
      <c r="S2048">
        <f>VLOOKUP(L2048,longitude_latitude!C:J,8,)</f>
        <v>51.520412389999997</v>
      </c>
      <c r="T2048">
        <f t="shared" si="266"/>
        <v>-10.281118130024169</v>
      </c>
      <c r="U2048">
        <f>VLOOKUP(M2048,LINE!$A$2:$B$13,2,)</f>
        <v>4</v>
      </c>
      <c r="V2048">
        <f>VLOOKUP(L2048,Entry_exit!B:P,4,)</f>
        <v>6864</v>
      </c>
      <c r="W2048">
        <f>2020 - VLOOKUP(L2048, age!$A:$D,4,)</f>
        <v>154</v>
      </c>
      <c r="X2048">
        <f>VLOOKUP(H2048,'air-quality-london-time-of-day'!E:G,3,FALSE)</f>
        <v>12.8</v>
      </c>
      <c r="Y2048">
        <f>VLOOKUP(I2048,Weather!F:K,2,)</f>
        <v>9</v>
      </c>
      <c r="Z2048">
        <f>VLOOKUP(I2048,Weather!F:K,3,)</f>
        <v>0.15</v>
      </c>
      <c r="AA2048">
        <f>VLOOKUP(I2048,Weather!F:K,4,)</f>
        <v>0.6</v>
      </c>
      <c r="AB2048">
        <f>VLOOKUP(I2048,Weather!F:K,5,)</f>
        <v>1017</v>
      </c>
      <c r="AC2048">
        <f>VLOOKUP(I2048,Weather!F:K,6,)</f>
        <v>4</v>
      </c>
    </row>
    <row r="2049" spans="1:29" x14ac:dyDescent="0.25">
      <c r="A2049" t="s">
        <v>7</v>
      </c>
      <c r="B2049" t="s">
        <v>6</v>
      </c>
      <c r="C2049" s="1">
        <v>41983.515972222223</v>
      </c>
      <c r="D2049" s="3">
        <f t="shared" si="264"/>
        <v>2014</v>
      </c>
      <c r="E2049" s="3">
        <f t="shared" si="267"/>
        <v>12</v>
      </c>
      <c r="F2049" s="3">
        <f t="shared" si="268"/>
        <v>12</v>
      </c>
      <c r="G2049" s="3">
        <f t="shared" si="269"/>
        <v>10</v>
      </c>
      <c r="H2049" s="3" t="str">
        <f t="shared" si="270"/>
        <v>20141212</v>
      </c>
      <c r="I2049" s="3" t="str">
        <f t="shared" si="271"/>
        <v>2014121210</v>
      </c>
      <c r="J2049">
        <v>15</v>
      </c>
      <c r="K2049">
        <v>9</v>
      </c>
      <c r="L2049" t="str">
        <f>VLOOKUP(C2049,List!$A$2:$C$2089,3,)</f>
        <v>Westbourne Park</v>
      </c>
      <c r="M2049" t="str">
        <f>VLOOKUP(C2049,List!$A$2:$C$2089,2,)</f>
        <v>Circle</v>
      </c>
      <c r="N2049" t="str">
        <f t="shared" si="265"/>
        <v>Westbourne Park|Circle</v>
      </c>
      <c r="O2049">
        <f>VLOOKUP(N2049,Depth!$A$2:$F$427,3,)</f>
        <v>28</v>
      </c>
      <c r="P2049">
        <f>VLOOKUP(N2049,Depth!$A$2:$F$427,5,)</f>
        <v>122.5</v>
      </c>
      <c r="Q2049">
        <f>VLOOKUP(N2049,Depth!$A$2:$F$427,6,)</f>
        <v>5.5</v>
      </c>
      <c r="R2049">
        <f>VLOOKUP(L2049,longitude_latitude!C:J,7,)</f>
        <v>-0.19955426700000001</v>
      </c>
      <c r="S2049">
        <f>VLOOKUP(L2049,longitude_latitude!C:J,8,)</f>
        <v>51.520412389999997</v>
      </c>
      <c r="T2049">
        <f t="shared" si="266"/>
        <v>-10.281118130024169</v>
      </c>
      <c r="U2049">
        <f>VLOOKUP(M2049,LINE!$A$2:$B$13,2,)</f>
        <v>4</v>
      </c>
      <c r="V2049">
        <f>VLOOKUP(L2049,Entry_exit!B:P,4,)</f>
        <v>6864</v>
      </c>
      <c r="W2049">
        <f>2020 - VLOOKUP(L2049, age!$A:$D,4,)</f>
        <v>154</v>
      </c>
      <c r="X2049">
        <f>VLOOKUP(H2049,'air-quality-london-time-of-day'!E:G,3,FALSE)</f>
        <v>12.8</v>
      </c>
      <c r="Y2049">
        <f>VLOOKUP(I2049,Weather!F:K,2,)</f>
        <v>9</v>
      </c>
      <c r="Z2049">
        <f>VLOOKUP(I2049,Weather!F:K,3,)</f>
        <v>0.15</v>
      </c>
      <c r="AA2049">
        <f>VLOOKUP(I2049,Weather!F:K,4,)</f>
        <v>0.6</v>
      </c>
      <c r="AB2049">
        <f>VLOOKUP(I2049,Weather!F:K,5,)</f>
        <v>1017</v>
      </c>
      <c r="AC2049">
        <f>VLOOKUP(I2049,Weather!F:K,6,)</f>
        <v>4</v>
      </c>
    </row>
    <row r="2050" spans="1:29" x14ac:dyDescent="0.25">
      <c r="A2050" t="s">
        <v>7</v>
      </c>
      <c r="B2050" t="s">
        <v>6</v>
      </c>
      <c r="C2050" s="1">
        <v>41983.51666666667</v>
      </c>
      <c r="D2050" s="3">
        <f t="shared" si="264"/>
        <v>2014</v>
      </c>
      <c r="E2050" s="3">
        <f t="shared" si="267"/>
        <v>12</v>
      </c>
      <c r="F2050" s="3">
        <f t="shared" si="268"/>
        <v>12</v>
      </c>
      <c r="G2050" s="3">
        <f t="shared" si="269"/>
        <v>10</v>
      </c>
      <c r="H2050" s="3" t="str">
        <f t="shared" si="270"/>
        <v>20141212</v>
      </c>
      <c r="I2050" s="3" t="str">
        <f t="shared" si="271"/>
        <v>2014121210</v>
      </c>
      <c r="J2050">
        <v>11</v>
      </c>
      <c r="K2050">
        <v>6.6</v>
      </c>
      <c r="L2050" t="str">
        <f>VLOOKUP(C2050,List!$A$2:$C$2089,3,)</f>
        <v>Royal Oak</v>
      </c>
      <c r="M2050" t="str">
        <f>VLOOKUP(C2050,List!$A$2:$C$2089,2,)</f>
        <v>Circle</v>
      </c>
      <c r="N2050" t="str">
        <f t="shared" si="265"/>
        <v>Royal Oak|Circle</v>
      </c>
      <c r="O2050">
        <f>VLOOKUP(N2050,Depth!$A$2:$F$427,3,)</f>
        <v>27</v>
      </c>
      <c r="P2050">
        <f>VLOOKUP(N2050,Depth!$A$2:$F$427,5,)</f>
        <v>121</v>
      </c>
      <c r="Q2050">
        <f>VLOOKUP(N2050,Depth!$A$2:$F$427,6,)</f>
        <v>6</v>
      </c>
      <c r="R2050">
        <f>VLOOKUP(L2050,longitude_latitude!C:J,7,)</f>
        <v>-0.18618616199999999</v>
      </c>
      <c r="S2050">
        <f>VLOOKUP(L2050,longitude_latitude!C:J,8,)</f>
        <v>51.518540029999997</v>
      </c>
      <c r="T2050">
        <f t="shared" si="266"/>
        <v>-9.5920392400290631</v>
      </c>
      <c r="U2050">
        <f>VLOOKUP(M2050,LINE!$A$2:$B$13,2,)</f>
        <v>4</v>
      </c>
      <c r="V2050">
        <f>VLOOKUP(L2050,Entry_exit!B:P,4,)</f>
        <v>4205</v>
      </c>
      <c r="W2050">
        <f>2020 - VLOOKUP(L2050, age!$A:$D,4,)</f>
        <v>149</v>
      </c>
      <c r="X2050">
        <f>VLOOKUP(H2050,'air-quality-london-time-of-day'!E:G,3,FALSE)</f>
        <v>12.8</v>
      </c>
      <c r="Y2050">
        <f>VLOOKUP(I2050,Weather!F:K,2,)</f>
        <v>9</v>
      </c>
      <c r="Z2050">
        <f>VLOOKUP(I2050,Weather!F:K,3,)</f>
        <v>0.15</v>
      </c>
      <c r="AA2050">
        <f>VLOOKUP(I2050,Weather!F:K,4,)</f>
        <v>0.6</v>
      </c>
      <c r="AB2050">
        <f>VLOOKUP(I2050,Weather!F:K,5,)</f>
        <v>1017</v>
      </c>
      <c r="AC2050">
        <f>VLOOKUP(I2050,Weather!F:K,6,)</f>
        <v>4</v>
      </c>
    </row>
    <row r="2051" spans="1:29" x14ac:dyDescent="0.25">
      <c r="A2051" t="s">
        <v>7</v>
      </c>
      <c r="B2051" t="s">
        <v>6</v>
      </c>
      <c r="C2051" s="1">
        <v>41983.517361111109</v>
      </c>
      <c r="D2051" s="3">
        <f t="shared" si="264"/>
        <v>2014</v>
      </c>
      <c r="E2051" s="3">
        <f t="shared" si="267"/>
        <v>12</v>
      </c>
      <c r="F2051" s="3">
        <f t="shared" si="268"/>
        <v>12</v>
      </c>
      <c r="G2051" s="3">
        <f t="shared" si="269"/>
        <v>10</v>
      </c>
      <c r="H2051" s="3" t="str">
        <f t="shared" si="270"/>
        <v>20141212</v>
      </c>
      <c r="I2051" s="3" t="str">
        <f t="shared" si="271"/>
        <v>2014121210</v>
      </c>
      <c r="J2051">
        <v>10</v>
      </c>
      <c r="K2051">
        <v>6</v>
      </c>
      <c r="L2051" t="str">
        <f>VLOOKUP(C2051,List!$A$2:$C$2089,3,)</f>
        <v>Royal Oak</v>
      </c>
      <c r="M2051" t="str">
        <f>VLOOKUP(C2051,List!$A$2:$C$2089,2,)</f>
        <v>Circle</v>
      </c>
      <c r="N2051" t="str">
        <f t="shared" si="265"/>
        <v>Royal Oak|Circle</v>
      </c>
      <c r="O2051">
        <f>VLOOKUP(N2051,Depth!$A$2:$F$427,3,)</f>
        <v>27</v>
      </c>
      <c r="P2051">
        <f>VLOOKUP(N2051,Depth!$A$2:$F$427,5,)</f>
        <v>121</v>
      </c>
      <c r="Q2051">
        <f>VLOOKUP(N2051,Depth!$A$2:$F$427,6,)</f>
        <v>6</v>
      </c>
      <c r="R2051">
        <f>VLOOKUP(L2051,longitude_latitude!C:J,7,)</f>
        <v>-0.18618616199999999</v>
      </c>
      <c r="S2051">
        <f>VLOOKUP(L2051,longitude_latitude!C:J,8,)</f>
        <v>51.518540029999997</v>
      </c>
      <c r="T2051">
        <f t="shared" si="266"/>
        <v>-9.5920392400290631</v>
      </c>
      <c r="U2051">
        <f>VLOOKUP(M2051,LINE!$A$2:$B$13,2,)</f>
        <v>4</v>
      </c>
      <c r="V2051">
        <f>VLOOKUP(L2051,Entry_exit!B:P,4,)</f>
        <v>4205</v>
      </c>
      <c r="W2051">
        <f>2020 - VLOOKUP(L2051, age!$A:$D,4,)</f>
        <v>149</v>
      </c>
      <c r="X2051">
        <f>VLOOKUP(H2051,'air-quality-london-time-of-day'!E:G,3,FALSE)</f>
        <v>12.8</v>
      </c>
      <c r="Y2051">
        <f>VLOOKUP(I2051,Weather!F:K,2,)</f>
        <v>9</v>
      </c>
      <c r="Z2051">
        <f>VLOOKUP(I2051,Weather!F:K,3,)</f>
        <v>0.15</v>
      </c>
      <c r="AA2051">
        <f>VLOOKUP(I2051,Weather!F:K,4,)</f>
        <v>0.6</v>
      </c>
      <c r="AB2051">
        <f>VLOOKUP(I2051,Weather!F:K,5,)</f>
        <v>1017</v>
      </c>
      <c r="AC2051">
        <f>VLOOKUP(I2051,Weather!F:K,6,)</f>
        <v>4</v>
      </c>
    </row>
    <row r="2052" spans="1:29" x14ac:dyDescent="0.25">
      <c r="A2052" t="s">
        <v>7</v>
      </c>
      <c r="B2052" t="s">
        <v>6</v>
      </c>
      <c r="C2052" s="1">
        <v>41983.518055555556</v>
      </c>
      <c r="D2052" s="3">
        <f t="shared" si="264"/>
        <v>2014</v>
      </c>
      <c r="E2052" s="3">
        <f t="shared" si="267"/>
        <v>12</v>
      </c>
      <c r="F2052" s="3">
        <f t="shared" si="268"/>
        <v>12</v>
      </c>
      <c r="G2052" s="3">
        <f t="shared" si="269"/>
        <v>10</v>
      </c>
      <c r="H2052" s="3" t="str">
        <f t="shared" si="270"/>
        <v>20141212</v>
      </c>
      <c r="I2052" s="3" t="str">
        <f t="shared" si="271"/>
        <v>2014121210</v>
      </c>
      <c r="J2052">
        <v>10</v>
      </c>
      <c r="K2052">
        <v>6</v>
      </c>
      <c r="L2052" t="str">
        <f>VLOOKUP(C2052,List!$A$2:$C$2089,3,)</f>
        <v>Royal Oak</v>
      </c>
      <c r="M2052" t="str">
        <f>VLOOKUP(C2052,List!$A$2:$C$2089,2,)</f>
        <v>Circle</v>
      </c>
      <c r="N2052" t="str">
        <f t="shared" si="265"/>
        <v>Royal Oak|Circle</v>
      </c>
      <c r="O2052">
        <f>VLOOKUP(N2052,Depth!$A$2:$F$427,3,)</f>
        <v>27</v>
      </c>
      <c r="P2052">
        <f>VLOOKUP(N2052,Depth!$A$2:$F$427,5,)</f>
        <v>121</v>
      </c>
      <c r="Q2052">
        <f>VLOOKUP(N2052,Depth!$A$2:$F$427,6,)</f>
        <v>6</v>
      </c>
      <c r="R2052">
        <f>VLOOKUP(L2052,longitude_latitude!C:J,7,)</f>
        <v>-0.18618616199999999</v>
      </c>
      <c r="S2052">
        <f>VLOOKUP(L2052,longitude_latitude!C:J,8,)</f>
        <v>51.518540029999997</v>
      </c>
      <c r="T2052">
        <f t="shared" si="266"/>
        <v>-9.5920392400290631</v>
      </c>
      <c r="U2052">
        <f>VLOOKUP(M2052,LINE!$A$2:$B$13,2,)</f>
        <v>4</v>
      </c>
      <c r="V2052">
        <f>VLOOKUP(L2052,Entry_exit!B:P,4,)</f>
        <v>4205</v>
      </c>
      <c r="W2052">
        <f>2020 - VLOOKUP(L2052, age!$A:$D,4,)</f>
        <v>149</v>
      </c>
      <c r="X2052">
        <f>VLOOKUP(H2052,'air-quality-london-time-of-day'!E:G,3,FALSE)</f>
        <v>12.8</v>
      </c>
      <c r="Y2052">
        <f>VLOOKUP(I2052,Weather!F:K,2,)</f>
        <v>9</v>
      </c>
      <c r="Z2052">
        <f>VLOOKUP(I2052,Weather!F:K,3,)</f>
        <v>0.15</v>
      </c>
      <c r="AA2052">
        <f>VLOOKUP(I2052,Weather!F:K,4,)</f>
        <v>0.6</v>
      </c>
      <c r="AB2052">
        <f>VLOOKUP(I2052,Weather!F:K,5,)</f>
        <v>1017</v>
      </c>
      <c r="AC2052">
        <f>VLOOKUP(I2052,Weather!F:K,6,)</f>
        <v>4</v>
      </c>
    </row>
    <row r="2053" spans="1:29" x14ac:dyDescent="0.25">
      <c r="A2053" t="s">
        <v>7</v>
      </c>
      <c r="B2053" t="s">
        <v>6</v>
      </c>
      <c r="C2053" s="1">
        <v>41983.518750000003</v>
      </c>
      <c r="D2053" s="3">
        <f t="shared" si="264"/>
        <v>2014</v>
      </c>
      <c r="E2053" s="3">
        <f t="shared" si="267"/>
        <v>12</v>
      </c>
      <c r="F2053" s="3">
        <f t="shared" si="268"/>
        <v>12</v>
      </c>
      <c r="G2053" s="3">
        <f t="shared" si="269"/>
        <v>10</v>
      </c>
      <c r="H2053" s="3" t="str">
        <f t="shared" si="270"/>
        <v>20141212</v>
      </c>
      <c r="I2053" s="3" t="str">
        <f t="shared" si="271"/>
        <v>2014121210</v>
      </c>
      <c r="J2053">
        <v>14</v>
      </c>
      <c r="K2053">
        <v>8.4</v>
      </c>
      <c r="L2053" t="str">
        <f>VLOOKUP(C2053,List!$A$2:$C$2089,3,)</f>
        <v>Paddington</v>
      </c>
      <c r="M2053" t="str">
        <f>VLOOKUP(C2053,List!$A$2:$C$2089,2,)</f>
        <v>Circle</v>
      </c>
      <c r="N2053" t="str">
        <f t="shared" si="265"/>
        <v>Paddington|Circle</v>
      </c>
      <c r="O2053">
        <f>VLOOKUP(N2053,Depth!$A$2:$F$427,3,)</f>
        <v>25</v>
      </c>
      <c r="P2053">
        <f>VLOOKUP(N2053,Depth!$A$2:$F$427,5,)</f>
        <v>122.4</v>
      </c>
      <c r="Q2053">
        <f>VLOOKUP(N2053,Depth!$A$2:$F$427,6,)</f>
        <v>2.6</v>
      </c>
      <c r="R2053">
        <f>VLOOKUP(L2053,longitude_latitude!C:J,7,)</f>
        <v>-0.17378948499999999</v>
      </c>
      <c r="S2053">
        <f>VLOOKUP(L2053,longitude_latitude!C:J,8,)</f>
        <v>51.514994909999999</v>
      </c>
      <c r="T2053">
        <f t="shared" si="266"/>
        <v>-8.9527644351865217</v>
      </c>
      <c r="U2053">
        <f>VLOOKUP(M2053,LINE!$A$2:$B$13,2,)</f>
        <v>4</v>
      </c>
      <c r="V2053">
        <f>VLOOKUP(L2053,Entry_exit!B:P,4,)</f>
        <v>79872</v>
      </c>
      <c r="W2053">
        <f>2020 - VLOOKUP(L2053, age!$A:$D,4,)</f>
        <v>107</v>
      </c>
      <c r="X2053">
        <f>VLOOKUP(H2053,'air-quality-london-time-of-day'!E:G,3,FALSE)</f>
        <v>12.8</v>
      </c>
      <c r="Y2053">
        <f>VLOOKUP(I2053,Weather!F:K,2,)</f>
        <v>9</v>
      </c>
      <c r="Z2053">
        <f>VLOOKUP(I2053,Weather!F:K,3,)</f>
        <v>0.15</v>
      </c>
      <c r="AA2053">
        <f>VLOOKUP(I2053,Weather!F:K,4,)</f>
        <v>0.6</v>
      </c>
      <c r="AB2053">
        <f>VLOOKUP(I2053,Weather!F:K,5,)</f>
        <v>1017</v>
      </c>
      <c r="AC2053">
        <f>VLOOKUP(I2053,Weather!F:K,6,)</f>
        <v>4</v>
      </c>
    </row>
    <row r="2054" spans="1:29" x14ac:dyDescent="0.25">
      <c r="A2054" t="s">
        <v>7</v>
      </c>
      <c r="B2054" t="s">
        <v>6</v>
      </c>
      <c r="C2054" s="1">
        <v>41983.519444444442</v>
      </c>
      <c r="D2054" s="3">
        <f t="shared" si="264"/>
        <v>2014</v>
      </c>
      <c r="E2054" s="3">
        <f t="shared" si="267"/>
        <v>12</v>
      </c>
      <c r="F2054" s="3">
        <f t="shared" si="268"/>
        <v>12</v>
      </c>
      <c r="G2054" s="3">
        <f t="shared" si="269"/>
        <v>10</v>
      </c>
      <c r="H2054" s="3" t="str">
        <f t="shared" si="270"/>
        <v>20141212</v>
      </c>
      <c r="I2054" s="3" t="str">
        <f t="shared" si="271"/>
        <v>2014121210</v>
      </c>
      <c r="J2054">
        <v>19</v>
      </c>
      <c r="K2054">
        <v>11.4</v>
      </c>
      <c r="L2054" t="str">
        <f>VLOOKUP(C2054,List!$A$2:$C$2089,3,)</f>
        <v>Paddington</v>
      </c>
      <c r="M2054" t="str">
        <f>VLOOKUP(C2054,List!$A$2:$C$2089,2,)</f>
        <v>Circle</v>
      </c>
      <c r="N2054" t="str">
        <f t="shared" si="265"/>
        <v>Paddington|Circle</v>
      </c>
      <c r="O2054">
        <f>VLOOKUP(N2054,Depth!$A$2:$F$427,3,)</f>
        <v>25</v>
      </c>
      <c r="P2054">
        <f>VLOOKUP(N2054,Depth!$A$2:$F$427,5,)</f>
        <v>122.4</v>
      </c>
      <c r="Q2054">
        <f>VLOOKUP(N2054,Depth!$A$2:$F$427,6,)</f>
        <v>2.6</v>
      </c>
      <c r="R2054">
        <f>VLOOKUP(L2054,longitude_latitude!C:J,7,)</f>
        <v>-0.17378948499999999</v>
      </c>
      <c r="S2054">
        <f>VLOOKUP(L2054,longitude_latitude!C:J,8,)</f>
        <v>51.514994909999999</v>
      </c>
      <c r="T2054">
        <f t="shared" si="266"/>
        <v>-8.9527644351865217</v>
      </c>
      <c r="U2054">
        <f>VLOOKUP(M2054,LINE!$A$2:$B$13,2,)</f>
        <v>4</v>
      </c>
      <c r="V2054">
        <f>VLOOKUP(L2054,Entry_exit!B:P,4,)</f>
        <v>79872</v>
      </c>
      <c r="W2054">
        <f>2020 - VLOOKUP(L2054, age!$A:$D,4,)</f>
        <v>107</v>
      </c>
      <c r="X2054">
        <f>VLOOKUP(H2054,'air-quality-london-time-of-day'!E:G,3,FALSE)</f>
        <v>12.8</v>
      </c>
      <c r="Y2054">
        <f>VLOOKUP(I2054,Weather!F:K,2,)</f>
        <v>9</v>
      </c>
      <c r="Z2054">
        <f>VLOOKUP(I2054,Weather!F:K,3,)</f>
        <v>0.15</v>
      </c>
      <c r="AA2054">
        <f>VLOOKUP(I2054,Weather!F:K,4,)</f>
        <v>0.6</v>
      </c>
      <c r="AB2054">
        <f>VLOOKUP(I2054,Weather!F:K,5,)</f>
        <v>1017</v>
      </c>
      <c r="AC2054">
        <f>VLOOKUP(I2054,Weather!F:K,6,)</f>
        <v>4</v>
      </c>
    </row>
    <row r="2055" spans="1:29" x14ac:dyDescent="0.25">
      <c r="A2055" t="s">
        <v>7</v>
      </c>
      <c r="B2055" t="s">
        <v>6</v>
      </c>
      <c r="C2055" s="1">
        <v>41983.520138888889</v>
      </c>
      <c r="D2055" s="3">
        <f t="shared" si="264"/>
        <v>2014</v>
      </c>
      <c r="E2055" s="3">
        <f t="shared" si="267"/>
        <v>12</v>
      </c>
      <c r="F2055" s="3">
        <f t="shared" si="268"/>
        <v>12</v>
      </c>
      <c r="G2055" s="3">
        <f t="shared" si="269"/>
        <v>10</v>
      </c>
      <c r="H2055" s="3" t="str">
        <f t="shared" si="270"/>
        <v>20141212</v>
      </c>
      <c r="I2055" s="3" t="str">
        <f t="shared" si="271"/>
        <v>2014121210</v>
      </c>
      <c r="J2055">
        <v>14</v>
      </c>
      <c r="K2055">
        <v>8.4</v>
      </c>
      <c r="L2055" t="str">
        <f>VLOOKUP(C2055,List!$A$2:$C$2089,3,)</f>
        <v>Edgware Road</v>
      </c>
      <c r="M2055" t="str">
        <f>VLOOKUP(C2055,List!$A$2:$C$2089,2,)</f>
        <v>Circle</v>
      </c>
      <c r="N2055" t="str">
        <f t="shared" si="265"/>
        <v>Edgware Road|Circle</v>
      </c>
      <c r="O2055">
        <f>VLOOKUP(N2055,Depth!$A$2:$F$427,3,)</f>
        <v>0</v>
      </c>
      <c r="P2055">
        <f>VLOOKUP(N2055,Depth!$A$2:$F$427,5,)</f>
        <v>124.8</v>
      </c>
      <c r="Q2055">
        <f>VLOOKUP(N2055,Depth!$A$2:$F$427,6,)</f>
        <v>5.2</v>
      </c>
      <c r="R2055">
        <f>VLOOKUP(L2055,longitude_latitude!C:J,7,)</f>
        <v>-0.16617074200000001</v>
      </c>
      <c r="S2055">
        <f>VLOOKUP(L2055,longitude_latitude!C:J,8,)</f>
        <v>51.51936413</v>
      </c>
      <c r="T2055">
        <f t="shared" si="266"/>
        <v>-8.5610109648502846</v>
      </c>
      <c r="U2055">
        <f>VLOOKUP(M2055,LINE!$A$2:$B$13,2,)</f>
        <v>4</v>
      </c>
      <c r="V2055">
        <f>VLOOKUP(L2055,Entry_exit!B:P,4,)</f>
        <v>7098</v>
      </c>
      <c r="W2055">
        <f>2020 - VLOOKUP(L2055, age!$A:$D,4,)</f>
        <v>113</v>
      </c>
      <c r="X2055">
        <f>VLOOKUP(H2055,'air-quality-london-time-of-day'!E:G,3,FALSE)</f>
        <v>12.8</v>
      </c>
      <c r="Y2055">
        <f>VLOOKUP(I2055,Weather!F:K,2,)</f>
        <v>9</v>
      </c>
      <c r="Z2055">
        <f>VLOOKUP(I2055,Weather!F:K,3,)</f>
        <v>0.15</v>
      </c>
      <c r="AA2055">
        <f>VLOOKUP(I2055,Weather!F:K,4,)</f>
        <v>0.6</v>
      </c>
      <c r="AB2055">
        <f>VLOOKUP(I2055,Weather!F:K,5,)</f>
        <v>1017</v>
      </c>
      <c r="AC2055">
        <f>VLOOKUP(I2055,Weather!F:K,6,)</f>
        <v>4</v>
      </c>
    </row>
    <row r="2056" spans="1:29" x14ac:dyDescent="0.25">
      <c r="A2056" t="s">
        <v>7</v>
      </c>
      <c r="B2056" t="s">
        <v>6</v>
      </c>
      <c r="C2056" s="1">
        <v>41983.520833333336</v>
      </c>
      <c r="D2056" s="3">
        <f t="shared" si="264"/>
        <v>2014</v>
      </c>
      <c r="E2056" s="3">
        <f t="shared" si="267"/>
        <v>12</v>
      </c>
      <c r="F2056" s="3">
        <f t="shared" si="268"/>
        <v>12</v>
      </c>
      <c r="G2056" s="3">
        <f t="shared" si="269"/>
        <v>10</v>
      </c>
      <c r="H2056" s="3" t="str">
        <f t="shared" si="270"/>
        <v>20141212</v>
      </c>
      <c r="I2056" s="3" t="str">
        <f t="shared" si="271"/>
        <v>2014121210</v>
      </c>
      <c r="J2056">
        <v>15</v>
      </c>
      <c r="K2056">
        <v>9</v>
      </c>
      <c r="L2056" t="str">
        <f>VLOOKUP(C2056,List!$A$2:$C$2089,3,)</f>
        <v>Edgware Road</v>
      </c>
      <c r="M2056" t="str">
        <f>VLOOKUP(C2056,List!$A$2:$C$2089,2,)</f>
        <v>Circle</v>
      </c>
      <c r="N2056" t="str">
        <f t="shared" si="265"/>
        <v>Edgware Road|Circle</v>
      </c>
      <c r="O2056">
        <f>VLOOKUP(N2056,Depth!$A$2:$F$427,3,)</f>
        <v>0</v>
      </c>
      <c r="P2056">
        <f>VLOOKUP(N2056,Depth!$A$2:$F$427,5,)</f>
        <v>124.8</v>
      </c>
      <c r="Q2056">
        <f>VLOOKUP(N2056,Depth!$A$2:$F$427,6,)</f>
        <v>5.2</v>
      </c>
      <c r="R2056">
        <f>VLOOKUP(L2056,longitude_latitude!C:J,7,)</f>
        <v>-0.16617074200000001</v>
      </c>
      <c r="S2056">
        <f>VLOOKUP(L2056,longitude_latitude!C:J,8,)</f>
        <v>51.51936413</v>
      </c>
      <c r="T2056">
        <f t="shared" si="266"/>
        <v>-8.5610109648502846</v>
      </c>
      <c r="U2056">
        <f>VLOOKUP(M2056,LINE!$A$2:$B$13,2,)</f>
        <v>4</v>
      </c>
      <c r="V2056">
        <f>VLOOKUP(L2056,Entry_exit!B:P,4,)</f>
        <v>7098</v>
      </c>
      <c r="W2056">
        <f>2020 - VLOOKUP(L2056, age!$A:$D,4,)</f>
        <v>113</v>
      </c>
      <c r="X2056">
        <f>VLOOKUP(H2056,'air-quality-london-time-of-day'!E:G,3,FALSE)</f>
        <v>12.8</v>
      </c>
      <c r="Y2056">
        <f>VLOOKUP(I2056,Weather!F:K,2,)</f>
        <v>9</v>
      </c>
      <c r="Z2056">
        <f>VLOOKUP(I2056,Weather!F:K,3,)</f>
        <v>0.15</v>
      </c>
      <c r="AA2056">
        <f>VLOOKUP(I2056,Weather!F:K,4,)</f>
        <v>0.6</v>
      </c>
      <c r="AB2056">
        <f>VLOOKUP(I2056,Weather!F:K,5,)</f>
        <v>1017</v>
      </c>
      <c r="AC2056">
        <f>VLOOKUP(I2056,Weather!F:K,6,)</f>
        <v>4</v>
      </c>
    </row>
    <row r="2057" spans="1:29" x14ac:dyDescent="0.25">
      <c r="A2057" t="s">
        <v>7</v>
      </c>
      <c r="B2057" t="s">
        <v>6</v>
      </c>
      <c r="C2057" s="1">
        <v>41983.521527777775</v>
      </c>
      <c r="D2057" s="3">
        <f t="shared" si="264"/>
        <v>2014</v>
      </c>
      <c r="E2057" s="3">
        <f t="shared" si="267"/>
        <v>12</v>
      </c>
      <c r="F2057" s="3">
        <f t="shared" si="268"/>
        <v>12</v>
      </c>
      <c r="G2057" s="3">
        <f t="shared" si="269"/>
        <v>10</v>
      </c>
      <c r="H2057" s="3" t="str">
        <f t="shared" si="270"/>
        <v>20141212</v>
      </c>
      <c r="I2057" s="3" t="str">
        <f t="shared" si="271"/>
        <v>2014121210</v>
      </c>
      <c r="J2057">
        <v>17</v>
      </c>
      <c r="K2057">
        <v>10.199999999999999</v>
      </c>
      <c r="L2057" t="str">
        <f>VLOOKUP(C2057,List!$A$2:$C$2089,3,)</f>
        <v>Baker Street</v>
      </c>
      <c r="M2057" t="str">
        <f>VLOOKUP(C2057,List!$A$2:$C$2089,2,)</f>
        <v>Circle</v>
      </c>
      <c r="N2057" t="str">
        <f t="shared" si="265"/>
        <v>Baker Street|Circle</v>
      </c>
      <c r="O2057">
        <f>VLOOKUP(N2057,Depth!$A$2:$F$427,3,)</f>
        <v>27</v>
      </c>
      <c r="P2057">
        <f>VLOOKUP(N2057,Depth!$A$2:$F$427,5,)</f>
        <v>120.5</v>
      </c>
      <c r="Q2057">
        <f>VLOOKUP(N2057,Depth!$A$2:$F$427,6,)</f>
        <v>6.5</v>
      </c>
      <c r="R2057">
        <f>VLOOKUP(L2057,longitude_latitude!C:J,7,)</f>
        <v>-0.155454387</v>
      </c>
      <c r="S2057">
        <f>VLOOKUP(L2057,longitude_latitude!C:J,8,)</f>
        <v>51.522493869999998</v>
      </c>
      <c r="T2057">
        <f t="shared" si="266"/>
        <v>-8.0093977012721069</v>
      </c>
      <c r="U2057">
        <f>VLOOKUP(M2057,LINE!$A$2:$B$13,2,)</f>
        <v>4</v>
      </c>
      <c r="V2057">
        <f>VLOOKUP(L2057,Entry_exit!B:P,4,)</f>
        <v>47234</v>
      </c>
      <c r="W2057">
        <f>2020 - VLOOKUP(L2057, age!$A:$D,4,)</f>
        <v>114</v>
      </c>
      <c r="X2057">
        <f>VLOOKUP(H2057,'air-quality-london-time-of-day'!E:G,3,FALSE)</f>
        <v>12.8</v>
      </c>
      <c r="Y2057">
        <f>VLOOKUP(I2057,Weather!F:K,2,)</f>
        <v>9</v>
      </c>
      <c r="Z2057">
        <f>VLOOKUP(I2057,Weather!F:K,3,)</f>
        <v>0.15</v>
      </c>
      <c r="AA2057">
        <f>VLOOKUP(I2057,Weather!F:K,4,)</f>
        <v>0.6</v>
      </c>
      <c r="AB2057">
        <f>VLOOKUP(I2057,Weather!F:K,5,)</f>
        <v>1017</v>
      </c>
      <c r="AC2057">
        <f>VLOOKUP(I2057,Weather!F:K,6,)</f>
        <v>4</v>
      </c>
    </row>
    <row r="2058" spans="1:29" x14ac:dyDescent="0.25">
      <c r="A2058" t="s">
        <v>7</v>
      </c>
      <c r="B2058" t="s">
        <v>6</v>
      </c>
      <c r="C2058" s="1">
        <v>41983.522222222222</v>
      </c>
      <c r="D2058" s="3">
        <f t="shared" si="264"/>
        <v>2014</v>
      </c>
      <c r="E2058" s="3">
        <f t="shared" si="267"/>
        <v>12</v>
      </c>
      <c r="F2058" s="3">
        <f t="shared" si="268"/>
        <v>12</v>
      </c>
      <c r="G2058" s="3">
        <f t="shared" si="269"/>
        <v>10</v>
      </c>
      <c r="H2058" s="3" t="str">
        <f t="shared" si="270"/>
        <v>20141212</v>
      </c>
      <c r="I2058" s="3" t="str">
        <f t="shared" si="271"/>
        <v>2014121210</v>
      </c>
      <c r="J2058">
        <v>29</v>
      </c>
      <c r="K2058">
        <v>17.399999999999999</v>
      </c>
      <c r="L2058" t="str">
        <f>VLOOKUP(C2058,List!$A$2:$C$2089,3,)</f>
        <v>Baker Street</v>
      </c>
      <c r="M2058" t="str">
        <f>VLOOKUP(C2058,List!$A$2:$C$2089,2,)</f>
        <v>Circle</v>
      </c>
      <c r="N2058" t="str">
        <f t="shared" si="265"/>
        <v>Baker Street|Circle</v>
      </c>
      <c r="O2058">
        <f>VLOOKUP(N2058,Depth!$A$2:$F$427,3,)</f>
        <v>27</v>
      </c>
      <c r="P2058">
        <f>VLOOKUP(N2058,Depth!$A$2:$F$427,5,)</f>
        <v>120.5</v>
      </c>
      <c r="Q2058">
        <f>VLOOKUP(N2058,Depth!$A$2:$F$427,6,)</f>
        <v>6.5</v>
      </c>
      <c r="R2058">
        <f>VLOOKUP(L2058,longitude_latitude!C:J,7,)</f>
        <v>-0.155454387</v>
      </c>
      <c r="S2058">
        <f>VLOOKUP(L2058,longitude_latitude!C:J,8,)</f>
        <v>51.522493869999998</v>
      </c>
      <c r="T2058">
        <f t="shared" si="266"/>
        <v>-8.0093977012721069</v>
      </c>
      <c r="U2058">
        <f>VLOOKUP(M2058,LINE!$A$2:$B$13,2,)</f>
        <v>4</v>
      </c>
      <c r="V2058">
        <f>VLOOKUP(L2058,Entry_exit!B:P,4,)</f>
        <v>47234</v>
      </c>
      <c r="W2058">
        <f>2020 - VLOOKUP(L2058, age!$A:$D,4,)</f>
        <v>114</v>
      </c>
      <c r="X2058">
        <f>VLOOKUP(H2058,'air-quality-london-time-of-day'!E:G,3,FALSE)</f>
        <v>12.8</v>
      </c>
      <c r="Y2058">
        <f>VLOOKUP(I2058,Weather!F:K,2,)</f>
        <v>9</v>
      </c>
      <c r="Z2058">
        <f>VLOOKUP(I2058,Weather!F:K,3,)</f>
        <v>0.15</v>
      </c>
      <c r="AA2058">
        <f>VLOOKUP(I2058,Weather!F:K,4,)</f>
        <v>0.6</v>
      </c>
      <c r="AB2058">
        <f>VLOOKUP(I2058,Weather!F:K,5,)</f>
        <v>1017</v>
      </c>
      <c r="AC2058">
        <f>VLOOKUP(I2058,Weather!F:K,6,)</f>
        <v>4</v>
      </c>
    </row>
    <row r="2059" spans="1:29" x14ac:dyDescent="0.25">
      <c r="A2059" t="s">
        <v>7</v>
      </c>
      <c r="B2059" t="s">
        <v>6</v>
      </c>
      <c r="C2059" s="1">
        <v>41983.522916666669</v>
      </c>
      <c r="D2059" s="3">
        <f t="shared" si="264"/>
        <v>2014</v>
      </c>
      <c r="E2059" s="3">
        <f t="shared" si="267"/>
        <v>12</v>
      </c>
      <c r="F2059" s="3">
        <f t="shared" si="268"/>
        <v>12</v>
      </c>
      <c r="G2059" s="3">
        <f t="shared" si="269"/>
        <v>10</v>
      </c>
      <c r="H2059" s="3" t="str">
        <f t="shared" si="270"/>
        <v>20141212</v>
      </c>
      <c r="I2059" s="3" t="str">
        <f t="shared" si="271"/>
        <v>2014121210</v>
      </c>
      <c r="J2059">
        <v>50</v>
      </c>
      <c r="K2059">
        <v>30</v>
      </c>
      <c r="L2059" t="str">
        <f>VLOOKUP(C2059,List!$A$2:$C$2089,3,)</f>
        <v>Great Portland Street</v>
      </c>
      <c r="M2059" t="str">
        <f>VLOOKUP(C2059,List!$A$2:$C$2089,2,)</f>
        <v>Circle</v>
      </c>
      <c r="N2059" t="str">
        <f t="shared" si="265"/>
        <v>Great Portland Street|Circle</v>
      </c>
      <c r="O2059">
        <f>VLOOKUP(N2059,Depth!$A$2:$F$427,3,)</f>
        <v>0</v>
      </c>
      <c r="P2059">
        <f>VLOOKUP(N2059,Depth!$A$2:$F$427,5,)</f>
        <v>121.4</v>
      </c>
      <c r="Q2059">
        <f>VLOOKUP(N2059,Depth!$A$2:$F$427,6,)</f>
        <v>7.6</v>
      </c>
      <c r="R2059">
        <f>VLOOKUP(L2059,longitude_latitude!C:J,7,)</f>
        <v>-0.14268571099999999</v>
      </c>
      <c r="S2059">
        <f>VLOOKUP(L2059,longitude_latitude!C:J,8,)</f>
        <v>51.523338219999999</v>
      </c>
      <c r="T2059">
        <f t="shared" si="266"/>
        <v>-7.3516441470141736</v>
      </c>
      <c r="U2059">
        <f>VLOOKUP(M2059,LINE!$A$2:$B$13,2,)</f>
        <v>4</v>
      </c>
      <c r="V2059">
        <f>VLOOKUP(L2059,Entry_exit!B:P,4,)</f>
        <v>15167</v>
      </c>
      <c r="W2059">
        <f>2020 - VLOOKUP(L2059, age!$A:$D,4,)</f>
        <v>157</v>
      </c>
      <c r="X2059">
        <f>VLOOKUP(H2059,'air-quality-london-time-of-day'!E:G,3,FALSE)</f>
        <v>12.8</v>
      </c>
      <c r="Y2059">
        <f>VLOOKUP(I2059,Weather!F:K,2,)</f>
        <v>9</v>
      </c>
      <c r="Z2059">
        <f>VLOOKUP(I2059,Weather!F:K,3,)</f>
        <v>0.15</v>
      </c>
      <c r="AA2059">
        <f>VLOOKUP(I2059,Weather!F:K,4,)</f>
        <v>0.6</v>
      </c>
      <c r="AB2059">
        <f>VLOOKUP(I2059,Weather!F:K,5,)</f>
        <v>1017</v>
      </c>
      <c r="AC2059">
        <f>VLOOKUP(I2059,Weather!F:K,6,)</f>
        <v>4</v>
      </c>
    </row>
    <row r="2060" spans="1:29" x14ac:dyDescent="0.25">
      <c r="A2060" t="s">
        <v>7</v>
      </c>
      <c r="B2060" t="s">
        <v>6</v>
      </c>
      <c r="C2060" s="1">
        <v>41983.523611111108</v>
      </c>
      <c r="D2060" s="3">
        <f t="shared" si="264"/>
        <v>2014</v>
      </c>
      <c r="E2060" s="3">
        <f t="shared" si="267"/>
        <v>12</v>
      </c>
      <c r="F2060" s="3">
        <f t="shared" si="268"/>
        <v>12</v>
      </c>
      <c r="G2060" s="3">
        <f t="shared" si="269"/>
        <v>10</v>
      </c>
      <c r="H2060" s="3" t="str">
        <f t="shared" si="270"/>
        <v>20141212</v>
      </c>
      <c r="I2060" s="3" t="str">
        <f t="shared" si="271"/>
        <v>2014121210</v>
      </c>
      <c r="J2060">
        <v>55</v>
      </c>
      <c r="K2060">
        <v>33</v>
      </c>
      <c r="L2060" t="str">
        <f>VLOOKUP(C2060,List!$A$2:$C$2089,3,)</f>
        <v>Great Portland Street</v>
      </c>
      <c r="M2060" t="str">
        <f>VLOOKUP(C2060,List!$A$2:$C$2089,2,)</f>
        <v>Circle</v>
      </c>
      <c r="N2060" t="str">
        <f t="shared" si="265"/>
        <v>Great Portland Street|Circle</v>
      </c>
      <c r="O2060">
        <f>VLOOKUP(N2060,Depth!$A$2:$F$427,3,)</f>
        <v>0</v>
      </c>
      <c r="P2060">
        <f>VLOOKUP(N2060,Depth!$A$2:$F$427,5,)</f>
        <v>121.4</v>
      </c>
      <c r="Q2060">
        <f>VLOOKUP(N2060,Depth!$A$2:$F$427,6,)</f>
        <v>7.6</v>
      </c>
      <c r="R2060">
        <f>VLOOKUP(L2060,longitude_latitude!C:J,7,)</f>
        <v>-0.14268571099999999</v>
      </c>
      <c r="S2060">
        <f>VLOOKUP(L2060,longitude_latitude!C:J,8,)</f>
        <v>51.523338219999999</v>
      </c>
      <c r="T2060">
        <f t="shared" si="266"/>
        <v>-7.3516441470141736</v>
      </c>
      <c r="U2060">
        <f>VLOOKUP(M2060,LINE!$A$2:$B$13,2,)</f>
        <v>4</v>
      </c>
      <c r="V2060">
        <f>VLOOKUP(L2060,Entry_exit!B:P,4,)</f>
        <v>15167</v>
      </c>
      <c r="W2060">
        <f>2020 - VLOOKUP(L2060, age!$A:$D,4,)</f>
        <v>157</v>
      </c>
      <c r="X2060">
        <f>VLOOKUP(H2060,'air-quality-london-time-of-day'!E:G,3,FALSE)</f>
        <v>12.8</v>
      </c>
      <c r="Y2060">
        <f>VLOOKUP(I2060,Weather!F:K,2,)</f>
        <v>9</v>
      </c>
      <c r="Z2060">
        <f>VLOOKUP(I2060,Weather!F:K,3,)</f>
        <v>0.15</v>
      </c>
      <c r="AA2060">
        <f>VLOOKUP(I2060,Weather!F:K,4,)</f>
        <v>0.6</v>
      </c>
      <c r="AB2060">
        <f>VLOOKUP(I2060,Weather!F:K,5,)</f>
        <v>1017</v>
      </c>
      <c r="AC2060">
        <f>VLOOKUP(I2060,Weather!F:K,6,)</f>
        <v>4</v>
      </c>
    </row>
    <row r="2061" spans="1:29" x14ac:dyDescent="0.25">
      <c r="A2061" t="s">
        <v>7</v>
      </c>
      <c r="B2061" t="s">
        <v>6</v>
      </c>
      <c r="C2061" s="1">
        <v>41983.524305555555</v>
      </c>
      <c r="D2061" s="3">
        <f t="shared" si="264"/>
        <v>2014</v>
      </c>
      <c r="E2061" s="3">
        <f t="shared" si="267"/>
        <v>12</v>
      </c>
      <c r="F2061" s="3">
        <f t="shared" si="268"/>
        <v>12</v>
      </c>
      <c r="G2061" s="3">
        <f t="shared" si="269"/>
        <v>10</v>
      </c>
      <c r="H2061" s="3" t="str">
        <f t="shared" si="270"/>
        <v>20141212</v>
      </c>
      <c r="I2061" s="3" t="str">
        <f t="shared" si="271"/>
        <v>2014121210</v>
      </c>
      <c r="J2061">
        <v>62</v>
      </c>
      <c r="K2061">
        <v>37.200000000000003</v>
      </c>
      <c r="L2061" t="str">
        <f>VLOOKUP(C2061,List!$A$2:$C$2089,3,)</f>
        <v>Euston Square</v>
      </c>
      <c r="M2061" t="str">
        <f>VLOOKUP(C2061,List!$A$2:$C$2089,2,)</f>
        <v>Circle</v>
      </c>
      <c r="N2061" t="str">
        <f t="shared" si="265"/>
        <v>Euston Square|Circle</v>
      </c>
      <c r="O2061">
        <f>VLOOKUP(N2061,Depth!$A$2:$F$427,3,)</f>
        <v>25</v>
      </c>
      <c r="P2061">
        <f>VLOOKUP(N2061,Depth!$A$2:$F$427,5,)</f>
        <v>118.1</v>
      </c>
      <c r="Q2061">
        <f>VLOOKUP(N2061,Depth!$A$2:$F$427,6,)</f>
        <v>6.9</v>
      </c>
      <c r="R2061">
        <f>VLOOKUP(L2061,longitude_latitude!C:J,7,)</f>
        <v>-0.134270582</v>
      </c>
      <c r="S2061">
        <f>VLOOKUP(L2061,longitude_latitude!C:J,8,)</f>
        <v>51.525124990000002</v>
      </c>
      <c r="T2061">
        <f t="shared" si="266"/>
        <v>-6.9183085200300445</v>
      </c>
      <c r="U2061">
        <f>VLOOKUP(M2061,LINE!$A$2:$B$13,2,)</f>
        <v>4</v>
      </c>
      <c r="V2061">
        <f>VLOOKUP(L2061,Entry_exit!B:P,4,)</f>
        <v>25477</v>
      </c>
      <c r="W2061">
        <f>2020 - VLOOKUP(L2061, age!$A:$D,4,)</f>
        <v>157</v>
      </c>
      <c r="X2061">
        <f>VLOOKUP(H2061,'air-quality-london-time-of-day'!E:G,3,FALSE)</f>
        <v>12.8</v>
      </c>
      <c r="Y2061">
        <f>VLOOKUP(I2061,Weather!F:K,2,)</f>
        <v>9</v>
      </c>
      <c r="Z2061">
        <f>VLOOKUP(I2061,Weather!F:K,3,)</f>
        <v>0.15</v>
      </c>
      <c r="AA2061">
        <f>VLOOKUP(I2061,Weather!F:K,4,)</f>
        <v>0.6</v>
      </c>
      <c r="AB2061">
        <f>VLOOKUP(I2061,Weather!F:K,5,)</f>
        <v>1017</v>
      </c>
      <c r="AC2061">
        <f>VLOOKUP(I2061,Weather!F:K,6,)</f>
        <v>4</v>
      </c>
    </row>
    <row r="2062" spans="1:29" x14ac:dyDescent="0.25">
      <c r="A2062" t="s">
        <v>7</v>
      </c>
      <c r="B2062" t="s">
        <v>6</v>
      </c>
      <c r="C2062" s="1">
        <v>41983.525000000001</v>
      </c>
      <c r="D2062" s="3">
        <f t="shared" si="264"/>
        <v>2014</v>
      </c>
      <c r="E2062" s="3">
        <f t="shared" si="267"/>
        <v>12</v>
      </c>
      <c r="F2062" s="3">
        <f t="shared" si="268"/>
        <v>12</v>
      </c>
      <c r="G2062" s="3">
        <f t="shared" si="269"/>
        <v>10</v>
      </c>
      <c r="H2062" s="3" t="str">
        <f t="shared" si="270"/>
        <v>20141212</v>
      </c>
      <c r="I2062" s="3" t="str">
        <f t="shared" si="271"/>
        <v>2014121210</v>
      </c>
      <c r="J2062">
        <v>74</v>
      </c>
      <c r="K2062">
        <v>44.4</v>
      </c>
      <c r="L2062" t="str">
        <f>VLOOKUP(C2062,List!$A$2:$C$2089,3,)</f>
        <v>Euston Square</v>
      </c>
      <c r="M2062" t="str">
        <f>VLOOKUP(C2062,List!$A$2:$C$2089,2,)</f>
        <v>Circle</v>
      </c>
      <c r="N2062" t="str">
        <f t="shared" si="265"/>
        <v>Euston Square|Circle</v>
      </c>
      <c r="O2062">
        <f>VLOOKUP(N2062,Depth!$A$2:$F$427,3,)</f>
        <v>25</v>
      </c>
      <c r="P2062">
        <f>VLOOKUP(N2062,Depth!$A$2:$F$427,5,)</f>
        <v>118.1</v>
      </c>
      <c r="Q2062">
        <f>VLOOKUP(N2062,Depth!$A$2:$F$427,6,)</f>
        <v>6.9</v>
      </c>
      <c r="R2062">
        <f>VLOOKUP(L2062,longitude_latitude!C:J,7,)</f>
        <v>-0.134270582</v>
      </c>
      <c r="S2062">
        <f>VLOOKUP(L2062,longitude_latitude!C:J,8,)</f>
        <v>51.525124990000002</v>
      </c>
      <c r="T2062">
        <f t="shared" si="266"/>
        <v>-6.9183085200300445</v>
      </c>
      <c r="U2062">
        <f>VLOOKUP(M2062,LINE!$A$2:$B$13,2,)</f>
        <v>4</v>
      </c>
      <c r="V2062">
        <f>VLOOKUP(L2062,Entry_exit!B:P,4,)</f>
        <v>25477</v>
      </c>
      <c r="W2062">
        <f>2020 - VLOOKUP(L2062, age!$A:$D,4,)</f>
        <v>157</v>
      </c>
      <c r="X2062">
        <f>VLOOKUP(H2062,'air-quality-london-time-of-day'!E:G,3,FALSE)</f>
        <v>12.8</v>
      </c>
      <c r="Y2062">
        <f>VLOOKUP(I2062,Weather!F:K,2,)</f>
        <v>9</v>
      </c>
      <c r="Z2062">
        <f>VLOOKUP(I2062,Weather!F:K,3,)</f>
        <v>0.15</v>
      </c>
      <c r="AA2062">
        <f>VLOOKUP(I2062,Weather!F:K,4,)</f>
        <v>0.6</v>
      </c>
      <c r="AB2062">
        <f>VLOOKUP(I2062,Weather!F:K,5,)</f>
        <v>1017</v>
      </c>
      <c r="AC2062">
        <f>VLOOKUP(I2062,Weather!F:K,6,)</f>
        <v>4</v>
      </c>
    </row>
    <row r="2063" spans="1:29" x14ac:dyDescent="0.25">
      <c r="A2063" t="s">
        <v>7</v>
      </c>
      <c r="B2063" t="s">
        <v>6</v>
      </c>
      <c r="C2063" s="1">
        <v>41983.525694444441</v>
      </c>
      <c r="D2063" s="3">
        <f t="shared" si="264"/>
        <v>2014</v>
      </c>
      <c r="E2063" s="3">
        <f t="shared" si="267"/>
        <v>12</v>
      </c>
      <c r="F2063" s="3">
        <f t="shared" si="268"/>
        <v>12</v>
      </c>
      <c r="G2063" s="3">
        <f t="shared" si="269"/>
        <v>10</v>
      </c>
      <c r="H2063" s="3" t="str">
        <f t="shared" si="270"/>
        <v>20141212</v>
      </c>
      <c r="I2063" s="3" t="str">
        <f t="shared" si="271"/>
        <v>2014121210</v>
      </c>
      <c r="J2063">
        <v>84</v>
      </c>
      <c r="K2063">
        <v>50.4</v>
      </c>
      <c r="L2063" t="str">
        <f>VLOOKUP(C2063,List!$A$2:$C$2089,3,)</f>
        <v>King's Cross St. Pancras</v>
      </c>
      <c r="M2063" t="str">
        <f>VLOOKUP(C2063,List!$A$2:$C$2089,2,)</f>
        <v>Circle</v>
      </c>
      <c r="N2063" t="str">
        <f t="shared" si="265"/>
        <v>King's Cross St. Pancras|Circle</v>
      </c>
      <c r="O2063">
        <f>VLOOKUP(N2063,Depth!$A$2:$F$427,3,)</f>
        <v>17</v>
      </c>
      <c r="P2063">
        <f>VLOOKUP(N2063,Depth!$A$2:$F$427,5,)</f>
        <v>109.1</v>
      </c>
      <c r="Q2063">
        <f>VLOOKUP(N2063,Depth!$A$2:$F$427,6,)</f>
        <v>7.9</v>
      </c>
      <c r="R2063">
        <f>VLOOKUP(L2063,longitude_latitude!C:J,7,)</f>
        <v>-0.123168404</v>
      </c>
      <c r="S2063">
        <f>VLOOKUP(L2063,longitude_latitude!C:J,8,)</f>
        <v>51.529277280000002</v>
      </c>
      <c r="T2063">
        <f t="shared" si="266"/>
        <v>-6.3467788418510613</v>
      </c>
      <c r="U2063">
        <f>VLOOKUP(M2063,LINE!$A$2:$B$13,2,)</f>
        <v>4</v>
      </c>
      <c r="V2063">
        <f>VLOOKUP(L2063,Entry_exit!B:P,4,)</f>
        <v>138159</v>
      </c>
      <c r="W2063">
        <f>2020 - VLOOKUP(L2063, age!$A:$D,4,)</f>
        <v>158</v>
      </c>
      <c r="X2063">
        <f>VLOOKUP(H2063,'air-quality-london-time-of-day'!E:G,3,FALSE)</f>
        <v>12.8</v>
      </c>
      <c r="Y2063">
        <f>VLOOKUP(I2063,Weather!F:K,2,)</f>
        <v>9</v>
      </c>
      <c r="Z2063">
        <f>VLOOKUP(I2063,Weather!F:K,3,)</f>
        <v>0.15</v>
      </c>
      <c r="AA2063">
        <f>VLOOKUP(I2063,Weather!F:K,4,)</f>
        <v>0.6</v>
      </c>
      <c r="AB2063">
        <f>VLOOKUP(I2063,Weather!F:K,5,)</f>
        <v>1017</v>
      </c>
      <c r="AC2063">
        <f>VLOOKUP(I2063,Weather!F:K,6,)</f>
        <v>4</v>
      </c>
    </row>
    <row r="2064" spans="1:29" x14ac:dyDescent="0.25">
      <c r="A2064" t="s">
        <v>7</v>
      </c>
      <c r="B2064" t="s">
        <v>6</v>
      </c>
      <c r="C2064" s="1">
        <v>41983.526388888888</v>
      </c>
      <c r="D2064" s="3">
        <f t="shared" si="264"/>
        <v>2014</v>
      </c>
      <c r="E2064" s="3">
        <f t="shared" si="267"/>
        <v>12</v>
      </c>
      <c r="F2064" s="3">
        <f t="shared" si="268"/>
        <v>12</v>
      </c>
      <c r="G2064" s="3">
        <f t="shared" si="269"/>
        <v>10</v>
      </c>
      <c r="H2064" s="3" t="str">
        <f t="shared" si="270"/>
        <v>20141212</v>
      </c>
      <c r="I2064" s="3" t="str">
        <f t="shared" si="271"/>
        <v>2014121210</v>
      </c>
      <c r="J2064">
        <v>81</v>
      </c>
      <c r="K2064">
        <v>48.6</v>
      </c>
      <c r="L2064" t="str">
        <f>VLOOKUP(C2064,List!$A$2:$C$2089,3,)</f>
        <v>King's Cross St. Pancras</v>
      </c>
      <c r="M2064" t="str">
        <f>VLOOKUP(C2064,List!$A$2:$C$2089,2,)</f>
        <v>Circle</v>
      </c>
      <c r="N2064" t="str">
        <f t="shared" si="265"/>
        <v>King's Cross St. Pancras|Circle</v>
      </c>
      <c r="O2064">
        <f>VLOOKUP(N2064,Depth!$A$2:$F$427,3,)</f>
        <v>17</v>
      </c>
      <c r="P2064">
        <f>VLOOKUP(N2064,Depth!$A$2:$F$427,5,)</f>
        <v>109.1</v>
      </c>
      <c r="Q2064">
        <f>VLOOKUP(N2064,Depth!$A$2:$F$427,6,)</f>
        <v>7.9</v>
      </c>
      <c r="R2064">
        <f>VLOOKUP(L2064,longitude_latitude!C:J,7,)</f>
        <v>-0.123168404</v>
      </c>
      <c r="S2064">
        <f>VLOOKUP(L2064,longitude_latitude!C:J,8,)</f>
        <v>51.529277280000002</v>
      </c>
      <c r="T2064">
        <f t="shared" si="266"/>
        <v>-6.3467788418510613</v>
      </c>
      <c r="U2064">
        <f>VLOOKUP(M2064,LINE!$A$2:$B$13,2,)</f>
        <v>4</v>
      </c>
      <c r="V2064">
        <f>VLOOKUP(L2064,Entry_exit!B:P,4,)</f>
        <v>138159</v>
      </c>
      <c r="W2064">
        <f>2020 - VLOOKUP(L2064, age!$A:$D,4,)</f>
        <v>158</v>
      </c>
      <c r="X2064">
        <f>VLOOKUP(H2064,'air-quality-london-time-of-day'!E:G,3,FALSE)</f>
        <v>12.8</v>
      </c>
      <c r="Y2064">
        <f>VLOOKUP(I2064,Weather!F:K,2,)</f>
        <v>9</v>
      </c>
      <c r="Z2064">
        <f>VLOOKUP(I2064,Weather!F:K,3,)</f>
        <v>0.15</v>
      </c>
      <c r="AA2064">
        <f>VLOOKUP(I2064,Weather!F:K,4,)</f>
        <v>0.6</v>
      </c>
      <c r="AB2064">
        <f>VLOOKUP(I2064,Weather!F:K,5,)</f>
        <v>1017</v>
      </c>
      <c r="AC2064">
        <f>VLOOKUP(I2064,Weather!F:K,6,)</f>
        <v>4</v>
      </c>
    </row>
    <row r="2065" spans="1:29" x14ac:dyDescent="0.25">
      <c r="A2065" t="s">
        <v>7</v>
      </c>
      <c r="B2065" t="s">
        <v>6</v>
      </c>
      <c r="C2065" s="1">
        <v>41983.527083333334</v>
      </c>
      <c r="D2065" s="3">
        <f t="shared" si="264"/>
        <v>2014</v>
      </c>
      <c r="E2065" s="3">
        <f t="shared" si="267"/>
        <v>12</v>
      </c>
      <c r="F2065" s="3">
        <f t="shared" si="268"/>
        <v>12</v>
      </c>
      <c r="G2065" s="3">
        <f t="shared" si="269"/>
        <v>10</v>
      </c>
      <c r="H2065" s="3" t="str">
        <f t="shared" si="270"/>
        <v>20141212</v>
      </c>
      <c r="I2065" s="3" t="str">
        <f t="shared" si="271"/>
        <v>2014121210</v>
      </c>
      <c r="J2065">
        <v>79</v>
      </c>
      <c r="K2065">
        <v>47.4</v>
      </c>
      <c r="L2065" t="str">
        <f>VLOOKUP(C2065,List!$A$2:$C$2089,3,)</f>
        <v>King's Cross St. Pancras</v>
      </c>
      <c r="M2065" t="str">
        <f>VLOOKUP(C2065,List!$A$2:$C$2089,2,)</f>
        <v>Circle</v>
      </c>
      <c r="N2065" t="str">
        <f t="shared" si="265"/>
        <v>King's Cross St. Pancras|Circle</v>
      </c>
      <c r="O2065">
        <f>VLOOKUP(N2065,Depth!$A$2:$F$427,3,)</f>
        <v>17</v>
      </c>
      <c r="P2065">
        <f>VLOOKUP(N2065,Depth!$A$2:$F$427,5,)</f>
        <v>109.1</v>
      </c>
      <c r="Q2065">
        <f>VLOOKUP(N2065,Depth!$A$2:$F$427,6,)</f>
        <v>7.9</v>
      </c>
      <c r="R2065">
        <f>VLOOKUP(L2065,longitude_latitude!C:J,7,)</f>
        <v>-0.123168404</v>
      </c>
      <c r="S2065">
        <f>VLOOKUP(L2065,longitude_latitude!C:J,8,)</f>
        <v>51.529277280000002</v>
      </c>
      <c r="T2065">
        <f t="shared" si="266"/>
        <v>-6.3467788418510613</v>
      </c>
      <c r="U2065">
        <f>VLOOKUP(M2065,LINE!$A$2:$B$13,2,)</f>
        <v>4</v>
      </c>
      <c r="V2065">
        <f>VLOOKUP(L2065,Entry_exit!B:P,4,)</f>
        <v>138159</v>
      </c>
      <c r="W2065">
        <f>2020 - VLOOKUP(L2065, age!$A:$D,4,)</f>
        <v>158</v>
      </c>
      <c r="X2065">
        <f>VLOOKUP(H2065,'air-quality-london-time-of-day'!E:G,3,FALSE)</f>
        <v>12.8</v>
      </c>
      <c r="Y2065">
        <f>VLOOKUP(I2065,Weather!F:K,2,)</f>
        <v>9</v>
      </c>
      <c r="Z2065">
        <f>VLOOKUP(I2065,Weather!F:K,3,)</f>
        <v>0.15</v>
      </c>
      <c r="AA2065">
        <f>VLOOKUP(I2065,Weather!F:K,4,)</f>
        <v>0.6</v>
      </c>
      <c r="AB2065">
        <f>VLOOKUP(I2065,Weather!F:K,5,)</f>
        <v>1017</v>
      </c>
      <c r="AC2065">
        <f>VLOOKUP(I2065,Weather!F:K,6,)</f>
        <v>4</v>
      </c>
    </row>
    <row r="2066" spans="1:29" x14ac:dyDescent="0.25">
      <c r="A2066" t="s">
        <v>7</v>
      </c>
      <c r="B2066" t="s">
        <v>6</v>
      </c>
      <c r="C2066" s="1">
        <v>41983.527777777781</v>
      </c>
      <c r="D2066" s="3">
        <f t="shared" si="264"/>
        <v>2014</v>
      </c>
      <c r="E2066" s="3">
        <f t="shared" si="267"/>
        <v>12</v>
      </c>
      <c r="F2066" s="3">
        <f t="shared" si="268"/>
        <v>12</v>
      </c>
      <c r="G2066" s="3">
        <f t="shared" si="269"/>
        <v>10</v>
      </c>
      <c r="H2066" s="3" t="str">
        <f t="shared" si="270"/>
        <v>20141212</v>
      </c>
      <c r="I2066" s="3" t="str">
        <f t="shared" si="271"/>
        <v>2014121210</v>
      </c>
      <c r="J2066">
        <v>70</v>
      </c>
      <c r="K2066">
        <v>42</v>
      </c>
      <c r="L2066" t="str">
        <f>VLOOKUP(C2066,List!$A$2:$C$2089,3,)</f>
        <v>Farringdon</v>
      </c>
      <c r="M2066" t="str">
        <f>VLOOKUP(C2066,List!$A$2:$C$2089,2,)</f>
        <v>Circle</v>
      </c>
      <c r="N2066" t="str">
        <f t="shared" si="265"/>
        <v>Farringdon|Circle</v>
      </c>
      <c r="O2066">
        <f>VLOOKUP(N2066,Depth!$A$2:$F$427,3,)</f>
        <v>11</v>
      </c>
      <c r="P2066">
        <f>VLOOKUP(N2066,Depth!$A$2:$F$427,5,)</f>
        <v>106.5</v>
      </c>
      <c r="Q2066">
        <f>VLOOKUP(N2066,Depth!$A$2:$F$427,6,)</f>
        <v>4.5</v>
      </c>
      <c r="R2066">
        <f>VLOOKUP(L2066,longitude_latitude!C:J,7,)</f>
        <v>-0.103582415</v>
      </c>
      <c r="S2066">
        <f>VLOOKUP(L2066,longitude_latitude!C:J,8,)</f>
        <v>51.519961019999997</v>
      </c>
      <c r="T2066">
        <f t="shared" si="266"/>
        <v>-5.3365619831574627</v>
      </c>
      <c r="U2066">
        <f>VLOOKUP(M2066,LINE!$A$2:$B$13,2,)</f>
        <v>4</v>
      </c>
      <c r="V2066">
        <f>VLOOKUP(L2066,Entry_exit!B:P,4,)</f>
        <v>43640</v>
      </c>
      <c r="W2066">
        <f>2020 - VLOOKUP(L2066, age!$A:$D,4,)</f>
        <v>157</v>
      </c>
      <c r="X2066">
        <f>VLOOKUP(H2066,'air-quality-london-time-of-day'!E:G,3,FALSE)</f>
        <v>12.8</v>
      </c>
      <c r="Y2066">
        <f>VLOOKUP(I2066,Weather!F:K,2,)</f>
        <v>9</v>
      </c>
      <c r="Z2066">
        <f>VLOOKUP(I2066,Weather!F:K,3,)</f>
        <v>0.15</v>
      </c>
      <c r="AA2066">
        <f>VLOOKUP(I2066,Weather!F:K,4,)</f>
        <v>0.6</v>
      </c>
      <c r="AB2066">
        <f>VLOOKUP(I2066,Weather!F:K,5,)</f>
        <v>1017</v>
      </c>
      <c r="AC2066">
        <f>VLOOKUP(I2066,Weather!F:K,6,)</f>
        <v>4</v>
      </c>
    </row>
    <row r="2067" spans="1:29" x14ac:dyDescent="0.25">
      <c r="A2067" t="s">
        <v>7</v>
      </c>
      <c r="B2067" t="s">
        <v>6</v>
      </c>
      <c r="C2067" s="1">
        <v>41983.52847222222</v>
      </c>
      <c r="D2067" s="3">
        <f t="shared" si="264"/>
        <v>2014</v>
      </c>
      <c r="E2067" s="3">
        <f t="shared" si="267"/>
        <v>12</v>
      </c>
      <c r="F2067" s="3">
        <f t="shared" si="268"/>
        <v>12</v>
      </c>
      <c r="G2067" s="3">
        <f t="shared" si="269"/>
        <v>10</v>
      </c>
      <c r="H2067" s="3" t="str">
        <f t="shared" si="270"/>
        <v>20141212</v>
      </c>
      <c r="I2067" s="3" t="str">
        <f t="shared" si="271"/>
        <v>2014121210</v>
      </c>
      <c r="J2067">
        <v>65</v>
      </c>
      <c r="K2067">
        <v>39</v>
      </c>
      <c r="L2067" t="str">
        <f>VLOOKUP(C2067,List!$A$2:$C$2089,3,)</f>
        <v>Farringdon</v>
      </c>
      <c r="M2067" t="str">
        <f>VLOOKUP(C2067,List!$A$2:$C$2089,2,)</f>
        <v>Circle</v>
      </c>
      <c r="N2067" t="str">
        <f t="shared" si="265"/>
        <v>Farringdon|Circle</v>
      </c>
      <c r="O2067">
        <f>VLOOKUP(N2067,Depth!$A$2:$F$427,3,)</f>
        <v>11</v>
      </c>
      <c r="P2067">
        <f>VLOOKUP(N2067,Depth!$A$2:$F$427,5,)</f>
        <v>106.5</v>
      </c>
      <c r="Q2067">
        <f>VLOOKUP(N2067,Depth!$A$2:$F$427,6,)</f>
        <v>4.5</v>
      </c>
      <c r="R2067">
        <f>VLOOKUP(L2067,longitude_latitude!C:J,7,)</f>
        <v>-0.103582415</v>
      </c>
      <c r="S2067">
        <f>VLOOKUP(L2067,longitude_latitude!C:J,8,)</f>
        <v>51.519961019999997</v>
      </c>
      <c r="T2067">
        <f t="shared" si="266"/>
        <v>-5.3365619831574627</v>
      </c>
      <c r="U2067">
        <f>VLOOKUP(M2067,LINE!$A$2:$B$13,2,)</f>
        <v>4</v>
      </c>
      <c r="V2067">
        <f>VLOOKUP(L2067,Entry_exit!B:P,4,)</f>
        <v>43640</v>
      </c>
      <c r="W2067">
        <f>2020 - VLOOKUP(L2067, age!$A:$D,4,)</f>
        <v>157</v>
      </c>
      <c r="X2067">
        <f>VLOOKUP(H2067,'air-quality-london-time-of-day'!E:G,3,FALSE)</f>
        <v>12.8</v>
      </c>
      <c r="Y2067">
        <f>VLOOKUP(I2067,Weather!F:K,2,)</f>
        <v>9</v>
      </c>
      <c r="Z2067">
        <f>VLOOKUP(I2067,Weather!F:K,3,)</f>
        <v>0.15</v>
      </c>
      <c r="AA2067">
        <f>VLOOKUP(I2067,Weather!F:K,4,)</f>
        <v>0.6</v>
      </c>
      <c r="AB2067">
        <f>VLOOKUP(I2067,Weather!F:K,5,)</f>
        <v>1017</v>
      </c>
      <c r="AC2067">
        <f>VLOOKUP(I2067,Weather!F:K,6,)</f>
        <v>4</v>
      </c>
    </row>
    <row r="2068" spans="1:29" x14ac:dyDescent="0.25">
      <c r="A2068" t="s">
        <v>7</v>
      </c>
      <c r="B2068" t="s">
        <v>6</v>
      </c>
      <c r="C2068" s="1">
        <v>41983.529166666667</v>
      </c>
      <c r="D2068" s="3">
        <f t="shared" si="264"/>
        <v>2014</v>
      </c>
      <c r="E2068" s="3">
        <f t="shared" si="267"/>
        <v>12</v>
      </c>
      <c r="F2068" s="3">
        <f t="shared" si="268"/>
        <v>12</v>
      </c>
      <c r="G2068" s="3">
        <f t="shared" si="269"/>
        <v>10</v>
      </c>
      <c r="H2068" s="3" t="str">
        <f t="shared" si="270"/>
        <v>20141212</v>
      </c>
      <c r="I2068" s="3" t="str">
        <f t="shared" si="271"/>
        <v>2014121210</v>
      </c>
      <c r="J2068">
        <v>59</v>
      </c>
      <c r="K2068">
        <v>35.4</v>
      </c>
      <c r="L2068" t="str">
        <f>VLOOKUP(C2068,List!$A$2:$C$2089,3,)</f>
        <v>Barbican</v>
      </c>
      <c r="M2068" t="str">
        <f>VLOOKUP(C2068,List!$A$2:$C$2089,2,)</f>
        <v>Circle</v>
      </c>
      <c r="N2068" t="str">
        <f t="shared" si="265"/>
        <v>Barbican|Circle</v>
      </c>
      <c r="O2068">
        <f>VLOOKUP(N2068,Depth!$A$2:$F$427,3,)</f>
        <v>18</v>
      </c>
      <c r="P2068">
        <f>VLOOKUP(N2068,Depth!$A$2:$F$427,5,)</f>
        <v>109.4</v>
      </c>
      <c r="Q2068">
        <f>VLOOKUP(N2068,Depth!$A$2:$F$427,6,)</f>
        <v>8.6</v>
      </c>
      <c r="R2068">
        <f>VLOOKUP(L2068,longitude_latitude!C:J,7,)</f>
        <v>-9.7189673000000004E-2</v>
      </c>
      <c r="S2068">
        <f>VLOOKUP(L2068,longitude_latitude!C:J,8,)</f>
        <v>51.519699209999999</v>
      </c>
      <c r="T2068">
        <f t="shared" si="266"/>
        <v>-5.0071827192782585</v>
      </c>
      <c r="U2068">
        <f>VLOOKUP(M2068,LINE!$A$2:$B$13,2,)</f>
        <v>4</v>
      </c>
      <c r="V2068">
        <f>VLOOKUP(L2068,Entry_exit!B:P,4,)</f>
        <v>19757</v>
      </c>
      <c r="W2068">
        <f>2020 - VLOOKUP(L2068, age!$A:$D,4,)</f>
        <v>155</v>
      </c>
      <c r="X2068">
        <f>VLOOKUP(H2068,'air-quality-london-time-of-day'!E:G,3,FALSE)</f>
        <v>12.8</v>
      </c>
      <c r="Y2068">
        <f>VLOOKUP(I2068,Weather!F:K,2,)</f>
        <v>9</v>
      </c>
      <c r="Z2068">
        <f>VLOOKUP(I2068,Weather!F:K,3,)</f>
        <v>0.15</v>
      </c>
      <c r="AA2068">
        <f>VLOOKUP(I2068,Weather!F:K,4,)</f>
        <v>0.6</v>
      </c>
      <c r="AB2068">
        <f>VLOOKUP(I2068,Weather!F:K,5,)</f>
        <v>1017</v>
      </c>
      <c r="AC2068">
        <f>VLOOKUP(I2068,Weather!F:K,6,)</f>
        <v>4</v>
      </c>
    </row>
    <row r="2069" spans="1:29" x14ac:dyDescent="0.25">
      <c r="A2069" t="s">
        <v>7</v>
      </c>
      <c r="B2069" t="s">
        <v>6</v>
      </c>
      <c r="C2069" s="1">
        <v>41983.529861111114</v>
      </c>
      <c r="D2069" s="3">
        <f t="shared" si="264"/>
        <v>2014</v>
      </c>
      <c r="E2069" s="3">
        <f t="shared" si="267"/>
        <v>12</v>
      </c>
      <c r="F2069" s="3">
        <f t="shared" si="268"/>
        <v>12</v>
      </c>
      <c r="G2069" s="3">
        <f t="shared" si="269"/>
        <v>10</v>
      </c>
      <c r="H2069" s="3" t="str">
        <f t="shared" si="270"/>
        <v>20141212</v>
      </c>
      <c r="I2069" s="3" t="str">
        <f t="shared" si="271"/>
        <v>2014121210</v>
      </c>
      <c r="J2069">
        <v>47</v>
      </c>
      <c r="K2069">
        <v>28.2</v>
      </c>
      <c r="L2069" t="str">
        <f>VLOOKUP(C2069,List!$A$2:$C$2089,3,)</f>
        <v>Barbican</v>
      </c>
      <c r="M2069" t="str">
        <f>VLOOKUP(C2069,List!$A$2:$C$2089,2,)</f>
        <v>Circle</v>
      </c>
      <c r="N2069" t="str">
        <f t="shared" si="265"/>
        <v>Barbican|Circle</v>
      </c>
      <c r="O2069">
        <f>VLOOKUP(N2069,Depth!$A$2:$F$427,3,)</f>
        <v>18</v>
      </c>
      <c r="P2069">
        <f>VLOOKUP(N2069,Depth!$A$2:$F$427,5,)</f>
        <v>109.4</v>
      </c>
      <c r="Q2069">
        <f>VLOOKUP(N2069,Depth!$A$2:$F$427,6,)</f>
        <v>8.6</v>
      </c>
      <c r="R2069">
        <f>VLOOKUP(L2069,longitude_latitude!C:J,7,)</f>
        <v>-9.7189673000000004E-2</v>
      </c>
      <c r="S2069">
        <f>VLOOKUP(L2069,longitude_latitude!C:J,8,)</f>
        <v>51.519699209999999</v>
      </c>
      <c r="T2069">
        <f t="shared" si="266"/>
        <v>-5.0071827192782585</v>
      </c>
      <c r="U2069">
        <f>VLOOKUP(M2069,LINE!$A$2:$B$13,2,)</f>
        <v>4</v>
      </c>
      <c r="V2069">
        <f>VLOOKUP(L2069,Entry_exit!B:P,4,)</f>
        <v>19757</v>
      </c>
      <c r="W2069">
        <f>2020 - VLOOKUP(L2069, age!$A:$D,4,)</f>
        <v>155</v>
      </c>
      <c r="X2069">
        <f>VLOOKUP(H2069,'air-quality-london-time-of-day'!E:G,3,FALSE)</f>
        <v>12.8</v>
      </c>
      <c r="Y2069">
        <f>VLOOKUP(I2069,Weather!F:K,2,)</f>
        <v>9</v>
      </c>
      <c r="Z2069">
        <f>VLOOKUP(I2069,Weather!F:K,3,)</f>
        <v>0.15</v>
      </c>
      <c r="AA2069">
        <f>VLOOKUP(I2069,Weather!F:K,4,)</f>
        <v>0.6</v>
      </c>
      <c r="AB2069">
        <f>VLOOKUP(I2069,Weather!F:K,5,)</f>
        <v>1017</v>
      </c>
      <c r="AC2069">
        <f>VLOOKUP(I2069,Weather!F:K,6,)</f>
        <v>4</v>
      </c>
    </row>
    <row r="2070" spans="1:29" x14ac:dyDescent="0.25">
      <c r="A2070" t="s">
        <v>7</v>
      </c>
      <c r="B2070" t="s">
        <v>6</v>
      </c>
      <c r="C2070" s="1">
        <v>41983.530555555553</v>
      </c>
      <c r="D2070" s="3">
        <f t="shared" si="264"/>
        <v>2014</v>
      </c>
      <c r="E2070" s="3">
        <f t="shared" si="267"/>
        <v>12</v>
      </c>
      <c r="F2070" s="3">
        <f t="shared" si="268"/>
        <v>12</v>
      </c>
      <c r="G2070" s="3">
        <f t="shared" si="269"/>
        <v>10</v>
      </c>
      <c r="H2070" s="3" t="str">
        <f t="shared" si="270"/>
        <v>20141212</v>
      </c>
      <c r="I2070" s="3" t="str">
        <f t="shared" si="271"/>
        <v>2014121210</v>
      </c>
      <c r="J2070">
        <v>44</v>
      </c>
      <c r="K2070">
        <v>26.4</v>
      </c>
      <c r="L2070" t="str">
        <f>VLOOKUP(C2070,List!$A$2:$C$2089,3,)</f>
        <v>Moorgate</v>
      </c>
      <c r="M2070" t="str">
        <f>VLOOKUP(C2070,List!$A$2:$C$2089,2,)</f>
        <v>Circle</v>
      </c>
      <c r="N2070" t="str">
        <f t="shared" si="265"/>
        <v>Moorgate|Circle</v>
      </c>
      <c r="O2070">
        <f>VLOOKUP(N2070,Depth!$A$2:$F$427,3,)</f>
        <v>14</v>
      </c>
      <c r="P2070">
        <f>VLOOKUP(N2070,Depth!$A$2:$F$427,5,)</f>
        <v>108.5</v>
      </c>
      <c r="Q2070">
        <f>VLOOKUP(N2070,Depth!$A$2:$F$427,6,)</f>
        <v>5.5</v>
      </c>
      <c r="R2070">
        <f>VLOOKUP(L2070,longitude_latitude!C:J,7,)</f>
        <v>-8.7700240999999998E-2</v>
      </c>
      <c r="S2070">
        <f>VLOOKUP(L2070,longitude_latitude!C:J,8,)</f>
        <v>51.517853299999999</v>
      </c>
      <c r="T2070">
        <f t="shared" si="266"/>
        <v>-4.5181281502126449</v>
      </c>
      <c r="U2070">
        <f>VLOOKUP(M2070,LINE!$A$2:$B$13,2,)</f>
        <v>4</v>
      </c>
      <c r="V2070">
        <f>VLOOKUP(L2070,Entry_exit!B:P,4,)</f>
        <v>46906</v>
      </c>
      <c r="W2070">
        <f>2020 - VLOOKUP(L2070, age!$A:$D,4,)</f>
        <v>155</v>
      </c>
      <c r="X2070">
        <f>VLOOKUP(H2070,'air-quality-london-time-of-day'!E:G,3,FALSE)</f>
        <v>12.8</v>
      </c>
      <c r="Y2070">
        <f>VLOOKUP(I2070,Weather!F:K,2,)</f>
        <v>9</v>
      </c>
      <c r="Z2070">
        <f>VLOOKUP(I2070,Weather!F:K,3,)</f>
        <v>0.15</v>
      </c>
      <c r="AA2070">
        <f>VLOOKUP(I2070,Weather!F:K,4,)</f>
        <v>0.6</v>
      </c>
      <c r="AB2070">
        <f>VLOOKUP(I2070,Weather!F:K,5,)</f>
        <v>1017</v>
      </c>
      <c r="AC2070">
        <f>VLOOKUP(I2070,Weather!F:K,6,)</f>
        <v>4</v>
      </c>
    </row>
    <row r="2071" spans="1:29" x14ac:dyDescent="0.25">
      <c r="A2071" t="s">
        <v>7</v>
      </c>
      <c r="B2071" t="s">
        <v>6</v>
      </c>
      <c r="C2071" s="1">
        <v>41983.53125</v>
      </c>
      <c r="D2071" s="3">
        <f t="shared" si="264"/>
        <v>2014</v>
      </c>
      <c r="E2071" s="3">
        <f t="shared" si="267"/>
        <v>12</v>
      </c>
      <c r="F2071" s="3">
        <f t="shared" si="268"/>
        <v>12</v>
      </c>
      <c r="G2071" s="3">
        <f t="shared" si="269"/>
        <v>10</v>
      </c>
      <c r="H2071" s="3" t="str">
        <f t="shared" si="270"/>
        <v>20141212</v>
      </c>
      <c r="I2071" s="3" t="str">
        <f t="shared" si="271"/>
        <v>2014121210</v>
      </c>
      <c r="J2071">
        <v>46</v>
      </c>
      <c r="K2071">
        <v>27.6</v>
      </c>
      <c r="L2071" t="str">
        <f>VLOOKUP(C2071,List!$A$2:$C$2089,3,)</f>
        <v>Moorgate</v>
      </c>
      <c r="M2071" t="str">
        <f>VLOOKUP(C2071,List!$A$2:$C$2089,2,)</f>
        <v>Circle</v>
      </c>
      <c r="N2071" t="str">
        <f t="shared" si="265"/>
        <v>Moorgate|Circle</v>
      </c>
      <c r="O2071">
        <f>VLOOKUP(N2071,Depth!$A$2:$F$427,3,)</f>
        <v>14</v>
      </c>
      <c r="P2071">
        <f>VLOOKUP(N2071,Depth!$A$2:$F$427,5,)</f>
        <v>108.5</v>
      </c>
      <c r="Q2071">
        <f>VLOOKUP(N2071,Depth!$A$2:$F$427,6,)</f>
        <v>5.5</v>
      </c>
      <c r="R2071">
        <f>VLOOKUP(L2071,longitude_latitude!C:J,7,)</f>
        <v>-8.7700240999999998E-2</v>
      </c>
      <c r="S2071">
        <f>VLOOKUP(L2071,longitude_latitude!C:J,8,)</f>
        <v>51.517853299999999</v>
      </c>
      <c r="T2071">
        <f t="shared" si="266"/>
        <v>-4.5181281502126449</v>
      </c>
      <c r="U2071">
        <f>VLOOKUP(M2071,LINE!$A$2:$B$13,2,)</f>
        <v>4</v>
      </c>
      <c r="V2071">
        <f>VLOOKUP(L2071,Entry_exit!B:P,4,)</f>
        <v>46906</v>
      </c>
      <c r="W2071">
        <f>2020 - VLOOKUP(L2071, age!$A:$D,4,)</f>
        <v>155</v>
      </c>
      <c r="X2071">
        <f>VLOOKUP(H2071,'air-quality-london-time-of-day'!E:G,3,FALSE)</f>
        <v>12.8</v>
      </c>
      <c r="Y2071">
        <f>VLOOKUP(I2071,Weather!F:K,2,)</f>
        <v>9</v>
      </c>
      <c r="Z2071">
        <f>VLOOKUP(I2071,Weather!F:K,3,)</f>
        <v>0.15</v>
      </c>
      <c r="AA2071">
        <f>VLOOKUP(I2071,Weather!F:K,4,)</f>
        <v>0.6</v>
      </c>
      <c r="AB2071">
        <f>VLOOKUP(I2071,Weather!F:K,5,)</f>
        <v>1017</v>
      </c>
      <c r="AC2071">
        <f>VLOOKUP(I2071,Weather!F:K,6,)</f>
        <v>4</v>
      </c>
    </row>
    <row r="2072" spans="1:29" x14ac:dyDescent="0.25">
      <c r="A2072" t="s">
        <v>7</v>
      </c>
      <c r="B2072" t="s">
        <v>6</v>
      </c>
      <c r="C2072" s="1">
        <v>41983.531944444447</v>
      </c>
      <c r="D2072" s="3">
        <f t="shared" si="264"/>
        <v>2014</v>
      </c>
      <c r="E2072" s="3">
        <f t="shared" si="267"/>
        <v>12</v>
      </c>
      <c r="F2072" s="3">
        <f t="shared" si="268"/>
        <v>12</v>
      </c>
      <c r="G2072" s="3">
        <f t="shared" si="269"/>
        <v>10</v>
      </c>
      <c r="H2072" s="3" t="str">
        <f t="shared" si="270"/>
        <v>20141212</v>
      </c>
      <c r="I2072" s="3" t="str">
        <f t="shared" si="271"/>
        <v>2014121210</v>
      </c>
      <c r="J2072">
        <v>47</v>
      </c>
      <c r="K2072">
        <v>28.2</v>
      </c>
      <c r="L2072" t="str">
        <f>VLOOKUP(C2072,List!$A$2:$C$2089,3,)</f>
        <v>Liverpool Street</v>
      </c>
      <c r="M2072" t="str">
        <f>VLOOKUP(C2072,List!$A$2:$C$2089,2,)</f>
        <v>Circle</v>
      </c>
      <c r="N2072" t="str">
        <f t="shared" si="265"/>
        <v>Liverpool Street|Circle</v>
      </c>
      <c r="O2072">
        <f>VLOOKUP(N2072,Depth!$A$2:$F$427,3,)</f>
        <v>14</v>
      </c>
      <c r="P2072">
        <f>VLOOKUP(N2072,Depth!$A$2:$F$427,5,)</f>
        <v>107.4</v>
      </c>
      <c r="Q2072">
        <f>VLOOKUP(N2072,Depth!$A$2:$F$427,6,)</f>
        <v>6.6</v>
      </c>
      <c r="R2072">
        <f>VLOOKUP(L2072,longitude_latitude!C:J,7,)</f>
        <v>-8.1601362999999996E-2</v>
      </c>
      <c r="S2072">
        <f>VLOOKUP(L2072,longitude_latitude!C:J,8,)</f>
        <v>51.516842400000002</v>
      </c>
      <c r="T2072">
        <f t="shared" si="266"/>
        <v>-4.2038445572961916</v>
      </c>
      <c r="U2072">
        <f>VLOOKUP(M2072,LINE!$A$2:$B$13,2,)</f>
        <v>4</v>
      </c>
      <c r="V2072">
        <f>VLOOKUP(L2072,Entry_exit!B:P,4,)</f>
        <v>115738</v>
      </c>
      <c r="W2072">
        <f>2020 - VLOOKUP(L2072, age!$A:$D,4,)</f>
        <v>108</v>
      </c>
      <c r="X2072">
        <f>VLOOKUP(H2072,'air-quality-london-time-of-day'!E:G,3,FALSE)</f>
        <v>12.8</v>
      </c>
      <c r="Y2072">
        <f>VLOOKUP(I2072,Weather!F:K,2,)</f>
        <v>9</v>
      </c>
      <c r="Z2072">
        <f>VLOOKUP(I2072,Weather!F:K,3,)</f>
        <v>0.15</v>
      </c>
      <c r="AA2072">
        <f>VLOOKUP(I2072,Weather!F:K,4,)</f>
        <v>0.6</v>
      </c>
      <c r="AB2072">
        <f>VLOOKUP(I2072,Weather!F:K,5,)</f>
        <v>1017</v>
      </c>
      <c r="AC2072">
        <f>VLOOKUP(I2072,Weather!F:K,6,)</f>
        <v>4</v>
      </c>
    </row>
    <row r="2073" spans="1:29" x14ac:dyDescent="0.25">
      <c r="A2073" t="s">
        <v>7</v>
      </c>
      <c r="B2073" t="s">
        <v>6</v>
      </c>
      <c r="C2073" s="1">
        <v>41983.532638888886</v>
      </c>
      <c r="D2073" s="3">
        <f t="shared" si="264"/>
        <v>2014</v>
      </c>
      <c r="E2073" s="3">
        <f t="shared" si="267"/>
        <v>12</v>
      </c>
      <c r="F2073" s="3">
        <f t="shared" si="268"/>
        <v>12</v>
      </c>
      <c r="G2073" s="3">
        <f t="shared" si="269"/>
        <v>10</v>
      </c>
      <c r="H2073" s="3" t="str">
        <f t="shared" si="270"/>
        <v>20141212</v>
      </c>
      <c r="I2073" s="3" t="str">
        <f t="shared" si="271"/>
        <v>2014121210</v>
      </c>
      <c r="J2073">
        <v>46</v>
      </c>
      <c r="K2073">
        <v>27.6</v>
      </c>
      <c r="L2073" t="str">
        <f>VLOOKUP(C2073,List!$A$2:$C$2089,3,)</f>
        <v>Liverpool Street</v>
      </c>
      <c r="M2073" t="str">
        <f>VLOOKUP(C2073,List!$A$2:$C$2089,2,)</f>
        <v>Circle</v>
      </c>
      <c r="N2073" t="str">
        <f t="shared" si="265"/>
        <v>Liverpool Street|Circle</v>
      </c>
      <c r="O2073">
        <f>VLOOKUP(N2073,Depth!$A$2:$F$427,3,)</f>
        <v>14</v>
      </c>
      <c r="P2073">
        <f>VLOOKUP(N2073,Depth!$A$2:$F$427,5,)</f>
        <v>107.4</v>
      </c>
      <c r="Q2073">
        <f>VLOOKUP(N2073,Depth!$A$2:$F$427,6,)</f>
        <v>6.6</v>
      </c>
      <c r="R2073">
        <f>VLOOKUP(L2073,longitude_latitude!C:J,7,)</f>
        <v>-8.1601362999999996E-2</v>
      </c>
      <c r="S2073">
        <f>VLOOKUP(L2073,longitude_latitude!C:J,8,)</f>
        <v>51.516842400000002</v>
      </c>
      <c r="T2073">
        <f t="shared" si="266"/>
        <v>-4.2038445572961916</v>
      </c>
      <c r="U2073">
        <f>VLOOKUP(M2073,LINE!$A$2:$B$13,2,)</f>
        <v>4</v>
      </c>
      <c r="V2073">
        <f>VLOOKUP(L2073,Entry_exit!B:P,4,)</f>
        <v>115738</v>
      </c>
      <c r="W2073">
        <f>2020 - VLOOKUP(L2073, age!$A:$D,4,)</f>
        <v>108</v>
      </c>
      <c r="X2073">
        <f>VLOOKUP(H2073,'air-quality-london-time-of-day'!E:G,3,FALSE)</f>
        <v>12.8</v>
      </c>
      <c r="Y2073">
        <f>VLOOKUP(I2073,Weather!F:K,2,)</f>
        <v>9</v>
      </c>
      <c r="Z2073">
        <f>VLOOKUP(I2073,Weather!F:K,3,)</f>
        <v>0.15</v>
      </c>
      <c r="AA2073">
        <f>VLOOKUP(I2073,Weather!F:K,4,)</f>
        <v>0.6</v>
      </c>
      <c r="AB2073">
        <f>VLOOKUP(I2073,Weather!F:K,5,)</f>
        <v>1017</v>
      </c>
      <c r="AC2073">
        <f>VLOOKUP(I2073,Weather!F:K,6,)</f>
        <v>4</v>
      </c>
    </row>
    <row r="2074" spans="1:29" x14ac:dyDescent="0.25">
      <c r="A2074" t="s">
        <v>7</v>
      </c>
      <c r="B2074" t="s">
        <v>6</v>
      </c>
      <c r="C2074" s="1">
        <v>41983.533333333333</v>
      </c>
      <c r="D2074" s="3">
        <f t="shared" si="264"/>
        <v>2014</v>
      </c>
      <c r="E2074" s="3">
        <f t="shared" si="267"/>
        <v>12</v>
      </c>
      <c r="F2074" s="3">
        <f t="shared" si="268"/>
        <v>12</v>
      </c>
      <c r="G2074" s="3">
        <f t="shared" si="269"/>
        <v>10</v>
      </c>
      <c r="H2074" s="3" t="str">
        <f t="shared" si="270"/>
        <v>20141212</v>
      </c>
      <c r="I2074" s="3" t="str">
        <f t="shared" si="271"/>
        <v>2014121210</v>
      </c>
      <c r="J2074">
        <v>37</v>
      </c>
      <c r="K2074">
        <v>22.2</v>
      </c>
      <c r="L2074" t="str">
        <f>VLOOKUP(C2074,List!$A$2:$C$2089,3,)</f>
        <v>Aldgate</v>
      </c>
      <c r="M2074" t="str">
        <f>VLOOKUP(C2074,List!$A$2:$C$2089,2,)</f>
        <v>Circle</v>
      </c>
      <c r="N2074" t="str">
        <f t="shared" si="265"/>
        <v>Aldgate|Circle</v>
      </c>
      <c r="O2074">
        <f>VLOOKUP(N2074,Depth!$A$2:$F$427,3,)</f>
        <v>16</v>
      </c>
      <c r="P2074">
        <f>VLOOKUP(N2074,Depth!$A$2:$F$427,5,)</f>
        <v>108.8</v>
      </c>
      <c r="Q2074">
        <f>VLOOKUP(N2074,Depth!$A$2:$F$427,6,)</f>
        <v>7.2</v>
      </c>
      <c r="R2074">
        <f>VLOOKUP(L2074,longitude_latitude!C:J,7,)</f>
        <v>-7.4236300000000005E-2</v>
      </c>
      <c r="S2074">
        <f>VLOOKUP(L2074,longitude_latitude!C:J,8,)</f>
        <v>51.513982030000001</v>
      </c>
      <c r="T2074">
        <f t="shared" si="266"/>
        <v>-3.8242074241736894</v>
      </c>
      <c r="U2074">
        <f>VLOOKUP(M2074,LINE!$A$2:$B$13,2,)</f>
        <v>4</v>
      </c>
      <c r="V2074">
        <f>VLOOKUP(L2074,Entry_exit!B:P,4,)</f>
        <v>13645</v>
      </c>
      <c r="W2074">
        <f>2020 - VLOOKUP(L2074, age!$A:$D,4,)</f>
        <v>144</v>
      </c>
      <c r="X2074">
        <f>VLOOKUP(H2074,'air-quality-london-time-of-day'!E:G,3,FALSE)</f>
        <v>12.8</v>
      </c>
      <c r="Y2074">
        <f>VLOOKUP(I2074,Weather!F:K,2,)</f>
        <v>9</v>
      </c>
      <c r="Z2074">
        <f>VLOOKUP(I2074,Weather!F:K,3,)</f>
        <v>0.15</v>
      </c>
      <c r="AA2074">
        <f>VLOOKUP(I2074,Weather!F:K,4,)</f>
        <v>0.6</v>
      </c>
      <c r="AB2074">
        <f>VLOOKUP(I2074,Weather!F:K,5,)</f>
        <v>1017</v>
      </c>
      <c r="AC2074">
        <f>VLOOKUP(I2074,Weather!F:K,6,)</f>
        <v>4</v>
      </c>
    </row>
    <row r="2075" spans="1:29" x14ac:dyDescent="0.25">
      <c r="A2075" t="s">
        <v>7</v>
      </c>
      <c r="B2075" t="s">
        <v>6</v>
      </c>
      <c r="C2075" s="1">
        <v>41983.53402777778</v>
      </c>
      <c r="D2075" s="3">
        <f t="shared" si="264"/>
        <v>2014</v>
      </c>
      <c r="E2075" s="3">
        <f t="shared" si="267"/>
        <v>12</v>
      </c>
      <c r="F2075" s="3">
        <f t="shared" si="268"/>
        <v>12</v>
      </c>
      <c r="G2075" s="3">
        <f t="shared" si="269"/>
        <v>10</v>
      </c>
      <c r="H2075" s="3" t="str">
        <f t="shared" si="270"/>
        <v>20141212</v>
      </c>
      <c r="I2075" s="3" t="str">
        <f t="shared" si="271"/>
        <v>2014121210</v>
      </c>
      <c r="J2075">
        <v>34</v>
      </c>
      <c r="K2075">
        <v>20.399999999999999</v>
      </c>
      <c r="L2075" t="str">
        <f>VLOOKUP(C2075,List!$A$2:$C$2089,3,)</f>
        <v>Aldgate</v>
      </c>
      <c r="M2075" t="str">
        <f>VLOOKUP(C2075,List!$A$2:$C$2089,2,)</f>
        <v>Circle</v>
      </c>
      <c r="N2075" t="str">
        <f t="shared" si="265"/>
        <v>Aldgate|Circle</v>
      </c>
      <c r="O2075">
        <f>VLOOKUP(N2075,Depth!$A$2:$F$427,3,)</f>
        <v>16</v>
      </c>
      <c r="P2075">
        <f>VLOOKUP(N2075,Depth!$A$2:$F$427,5,)</f>
        <v>108.8</v>
      </c>
      <c r="Q2075">
        <f>VLOOKUP(N2075,Depth!$A$2:$F$427,6,)</f>
        <v>7.2</v>
      </c>
      <c r="R2075">
        <f>VLOOKUP(L2075,longitude_latitude!C:J,7,)</f>
        <v>-7.4236300000000005E-2</v>
      </c>
      <c r="S2075">
        <f>VLOOKUP(L2075,longitude_latitude!C:J,8,)</f>
        <v>51.513982030000001</v>
      </c>
      <c r="T2075">
        <f t="shared" si="266"/>
        <v>-3.8242074241736894</v>
      </c>
      <c r="U2075">
        <f>VLOOKUP(M2075,LINE!$A$2:$B$13,2,)</f>
        <v>4</v>
      </c>
      <c r="V2075">
        <f>VLOOKUP(L2075,Entry_exit!B:P,4,)</f>
        <v>13645</v>
      </c>
      <c r="W2075">
        <f>2020 - VLOOKUP(L2075, age!$A:$D,4,)</f>
        <v>144</v>
      </c>
      <c r="X2075">
        <f>VLOOKUP(H2075,'air-quality-london-time-of-day'!E:G,3,FALSE)</f>
        <v>12.8</v>
      </c>
      <c r="Y2075">
        <f>VLOOKUP(I2075,Weather!F:K,2,)</f>
        <v>9</v>
      </c>
      <c r="Z2075">
        <f>VLOOKUP(I2075,Weather!F:K,3,)</f>
        <v>0.15</v>
      </c>
      <c r="AA2075">
        <f>VLOOKUP(I2075,Weather!F:K,4,)</f>
        <v>0.6</v>
      </c>
      <c r="AB2075">
        <f>VLOOKUP(I2075,Weather!F:K,5,)</f>
        <v>1017</v>
      </c>
      <c r="AC2075">
        <f>VLOOKUP(I2075,Weather!F:K,6,)</f>
        <v>4</v>
      </c>
    </row>
    <row r="2076" spans="1:29" x14ac:dyDescent="0.25">
      <c r="A2076" t="s">
        <v>7</v>
      </c>
      <c r="B2076" t="s">
        <v>6</v>
      </c>
      <c r="C2076" s="1">
        <v>41983.534722222219</v>
      </c>
      <c r="D2076" s="3">
        <f t="shared" si="264"/>
        <v>2014</v>
      </c>
      <c r="E2076" s="3">
        <f t="shared" si="267"/>
        <v>12</v>
      </c>
      <c r="F2076" s="3">
        <f t="shared" si="268"/>
        <v>12</v>
      </c>
      <c r="G2076" s="3">
        <f t="shared" si="269"/>
        <v>10</v>
      </c>
      <c r="H2076" s="3" t="str">
        <f t="shared" si="270"/>
        <v>20141212</v>
      </c>
      <c r="I2076" s="3" t="str">
        <f t="shared" si="271"/>
        <v>2014121210</v>
      </c>
      <c r="J2076">
        <v>32</v>
      </c>
      <c r="K2076">
        <v>19.2</v>
      </c>
      <c r="L2076" t="str">
        <f>VLOOKUP(C2076,List!$A$2:$C$2089,3,)</f>
        <v>Tower Hill</v>
      </c>
      <c r="M2076" t="str">
        <f>VLOOKUP(C2076,List!$A$2:$C$2089,2,)</f>
        <v>Circle</v>
      </c>
      <c r="N2076" t="str">
        <f t="shared" si="265"/>
        <v>Tower Hill|Circle</v>
      </c>
      <c r="O2076">
        <f>VLOOKUP(N2076,Depth!$A$2:$F$427,3,)</f>
        <v>14</v>
      </c>
      <c r="P2076">
        <f>VLOOKUP(N2076,Depth!$A$2:$F$427,5,)</f>
        <v>106.95</v>
      </c>
      <c r="Q2076">
        <f>VLOOKUP(N2076,Depth!$A$2:$F$427,6,)</f>
        <v>7.05</v>
      </c>
      <c r="R2076">
        <f>VLOOKUP(L2076,longitude_latitude!C:J,7,)</f>
        <v>-7.4913868999999994E-2</v>
      </c>
      <c r="S2076">
        <f>VLOOKUP(L2076,longitude_latitude!C:J,8,)</f>
        <v>51.50943419</v>
      </c>
      <c r="T2076">
        <f t="shared" si="266"/>
        <v>-3.8587710051737809</v>
      </c>
      <c r="U2076">
        <f>VLOOKUP(M2076,LINE!$A$2:$B$13,2,)</f>
        <v>4</v>
      </c>
      <c r="V2076">
        <f>VLOOKUP(L2076,Entry_exit!B:P,4,)</f>
        <v>32210</v>
      </c>
      <c r="W2076">
        <f>2020 - VLOOKUP(L2076, age!$A:$D,4,)</f>
        <v>138</v>
      </c>
      <c r="X2076">
        <f>VLOOKUP(H2076,'air-quality-london-time-of-day'!E:G,3,FALSE)</f>
        <v>12.8</v>
      </c>
      <c r="Y2076">
        <f>VLOOKUP(I2076,Weather!F:K,2,)</f>
        <v>9</v>
      </c>
      <c r="Z2076">
        <f>VLOOKUP(I2076,Weather!F:K,3,)</f>
        <v>0.15</v>
      </c>
      <c r="AA2076">
        <f>VLOOKUP(I2076,Weather!F:K,4,)</f>
        <v>0.6</v>
      </c>
      <c r="AB2076">
        <f>VLOOKUP(I2076,Weather!F:K,5,)</f>
        <v>1017</v>
      </c>
      <c r="AC2076">
        <f>VLOOKUP(I2076,Weather!F:K,6,)</f>
        <v>4</v>
      </c>
    </row>
    <row r="2077" spans="1:29" x14ac:dyDescent="0.25">
      <c r="A2077" t="s">
        <v>7</v>
      </c>
      <c r="B2077" t="s">
        <v>6</v>
      </c>
      <c r="C2077" s="1">
        <v>41983.535416666666</v>
      </c>
      <c r="D2077" s="3">
        <f t="shared" si="264"/>
        <v>2014</v>
      </c>
      <c r="E2077" s="3">
        <f t="shared" si="267"/>
        <v>12</v>
      </c>
      <c r="F2077" s="3">
        <f t="shared" si="268"/>
        <v>12</v>
      </c>
      <c r="G2077" s="3">
        <f t="shared" si="269"/>
        <v>10</v>
      </c>
      <c r="H2077" s="3" t="str">
        <f t="shared" si="270"/>
        <v>20141212</v>
      </c>
      <c r="I2077" s="3" t="str">
        <f t="shared" si="271"/>
        <v>2014121210</v>
      </c>
      <c r="J2077">
        <v>36</v>
      </c>
      <c r="K2077">
        <v>21.6</v>
      </c>
      <c r="L2077" t="str">
        <f>VLOOKUP(C2077,List!$A$2:$C$2089,3,)</f>
        <v>Tower Hill</v>
      </c>
      <c r="M2077" t="str">
        <f>VLOOKUP(C2077,List!$A$2:$C$2089,2,)</f>
        <v>Circle</v>
      </c>
      <c r="N2077" t="str">
        <f t="shared" si="265"/>
        <v>Tower Hill|Circle</v>
      </c>
      <c r="O2077">
        <f>VLOOKUP(N2077,Depth!$A$2:$F$427,3,)</f>
        <v>14</v>
      </c>
      <c r="P2077">
        <f>VLOOKUP(N2077,Depth!$A$2:$F$427,5,)</f>
        <v>106.95</v>
      </c>
      <c r="Q2077">
        <f>VLOOKUP(N2077,Depth!$A$2:$F$427,6,)</f>
        <v>7.05</v>
      </c>
      <c r="R2077">
        <f>VLOOKUP(L2077,longitude_latitude!C:J,7,)</f>
        <v>-7.4913868999999994E-2</v>
      </c>
      <c r="S2077">
        <f>VLOOKUP(L2077,longitude_latitude!C:J,8,)</f>
        <v>51.50943419</v>
      </c>
      <c r="T2077">
        <f t="shared" si="266"/>
        <v>-3.8587710051737809</v>
      </c>
      <c r="U2077">
        <f>VLOOKUP(M2077,LINE!$A$2:$B$13,2,)</f>
        <v>4</v>
      </c>
      <c r="V2077">
        <f>VLOOKUP(L2077,Entry_exit!B:P,4,)</f>
        <v>32210</v>
      </c>
      <c r="W2077">
        <f>2020 - VLOOKUP(L2077, age!$A:$D,4,)</f>
        <v>138</v>
      </c>
      <c r="X2077">
        <f>VLOOKUP(H2077,'air-quality-london-time-of-day'!E:G,3,FALSE)</f>
        <v>12.8</v>
      </c>
      <c r="Y2077">
        <f>VLOOKUP(I2077,Weather!F:K,2,)</f>
        <v>9</v>
      </c>
      <c r="Z2077">
        <f>VLOOKUP(I2077,Weather!F:K,3,)</f>
        <v>0.15</v>
      </c>
      <c r="AA2077">
        <f>VLOOKUP(I2077,Weather!F:K,4,)</f>
        <v>0.6</v>
      </c>
      <c r="AB2077">
        <f>VLOOKUP(I2077,Weather!F:K,5,)</f>
        <v>1017</v>
      </c>
      <c r="AC2077">
        <f>VLOOKUP(I2077,Weather!F:K,6,)</f>
        <v>4</v>
      </c>
    </row>
    <row r="2078" spans="1:29" x14ac:dyDescent="0.25">
      <c r="A2078" t="s">
        <v>7</v>
      </c>
      <c r="B2078" t="s">
        <v>6</v>
      </c>
      <c r="C2078" s="1">
        <v>41983.536111111112</v>
      </c>
      <c r="D2078" s="3">
        <f t="shared" si="264"/>
        <v>2014</v>
      </c>
      <c r="E2078" s="3">
        <f t="shared" si="267"/>
        <v>12</v>
      </c>
      <c r="F2078" s="3">
        <f t="shared" si="268"/>
        <v>12</v>
      </c>
      <c r="G2078" s="3">
        <f t="shared" si="269"/>
        <v>10</v>
      </c>
      <c r="H2078" s="3" t="str">
        <f t="shared" si="270"/>
        <v>20141212</v>
      </c>
      <c r="I2078" s="3" t="str">
        <f t="shared" si="271"/>
        <v>2014121210</v>
      </c>
      <c r="J2078">
        <v>36</v>
      </c>
      <c r="K2078">
        <v>21.6</v>
      </c>
      <c r="L2078" t="str">
        <f>VLOOKUP(C2078,List!$A$2:$C$2089,3,)</f>
        <v>Tower Hill</v>
      </c>
      <c r="M2078" t="str">
        <f>VLOOKUP(C2078,List!$A$2:$C$2089,2,)</f>
        <v>Circle</v>
      </c>
      <c r="N2078" t="str">
        <f t="shared" si="265"/>
        <v>Tower Hill|Circle</v>
      </c>
      <c r="O2078">
        <f>VLOOKUP(N2078,Depth!$A$2:$F$427,3,)</f>
        <v>14</v>
      </c>
      <c r="P2078">
        <f>VLOOKUP(N2078,Depth!$A$2:$F$427,5,)</f>
        <v>106.95</v>
      </c>
      <c r="Q2078">
        <f>VLOOKUP(N2078,Depth!$A$2:$F$427,6,)</f>
        <v>7.05</v>
      </c>
      <c r="R2078">
        <f>VLOOKUP(L2078,longitude_latitude!C:J,7,)</f>
        <v>-7.4913868999999994E-2</v>
      </c>
      <c r="S2078">
        <f>VLOOKUP(L2078,longitude_latitude!C:J,8,)</f>
        <v>51.50943419</v>
      </c>
      <c r="T2078">
        <f t="shared" si="266"/>
        <v>-3.8587710051737809</v>
      </c>
      <c r="U2078">
        <f>VLOOKUP(M2078,LINE!$A$2:$B$13,2,)</f>
        <v>4</v>
      </c>
      <c r="V2078">
        <f>VLOOKUP(L2078,Entry_exit!B:P,4,)</f>
        <v>32210</v>
      </c>
      <c r="W2078">
        <f>2020 - VLOOKUP(L2078, age!$A:$D,4,)</f>
        <v>138</v>
      </c>
      <c r="X2078">
        <f>VLOOKUP(H2078,'air-quality-london-time-of-day'!E:G,3,FALSE)</f>
        <v>12.8</v>
      </c>
      <c r="Y2078">
        <f>VLOOKUP(I2078,Weather!F:K,2,)</f>
        <v>9</v>
      </c>
      <c r="Z2078">
        <f>VLOOKUP(I2078,Weather!F:K,3,)</f>
        <v>0.15</v>
      </c>
      <c r="AA2078">
        <f>VLOOKUP(I2078,Weather!F:K,4,)</f>
        <v>0.6</v>
      </c>
      <c r="AB2078">
        <f>VLOOKUP(I2078,Weather!F:K,5,)</f>
        <v>1017</v>
      </c>
      <c r="AC2078">
        <f>VLOOKUP(I2078,Weather!F:K,6,)</f>
        <v>4</v>
      </c>
    </row>
    <row r="2079" spans="1:29" x14ac:dyDescent="0.25">
      <c r="A2079" t="s">
        <v>7</v>
      </c>
      <c r="B2079" t="s">
        <v>6</v>
      </c>
      <c r="C2079" s="1">
        <v>41983.536805555559</v>
      </c>
      <c r="D2079" s="3">
        <f t="shared" si="264"/>
        <v>2014</v>
      </c>
      <c r="E2079" s="3">
        <f t="shared" si="267"/>
        <v>12</v>
      </c>
      <c r="F2079" s="3">
        <f t="shared" si="268"/>
        <v>12</v>
      </c>
      <c r="G2079" s="3">
        <f t="shared" si="269"/>
        <v>10</v>
      </c>
      <c r="H2079" s="3" t="str">
        <f t="shared" si="270"/>
        <v>20141212</v>
      </c>
      <c r="I2079" s="3" t="str">
        <f t="shared" si="271"/>
        <v>2014121210</v>
      </c>
      <c r="J2079">
        <v>42</v>
      </c>
      <c r="K2079">
        <v>25.2</v>
      </c>
      <c r="L2079" t="str">
        <f>VLOOKUP(C2079,List!$A$2:$C$2089,3,)</f>
        <v>Tower Hill</v>
      </c>
      <c r="M2079" t="str">
        <f>VLOOKUP(C2079,List!$A$2:$C$2089,2,)</f>
        <v>Circle</v>
      </c>
      <c r="N2079" t="str">
        <f t="shared" si="265"/>
        <v>Tower Hill|Circle</v>
      </c>
      <c r="O2079">
        <f>VLOOKUP(N2079,Depth!$A$2:$F$427,3,)</f>
        <v>14</v>
      </c>
      <c r="P2079">
        <f>VLOOKUP(N2079,Depth!$A$2:$F$427,5,)</f>
        <v>106.95</v>
      </c>
      <c r="Q2079">
        <f>VLOOKUP(N2079,Depth!$A$2:$F$427,6,)</f>
        <v>7.05</v>
      </c>
      <c r="R2079">
        <f>VLOOKUP(L2079,longitude_latitude!C:J,7,)</f>
        <v>-7.4913868999999994E-2</v>
      </c>
      <c r="S2079">
        <f>VLOOKUP(L2079,longitude_latitude!C:J,8,)</f>
        <v>51.50943419</v>
      </c>
      <c r="T2079">
        <f t="shared" si="266"/>
        <v>-3.8587710051737809</v>
      </c>
      <c r="U2079">
        <f>VLOOKUP(M2079,LINE!$A$2:$B$13,2,)</f>
        <v>4</v>
      </c>
      <c r="V2079">
        <f>VLOOKUP(L2079,Entry_exit!B:P,4,)</f>
        <v>32210</v>
      </c>
      <c r="W2079">
        <f>2020 - VLOOKUP(L2079, age!$A:$D,4,)</f>
        <v>138</v>
      </c>
      <c r="X2079">
        <f>VLOOKUP(H2079,'air-quality-london-time-of-day'!E:G,3,FALSE)</f>
        <v>12.8</v>
      </c>
      <c r="Y2079">
        <f>VLOOKUP(I2079,Weather!F:K,2,)</f>
        <v>9</v>
      </c>
      <c r="Z2079">
        <f>VLOOKUP(I2079,Weather!F:K,3,)</f>
        <v>0.15</v>
      </c>
      <c r="AA2079">
        <f>VLOOKUP(I2079,Weather!F:K,4,)</f>
        <v>0.6</v>
      </c>
      <c r="AB2079">
        <f>VLOOKUP(I2079,Weather!F:K,5,)</f>
        <v>1017</v>
      </c>
      <c r="AC2079">
        <f>VLOOKUP(I2079,Weather!F:K,6,)</f>
        <v>4</v>
      </c>
    </row>
    <row r="2080" spans="1:29" x14ac:dyDescent="0.25">
      <c r="A2080" t="s">
        <v>7</v>
      </c>
      <c r="B2080" t="s">
        <v>6</v>
      </c>
      <c r="C2080" s="1">
        <v>41983.538194444445</v>
      </c>
      <c r="D2080" s="3">
        <f t="shared" si="264"/>
        <v>2014</v>
      </c>
      <c r="E2080" s="3">
        <f t="shared" si="267"/>
        <v>12</v>
      </c>
      <c r="F2080" s="3">
        <f t="shared" si="268"/>
        <v>12</v>
      </c>
      <c r="G2080" s="3">
        <f t="shared" si="269"/>
        <v>10</v>
      </c>
      <c r="H2080" s="3" t="str">
        <f t="shared" si="270"/>
        <v>20141212</v>
      </c>
      <c r="I2080" s="3" t="str">
        <f t="shared" si="271"/>
        <v>2014121210</v>
      </c>
      <c r="J2080">
        <v>51</v>
      </c>
      <c r="K2080">
        <v>30.6</v>
      </c>
      <c r="L2080" t="str">
        <f>VLOOKUP(C2080,List!$A$2:$C$2089,3,)</f>
        <v>Cannon Street</v>
      </c>
      <c r="M2080" t="str">
        <f>VLOOKUP(C2080,List!$A$2:$C$2089,2,)</f>
        <v>Circle</v>
      </c>
      <c r="N2080" t="str">
        <f t="shared" si="265"/>
        <v>Cannon Street|Circle</v>
      </c>
      <c r="O2080">
        <f>VLOOKUP(N2080,Depth!$A$2:$F$427,3,)</f>
        <v>11</v>
      </c>
      <c r="P2080">
        <f>VLOOKUP(N2080,Depth!$A$2:$F$427,5,)</f>
        <v>104.4</v>
      </c>
      <c r="Q2080">
        <f>VLOOKUP(N2080,Depth!$A$2:$F$427,6,)</f>
        <v>6.6</v>
      </c>
      <c r="R2080">
        <f>VLOOKUP(L2080,longitude_latitude!C:J,7,)</f>
        <v>-8.8801035E-2</v>
      </c>
      <c r="S2080">
        <f>VLOOKUP(L2080,longitude_latitude!C:J,8,)</f>
        <v>51.510962540000001</v>
      </c>
      <c r="T2080">
        <f t="shared" si="266"/>
        <v>-4.5742267873982287</v>
      </c>
      <c r="U2080">
        <f>VLOOKUP(M2080,LINE!$A$2:$B$13,2,)</f>
        <v>4</v>
      </c>
      <c r="V2080">
        <f>VLOOKUP(L2080,Entry_exit!B:P,4,)</f>
        <v>13998</v>
      </c>
      <c r="W2080">
        <f>2020 - VLOOKUP(L2080, age!$A:$D,4,)</f>
        <v>136</v>
      </c>
      <c r="X2080">
        <f>VLOOKUP(H2080,'air-quality-london-time-of-day'!E:G,3,FALSE)</f>
        <v>12.8</v>
      </c>
      <c r="Y2080">
        <f>VLOOKUP(I2080,Weather!F:K,2,)</f>
        <v>9</v>
      </c>
      <c r="Z2080">
        <f>VLOOKUP(I2080,Weather!F:K,3,)</f>
        <v>0.15</v>
      </c>
      <c r="AA2080">
        <f>VLOOKUP(I2080,Weather!F:K,4,)</f>
        <v>0.6</v>
      </c>
      <c r="AB2080">
        <f>VLOOKUP(I2080,Weather!F:K,5,)</f>
        <v>1017</v>
      </c>
      <c r="AC2080">
        <f>VLOOKUP(I2080,Weather!F:K,6,)</f>
        <v>4</v>
      </c>
    </row>
    <row r="2081" spans="1:29" x14ac:dyDescent="0.25">
      <c r="A2081" t="s">
        <v>7</v>
      </c>
      <c r="B2081" t="s">
        <v>6</v>
      </c>
      <c r="C2081" s="1">
        <v>41983.538888888892</v>
      </c>
      <c r="D2081" s="3">
        <f t="shared" si="264"/>
        <v>2014</v>
      </c>
      <c r="E2081" s="3">
        <f t="shared" si="267"/>
        <v>12</v>
      </c>
      <c r="F2081" s="3">
        <f t="shared" si="268"/>
        <v>12</v>
      </c>
      <c r="G2081" s="3">
        <f t="shared" si="269"/>
        <v>10</v>
      </c>
      <c r="H2081" s="3" t="str">
        <f t="shared" si="270"/>
        <v>20141212</v>
      </c>
      <c r="I2081" s="3" t="str">
        <f t="shared" si="271"/>
        <v>2014121210</v>
      </c>
      <c r="J2081">
        <v>49</v>
      </c>
      <c r="K2081">
        <v>29.4</v>
      </c>
      <c r="L2081" t="str">
        <f>VLOOKUP(C2081,List!$A$2:$C$2089,3,)</f>
        <v>Cannon Street</v>
      </c>
      <c r="M2081" t="str">
        <f>VLOOKUP(C2081,List!$A$2:$C$2089,2,)</f>
        <v>Circle</v>
      </c>
      <c r="N2081" t="str">
        <f t="shared" si="265"/>
        <v>Cannon Street|Circle</v>
      </c>
      <c r="O2081">
        <f>VLOOKUP(N2081,Depth!$A$2:$F$427,3,)</f>
        <v>11</v>
      </c>
      <c r="P2081">
        <f>VLOOKUP(N2081,Depth!$A$2:$F$427,5,)</f>
        <v>104.4</v>
      </c>
      <c r="Q2081">
        <f>VLOOKUP(N2081,Depth!$A$2:$F$427,6,)</f>
        <v>6.6</v>
      </c>
      <c r="R2081">
        <f>VLOOKUP(L2081,longitude_latitude!C:J,7,)</f>
        <v>-8.8801035E-2</v>
      </c>
      <c r="S2081">
        <f>VLOOKUP(L2081,longitude_latitude!C:J,8,)</f>
        <v>51.510962540000001</v>
      </c>
      <c r="T2081">
        <f t="shared" si="266"/>
        <v>-4.5742267873982287</v>
      </c>
      <c r="U2081">
        <f>VLOOKUP(M2081,LINE!$A$2:$B$13,2,)</f>
        <v>4</v>
      </c>
      <c r="V2081">
        <f>VLOOKUP(L2081,Entry_exit!B:P,4,)</f>
        <v>13998</v>
      </c>
      <c r="W2081">
        <f>2020 - VLOOKUP(L2081, age!$A:$D,4,)</f>
        <v>136</v>
      </c>
      <c r="X2081">
        <f>VLOOKUP(H2081,'air-quality-london-time-of-day'!E:G,3,FALSE)</f>
        <v>12.8</v>
      </c>
      <c r="Y2081">
        <f>VLOOKUP(I2081,Weather!F:K,2,)</f>
        <v>9</v>
      </c>
      <c r="Z2081">
        <f>VLOOKUP(I2081,Weather!F:K,3,)</f>
        <v>0.15</v>
      </c>
      <c r="AA2081">
        <f>VLOOKUP(I2081,Weather!F:K,4,)</f>
        <v>0.6</v>
      </c>
      <c r="AB2081">
        <f>VLOOKUP(I2081,Weather!F:K,5,)</f>
        <v>1017</v>
      </c>
      <c r="AC2081">
        <f>VLOOKUP(I2081,Weather!F:K,6,)</f>
        <v>4</v>
      </c>
    </row>
    <row r="2082" spans="1:29" x14ac:dyDescent="0.25">
      <c r="A2082" t="s">
        <v>7</v>
      </c>
      <c r="B2082" t="s">
        <v>6</v>
      </c>
      <c r="C2082" s="1">
        <v>41983.539583333331</v>
      </c>
      <c r="D2082" s="3">
        <f t="shared" si="264"/>
        <v>2014</v>
      </c>
      <c r="E2082" s="3">
        <f t="shared" si="267"/>
        <v>12</v>
      </c>
      <c r="F2082" s="3">
        <f t="shared" si="268"/>
        <v>12</v>
      </c>
      <c r="G2082" s="3">
        <f t="shared" si="269"/>
        <v>10</v>
      </c>
      <c r="H2082" s="3" t="str">
        <f t="shared" si="270"/>
        <v>20141212</v>
      </c>
      <c r="I2082" s="3" t="str">
        <f t="shared" si="271"/>
        <v>2014121210</v>
      </c>
      <c r="J2082">
        <v>55</v>
      </c>
      <c r="K2082">
        <v>33</v>
      </c>
      <c r="L2082" t="str">
        <f>VLOOKUP(C2082,List!$A$2:$C$2089,3,)</f>
        <v>Mansion House</v>
      </c>
      <c r="M2082" t="str">
        <f>VLOOKUP(C2082,List!$A$2:$C$2089,2,)</f>
        <v>Circle</v>
      </c>
      <c r="N2082" t="str">
        <f t="shared" si="265"/>
        <v>Mansion House|Circle</v>
      </c>
      <c r="O2082">
        <f>VLOOKUP(N2082,Depth!$A$2:$F$427,3,)</f>
        <v>14</v>
      </c>
      <c r="P2082">
        <f>VLOOKUP(N2082,Depth!$A$2:$F$427,5,)</f>
        <v>105</v>
      </c>
      <c r="Q2082">
        <f>VLOOKUP(N2082,Depth!$A$2:$F$427,6,)</f>
        <v>9</v>
      </c>
      <c r="R2082">
        <f>VLOOKUP(L2082,longitude_latitude!C:J,7,)</f>
        <v>-9.2495312999999996E-2</v>
      </c>
      <c r="S2082">
        <f>VLOOKUP(L2082,longitude_latitude!C:J,8,)</f>
        <v>51.511305970000002</v>
      </c>
      <c r="T2082">
        <f t="shared" si="266"/>
        <v>-4.7645543687339185</v>
      </c>
      <c r="U2082">
        <f>VLOOKUP(M2082,LINE!$A$2:$B$13,2,)</f>
        <v>4</v>
      </c>
      <c r="V2082">
        <f>VLOOKUP(L2082,Entry_exit!B:P,4,)</f>
        <v>11018</v>
      </c>
      <c r="W2082">
        <f>2020 - VLOOKUP(L2082, age!$A:$D,4,)</f>
        <v>149</v>
      </c>
      <c r="X2082">
        <f>VLOOKUP(H2082,'air-quality-london-time-of-day'!E:G,3,FALSE)</f>
        <v>12.8</v>
      </c>
      <c r="Y2082">
        <f>VLOOKUP(I2082,Weather!F:K,2,)</f>
        <v>9</v>
      </c>
      <c r="Z2082">
        <f>VLOOKUP(I2082,Weather!F:K,3,)</f>
        <v>0.15</v>
      </c>
      <c r="AA2082">
        <f>VLOOKUP(I2082,Weather!F:K,4,)</f>
        <v>0.6</v>
      </c>
      <c r="AB2082">
        <f>VLOOKUP(I2082,Weather!F:K,5,)</f>
        <v>1017</v>
      </c>
      <c r="AC2082">
        <f>VLOOKUP(I2082,Weather!F:K,6,)</f>
        <v>4</v>
      </c>
    </row>
    <row r="2083" spans="1:29" x14ac:dyDescent="0.25">
      <c r="A2083" t="s">
        <v>7</v>
      </c>
      <c r="B2083" t="s">
        <v>6</v>
      </c>
      <c r="C2083" s="1">
        <v>41983.540277777778</v>
      </c>
      <c r="D2083" s="3">
        <f t="shared" si="264"/>
        <v>2014</v>
      </c>
      <c r="E2083" s="3">
        <f t="shared" si="267"/>
        <v>12</v>
      </c>
      <c r="F2083" s="3">
        <f t="shared" si="268"/>
        <v>12</v>
      </c>
      <c r="G2083" s="3">
        <f t="shared" si="269"/>
        <v>10</v>
      </c>
      <c r="H2083" s="3" t="str">
        <f t="shared" si="270"/>
        <v>20141212</v>
      </c>
      <c r="I2083" s="3" t="str">
        <f t="shared" si="271"/>
        <v>2014121210</v>
      </c>
      <c r="J2083">
        <v>47</v>
      </c>
      <c r="K2083">
        <v>28.2</v>
      </c>
      <c r="L2083" t="str">
        <f>VLOOKUP(C2083,List!$A$2:$C$2089,3,)</f>
        <v>Mansion House</v>
      </c>
      <c r="M2083" t="str">
        <f>VLOOKUP(C2083,List!$A$2:$C$2089,2,)</f>
        <v>Circle</v>
      </c>
      <c r="N2083" t="str">
        <f t="shared" si="265"/>
        <v>Mansion House|Circle</v>
      </c>
      <c r="O2083">
        <f>VLOOKUP(N2083,Depth!$A$2:$F$427,3,)</f>
        <v>14</v>
      </c>
      <c r="P2083">
        <f>VLOOKUP(N2083,Depth!$A$2:$F$427,5,)</f>
        <v>105</v>
      </c>
      <c r="Q2083">
        <f>VLOOKUP(N2083,Depth!$A$2:$F$427,6,)</f>
        <v>9</v>
      </c>
      <c r="R2083">
        <f>VLOOKUP(L2083,longitude_latitude!C:J,7,)</f>
        <v>-9.2495312999999996E-2</v>
      </c>
      <c r="S2083">
        <f>VLOOKUP(L2083,longitude_latitude!C:J,8,)</f>
        <v>51.511305970000002</v>
      </c>
      <c r="T2083">
        <f t="shared" si="266"/>
        <v>-4.7645543687339185</v>
      </c>
      <c r="U2083">
        <f>VLOOKUP(M2083,LINE!$A$2:$B$13,2,)</f>
        <v>4</v>
      </c>
      <c r="V2083">
        <f>VLOOKUP(L2083,Entry_exit!B:P,4,)</f>
        <v>11018</v>
      </c>
      <c r="W2083">
        <f>2020 - VLOOKUP(L2083, age!$A:$D,4,)</f>
        <v>149</v>
      </c>
      <c r="X2083">
        <f>VLOOKUP(H2083,'air-quality-london-time-of-day'!E:G,3,FALSE)</f>
        <v>12.8</v>
      </c>
      <c r="Y2083">
        <f>VLOOKUP(I2083,Weather!F:K,2,)</f>
        <v>9</v>
      </c>
      <c r="Z2083">
        <f>VLOOKUP(I2083,Weather!F:K,3,)</f>
        <v>0.15</v>
      </c>
      <c r="AA2083">
        <f>VLOOKUP(I2083,Weather!F:K,4,)</f>
        <v>0.6</v>
      </c>
      <c r="AB2083">
        <f>VLOOKUP(I2083,Weather!F:K,5,)</f>
        <v>1017</v>
      </c>
      <c r="AC2083">
        <f>VLOOKUP(I2083,Weather!F:K,6,)</f>
        <v>4</v>
      </c>
    </row>
    <row r="2084" spans="1:29" x14ac:dyDescent="0.25">
      <c r="A2084" t="s">
        <v>7</v>
      </c>
      <c r="B2084" t="s">
        <v>6</v>
      </c>
      <c r="C2084" s="1">
        <v>41983.540972222225</v>
      </c>
      <c r="D2084" s="3">
        <f t="shared" si="264"/>
        <v>2014</v>
      </c>
      <c r="E2084" s="3">
        <f t="shared" si="267"/>
        <v>12</v>
      </c>
      <c r="F2084" s="3">
        <f t="shared" si="268"/>
        <v>12</v>
      </c>
      <c r="G2084" s="3">
        <f t="shared" si="269"/>
        <v>10</v>
      </c>
      <c r="H2084" s="3" t="str">
        <f t="shared" si="270"/>
        <v>20141212</v>
      </c>
      <c r="I2084" s="3" t="str">
        <f t="shared" si="271"/>
        <v>2014121210</v>
      </c>
      <c r="J2084">
        <v>49</v>
      </c>
      <c r="K2084">
        <v>29.4</v>
      </c>
      <c r="L2084" t="str">
        <f>VLOOKUP(C2084,List!$A$2:$C$2089,3,)</f>
        <v>Blackfriars</v>
      </c>
      <c r="M2084" t="str">
        <f>VLOOKUP(C2084,List!$A$2:$C$2089,2,)</f>
        <v>Circle</v>
      </c>
      <c r="N2084" t="str">
        <f t="shared" si="265"/>
        <v>Blackfriars|Circle</v>
      </c>
      <c r="O2084">
        <f>VLOOKUP(N2084,Depth!$A$2:$F$427,3,)</f>
        <v>8</v>
      </c>
      <c r="P2084">
        <f>VLOOKUP(N2084,Depth!$A$2:$F$427,5,)</f>
        <v>100.7</v>
      </c>
      <c r="Q2084">
        <f>VLOOKUP(N2084,Depth!$A$2:$F$427,6,)</f>
        <v>7.3</v>
      </c>
      <c r="R2084">
        <f>VLOOKUP(L2084,longitude_latitude!C:J,7,)</f>
        <v>-0.10202025100000001</v>
      </c>
      <c r="S2084">
        <f>VLOOKUP(L2084,longitude_latitude!C:J,8,)</f>
        <v>51.511114470000003</v>
      </c>
      <c r="T2084">
        <f t="shared" si="266"/>
        <v>-5.2551768275191328</v>
      </c>
      <c r="U2084">
        <f>VLOOKUP(M2084,LINE!$A$2:$B$13,2,)</f>
        <v>4</v>
      </c>
      <c r="V2084">
        <f>VLOOKUP(L2084,Entry_exit!B:P,4,)</f>
        <v>24574</v>
      </c>
      <c r="W2084">
        <f>2020 - VLOOKUP(L2084, age!$A:$D,4,)</f>
        <v>150</v>
      </c>
      <c r="X2084">
        <f>VLOOKUP(H2084,'air-quality-london-time-of-day'!E:G,3,FALSE)</f>
        <v>12.8</v>
      </c>
      <c r="Y2084">
        <f>VLOOKUP(I2084,Weather!F:K,2,)</f>
        <v>9</v>
      </c>
      <c r="Z2084">
        <f>VLOOKUP(I2084,Weather!F:K,3,)</f>
        <v>0.15</v>
      </c>
      <c r="AA2084">
        <f>VLOOKUP(I2084,Weather!F:K,4,)</f>
        <v>0.6</v>
      </c>
      <c r="AB2084">
        <f>VLOOKUP(I2084,Weather!F:K,5,)</f>
        <v>1017</v>
      </c>
      <c r="AC2084">
        <f>VLOOKUP(I2084,Weather!F:K,6,)</f>
        <v>4</v>
      </c>
    </row>
    <row r="2085" spans="1:29" x14ac:dyDescent="0.25">
      <c r="A2085" t="s">
        <v>7</v>
      </c>
      <c r="B2085" t="s">
        <v>6</v>
      </c>
      <c r="C2085" s="1">
        <v>41983.541666666664</v>
      </c>
      <c r="D2085" s="3">
        <f t="shared" si="264"/>
        <v>2014</v>
      </c>
      <c r="E2085" s="3">
        <f t="shared" si="267"/>
        <v>12</v>
      </c>
      <c r="F2085" s="3">
        <f t="shared" si="268"/>
        <v>13</v>
      </c>
      <c r="G2085" s="3">
        <f t="shared" si="269"/>
        <v>10</v>
      </c>
      <c r="H2085" s="3" t="str">
        <f t="shared" si="270"/>
        <v>20141213</v>
      </c>
      <c r="I2085" s="3" t="str">
        <f t="shared" si="271"/>
        <v>2014121310</v>
      </c>
      <c r="J2085">
        <v>38</v>
      </c>
      <c r="K2085">
        <v>22.8</v>
      </c>
      <c r="L2085" t="str">
        <f>VLOOKUP(C2085,List!$A$2:$C$2089,3,)</f>
        <v>Temple</v>
      </c>
      <c r="M2085" t="str">
        <f>VLOOKUP(C2085,List!$A$2:$C$2089,2,)</f>
        <v>Circle</v>
      </c>
      <c r="N2085" t="str">
        <f t="shared" si="265"/>
        <v>Temple|Circle</v>
      </c>
      <c r="O2085">
        <f>VLOOKUP(N2085,Depth!$A$2:$F$427,3,)</f>
        <v>5</v>
      </c>
      <c r="P2085">
        <f>VLOOKUP(N2085,Depth!$A$2:$F$427,5,)</f>
        <v>99.2</v>
      </c>
      <c r="Q2085">
        <f>VLOOKUP(N2085,Depth!$A$2:$F$427,6,)</f>
        <v>5.8</v>
      </c>
      <c r="R2085">
        <f>VLOOKUP(L2085,longitude_latitude!C:J,7,)</f>
        <v>-0.112643564</v>
      </c>
      <c r="S2085">
        <f>VLOOKUP(L2085,longitude_latitude!C:J,8,)</f>
        <v>51.510474199999997</v>
      </c>
      <c r="T2085">
        <f t="shared" si="266"/>
        <v>-5.802323397218049</v>
      </c>
      <c r="U2085">
        <f>VLOOKUP(M2085,LINE!$A$2:$B$13,2,)</f>
        <v>4</v>
      </c>
      <c r="V2085">
        <f>VLOOKUP(L2085,Entry_exit!B:P,4,)</f>
        <v>14693</v>
      </c>
      <c r="W2085">
        <f>2020 - VLOOKUP(L2085, age!$A:$D,4,)</f>
        <v>150</v>
      </c>
      <c r="X2085">
        <f>VLOOKUP(H2085,'air-quality-london-time-of-day'!E:G,3,FALSE)</f>
        <v>12.1</v>
      </c>
      <c r="Y2085">
        <f>VLOOKUP(I2085,Weather!F:K,2,)</f>
        <v>9</v>
      </c>
      <c r="Z2085">
        <f>VLOOKUP(I2085,Weather!F:K,3,)</f>
        <v>0.15</v>
      </c>
      <c r="AA2085">
        <f>VLOOKUP(I2085,Weather!F:K,4,)</f>
        <v>0.6</v>
      </c>
      <c r="AB2085">
        <f>VLOOKUP(I2085,Weather!F:K,5,)</f>
        <v>1017</v>
      </c>
      <c r="AC2085">
        <f>VLOOKUP(I2085,Weather!F:K,6,)</f>
        <v>4</v>
      </c>
    </row>
    <row r="2086" spans="1:29" x14ac:dyDescent="0.25">
      <c r="A2086" t="s">
        <v>7</v>
      </c>
      <c r="B2086" t="s">
        <v>6</v>
      </c>
      <c r="C2086" s="1">
        <v>41983.542361111111</v>
      </c>
      <c r="D2086" s="3">
        <f t="shared" si="264"/>
        <v>2014</v>
      </c>
      <c r="E2086" s="3">
        <f t="shared" si="267"/>
        <v>12</v>
      </c>
      <c r="F2086" s="3">
        <f t="shared" si="268"/>
        <v>13</v>
      </c>
      <c r="G2086" s="3">
        <f t="shared" si="269"/>
        <v>10</v>
      </c>
      <c r="H2086" s="3" t="str">
        <f t="shared" si="270"/>
        <v>20141213</v>
      </c>
      <c r="I2086" s="3" t="str">
        <f t="shared" si="271"/>
        <v>2014121310</v>
      </c>
      <c r="J2086">
        <v>46</v>
      </c>
      <c r="K2086">
        <v>27.6</v>
      </c>
      <c r="L2086" t="str">
        <f>VLOOKUP(C2086,List!$A$2:$C$2089,3,)</f>
        <v>Temple</v>
      </c>
      <c r="M2086" t="str">
        <f>VLOOKUP(C2086,List!$A$2:$C$2089,2,)</f>
        <v>Circle</v>
      </c>
      <c r="N2086" t="str">
        <f t="shared" si="265"/>
        <v>Temple|Circle</v>
      </c>
      <c r="O2086">
        <f>VLOOKUP(N2086,Depth!$A$2:$F$427,3,)</f>
        <v>5</v>
      </c>
      <c r="P2086">
        <f>VLOOKUP(N2086,Depth!$A$2:$F$427,5,)</f>
        <v>99.2</v>
      </c>
      <c r="Q2086">
        <f>VLOOKUP(N2086,Depth!$A$2:$F$427,6,)</f>
        <v>5.8</v>
      </c>
      <c r="R2086">
        <f>VLOOKUP(L2086,longitude_latitude!C:J,7,)</f>
        <v>-0.112643564</v>
      </c>
      <c r="S2086">
        <f>VLOOKUP(L2086,longitude_latitude!C:J,8,)</f>
        <v>51.510474199999997</v>
      </c>
      <c r="T2086">
        <f t="shared" si="266"/>
        <v>-5.802323397218049</v>
      </c>
      <c r="U2086">
        <f>VLOOKUP(M2086,LINE!$A$2:$B$13,2,)</f>
        <v>4</v>
      </c>
      <c r="V2086">
        <f>VLOOKUP(L2086,Entry_exit!B:P,4,)</f>
        <v>14693</v>
      </c>
      <c r="W2086">
        <f>2020 - VLOOKUP(L2086, age!$A:$D,4,)</f>
        <v>150</v>
      </c>
      <c r="X2086">
        <f>VLOOKUP(H2086,'air-quality-london-time-of-day'!E:G,3,FALSE)</f>
        <v>12.1</v>
      </c>
      <c r="Y2086">
        <f>VLOOKUP(I2086,Weather!F:K,2,)</f>
        <v>9</v>
      </c>
      <c r="Z2086">
        <f>VLOOKUP(I2086,Weather!F:K,3,)</f>
        <v>0.15</v>
      </c>
      <c r="AA2086">
        <f>VLOOKUP(I2086,Weather!F:K,4,)</f>
        <v>0.6</v>
      </c>
      <c r="AB2086">
        <f>VLOOKUP(I2086,Weather!F:K,5,)</f>
        <v>1017</v>
      </c>
      <c r="AC2086">
        <f>VLOOKUP(I2086,Weather!F:K,6,)</f>
        <v>4</v>
      </c>
    </row>
    <row r="2087" spans="1:29" x14ac:dyDescent="0.25">
      <c r="A2087" t="s">
        <v>7</v>
      </c>
      <c r="B2087" t="s">
        <v>6</v>
      </c>
      <c r="C2087" s="1">
        <v>41983.543055555558</v>
      </c>
      <c r="D2087" s="3">
        <f t="shared" si="264"/>
        <v>2014</v>
      </c>
      <c r="E2087" s="3">
        <f t="shared" si="267"/>
        <v>12</v>
      </c>
      <c r="F2087" s="3">
        <f t="shared" si="268"/>
        <v>13</v>
      </c>
      <c r="G2087" s="3">
        <f t="shared" si="269"/>
        <v>10</v>
      </c>
      <c r="H2087" s="3" t="str">
        <f t="shared" si="270"/>
        <v>20141213</v>
      </c>
      <c r="I2087" s="3" t="str">
        <f t="shared" si="271"/>
        <v>2014121310</v>
      </c>
      <c r="J2087">
        <v>47</v>
      </c>
      <c r="K2087">
        <v>28.2</v>
      </c>
      <c r="L2087" t="str">
        <f>VLOOKUP(C2087,List!$A$2:$C$2089,3,)</f>
        <v>Embankment</v>
      </c>
      <c r="M2087" t="str">
        <f>VLOOKUP(C2087,List!$A$2:$C$2089,2,)</f>
        <v>Circle</v>
      </c>
      <c r="N2087" t="str">
        <f t="shared" si="265"/>
        <v>Embankment|Circle</v>
      </c>
      <c r="O2087">
        <f>VLOOKUP(N2087,Depth!$A$2:$F$427,3,)</f>
        <v>5</v>
      </c>
      <c r="P2087">
        <f>VLOOKUP(N2087,Depth!$A$2:$F$427,5,)</f>
        <v>99.6</v>
      </c>
      <c r="Q2087">
        <f>VLOOKUP(N2087,Depth!$A$2:$F$427,6,)</f>
        <v>5.4</v>
      </c>
      <c r="R2087">
        <f>VLOOKUP(L2087,longitude_latitude!C:J,7,)</f>
        <v>-0.120562428</v>
      </c>
      <c r="S2087">
        <f>VLOOKUP(L2087,longitude_latitude!C:J,8,)</f>
        <v>51.50694137</v>
      </c>
      <c r="T2087">
        <f t="shared" si="266"/>
        <v>-6.2098019104208459</v>
      </c>
      <c r="U2087">
        <f>VLOOKUP(M2087,LINE!$A$2:$B$13,2,)</f>
        <v>4</v>
      </c>
      <c r="V2087">
        <f>VLOOKUP(L2087,Entry_exit!B:P,4,)</f>
        <v>33187</v>
      </c>
      <c r="W2087">
        <f>2020 - VLOOKUP(L2087, age!$A:$D,4,)</f>
        <v>114</v>
      </c>
      <c r="X2087">
        <f>VLOOKUP(H2087,'air-quality-london-time-of-day'!E:G,3,FALSE)</f>
        <v>12.1</v>
      </c>
      <c r="Y2087">
        <f>VLOOKUP(I2087,Weather!F:K,2,)</f>
        <v>9</v>
      </c>
      <c r="Z2087">
        <f>VLOOKUP(I2087,Weather!F:K,3,)</f>
        <v>0.15</v>
      </c>
      <c r="AA2087">
        <f>VLOOKUP(I2087,Weather!F:K,4,)</f>
        <v>0.6</v>
      </c>
      <c r="AB2087">
        <f>VLOOKUP(I2087,Weather!F:K,5,)</f>
        <v>1017</v>
      </c>
      <c r="AC2087">
        <f>VLOOKUP(I2087,Weather!F:K,6,)</f>
        <v>4</v>
      </c>
    </row>
    <row r="2088" spans="1:29" x14ac:dyDescent="0.25">
      <c r="A2088" t="s">
        <v>7</v>
      </c>
      <c r="B2088" t="s">
        <v>6</v>
      </c>
      <c r="C2088" s="1">
        <v>41983.543749999997</v>
      </c>
      <c r="D2088" s="3">
        <f t="shared" si="264"/>
        <v>2014</v>
      </c>
      <c r="E2088" s="3">
        <f t="shared" si="267"/>
        <v>12</v>
      </c>
      <c r="F2088" s="3">
        <f t="shared" si="268"/>
        <v>13</v>
      </c>
      <c r="G2088" s="3">
        <f t="shared" si="269"/>
        <v>10</v>
      </c>
      <c r="H2088" s="3" t="str">
        <f t="shared" si="270"/>
        <v>20141213</v>
      </c>
      <c r="I2088" s="3" t="str">
        <f t="shared" si="271"/>
        <v>2014121310</v>
      </c>
      <c r="J2088">
        <v>53</v>
      </c>
      <c r="K2088">
        <v>31.8</v>
      </c>
      <c r="L2088" t="str">
        <f>VLOOKUP(C2088,List!$A$2:$C$2089,3,)</f>
        <v>Embankment</v>
      </c>
      <c r="M2088" t="str">
        <f>VLOOKUP(C2088,List!$A$2:$C$2089,2,)</f>
        <v>Circle</v>
      </c>
      <c r="N2088" t="str">
        <f t="shared" si="265"/>
        <v>Embankment|Circle</v>
      </c>
      <c r="O2088">
        <f>VLOOKUP(N2088,Depth!$A$2:$F$427,3,)</f>
        <v>5</v>
      </c>
      <c r="P2088">
        <f>VLOOKUP(N2088,Depth!$A$2:$F$427,5,)</f>
        <v>99.6</v>
      </c>
      <c r="Q2088">
        <f>VLOOKUP(N2088,Depth!$A$2:$F$427,6,)</f>
        <v>5.4</v>
      </c>
      <c r="R2088">
        <f>VLOOKUP(L2088,longitude_latitude!C:J,7,)</f>
        <v>-0.120562428</v>
      </c>
      <c r="S2088">
        <f>VLOOKUP(L2088,longitude_latitude!C:J,8,)</f>
        <v>51.50694137</v>
      </c>
      <c r="T2088">
        <f t="shared" si="266"/>
        <v>-6.2098019104208459</v>
      </c>
      <c r="U2088">
        <f>VLOOKUP(M2088,LINE!$A$2:$B$13,2,)</f>
        <v>4</v>
      </c>
      <c r="V2088">
        <f>VLOOKUP(L2088,Entry_exit!B:P,4,)</f>
        <v>33187</v>
      </c>
      <c r="W2088">
        <f>2020 - VLOOKUP(L2088, age!$A:$D,4,)</f>
        <v>114</v>
      </c>
      <c r="X2088">
        <f>VLOOKUP(H2088,'air-quality-london-time-of-day'!E:G,3,FALSE)</f>
        <v>12.1</v>
      </c>
      <c r="Y2088">
        <f>VLOOKUP(I2088,Weather!F:K,2,)</f>
        <v>9</v>
      </c>
      <c r="Z2088">
        <f>VLOOKUP(I2088,Weather!F:K,3,)</f>
        <v>0.15</v>
      </c>
      <c r="AA2088">
        <f>VLOOKUP(I2088,Weather!F:K,4,)</f>
        <v>0.6</v>
      </c>
      <c r="AB2088">
        <f>VLOOKUP(I2088,Weather!F:K,5,)</f>
        <v>1017</v>
      </c>
      <c r="AC2088">
        <f>VLOOKUP(I2088,Weather!F:K,6,)</f>
        <v>4</v>
      </c>
    </row>
    <row r="2089" spans="1:29" x14ac:dyDescent="0.25">
      <c r="A2089" t="s">
        <v>7</v>
      </c>
      <c r="B2089" t="s">
        <v>6</v>
      </c>
      <c r="C2089" s="1">
        <v>41983.544444444444</v>
      </c>
      <c r="D2089" s="3">
        <f t="shared" si="264"/>
        <v>2014</v>
      </c>
      <c r="E2089" s="3">
        <f t="shared" si="267"/>
        <v>12</v>
      </c>
      <c r="F2089" s="3">
        <f t="shared" si="268"/>
        <v>13</v>
      </c>
      <c r="G2089" s="3">
        <f t="shared" si="269"/>
        <v>10</v>
      </c>
      <c r="H2089" s="3" t="str">
        <f t="shared" si="270"/>
        <v>20141213</v>
      </c>
      <c r="I2089" s="3" t="str">
        <f t="shared" si="271"/>
        <v>2014121310</v>
      </c>
      <c r="J2089">
        <v>59</v>
      </c>
      <c r="K2089">
        <v>35.4</v>
      </c>
      <c r="L2089" t="str">
        <f>VLOOKUP(C2089,List!$A$2:$C$2089,3,)</f>
        <v>Westminster</v>
      </c>
      <c r="M2089" t="str">
        <f>VLOOKUP(C2089,List!$A$2:$C$2089,2,)</f>
        <v>Circle</v>
      </c>
      <c r="N2089" t="str">
        <f t="shared" si="265"/>
        <v>Westminster|Circle</v>
      </c>
      <c r="O2089">
        <f>VLOOKUP(N2089,Depth!$A$2:$F$427,3,)</f>
        <v>6</v>
      </c>
      <c r="P2089">
        <f>VLOOKUP(N2089,Depth!$A$2:$F$427,5,)</f>
        <v>99</v>
      </c>
      <c r="Q2089">
        <f>VLOOKUP(N2089,Depth!$A$2:$F$427,6,)</f>
        <v>7</v>
      </c>
      <c r="R2089">
        <f>VLOOKUP(L2089,longitude_latitude!C:J,7,)</f>
        <v>-0.124052209</v>
      </c>
      <c r="S2089">
        <f>VLOOKUP(L2089,longitude_latitude!C:J,8,)</f>
        <v>51.500453110000002</v>
      </c>
      <c r="T2089">
        <f t="shared" si="266"/>
        <v>-6.3887449727964203</v>
      </c>
      <c r="U2089">
        <f>VLOOKUP(M2089,LINE!$A$2:$B$13,2,)</f>
        <v>4</v>
      </c>
      <c r="V2089">
        <f>VLOOKUP(L2089,Entry_exit!B:P,4,)</f>
        <v>37844</v>
      </c>
      <c r="W2089">
        <f>2020 - VLOOKUP(L2089, age!$A:$D,4,)</f>
        <v>152</v>
      </c>
      <c r="X2089">
        <f>VLOOKUP(H2089,'air-quality-london-time-of-day'!E:G,3,FALSE)</f>
        <v>12.1</v>
      </c>
      <c r="Y2089">
        <f>VLOOKUP(I2089,Weather!F:K,2,)</f>
        <v>9</v>
      </c>
      <c r="Z2089">
        <f>VLOOKUP(I2089,Weather!F:K,3,)</f>
        <v>0.15</v>
      </c>
      <c r="AA2089">
        <f>VLOOKUP(I2089,Weather!F:K,4,)</f>
        <v>0.6</v>
      </c>
      <c r="AB2089">
        <f>VLOOKUP(I2089,Weather!F:K,5,)</f>
        <v>1017</v>
      </c>
      <c r="AC2089">
        <f>VLOOKUP(I2089,Weather!F:K,6,)</f>
        <v>4</v>
      </c>
    </row>
    <row r="2090" spans="1:29" x14ac:dyDescent="0.25">
      <c r="A2090" t="s">
        <v>7</v>
      </c>
      <c r="B2090" t="s">
        <v>6</v>
      </c>
      <c r="C2090" s="1">
        <v>41983.545138888891</v>
      </c>
      <c r="D2090" s="3">
        <f t="shared" ref="D2090:D2153" si="272">YEAR(C2090)</f>
        <v>2014</v>
      </c>
      <c r="E2090" s="3">
        <f t="shared" si="267"/>
        <v>12</v>
      </c>
      <c r="F2090" s="3">
        <f t="shared" si="268"/>
        <v>13</v>
      </c>
      <c r="G2090" s="3">
        <f t="shared" si="269"/>
        <v>10</v>
      </c>
      <c r="H2090" s="3" t="str">
        <f t="shared" si="270"/>
        <v>20141213</v>
      </c>
      <c r="I2090" s="3" t="str">
        <f t="shared" si="271"/>
        <v>2014121310</v>
      </c>
      <c r="J2090">
        <v>69</v>
      </c>
      <c r="K2090">
        <v>41.4</v>
      </c>
      <c r="L2090" t="str">
        <f>VLOOKUP(C2090,List!$A$2:$C$2089,3,)</f>
        <v>Westminster</v>
      </c>
      <c r="M2090" t="str">
        <f>VLOOKUP(C2090,List!$A$2:$C$2089,2,)</f>
        <v>Circle</v>
      </c>
      <c r="N2090" t="str">
        <f t="shared" ref="N2090:N2153" si="273">L2090&amp;"|"&amp;M2090</f>
        <v>Westminster|Circle</v>
      </c>
      <c r="O2090">
        <f>VLOOKUP(N2090,Depth!$A$2:$F$427,3,)</f>
        <v>6</v>
      </c>
      <c r="P2090">
        <f>VLOOKUP(N2090,Depth!$A$2:$F$427,5,)</f>
        <v>99</v>
      </c>
      <c r="Q2090">
        <f>VLOOKUP(N2090,Depth!$A$2:$F$427,6,)</f>
        <v>7</v>
      </c>
      <c r="R2090">
        <f>VLOOKUP(L2090,longitude_latitude!C:J,7,)</f>
        <v>-0.124052209</v>
      </c>
      <c r="S2090">
        <f>VLOOKUP(L2090,longitude_latitude!C:J,8,)</f>
        <v>51.500453110000002</v>
      </c>
      <c r="T2090">
        <f t="shared" ref="T2090:T2153" si="274">R2090*S2090</f>
        <v>-6.3887449727964203</v>
      </c>
      <c r="U2090">
        <f>VLOOKUP(M2090,LINE!$A$2:$B$13,2,)</f>
        <v>4</v>
      </c>
      <c r="V2090">
        <f>VLOOKUP(L2090,Entry_exit!B:P,4,)</f>
        <v>37844</v>
      </c>
      <c r="W2090">
        <f>2020 - VLOOKUP(L2090, age!$A:$D,4,)</f>
        <v>152</v>
      </c>
      <c r="X2090">
        <f>VLOOKUP(H2090,'air-quality-london-time-of-day'!E:G,3,FALSE)</f>
        <v>12.1</v>
      </c>
      <c r="Y2090">
        <f>VLOOKUP(I2090,Weather!F:K,2,)</f>
        <v>9</v>
      </c>
      <c r="Z2090">
        <f>VLOOKUP(I2090,Weather!F:K,3,)</f>
        <v>0.15</v>
      </c>
      <c r="AA2090">
        <f>VLOOKUP(I2090,Weather!F:K,4,)</f>
        <v>0.6</v>
      </c>
      <c r="AB2090">
        <f>VLOOKUP(I2090,Weather!F:K,5,)</f>
        <v>1017</v>
      </c>
      <c r="AC2090">
        <f>VLOOKUP(I2090,Weather!F:K,6,)</f>
        <v>4</v>
      </c>
    </row>
    <row r="2091" spans="1:29" x14ac:dyDescent="0.25">
      <c r="A2091" t="s">
        <v>7</v>
      </c>
      <c r="B2091" t="s">
        <v>6</v>
      </c>
      <c r="C2091" s="1">
        <v>41983.54583333333</v>
      </c>
      <c r="D2091" s="3">
        <f t="shared" si="272"/>
        <v>2014</v>
      </c>
      <c r="E2091" s="3">
        <f t="shared" si="267"/>
        <v>12</v>
      </c>
      <c r="F2091" s="3">
        <f t="shared" si="268"/>
        <v>13</v>
      </c>
      <c r="G2091" s="3">
        <f t="shared" si="269"/>
        <v>10</v>
      </c>
      <c r="H2091" s="3" t="str">
        <f t="shared" si="270"/>
        <v>20141213</v>
      </c>
      <c r="I2091" s="3" t="str">
        <f t="shared" si="271"/>
        <v>2014121310</v>
      </c>
      <c r="J2091">
        <v>71</v>
      </c>
      <c r="K2091">
        <v>42.6</v>
      </c>
      <c r="L2091" t="str">
        <f>VLOOKUP(C2091,List!$A$2:$C$2089,3,)</f>
        <v>St. James's Park</v>
      </c>
      <c r="M2091" t="str">
        <f>VLOOKUP(C2091,List!$A$2:$C$2089,2,)</f>
        <v>Circle</v>
      </c>
      <c r="N2091" t="str">
        <f t="shared" si="273"/>
        <v>St. James's Park|Circle</v>
      </c>
      <c r="O2091">
        <f>VLOOKUP(N2091,Depth!$A$2:$F$427,3,)</f>
        <v>4</v>
      </c>
      <c r="P2091">
        <f>VLOOKUP(N2091,Depth!$A$2:$F$427,5,)</f>
        <v>98.2</v>
      </c>
      <c r="Q2091">
        <f>VLOOKUP(N2091,Depth!$A$2:$F$427,6,)</f>
        <v>5.8</v>
      </c>
      <c r="R2091">
        <f>VLOOKUP(L2091,longitude_latitude!C:J,7,)</f>
        <v>-0.13202154299999999</v>
      </c>
      <c r="S2091">
        <f>VLOOKUP(L2091,longitude_latitude!C:J,8,)</f>
        <v>51.499050060000002</v>
      </c>
      <c r="T2091">
        <f t="shared" si="274"/>
        <v>-6.7989840519554425</v>
      </c>
      <c r="U2091">
        <f>VLOOKUP(M2091,LINE!$A$2:$B$13,2,)</f>
        <v>4</v>
      </c>
      <c r="V2091">
        <f>VLOOKUP(L2091,Entry_exit!B:P,4,)</f>
        <v>29357</v>
      </c>
      <c r="W2091">
        <f>2020 - VLOOKUP(L2091, age!$A:$D,4,)</f>
        <v>152</v>
      </c>
      <c r="X2091">
        <f>VLOOKUP(H2091,'air-quality-london-time-of-day'!E:G,3,FALSE)</f>
        <v>12.1</v>
      </c>
      <c r="Y2091">
        <f>VLOOKUP(I2091,Weather!F:K,2,)</f>
        <v>9</v>
      </c>
      <c r="Z2091">
        <f>VLOOKUP(I2091,Weather!F:K,3,)</f>
        <v>0.15</v>
      </c>
      <c r="AA2091">
        <f>VLOOKUP(I2091,Weather!F:K,4,)</f>
        <v>0.6</v>
      </c>
      <c r="AB2091">
        <f>VLOOKUP(I2091,Weather!F:K,5,)</f>
        <v>1017</v>
      </c>
      <c r="AC2091">
        <f>VLOOKUP(I2091,Weather!F:K,6,)</f>
        <v>4</v>
      </c>
    </row>
    <row r="2092" spans="1:29" x14ac:dyDescent="0.25">
      <c r="A2092" t="s">
        <v>7</v>
      </c>
      <c r="B2092" t="s">
        <v>6</v>
      </c>
      <c r="C2092" s="1">
        <v>41983.546527777777</v>
      </c>
      <c r="D2092" s="3">
        <f t="shared" si="272"/>
        <v>2014</v>
      </c>
      <c r="E2092" s="3">
        <f t="shared" si="267"/>
        <v>12</v>
      </c>
      <c r="F2092" s="3">
        <f t="shared" si="268"/>
        <v>13</v>
      </c>
      <c r="G2092" s="3">
        <f t="shared" si="269"/>
        <v>10</v>
      </c>
      <c r="H2092" s="3" t="str">
        <f t="shared" si="270"/>
        <v>20141213</v>
      </c>
      <c r="I2092" s="3" t="str">
        <f t="shared" si="271"/>
        <v>2014121310</v>
      </c>
      <c r="J2092">
        <v>81</v>
      </c>
      <c r="K2092">
        <v>48.6</v>
      </c>
      <c r="L2092" t="str">
        <f>VLOOKUP(C2092,List!$A$2:$C$2089,3,)</f>
        <v>St. James's Park</v>
      </c>
      <c r="M2092" t="str">
        <f>VLOOKUP(C2092,List!$A$2:$C$2089,2,)</f>
        <v>Circle</v>
      </c>
      <c r="N2092" t="str">
        <f t="shared" si="273"/>
        <v>St. James's Park|Circle</v>
      </c>
      <c r="O2092">
        <f>VLOOKUP(N2092,Depth!$A$2:$F$427,3,)</f>
        <v>4</v>
      </c>
      <c r="P2092">
        <f>VLOOKUP(N2092,Depth!$A$2:$F$427,5,)</f>
        <v>98.2</v>
      </c>
      <c r="Q2092">
        <f>VLOOKUP(N2092,Depth!$A$2:$F$427,6,)</f>
        <v>5.8</v>
      </c>
      <c r="R2092">
        <f>VLOOKUP(L2092,longitude_latitude!C:J,7,)</f>
        <v>-0.13202154299999999</v>
      </c>
      <c r="S2092">
        <f>VLOOKUP(L2092,longitude_latitude!C:J,8,)</f>
        <v>51.499050060000002</v>
      </c>
      <c r="T2092">
        <f t="shared" si="274"/>
        <v>-6.7989840519554425</v>
      </c>
      <c r="U2092">
        <f>VLOOKUP(M2092,LINE!$A$2:$B$13,2,)</f>
        <v>4</v>
      </c>
      <c r="V2092">
        <f>VLOOKUP(L2092,Entry_exit!B:P,4,)</f>
        <v>29357</v>
      </c>
      <c r="W2092">
        <f>2020 - VLOOKUP(L2092, age!$A:$D,4,)</f>
        <v>152</v>
      </c>
      <c r="X2092">
        <f>VLOOKUP(H2092,'air-quality-london-time-of-day'!E:G,3,FALSE)</f>
        <v>12.1</v>
      </c>
      <c r="Y2092">
        <f>VLOOKUP(I2092,Weather!F:K,2,)</f>
        <v>9</v>
      </c>
      <c r="Z2092">
        <f>VLOOKUP(I2092,Weather!F:K,3,)</f>
        <v>0.15</v>
      </c>
      <c r="AA2092">
        <f>VLOOKUP(I2092,Weather!F:K,4,)</f>
        <v>0.6</v>
      </c>
      <c r="AB2092">
        <f>VLOOKUP(I2092,Weather!F:K,5,)</f>
        <v>1017</v>
      </c>
      <c r="AC2092">
        <f>VLOOKUP(I2092,Weather!F:K,6,)</f>
        <v>4</v>
      </c>
    </row>
    <row r="2093" spans="1:29" x14ac:dyDescent="0.25">
      <c r="A2093" t="s">
        <v>7</v>
      </c>
      <c r="B2093" t="s">
        <v>6</v>
      </c>
      <c r="C2093" s="1">
        <v>41983.547222222223</v>
      </c>
      <c r="D2093" s="3">
        <f t="shared" si="272"/>
        <v>2014</v>
      </c>
      <c r="E2093" s="3">
        <f t="shared" si="267"/>
        <v>12</v>
      </c>
      <c r="F2093" s="3">
        <f t="shared" si="268"/>
        <v>13</v>
      </c>
      <c r="G2093" s="3">
        <f t="shared" si="269"/>
        <v>10</v>
      </c>
      <c r="H2093" s="3" t="str">
        <f t="shared" si="270"/>
        <v>20141213</v>
      </c>
      <c r="I2093" s="3" t="str">
        <f t="shared" si="271"/>
        <v>2014121310</v>
      </c>
      <c r="J2093">
        <v>79</v>
      </c>
      <c r="K2093">
        <v>47.4</v>
      </c>
      <c r="L2093" t="str">
        <f>VLOOKUP(C2093,List!$A$2:$C$2089,3,)</f>
        <v>Victoria</v>
      </c>
      <c r="M2093" t="str">
        <f>VLOOKUP(C2093,List!$A$2:$C$2089,2,)</f>
        <v>Circle</v>
      </c>
      <c r="N2093" t="str">
        <f t="shared" si="273"/>
        <v>Victoria|Circle</v>
      </c>
      <c r="O2093">
        <f>VLOOKUP(N2093,Depth!$A$2:$F$427,3,)</f>
        <v>4.5999999999999996</v>
      </c>
      <c r="P2093">
        <f>VLOOKUP(N2093,Depth!$A$2:$F$427,5,)</f>
        <v>97</v>
      </c>
      <c r="Q2093">
        <f>VLOOKUP(N2093,Depth!$A$2:$F$427,6,)</f>
        <v>7.6</v>
      </c>
      <c r="R2093">
        <f>VLOOKUP(L2093,longitude_latitude!C:J,7,)</f>
        <v>-0.14148501699999999</v>
      </c>
      <c r="S2093">
        <f>VLOOKUP(L2093,longitude_latitude!C:J,8,)</f>
        <v>51.49588954</v>
      </c>
      <c r="T2093">
        <f t="shared" si="274"/>
        <v>-7.2858968069970214</v>
      </c>
      <c r="U2093">
        <f>VLOOKUP(M2093,LINE!$A$2:$B$13,2,)</f>
        <v>4</v>
      </c>
      <c r="V2093">
        <f>VLOOKUP(L2093,Entry_exit!B:P,4,)</f>
        <v>123265</v>
      </c>
      <c r="W2093">
        <f>2020 - VLOOKUP(L2093, age!$A:$D,4,)</f>
        <v>160</v>
      </c>
      <c r="X2093">
        <f>VLOOKUP(H2093,'air-quality-london-time-of-day'!E:G,3,FALSE)</f>
        <v>12.1</v>
      </c>
      <c r="Y2093">
        <f>VLOOKUP(I2093,Weather!F:K,2,)</f>
        <v>9</v>
      </c>
      <c r="Z2093">
        <f>VLOOKUP(I2093,Weather!F:K,3,)</f>
        <v>0.15</v>
      </c>
      <c r="AA2093">
        <f>VLOOKUP(I2093,Weather!F:K,4,)</f>
        <v>0.6</v>
      </c>
      <c r="AB2093">
        <f>VLOOKUP(I2093,Weather!F:K,5,)</f>
        <v>1017</v>
      </c>
      <c r="AC2093">
        <f>VLOOKUP(I2093,Weather!F:K,6,)</f>
        <v>4</v>
      </c>
    </row>
    <row r="2094" spans="1:29" x14ac:dyDescent="0.25">
      <c r="A2094" t="s">
        <v>7</v>
      </c>
      <c r="B2094" t="s">
        <v>6</v>
      </c>
      <c r="C2094" s="1">
        <v>41983.54791666667</v>
      </c>
      <c r="D2094" s="3">
        <f t="shared" si="272"/>
        <v>2014</v>
      </c>
      <c r="E2094" s="3">
        <f t="shared" si="267"/>
        <v>12</v>
      </c>
      <c r="F2094" s="3">
        <f t="shared" si="268"/>
        <v>13</v>
      </c>
      <c r="G2094" s="3">
        <f t="shared" si="269"/>
        <v>10</v>
      </c>
      <c r="H2094" s="3" t="str">
        <f t="shared" si="270"/>
        <v>20141213</v>
      </c>
      <c r="I2094" s="3" t="str">
        <f t="shared" si="271"/>
        <v>2014121310</v>
      </c>
      <c r="J2094">
        <v>84</v>
      </c>
      <c r="K2094">
        <v>50.4</v>
      </c>
      <c r="L2094" t="str">
        <f>VLOOKUP(C2094,List!$A$2:$C$2089,3,)</f>
        <v>Victoria</v>
      </c>
      <c r="M2094" t="str">
        <f>VLOOKUP(C2094,List!$A$2:$C$2089,2,)</f>
        <v>Circle</v>
      </c>
      <c r="N2094" t="str">
        <f t="shared" si="273"/>
        <v>Victoria|Circle</v>
      </c>
      <c r="O2094">
        <f>VLOOKUP(N2094,Depth!$A$2:$F$427,3,)</f>
        <v>4.5999999999999996</v>
      </c>
      <c r="P2094">
        <f>VLOOKUP(N2094,Depth!$A$2:$F$427,5,)</f>
        <v>97</v>
      </c>
      <c r="Q2094">
        <f>VLOOKUP(N2094,Depth!$A$2:$F$427,6,)</f>
        <v>7.6</v>
      </c>
      <c r="R2094">
        <f>VLOOKUP(L2094,longitude_latitude!C:J,7,)</f>
        <v>-0.14148501699999999</v>
      </c>
      <c r="S2094">
        <f>VLOOKUP(L2094,longitude_latitude!C:J,8,)</f>
        <v>51.49588954</v>
      </c>
      <c r="T2094">
        <f t="shared" si="274"/>
        <v>-7.2858968069970214</v>
      </c>
      <c r="U2094">
        <f>VLOOKUP(M2094,LINE!$A$2:$B$13,2,)</f>
        <v>4</v>
      </c>
      <c r="V2094">
        <f>VLOOKUP(L2094,Entry_exit!B:P,4,)</f>
        <v>123265</v>
      </c>
      <c r="W2094">
        <f>2020 - VLOOKUP(L2094, age!$A:$D,4,)</f>
        <v>160</v>
      </c>
      <c r="X2094">
        <f>VLOOKUP(H2094,'air-quality-london-time-of-day'!E:G,3,FALSE)</f>
        <v>12.1</v>
      </c>
      <c r="Y2094">
        <f>VLOOKUP(I2094,Weather!F:K,2,)</f>
        <v>9</v>
      </c>
      <c r="Z2094">
        <f>VLOOKUP(I2094,Weather!F:K,3,)</f>
        <v>0.15</v>
      </c>
      <c r="AA2094">
        <f>VLOOKUP(I2094,Weather!F:K,4,)</f>
        <v>0.6</v>
      </c>
      <c r="AB2094">
        <f>VLOOKUP(I2094,Weather!F:K,5,)</f>
        <v>1017</v>
      </c>
      <c r="AC2094">
        <f>VLOOKUP(I2094,Weather!F:K,6,)</f>
        <v>4</v>
      </c>
    </row>
    <row r="2095" spans="1:29" x14ac:dyDescent="0.25">
      <c r="A2095" t="s">
        <v>7</v>
      </c>
      <c r="B2095" t="s">
        <v>6</v>
      </c>
      <c r="C2095" s="1">
        <v>41983.548611111109</v>
      </c>
      <c r="D2095" s="3">
        <f t="shared" si="272"/>
        <v>2014</v>
      </c>
      <c r="E2095" s="3">
        <f t="shared" si="267"/>
        <v>12</v>
      </c>
      <c r="F2095" s="3">
        <f t="shared" si="268"/>
        <v>13</v>
      </c>
      <c r="G2095" s="3">
        <f t="shared" si="269"/>
        <v>10</v>
      </c>
      <c r="H2095" s="3" t="str">
        <f t="shared" si="270"/>
        <v>20141213</v>
      </c>
      <c r="I2095" s="3" t="str">
        <f t="shared" si="271"/>
        <v>2014121310</v>
      </c>
      <c r="J2095">
        <v>78</v>
      </c>
      <c r="K2095">
        <v>46.8</v>
      </c>
      <c r="L2095" t="str">
        <f>VLOOKUP(C2095,List!$A$2:$C$2089,3,)</f>
        <v>Sloane Square</v>
      </c>
      <c r="M2095" t="str">
        <f>VLOOKUP(C2095,List!$A$2:$C$2089,2,)</f>
        <v>Circle</v>
      </c>
      <c r="N2095" t="str">
        <f t="shared" si="273"/>
        <v>Sloane Square|Circle</v>
      </c>
      <c r="O2095">
        <f>VLOOKUP(N2095,Depth!$A$2:$F$427,3,)</f>
        <v>6</v>
      </c>
      <c r="P2095">
        <f>VLOOKUP(N2095,Depth!$A$2:$F$427,5,)</f>
        <v>97.6</v>
      </c>
      <c r="Q2095">
        <f>VLOOKUP(N2095,Depth!$A$2:$F$427,6,)</f>
        <v>8.4</v>
      </c>
      <c r="R2095">
        <f>VLOOKUP(L2095,longitude_latitude!C:J,7,)</f>
        <v>-0.15473274000000001</v>
      </c>
      <c r="S2095">
        <f>VLOOKUP(L2095,longitude_latitude!C:J,8,)</f>
        <v>51.491825239999997</v>
      </c>
      <c r="T2095">
        <f t="shared" si="274"/>
        <v>-7.9674712069863576</v>
      </c>
      <c r="U2095">
        <f>VLOOKUP(M2095,LINE!$A$2:$B$13,2,)</f>
        <v>4</v>
      </c>
      <c r="V2095">
        <f>VLOOKUP(L2095,Entry_exit!B:P,4,)</f>
        <v>27121</v>
      </c>
      <c r="W2095">
        <f>2020 - VLOOKUP(L2095, age!$A:$D,4,)</f>
        <v>152</v>
      </c>
      <c r="X2095">
        <f>VLOOKUP(H2095,'air-quality-london-time-of-day'!E:G,3,FALSE)</f>
        <v>12.1</v>
      </c>
      <c r="Y2095">
        <f>VLOOKUP(I2095,Weather!F:K,2,)</f>
        <v>9</v>
      </c>
      <c r="Z2095">
        <f>VLOOKUP(I2095,Weather!F:K,3,)</f>
        <v>0.15</v>
      </c>
      <c r="AA2095">
        <f>VLOOKUP(I2095,Weather!F:K,4,)</f>
        <v>0.6</v>
      </c>
      <c r="AB2095">
        <f>VLOOKUP(I2095,Weather!F:K,5,)</f>
        <v>1017</v>
      </c>
      <c r="AC2095">
        <f>VLOOKUP(I2095,Weather!F:K,6,)</f>
        <v>4</v>
      </c>
    </row>
    <row r="2096" spans="1:29" x14ac:dyDescent="0.25">
      <c r="A2096" t="s">
        <v>7</v>
      </c>
      <c r="B2096" t="s">
        <v>6</v>
      </c>
      <c r="C2096" s="1">
        <v>41983.549305555556</v>
      </c>
      <c r="D2096" s="3">
        <f t="shared" si="272"/>
        <v>2014</v>
      </c>
      <c r="E2096" s="3">
        <f t="shared" si="267"/>
        <v>12</v>
      </c>
      <c r="F2096" s="3">
        <f t="shared" si="268"/>
        <v>13</v>
      </c>
      <c r="G2096" s="3">
        <f t="shared" si="269"/>
        <v>10</v>
      </c>
      <c r="H2096" s="3" t="str">
        <f t="shared" si="270"/>
        <v>20141213</v>
      </c>
      <c r="I2096" s="3" t="str">
        <f t="shared" si="271"/>
        <v>2014121310</v>
      </c>
      <c r="J2096">
        <v>65</v>
      </c>
      <c r="K2096">
        <v>39</v>
      </c>
      <c r="L2096" t="str">
        <f>VLOOKUP(C2096,List!$A$2:$C$2089,3,)</f>
        <v>Sloane Square</v>
      </c>
      <c r="M2096" t="str">
        <f>VLOOKUP(C2096,List!$A$2:$C$2089,2,)</f>
        <v>Circle</v>
      </c>
      <c r="N2096" t="str">
        <f t="shared" si="273"/>
        <v>Sloane Square|Circle</v>
      </c>
      <c r="O2096">
        <f>VLOOKUP(N2096,Depth!$A$2:$F$427,3,)</f>
        <v>6</v>
      </c>
      <c r="P2096">
        <f>VLOOKUP(N2096,Depth!$A$2:$F$427,5,)</f>
        <v>97.6</v>
      </c>
      <c r="Q2096">
        <f>VLOOKUP(N2096,Depth!$A$2:$F$427,6,)</f>
        <v>8.4</v>
      </c>
      <c r="R2096">
        <f>VLOOKUP(L2096,longitude_latitude!C:J,7,)</f>
        <v>-0.15473274000000001</v>
      </c>
      <c r="S2096">
        <f>VLOOKUP(L2096,longitude_latitude!C:J,8,)</f>
        <v>51.491825239999997</v>
      </c>
      <c r="T2096">
        <f t="shared" si="274"/>
        <v>-7.9674712069863576</v>
      </c>
      <c r="U2096">
        <f>VLOOKUP(M2096,LINE!$A$2:$B$13,2,)</f>
        <v>4</v>
      </c>
      <c r="V2096">
        <f>VLOOKUP(L2096,Entry_exit!B:P,4,)</f>
        <v>27121</v>
      </c>
      <c r="W2096">
        <f>2020 - VLOOKUP(L2096, age!$A:$D,4,)</f>
        <v>152</v>
      </c>
      <c r="X2096">
        <f>VLOOKUP(H2096,'air-quality-london-time-of-day'!E:G,3,FALSE)</f>
        <v>12.1</v>
      </c>
      <c r="Y2096">
        <f>VLOOKUP(I2096,Weather!F:K,2,)</f>
        <v>9</v>
      </c>
      <c r="Z2096">
        <f>VLOOKUP(I2096,Weather!F:K,3,)</f>
        <v>0.15</v>
      </c>
      <c r="AA2096">
        <f>VLOOKUP(I2096,Weather!F:K,4,)</f>
        <v>0.6</v>
      </c>
      <c r="AB2096">
        <f>VLOOKUP(I2096,Weather!F:K,5,)</f>
        <v>1017</v>
      </c>
      <c r="AC2096">
        <f>VLOOKUP(I2096,Weather!F:K,6,)</f>
        <v>4</v>
      </c>
    </row>
    <row r="2097" spans="1:29" x14ac:dyDescent="0.25">
      <c r="A2097" t="s">
        <v>7</v>
      </c>
      <c r="B2097" t="s">
        <v>6</v>
      </c>
      <c r="C2097" s="1">
        <v>41983.55</v>
      </c>
      <c r="D2097" s="3">
        <f t="shared" si="272"/>
        <v>2014</v>
      </c>
      <c r="E2097" s="3">
        <f t="shared" si="267"/>
        <v>12</v>
      </c>
      <c r="F2097" s="3">
        <f t="shared" si="268"/>
        <v>13</v>
      </c>
      <c r="G2097" s="3">
        <f t="shared" si="269"/>
        <v>10</v>
      </c>
      <c r="H2097" s="3" t="str">
        <f t="shared" si="270"/>
        <v>20141213</v>
      </c>
      <c r="I2097" s="3" t="str">
        <f t="shared" si="271"/>
        <v>2014121310</v>
      </c>
      <c r="J2097">
        <v>63</v>
      </c>
      <c r="K2097">
        <v>37.799999999999997</v>
      </c>
      <c r="L2097" t="str">
        <f>VLOOKUP(C2097,List!$A$2:$C$2089,3,)</f>
        <v>Sloane Square</v>
      </c>
      <c r="M2097" t="str">
        <f>VLOOKUP(C2097,List!$A$2:$C$2089,2,)</f>
        <v>Circle</v>
      </c>
      <c r="N2097" t="str">
        <f t="shared" si="273"/>
        <v>Sloane Square|Circle</v>
      </c>
      <c r="O2097">
        <f>VLOOKUP(N2097,Depth!$A$2:$F$427,3,)</f>
        <v>6</v>
      </c>
      <c r="P2097">
        <f>VLOOKUP(N2097,Depth!$A$2:$F$427,5,)</f>
        <v>97.6</v>
      </c>
      <c r="Q2097">
        <f>VLOOKUP(N2097,Depth!$A$2:$F$427,6,)</f>
        <v>8.4</v>
      </c>
      <c r="R2097">
        <f>VLOOKUP(L2097,longitude_latitude!C:J,7,)</f>
        <v>-0.15473274000000001</v>
      </c>
      <c r="S2097">
        <f>VLOOKUP(L2097,longitude_latitude!C:J,8,)</f>
        <v>51.491825239999997</v>
      </c>
      <c r="T2097">
        <f t="shared" si="274"/>
        <v>-7.9674712069863576</v>
      </c>
      <c r="U2097">
        <f>VLOOKUP(M2097,LINE!$A$2:$B$13,2,)</f>
        <v>4</v>
      </c>
      <c r="V2097">
        <f>VLOOKUP(L2097,Entry_exit!B:P,4,)</f>
        <v>27121</v>
      </c>
      <c r="W2097">
        <f>2020 - VLOOKUP(L2097, age!$A:$D,4,)</f>
        <v>152</v>
      </c>
      <c r="X2097">
        <f>VLOOKUP(H2097,'air-quality-london-time-of-day'!E:G,3,FALSE)</f>
        <v>12.1</v>
      </c>
      <c r="Y2097">
        <f>VLOOKUP(I2097,Weather!F:K,2,)</f>
        <v>9</v>
      </c>
      <c r="Z2097">
        <f>VLOOKUP(I2097,Weather!F:K,3,)</f>
        <v>0.15</v>
      </c>
      <c r="AA2097">
        <f>VLOOKUP(I2097,Weather!F:K,4,)</f>
        <v>0.6</v>
      </c>
      <c r="AB2097">
        <f>VLOOKUP(I2097,Weather!F:K,5,)</f>
        <v>1017</v>
      </c>
      <c r="AC2097">
        <f>VLOOKUP(I2097,Weather!F:K,6,)</f>
        <v>4</v>
      </c>
    </row>
    <row r="2098" spans="1:29" x14ac:dyDescent="0.25">
      <c r="A2098" t="s">
        <v>7</v>
      </c>
      <c r="B2098" t="s">
        <v>6</v>
      </c>
      <c r="C2098" s="1">
        <v>41983.550694444442</v>
      </c>
      <c r="D2098" s="3">
        <f t="shared" si="272"/>
        <v>2014</v>
      </c>
      <c r="E2098" s="3">
        <f t="shared" si="267"/>
        <v>12</v>
      </c>
      <c r="F2098" s="3">
        <f t="shared" si="268"/>
        <v>13</v>
      </c>
      <c r="G2098" s="3">
        <f t="shared" si="269"/>
        <v>10</v>
      </c>
      <c r="H2098" s="3" t="str">
        <f t="shared" si="270"/>
        <v>20141213</v>
      </c>
      <c r="I2098" s="3" t="str">
        <f t="shared" si="271"/>
        <v>2014121310</v>
      </c>
      <c r="J2098">
        <v>52</v>
      </c>
      <c r="K2098">
        <v>31.2</v>
      </c>
      <c r="L2098" t="str">
        <f>VLOOKUP(C2098,List!$A$2:$C$2089,3,)</f>
        <v>South Kensington</v>
      </c>
      <c r="M2098" t="str">
        <f>VLOOKUP(C2098,List!$A$2:$C$2089,2,)</f>
        <v>Circle</v>
      </c>
      <c r="N2098" t="str">
        <f t="shared" si="273"/>
        <v>South Kensington|Circle</v>
      </c>
      <c r="O2098">
        <f>VLOOKUP(N2098,Depth!$A$2:$F$427,3,)</f>
        <v>0</v>
      </c>
      <c r="P2098">
        <f>VLOOKUP(N2098,Depth!$A$2:$F$427,5,)</f>
        <v>99.974999999999994</v>
      </c>
      <c r="Q2098">
        <f>VLOOKUP(N2098,Depth!$A$2:$F$427,6,)</f>
        <v>7.0250000000000004</v>
      </c>
      <c r="R2098">
        <f>VLOOKUP(L2098,longitude_latitude!C:J,7,)</f>
        <v>-0.17156429100000001</v>
      </c>
      <c r="S2098">
        <f>VLOOKUP(L2098,longitude_latitude!C:J,8,)</f>
        <v>51.493577360000003</v>
      </c>
      <c r="T2098">
        <f t="shared" si="274"/>
        <v>-8.8344590908220528</v>
      </c>
      <c r="U2098">
        <f>VLOOKUP(M2098,LINE!$A$2:$B$13,2,)</f>
        <v>4</v>
      </c>
      <c r="V2098">
        <f>VLOOKUP(L2098,Entry_exit!B:P,4,)</f>
        <v>50469</v>
      </c>
      <c r="W2098">
        <f>2020 - VLOOKUP(L2098, age!$A:$D,4,)</f>
        <v>152</v>
      </c>
      <c r="X2098">
        <f>VLOOKUP(H2098,'air-quality-london-time-of-day'!E:G,3,FALSE)</f>
        <v>12.1</v>
      </c>
      <c r="Y2098">
        <f>VLOOKUP(I2098,Weather!F:K,2,)</f>
        <v>9</v>
      </c>
      <c r="Z2098">
        <f>VLOOKUP(I2098,Weather!F:K,3,)</f>
        <v>0.15</v>
      </c>
      <c r="AA2098">
        <f>VLOOKUP(I2098,Weather!F:K,4,)</f>
        <v>0.6</v>
      </c>
      <c r="AB2098">
        <f>VLOOKUP(I2098,Weather!F:K,5,)</f>
        <v>1017</v>
      </c>
      <c r="AC2098">
        <f>VLOOKUP(I2098,Weather!F:K,6,)</f>
        <v>4</v>
      </c>
    </row>
    <row r="2099" spans="1:29" x14ac:dyDescent="0.25">
      <c r="A2099" t="s">
        <v>7</v>
      </c>
      <c r="B2099" t="s">
        <v>6</v>
      </c>
      <c r="C2099" s="1">
        <v>41983.551388888889</v>
      </c>
      <c r="D2099" s="3">
        <f t="shared" si="272"/>
        <v>2014</v>
      </c>
      <c r="E2099" s="3">
        <f t="shared" si="267"/>
        <v>12</v>
      </c>
      <c r="F2099" s="3">
        <f t="shared" si="268"/>
        <v>13</v>
      </c>
      <c r="G2099" s="3">
        <f t="shared" si="269"/>
        <v>10</v>
      </c>
      <c r="H2099" s="3" t="str">
        <f t="shared" si="270"/>
        <v>20141213</v>
      </c>
      <c r="I2099" s="3" t="str">
        <f t="shared" si="271"/>
        <v>2014121310</v>
      </c>
      <c r="J2099">
        <v>51</v>
      </c>
      <c r="K2099">
        <v>30.6</v>
      </c>
      <c r="L2099" t="str">
        <f>VLOOKUP(C2099,List!$A$2:$C$2089,3,)</f>
        <v>South Kensington</v>
      </c>
      <c r="M2099" t="str">
        <f>VLOOKUP(C2099,List!$A$2:$C$2089,2,)</f>
        <v>Circle</v>
      </c>
      <c r="N2099" t="str">
        <f t="shared" si="273"/>
        <v>South Kensington|Circle</v>
      </c>
      <c r="O2099">
        <f>VLOOKUP(N2099,Depth!$A$2:$F$427,3,)</f>
        <v>0</v>
      </c>
      <c r="P2099">
        <f>VLOOKUP(N2099,Depth!$A$2:$F$427,5,)</f>
        <v>99.974999999999994</v>
      </c>
      <c r="Q2099">
        <f>VLOOKUP(N2099,Depth!$A$2:$F$427,6,)</f>
        <v>7.0250000000000004</v>
      </c>
      <c r="R2099">
        <f>VLOOKUP(L2099,longitude_latitude!C:J,7,)</f>
        <v>-0.17156429100000001</v>
      </c>
      <c r="S2099">
        <f>VLOOKUP(L2099,longitude_latitude!C:J,8,)</f>
        <v>51.493577360000003</v>
      </c>
      <c r="T2099">
        <f t="shared" si="274"/>
        <v>-8.8344590908220528</v>
      </c>
      <c r="U2099">
        <f>VLOOKUP(M2099,LINE!$A$2:$B$13,2,)</f>
        <v>4</v>
      </c>
      <c r="V2099">
        <f>VLOOKUP(L2099,Entry_exit!B:P,4,)</f>
        <v>50469</v>
      </c>
      <c r="W2099">
        <f>2020 - VLOOKUP(L2099, age!$A:$D,4,)</f>
        <v>152</v>
      </c>
      <c r="X2099">
        <f>VLOOKUP(H2099,'air-quality-london-time-of-day'!E:G,3,FALSE)</f>
        <v>12.1</v>
      </c>
      <c r="Y2099">
        <f>VLOOKUP(I2099,Weather!F:K,2,)</f>
        <v>9</v>
      </c>
      <c r="Z2099">
        <f>VLOOKUP(I2099,Weather!F:K,3,)</f>
        <v>0.15</v>
      </c>
      <c r="AA2099">
        <f>VLOOKUP(I2099,Weather!F:K,4,)</f>
        <v>0.6</v>
      </c>
      <c r="AB2099">
        <f>VLOOKUP(I2099,Weather!F:K,5,)</f>
        <v>1017</v>
      </c>
      <c r="AC2099">
        <f>VLOOKUP(I2099,Weather!F:K,6,)</f>
        <v>4</v>
      </c>
    </row>
    <row r="2100" spans="1:29" x14ac:dyDescent="0.25">
      <c r="A2100" t="s">
        <v>7</v>
      </c>
      <c r="B2100" t="s">
        <v>6</v>
      </c>
      <c r="C2100" s="1">
        <v>41983.552083333336</v>
      </c>
      <c r="D2100" s="3">
        <f t="shared" si="272"/>
        <v>2014</v>
      </c>
      <c r="E2100" s="3">
        <f t="shared" ref="E2100:E2163" si="275">MONTH(C2100)</f>
        <v>12</v>
      </c>
      <c r="F2100" s="3">
        <f t="shared" ref="F2100:F2163" si="276">HOUR(C2100)</f>
        <v>13</v>
      </c>
      <c r="G2100" s="3">
        <f t="shared" ref="G2100:G2163" si="277">DAY(C2100)</f>
        <v>10</v>
      </c>
      <c r="H2100" s="3" t="str">
        <f t="shared" ref="H2100:H2163" si="278">D2100&amp;E2100&amp;F2100</f>
        <v>20141213</v>
      </c>
      <c r="I2100" s="3" t="str">
        <f t="shared" ref="I2100:I2163" si="279">D2100&amp;E2100&amp;F2100&amp;G2100</f>
        <v>2014121310</v>
      </c>
      <c r="J2100">
        <v>44</v>
      </c>
      <c r="K2100">
        <v>26.4</v>
      </c>
      <c r="L2100" t="str">
        <f>VLOOKUP(C2100,List!$A$2:$C$2089,3,)</f>
        <v>Gloucester Road</v>
      </c>
      <c r="M2100" t="str">
        <f>VLOOKUP(C2100,List!$A$2:$C$2089,2,)</f>
        <v>Circle</v>
      </c>
      <c r="N2100" t="str">
        <f t="shared" si="273"/>
        <v>Gloucester Road|Circle</v>
      </c>
      <c r="O2100">
        <f>VLOOKUP(N2100,Depth!$A$2:$F$427,3,)</f>
        <v>7</v>
      </c>
      <c r="P2100">
        <f>VLOOKUP(N2100,Depth!$A$2:$F$427,5,)</f>
        <v>99.95</v>
      </c>
      <c r="Q2100">
        <f>VLOOKUP(N2100,Depth!$A$2:$F$427,6,)</f>
        <v>7.05</v>
      </c>
      <c r="R2100">
        <f>VLOOKUP(L2100,longitude_latitude!C:J,7,)</f>
        <v>-0.18213512100000001</v>
      </c>
      <c r="S2100">
        <f>VLOOKUP(L2100,longitude_latitude!C:J,8,)</f>
        <v>51.493977630000003</v>
      </c>
      <c r="T2100">
        <f t="shared" si="274"/>
        <v>-9.3788618464113451</v>
      </c>
      <c r="U2100">
        <f>VLOOKUP(M2100,LINE!$A$2:$B$13,2,)</f>
        <v>4</v>
      </c>
      <c r="V2100">
        <f>VLOOKUP(L2100,Entry_exit!B:P,4,)</f>
        <v>22330</v>
      </c>
      <c r="W2100">
        <f>2020 - VLOOKUP(L2100, age!$A:$D,4,)</f>
        <v>152</v>
      </c>
      <c r="X2100">
        <f>VLOOKUP(H2100,'air-quality-london-time-of-day'!E:G,3,FALSE)</f>
        <v>12.1</v>
      </c>
      <c r="Y2100">
        <f>VLOOKUP(I2100,Weather!F:K,2,)</f>
        <v>9</v>
      </c>
      <c r="Z2100">
        <f>VLOOKUP(I2100,Weather!F:K,3,)</f>
        <v>0.15</v>
      </c>
      <c r="AA2100">
        <f>VLOOKUP(I2100,Weather!F:K,4,)</f>
        <v>0.6</v>
      </c>
      <c r="AB2100">
        <f>VLOOKUP(I2100,Weather!F:K,5,)</f>
        <v>1017</v>
      </c>
      <c r="AC2100">
        <f>VLOOKUP(I2100,Weather!F:K,6,)</f>
        <v>4</v>
      </c>
    </row>
    <row r="2101" spans="1:29" x14ac:dyDescent="0.25">
      <c r="A2101" t="s">
        <v>7</v>
      </c>
      <c r="B2101" t="s">
        <v>6</v>
      </c>
      <c r="C2101" s="1">
        <v>41983.552777777775</v>
      </c>
      <c r="D2101" s="3">
        <f t="shared" si="272"/>
        <v>2014</v>
      </c>
      <c r="E2101" s="3">
        <f t="shared" si="275"/>
        <v>12</v>
      </c>
      <c r="F2101" s="3">
        <f t="shared" si="276"/>
        <v>13</v>
      </c>
      <c r="G2101" s="3">
        <f t="shared" si="277"/>
        <v>10</v>
      </c>
      <c r="H2101" s="3" t="str">
        <f t="shared" si="278"/>
        <v>20141213</v>
      </c>
      <c r="I2101" s="3" t="str">
        <f t="shared" si="279"/>
        <v>2014121310</v>
      </c>
      <c r="J2101">
        <v>34</v>
      </c>
      <c r="K2101">
        <v>20.399999999999999</v>
      </c>
      <c r="L2101" t="str">
        <f>VLOOKUP(C2101,List!$A$2:$C$2089,3,)</f>
        <v>Gloucester Road</v>
      </c>
      <c r="M2101" t="str">
        <f>VLOOKUP(C2101,List!$A$2:$C$2089,2,)</f>
        <v>Circle</v>
      </c>
      <c r="N2101" t="str">
        <f t="shared" si="273"/>
        <v>Gloucester Road|Circle</v>
      </c>
      <c r="O2101">
        <f>VLOOKUP(N2101,Depth!$A$2:$F$427,3,)</f>
        <v>7</v>
      </c>
      <c r="P2101">
        <f>VLOOKUP(N2101,Depth!$A$2:$F$427,5,)</f>
        <v>99.95</v>
      </c>
      <c r="Q2101">
        <f>VLOOKUP(N2101,Depth!$A$2:$F$427,6,)</f>
        <v>7.05</v>
      </c>
      <c r="R2101">
        <f>VLOOKUP(L2101,longitude_latitude!C:J,7,)</f>
        <v>-0.18213512100000001</v>
      </c>
      <c r="S2101">
        <f>VLOOKUP(L2101,longitude_latitude!C:J,8,)</f>
        <v>51.493977630000003</v>
      </c>
      <c r="T2101">
        <f t="shared" si="274"/>
        <v>-9.3788618464113451</v>
      </c>
      <c r="U2101">
        <f>VLOOKUP(M2101,LINE!$A$2:$B$13,2,)</f>
        <v>4</v>
      </c>
      <c r="V2101">
        <f>VLOOKUP(L2101,Entry_exit!B:P,4,)</f>
        <v>22330</v>
      </c>
      <c r="W2101">
        <f>2020 - VLOOKUP(L2101, age!$A:$D,4,)</f>
        <v>152</v>
      </c>
      <c r="X2101">
        <f>VLOOKUP(H2101,'air-quality-london-time-of-day'!E:G,3,FALSE)</f>
        <v>12.1</v>
      </c>
      <c r="Y2101">
        <f>VLOOKUP(I2101,Weather!F:K,2,)</f>
        <v>9</v>
      </c>
      <c r="Z2101">
        <f>VLOOKUP(I2101,Weather!F:K,3,)</f>
        <v>0.15</v>
      </c>
      <c r="AA2101">
        <f>VLOOKUP(I2101,Weather!F:K,4,)</f>
        <v>0.6</v>
      </c>
      <c r="AB2101">
        <f>VLOOKUP(I2101,Weather!F:K,5,)</f>
        <v>1017</v>
      </c>
      <c r="AC2101">
        <f>VLOOKUP(I2101,Weather!F:K,6,)</f>
        <v>4</v>
      </c>
    </row>
    <row r="2102" spans="1:29" x14ac:dyDescent="0.25">
      <c r="A2102" t="s">
        <v>7</v>
      </c>
      <c r="B2102" t="s">
        <v>6</v>
      </c>
      <c r="C2102" s="1">
        <v>41983.553472222222</v>
      </c>
      <c r="D2102" s="3">
        <f t="shared" si="272"/>
        <v>2014</v>
      </c>
      <c r="E2102" s="3">
        <f t="shared" si="275"/>
        <v>12</v>
      </c>
      <c r="F2102" s="3">
        <f t="shared" si="276"/>
        <v>13</v>
      </c>
      <c r="G2102" s="3">
        <f t="shared" si="277"/>
        <v>10</v>
      </c>
      <c r="H2102" s="3" t="str">
        <f t="shared" si="278"/>
        <v>20141213</v>
      </c>
      <c r="I2102" s="3" t="str">
        <f t="shared" si="279"/>
        <v>2014121310</v>
      </c>
      <c r="J2102">
        <v>29</v>
      </c>
      <c r="K2102">
        <v>17.399999999999999</v>
      </c>
      <c r="L2102" t="str">
        <f>VLOOKUP(C2102,List!$A$2:$C$2089,3,)</f>
        <v>Gloucester Road</v>
      </c>
      <c r="M2102" t="str">
        <f>VLOOKUP(C2102,List!$A$2:$C$2089,2,)</f>
        <v>Circle</v>
      </c>
      <c r="N2102" t="str">
        <f t="shared" si="273"/>
        <v>Gloucester Road|Circle</v>
      </c>
      <c r="O2102">
        <f>VLOOKUP(N2102,Depth!$A$2:$F$427,3,)</f>
        <v>7</v>
      </c>
      <c r="P2102">
        <f>VLOOKUP(N2102,Depth!$A$2:$F$427,5,)</f>
        <v>99.95</v>
      </c>
      <c r="Q2102">
        <f>VLOOKUP(N2102,Depth!$A$2:$F$427,6,)</f>
        <v>7.05</v>
      </c>
      <c r="R2102">
        <f>VLOOKUP(L2102,longitude_latitude!C:J,7,)</f>
        <v>-0.18213512100000001</v>
      </c>
      <c r="S2102">
        <f>VLOOKUP(L2102,longitude_latitude!C:J,8,)</f>
        <v>51.493977630000003</v>
      </c>
      <c r="T2102">
        <f t="shared" si="274"/>
        <v>-9.3788618464113451</v>
      </c>
      <c r="U2102">
        <f>VLOOKUP(M2102,LINE!$A$2:$B$13,2,)</f>
        <v>4</v>
      </c>
      <c r="V2102">
        <f>VLOOKUP(L2102,Entry_exit!B:P,4,)</f>
        <v>22330</v>
      </c>
      <c r="W2102">
        <f>2020 - VLOOKUP(L2102, age!$A:$D,4,)</f>
        <v>152</v>
      </c>
      <c r="X2102">
        <f>VLOOKUP(H2102,'air-quality-london-time-of-day'!E:G,3,FALSE)</f>
        <v>12.1</v>
      </c>
      <c r="Y2102">
        <f>VLOOKUP(I2102,Weather!F:K,2,)</f>
        <v>9</v>
      </c>
      <c r="Z2102">
        <f>VLOOKUP(I2102,Weather!F:K,3,)</f>
        <v>0.15</v>
      </c>
      <c r="AA2102">
        <f>VLOOKUP(I2102,Weather!F:K,4,)</f>
        <v>0.6</v>
      </c>
      <c r="AB2102">
        <f>VLOOKUP(I2102,Weather!F:K,5,)</f>
        <v>1017</v>
      </c>
      <c r="AC2102">
        <f>VLOOKUP(I2102,Weather!F:K,6,)</f>
        <v>4</v>
      </c>
    </row>
    <row r="2103" spans="1:29" x14ac:dyDescent="0.25">
      <c r="A2103" t="s">
        <v>7</v>
      </c>
      <c r="B2103" t="s">
        <v>6</v>
      </c>
      <c r="C2103" s="1">
        <v>41983.554166666669</v>
      </c>
      <c r="D2103" s="3">
        <f t="shared" si="272"/>
        <v>2014</v>
      </c>
      <c r="E2103" s="3">
        <f t="shared" si="275"/>
        <v>12</v>
      </c>
      <c r="F2103" s="3">
        <f t="shared" si="276"/>
        <v>13</v>
      </c>
      <c r="G2103" s="3">
        <f t="shared" si="277"/>
        <v>10</v>
      </c>
      <c r="H2103" s="3" t="str">
        <f t="shared" si="278"/>
        <v>20141213</v>
      </c>
      <c r="I2103" s="3" t="str">
        <f t="shared" si="279"/>
        <v>2014121310</v>
      </c>
      <c r="J2103">
        <v>25</v>
      </c>
      <c r="K2103">
        <v>15</v>
      </c>
      <c r="L2103" t="str">
        <f>VLOOKUP(C2103,List!$A$2:$C$2089,3,)</f>
        <v>High Street Kensington</v>
      </c>
      <c r="M2103" t="str">
        <f>VLOOKUP(C2103,List!$A$2:$C$2089,2,)</f>
        <v>Circle</v>
      </c>
      <c r="N2103" t="str">
        <f t="shared" si="273"/>
        <v>High Street Kensington|Circle</v>
      </c>
      <c r="O2103">
        <f>VLOOKUP(N2103,Depth!$A$2:$F$427,3,)</f>
        <v>13</v>
      </c>
      <c r="P2103">
        <f>VLOOKUP(N2103,Depth!$A$2:$F$427,5,)</f>
        <v>107.3</v>
      </c>
      <c r="Q2103">
        <f>VLOOKUP(N2103,Depth!$A$2:$F$427,6,)</f>
        <v>5.7</v>
      </c>
      <c r="R2103">
        <f>VLOOKUP(L2103,longitude_latitude!C:J,7,)</f>
        <v>-0.19060724800000001</v>
      </c>
      <c r="S2103">
        <f>VLOOKUP(L2103,longitude_latitude!C:J,8,)</f>
        <v>51.499934920000001</v>
      </c>
      <c r="T2103">
        <f t="shared" si="274"/>
        <v>-9.8162608672803007</v>
      </c>
      <c r="U2103">
        <f>VLOOKUP(M2103,LINE!$A$2:$B$13,2,)</f>
        <v>4</v>
      </c>
      <c r="V2103">
        <f>VLOOKUP(L2103,Entry_exit!B:P,4,)</f>
        <v>20934</v>
      </c>
      <c r="W2103">
        <f>2020 - VLOOKUP(L2103, age!$A:$D,4,)</f>
        <v>152</v>
      </c>
      <c r="X2103">
        <f>VLOOKUP(H2103,'air-quality-london-time-of-day'!E:G,3,FALSE)</f>
        <v>12.1</v>
      </c>
      <c r="Y2103">
        <f>VLOOKUP(I2103,Weather!F:K,2,)</f>
        <v>9</v>
      </c>
      <c r="Z2103">
        <f>VLOOKUP(I2103,Weather!F:K,3,)</f>
        <v>0.15</v>
      </c>
      <c r="AA2103">
        <f>VLOOKUP(I2103,Weather!F:K,4,)</f>
        <v>0.6</v>
      </c>
      <c r="AB2103">
        <f>VLOOKUP(I2103,Weather!F:K,5,)</f>
        <v>1017</v>
      </c>
      <c r="AC2103">
        <f>VLOOKUP(I2103,Weather!F:K,6,)</f>
        <v>4</v>
      </c>
    </row>
    <row r="2104" spans="1:29" x14ac:dyDescent="0.25">
      <c r="A2104" t="s">
        <v>7</v>
      </c>
      <c r="B2104" t="s">
        <v>6</v>
      </c>
      <c r="C2104" s="1">
        <v>41983.554861111108</v>
      </c>
      <c r="D2104" s="3">
        <f t="shared" si="272"/>
        <v>2014</v>
      </c>
      <c r="E2104" s="3">
        <f t="shared" si="275"/>
        <v>12</v>
      </c>
      <c r="F2104" s="3">
        <f t="shared" si="276"/>
        <v>13</v>
      </c>
      <c r="G2104" s="3">
        <f t="shared" si="277"/>
        <v>10</v>
      </c>
      <c r="H2104" s="3" t="str">
        <f t="shared" si="278"/>
        <v>20141213</v>
      </c>
      <c r="I2104" s="3" t="str">
        <f t="shared" si="279"/>
        <v>2014121310</v>
      </c>
      <c r="J2104">
        <v>22</v>
      </c>
      <c r="K2104">
        <v>13.2</v>
      </c>
      <c r="L2104" t="str">
        <f>VLOOKUP(C2104,List!$A$2:$C$2089,3,)</f>
        <v>High Street Kensington</v>
      </c>
      <c r="M2104" t="str">
        <f>VLOOKUP(C2104,List!$A$2:$C$2089,2,)</f>
        <v>Circle</v>
      </c>
      <c r="N2104" t="str">
        <f t="shared" si="273"/>
        <v>High Street Kensington|Circle</v>
      </c>
      <c r="O2104">
        <f>VLOOKUP(N2104,Depth!$A$2:$F$427,3,)</f>
        <v>13</v>
      </c>
      <c r="P2104">
        <f>VLOOKUP(N2104,Depth!$A$2:$F$427,5,)</f>
        <v>107.3</v>
      </c>
      <c r="Q2104">
        <f>VLOOKUP(N2104,Depth!$A$2:$F$427,6,)</f>
        <v>5.7</v>
      </c>
      <c r="R2104">
        <f>VLOOKUP(L2104,longitude_latitude!C:J,7,)</f>
        <v>-0.19060724800000001</v>
      </c>
      <c r="S2104">
        <f>VLOOKUP(L2104,longitude_latitude!C:J,8,)</f>
        <v>51.499934920000001</v>
      </c>
      <c r="T2104">
        <f t="shared" si="274"/>
        <v>-9.8162608672803007</v>
      </c>
      <c r="U2104">
        <f>VLOOKUP(M2104,LINE!$A$2:$B$13,2,)</f>
        <v>4</v>
      </c>
      <c r="V2104">
        <f>VLOOKUP(L2104,Entry_exit!B:P,4,)</f>
        <v>20934</v>
      </c>
      <c r="W2104">
        <f>2020 - VLOOKUP(L2104, age!$A:$D,4,)</f>
        <v>152</v>
      </c>
      <c r="X2104">
        <f>VLOOKUP(H2104,'air-quality-london-time-of-day'!E:G,3,FALSE)</f>
        <v>12.1</v>
      </c>
      <c r="Y2104">
        <f>VLOOKUP(I2104,Weather!F:K,2,)</f>
        <v>9</v>
      </c>
      <c r="Z2104">
        <f>VLOOKUP(I2104,Weather!F:K,3,)</f>
        <v>0.15</v>
      </c>
      <c r="AA2104">
        <f>VLOOKUP(I2104,Weather!F:K,4,)</f>
        <v>0.6</v>
      </c>
      <c r="AB2104">
        <f>VLOOKUP(I2104,Weather!F:K,5,)</f>
        <v>1017</v>
      </c>
      <c r="AC2104">
        <f>VLOOKUP(I2104,Weather!F:K,6,)</f>
        <v>4</v>
      </c>
    </row>
    <row r="2105" spans="1:29" x14ac:dyDescent="0.25">
      <c r="A2105" t="s">
        <v>7</v>
      </c>
      <c r="B2105" t="s">
        <v>6</v>
      </c>
      <c r="C2105" s="1">
        <v>41983.555555555555</v>
      </c>
      <c r="D2105" s="3">
        <f t="shared" si="272"/>
        <v>2014</v>
      </c>
      <c r="E2105" s="3">
        <f t="shared" si="275"/>
        <v>12</v>
      </c>
      <c r="F2105" s="3">
        <f t="shared" si="276"/>
        <v>13</v>
      </c>
      <c r="G2105" s="3">
        <f t="shared" si="277"/>
        <v>10</v>
      </c>
      <c r="H2105" s="3" t="str">
        <f t="shared" si="278"/>
        <v>20141213</v>
      </c>
      <c r="I2105" s="3" t="str">
        <f t="shared" si="279"/>
        <v>2014121310</v>
      </c>
      <c r="J2105">
        <v>20</v>
      </c>
      <c r="K2105">
        <v>12</v>
      </c>
      <c r="L2105" t="str">
        <f>VLOOKUP(C2105,List!$A$2:$C$2089,3,)</f>
        <v>Notting Hill Gate</v>
      </c>
      <c r="M2105" t="str">
        <f>VLOOKUP(C2105,List!$A$2:$C$2089,2,)</f>
        <v>Circle</v>
      </c>
      <c r="N2105" t="str">
        <f t="shared" si="273"/>
        <v>Notting Hill Gate|Circle</v>
      </c>
      <c r="O2105">
        <f>VLOOKUP(N2105,Depth!$A$2:$F$427,3,)</f>
        <v>28</v>
      </c>
      <c r="P2105">
        <f>VLOOKUP(N2105,Depth!$A$2:$F$427,5,)</f>
        <v>119.4</v>
      </c>
      <c r="Q2105">
        <f>VLOOKUP(N2105,Depth!$A$2:$F$427,6,)</f>
        <v>8.6</v>
      </c>
      <c r="R2105">
        <f>VLOOKUP(L2105,longitude_latitude!C:J,7,)</f>
        <v>-0.194491212</v>
      </c>
      <c r="S2105">
        <f>VLOOKUP(L2105,longitude_latitude!C:J,8,)</f>
        <v>51.508646900000002</v>
      </c>
      <c r="T2105">
        <f t="shared" si="274"/>
        <v>-10.017979164061042</v>
      </c>
      <c r="U2105">
        <f>VLOOKUP(M2105,LINE!$A$2:$B$13,2,)</f>
        <v>4</v>
      </c>
      <c r="V2105">
        <f>VLOOKUP(L2105,Entry_exit!B:P,4,)</f>
        <v>23840</v>
      </c>
      <c r="W2105">
        <f>2020 - VLOOKUP(L2105, age!$A:$D,4,)</f>
        <v>120</v>
      </c>
      <c r="X2105">
        <f>VLOOKUP(H2105,'air-quality-london-time-of-day'!E:G,3,FALSE)</f>
        <v>12.1</v>
      </c>
      <c r="Y2105">
        <f>VLOOKUP(I2105,Weather!F:K,2,)</f>
        <v>9</v>
      </c>
      <c r="Z2105">
        <f>VLOOKUP(I2105,Weather!F:K,3,)</f>
        <v>0.15</v>
      </c>
      <c r="AA2105">
        <f>VLOOKUP(I2105,Weather!F:K,4,)</f>
        <v>0.6</v>
      </c>
      <c r="AB2105">
        <f>VLOOKUP(I2105,Weather!F:K,5,)</f>
        <v>1017</v>
      </c>
      <c r="AC2105">
        <f>VLOOKUP(I2105,Weather!F:K,6,)</f>
        <v>4</v>
      </c>
    </row>
    <row r="2106" spans="1:29" x14ac:dyDescent="0.25">
      <c r="A2106" t="s">
        <v>7</v>
      </c>
      <c r="B2106" t="s">
        <v>6</v>
      </c>
      <c r="C2106" s="1">
        <v>41983.556250000001</v>
      </c>
      <c r="D2106" s="3">
        <f t="shared" si="272"/>
        <v>2014</v>
      </c>
      <c r="E2106" s="3">
        <f t="shared" si="275"/>
        <v>12</v>
      </c>
      <c r="F2106" s="3">
        <f t="shared" si="276"/>
        <v>13</v>
      </c>
      <c r="G2106" s="3">
        <f t="shared" si="277"/>
        <v>10</v>
      </c>
      <c r="H2106" s="3" t="str">
        <f t="shared" si="278"/>
        <v>20141213</v>
      </c>
      <c r="I2106" s="3" t="str">
        <f t="shared" si="279"/>
        <v>2014121310</v>
      </c>
      <c r="J2106">
        <v>21</v>
      </c>
      <c r="K2106">
        <v>12.6</v>
      </c>
      <c r="L2106" t="str">
        <f>VLOOKUP(C2106,List!$A$2:$C$2089,3,)</f>
        <v>Notting Hill Gate</v>
      </c>
      <c r="M2106" t="str">
        <f>VLOOKUP(C2106,List!$A$2:$C$2089,2,)</f>
        <v>Circle</v>
      </c>
      <c r="N2106" t="str">
        <f t="shared" si="273"/>
        <v>Notting Hill Gate|Circle</v>
      </c>
      <c r="O2106">
        <f>VLOOKUP(N2106,Depth!$A$2:$F$427,3,)</f>
        <v>28</v>
      </c>
      <c r="P2106">
        <f>VLOOKUP(N2106,Depth!$A$2:$F$427,5,)</f>
        <v>119.4</v>
      </c>
      <c r="Q2106">
        <f>VLOOKUP(N2106,Depth!$A$2:$F$427,6,)</f>
        <v>8.6</v>
      </c>
      <c r="R2106">
        <f>VLOOKUP(L2106,longitude_latitude!C:J,7,)</f>
        <v>-0.194491212</v>
      </c>
      <c r="S2106">
        <f>VLOOKUP(L2106,longitude_latitude!C:J,8,)</f>
        <v>51.508646900000002</v>
      </c>
      <c r="T2106">
        <f t="shared" si="274"/>
        <v>-10.017979164061042</v>
      </c>
      <c r="U2106">
        <f>VLOOKUP(M2106,LINE!$A$2:$B$13,2,)</f>
        <v>4</v>
      </c>
      <c r="V2106">
        <f>VLOOKUP(L2106,Entry_exit!B:P,4,)</f>
        <v>23840</v>
      </c>
      <c r="W2106">
        <f>2020 - VLOOKUP(L2106, age!$A:$D,4,)</f>
        <v>120</v>
      </c>
      <c r="X2106">
        <f>VLOOKUP(H2106,'air-quality-london-time-of-day'!E:G,3,FALSE)</f>
        <v>12.1</v>
      </c>
      <c r="Y2106">
        <f>VLOOKUP(I2106,Weather!F:K,2,)</f>
        <v>9</v>
      </c>
      <c r="Z2106">
        <f>VLOOKUP(I2106,Weather!F:K,3,)</f>
        <v>0.15</v>
      </c>
      <c r="AA2106">
        <f>VLOOKUP(I2106,Weather!F:K,4,)</f>
        <v>0.6</v>
      </c>
      <c r="AB2106">
        <f>VLOOKUP(I2106,Weather!F:K,5,)</f>
        <v>1017</v>
      </c>
      <c r="AC2106">
        <f>VLOOKUP(I2106,Weather!F:K,6,)</f>
        <v>4</v>
      </c>
    </row>
    <row r="2107" spans="1:29" x14ac:dyDescent="0.25">
      <c r="A2107" t="s">
        <v>7</v>
      </c>
      <c r="B2107" t="s">
        <v>6</v>
      </c>
      <c r="C2107" s="1">
        <v>41983.556944444441</v>
      </c>
      <c r="D2107" s="3">
        <f t="shared" si="272"/>
        <v>2014</v>
      </c>
      <c r="E2107" s="3">
        <f t="shared" si="275"/>
        <v>12</v>
      </c>
      <c r="F2107" s="3">
        <f t="shared" si="276"/>
        <v>13</v>
      </c>
      <c r="G2107" s="3">
        <f t="shared" si="277"/>
        <v>10</v>
      </c>
      <c r="H2107" s="3" t="str">
        <f t="shared" si="278"/>
        <v>20141213</v>
      </c>
      <c r="I2107" s="3" t="str">
        <f t="shared" si="279"/>
        <v>2014121310</v>
      </c>
      <c r="J2107">
        <v>18</v>
      </c>
      <c r="K2107">
        <v>10.8</v>
      </c>
      <c r="L2107" t="str">
        <f>VLOOKUP(C2107,List!$A$2:$C$2089,3,)</f>
        <v>Bayswater</v>
      </c>
      <c r="M2107" t="str">
        <f>VLOOKUP(C2107,List!$A$2:$C$2089,2,)</f>
        <v>Circle</v>
      </c>
      <c r="N2107" t="str">
        <f t="shared" si="273"/>
        <v>Bayswater|Circle</v>
      </c>
      <c r="O2107">
        <f>VLOOKUP(N2107,Depth!$A$2:$F$427,3,)</f>
        <v>25</v>
      </c>
      <c r="P2107">
        <f>VLOOKUP(N2107,Depth!$A$2:$F$427,5,)</f>
        <v>117.96</v>
      </c>
      <c r="Q2107">
        <f>VLOOKUP(N2107,Depth!$A$2:$F$427,6,)</f>
        <v>7.04</v>
      </c>
      <c r="R2107">
        <f>VLOOKUP(L2107,longitude_latitude!C:J,7,)</f>
        <v>-0.18632270100000001</v>
      </c>
      <c r="S2107">
        <f>VLOOKUP(L2107,longitude_latitude!C:J,8,)</f>
        <v>51.511815069999997</v>
      </c>
      <c r="T2107">
        <f t="shared" si="274"/>
        <v>-9.5978205172549043</v>
      </c>
      <c r="U2107">
        <f>VLOOKUP(M2107,LINE!$A$2:$B$13,2,)</f>
        <v>4</v>
      </c>
      <c r="V2107">
        <f>VLOOKUP(L2107,Entry_exit!B:P,4,)</f>
        <v>7476</v>
      </c>
      <c r="W2107">
        <f>2020 - VLOOKUP(L2107, age!$A:$D,4,)</f>
        <v>152</v>
      </c>
      <c r="X2107">
        <f>VLOOKUP(H2107,'air-quality-london-time-of-day'!E:G,3,FALSE)</f>
        <v>12.1</v>
      </c>
      <c r="Y2107">
        <f>VLOOKUP(I2107,Weather!F:K,2,)</f>
        <v>9</v>
      </c>
      <c r="Z2107">
        <f>VLOOKUP(I2107,Weather!F:K,3,)</f>
        <v>0.15</v>
      </c>
      <c r="AA2107">
        <f>VLOOKUP(I2107,Weather!F:K,4,)</f>
        <v>0.6</v>
      </c>
      <c r="AB2107">
        <f>VLOOKUP(I2107,Weather!F:K,5,)</f>
        <v>1017</v>
      </c>
      <c r="AC2107">
        <f>VLOOKUP(I2107,Weather!F:K,6,)</f>
        <v>4</v>
      </c>
    </row>
    <row r="2108" spans="1:29" x14ac:dyDescent="0.25">
      <c r="A2108" t="s">
        <v>7</v>
      </c>
      <c r="B2108" t="s">
        <v>6</v>
      </c>
      <c r="C2108" s="1">
        <v>41983.557638888888</v>
      </c>
      <c r="D2108" s="3">
        <f t="shared" si="272"/>
        <v>2014</v>
      </c>
      <c r="E2108" s="3">
        <f t="shared" si="275"/>
        <v>12</v>
      </c>
      <c r="F2108" s="3">
        <f t="shared" si="276"/>
        <v>13</v>
      </c>
      <c r="G2108" s="3">
        <f t="shared" si="277"/>
        <v>10</v>
      </c>
      <c r="H2108" s="3" t="str">
        <f t="shared" si="278"/>
        <v>20141213</v>
      </c>
      <c r="I2108" s="3" t="str">
        <f t="shared" si="279"/>
        <v>2014121310</v>
      </c>
      <c r="J2108">
        <v>24</v>
      </c>
      <c r="K2108">
        <v>14.4</v>
      </c>
      <c r="L2108" t="str">
        <f>VLOOKUP(C2108,List!$A$2:$C$2089,3,)</f>
        <v>Bayswater</v>
      </c>
      <c r="M2108" t="str">
        <f>VLOOKUP(C2108,List!$A$2:$C$2089,2,)</f>
        <v>Circle</v>
      </c>
      <c r="N2108" t="str">
        <f t="shared" si="273"/>
        <v>Bayswater|Circle</v>
      </c>
      <c r="O2108">
        <f>VLOOKUP(N2108,Depth!$A$2:$F$427,3,)</f>
        <v>25</v>
      </c>
      <c r="P2108">
        <f>VLOOKUP(N2108,Depth!$A$2:$F$427,5,)</f>
        <v>117.96</v>
      </c>
      <c r="Q2108">
        <f>VLOOKUP(N2108,Depth!$A$2:$F$427,6,)</f>
        <v>7.04</v>
      </c>
      <c r="R2108">
        <f>VLOOKUP(L2108,longitude_latitude!C:J,7,)</f>
        <v>-0.18632270100000001</v>
      </c>
      <c r="S2108">
        <f>VLOOKUP(L2108,longitude_latitude!C:J,8,)</f>
        <v>51.511815069999997</v>
      </c>
      <c r="T2108">
        <f t="shared" si="274"/>
        <v>-9.5978205172549043</v>
      </c>
      <c r="U2108">
        <f>VLOOKUP(M2108,LINE!$A$2:$B$13,2,)</f>
        <v>4</v>
      </c>
      <c r="V2108">
        <f>VLOOKUP(L2108,Entry_exit!B:P,4,)</f>
        <v>7476</v>
      </c>
      <c r="W2108">
        <f>2020 - VLOOKUP(L2108, age!$A:$D,4,)</f>
        <v>152</v>
      </c>
      <c r="X2108">
        <f>VLOOKUP(H2108,'air-quality-london-time-of-day'!E:G,3,FALSE)</f>
        <v>12.1</v>
      </c>
      <c r="Y2108">
        <f>VLOOKUP(I2108,Weather!F:K,2,)</f>
        <v>9</v>
      </c>
      <c r="Z2108">
        <f>VLOOKUP(I2108,Weather!F:K,3,)</f>
        <v>0.15</v>
      </c>
      <c r="AA2108">
        <f>VLOOKUP(I2108,Weather!F:K,4,)</f>
        <v>0.6</v>
      </c>
      <c r="AB2108">
        <f>VLOOKUP(I2108,Weather!F:K,5,)</f>
        <v>1017</v>
      </c>
      <c r="AC2108">
        <f>VLOOKUP(I2108,Weather!F:K,6,)</f>
        <v>4</v>
      </c>
    </row>
    <row r="2109" spans="1:29" x14ac:dyDescent="0.25">
      <c r="A2109" t="s">
        <v>7</v>
      </c>
      <c r="B2109" t="s">
        <v>6</v>
      </c>
      <c r="C2109" s="1">
        <v>41983.558333333334</v>
      </c>
      <c r="D2109" s="3">
        <f t="shared" si="272"/>
        <v>2014</v>
      </c>
      <c r="E2109" s="3">
        <f t="shared" si="275"/>
        <v>12</v>
      </c>
      <c r="F2109" s="3">
        <f t="shared" si="276"/>
        <v>13</v>
      </c>
      <c r="G2109" s="3">
        <f t="shared" si="277"/>
        <v>10</v>
      </c>
      <c r="H2109" s="3" t="str">
        <f t="shared" si="278"/>
        <v>20141213</v>
      </c>
      <c r="I2109" s="3" t="str">
        <f t="shared" si="279"/>
        <v>2014121310</v>
      </c>
      <c r="J2109">
        <v>27</v>
      </c>
      <c r="K2109">
        <v>16.2</v>
      </c>
      <c r="L2109" t="str">
        <f>VLOOKUP(C2109,List!$A$2:$C$2089,3,)</f>
        <v>Paddington</v>
      </c>
      <c r="M2109" t="str">
        <f>VLOOKUP(C2109,List!$A$2:$C$2089,2,)</f>
        <v>Circle</v>
      </c>
      <c r="N2109" t="str">
        <f t="shared" si="273"/>
        <v>Paddington|Circle</v>
      </c>
      <c r="O2109">
        <f>VLOOKUP(N2109,Depth!$A$2:$F$427,3,)</f>
        <v>25</v>
      </c>
      <c r="P2109">
        <f>VLOOKUP(N2109,Depth!$A$2:$F$427,5,)</f>
        <v>122.4</v>
      </c>
      <c r="Q2109">
        <f>VLOOKUP(N2109,Depth!$A$2:$F$427,6,)</f>
        <v>2.6</v>
      </c>
      <c r="R2109">
        <f>VLOOKUP(L2109,longitude_latitude!C:J,7,)</f>
        <v>-0.17378948499999999</v>
      </c>
      <c r="S2109">
        <f>VLOOKUP(L2109,longitude_latitude!C:J,8,)</f>
        <v>51.514994909999999</v>
      </c>
      <c r="T2109">
        <f t="shared" si="274"/>
        <v>-8.9527644351865217</v>
      </c>
      <c r="U2109">
        <f>VLOOKUP(M2109,LINE!$A$2:$B$13,2,)</f>
        <v>4</v>
      </c>
      <c r="V2109">
        <f>VLOOKUP(L2109,Entry_exit!B:P,4,)</f>
        <v>79872</v>
      </c>
      <c r="W2109">
        <f>2020 - VLOOKUP(L2109, age!$A:$D,4,)</f>
        <v>107</v>
      </c>
      <c r="X2109">
        <f>VLOOKUP(H2109,'air-quality-london-time-of-day'!E:G,3,FALSE)</f>
        <v>12.1</v>
      </c>
      <c r="Y2109">
        <f>VLOOKUP(I2109,Weather!F:K,2,)</f>
        <v>9</v>
      </c>
      <c r="Z2109">
        <f>VLOOKUP(I2109,Weather!F:K,3,)</f>
        <v>0.15</v>
      </c>
      <c r="AA2109">
        <f>VLOOKUP(I2109,Weather!F:K,4,)</f>
        <v>0.6</v>
      </c>
      <c r="AB2109">
        <f>VLOOKUP(I2109,Weather!F:K,5,)</f>
        <v>1017</v>
      </c>
      <c r="AC2109">
        <f>VLOOKUP(I2109,Weather!F:K,6,)</f>
        <v>4</v>
      </c>
    </row>
    <row r="2110" spans="1:29" x14ac:dyDescent="0.25">
      <c r="A2110" t="s">
        <v>7</v>
      </c>
      <c r="B2110" t="s">
        <v>6</v>
      </c>
      <c r="C2110" s="1">
        <v>41983.559027777781</v>
      </c>
      <c r="D2110" s="3">
        <f t="shared" si="272"/>
        <v>2014</v>
      </c>
      <c r="E2110" s="3">
        <f t="shared" si="275"/>
        <v>12</v>
      </c>
      <c r="F2110" s="3">
        <f t="shared" si="276"/>
        <v>13</v>
      </c>
      <c r="G2110" s="3">
        <f t="shared" si="277"/>
        <v>10</v>
      </c>
      <c r="H2110" s="3" t="str">
        <f t="shared" si="278"/>
        <v>20141213</v>
      </c>
      <c r="I2110" s="3" t="str">
        <f t="shared" si="279"/>
        <v>2014121310</v>
      </c>
      <c r="J2110">
        <v>21</v>
      </c>
      <c r="K2110">
        <v>12.6</v>
      </c>
      <c r="L2110" t="str">
        <f>VLOOKUP(C2110,List!$A$2:$C$2089,3,)</f>
        <v>Paddington</v>
      </c>
      <c r="M2110" t="str">
        <f>VLOOKUP(C2110,List!$A$2:$C$2089,2,)</f>
        <v>Circle</v>
      </c>
      <c r="N2110" t="str">
        <f t="shared" si="273"/>
        <v>Paddington|Circle</v>
      </c>
      <c r="O2110">
        <f>VLOOKUP(N2110,Depth!$A$2:$F$427,3,)</f>
        <v>25</v>
      </c>
      <c r="P2110">
        <f>VLOOKUP(N2110,Depth!$A$2:$F$427,5,)</f>
        <v>122.4</v>
      </c>
      <c r="Q2110">
        <f>VLOOKUP(N2110,Depth!$A$2:$F$427,6,)</f>
        <v>2.6</v>
      </c>
      <c r="R2110">
        <f>VLOOKUP(L2110,longitude_latitude!C:J,7,)</f>
        <v>-0.17378948499999999</v>
      </c>
      <c r="S2110">
        <f>VLOOKUP(L2110,longitude_latitude!C:J,8,)</f>
        <v>51.514994909999999</v>
      </c>
      <c r="T2110">
        <f t="shared" si="274"/>
        <v>-8.9527644351865217</v>
      </c>
      <c r="U2110">
        <f>VLOOKUP(M2110,LINE!$A$2:$B$13,2,)</f>
        <v>4</v>
      </c>
      <c r="V2110">
        <f>VLOOKUP(L2110,Entry_exit!B:P,4,)</f>
        <v>79872</v>
      </c>
      <c r="W2110">
        <f>2020 - VLOOKUP(L2110, age!$A:$D,4,)</f>
        <v>107</v>
      </c>
      <c r="X2110">
        <f>VLOOKUP(H2110,'air-quality-london-time-of-day'!E:G,3,FALSE)</f>
        <v>12.1</v>
      </c>
      <c r="Y2110">
        <f>VLOOKUP(I2110,Weather!F:K,2,)</f>
        <v>9</v>
      </c>
      <c r="Z2110">
        <f>VLOOKUP(I2110,Weather!F:K,3,)</f>
        <v>0.15</v>
      </c>
      <c r="AA2110">
        <f>VLOOKUP(I2110,Weather!F:K,4,)</f>
        <v>0.6</v>
      </c>
      <c r="AB2110">
        <f>VLOOKUP(I2110,Weather!F:K,5,)</f>
        <v>1017</v>
      </c>
      <c r="AC2110">
        <f>VLOOKUP(I2110,Weather!F:K,6,)</f>
        <v>4</v>
      </c>
    </row>
    <row r="2111" spans="1:29" x14ac:dyDescent="0.25">
      <c r="A2111" t="s">
        <v>7</v>
      </c>
      <c r="B2111" t="s">
        <v>6</v>
      </c>
      <c r="C2111" s="1">
        <v>41983.55972222222</v>
      </c>
      <c r="D2111" s="3">
        <f t="shared" si="272"/>
        <v>2014</v>
      </c>
      <c r="E2111" s="3">
        <f t="shared" si="275"/>
        <v>12</v>
      </c>
      <c r="F2111" s="3">
        <f t="shared" si="276"/>
        <v>13</v>
      </c>
      <c r="G2111" s="3">
        <f t="shared" si="277"/>
        <v>10</v>
      </c>
      <c r="H2111" s="3" t="str">
        <f t="shared" si="278"/>
        <v>20141213</v>
      </c>
      <c r="I2111" s="3" t="str">
        <f t="shared" si="279"/>
        <v>2014121310</v>
      </c>
      <c r="J2111">
        <v>22</v>
      </c>
      <c r="K2111">
        <v>13.2</v>
      </c>
      <c r="L2111" t="str">
        <f>VLOOKUP(C2111,List!$A$2:$C$2089,3,)</f>
        <v>Paddington</v>
      </c>
      <c r="M2111" t="str">
        <f>VLOOKUP(C2111,List!$A$2:$C$2089,2,)</f>
        <v>Circle</v>
      </c>
      <c r="N2111" t="str">
        <f t="shared" si="273"/>
        <v>Paddington|Circle</v>
      </c>
      <c r="O2111">
        <f>VLOOKUP(N2111,Depth!$A$2:$F$427,3,)</f>
        <v>25</v>
      </c>
      <c r="P2111">
        <f>VLOOKUP(N2111,Depth!$A$2:$F$427,5,)</f>
        <v>122.4</v>
      </c>
      <c r="Q2111">
        <f>VLOOKUP(N2111,Depth!$A$2:$F$427,6,)</f>
        <v>2.6</v>
      </c>
      <c r="R2111">
        <f>VLOOKUP(L2111,longitude_latitude!C:J,7,)</f>
        <v>-0.17378948499999999</v>
      </c>
      <c r="S2111">
        <f>VLOOKUP(L2111,longitude_latitude!C:J,8,)</f>
        <v>51.514994909999999</v>
      </c>
      <c r="T2111">
        <f t="shared" si="274"/>
        <v>-8.9527644351865217</v>
      </c>
      <c r="U2111">
        <f>VLOOKUP(M2111,LINE!$A$2:$B$13,2,)</f>
        <v>4</v>
      </c>
      <c r="V2111">
        <f>VLOOKUP(L2111,Entry_exit!B:P,4,)</f>
        <v>79872</v>
      </c>
      <c r="W2111">
        <f>2020 - VLOOKUP(L2111, age!$A:$D,4,)</f>
        <v>107</v>
      </c>
      <c r="X2111">
        <f>VLOOKUP(H2111,'air-quality-london-time-of-day'!E:G,3,FALSE)</f>
        <v>12.1</v>
      </c>
      <c r="Y2111">
        <f>VLOOKUP(I2111,Weather!F:K,2,)</f>
        <v>9</v>
      </c>
      <c r="Z2111">
        <f>VLOOKUP(I2111,Weather!F:K,3,)</f>
        <v>0.15</v>
      </c>
      <c r="AA2111">
        <f>VLOOKUP(I2111,Weather!F:K,4,)</f>
        <v>0.6</v>
      </c>
      <c r="AB2111">
        <f>VLOOKUP(I2111,Weather!F:K,5,)</f>
        <v>1017</v>
      </c>
      <c r="AC2111">
        <f>VLOOKUP(I2111,Weather!F:K,6,)</f>
        <v>4</v>
      </c>
    </row>
    <row r="2112" spans="1:29" x14ac:dyDescent="0.25">
      <c r="A2112" t="s">
        <v>7</v>
      </c>
      <c r="B2112" t="s">
        <v>6</v>
      </c>
      <c r="C2112" s="1">
        <v>41983.560416666667</v>
      </c>
      <c r="D2112" s="3">
        <f t="shared" si="272"/>
        <v>2014</v>
      </c>
      <c r="E2112" s="3">
        <f t="shared" si="275"/>
        <v>12</v>
      </c>
      <c r="F2112" s="3">
        <f t="shared" si="276"/>
        <v>13</v>
      </c>
      <c r="G2112" s="3">
        <f t="shared" si="277"/>
        <v>10</v>
      </c>
      <c r="H2112" s="3" t="str">
        <f t="shared" si="278"/>
        <v>20141213</v>
      </c>
      <c r="I2112" s="3" t="str">
        <f t="shared" si="279"/>
        <v>2014121310</v>
      </c>
      <c r="J2112">
        <v>24</v>
      </c>
      <c r="K2112">
        <v>14.4</v>
      </c>
      <c r="L2112" t="str">
        <f>VLOOKUP(C2112,List!$A$2:$C$2089,3,)</f>
        <v>Edgware Road</v>
      </c>
      <c r="M2112" t="str">
        <f>VLOOKUP(C2112,List!$A$2:$C$2089,2,)</f>
        <v>Circle</v>
      </c>
      <c r="N2112" t="str">
        <f t="shared" si="273"/>
        <v>Edgware Road|Circle</v>
      </c>
      <c r="O2112">
        <f>VLOOKUP(N2112,Depth!$A$2:$F$427,3,)</f>
        <v>0</v>
      </c>
      <c r="P2112">
        <f>VLOOKUP(N2112,Depth!$A$2:$F$427,5,)</f>
        <v>124.8</v>
      </c>
      <c r="Q2112">
        <f>VLOOKUP(N2112,Depth!$A$2:$F$427,6,)</f>
        <v>5.2</v>
      </c>
      <c r="R2112">
        <f>VLOOKUP(L2112,longitude_latitude!C:J,7,)</f>
        <v>-0.16617074200000001</v>
      </c>
      <c r="S2112">
        <f>VLOOKUP(L2112,longitude_latitude!C:J,8,)</f>
        <v>51.51936413</v>
      </c>
      <c r="T2112">
        <f t="shared" si="274"/>
        <v>-8.5610109648502846</v>
      </c>
      <c r="U2112">
        <f>VLOOKUP(M2112,LINE!$A$2:$B$13,2,)</f>
        <v>4</v>
      </c>
      <c r="V2112">
        <f>VLOOKUP(L2112,Entry_exit!B:P,4,)</f>
        <v>7098</v>
      </c>
      <c r="W2112">
        <f>2020 - VLOOKUP(L2112, age!$A:$D,4,)</f>
        <v>113</v>
      </c>
      <c r="X2112">
        <f>VLOOKUP(H2112,'air-quality-london-time-of-day'!E:G,3,FALSE)</f>
        <v>12.1</v>
      </c>
      <c r="Y2112">
        <f>VLOOKUP(I2112,Weather!F:K,2,)</f>
        <v>9</v>
      </c>
      <c r="Z2112">
        <f>VLOOKUP(I2112,Weather!F:K,3,)</f>
        <v>0.15</v>
      </c>
      <c r="AA2112">
        <f>VLOOKUP(I2112,Weather!F:K,4,)</f>
        <v>0.6</v>
      </c>
      <c r="AB2112">
        <f>VLOOKUP(I2112,Weather!F:K,5,)</f>
        <v>1017</v>
      </c>
      <c r="AC2112">
        <f>VLOOKUP(I2112,Weather!F:K,6,)</f>
        <v>4</v>
      </c>
    </row>
    <row r="2113" spans="1:29" x14ac:dyDescent="0.25">
      <c r="A2113" t="s">
        <v>7</v>
      </c>
      <c r="B2113" t="s">
        <v>6</v>
      </c>
      <c r="C2113" s="1">
        <v>41983.561111111114</v>
      </c>
      <c r="D2113" s="3">
        <f t="shared" si="272"/>
        <v>2014</v>
      </c>
      <c r="E2113" s="3">
        <f t="shared" si="275"/>
        <v>12</v>
      </c>
      <c r="F2113" s="3">
        <f t="shared" si="276"/>
        <v>13</v>
      </c>
      <c r="G2113" s="3">
        <f t="shared" si="277"/>
        <v>10</v>
      </c>
      <c r="H2113" s="3" t="str">
        <f t="shared" si="278"/>
        <v>20141213</v>
      </c>
      <c r="I2113" s="3" t="str">
        <f t="shared" si="279"/>
        <v>2014121310</v>
      </c>
      <c r="J2113">
        <v>22</v>
      </c>
      <c r="K2113">
        <v>13.2</v>
      </c>
      <c r="L2113" t="str">
        <f>VLOOKUP(C2113,List!$A$2:$C$2089,3,)</f>
        <v>Edgware Road</v>
      </c>
      <c r="M2113" t="str">
        <f>VLOOKUP(C2113,List!$A$2:$C$2089,2,)</f>
        <v>Circle</v>
      </c>
      <c r="N2113" t="str">
        <f t="shared" si="273"/>
        <v>Edgware Road|Circle</v>
      </c>
      <c r="O2113">
        <f>VLOOKUP(N2113,Depth!$A$2:$F$427,3,)</f>
        <v>0</v>
      </c>
      <c r="P2113">
        <f>VLOOKUP(N2113,Depth!$A$2:$F$427,5,)</f>
        <v>124.8</v>
      </c>
      <c r="Q2113">
        <f>VLOOKUP(N2113,Depth!$A$2:$F$427,6,)</f>
        <v>5.2</v>
      </c>
      <c r="R2113">
        <f>VLOOKUP(L2113,longitude_latitude!C:J,7,)</f>
        <v>-0.16617074200000001</v>
      </c>
      <c r="S2113">
        <f>VLOOKUP(L2113,longitude_latitude!C:J,8,)</f>
        <v>51.51936413</v>
      </c>
      <c r="T2113">
        <f t="shared" si="274"/>
        <v>-8.5610109648502846</v>
      </c>
      <c r="U2113">
        <f>VLOOKUP(M2113,LINE!$A$2:$B$13,2,)</f>
        <v>4</v>
      </c>
      <c r="V2113">
        <f>VLOOKUP(L2113,Entry_exit!B:P,4,)</f>
        <v>7098</v>
      </c>
      <c r="W2113">
        <f>2020 - VLOOKUP(L2113, age!$A:$D,4,)</f>
        <v>113</v>
      </c>
      <c r="X2113">
        <f>VLOOKUP(H2113,'air-quality-london-time-of-day'!E:G,3,FALSE)</f>
        <v>12.1</v>
      </c>
      <c r="Y2113">
        <f>VLOOKUP(I2113,Weather!F:K,2,)</f>
        <v>9</v>
      </c>
      <c r="Z2113">
        <f>VLOOKUP(I2113,Weather!F:K,3,)</f>
        <v>0.15</v>
      </c>
      <c r="AA2113">
        <f>VLOOKUP(I2113,Weather!F:K,4,)</f>
        <v>0.6</v>
      </c>
      <c r="AB2113">
        <f>VLOOKUP(I2113,Weather!F:K,5,)</f>
        <v>1017</v>
      </c>
      <c r="AC2113">
        <f>VLOOKUP(I2113,Weather!F:K,6,)</f>
        <v>4</v>
      </c>
    </row>
    <row r="2114" spans="1:29" x14ac:dyDescent="0.25">
      <c r="A2114" t="s">
        <v>7</v>
      </c>
      <c r="B2114" t="s">
        <v>6</v>
      </c>
      <c r="C2114" s="1">
        <v>41983.561805555553</v>
      </c>
      <c r="D2114" s="3">
        <f t="shared" si="272"/>
        <v>2014</v>
      </c>
      <c r="E2114" s="3">
        <f t="shared" si="275"/>
        <v>12</v>
      </c>
      <c r="F2114" s="3">
        <f t="shared" si="276"/>
        <v>13</v>
      </c>
      <c r="G2114" s="3">
        <f t="shared" si="277"/>
        <v>10</v>
      </c>
      <c r="H2114" s="3" t="str">
        <f t="shared" si="278"/>
        <v>20141213</v>
      </c>
      <c r="I2114" s="3" t="str">
        <f t="shared" si="279"/>
        <v>2014121310</v>
      </c>
      <c r="J2114">
        <v>21</v>
      </c>
      <c r="K2114">
        <v>12.6</v>
      </c>
      <c r="L2114" t="str">
        <f>VLOOKUP(C2114,List!$A$2:$C$2089,3,)</f>
        <v>Edgware Road</v>
      </c>
      <c r="M2114" t="str">
        <f>VLOOKUP(C2114,List!$A$2:$C$2089,2,)</f>
        <v>Circle</v>
      </c>
      <c r="N2114" t="str">
        <f t="shared" si="273"/>
        <v>Edgware Road|Circle</v>
      </c>
      <c r="O2114">
        <f>VLOOKUP(N2114,Depth!$A$2:$F$427,3,)</f>
        <v>0</v>
      </c>
      <c r="P2114">
        <f>VLOOKUP(N2114,Depth!$A$2:$F$427,5,)</f>
        <v>124.8</v>
      </c>
      <c r="Q2114">
        <f>VLOOKUP(N2114,Depth!$A$2:$F$427,6,)</f>
        <v>5.2</v>
      </c>
      <c r="R2114">
        <f>VLOOKUP(L2114,longitude_latitude!C:J,7,)</f>
        <v>-0.16617074200000001</v>
      </c>
      <c r="S2114">
        <f>VLOOKUP(L2114,longitude_latitude!C:J,8,)</f>
        <v>51.51936413</v>
      </c>
      <c r="T2114">
        <f t="shared" si="274"/>
        <v>-8.5610109648502846</v>
      </c>
      <c r="U2114">
        <f>VLOOKUP(M2114,LINE!$A$2:$B$13,2,)</f>
        <v>4</v>
      </c>
      <c r="V2114">
        <f>VLOOKUP(L2114,Entry_exit!B:P,4,)</f>
        <v>7098</v>
      </c>
      <c r="W2114">
        <f>2020 - VLOOKUP(L2114, age!$A:$D,4,)</f>
        <v>113</v>
      </c>
      <c r="X2114">
        <f>VLOOKUP(H2114,'air-quality-london-time-of-day'!E:G,3,FALSE)</f>
        <v>12.1</v>
      </c>
      <c r="Y2114">
        <f>VLOOKUP(I2114,Weather!F:K,2,)</f>
        <v>9</v>
      </c>
      <c r="Z2114">
        <f>VLOOKUP(I2114,Weather!F:K,3,)</f>
        <v>0.15</v>
      </c>
      <c r="AA2114">
        <f>VLOOKUP(I2114,Weather!F:K,4,)</f>
        <v>0.6</v>
      </c>
      <c r="AB2114">
        <f>VLOOKUP(I2114,Weather!F:K,5,)</f>
        <v>1017</v>
      </c>
      <c r="AC2114">
        <f>VLOOKUP(I2114,Weather!F:K,6,)</f>
        <v>4</v>
      </c>
    </row>
    <row r="2115" spans="1:29" x14ac:dyDescent="0.25">
      <c r="A2115" t="s">
        <v>7</v>
      </c>
      <c r="B2115" t="s">
        <v>6</v>
      </c>
      <c r="C2115" s="1">
        <v>41983.5625</v>
      </c>
      <c r="D2115" s="3">
        <f t="shared" si="272"/>
        <v>2014</v>
      </c>
      <c r="E2115" s="3">
        <f t="shared" si="275"/>
        <v>12</v>
      </c>
      <c r="F2115" s="3">
        <f t="shared" si="276"/>
        <v>13</v>
      </c>
      <c r="G2115" s="3">
        <f t="shared" si="277"/>
        <v>10</v>
      </c>
      <c r="H2115" s="3" t="str">
        <f t="shared" si="278"/>
        <v>20141213</v>
      </c>
      <c r="I2115" s="3" t="str">
        <f t="shared" si="279"/>
        <v>2014121310</v>
      </c>
      <c r="J2115">
        <v>25</v>
      </c>
      <c r="K2115">
        <v>15</v>
      </c>
      <c r="L2115" t="str">
        <f>VLOOKUP(C2115,List!$A$2:$C$2089,3,)</f>
        <v>Edgware Road</v>
      </c>
      <c r="M2115" t="str">
        <f>VLOOKUP(C2115,List!$A$2:$C$2089,2,)</f>
        <v>Circle</v>
      </c>
      <c r="N2115" t="str">
        <f t="shared" si="273"/>
        <v>Edgware Road|Circle</v>
      </c>
      <c r="O2115">
        <f>VLOOKUP(N2115,Depth!$A$2:$F$427,3,)</f>
        <v>0</v>
      </c>
      <c r="P2115">
        <f>VLOOKUP(N2115,Depth!$A$2:$F$427,5,)</f>
        <v>124.8</v>
      </c>
      <c r="Q2115">
        <f>VLOOKUP(N2115,Depth!$A$2:$F$427,6,)</f>
        <v>5.2</v>
      </c>
      <c r="R2115">
        <f>VLOOKUP(L2115,longitude_latitude!C:J,7,)</f>
        <v>-0.16617074200000001</v>
      </c>
      <c r="S2115">
        <f>VLOOKUP(L2115,longitude_latitude!C:J,8,)</f>
        <v>51.51936413</v>
      </c>
      <c r="T2115">
        <f t="shared" si="274"/>
        <v>-8.5610109648502846</v>
      </c>
      <c r="U2115">
        <f>VLOOKUP(M2115,LINE!$A$2:$B$13,2,)</f>
        <v>4</v>
      </c>
      <c r="V2115">
        <f>VLOOKUP(L2115,Entry_exit!B:P,4,)</f>
        <v>7098</v>
      </c>
      <c r="W2115">
        <f>2020 - VLOOKUP(L2115, age!$A:$D,4,)</f>
        <v>113</v>
      </c>
      <c r="X2115">
        <f>VLOOKUP(H2115,'air-quality-london-time-of-day'!E:G,3,FALSE)</f>
        <v>12.1</v>
      </c>
      <c r="Y2115">
        <f>VLOOKUP(I2115,Weather!F:K,2,)</f>
        <v>9</v>
      </c>
      <c r="Z2115">
        <f>VLOOKUP(I2115,Weather!F:K,3,)</f>
        <v>0.15</v>
      </c>
      <c r="AA2115">
        <f>VLOOKUP(I2115,Weather!F:K,4,)</f>
        <v>0.6</v>
      </c>
      <c r="AB2115">
        <f>VLOOKUP(I2115,Weather!F:K,5,)</f>
        <v>1017</v>
      </c>
      <c r="AC2115">
        <f>VLOOKUP(I2115,Weather!F:K,6,)</f>
        <v>4</v>
      </c>
    </row>
    <row r="2116" spans="1:29" x14ac:dyDescent="0.25">
      <c r="A2116" t="s">
        <v>7</v>
      </c>
      <c r="B2116" t="s">
        <v>6</v>
      </c>
      <c r="C2116" s="1">
        <v>41989.339583333334</v>
      </c>
      <c r="D2116" s="3">
        <f t="shared" si="272"/>
        <v>2014</v>
      </c>
      <c r="E2116" s="3">
        <f t="shared" si="275"/>
        <v>12</v>
      </c>
      <c r="F2116" s="3">
        <f t="shared" si="276"/>
        <v>8</v>
      </c>
      <c r="G2116" s="3">
        <f t="shared" si="277"/>
        <v>16</v>
      </c>
      <c r="H2116" s="3" t="str">
        <f t="shared" si="278"/>
        <v>2014128</v>
      </c>
      <c r="I2116" s="3" t="str">
        <f t="shared" si="279"/>
        <v>201412816</v>
      </c>
      <c r="J2116">
        <v>17</v>
      </c>
      <c r="K2116">
        <v>10.199999999999999</v>
      </c>
      <c r="L2116" t="str">
        <f>VLOOKUP(C2116,List!$A$2:$C$2089,3,)</f>
        <v>Morden</v>
      </c>
      <c r="M2116" t="str">
        <f>VLOOKUP(C2116,List!$A$2:$C$2089,2,)</f>
        <v>Northern</v>
      </c>
      <c r="N2116" t="str">
        <f t="shared" si="273"/>
        <v>Morden|Northern</v>
      </c>
      <c r="O2116">
        <f>VLOOKUP(N2116,Depth!$A$2:$F$427,3,)</f>
        <v>18</v>
      </c>
      <c r="P2116">
        <f>VLOOKUP(N2116,Depth!$A$2:$F$427,5,)</f>
        <v>113.6</v>
      </c>
      <c r="Q2116">
        <f>VLOOKUP(N2116,Depth!$A$2:$F$427,6,)</f>
        <v>4.4000000000000004</v>
      </c>
      <c r="R2116">
        <f>VLOOKUP(L2116,longitude_latitude!C:J,7,)</f>
        <v>-0.19316028199999999</v>
      </c>
      <c r="S2116">
        <f>VLOOKUP(L2116,longitude_latitude!C:J,8,)</f>
        <v>51.40201673</v>
      </c>
      <c r="T2116">
        <f t="shared" si="274"/>
        <v>-9.9288280469355179</v>
      </c>
      <c r="U2116">
        <f>VLOOKUP(M2116,LINE!$A$2:$B$13,2,)</f>
        <v>9</v>
      </c>
      <c r="V2116">
        <f>VLOOKUP(L2116,Entry_exit!B:P,4,)</f>
        <v>15288</v>
      </c>
      <c r="W2116">
        <f>2020 - VLOOKUP(L2116, age!$A:$D,4,)</f>
        <v>94</v>
      </c>
      <c r="X2116">
        <f>VLOOKUP(H2116,'air-quality-london-time-of-day'!E:G,3,FALSE)</f>
        <v>13.3</v>
      </c>
      <c r="Y2116">
        <f>VLOOKUP(I2116,Weather!F:K,2,)</f>
        <v>4</v>
      </c>
      <c r="Z2116">
        <f>VLOOKUP(I2116,Weather!F:K,3,)</f>
        <v>0.03</v>
      </c>
      <c r="AA2116">
        <f>VLOOKUP(I2116,Weather!F:K,4,)</f>
        <v>0.76</v>
      </c>
      <c r="AB2116">
        <f>VLOOKUP(I2116,Weather!F:K,5,)</f>
        <v>1016</v>
      </c>
      <c r="AC2116">
        <f>VLOOKUP(I2116,Weather!F:K,6,)</f>
        <v>1</v>
      </c>
    </row>
    <row r="2117" spans="1:29" x14ac:dyDescent="0.25">
      <c r="A2117" t="s">
        <v>7</v>
      </c>
      <c r="B2117" t="s">
        <v>6</v>
      </c>
      <c r="C2117" s="1">
        <v>41989.340277777781</v>
      </c>
      <c r="D2117" s="3">
        <f t="shared" si="272"/>
        <v>2014</v>
      </c>
      <c r="E2117" s="3">
        <f t="shared" si="275"/>
        <v>12</v>
      </c>
      <c r="F2117" s="3">
        <f t="shared" si="276"/>
        <v>8</v>
      </c>
      <c r="G2117" s="3">
        <f t="shared" si="277"/>
        <v>16</v>
      </c>
      <c r="H2117" s="3" t="str">
        <f t="shared" si="278"/>
        <v>2014128</v>
      </c>
      <c r="I2117" s="3" t="str">
        <f t="shared" si="279"/>
        <v>201412816</v>
      </c>
      <c r="J2117">
        <v>14</v>
      </c>
      <c r="K2117">
        <v>8.4</v>
      </c>
      <c r="L2117" t="str">
        <f>VLOOKUP(C2117,List!$A$2:$C$2089,3,)</f>
        <v>Morden</v>
      </c>
      <c r="M2117" t="str">
        <f>VLOOKUP(C2117,List!$A$2:$C$2089,2,)</f>
        <v>Northern</v>
      </c>
      <c r="N2117" t="str">
        <f t="shared" si="273"/>
        <v>Morden|Northern</v>
      </c>
      <c r="O2117">
        <f>VLOOKUP(N2117,Depth!$A$2:$F$427,3,)</f>
        <v>18</v>
      </c>
      <c r="P2117">
        <f>VLOOKUP(N2117,Depth!$A$2:$F$427,5,)</f>
        <v>113.6</v>
      </c>
      <c r="Q2117">
        <f>VLOOKUP(N2117,Depth!$A$2:$F$427,6,)</f>
        <v>4.4000000000000004</v>
      </c>
      <c r="R2117">
        <f>VLOOKUP(L2117,longitude_latitude!C:J,7,)</f>
        <v>-0.19316028199999999</v>
      </c>
      <c r="S2117">
        <f>VLOOKUP(L2117,longitude_latitude!C:J,8,)</f>
        <v>51.40201673</v>
      </c>
      <c r="T2117">
        <f t="shared" si="274"/>
        <v>-9.9288280469355179</v>
      </c>
      <c r="U2117">
        <f>VLOOKUP(M2117,LINE!$A$2:$B$13,2,)</f>
        <v>9</v>
      </c>
      <c r="V2117">
        <f>VLOOKUP(L2117,Entry_exit!B:P,4,)</f>
        <v>15288</v>
      </c>
      <c r="W2117">
        <f>2020 - VLOOKUP(L2117, age!$A:$D,4,)</f>
        <v>94</v>
      </c>
      <c r="X2117">
        <f>VLOOKUP(H2117,'air-quality-london-time-of-day'!E:G,3,FALSE)</f>
        <v>13.3</v>
      </c>
      <c r="Y2117">
        <f>VLOOKUP(I2117,Weather!F:K,2,)</f>
        <v>4</v>
      </c>
      <c r="Z2117">
        <f>VLOOKUP(I2117,Weather!F:K,3,)</f>
        <v>0.03</v>
      </c>
      <c r="AA2117">
        <f>VLOOKUP(I2117,Weather!F:K,4,)</f>
        <v>0.76</v>
      </c>
      <c r="AB2117">
        <f>VLOOKUP(I2117,Weather!F:K,5,)</f>
        <v>1016</v>
      </c>
      <c r="AC2117">
        <f>VLOOKUP(I2117,Weather!F:K,6,)</f>
        <v>1</v>
      </c>
    </row>
    <row r="2118" spans="1:29" x14ac:dyDescent="0.25">
      <c r="A2118" t="s">
        <v>7</v>
      </c>
      <c r="B2118" t="s">
        <v>6</v>
      </c>
      <c r="C2118" s="1">
        <v>41989.34097222222</v>
      </c>
      <c r="D2118" s="3">
        <f t="shared" si="272"/>
        <v>2014</v>
      </c>
      <c r="E2118" s="3">
        <f t="shared" si="275"/>
        <v>12</v>
      </c>
      <c r="F2118" s="3">
        <f t="shared" si="276"/>
        <v>8</v>
      </c>
      <c r="G2118" s="3">
        <f t="shared" si="277"/>
        <v>16</v>
      </c>
      <c r="H2118" s="3" t="str">
        <f t="shared" si="278"/>
        <v>2014128</v>
      </c>
      <c r="I2118" s="3" t="str">
        <f t="shared" si="279"/>
        <v>201412816</v>
      </c>
      <c r="J2118">
        <v>14</v>
      </c>
      <c r="K2118">
        <v>8.4</v>
      </c>
      <c r="L2118" t="str">
        <f>VLOOKUP(C2118,List!$A$2:$C$2089,3,)</f>
        <v>Morden</v>
      </c>
      <c r="M2118" t="str">
        <f>VLOOKUP(C2118,List!$A$2:$C$2089,2,)</f>
        <v>Northern</v>
      </c>
      <c r="N2118" t="str">
        <f t="shared" si="273"/>
        <v>Morden|Northern</v>
      </c>
      <c r="O2118">
        <f>VLOOKUP(N2118,Depth!$A$2:$F$427,3,)</f>
        <v>18</v>
      </c>
      <c r="P2118">
        <f>VLOOKUP(N2118,Depth!$A$2:$F$427,5,)</f>
        <v>113.6</v>
      </c>
      <c r="Q2118">
        <f>VLOOKUP(N2118,Depth!$A$2:$F$427,6,)</f>
        <v>4.4000000000000004</v>
      </c>
      <c r="R2118">
        <f>VLOOKUP(L2118,longitude_latitude!C:J,7,)</f>
        <v>-0.19316028199999999</v>
      </c>
      <c r="S2118">
        <f>VLOOKUP(L2118,longitude_latitude!C:J,8,)</f>
        <v>51.40201673</v>
      </c>
      <c r="T2118">
        <f t="shared" si="274"/>
        <v>-9.9288280469355179</v>
      </c>
      <c r="U2118">
        <f>VLOOKUP(M2118,LINE!$A$2:$B$13,2,)</f>
        <v>9</v>
      </c>
      <c r="V2118">
        <f>VLOOKUP(L2118,Entry_exit!B:P,4,)</f>
        <v>15288</v>
      </c>
      <c r="W2118">
        <f>2020 - VLOOKUP(L2118, age!$A:$D,4,)</f>
        <v>94</v>
      </c>
      <c r="X2118">
        <f>VLOOKUP(H2118,'air-quality-london-time-of-day'!E:G,3,FALSE)</f>
        <v>13.3</v>
      </c>
      <c r="Y2118">
        <f>VLOOKUP(I2118,Weather!F:K,2,)</f>
        <v>4</v>
      </c>
      <c r="Z2118">
        <f>VLOOKUP(I2118,Weather!F:K,3,)</f>
        <v>0.03</v>
      </c>
      <c r="AA2118">
        <f>VLOOKUP(I2118,Weather!F:K,4,)</f>
        <v>0.76</v>
      </c>
      <c r="AB2118">
        <f>VLOOKUP(I2118,Weather!F:K,5,)</f>
        <v>1016</v>
      </c>
      <c r="AC2118">
        <f>VLOOKUP(I2118,Weather!F:K,6,)</f>
        <v>1</v>
      </c>
    </row>
    <row r="2119" spans="1:29" x14ac:dyDescent="0.25">
      <c r="A2119" t="s">
        <v>7</v>
      </c>
      <c r="B2119" t="s">
        <v>6</v>
      </c>
      <c r="C2119" s="1">
        <v>41989.341666666667</v>
      </c>
      <c r="D2119" s="3">
        <f t="shared" si="272"/>
        <v>2014</v>
      </c>
      <c r="E2119" s="3">
        <f t="shared" si="275"/>
        <v>12</v>
      </c>
      <c r="F2119" s="3">
        <f t="shared" si="276"/>
        <v>8</v>
      </c>
      <c r="G2119" s="3">
        <f t="shared" si="277"/>
        <v>16</v>
      </c>
      <c r="H2119" s="3" t="str">
        <f t="shared" si="278"/>
        <v>2014128</v>
      </c>
      <c r="I2119" s="3" t="str">
        <f t="shared" si="279"/>
        <v>201412816</v>
      </c>
      <c r="J2119">
        <v>30</v>
      </c>
      <c r="K2119">
        <v>18</v>
      </c>
      <c r="L2119" t="str">
        <f>VLOOKUP(C2119,List!$A$2:$C$2089,3,)</f>
        <v>Morden</v>
      </c>
      <c r="M2119" t="str">
        <f>VLOOKUP(C2119,List!$A$2:$C$2089,2,)</f>
        <v>Northern</v>
      </c>
      <c r="N2119" t="str">
        <f t="shared" si="273"/>
        <v>Morden|Northern</v>
      </c>
      <c r="O2119">
        <f>VLOOKUP(N2119,Depth!$A$2:$F$427,3,)</f>
        <v>18</v>
      </c>
      <c r="P2119">
        <f>VLOOKUP(N2119,Depth!$A$2:$F$427,5,)</f>
        <v>113.6</v>
      </c>
      <c r="Q2119">
        <f>VLOOKUP(N2119,Depth!$A$2:$F$427,6,)</f>
        <v>4.4000000000000004</v>
      </c>
      <c r="R2119">
        <f>VLOOKUP(L2119,longitude_latitude!C:J,7,)</f>
        <v>-0.19316028199999999</v>
      </c>
      <c r="S2119">
        <f>VLOOKUP(L2119,longitude_latitude!C:J,8,)</f>
        <v>51.40201673</v>
      </c>
      <c r="T2119">
        <f t="shared" si="274"/>
        <v>-9.9288280469355179</v>
      </c>
      <c r="U2119">
        <f>VLOOKUP(M2119,LINE!$A$2:$B$13,2,)</f>
        <v>9</v>
      </c>
      <c r="V2119">
        <f>VLOOKUP(L2119,Entry_exit!B:P,4,)</f>
        <v>15288</v>
      </c>
      <c r="W2119">
        <f>2020 - VLOOKUP(L2119, age!$A:$D,4,)</f>
        <v>94</v>
      </c>
      <c r="X2119">
        <f>VLOOKUP(H2119,'air-quality-london-time-of-day'!E:G,3,FALSE)</f>
        <v>13.3</v>
      </c>
      <c r="Y2119">
        <f>VLOOKUP(I2119,Weather!F:K,2,)</f>
        <v>4</v>
      </c>
      <c r="Z2119">
        <f>VLOOKUP(I2119,Weather!F:K,3,)</f>
        <v>0.03</v>
      </c>
      <c r="AA2119">
        <f>VLOOKUP(I2119,Weather!F:K,4,)</f>
        <v>0.76</v>
      </c>
      <c r="AB2119">
        <f>VLOOKUP(I2119,Weather!F:K,5,)</f>
        <v>1016</v>
      </c>
      <c r="AC2119">
        <f>VLOOKUP(I2119,Weather!F:K,6,)</f>
        <v>1</v>
      </c>
    </row>
    <row r="2120" spans="1:29" x14ac:dyDescent="0.25">
      <c r="A2120" t="s">
        <v>7</v>
      </c>
      <c r="B2120" t="s">
        <v>6</v>
      </c>
      <c r="C2120" s="1">
        <v>41989.342361111114</v>
      </c>
      <c r="D2120" s="3">
        <f t="shared" si="272"/>
        <v>2014</v>
      </c>
      <c r="E2120" s="3">
        <f t="shared" si="275"/>
        <v>12</v>
      </c>
      <c r="F2120" s="3">
        <f t="shared" si="276"/>
        <v>8</v>
      </c>
      <c r="G2120" s="3">
        <f t="shared" si="277"/>
        <v>16</v>
      </c>
      <c r="H2120" s="3" t="str">
        <f t="shared" si="278"/>
        <v>2014128</v>
      </c>
      <c r="I2120" s="3" t="str">
        <f t="shared" si="279"/>
        <v>201412816</v>
      </c>
      <c r="J2120">
        <v>70</v>
      </c>
      <c r="K2120">
        <v>42</v>
      </c>
      <c r="L2120" t="str">
        <f>VLOOKUP(C2120,List!$A$2:$C$2089,3,)</f>
        <v>South Wimbledon</v>
      </c>
      <c r="M2120" t="str">
        <f>VLOOKUP(C2120,List!$A$2:$C$2089,2,)</f>
        <v>Northern</v>
      </c>
      <c r="N2120" t="str">
        <f t="shared" si="273"/>
        <v>South Wimbledon|Northern</v>
      </c>
      <c r="O2120">
        <f>VLOOKUP(N2120,Depth!$A$2:$F$427,3,)</f>
        <v>14</v>
      </c>
      <c r="P2120">
        <f>VLOOKUP(N2120,Depth!$A$2:$F$427,5,)</f>
        <v>101.32</v>
      </c>
      <c r="Q2120">
        <f>VLOOKUP(N2120,Depth!$A$2:$F$427,6,)</f>
        <v>12.68</v>
      </c>
      <c r="R2120">
        <f>VLOOKUP(L2120,longitude_latitude!C:J,7,)</f>
        <v>-0.19171127800000001</v>
      </c>
      <c r="S2120">
        <f>VLOOKUP(L2120,longitude_latitude!C:J,8,)</f>
        <v>51.414469240000003</v>
      </c>
      <c r="T2120">
        <f t="shared" si="274"/>
        <v>-9.8567336056920904</v>
      </c>
      <c r="U2120">
        <f>VLOOKUP(M2120,LINE!$A$2:$B$13,2,)</f>
        <v>9</v>
      </c>
      <c r="V2120">
        <f>VLOOKUP(L2120,Entry_exit!B:P,4,)</f>
        <v>7730</v>
      </c>
      <c r="W2120">
        <f>2020 - VLOOKUP(L2120, age!$A:$D,4,)</f>
        <v>94</v>
      </c>
      <c r="X2120">
        <f>VLOOKUP(H2120,'air-quality-london-time-of-day'!E:G,3,FALSE)</f>
        <v>13.3</v>
      </c>
      <c r="Y2120">
        <f>VLOOKUP(I2120,Weather!F:K,2,)</f>
        <v>4</v>
      </c>
      <c r="Z2120">
        <f>VLOOKUP(I2120,Weather!F:K,3,)</f>
        <v>0.03</v>
      </c>
      <c r="AA2120">
        <f>VLOOKUP(I2120,Weather!F:K,4,)</f>
        <v>0.76</v>
      </c>
      <c r="AB2120">
        <f>VLOOKUP(I2120,Weather!F:K,5,)</f>
        <v>1016</v>
      </c>
      <c r="AC2120">
        <f>VLOOKUP(I2120,Weather!F:K,6,)</f>
        <v>1</v>
      </c>
    </row>
    <row r="2121" spans="1:29" x14ac:dyDescent="0.25">
      <c r="A2121" t="s">
        <v>7</v>
      </c>
      <c r="B2121" t="s">
        <v>6</v>
      </c>
      <c r="C2121" s="1">
        <v>41989.343055555553</v>
      </c>
      <c r="D2121" s="3">
        <f t="shared" si="272"/>
        <v>2014</v>
      </c>
      <c r="E2121" s="3">
        <f t="shared" si="275"/>
        <v>12</v>
      </c>
      <c r="F2121" s="3">
        <f t="shared" si="276"/>
        <v>8</v>
      </c>
      <c r="G2121" s="3">
        <f t="shared" si="277"/>
        <v>16</v>
      </c>
      <c r="H2121" s="3" t="str">
        <f t="shared" si="278"/>
        <v>2014128</v>
      </c>
      <c r="I2121" s="3" t="str">
        <f t="shared" si="279"/>
        <v>201412816</v>
      </c>
      <c r="J2121">
        <v>117</v>
      </c>
      <c r="K2121">
        <v>70.2</v>
      </c>
      <c r="L2121" t="str">
        <f>VLOOKUP(C2121,List!$A$2:$C$2089,3,)</f>
        <v>Colliers Wood</v>
      </c>
      <c r="M2121" t="str">
        <f>VLOOKUP(C2121,List!$A$2:$C$2089,2,)</f>
        <v>Northern</v>
      </c>
      <c r="N2121" t="str">
        <f t="shared" si="273"/>
        <v>Colliers Wood|Northern</v>
      </c>
      <c r="O2121">
        <f>VLOOKUP(N2121,Depth!$A$2:$F$427,3,)</f>
        <v>12</v>
      </c>
      <c r="P2121">
        <f>VLOOKUP(N2121,Depth!$A$2:$F$427,5,)</f>
        <v>98.92</v>
      </c>
      <c r="Q2121">
        <f>VLOOKUP(N2121,Depth!$A$2:$F$427,6,)</f>
        <v>13.08</v>
      </c>
      <c r="R2121">
        <f>VLOOKUP(L2121,longitude_latitude!C:J,7,)</f>
        <v>-0.17646089300000001</v>
      </c>
      <c r="S2121">
        <f>VLOOKUP(L2121,longitude_latitude!C:J,8,)</f>
        <v>51.417639790000003</v>
      </c>
      <c r="T2121">
        <f t="shared" si="274"/>
        <v>-9.0732026332957325</v>
      </c>
      <c r="U2121">
        <f>VLOOKUP(M2121,LINE!$A$2:$B$13,2,)</f>
        <v>9</v>
      </c>
      <c r="V2121">
        <f>VLOOKUP(L2121,Entry_exit!B:P,4,)</f>
        <v>10356</v>
      </c>
      <c r="W2121">
        <f>2020 - VLOOKUP(L2121, age!$A:$D,4,)</f>
        <v>94</v>
      </c>
      <c r="X2121">
        <f>VLOOKUP(H2121,'air-quality-london-time-of-day'!E:G,3,FALSE)</f>
        <v>13.3</v>
      </c>
      <c r="Y2121">
        <f>VLOOKUP(I2121,Weather!F:K,2,)</f>
        <v>4</v>
      </c>
      <c r="Z2121">
        <f>VLOOKUP(I2121,Weather!F:K,3,)</f>
        <v>0.03</v>
      </c>
      <c r="AA2121">
        <f>VLOOKUP(I2121,Weather!F:K,4,)</f>
        <v>0.76</v>
      </c>
      <c r="AB2121">
        <f>VLOOKUP(I2121,Weather!F:K,5,)</f>
        <v>1016</v>
      </c>
      <c r="AC2121">
        <f>VLOOKUP(I2121,Weather!F:K,6,)</f>
        <v>1</v>
      </c>
    </row>
    <row r="2122" spans="1:29" x14ac:dyDescent="0.25">
      <c r="A2122" t="s">
        <v>7</v>
      </c>
      <c r="B2122" t="s">
        <v>6</v>
      </c>
      <c r="C2122" s="1">
        <v>41989.34375</v>
      </c>
      <c r="D2122" s="3">
        <f t="shared" si="272"/>
        <v>2014</v>
      </c>
      <c r="E2122" s="3">
        <f t="shared" si="275"/>
        <v>12</v>
      </c>
      <c r="F2122" s="3">
        <f t="shared" si="276"/>
        <v>8</v>
      </c>
      <c r="G2122" s="3">
        <f t="shared" si="277"/>
        <v>16</v>
      </c>
      <c r="H2122" s="3" t="str">
        <f t="shared" si="278"/>
        <v>2014128</v>
      </c>
      <c r="I2122" s="3" t="str">
        <f t="shared" si="279"/>
        <v>201412816</v>
      </c>
      <c r="J2122">
        <v>129</v>
      </c>
      <c r="K2122">
        <v>77.400000000000006</v>
      </c>
      <c r="L2122" t="str">
        <f>VLOOKUP(C2122,List!$A$2:$C$2089,3,)</f>
        <v>Colliers Wood</v>
      </c>
      <c r="M2122" t="str">
        <f>VLOOKUP(C2122,List!$A$2:$C$2089,2,)</f>
        <v>Northern</v>
      </c>
      <c r="N2122" t="str">
        <f t="shared" si="273"/>
        <v>Colliers Wood|Northern</v>
      </c>
      <c r="O2122">
        <f>VLOOKUP(N2122,Depth!$A$2:$F$427,3,)</f>
        <v>12</v>
      </c>
      <c r="P2122">
        <f>VLOOKUP(N2122,Depth!$A$2:$F$427,5,)</f>
        <v>98.92</v>
      </c>
      <c r="Q2122">
        <f>VLOOKUP(N2122,Depth!$A$2:$F$427,6,)</f>
        <v>13.08</v>
      </c>
      <c r="R2122">
        <f>VLOOKUP(L2122,longitude_latitude!C:J,7,)</f>
        <v>-0.17646089300000001</v>
      </c>
      <c r="S2122">
        <f>VLOOKUP(L2122,longitude_latitude!C:J,8,)</f>
        <v>51.417639790000003</v>
      </c>
      <c r="T2122">
        <f t="shared" si="274"/>
        <v>-9.0732026332957325</v>
      </c>
      <c r="U2122">
        <f>VLOOKUP(M2122,LINE!$A$2:$B$13,2,)</f>
        <v>9</v>
      </c>
      <c r="V2122">
        <f>VLOOKUP(L2122,Entry_exit!B:P,4,)</f>
        <v>10356</v>
      </c>
      <c r="W2122">
        <f>2020 - VLOOKUP(L2122, age!$A:$D,4,)</f>
        <v>94</v>
      </c>
      <c r="X2122">
        <f>VLOOKUP(H2122,'air-quality-london-time-of-day'!E:G,3,FALSE)</f>
        <v>13.3</v>
      </c>
      <c r="Y2122">
        <f>VLOOKUP(I2122,Weather!F:K,2,)</f>
        <v>4</v>
      </c>
      <c r="Z2122">
        <f>VLOOKUP(I2122,Weather!F:K,3,)</f>
        <v>0.03</v>
      </c>
      <c r="AA2122">
        <f>VLOOKUP(I2122,Weather!F:K,4,)</f>
        <v>0.76</v>
      </c>
      <c r="AB2122">
        <f>VLOOKUP(I2122,Weather!F:K,5,)</f>
        <v>1016</v>
      </c>
      <c r="AC2122">
        <f>VLOOKUP(I2122,Weather!F:K,6,)</f>
        <v>1</v>
      </c>
    </row>
    <row r="2123" spans="1:29" x14ac:dyDescent="0.25">
      <c r="A2123" t="s">
        <v>7</v>
      </c>
      <c r="B2123" t="s">
        <v>6</v>
      </c>
      <c r="C2123" s="1">
        <v>41989.344444444447</v>
      </c>
      <c r="D2123" s="3">
        <f t="shared" si="272"/>
        <v>2014</v>
      </c>
      <c r="E2123" s="3">
        <f t="shared" si="275"/>
        <v>12</v>
      </c>
      <c r="F2123" s="3">
        <f t="shared" si="276"/>
        <v>8</v>
      </c>
      <c r="G2123" s="3">
        <f t="shared" si="277"/>
        <v>16</v>
      </c>
      <c r="H2123" s="3" t="str">
        <f t="shared" si="278"/>
        <v>2014128</v>
      </c>
      <c r="I2123" s="3" t="str">
        <f t="shared" si="279"/>
        <v>201412816</v>
      </c>
      <c r="J2123">
        <v>139</v>
      </c>
      <c r="K2123">
        <v>83.4</v>
      </c>
      <c r="L2123" t="str">
        <f>VLOOKUP(C2123,List!$A$2:$C$2089,3,)</f>
        <v>Tooting Broadway</v>
      </c>
      <c r="M2123" t="str">
        <f>VLOOKUP(C2123,List!$A$2:$C$2089,2,)</f>
        <v>Northern</v>
      </c>
      <c r="N2123" t="str">
        <f t="shared" si="273"/>
        <v>Tooting Broadway|Northern</v>
      </c>
      <c r="O2123">
        <f>VLOOKUP(N2123,Depth!$A$2:$F$427,3,)</f>
        <v>16</v>
      </c>
      <c r="P2123">
        <f>VLOOKUP(N2123,Depth!$A$2:$F$427,5,)</f>
        <v>103.22</v>
      </c>
      <c r="Q2123">
        <f>VLOOKUP(N2123,Depth!$A$2:$F$427,6,)</f>
        <v>12.78</v>
      </c>
      <c r="R2123">
        <f>VLOOKUP(L2123,longitude_latitude!C:J,7,)</f>
        <v>-0.166791248</v>
      </c>
      <c r="S2123">
        <f>VLOOKUP(L2123,longitude_latitude!C:J,8,)</f>
        <v>51.427157020000003</v>
      </c>
      <c r="T2123">
        <f t="shared" si="274"/>
        <v>-8.5775997004577622</v>
      </c>
      <c r="U2123">
        <f>VLOOKUP(M2123,LINE!$A$2:$B$13,2,)</f>
        <v>9</v>
      </c>
      <c r="V2123">
        <f>VLOOKUP(L2123,Entry_exit!B:P,4,)</f>
        <v>24714</v>
      </c>
      <c r="W2123">
        <f>2020 - VLOOKUP(L2123, age!$A:$D,4,)</f>
        <v>94</v>
      </c>
      <c r="X2123">
        <f>VLOOKUP(H2123,'air-quality-london-time-of-day'!E:G,3,FALSE)</f>
        <v>13.3</v>
      </c>
      <c r="Y2123">
        <f>VLOOKUP(I2123,Weather!F:K,2,)</f>
        <v>4</v>
      </c>
      <c r="Z2123">
        <f>VLOOKUP(I2123,Weather!F:K,3,)</f>
        <v>0.03</v>
      </c>
      <c r="AA2123">
        <f>VLOOKUP(I2123,Weather!F:K,4,)</f>
        <v>0.76</v>
      </c>
      <c r="AB2123">
        <f>VLOOKUP(I2123,Weather!F:K,5,)</f>
        <v>1016</v>
      </c>
      <c r="AC2123">
        <f>VLOOKUP(I2123,Weather!F:K,6,)</f>
        <v>1</v>
      </c>
    </row>
    <row r="2124" spans="1:29" x14ac:dyDescent="0.25">
      <c r="A2124" t="s">
        <v>7</v>
      </c>
      <c r="B2124" t="s">
        <v>6</v>
      </c>
      <c r="C2124" s="1">
        <v>41989.345138888886</v>
      </c>
      <c r="D2124" s="3">
        <f t="shared" si="272"/>
        <v>2014</v>
      </c>
      <c r="E2124" s="3">
        <f t="shared" si="275"/>
        <v>12</v>
      </c>
      <c r="F2124" s="3">
        <f t="shared" si="276"/>
        <v>8</v>
      </c>
      <c r="G2124" s="3">
        <f t="shared" si="277"/>
        <v>16</v>
      </c>
      <c r="H2124" s="3" t="str">
        <f t="shared" si="278"/>
        <v>2014128</v>
      </c>
      <c r="I2124" s="3" t="str">
        <f t="shared" si="279"/>
        <v>201412816</v>
      </c>
      <c r="J2124">
        <v>158</v>
      </c>
      <c r="K2124">
        <v>94.8</v>
      </c>
      <c r="L2124" t="str">
        <f>VLOOKUP(C2124,List!$A$2:$C$2089,3,)</f>
        <v>Tooting Broadway</v>
      </c>
      <c r="M2124" t="str">
        <f>VLOOKUP(C2124,List!$A$2:$C$2089,2,)</f>
        <v>Northern</v>
      </c>
      <c r="N2124" t="str">
        <f t="shared" si="273"/>
        <v>Tooting Broadway|Northern</v>
      </c>
      <c r="O2124">
        <f>VLOOKUP(N2124,Depth!$A$2:$F$427,3,)</f>
        <v>16</v>
      </c>
      <c r="P2124">
        <f>VLOOKUP(N2124,Depth!$A$2:$F$427,5,)</f>
        <v>103.22</v>
      </c>
      <c r="Q2124">
        <f>VLOOKUP(N2124,Depth!$A$2:$F$427,6,)</f>
        <v>12.78</v>
      </c>
      <c r="R2124">
        <f>VLOOKUP(L2124,longitude_latitude!C:J,7,)</f>
        <v>-0.166791248</v>
      </c>
      <c r="S2124">
        <f>VLOOKUP(L2124,longitude_latitude!C:J,8,)</f>
        <v>51.427157020000003</v>
      </c>
      <c r="T2124">
        <f t="shared" si="274"/>
        <v>-8.5775997004577622</v>
      </c>
      <c r="U2124">
        <f>VLOOKUP(M2124,LINE!$A$2:$B$13,2,)</f>
        <v>9</v>
      </c>
      <c r="V2124">
        <f>VLOOKUP(L2124,Entry_exit!B:P,4,)</f>
        <v>24714</v>
      </c>
      <c r="W2124">
        <f>2020 - VLOOKUP(L2124, age!$A:$D,4,)</f>
        <v>94</v>
      </c>
      <c r="X2124">
        <f>VLOOKUP(H2124,'air-quality-london-time-of-day'!E:G,3,FALSE)</f>
        <v>13.3</v>
      </c>
      <c r="Y2124">
        <f>VLOOKUP(I2124,Weather!F:K,2,)</f>
        <v>4</v>
      </c>
      <c r="Z2124">
        <f>VLOOKUP(I2124,Weather!F:K,3,)</f>
        <v>0.03</v>
      </c>
      <c r="AA2124">
        <f>VLOOKUP(I2124,Weather!F:K,4,)</f>
        <v>0.76</v>
      </c>
      <c r="AB2124">
        <f>VLOOKUP(I2124,Weather!F:K,5,)</f>
        <v>1016</v>
      </c>
      <c r="AC2124">
        <f>VLOOKUP(I2124,Weather!F:K,6,)</f>
        <v>1</v>
      </c>
    </row>
    <row r="2125" spans="1:29" x14ac:dyDescent="0.25">
      <c r="A2125" t="s">
        <v>7</v>
      </c>
      <c r="B2125" t="s">
        <v>6</v>
      </c>
      <c r="C2125" s="1">
        <v>41989.345833333333</v>
      </c>
      <c r="D2125" s="3">
        <f t="shared" si="272"/>
        <v>2014</v>
      </c>
      <c r="E2125" s="3">
        <f t="shared" si="275"/>
        <v>12</v>
      </c>
      <c r="F2125" s="3">
        <f t="shared" si="276"/>
        <v>8</v>
      </c>
      <c r="G2125" s="3">
        <f t="shared" si="277"/>
        <v>16</v>
      </c>
      <c r="H2125" s="3" t="str">
        <f t="shared" si="278"/>
        <v>2014128</v>
      </c>
      <c r="I2125" s="3" t="str">
        <f t="shared" si="279"/>
        <v>201412816</v>
      </c>
      <c r="J2125">
        <v>158</v>
      </c>
      <c r="K2125">
        <v>94.8</v>
      </c>
      <c r="L2125" t="str">
        <f>VLOOKUP(C2125,List!$A$2:$C$2089,3,)</f>
        <v>Tooting Broadway</v>
      </c>
      <c r="M2125" t="str">
        <f>VLOOKUP(C2125,List!$A$2:$C$2089,2,)</f>
        <v>Northern</v>
      </c>
      <c r="N2125" t="str">
        <f t="shared" si="273"/>
        <v>Tooting Broadway|Northern</v>
      </c>
      <c r="O2125">
        <f>VLOOKUP(N2125,Depth!$A$2:$F$427,3,)</f>
        <v>16</v>
      </c>
      <c r="P2125">
        <f>VLOOKUP(N2125,Depth!$A$2:$F$427,5,)</f>
        <v>103.22</v>
      </c>
      <c r="Q2125">
        <f>VLOOKUP(N2125,Depth!$A$2:$F$427,6,)</f>
        <v>12.78</v>
      </c>
      <c r="R2125">
        <f>VLOOKUP(L2125,longitude_latitude!C:J,7,)</f>
        <v>-0.166791248</v>
      </c>
      <c r="S2125">
        <f>VLOOKUP(L2125,longitude_latitude!C:J,8,)</f>
        <v>51.427157020000003</v>
      </c>
      <c r="T2125">
        <f t="shared" si="274"/>
        <v>-8.5775997004577622</v>
      </c>
      <c r="U2125">
        <f>VLOOKUP(M2125,LINE!$A$2:$B$13,2,)</f>
        <v>9</v>
      </c>
      <c r="V2125">
        <f>VLOOKUP(L2125,Entry_exit!B:P,4,)</f>
        <v>24714</v>
      </c>
      <c r="W2125">
        <f>2020 - VLOOKUP(L2125, age!$A:$D,4,)</f>
        <v>94</v>
      </c>
      <c r="X2125">
        <f>VLOOKUP(H2125,'air-quality-london-time-of-day'!E:G,3,FALSE)</f>
        <v>13.3</v>
      </c>
      <c r="Y2125">
        <f>VLOOKUP(I2125,Weather!F:K,2,)</f>
        <v>4</v>
      </c>
      <c r="Z2125">
        <f>VLOOKUP(I2125,Weather!F:K,3,)</f>
        <v>0.03</v>
      </c>
      <c r="AA2125">
        <f>VLOOKUP(I2125,Weather!F:K,4,)</f>
        <v>0.76</v>
      </c>
      <c r="AB2125">
        <f>VLOOKUP(I2125,Weather!F:K,5,)</f>
        <v>1016</v>
      </c>
      <c r="AC2125">
        <f>VLOOKUP(I2125,Weather!F:K,6,)</f>
        <v>1</v>
      </c>
    </row>
    <row r="2126" spans="1:29" x14ac:dyDescent="0.25">
      <c r="A2126" t="s">
        <v>7</v>
      </c>
      <c r="B2126" t="s">
        <v>6</v>
      </c>
      <c r="C2126" s="1">
        <v>41989.34652777778</v>
      </c>
      <c r="D2126" s="3">
        <f t="shared" si="272"/>
        <v>2014</v>
      </c>
      <c r="E2126" s="3">
        <f t="shared" si="275"/>
        <v>12</v>
      </c>
      <c r="F2126" s="3">
        <f t="shared" si="276"/>
        <v>8</v>
      </c>
      <c r="G2126" s="3">
        <f t="shared" si="277"/>
        <v>16</v>
      </c>
      <c r="H2126" s="3" t="str">
        <f t="shared" si="278"/>
        <v>2014128</v>
      </c>
      <c r="I2126" s="3" t="str">
        <f t="shared" si="279"/>
        <v>201412816</v>
      </c>
      <c r="J2126">
        <v>206</v>
      </c>
      <c r="K2126">
        <v>123.6</v>
      </c>
      <c r="L2126" t="str">
        <f>VLOOKUP(C2126,List!$A$2:$C$2089,3,)</f>
        <v>Tooting Bec</v>
      </c>
      <c r="M2126" t="str">
        <f>VLOOKUP(C2126,List!$A$2:$C$2089,2,)</f>
        <v>Northern</v>
      </c>
      <c r="N2126" t="str">
        <f t="shared" si="273"/>
        <v>Tooting Bec|Northern</v>
      </c>
      <c r="O2126">
        <f>VLOOKUP(N2126,Depth!$A$2:$F$427,3,)</f>
        <v>28</v>
      </c>
      <c r="P2126">
        <f>VLOOKUP(N2126,Depth!$A$2:$F$427,5,)</f>
        <v>111.62</v>
      </c>
      <c r="Q2126">
        <f>VLOOKUP(N2126,Depth!$A$2:$F$427,6,)</f>
        <v>16.38</v>
      </c>
      <c r="R2126">
        <f>VLOOKUP(L2126,longitude_latitude!C:J,7,)</f>
        <v>-0.15763366000000001</v>
      </c>
      <c r="S2126">
        <f>VLOOKUP(L2126,longitude_latitude!C:J,8,)</f>
        <v>51.435381100000001</v>
      </c>
      <c r="T2126">
        <f t="shared" si="274"/>
        <v>-8.1079473762878269</v>
      </c>
      <c r="U2126">
        <f>VLOOKUP(M2126,LINE!$A$2:$B$13,2,)</f>
        <v>9</v>
      </c>
      <c r="V2126">
        <f>VLOOKUP(L2126,Entry_exit!B:P,4,)</f>
        <v>12971</v>
      </c>
      <c r="W2126">
        <f>2020 - VLOOKUP(L2126, age!$A:$D,4,)</f>
        <v>94</v>
      </c>
      <c r="X2126">
        <f>VLOOKUP(H2126,'air-quality-london-time-of-day'!E:G,3,FALSE)</f>
        <v>13.3</v>
      </c>
      <c r="Y2126">
        <f>VLOOKUP(I2126,Weather!F:K,2,)</f>
        <v>4</v>
      </c>
      <c r="Z2126">
        <f>VLOOKUP(I2126,Weather!F:K,3,)</f>
        <v>0.03</v>
      </c>
      <c r="AA2126">
        <f>VLOOKUP(I2126,Weather!F:K,4,)</f>
        <v>0.76</v>
      </c>
      <c r="AB2126">
        <f>VLOOKUP(I2126,Weather!F:K,5,)</f>
        <v>1016</v>
      </c>
      <c r="AC2126">
        <f>VLOOKUP(I2126,Weather!F:K,6,)</f>
        <v>1</v>
      </c>
    </row>
    <row r="2127" spans="1:29" x14ac:dyDescent="0.25">
      <c r="A2127" t="s">
        <v>7</v>
      </c>
      <c r="B2127" t="s">
        <v>6</v>
      </c>
      <c r="C2127" s="1">
        <v>41989.347222222219</v>
      </c>
      <c r="D2127" s="3">
        <f t="shared" si="272"/>
        <v>2014</v>
      </c>
      <c r="E2127" s="3">
        <f t="shared" si="275"/>
        <v>12</v>
      </c>
      <c r="F2127" s="3">
        <f t="shared" si="276"/>
        <v>8</v>
      </c>
      <c r="G2127" s="3">
        <f t="shared" si="277"/>
        <v>16</v>
      </c>
      <c r="H2127" s="3" t="str">
        <f t="shared" si="278"/>
        <v>2014128</v>
      </c>
      <c r="I2127" s="3" t="str">
        <f t="shared" si="279"/>
        <v>201412816</v>
      </c>
      <c r="J2127">
        <v>168</v>
      </c>
      <c r="K2127">
        <v>100.8</v>
      </c>
      <c r="L2127" t="str">
        <f>VLOOKUP(C2127,List!$A$2:$C$2089,3,)</f>
        <v>Tooting Bec</v>
      </c>
      <c r="M2127" t="str">
        <f>VLOOKUP(C2127,List!$A$2:$C$2089,2,)</f>
        <v>Northern</v>
      </c>
      <c r="N2127" t="str">
        <f t="shared" si="273"/>
        <v>Tooting Bec|Northern</v>
      </c>
      <c r="O2127">
        <f>VLOOKUP(N2127,Depth!$A$2:$F$427,3,)</f>
        <v>28</v>
      </c>
      <c r="P2127">
        <f>VLOOKUP(N2127,Depth!$A$2:$F$427,5,)</f>
        <v>111.62</v>
      </c>
      <c r="Q2127">
        <f>VLOOKUP(N2127,Depth!$A$2:$F$427,6,)</f>
        <v>16.38</v>
      </c>
      <c r="R2127">
        <f>VLOOKUP(L2127,longitude_latitude!C:J,7,)</f>
        <v>-0.15763366000000001</v>
      </c>
      <c r="S2127">
        <f>VLOOKUP(L2127,longitude_latitude!C:J,8,)</f>
        <v>51.435381100000001</v>
      </c>
      <c r="T2127">
        <f t="shared" si="274"/>
        <v>-8.1079473762878269</v>
      </c>
      <c r="U2127">
        <f>VLOOKUP(M2127,LINE!$A$2:$B$13,2,)</f>
        <v>9</v>
      </c>
      <c r="V2127">
        <f>VLOOKUP(L2127,Entry_exit!B:P,4,)</f>
        <v>12971</v>
      </c>
      <c r="W2127">
        <f>2020 - VLOOKUP(L2127, age!$A:$D,4,)</f>
        <v>94</v>
      </c>
      <c r="X2127">
        <f>VLOOKUP(H2127,'air-quality-london-time-of-day'!E:G,3,FALSE)</f>
        <v>13.3</v>
      </c>
      <c r="Y2127">
        <f>VLOOKUP(I2127,Weather!F:K,2,)</f>
        <v>4</v>
      </c>
      <c r="Z2127">
        <f>VLOOKUP(I2127,Weather!F:K,3,)</f>
        <v>0.03</v>
      </c>
      <c r="AA2127">
        <f>VLOOKUP(I2127,Weather!F:K,4,)</f>
        <v>0.76</v>
      </c>
      <c r="AB2127">
        <f>VLOOKUP(I2127,Weather!F:K,5,)</f>
        <v>1016</v>
      </c>
      <c r="AC2127">
        <f>VLOOKUP(I2127,Weather!F:K,6,)</f>
        <v>1</v>
      </c>
    </row>
    <row r="2128" spans="1:29" x14ac:dyDescent="0.25">
      <c r="A2128" t="s">
        <v>7</v>
      </c>
      <c r="B2128" t="s">
        <v>6</v>
      </c>
      <c r="C2128" s="1">
        <v>41989.347916666666</v>
      </c>
      <c r="D2128" s="3">
        <f t="shared" si="272"/>
        <v>2014</v>
      </c>
      <c r="E2128" s="3">
        <f t="shared" si="275"/>
        <v>12</v>
      </c>
      <c r="F2128" s="3">
        <f t="shared" si="276"/>
        <v>8</v>
      </c>
      <c r="G2128" s="3">
        <f t="shared" si="277"/>
        <v>16</v>
      </c>
      <c r="H2128" s="3" t="str">
        <f t="shared" si="278"/>
        <v>2014128</v>
      </c>
      <c r="I2128" s="3" t="str">
        <f t="shared" si="279"/>
        <v>201412816</v>
      </c>
      <c r="J2128">
        <v>148</v>
      </c>
      <c r="K2128">
        <v>88.8</v>
      </c>
      <c r="L2128" t="str">
        <f>VLOOKUP(C2128,List!$A$2:$C$2089,3,)</f>
        <v>Balham</v>
      </c>
      <c r="M2128" t="str">
        <f>VLOOKUP(C2128,List!$A$2:$C$2089,2,)</f>
        <v>Northern</v>
      </c>
      <c r="N2128" t="str">
        <f t="shared" si="273"/>
        <v>Balham|Northern</v>
      </c>
      <c r="O2128">
        <f>VLOOKUP(N2128,Depth!$A$2:$F$427,3,)</f>
        <v>26</v>
      </c>
      <c r="P2128">
        <f>VLOOKUP(N2128,Depth!$A$2:$F$427,5,)</f>
        <v>112.62</v>
      </c>
      <c r="Q2128">
        <f>VLOOKUP(N2128,Depth!$A$2:$F$427,6,)</f>
        <v>13.38</v>
      </c>
      <c r="R2128">
        <f>VLOOKUP(L2128,longitude_latitude!C:J,7,)</f>
        <v>-0.151090206</v>
      </c>
      <c r="S2128">
        <f>VLOOKUP(L2128,longitude_latitude!C:J,8,)</f>
        <v>51.443109980000003</v>
      </c>
      <c r="T2128">
        <f t="shared" si="274"/>
        <v>-7.7725500841588566</v>
      </c>
      <c r="U2128">
        <f>VLOOKUP(M2128,LINE!$A$2:$B$13,2,)</f>
        <v>9</v>
      </c>
      <c r="V2128">
        <f>VLOOKUP(L2128,Entry_exit!B:P,4,)</f>
        <v>22536</v>
      </c>
      <c r="W2128">
        <f>2020 - VLOOKUP(L2128, age!$A:$D,4,)</f>
        <v>94</v>
      </c>
      <c r="X2128">
        <f>VLOOKUP(H2128,'air-quality-london-time-of-day'!E:G,3,FALSE)</f>
        <v>13.3</v>
      </c>
      <c r="Y2128">
        <f>VLOOKUP(I2128,Weather!F:K,2,)</f>
        <v>4</v>
      </c>
      <c r="Z2128">
        <f>VLOOKUP(I2128,Weather!F:K,3,)</f>
        <v>0.03</v>
      </c>
      <c r="AA2128">
        <f>VLOOKUP(I2128,Weather!F:K,4,)</f>
        <v>0.76</v>
      </c>
      <c r="AB2128">
        <f>VLOOKUP(I2128,Weather!F:K,5,)</f>
        <v>1016</v>
      </c>
      <c r="AC2128">
        <f>VLOOKUP(I2128,Weather!F:K,6,)</f>
        <v>1</v>
      </c>
    </row>
    <row r="2129" spans="1:29" x14ac:dyDescent="0.25">
      <c r="A2129" t="s">
        <v>7</v>
      </c>
      <c r="B2129" t="s">
        <v>6</v>
      </c>
      <c r="C2129" s="1">
        <v>41989.348611111112</v>
      </c>
      <c r="D2129" s="3">
        <f t="shared" si="272"/>
        <v>2014</v>
      </c>
      <c r="E2129" s="3">
        <f t="shared" si="275"/>
        <v>12</v>
      </c>
      <c r="F2129" s="3">
        <f t="shared" si="276"/>
        <v>8</v>
      </c>
      <c r="G2129" s="3">
        <f t="shared" si="277"/>
        <v>16</v>
      </c>
      <c r="H2129" s="3" t="str">
        <f t="shared" si="278"/>
        <v>2014128</v>
      </c>
      <c r="I2129" s="3" t="str">
        <f t="shared" si="279"/>
        <v>201412816</v>
      </c>
      <c r="J2129">
        <v>149</v>
      </c>
      <c r="K2129">
        <v>89.4</v>
      </c>
      <c r="L2129" t="str">
        <f>VLOOKUP(C2129,List!$A$2:$C$2089,3,)</f>
        <v>Balham</v>
      </c>
      <c r="M2129" t="str">
        <f>VLOOKUP(C2129,List!$A$2:$C$2089,2,)</f>
        <v>Northern</v>
      </c>
      <c r="N2129" t="str">
        <f t="shared" si="273"/>
        <v>Balham|Northern</v>
      </c>
      <c r="O2129">
        <f>VLOOKUP(N2129,Depth!$A$2:$F$427,3,)</f>
        <v>26</v>
      </c>
      <c r="P2129">
        <f>VLOOKUP(N2129,Depth!$A$2:$F$427,5,)</f>
        <v>112.62</v>
      </c>
      <c r="Q2129">
        <f>VLOOKUP(N2129,Depth!$A$2:$F$427,6,)</f>
        <v>13.38</v>
      </c>
      <c r="R2129">
        <f>VLOOKUP(L2129,longitude_latitude!C:J,7,)</f>
        <v>-0.151090206</v>
      </c>
      <c r="S2129">
        <f>VLOOKUP(L2129,longitude_latitude!C:J,8,)</f>
        <v>51.443109980000003</v>
      </c>
      <c r="T2129">
        <f t="shared" si="274"/>
        <v>-7.7725500841588566</v>
      </c>
      <c r="U2129">
        <f>VLOOKUP(M2129,LINE!$A$2:$B$13,2,)</f>
        <v>9</v>
      </c>
      <c r="V2129">
        <f>VLOOKUP(L2129,Entry_exit!B:P,4,)</f>
        <v>22536</v>
      </c>
      <c r="W2129">
        <f>2020 - VLOOKUP(L2129, age!$A:$D,4,)</f>
        <v>94</v>
      </c>
      <c r="X2129">
        <f>VLOOKUP(H2129,'air-quality-london-time-of-day'!E:G,3,FALSE)</f>
        <v>13.3</v>
      </c>
      <c r="Y2129">
        <f>VLOOKUP(I2129,Weather!F:K,2,)</f>
        <v>4</v>
      </c>
      <c r="Z2129">
        <f>VLOOKUP(I2129,Weather!F:K,3,)</f>
        <v>0.03</v>
      </c>
      <c r="AA2129">
        <f>VLOOKUP(I2129,Weather!F:K,4,)</f>
        <v>0.76</v>
      </c>
      <c r="AB2129">
        <f>VLOOKUP(I2129,Weather!F:K,5,)</f>
        <v>1016</v>
      </c>
      <c r="AC2129">
        <f>VLOOKUP(I2129,Weather!F:K,6,)</f>
        <v>1</v>
      </c>
    </row>
    <row r="2130" spans="1:29" x14ac:dyDescent="0.25">
      <c r="A2130" t="s">
        <v>7</v>
      </c>
      <c r="B2130" t="s">
        <v>6</v>
      </c>
      <c r="C2130" s="1">
        <v>41989.349305555559</v>
      </c>
      <c r="D2130" s="3">
        <f t="shared" si="272"/>
        <v>2014</v>
      </c>
      <c r="E2130" s="3">
        <f t="shared" si="275"/>
        <v>12</v>
      </c>
      <c r="F2130" s="3">
        <f t="shared" si="276"/>
        <v>8</v>
      </c>
      <c r="G2130" s="3">
        <f t="shared" si="277"/>
        <v>16</v>
      </c>
      <c r="H2130" s="3" t="str">
        <f t="shared" si="278"/>
        <v>2014128</v>
      </c>
      <c r="I2130" s="3" t="str">
        <f t="shared" si="279"/>
        <v>201412816</v>
      </c>
      <c r="J2130">
        <v>110</v>
      </c>
      <c r="K2130">
        <v>66</v>
      </c>
      <c r="L2130" t="str">
        <f>VLOOKUP(C2130,List!$A$2:$C$2089,3,)</f>
        <v>Clapham South</v>
      </c>
      <c r="M2130" t="str">
        <f>VLOOKUP(C2130,List!$A$2:$C$2089,2,)</f>
        <v>Northern</v>
      </c>
      <c r="N2130" t="str">
        <f t="shared" si="273"/>
        <v>Clapham South|Northern</v>
      </c>
      <c r="O2130">
        <f>VLOOKUP(N2130,Depth!$A$2:$F$427,3,)</f>
        <v>28</v>
      </c>
      <c r="P2130">
        <f>VLOOKUP(N2130,Depth!$A$2:$F$427,5,)</f>
        <v>110.12</v>
      </c>
      <c r="Q2130">
        <f>VLOOKUP(N2130,Depth!$A$2:$F$427,6,)</f>
        <v>17.88</v>
      </c>
      <c r="R2130">
        <f>VLOOKUP(L2130,longitude_latitude!C:J,7,)</f>
        <v>-0.14561037399999999</v>
      </c>
      <c r="S2130">
        <f>VLOOKUP(L2130,longitude_latitude!C:J,8,)</f>
        <v>51.452720589999998</v>
      </c>
      <c r="T2130">
        <f t="shared" si="274"/>
        <v>-7.4920498884273998</v>
      </c>
      <c r="U2130">
        <f>VLOOKUP(M2130,LINE!$A$2:$B$13,2,)</f>
        <v>9</v>
      </c>
      <c r="V2130">
        <f>VLOOKUP(L2130,Entry_exit!B:P,4,)</f>
        <v>13651</v>
      </c>
      <c r="W2130">
        <f>2020 - VLOOKUP(L2130, age!$A:$D,4,)</f>
        <v>94</v>
      </c>
      <c r="X2130">
        <f>VLOOKUP(H2130,'air-quality-london-time-of-day'!E:G,3,FALSE)</f>
        <v>13.3</v>
      </c>
      <c r="Y2130">
        <f>VLOOKUP(I2130,Weather!F:K,2,)</f>
        <v>4</v>
      </c>
      <c r="Z2130">
        <f>VLOOKUP(I2130,Weather!F:K,3,)</f>
        <v>0.03</v>
      </c>
      <c r="AA2130">
        <f>VLOOKUP(I2130,Weather!F:K,4,)</f>
        <v>0.76</v>
      </c>
      <c r="AB2130">
        <f>VLOOKUP(I2130,Weather!F:K,5,)</f>
        <v>1016</v>
      </c>
      <c r="AC2130">
        <f>VLOOKUP(I2130,Weather!F:K,6,)</f>
        <v>1</v>
      </c>
    </row>
    <row r="2131" spans="1:29" x14ac:dyDescent="0.25">
      <c r="A2131" t="s">
        <v>7</v>
      </c>
      <c r="B2131" t="s">
        <v>6</v>
      </c>
      <c r="C2131" s="1">
        <v>41989.35</v>
      </c>
      <c r="D2131" s="3">
        <f t="shared" si="272"/>
        <v>2014</v>
      </c>
      <c r="E2131" s="3">
        <f t="shared" si="275"/>
        <v>12</v>
      </c>
      <c r="F2131" s="3">
        <f t="shared" si="276"/>
        <v>8</v>
      </c>
      <c r="G2131" s="3">
        <f t="shared" si="277"/>
        <v>16</v>
      </c>
      <c r="H2131" s="3" t="str">
        <f t="shared" si="278"/>
        <v>2014128</v>
      </c>
      <c r="I2131" s="3" t="str">
        <f t="shared" si="279"/>
        <v>201412816</v>
      </c>
      <c r="J2131">
        <v>95</v>
      </c>
      <c r="K2131">
        <v>57</v>
      </c>
      <c r="L2131" t="str">
        <f>VLOOKUP(C2131,List!$A$2:$C$2089,3,)</f>
        <v>Clapham South</v>
      </c>
      <c r="M2131" t="str">
        <f>VLOOKUP(C2131,List!$A$2:$C$2089,2,)</f>
        <v>Northern</v>
      </c>
      <c r="N2131" t="str">
        <f t="shared" si="273"/>
        <v>Clapham South|Northern</v>
      </c>
      <c r="O2131">
        <f>VLOOKUP(N2131,Depth!$A$2:$F$427,3,)</f>
        <v>28</v>
      </c>
      <c r="P2131">
        <f>VLOOKUP(N2131,Depth!$A$2:$F$427,5,)</f>
        <v>110.12</v>
      </c>
      <c r="Q2131">
        <f>VLOOKUP(N2131,Depth!$A$2:$F$427,6,)</f>
        <v>17.88</v>
      </c>
      <c r="R2131">
        <f>VLOOKUP(L2131,longitude_latitude!C:J,7,)</f>
        <v>-0.14561037399999999</v>
      </c>
      <c r="S2131">
        <f>VLOOKUP(L2131,longitude_latitude!C:J,8,)</f>
        <v>51.452720589999998</v>
      </c>
      <c r="T2131">
        <f t="shared" si="274"/>
        <v>-7.4920498884273998</v>
      </c>
      <c r="U2131">
        <f>VLOOKUP(M2131,LINE!$A$2:$B$13,2,)</f>
        <v>9</v>
      </c>
      <c r="V2131">
        <f>VLOOKUP(L2131,Entry_exit!B:P,4,)</f>
        <v>13651</v>
      </c>
      <c r="W2131">
        <f>2020 - VLOOKUP(L2131, age!$A:$D,4,)</f>
        <v>94</v>
      </c>
      <c r="X2131">
        <f>VLOOKUP(H2131,'air-quality-london-time-of-day'!E:G,3,FALSE)</f>
        <v>13.3</v>
      </c>
      <c r="Y2131">
        <f>VLOOKUP(I2131,Weather!F:K,2,)</f>
        <v>4</v>
      </c>
      <c r="Z2131">
        <f>VLOOKUP(I2131,Weather!F:K,3,)</f>
        <v>0.03</v>
      </c>
      <c r="AA2131">
        <f>VLOOKUP(I2131,Weather!F:K,4,)</f>
        <v>0.76</v>
      </c>
      <c r="AB2131">
        <f>VLOOKUP(I2131,Weather!F:K,5,)</f>
        <v>1016</v>
      </c>
      <c r="AC2131">
        <f>VLOOKUP(I2131,Weather!F:K,6,)</f>
        <v>1</v>
      </c>
    </row>
    <row r="2132" spans="1:29" x14ac:dyDescent="0.25">
      <c r="A2132" t="s">
        <v>7</v>
      </c>
      <c r="B2132" t="s">
        <v>6</v>
      </c>
      <c r="C2132" s="1">
        <v>41989.350694444445</v>
      </c>
      <c r="D2132" s="3">
        <f t="shared" si="272"/>
        <v>2014</v>
      </c>
      <c r="E2132" s="3">
        <f t="shared" si="275"/>
        <v>12</v>
      </c>
      <c r="F2132" s="3">
        <f t="shared" si="276"/>
        <v>8</v>
      </c>
      <c r="G2132" s="3">
        <f t="shared" si="277"/>
        <v>16</v>
      </c>
      <c r="H2132" s="3" t="str">
        <f t="shared" si="278"/>
        <v>2014128</v>
      </c>
      <c r="I2132" s="3" t="str">
        <f t="shared" si="279"/>
        <v>201412816</v>
      </c>
      <c r="J2132">
        <v>94</v>
      </c>
      <c r="K2132">
        <v>56.4</v>
      </c>
      <c r="L2132" t="str">
        <f>VLOOKUP(C2132,List!$A$2:$C$2089,3,)</f>
        <v>Clapham South</v>
      </c>
      <c r="M2132" t="str">
        <f>VLOOKUP(C2132,List!$A$2:$C$2089,2,)</f>
        <v>Northern</v>
      </c>
      <c r="N2132" t="str">
        <f t="shared" si="273"/>
        <v>Clapham South|Northern</v>
      </c>
      <c r="O2132">
        <f>VLOOKUP(N2132,Depth!$A$2:$F$427,3,)</f>
        <v>28</v>
      </c>
      <c r="P2132">
        <f>VLOOKUP(N2132,Depth!$A$2:$F$427,5,)</f>
        <v>110.12</v>
      </c>
      <c r="Q2132">
        <f>VLOOKUP(N2132,Depth!$A$2:$F$427,6,)</f>
        <v>17.88</v>
      </c>
      <c r="R2132">
        <f>VLOOKUP(L2132,longitude_latitude!C:J,7,)</f>
        <v>-0.14561037399999999</v>
      </c>
      <c r="S2132">
        <f>VLOOKUP(L2132,longitude_latitude!C:J,8,)</f>
        <v>51.452720589999998</v>
      </c>
      <c r="T2132">
        <f t="shared" si="274"/>
        <v>-7.4920498884273998</v>
      </c>
      <c r="U2132">
        <f>VLOOKUP(M2132,LINE!$A$2:$B$13,2,)</f>
        <v>9</v>
      </c>
      <c r="V2132">
        <f>VLOOKUP(L2132,Entry_exit!B:P,4,)</f>
        <v>13651</v>
      </c>
      <c r="W2132">
        <f>2020 - VLOOKUP(L2132, age!$A:$D,4,)</f>
        <v>94</v>
      </c>
      <c r="X2132">
        <f>VLOOKUP(H2132,'air-quality-london-time-of-day'!E:G,3,FALSE)</f>
        <v>13.3</v>
      </c>
      <c r="Y2132">
        <f>VLOOKUP(I2132,Weather!F:K,2,)</f>
        <v>4</v>
      </c>
      <c r="Z2132">
        <f>VLOOKUP(I2132,Weather!F:K,3,)</f>
        <v>0.03</v>
      </c>
      <c r="AA2132">
        <f>VLOOKUP(I2132,Weather!F:K,4,)</f>
        <v>0.76</v>
      </c>
      <c r="AB2132">
        <f>VLOOKUP(I2132,Weather!F:K,5,)</f>
        <v>1016</v>
      </c>
      <c r="AC2132">
        <f>VLOOKUP(I2132,Weather!F:K,6,)</f>
        <v>1</v>
      </c>
    </row>
    <row r="2133" spans="1:29" x14ac:dyDescent="0.25">
      <c r="A2133" t="s">
        <v>7</v>
      </c>
      <c r="B2133" t="s">
        <v>6</v>
      </c>
      <c r="C2133" s="1">
        <v>41989.351388888892</v>
      </c>
      <c r="D2133" s="3">
        <f t="shared" si="272"/>
        <v>2014</v>
      </c>
      <c r="E2133" s="3">
        <f t="shared" si="275"/>
        <v>12</v>
      </c>
      <c r="F2133" s="3">
        <f t="shared" si="276"/>
        <v>8</v>
      </c>
      <c r="G2133" s="3">
        <f t="shared" si="277"/>
        <v>16</v>
      </c>
      <c r="H2133" s="3" t="str">
        <f t="shared" si="278"/>
        <v>2014128</v>
      </c>
      <c r="I2133" s="3" t="str">
        <f t="shared" si="279"/>
        <v>201412816</v>
      </c>
      <c r="J2133">
        <v>95</v>
      </c>
      <c r="K2133">
        <v>57</v>
      </c>
      <c r="L2133" t="str">
        <f>VLOOKUP(C2133,List!$A$2:$C$2089,3,)</f>
        <v>Clapham South</v>
      </c>
      <c r="M2133" t="str">
        <f>VLOOKUP(C2133,List!$A$2:$C$2089,2,)</f>
        <v>Northern</v>
      </c>
      <c r="N2133" t="str">
        <f t="shared" si="273"/>
        <v>Clapham South|Northern</v>
      </c>
      <c r="O2133">
        <f>VLOOKUP(N2133,Depth!$A$2:$F$427,3,)</f>
        <v>28</v>
      </c>
      <c r="P2133">
        <f>VLOOKUP(N2133,Depth!$A$2:$F$427,5,)</f>
        <v>110.12</v>
      </c>
      <c r="Q2133">
        <f>VLOOKUP(N2133,Depth!$A$2:$F$427,6,)</f>
        <v>17.88</v>
      </c>
      <c r="R2133">
        <f>VLOOKUP(L2133,longitude_latitude!C:J,7,)</f>
        <v>-0.14561037399999999</v>
      </c>
      <c r="S2133">
        <f>VLOOKUP(L2133,longitude_latitude!C:J,8,)</f>
        <v>51.452720589999998</v>
      </c>
      <c r="T2133">
        <f t="shared" si="274"/>
        <v>-7.4920498884273998</v>
      </c>
      <c r="U2133">
        <f>VLOOKUP(M2133,LINE!$A$2:$B$13,2,)</f>
        <v>9</v>
      </c>
      <c r="V2133">
        <f>VLOOKUP(L2133,Entry_exit!B:P,4,)</f>
        <v>13651</v>
      </c>
      <c r="W2133">
        <f>2020 - VLOOKUP(L2133, age!$A:$D,4,)</f>
        <v>94</v>
      </c>
      <c r="X2133">
        <f>VLOOKUP(H2133,'air-quality-london-time-of-day'!E:G,3,FALSE)</f>
        <v>13.3</v>
      </c>
      <c r="Y2133">
        <f>VLOOKUP(I2133,Weather!F:K,2,)</f>
        <v>4</v>
      </c>
      <c r="Z2133">
        <f>VLOOKUP(I2133,Weather!F:K,3,)</f>
        <v>0.03</v>
      </c>
      <c r="AA2133">
        <f>VLOOKUP(I2133,Weather!F:K,4,)</f>
        <v>0.76</v>
      </c>
      <c r="AB2133">
        <f>VLOOKUP(I2133,Weather!F:K,5,)</f>
        <v>1016</v>
      </c>
      <c r="AC2133">
        <f>VLOOKUP(I2133,Weather!F:K,6,)</f>
        <v>1</v>
      </c>
    </row>
    <row r="2134" spans="1:29" x14ac:dyDescent="0.25">
      <c r="A2134" t="s">
        <v>7</v>
      </c>
      <c r="B2134" t="s">
        <v>6</v>
      </c>
      <c r="C2134" s="1">
        <v>41989.352083333331</v>
      </c>
      <c r="D2134" s="3">
        <f t="shared" si="272"/>
        <v>2014</v>
      </c>
      <c r="E2134" s="3">
        <f t="shared" si="275"/>
        <v>12</v>
      </c>
      <c r="F2134" s="3">
        <f t="shared" si="276"/>
        <v>8</v>
      </c>
      <c r="G2134" s="3">
        <f t="shared" si="277"/>
        <v>16</v>
      </c>
      <c r="H2134" s="3" t="str">
        <f t="shared" si="278"/>
        <v>2014128</v>
      </c>
      <c r="I2134" s="3" t="str">
        <f t="shared" si="279"/>
        <v>201412816</v>
      </c>
      <c r="J2134">
        <v>104</v>
      </c>
      <c r="K2134">
        <v>62.4</v>
      </c>
      <c r="L2134" t="str">
        <f>VLOOKUP(C2134,List!$A$2:$C$2089,3,)</f>
        <v>Clapham South</v>
      </c>
      <c r="M2134" t="str">
        <f>VLOOKUP(C2134,List!$A$2:$C$2089,2,)</f>
        <v>Northern</v>
      </c>
      <c r="N2134" t="str">
        <f t="shared" si="273"/>
        <v>Clapham South|Northern</v>
      </c>
      <c r="O2134">
        <f>VLOOKUP(N2134,Depth!$A$2:$F$427,3,)</f>
        <v>28</v>
      </c>
      <c r="P2134">
        <f>VLOOKUP(N2134,Depth!$A$2:$F$427,5,)</f>
        <v>110.12</v>
      </c>
      <c r="Q2134">
        <f>VLOOKUP(N2134,Depth!$A$2:$F$427,6,)</f>
        <v>17.88</v>
      </c>
      <c r="R2134">
        <f>VLOOKUP(L2134,longitude_latitude!C:J,7,)</f>
        <v>-0.14561037399999999</v>
      </c>
      <c r="S2134">
        <f>VLOOKUP(L2134,longitude_latitude!C:J,8,)</f>
        <v>51.452720589999998</v>
      </c>
      <c r="T2134">
        <f t="shared" si="274"/>
        <v>-7.4920498884273998</v>
      </c>
      <c r="U2134">
        <f>VLOOKUP(M2134,LINE!$A$2:$B$13,2,)</f>
        <v>9</v>
      </c>
      <c r="V2134">
        <f>VLOOKUP(L2134,Entry_exit!B:P,4,)</f>
        <v>13651</v>
      </c>
      <c r="W2134">
        <f>2020 - VLOOKUP(L2134, age!$A:$D,4,)</f>
        <v>94</v>
      </c>
      <c r="X2134">
        <f>VLOOKUP(H2134,'air-quality-london-time-of-day'!E:G,3,FALSE)</f>
        <v>13.3</v>
      </c>
      <c r="Y2134">
        <f>VLOOKUP(I2134,Weather!F:K,2,)</f>
        <v>4</v>
      </c>
      <c r="Z2134">
        <f>VLOOKUP(I2134,Weather!F:K,3,)</f>
        <v>0.03</v>
      </c>
      <c r="AA2134">
        <f>VLOOKUP(I2134,Weather!F:K,4,)</f>
        <v>0.76</v>
      </c>
      <c r="AB2134">
        <f>VLOOKUP(I2134,Weather!F:K,5,)</f>
        <v>1016</v>
      </c>
      <c r="AC2134">
        <f>VLOOKUP(I2134,Weather!F:K,6,)</f>
        <v>1</v>
      </c>
    </row>
    <row r="2135" spans="1:29" x14ac:dyDescent="0.25">
      <c r="A2135" t="s">
        <v>7</v>
      </c>
      <c r="B2135" t="s">
        <v>6</v>
      </c>
      <c r="C2135" s="1">
        <v>41989.352777777778</v>
      </c>
      <c r="D2135" s="3">
        <f t="shared" si="272"/>
        <v>2014</v>
      </c>
      <c r="E2135" s="3">
        <f t="shared" si="275"/>
        <v>12</v>
      </c>
      <c r="F2135" s="3">
        <f t="shared" si="276"/>
        <v>8</v>
      </c>
      <c r="G2135" s="3">
        <f t="shared" si="277"/>
        <v>16</v>
      </c>
      <c r="H2135" s="3" t="str">
        <f t="shared" si="278"/>
        <v>2014128</v>
      </c>
      <c r="I2135" s="3" t="str">
        <f t="shared" si="279"/>
        <v>201412816</v>
      </c>
      <c r="J2135">
        <v>109</v>
      </c>
      <c r="K2135">
        <v>65.400000000000006</v>
      </c>
      <c r="L2135" t="str">
        <f>VLOOKUP(C2135,List!$A$2:$C$2089,3,)</f>
        <v>Clapham Common</v>
      </c>
      <c r="M2135" t="str">
        <f>VLOOKUP(C2135,List!$A$2:$C$2089,2,)</f>
        <v>Northern</v>
      </c>
      <c r="N2135" t="str">
        <f t="shared" si="273"/>
        <v>Clapham Common|Northern</v>
      </c>
      <c r="O2135">
        <f>VLOOKUP(N2135,Depth!$A$2:$F$427,3,)</f>
        <v>21</v>
      </c>
      <c r="P2135">
        <f>VLOOKUP(N2135,Depth!$A$2:$F$427,5,)</f>
        <v>100.8</v>
      </c>
      <c r="Q2135">
        <f>VLOOKUP(N2135,Depth!$A$2:$F$427,6,)</f>
        <v>20.2</v>
      </c>
      <c r="R2135">
        <f>VLOOKUP(L2135,longitude_latitude!C:J,7,)</f>
        <v>-0.13558899099999999</v>
      </c>
      <c r="S2135">
        <f>VLOOKUP(L2135,longitude_latitude!C:J,8,)</f>
        <v>51.461695030000001</v>
      </c>
      <c r="T2135">
        <f t="shared" si="274"/>
        <v>-6.9776393042674147</v>
      </c>
      <c r="U2135">
        <f>VLOOKUP(M2135,LINE!$A$2:$B$13,2,)</f>
        <v>9</v>
      </c>
      <c r="V2135">
        <f>VLOOKUP(L2135,Entry_exit!B:P,4,)</f>
        <v>14541</v>
      </c>
      <c r="W2135">
        <f>2020 - VLOOKUP(L2135, age!$A:$D,4,)</f>
        <v>120</v>
      </c>
      <c r="X2135">
        <f>VLOOKUP(H2135,'air-quality-london-time-of-day'!E:G,3,FALSE)</f>
        <v>13.3</v>
      </c>
      <c r="Y2135">
        <f>VLOOKUP(I2135,Weather!F:K,2,)</f>
        <v>4</v>
      </c>
      <c r="Z2135">
        <f>VLOOKUP(I2135,Weather!F:K,3,)</f>
        <v>0.03</v>
      </c>
      <c r="AA2135">
        <f>VLOOKUP(I2135,Weather!F:K,4,)</f>
        <v>0.76</v>
      </c>
      <c r="AB2135">
        <f>VLOOKUP(I2135,Weather!F:K,5,)</f>
        <v>1016</v>
      </c>
      <c r="AC2135">
        <f>VLOOKUP(I2135,Weather!F:K,6,)</f>
        <v>1</v>
      </c>
    </row>
    <row r="2136" spans="1:29" x14ac:dyDescent="0.25">
      <c r="A2136" t="s">
        <v>7</v>
      </c>
      <c r="B2136" t="s">
        <v>6</v>
      </c>
      <c r="C2136" s="1">
        <v>41989.353472222225</v>
      </c>
      <c r="D2136" s="3">
        <f t="shared" si="272"/>
        <v>2014</v>
      </c>
      <c r="E2136" s="3">
        <f t="shared" si="275"/>
        <v>12</v>
      </c>
      <c r="F2136" s="3">
        <f t="shared" si="276"/>
        <v>8</v>
      </c>
      <c r="G2136" s="3">
        <f t="shared" si="277"/>
        <v>16</v>
      </c>
      <c r="H2136" s="3" t="str">
        <f t="shared" si="278"/>
        <v>2014128</v>
      </c>
      <c r="I2136" s="3" t="str">
        <f t="shared" si="279"/>
        <v>201412816</v>
      </c>
      <c r="J2136">
        <v>117</v>
      </c>
      <c r="K2136">
        <v>70.2</v>
      </c>
      <c r="L2136" t="str">
        <f>VLOOKUP(C2136,List!$A$2:$C$2089,3,)</f>
        <v>Clapham Common</v>
      </c>
      <c r="M2136" t="str">
        <f>VLOOKUP(C2136,List!$A$2:$C$2089,2,)</f>
        <v>Northern</v>
      </c>
      <c r="N2136" t="str">
        <f t="shared" si="273"/>
        <v>Clapham Common|Northern</v>
      </c>
      <c r="O2136">
        <f>VLOOKUP(N2136,Depth!$A$2:$F$427,3,)</f>
        <v>21</v>
      </c>
      <c r="P2136">
        <f>VLOOKUP(N2136,Depth!$A$2:$F$427,5,)</f>
        <v>100.8</v>
      </c>
      <c r="Q2136">
        <f>VLOOKUP(N2136,Depth!$A$2:$F$427,6,)</f>
        <v>20.2</v>
      </c>
      <c r="R2136">
        <f>VLOOKUP(L2136,longitude_latitude!C:J,7,)</f>
        <v>-0.13558899099999999</v>
      </c>
      <c r="S2136">
        <f>VLOOKUP(L2136,longitude_latitude!C:J,8,)</f>
        <v>51.461695030000001</v>
      </c>
      <c r="T2136">
        <f t="shared" si="274"/>
        <v>-6.9776393042674147</v>
      </c>
      <c r="U2136">
        <f>VLOOKUP(M2136,LINE!$A$2:$B$13,2,)</f>
        <v>9</v>
      </c>
      <c r="V2136">
        <f>VLOOKUP(L2136,Entry_exit!B:P,4,)</f>
        <v>14541</v>
      </c>
      <c r="W2136">
        <f>2020 - VLOOKUP(L2136, age!$A:$D,4,)</f>
        <v>120</v>
      </c>
      <c r="X2136">
        <f>VLOOKUP(H2136,'air-quality-london-time-of-day'!E:G,3,FALSE)</f>
        <v>13.3</v>
      </c>
      <c r="Y2136">
        <f>VLOOKUP(I2136,Weather!F:K,2,)</f>
        <v>4</v>
      </c>
      <c r="Z2136">
        <f>VLOOKUP(I2136,Weather!F:K,3,)</f>
        <v>0.03</v>
      </c>
      <c r="AA2136">
        <f>VLOOKUP(I2136,Weather!F:K,4,)</f>
        <v>0.76</v>
      </c>
      <c r="AB2136">
        <f>VLOOKUP(I2136,Weather!F:K,5,)</f>
        <v>1016</v>
      </c>
      <c r="AC2136">
        <f>VLOOKUP(I2136,Weather!F:K,6,)</f>
        <v>1</v>
      </c>
    </row>
    <row r="2137" spans="1:29" x14ac:dyDescent="0.25">
      <c r="A2137" t="s">
        <v>7</v>
      </c>
      <c r="B2137" t="s">
        <v>6</v>
      </c>
      <c r="C2137" s="1">
        <v>41989.354166666664</v>
      </c>
      <c r="D2137" s="3">
        <f t="shared" si="272"/>
        <v>2014</v>
      </c>
      <c r="E2137" s="3">
        <f t="shared" si="275"/>
        <v>12</v>
      </c>
      <c r="F2137" s="3">
        <f t="shared" si="276"/>
        <v>8</v>
      </c>
      <c r="G2137" s="3">
        <f t="shared" si="277"/>
        <v>16</v>
      </c>
      <c r="H2137" s="3" t="str">
        <f t="shared" si="278"/>
        <v>2014128</v>
      </c>
      <c r="I2137" s="3" t="str">
        <f t="shared" si="279"/>
        <v>201412816</v>
      </c>
      <c r="J2137">
        <v>128</v>
      </c>
      <c r="K2137">
        <v>76.8</v>
      </c>
      <c r="L2137" t="str">
        <f>VLOOKUP(C2137,List!$A$2:$C$2089,3,)</f>
        <v>Clapham North</v>
      </c>
      <c r="M2137" t="str">
        <f>VLOOKUP(C2137,List!$A$2:$C$2089,2,)</f>
        <v>Northern</v>
      </c>
      <c r="N2137" t="str">
        <f t="shared" si="273"/>
        <v>Clapham North|Northern</v>
      </c>
      <c r="O2137">
        <f>VLOOKUP(N2137,Depth!$A$2:$F$427,3,)</f>
        <v>13</v>
      </c>
      <c r="P2137">
        <f>VLOOKUP(N2137,Depth!$A$2:$F$427,5,)</f>
        <v>98.73</v>
      </c>
      <c r="Q2137">
        <f>VLOOKUP(N2137,Depth!$A$2:$F$427,6,)</f>
        <v>14.27</v>
      </c>
      <c r="R2137">
        <f>VLOOKUP(L2137,longitude_latitude!C:J,7,)</f>
        <v>-0.127754372</v>
      </c>
      <c r="S2137">
        <f>VLOOKUP(L2137,longitude_latitude!C:J,8,)</f>
        <v>51.465214400000001</v>
      </c>
      <c r="T2137">
        <f t="shared" si="274"/>
        <v>-6.5749061455173567</v>
      </c>
      <c r="U2137">
        <f>VLOOKUP(M2137,LINE!$A$2:$B$13,2,)</f>
        <v>9</v>
      </c>
      <c r="V2137">
        <f>VLOOKUP(L2137,Entry_exit!B:P,4,)</f>
        <v>9494</v>
      </c>
      <c r="W2137">
        <f>2020 - VLOOKUP(L2137, age!$A:$D,4,)</f>
        <v>120</v>
      </c>
      <c r="X2137">
        <f>VLOOKUP(H2137,'air-quality-london-time-of-day'!E:G,3,FALSE)</f>
        <v>13.3</v>
      </c>
      <c r="Y2137">
        <f>VLOOKUP(I2137,Weather!F:K,2,)</f>
        <v>4</v>
      </c>
      <c r="Z2137">
        <f>VLOOKUP(I2137,Weather!F:K,3,)</f>
        <v>0.03</v>
      </c>
      <c r="AA2137">
        <f>VLOOKUP(I2137,Weather!F:K,4,)</f>
        <v>0.76</v>
      </c>
      <c r="AB2137">
        <f>VLOOKUP(I2137,Weather!F:K,5,)</f>
        <v>1016</v>
      </c>
      <c r="AC2137">
        <f>VLOOKUP(I2137,Weather!F:K,6,)</f>
        <v>1</v>
      </c>
    </row>
    <row r="2138" spans="1:29" x14ac:dyDescent="0.25">
      <c r="A2138" t="s">
        <v>7</v>
      </c>
      <c r="B2138" t="s">
        <v>6</v>
      </c>
      <c r="C2138" s="1">
        <v>41989.354861111111</v>
      </c>
      <c r="D2138" s="3">
        <f t="shared" si="272"/>
        <v>2014</v>
      </c>
      <c r="E2138" s="3">
        <f t="shared" si="275"/>
        <v>12</v>
      </c>
      <c r="F2138" s="3">
        <f t="shared" si="276"/>
        <v>8</v>
      </c>
      <c r="G2138" s="3">
        <f t="shared" si="277"/>
        <v>16</v>
      </c>
      <c r="H2138" s="3" t="str">
        <f t="shared" si="278"/>
        <v>2014128</v>
      </c>
      <c r="I2138" s="3" t="str">
        <f t="shared" si="279"/>
        <v>201412816</v>
      </c>
      <c r="J2138">
        <v>136</v>
      </c>
      <c r="K2138">
        <v>81.599999999999994</v>
      </c>
      <c r="L2138" t="str">
        <f>VLOOKUP(C2138,List!$A$2:$C$2089,3,)</f>
        <v>Clapham North</v>
      </c>
      <c r="M2138" t="str">
        <f>VLOOKUP(C2138,List!$A$2:$C$2089,2,)</f>
        <v>Northern</v>
      </c>
      <c r="N2138" t="str">
        <f t="shared" si="273"/>
        <v>Clapham North|Northern</v>
      </c>
      <c r="O2138">
        <f>VLOOKUP(N2138,Depth!$A$2:$F$427,3,)</f>
        <v>13</v>
      </c>
      <c r="P2138">
        <f>VLOOKUP(N2138,Depth!$A$2:$F$427,5,)</f>
        <v>98.73</v>
      </c>
      <c r="Q2138">
        <f>VLOOKUP(N2138,Depth!$A$2:$F$427,6,)</f>
        <v>14.27</v>
      </c>
      <c r="R2138">
        <f>VLOOKUP(L2138,longitude_latitude!C:J,7,)</f>
        <v>-0.127754372</v>
      </c>
      <c r="S2138">
        <f>VLOOKUP(L2138,longitude_latitude!C:J,8,)</f>
        <v>51.465214400000001</v>
      </c>
      <c r="T2138">
        <f t="shared" si="274"/>
        <v>-6.5749061455173567</v>
      </c>
      <c r="U2138">
        <f>VLOOKUP(M2138,LINE!$A$2:$B$13,2,)</f>
        <v>9</v>
      </c>
      <c r="V2138">
        <f>VLOOKUP(L2138,Entry_exit!B:P,4,)</f>
        <v>9494</v>
      </c>
      <c r="W2138">
        <f>2020 - VLOOKUP(L2138, age!$A:$D,4,)</f>
        <v>120</v>
      </c>
      <c r="X2138">
        <f>VLOOKUP(H2138,'air-quality-london-time-of-day'!E:G,3,FALSE)</f>
        <v>13.3</v>
      </c>
      <c r="Y2138">
        <f>VLOOKUP(I2138,Weather!F:K,2,)</f>
        <v>4</v>
      </c>
      <c r="Z2138">
        <f>VLOOKUP(I2138,Weather!F:K,3,)</f>
        <v>0.03</v>
      </c>
      <c r="AA2138">
        <f>VLOOKUP(I2138,Weather!F:K,4,)</f>
        <v>0.76</v>
      </c>
      <c r="AB2138">
        <f>VLOOKUP(I2138,Weather!F:K,5,)</f>
        <v>1016</v>
      </c>
      <c r="AC2138">
        <f>VLOOKUP(I2138,Weather!F:K,6,)</f>
        <v>1</v>
      </c>
    </row>
    <row r="2139" spans="1:29" x14ac:dyDescent="0.25">
      <c r="A2139" t="s">
        <v>7</v>
      </c>
      <c r="B2139" t="s">
        <v>6</v>
      </c>
      <c r="C2139" s="1">
        <v>41989.355555555558</v>
      </c>
      <c r="D2139" s="3">
        <f t="shared" si="272"/>
        <v>2014</v>
      </c>
      <c r="E2139" s="3">
        <f t="shared" si="275"/>
        <v>12</v>
      </c>
      <c r="F2139" s="3">
        <f t="shared" si="276"/>
        <v>8</v>
      </c>
      <c r="G2139" s="3">
        <f t="shared" si="277"/>
        <v>16</v>
      </c>
      <c r="H2139" s="3" t="str">
        <f t="shared" si="278"/>
        <v>2014128</v>
      </c>
      <c r="I2139" s="3" t="str">
        <f t="shared" si="279"/>
        <v>201412816</v>
      </c>
      <c r="J2139">
        <v>116</v>
      </c>
      <c r="K2139">
        <v>69.599999999999994</v>
      </c>
      <c r="L2139" t="str">
        <f>VLOOKUP(C2139,List!$A$2:$C$2089,3,)</f>
        <v>Stockwell</v>
      </c>
      <c r="M2139" t="str">
        <f>VLOOKUP(C2139,List!$A$2:$C$2089,2,)</f>
        <v>Northern</v>
      </c>
      <c r="N2139" t="str">
        <f t="shared" si="273"/>
        <v>Stockwell|Northern</v>
      </c>
      <c r="O2139">
        <f>VLOOKUP(N2139,Depth!$A$2:$F$427,3,)</f>
        <v>6</v>
      </c>
      <c r="P2139">
        <f>VLOOKUP(N2139,Depth!$A$2:$F$427,5,)</f>
        <v>92.31</v>
      </c>
      <c r="Q2139">
        <f>VLOOKUP(N2139,Depth!$A$2:$F$427,6,)</f>
        <v>13.69</v>
      </c>
      <c r="R2139">
        <f>VLOOKUP(L2139,longitude_latitude!C:J,7,)</f>
        <v>-0.121436641</v>
      </c>
      <c r="S2139">
        <f>VLOOKUP(L2139,longitude_latitude!C:J,8,)</f>
        <v>51.471313860000002</v>
      </c>
      <c r="T2139">
        <f t="shared" si="274"/>
        <v>-6.2505034630151446</v>
      </c>
      <c r="U2139">
        <f>VLOOKUP(M2139,LINE!$A$2:$B$13,2,)</f>
        <v>9</v>
      </c>
      <c r="V2139">
        <f>VLOOKUP(L2139,Entry_exit!B:P,4,)</f>
        <v>19564</v>
      </c>
      <c r="W2139">
        <f>2020 - VLOOKUP(L2139, age!$A:$D,4,)</f>
        <v>130</v>
      </c>
      <c r="X2139">
        <f>VLOOKUP(H2139,'air-quality-london-time-of-day'!E:G,3,FALSE)</f>
        <v>13.3</v>
      </c>
      <c r="Y2139">
        <f>VLOOKUP(I2139,Weather!F:K,2,)</f>
        <v>4</v>
      </c>
      <c r="Z2139">
        <f>VLOOKUP(I2139,Weather!F:K,3,)</f>
        <v>0.03</v>
      </c>
      <c r="AA2139">
        <f>VLOOKUP(I2139,Weather!F:K,4,)</f>
        <v>0.76</v>
      </c>
      <c r="AB2139">
        <f>VLOOKUP(I2139,Weather!F:K,5,)</f>
        <v>1016</v>
      </c>
      <c r="AC2139">
        <f>VLOOKUP(I2139,Weather!F:K,6,)</f>
        <v>1</v>
      </c>
    </row>
    <row r="2140" spans="1:29" x14ac:dyDescent="0.25">
      <c r="A2140" t="s">
        <v>7</v>
      </c>
      <c r="B2140" t="s">
        <v>6</v>
      </c>
      <c r="C2140" s="1">
        <v>41989.356249999997</v>
      </c>
      <c r="D2140" s="3">
        <f t="shared" si="272"/>
        <v>2014</v>
      </c>
      <c r="E2140" s="3">
        <f t="shared" si="275"/>
        <v>12</v>
      </c>
      <c r="F2140" s="3">
        <f t="shared" si="276"/>
        <v>8</v>
      </c>
      <c r="G2140" s="3">
        <f t="shared" si="277"/>
        <v>16</v>
      </c>
      <c r="H2140" s="3" t="str">
        <f t="shared" si="278"/>
        <v>2014128</v>
      </c>
      <c r="I2140" s="3" t="str">
        <f t="shared" si="279"/>
        <v>201412816</v>
      </c>
      <c r="J2140">
        <v>134</v>
      </c>
      <c r="K2140">
        <v>80.400000000000006</v>
      </c>
      <c r="L2140" t="str">
        <f>VLOOKUP(C2140,List!$A$2:$C$2089,3,)</f>
        <v>Stockwell</v>
      </c>
      <c r="M2140" t="str">
        <f>VLOOKUP(C2140,List!$A$2:$C$2089,2,)</f>
        <v>Northern</v>
      </c>
      <c r="N2140" t="str">
        <f t="shared" si="273"/>
        <v>Stockwell|Northern</v>
      </c>
      <c r="O2140">
        <f>VLOOKUP(N2140,Depth!$A$2:$F$427,3,)</f>
        <v>6</v>
      </c>
      <c r="P2140">
        <f>VLOOKUP(N2140,Depth!$A$2:$F$427,5,)</f>
        <v>92.31</v>
      </c>
      <c r="Q2140">
        <f>VLOOKUP(N2140,Depth!$A$2:$F$427,6,)</f>
        <v>13.69</v>
      </c>
      <c r="R2140">
        <f>VLOOKUP(L2140,longitude_latitude!C:J,7,)</f>
        <v>-0.121436641</v>
      </c>
      <c r="S2140">
        <f>VLOOKUP(L2140,longitude_latitude!C:J,8,)</f>
        <v>51.471313860000002</v>
      </c>
      <c r="T2140">
        <f t="shared" si="274"/>
        <v>-6.2505034630151446</v>
      </c>
      <c r="U2140">
        <f>VLOOKUP(M2140,LINE!$A$2:$B$13,2,)</f>
        <v>9</v>
      </c>
      <c r="V2140">
        <f>VLOOKUP(L2140,Entry_exit!B:P,4,)</f>
        <v>19564</v>
      </c>
      <c r="W2140">
        <f>2020 - VLOOKUP(L2140, age!$A:$D,4,)</f>
        <v>130</v>
      </c>
      <c r="X2140">
        <f>VLOOKUP(H2140,'air-quality-london-time-of-day'!E:G,3,FALSE)</f>
        <v>13.3</v>
      </c>
      <c r="Y2140">
        <f>VLOOKUP(I2140,Weather!F:K,2,)</f>
        <v>4</v>
      </c>
      <c r="Z2140">
        <f>VLOOKUP(I2140,Weather!F:K,3,)</f>
        <v>0.03</v>
      </c>
      <c r="AA2140">
        <f>VLOOKUP(I2140,Weather!F:K,4,)</f>
        <v>0.76</v>
      </c>
      <c r="AB2140">
        <f>VLOOKUP(I2140,Weather!F:K,5,)</f>
        <v>1016</v>
      </c>
      <c r="AC2140">
        <f>VLOOKUP(I2140,Weather!F:K,6,)</f>
        <v>1</v>
      </c>
    </row>
    <row r="2141" spans="1:29" x14ac:dyDescent="0.25">
      <c r="A2141" t="s">
        <v>7</v>
      </c>
      <c r="B2141" t="s">
        <v>6</v>
      </c>
      <c r="C2141" s="1">
        <v>41989.356944444444</v>
      </c>
      <c r="D2141" s="3">
        <f t="shared" si="272"/>
        <v>2014</v>
      </c>
      <c r="E2141" s="3">
        <f t="shared" si="275"/>
        <v>12</v>
      </c>
      <c r="F2141" s="3">
        <f t="shared" si="276"/>
        <v>8</v>
      </c>
      <c r="G2141" s="3">
        <f t="shared" si="277"/>
        <v>16</v>
      </c>
      <c r="H2141" s="3" t="str">
        <f t="shared" si="278"/>
        <v>2014128</v>
      </c>
      <c r="I2141" s="3" t="str">
        <f t="shared" si="279"/>
        <v>201412816</v>
      </c>
      <c r="J2141">
        <v>176</v>
      </c>
      <c r="K2141">
        <v>105.6</v>
      </c>
      <c r="L2141" t="str">
        <f>VLOOKUP(C2141,List!$A$2:$C$2089,3,)</f>
        <v>Oval</v>
      </c>
      <c r="M2141" t="str">
        <f>VLOOKUP(C2141,List!$A$2:$C$2089,2,)</f>
        <v>Northern</v>
      </c>
      <c r="N2141" t="str">
        <f t="shared" si="273"/>
        <v>Oval|Northern</v>
      </c>
      <c r="O2141">
        <f>VLOOKUP(N2141,Depth!$A$2:$F$427,3,)</f>
        <v>4</v>
      </c>
      <c r="P2141">
        <f>VLOOKUP(N2141,Depth!$A$2:$F$427,5,)</f>
        <v>88.28</v>
      </c>
      <c r="Q2141">
        <f>VLOOKUP(N2141,Depth!$A$2:$F$427,6,)</f>
        <v>15.72</v>
      </c>
      <c r="R2141">
        <f>VLOOKUP(L2141,longitude_latitude!C:J,7,)</f>
        <v>-0.11079908199999999</v>
      </c>
      <c r="S2141">
        <f>VLOOKUP(L2141,longitude_latitude!C:J,8,)</f>
        <v>51.481323840000002</v>
      </c>
      <c r="T2141">
        <f t="shared" si="274"/>
        <v>-5.7040834216167147</v>
      </c>
      <c r="U2141">
        <f>VLOOKUP(M2141,LINE!$A$2:$B$13,2,)</f>
        <v>9</v>
      </c>
      <c r="V2141">
        <f>VLOOKUP(L2141,Entry_exit!B:P,4,)</f>
        <v>11232</v>
      </c>
      <c r="W2141">
        <f>2020 - VLOOKUP(L2141, age!$A:$D,4,)</f>
        <v>130</v>
      </c>
      <c r="X2141">
        <f>VLOOKUP(H2141,'air-quality-london-time-of-day'!E:G,3,FALSE)</f>
        <v>13.3</v>
      </c>
      <c r="Y2141">
        <f>VLOOKUP(I2141,Weather!F:K,2,)</f>
        <v>4</v>
      </c>
      <c r="Z2141">
        <f>VLOOKUP(I2141,Weather!F:K,3,)</f>
        <v>0.03</v>
      </c>
      <c r="AA2141">
        <f>VLOOKUP(I2141,Weather!F:K,4,)</f>
        <v>0.76</v>
      </c>
      <c r="AB2141">
        <f>VLOOKUP(I2141,Weather!F:K,5,)</f>
        <v>1016</v>
      </c>
      <c r="AC2141">
        <f>VLOOKUP(I2141,Weather!F:K,6,)</f>
        <v>1</v>
      </c>
    </row>
    <row r="2142" spans="1:29" x14ac:dyDescent="0.25">
      <c r="A2142" t="s">
        <v>7</v>
      </c>
      <c r="B2142" t="s">
        <v>6</v>
      </c>
      <c r="C2142" s="1">
        <v>41989.357638888891</v>
      </c>
      <c r="D2142" s="3">
        <f t="shared" si="272"/>
        <v>2014</v>
      </c>
      <c r="E2142" s="3">
        <f t="shared" si="275"/>
        <v>12</v>
      </c>
      <c r="F2142" s="3">
        <f t="shared" si="276"/>
        <v>8</v>
      </c>
      <c r="G2142" s="3">
        <f t="shared" si="277"/>
        <v>16</v>
      </c>
      <c r="H2142" s="3" t="str">
        <f t="shared" si="278"/>
        <v>2014128</v>
      </c>
      <c r="I2142" s="3" t="str">
        <f t="shared" si="279"/>
        <v>201412816</v>
      </c>
      <c r="J2142">
        <v>224</v>
      </c>
      <c r="K2142">
        <v>134.4</v>
      </c>
      <c r="L2142" t="str">
        <f>VLOOKUP(C2142,List!$A$2:$C$2089,3,)</f>
        <v>Oval</v>
      </c>
      <c r="M2142" t="str">
        <f>VLOOKUP(C2142,List!$A$2:$C$2089,2,)</f>
        <v>Northern</v>
      </c>
      <c r="N2142" t="str">
        <f t="shared" si="273"/>
        <v>Oval|Northern</v>
      </c>
      <c r="O2142">
        <f>VLOOKUP(N2142,Depth!$A$2:$F$427,3,)</f>
        <v>4</v>
      </c>
      <c r="P2142">
        <f>VLOOKUP(N2142,Depth!$A$2:$F$427,5,)</f>
        <v>88.28</v>
      </c>
      <c r="Q2142">
        <f>VLOOKUP(N2142,Depth!$A$2:$F$427,6,)</f>
        <v>15.72</v>
      </c>
      <c r="R2142">
        <f>VLOOKUP(L2142,longitude_latitude!C:J,7,)</f>
        <v>-0.11079908199999999</v>
      </c>
      <c r="S2142">
        <f>VLOOKUP(L2142,longitude_latitude!C:J,8,)</f>
        <v>51.481323840000002</v>
      </c>
      <c r="T2142">
        <f t="shared" si="274"/>
        <v>-5.7040834216167147</v>
      </c>
      <c r="U2142">
        <f>VLOOKUP(M2142,LINE!$A$2:$B$13,2,)</f>
        <v>9</v>
      </c>
      <c r="V2142">
        <f>VLOOKUP(L2142,Entry_exit!B:P,4,)</f>
        <v>11232</v>
      </c>
      <c r="W2142">
        <f>2020 - VLOOKUP(L2142, age!$A:$D,4,)</f>
        <v>130</v>
      </c>
      <c r="X2142">
        <f>VLOOKUP(H2142,'air-quality-london-time-of-day'!E:G,3,FALSE)</f>
        <v>13.3</v>
      </c>
      <c r="Y2142">
        <f>VLOOKUP(I2142,Weather!F:K,2,)</f>
        <v>4</v>
      </c>
      <c r="Z2142">
        <f>VLOOKUP(I2142,Weather!F:K,3,)</f>
        <v>0.03</v>
      </c>
      <c r="AA2142">
        <f>VLOOKUP(I2142,Weather!F:K,4,)</f>
        <v>0.76</v>
      </c>
      <c r="AB2142">
        <f>VLOOKUP(I2142,Weather!F:K,5,)</f>
        <v>1016</v>
      </c>
      <c r="AC2142">
        <f>VLOOKUP(I2142,Weather!F:K,6,)</f>
        <v>1</v>
      </c>
    </row>
    <row r="2143" spans="1:29" x14ac:dyDescent="0.25">
      <c r="A2143" t="s">
        <v>7</v>
      </c>
      <c r="B2143" t="s">
        <v>6</v>
      </c>
      <c r="C2143" s="1">
        <v>41989.35833333333</v>
      </c>
      <c r="D2143" s="3">
        <f t="shared" si="272"/>
        <v>2014</v>
      </c>
      <c r="E2143" s="3">
        <f t="shared" si="275"/>
        <v>12</v>
      </c>
      <c r="F2143" s="3">
        <f t="shared" si="276"/>
        <v>8</v>
      </c>
      <c r="G2143" s="3">
        <f t="shared" si="277"/>
        <v>16</v>
      </c>
      <c r="H2143" s="3" t="str">
        <f t="shared" si="278"/>
        <v>2014128</v>
      </c>
      <c r="I2143" s="3" t="str">
        <f t="shared" si="279"/>
        <v>201412816</v>
      </c>
      <c r="J2143">
        <v>179</v>
      </c>
      <c r="K2143">
        <v>107.4</v>
      </c>
      <c r="L2143" t="str">
        <f>VLOOKUP(C2143,List!$A$2:$C$2089,3,)</f>
        <v>Kennington</v>
      </c>
      <c r="M2143" t="str">
        <f>VLOOKUP(C2143,List!$A$2:$C$2089,2,)</f>
        <v>Northern</v>
      </c>
      <c r="N2143" t="str">
        <f t="shared" si="273"/>
        <v>Kennington|Northern</v>
      </c>
      <c r="O2143">
        <f>VLOOKUP(N2143,Depth!$A$2:$F$427,3,)</f>
        <v>3</v>
      </c>
      <c r="P2143">
        <f>VLOOKUP(N2143,Depth!$A$2:$F$427,5,)</f>
        <v>85.757499999999993</v>
      </c>
      <c r="Q2143">
        <f>VLOOKUP(N2143,Depth!$A$2:$F$427,6,)</f>
        <v>17.2425</v>
      </c>
      <c r="R2143">
        <f>VLOOKUP(L2143,longitude_latitude!C:J,7,)</f>
        <v>-0.104357247</v>
      </c>
      <c r="S2143">
        <f>VLOOKUP(L2143,longitude_latitude!C:J,8,)</f>
        <v>51.487827070000002</v>
      </c>
      <c r="T2143">
        <f t="shared" si="274"/>
        <v>-5.3731278870372767</v>
      </c>
      <c r="U2143">
        <f>VLOOKUP(M2143,LINE!$A$2:$B$13,2,)</f>
        <v>9</v>
      </c>
      <c r="V2143">
        <f>VLOOKUP(L2143,Entry_exit!B:P,4,)</f>
        <v>8917</v>
      </c>
      <c r="W2143">
        <f>2020 - VLOOKUP(L2143, age!$A:$D,4,)</f>
        <v>130</v>
      </c>
      <c r="X2143">
        <f>VLOOKUP(H2143,'air-quality-london-time-of-day'!E:G,3,FALSE)</f>
        <v>13.3</v>
      </c>
      <c r="Y2143">
        <f>VLOOKUP(I2143,Weather!F:K,2,)</f>
        <v>4</v>
      </c>
      <c r="Z2143">
        <f>VLOOKUP(I2143,Weather!F:K,3,)</f>
        <v>0.03</v>
      </c>
      <c r="AA2143">
        <f>VLOOKUP(I2143,Weather!F:K,4,)</f>
        <v>0.76</v>
      </c>
      <c r="AB2143">
        <f>VLOOKUP(I2143,Weather!F:K,5,)</f>
        <v>1016</v>
      </c>
      <c r="AC2143">
        <f>VLOOKUP(I2143,Weather!F:K,6,)</f>
        <v>1</v>
      </c>
    </row>
    <row r="2144" spans="1:29" x14ac:dyDescent="0.25">
      <c r="A2144" t="s">
        <v>7</v>
      </c>
      <c r="B2144" t="s">
        <v>6</v>
      </c>
      <c r="C2144" s="1">
        <v>41989.359027777777</v>
      </c>
      <c r="D2144" s="3">
        <f t="shared" si="272"/>
        <v>2014</v>
      </c>
      <c r="E2144" s="3">
        <f t="shared" si="275"/>
        <v>12</v>
      </c>
      <c r="F2144" s="3">
        <f t="shared" si="276"/>
        <v>8</v>
      </c>
      <c r="G2144" s="3">
        <f t="shared" si="277"/>
        <v>16</v>
      </c>
      <c r="H2144" s="3" t="str">
        <f t="shared" si="278"/>
        <v>2014128</v>
      </c>
      <c r="I2144" s="3" t="str">
        <f t="shared" si="279"/>
        <v>201412816</v>
      </c>
      <c r="J2144">
        <v>189</v>
      </c>
      <c r="K2144">
        <v>113.4</v>
      </c>
      <c r="L2144" t="str">
        <f>VLOOKUP(C2144,List!$A$2:$C$2089,3,)</f>
        <v>Kennington</v>
      </c>
      <c r="M2144" t="str">
        <f>VLOOKUP(C2144,List!$A$2:$C$2089,2,)</f>
        <v>Northern</v>
      </c>
      <c r="N2144" t="str">
        <f t="shared" si="273"/>
        <v>Kennington|Northern</v>
      </c>
      <c r="O2144">
        <f>VLOOKUP(N2144,Depth!$A$2:$F$427,3,)</f>
        <v>3</v>
      </c>
      <c r="P2144">
        <f>VLOOKUP(N2144,Depth!$A$2:$F$427,5,)</f>
        <v>85.757499999999993</v>
      </c>
      <c r="Q2144">
        <f>VLOOKUP(N2144,Depth!$A$2:$F$427,6,)</f>
        <v>17.2425</v>
      </c>
      <c r="R2144">
        <f>VLOOKUP(L2144,longitude_latitude!C:J,7,)</f>
        <v>-0.104357247</v>
      </c>
      <c r="S2144">
        <f>VLOOKUP(L2144,longitude_latitude!C:J,8,)</f>
        <v>51.487827070000002</v>
      </c>
      <c r="T2144">
        <f t="shared" si="274"/>
        <v>-5.3731278870372767</v>
      </c>
      <c r="U2144">
        <f>VLOOKUP(M2144,LINE!$A$2:$B$13,2,)</f>
        <v>9</v>
      </c>
      <c r="V2144">
        <f>VLOOKUP(L2144,Entry_exit!B:P,4,)</f>
        <v>8917</v>
      </c>
      <c r="W2144">
        <f>2020 - VLOOKUP(L2144, age!$A:$D,4,)</f>
        <v>130</v>
      </c>
      <c r="X2144">
        <f>VLOOKUP(H2144,'air-quality-london-time-of-day'!E:G,3,FALSE)</f>
        <v>13.3</v>
      </c>
      <c r="Y2144">
        <f>VLOOKUP(I2144,Weather!F:K,2,)</f>
        <v>4</v>
      </c>
      <c r="Z2144">
        <f>VLOOKUP(I2144,Weather!F:K,3,)</f>
        <v>0.03</v>
      </c>
      <c r="AA2144">
        <f>VLOOKUP(I2144,Weather!F:K,4,)</f>
        <v>0.76</v>
      </c>
      <c r="AB2144">
        <f>VLOOKUP(I2144,Weather!F:K,5,)</f>
        <v>1016</v>
      </c>
      <c r="AC2144">
        <f>VLOOKUP(I2144,Weather!F:K,6,)</f>
        <v>1</v>
      </c>
    </row>
    <row r="2145" spans="1:29" x14ac:dyDescent="0.25">
      <c r="A2145" t="s">
        <v>7</v>
      </c>
      <c r="B2145" t="s">
        <v>6</v>
      </c>
      <c r="C2145" s="1">
        <v>41989.359722222223</v>
      </c>
      <c r="D2145" s="3">
        <f t="shared" si="272"/>
        <v>2014</v>
      </c>
      <c r="E2145" s="3">
        <f t="shared" si="275"/>
        <v>12</v>
      </c>
      <c r="F2145" s="3">
        <f t="shared" si="276"/>
        <v>8</v>
      </c>
      <c r="G2145" s="3">
        <f t="shared" si="277"/>
        <v>16</v>
      </c>
      <c r="H2145" s="3" t="str">
        <f t="shared" si="278"/>
        <v>2014128</v>
      </c>
      <c r="I2145" s="3" t="str">
        <f t="shared" si="279"/>
        <v>201412816</v>
      </c>
      <c r="J2145">
        <v>191</v>
      </c>
      <c r="K2145">
        <v>114.6</v>
      </c>
      <c r="L2145" t="str">
        <f>VLOOKUP(C2145,List!$A$2:$C$2089,3,)</f>
        <v>Kennington</v>
      </c>
      <c r="M2145" t="str">
        <f>VLOOKUP(C2145,List!$A$2:$C$2089,2,)</f>
        <v>Northern</v>
      </c>
      <c r="N2145" t="str">
        <f t="shared" si="273"/>
        <v>Kennington|Northern</v>
      </c>
      <c r="O2145">
        <f>VLOOKUP(N2145,Depth!$A$2:$F$427,3,)</f>
        <v>3</v>
      </c>
      <c r="P2145">
        <f>VLOOKUP(N2145,Depth!$A$2:$F$427,5,)</f>
        <v>85.757499999999993</v>
      </c>
      <c r="Q2145">
        <f>VLOOKUP(N2145,Depth!$A$2:$F$427,6,)</f>
        <v>17.2425</v>
      </c>
      <c r="R2145">
        <f>VLOOKUP(L2145,longitude_latitude!C:J,7,)</f>
        <v>-0.104357247</v>
      </c>
      <c r="S2145">
        <f>VLOOKUP(L2145,longitude_latitude!C:J,8,)</f>
        <v>51.487827070000002</v>
      </c>
      <c r="T2145">
        <f t="shared" si="274"/>
        <v>-5.3731278870372767</v>
      </c>
      <c r="U2145">
        <f>VLOOKUP(M2145,LINE!$A$2:$B$13,2,)</f>
        <v>9</v>
      </c>
      <c r="V2145">
        <f>VLOOKUP(L2145,Entry_exit!B:P,4,)</f>
        <v>8917</v>
      </c>
      <c r="W2145">
        <f>2020 - VLOOKUP(L2145, age!$A:$D,4,)</f>
        <v>130</v>
      </c>
      <c r="X2145">
        <f>VLOOKUP(H2145,'air-quality-london-time-of-day'!E:G,3,FALSE)</f>
        <v>13.3</v>
      </c>
      <c r="Y2145">
        <f>VLOOKUP(I2145,Weather!F:K,2,)</f>
        <v>4</v>
      </c>
      <c r="Z2145">
        <f>VLOOKUP(I2145,Weather!F:K,3,)</f>
        <v>0.03</v>
      </c>
      <c r="AA2145">
        <f>VLOOKUP(I2145,Weather!F:K,4,)</f>
        <v>0.76</v>
      </c>
      <c r="AB2145">
        <f>VLOOKUP(I2145,Weather!F:K,5,)</f>
        <v>1016</v>
      </c>
      <c r="AC2145">
        <f>VLOOKUP(I2145,Weather!F:K,6,)</f>
        <v>1</v>
      </c>
    </row>
    <row r="2146" spans="1:29" x14ac:dyDescent="0.25">
      <c r="A2146" t="s">
        <v>7</v>
      </c>
      <c r="B2146" t="s">
        <v>6</v>
      </c>
      <c r="C2146" s="1">
        <v>41989.36041666667</v>
      </c>
      <c r="D2146" s="3">
        <f t="shared" si="272"/>
        <v>2014</v>
      </c>
      <c r="E2146" s="3">
        <f t="shared" si="275"/>
        <v>12</v>
      </c>
      <c r="F2146" s="3">
        <f t="shared" si="276"/>
        <v>8</v>
      </c>
      <c r="G2146" s="3">
        <f t="shared" si="277"/>
        <v>16</v>
      </c>
      <c r="H2146" s="3" t="str">
        <f t="shared" si="278"/>
        <v>2014128</v>
      </c>
      <c r="I2146" s="3" t="str">
        <f t="shared" si="279"/>
        <v>201412816</v>
      </c>
      <c r="J2146">
        <v>175</v>
      </c>
      <c r="K2146">
        <v>105</v>
      </c>
      <c r="L2146" t="str">
        <f>VLOOKUP(C2146,List!$A$2:$C$2089,3,)</f>
        <v>Waterloo</v>
      </c>
      <c r="M2146" t="str">
        <f>VLOOKUP(C2146,List!$A$2:$C$2089,2,)</f>
        <v>Northern</v>
      </c>
      <c r="N2146" t="str">
        <f t="shared" si="273"/>
        <v>Waterloo|Northern</v>
      </c>
      <c r="O2146">
        <f>VLOOKUP(N2146,Depth!$A$2:$F$427,3,)</f>
        <v>4</v>
      </c>
      <c r="P2146">
        <f>VLOOKUP(N2146,Depth!$A$2:$F$427,5,)</f>
        <v>82.81</v>
      </c>
      <c r="Q2146">
        <f>VLOOKUP(N2146,Depth!$A$2:$F$427,6,)</f>
        <v>21.19</v>
      </c>
      <c r="R2146">
        <f>VLOOKUP(L2146,longitude_latitude!C:J,7,)</f>
        <v>-0.112818812</v>
      </c>
      <c r="S2146">
        <f>VLOOKUP(L2146,longitude_latitude!C:J,8,)</f>
        <v>51.502914179999998</v>
      </c>
      <c r="T2146">
        <f t="shared" si="274"/>
        <v>-5.8104975923255537</v>
      </c>
      <c r="U2146">
        <f>VLOOKUP(M2146,LINE!$A$2:$B$13,2,)</f>
        <v>9</v>
      </c>
      <c r="V2146">
        <f>VLOOKUP(L2146,Entry_exit!B:P,4,)</f>
        <v>147259</v>
      </c>
      <c r="W2146">
        <f>2020 - VLOOKUP(L2146, age!$A:$D,4,)</f>
        <v>114</v>
      </c>
      <c r="X2146">
        <f>VLOOKUP(H2146,'air-quality-london-time-of-day'!E:G,3,FALSE)</f>
        <v>13.3</v>
      </c>
      <c r="Y2146">
        <f>VLOOKUP(I2146,Weather!F:K,2,)</f>
        <v>4</v>
      </c>
      <c r="Z2146">
        <f>VLOOKUP(I2146,Weather!F:K,3,)</f>
        <v>0.03</v>
      </c>
      <c r="AA2146">
        <f>VLOOKUP(I2146,Weather!F:K,4,)</f>
        <v>0.76</v>
      </c>
      <c r="AB2146">
        <f>VLOOKUP(I2146,Weather!F:K,5,)</f>
        <v>1016</v>
      </c>
      <c r="AC2146">
        <f>VLOOKUP(I2146,Weather!F:K,6,)</f>
        <v>1</v>
      </c>
    </row>
    <row r="2147" spans="1:29" x14ac:dyDescent="0.25">
      <c r="A2147" t="s">
        <v>7</v>
      </c>
      <c r="B2147" t="s">
        <v>6</v>
      </c>
      <c r="C2147" s="1">
        <v>41989.361111111109</v>
      </c>
      <c r="D2147" s="3">
        <f t="shared" si="272"/>
        <v>2014</v>
      </c>
      <c r="E2147" s="3">
        <f t="shared" si="275"/>
        <v>12</v>
      </c>
      <c r="F2147" s="3">
        <f t="shared" si="276"/>
        <v>8</v>
      </c>
      <c r="G2147" s="3">
        <f t="shared" si="277"/>
        <v>16</v>
      </c>
      <c r="H2147" s="3" t="str">
        <f t="shared" si="278"/>
        <v>2014128</v>
      </c>
      <c r="I2147" s="3" t="str">
        <f t="shared" si="279"/>
        <v>201412816</v>
      </c>
      <c r="J2147">
        <v>179</v>
      </c>
      <c r="K2147">
        <v>107.4</v>
      </c>
      <c r="L2147" t="str">
        <f>VLOOKUP(C2147,List!$A$2:$C$2089,3,)</f>
        <v>Waterloo</v>
      </c>
      <c r="M2147" t="str">
        <f>VLOOKUP(C2147,List!$A$2:$C$2089,2,)</f>
        <v>Northern</v>
      </c>
      <c r="N2147" t="str">
        <f t="shared" si="273"/>
        <v>Waterloo|Northern</v>
      </c>
      <c r="O2147">
        <f>VLOOKUP(N2147,Depth!$A$2:$F$427,3,)</f>
        <v>4</v>
      </c>
      <c r="P2147">
        <f>VLOOKUP(N2147,Depth!$A$2:$F$427,5,)</f>
        <v>82.81</v>
      </c>
      <c r="Q2147">
        <f>VLOOKUP(N2147,Depth!$A$2:$F$427,6,)</f>
        <v>21.19</v>
      </c>
      <c r="R2147">
        <f>VLOOKUP(L2147,longitude_latitude!C:J,7,)</f>
        <v>-0.112818812</v>
      </c>
      <c r="S2147">
        <f>VLOOKUP(L2147,longitude_latitude!C:J,8,)</f>
        <v>51.502914179999998</v>
      </c>
      <c r="T2147">
        <f t="shared" si="274"/>
        <v>-5.8104975923255537</v>
      </c>
      <c r="U2147">
        <f>VLOOKUP(M2147,LINE!$A$2:$B$13,2,)</f>
        <v>9</v>
      </c>
      <c r="V2147">
        <f>VLOOKUP(L2147,Entry_exit!B:P,4,)</f>
        <v>147259</v>
      </c>
      <c r="W2147">
        <f>2020 - VLOOKUP(L2147, age!$A:$D,4,)</f>
        <v>114</v>
      </c>
      <c r="X2147">
        <f>VLOOKUP(H2147,'air-quality-london-time-of-day'!E:G,3,FALSE)</f>
        <v>13.3</v>
      </c>
      <c r="Y2147">
        <f>VLOOKUP(I2147,Weather!F:K,2,)</f>
        <v>4</v>
      </c>
      <c r="Z2147">
        <f>VLOOKUP(I2147,Weather!F:K,3,)</f>
        <v>0.03</v>
      </c>
      <c r="AA2147">
        <f>VLOOKUP(I2147,Weather!F:K,4,)</f>
        <v>0.76</v>
      </c>
      <c r="AB2147">
        <f>VLOOKUP(I2147,Weather!F:K,5,)</f>
        <v>1016</v>
      </c>
      <c r="AC2147">
        <f>VLOOKUP(I2147,Weather!F:K,6,)</f>
        <v>1</v>
      </c>
    </row>
    <row r="2148" spans="1:29" x14ac:dyDescent="0.25">
      <c r="A2148" t="s">
        <v>7</v>
      </c>
      <c r="B2148" t="s">
        <v>6</v>
      </c>
      <c r="C2148" s="1">
        <v>41989.361805555556</v>
      </c>
      <c r="D2148" s="3">
        <f t="shared" si="272"/>
        <v>2014</v>
      </c>
      <c r="E2148" s="3">
        <f t="shared" si="275"/>
        <v>12</v>
      </c>
      <c r="F2148" s="3">
        <f t="shared" si="276"/>
        <v>8</v>
      </c>
      <c r="G2148" s="3">
        <f t="shared" si="277"/>
        <v>16</v>
      </c>
      <c r="H2148" s="3" t="str">
        <f t="shared" si="278"/>
        <v>2014128</v>
      </c>
      <c r="I2148" s="3" t="str">
        <f t="shared" si="279"/>
        <v>201412816</v>
      </c>
      <c r="J2148">
        <v>182</v>
      </c>
      <c r="K2148">
        <v>109.2</v>
      </c>
      <c r="L2148" t="str">
        <f>VLOOKUP(C2148,List!$A$2:$C$2089,3,)</f>
        <v>Embankment</v>
      </c>
      <c r="M2148" t="str">
        <f>VLOOKUP(C2148,List!$A$2:$C$2089,2,)</f>
        <v>Northern</v>
      </c>
      <c r="N2148" t="str">
        <f t="shared" si="273"/>
        <v>Embankment|Northern</v>
      </c>
      <c r="O2148">
        <f>VLOOKUP(N2148,Depth!$A$2:$F$427,3,)</f>
        <v>5</v>
      </c>
      <c r="P2148">
        <f>VLOOKUP(N2148,Depth!$A$2:$F$427,5,)</f>
        <v>88.685000000000002</v>
      </c>
      <c r="Q2148">
        <f>VLOOKUP(N2148,Depth!$A$2:$F$427,6,)</f>
        <v>16.315000000000001</v>
      </c>
      <c r="R2148">
        <f>VLOOKUP(L2148,longitude_latitude!C:J,7,)</f>
        <v>-0.120562428</v>
      </c>
      <c r="S2148">
        <f>VLOOKUP(L2148,longitude_latitude!C:J,8,)</f>
        <v>51.50694137</v>
      </c>
      <c r="T2148">
        <f t="shared" si="274"/>
        <v>-6.2098019104208459</v>
      </c>
      <c r="U2148">
        <f>VLOOKUP(M2148,LINE!$A$2:$B$13,2,)</f>
        <v>9</v>
      </c>
      <c r="V2148">
        <f>VLOOKUP(L2148,Entry_exit!B:P,4,)</f>
        <v>33187</v>
      </c>
      <c r="W2148">
        <f>2020 - VLOOKUP(L2148, age!$A:$D,4,)</f>
        <v>114</v>
      </c>
      <c r="X2148">
        <f>VLOOKUP(H2148,'air-quality-london-time-of-day'!E:G,3,FALSE)</f>
        <v>13.3</v>
      </c>
      <c r="Y2148">
        <f>VLOOKUP(I2148,Weather!F:K,2,)</f>
        <v>4</v>
      </c>
      <c r="Z2148">
        <f>VLOOKUP(I2148,Weather!F:K,3,)</f>
        <v>0.03</v>
      </c>
      <c r="AA2148">
        <f>VLOOKUP(I2148,Weather!F:K,4,)</f>
        <v>0.76</v>
      </c>
      <c r="AB2148">
        <f>VLOOKUP(I2148,Weather!F:K,5,)</f>
        <v>1016</v>
      </c>
      <c r="AC2148">
        <f>VLOOKUP(I2148,Weather!F:K,6,)</f>
        <v>1</v>
      </c>
    </row>
    <row r="2149" spans="1:29" x14ac:dyDescent="0.25">
      <c r="A2149" t="s">
        <v>7</v>
      </c>
      <c r="B2149" t="s">
        <v>6</v>
      </c>
      <c r="C2149" s="1">
        <v>41989.362500000003</v>
      </c>
      <c r="D2149" s="3">
        <f t="shared" si="272"/>
        <v>2014</v>
      </c>
      <c r="E2149" s="3">
        <f t="shared" si="275"/>
        <v>12</v>
      </c>
      <c r="F2149" s="3">
        <f t="shared" si="276"/>
        <v>8</v>
      </c>
      <c r="G2149" s="3">
        <f t="shared" si="277"/>
        <v>16</v>
      </c>
      <c r="H2149" s="3" t="str">
        <f t="shared" si="278"/>
        <v>2014128</v>
      </c>
      <c r="I2149" s="3" t="str">
        <f t="shared" si="279"/>
        <v>201412816</v>
      </c>
      <c r="J2149">
        <v>174</v>
      </c>
      <c r="K2149">
        <v>104.4</v>
      </c>
      <c r="L2149" t="str">
        <f>VLOOKUP(C2149,List!$A$2:$C$2089,3,)</f>
        <v>Embankment</v>
      </c>
      <c r="M2149" t="str">
        <f>VLOOKUP(C2149,List!$A$2:$C$2089,2,)</f>
        <v>Northern</v>
      </c>
      <c r="N2149" t="str">
        <f t="shared" si="273"/>
        <v>Embankment|Northern</v>
      </c>
      <c r="O2149">
        <f>VLOOKUP(N2149,Depth!$A$2:$F$427,3,)</f>
        <v>5</v>
      </c>
      <c r="P2149">
        <f>VLOOKUP(N2149,Depth!$A$2:$F$427,5,)</f>
        <v>88.685000000000002</v>
      </c>
      <c r="Q2149">
        <f>VLOOKUP(N2149,Depth!$A$2:$F$427,6,)</f>
        <v>16.315000000000001</v>
      </c>
      <c r="R2149">
        <f>VLOOKUP(L2149,longitude_latitude!C:J,7,)</f>
        <v>-0.120562428</v>
      </c>
      <c r="S2149">
        <f>VLOOKUP(L2149,longitude_latitude!C:J,8,)</f>
        <v>51.50694137</v>
      </c>
      <c r="T2149">
        <f t="shared" si="274"/>
        <v>-6.2098019104208459</v>
      </c>
      <c r="U2149">
        <f>VLOOKUP(M2149,LINE!$A$2:$B$13,2,)</f>
        <v>9</v>
      </c>
      <c r="V2149">
        <f>VLOOKUP(L2149,Entry_exit!B:P,4,)</f>
        <v>33187</v>
      </c>
      <c r="W2149">
        <f>2020 - VLOOKUP(L2149, age!$A:$D,4,)</f>
        <v>114</v>
      </c>
      <c r="X2149">
        <f>VLOOKUP(H2149,'air-quality-london-time-of-day'!E:G,3,FALSE)</f>
        <v>13.3</v>
      </c>
      <c r="Y2149">
        <f>VLOOKUP(I2149,Weather!F:K,2,)</f>
        <v>4</v>
      </c>
      <c r="Z2149">
        <f>VLOOKUP(I2149,Weather!F:K,3,)</f>
        <v>0.03</v>
      </c>
      <c r="AA2149">
        <f>VLOOKUP(I2149,Weather!F:K,4,)</f>
        <v>0.76</v>
      </c>
      <c r="AB2149">
        <f>VLOOKUP(I2149,Weather!F:K,5,)</f>
        <v>1016</v>
      </c>
      <c r="AC2149">
        <f>VLOOKUP(I2149,Weather!F:K,6,)</f>
        <v>1</v>
      </c>
    </row>
    <row r="2150" spans="1:29" x14ac:dyDescent="0.25">
      <c r="A2150" t="s">
        <v>7</v>
      </c>
      <c r="B2150" t="s">
        <v>6</v>
      </c>
      <c r="C2150" s="1">
        <v>41989.363194444442</v>
      </c>
      <c r="D2150" s="3">
        <f t="shared" si="272"/>
        <v>2014</v>
      </c>
      <c r="E2150" s="3">
        <f t="shared" si="275"/>
        <v>12</v>
      </c>
      <c r="F2150" s="3">
        <f t="shared" si="276"/>
        <v>8</v>
      </c>
      <c r="G2150" s="3">
        <f t="shared" si="277"/>
        <v>16</v>
      </c>
      <c r="H2150" s="3" t="str">
        <f t="shared" si="278"/>
        <v>2014128</v>
      </c>
      <c r="I2150" s="3" t="str">
        <f t="shared" si="279"/>
        <v>201412816</v>
      </c>
      <c r="J2150">
        <v>173</v>
      </c>
      <c r="K2150">
        <v>103.8</v>
      </c>
      <c r="L2150" t="str">
        <f>VLOOKUP(C2150,List!$A$2:$C$2089,3,)</f>
        <v>Charing Cross</v>
      </c>
      <c r="M2150" t="str">
        <f>VLOOKUP(C2150,List!$A$2:$C$2089,2,)</f>
        <v>Northern</v>
      </c>
      <c r="N2150" t="str">
        <f t="shared" si="273"/>
        <v>Charing Cross|Northern</v>
      </c>
      <c r="O2150">
        <f>VLOOKUP(N2150,Depth!$A$2:$F$427,3,)</f>
        <v>12</v>
      </c>
      <c r="P2150">
        <f>VLOOKUP(N2150,Depth!$A$2:$F$427,5,)</f>
        <v>91.56</v>
      </c>
      <c r="Q2150">
        <f>VLOOKUP(N2150,Depth!$A$2:$F$427,6,)</f>
        <v>20.440000000000001</v>
      </c>
      <c r="R2150">
        <f>VLOOKUP(L2150,longitude_latitude!C:J,7,)</f>
        <v>-0.12577717299999999</v>
      </c>
      <c r="S2150">
        <f>VLOOKUP(L2150,longitude_latitude!C:J,8,)</f>
        <v>51.506867540000002</v>
      </c>
      <c r="T2150">
        <f t="shared" si="274"/>
        <v>-6.4783881892666644</v>
      </c>
      <c r="U2150">
        <f>VLOOKUP(M2150,LINE!$A$2:$B$13,2,)</f>
        <v>9</v>
      </c>
      <c r="V2150">
        <f>VLOOKUP(L2150,Entry_exit!B:P,4,)</f>
        <v>34982</v>
      </c>
      <c r="W2150">
        <f>2020 - VLOOKUP(L2150, age!$A:$D,4,)</f>
        <v>114</v>
      </c>
      <c r="X2150">
        <f>VLOOKUP(H2150,'air-quality-london-time-of-day'!E:G,3,FALSE)</f>
        <v>13.3</v>
      </c>
      <c r="Y2150">
        <f>VLOOKUP(I2150,Weather!F:K,2,)</f>
        <v>4</v>
      </c>
      <c r="Z2150">
        <f>VLOOKUP(I2150,Weather!F:K,3,)</f>
        <v>0.03</v>
      </c>
      <c r="AA2150">
        <f>VLOOKUP(I2150,Weather!F:K,4,)</f>
        <v>0.76</v>
      </c>
      <c r="AB2150">
        <f>VLOOKUP(I2150,Weather!F:K,5,)</f>
        <v>1016</v>
      </c>
      <c r="AC2150">
        <f>VLOOKUP(I2150,Weather!F:K,6,)</f>
        <v>1</v>
      </c>
    </row>
    <row r="2151" spans="1:29" x14ac:dyDescent="0.25">
      <c r="A2151" t="s">
        <v>7</v>
      </c>
      <c r="B2151" t="s">
        <v>6</v>
      </c>
      <c r="C2151" s="1">
        <v>41989.363888888889</v>
      </c>
      <c r="D2151" s="3">
        <f t="shared" si="272"/>
        <v>2014</v>
      </c>
      <c r="E2151" s="3">
        <f t="shared" si="275"/>
        <v>12</v>
      </c>
      <c r="F2151" s="3">
        <f t="shared" si="276"/>
        <v>8</v>
      </c>
      <c r="G2151" s="3">
        <f t="shared" si="277"/>
        <v>16</v>
      </c>
      <c r="H2151" s="3" t="str">
        <f t="shared" si="278"/>
        <v>2014128</v>
      </c>
      <c r="I2151" s="3" t="str">
        <f t="shared" si="279"/>
        <v>201412816</v>
      </c>
      <c r="J2151">
        <v>159</v>
      </c>
      <c r="K2151">
        <v>95.4</v>
      </c>
      <c r="L2151" t="str">
        <f>VLOOKUP(C2151,List!$A$2:$C$2089,3,)</f>
        <v>Charing Cross</v>
      </c>
      <c r="M2151" t="str">
        <f>VLOOKUP(C2151,List!$A$2:$C$2089,2,)</f>
        <v>Northern</v>
      </c>
      <c r="N2151" t="str">
        <f t="shared" si="273"/>
        <v>Charing Cross|Northern</v>
      </c>
      <c r="O2151">
        <f>VLOOKUP(N2151,Depth!$A$2:$F$427,3,)</f>
        <v>12</v>
      </c>
      <c r="P2151">
        <f>VLOOKUP(N2151,Depth!$A$2:$F$427,5,)</f>
        <v>91.56</v>
      </c>
      <c r="Q2151">
        <f>VLOOKUP(N2151,Depth!$A$2:$F$427,6,)</f>
        <v>20.440000000000001</v>
      </c>
      <c r="R2151">
        <f>VLOOKUP(L2151,longitude_latitude!C:J,7,)</f>
        <v>-0.12577717299999999</v>
      </c>
      <c r="S2151">
        <f>VLOOKUP(L2151,longitude_latitude!C:J,8,)</f>
        <v>51.506867540000002</v>
      </c>
      <c r="T2151">
        <f t="shared" si="274"/>
        <v>-6.4783881892666644</v>
      </c>
      <c r="U2151">
        <f>VLOOKUP(M2151,LINE!$A$2:$B$13,2,)</f>
        <v>9</v>
      </c>
      <c r="V2151">
        <f>VLOOKUP(L2151,Entry_exit!B:P,4,)</f>
        <v>34982</v>
      </c>
      <c r="W2151">
        <f>2020 - VLOOKUP(L2151, age!$A:$D,4,)</f>
        <v>114</v>
      </c>
      <c r="X2151">
        <f>VLOOKUP(H2151,'air-quality-london-time-of-day'!E:G,3,FALSE)</f>
        <v>13.3</v>
      </c>
      <c r="Y2151">
        <f>VLOOKUP(I2151,Weather!F:K,2,)</f>
        <v>4</v>
      </c>
      <c r="Z2151">
        <f>VLOOKUP(I2151,Weather!F:K,3,)</f>
        <v>0.03</v>
      </c>
      <c r="AA2151">
        <f>VLOOKUP(I2151,Weather!F:K,4,)</f>
        <v>0.76</v>
      </c>
      <c r="AB2151">
        <f>VLOOKUP(I2151,Weather!F:K,5,)</f>
        <v>1016</v>
      </c>
      <c r="AC2151">
        <f>VLOOKUP(I2151,Weather!F:K,6,)</f>
        <v>1</v>
      </c>
    </row>
    <row r="2152" spans="1:29" x14ac:dyDescent="0.25">
      <c r="A2152" t="s">
        <v>7</v>
      </c>
      <c r="B2152" t="s">
        <v>6</v>
      </c>
      <c r="C2152" s="1">
        <v>41989.364583333336</v>
      </c>
      <c r="D2152" s="3">
        <f t="shared" si="272"/>
        <v>2014</v>
      </c>
      <c r="E2152" s="3">
        <f t="shared" si="275"/>
        <v>12</v>
      </c>
      <c r="F2152" s="3">
        <f t="shared" si="276"/>
        <v>8</v>
      </c>
      <c r="G2152" s="3">
        <f t="shared" si="277"/>
        <v>16</v>
      </c>
      <c r="H2152" s="3" t="str">
        <f t="shared" si="278"/>
        <v>2014128</v>
      </c>
      <c r="I2152" s="3" t="str">
        <f t="shared" si="279"/>
        <v>201412816</v>
      </c>
      <c r="J2152">
        <v>161</v>
      </c>
      <c r="K2152">
        <v>96.6</v>
      </c>
      <c r="L2152" t="str">
        <f>VLOOKUP(C2152,List!$A$2:$C$2089,3,)</f>
        <v>Leicester Square</v>
      </c>
      <c r="M2152" t="str">
        <f>VLOOKUP(C2152,List!$A$2:$C$2089,2,)</f>
        <v>Northern</v>
      </c>
      <c r="N2152" t="str">
        <f t="shared" si="273"/>
        <v>Leicester Square|Northern</v>
      </c>
      <c r="O2152">
        <f>VLOOKUP(N2152,Depth!$A$2:$F$427,3,)</f>
        <v>20</v>
      </c>
      <c r="P2152">
        <f>VLOOKUP(N2152,Depth!$A$2:$F$427,5,)</f>
        <v>93.5</v>
      </c>
      <c r="Q2152">
        <f>VLOOKUP(N2152,Depth!$A$2:$F$427,6,)</f>
        <v>26.5</v>
      </c>
      <c r="R2152">
        <f>VLOOKUP(L2152,longitude_latitude!C:J,7,)</f>
        <v>-0.12672556700000001</v>
      </c>
      <c r="S2152">
        <f>VLOOKUP(L2152,longitude_latitude!C:J,8,)</f>
        <v>51.510894720000003</v>
      </c>
      <c r="T2152">
        <f t="shared" si="274"/>
        <v>-6.5277473400693076</v>
      </c>
      <c r="U2152">
        <f>VLOOKUP(M2152,LINE!$A$2:$B$13,2,)</f>
        <v>9</v>
      </c>
      <c r="V2152">
        <f>VLOOKUP(L2152,Entry_exit!B:P,4,)</f>
        <v>58943</v>
      </c>
      <c r="W2152">
        <f>2020 - VLOOKUP(L2152, age!$A:$D,4,)</f>
        <v>113</v>
      </c>
      <c r="X2152">
        <f>VLOOKUP(H2152,'air-quality-london-time-of-day'!E:G,3,FALSE)</f>
        <v>13.3</v>
      </c>
      <c r="Y2152">
        <f>VLOOKUP(I2152,Weather!F:K,2,)</f>
        <v>4</v>
      </c>
      <c r="Z2152">
        <f>VLOOKUP(I2152,Weather!F:K,3,)</f>
        <v>0.03</v>
      </c>
      <c r="AA2152">
        <f>VLOOKUP(I2152,Weather!F:K,4,)</f>
        <v>0.76</v>
      </c>
      <c r="AB2152">
        <f>VLOOKUP(I2152,Weather!F:K,5,)</f>
        <v>1016</v>
      </c>
      <c r="AC2152">
        <f>VLOOKUP(I2152,Weather!F:K,6,)</f>
        <v>1</v>
      </c>
    </row>
    <row r="2153" spans="1:29" x14ac:dyDescent="0.25">
      <c r="A2153" t="s">
        <v>7</v>
      </c>
      <c r="B2153" t="s">
        <v>6</v>
      </c>
      <c r="C2153" s="1">
        <v>41989.365277777775</v>
      </c>
      <c r="D2153" s="3">
        <f t="shared" si="272"/>
        <v>2014</v>
      </c>
      <c r="E2153" s="3">
        <f t="shared" si="275"/>
        <v>12</v>
      </c>
      <c r="F2153" s="3">
        <f t="shared" si="276"/>
        <v>8</v>
      </c>
      <c r="G2153" s="3">
        <f t="shared" si="277"/>
        <v>16</v>
      </c>
      <c r="H2153" s="3" t="str">
        <f t="shared" si="278"/>
        <v>2014128</v>
      </c>
      <c r="I2153" s="3" t="str">
        <f t="shared" si="279"/>
        <v>201412816</v>
      </c>
      <c r="J2153">
        <v>166</v>
      </c>
      <c r="K2153">
        <v>99.6</v>
      </c>
      <c r="L2153" t="str">
        <f>VLOOKUP(C2153,List!$A$2:$C$2089,3,)</f>
        <v>Tottenham Court Road</v>
      </c>
      <c r="M2153" t="str">
        <f>VLOOKUP(C2153,List!$A$2:$C$2089,2,)</f>
        <v>Northern</v>
      </c>
      <c r="N2153" t="str">
        <f t="shared" si="273"/>
        <v>Tottenham Court Road|Northern</v>
      </c>
      <c r="O2153">
        <f>VLOOKUP(N2153,Depth!$A$2:$F$427,3,)</f>
        <v>25</v>
      </c>
      <c r="P2153">
        <f>VLOOKUP(N2153,Depth!$A$2:$F$427,5,)</f>
        <v>94.27</v>
      </c>
      <c r="Q2153">
        <f>VLOOKUP(N2153,Depth!$A$2:$F$427,6,)</f>
        <v>30.73</v>
      </c>
      <c r="R2153">
        <f>VLOOKUP(L2153,longitude_latitude!C:J,7,)</f>
        <v>-0.12889734799999999</v>
      </c>
      <c r="S2153">
        <f>VLOOKUP(L2153,longitude_latitude!C:J,8,)</f>
        <v>51.515947930000003</v>
      </c>
      <c r="T2153">
        <f t="shared" si="274"/>
        <v>-6.6402690678830893</v>
      </c>
      <c r="U2153">
        <f>VLOOKUP(M2153,LINE!$A$2:$B$13,2,)</f>
        <v>9</v>
      </c>
      <c r="V2153">
        <f>VLOOKUP(L2153,Entry_exit!B:P,4,)</f>
        <v>26553</v>
      </c>
      <c r="W2153">
        <f>2020 - VLOOKUP(L2153, age!$A:$D,4,)</f>
        <v>120</v>
      </c>
      <c r="X2153">
        <f>VLOOKUP(H2153,'air-quality-london-time-of-day'!E:G,3,FALSE)</f>
        <v>13.3</v>
      </c>
      <c r="Y2153">
        <f>VLOOKUP(I2153,Weather!F:K,2,)</f>
        <v>4</v>
      </c>
      <c r="Z2153">
        <f>VLOOKUP(I2153,Weather!F:K,3,)</f>
        <v>0.03</v>
      </c>
      <c r="AA2153">
        <f>VLOOKUP(I2153,Weather!F:K,4,)</f>
        <v>0.76</v>
      </c>
      <c r="AB2153">
        <f>VLOOKUP(I2153,Weather!F:K,5,)</f>
        <v>1016</v>
      </c>
      <c r="AC2153">
        <f>VLOOKUP(I2153,Weather!F:K,6,)</f>
        <v>1</v>
      </c>
    </row>
    <row r="2154" spans="1:29" x14ac:dyDescent="0.25">
      <c r="A2154" t="s">
        <v>7</v>
      </c>
      <c r="B2154" t="s">
        <v>6</v>
      </c>
      <c r="C2154" s="1">
        <v>41989.365972222222</v>
      </c>
      <c r="D2154" s="3">
        <f t="shared" ref="D2154:D2217" si="280">YEAR(C2154)</f>
        <v>2014</v>
      </c>
      <c r="E2154" s="3">
        <f t="shared" si="275"/>
        <v>12</v>
      </c>
      <c r="F2154" s="3">
        <f t="shared" si="276"/>
        <v>8</v>
      </c>
      <c r="G2154" s="3">
        <f t="shared" si="277"/>
        <v>16</v>
      </c>
      <c r="H2154" s="3" t="str">
        <f t="shared" si="278"/>
        <v>2014128</v>
      </c>
      <c r="I2154" s="3" t="str">
        <f t="shared" si="279"/>
        <v>201412816</v>
      </c>
      <c r="J2154">
        <v>144</v>
      </c>
      <c r="K2154">
        <v>86.4</v>
      </c>
      <c r="L2154" t="str">
        <f>VLOOKUP(C2154,List!$A$2:$C$2089,3,)</f>
        <v>Goodge Street</v>
      </c>
      <c r="M2154" t="str">
        <f>VLOOKUP(C2154,List!$A$2:$C$2089,2,)</f>
        <v>Northern</v>
      </c>
      <c r="N2154" t="str">
        <f t="shared" ref="N2154:N2217" si="281">L2154&amp;"|"&amp;M2154</f>
        <v>Goodge Street|Northern</v>
      </c>
      <c r="O2154">
        <f>VLOOKUP(N2154,Depth!$A$2:$F$427,3,)</f>
        <v>27</v>
      </c>
      <c r="P2154">
        <f>VLOOKUP(N2154,Depth!$A$2:$F$427,5,)</f>
        <v>98.08</v>
      </c>
      <c r="Q2154">
        <f>VLOOKUP(N2154,Depth!$A$2:$F$427,6,)</f>
        <v>28.92</v>
      </c>
      <c r="R2154">
        <f>VLOOKUP(L2154,longitude_latitude!C:J,7,)</f>
        <v>-0.13273664199999999</v>
      </c>
      <c r="S2154">
        <f>VLOOKUP(L2154,longitude_latitude!C:J,8,)</f>
        <v>51.520093070000001</v>
      </c>
      <c r="T2154">
        <f t="shared" ref="T2154:T2217" si="282">R2154*S2154</f>
        <v>-6.8386041496392709</v>
      </c>
      <c r="U2154">
        <f>VLOOKUP(M2154,LINE!$A$2:$B$13,2,)</f>
        <v>9</v>
      </c>
      <c r="V2154">
        <f>VLOOKUP(L2154,Entry_exit!B:P,4,)</f>
        <v>15239</v>
      </c>
      <c r="W2154">
        <f>2020 - VLOOKUP(L2154, age!$A:$D,4,)</f>
        <v>113</v>
      </c>
      <c r="X2154">
        <f>VLOOKUP(H2154,'air-quality-london-time-of-day'!E:G,3,FALSE)</f>
        <v>13.3</v>
      </c>
      <c r="Y2154">
        <f>VLOOKUP(I2154,Weather!F:K,2,)</f>
        <v>4</v>
      </c>
      <c r="Z2154">
        <f>VLOOKUP(I2154,Weather!F:K,3,)</f>
        <v>0.03</v>
      </c>
      <c r="AA2154">
        <f>VLOOKUP(I2154,Weather!F:K,4,)</f>
        <v>0.76</v>
      </c>
      <c r="AB2154">
        <f>VLOOKUP(I2154,Weather!F:K,5,)</f>
        <v>1016</v>
      </c>
      <c r="AC2154">
        <f>VLOOKUP(I2154,Weather!F:K,6,)</f>
        <v>1</v>
      </c>
    </row>
    <row r="2155" spans="1:29" x14ac:dyDescent="0.25">
      <c r="A2155" t="s">
        <v>7</v>
      </c>
      <c r="B2155" t="s">
        <v>6</v>
      </c>
      <c r="C2155" s="1">
        <v>41989.366666666669</v>
      </c>
      <c r="D2155" s="3">
        <f t="shared" si="280"/>
        <v>2014</v>
      </c>
      <c r="E2155" s="3">
        <f t="shared" si="275"/>
        <v>12</v>
      </c>
      <c r="F2155" s="3">
        <f t="shared" si="276"/>
        <v>8</v>
      </c>
      <c r="G2155" s="3">
        <f t="shared" si="277"/>
        <v>16</v>
      </c>
      <c r="H2155" s="3" t="str">
        <f t="shared" si="278"/>
        <v>2014128</v>
      </c>
      <c r="I2155" s="3" t="str">
        <f t="shared" si="279"/>
        <v>201412816</v>
      </c>
      <c r="J2155">
        <v>143</v>
      </c>
      <c r="K2155">
        <v>85.8</v>
      </c>
      <c r="L2155" t="str">
        <f>VLOOKUP(C2155,List!$A$2:$C$2089,3,)</f>
        <v>Goodge Street</v>
      </c>
      <c r="M2155" t="str">
        <f>VLOOKUP(C2155,List!$A$2:$C$2089,2,)</f>
        <v>Northern</v>
      </c>
      <c r="N2155" t="str">
        <f t="shared" si="281"/>
        <v>Goodge Street|Northern</v>
      </c>
      <c r="O2155">
        <f>VLOOKUP(N2155,Depth!$A$2:$F$427,3,)</f>
        <v>27</v>
      </c>
      <c r="P2155">
        <f>VLOOKUP(N2155,Depth!$A$2:$F$427,5,)</f>
        <v>98.08</v>
      </c>
      <c r="Q2155">
        <f>VLOOKUP(N2155,Depth!$A$2:$F$427,6,)</f>
        <v>28.92</v>
      </c>
      <c r="R2155">
        <f>VLOOKUP(L2155,longitude_latitude!C:J,7,)</f>
        <v>-0.13273664199999999</v>
      </c>
      <c r="S2155">
        <f>VLOOKUP(L2155,longitude_latitude!C:J,8,)</f>
        <v>51.520093070000001</v>
      </c>
      <c r="T2155">
        <f t="shared" si="282"/>
        <v>-6.8386041496392709</v>
      </c>
      <c r="U2155">
        <f>VLOOKUP(M2155,LINE!$A$2:$B$13,2,)</f>
        <v>9</v>
      </c>
      <c r="V2155">
        <f>VLOOKUP(L2155,Entry_exit!B:P,4,)</f>
        <v>15239</v>
      </c>
      <c r="W2155">
        <f>2020 - VLOOKUP(L2155, age!$A:$D,4,)</f>
        <v>113</v>
      </c>
      <c r="X2155">
        <f>VLOOKUP(H2155,'air-quality-london-time-of-day'!E:G,3,FALSE)</f>
        <v>13.3</v>
      </c>
      <c r="Y2155">
        <f>VLOOKUP(I2155,Weather!F:K,2,)</f>
        <v>4</v>
      </c>
      <c r="Z2155">
        <f>VLOOKUP(I2155,Weather!F:K,3,)</f>
        <v>0.03</v>
      </c>
      <c r="AA2155">
        <f>VLOOKUP(I2155,Weather!F:K,4,)</f>
        <v>0.76</v>
      </c>
      <c r="AB2155">
        <f>VLOOKUP(I2155,Weather!F:K,5,)</f>
        <v>1016</v>
      </c>
      <c r="AC2155">
        <f>VLOOKUP(I2155,Weather!F:K,6,)</f>
        <v>1</v>
      </c>
    </row>
    <row r="2156" spans="1:29" x14ac:dyDescent="0.25">
      <c r="A2156" t="s">
        <v>7</v>
      </c>
      <c r="B2156" t="s">
        <v>6</v>
      </c>
      <c r="C2156" s="1">
        <v>41989.367361111108</v>
      </c>
      <c r="D2156" s="3">
        <f t="shared" si="280"/>
        <v>2014</v>
      </c>
      <c r="E2156" s="3">
        <f t="shared" si="275"/>
        <v>12</v>
      </c>
      <c r="F2156" s="3">
        <f t="shared" si="276"/>
        <v>8</v>
      </c>
      <c r="G2156" s="3">
        <f t="shared" si="277"/>
        <v>16</v>
      </c>
      <c r="H2156" s="3" t="str">
        <f t="shared" si="278"/>
        <v>2014128</v>
      </c>
      <c r="I2156" s="3" t="str">
        <f t="shared" si="279"/>
        <v>201412816</v>
      </c>
      <c r="J2156">
        <v>149</v>
      </c>
      <c r="K2156">
        <v>89.4</v>
      </c>
      <c r="L2156" t="str">
        <f>VLOOKUP(C2156,List!$A$2:$C$2089,3,)</f>
        <v>Warren Street</v>
      </c>
      <c r="M2156" t="str">
        <f>VLOOKUP(C2156,List!$A$2:$C$2089,2,)</f>
        <v>Northern</v>
      </c>
      <c r="N2156" t="str">
        <f t="shared" si="281"/>
        <v>Warren Street|Northern</v>
      </c>
      <c r="O2156">
        <f>VLOOKUP(N2156,Depth!$A$2:$F$427,3,)</f>
        <v>27</v>
      </c>
      <c r="P2156">
        <f>VLOOKUP(N2156,Depth!$A$2:$F$427,5,)</f>
        <v>101.64</v>
      </c>
      <c r="Q2156">
        <f>VLOOKUP(N2156,Depth!$A$2:$F$427,6,)</f>
        <v>25.36</v>
      </c>
      <c r="R2156">
        <f>VLOOKUP(L2156,longitude_latitude!C:J,7,)</f>
        <v>-0.13673581100000001</v>
      </c>
      <c r="S2156">
        <f>VLOOKUP(L2156,longitude_latitude!C:J,8,)</f>
        <v>51.524018869999999</v>
      </c>
      <c r="T2156">
        <f t="shared" si="282"/>
        <v>-7.045178506168754</v>
      </c>
      <c r="U2156">
        <f>VLOOKUP(M2156,LINE!$A$2:$B$13,2,)</f>
        <v>9</v>
      </c>
      <c r="V2156">
        <f>VLOOKUP(L2156,Entry_exit!B:P,4,)</f>
        <v>35076</v>
      </c>
      <c r="W2156">
        <f>2020 - VLOOKUP(L2156, age!$A:$D,4,)</f>
        <v>113</v>
      </c>
      <c r="X2156">
        <f>VLOOKUP(H2156,'air-quality-london-time-of-day'!E:G,3,FALSE)</f>
        <v>13.3</v>
      </c>
      <c r="Y2156">
        <f>VLOOKUP(I2156,Weather!F:K,2,)</f>
        <v>4</v>
      </c>
      <c r="Z2156">
        <f>VLOOKUP(I2156,Weather!F:K,3,)</f>
        <v>0.03</v>
      </c>
      <c r="AA2156">
        <f>VLOOKUP(I2156,Weather!F:K,4,)</f>
        <v>0.76</v>
      </c>
      <c r="AB2156">
        <f>VLOOKUP(I2156,Weather!F:K,5,)</f>
        <v>1016</v>
      </c>
      <c r="AC2156">
        <f>VLOOKUP(I2156,Weather!F:K,6,)</f>
        <v>1</v>
      </c>
    </row>
    <row r="2157" spans="1:29" x14ac:dyDescent="0.25">
      <c r="A2157" t="s">
        <v>7</v>
      </c>
      <c r="B2157" t="s">
        <v>6</v>
      </c>
      <c r="C2157" s="1">
        <v>41989.368055555555</v>
      </c>
      <c r="D2157" s="3">
        <f t="shared" si="280"/>
        <v>2014</v>
      </c>
      <c r="E2157" s="3">
        <f t="shared" si="275"/>
        <v>12</v>
      </c>
      <c r="F2157" s="3">
        <f t="shared" si="276"/>
        <v>8</v>
      </c>
      <c r="G2157" s="3">
        <f t="shared" si="277"/>
        <v>16</v>
      </c>
      <c r="H2157" s="3" t="str">
        <f t="shared" si="278"/>
        <v>2014128</v>
      </c>
      <c r="I2157" s="3" t="str">
        <f t="shared" si="279"/>
        <v>201412816</v>
      </c>
      <c r="J2157">
        <v>142</v>
      </c>
      <c r="K2157">
        <v>85.2</v>
      </c>
      <c r="L2157" t="str">
        <f>VLOOKUP(C2157,List!$A$2:$C$2089,3,)</f>
        <v>Warren Street</v>
      </c>
      <c r="M2157" t="str">
        <f>VLOOKUP(C2157,List!$A$2:$C$2089,2,)</f>
        <v>Northern</v>
      </c>
      <c r="N2157" t="str">
        <f t="shared" si="281"/>
        <v>Warren Street|Northern</v>
      </c>
      <c r="O2157">
        <f>VLOOKUP(N2157,Depth!$A$2:$F$427,3,)</f>
        <v>27</v>
      </c>
      <c r="P2157">
        <f>VLOOKUP(N2157,Depth!$A$2:$F$427,5,)</f>
        <v>101.64</v>
      </c>
      <c r="Q2157">
        <f>VLOOKUP(N2157,Depth!$A$2:$F$427,6,)</f>
        <v>25.36</v>
      </c>
      <c r="R2157">
        <f>VLOOKUP(L2157,longitude_latitude!C:J,7,)</f>
        <v>-0.13673581100000001</v>
      </c>
      <c r="S2157">
        <f>VLOOKUP(L2157,longitude_latitude!C:J,8,)</f>
        <v>51.524018869999999</v>
      </c>
      <c r="T2157">
        <f t="shared" si="282"/>
        <v>-7.045178506168754</v>
      </c>
      <c r="U2157">
        <f>VLOOKUP(M2157,LINE!$A$2:$B$13,2,)</f>
        <v>9</v>
      </c>
      <c r="V2157">
        <f>VLOOKUP(L2157,Entry_exit!B:P,4,)</f>
        <v>35076</v>
      </c>
      <c r="W2157">
        <f>2020 - VLOOKUP(L2157, age!$A:$D,4,)</f>
        <v>113</v>
      </c>
      <c r="X2157">
        <f>VLOOKUP(H2157,'air-quality-london-time-of-day'!E:G,3,FALSE)</f>
        <v>13.3</v>
      </c>
      <c r="Y2157">
        <f>VLOOKUP(I2157,Weather!F:K,2,)</f>
        <v>4</v>
      </c>
      <c r="Z2157">
        <f>VLOOKUP(I2157,Weather!F:K,3,)</f>
        <v>0.03</v>
      </c>
      <c r="AA2157">
        <f>VLOOKUP(I2157,Weather!F:K,4,)</f>
        <v>0.76</v>
      </c>
      <c r="AB2157">
        <f>VLOOKUP(I2157,Weather!F:K,5,)</f>
        <v>1016</v>
      </c>
      <c r="AC2157">
        <f>VLOOKUP(I2157,Weather!F:K,6,)</f>
        <v>1</v>
      </c>
    </row>
    <row r="2158" spans="1:29" x14ac:dyDescent="0.25">
      <c r="A2158" t="s">
        <v>7</v>
      </c>
      <c r="B2158" t="s">
        <v>6</v>
      </c>
      <c r="C2158" s="1">
        <v>41989.368750000001</v>
      </c>
      <c r="D2158" s="3">
        <f t="shared" si="280"/>
        <v>2014</v>
      </c>
      <c r="E2158" s="3">
        <f t="shared" si="275"/>
        <v>12</v>
      </c>
      <c r="F2158" s="3">
        <f t="shared" si="276"/>
        <v>8</v>
      </c>
      <c r="G2158" s="3">
        <f t="shared" si="277"/>
        <v>16</v>
      </c>
      <c r="H2158" s="3" t="str">
        <f t="shared" si="278"/>
        <v>2014128</v>
      </c>
      <c r="I2158" s="3" t="str">
        <f t="shared" si="279"/>
        <v>201412816</v>
      </c>
      <c r="J2158">
        <v>124</v>
      </c>
      <c r="K2158">
        <v>74.400000000000006</v>
      </c>
      <c r="L2158" t="str">
        <f>VLOOKUP(C2158,List!$A$2:$C$2089,3,)</f>
        <v>Euston</v>
      </c>
      <c r="M2158" t="str">
        <f>VLOOKUP(C2158,List!$A$2:$C$2089,2,)</f>
        <v>Northern</v>
      </c>
      <c r="N2158" t="str">
        <f t="shared" si="281"/>
        <v>Euston|Northern</v>
      </c>
      <c r="O2158">
        <f>VLOOKUP(N2158,Depth!$A$2:$F$427,3,)</f>
        <v>25</v>
      </c>
      <c r="P2158">
        <f>VLOOKUP(N2158,Depth!$A$2:$F$427,5,)</f>
        <v>97.892499999999998</v>
      </c>
      <c r="Q2158">
        <f>VLOOKUP(N2158,Depth!$A$2:$F$427,6,)</f>
        <v>27.107500000000002</v>
      </c>
      <c r="R2158">
        <f>VLOOKUP(L2158,longitude_latitude!C:J,7,)</f>
        <v>-0.13299207099999999</v>
      </c>
      <c r="S2158">
        <f>VLOOKUP(L2158,longitude_latitude!C:J,8,)</f>
        <v>51.527576680000003</v>
      </c>
      <c r="T2158">
        <f t="shared" si="282"/>
        <v>-6.8527591362845044</v>
      </c>
      <c r="U2158">
        <f>VLOOKUP(M2158,LINE!$A$2:$B$13,2,)</f>
        <v>9</v>
      </c>
      <c r="V2158">
        <f>VLOOKUP(L2158,Entry_exit!B:P,4,)</f>
        <v>62670</v>
      </c>
      <c r="W2158">
        <f>2020 - VLOOKUP(L2158, age!$A:$D,4,)</f>
        <v>113</v>
      </c>
      <c r="X2158">
        <f>VLOOKUP(H2158,'air-quality-london-time-of-day'!E:G,3,FALSE)</f>
        <v>13.3</v>
      </c>
      <c r="Y2158">
        <f>VLOOKUP(I2158,Weather!F:K,2,)</f>
        <v>4</v>
      </c>
      <c r="Z2158">
        <f>VLOOKUP(I2158,Weather!F:K,3,)</f>
        <v>0.03</v>
      </c>
      <c r="AA2158">
        <f>VLOOKUP(I2158,Weather!F:K,4,)</f>
        <v>0.76</v>
      </c>
      <c r="AB2158">
        <f>VLOOKUP(I2158,Weather!F:K,5,)</f>
        <v>1016</v>
      </c>
      <c r="AC2158">
        <f>VLOOKUP(I2158,Weather!F:K,6,)</f>
        <v>1</v>
      </c>
    </row>
    <row r="2159" spans="1:29" x14ac:dyDescent="0.25">
      <c r="A2159" t="s">
        <v>7</v>
      </c>
      <c r="B2159" t="s">
        <v>6</v>
      </c>
      <c r="C2159" s="1">
        <v>41989.369444444441</v>
      </c>
      <c r="D2159" s="3">
        <f t="shared" si="280"/>
        <v>2014</v>
      </c>
      <c r="E2159" s="3">
        <f t="shared" si="275"/>
        <v>12</v>
      </c>
      <c r="F2159" s="3">
        <f t="shared" si="276"/>
        <v>8</v>
      </c>
      <c r="G2159" s="3">
        <f t="shared" si="277"/>
        <v>16</v>
      </c>
      <c r="H2159" s="3" t="str">
        <f t="shared" si="278"/>
        <v>2014128</v>
      </c>
      <c r="I2159" s="3" t="str">
        <f t="shared" si="279"/>
        <v>201412816</v>
      </c>
      <c r="J2159">
        <v>159</v>
      </c>
      <c r="K2159">
        <v>95.4</v>
      </c>
      <c r="L2159" t="str">
        <f>VLOOKUP(C2159,List!$A$2:$C$2089,3,)</f>
        <v>Mornington Crescent</v>
      </c>
      <c r="M2159" t="str">
        <f>VLOOKUP(C2159,List!$A$2:$C$2089,2,)</f>
        <v>Northern</v>
      </c>
      <c r="N2159" t="str">
        <f t="shared" si="281"/>
        <v>Mornington Crescent|Northern</v>
      </c>
      <c r="O2159">
        <f>VLOOKUP(N2159,Depth!$A$2:$F$427,3,)</f>
        <v>24</v>
      </c>
      <c r="P2159">
        <f>VLOOKUP(N2159,Depth!$A$2:$F$427,5,)</f>
        <v>108.71</v>
      </c>
      <c r="Q2159">
        <f>VLOOKUP(N2159,Depth!$A$2:$F$427,6,)</f>
        <v>15.29</v>
      </c>
      <c r="R2159">
        <f>VLOOKUP(L2159,longitude_latitude!C:J,7,)</f>
        <v>-0.13714346099999999</v>
      </c>
      <c r="S2159">
        <f>VLOOKUP(L2159,longitude_latitude!C:J,8,)</f>
        <v>51.53419787</v>
      </c>
      <c r="T2159">
        <f t="shared" si="282"/>
        <v>-7.0675782557506279</v>
      </c>
      <c r="U2159">
        <f>VLOOKUP(M2159,LINE!$A$2:$B$13,2,)</f>
        <v>9</v>
      </c>
      <c r="V2159">
        <f>VLOOKUP(L2159,Entry_exit!B:P,4,)</f>
        <v>6948</v>
      </c>
      <c r="W2159">
        <f>2020 - VLOOKUP(L2159, age!$A:$D,4,)</f>
        <v>113</v>
      </c>
      <c r="X2159">
        <f>VLOOKUP(H2159,'air-quality-london-time-of-day'!E:G,3,FALSE)</f>
        <v>13.3</v>
      </c>
      <c r="Y2159">
        <f>VLOOKUP(I2159,Weather!F:K,2,)</f>
        <v>4</v>
      </c>
      <c r="Z2159">
        <f>VLOOKUP(I2159,Weather!F:K,3,)</f>
        <v>0.03</v>
      </c>
      <c r="AA2159">
        <f>VLOOKUP(I2159,Weather!F:K,4,)</f>
        <v>0.76</v>
      </c>
      <c r="AB2159">
        <f>VLOOKUP(I2159,Weather!F:K,5,)</f>
        <v>1016</v>
      </c>
      <c r="AC2159">
        <f>VLOOKUP(I2159,Weather!F:K,6,)</f>
        <v>1</v>
      </c>
    </row>
    <row r="2160" spans="1:29" x14ac:dyDescent="0.25">
      <c r="A2160" t="s">
        <v>7</v>
      </c>
      <c r="B2160" t="s">
        <v>6</v>
      </c>
      <c r="C2160" s="1">
        <v>41989.370138888888</v>
      </c>
      <c r="D2160" s="3">
        <f t="shared" si="280"/>
        <v>2014</v>
      </c>
      <c r="E2160" s="3">
        <f t="shared" si="275"/>
        <v>12</v>
      </c>
      <c r="F2160" s="3">
        <f t="shared" si="276"/>
        <v>8</v>
      </c>
      <c r="G2160" s="3">
        <f t="shared" si="277"/>
        <v>16</v>
      </c>
      <c r="H2160" s="3" t="str">
        <f t="shared" si="278"/>
        <v>2014128</v>
      </c>
      <c r="I2160" s="3" t="str">
        <f t="shared" si="279"/>
        <v>201412816</v>
      </c>
      <c r="J2160">
        <v>117</v>
      </c>
      <c r="K2160">
        <v>70.2</v>
      </c>
      <c r="L2160" t="str">
        <f>VLOOKUP(C2160,List!$A$2:$C$2089,3,)</f>
        <v>Mornington Crescent</v>
      </c>
      <c r="M2160" t="str">
        <f>VLOOKUP(C2160,List!$A$2:$C$2089,2,)</f>
        <v>Northern</v>
      </c>
      <c r="N2160" t="str">
        <f t="shared" si="281"/>
        <v>Mornington Crescent|Northern</v>
      </c>
      <c r="O2160">
        <f>VLOOKUP(N2160,Depth!$A$2:$F$427,3,)</f>
        <v>24</v>
      </c>
      <c r="P2160">
        <f>VLOOKUP(N2160,Depth!$A$2:$F$427,5,)</f>
        <v>108.71</v>
      </c>
      <c r="Q2160">
        <f>VLOOKUP(N2160,Depth!$A$2:$F$427,6,)</f>
        <v>15.29</v>
      </c>
      <c r="R2160">
        <f>VLOOKUP(L2160,longitude_latitude!C:J,7,)</f>
        <v>-0.13714346099999999</v>
      </c>
      <c r="S2160">
        <f>VLOOKUP(L2160,longitude_latitude!C:J,8,)</f>
        <v>51.53419787</v>
      </c>
      <c r="T2160">
        <f t="shared" si="282"/>
        <v>-7.0675782557506279</v>
      </c>
      <c r="U2160">
        <f>VLOOKUP(M2160,LINE!$A$2:$B$13,2,)</f>
        <v>9</v>
      </c>
      <c r="V2160">
        <f>VLOOKUP(L2160,Entry_exit!B:P,4,)</f>
        <v>6948</v>
      </c>
      <c r="W2160">
        <f>2020 - VLOOKUP(L2160, age!$A:$D,4,)</f>
        <v>113</v>
      </c>
      <c r="X2160">
        <f>VLOOKUP(H2160,'air-quality-london-time-of-day'!E:G,3,FALSE)</f>
        <v>13.3</v>
      </c>
      <c r="Y2160">
        <f>VLOOKUP(I2160,Weather!F:K,2,)</f>
        <v>4</v>
      </c>
      <c r="Z2160">
        <f>VLOOKUP(I2160,Weather!F:K,3,)</f>
        <v>0.03</v>
      </c>
      <c r="AA2160">
        <f>VLOOKUP(I2160,Weather!F:K,4,)</f>
        <v>0.76</v>
      </c>
      <c r="AB2160">
        <f>VLOOKUP(I2160,Weather!F:K,5,)</f>
        <v>1016</v>
      </c>
      <c r="AC2160">
        <f>VLOOKUP(I2160,Weather!F:K,6,)</f>
        <v>1</v>
      </c>
    </row>
    <row r="2161" spans="1:29" x14ac:dyDescent="0.25">
      <c r="A2161" t="s">
        <v>7</v>
      </c>
      <c r="B2161" t="s">
        <v>6</v>
      </c>
      <c r="C2161" s="1">
        <v>41989.370833333334</v>
      </c>
      <c r="D2161" s="3">
        <f t="shared" si="280"/>
        <v>2014</v>
      </c>
      <c r="E2161" s="3">
        <f t="shared" si="275"/>
        <v>12</v>
      </c>
      <c r="F2161" s="3">
        <f t="shared" si="276"/>
        <v>8</v>
      </c>
      <c r="G2161" s="3">
        <f t="shared" si="277"/>
        <v>16</v>
      </c>
      <c r="H2161" s="3" t="str">
        <f t="shared" si="278"/>
        <v>2014128</v>
      </c>
      <c r="I2161" s="3" t="str">
        <f t="shared" si="279"/>
        <v>201412816</v>
      </c>
      <c r="J2161">
        <v>117</v>
      </c>
      <c r="K2161">
        <v>70.2</v>
      </c>
      <c r="L2161" t="str">
        <f>VLOOKUP(C2161,List!$A$2:$C$2089,3,)</f>
        <v>Camden Town</v>
      </c>
      <c r="M2161" t="str">
        <f>VLOOKUP(C2161,List!$A$2:$C$2089,2,)</f>
        <v>Northern</v>
      </c>
      <c r="N2161" t="str">
        <f t="shared" si="281"/>
        <v>Camden Town|Northern</v>
      </c>
      <c r="O2161">
        <f>VLOOKUP(N2161,Depth!$A$2:$F$427,3,)</f>
        <v>27</v>
      </c>
      <c r="P2161">
        <f>VLOOKUP(N2161,Depth!$A$2:$F$427,5,)</f>
        <v>110.545</v>
      </c>
      <c r="Q2161">
        <f>VLOOKUP(N2161,Depth!$A$2:$F$427,6,)</f>
        <v>16.454999999999998</v>
      </c>
      <c r="R2161">
        <f>VLOOKUP(L2161,longitude_latitude!C:J,7,)</f>
        <v>-0.14101688800000001</v>
      </c>
      <c r="S2161">
        <f>VLOOKUP(L2161,longitude_latitude!C:J,8,)</f>
        <v>51.538724119999998</v>
      </c>
      <c r="T2161">
        <f t="shared" si="282"/>
        <v>-7.2678304868929384</v>
      </c>
      <c r="U2161">
        <f>VLOOKUP(M2161,LINE!$A$2:$B$13,2,)</f>
        <v>9</v>
      </c>
      <c r="V2161">
        <f>VLOOKUP(L2161,Entry_exit!B:P,4,)</f>
        <v>29308</v>
      </c>
      <c r="W2161">
        <f>2020 - VLOOKUP(L2161, age!$A:$D,4,)</f>
        <v>113</v>
      </c>
      <c r="X2161">
        <f>VLOOKUP(H2161,'air-quality-london-time-of-day'!E:G,3,FALSE)</f>
        <v>13.3</v>
      </c>
      <c r="Y2161">
        <f>VLOOKUP(I2161,Weather!F:K,2,)</f>
        <v>4</v>
      </c>
      <c r="Z2161">
        <f>VLOOKUP(I2161,Weather!F:K,3,)</f>
        <v>0.03</v>
      </c>
      <c r="AA2161">
        <f>VLOOKUP(I2161,Weather!F:K,4,)</f>
        <v>0.76</v>
      </c>
      <c r="AB2161">
        <f>VLOOKUP(I2161,Weather!F:K,5,)</f>
        <v>1016</v>
      </c>
      <c r="AC2161">
        <f>VLOOKUP(I2161,Weather!F:K,6,)</f>
        <v>1</v>
      </c>
    </row>
    <row r="2162" spans="1:29" x14ac:dyDescent="0.25">
      <c r="A2162" t="s">
        <v>7</v>
      </c>
      <c r="B2162" t="s">
        <v>6</v>
      </c>
      <c r="C2162" s="1">
        <v>41989.371527777781</v>
      </c>
      <c r="D2162" s="3">
        <f t="shared" si="280"/>
        <v>2014</v>
      </c>
      <c r="E2162" s="3">
        <f t="shared" si="275"/>
        <v>12</v>
      </c>
      <c r="F2162" s="3">
        <f t="shared" si="276"/>
        <v>8</v>
      </c>
      <c r="G2162" s="3">
        <f t="shared" si="277"/>
        <v>16</v>
      </c>
      <c r="H2162" s="3" t="str">
        <f t="shared" si="278"/>
        <v>2014128</v>
      </c>
      <c r="I2162" s="3" t="str">
        <f t="shared" si="279"/>
        <v>201412816</v>
      </c>
      <c r="J2162">
        <v>124</v>
      </c>
      <c r="K2162">
        <v>74.400000000000006</v>
      </c>
      <c r="L2162" t="str">
        <f>VLOOKUP(C2162,List!$A$2:$C$2089,3,)</f>
        <v>Camden Town</v>
      </c>
      <c r="M2162" t="str">
        <f>VLOOKUP(C2162,List!$A$2:$C$2089,2,)</f>
        <v>Northern</v>
      </c>
      <c r="N2162" t="str">
        <f t="shared" si="281"/>
        <v>Camden Town|Northern</v>
      </c>
      <c r="O2162">
        <f>VLOOKUP(N2162,Depth!$A$2:$F$427,3,)</f>
        <v>27</v>
      </c>
      <c r="P2162">
        <f>VLOOKUP(N2162,Depth!$A$2:$F$427,5,)</f>
        <v>110.545</v>
      </c>
      <c r="Q2162">
        <f>VLOOKUP(N2162,Depth!$A$2:$F$427,6,)</f>
        <v>16.454999999999998</v>
      </c>
      <c r="R2162">
        <f>VLOOKUP(L2162,longitude_latitude!C:J,7,)</f>
        <v>-0.14101688800000001</v>
      </c>
      <c r="S2162">
        <f>VLOOKUP(L2162,longitude_latitude!C:J,8,)</f>
        <v>51.538724119999998</v>
      </c>
      <c r="T2162">
        <f t="shared" si="282"/>
        <v>-7.2678304868929384</v>
      </c>
      <c r="U2162">
        <f>VLOOKUP(M2162,LINE!$A$2:$B$13,2,)</f>
        <v>9</v>
      </c>
      <c r="V2162">
        <f>VLOOKUP(L2162,Entry_exit!B:P,4,)</f>
        <v>29308</v>
      </c>
      <c r="W2162">
        <f>2020 - VLOOKUP(L2162, age!$A:$D,4,)</f>
        <v>113</v>
      </c>
      <c r="X2162">
        <f>VLOOKUP(H2162,'air-quality-london-time-of-day'!E:G,3,FALSE)</f>
        <v>13.3</v>
      </c>
      <c r="Y2162">
        <f>VLOOKUP(I2162,Weather!F:K,2,)</f>
        <v>4</v>
      </c>
      <c r="Z2162">
        <f>VLOOKUP(I2162,Weather!F:K,3,)</f>
        <v>0.03</v>
      </c>
      <c r="AA2162">
        <f>VLOOKUP(I2162,Weather!F:K,4,)</f>
        <v>0.76</v>
      </c>
      <c r="AB2162">
        <f>VLOOKUP(I2162,Weather!F:K,5,)</f>
        <v>1016</v>
      </c>
      <c r="AC2162">
        <f>VLOOKUP(I2162,Weather!F:K,6,)</f>
        <v>1</v>
      </c>
    </row>
    <row r="2163" spans="1:29" x14ac:dyDescent="0.25">
      <c r="A2163" t="s">
        <v>7</v>
      </c>
      <c r="B2163" t="s">
        <v>6</v>
      </c>
      <c r="C2163" s="1">
        <v>41989.37222222222</v>
      </c>
      <c r="D2163" s="3">
        <f t="shared" si="280"/>
        <v>2014</v>
      </c>
      <c r="E2163" s="3">
        <f t="shared" si="275"/>
        <v>12</v>
      </c>
      <c r="F2163" s="3">
        <f t="shared" si="276"/>
        <v>8</v>
      </c>
      <c r="G2163" s="3">
        <f t="shared" si="277"/>
        <v>16</v>
      </c>
      <c r="H2163" s="3" t="str">
        <f t="shared" si="278"/>
        <v>2014128</v>
      </c>
      <c r="I2163" s="3" t="str">
        <f t="shared" si="279"/>
        <v>201412816</v>
      </c>
      <c r="J2163">
        <v>140</v>
      </c>
      <c r="K2163">
        <v>84</v>
      </c>
      <c r="L2163" t="str">
        <f>VLOOKUP(C2163,List!$A$2:$C$2089,3,)</f>
        <v>Kentish Town</v>
      </c>
      <c r="M2163" t="str">
        <f>VLOOKUP(C2163,List!$A$2:$C$2089,2,)</f>
        <v>Northern</v>
      </c>
      <c r="N2163" t="str">
        <f t="shared" si="281"/>
        <v>Kentish Town|Northern</v>
      </c>
      <c r="O2163">
        <f>VLOOKUP(N2163,Depth!$A$2:$F$427,3,)</f>
        <v>37</v>
      </c>
      <c r="P2163">
        <f>VLOOKUP(N2163,Depth!$A$2:$F$427,5,)</f>
        <v>114.38500000000001</v>
      </c>
      <c r="Q2163">
        <f>VLOOKUP(N2163,Depth!$A$2:$F$427,6,)</f>
        <v>22.614999999999998</v>
      </c>
      <c r="R2163">
        <f>VLOOKUP(L2163,longitude_latitude!C:J,7,)</f>
        <v>-0.13914119</v>
      </c>
      <c r="S2163">
        <f>VLOOKUP(L2163,longitude_latitude!C:J,8,)</f>
        <v>51.549788650000004</v>
      </c>
      <c r="T2163">
        <f t="shared" si="282"/>
        <v>-7.1726989370094936</v>
      </c>
      <c r="U2163">
        <f>VLOOKUP(M2163,LINE!$A$2:$B$13,2,)</f>
        <v>9</v>
      </c>
      <c r="V2163">
        <f>VLOOKUP(L2163,Entry_exit!B:P,4,)</f>
        <v>17315</v>
      </c>
      <c r="W2163">
        <f>2020 - VLOOKUP(L2163, age!$A:$D,4,)</f>
        <v>113</v>
      </c>
      <c r="X2163">
        <f>VLOOKUP(H2163,'air-quality-london-time-of-day'!E:G,3,FALSE)</f>
        <v>13.3</v>
      </c>
      <c r="Y2163">
        <f>VLOOKUP(I2163,Weather!F:K,2,)</f>
        <v>4</v>
      </c>
      <c r="Z2163">
        <f>VLOOKUP(I2163,Weather!F:K,3,)</f>
        <v>0.03</v>
      </c>
      <c r="AA2163">
        <f>VLOOKUP(I2163,Weather!F:K,4,)</f>
        <v>0.76</v>
      </c>
      <c r="AB2163">
        <f>VLOOKUP(I2163,Weather!F:K,5,)</f>
        <v>1016</v>
      </c>
      <c r="AC2163">
        <f>VLOOKUP(I2163,Weather!F:K,6,)</f>
        <v>1</v>
      </c>
    </row>
    <row r="2164" spans="1:29" x14ac:dyDescent="0.25">
      <c r="A2164" t="s">
        <v>7</v>
      </c>
      <c r="B2164" t="s">
        <v>6</v>
      </c>
      <c r="C2164" s="1">
        <v>41989.372916666667</v>
      </c>
      <c r="D2164" s="3">
        <f t="shared" si="280"/>
        <v>2014</v>
      </c>
      <c r="E2164" s="3">
        <f t="shared" ref="E2164:E2227" si="283">MONTH(C2164)</f>
        <v>12</v>
      </c>
      <c r="F2164" s="3">
        <f t="shared" ref="F2164:F2227" si="284">HOUR(C2164)</f>
        <v>8</v>
      </c>
      <c r="G2164" s="3">
        <f t="shared" ref="G2164:G2227" si="285">DAY(C2164)</f>
        <v>16</v>
      </c>
      <c r="H2164" s="3" t="str">
        <f t="shared" ref="H2164:H2227" si="286">D2164&amp;E2164&amp;F2164</f>
        <v>2014128</v>
      </c>
      <c r="I2164" s="3" t="str">
        <f t="shared" ref="I2164:I2227" si="287">D2164&amp;E2164&amp;F2164&amp;G2164</f>
        <v>201412816</v>
      </c>
      <c r="J2164">
        <v>164</v>
      </c>
      <c r="K2164">
        <v>98.4</v>
      </c>
      <c r="L2164" t="str">
        <f>VLOOKUP(C2164,List!$A$2:$C$2089,3,)</f>
        <v>Kentish Town</v>
      </c>
      <c r="M2164" t="str">
        <f>VLOOKUP(C2164,List!$A$2:$C$2089,2,)</f>
        <v>Northern</v>
      </c>
      <c r="N2164" t="str">
        <f t="shared" si="281"/>
        <v>Kentish Town|Northern</v>
      </c>
      <c r="O2164">
        <f>VLOOKUP(N2164,Depth!$A$2:$F$427,3,)</f>
        <v>37</v>
      </c>
      <c r="P2164">
        <f>VLOOKUP(N2164,Depth!$A$2:$F$427,5,)</f>
        <v>114.38500000000001</v>
      </c>
      <c r="Q2164">
        <f>VLOOKUP(N2164,Depth!$A$2:$F$427,6,)</f>
        <v>22.614999999999998</v>
      </c>
      <c r="R2164">
        <f>VLOOKUP(L2164,longitude_latitude!C:J,7,)</f>
        <v>-0.13914119</v>
      </c>
      <c r="S2164">
        <f>VLOOKUP(L2164,longitude_latitude!C:J,8,)</f>
        <v>51.549788650000004</v>
      </c>
      <c r="T2164">
        <f t="shared" si="282"/>
        <v>-7.1726989370094936</v>
      </c>
      <c r="U2164">
        <f>VLOOKUP(M2164,LINE!$A$2:$B$13,2,)</f>
        <v>9</v>
      </c>
      <c r="V2164">
        <f>VLOOKUP(L2164,Entry_exit!B:P,4,)</f>
        <v>17315</v>
      </c>
      <c r="W2164">
        <f>2020 - VLOOKUP(L2164, age!$A:$D,4,)</f>
        <v>113</v>
      </c>
      <c r="X2164">
        <f>VLOOKUP(H2164,'air-quality-london-time-of-day'!E:G,3,FALSE)</f>
        <v>13.3</v>
      </c>
      <c r="Y2164">
        <f>VLOOKUP(I2164,Weather!F:K,2,)</f>
        <v>4</v>
      </c>
      <c r="Z2164">
        <f>VLOOKUP(I2164,Weather!F:K,3,)</f>
        <v>0.03</v>
      </c>
      <c r="AA2164">
        <f>VLOOKUP(I2164,Weather!F:K,4,)</f>
        <v>0.76</v>
      </c>
      <c r="AB2164">
        <f>VLOOKUP(I2164,Weather!F:K,5,)</f>
        <v>1016</v>
      </c>
      <c r="AC2164">
        <f>VLOOKUP(I2164,Weather!F:K,6,)</f>
        <v>1</v>
      </c>
    </row>
    <row r="2165" spans="1:29" x14ac:dyDescent="0.25">
      <c r="A2165" t="s">
        <v>7</v>
      </c>
      <c r="B2165" t="s">
        <v>6</v>
      </c>
      <c r="C2165" s="1">
        <v>41989.373611111114</v>
      </c>
      <c r="D2165" s="3">
        <f t="shared" si="280"/>
        <v>2014</v>
      </c>
      <c r="E2165" s="3">
        <f t="shared" si="283"/>
        <v>12</v>
      </c>
      <c r="F2165" s="3">
        <f t="shared" si="284"/>
        <v>8</v>
      </c>
      <c r="G2165" s="3">
        <f t="shared" si="285"/>
        <v>16</v>
      </c>
      <c r="H2165" s="3" t="str">
        <f t="shared" si="286"/>
        <v>2014128</v>
      </c>
      <c r="I2165" s="3" t="str">
        <f t="shared" si="287"/>
        <v>201412816</v>
      </c>
      <c r="J2165">
        <v>143</v>
      </c>
      <c r="K2165">
        <v>85.8</v>
      </c>
      <c r="L2165" t="str">
        <f>VLOOKUP(C2165,List!$A$2:$C$2089,3,)</f>
        <v>Tufnell Park</v>
      </c>
      <c r="M2165" t="str">
        <f>VLOOKUP(C2165,List!$A$2:$C$2089,2,)</f>
        <v>Northern</v>
      </c>
      <c r="N2165" t="str">
        <f t="shared" si="281"/>
        <v>Tufnell Park|Northern</v>
      </c>
      <c r="O2165">
        <f>VLOOKUP(N2165,Depth!$A$2:$F$427,3,)</f>
        <v>44</v>
      </c>
      <c r="P2165">
        <f>VLOOKUP(N2165,Depth!$A$2:$F$427,5,)</f>
        <v>123.29</v>
      </c>
      <c r="Q2165">
        <f>VLOOKUP(N2165,Depth!$A$2:$F$427,6,)</f>
        <v>20.71</v>
      </c>
      <c r="R2165">
        <f>VLOOKUP(L2165,longitude_latitude!C:J,7,)</f>
        <v>-0.136858377</v>
      </c>
      <c r="S2165">
        <f>VLOOKUP(L2165,longitude_latitude!C:J,8,)</f>
        <v>51.556339800000003</v>
      </c>
      <c r="T2165">
        <f t="shared" si="282"/>
        <v>-7.0559169890885052</v>
      </c>
      <c r="U2165">
        <f>VLOOKUP(M2165,LINE!$A$2:$B$13,2,)</f>
        <v>9</v>
      </c>
      <c r="V2165">
        <f>VLOOKUP(L2165,Entry_exit!B:P,4,)</f>
        <v>0</v>
      </c>
      <c r="W2165">
        <f>2020 - VLOOKUP(L2165, age!$A:$D,4,)</f>
        <v>113</v>
      </c>
      <c r="X2165">
        <f>VLOOKUP(H2165,'air-quality-london-time-of-day'!E:G,3,FALSE)</f>
        <v>13.3</v>
      </c>
      <c r="Y2165">
        <f>VLOOKUP(I2165,Weather!F:K,2,)</f>
        <v>4</v>
      </c>
      <c r="Z2165">
        <f>VLOOKUP(I2165,Weather!F:K,3,)</f>
        <v>0.03</v>
      </c>
      <c r="AA2165">
        <f>VLOOKUP(I2165,Weather!F:K,4,)</f>
        <v>0.76</v>
      </c>
      <c r="AB2165">
        <f>VLOOKUP(I2165,Weather!F:K,5,)</f>
        <v>1016</v>
      </c>
      <c r="AC2165">
        <f>VLOOKUP(I2165,Weather!F:K,6,)</f>
        <v>1</v>
      </c>
    </row>
    <row r="2166" spans="1:29" x14ac:dyDescent="0.25">
      <c r="A2166" t="s">
        <v>7</v>
      </c>
      <c r="B2166" t="s">
        <v>6</v>
      </c>
      <c r="C2166" s="1">
        <v>41989.374305555553</v>
      </c>
      <c r="D2166" s="3">
        <f t="shared" si="280"/>
        <v>2014</v>
      </c>
      <c r="E2166" s="3">
        <f t="shared" si="283"/>
        <v>12</v>
      </c>
      <c r="F2166" s="3">
        <f t="shared" si="284"/>
        <v>8</v>
      </c>
      <c r="G2166" s="3">
        <f t="shared" si="285"/>
        <v>16</v>
      </c>
      <c r="H2166" s="3" t="str">
        <f t="shared" si="286"/>
        <v>2014128</v>
      </c>
      <c r="I2166" s="3" t="str">
        <f t="shared" si="287"/>
        <v>201412816</v>
      </c>
      <c r="J2166">
        <v>164</v>
      </c>
      <c r="K2166">
        <v>98.4</v>
      </c>
      <c r="L2166" t="str">
        <f>VLOOKUP(C2166,List!$A$2:$C$2089,3,)</f>
        <v>Archway</v>
      </c>
      <c r="M2166" t="str">
        <f>VLOOKUP(C2166,List!$A$2:$C$2089,2,)</f>
        <v>Northern</v>
      </c>
      <c r="N2166" t="str">
        <f t="shared" si="281"/>
        <v>Archway|Northern</v>
      </c>
      <c r="O2166">
        <f>VLOOKUP(N2166,Depth!$A$2:$F$427,3,)</f>
        <v>56</v>
      </c>
      <c r="P2166">
        <f>VLOOKUP(N2166,Depth!$A$2:$F$427,5,)</f>
        <v>134.72999999999999</v>
      </c>
      <c r="Q2166">
        <f>VLOOKUP(N2166,Depth!$A$2:$F$427,6,)</f>
        <v>21.27</v>
      </c>
      <c r="R2166">
        <f>VLOOKUP(L2166,longitude_latitude!C:J,7,)</f>
        <v>-0.13344404000000001</v>
      </c>
      <c r="S2166">
        <f>VLOOKUP(L2166,longitude_latitude!C:J,8,)</f>
        <v>51.56403452</v>
      </c>
      <c r="T2166">
        <f t="shared" si="282"/>
        <v>-6.8809130850482614</v>
      </c>
      <c r="U2166">
        <f>VLOOKUP(M2166,LINE!$A$2:$B$13,2,)</f>
        <v>9</v>
      </c>
      <c r="V2166">
        <f>VLOOKUP(L2166,Entry_exit!B:P,4,)</f>
        <v>16017</v>
      </c>
      <c r="W2166">
        <f>2020 - VLOOKUP(L2166, age!$A:$D,4,)</f>
        <v>113</v>
      </c>
      <c r="X2166">
        <f>VLOOKUP(H2166,'air-quality-london-time-of-day'!E:G,3,FALSE)</f>
        <v>13.3</v>
      </c>
      <c r="Y2166">
        <f>VLOOKUP(I2166,Weather!F:K,2,)</f>
        <v>4</v>
      </c>
      <c r="Z2166">
        <f>VLOOKUP(I2166,Weather!F:K,3,)</f>
        <v>0.03</v>
      </c>
      <c r="AA2166">
        <f>VLOOKUP(I2166,Weather!F:K,4,)</f>
        <v>0.76</v>
      </c>
      <c r="AB2166">
        <f>VLOOKUP(I2166,Weather!F:K,5,)</f>
        <v>1016</v>
      </c>
      <c r="AC2166">
        <f>VLOOKUP(I2166,Weather!F:K,6,)</f>
        <v>1</v>
      </c>
    </row>
    <row r="2167" spans="1:29" x14ac:dyDescent="0.25">
      <c r="A2167" t="s">
        <v>7</v>
      </c>
      <c r="B2167" t="s">
        <v>6</v>
      </c>
      <c r="C2167" s="1">
        <v>41989.375</v>
      </c>
      <c r="D2167" s="3">
        <f t="shared" si="280"/>
        <v>2014</v>
      </c>
      <c r="E2167" s="3">
        <f t="shared" si="283"/>
        <v>12</v>
      </c>
      <c r="F2167" s="3">
        <f t="shared" si="284"/>
        <v>9</v>
      </c>
      <c r="G2167" s="3">
        <f t="shared" si="285"/>
        <v>16</v>
      </c>
      <c r="H2167" s="3" t="str">
        <f t="shared" si="286"/>
        <v>2014129</v>
      </c>
      <c r="I2167" s="3" t="str">
        <f t="shared" si="287"/>
        <v>201412916</v>
      </c>
      <c r="J2167">
        <v>164</v>
      </c>
      <c r="K2167">
        <v>98.4</v>
      </c>
      <c r="L2167" t="str">
        <f>VLOOKUP(C2167,List!$A$2:$C$2089,3,)</f>
        <v>Archway</v>
      </c>
      <c r="M2167" t="str">
        <f>VLOOKUP(C2167,List!$A$2:$C$2089,2,)</f>
        <v>Northern</v>
      </c>
      <c r="N2167" t="str">
        <f t="shared" si="281"/>
        <v>Archway|Northern</v>
      </c>
      <c r="O2167">
        <f>VLOOKUP(N2167,Depth!$A$2:$F$427,3,)</f>
        <v>56</v>
      </c>
      <c r="P2167">
        <f>VLOOKUP(N2167,Depth!$A$2:$F$427,5,)</f>
        <v>134.72999999999999</v>
      </c>
      <c r="Q2167">
        <f>VLOOKUP(N2167,Depth!$A$2:$F$427,6,)</f>
        <v>21.27</v>
      </c>
      <c r="R2167">
        <f>VLOOKUP(L2167,longitude_latitude!C:J,7,)</f>
        <v>-0.13344404000000001</v>
      </c>
      <c r="S2167">
        <f>VLOOKUP(L2167,longitude_latitude!C:J,8,)</f>
        <v>51.56403452</v>
      </c>
      <c r="T2167">
        <f t="shared" si="282"/>
        <v>-6.8809130850482614</v>
      </c>
      <c r="U2167">
        <f>VLOOKUP(M2167,LINE!$A$2:$B$13,2,)</f>
        <v>9</v>
      </c>
      <c r="V2167">
        <f>VLOOKUP(L2167,Entry_exit!B:P,4,)</f>
        <v>16017</v>
      </c>
      <c r="W2167">
        <f>2020 - VLOOKUP(L2167, age!$A:$D,4,)</f>
        <v>113</v>
      </c>
      <c r="X2167">
        <f>VLOOKUP(H2167,'air-quality-london-time-of-day'!E:G,3,FALSE)</f>
        <v>13.5</v>
      </c>
      <c r="Y2167">
        <f>VLOOKUP(I2167,Weather!F:K,2,)</f>
        <v>4.6244897959183522</v>
      </c>
      <c r="Z2167">
        <f>VLOOKUP(I2167,Weather!F:K,3,)</f>
        <v>0.03</v>
      </c>
      <c r="AA2167">
        <f>VLOOKUP(I2167,Weather!F:K,4,)</f>
        <v>0.76</v>
      </c>
      <c r="AB2167">
        <f>VLOOKUP(I2167,Weather!F:K,5,)</f>
        <v>1016</v>
      </c>
      <c r="AC2167">
        <f>VLOOKUP(I2167,Weather!F:K,6,)</f>
        <v>1</v>
      </c>
    </row>
    <row r="2168" spans="1:29" x14ac:dyDescent="0.25">
      <c r="A2168" t="s">
        <v>7</v>
      </c>
      <c r="B2168" t="s">
        <v>6</v>
      </c>
      <c r="C2168" s="1">
        <v>41989.375694444447</v>
      </c>
      <c r="D2168" s="3">
        <f t="shared" si="280"/>
        <v>2014</v>
      </c>
      <c r="E2168" s="3">
        <f t="shared" si="283"/>
        <v>12</v>
      </c>
      <c r="F2168" s="3">
        <f t="shared" si="284"/>
        <v>9</v>
      </c>
      <c r="G2168" s="3">
        <f t="shared" si="285"/>
        <v>16</v>
      </c>
      <c r="H2168" s="3" t="str">
        <f t="shared" si="286"/>
        <v>2014129</v>
      </c>
      <c r="I2168" s="3" t="str">
        <f t="shared" si="287"/>
        <v>201412916</v>
      </c>
      <c r="J2168">
        <v>140</v>
      </c>
      <c r="K2168">
        <v>84</v>
      </c>
      <c r="L2168" t="str">
        <f>VLOOKUP(C2168,List!$A$2:$C$2089,3,)</f>
        <v>Archway</v>
      </c>
      <c r="M2168" t="str">
        <f>VLOOKUP(C2168,List!$A$2:$C$2089,2,)</f>
        <v>Northern</v>
      </c>
      <c r="N2168" t="str">
        <f t="shared" si="281"/>
        <v>Archway|Northern</v>
      </c>
      <c r="O2168">
        <f>VLOOKUP(N2168,Depth!$A$2:$F$427,3,)</f>
        <v>56</v>
      </c>
      <c r="P2168">
        <f>VLOOKUP(N2168,Depth!$A$2:$F$427,5,)</f>
        <v>134.72999999999999</v>
      </c>
      <c r="Q2168">
        <f>VLOOKUP(N2168,Depth!$A$2:$F$427,6,)</f>
        <v>21.27</v>
      </c>
      <c r="R2168">
        <f>VLOOKUP(L2168,longitude_latitude!C:J,7,)</f>
        <v>-0.13344404000000001</v>
      </c>
      <c r="S2168">
        <f>VLOOKUP(L2168,longitude_latitude!C:J,8,)</f>
        <v>51.56403452</v>
      </c>
      <c r="T2168">
        <f t="shared" si="282"/>
        <v>-6.8809130850482614</v>
      </c>
      <c r="U2168">
        <f>VLOOKUP(M2168,LINE!$A$2:$B$13,2,)</f>
        <v>9</v>
      </c>
      <c r="V2168">
        <f>VLOOKUP(L2168,Entry_exit!B:P,4,)</f>
        <v>16017</v>
      </c>
      <c r="W2168">
        <f>2020 - VLOOKUP(L2168, age!$A:$D,4,)</f>
        <v>113</v>
      </c>
      <c r="X2168">
        <f>VLOOKUP(H2168,'air-quality-london-time-of-day'!E:G,3,FALSE)</f>
        <v>13.5</v>
      </c>
      <c r="Y2168">
        <f>VLOOKUP(I2168,Weather!F:K,2,)</f>
        <v>4.6244897959183522</v>
      </c>
      <c r="Z2168">
        <f>VLOOKUP(I2168,Weather!F:K,3,)</f>
        <v>0.03</v>
      </c>
      <c r="AA2168">
        <f>VLOOKUP(I2168,Weather!F:K,4,)</f>
        <v>0.76</v>
      </c>
      <c r="AB2168">
        <f>VLOOKUP(I2168,Weather!F:K,5,)</f>
        <v>1016</v>
      </c>
      <c r="AC2168">
        <f>VLOOKUP(I2168,Weather!F:K,6,)</f>
        <v>1</v>
      </c>
    </row>
    <row r="2169" spans="1:29" x14ac:dyDescent="0.25">
      <c r="A2169" t="s">
        <v>7</v>
      </c>
      <c r="B2169" t="s">
        <v>6</v>
      </c>
      <c r="C2169" s="1">
        <v>41989.376388888886</v>
      </c>
      <c r="D2169" s="3">
        <f t="shared" si="280"/>
        <v>2014</v>
      </c>
      <c r="E2169" s="3">
        <f t="shared" si="283"/>
        <v>12</v>
      </c>
      <c r="F2169" s="3">
        <f t="shared" si="284"/>
        <v>9</v>
      </c>
      <c r="G2169" s="3">
        <f t="shared" si="285"/>
        <v>16</v>
      </c>
      <c r="H2169" s="3" t="str">
        <f t="shared" si="286"/>
        <v>2014129</v>
      </c>
      <c r="I2169" s="3" t="str">
        <f t="shared" si="287"/>
        <v>201412916</v>
      </c>
      <c r="J2169">
        <v>120</v>
      </c>
      <c r="K2169">
        <v>72</v>
      </c>
      <c r="L2169" t="str">
        <f>VLOOKUP(C2169,List!$A$2:$C$2089,3,)</f>
        <v>Highgate</v>
      </c>
      <c r="M2169" t="str">
        <f>VLOOKUP(C2169,List!$A$2:$C$2089,2,)</f>
        <v>Northern</v>
      </c>
      <c r="N2169" t="str">
        <f t="shared" si="281"/>
        <v>Highgate|Northern</v>
      </c>
      <c r="O2169">
        <f>VLOOKUP(N2169,Depth!$A$2:$F$427,3,)</f>
        <v>100</v>
      </c>
      <c r="P2169">
        <f>VLOOKUP(N2169,Depth!$A$2:$F$427,5,)</f>
        <v>162.66999999999999</v>
      </c>
      <c r="Q2169">
        <f>VLOOKUP(N2169,Depth!$A$2:$F$427,6,)</f>
        <v>37.33</v>
      </c>
      <c r="R2169">
        <f>VLOOKUP(L2169,longitude_latitude!C:J,7,)</f>
        <v>-0.14486065200000001</v>
      </c>
      <c r="S2169">
        <f>VLOOKUP(L2169,longitude_latitude!C:J,8,)</f>
        <v>51.577342000000002</v>
      </c>
      <c r="T2169">
        <f t="shared" si="282"/>
        <v>-7.4715273905469841</v>
      </c>
      <c r="U2169">
        <f>VLOOKUP(M2169,LINE!$A$2:$B$13,2,)</f>
        <v>9</v>
      </c>
      <c r="V2169">
        <f>VLOOKUP(L2169,Entry_exit!B:P,4,)</f>
        <v>8953</v>
      </c>
      <c r="W2169">
        <f>2020 - VLOOKUP(L2169, age!$A:$D,4,)</f>
        <v>79</v>
      </c>
      <c r="X2169">
        <f>VLOOKUP(H2169,'air-quality-london-time-of-day'!E:G,3,FALSE)</f>
        <v>13.5</v>
      </c>
      <c r="Y2169">
        <f>VLOOKUP(I2169,Weather!F:K,2,)</f>
        <v>4.6244897959183522</v>
      </c>
      <c r="Z2169">
        <f>VLOOKUP(I2169,Weather!F:K,3,)</f>
        <v>0.03</v>
      </c>
      <c r="AA2169">
        <f>VLOOKUP(I2169,Weather!F:K,4,)</f>
        <v>0.76</v>
      </c>
      <c r="AB2169">
        <f>VLOOKUP(I2169,Weather!F:K,5,)</f>
        <v>1016</v>
      </c>
      <c r="AC2169">
        <f>VLOOKUP(I2169,Weather!F:K,6,)</f>
        <v>1</v>
      </c>
    </row>
    <row r="2170" spans="1:29" x14ac:dyDescent="0.25">
      <c r="A2170" t="s">
        <v>7</v>
      </c>
      <c r="B2170" t="s">
        <v>6</v>
      </c>
      <c r="C2170" s="1">
        <v>41989.377083333333</v>
      </c>
      <c r="D2170" s="3">
        <f t="shared" si="280"/>
        <v>2014</v>
      </c>
      <c r="E2170" s="3">
        <f t="shared" si="283"/>
        <v>12</v>
      </c>
      <c r="F2170" s="3">
        <f t="shared" si="284"/>
        <v>9</v>
      </c>
      <c r="G2170" s="3">
        <f t="shared" si="285"/>
        <v>16</v>
      </c>
      <c r="H2170" s="3" t="str">
        <f t="shared" si="286"/>
        <v>2014129</v>
      </c>
      <c r="I2170" s="3" t="str">
        <f t="shared" si="287"/>
        <v>201412916</v>
      </c>
      <c r="J2170">
        <v>127</v>
      </c>
      <c r="K2170">
        <v>76.2</v>
      </c>
      <c r="L2170" t="str">
        <f>VLOOKUP(C2170,List!$A$2:$C$2089,3,)</f>
        <v>Highgate</v>
      </c>
      <c r="M2170" t="str">
        <f>VLOOKUP(C2170,List!$A$2:$C$2089,2,)</f>
        <v>Northern</v>
      </c>
      <c r="N2170" t="str">
        <f t="shared" si="281"/>
        <v>Highgate|Northern</v>
      </c>
      <c r="O2170">
        <f>VLOOKUP(N2170,Depth!$A$2:$F$427,3,)</f>
        <v>100</v>
      </c>
      <c r="P2170">
        <f>VLOOKUP(N2170,Depth!$A$2:$F$427,5,)</f>
        <v>162.66999999999999</v>
      </c>
      <c r="Q2170">
        <f>VLOOKUP(N2170,Depth!$A$2:$F$427,6,)</f>
        <v>37.33</v>
      </c>
      <c r="R2170">
        <f>VLOOKUP(L2170,longitude_latitude!C:J,7,)</f>
        <v>-0.14486065200000001</v>
      </c>
      <c r="S2170">
        <f>VLOOKUP(L2170,longitude_latitude!C:J,8,)</f>
        <v>51.577342000000002</v>
      </c>
      <c r="T2170">
        <f t="shared" si="282"/>
        <v>-7.4715273905469841</v>
      </c>
      <c r="U2170">
        <f>VLOOKUP(M2170,LINE!$A$2:$B$13,2,)</f>
        <v>9</v>
      </c>
      <c r="V2170">
        <f>VLOOKUP(L2170,Entry_exit!B:P,4,)</f>
        <v>8953</v>
      </c>
      <c r="W2170">
        <f>2020 - VLOOKUP(L2170, age!$A:$D,4,)</f>
        <v>79</v>
      </c>
      <c r="X2170">
        <f>VLOOKUP(H2170,'air-quality-london-time-of-day'!E:G,3,FALSE)</f>
        <v>13.5</v>
      </c>
      <c r="Y2170">
        <f>VLOOKUP(I2170,Weather!F:K,2,)</f>
        <v>4.6244897959183522</v>
      </c>
      <c r="Z2170">
        <f>VLOOKUP(I2170,Weather!F:K,3,)</f>
        <v>0.03</v>
      </c>
      <c r="AA2170">
        <f>VLOOKUP(I2170,Weather!F:K,4,)</f>
        <v>0.76</v>
      </c>
      <c r="AB2170">
        <f>VLOOKUP(I2170,Weather!F:K,5,)</f>
        <v>1016</v>
      </c>
      <c r="AC2170">
        <f>VLOOKUP(I2170,Weather!F:K,6,)</f>
        <v>1</v>
      </c>
    </row>
    <row r="2171" spans="1:29" x14ac:dyDescent="0.25">
      <c r="A2171" t="s">
        <v>7</v>
      </c>
      <c r="B2171" t="s">
        <v>6</v>
      </c>
      <c r="C2171" s="1">
        <v>41989.37777777778</v>
      </c>
      <c r="D2171" s="3">
        <f t="shared" si="280"/>
        <v>2014</v>
      </c>
      <c r="E2171" s="3">
        <f t="shared" si="283"/>
        <v>12</v>
      </c>
      <c r="F2171" s="3">
        <f t="shared" si="284"/>
        <v>9</v>
      </c>
      <c r="G2171" s="3">
        <f t="shared" si="285"/>
        <v>16</v>
      </c>
      <c r="H2171" s="3" t="str">
        <f t="shared" si="286"/>
        <v>2014129</v>
      </c>
      <c r="I2171" s="3" t="str">
        <f t="shared" si="287"/>
        <v>201412916</v>
      </c>
      <c r="J2171">
        <v>119</v>
      </c>
      <c r="K2171">
        <v>71.400000000000006</v>
      </c>
      <c r="L2171" t="str">
        <f>VLOOKUP(C2171,List!$A$2:$C$2089,3,)</f>
        <v>East Finchley</v>
      </c>
      <c r="M2171" t="str">
        <f>VLOOKUP(C2171,List!$A$2:$C$2089,2,)</f>
        <v>Northern</v>
      </c>
      <c r="N2171" t="str">
        <f t="shared" si="281"/>
        <v>East Finchley|Northern</v>
      </c>
      <c r="O2171">
        <f>VLOOKUP(N2171,Depth!$A$2:$F$427,3,)</f>
        <v>83</v>
      </c>
      <c r="P2171">
        <f>VLOOKUP(N2171,Depth!$A$2:$F$427,5,)</f>
        <v>187.4</v>
      </c>
      <c r="Q2171">
        <f>VLOOKUP(N2171,Depth!$A$2:$F$427,6,)</f>
        <v>-4.4000000000000004</v>
      </c>
      <c r="R2171">
        <f>VLOOKUP(L2171,longitude_latitude!C:J,7,)</f>
        <v>-0.163438627</v>
      </c>
      <c r="S2171">
        <f>VLOOKUP(L2171,longitude_latitude!C:J,8,)</f>
        <v>51.586653439999999</v>
      </c>
      <c r="T2171">
        <f t="shared" si="282"/>
        <v>-8.431251809758427</v>
      </c>
      <c r="U2171">
        <f>VLOOKUP(M2171,LINE!$A$2:$B$13,2,)</f>
        <v>9</v>
      </c>
      <c r="V2171">
        <f>VLOOKUP(L2171,Entry_exit!B:P,4,)</f>
        <v>12207</v>
      </c>
      <c r="W2171">
        <f>2020 - VLOOKUP(L2171, age!$A:$D,4,)</f>
        <v>153</v>
      </c>
      <c r="X2171">
        <f>VLOOKUP(H2171,'air-quality-london-time-of-day'!E:G,3,FALSE)</f>
        <v>13.5</v>
      </c>
      <c r="Y2171">
        <f>VLOOKUP(I2171,Weather!F:K,2,)</f>
        <v>4.6244897959183522</v>
      </c>
      <c r="Z2171">
        <f>VLOOKUP(I2171,Weather!F:K,3,)</f>
        <v>0.03</v>
      </c>
      <c r="AA2171">
        <f>VLOOKUP(I2171,Weather!F:K,4,)</f>
        <v>0.76</v>
      </c>
      <c r="AB2171">
        <f>VLOOKUP(I2171,Weather!F:K,5,)</f>
        <v>1016</v>
      </c>
      <c r="AC2171">
        <f>VLOOKUP(I2171,Weather!F:K,6,)</f>
        <v>1</v>
      </c>
    </row>
    <row r="2172" spans="1:29" x14ac:dyDescent="0.25">
      <c r="A2172" t="s">
        <v>7</v>
      </c>
      <c r="B2172" t="s">
        <v>6</v>
      </c>
      <c r="C2172" s="1">
        <v>41989.378472222219</v>
      </c>
      <c r="D2172" s="3">
        <f t="shared" si="280"/>
        <v>2014</v>
      </c>
      <c r="E2172" s="3">
        <f t="shared" si="283"/>
        <v>12</v>
      </c>
      <c r="F2172" s="3">
        <f t="shared" si="284"/>
        <v>9</v>
      </c>
      <c r="G2172" s="3">
        <f t="shared" si="285"/>
        <v>16</v>
      </c>
      <c r="H2172" s="3" t="str">
        <f t="shared" si="286"/>
        <v>2014129</v>
      </c>
      <c r="I2172" s="3" t="str">
        <f t="shared" si="287"/>
        <v>201412916</v>
      </c>
      <c r="J2172">
        <v>72</v>
      </c>
      <c r="K2172">
        <v>43.2</v>
      </c>
      <c r="L2172" t="str">
        <f>VLOOKUP(C2172,List!$A$2:$C$2089,3,)</f>
        <v>East Finchley</v>
      </c>
      <c r="M2172" t="str">
        <f>VLOOKUP(C2172,List!$A$2:$C$2089,2,)</f>
        <v>Northern</v>
      </c>
      <c r="N2172" t="str">
        <f t="shared" si="281"/>
        <v>East Finchley|Northern</v>
      </c>
      <c r="O2172">
        <f>VLOOKUP(N2172,Depth!$A$2:$F$427,3,)</f>
        <v>83</v>
      </c>
      <c r="P2172">
        <f>VLOOKUP(N2172,Depth!$A$2:$F$427,5,)</f>
        <v>187.4</v>
      </c>
      <c r="Q2172">
        <f>VLOOKUP(N2172,Depth!$A$2:$F$427,6,)</f>
        <v>-4.4000000000000004</v>
      </c>
      <c r="R2172">
        <f>VLOOKUP(L2172,longitude_latitude!C:J,7,)</f>
        <v>-0.163438627</v>
      </c>
      <c r="S2172">
        <f>VLOOKUP(L2172,longitude_latitude!C:J,8,)</f>
        <v>51.586653439999999</v>
      </c>
      <c r="T2172">
        <f t="shared" si="282"/>
        <v>-8.431251809758427</v>
      </c>
      <c r="U2172">
        <f>VLOOKUP(M2172,LINE!$A$2:$B$13,2,)</f>
        <v>9</v>
      </c>
      <c r="V2172">
        <f>VLOOKUP(L2172,Entry_exit!B:P,4,)</f>
        <v>12207</v>
      </c>
      <c r="W2172">
        <f>2020 - VLOOKUP(L2172, age!$A:$D,4,)</f>
        <v>153</v>
      </c>
      <c r="X2172">
        <f>VLOOKUP(H2172,'air-quality-london-time-of-day'!E:G,3,FALSE)</f>
        <v>13.5</v>
      </c>
      <c r="Y2172">
        <f>VLOOKUP(I2172,Weather!F:K,2,)</f>
        <v>4.6244897959183522</v>
      </c>
      <c r="Z2172">
        <f>VLOOKUP(I2172,Weather!F:K,3,)</f>
        <v>0.03</v>
      </c>
      <c r="AA2172">
        <f>VLOOKUP(I2172,Weather!F:K,4,)</f>
        <v>0.76</v>
      </c>
      <c r="AB2172">
        <f>VLOOKUP(I2172,Weather!F:K,5,)</f>
        <v>1016</v>
      </c>
      <c r="AC2172">
        <f>VLOOKUP(I2172,Weather!F:K,6,)</f>
        <v>1</v>
      </c>
    </row>
    <row r="2173" spans="1:29" x14ac:dyDescent="0.25">
      <c r="A2173" t="s">
        <v>7</v>
      </c>
      <c r="B2173" t="s">
        <v>6</v>
      </c>
      <c r="C2173" s="1">
        <v>41989.379166666666</v>
      </c>
      <c r="D2173" s="3">
        <f t="shared" si="280"/>
        <v>2014</v>
      </c>
      <c r="E2173" s="3">
        <f t="shared" si="283"/>
        <v>12</v>
      </c>
      <c r="F2173" s="3">
        <f t="shared" si="284"/>
        <v>9</v>
      </c>
      <c r="G2173" s="3">
        <f t="shared" si="285"/>
        <v>16</v>
      </c>
      <c r="H2173" s="3" t="str">
        <f t="shared" si="286"/>
        <v>2014129</v>
      </c>
      <c r="I2173" s="3" t="str">
        <f t="shared" si="287"/>
        <v>201412916</v>
      </c>
      <c r="J2173">
        <v>78</v>
      </c>
      <c r="K2173">
        <v>46.8</v>
      </c>
      <c r="L2173" t="str">
        <f>VLOOKUP(C2173,List!$A$2:$C$2089,3,)</f>
        <v>East Finchley</v>
      </c>
      <c r="M2173" t="str">
        <f>VLOOKUP(C2173,List!$A$2:$C$2089,2,)</f>
        <v>Northern</v>
      </c>
      <c r="N2173" t="str">
        <f t="shared" si="281"/>
        <v>East Finchley|Northern</v>
      </c>
      <c r="O2173">
        <f>VLOOKUP(N2173,Depth!$A$2:$F$427,3,)</f>
        <v>83</v>
      </c>
      <c r="P2173">
        <f>VLOOKUP(N2173,Depth!$A$2:$F$427,5,)</f>
        <v>187.4</v>
      </c>
      <c r="Q2173">
        <f>VLOOKUP(N2173,Depth!$A$2:$F$427,6,)</f>
        <v>-4.4000000000000004</v>
      </c>
      <c r="R2173">
        <f>VLOOKUP(L2173,longitude_latitude!C:J,7,)</f>
        <v>-0.163438627</v>
      </c>
      <c r="S2173">
        <f>VLOOKUP(L2173,longitude_latitude!C:J,8,)</f>
        <v>51.586653439999999</v>
      </c>
      <c r="T2173">
        <f t="shared" si="282"/>
        <v>-8.431251809758427</v>
      </c>
      <c r="U2173">
        <f>VLOOKUP(M2173,LINE!$A$2:$B$13,2,)</f>
        <v>9</v>
      </c>
      <c r="V2173">
        <f>VLOOKUP(L2173,Entry_exit!B:P,4,)</f>
        <v>12207</v>
      </c>
      <c r="W2173">
        <f>2020 - VLOOKUP(L2173, age!$A:$D,4,)</f>
        <v>153</v>
      </c>
      <c r="X2173">
        <f>VLOOKUP(H2173,'air-quality-london-time-of-day'!E:G,3,FALSE)</f>
        <v>13.5</v>
      </c>
      <c r="Y2173">
        <f>VLOOKUP(I2173,Weather!F:K,2,)</f>
        <v>4.6244897959183522</v>
      </c>
      <c r="Z2173">
        <f>VLOOKUP(I2173,Weather!F:K,3,)</f>
        <v>0.03</v>
      </c>
      <c r="AA2173">
        <f>VLOOKUP(I2173,Weather!F:K,4,)</f>
        <v>0.76</v>
      </c>
      <c r="AB2173">
        <f>VLOOKUP(I2173,Weather!F:K,5,)</f>
        <v>1016</v>
      </c>
      <c r="AC2173">
        <f>VLOOKUP(I2173,Weather!F:K,6,)</f>
        <v>1</v>
      </c>
    </row>
    <row r="2174" spans="1:29" x14ac:dyDescent="0.25">
      <c r="A2174" t="s">
        <v>7</v>
      </c>
      <c r="B2174" t="s">
        <v>6</v>
      </c>
      <c r="C2174" s="1">
        <v>41989.379861111112</v>
      </c>
      <c r="D2174" s="3">
        <f t="shared" si="280"/>
        <v>2014</v>
      </c>
      <c r="E2174" s="3">
        <f t="shared" si="283"/>
        <v>12</v>
      </c>
      <c r="F2174" s="3">
        <f t="shared" si="284"/>
        <v>9</v>
      </c>
      <c r="G2174" s="3">
        <f t="shared" si="285"/>
        <v>16</v>
      </c>
      <c r="H2174" s="3" t="str">
        <f t="shared" si="286"/>
        <v>2014129</v>
      </c>
      <c r="I2174" s="3" t="str">
        <f t="shared" si="287"/>
        <v>201412916</v>
      </c>
      <c r="J2174">
        <v>62</v>
      </c>
      <c r="K2174">
        <v>37.200000000000003</v>
      </c>
      <c r="L2174" t="str">
        <f>VLOOKUP(C2174,List!$A$2:$C$2089,3,)</f>
        <v>East Finchley</v>
      </c>
      <c r="M2174" t="str">
        <f>VLOOKUP(C2174,List!$A$2:$C$2089,2,)</f>
        <v>Northern</v>
      </c>
      <c r="N2174" t="str">
        <f t="shared" si="281"/>
        <v>East Finchley|Northern</v>
      </c>
      <c r="O2174">
        <f>VLOOKUP(N2174,Depth!$A$2:$F$427,3,)</f>
        <v>83</v>
      </c>
      <c r="P2174">
        <f>VLOOKUP(N2174,Depth!$A$2:$F$427,5,)</f>
        <v>187.4</v>
      </c>
      <c r="Q2174">
        <f>VLOOKUP(N2174,Depth!$A$2:$F$427,6,)</f>
        <v>-4.4000000000000004</v>
      </c>
      <c r="R2174">
        <f>VLOOKUP(L2174,longitude_latitude!C:J,7,)</f>
        <v>-0.163438627</v>
      </c>
      <c r="S2174">
        <f>VLOOKUP(L2174,longitude_latitude!C:J,8,)</f>
        <v>51.586653439999999</v>
      </c>
      <c r="T2174">
        <f t="shared" si="282"/>
        <v>-8.431251809758427</v>
      </c>
      <c r="U2174">
        <f>VLOOKUP(M2174,LINE!$A$2:$B$13,2,)</f>
        <v>9</v>
      </c>
      <c r="V2174">
        <f>VLOOKUP(L2174,Entry_exit!B:P,4,)</f>
        <v>12207</v>
      </c>
      <c r="W2174">
        <f>2020 - VLOOKUP(L2174, age!$A:$D,4,)</f>
        <v>153</v>
      </c>
      <c r="X2174">
        <f>VLOOKUP(H2174,'air-quality-london-time-of-day'!E:G,3,FALSE)</f>
        <v>13.5</v>
      </c>
      <c r="Y2174">
        <f>VLOOKUP(I2174,Weather!F:K,2,)</f>
        <v>4.6244897959183522</v>
      </c>
      <c r="Z2174">
        <f>VLOOKUP(I2174,Weather!F:K,3,)</f>
        <v>0.03</v>
      </c>
      <c r="AA2174">
        <f>VLOOKUP(I2174,Weather!F:K,4,)</f>
        <v>0.76</v>
      </c>
      <c r="AB2174">
        <f>VLOOKUP(I2174,Weather!F:K,5,)</f>
        <v>1016</v>
      </c>
      <c r="AC2174">
        <f>VLOOKUP(I2174,Weather!F:K,6,)</f>
        <v>1</v>
      </c>
    </row>
    <row r="2175" spans="1:29" x14ac:dyDescent="0.25">
      <c r="A2175" t="s">
        <v>7</v>
      </c>
      <c r="B2175" t="s">
        <v>6</v>
      </c>
      <c r="C2175" s="1">
        <v>41989.380555555559</v>
      </c>
      <c r="D2175" s="3">
        <f t="shared" si="280"/>
        <v>2014</v>
      </c>
      <c r="E2175" s="3">
        <f t="shared" si="283"/>
        <v>12</v>
      </c>
      <c r="F2175" s="3">
        <f t="shared" si="284"/>
        <v>9</v>
      </c>
      <c r="G2175" s="3">
        <f t="shared" si="285"/>
        <v>16</v>
      </c>
      <c r="H2175" s="3" t="str">
        <f t="shared" si="286"/>
        <v>2014129</v>
      </c>
      <c r="I2175" s="3" t="str">
        <f t="shared" si="287"/>
        <v>201412916</v>
      </c>
      <c r="J2175">
        <v>47</v>
      </c>
      <c r="K2175">
        <v>28.2</v>
      </c>
      <c r="L2175" t="str">
        <f>VLOOKUP(C2175,List!$A$2:$C$2089,3,)</f>
        <v>Finchley Central</v>
      </c>
      <c r="M2175" t="str">
        <f>VLOOKUP(C2175,List!$A$2:$C$2089,2,)</f>
        <v>Northern</v>
      </c>
      <c r="N2175" t="str">
        <f t="shared" si="281"/>
        <v>Finchley Central|Northern</v>
      </c>
      <c r="O2175">
        <f>VLOOKUP(N2175,Depth!$A$2:$F$427,3,)</f>
        <v>87</v>
      </c>
      <c r="P2175">
        <f>VLOOKUP(N2175,Depth!$A$2:$F$427,5,)</f>
        <v>178.5</v>
      </c>
      <c r="Q2175">
        <f>VLOOKUP(N2175,Depth!$A$2:$F$427,6,)</f>
        <v>8.5</v>
      </c>
      <c r="R2175">
        <f>VLOOKUP(L2175,longitude_latitude!C:J,7,)</f>
        <v>-0.19095192499999999</v>
      </c>
      <c r="S2175">
        <f>VLOOKUP(L2175,longitude_latitude!C:J,8,)</f>
        <v>51.600433209999998</v>
      </c>
      <c r="T2175">
        <f t="shared" si="282"/>
        <v>-9.8532020522834287</v>
      </c>
      <c r="U2175">
        <f>VLOOKUP(M2175,LINE!$A$2:$B$13,2,)</f>
        <v>9</v>
      </c>
      <c r="V2175">
        <f>VLOOKUP(L2175,Entry_exit!B:P,4,)</f>
        <v>9578</v>
      </c>
      <c r="W2175">
        <f>2020 - VLOOKUP(L2175, age!$A:$D,4,)</f>
        <v>153</v>
      </c>
      <c r="X2175">
        <f>VLOOKUP(H2175,'air-quality-london-time-of-day'!E:G,3,FALSE)</f>
        <v>13.5</v>
      </c>
      <c r="Y2175">
        <f>VLOOKUP(I2175,Weather!F:K,2,)</f>
        <v>4.6244897959183522</v>
      </c>
      <c r="Z2175">
        <f>VLOOKUP(I2175,Weather!F:K,3,)</f>
        <v>0.03</v>
      </c>
      <c r="AA2175">
        <f>VLOOKUP(I2175,Weather!F:K,4,)</f>
        <v>0.76</v>
      </c>
      <c r="AB2175">
        <f>VLOOKUP(I2175,Weather!F:K,5,)</f>
        <v>1016</v>
      </c>
      <c r="AC2175">
        <f>VLOOKUP(I2175,Weather!F:K,6,)</f>
        <v>1</v>
      </c>
    </row>
    <row r="2176" spans="1:29" x14ac:dyDescent="0.25">
      <c r="A2176" t="s">
        <v>7</v>
      </c>
      <c r="B2176" t="s">
        <v>6</v>
      </c>
      <c r="C2176" s="1">
        <v>41989.381249999999</v>
      </c>
      <c r="D2176" s="3">
        <f t="shared" si="280"/>
        <v>2014</v>
      </c>
      <c r="E2176" s="3">
        <f t="shared" si="283"/>
        <v>12</v>
      </c>
      <c r="F2176" s="3">
        <f t="shared" si="284"/>
        <v>9</v>
      </c>
      <c r="G2176" s="3">
        <f t="shared" si="285"/>
        <v>16</v>
      </c>
      <c r="H2176" s="3" t="str">
        <f t="shared" si="286"/>
        <v>2014129</v>
      </c>
      <c r="I2176" s="3" t="str">
        <f t="shared" si="287"/>
        <v>201412916</v>
      </c>
      <c r="J2176">
        <v>43</v>
      </c>
      <c r="K2176">
        <v>25.8</v>
      </c>
      <c r="L2176" t="str">
        <f>VLOOKUP(C2176,List!$A$2:$C$2089,3,)</f>
        <v>Finchley Central</v>
      </c>
      <c r="M2176" t="str">
        <f>VLOOKUP(C2176,List!$A$2:$C$2089,2,)</f>
        <v>Northern</v>
      </c>
      <c r="N2176" t="str">
        <f t="shared" si="281"/>
        <v>Finchley Central|Northern</v>
      </c>
      <c r="O2176">
        <f>VLOOKUP(N2176,Depth!$A$2:$F$427,3,)</f>
        <v>87</v>
      </c>
      <c r="P2176">
        <f>VLOOKUP(N2176,Depth!$A$2:$F$427,5,)</f>
        <v>178.5</v>
      </c>
      <c r="Q2176">
        <f>VLOOKUP(N2176,Depth!$A$2:$F$427,6,)</f>
        <v>8.5</v>
      </c>
      <c r="R2176">
        <f>VLOOKUP(L2176,longitude_latitude!C:J,7,)</f>
        <v>-0.19095192499999999</v>
      </c>
      <c r="S2176">
        <f>VLOOKUP(L2176,longitude_latitude!C:J,8,)</f>
        <v>51.600433209999998</v>
      </c>
      <c r="T2176">
        <f t="shared" si="282"/>
        <v>-9.8532020522834287</v>
      </c>
      <c r="U2176">
        <f>VLOOKUP(M2176,LINE!$A$2:$B$13,2,)</f>
        <v>9</v>
      </c>
      <c r="V2176">
        <f>VLOOKUP(L2176,Entry_exit!B:P,4,)</f>
        <v>9578</v>
      </c>
      <c r="W2176">
        <f>2020 - VLOOKUP(L2176, age!$A:$D,4,)</f>
        <v>153</v>
      </c>
      <c r="X2176">
        <f>VLOOKUP(H2176,'air-quality-london-time-of-day'!E:G,3,FALSE)</f>
        <v>13.5</v>
      </c>
      <c r="Y2176">
        <f>VLOOKUP(I2176,Weather!F:K,2,)</f>
        <v>4.6244897959183522</v>
      </c>
      <c r="Z2176">
        <f>VLOOKUP(I2176,Weather!F:K,3,)</f>
        <v>0.03</v>
      </c>
      <c r="AA2176">
        <f>VLOOKUP(I2176,Weather!F:K,4,)</f>
        <v>0.76</v>
      </c>
      <c r="AB2176">
        <f>VLOOKUP(I2176,Weather!F:K,5,)</f>
        <v>1016</v>
      </c>
      <c r="AC2176">
        <f>VLOOKUP(I2176,Weather!F:K,6,)</f>
        <v>1</v>
      </c>
    </row>
    <row r="2177" spans="1:29" x14ac:dyDescent="0.25">
      <c r="A2177" t="s">
        <v>7</v>
      </c>
      <c r="B2177" t="s">
        <v>6</v>
      </c>
      <c r="C2177" s="1">
        <v>41989.381944444445</v>
      </c>
      <c r="D2177" s="3">
        <f t="shared" si="280"/>
        <v>2014</v>
      </c>
      <c r="E2177" s="3">
        <f t="shared" si="283"/>
        <v>12</v>
      </c>
      <c r="F2177" s="3">
        <f t="shared" si="284"/>
        <v>9</v>
      </c>
      <c r="G2177" s="3">
        <f t="shared" si="285"/>
        <v>16</v>
      </c>
      <c r="H2177" s="3" t="str">
        <f t="shared" si="286"/>
        <v>2014129</v>
      </c>
      <c r="I2177" s="3" t="str">
        <f t="shared" si="287"/>
        <v>201412916</v>
      </c>
      <c r="J2177">
        <v>36</v>
      </c>
      <c r="K2177">
        <v>21.6</v>
      </c>
      <c r="L2177" t="str">
        <f>VLOOKUP(C2177,List!$A$2:$C$2089,3,)</f>
        <v>Finchley Central</v>
      </c>
      <c r="M2177" t="str">
        <f>VLOOKUP(C2177,List!$A$2:$C$2089,2,)</f>
        <v>Northern</v>
      </c>
      <c r="N2177" t="str">
        <f t="shared" si="281"/>
        <v>Finchley Central|Northern</v>
      </c>
      <c r="O2177">
        <f>VLOOKUP(N2177,Depth!$A$2:$F$427,3,)</f>
        <v>87</v>
      </c>
      <c r="P2177">
        <f>VLOOKUP(N2177,Depth!$A$2:$F$427,5,)</f>
        <v>178.5</v>
      </c>
      <c r="Q2177">
        <f>VLOOKUP(N2177,Depth!$A$2:$F$427,6,)</f>
        <v>8.5</v>
      </c>
      <c r="R2177">
        <f>VLOOKUP(L2177,longitude_latitude!C:J,7,)</f>
        <v>-0.19095192499999999</v>
      </c>
      <c r="S2177">
        <f>VLOOKUP(L2177,longitude_latitude!C:J,8,)</f>
        <v>51.600433209999998</v>
      </c>
      <c r="T2177">
        <f t="shared" si="282"/>
        <v>-9.8532020522834287</v>
      </c>
      <c r="U2177">
        <f>VLOOKUP(M2177,LINE!$A$2:$B$13,2,)</f>
        <v>9</v>
      </c>
      <c r="V2177">
        <f>VLOOKUP(L2177,Entry_exit!B:P,4,)</f>
        <v>9578</v>
      </c>
      <c r="W2177">
        <f>2020 - VLOOKUP(L2177, age!$A:$D,4,)</f>
        <v>153</v>
      </c>
      <c r="X2177">
        <f>VLOOKUP(H2177,'air-quality-london-time-of-day'!E:G,3,FALSE)</f>
        <v>13.5</v>
      </c>
      <c r="Y2177">
        <f>VLOOKUP(I2177,Weather!F:K,2,)</f>
        <v>4.6244897959183522</v>
      </c>
      <c r="Z2177">
        <f>VLOOKUP(I2177,Weather!F:K,3,)</f>
        <v>0.03</v>
      </c>
      <c r="AA2177">
        <f>VLOOKUP(I2177,Weather!F:K,4,)</f>
        <v>0.76</v>
      </c>
      <c r="AB2177">
        <f>VLOOKUP(I2177,Weather!F:K,5,)</f>
        <v>1016</v>
      </c>
      <c r="AC2177">
        <f>VLOOKUP(I2177,Weather!F:K,6,)</f>
        <v>1</v>
      </c>
    </row>
    <row r="2178" spans="1:29" x14ac:dyDescent="0.25">
      <c r="A2178" t="s">
        <v>7</v>
      </c>
      <c r="B2178" t="s">
        <v>6</v>
      </c>
      <c r="C2178" s="1">
        <v>41989.382638888892</v>
      </c>
      <c r="D2178" s="3">
        <f t="shared" si="280"/>
        <v>2014</v>
      </c>
      <c r="E2178" s="3">
        <f t="shared" si="283"/>
        <v>12</v>
      </c>
      <c r="F2178" s="3">
        <f t="shared" si="284"/>
        <v>9</v>
      </c>
      <c r="G2178" s="3">
        <f t="shared" si="285"/>
        <v>16</v>
      </c>
      <c r="H2178" s="3" t="str">
        <f t="shared" si="286"/>
        <v>2014129</v>
      </c>
      <c r="I2178" s="3" t="str">
        <f t="shared" si="287"/>
        <v>201412916</v>
      </c>
      <c r="J2178">
        <v>42</v>
      </c>
      <c r="K2178">
        <v>25.2</v>
      </c>
      <c r="L2178" t="str">
        <f>VLOOKUP(C2178,List!$A$2:$C$2089,3,)</f>
        <v>West Finchley</v>
      </c>
      <c r="M2178" t="str">
        <f>VLOOKUP(C2178,List!$A$2:$C$2089,2,)</f>
        <v>Northern</v>
      </c>
      <c r="N2178" t="str">
        <f t="shared" si="281"/>
        <v>West Finchley|Northern</v>
      </c>
      <c r="O2178">
        <f>VLOOKUP(N2178,Depth!$A$2:$F$427,3,)</f>
        <v>78</v>
      </c>
      <c r="P2178">
        <f>VLOOKUP(N2178,Depth!$A$2:$F$427,5,)</f>
        <v>177.3</v>
      </c>
      <c r="Q2178">
        <f>VLOOKUP(N2178,Depth!$A$2:$F$427,6,)</f>
        <v>0.7</v>
      </c>
      <c r="R2178">
        <f>VLOOKUP(L2178,longitude_latitude!C:J,7,)</f>
        <v>-0.186738929</v>
      </c>
      <c r="S2178">
        <f>VLOOKUP(L2178,longitude_latitude!C:J,8,)</f>
        <v>51.608989280000003</v>
      </c>
      <c r="T2178">
        <f t="shared" si="282"/>
        <v>-9.6374073849196815</v>
      </c>
      <c r="U2178">
        <f>VLOOKUP(M2178,LINE!$A$2:$B$13,2,)</f>
        <v>9</v>
      </c>
      <c r="V2178">
        <f>VLOOKUP(L2178,Entry_exit!B:P,4,)</f>
        <v>2742</v>
      </c>
      <c r="W2178">
        <f>2020 - VLOOKUP(L2178, age!$A:$D,4,)</f>
        <v>87</v>
      </c>
      <c r="X2178">
        <f>VLOOKUP(H2178,'air-quality-london-time-of-day'!E:G,3,FALSE)</f>
        <v>13.5</v>
      </c>
      <c r="Y2178">
        <f>VLOOKUP(I2178,Weather!F:K,2,)</f>
        <v>4.6244897959183522</v>
      </c>
      <c r="Z2178">
        <f>VLOOKUP(I2178,Weather!F:K,3,)</f>
        <v>0.03</v>
      </c>
      <c r="AA2178">
        <f>VLOOKUP(I2178,Weather!F:K,4,)</f>
        <v>0.76</v>
      </c>
      <c r="AB2178">
        <f>VLOOKUP(I2178,Weather!F:K,5,)</f>
        <v>1016</v>
      </c>
      <c r="AC2178">
        <f>VLOOKUP(I2178,Weather!F:K,6,)</f>
        <v>1</v>
      </c>
    </row>
    <row r="2179" spans="1:29" x14ac:dyDescent="0.25">
      <c r="A2179" t="s">
        <v>7</v>
      </c>
      <c r="B2179" t="s">
        <v>6</v>
      </c>
      <c r="C2179" s="1">
        <v>41989.383333333331</v>
      </c>
      <c r="D2179" s="3">
        <f t="shared" si="280"/>
        <v>2014</v>
      </c>
      <c r="E2179" s="3">
        <f t="shared" si="283"/>
        <v>12</v>
      </c>
      <c r="F2179" s="3">
        <f t="shared" si="284"/>
        <v>9</v>
      </c>
      <c r="G2179" s="3">
        <f t="shared" si="285"/>
        <v>16</v>
      </c>
      <c r="H2179" s="3" t="str">
        <f t="shared" si="286"/>
        <v>2014129</v>
      </c>
      <c r="I2179" s="3" t="str">
        <f t="shared" si="287"/>
        <v>201412916</v>
      </c>
      <c r="J2179">
        <v>37</v>
      </c>
      <c r="K2179">
        <v>22.2</v>
      </c>
      <c r="L2179" t="str">
        <f>VLOOKUP(C2179,List!$A$2:$C$2089,3,)</f>
        <v>West Finchley</v>
      </c>
      <c r="M2179" t="str">
        <f>VLOOKUP(C2179,List!$A$2:$C$2089,2,)</f>
        <v>Northern</v>
      </c>
      <c r="N2179" t="str">
        <f t="shared" si="281"/>
        <v>West Finchley|Northern</v>
      </c>
      <c r="O2179">
        <f>VLOOKUP(N2179,Depth!$A$2:$F$427,3,)</f>
        <v>78</v>
      </c>
      <c r="P2179">
        <f>VLOOKUP(N2179,Depth!$A$2:$F$427,5,)</f>
        <v>177.3</v>
      </c>
      <c r="Q2179">
        <f>VLOOKUP(N2179,Depth!$A$2:$F$427,6,)</f>
        <v>0.7</v>
      </c>
      <c r="R2179">
        <f>VLOOKUP(L2179,longitude_latitude!C:J,7,)</f>
        <v>-0.186738929</v>
      </c>
      <c r="S2179">
        <f>VLOOKUP(L2179,longitude_latitude!C:J,8,)</f>
        <v>51.608989280000003</v>
      </c>
      <c r="T2179">
        <f t="shared" si="282"/>
        <v>-9.6374073849196815</v>
      </c>
      <c r="U2179">
        <f>VLOOKUP(M2179,LINE!$A$2:$B$13,2,)</f>
        <v>9</v>
      </c>
      <c r="V2179">
        <f>VLOOKUP(L2179,Entry_exit!B:P,4,)</f>
        <v>2742</v>
      </c>
      <c r="W2179">
        <f>2020 - VLOOKUP(L2179, age!$A:$D,4,)</f>
        <v>87</v>
      </c>
      <c r="X2179">
        <f>VLOOKUP(H2179,'air-quality-london-time-of-day'!E:G,3,FALSE)</f>
        <v>13.5</v>
      </c>
      <c r="Y2179">
        <f>VLOOKUP(I2179,Weather!F:K,2,)</f>
        <v>4.6244897959183522</v>
      </c>
      <c r="Z2179">
        <f>VLOOKUP(I2179,Weather!F:K,3,)</f>
        <v>0.03</v>
      </c>
      <c r="AA2179">
        <f>VLOOKUP(I2179,Weather!F:K,4,)</f>
        <v>0.76</v>
      </c>
      <c r="AB2179">
        <f>VLOOKUP(I2179,Weather!F:K,5,)</f>
        <v>1016</v>
      </c>
      <c r="AC2179">
        <f>VLOOKUP(I2179,Weather!F:K,6,)</f>
        <v>1</v>
      </c>
    </row>
    <row r="2180" spans="1:29" x14ac:dyDescent="0.25">
      <c r="A2180" t="s">
        <v>7</v>
      </c>
      <c r="B2180" t="s">
        <v>6</v>
      </c>
      <c r="C2180" s="1">
        <v>41989.384027777778</v>
      </c>
      <c r="D2180" s="3">
        <f t="shared" si="280"/>
        <v>2014</v>
      </c>
      <c r="E2180" s="3">
        <f t="shared" si="283"/>
        <v>12</v>
      </c>
      <c r="F2180" s="3">
        <f t="shared" si="284"/>
        <v>9</v>
      </c>
      <c r="G2180" s="3">
        <f t="shared" si="285"/>
        <v>16</v>
      </c>
      <c r="H2180" s="3" t="str">
        <f t="shared" si="286"/>
        <v>2014129</v>
      </c>
      <c r="I2180" s="3" t="str">
        <f t="shared" si="287"/>
        <v>201412916</v>
      </c>
      <c r="J2180">
        <v>40</v>
      </c>
      <c r="K2180">
        <v>24</v>
      </c>
      <c r="L2180" t="str">
        <f>VLOOKUP(C2180,List!$A$2:$C$2089,3,)</f>
        <v>Woodside Park</v>
      </c>
      <c r="M2180" t="str">
        <f>VLOOKUP(C2180,List!$A$2:$C$2089,2,)</f>
        <v>Northern</v>
      </c>
      <c r="N2180" t="str">
        <f t="shared" si="281"/>
        <v>Woodside Park|Northern</v>
      </c>
      <c r="O2180">
        <f>VLOOKUP(N2180,Depth!$A$2:$F$427,3,)</f>
        <v>76</v>
      </c>
      <c r="P2180">
        <f>VLOOKUP(N2180,Depth!$A$2:$F$427,5,)</f>
        <v>174.3</v>
      </c>
      <c r="Q2180">
        <f>VLOOKUP(N2180,Depth!$A$2:$F$427,6,)</f>
        <v>1.7</v>
      </c>
      <c r="R2180">
        <f>VLOOKUP(L2180,longitude_latitude!C:J,7,)</f>
        <v>-0.18390700400000001</v>
      </c>
      <c r="S2180">
        <f>VLOOKUP(L2180,longitude_latitude!C:J,8,)</f>
        <v>51.617589709999997</v>
      </c>
      <c r="T2180">
        <f t="shared" si="282"/>
        <v>-9.4928362772673296</v>
      </c>
      <c r="U2180">
        <f>VLOOKUP(M2180,LINE!$A$2:$B$13,2,)</f>
        <v>9</v>
      </c>
      <c r="V2180">
        <f>VLOOKUP(L2180,Entry_exit!B:P,4,)</f>
        <v>4795</v>
      </c>
      <c r="W2180">
        <f>2020 - VLOOKUP(L2180, age!$A:$D,4,)</f>
        <v>148</v>
      </c>
      <c r="X2180">
        <f>VLOOKUP(H2180,'air-quality-london-time-of-day'!E:G,3,FALSE)</f>
        <v>13.5</v>
      </c>
      <c r="Y2180">
        <f>VLOOKUP(I2180,Weather!F:K,2,)</f>
        <v>4.6244897959183522</v>
      </c>
      <c r="Z2180">
        <f>VLOOKUP(I2180,Weather!F:K,3,)</f>
        <v>0.03</v>
      </c>
      <c r="AA2180">
        <f>VLOOKUP(I2180,Weather!F:K,4,)</f>
        <v>0.76</v>
      </c>
      <c r="AB2180">
        <f>VLOOKUP(I2180,Weather!F:K,5,)</f>
        <v>1016</v>
      </c>
      <c r="AC2180">
        <f>VLOOKUP(I2180,Weather!F:K,6,)</f>
        <v>1</v>
      </c>
    </row>
    <row r="2181" spans="1:29" x14ac:dyDescent="0.25">
      <c r="A2181" t="s">
        <v>7</v>
      </c>
      <c r="B2181" t="s">
        <v>6</v>
      </c>
      <c r="C2181" s="1">
        <v>41989.384722222225</v>
      </c>
      <c r="D2181" s="3">
        <f t="shared" si="280"/>
        <v>2014</v>
      </c>
      <c r="E2181" s="3">
        <f t="shared" si="283"/>
        <v>12</v>
      </c>
      <c r="F2181" s="3">
        <f t="shared" si="284"/>
        <v>9</v>
      </c>
      <c r="G2181" s="3">
        <f t="shared" si="285"/>
        <v>16</v>
      </c>
      <c r="H2181" s="3" t="str">
        <f t="shared" si="286"/>
        <v>2014129</v>
      </c>
      <c r="I2181" s="3" t="str">
        <f t="shared" si="287"/>
        <v>201412916</v>
      </c>
      <c r="J2181">
        <v>34</v>
      </c>
      <c r="K2181">
        <v>20.399999999999999</v>
      </c>
      <c r="L2181" t="str">
        <f>VLOOKUP(C2181,List!$A$2:$C$2089,3,)</f>
        <v>Woodside Park</v>
      </c>
      <c r="M2181" t="str">
        <f>VLOOKUP(C2181,List!$A$2:$C$2089,2,)</f>
        <v>Northern</v>
      </c>
      <c r="N2181" t="str">
        <f t="shared" si="281"/>
        <v>Woodside Park|Northern</v>
      </c>
      <c r="O2181">
        <f>VLOOKUP(N2181,Depth!$A$2:$F$427,3,)</f>
        <v>76</v>
      </c>
      <c r="P2181">
        <f>VLOOKUP(N2181,Depth!$A$2:$F$427,5,)</f>
        <v>174.3</v>
      </c>
      <c r="Q2181">
        <f>VLOOKUP(N2181,Depth!$A$2:$F$427,6,)</f>
        <v>1.7</v>
      </c>
      <c r="R2181">
        <f>VLOOKUP(L2181,longitude_latitude!C:J,7,)</f>
        <v>-0.18390700400000001</v>
      </c>
      <c r="S2181">
        <f>VLOOKUP(L2181,longitude_latitude!C:J,8,)</f>
        <v>51.617589709999997</v>
      </c>
      <c r="T2181">
        <f t="shared" si="282"/>
        <v>-9.4928362772673296</v>
      </c>
      <c r="U2181">
        <f>VLOOKUP(M2181,LINE!$A$2:$B$13,2,)</f>
        <v>9</v>
      </c>
      <c r="V2181">
        <f>VLOOKUP(L2181,Entry_exit!B:P,4,)</f>
        <v>4795</v>
      </c>
      <c r="W2181">
        <f>2020 - VLOOKUP(L2181, age!$A:$D,4,)</f>
        <v>148</v>
      </c>
      <c r="X2181">
        <f>VLOOKUP(H2181,'air-quality-london-time-of-day'!E:G,3,FALSE)</f>
        <v>13.5</v>
      </c>
      <c r="Y2181">
        <f>VLOOKUP(I2181,Weather!F:K,2,)</f>
        <v>4.6244897959183522</v>
      </c>
      <c r="Z2181">
        <f>VLOOKUP(I2181,Weather!F:K,3,)</f>
        <v>0.03</v>
      </c>
      <c r="AA2181">
        <f>VLOOKUP(I2181,Weather!F:K,4,)</f>
        <v>0.76</v>
      </c>
      <c r="AB2181">
        <f>VLOOKUP(I2181,Weather!F:K,5,)</f>
        <v>1016</v>
      </c>
      <c r="AC2181">
        <f>VLOOKUP(I2181,Weather!F:K,6,)</f>
        <v>1</v>
      </c>
    </row>
    <row r="2182" spans="1:29" x14ac:dyDescent="0.25">
      <c r="A2182" t="s">
        <v>7</v>
      </c>
      <c r="B2182" t="s">
        <v>6</v>
      </c>
      <c r="C2182" s="1">
        <v>41989.385416666664</v>
      </c>
      <c r="D2182" s="3">
        <f t="shared" si="280"/>
        <v>2014</v>
      </c>
      <c r="E2182" s="3">
        <f t="shared" si="283"/>
        <v>12</v>
      </c>
      <c r="F2182" s="3">
        <f t="shared" si="284"/>
        <v>9</v>
      </c>
      <c r="G2182" s="3">
        <f t="shared" si="285"/>
        <v>16</v>
      </c>
      <c r="H2182" s="3" t="str">
        <f t="shared" si="286"/>
        <v>2014129</v>
      </c>
      <c r="I2182" s="3" t="str">
        <f t="shared" si="287"/>
        <v>201412916</v>
      </c>
      <c r="J2182">
        <v>27</v>
      </c>
      <c r="K2182">
        <v>16.2</v>
      </c>
      <c r="L2182" t="str">
        <f>VLOOKUP(C2182,List!$A$2:$C$2089,3,)</f>
        <v>Totteridge &amp; Whetstone</v>
      </c>
      <c r="M2182" t="str">
        <f>VLOOKUP(C2182,List!$A$2:$C$2089,2,)</f>
        <v>Northern</v>
      </c>
      <c r="N2182" t="str">
        <f t="shared" si="281"/>
        <v>Totteridge &amp; Whetstone|Northern</v>
      </c>
      <c r="O2182">
        <f>VLOOKUP(N2182,Depth!$A$2:$F$427,3,)</f>
        <v>75</v>
      </c>
      <c r="P2182">
        <f>VLOOKUP(N2182,Depth!$A$2:$F$427,5,)</f>
        <v>173.8</v>
      </c>
      <c r="Q2182">
        <f>VLOOKUP(N2182,Depth!$A$2:$F$427,6,)</f>
        <v>1.2</v>
      </c>
      <c r="R2182">
        <f>VLOOKUP(L2182,longitude_latitude!C:J,7,)</f>
        <v>-0.17759979400000001</v>
      </c>
      <c r="S2182">
        <f>VLOOKUP(L2182,longitude_latitude!C:J,8,)</f>
        <v>51.630092480000002</v>
      </c>
      <c r="T2182">
        <f t="shared" si="282"/>
        <v>-9.1694937886489498</v>
      </c>
      <c r="U2182">
        <f>VLOOKUP(M2182,LINE!$A$2:$B$13,2,)</f>
        <v>9</v>
      </c>
      <c r="V2182">
        <f>VLOOKUP(L2182,Entry_exit!B:P,4,)</f>
        <v>3990</v>
      </c>
      <c r="W2182">
        <f>2020 - VLOOKUP(L2182, age!$A:$D,4,)</f>
        <v>148</v>
      </c>
      <c r="X2182">
        <f>VLOOKUP(H2182,'air-quality-london-time-of-day'!E:G,3,FALSE)</f>
        <v>13.5</v>
      </c>
      <c r="Y2182">
        <f>VLOOKUP(I2182,Weather!F:K,2,)</f>
        <v>4.6244897959183522</v>
      </c>
      <c r="Z2182">
        <f>VLOOKUP(I2182,Weather!F:K,3,)</f>
        <v>0.03</v>
      </c>
      <c r="AA2182">
        <f>VLOOKUP(I2182,Weather!F:K,4,)</f>
        <v>0.76</v>
      </c>
      <c r="AB2182">
        <f>VLOOKUP(I2182,Weather!F:K,5,)</f>
        <v>1016</v>
      </c>
      <c r="AC2182">
        <f>VLOOKUP(I2182,Weather!F:K,6,)</f>
        <v>1</v>
      </c>
    </row>
    <row r="2183" spans="1:29" x14ac:dyDescent="0.25">
      <c r="A2183" t="s">
        <v>7</v>
      </c>
      <c r="B2183" t="s">
        <v>6</v>
      </c>
      <c r="C2183" s="1">
        <v>41989.386111111111</v>
      </c>
      <c r="D2183" s="3">
        <f t="shared" si="280"/>
        <v>2014</v>
      </c>
      <c r="E2183" s="3">
        <f t="shared" si="283"/>
        <v>12</v>
      </c>
      <c r="F2183" s="3">
        <f t="shared" si="284"/>
        <v>9</v>
      </c>
      <c r="G2183" s="3">
        <f t="shared" si="285"/>
        <v>16</v>
      </c>
      <c r="H2183" s="3" t="str">
        <f t="shared" si="286"/>
        <v>2014129</v>
      </c>
      <c r="I2183" s="3" t="str">
        <f t="shared" si="287"/>
        <v>201412916</v>
      </c>
      <c r="J2183">
        <v>28</v>
      </c>
      <c r="K2183">
        <v>16.8</v>
      </c>
      <c r="L2183" t="str">
        <f>VLOOKUP(C2183,List!$A$2:$C$2089,3,)</f>
        <v>Totteridge &amp; Whetstone</v>
      </c>
      <c r="M2183" t="str">
        <f>VLOOKUP(C2183,List!$A$2:$C$2089,2,)</f>
        <v>Northern</v>
      </c>
      <c r="N2183" t="str">
        <f t="shared" si="281"/>
        <v>Totteridge &amp; Whetstone|Northern</v>
      </c>
      <c r="O2183">
        <f>VLOOKUP(N2183,Depth!$A$2:$F$427,3,)</f>
        <v>75</v>
      </c>
      <c r="P2183">
        <f>VLOOKUP(N2183,Depth!$A$2:$F$427,5,)</f>
        <v>173.8</v>
      </c>
      <c r="Q2183">
        <f>VLOOKUP(N2183,Depth!$A$2:$F$427,6,)</f>
        <v>1.2</v>
      </c>
      <c r="R2183">
        <f>VLOOKUP(L2183,longitude_latitude!C:J,7,)</f>
        <v>-0.17759979400000001</v>
      </c>
      <c r="S2183">
        <f>VLOOKUP(L2183,longitude_latitude!C:J,8,)</f>
        <v>51.630092480000002</v>
      </c>
      <c r="T2183">
        <f t="shared" si="282"/>
        <v>-9.1694937886489498</v>
      </c>
      <c r="U2183">
        <f>VLOOKUP(M2183,LINE!$A$2:$B$13,2,)</f>
        <v>9</v>
      </c>
      <c r="V2183">
        <f>VLOOKUP(L2183,Entry_exit!B:P,4,)</f>
        <v>3990</v>
      </c>
      <c r="W2183">
        <f>2020 - VLOOKUP(L2183, age!$A:$D,4,)</f>
        <v>148</v>
      </c>
      <c r="X2183">
        <f>VLOOKUP(H2183,'air-quality-london-time-of-day'!E:G,3,FALSE)</f>
        <v>13.5</v>
      </c>
      <c r="Y2183">
        <f>VLOOKUP(I2183,Weather!F:K,2,)</f>
        <v>4.6244897959183522</v>
      </c>
      <c r="Z2183">
        <f>VLOOKUP(I2183,Weather!F:K,3,)</f>
        <v>0.03</v>
      </c>
      <c r="AA2183">
        <f>VLOOKUP(I2183,Weather!F:K,4,)</f>
        <v>0.76</v>
      </c>
      <c r="AB2183">
        <f>VLOOKUP(I2183,Weather!F:K,5,)</f>
        <v>1016</v>
      </c>
      <c r="AC2183">
        <f>VLOOKUP(I2183,Weather!F:K,6,)</f>
        <v>1</v>
      </c>
    </row>
    <row r="2184" spans="1:29" x14ac:dyDescent="0.25">
      <c r="A2184" t="s">
        <v>7</v>
      </c>
      <c r="B2184" t="s">
        <v>6</v>
      </c>
      <c r="C2184" s="1">
        <v>41989.386805555558</v>
      </c>
      <c r="D2184" s="3">
        <f t="shared" si="280"/>
        <v>2014</v>
      </c>
      <c r="E2184" s="3">
        <f t="shared" si="283"/>
        <v>12</v>
      </c>
      <c r="F2184" s="3">
        <f t="shared" si="284"/>
        <v>9</v>
      </c>
      <c r="G2184" s="3">
        <f t="shared" si="285"/>
        <v>16</v>
      </c>
      <c r="H2184" s="3" t="str">
        <f t="shared" si="286"/>
        <v>2014129</v>
      </c>
      <c r="I2184" s="3" t="str">
        <f t="shared" si="287"/>
        <v>201412916</v>
      </c>
      <c r="J2184">
        <v>24</v>
      </c>
      <c r="K2184">
        <v>14.4</v>
      </c>
      <c r="L2184" t="str">
        <f>VLOOKUP(C2184,List!$A$2:$C$2089,3,)</f>
        <v>Totteridge &amp; Whetstone</v>
      </c>
      <c r="M2184" t="str">
        <f>VLOOKUP(C2184,List!$A$2:$C$2089,2,)</f>
        <v>Northern</v>
      </c>
      <c r="N2184" t="str">
        <f t="shared" si="281"/>
        <v>Totteridge &amp; Whetstone|Northern</v>
      </c>
      <c r="O2184">
        <f>VLOOKUP(N2184,Depth!$A$2:$F$427,3,)</f>
        <v>75</v>
      </c>
      <c r="P2184">
        <f>VLOOKUP(N2184,Depth!$A$2:$F$427,5,)</f>
        <v>173.8</v>
      </c>
      <c r="Q2184">
        <f>VLOOKUP(N2184,Depth!$A$2:$F$427,6,)</f>
        <v>1.2</v>
      </c>
      <c r="R2184">
        <f>VLOOKUP(L2184,longitude_latitude!C:J,7,)</f>
        <v>-0.17759979400000001</v>
      </c>
      <c r="S2184">
        <f>VLOOKUP(L2184,longitude_latitude!C:J,8,)</f>
        <v>51.630092480000002</v>
      </c>
      <c r="T2184">
        <f t="shared" si="282"/>
        <v>-9.1694937886489498</v>
      </c>
      <c r="U2184">
        <f>VLOOKUP(M2184,LINE!$A$2:$B$13,2,)</f>
        <v>9</v>
      </c>
      <c r="V2184">
        <f>VLOOKUP(L2184,Entry_exit!B:P,4,)</f>
        <v>3990</v>
      </c>
      <c r="W2184">
        <f>2020 - VLOOKUP(L2184, age!$A:$D,4,)</f>
        <v>148</v>
      </c>
      <c r="X2184">
        <f>VLOOKUP(H2184,'air-quality-london-time-of-day'!E:G,3,FALSE)</f>
        <v>13.5</v>
      </c>
      <c r="Y2184">
        <f>VLOOKUP(I2184,Weather!F:K,2,)</f>
        <v>4.6244897959183522</v>
      </c>
      <c r="Z2184">
        <f>VLOOKUP(I2184,Weather!F:K,3,)</f>
        <v>0.03</v>
      </c>
      <c r="AA2184">
        <f>VLOOKUP(I2184,Weather!F:K,4,)</f>
        <v>0.76</v>
      </c>
      <c r="AB2184">
        <f>VLOOKUP(I2184,Weather!F:K,5,)</f>
        <v>1016</v>
      </c>
      <c r="AC2184">
        <f>VLOOKUP(I2184,Weather!F:K,6,)</f>
        <v>1</v>
      </c>
    </row>
    <row r="2185" spans="1:29" x14ac:dyDescent="0.25">
      <c r="A2185" t="s">
        <v>7</v>
      </c>
      <c r="B2185" t="s">
        <v>6</v>
      </c>
      <c r="C2185" s="1">
        <v>41989.387499999997</v>
      </c>
      <c r="D2185" s="3">
        <f t="shared" si="280"/>
        <v>2014</v>
      </c>
      <c r="E2185" s="3">
        <f t="shared" si="283"/>
        <v>12</v>
      </c>
      <c r="F2185" s="3">
        <f t="shared" si="284"/>
        <v>9</v>
      </c>
      <c r="G2185" s="3">
        <f t="shared" si="285"/>
        <v>16</v>
      </c>
      <c r="H2185" s="3" t="str">
        <f t="shared" si="286"/>
        <v>2014129</v>
      </c>
      <c r="I2185" s="3" t="str">
        <f t="shared" si="287"/>
        <v>201412916</v>
      </c>
      <c r="J2185">
        <v>18</v>
      </c>
      <c r="K2185">
        <v>10.8</v>
      </c>
      <c r="L2185" t="str">
        <f>VLOOKUP(C2185,List!$A$2:$C$2089,3,)</f>
        <v>High Barnet</v>
      </c>
      <c r="M2185" t="str">
        <f>VLOOKUP(C2185,List!$A$2:$C$2089,2,)</f>
        <v>Northern</v>
      </c>
      <c r="N2185" t="str">
        <f t="shared" si="281"/>
        <v>High Barnet|Northern</v>
      </c>
      <c r="O2185">
        <f>VLOOKUP(N2185,Depth!$A$2:$F$427,3,)</f>
        <v>111</v>
      </c>
      <c r="P2185">
        <f>VLOOKUP(N2185,Depth!$A$2:$F$427,5,)</f>
        <v>198.4</v>
      </c>
      <c r="Q2185">
        <f>VLOOKUP(N2185,Depth!$A$2:$F$427,6,)</f>
        <v>12.6</v>
      </c>
      <c r="R2185">
        <f>VLOOKUP(L2185,longitude_latitude!C:J,7,)</f>
        <v>-0.19256146800000001</v>
      </c>
      <c r="S2185">
        <f>VLOOKUP(L2185,longitude_latitude!C:J,8,)</f>
        <v>51.650029140000001</v>
      </c>
      <c r="T2185">
        <f t="shared" si="282"/>
        <v>-9.9458054334411781</v>
      </c>
      <c r="U2185">
        <f>VLOOKUP(M2185,LINE!$A$2:$B$13,2,)</f>
        <v>9</v>
      </c>
      <c r="V2185">
        <f>VLOOKUP(L2185,Entry_exit!B:P,4,)</f>
        <v>6116</v>
      </c>
      <c r="W2185">
        <f>2020 - VLOOKUP(L2185, age!$A:$D,4,)</f>
        <v>148</v>
      </c>
      <c r="X2185">
        <f>VLOOKUP(H2185,'air-quality-london-time-of-day'!E:G,3,FALSE)</f>
        <v>13.5</v>
      </c>
      <c r="Y2185">
        <f>VLOOKUP(I2185,Weather!F:K,2,)</f>
        <v>4.6244897959183522</v>
      </c>
      <c r="Z2185">
        <f>VLOOKUP(I2185,Weather!F:K,3,)</f>
        <v>0.03</v>
      </c>
      <c r="AA2185">
        <f>VLOOKUP(I2185,Weather!F:K,4,)</f>
        <v>0.76</v>
      </c>
      <c r="AB2185">
        <f>VLOOKUP(I2185,Weather!F:K,5,)</f>
        <v>1016</v>
      </c>
      <c r="AC2185">
        <f>VLOOKUP(I2185,Weather!F:K,6,)</f>
        <v>1</v>
      </c>
    </row>
    <row r="2186" spans="1:29" x14ac:dyDescent="0.25">
      <c r="A2186" t="s">
        <v>7</v>
      </c>
      <c r="B2186" t="s">
        <v>6</v>
      </c>
      <c r="C2186" s="1">
        <v>41989.388194444444</v>
      </c>
      <c r="D2186" s="3">
        <f t="shared" si="280"/>
        <v>2014</v>
      </c>
      <c r="E2186" s="3">
        <f t="shared" si="283"/>
        <v>12</v>
      </c>
      <c r="F2186" s="3">
        <f t="shared" si="284"/>
        <v>9</v>
      </c>
      <c r="G2186" s="3">
        <f t="shared" si="285"/>
        <v>16</v>
      </c>
      <c r="H2186" s="3" t="str">
        <f t="shared" si="286"/>
        <v>2014129</v>
      </c>
      <c r="I2186" s="3" t="str">
        <f t="shared" si="287"/>
        <v>201412916</v>
      </c>
      <c r="J2186">
        <v>16</v>
      </c>
      <c r="K2186">
        <v>9.6</v>
      </c>
      <c r="L2186" t="str">
        <f>VLOOKUP(C2186,List!$A$2:$C$2089,3,)</f>
        <v>High Barnet</v>
      </c>
      <c r="M2186" t="str">
        <f>VLOOKUP(C2186,List!$A$2:$C$2089,2,)</f>
        <v>Northern</v>
      </c>
      <c r="N2186" t="str">
        <f t="shared" si="281"/>
        <v>High Barnet|Northern</v>
      </c>
      <c r="O2186">
        <f>VLOOKUP(N2186,Depth!$A$2:$F$427,3,)</f>
        <v>111</v>
      </c>
      <c r="P2186">
        <f>VLOOKUP(N2186,Depth!$A$2:$F$427,5,)</f>
        <v>198.4</v>
      </c>
      <c r="Q2186">
        <f>VLOOKUP(N2186,Depth!$A$2:$F$427,6,)</f>
        <v>12.6</v>
      </c>
      <c r="R2186">
        <f>VLOOKUP(L2186,longitude_latitude!C:J,7,)</f>
        <v>-0.19256146800000001</v>
      </c>
      <c r="S2186">
        <f>VLOOKUP(L2186,longitude_latitude!C:J,8,)</f>
        <v>51.650029140000001</v>
      </c>
      <c r="T2186">
        <f t="shared" si="282"/>
        <v>-9.9458054334411781</v>
      </c>
      <c r="U2186">
        <f>VLOOKUP(M2186,LINE!$A$2:$B$13,2,)</f>
        <v>9</v>
      </c>
      <c r="V2186">
        <f>VLOOKUP(L2186,Entry_exit!B:P,4,)</f>
        <v>6116</v>
      </c>
      <c r="W2186">
        <f>2020 - VLOOKUP(L2186, age!$A:$D,4,)</f>
        <v>148</v>
      </c>
      <c r="X2186">
        <f>VLOOKUP(H2186,'air-quality-london-time-of-day'!E:G,3,FALSE)</f>
        <v>13.5</v>
      </c>
      <c r="Y2186">
        <f>VLOOKUP(I2186,Weather!F:K,2,)</f>
        <v>4.6244897959183522</v>
      </c>
      <c r="Z2186">
        <f>VLOOKUP(I2186,Weather!F:K,3,)</f>
        <v>0.03</v>
      </c>
      <c r="AA2186">
        <f>VLOOKUP(I2186,Weather!F:K,4,)</f>
        <v>0.76</v>
      </c>
      <c r="AB2186">
        <f>VLOOKUP(I2186,Weather!F:K,5,)</f>
        <v>1016</v>
      </c>
      <c r="AC2186">
        <f>VLOOKUP(I2186,Weather!F:K,6,)</f>
        <v>1</v>
      </c>
    </row>
    <row r="2187" spans="1:29" x14ac:dyDescent="0.25">
      <c r="A2187" t="s">
        <v>7</v>
      </c>
      <c r="B2187" t="s">
        <v>6</v>
      </c>
      <c r="C2187" s="1">
        <v>41989.388888888891</v>
      </c>
      <c r="D2187" s="3">
        <f t="shared" si="280"/>
        <v>2014</v>
      </c>
      <c r="E2187" s="3">
        <f t="shared" si="283"/>
        <v>12</v>
      </c>
      <c r="F2187" s="3">
        <f t="shared" si="284"/>
        <v>9</v>
      </c>
      <c r="G2187" s="3">
        <f t="shared" si="285"/>
        <v>16</v>
      </c>
      <c r="H2187" s="3" t="str">
        <f t="shared" si="286"/>
        <v>2014129</v>
      </c>
      <c r="I2187" s="3" t="str">
        <f t="shared" si="287"/>
        <v>201412916</v>
      </c>
      <c r="J2187">
        <v>14</v>
      </c>
      <c r="K2187">
        <v>8.4</v>
      </c>
      <c r="L2187" t="str">
        <f>VLOOKUP(C2187,List!$A$2:$C$2089,3,)</f>
        <v>High Barnet</v>
      </c>
      <c r="M2187" t="str">
        <f>VLOOKUP(C2187,List!$A$2:$C$2089,2,)</f>
        <v>Northern</v>
      </c>
      <c r="N2187" t="str">
        <f t="shared" si="281"/>
        <v>High Barnet|Northern</v>
      </c>
      <c r="O2187">
        <f>VLOOKUP(N2187,Depth!$A$2:$F$427,3,)</f>
        <v>111</v>
      </c>
      <c r="P2187">
        <f>VLOOKUP(N2187,Depth!$A$2:$F$427,5,)</f>
        <v>198.4</v>
      </c>
      <c r="Q2187">
        <f>VLOOKUP(N2187,Depth!$A$2:$F$427,6,)</f>
        <v>12.6</v>
      </c>
      <c r="R2187">
        <f>VLOOKUP(L2187,longitude_latitude!C:J,7,)</f>
        <v>-0.19256146800000001</v>
      </c>
      <c r="S2187">
        <f>VLOOKUP(L2187,longitude_latitude!C:J,8,)</f>
        <v>51.650029140000001</v>
      </c>
      <c r="T2187">
        <f t="shared" si="282"/>
        <v>-9.9458054334411781</v>
      </c>
      <c r="U2187">
        <f>VLOOKUP(M2187,LINE!$A$2:$B$13,2,)</f>
        <v>9</v>
      </c>
      <c r="V2187">
        <f>VLOOKUP(L2187,Entry_exit!B:P,4,)</f>
        <v>6116</v>
      </c>
      <c r="W2187">
        <f>2020 - VLOOKUP(L2187, age!$A:$D,4,)</f>
        <v>148</v>
      </c>
      <c r="X2187">
        <f>VLOOKUP(H2187,'air-quality-london-time-of-day'!E:G,3,FALSE)</f>
        <v>13.5</v>
      </c>
      <c r="Y2187">
        <f>VLOOKUP(I2187,Weather!F:K,2,)</f>
        <v>4.6244897959183522</v>
      </c>
      <c r="Z2187">
        <f>VLOOKUP(I2187,Weather!F:K,3,)</f>
        <v>0.03</v>
      </c>
      <c r="AA2187">
        <f>VLOOKUP(I2187,Weather!F:K,4,)</f>
        <v>0.76</v>
      </c>
      <c r="AB2187">
        <f>VLOOKUP(I2187,Weather!F:K,5,)</f>
        <v>1016</v>
      </c>
      <c r="AC2187">
        <f>VLOOKUP(I2187,Weather!F:K,6,)</f>
        <v>1</v>
      </c>
    </row>
    <row r="2188" spans="1:29" x14ac:dyDescent="0.25">
      <c r="A2188" t="s">
        <v>7</v>
      </c>
      <c r="B2188" t="s">
        <v>6</v>
      </c>
      <c r="C2188" s="1">
        <v>41989.38958333333</v>
      </c>
      <c r="D2188" s="3">
        <f t="shared" si="280"/>
        <v>2014</v>
      </c>
      <c r="E2188" s="3">
        <f t="shared" si="283"/>
        <v>12</v>
      </c>
      <c r="F2188" s="3">
        <f t="shared" si="284"/>
        <v>9</v>
      </c>
      <c r="G2188" s="3">
        <f t="shared" si="285"/>
        <v>16</v>
      </c>
      <c r="H2188" s="3" t="str">
        <f t="shared" si="286"/>
        <v>2014129</v>
      </c>
      <c r="I2188" s="3" t="str">
        <f t="shared" si="287"/>
        <v>201412916</v>
      </c>
      <c r="J2188">
        <v>8</v>
      </c>
      <c r="K2188">
        <v>4.8</v>
      </c>
      <c r="L2188" t="str">
        <f>VLOOKUP(C2188,List!$A$2:$C$2089,3,)</f>
        <v>High Barnet</v>
      </c>
      <c r="M2188" t="str">
        <f>VLOOKUP(C2188,List!$A$2:$C$2089,2,)</f>
        <v>Northern</v>
      </c>
      <c r="N2188" t="str">
        <f t="shared" si="281"/>
        <v>High Barnet|Northern</v>
      </c>
      <c r="O2188">
        <f>VLOOKUP(N2188,Depth!$A$2:$F$427,3,)</f>
        <v>111</v>
      </c>
      <c r="P2188">
        <f>VLOOKUP(N2188,Depth!$A$2:$F$427,5,)</f>
        <v>198.4</v>
      </c>
      <c r="Q2188">
        <f>VLOOKUP(N2188,Depth!$A$2:$F$427,6,)</f>
        <v>12.6</v>
      </c>
      <c r="R2188">
        <f>VLOOKUP(L2188,longitude_latitude!C:J,7,)</f>
        <v>-0.19256146800000001</v>
      </c>
      <c r="S2188">
        <f>VLOOKUP(L2188,longitude_latitude!C:J,8,)</f>
        <v>51.650029140000001</v>
      </c>
      <c r="T2188">
        <f t="shared" si="282"/>
        <v>-9.9458054334411781</v>
      </c>
      <c r="U2188">
        <f>VLOOKUP(M2188,LINE!$A$2:$B$13,2,)</f>
        <v>9</v>
      </c>
      <c r="V2188">
        <f>VLOOKUP(L2188,Entry_exit!B:P,4,)</f>
        <v>6116</v>
      </c>
      <c r="W2188">
        <f>2020 - VLOOKUP(L2188, age!$A:$D,4,)</f>
        <v>148</v>
      </c>
      <c r="X2188">
        <f>VLOOKUP(H2188,'air-quality-london-time-of-day'!E:G,3,FALSE)</f>
        <v>13.5</v>
      </c>
      <c r="Y2188">
        <f>VLOOKUP(I2188,Weather!F:K,2,)</f>
        <v>4.6244897959183522</v>
      </c>
      <c r="Z2188">
        <f>VLOOKUP(I2188,Weather!F:K,3,)</f>
        <v>0.03</v>
      </c>
      <c r="AA2188">
        <f>VLOOKUP(I2188,Weather!F:K,4,)</f>
        <v>0.76</v>
      </c>
      <c r="AB2188">
        <f>VLOOKUP(I2188,Weather!F:K,5,)</f>
        <v>1016</v>
      </c>
      <c r="AC2188">
        <f>VLOOKUP(I2188,Weather!F:K,6,)</f>
        <v>1</v>
      </c>
    </row>
    <row r="2189" spans="1:29" x14ac:dyDescent="0.25">
      <c r="A2189" t="s">
        <v>7</v>
      </c>
      <c r="B2189" t="s">
        <v>6</v>
      </c>
      <c r="C2189" s="1">
        <v>41989.390277777777</v>
      </c>
      <c r="D2189" s="3">
        <f t="shared" si="280"/>
        <v>2014</v>
      </c>
      <c r="E2189" s="3">
        <f t="shared" si="283"/>
        <v>12</v>
      </c>
      <c r="F2189" s="3">
        <f t="shared" si="284"/>
        <v>9</v>
      </c>
      <c r="G2189" s="3">
        <f t="shared" si="285"/>
        <v>16</v>
      </c>
      <c r="H2189" s="3" t="str">
        <f t="shared" si="286"/>
        <v>2014129</v>
      </c>
      <c r="I2189" s="3" t="str">
        <f t="shared" si="287"/>
        <v>201412916</v>
      </c>
      <c r="J2189">
        <v>10</v>
      </c>
      <c r="K2189">
        <v>6</v>
      </c>
      <c r="L2189" t="str">
        <f>VLOOKUP(C2189,List!$A$2:$C$2089,3,)</f>
        <v>High Barnet</v>
      </c>
      <c r="M2189" t="str">
        <f>VLOOKUP(C2189,List!$A$2:$C$2089,2,)</f>
        <v>Northern</v>
      </c>
      <c r="N2189" t="str">
        <f t="shared" si="281"/>
        <v>High Barnet|Northern</v>
      </c>
      <c r="O2189">
        <f>VLOOKUP(N2189,Depth!$A$2:$F$427,3,)</f>
        <v>111</v>
      </c>
      <c r="P2189">
        <f>VLOOKUP(N2189,Depth!$A$2:$F$427,5,)</f>
        <v>198.4</v>
      </c>
      <c r="Q2189">
        <f>VLOOKUP(N2189,Depth!$A$2:$F$427,6,)</f>
        <v>12.6</v>
      </c>
      <c r="R2189">
        <f>VLOOKUP(L2189,longitude_latitude!C:J,7,)</f>
        <v>-0.19256146800000001</v>
      </c>
      <c r="S2189">
        <f>VLOOKUP(L2189,longitude_latitude!C:J,8,)</f>
        <v>51.650029140000001</v>
      </c>
      <c r="T2189">
        <f t="shared" si="282"/>
        <v>-9.9458054334411781</v>
      </c>
      <c r="U2189">
        <f>VLOOKUP(M2189,LINE!$A$2:$B$13,2,)</f>
        <v>9</v>
      </c>
      <c r="V2189">
        <f>VLOOKUP(L2189,Entry_exit!B:P,4,)</f>
        <v>6116</v>
      </c>
      <c r="W2189">
        <f>2020 - VLOOKUP(L2189, age!$A:$D,4,)</f>
        <v>148</v>
      </c>
      <c r="X2189">
        <f>VLOOKUP(H2189,'air-quality-london-time-of-day'!E:G,3,FALSE)</f>
        <v>13.5</v>
      </c>
      <c r="Y2189">
        <f>VLOOKUP(I2189,Weather!F:K,2,)</f>
        <v>4.6244897959183522</v>
      </c>
      <c r="Z2189">
        <f>VLOOKUP(I2189,Weather!F:K,3,)</f>
        <v>0.03</v>
      </c>
      <c r="AA2189">
        <f>VLOOKUP(I2189,Weather!F:K,4,)</f>
        <v>0.76</v>
      </c>
      <c r="AB2189">
        <f>VLOOKUP(I2189,Weather!F:K,5,)</f>
        <v>1016</v>
      </c>
      <c r="AC2189">
        <f>VLOOKUP(I2189,Weather!F:K,6,)</f>
        <v>1</v>
      </c>
    </row>
    <row r="2190" spans="1:29" x14ac:dyDescent="0.25">
      <c r="A2190" t="s">
        <v>7</v>
      </c>
      <c r="B2190" t="s">
        <v>6</v>
      </c>
      <c r="C2190" s="1">
        <v>41989.390972222223</v>
      </c>
      <c r="D2190" s="3">
        <f t="shared" si="280"/>
        <v>2014</v>
      </c>
      <c r="E2190" s="3">
        <f t="shared" si="283"/>
        <v>12</v>
      </c>
      <c r="F2190" s="3">
        <f t="shared" si="284"/>
        <v>9</v>
      </c>
      <c r="G2190" s="3">
        <f t="shared" si="285"/>
        <v>16</v>
      </c>
      <c r="H2190" s="3" t="str">
        <f t="shared" si="286"/>
        <v>2014129</v>
      </c>
      <c r="I2190" s="3" t="str">
        <f t="shared" si="287"/>
        <v>201412916</v>
      </c>
      <c r="J2190">
        <v>13</v>
      </c>
      <c r="K2190">
        <v>7.8</v>
      </c>
      <c r="L2190" t="str">
        <f>VLOOKUP(C2190,List!$A$2:$C$2089,3,)</f>
        <v>High Barnet</v>
      </c>
      <c r="M2190" t="str">
        <f>VLOOKUP(C2190,List!$A$2:$C$2089,2,)</f>
        <v>Northern</v>
      </c>
      <c r="N2190" t="str">
        <f t="shared" si="281"/>
        <v>High Barnet|Northern</v>
      </c>
      <c r="O2190">
        <f>VLOOKUP(N2190,Depth!$A$2:$F$427,3,)</f>
        <v>111</v>
      </c>
      <c r="P2190">
        <f>VLOOKUP(N2190,Depth!$A$2:$F$427,5,)</f>
        <v>198.4</v>
      </c>
      <c r="Q2190">
        <f>VLOOKUP(N2190,Depth!$A$2:$F$427,6,)</f>
        <v>12.6</v>
      </c>
      <c r="R2190">
        <f>VLOOKUP(L2190,longitude_latitude!C:J,7,)</f>
        <v>-0.19256146800000001</v>
      </c>
      <c r="S2190">
        <f>VLOOKUP(L2190,longitude_latitude!C:J,8,)</f>
        <v>51.650029140000001</v>
      </c>
      <c r="T2190">
        <f t="shared" si="282"/>
        <v>-9.9458054334411781</v>
      </c>
      <c r="U2190">
        <f>VLOOKUP(M2190,LINE!$A$2:$B$13,2,)</f>
        <v>9</v>
      </c>
      <c r="V2190">
        <f>VLOOKUP(L2190,Entry_exit!B:P,4,)</f>
        <v>6116</v>
      </c>
      <c r="W2190">
        <f>2020 - VLOOKUP(L2190, age!$A:$D,4,)</f>
        <v>148</v>
      </c>
      <c r="X2190">
        <f>VLOOKUP(H2190,'air-quality-london-time-of-day'!E:G,3,FALSE)</f>
        <v>13.5</v>
      </c>
      <c r="Y2190">
        <f>VLOOKUP(I2190,Weather!F:K,2,)</f>
        <v>4.6244897959183522</v>
      </c>
      <c r="Z2190">
        <f>VLOOKUP(I2190,Weather!F:K,3,)</f>
        <v>0.03</v>
      </c>
      <c r="AA2190">
        <f>VLOOKUP(I2190,Weather!F:K,4,)</f>
        <v>0.76</v>
      </c>
      <c r="AB2190">
        <f>VLOOKUP(I2190,Weather!F:K,5,)</f>
        <v>1016</v>
      </c>
      <c r="AC2190">
        <f>VLOOKUP(I2190,Weather!F:K,6,)</f>
        <v>1</v>
      </c>
    </row>
    <row r="2191" spans="1:29" x14ac:dyDescent="0.25">
      <c r="A2191" t="s">
        <v>7</v>
      </c>
      <c r="B2191" t="s">
        <v>6</v>
      </c>
      <c r="C2191" s="1">
        <v>41989.39166666667</v>
      </c>
      <c r="D2191" s="3">
        <f t="shared" si="280"/>
        <v>2014</v>
      </c>
      <c r="E2191" s="3">
        <f t="shared" si="283"/>
        <v>12</v>
      </c>
      <c r="F2191" s="3">
        <f t="shared" si="284"/>
        <v>9</v>
      </c>
      <c r="G2191" s="3">
        <f t="shared" si="285"/>
        <v>16</v>
      </c>
      <c r="H2191" s="3" t="str">
        <f t="shared" si="286"/>
        <v>2014129</v>
      </c>
      <c r="I2191" s="3" t="str">
        <f t="shared" si="287"/>
        <v>201412916</v>
      </c>
      <c r="J2191">
        <v>9</v>
      </c>
      <c r="K2191">
        <v>5.4</v>
      </c>
      <c r="L2191" t="str">
        <f>VLOOKUP(C2191,List!$A$2:$C$2089,3,)</f>
        <v>High Barnet</v>
      </c>
      <c r="M2191" t="str">
        <f>VLOOKUP(C2191,List!$A$2:$C$2089,2,)</f>
        <v>Northern</v>
      </c>
      <c r="N2191" t="str">
        <f t="shared" si="281"/>
        <v>High Barnet|Northern</v>
      </c>
      <c r="O2191">
        <f>VLOOKUP(N2191,Depth!$A$2:$F$427,3,)</f>
        <v>111</v>
      </c>
      <c r="P2191">
        <f>VLOOKUP(N2191,Depth!$A$2:$F$427,5,)</f>
        <v>198.4</v>
      </c>
      <c r="Q2191">
        <f>VLOOKUP(N2191,Depth!$A$2:$F$427,6,)</f>
        <v>12.6</v>
      </c>
      <c r="R2191">
        <f>VLOOKUP(L2191,longitude_latitude!C:J,7,)</f>
        <v>-0.19256146800000001</v>
      </c>
      <c r="S2191">
        <f>VLOOKUP(L2191,longitude_latitude!C:J,8,)</f>
        <v>51.650029140000001</v>
      </c>
      <c r="T2191">
        <f t="shared" si="282"/>
        <v>-9.9458054334411781</v>
      </c>
      <c r="U2191">
        <f>VLOOKUP(M2191,LINE!$A$2:$B$13,2,)</f>
        <v>9</v>
      </c>
      <c r="V2191">
        <f>VLOOKUP(L2191,Entry_exit!B:P,4,)</f>
        <v>6116</v>
      </c>
      <c r="W2191">
        <f>2020 - VLOOKUP(L2191, age!$A:$D,4,)</f>
        <v>148</v>
      </c>
      <c r="X2191">
        <f>VLOOKUP(H2191,'air-quality-london-time-of-day'!E:G,3,FALSE)</f>
        <v>13.5</v>
      </c>
      <c r="Y2191">
        <f>VLOOKUP(I2191,Weather!F:K,2,)</f>
        <v>4.6244897959183522</v>
      </c>
      <c r="Z2191">
        <f>VLOOKUP(I2191,Weather!F:K,3,)</f>
        <v>0.03</v>
      </c>
      <c r="AA2191">
        <f>VLOOKUP(I2191,Weather!F:K,4,)</f>
        <v>0.76</v>
      </c>
      <c r="AB2191">
        <f>VLOOKUP(I2191,Weather!F:K,5,)</f>
        <v>1016</v>
      </c>
      <c r="AC2191">
        <f>VLOOKUP(I2191,Weather!F:K,6,)</f>
        <v>1</v>
      </c>
    </row>
    <row r="2192" spans="1:29" x14ac:dyDescent="0.25">
      <c r="A2192" t="s">
        <v>7</v>
      </c>
      <c r="B2192" t="s">
        <v>6</v>
      </c>
      <c r="C2192" s="1">
        <v>41989.392361111109</v>
      </c>
      <c r="D2192" s="3">
        <f t="shared" si="280"/>
        <v>2014</v>
      </c>
      <c r="E2192" s="3">
        <f t="shared" si="283"/>
        <v>12</v>
      </c>
      <c r="F2192" s="3">
        <f t="shared" si="284"/>
        <v>9</v>
      </c>
      <c r="G2192" s="3">
        <f t="shared" si="285"/>
        <v>16</v>
      </c>
      <c r="H2192" s="3" t="str">
        <f t="shared" si="286"/>
        <v>2014129</v>
      </c>
      <c r="I2192" s="3" t="str">
        <f t="shared" si="287"/>
        <v>201412916</v>
      </c>
      <c r="J2192">
        <v>9</v>
      </c>
      <c r="K2192">
        <v>5.4</v>
      </c>
      <c r="L2192" t="str">
        <f>VLOOKUP(C2192,List!$A$2:$C$2089,3,)</f>
        <v>High Barnet</v>
      </c>
      <c r="M2192" t="str">
        <f>VLOOKUP(C2192,List!$A$2:$C$2089,2,)</f>
        <v>Northern</v>
      </c>
      <c r="N2192" t="str">
        <f t="shared" si="281"/>
        <v>High Barnet|Northern</v>
      </c>
      <c r="O2192">
        <f>VLOOKUP(N2192,Depth!$A$2:$F$427,3,)</f>
        <v>111</v>
      </c>
      <c r="P2192">
        <f>VLOOKUP(N2192,Depth!$A$2:$F$427,5,)</f>
        <v>198.4</v>
      </c>
      <c r="Q2192">
        <f>VLOOKUP(N2192,Depth!$A$2:$F$427,6,)</f>
        <v>12.6</v>
      </c>
      <c r="R2192">
        <f>VLOOKUP(L2192,longitude_latitude!C:J,7,)</f>
        <v>-0.19256146800000001</v>
      </c>
      <c r="S2192">
        <f>VLOOKUP(L2192,longitude_latitude!C:J,8,)</f>
        <v>51.650029140000001</v>
      </c>
      <c r="T2192">
        <f t="shared" si="282"/>
        <v>-9.9458054334411781</v>
      </c>
      <c r="U2192">
        <f>VLOOKUP(M2192,LINE!$A$2:$B$13,2,)</f>
        <v>9</v>
      </c>
      <c r="V2192">
        <f>VLOOKUP(L2192,Entry_exit!B:P,4,)</f>
        <v>6116</v>
      </c>
      <c r="W2192">
        <f>2020 - VLOOKUP(L2192, age!$A:$D,4,)</f>
        <v>148</v>
      </c>
      <c r="X2192">
        <f>VLOOKUP(H2192,'air-quality-london-time-of-day'!E:G,3,FALSE)</f>
        <v>13.5</v>
      </c>
      <c r="Y2192">
        <f>VLOOKUP(I2192,Weather!F:K,2,)</f>
        <v>4.6244897959183522</v>
      </c>
      <c r="Z2192">
        <f>VLOOKUP(I2192,Weather!F:K,3,)</f>
        <v>0.03</v>
      </c>
      <c r="AA2192">
        <f>VLOOKUP(I2192,Weather!F:K,4,)</f>
        <v>0.76</v>
      </c>
      <c r="AB2192">
        <f>VLOOKUP(I2192,Weather!F:K,5,)</f>
        <v>1016</v>
      </c>
      <c r="AC2192">
        <f>VLOOKUP(I2192,Weather!F:K,6,)</f>
        <v>1</v>
      </c>
    </row>
    <row r="2193" spans="1:29" x14ac:dyDescent="0.25">
      <c r="A2193" t="s">
        <v>7</v>
      </c>
      <c r="B2193" t="s">
        <v>6</v>
      </c>
      <c r="C2193" s="1">
        <v>41989.393055555556</v>
      </c>
      <c r="D2193" s="3">
        <f t="shared" si="280"/>
        <v>2014</v>
      </c>
      <c r="E2193" s="3">
        <f t="shared" si="283"/>
        <v>12</v>
      </c>
      <c r="F2193" s="3">
        <f t="shared" si="284"/>
        <v>9</v>
      </c>
      <c r="G2193" s="3">
        <f t="shared" si="285"/>
        <v>16</v>
      </c>
      <c r="H2193" s="3" t="str">
        <f t="shared" si="286"/>
        <v>2014129</v>
      </c>
      <c r="I2193" s="3" t="str">
        <f t="shared" si="287"/>
        <v>201412916</v>
      </c>
      <c r="J2193">
        <v>8</v>
      </c>
      <c r="K2193">
        <v>4.8</v>
      </c>
      <c r="L2193" t="str">
        <f>VLOOKUP(C2193,List!$A$2:$C$2089,3,)</f>
        <v>High Barnet</v>
      </c>
      <c r="M2193" t="str">
        <f>VLOOKUP(C2193,List!$A$2:$C$2089,2,)</f>
        <v>Northern</v>
      </c>
      <c r="N2193" t="str">
        <f t="shared" si="281"/>
        <v>High Barnet|Northern</v>
      </c>
      <c r="O2193">
        <f>VLOOKUP(N2193,Depth!$A$2:$F$427,3,)</f>
        <v>111</v>
      </c>
      <c r="P2193">
        <f>VLOOKUP(N2193,Depth!$A$2:$F$427,5,)</f>
        <v>198.4</v>
      </c>
      <c r="Q2193">
        <f>VLOOKUP(N2193,Depth!$A$2:$F$427,6,)</f>
        <v>12.6</v>
      </c>
      <c r="R2193">
        <f>VLOOKUP(L2193,longitude_latitude!C:J,7,)</f>
        <v>-0.19256146800000001</v>
      </c>
      <c r="S2193">
        <f>VLOOKUP(L2193,longitude_latitude!C:J,8,)</f>
        <v>51.650029140000001</v>
      </c>
      <c r="T2193">
        <f t="shared" si="282"/>
        <v>-9.9458054334411781</v>
      </c>
      <c r="U2193">
        <f>VLOOKUP(M2193,LINE!$A$2:$B$13,2,)</f>
        <v>9</v>
      </c>
      <c r="V2193">
        <f>VLOOKUP(L2193,Entry_exit!B:P,4,)</f>
        <v>6116</v>
      </c>
      <c r="W2193">
        <f>2020 - VLOOKUP(L2193, age!$A:$D,4,)</f>
        <v>148</v>
      </c>
      <c r="X2193">
        <f>VLOOKUP(H2193,'air-quality-london-time-of-day'!E:G,3,FALSE)</f>
        <v>13.5</v>
      </c>
      <c r="Y2193">
        <f>VLOOKUP(I2193,Weather!F:K,2,)</f>
        <v>4.6244897959183522</v>
      </c>
      <c r="Z2193">
        <f>VLOOKUP(I2193,Weather!F:K,3,)</f>
        <v>0.03</v>
      </c>
      <c r="AA2193">
        <f>VLOOKUP(I2193,Weather!F:K,4,)</f>
        <v>0.76</v>
      </c>
      <c r="AB2193">
        <f>VLOOKUP(I2193,Weather!F:K,5,)</f>
        <v>1016</v>
      </c>
      <c r="AC2193">
        <f>VLOOKUP(I2193,Weather!F:K,6,)</f>
        <v>1</v>
      </c>
    </row>
    <row r="2194" spans="1:29" x14ac:dyDescent="0.25">
      <c r="A2194" t="s">
        <v>7</v>
      </c>
      <c r="B2194" t="s">
        <v>6</v>
      </c>
      <c r="C2194" s="1">
        <v>41989.393750000003</v>
      </c>
      <c r="D2194" s="3">
        <f t="shared" si="280"/>
        <v>2014</v>
      </c>
      <c r="E2194" s="3">
        <f t="shared" si="283"/>
        <v>12</v>
      </c>
      <c r="F2194" s="3">
        <f t="shared" si="284"/>
        <v>9</v>
      </c>
      <c r="G2194" s="3">
        <f t="shared" si="285"/>
        <v>16</v>
      </c>
      <c r="H2194" s="3" t="str">
        <f t="shared" si="286"/>
        <v>2014129</v>
      </c>
      <c r="I2194" s="3" t="str">
        <f t="shared" si="287"/>
        <v>201412916</v>
      </c>
      <c r="J2194">
        <v>9</v>
      </c>
      <c r="K2194">
        <v>5.4</v>
      </c>
      <c r="L2194" t="str">
        <f>VLOOKUP(C2194,List!$A$2:$C$2089,3,)</f>
        <v>High Barnet</v>
      </c>
      <c r="M2194" t="str">
        <f>VLOOKUP(C2194,List!$A$2:$C$2089,2,)</f>
        <v>Northern</v>
      </c>
      <c r="N2194" t="str">
        <f t="shared" si="281"/>
        <v>High Barnet|Northern</v>
      </c>
      <c r="O2194">
        <f>VLOOKUP(N2194,Depth!$A$2:$F$427,3,)</f>
        <v>111</v>
      </c>
      <c r="P2194">
        <f>VLOOKUP(N2194,Depth!$A$2:$F$427,5,)</f>
        <v>198.4</v>
      </c>
      <c r="Q2194">
        <f>VLOOKUP(N2194,Depth!$A$2:$F$427,6,)</f>
        <v>12.6</v>
      </c>
      <c r="R2194">
        <f>VLOOKUP(L2194,longitude_latitude!C:J,7,)</f>
        <v>-0.19256146800000001</v>
      </c>
      <c r="S2194">
        <f>VLOOKUP(L2194,longitude_latitude!C:J,8,)</f>
        <v>51.650029140000001</v>
      </c>
      <c r="T2194">
        <f t="shared" si="282"/>
        <v>-9.9458054334411781</v>
      </c>
      <c r="U2194">
        <f>VLOOKUP(M2194,LINE!$A$2:$B$13,2,)</f>
        <v>9</v>
      </c>
      <c r="V2194">
        <f>VLOOKUP(L2194,Entry_exit!B:P,4,)</f>
        <v>6116</v>
      </c>
      <c r="W2194">
        <f>2020 - VLOOKUP(L2194, age!$A:$D,4,)</f>
        <v>148</v>
      </c>
      <c r="X2194">
        <f>VLOOKUP(H2194,'air-quality-london-time-of-day'!E:G,3,FALSE)</f>
        <v>13.5</v>
      </c>
      <c r="Y2194">
        <f>VLOOKUP(I2194,Weather!F:K,2,)</f>
        <v>4.6244897959183522</v>
      </c>
      <c r="Z2194">
        <f>VLOOKUP(I2194,Weather!F:K,3,)</f>
        <v>0.03</v>
      </c>
      <c r="AA2194">
        <f>VLOOKUP(I2194,Weather!F:K,4,)</f>
        <v>0.76</v>
      </c>
      <c r="AB2194">
        <f>VLOOKUP(I2194,Weather!F:K,5,)</f>
        <v>1016</v>
      </c>
      <c r="AC2194">
        <f>VLOOKUP(I2194,Weather!F:K,6,)</f>
        <v>1</v>
      </c>
    </row>
    <row r="2195" spans="1:29" x14ac:dyDescent="0.25">
      <c r="A2195" t="s">
        <v>7</v>
      </c>
      <c r="B2195" t="s">
        <v>6</v>
      </c>
      <c r="C2195" s="1">
        <v>41989.394444444442</v>
      </c>
      <c r="D2195" s="3">
        <f t="shared" si="280"/>
        <v>2014</v>
      </c>
      <c r="E2195" s="3">
        <f t="shared" si="283"/>
        <v>12</v>
      </c>
      <c r="F2195" s="3">
        <f t="shared" si="284"/>
        <v>9</v>
      </c>
      <c r="G2195" s="3">
        <f t="shared" si="285"/>
        <v>16</v>
      </c>
      <c r="H2195" s="3" t="str">
        <f t="shared" si="286"/>
        <v>2014129</v>
      </c>
      <c r="I2195" s="3" t="str">
        <f t="shared" si="287"/>
        <v>201412916</v>
      </c>
      <c r="J2195">
        <v>6</v>
      </c>
      <c r="K2195">
        <v>3.6</v>
      </c>
      <c r="L2195" t="str">
        <f>VLOOKUP(C2195,List!$A$2:$C$2089,3,)</f>
        <v>High Barnet</v>
      </c>
      <c r="M2195" t="str">
        <f>VLOOKUP(C2195,List!$A$2:$C$2089,2,)</f>
        <v>Northern</v>
      </c>
      <c r="N2195" t="str">
        <f t="shared" si="281"/>
        <v>High Barnet|Northern</v>
      </c>
      <c r="O2195">
        <f>VLOOKUP(N2195,Depth!$A$2:$F$427,3,)</f>
        <v>111</v>
      </c>
      <c r="P2195">
        <f>VLOOKUP(N2195,Depth!$A$2:$F$427,5,)</f>
        <v>198.4</v>
      </c>
      <c r="Q2195">
        <f>VLOOKUP(N2195,Depth!$A$2:$F$427,6,)</f>
        <v>12.6</v>
      </c>
      <c r="R2195">
        <f>VLOOKUP(L2195,longitude_latitude!C:J,7,)</f>
        <v>-0.19256146800000001</v>
      </c>
      <c r="S2195">
        <f>VLOOKUP(L2195,longitude_latitude!C:J,8,)</f>
        <v>51.650029140000001</v>
      </c>
      <c r="T2195">
        <f t="shared" si="282"/>
        <v>-9.9458054334411781</v>
      </c>
      <c r="U2195">
        <f>VLOOKUP(M2195,LINE!$A$2:$B$13,2,)</f>
        <v>9</v>
      </c>
      <c r="V2195">
        <f>VLOOKUP(L2195,Entry_exit!B:P,4,)</f>
        <v>6116</v>
      </c>
      <c r="W2195">
        <f>2020 - VLOOKUP(L2195, age!$A:$D,4,)</f>
        <v>148</v>
      </c>
      <c r="X2195">
        <f>VLOOKUP(H2195,'air-quality-london-time-of-day'!E:G,3,FALSE)</f>
        <v>13.5</v>
      </c>
      <c r="Y2195">
        <f>VLOOKUP(I2195,Weather!F:K,2,)</f>
        <v>4.6244897959183522</v>
      </c>
      <c r="Z2195">
        <f>VLOOKUP(I2195,Weather!F:K,3,)</f>
        <v>0.03</v>
      </c>
      <c r="AA2195">
        <f>VLOOKUP(I2195,Weather!F:K,4,)</f>
        <v>0.76</v>
      </c>
      <c r="AB2195">
        <f>VLOOKUP(I2195,Weather!F:K,5,)</f>
        <v>1016</v>
      </c>
      <c r="AC2195">
        <f>VLOOKUP(I2195,Weather!F:K,6,)</f>
        <v>1</v>
      </c>
    </row>
    <row r="2196" spans="1:29" x14ac:dyDescent="0.25">
      <c r="A2196" t="s">
        <v>7</v>
      </c>
      <c r="B2196" t="s">
        <v>6</v>
      </c>
      <c r="C2196" s="1">
        <v>41989.395138888889</v>
      </c>
      <c r="D2196" s="3">
        <f t="shared" si="280"/>
        <v>2014</v>
      </c>
      <c r="E2196" s="3">
        <f t="shared" si="283"/>
        <v>12</v>
      </c>
      <c r="F2196" s="3">
        <f t="shared" si="284"/>
        <v>9</v>
      </c>
      <c r="G2196" s="3">
        <f t="shared" si="285"/>
        <v>16</v>
      </c>
      <c r="H2196" s="3" t="str">
        <f t="shared" si="286"/>
        <v>2014129</v>
      </c>
      <c r="I2196" s="3" t="str">
        <f t="shared" si="287"/>
        <v>201412916</v>
      </c>
      <c r="J2196">
        <v>7</v>
      </c>
      <c r="K2196">
        <v>4.2</v>
      </c>
      <c r="L2196" t="str">
        <f>VLOOKUP(C2196,List!$A$2:$C$2089,3,)</f>
        <v>High Barnet</v>
      </c>
      <c r="M2196" t="str">
        <f>VLOOKUP(C2196,List!$A$2:$C$2089,2,)</f>
        <v>Northern</v>
      </c>
      <c r="N2196" t="str">
        <f t="shared" si="281"/>
        <v>High Barnet|Northern</v>
      </c>
      <c r="O2196">
        <f>VLOOKUP(N2196,Depth!$A$2:$F$427,3,)</f>
        <v>111</v>
      </c>
      <c r="P2196">
        <f>VLOOKUP(N2196,Depth!$A$2:$F$427,5,)</f>
        <v>198.4</v>
      </c>
      <c r="Q2196">
        <f>VLOOKUP(N2196,Depth!$A$2:$F$427,6,)</f>
        <v>12.6</v>
      </c>
      <c r="R2196">
        <f>VLOOKUP(L2196,longitude_latitude!C:J,7,)</f>
        <v>-0.19256146800000001</v>
      </c>
      <c r="S2196">
        <f>VLOOKUP(L2196,longitude_latitude!C:J,8,)</f>
        <v>51.650029140000001</v>
      </c>
      <c r="T2196">
        <f t="shared" si="282"/>
        <v>-9.9458054334411781</v>
      </c>
      <c r="U2196">
        <f>VLOOKUP(M2196,LINE!$A$2:$B$13,2,)</f>
        <v>9</v>
      </c>
      <c r="V2196">
        <f>VLOOKUP(L2196,Entry_exit!B:P,4,)</f>
        <v>6116</v>
      </c>
      <c r="W2196">
        <f>2020 - VLOOKUP(L2196, age!$A:$D,4,)</f>
        <v>148</v>
      </c>
      <c r="X2196">
        <f>VLOOKUP(H2196,'air-quality-london-time-of-day'!E:G,3,FALSE)</f>
        <v>13.5</v>
      </c>
      <c r="Y2196">
        <f>VLOOKUP(I2196,Weather!F:K,2,)</f>
        <v>4.6244897959183522</v>
      </c>
      <c r="Z2196">
        <f>VLOOKUP(I2196,Weather!F:K,3,)</f>
        <v>0.03</v>
      </c>
      <c r="AA2196">
        <f>VLOOKUP(I2196,Weather!F:K,4,)</f>
        <v>0.76</v>
      </c>
      <c r="AB2196">
        <f>VLOOKUP(I2196,Weather!F:K,5,)</f>
        <v>1016</v>
      </c>
      <c r="AC2196">
        <f>VLOOKUP(I2196,Weather!F:K,6,)</f>
        <v>1</v>
      </c>
    </row>
    <row r="2197" spans="1:29" x14ac:dyDescent="0.25">
      <c r="A2197" t="s">
        <v>7</v>
      </c>
      <c r="B2197" t="s">
        <v>6</v>
      </c>
      <c r="C2197" s="1">
        <v>41989.395833333336</v>
      </c>
      <c r="D2197" s="3">
        <f t="shared" si="280"/>
        <v>2014</v>
      </c>
      <c r="E2197" s="3">
        <f t="shared" si="283"/>
        <v>12</v>
      </c>
      <c r="F2197" s="3">
        <f t="shared" si="284"/>
        <v>9</v>
      </c>
      <c r="G2197" s="3">
        <f t="shared" si="285"/>
        <v>16</v>
      </c>
      <c r="H2197" s="3" t="str">
        <f t="shared" si="286"/>
        <v>2014129</v>
      </c>
      <c r="I2197" s="3" t="str">
        <f t="shared" si="287"/>
        <v>201412916</v>
      </c>
      <c r="J2197">
        <v>7</v>
      </c>
      <c r="K2197">
        <v>4.2</v>
      </c>
      <c r="L2197" t="str">
        <f>VLOOKUP(C2197,List!$A$2:$C$2089,3,)</f>
        <v>High Barnet</v>
      </c>
      <c r="M2197" t="str">
        <f>VLOOKUP(C2197,List!$A$2:$C$2089,2,)</f>
        <v>Northern</v>
      </c>
      <c r="N2197" t="str">
        <f t="shared" si="281"/>
        <v>High Barnet|Northern</v>
      </c>
      <c r="O2197">
        <f>VLOOKUP(N2197,Depth!$A$2:$F$427,3,)</f>
        <v>111</v>
      </c>
      <c r="P2197">
        <f>VLOOKUP(N2197,Depth!$A$2:$F$427,5,)</f>
        <v>198.4</v>
      </c>
      <c r="Q2197">
        <f>VLOOKUP(N2197,Depth!$A$2:$F$427,6,)</f>
        <v>12.6</v>
      </c>
      <c r="R2197">
        <f>VLOOKUP(L2197,longitude_latitude!C:J,7,)</f>
        <v>-0.19256146800000001</v>
      </c>
      <c r="S2197">
        <f>VLOOKUP(L2197,longitude_latitude!C:J,8,)</f>
        <v>51.650029140000001</v>
      </c>
      <c r="T2197">
        <f t="shared" si="282"/>
        <v>-9.9458054334411781</v>
      </c>
      <c r="U2197">
        <f>VLOOKUP(M2197,LINE!$A$2:$B$13,2,)</f>
        <v>9</v>
      </c>
      <c r="V2197">
        <f>VLOOKUP(L2197,Entry_exit!B:P,4,)</f>
        <v>6116</v>
      </c>
      <c r="W2197">
        <f>2020 - VLOOKUP(L2197, age!$A:$D,4,)</f>
        <v>148</v>
      </c>
      <c r="X2197">
        <f>VLOOKUP(H2197,'air-quality-london-time-of-day'!E:G,3,FALSE)</f>
        <v>13.5</v>
      </c>
      <c r="Y2197">
        <f>VLOOKUP(I2197,Weather!F:K,2,)</f>
        <v>4.6244897959183522</v>
      </c>
      <c r="Z2197">
        <f>VLOOKUP(I2197,Weather!F:K,3,)</f>
        <v>0.03</v>
      </c>
      <c r="AA2197">
        <f>VLOOKUP(I2197,Weather!F:K,4,)</f>
        <v>0.76</v>
      </c>
      <c r="AB2197">
        <f>VLOOKUP(I2197,Weather!F:K,5,)</f>
        <v>1016</v>
      </c>
      <c r="AC2197">
        <f>VLOOKUP(I2197,Weather!F:K,6,)</f>
        <v>1</v>
      </c>
    </row>
    <row r="2198" spans="1:29" x14ac:dyDescent="0.25">
      <c r="A2198" t="s">
        <v>7</v>
      </c>
      <c r="B2198" t="s">
        <v>6</v>
      </c>
      <c r="C2198" s="1">
        <v>41989.396527777775</v>
      </c>
      <c r="D2198" s="3">
        <f t="shared" si="280"/>
        <v>2014</v>
      </c>
      <c r="E2198" s="3">
        <f t="shared" si="283"/>
        <v>12</v>
      </c>
      <c r="F2198" s="3">
        <f t="shared" si="284"/>
        <v>9</v>
      </c>
      <c r="G2198" s="3">
        <f t="shared" si="285"/>
        <v>16</v>
      </c>
      <c r="H2198" s="3" t="str">
        <f t="shared" si="286"/>
        <v>2014129</v>
      </c>
      <c r="I2198" s="3" t="str">
        <f t="shared" si="287"/>
        <v>201412916</v>
      </c>
      <c r="J2198">
        <v>6</v>
      </c>
      <c r="K2198">
        <v>3.6</v>
      </c>
      <c r="L2198" t="str">
        <f>VLOOKUP(C2198,List!$A$2:$C$2089,3,)</f>
        <v>Totteridge &amp; Whetstone</v>
      </c>
      <c r="M2198" t="str">
        <f>VLOOKUP(C2198,List!$A$2:$C$2089,2,)</f>
        <v>Northern</v>
      </c>
      <c r="N2198" t="str">
        <f t="shared" si="281"/>
        <v>Totteridge &amp; Whetstone|Northern</v>
      </c>
      <c r="O2198">
        <f>VLOOKUP(N2198,Depth!$A$2:$F$427,3,)</f>
        <v>75</v>
      </c>
      <c r="P2198">
        <f>VLOOKUP(N2198,Depth!$A$2:$F$427,5,)</f>
        <v>173.8</v>
      </c>
      <c r="Q2198">
        <f>VLOOKUP(N2198,Depth!$A$2:$F$427,6,)</f>
        <v>1.2</v>
      </c>
      <c r="R2198">
        <f>VLOOKUP(L2198,longitude_latitude!C:J,7,)</f>
        <v>-0.17759979400000001</v>
      </c>
      <c r="S2198">
        <f>VLOOKUP(L2198,longitude_latitude!C:J,8,)</f>
        <v>51.630092480000002</v>
      </c>
      <c r="T2198">
        <f t="shared" si="282"/>
        <v>-9.1694937886489498</v>
      </c>
      <c r="U2198">
        <f>VLOOKUP(M2198,LINE!$A$2:$B$13,2,)</f>
        <v>9</v>
      </c>
      <c r="V2198">
        <f>VLOOKUP(L2198,Entry_exit!B:P,4,)</f>
        <v>3990</v>
      </c>
      <c r="W2198">
        <f>2020 - VLOOKUP(L2198, age!$A:$D,4,)</f>
        <v>148</v>
      </c>
      <c r="X2198">
        <f>VLOOKUP(H2198,'air-quality-london-time-of-day'!E:G,3,FALSE)</f>
        <v>13.5</v>
      </c>
      <c r="Y2198">
        <f>VLOOKUP(I2198,Weather!F:K,2,)</f>
        <v>4.6244897959183522</v>
      </c>
      <c r="Z2198">
        <f>VLOOKUP(I2198,Weather!F:K,3,)</f>
        <v>0.03</v>
      </c>
      <c r="AA2198">
        <f>VLOOKUP(I2198,Weather!F:K,4,)</f>
        <v>0.76</v>
      </c>
      <c r="AB2198">
        <f>VLOOKUP(I2198,Weather!F:K,5,)</f>
        <v>1016</v>
      </c>
      <c r="AC2198">
        <f>VLOOKUP(I2198,Weather!F:K,6,)</f>
        <v>1</v>
      </c>
    </row>
    <row r="2199" spans="1:29" x14ac:dyDescent="0.25">
      <c r="A2199" t="s">
        <v>7</v>
      </c>
      <c r="B2199" t="s">
        <v>6</v>
      </c>
      <c r="C2199" s="1">
        <v>41989.397222222222</v>
      </c>
      <c r="D2199" s="3">
        <f t="shared" si="280"/>
        <v>2014</v>
      </c>
      <c r="E2199" s="3">
        <f t="shared" si="283"/>
        <v>12</v>
      </c>
      <c r="F2199" s="3">
        <f t="shared" si="284"/>
        <v>9</v>
      </c>
      <c r="G2199" s="3">
        <f t="shared" si="285"/>
        <v>16</v>
      </c>
      <c r="H2199" s="3" t="str">
        <f t="shared" si="286"/>
        <v>2014129</v>
      </c>
      <c r="I2199" s="3" t="str">
        <f t="shared" si="287"/>
        <v>201412916</v>
      </c>
      <c r="J2199">
        <v>7</v>
      </c>
      <c r="K2199">
        <v>4.2</v>
      </c>
      <c r="L2199" t="str">
        <f>VLOOKUP(C2199,List!$A$2:$C$2089,3,)</f>
        <v>Totteridge &amp; Whetstone</v>
      </c>
      <c r="M2199" t="str">
        <f>VLOOKUP(C2199,List!$A$2:$C$2089,2,)</f>
        <v>Northern</v>
      </c>
      <c r="N2199" t="str">
        <f t="shared" si="281"/>
        <v>Totteridge &amp; Whetstone|Northern</v>
      </c>
      <c r="O2199">
        <f>VLOOKUP(N2199,Depth!$A$2:$F$427,3,)</f>
        <v>75</v>
      </c>
      <c r="P2199">
        <f>VLOOKUP(N2199,Depth!$A$2:$F$427,5,)</f>
        <v>173.8</v>
      </c>
      <c r="Q2199">
        <f>VLOOKUP(N2199,Depth!$A$2:$F$427,6,)</f>
        <v>1.2</v>
      </c>
      <c r="R2199">
        <f>VLOOKUP(L2199,longitude_latitude!C:J,7,)</f>
        <v>-0.17759979400000001</v>
      </c>
      <c r="S2199">
        <f>VLOOKUP(L2199,longitude_latitude!C:J,8,)</f>
        <v>51.630092480000002</v>
      </c>
      <c r="T2199">
        <f t="shared" si="282"/>
        <v>-9.1694937886489498</v>
      </c>
      <c r="U2199">
        <f>VLOOKUP(M2199,LINE!$A$2:$B$13,2,)</f>
        <v>9</v>
      </c>
      <c r="V2199">
        <f>VLOOKUP(L2199,Entry_exit!B:P,4,)</f>
        <v>3990</v>
      </c>
      <c r="W2199">
        <f>2020 - VLOOKUP(L2199, age!$A:$D,4,)</f>
        <v>148</v>
      </c>
      <c r="X2199">
        <f>VLOOKUP(H2199,'air-quality-london-time-of-day'!E:G,3,FALSE)</f>
        <v>13.5</v>
      </c>
      <c r="Y2199">
        <f>VLOOKUP(I2199,Weather!F:K,2,)</f>
        <v>4.6244897959183522</v>
      </c>
      <c r="Z2199">
        <f>VLOOKUP(I2199,Weather!F:K,3,)</f>
        <v>0.03</v>
      </c>
      <c r="AA2199">
        <f>VLOOKUP(I2199,Weather!F:K,4,)</f>
        <v>0.76</v>
      </c>
      <c r="AB2199">
        <f>VLOOKUP(I2199,Weather!F:K,5,)</f>
        <v>1016</v>
      </c>
      <c r="AC2199">
        <f>VLOOKUP(I2199,Weather!F:K,6,)</f>
        <v>1</v>
      </c>
    </row>
    <row r="2200" spans="1:29" x14ac:dyDescent="0.25">
      <c r="A2200" t="s">
        <v>7</v>
      </c>
      <c r="B2200" t="s">
        <v>6</v>
      </c>
      <c r="C2200" s="1">
        <v>41989.397916666669</v>
      </c>
      <c r="D2200" s="3">
        <f t="shared" si="280"/>
        <v>2014</v>
      </c>
      <c r="E2200" s="3">
        <f t="shared" si="283"/>
        <v>12</v>
      </c>
      <c r="F2200" s="3">
        <f t="shared" si="284"/>
        <v>9</v>
      </c>
      <c r="G2200" s="3">
        <f t="shared" si="285"/>
        <v>16</v>
      </c>
      <c r="H2200" s="3" t="str">
        <f t="shared" si="286"/>
        <v>2014129</v>
      </c>
      <c r="I2200" s="3" t="str">
        <f t="shared" si="287"/>
        <v>201412916</v>
      </c>
      <c r="J2200">
        <v>9</v>
      </c>
      <c r="K2200">
        <v>5.4</v>
      </c>
      <c r="L2200" t="str">
        <f>VLOOKUP(C2200,List!$A$2:$C$2089,3,)</f>
        <v>Totteridge &amp; Whetstone</v>
      </c>
      <c r="M2200" t="str">
        <f>VLOOKUP(C2200,List!$A$2:$C$2089,2,)</f>
        <v>Northern</v>
      </c>
      <c r="N2200" t="str">
        <f t="shared" si="281"/>
        <v>Totteridge &amp; Whetstone|Northern</v>
      </c>
      <c r="O2200">
        <f>VLOOKUP(N2200,Depth!$A$2:$F$427,3,)</f>
        <v>75</v>
      </c>
      <c r="P2200">
        <f>VLOOKUP(N2200,Depth!$A$2:$F$427,5,)</f>
        <v>173.8</v>
      </c>
      <c r="Q2200">
        <f>VLOOKUP(N2200,Depth!$A$2:$F$427,6,)</f>
        <v>1.2</v>
      </c>
      <c r="R2200">
        <f>VLOOKUP(L2200,longitude_latitude!C:J,7,)</f>
        <v>-0.17759979400000001</v>
      </c>
      <c r="S2200">
        <f>VLOOKUP(L2200,longitude_latitude!C:J,8,)</f>
        <v>51.630092480000002</v>
      </c>
      <c r="T2200">
        <f t="shared" si="282"/>
        <v>-9.1694937886489498</v>
      </c>
      <c r="U2200">
        <f>VLOOKUP(M2200,LINE!$A$2:$B$13,2,)</f>
        <v>9</v>
      </c>
      <c r="V2200">
        <f>VLOOKUP(L2200,Entry_exit!B:P,4,)</f>
        <v>3990</v>
      </c>
      <c r="W2200">
        <f>2020 - VLOOKUP(L2200, age!$A:$D,4,)</f>
        <v>148</v>
      </c>
      <c r="X2200">
        <f>VLOOKUP(H2200,'air-quality-london-time-of-day'!E:G,3,FALSE)</f>
        <v>13.5</v>
      </c>
      <c r="Y2200">
        <f>VLOOKUP(I2200,Weather!F:K,2,)</f>
        <v>4.6244897959183522</v>
      </c>
      <c r="Z2200">
        <f>VLOOKUP(I2200,Weather!F:K,3,)</f>
        <v>0.03</v>
      </c>
      <c r="AA2200">
        <f>VLOOKUP(I2200,Weather!F:K,4,)</f>
        <v>0.76</v>
      </c>
      <c r="AB2200">
        <f>VLOOKUP(I2200,Weather!F:K,5,)</f>
        <v>1016</v>
      </c>
      <c r="AC2200">
        <f>VLOOKUP(I2200,Weather!F:K,6,)</f>
        <v>1</v>
      </c>
    </row>
    <row r="2201" spans="1:29" x14ac:dyDescent="0.25">
      <c r="A2201" t="s">
        <v>7</v>
      </c>
      <c r="B2201" t="s">
        <v>6</v>
      </c>
      <c r="C2201" s="1">
        <v>41989.398611111108</v>
      </c>
      <c r="D2201" s="3">
        <f t="shared" si="280"/>
        <v>2014</v>
      </c>
      <c r="E2201" s="3">
        <f t="shared" si="283"/>
        <v>12</v>
      </c>
      <c r="F2201" s="3">
        <f t="shared" si="284"/>
        <v>9</v>
      </c>
      <c r="G2201" s="3">
        <f t="shared" si="285"/>
        <v>16</v>
      </c>
      <c r="H2201" s="3" t="str">
        <f t="shared" si="286"/>
        <v>2014129</v>
      </c>
      <c r="I2201" s="3" t="str">
        <f t="shared" si="287"/>
        <v>201412916</v>
      </c>
      <c r="J2201">
        <v>9</v>
      </c>
      <c r="K2201">
        <v>5.4</v>
      </c>
      <c r="L2201" t="str">
        <f>VLOOKUP(C2201,List!$A$2:$C$2089,3,)</f>
        <v>Woodside Park</v>
      </c>
      <c r="M2201" t="str">
        <f>VLOOKUP(C2201,List!$A$2:$C$2089,2,)</f>
        <v>Northern</v>
      </c>
      <c r="N2201" t="str">
        <f t="shared" si="281"/>
        <v>Woodside Park|Northern</v>
      </c>
      <c r="O2201">
        <f>VLOOKUP(N2201,Depth!$A$2:$F$427,3,)</f>
        <v>76</v>
      </c>
      <c r="P2201">
        <f>VLOOKUP(N2201,Depth!$A$2:$F$427,5,)</f>
        <v>174.3</v>
      </c>
      <c r="Q2201">
        <f>VLOOKUP(N2201,Depth!$A$2:$F$427,6,)</f>
        <v>1.7</v>
      </c>
      <c r="R2201">
        <f>VLOOKUP(L2201,longitude_latitude!C:J,7,)</f>
        <v>-0.18390700400000001</v>
      </c>
      <c r="S2201">
        <f>VLOOKUP(L2201,longitude_latitude!C:J,8,)</f>
        <v>51.617589709999997</v>
      </c>
      <c r="T2201">
        <f t="shared" si="282"/>
        <v>-9.4928362772673296</v>
      </c>
      <c r="U2201">
        <f>VLOOKUP(M2201,LINE!$A$2:$B$13,2,)</f>
        <v>9</v>
      </c>
      <c r="V2201">
        <f>VLOOKUP(L2201,Entry_exit!B:P,4,)</f>
        <v>4795</v>
      </c>
      <c r="W2201">
        <f>2020 - VLOOKUP(L2201, age!$A:$D,4,)</f>
        <v>148</v>
      </c>
      <c r="X2201">
        <f>VLOOKUP(H2201,'air-quality-london-time-of-day'!E:G,3,FALSE)</f>
        <v>13.5</v>
      </c>
      <c r="Y2201">
        <f>VLOOKUP(I2201,Weather!F:K,2,)</f>
        <v>4.6244897959183522</v>
      </c>
      <c r="Z2201">
        <f>VLOOKUP(I2201,Weather!F:K,3,)</f>
        <v>0.03</v>
      </c>
      <c r="AA2201">
        <f>VLOOKUP(I2201,Weather!F:K,4,)</f>
        <v>0.76</v>
      </c>
      <c r="AB2201">
        <f>VLOOKUP(I2201,Weather!F:K,5,)</f>
        <v>1016</v>
      </c>
      <c r="AC2201">
        <f>VLOOKUP(I2201,Weather!F:K,6,)</f>
        <v>1</v>
      </c>
    </row>
    <row r="2202" spans="1:29" x14ac:dyDescent="0.25">
      <c r="A2202" t="s">
        <v>7</v>
      </c>
      <c r="B2202" t="s">
        <v>6</v>
      </c>
      <c r="C2202" s="1">
        <v>41989.399305555555</v>
      </c>
      <c r="D2202" s="3">
        <f t="shared" si="280"/>
        <v>2014</v>
      </c>
      <c r="E2202" s="3">
        <f t="shared" si="283"/>
        <v>12</v>
      </c>
      <c r="F2202" s="3">
        <f t="shared" si="284"/>
        <v>9</v>
      </c>
      <c r="G2202" s="3">
        <f t="shared" si="285"/>
        <v>16</v>
      </c>
      <c r="H2202" s="3" t="str">
        <f t="shared" si="286"/>
        <v>2014129</v>
      </c>
      <c r="I2202" s="3" t="str">
        <f t="shared" si="287"/>
        <v>201412916</v>
      </c>
      <c r="J2202">
        <v>13</v>
      </c>
      <c r="K2202">
        <v>7.8</v>
      </c>
      <c r="L2202" t="str">
        <f>VLOOKUP(C2202,List!$A$2:$C$2089,3,)</f>
        <v>West Finchley</v>
      </c>
      <c r="M2202" t="str">
        <f>VLOOKUP(C2202,List!$A$2:$C$2089,2,)</f>
        <v>Northern</v>
      </c>
      <c r="N2202" t="str">
        <f t="shared" si="281"/>
        <v>West Finchley|Northern</v>
      </c>
      <c r="O2202">
        <f>VLOOKUP(N2202,Depth!$A$2:$F$427,3,)</f>
        <v>78</v>
      </c>
      <c r="P2202">
        <f>VLOOKUP(N2202,Depth!$A$2:$F$427,5,)</f>
        <v>177.3</v>
      </c>
      <c r="Q2202">
        <f>VLOOKUP(N2202,Depth!$A$2:$F$427,6,)</f>
        <v>0.7</v>
      </c>
      <c r="R2202">
        <f>VLOOKUP(L2202,longitude_latitude!C:J,7,)</f>
        <v>-0.186738929</v>
      </c>
      <c r="S2202">
        <f>VLOOKUP(L2202,longitude_latitude!C:J,8,)</f>
        <v>51.608989280000003</v>
      </c>
      <c r="T2202">
        <f t="shared" si="282"/>
        <v>-9.6374073849196815</v>
      </c>
      <c r="U2202">
        <f>VLOOKUP(M2202,LINE!$A$2:$B$13,2,)</f>
        <v>9</v>
      </c>
      <c r="V2202">
        <f>VLOOKUP(L2202,Entry_exit!B:P,4,)</f>
        <v>2742</v>
      </c>
      <c r="W2202">
        <f>2020 - VLOOKUP(L2202, age!$A:$D,4,)</f>
        <v>87</v>
      </c>
      <c r="X2202">
        <f>VLOOKUP(H2202,'air-quality-london-time-of-day'!E:G,3,FALSE)</f>
        <v>13.5</v>
      </c>
      <c r="Y2202">
        <f>VLOOKUP(I2202,Weather!F:K,2,)</f>
        <v>4.6244897959183522</v>
      </c>
      <c r="Z2202">
        <f>VLOOKUP(I2202,Weather!F:K,3,)</f>
        <v>0.03</v>
      </c>
      <c r="AA2202">
        <f>VLOOKUP(I2202,Weather!F:K,4,)</f>
        <v>0.76</v>
      </c>
      <c r="AB2202">
        <f>VLOOKUP(I2202,Weather!F:K,5,)</f>
        <v>1016</v>
      </c>
      <c r="AC2202">
        <f>VLOOKUP(I2202,Weather!F:K,6,)</f>
        <v>1</v>
      </c>
    </row>
    <row r="2203" spans="1:29" x14ac:dyDescent="0.25">
      <c r="A2203" t="s">
        <v>7</v>
      </c>
      <c r="B2203" t="s">
        <v>6</v>
      </c>
      <c r="C2203" s="1">
        <v>41989.4</v>
      </c>
      <c r="D2203" s="3">
        <f t="shared" si="280"/>
        <v>2014</v>
      </c>
      <c r="E2203" s="3">
        <f t="shared" si="283"/>
        <v>12</v>
      </c>
      <c r="F2203" s="3">
        <f t="shared" si="284"/>
        <v>9</v>
      </c>
      <c r="G2203" s="3">
        <f t="shared" si="285"/>
        <v>16</v>
      </c>
      <c r="H2203" s="3" t="str">
        <f t="shared" si="286"/>
        <v>2014129</v>
      </c>
      <c r="I2203" s="3" t="str">
        <f t="shared" si="287"/>
        <v>201412916</v>
      </c>
      <c r="J2203">
        <v>12</v>
      </c>
      <c r="K2203">
        <v>7.2</v>
      </c>
      <c r="L2203" t="str">
        <f>VLOOKUP(C2203,List!$A$2:$C$2089,3,)</f>
        <v>West Finchley</v>
      </c>
      <c r="M2203" t="str">
        <f>VLOOKUP(C2203,List!$A$2:$C$2089,2,)</f>
        <v>Northern</v>
      </c>
      <c r="N2203" t="str">
        <f t="shared" si="281"/>
        <v>West Finchley|Northern</v>
      </c>
      <c r="O2203">
        <f>VLOOKUP(N2203,Depth!$A$2:$F$427,3,)</f>
        <v>78</v>
      </c>
      <c r="P2203">
        <f>VLOOKUP(N2203,Depth!$A$2:$F$427,5,)</f>
        <v>177.3</v>
      </c>
      <c r="Q2203">
        <f>VLOOKUP(N2203,Depth!$A$2:$F$427,6,)</f>
        <v>0.7</v>
      </c>
      <c r="R2203">
        <f>VLOOKUP(L2203,longitude_latitude!C:J,7,)</f>
        <v>-0.186738929</v>
      </c>
      <c r="S2203">
        <f>VLOOKUP(L2203,longitude_latitude!C:J,8,)</f>
        <v>51.608989280000003</v>
      </c>
      <c r="T2203">
        <f t="shared" si="282"/>
        <v>-9.6374073849196815</v>
      </c>
      <c r="U2203">
        <f>VLOOKUP(M2203,LINE!$A$2:$B$13,2,)</f>
        <v>9</v>
      </c>
      <c r="V2203">
        <f>VLOOKUP(L2203,Entry_exit!B:P,4,)</f>
        <v>2742</v>
      </c>
      <c r="W2203">
        <f>2020 - VLOOKUP(L2203, age!$A:$D,4,)</f>
        <v>87</v>
      </c>
      <c r="X2203">
        <f>VLOOKUP(H2203,'air-quality-london-time-of-day'!E:G,3,FALSE)</f>
        <v>13.5</v>
      </c>
      <c r="Y2203">
        <f>VLOOKUP(I2203,Weather!F:K,2,)</f>
        <v>4.6244897959183522</v>
      </c>
      <c r="Z2203">
        <f>VLOOKUP(I2203,Weather!F:K,3,)</f>
        <v>0.03</v>
      </c>
      <c r="AA2203">
        <f>VLOOKUP(I2203,Weather!F:K,4,)</f>
        <v>0.76</v>
      </c>
      <c r="AB2203">
        <f>VLOOKUP(I2203,Weather!F:K,5,)</f>
        <v>1016</v>
      </c>
      <c r="AC2203">
        <f>VLOOKUP(I2203,Weather!F:K,6,)</f>
        <v>1</v>
      </c>
    </row>
    <row r="2204" spans="1:29" x14ac:dyDescent="0.25">
      <c r="A2204" t="s">
        <v>7</v>
      </c>
      <c r="B2204" t="s">
        <v>6</v>
      </c>
      <c r="C2204" s="1">
        <v>41989.400694444441</v>
      </c>
      <c r="D2204" s="3">
        <f t="shared" si="280"/>
        <v>2014</v>
      </c>
      <c r="E2204" s="3">
        <f t="shared" si="283"/>
        <v>12</v>
      </c>
      <c r="F2204" s="3">
        <f t="shared" si="284"/>
        <v>9</v>
      </c>
      <c r="G2204" s="3">
        <f t="shared" si="285"/>
        <v>16</v>
      </c>
      <c r="H2204" s="3" t="str">
        <f t="shared" si="286"/>
        <v>2014129</v>
      </c>
      <c r="I2204" s="3" t="str">
        <f t="shared" si="287"/>
        <v>201412916</v>
      </c>
      <c r="J2204">
        <v>12</v>
      </c>
      <c r="K2204">
        <v>7.2</v>
      </c>
      <c r="L2204" t="str">
        <f>VLOOKUP(C2204,List!$A$2:$C$2089,3,)</f>
        <v>Finchley Central</v>
      </c>
      <c r="M2204" t="str">
        <f>VLOOKUP(C2204,List!$A$2:$C$2089,2,)</f>
        <v>Northern</v>
      </c>
      <c r="N2204" t="str">
        <f t="shared" si="281"/>
        <v>Finchley Central|Northern</v>
      </c>
      <c r="O2204">
        <f>VLOOKUP(N2204,Depth!$A$2:$F$427,3,)</f>
        <v>87</v>
      </c>
      <c r="P2204">
        <f>VLOOKUP(N2204,Depth!$A$2:$F$427,5,)</f>
        <v>178.5</v>
      </c>
      <c r="Q2204">
        <f>VLOOKUP(N2204,Depth!$A$2:$F$427,6,)</f>
        <v>8.5</v>
      </c>
      <c r="R2204">
        <f>VLOOKUP(L2204,longitude_latitude!C:J,7,)</f>
        <v>-0.19095192499999999</v>
      </c>
      <c r="S2204">
        <f>VLOOKUP(L2204,longitude_latitude!C:J,8,)</f>
        <v>51.600433209999998</v>
      </c>
      <c r="T2204">
        <f t="shared" si="282"/>
        <v>-9.8532020522834287</v>
      </c>
      <c r="U2204">
        <f>VLOOKUP(M2204,LINE!$A$2:$B$13,2,)</f>
        <v>9</v>
      </c>
      <c r="V2204">
        <f>VLOOKUP(L2204,Entry_exit!B:P,4,)</f>
        <v>9578</v>
      </c>
      <c r="W2204">
        <f>2020 - VLOOKUP(L2204, age!$A:$D,4,)</f>
        <v>153</v>
      </c>
      <c r="X2204">
        <f>VLOOKUP(H2204,'air-quality-london-time-of-day'!E:G,3,FALSE)</f>
        <v>13.5</v>
      </c>
      <c r="Y2204">
        <f>VLOOKUP(I2204,Weather!F:K,2,)</f>
        <v>4.6244897959183522</v>
      </c>
      <c r="Z2204">
        <f>VLOOKUP(I2204,Weather!F:K,3,)</f>
        <v>0.03</v>
      </c>
      <c r="AA2204">
        <f>VLOOKUP(I2204,Weather!F:K,4,)</f>
        <v>0.76</v>
      </c>
      <c r="AB2204">
        <f>VLOOKUP(I2204,Weather!F:K,5,)</f>
        <v>1016</v>
      </c>
      <c r="AC2204">
        <f>VLOOKUP(I2204,Weather!F:K,6,)</f>
        <v>1</v>
      </c>
    </row>
    <row r="2205" spans="1:29" x14ac:dyDescent="0.25">
      <c r="A2205" t="s">
        <v>7</v>
      </c>
      <c r="B2205" t="s">
        <v>6</v>
      </c>
      <c r="C2205" s="1">
        <v>41989.401388888888</v>
      </c>
      <c r="D2205" s="3">
        <f t="shared" si="280"/>
        <v>2014</v>
      </c>
      <c r="E2205" s="3">
        <f t="shared" si="283"/>
        <v>12</v>
      </c>
      <c r="F2205" s="3">
        <f t="shared" si="284"/>
        <v>9</v>
      </c>
      <c r="G2205" s="3">
        <f t="shared" si="285"/>
        <v>16</v>
      </c>
      <c r="H2205" s="3" t="str">
        <f t="shared" si="286"/>
        <v>2014129</v>
      </c>
      <c r="I2205" s="3" t="str">
        <f t="shared" si="287"/>
        <v>201412916</v>
      </c>
      <c r="J2205">
        <v>13</v>
      </c>
      <c r="K2205">
        <v>7.8</v>
      </c>
      <c r="L2205" t="str">
        <f>VLOOKUP(C2205,List!$A$2:$C$2089,3,)</f>
        <v>Finchley Central</v>
      </c>
      <c r="M2205" t="str">
        <f>VLOOKUP(C2205,List!$A$2:$C$2089,2,)</f>
        <v>Northern</v>
      </c>
      <c r="N2205" t="str">
        <f t="shared" si="281"/>
        <v>Finchley Central|Northern</v>
      </c>
      <c r="O2205">
        <f>VLOOKUP(N2205,Depth!$A$2:$F$427,3,)</f>
        <v>87</v>
      </c>
      <c r="P2205">
        <f>VLOOKUP(N2205,Depth!$A$2:$F$427,5,)</f>
        <v>178.5</v>
      </c>
      <c r="Q2205">
        <f>VLOOKUP(N2205,Depth!$A$2:$F$427,6,)</f>
        <v>8.5</v>
      </c>
      <c r="R2205">
        <f>VLOOKUP(L2205,longitude_latitude!C:J,7,)</f>
        <v>-0.19095192499999999</v>
      </c>
      <c r="S2205">
        <f>VLOOKUP(L2205,longitude_latitude!C:J,8,)</f>
        <v>51.600433209999998</v>
      </c>
      <c r="T2205">
        <f t="shared" si="282"/>
        <v>-9.8532020522834287</v>
      </c>
      <c r="U2205">
        <f>VLOOKUP(M2205,LINE!$A$2:$B$13,2,)</f>
        <v>9</v>
      </c>
      <c r="V2205">
        <f>VLOOKUP(L2205,Entry_exit!B:P,4,)</f>
        <v>9578</v>
      </c>
      <c r="W2205">
        <f>2020 - VLOOKUP(L2205, age!$A:$D,4,)</f>
        <v>153</v>
      </c>
      <c r="X2205">
        <f>VLOOKUP(H2205,'air-quality-london-time-of-day'!E:G,3,FALSE)</f>
        <v>13.5</v>
      </c>
      <c r="Y2205">
        <f>VLOOKUP(I2205,Weather!F:K,2,)</f>
        <v>4.6244897959183522</v>
      </c>
      <c r="Z2205">
        <f>VLOOKUP(I2205,Weather!F:K,3,)</f>
        <v>0.03</v>
      </c>
      <c r="AA2205">
        <f>VLOOKUP(I2205,Weather!F:K,4,)</f>
        <v>0.76</v>
      </c>
      <c r="AB2205">
        <f>VLOOKUP(I2205,Weather!F:K,5,)</f>
        <v>1016</v>
      </c>
      <c r="AC2205">
        <f>VLOOKUP(I2205,Weather!F:K,6,)</f>
        <v>1</v>
      </c>
    </row>
    <row r="2206" spans="1:29" x14ac:dyDescent="0.25">
      <c r="A2206" t="s">
        <v>7</v>
      </c>
      <c r="B2206" t="s">
        <v>6</v>
      </c>
      <c r="C2206" s="1">
        <v>41989.402083333334</v>
      </c>
      <c r="D2206" s="3">
        <f t="shared" si="280"/>
        <v>2014</v>
      </c>
      <c r="E2206" s="3">
        <f t="shared" si="283"/>
        <v>12</v>
      </c>
      <c r="F2206" s="3">
        <f t="shared" si="284"/>
        <v>9</v>
      </c>
      <c r="G2206" s="3">
        <f t="shared" si="285"/>
        <v>16</v>
      </c>
      <c r="H2206" s="3" t="str">
        <f t="shared" si="286"/>
        <v>2014129</v>
      </c>
      <c r="I2206" s="3" t="str">
        <f t="shared" si="287"/>
        <v>201412916</v>
      </c>
      <c r="J2206">
        <v>14</v>
      </c>
      <c r="K2206">
        <v>8.4</v>
      </c>
      <c r="L2206" t="str">
        <f>VLOOKUP(C2206,List!$A$2:$C$2089,3,)</f>
        <v>Finchley Central</v>
      </c>
      <c r="M2206" t="str">
        <f>VLOOKUP(C2206,List!$A$2:$C$2089,2,)</f>
        <v>Northern</v>
      </c>
      <c r="N2206" t="str">
        <f t="shared" si="281"/>
        <v>Finchley Central|Northern</v>
      </c>
      <c r="O2206">
        <f>VLOOKUP(N2206,Depth!$A$2:$F$427,3,)</f>
        <v>87</v>
      </c>
      <c r="P2206">
        <f>VLOOKUP(N2206,Depth!$A$2:$F$427,5,)</f>
        <v>178.5</v>
      </c>
      <c r="Q2206">
        <f>VLOOKUP(N2206,Depth!$A$2:$F$427,6,)</f>
        <v>8.5</v>
      </c>
      <c r="R2206">
        <f>VLOOKUP(L2206,longitude_latitude!C:J,7,)</f>
        <v>-0.19095192499999999</v>
      </c>
      <c r="S2206">
        <f>VLOOKUP(L2206,longitude_latitude!C:J,8,)</f>
        <v>51.600433209999998</v>
      </c>
      <c r="T2206">
        <f t="shared" si="282"/>
        <v>-9.8532020522834287</v>
      </c>
      <c r="U2206">
        <f>VLOOKUP(M2206,LINE!$A$2:$B$13,2,)</f>
        <v>9</v>
      </c>
      <c r="V2206">
        <f>VLOOKUP(L2206,Entry_exit!B:P,4,)</f>
        <v>9578</v>
      </c>
      <c r="W2206">
        <f>2020 - VLOOKUP(L2206, age!$A:$D,4,)</f>
        <v>153</v>
      </c>
      <c r="X2206">
        <f>VLOOKUP(H2206,'air-quality-london-time-of-day'!E:G,3,FALSE)</f>
        <v>13.5</v>
      </c>
      <c r="Y2206">
        <f>VLOOKUP(I2206,Weather!F:K,2,)</f>
        <v>4.6244897959183522</v>
      </c>
      <c r="Z2206">
        <f>VLOOKUP(I2206,Weather!F:K,3,)</f>
        <v>0.03</v>
      </c>
      <c r="AA2206">
        <f>VLOOKUP(I2206,Weather!F:K,4,)</f>
        <v>0.76</v>
      </c>
      <c r="AB2206">
        <f>VLOOKUP(I2206,Weather!F:K,5,)</f>
        <v>1016</v>
      </c>
      <c r="AC2206">
        <f>VLOOKUP(I2206,Weather!F:K,6,)</f>
        <v>1</v>
      </c>
    </row>
    <row r="2207" spans="1:29" x14ac:dyDescent="0.25">
      <c r="A2207" t="s">
        <v>7</v>
      </c>
      <c r="B2207" t="s">
        <v>6</v>
      </c>
      <c r="C2207" s="1">
        <v>41989.402777777781</v>
      </c>
      <c r="D2207" s="3">
        <f t="shared" si="280"/>
        <v>2014</v>
      </c>
      <c r="E2207" s="3">
        <f t="shared" si="283"/>
        <v>12</v>
      </c>
      <c r="F2207" s="3">
        <f t="shared" si="284"/>
        <v>9</v>
      </c>
      <c r="G2207" s="3">
        <f t="shared" si="285"/>
        <v>16</v>
      </c>
      <c r="H2207" s="3" t="str">
        <f t="shared" si="286"/>
        <v>2014129</v>
      </c>
      <c r="I2207" s="3" t="str">
        <f t="shared" si="287"/>
        <v>201412916</v>
      </c>
      <c r="J2207">
        <v>17</v>
      </c>
      <c r="K2207">
        <v>10.199999999999999</v>
      </c>
      <c r="L2207" t="str">
        <f>VLOOKUP(C2207,List!$A$2:$C$2089,3,)</f>
        <v>Finchley Central</v>
      </c>
      <c r="M2207" t="str">
        <f>VLOOKUP(C2207,List!$A$2:$C$2089,2,)</f>
        <v>Northern</v>
      </c>
      <c r="N2207" t="str">
        <f t="shared" si="281"/>
        <v>Finchley Central|Northern</v>
      </c>
      <c r="O2207">
        <f>VLOOKUP(N2207,Depth!$A$2:$F$427,3,)</f>
        <v>87</v>
      </c>
      <c r="P2207">
        <f>VLOOKUP(N2207,Depth!$A$2:$F$427,5,)</f>
        <v>178.5</v>
      </c>
      <c r="Q2207">
        <f>VLOOKUP(N2207,Depth!$A$2:$F$427,6,)</f>
        <v>8.5</v>
      </c>
      <c r="R2207">
        <f>VLOOKUP(L2207,longitude_latitude!C:J,7,)</f>
        <v>-0.19095192499999999</v>
      </c>
      <c r="S2207">
        <f>VLOOKUP(L2207,longitude_latitude!C:J,8,)</f>
        <v>51.600433209999998</v>
      </c>
      <c r="T2207">
        <f t="shared" si="282"/>
        <v>-9.8532020522834287</v>
      </c>
      <c r="U2207">
        <f>VLOOKUP(M2207,LINE!$A$2:$B$13,2,)</f>
        <v>9</v>
      </c>
      <c r="V2207">
        <f>VLOOKUP(L2207,Entry_exit!B:P,4,)</f>
        <v>9578</v>
      </c>
      <c r="W2207">
        <f>2020 - VLOOKUP(L2207, age!$A:$D,4,)</f>
        <v>153</v>
      </c>
      <c r="X2207">
        <f>VLOOKUP(H2207,'air-quality-london-time-of-day'!E:G,3,FALSE)</f>
        <v>13.5</v>
      </c>
      <c r="Y2207">
        <f>VLOOKUP(I2207,Weather!F:K,2,)</f>
        <v>4.6244897959183522</v>
      </c>
      <c r="Z2207">
        <f>VLOOKUP(I2207,Weather!F:K,3,)</f>
        <v>0.03</v>
      </c>
      <c r="AA2207">
        <f>VLOOKUP(I2207,Weather!F:K,4,)</f>
        <v>0.76</v>
      </c>
      <c r="AB2207">
        <f>VLOOKUP(I2207,Weather!F:K,5,)</f>
        <v>1016</v>
      </c>
      <c r="AC2207">
        <f>VLOOKUP(I2207,Weather!F:K,6,)</f>
        <v>1</v>
      </c>
    </row>
    <row r="2208" spans="1:29" x14ac:dyDescent="0.25">
      <c r="A2208" t="s">
        <v>7</v>
      </c>
      <c r="B2208" t="s">
        <v>6</v>
      </c>
      <c r="C2208" s="1">
        <v>41989.40347222222</v>
      </c>
      <c r="D2208" s="3">
        <f t="shared" si="280"/>
        <v>2014</v>
      </c>
      <c r="E2208" s="3">
        <f t="shared" si="283"/>
        <v>12</v>
      </c>
      <c r="F2208" s="3">
        <f t="shared" si="284"/>
        <v>9</v>
      </c>
      <c r="G2208" s="3">
        <f t="shared" si="285"/>
        <v>16</v>
      </c>
      <c r="H2208" s="3" t="str">
        <f t="shared" si="286"/>
        <v>2014129</v>
      </c>
      <c r="I2208" s="3" t="str">
        <f t="shared" si="287"/>
        <v>201412916</v>
      </c>
      <c r="J2208">
        <v>18</v>
      </c>
      <c r="K2208">
        <v>10.8</v>
      </c>
      <c r="L2208" t="str">
        <f>VLOOKUP(C2208,List!$A$2:$C$2089,3,)</f>
        <v>East Finchley</v>
      </c>
      <c r="M2208" t="str">
        <f>VLOOKUP(C2208,List!$A$2:$C$2089,2,)</f>
        <v>Northern</v>
      </c>
      <c r="N2208" t="str">
        <f t="shared" si="281"/>
        <v>East Finchley|Northern</v>
      </c>
      <c r="O2208">
        <f>VLOOKUP(N2208,Depth!$A$2:$F$427,3,)</f>
        <v>83</v>
      </c>
      <c r="P2208">
        <f>VLOOKUP(N2208,Depth!$A$2:$F$427,5,)</f>
        <v>187.4</v>
      </c>
      <c r="Q2208">
        <f>VLOOKUP(N2208,Depth!$A$2:$F$427,6,)</f>
        <v>-4.4000000000000004</v>
      </c>
      <c r="R2208">
        <f>VLOOKUP(L2208,longitude_latitude!C:J,7,)</f>
        <v>-0.163438627</v>
      </c>
      <c r="S2208">
        <f>VLOOKUP(L2208,longitude_latitude!C:J,8,)</f>
        <v>51.586653439999999</v>
      </c>
      <c r="T2208">
        <f t="shared" si="282"/>
        <v>-8.431251809758427</v>
      </c>
      <c r="U2208">
        <f>VLOOKUP(M2208,LINE!$A$2:$B$13,2,)</f>
        <v>9</v>
      </c>
      <c r="V2208">
        <f>VLOOKUP(L2208,Entry_exit!B:P,4,)</f>
        <v>12207</v>
      </c>
      <c r="W2208">
        <f>2020 - VLOOKUP(L2208, age!$A:$D,4,)</f>
        <v>153</v>
      </c>
      <c r="X2208">
        <f>VLOOKUP(H2208,'air-quality-london-time-of-day'!E:G,3,FALSE)</f>
        <v>13.5</v>
      </c>
      <c r="Y2208">
        <f>VLOOKUP(I2208,Weather!F:K,2,)</f>
        <v>4.6244897959183522</v>
      </c>
      <c r="Z2208">
        <f>VLOOKUP(I2208,Weather!F:K,3,)</f>
        <v>0.03</v>
      </c>
      <c r="AA2208">
        <f>VLOOKUP(I2208,Weather!F:K,4,)</f>
        <v>0.76</v>
      </c>
      <c r="AB2208">
        <f>VLOOKUP(I2208,Weather!F:K,5,)</f>
        <v>1016</v>
      </c>
      <c r="AC2208">
        <f>VLOOKUP(I2208,Weather!F:K,6,)</f>
        <v>1</v>
      </c>
    </row>
    <row r="2209" spans="1:29" x14ac:dyDescent="0.25">
      <c r="A2209" t="s">
        <v>7</v>
      </c>
      <c r="B2209" t="s">
        <v>6</v>
      </c>
      <c r="C2209" s="1">
        <v>41989.404166666667</v>
      </c>
      <c r="D2209" s="3">
        <f t="shared" si="280"/>
        <v>2014</v>
      </c>
      <c r="E2209" s="3">
        <f t="shared" si="283"/>
        <v>12</v>
      </c>
      <c r="F2209" s="3">
        <f t="shared" si="284"/>
        <v>9</v>
      </c>
      <c r="G2209" s="3">
        <f t="shared" si="285"/>
        <v>16</v>
      </c>
      <c r="H2209" s="3" t="str">
        <f t="shared" si="286"/>
        <v>2014129</v>
      </c>
      <c r="I2209" s="3" t="str">
        <f t="shared" si="287"/>
        <v>201412916</v>
      </c>
      <c r="J2209">
        <v>25</v>
      </c>
      <c r="K2209">
        <v>15</v>
      </c>
      <c r="L2209" t="str">
        <f>VLOOKUP(C2209,List!$A$2:$C$2089,3,)</f>
        <v>East Finchley</v>
      </c>
      <c r="M2209" t="str">
        <f>VLOOKUP(C2209,List!$A$2:$C$2089,2,)</f>
        <v>Northern</v>
      </c>
      <c r="N2209" t="str">
        <f t="shared" si="281"/>
        <v>East Finchley|Northern</v>
      </c>
      <c r="O2209">
        <f>VLOOKUP(N2209,Depth!$A$2:$F$427,3,)</f>
        <v>83</v>
      </c>
      <c r="P2209">
        <f>VLOOKUP(N2209,Depth!$A$2:$F$427,5,)</f>
        <v>187.4</v>
      </c>
      <c r="Q2209">
        <f>VLOOKUP(N2209,Depth!$A$2:$F$427,6,)</f>
        <v>-4.4000000000000004</v>
      </c>
      <c r="R2209">
        <f>VLOOKUP(L2209,longitude_latitude!C:J,7,)</f>
        <v>-0.163438627</v>
      </c>
      <c r="S2209">
        <f>VLOOKUP(L2209,longitude_latitude!C:J,8,)</f>
        <v>51.586653439999999</v>
      </c>
      <c r="T2209">
        <f t="shared" si="282"/>
        <v>-8.431251809758427</v>
      </c>
      <c r="U2209">
        <f>VLOOKUP(M2209,LINE!$A$2:$B$13,2,)</f>
        <v>9</v>
      </c>
      <c r="V2209">
        <f>VLOOKUP(L2209,Entry_exit!B:P,4,)</f>
        <v>12207</v>
      </c>
      <c r="W2209">
        <f>2020 - VLOOKUP(L2209, age!$A:$D,4,)</f>
        <v>153</v>
      </c>
      <c r="X2209">
        <f>VLOOKUP(H2209,'air-quality-london-time-of-day'!E:G,3,FALSE)</f>
        <v>13.5</v>
      </c>
      <c r="Y2209">
        <f>VLOOKUP(I2209,Weather!F:K,2,)</f>
        <v>4.6244897959183522</v>
      </c>
      <c r="Z2209">
        <f>VLOOKUP(I2209,Weather!F:K,3,)</f>
        <v>0.03</v>
      </c>
      <c r="AA2209">
        <f>VLOOKUP(I2209,Weather!F:K,4,)</f>
        <v>0.76</v>
      </c>
      <c r="AB2209">
        <f>VLOOKUP(I2209,Weather!F:K,5,)</f>
        <v>1016</v>
      </c>
      <c r="AC2209">
        <f>VLOOKUP(I2209,Weather!F:K,6,)</f>
        <v>1</v>
      </c>
    </row>
    <row r="2210" spans="1:29" x14ac:dyDescent="0.25">
      <c r="A2210" t="s">
        <v>7</v>
      </c>
      <c r="B2210" t="s">
        <v>6</v>
      </c>
      <c r="C2210" s="1">
        <v>41989.404861111114</v>
      </c>
      <c r="D2210" s="3">
        <f t="shared" si="280"/>
        <v>2014</v>
      </c>
      <c r="E2210" s="3">
        <f t="shared" si="283"/>
        <v>12</v>
      </c>
      <c r="F2210" s="3">
        <f t="shared" si="284"/>
        <v>9</v>
      </c>
      <c r="G2210" s="3">
        <f t="shared" si="285"/>
        <v>16</v>
      </c>
      <c r="H2210" s="3" t="str">
        <f t="shared" si="286"/>
        <v>2014129</v>
      </c>
      <c r="I2210" s="3" t="str">
        <f t="shared" si="287"/>
        <v>201412916</v>
      </c>
      <c r="J2210">
        <v>25</v>
      </c>
      <c r="K2210">
        <v>15</v>
      </c>
      <c r="L2210" t="str">
        <f>VLOOKUP(C2210,List!$A$2:$C$2089,3,)</f>
        <v>Highgate</v>
      </c>
      <c r="M2210" t="str">
        <f>VLOOKUP(C2210,List!$A$2:$C$2089,2,)</f>
        <v>Northern</v>
      </c>
      <c r="N2210" t="str">
        <f t="shared" si="281"/>
        <v>Highgate|Northern</v>
      </c>
      <c r="O2210">
        <f>VLOOKUP(N2210,Depth!$A$2:$F$427,3,)</f>
        <v>100</v>
      </c>
      <c r="P2210">
        <f>VLOOKUP(N2210,Depth!$A$2:$F$427,5,)</f>
        <v>162.66999999999999</v>
      </c>
      <c r="Q2210">
        <f>VLOOKUP(N2210,Depth!$A$2:$F$427,6,)</f>
        <v>37.33</v>
      </c>
      <c r="R2210">
        <f>VLOOKUP(L2210,longitude_latitude!C:J,7,)</f>
        <v>-0.14486065200000001</v>
      </c>
      <c r="S2210">
        <f>VLOOKUP(L2210,longitude_latitude!C:J,8,)</f>
        <v>51.577342000000002</v>
      </c>
      <c r="T2210">
        <f t="shared" si="282"/>
        <v>-7.4715273905469841</v>
      </c>
      <c r="U2210">
        <f>VLOOKUP(M2210,LINE!$A$2:$B$13,2,)</f>
        <v>9</v>
      </c>
      <c r="V2210">
        <f>VLOOKUP(L2210,Entry_exit!B:P,4,)</f>
        <v>8953</v>
      </c>
      <c r="W2210">
        <f>2020 - VLOOKUP(L2210, age!$A:$D,4,)</f>
        <v>79</v>
      </c>
      <c r="X2210">
        <f>VLOOKUP(H2210,'air-quality-london-time-of-day'!E:G,3,FALSE)</f>
        <v>13.5</v>
      </c>
      <c r="Y2210">
        <f>VLOOKUP(I2210,Weather!F:K,2,)</f>
        <v>4.6244897959183522</v>
      </c>
      <c r="Z2210">
        <f>VLOOKUP(I2210,Weather!F:K,3,)</f>
        <v>0.03</v>
      </c>
      <c r="AA2210">
        <f>VLOOKUP(I2210,Weather!F:K,4,)</f>
        <v>0.76</v>
      </c>
      <c r="AB2210">
        <f>VLOOKUP(I2210,Weather!F:K,5,)</f>
        <v>1016</v>
      </c>
      <c r="AC2210">
        <f>VLOOKUP(I2210,Weather!F:K,6,)</f>
        <v>1</v>
      </c>
    </row>
    <row r="2211" spans="1:29" x14ac:dyDescent="0.25">
      <c r="A2211" t="s">
        <v>7</v>
      </c>
      <c r="B2211" t="s">
        <v>6</v>
      </c>
      <c r="C2211" s="1">
        <v>41989.405555555553</v>
      </c>
      <c r="D2211" s="3">
        <f t="shared" si="280"/>
        <v>2014</v>
      </c>
      <c r="E2211" s="3">
        <f t="shared" si="283"/>
        <v>12</v>
      </c>
      <c r="F2211" s="3">
        <f t="shared" si="284"/>
        <v>9</v>
      </c>
      <c r="G2211" s="3">
        <f t="shared" si="285"/>
        <v>16</v>
      </c>
      <c r="H2211" s="3" t="str">
        <f t="shared" si="286"/>
        <v>2014129</v>
      </c>
      <c r="I2211" s="3" t="str">
        <f t="shared" si="287"/>
        <v>201412916</v>
      </c>
      <c r="J2211">
        <v>59</v>
      </c>
      <c r="K2211">
        <v>35.4</v>
      </c>
      <c r="L2211" t="str">
        <f>VLOOKUP(C2211,List!$A$2:$C$2089,3,)</f>
        <v>Highgate</v>
      </c>
      <c r="M2211" t="str">
        <f>VLOOKUP(C2211,List!$A$2:$C$2089,2,)</f>
        <v>Northern</v>
      </c>
      <c r="N2211" t="str">
        <f t="shared" si="281"/>
        <v>Highgate|Northern</v>
      </c>
      <c r="O2211">
        <f>VLOOKUP(N2211,Depth!$A$2:$F$427,3,)</f>
        <v>100</v>
      </c>
      <c r="P2211">
        <f>VLOOKUP(N2211,Depth!$A$2:$F$427,5,)</f>
        <v>162.66999999999999</v>
      </c>
      <c r="Q2211">
        <f>VLOOKUP(N2211,Depth!$A$2:$F$427,6,)</f>
        <v>37.33</v>
      </c>
      <c r="R2211">
        <f>VLOOKUP(L2211,longitude_latitude!C:J,7,)</f>
        <v>-0.14486065200000001</v>
      </c>
      <c r="S2211">
        <f>VLOOKUP(L2211,longitude_latitude!C:J,8,)</f>
        <v>51.577342000000002</v>
      </c>
      <c r="T2211">
        <f t="shared" si="282"/>
        <v>-7.4715273905469841</v>
      </c>
      <c r="U2211">
        <f>VLOOKUP(M2211,LINE!$A$2:$B$13,2,)</f>
        <v>9</v>
      </c>
      <c r="V2211">
        <f>VLOOKUP(L2211,Entry_exit!B:P,4,)</f>
        <v>8953</v>
      </c>
      <c r="W2211">
        <f>2020 - VLOOKUP(L2211, age!$A:$D,4,)</f>
        <v>79</v>
      </c>
      <c r="X2211">
        <f>VLOOKUP(H2211,'air-quality-london-time-of-day'!E:G,3,FALSE)</f>
        <v>13.5</v>
      </c>
      <c r="Y2211">
        <f>VLOOKUP(I2211,Weather!F:K,2,)</f>
        <v>4.6244897959183522</v>
      </c>
      <c r="Z2211">
        <f>VLOOKUP(I2211,Weather!F:K,3,)</f>
        <v>0.03</v>
      </c>
      <c r="AA2211">
        <f>VLOOKUP(I2211,Weather!F:K,4,)</f>
        <v>0.76</v>
      </c>
      <c r="AB2211">
        <f>VLOOKUP(I2211,Weather!F:K,5,)</f>
        <v>1016</v>
      </c>
      <c r="AC2211">
        <f>VLOOKUP(I2211,Weather!F:K,6,)</f>
        <v>1</v>
      </c>
    </row>
    <row r="2212" spans="1:29" x14ac:dyDescent="0.25">
      <c r="A2212" t="s">
        <v>7</v>
      </c>
      <c r="B2212" t="s">
        <v>6</v>
      </c>
      <c r="C2212" s="1">
        <v>41989.40625</v>
      </c>
      <c r="D2212" s="3">
        <f t="shared" si="280"/>
        <v>2014</v>
      </c>
      <c r="E2212" s="3">
        <f t="shared" si="283"/>
        <v>12</v>
      </c>
      <c r="F2212" s="3">
        <f t="shared" si="284"/>
        <v>9</v>
      </c>
      <c r="G2212" s="3">
        <f t="shared" si="285"/>
        <v>16</v>
      </c>
      <c r="H2212" s="3" t="str">
        <f t="shared" si="286"/>
        <v>2014129</v>
      </c>
      <c r="I2212" s="3" t="str">
        <f t="shared" si="287"/>
        <v>201412916</v>
      </c>
      <c r="J2212">
        <v>69</v>
      </c>
      <c r="K2212">
        <v>41.4</v>
      </c>
      <c r="L2212" t="str">
        <f>VLOOKUP(C2212,List!$A$2:$C$2089,3,)</f>
        <v>Highgate</v>
      </c>
      <c r="M2212" t="str">
        <f>VLOOKUP(C2212,List!$A$2:$C$2089,2,)</f>
        <v>Northern</v>
      </c>
      <c r="N2212" t="str">
        <f t="shared" si="281"/>
        <v>Highgate|Northern</v>
      </c>
      <c r="O2212">
        <f>VLOOKUP(N2212,Depth!$A$2:$F$427,3,)</f>
        <v>100</v>
      </c>
      <c r="P2212">
        <f>VLOOKUP(N2212,Depth!$A$2:$F$427,5,)</f>
        <v>162.66999999999999</v>
      </c>
      <c r="Q2212">
        <f>VLOOKUP(N2212,Depth!$A$2:$F$427,6,)</f>
        <v>37.33</v>
      </c>
      <c r="R2212">
        <f>VLOOKUP(L2212,longitude_latitude!C:J,7,)</f>
        <v>-0.14486065200000001</v>
      </c>
      <c r="S2212">
        <f>VLOOKUP(L2212,longitude_latitude!C:J,8,)</f>
        <v>51.577342000000002</v>
      </c>
      <c r="T2212">
        <f t="shared" si="282"/>
        <v>-7.4715273905469841</v>
      </c>
      <c r="U2212">
        <f>VLOOKUP(M2212,LINE!$A$2:$B$13,2,)</f>
        <v>9</v>
      </c>
      <c r="V2212">
        <f>VLOOKUP(L2212,Entry_exit!B:P,4,)</f>
        <v>8953</v>
      </c>
      <c r="W2212">
        <f>2020 - VLOOKUP(L2212, age!$A:$D,4,)</f>
        <v>79</v>
      </c>
      <c r="X2212">
        <f>VLOOKUP(H2212,'air-quality-london-time-of-day'!E:G,3,FALSE)</f>
        <v>13.5</v>
      </c>
      <c r="Y2212">
        <f>VLOOKUP(I2212,Weather!F:K,2,)</f>
        <v>4.6244897959183522</v>
      </c>
      <c r="Z2212">
        <f>VLOOKUP(I2212,Weather!F:K,3,)</f>
        <v>0.03</v>
      </c>
      <c r="AA2212">
        <f>VLOOKUP(I2212,Weather!F:K,4,)</f>
        <v>0.76</v>
      </c>
      <c r="AB2212">
        <f>VLOOKUP(I2212,Weather!F:K,5,)</f>
        <v>1016</v>
      </c>
      <c r="AC2212">
        <f>VLOOKUP(I2212,Weather!F:K,6,)</f>
        <v>1</v>
      </c>
    </row>
    <row r="2213" spans="1:29" x14ac:dyDescent="0.25">
      <c r="A2213" t="s">
        <v>7</v>
      </c>
      <c r="B2213" t="s">
        <v>6</v>
      </c>
      <c r="C2213" s="1">
        <v>41989.406944444447</v>
      </c>
      <c r="D2213" s="3">
        <f t="shared" si="280"/>
        <v>2014</v>
      </c>
      <c r="E2213" s="3">
        <f t="shared" si="283"/>
        <v>12</v>
      </c>
      <c r="F2213" s="3">
        <f t="shared" si="284"/>
        <v>9</v>
      </c>
      <c r="G2213" s="3">
        <f t="shared" si="285"/>
        <v>16</v>
      </c>
      <c r="H2213" s="3" t="str">
        <f t="shared" si="286"/>
        <v>2014129</v>
      </c>
      <c r="I2213" s="3" t="str">
        <f t="shared" si="287"/>
        <v>201412916</v>
      </c>
      <c r="J2213">
        <v>97</v>
      </c>
      <c r="K2213">
        <v>58.2</v>
      </c>
      <c r="L2213" t="str">
        <f>VLOOKUP(C2213,List!$A$2:$C$2089,3,)</f>
        <v>Archway</v>
      </c>
      <c r="M2213" t="str">
        <f>VLOOKUP(C2213,List!$A$2:$C$2089,2,)</f>
        <v>Northern</v>
      </c>
      <c r="N2213" t="str">
        <f t="shared" si="281"/>
        <v>Archway|Northern</v>
      </c>
      <c r="O2213">
        <f>VLOOKUP(N2213,Depth!$A$2:$F$427,3,)</f>
        <v>56</v>
      </c>
      <c r="P2213">
        <f>VLOOKUP(N2213,Depth!$A$2:$F$427,5,)</f>
        <v>134.72999999999999</v>
      </c>
      <c r="Q2213">
        <f>VLOOKUP(N2213,Depth!$A$2:$F$427,6,)</f>
        <v>21.27</v>
      </c>
      <c r="R2213">
        <f>VLOOKUP(L2213,longitude_latitude!C:J,7,)</f>
        <v>-0.13344404000000001</v>
      </c>
      <c r="S2213">
        <f>VLOOKUP(L2213,longitude_latitude!C:J,8,)</f>
        <v>51.56403452</v>
      </c>
      <c r="T2213">
        <f t="shared" si="282"/>
        <v>-6.8809130850482614</v>
      </c>
      <c r="U2213">
        <f>VLOOKUP(M2213,LINE!$A$2:$B$13,2,)</f>
        <v>9</v>
      </c>
      <c r="V2213">
        <f>VLOOKUP(L2213,Entry_exit!B:P,4,)</f>
        <v>16017</v>
      </c>
      <c r="W2213">
        <f>2020 - VLOOKUP(L2213, age!$A:$D,4,)</f>
        <v>113</v>
      </c>
      <c r="X2213">
        <f>VLOOKUP(H2213,'air-quality-london-time-of-day'!E:G,3,FALSE)</f>
        <v>13.5</v>
      </c>
      <c r="Y2213">
        <f>VLOOKUP(I2213,Weather!F:K,2,)</f>
        <v>4.6244897959183522</v>
      </c>
      <c r="Z2213">
        <f>VLOOKUP(I2213,Weather!F:K,3,)</f>
        <v>0.03</v>
      </c>
      <c r="AA2213">
        <f>VLOOKUP(I2213,Weather!F:K,4,)</f>
        <v>0.76</v>
      </c>
      <c r="AB2213">
        <f>VLOOKUP(I2213,Weather!F:K,5,)</f>
        <v>1016</v>
      </c>
      <c r="AC2213">
        <f>VLOOKUP(I2213,Weather!F:K,6,)</f>
        <v>1</v>
      </c>
    </row>
    <row r="2214" spans="1:29" x14ac:dyDescent="0.25">
      <c r="A2214" t="s">
        <v>7</v>
      </c>
      <c r="B2214" t="s">
        <v>6</v>
      </c>
      <c r="C2214" s="1">
        <v>41989.407638888886</v>
      </c>
      <c r="D2214" s="3">
        <f t="shared" si="280"/>
        <v>2014</v>
      </c>
      <c r="E2214" s="3">
        <f t="shared" si="283"/>
        <v>12</v>
      </c>
      <c r="F2214" s="3">
        <f t="shared" si="284"/>
        <v>9</v>
      </c>
      <c r="G2214" s="3">
        <f t="shared" si="285"/>
        <v>16</v>
      </c>
      <c r="H2214" s="3" t="str">
        <f t="shared" si="286"/>
        <v>2014129</v>
      </c>
      <c r="I2214" s="3" t="str">
        <f t="shared" si="287"/>
        <v>201412916</v>
      </c>
      <c r="J2214">
        <v>101</v>
      </c>
      <c r="K2214">
        <v>60.6</v>
      </c>
      <c r="L2214" t="str">
        <f>VLOOKUP(C2214,List!$A$2:$C$2089,3,)</f>
        <v>Tufnell Park</v>
      </c>
      <c r="M2214" t="str">
        <f>VLOOKUP(C2214,List!$A$2:$C$2089,2,)</f>
        <v>Northern</v>
      </c>
      <c r="N2214" t="str">
        <f t="shared" si="281"/>
        <v>Tufnell Park|Northern</v>
      </c>
      <c r="O2214">
        <f>VLOOKUP(N2214,Depth!$A$2:$F$427,3,)</f>
        <v>44</v>
      </c>
      <c r="P2214">
        <f>VLOOKUP(N2214,Depth!$A$2:$F$427,5,)</f>
        <v>123.29</v>
      </c>
      <c r="Q2214">
        <f>VLOOKUP(N2214,Depth!$A$2:$F$427,6,)</f>
        <v>20.71</v>
      </c>
      <c r="R2214">
        <f>VLOOKUP(L2214,longitude_latitude!C:J,7,)</f>
        <v>-0.136858377</v>
      </c>
      <c r="S2214">
        <f>VLOOKUP(L2214,longitude_latitude!C:J,8,)</f>
        <v>51.556339800000003</v>
      </c>
      <c r="T2214">
        <f t="shared" si="282"/>
        <v>-7.0559169890885052</v>
      </c>
      <c r="U2214">
        <f>VLOOKUP(M2214,LINE!$A$2:$B$13,2,)</f>
        <v>9</v>
      </c>
      <c r="V2214">
        <f>VLOOKUP(L2214,Entry_exit!B:P,4,)</f>
        <v>0</v>
      </c>
      <c r="W2214">
        <f>2020 - VLOOKUP(L2214, age!$A:$D,4,)</f>
        <v>113</v>
      </c>
      <c r="X2214">
        <f>VLOOKUP(H2214,'air-quality-london-time-of-day'!E:G,3,FALSE)</f>
        <v>13.5</v>
      </c>
      <c r="Y2214">
        <f>VLOOKUP(I2214,Weather!F:K,2,)</f>
        <v>4.6244897959183522</v>
      </c>
      <c r="Z2214">
        <f>VLOOKUP(I2214,Weather!F:K,3,)</f>
        <v>0.03</v>
      </c>
      <c r="AA2214">
        <f>VLOOKUP(I2214,Weather!F:K,4,)</f>
        <v>0.76</v>
      </c>
      <c r="AB2214">
        <f>VLOOKUP(I2214,Weather!F:K,5,)</f>
        <v>1016</v>
      </c>
      <c r="AC2214">
        <f>VLOOKUP(I2214,Weather!F:K,6,)</f>
        <v>1</v>
      </c>
    </row>
    <row r="2215" spans="1:29" x14ac:dyDescent="0.25">
      <c r="A2215" t="s">
        <v>7</v>
      </c>
      <c r="B2215" t="s">
        <v>6</v>
      </c>
      <c r="C2215" s="1">
        <v>41989.408333333333</v>
      </c>
      <c r="D2215" s="3">
        <f t="shared" si="280"/>
        <v>2014</v>
      </c>
      <c r="E2215" s="3">
        <f t="shared" si="283"/>
        <v>12</v>
      </c>
      <c r="F2215" s="3">
        <f t="shared" si="284"/>
        <v>9</v>
      </c>
      <c r="G2215" s="3">
        <f t="shared" si="285"/>
        <v>16</v>
      </c>
      <c r="H2215" s="3" t="str">
        <f t="shared" si="286"/>
        <v>2014129</v>
      </c>
      <c r="I2215" s="3" t="str">
        <f t="shared" si="287"/>
        <v>201412916</v>
      </c>
      <c r="J2215">
        <v>101</v>
      </c>
      <c r="K2215">
        <v>60.6</v>
      </c>
      <c r="L2215" t="str">
        <f>VLOOKUP(C2215,List!$A$2:$C$2089,3,)</f>
        <v>Tufnell Park</v>
      </c>
      <c r="M2215" t="str">
        <f>VLOOKUP(C2215,List!$A$2:$C$2089,2,)</f>
        <v>Northern</v>
      </c>
      <c r="N2215" t="str">
        <f t="shared" si="281"/>
        <v>Tufnell Park|Northern</v>
      </c>
      <c r="O2215">
        <f>VLOOKUP(N2215,Depth!$A$2:$F$427,3,)</f>
        <v>44</v>
      </c>
      <c r="P2215">
        <f>VLOOKUP(N2215,Depth!$A$2:$F$427,5,)</f>
        <v>123.29</v>
      </c>
      <c r="Q2215">
        <f>VLOOKUP(N2215,Depth!$A$2:$F$427,6,)</f>
        <v>20.71</v>
      </c>
      <c r="R2215">
        <f>VLOOKUP(L2215,longitude_latitude!C:J,7,)</f>
        <v>-0.136858377</v>
      </c>
      <c r="S2215">
        <f>VLOOKUP(L2215,longitude_latitude!C:J,8,)</f>
        <v>51.556339800000003</v>
      </c>
      <c r="T2215">
        <f t="shared" si="282"/>
        <v>-7.0559169890885052</v>
      </c>
      <c r="U2215">
        <f>VLOOKUP(M2215,LINE!$A$2:$B$13,2,)</f>
        <v>9</v>
      </c>
      <c r="V2215">
        <f>VLOOKUP(L2215,Entry_exit!B:P,4,)</f>
        <v>0</v>
      </c>
      <c r="W2215">
        <f>2020 - VLOOKUP(L2215, age!$A:$D,4,)</f>
        <v>113</v>
      </c>
      <c r="X2215">
        <f>VLOOKUP(H2215,'air-quality-london-time-of-day'!E:G,3,FALSE)</f>
        <v>13.5</v>
      </c>
      <c r="Y2215">
        <f>VLOOKUP(I2215,Weather!F:K,2,)</f>
        <v>4.6244897959183522</v>
      </c>
      <c r="Z2215">
        <f>VLOOKUP(I2215,Weather!F:K,3,)</f>
        <v>0.03</v>
      </c>
      <c r="AA2215">
        <f>VLOOKUP(I2215,Weather!F:K,4,)</f>
        <v>0.76</v>
      </c>
      <c r="AB2215">
        <f>VLOOKUP(I2215,Weather!F:K,5,)</f>
        <v>1016</v>
      </c>
      <c r="AC2215">
        <f>VLOOKUP(I2215,Weather!F:K,6,)</f>
        <v>1</v>
      </c>
    </row>
    <row r="2216" spans="1:29" x14ac:dyDescent="0.25">
      <c r="A2216" t="s">
        <v>7</v>
      </c>
      <c r="B2216" t="s">
        <v>6</v>
      </c>
      <c r="C2216" s="1">
        <v>41989.40902777778</v>
      </c>
      <c r="D2216" s="3">
        <f t="shared" si="280"/>
        <v>2014</v>
      </c>
      <c r="E2216" s="3">
        <f t="shared" si="283"/>
        <v>12</v>
      </c>
      <c r="F2216" s="3">
        <f t="shared" si="284"/>
        <v>9</v>
      </c>
      <c r="G2216" s="3">
        <f t="shared" si="285"/>
        <v>16</v>
      </c>
      <c r="H2216" s="3" t="str">
        <f t="shared" si="286"/>
        <v>2014129</v>
      </c>
      <c r="I2216" s="3" t="str">
        <f t="shared" si="287"/>
        <v>201412916</v>
      </c>
      <c r="J2216">
        <v>120</v>
      </c>
      <c r="K2216">
        <v>72</v>
      </c>
      <c r="L2216" t="str">
        <f>VLOOKUP(C2216,List!$A$2:$C$2089,3,)</f>
        <v>Kentish Town</v>
      </c>
      <c r="M2216" t="str">
        <f>VLOOKUP(C2216,List!$A$2:$C$2089,2,)</f>
        <v>Northern</v>
      </c>
      <c r="N2216" t="str">
        <f t="shared" si="281"/>
        <v>Kentish Town|Northern</v>
      </c>
      <c r="O2216">
        <f>VLOOKUP(N2216,Depth!$A$2:$F$427,3,)</f>
        <v>37</v>
      </c>
      <c r="P2216">
        <f>VLOOKUP(N2216,Depth!$A$2:$F$427,5,)</f>
        <v>114.38500000000001</v>
      </c>
      <c r="Q2216">
        <f>VLOOKUP(N2216,Depth!$A$2:$F$427,6,)</f>
        <v>22.614999999999998</v>
      </c>
      <c r="R2216">
        <f>VLOOKUP(L2216,longitude_latitude!C:J,7,)</f>
        <v>-0.13914119</v>
      </c>
      <c r="S2216">
        <f>VLOOKUP(L2216,longitude_latitude!C:J,8,)</f>
        <v>51.549788650000004</v>
      </c>
      <c r="T2216">
        <f t="shared" si="282"/>
        <v>-7.1726989370094936</v>
      </c>
      <c r="U2216">
        <f>VLOOKUP(M2216,LINE!$A$2:$B$13,2,)</f>
        <v>9</v>
      </c>
      <c r="V2216">
        <f>VLOOKUP(L2216,Entry_exit!B:P,4,)</f>
        <v>17315</v>
      </c>
      <c r="W2216">
        <f>2020 - VLOOKUP(L2216, age!$A:$D,4,)</f>
        <v>113</v>
      </c>
      <c r="X2216">
        <f>VLOOKUP(H2216,'air-quality-london-time-of-day'!E:G,3,FALSE)</f>
        <v>13.5</v>
      </c>
      <c r="Y2216">
        <f>VLOOKUP(I2216,Weather!F:K,2,)</f>
        <v>4.6244897959183522</v>
      </c>
      <c r="Z2216">
        <f>VLOOKUP(I2216,Weather!F:K,3,)</f>
        <v>0.03</v>
      </c>
      <c r="AA2216">
        <f>VLOOKUP(I2216,Weather!F:K,4,)</f>
        <v>0.76</v>
      </c>
      <c r="AB2216">
        <f>VLOOKUP(I2216,Weather!F:K,5,)</f>
        <v>1016</v>
      </c>
      <c r="AC2216">
        <f>VLOOKUP(I2216,Weather!F:K,6,)</f>
        <v>1</v>
      </c>
    </row>
    <row r="2217" spans="1:29" x14ac:dyDescent="0.25">
      <c r="A2217" t="s">
        <v>7</v>
      </c>
      <c r="B2217" t="s">
        <v>6</v>
      </c>
      <c r="C2217" s="1">
        <v>41989.409722222219</v>
      </c>
      <c r="D2217" s="3">
        <f t="shared" si="280"/>
        <v>2014</v>
      </c>
      <c r="E2217" s="3">
        <f t="shared" si="283"/>
        <v>12</v>
      </c>
      <c r="F2217" s="3">
        <f t="shared" si="284"/>
        <v>9</v>
      </c>
      <c r="G2217" s="3">
        <f t="shared" si="285"/>
        <v>16</v>
      </c>
      <c r="H2217" s="3" t="str">
        <f t="shared" si="286"/>
        <v>2014129</v>
      </c>
      <c r="I2217" s="3" t="str">
        <f t="shared" si="287"/>
        <v>201412916</v>
      </c>
      <c r="J2217">
        <v>135</v>
      </c>
      <c r="K2217">
        <v>81</v>
      </c>
      <c r="L2217" t="str">
        <f>VLOOKUP(C2217,List!$A$2:$C$2089,3,)</f>
        <v>Kentish Town</v>
      </c>
      <c r="M2217" t="str">
        <f>VLOOKUP(C2217,List!$A$2:$C$2089,2,)</f>
        <v>Northern</v>
      </c>
      <c r="N2217" t="str">
        <f t="shared" si="281"/>
        <v>Kentish Town|Northern</v>
      </c>
      <c r="O2217">
        <f>VLOOKUP(N2217,Depth!$A$2:$F$427,3,)</f>
        <v>37</v>
      </c>
      <c r="P2217">
        <f>VLOOKUP(N2217,Depth!$A$2:$F$427,5,)</f>
        <v>114.38500000000001</v>
      </c>
      <c r="Q2217">
        <f>VLOOKUP(N2217,Depth!$A$2:$F$427,6,)</f>
        <v>22.614999999999998</v>
      </c>
      <c r="R2217">
        <f>VLOOKUP(L2217,longitude_latitude!C:J,7,)</f>
        <v>-0.13914119</v>
      </c>
      <c r="S2217">
        <f>VLOOKUP(L2217,longitude_latitude!C:J,8,)</f>
        <v>51.549788650000004</v>
      </c>
      <c r="T2217">
        <f t="shared" si="282"/>
        <v>-7.1726989370094936</v>
      </c>
      <c r="U2217">
        <f>VLOOKUP(M2217,LINE!$A$2:$B$13,2,)</f>
        <v>9</v>
      </c>
      <c r="V2217">
        <f>VLOOKUP(L2217,Entry_exit!B:P,4,)</f>
        <v>17315</v>
      </c>
      <c r="W2217">
        <f>2020 - VLOOKUP(L2217, age!$A:$D,4,)</f>
        <v>113</v>
      </c>
      <c r="X2217">
        <f>VLOOKUP(H2217,'air-quality-london-time-of-day'!E:G,3,FALSE)</f>
        <v>13.5</v>
      </c>
      <c r="Y2217">
        <f>VLOOKUP(I2217,Weather!F:K,2,)</f>
        <v>4.6244897959183522</v>
      </c>
      <c r="Z2217">
        <f>VLOOKUP(I2217,Weather!F:K,3,)</f>
        <v>0.03</v>
      </c>
      <c r="AA2217">
        <f>VLOOKUP(I2217,Weather!F:K,4,)</f>
        <v>0.76</v>
      </c>
      <c r="AB2217">
        <f>VLOOKUP(I2217,Weather!F:K,5,)</f>
        <v>1016</v>
      </c>
      <c r="AC2217">
        <f>VLOOKUP(I2217,Weather!F:K,6,)</f>
        <v>1</v>
      </c>
    </row>
    <row r="2218" spans="1:29" x14ac:dyDescent="0.25">
      <c r="A2218" t="s">
        <v>7</v>
      </c>
      <c r="B2218" t="s">
        <v>6</v>
      </c>
      <c r="C2218" s="1">
        <v>41989.410416666666</v>
      </c>
      <c r="D2218" s="3">
        <f t="shared" ref="D2218:D2281" si="288">YEAR(C2218)</f>
        <v>2014</v>
      </c>
      <c r="E2218" s="3">
        <f t="shared" si="283"/>
        <v>12</v>
      </c>
      <c r="F2218" s="3">
        <f t="shared" si="284"/>
        <v>9</v>
      </c>
      <c r="G2218" s="3">
        <f t="shared" si="285"/>
        <v>16</v>
      </c>
      <c r="H2218" s="3" t="str">
        <f t="shared" si="286"/>
        <v>2014129</v>
      </c>
      <c r="I2218" s="3" t="str">
        <f t="shared" si="287"/>
        <v>201412916</v>
      </c>
      <c r="J2218">
        <v>119</v>
      </c>
      <c r="K2218">
        <v>71.400000000000006</v>
      </c>
      <c r="L2218" t="str">
        <f>VLOOKUP(C2218,List!$A$2:$C$2089,3,)</f>
        <v>Camden Town</v>
      </c>
      <c r="M2218" t="str">
        <f>VLOOKUP(C2218,List!$A$2:$C$2089,2,)</f>
        <v>Northern</v>
      </c>
      <c r="N2218" t="str">
        <f t="shared" ref="N2218:N2281" si="289">L2218&amp;"|"&amp;M2218</f>
        <v>Camden Town|Northern</v>
      </c>
      <c r="O2218">
        <f>VLOOKUP(N2218,Depth!$A$2:$F$427,3,)</f>
        <v>27</v>
      </c>
      <c r="P2218">
        <f>VLOOKUP(N2218,Depth!$A$2:$F$427,5,)</f>
        <v>110.545</v>
      </c>
      <c r="Q2218">
        <f>VLOOKUP(N2218,Depth!$A$2:$F$427,6,)</f>
        <v>16.454999999999998</v>
      </c>
      <c r="R2218">
        <f>VLOOKUP(L2218,longitude_latitude!C:J,7,)</f>
        <v>-0.14101688800000001</v>
      </c>
      <c r="S2218">
        <f>VLOOKUP(L2218,longitude_latitude!C:J,8,)</f>
        <v>51.538724119999998</v>
      </c>
      <c r="T2218">
        <f t="shared" ref="T2218:T2281" si="290">R2218*S2218</f>
        <v>-7.2678304868929384</v>
      </c>
      <c r="U2218">
        <f>VLOOKUP(M2218,LINE!$A$2:$B$13,2,)</f>
        <v>9</v>
      </c>
      <c r="V2218">
        <f>VLOOKUP(L2218,Entry_exit!B:P,4,)</f>
        <v>29308</v>
      </c>
      <c r="W2218">
        <f>2020 - VLOOKUP(L2218, age!$A:$D,4,)</f>
        <v>113</v>
      </c>
      <c r="X2218">
        <f>VLOOKUP(H2218,'air-quality-london-time-of-day'!E:G,3,FALSE)</f>
        <v>13.5</v>
      </c>
      <c r="Y2218">
        <f>VLOOKUP(I2218,Weather!F:K,2,)</f>
        <v>4.6244897959183522</v>
      </c>
      <c r="Z2218">
        <f>VLOOKUP(I2218,Weather!F:K,3,)</f>
        <v>0.03</v>
      </c>
      <c r="AA2218">
        <f>VLOOKUP(I2218,Weather!F:K,4,)</f>
        <v>0.76</v>
      </c>
      <c r="AB2218">
        <f>VLOOKUP(I2218,Weather!F:K,5,)</f>
        <v>1016</v>
      </c>
      <c r="AC2218">
        <f>VLOOKUP(I2218,Weather!F:K,6,)</f>
        <v>1</v>
      </c>
    </row>
    <row r="2219" spans="1:29" x14ac:dyDescent="0.25">
      <c r="A2219" t="s">
        <v>7</v>
      </c>
      <c r="B2219" t="s">
        <v>6</v>
      </c>
      <c r="C2219" s="1">
        <v>41989.411111111112</v>
      </c>
      <c r="D2219" s="3">
        <f t="shared" si="288"/>
        <v>2014</v>
      </c>
      <c r="E2219" s="3">
        <f t="shared" si="283"/>
        <v>12</v>
      </c>
      <c r="F2219" s="3">
        <f t="shared" si="284"/>
        <v>9</v>
      </c>
      <c r="G2219" s="3">
        <f t="shared" si="285"/>
        <v>16</v>
      </c>
      <c r="H2219" s="3" t="str">
        <f t="shared" si="286"/>
        <v>2014129</v>
      </c>
      <c r="I2219" s="3" t="str">
        <f t="shared" si="287"/>
        <v>201412916</v>
      </c>
      <c r="J2219">
        <v>132</v>
      </c>
      <c r="K2219">
        <v>79.2</v>
      </c>
      <c r="L2219" t="str">
        <f>VLOOKUP(C2219,List!$A$2:$C$2089,3,)</f>
        <v>Camden Town</v>
      </c>
      <c r="M2219" t="str">
        <f>VLOOKUP(C2219,List!$A$2:$C$2089,2,)</f>
        <v>Northern</v>
      </c>
      <c r="N2219" t="str">
        <f t="shared" si="289"/>
        <v>Camden Town|Northern</v>
      </c>
      <c r="O2219">
        <f>VLOOKUP(N2219,Depth!$A$2:$F$427,3,)</f>
        <v>27</v>
      </c>
      <c r="P2219">
        <f>VLOOKUP(N2219,Depth!$A$2:$F$427,5,)</f>
        <v>110.545</v>
      </c>
      <c r="Q2219">
        <f>VLOOKUP(N2219,Depth!$A$2:$F$427,6,)</f>
        <v>16.454999999999998</v>
      </c>
      <c r="R2219">
        <f>VLOOKUP(L2219,longitude_latitude!C:J,7,)</f>
        <v>-0.14101688800000001</v>
      </c>
      <c r="S2219">
        <f>VLOOKUP(L2219,longitude_latitude!C:J,8,)</f>
        <v>51.538724119999998</v>
      </c>
      <c r="T2219">
        <f t="shared" si="290"/>
        <v>-7.2678304868929384</v>
      </c>
      <c r="U2219">
        <f>VLOOKUP(M2219,LINE!$A$2:$B$13,2,)</f>
        <v>9</v>
      </c>
      <c r="V2219">
        <f>VLOOKUP(L2219,Entry_exit!B:P,4,)</f>
        <v>29308</v>
      </c>
      <c r="W2219">
        <f>2020 - VLOOKUP(L2219, age!$A:$D,4,)</f>
        <v>113</v>
      </c>
      <c r="X2219">
        <f>VLOOKUP(H2219,'air-quality-london-time-of-day'!E:G,3,FALSE)</f>
        <v>13.5</v>
      </c>
      <c r="Y2219">
        <f>VLOOKUP(I2219,Weather!F:K,2,)</f>
        <v>4.6244897959183522</v>
      </c>
      <c r="Z2219">
        <f>VLOOKUP(I2219,Weather!F:K,3,)</f>
        <v>0.03</v>
      </c>
      <c r="AA2219">
        <f>VLOOKUP(I2219,Weather!F:K,4,)</f>
        <v>0.76</v>
      </c>
      <c r="AB2219">
        <f>VLOOKUP(I2219,Weather!F:K,5,)</f>
        <v>1016</v>
      </c>
      <c r="AC2219">
        <f>VLOOKUP(I2219,Weather!F:K,6,)</f>
        <v>1</v>
      </c>
    </row>
    <row r="2220" spans="1:29" x14ac:dyDescent="0.25">
      <c r="A2220" t="s">
        <v>7</v>
      </c>
      <c r="B2220" t="s">
        <v>6</v>
      </c>
      <c r="C2220" s="1">
        <v>41989.411805555559</v>
      </c>
      <c r="D2220" s="3">
        <f t="shared" si="288"/>
        <v>2014</v>
      </c>
      <c r="E2220" s="3">
        <f t="shared" si="283"/>
        <v>12</v>
      </c>
      <c r="F2220" s="3">
        <f t="shared" si="284"/>
        <v>9</v>
      </c>
      <c r="G2220" s="3">
        <f t="shared" si="285"/>
        <v>16</v>
      </c>
      <c r="H2220" s="3" t="str">
        <f t="shared" si="286"/>
        <v>2014129</v>
      </c>
      <c r="I2220" s="3" t="str">
        <f t="shared" si="287"/>
        <v>201412916</v>
      </c>
      <c r="J2220">
        <v>129</v>
      </c>
      <c r="K2220">
        <v>77.400000000000006</v>
      </c>
      <c r="L2220" t="str">
        <f>VLOOKUP(C2220,List!$A$2:$C$2089,3,)</f>
        <v>Mornington Crescent</v>
      </c>
      <c r="M2220" t="str">
        <f>VLOOKUP(C2220,List!$A$2:$C$2089,2,)</f>
        <v>Northern</v>
      </c>
      <c r="N2220" t="str">
        <f t="shared" si="289"/>
        <v>Mornington Crescent|Northern</v>
      </c>
      <c r="O2220">
        <f>VLOOKUP(N2220,Depth!$A$2:$F$427,3,)</f>
        <v>24</v>
      </c>
      <c r="P2220">
        <f>VLOOKUP(N2220,Depth!$A$2:$F$427,5,)</f>
        <v>108.71</v>
      </c>
      <c r="Q2220">
        <f>VLOOKUP(N2220,Depth!$A$2:$F$427,6,)</f>
        <v>15.29</v>
      </c>
      <c r="R2220">
        <f>VLOOKUP(L2220,longitude_latitude!C:J,7,)</f>
        <v>-0.13714346099999999</v>
      </c>
      <c r="S2220">
        <f>VLOOKUP(L2220,longitude_latitude!C:J,8,)</f>
        <v>51.53419787</v>
      </c>
      <c r="T2220">
        <f t="shared" si="290"/>
        <v>-7.0675782557506279</v>
      </c>
      <c r="U2220">
        <f>VLOOKUP(M2220,LINE!$A$2:$B$13,2,)</f>
        <v>9</v>
      </c>
      <c r="V2220">
        <f>VLOOKUP(L2220,Entry_exit!B:P,4,)</f>
        <v>6948</v>
      </c>
      <c r="W2220">
        <f>2020 - VLOOKUP(L2220, age!$A:$D,4,)</f>
        <v>113</v>
      </c>
      <c r="X2220">
        <f>VLOOKUP(H2220,'air-quality-london-time-of-day'!E:G,3,FALSE)</f>
        <v>13.5</v>
      </c>
      <c r="Y2220">
        <f>VLOOKUP(I2220,Weather!F:K,2,)</f>
        <v>4.6244897959183522</v>
      </c>
      <c r="Z2220">
        <f>VLOOKUP(I2220,Weather!F:K,3,)</f>
        <v>0.03</v>
      </c>
      <c r="AA2220">
        <f>VLOOKUP(I2220,Weather!F:K,4,)</f>
        <v>0.76</v>
      </c>
      <c r="AB2220">
        <f>VLOOKUP(I2220,Weather!F:K,5,)</f>
        <v>1016</v>
      </c>
      <c r="AC2220">
        <f>VLOOKUP(I2220,Weather!F:K,6,)</f>
        <v>1</v>
      </c>
    </row>
    <row r="2221" spans="1:29" x14ac:dyDescent="0.25">
      <c r="A2221" t="s">
        <v>7</v>
      </c>
      <c r="B2221" t="s">
        <v>6</v>
      </c>
      <c r="C2221" s="1">
        <v>41989.412499999999</v>
      </c>
      <c r="D2221" s="3">
        <f t="shared" si="288"/>
        <v>2014</v>
      </c>
      <c r="E2221" s="3">
        <f t="shared" si="283"/>
        <v>12</v>
      </c>
      <c r="F2221" s="3">
        <f t="shared" si="284"/>
        <v>9</v>
      </c>
      <c r="G2221" s="3">
        <f t="shared" si="285"/>
        <v>16</v>
      </c>
      <c r="H2221" s="3" t="str">
        <f t="shared" si="286"/>
        <v>2014129</v>
      </c>
      <c r="I2221" s="3" t="str">
        <f t="shared" si="287"/>
        <v>201412916</v>
      </c>
      <c r="J2221">
        <v>137</v>
      </c>
      <c r="K2221">
        <v>82.2</v>
      </c>
      <c r="L2221" t="str">
        <f>VLOOKUP(C2221,List!$A$2:$C$2089,3,)</f>
        <v>Mornington Crescent</v>
      </c>
      <c r="M2221" t="str">
        <f>VLOOKUP(C2221,List!$A$2:$C$2089,2,)</f>
        <v>Northern</v>
      </c>
      <c r="N2221" t="str">
        <f t="shared" si="289"/>
        <v>Mornington Crescent|Northern</v>
      </c>
      <c r="O2221">
        <f>VLOOKUP(N2221,Depth!$A$2:$F$427,3,)</f>
        <v>24</v>
      </c>
      <c r="P2221">
        <f>VLOOKUP(N2221,Depth!$A$2:$F$427,5,)</f>
        <v>108.71</v>
      </c>
      <c r="Q2221">
        <f>VLOOKUP(N2221,Depth!$A$2:$F$427,6,)</f>
        <v>15.29</v>
      </c>
      <c r="R2221">
        <f>VLOOKUP(L2221,longitude_latitude!C:J,7,)</f>
        <v>-0.13714346099999999</v>
      </c>
      <c r="S2221">
        <f>VLOOKUP(L2221,longitude_latitude!C:J,8,)</f>
        <v>51.53419787</v>
      </c>
      <c r="T2221">
        <f t="shared" si="290"/>
        <v>-7.0675782557506279</v>
      </c>
      <c r="U2221">
        <f>VLOOKUP(M2221,LINE!$A$2:$B$13,2,)</f>
        <v>9</v>
      </c>
      <c r="V2221">
        <f>VLOOKUP(L2221,Entry_exit!B:P,4,)</f>
        <v>6948</v>
      </c>
      <c r="W2221">
        <f>2020 - VLOOKUP(L2221, age!$A:$D,4,)</f>
        <v>113</v>
      </c>
      <c r="X2221">
        <f>VLOOKUP(H2221,'air-quality-london-time-of-day'!E:G,3,FALSE)</f>
        <v>13.5</v>
      </c>
      <c r="Y2221">
        <f>VLOOKUP(I2221,Weather!F:K,2,)</f>
        <v>4.6244897959183522</v>
      </c>
      <c r="Z2221">
        <f>VLOOKUP(I2221,Weather!F:K,3,)</f>
        <v>0.03</v>
      </c>
      <c r="AA2221">
        <f>VLOOKUP(I2221,Weather!F:K,4,)</f>
        <v>0.76</v>
      </c>
      <c r="AB2221">
        <f>VLOOKUP(I2221,Weather!F:K,5,)</f>
        <v>1016</v>
      </c>
      <c r="AC2221">
        <f>VLOOKUP(I2221,Weather!F:K,6,)</f>
        <v>1</v>
      </c>
    </row>
    <row r="2222" spans="1:29" x14ac:dyDescent="0.25">
      <c r="A2222" t="s">
        <v>7</v>
      </c>
      <c r="B2222" t="s">
        <v>6</v>
      </c>
      <c r="C2222" s="1">
        <v>41989.413194444445</v>
      </c>
      <c r="D2222" s="3">
        <f t="shared" si="288"/>
        <v>2014</v>
      </c>
      <c r="E2222" s="3">
        <f t="shared" si="283"/>
        <v>12</v>
      </c>
      <c r="F2222" s="3">
        <f t="shared" si="284"/>
        <v>9</v>
      </c>
      <c r="G2222" s="3">
        <f t="shared" si="285"/>
        <v>16</v>
      </c>
      <c r="H2222" s="3" t="str">
        <f t="shared" si="286"/>
        <v>2014129</v>
      </c>
      <c r="I2222" s="3" t="str">
        <f t="shared" si="287"/>
        <v>201412916</v>
      </c>
      <c r="J2222">
        <v>119</v>
      </c>
      <c r="K2222">
        <v>71.400000000000006</v>
      </c>
      <c r="L2222" t="str">
        <f>VLOOKUP(C2222,List!$A$2:$C$2089,3,)</f>
        <v>Euston</v>
      </c>
      <c r="M2222" t="str">
        <f>VLOOKUP(C2222,List!$A$2:$C$2089,2,)</f>
        <v>Northern</v>
      </c>
      <c r="N2222" t="str">
        <f t="shared" si="289"/>
        <v>Euston|Northern</v>
      </c>
      <c r="O2222">
        <f>VLOOKUP(N2222,Depth!$A$2:$F$427,3,)</f>
        <v>25</v>
      </c>
      <c r="P2222">
        <f>VLOOKUP(N2222,Depth!$A$2:$F$427,5,)</f>
        <v>97.892499999999998</v>
      </c>
      <c r="Q2222">
        <f>VLOOKUP(N2222,Depth!$A$2:$F$427,6,)</f>
        <v>27.107500000000002</v>
      </c>
      <c r="R2222">
        <f>VLOOKUP(L2222,longitude_latitude!C:J,7,)</f>
        <v>-0.13299207099999999</v>
      </c>
      <c r="S2222">
        <f>VLOOKUP(L2222,longitude_latitude!C:J,8,)</f>
        <v>51.527576680000003</v>
      </c>
      <c r="T2222">
        <f t="shared" si="290"/>
        <v>-6.8527591362845044</v>
      </c>
      <c r="U2222">
        <f>VLOOKUP(M2222,LINE!$A$2:$B$13,2,)</f>
        <v>9</v>
      </c>
      <c r="V2222">
        <f>VLOOKUP(L2222,Entry_exit!B:P,4,)</f>
        <v>62670</v>
      </c>
      <c r="W2222">
        <f>2020 - VLOOKUP(L2222, age!$A:$D,4,)</f>
        <v>113</v>
      </c>
      <c r="X2222">
        <f>VLOOKUP(H2222,'air-quality-london-time-of-day'!E:G,3,FALSE)</f>
        <v>13.5</v>
      </c>
      <c r="Y2222">
        <f>VLOOKUP(I2222,Weather!F:K,2,)</f>
        <v>4.6244897959183522</v>
      </c>
      <c r="Z2222">
        <f>VLOOKUP(I2222,Weather!F:K,3,)</f>
        <v>0.03</v>
      </c>
      <c r="AA2222">
        <f>VLOOKUP(I2222,Weather!F:K,4,)</f>
        <v>0.76</v>
      </c>
      <c r="AB2222">
        <f>VLOOKUP(I2222,Weather!F:K,5,)</f>
        <v>1016</v>
      </c>
      <c r="AC2222">
        <f>VLOOKUP(I2222,Weather!F:K,6,)</f>
        <v>1</v>
      </c>
    </row>
    <row r="2223" spans="1:29" x14ac:dyDescent="0.25">
      <c r="A2223" t="s">
        <v>7</v>
      </c>
      <c r="B2223" t="s">
        <v>6</v>
      </c>
      <c r="C2223" s="1">
        <v>41989.413888888892</v>
      </c>
      <c r="D2223" s="3">
        <f t="shared" si="288"/>
        <v>2014</v>
      </c>
      <c r="E2223" s="3">
        <f t="shared" si="283"/>
        <v>12</v>
      </c>
      <c r="F2223" s="3">
        <f t="shared" si="284"/>
        <v>9</v>
      </c>
      <c r="G2223" s="3">
        <f t="shared" si="285"/>
        <v>16</v>
      </c>
      <c r="H2223" s="3" t="str">
        <f t="shared" si="286"/>
        <v>2014129</v>
      </c>
      <c r="I2223" s="3" t="str">
        <f t="shared" si="287"/>
        <v>201412916</v>
      </c>
      <c r="J2223">
        <v>96</v>
      </c>
      <c r="K2223">
        <v>57.6</v>
      </c>
      <c r="L2223" t="str">
        <f>VLOOKUP(C2223,List!$A$2:$C$2089,3,)</f>
        <v>Euston</v>
      </c>
      <c r="M2223" t="str">
        <f>VLOOKUP(C2223,List!$A$2:$C$2089,2,)</f>
        <v>Northern</v>
      </c>
      <c r="N2223" t="str">
        <f t="shared" si="289"/>
        <v>Euston|Northern</v>
      </c>
      <c r="O2223">
        <f>VLOOKUP(N2223,Depth!$A$2:$F$427,3,)</f>
        <v>25</v>
      </c>
      <c r="P2223">
        <f>VLOOKUP(N2223,Depth!$A$2:$F$427,5,)</f>
        <v>97.892499999999998</v>
      </c>
      <c r="Q2223">
        <f>VLOOKUP(N2223,Depth!$A$2:$F$427,6,)</f>
        <v>27.107500000000002</v>
      </c>
      <c r="R2223">
        <f>VLOOKUP(L2223,longitude_latitude!C:J,7,)</f>
        <v>-0.13299207099999999</v>
      </c>
      <c r="S2223">
        <f>VLOOKUP(L2223,longitude_latitude!C:J,8,)</f>
        <v>51.527576680000003</v>
      </c>
      <c r="T2223">
        <f t="shared" si="290"/>
        <v>-6.8527591362845044</v>
      </c>
      <c r="U2223">
        <f>VLOOKUP(M2223,LINE!$A$2:$B$13,2,)</f>
        <v>9</v>
      </c>
      <c r="V2223">
        <f>VLOOKUP(L2223,Entry_exit!B:P,4,)</f>
        <v>62670</v>
      </c>
      <c r="W2223">
        <f>2020 - VLOOKUP(L2223, age!$A:$D,4,)</f>
        <v>113</v>
      </c>
      <c r="X2223">
        <f>VLOOKUP(H2223,'air-quality-london-time-of-day'!E:G,3,FALSE)</f>
        <v>13.5</v>
      </c>
      <c r="Y2223">
        <f>VLOOKUP(I2223,Weather!F:K,2,)</f>
        <v>4.6244897959183522</v>
      </c>
      <c r="Z2223">
        <f>VLOOKUP(I2223,Weather!F:K,3,)</f>
        <v>0.03</v>
      </c>
      <c r="AA2223">
        <f>VLOOKUP(I2223,Weather!F:K,4,)</f>
        <v>0.76</v>
      </c>
      <c r="AB2223">
        <f>VLOOKUP(I2223,Weather!F:K,5,)</f>
        <v>1016</v>
      </c>
      <c r="AC2223">
        <f>VLOOKUP(I2223,Weather!F:K,6,)</f>
        <v>1</v>
      </c>
    </row>
    <row r="2224" spans="1:29" x14ac:dyDescent="0.25">
      <c r="A2224" t="s">
        <v>7</v>
      </c>
      <c r="B2224" t="s">
        <v>6</v>
      </c>
      <c r="C2224" s="1">
        <v>41989.414583333331</v>
      </c>
      <c r="D2224" s="3">
        <f t="shared" si="288"/>
        <v>2014</v>
      </c>
      <c r="E2224" s="3">
        <f t="shared" si="283"/>
        <v>12</v>
      </c>
      <c r="F2224" s="3">
        <f t="shared" si="284"/>
        <v>9</v>
      </c>
      <c r="G2224" s="3">
        <f t="shared" si="285"/>
        <v>16</v>
      </c>
      <c r="H2224" s="3" t="str">
        <f t="shared" si="286"/>
        <v>2014129</v>
      </c>
      <c r="I2224" s="3" t="str">
        <f t="shared" si="287"/>
        <v>201412916</v>
      </c>
      <c r="J2224">
        <v>74</v>
      </c>
      <c r="K2224">
        <v>44.4</v>
      </c>
      <c r="L2224" t="str">
        <f>VLOOKUP(C2224,List!$A$2:$C$2089,3,)</f>
        <v>Warren Street</v>
      </c>
      <c r="M2224" t="str">
        <f>VLOOKUP(C2224,List!$A$2:$C$2089,2,)</f>
        <v>Northern</v>
      </c>
      <c r="N2224" t="str">
        <f t="shared" si="289"/>
        <v>Warren Street|Northern</v>
      </c>
      <c r="O2224">
        <f>VLOOKUP(N2224,Depth!$A$2:$F$427,3,)</f>
        <v>27</v>
      </c>
      <c r="P2224">
        <f>VLOOKUP(N2224,Depth!$A$2:$F$427,5,)</f>
        <v>101.64</v>
      </c>
      <c r="Q2224">
        <f>VLOOKUP(N2224,Depth!$A$2:$F$427,6,)</f>
        <v>25.36</v>
      </c>
      <c r="R2224">
        <f>VLOOKUP(L2224,longitude_latitude!C:J,7,)</f>
        <v>-0.13673581100000001</v>
      </c>
      <c r="S2224">
        <f>VLOOKUP(L2224,longitude_latitude!C:J,8,)</f>
        <v>51.524018869999999</v>
      </c>
      <c r="T2224">
        <f t="shared" si="290"/>
        <v>-7.045178506168754</v>
      </c>
      <c r="U2224">
        <f>VLOOKUP(M2224,LINE!$A$2:$B$13,2,)</f>
        <v>9</v>
      </c>
      <c r="V2224">
        <f>VLOOKUP(L2224,Entry_exit!B:P,4,)</f>
        <v>35076</v>
      </c>
      <c r="W2224">
        <f>2020 - VLOOKUP(L2224, age!$A:$D,4,)</f>
        <v>113</v>
      </c>
      <c r="X2224">
        <f>VLOOKUP(H2224,'air-quality-london-time-of-day'!E:G,3,FALSE)</f>
        <v>13.5</v>
      </c>
      <c r="Y2224">
        <f>VLOOKUP(I2224,Weather!F:K,2,)</f>
        <v>4.6244897959183522</v>
      </c>
      <c r="Z2224">
        <f>VLOOKUP(I2224,Weather!F:K,3,)</f>
        <v>0.03</v>
      </c>
      <c r="AA2224">
        <f>VLOOKUP(I2224,Weather!F:K,4,)</f>
        <v>0.76</v>
      </c>
      <c r="AB2224">
        <f>VLOOKUP(I2224,Weather!F:K,5,)</f>
        <v>1016</v>
      </c>
      <c r="AC2224">
        <f>VLOOKUP(I2224,Weather!F:K,6,)</f>
        <v>1</v>
      </c>
    </row>
    <row r="2225" spans="1:29" x14ac:dyDescent="0.25">
      <c r="A2225" t="s">
        <v>7</v>
      </c>
      <c r="B2225" t="s">
        <v>6</v>
      </c>
      <c r="C2225" s="1">
        <v>41989.415277777778</v>
      </c>
      <c r="D2225" s="3">
        <f t="shared" si="288"/>
        <v>2014</v>
      </c>
      <c r="E2225" s="3">
        <f t="shared" si="283"/>
        <v>12</v>
      </c>
      <c r="F2225" s="3">
        <f t="shared" si="284"/>
        <v>9</v>
      </c>
      <c r="G2225" s="3">
        <f t="shared" si="285"/>
        <v>16</v>
      </c>
      <c r="H2225" s="3" t="str">
        <f t="shared" si="286"/>
        <v>2014129</v>
      </c>
      <c r="I2225" s="3" t="str">
        <f t="shared" si="287"/>
        <v>201412916</v>
      </c>
      <c r="J2225">
        <v>65</v>
      </c>
      <c r="K2225">
        <v>39</v>
      </c>
      <c r="L2225" t="str">
        <f>VLOOKUP(C2225,List!$A$2:$C$2089,3,)</f>
        <v>Goodge Street</v>
      </c>
      <c r="M2225" t="str">
        <f>VLOOKUP(C2225,List!$A$2:$C$2089,2,)</f>
        <v>Northern</v>
      </c>
      <c r="N2225" t="str">
        <f t="shared" si="289"/>
        <v>Goodge Street|Northern</v>
      </c>
      <c r="O2225">
        <f>VLOOKUP(N2225,Depth!$A$2:$F$427,3,)</f>
        <v>27</v>
      </c>
      <c r="P2225">
        <f>VLOOKUP(N2225,Depth!$A$2:$F$427,5,)</f>
        <v>98.08</v>
      </c>
      <c r="Q2225">
        <f>VLOOKUP(N2225,Depth!$A$2:$F$427,6,)</f>
        <v>28.92</v>
      </c>
      <c r="R2225">
        <f>VLOOKUP(L2225,longitude_latitude!C:J,7,)</f>
        <v>-0.13273664199999999</v>
      </c>
      <c r="S2225">
        <f>VLOOKUP(L2225,longitude_latitude!C:J,8,)</f>
        <v>51.520093070000001</v>
      </c>
      <c r="T2225">
        <f t="shared" si="290"/>
        <v>-6.8386041496392709</v>
      </c>
      <c r="U2225">
        <f>VLOOKUP(M2225,LINE!$A$2:$B$13,2,)</f>
        <v>9</v>
      </c>
      <c r="V2225">
        <f>VLOOKUP(L2225,Entry_exit!B:P,4,)</f>
        <v>15239</v>
      </c>
      <c r="W2225">
        <f>2020 - VLOOKUP(L2225, age!$A:$D,4,)</f>
        <v>113</v>
      </c>
      <c r="X2225">
        <f>VLOOKUP(H2225,'air-quality-london-time-of-day'!E:G,3,FALSE)</f>
        <v>13.5</v>
      </c>
      <c r="Y2225">
        <f>VLOOKUP(I2225,Weather!F:K,2,)</f>
        <v>4.6244897959183522</v>
      </c>
      <c r="Z2225">
        <f>VLOOKUP(I2225,Weather!F:K,3,)</f>
        <v>0.03</v>
      </c>
      <c r="AA2225">
        <f>VLOOKUP(I2225,Weather!F:K,4,)</f>
        <v>0.76</v>
      </c>
      <c r="AB2225">
        <f>VLOOKUP(I2225,Weather!F:K,5,)</f>
        <v>1016</v>
      </c>
      <c r="AC2225">
        <f>VLOOKUP(I2225,Weather!F:K,6,)</f>
        <v>1</v>
      </c>
    </row>
    <row r="2226" spans="1:29" x14ac:dyDescent="0.25">
      <c r="A2226" t="s">
        <v>7</v>
      </c>
      <c r="B2226" t="s">
        <v>6</v>
      </c>
      <c r="C2226" s="1">
        <v>41989.415972222225</v>
      </c>
      <c r="D2226" s="3">
        <f t="shared" si="288"/>
        <v>2014</v>
      </c>
      <c r="E2226" s="3">
        <f t="shared" si="283"/>
        <v>12</v>
      </c>
      <c r="F2226" s="3">
        <f t="shared" si="284"/>
        <v>9</v>
      </c>
      <c r="G2226" s="3">
        <f t="shared" si="285"/>
        <v>16</v>
      </c>
      <c r="H2226" s="3" t="str">
        <f t="shared" si="286"/>
        <v>2014129</v>
      </c>
      <c r="I2226" s="3" t="str">
        <f t="shared" si="287"/>
        <v>201412916</v>
      </c>
      <c r="J2226">
        <v>58</v>
      </c>
      <c r="K2226">
        <v>34.799999999999997</v>
      </c>
      <c r="L2226" t="str">
        <f>VLOOKUP(C2226,List!$A$2:$C$2089,3,)</f>
        <v>Tottenham Court Road</v>
      </c>
      <c r="M2226" t="str">
        <f>VLOOKUP(C2226,List!$A$2:$C$2089,2,)</f>
        <v>Northern</v>
      </c>
      <c r="N2226" t="str">
        <f t="shared" si="289"/>
        <v>Tottenham Court Road|Northern</v>
      </c>
      <c r="O2226">
        <f>VLOOKUP(N2226,Depth!$A$2:$F$427,3,)</f>
        <v>25</v>
      </c>
      <c r="P2226">
        <f>VLOOKUP(N2226,Depth!$A$2:$F$427,5,)</f>
        <v>94.27</v>
      </c>
      <c r="Q2226">
        <f>VLOOKUP(N2226,Depth!$A$2:$F$427,6,)</f>
        <v>30.73</v>
      </c>
      <c r="R2226">
        <f>VLOOKUP(L2226,longitude_latitude!C:J,7,)</f>
        <v>-0.12889734799999999</v>
      </c>
      <c r="S2226">
        <f>VLOOKUP(L2226,longitude_latitude!C:J,8,)</f>
        <v>51.515947930000003</v>
      </c>
      <c r="T2226">
        <f t="shared" si="290"/>
        <v>-6.6402690678830893</v>
      </c>
      <c r="U2226">
        <f>VLOOKUP(M2226,LINE!$A$2:$B$13,2,)</f>
        <v>9</v>
      </c>
      <c r="V2226">
        <f>VLOOKUP(L2226,Entry_exit!B:P,4,)</f>
        <v>26553</v>
      </c>
      <c r="W2226">
        <f>2020 - VLOOKUP(L2226, age!$A:$D,4,)</f>
        <v>120</v>
      </c>
      <c r="X2226">
        <f>VLOOKUP(H2226,'air-quality-london-time-of-day'!E:G,3,FALSE)</f>
        <v>13.5</v>
      </c>
      <c r="Y2226">
        <f>VLOOKUP(I2226,Weather!F:K,2,)</f>
        <v>4.6244897959183522</v>
      </c>
      <c r="Z2226">
        <f>VLOOKUP(I2226,Weather!F:K,3,)</f>
        <v>0.03</v>
      </c>
      <c r="AA2226">
        <f>VLOOKUP(I2226,Weather!F:K,4,)</f>
        <v>0.76</v>
      </c>
      <c r="AB2226">
        <f>VLOOKUP(I2226,Weather!F:K,5,)</f>
        <v>1016</v>
      </c>
      <c r="AC2226">
        <f>VLOOKUP(I2226,Weather!F:K,6,)</f>
        <v>1</v>
      </c>
    </row>
    <row r="2227" spans="1:29" x14ac:dyDescent="0.25">
      <c r="A2227" t="s">
        <v>7</v>
      </c>
      <c r="B2227" t="s">
        <v>6</v>
      </c>
      <c r="C2227" s="1">
        <v>41989.416666666664</v>
      </c>
      <c r="D2227" s="3">
        <f t="shared" si="288"/>
        <v>2014</v>
      </c>
      <c r="E2227" s="3">
        <f t="shared" si="283"/>
        <v>12</v>
      </c>
      <c r="F2227" s="3">
        <f t="shared" si="284"/>
        <v>10</v>
      </c>
      <c r="G2227" s="3">
        <f t="shared" si="285"/>
        <v>16</v>
      </c>
      <c r="H2227" s="3" t="str">
        <f t="shared" si="286"/>
        <v>20141210</v>
      </c>
      <c r="I2227" s="3" t="str">
        <f t="shared" si="287"/>
        <v>2014121016</v>
      </c>
      <c r="J2227">
        <v>65</v>
      </c>
      <c r="K2227">
        <v>39</v>
      </c>
      <c r="L2227" t="str">
        <f>VLOOKUP(C2227,List!$A$2:$C$2089,3,)</f>
        <v>Leicester Square</v>
      </c>
      <c r="M2227" t="str">
        <f>VLOOKUP(C2227,List!$A$2:$C$2089,2,)</f>
        <v>Northern</v>
      </c>
      <c r="N2227" t="str">
        <f t="shared" si="289"/>
        <v>Leicester Square|Northern</v>
      </c>
      <c r="O2227">
        <f>VLOOKUP(N2227,Depth!$A$2:$F$427,3,)</f>
        <v>20</v>
      </c>
      <c r="P2227">
        <f>VLOOKUP(N2227,Depth!$A$2:$F$427,5,)</f>
        <v>93.5</v>
      </c>
      <c r="Q2227">
        <f>VLOOKUP(N2227,Depth!$A$2:$F$427,6,)</f>
        <v>26.5</v>
      </c>
      <c r="R2227">
        <f>VLOOKUP(L2227,longitude_latitude!C:J,7,)</f>
        <v>-0.12672556700000001</v>
      </c>
      <c r="S2227">
        <f>VLOOKUP(L2227,longitude_latitude!C:J,8,)</f>
        <v>51.510894720000003</v>
      </c>
      <c r="T2227">
        <f t="shared" si="290"/>
        <v>-6.5277473400693076</v>
      </c>
      <c r="U2227">
        <f>VLOOKUP(M2227,LINE!$A$2:$B$13,2,)</f>
        <v>9</v>
      </c>
      <c r="V2227">
        <f>VLOOKUP(L2227,Entry_exit!B:P,4,)</f>
        <v>58943</v>
      </c>
      <c r="W2227">
        <f>2020 - VLOOKUP(L2227, age!$A:$D,4,)</f>
        <v>113</v>
      </c>
      <c r="X2227">
        <f>VLOOKUP(H2227,'air-quality-london-time-of-day'!E:G,3,FALSE)</f>
        <v>13.3</v>
      </c>
      <c r="Y2227">
        <f>VLOOKUP(I2227,Weather!F:K,2,)</f>
        <v>5.3591836734693548</v>
      </c>
      <c r="Z2227">
        <f>VLOOKUP(I2227,Weather!F:K,3,)</f>
        <v>0.03</v>
      </c>
      <c r="AA2227">
        <f>VLOOKUP(I2227,Weather!F:K,4,)</f>
        <v>0.76</v>
      </c>
      <c r="AB2227">
        <f>VLOOKUP(I2227,Weather!F:K,5,)</f>
        <v>1016</v>
      </c>
      <c r="AC2227">
        <f>VLOOKUP(I2227,Weather!F:K,6,)</f>
        <v>1</v>
      </c>
    </row>
    <row r="2228" spans="1:29" x14ac:dyDescent="0.25">
      <c r="A2228" t="s">
        <v>7</v>
      </c>
      <c r="B2228" t="s">
        <v>6</v>
      </c>
      <c r="C2228" s="1">
        <v>41989.417361111111</v>
      </c>
      <c r="D2228" s="3">
        <f t="shared" si="288"/>
        <v>2014</v>
      </c>
      <c r="E2228" s="3">
        <f t="shared" ref="E2228:E2291" si="291">MONTH(C2228)</f>
        <v>12</v>
      </c>
      <c r="F2228" s="3">
        <f t="shared" ref="F2228:F2291" si="292">HOUR(C2228)</f>
        <v>10</v>
      </c>
      <c r="G2228" s="3">
        <f t="shared" ref="G2228:G2291" si="293">DAY(C2228)</f>
        <v>16</v>
      </c>
      <c r="H2228" s="3" t="str">
        <f t="shared" ref="H2228:H2291" si="294">D2228&amp;E2228&amp;F2228</f>
        <v>20141210</v>
      </c>
      <c r="I2228" s="3" t="str">
        <f t="shared" ref="I2228:I2291" si="295">D2228&amp;E2228&amp;F2228&amp;G2228</f>
        <v>2014121016</v>
      </c>
      <c r="J2228">
        <v>73</v>
      </c>
      <c r="K2228">
        <v>43.8</v>
      </c>
      <c r="L2228" t="str">
        <f>VLOOKUP(C2228,List!$A$2:$C$2089,3,)</f>
        <v>Leicester Square</v>
      </c>
      <c r="M2228" t="str">
        <f>VLOOKUP(C2228,List!$A$2:$C$2089,2,)</f>
        <v>Northern</v>
      </c>
      <c r="N2228" t="str">
        <f t="shared" si="289"/>
        <v>Leicester Square|Northern</v>
      </c>
      <c r="O2228">
        <f>VLOOKUP(N2228,Depth!$A$2:$F$427,3,)</f>
        <v>20</v>
      </c>
      <c r="P2228">
        <f>VLOOKUP(N2228,Depth!$A$2:$F$427,5,)</f>
        <v>93.5</v>
      </c>
      <c r="Q2228">
        <f>VLOOKUP(N2228,Depth!$A$2:$F$427,6,)</f>
        <v>26.5</v>
      </c>
      <c r="R2228">
        <f>VLOOKUP(L2228,longitude_latitude!C:J,7,)</f>
        <v>-0.12672556700000001</v>
      </c>
      <c r="S2228">
        <f>VLOOKUP(L2228,longitude_latitude!C:J,8,)</f>
        <v>51.510894720000003</v>
      </c>
      <c r="T2228">
        <f t="shared" si="290"/>
        <v>-6.5277473400693076</v>
      </c>
      <c r="U2228">
        <f>VLOOKUP(M2228,LINE!$A$2:$B$13,2,)</f>
        <v>9</v>
      </c>
      <c r="V2228">
        <f>VLOOKUP(L2228,Entry_exit!B:P,4,)</f>
        <v>58943</v>
      </c>
      <c r="W2228">
        <f>2020 - VLOOKUP(L2228, age!$A:$D,4,)</f>
        <v>113</v>
      </c>
      <c r="X2228">
        <f>VLOOKUP(H2228,'air-quality-london-time-of-day'!E:G,3,FALSE)</f>
        <v>13.3</v>
      </c>
      <c r="Y2228">
        <f>VLOOKUP(I2228,Weather!F:K,2,)</f>
        <v>5.3591836734693548</v>
      </c>
      <c r="Z2228">
        <f>VLOOKUP(I2228,Weather!F:K,3,)</f>
        <v>0.03</v>
      </c>
      <c r="AA2228">
        <f>VLOOKUP(I2228,Weather!F:K,4,)</f>
        <v>0.76</v>
      </c>
      <c r="AB2228">
        <f>VLOOKUP(I2228,Weather!F:K,5,)</f>
        <v>1016</v>
      </c>
      <c r="AC2228">
        <f>VLOOKUP(I2228,Weather!F:K,6,)</f>
        <v>1</v>
      </c>
    </row>
    <row r="2229" spans="1:29" x14ac:dyDescent="0.25">
      <c r="A2229" t="s">
        <v>7</v>
      </c>
      <c r="B2229" t="s">
        <v>6</v>
      </c>
      <c r="C2229" s="1">
        <v>41989.418055555558</v>
      </c>
      <c r="D2229" s="3">
        <f t="shared" si="288"/>
        <v>2014</v>
      </c>
      <c r="E2229" s="3">
        <f t="shared" si="291"/>
        <v>12</v>
      </c>
      <c r="F2229" s="3">
        <f t="shared" si="292"/>
        <v>10</v>
      </c>
      <c r="G2229" s="3">
        <f t="shared" si="293"/>
        <v>16</v>
      </c>
      <c r="H2229" s="3" t="str">
        <f t="shared" si="294"/>
        <v>20141210</v>
      </c>
      <c r="I2229" s="3" t="str">
        <f t="shared" si="295"/>
        <v>2014121016</v>
      </c>
      <c r="J2229">
        <v>82</v>
      </c>
      <c r="K2229">
        <v>49.2</v>
      </c>
      <c r="L2229" t="str">
        <f>VLOOKUP(C2229,List!$A$2:$C$2089,3,)</f>
        <v>Charing Cross</v>
      </c>
      <c r="M2229" t="str">
        <f>VLOOKUP(C2229,List!$A$2:$C$2089,2,)</f>
        <v>Northern</v>
      </c>
      <c r="N2229" t="str">
        <f t="shared" si="289"/>
        <v>Charing Cross|Northern</v>
      </c>
      <c r="O2229">
        <f>VLOOKUP(N2229,Depth!$A$2:$F$427,3,)</f>
        <v>12</v>
      </c>
      <c r="P2229">
        <f>VLOOKUP(N2229,Depth!$A$2:$F$427,5,)</f>
        <v>91.56</v>
      </c>
      <c r="Q2229">
        <f>VLOOKUP(N2229,Depth!$A$2:$F$427,6,)</f>
        <v>20.440000000000001</v>
      </c>
      <c r="R2229">
        <f>VLOOKUP(L2229,longitude_latitude!C:J,7,)</f>
        <v>-0.12577717299999999</v>
      </c>
      <c r="S2229">
        <f>VLOOKUP(L2229,longitude_latitude!C:J,8,)</f>
        <v>51.506867540000002</v>
      </c>
      <c r="T2229">
        <f t="shared" si="290"/>
        <v>-6.4783881892666644</v>
      </c>
      <c r="U2229">
        <f>VLOOKUP(M2229,LINE!$A$2:$B$13,2,)</f>
        <v>9</v>
      </c>
      <c r="V2229">
        <f>VLOOKUP(L2229,Entry_exit!B:P,4,)</f>
        <v>34982</v>
      </c>
      <c r="W2229">
        <f>2020 - VLOOKUP(L2229, age!$A:$D,4,)</f>
        <v>114</v>
      </c>
      <c r="X2229">
        <f>VLOOKUP(H2229,'air-quality-london-time-of-day'!E:G,3,FALSE)</f>
        <v>13.3</v>
      </c>
      <c r="Y2229">
        <f>VLOOKUP(I2229,Weather!F:K,2,)</f>
        <v>5.3591836734693548</v>
      </c>
      <c r="Z2229">
        <f>VLOOKUP(I2229,Weather!F:K,3,)</f>
        <v>0.03</v>
      </c>
      <c r="AA2229">
        <f>VLOOKUP(I2229,Weather!F:K,4,)</f>
        <v>0.76</v>
      </c>
      <c r="AB2229">
        <f>VLOOKUP(I2229,Weather!F:K,5,)</f>
        <v>1016</v>
      </c>
      <c r="AC2229">
        <f>VLOOKUP(I2229,Weather!F:K,6,)</f>
        <v>1</v>
      </c>
    </row>
    <row r="2230" spans="1:29" x14ac:dyDescent="0.25">
      <c r="A2230" t="s">
        <v>7</v>
      </c>
      <c r="B2230" t="s">
        <v>6</v>
      </c>
      <c r="C2230" s="1">
        <v>41989.418749999997</v>
      </c>
      <c r="D2230" s="3">
        <f t="shared" si="288"/>
        <v>2014</v>
      </c>
      <c r="E2230" s="3">
        <f t="shared" si="291"/>
        <v>12</v>
      </c>
      <c r="F2230" s="3">
        <f t="shared" si="292"/>
        <v>10</v>
      </c>
      <c r="G2230" s="3">
        <f t="shared" si="293"/>
        <v>16</v>
      </c>
      <c r="H2230" s="3" t="str">
        <f t="shared" si="294"/>
        <v>20141210</v>
      </c>
      <c r="I2230" s="3" t="str">
        <f t="shared" si="295"/>
        <v>2014121016</v>
      </c>
      <c r="J2230">
        <v>86</v>
      </c>
      <c r="K2230">
        <v>51.6</v>
      </c>
      <c r="L2230" t="str">
        <f>VLOOKUP(C2230,List!$A$2:$C$2089,3,)</f>
        <v>Embankment</v>
      </c>
      <c r="M2230" t="str">
        <f>VLOOKUP(C2230,List!$A$2:$C$2089,2,)</f>
        <v>Northern</v>
      </c>
      <c r="N2230" t="str">
        <f t="shared" si="289"/>
        <v>Embankment|Northern</v>
      </c>
      <c r="O2230">
        <f>VLOOKUP(N2230,Depth!$A$2:$F$427,3,)</f>
        <v>5</v>
      </c>
      <c r="P2230">
        <f>VLOOKUP(N2230,Depth!$A$2:$F$427,5,)</f>
        <v>88.685000000000002</v>
      </c>
      <c r="Q2230">
        <f>VLOOKUP(N2230,Depth!$A$2:$F$427,6,)</f>
        <v>16.315000000000001</v>
      </c>
      <c r="R2230">
        <f>VLOOKUP(L2230,longitude_latitude!C:J,7,)</f>
        <v>-0.120562428</v>
      </c>
      <c r="S2230">
        <f>VLOOKUP(L2230,longitude_latitude!C:J,8,)</f>
        <v>51.50694137</v>
      </c>
      <c r="T2230">
        <f t="shared" si="290"/>
        <v>-6.2098019104208459</v>
      </c>
      <c r="U2230">
        <f>VLOOKUP(M2230,LINE!$A$2:$B$13,2,)</f>
        <v>9</v>
      </c>
      <c r="V2230">
        <f>VLOOKUP(L2230,Entry_exit!B:P,4,)</f>
        <v>33187</v>
      </c>
      <c r="W2230">
        <f>2020 - VLOOKUP(L2230, age!$A:$D,4,)</f>
        <v>114</v>
      </c>
      <c r="X2230">
        <f>VLOOKUP(H2230,'air-quality-london-time-of-day'!E:G,3,FALSE)</f>
        <v>13.3</v>
      </c>
      <c r="Y2230">
        <f>VLOOKUP(I2230,Weather!F:K,2,)</f>
        <v>5.3591836734693548</v>
      </c>
      <c r="Z2230">
        <f>VLOOKUP(I2230,Weather!F:K,3,)</f>
        <v>0.03</v>
      </c>
      <c r="AA2230">
        <f>VLOOKUP(I2230,Weather!F:K,4,)</f>
        <v>0.76</v>
      </c>
      <c r="AB2230">
        <f>VLOOKUP(I2230,Weather!F:K,5,)</f>
        <v>1016</v>
      </c>
      <c r="AC2230">
        <f>VLOOKUP(I2230,Weather!F:K,6,)</f>
        <v>1</v>
      </c>
    </row>
    <row r="2231" spans="1:29" x14ac:dyDescent="0.25">
      <c r="A2231" t="s">
        <v>7</v>
      </c>
      <c r="B2231" t="s">
        <v>6</v>
      </c>
      <c r="C2231" s="1">
        <v>41989.419444444444</v>
      </c>
      <c r="D2231" s="3">
        <f t="shared" si="288"/>
        <v>2014</v>
      </c>
      <c r="E2231" s="3">
        <f t="shared" si="291"/>
        <v>12</v>
      </c>
      <c r="F2231" s="3">
        <f t="shared" si="292"/>
        <v>10</v>
      </c>
      <c r="G2231" s="3">
        <f t="shared" si="293"/>
        <v>16</v>
      </c>
      <c r="H2231" s="3" t="str">
        <f t="shared" si="294"/>
        <v>20141210</v>
      </c>
      <c r="I2231" s="3" t="str">
        <f t="shared" si="295"/>
        <v>2014121016</v>
      </c>
      <c r="J2231">
        <v>102</v>
      </c>
      <c r="K2231">
        <v>61.2</v>
      </c>
      <c r="L2231" t="str">
        <f>VLOOKUP(C2231,List!$A$2:$C$2089,3,)</f>
        <v>Waterloo</v>
      </c>
      <c r="M2231" t="str">
        <f>VLOOKUP(C2231,List!$A$2:$C$2089,2,)</f>
        <v>Northern</v>
      </c>
      <c r="N2231" t="str">
        <f t="shared" si="289"/>
        <v>Waterloo|Northern</v>
      </c>
      <c r="O2231">
        <f>VLOOKUP(N2231,Depth!$A$2:$F$427,3,)</f>
        <v>4</v>
      </c>
      <c r="P2231">
        <f>VLOOKUP(N2231,Depth!$A$2:$F$427,5,)</f>
        <v>82.81</v>
      </c>
      <c r="Q2231">
        <f>VLOOKUP(N2231,Depth!$A$2:$F$427,6,)</f>
        <v>21.19</v>
      </c>
      <c r="R2231">
        <f>VLOOKUP(L2231,longitude_latitude!C:J,7,)</f>
        <v>-0.112818812</v>
      </c>
      <c r="S2231">
        <f>VLOOKUP(L2231,longitude_latitude!C:J,8,)</f>
        <v>51.502914179999998</v>
      </c>
      <c r="T2231">
        <f t="shared" si="290"/>
        <v>-5.8104975923255537</v>
      </c>
      <c r="U2231">
        <f>VLOOKUP(M2231,LINE!$A$2:$B$13,2,)</f>
        <v>9</v>
      </c>
      <c r="V2231">
        <f>VLOOKUP(L2231,Entry_exit!B:P,4,)</f>
        <v>147259</v>
      </c>
      <c r="W2231">
        <f>2020 - VLOOKUP(L2231, age!$A:$D,4,)</f>
        <v>114</v>
      </c>
      <c r="X2231">
        <f>VLOOKUP(H2231,'air-quality-london-time-of-day'!E:G,3,FALSE)</f>
        <v>13.3</v>
      </c>
      <c r="Y2231">
        <f>VLOOKUP(I2231,Weather!F:K,2,)</f>
        <v>5.3591836734693548</v>
      </c>
      <c r="Z2231">
        <f>VLOOKUP(I2231,Weather!F:K,3,)</f>
        <v>0.03</v>
      </c>
      <c r="AA2231">
        <f>VLOOKUP(I2231,Weather!F:K,4,)</f>
        <v>0.76</v>
      </c>
      <c r="AB2231">
        <f>VLOOKUP(I2231,Weather!F:K,5,)</f>
        <v>1016</v>
      </c>
      <c r="AC2231">
        <f>VLOOKUP(I2231,Weather!F:K,6,)</f>
        <v>1</v>
      </c>
    </row>
    <row r="2232" spans="1:29" x14ac:dyDescent="0.25">
      <c r="A2232" t="s">
        <v>7</v>
      </c>
      <c r="B2232" t="s">
        <v>6</v>
      </c>
      <c r="C2232" s="1">
        <v>41989.420138888891</v>
      </c>
      <c r="D2232" s="3">
        <f t="shared" si="288"/>
        <v>2014</v>
      </c>
      <c r="E2232" s="3">
        <f t="shared" si="291"/>
        <v>12</v>
      </c>
      <c r="F2232" s="3">
        <f t="shared" si="292"/>
        <v>10</v>
      </c>
      <c r="G2232" s="3">
        <f t="shared" si="293"/>
        <v>16</v>
      </c>
      <c r="H2232" s="3" t="str">
        <f t="shared" si="294"/>
        <v>20141210</v>
      </c>
      <c r="I2232" s="3" t="str">
        <f t="shared" si="295"/>
        <v>2014121016</v>
      </c>
      <c r="J2232">
        <v>106</v>
      </c>
      <c r="K2232">
        <v>63.6</v>
      </c>
      <c r="L2232" t="str">
        <f>VLOOKUP(C2232,List!$A$2:$C$2089,3,)</f>
        <v>Waterloo</v>
      </c>
      <c r="M2232" t="str">
        <f>VLOOKUP(C2232,List!$A$2:$C$2089,2,)</f>
        <v>Northern</v>
      </c>
      <c r="N2232" t="str">
        <f t="shared" si="289"/>
        <v>Waterloo|Northern</v>
      </c>
      <c r="O2232">
        <f>VLOOKUP(N2232,Depth!$A$2:$F$427,3,)</f>
        <v>4</v>
      </c>
      <c r="P2232">
        <f>VLOOKUP(N2232,Depth!$A$2:$F$427,5,)</f>
        <v>82.81</v>
      </c>
      <c r="Q2232">
        <f>VLOOKUP(N2232,Depth!$A$2:$F$427,6,)</f>
        <v>21.19</v>
      </c>
      <c r="R2232">
        <f>VLOOKUP(L2232,longitude_latitude!C:J,7,)</f>
        <v>-0.112818812</v>
      </c>
      <c r="S2232">
        <f>VLOOKUP(L2232,longitude_latitude!C:J,8,)</f>
        <v>51.502914179999998</v>
      </c>
      <c r="T2232">
        <f t="shared" si="290"/>
        <v>-5.8104975923255537</v>
      </c>
      <c r="U2232">
        <f>VLOOKUP(M2232,LINE!$A$2:$B$13,2,)</f>
        <v>9</v>
      </c>
      <c r="V2232">
        <f>VLOOKUP(L2232,Entry_exit!B:P,4,)</f>
        <v>147259</v>
      </c>
      <c r="W2232">
        <f>2020 - VLOOKUP(L2232, age!$A:$D,4,)</f>
        <v>114</v>
      </c>
      <c r="X2232">
        <f>VLOOKUP(H2232,'air-quality-london-time-of-day'!E:G,3,FALSE)</f>
        <v>13.3</v>
      </c>
      <c r="Y2232">
        <f>VLOOKUP(I2232,Weather!F:K,2,)</f>
        <v>5.3591836734693548</v>
      </c>
      <c r="Z2232">
        <f>VLOOKUP(I2232,Weather!F:K,3,)</f>
        <v>0.03</v>
      </c>
      <c r="AA2232">
        <f>VLOOKUP(I2232,Weather!F:K,4,)</f>
        <v>0.76</v>
      </c>
      <c r="AB2232">
        <f>VLOOKUP(I2232,Weather!F:K,5,)</f>
        <v>1016</v>
      </c>
      <c r="AC2232">
        <f>VLOOKUP(I2232,Weather!F:K,6,)</f>
        <v>1</v>
      </c>
    </row>
    <row r="2233" spans="1:29" x14ac:dyDescent="0.25">
      <c r="A2233" t="s">
        <v>7</v>
      </c>
      <c r="B2233" t="s">
        <v>6</v>
      </c>
      <c r="C2233" s="1">
        <v>41989.42083333333</v>
      </c>
      <c r="D2233" s="3">
        <f t="shared" si="288"/>
        <v>2014</v>
      </c>
      <c r="E2233" s="3">
        <f t="shared" si="291"/>
        <v>12</v>
      </c>
      <c r="F2233" s="3">
        <f t="shared" si="292"/>
        <v>10</v>
      </c>
      <c r="G2233" s="3">
        <f t="shared" si="293"/>
        <v>16</v>
      </c>
      <c r="H2233" s="3" t="str">
        <f t="shared" si="294"/>
        <v>20141210</v>
      </c>
      <c r="I2233" s="3" t="str">
        <f t="shared" si="295"/>
        <v>2014121016</v>
      </c>
      <c r="J2233">
        <v>132</v>
      </c>
      <c r="K2233">
        <v>79.2</v>
      </c>
      <c r="L2233" t="str">
        <f>VLOOKUP(C2233,List!$A$2:$C$2089,3,)</f>
        <v>Waterloo</v>
      </c>
      <c r="M2233" t="str">
        <f>VLOOKUP(C2233,List!$A$2:$C$2089,2,)</f>
        <v>Northern</v>
      </c>
      <c r="N2233" t="str">
        <f t="shared" si="289"/>
        <v>Waterloo|Northern</v>
      </c>
      <c r="O2233">
        <f>VLOOKUP(N2233,Depth!$A$2:$F$427,3,)</f>
        <v>4</v>
      </c>
      <c r="P2233">
        <f>VLOOKUP(N2233,Depth!$A$2:$F$427,5,)</f>
        <v>82.81</v>
      </c>
      <c r="Q2233">
        <f>VLOOKUP(N2233,Depth!$A$2:$F$427,6,)</f>
        <v>21.19</v>
      </c>
      <c r="R2233">
        <f>VLOOKUP(L2233,longitude_latitude!C:J,7,)</f>
        <v>-0.112818812</v>
      </c>
      <c r="S2233">
        <f>VLOOKUP(L2233,longitude_latitude!C:J,8,)</f>
        <v>51.502914179999998</v>
      </c>
      <c r="T2233">
        <f t="shared" si="290"/>
        <v>-5.8104975923255537</v>
      </c>
      <c r="U2233">
        <f>VLOOKUP(M2233,LINE!$A$2:$B$13,2,)</f>
        <v>9</v>
      </c>
      <c r="V2233">
        <f>VLOOKUP(L2233,Entry_exit!B:P,4,)</f>
        <v>147259</v>
      </c>
      <c r="W2233">
        <f>2020 - VLOOKUP(L2233, age!$A:$D,4,)</f>
        <v>114</v>
      </c>
      <c r="X2233">
        <f>VLOOKUP(H2233,'air-quality-london-time-of-day'!E:G,3,FALSE)</f>
        <v>13.3</v>
      </c>
      <c r="Y2233">
        <f>VLOOKUP(I2233,Weather!F:K,2,)</f>
        <v>5.3591836734693548</v>
      </c>
      <c r="Z2233">
        <f>VLOOKUP(I2233,Weather!F:K,3,)</f>
        <v>0.03</v>
      </c>
      <c r="AA2233">
        <f>VLOOKUP(I2233,Weather!F:K,4,)</f>
        <v>0.76</v>
      </c>
      <c r="AB2233">
        <f>VLOOKUP(I2233,Weather!F:K,5,)</f>
        <v>1016</v>
      </c>
      <c r="AC2233">
        <f>VLOOKUP(I2233,Weather!F:K,6,)</f>
        <v>1</v>
      </c>
    </row>
    <row r="2234" spans="1:29" x14ac:dyDescent="0.25">
      <c r="A2234" t="s">
        <v>7</v>
      </c>
      <c r="B2234" t="s">
        <v>6</v>
      </c>
      <c r="C2234" s="1">
        <v>41989.421527777777</v>
      </c>
      <c r="D2234" s="3">
        <f t="shared" si="288"/>
        <v>2014</v>
      </c>
      <c r="E2234" s="3">
        <f t="shared" si="291"/>
        <v>12</v>
      </c>
      <c r="F2234" s="3">
        <f t="shared" si="292"/>
        <v>10</v>
      </c>
      <c r="G2234" s="3">
        <f t="shared" si="293"/>
        <v>16</v>
      </c>
      <c r="H2234" s="3" t="str">
        <f t="shared" si="294"/>
        <v>20141210</v>
      </c>
      <c r="I2234" s="3" t="str">
        <f t="shared" si="295"/>
        <v>2014121016</v>
      </c>
      <c r="J2234">
        <v>203</v>
      </c>
      <c r="K2234">
        <v>121.8</v>
      </c>
      <c r="L2234" t="str">
        <f>VLOOKUP(C2234,List!$A$2:$C$2089,3,)</f>
        <v>Kennington</v>
      </c>
      <c r="M2234" t="str">
        <f>VLOOKUP(C2234,List!$A$2:$C$2089,2,)</f>
        <v>Northern</v>
      </c>
      <c r="N2234" t="str">
        <f t="shared" si="289"/>
        <v>Kennington|Northern</v>
      </c>
      <c r="O2234">
        <f>VLOOKUP(N2234,Depth!$A$2:$F$427,3,)</f>
        <v>3</v>
      </c>
      <c r="P2234">
        <f>VLOOKUP(N2234,Depth!$A$2:$F$427,5,)</f>
        <v>85.757499999999993</v>
      </c>
      <c r="Q2234">
        <f>VLOOKUP(N2234,Depth!$A$2:$F$427,6,)</f>
        <v>17.2425</v>
      </c>
      <c r="R2234">
        <f>VLOOKUP(L2234,longitude_latitude!C:J,7,)</f>
        <v>-0.104357247</v>
      </c>
      <c r="S2234">
        <f>VLOOKUP(L2234,longitude_latitude!C:J,8,)</f>
        <v>51.487827070000002</v>
      </c>
      <c r="T2234">
        <f t="shared" si="290"/>
        <v>-5.3731278870372767</v>
      </c>
      <c r="U2234">
        <f>VLOOKUP(M2234,LINE!$A$2:$B$13,2,)</f>
        <v>9</v>
      </c>
      <c r="V2234">
        <f>VLOOKUP(L2234,Entry_exit!B:P,4,)</f>
        <v>8917</v>
      </c>
      <c r="W2234">
        <f>2020 - VLOOKUP(L2234, age!$A:$D,4,)</f>
        <v>130</v>
      </c>
      <c r="X2234">
        <f>VLOOKUP(H2234,'air-quality-london-time-of-day'!E:G,3,FALSE)</f>
        <v>13.3</v>
      </c>
      <c r="Y2234">
        <f>VLOOKUP(I2234,Weather!F:K,2,)</f>
        <v>5.3591836734693548</v>
      </c>
      <c r="Z2234">
        <f>VLOOKUP(I2234,Weather!F:K,3,)</f>
        <v>0.03</v>
      </c>
      <c r="AA2234">
        <f>VLOOKUP(I2234,Weather!F:K,4,)</f>
        <v>0.76</v>
      </c>
      <c r="AB2234">
        <f>VLOOKUP(I2234,Weather!F:K,5,)</f>
        <v>1016</v>
      </c>
      <c r="AC2234">
        <f>VLOOKUP(I2234,Weather!F:K,6,)</f>
        <v>1</v>
      </c>
    </row>
    <row r="2235" spans="1:29" x14ac:dyDescent="0.25">
      <c r="A2235" t="s">
        <v>7</v>
      </c>
      <c r="B2235" t="s">
        <v>6</v>
      </c>
      <c r="C2235" s="1">
        <v>41989.422222222223</v>
      </c>
      <c r="D2235" s="3">
        <f t="shared" si="288"/>
        <v>2014</v>
      </c>
      <c r="E2235" s="3">
        <f t="shared" si="291"/>
        <v>12</v>
      </c>
      <c r="F2235" s="3">
        <f t="shared" si="292"/>
        <v>10</v>
      </c>
      <c r="G2235" s="3">
        <f t="shared" si="293"/>
        <v>16</v>
      </c>
      <c r="H2235" s="3" t="str">
        <f t="shared" si="294"/>
        <v>20141210</v>
      </c>
      <c r="I2235" s="3" t="str">
        <f t="shared" si="295"/>
        <v>2014121016</v>
      </c>
      <c r="J2235">
        <v>190</v>
      </c>
      <c r="K2235">
        <v>114</v>
      </c>
      <c r="L2235" t="str">
        <f>VLOOKUP(C2235,List!$A$2:$C$2089,3,)</f>
        <v>Kennington</v>
      </c>
      <c r="M2235" t="str">
        <f>VLOOKUP(C2235,List!$A$2:$C$2089,2,)</f>
        <v>Northern</v>
      </c>
      <c r="N2235" t="str">
        <f t="shared" si="289"/>
        <v>Kennington|Northern</v>
      </c>
      <c r="O2235">
        <f>VLOOKUP(N2235,Depth!$A$2:$F$427,3,)</f>
        <v>3</v>
      </c>
      <c r="P2235">
        <f>VLOOKUP(N2235,Depth!$A$2:$F$427,5,)</f>
        <v>85.757499999999993</v>
      </c>
      <c r="Q2235">
        <f>VLOOKUP(N2235,Depth!$A$2:$F$427,6,)</f>
        <v>17.2425</v>
      </c>
      <c r="R2235">
        <f>VLOOKUP(L2235,longitude_latitude!C:J,7,)</f>
        <v>-0.104357247</v>
      </c>
      <c r="S2235">
        <f>VLOOKUP(L2235,longitude_latitude!C:J,8,)</f>
        <v>51.487827070000002</v>
      </c>
      <c r="T2235">
        <f t="shared" si="290"/>
        <v>-5.3731278870372767</v>
      </c>
      <c r="U2235">
        <f>VLOOKUP(M2235,LINE!$A$2:$B$13,2,)</f>
        <v>9</v>
      </c>
      <c r="V2235">
        <f>VLOOKUP(L2235,Entry_exit!B:P,4,)</f>
        <v>8917</v>
      </c>
      <c r="W2235">
        <f>2020 - VLOOKUP(L2235, age!$A:$D,4,)</f>
        <v>130</v>
      </c>
      <c r="X2235">
        <f>VLOOKUP(H2235,'air-quality-london-time-of-day'!E:G,3,FALSE)</f>
        <v>13.3</v>
      </c>
      <c r="Y2235">
        <f>VLOOKUP(I2235,Weather!F:K,2,)</f>
        <v>5.3591836734693548</v>
      </c>
      <c r="Z2235">
        <f>VLOOKUP(I2235,Weather!F:K,3,)</f>
        <v>0.03</v>
      </c>
      <c r="AA2235">
        <f>VLOOKUP(I2235,Weather!F:K,4,)</f>
        <v>0.76</v>
      </c>
      <c r="AB2235">
        <f>VLOOKUP(I2235,Weather!F:K,5,)</f>
        <v>1016</v>
      </c>
      <c r="AC2235">
        <f>VLOOKUP(I2235,Weather!F:K,6,)</f>
        <v>1</v>
      </c>
    </row>
    <row r="2236" spans="1:29" x14ac:dyDescent="0.25">
      <c r="A2236" t="s">
        <v>7</v>
      </c>
      <c r="B2236" t="s">
        <v>6</v>
      </c>
      <c r="C2236" s="1">
        <v>41989.42291666667</v>
      </c>
      <c r="D2236" s="3">
        <f t="shared" si="288"/>
        <v>2014</v>
      </c>
      <c r="E2236" s="3">
        <f t="shared" si="291"/>
        <v>12</v>
      </c>
      <c r="F2236" s="3">
        <f t="shared" si="292"/>
        <v>10</v>
      </c>
      <c r="G2236" s="3">
        <f t="shared" si="293"/>
        <v>16</v>
      </c>
      <c r="H2236" s="3" t="str">
        <f t="shared" si="294"/>
        <v>20141210</v>
      </c>
      <c r="I2236" s="3" t="str">
        <f t="shared" si="295"/>
        <v>2014121016</v>
      </c>
      <c r="J2236">
        <v>169</v>
      </c>
      <c r="K2236">
        <v>101.4</v>
      </c>
      <c r="L2236" t="str">
        <f>VLOOKUP(C2236,List!$A$2:$C$2089,3,)</f>
        <v>Kennington</v>
      </c>
      <c r="M2236" t="str">
        <f>VLOOKUP(C2236,List!$A$2:$C$2089,2,)</f>
        <v>Northern</v>
      </c>
      <c r="N2236" t="str">
        <f t="shared" si="289"/>
        <v>Kennington|Northern</v>
      </c>
      <c r="O2236">
        <f>VLOOKUP(N2236,Depth!$A$2:$F$427,3,)</f>
        <v>3</v>
      </c>
      <c r="P2236">
        <f>VLOOKUP(N2236,Depth!$A$2:$F$427,5,)</f>
        <v>85.757499999999993</v>
      </c>
      <c r="Q2236">
        <f>VLOOKUP(N2236,Depth!$A$2:$F$427,6,)</f>
        <v>17.2425</v>
      </c>
      <c r="R2236">
        <f>VLOOKUP(L2236,longitude_latitude!C:J,7,)</f>
        <v>-0.104357247</v>
      </c>
      <c r="S2236">
        <f>VLOOKUP(L2236,longitude_latitude!C:J,8,)</f>
        <v>51.487827070000002</v>
      </c>
      <c r="T2236">
        <f t="shared" si="290"/>
        <v>-5.3731278870372767</v>
      </c>
      <c r="U2236">
        <f>VLOOKUP(M2236,LINE!$A$2:$B$13,2,)</f>
        <v>9</v>
      </c>
      <c r="V2236">
        <f>VLOOKUP(L2236,Entry_exit!B:P,4,)</f>
        <v>8917</v>
      </c>
      <c r="W2236">
        <f>2020 - VLOOKUP(L2236, age!$A:$D,4,)</f>
        <v>130</v>
      </c>
      <c r="X2236">
        <f>VLOOKUP(H2236,'air-quality-london-time-of-day'!E:G,3,FALSE)</f>
        <v>13.3</v>
      </c>
      <c r="Y2236">
        <f>VLOOKUP(I2236,Weather!F:K,2,)</f>
        <v>5.3591836734693548</v>
      </c>
      <c r="Z2236">
        <f>VLOOKUP(I2236,Weather!F:K,3,)</f>
        <v>0.03</v>
      </c>
      <c r="AA2236">
        <f>VLOOKUP(I2236,Weather!F:K,4,)</f>
        <v>0.76</v>
      </c>
      <c r="AB2236">
        <f>VLOOKUP(I2236,Weather!F:K,5,)</f>
        <v>1016</v>
      </c>
      <c r="AC2236">
        <f>VLOOKUP(I2236,Weather!F:K,6,)</f>
        <v>1</v>
      </c>
    </row>
    <row r="2237" spans="1:29" x14ac:dyDescent="0.25">
      <c r="A2237" t="s">
        <v>7</v>
      </c>
      <c r="B2237" t="s">
        <v>6</v>
      </c>
      <c r="C2237" s="1">
        <v>41989.423611111109</v>
      </c>
      <c r="D2237" s="3">
        <f t="shared" si="288"/>
        <v>2014</v>
      </c>
      <c r="E2237" s="3">
        <f t="shared" si="291"/>
        <v>12</v>
      </c>
      <c r="F2237" s="3">
        <f t="shared" si="292"/>
        <v>10</v>
      </c>
      <c r="G2237" s="3">
        <f t="shared" si="293"/>
        <v>16</v>
      </c>
      <c r="H2237" s="3" t="str">
        <f t="shared" si="294"/>
        <v>20141210</v>
      </c>
      <c r="I2237" s="3" t="str">
        <f t="shared" si="295"/>
        <v>2014121016</v>
      </c>
      <c r="J2237">
        <v>170</v>
      </c>
      <c r="K2237">
        <v>102</v>
      </c>
      <c r="L2237" t="str">
        <f>VLOOKUP(C2237,List!$A$2:$C$2089,3,)</f>
        <v>Kennington</v>
      </c>
      <c r="M2237" t="str">
        <f>VLOOKUP(C2237,List!$A$2:$C$2089,2,)</f>
        <v>Northern</v>
      </c>
      <c r="N2237" t="str">
        <f t="shared" si="289"/>
        <v>Kennington|Northern</v>
      </c>
      <c r="O2237">
        <f>VLOOKUP(N2237,Depth!$A$2:$F$427,3,)</f>
        <v>3</v>
      </c>
      <c r="P2237">
        <f>VLOOKUP(N2237,Depth!$A$2:$F$427,5,)</f>
        <v>85.757499999999993</v>
      </c>
      <c r="Q2237">
        <f>VLOOKUP(N2237,Depth!$A$2:$F$427,6,)</f>
        <v>17.2425</v>
      </c>
      <c r="R2237">
        <f>VLOOKUP(L2237,longitude_latitude!C:J,7,)</f>
        <v>-0.104357247</v>
      </c>
      <c r="S2237">
        <f>VLOOKUP(L2237,longitude_latitude!C:J,8,)</f>
        <v>51.487827070000002</v>
      </c>
      <c r="T2237">
        <f t="shared" si="290"/>
        <v>-5.3731278870372767</v>
      </c>
      <c r="U2237">
        <f>VLOOKUP(M2237,LINE!$A$2:$B$13,2,)</f>
        <v>9</v>
      </c>
      <c r="V2237">
        <f>VLOOKUP(L2237,Entry_exit!B:P,4,)</f>
        <v>8917</v>
      </c>
      <c r="W2237">
        <f>2020 - VLOOKUP(L2237, age!$A:$D,4,)</f>
        <v>130</v>
      </c>
      <c r="X2237">
        <f>VLOOKUP(H2237,'air-quality-london-time-of-day'!E:G,3,FALSE)</f>
        <v>13.3</v>
      </c>
      <c r="Y2237">
        <f>VLOOKUP(I2237,Weather!F:K,2,)</f>
        <v>5.3591836734693548</v>
      </c>
      <c r="Z2237">
        <f>VLOOKUP(I2237,Weather!F:K,3,)</f>
        <v>0.03</v>
      </c>
      <c r="AA2237">
        <f>VLOOKUP(I2237,Weather!F:K,4,)</f>
        <v>0.76</v>
      </c>
      <c r="AB2237">
        <f>VLOOKUP(I2237,Weather!F:K,5,)</f>
        <v>1016</v>
      </c>
      <c r="AC2237">
        <f>VLOOKUP(I2237,Weather!F:K,6,)</f>
        <v>1</v>
      </c>
    </row>
    <row r="2238" spans="1:29" x14ac:dyDescent="0.25">
      <c r="A2238" t="s">
        <v>7</v>
      </c>
      <c r="B2238" t="s">
        <v>6</v>
      </c>
      <c r="C2238" s="1">
        <v>41989.424305555556</v>
      </c>
      <c r="D2238" s="3">
        <f t="shared" si="288"/>
        <v>2014</v>
      </c>
      <c r="E2238" s="3">
        <f t="shared" si="291"/>
        <v>12</v>
      </c>
      <c r="F2238" s="3">
        <f t="shared" si="292"/>
        <v>10</v>
      </c>
      <c r="G2238" s="3">
        <f t="shared" si="293"/>
        <v>16</v>
      </c>
      <c r="H2238" s="3" t="str">
        <f t="shared" si="294"/>
        <v>20141210</v>
      </c>
      <c r="I2238" s="3" t="str">
        <f t="shared" si="295"/>
        <v>2014121016</v>
      </c>
      <c r="J2238">
        <v>153</v>
      </c>
      <c r="K2238">
        <v>91.8</v>
      </c>
      <c r="L2238" t="str">
        <f>VLOOKUP(C2238,List!$A$2:$C$2089,3,)</f>
        <v>Kennington</v>
      </c>
      <c r="M2238" t="str">
        <f>VLOOKUP(C2238,List!$A$2:$C$2089,2,)</f>
        <v>Northern</v>
      </c>
      <c r="N2238" t="str">
        <f t="shared" si="289"/>
        <v>Kennington|Northern</v>
      </c>
      <c r="O2238">
        <f>VLOOKUP(N2238,Depth!$A$2:$F$427,3,)</f>
        <v>3</v>
      </c>
      <c r="P2238">
        <f>VLOOKUP(N2238,Depth!$A$2:$F$427,5,)</f>
        <v>85.757499999999993</v>
      </c>
      <c r="Q2238">
        <f>VLOOKUP(N2238,Depth!$A$2:$F$427,6,)</f>
        <v>17.2425</v>
      </c>
      <c r="R2238">
        <f>VLOOKUP(L2238,longitude_latitude!C:J,7,)</f>
        <v>-0.104357247</v>
      </c>
      <c r="S2238">
        <f>VLOOKUP(L2238,longitude_latitude!C:J,8,)</f>
        <v>51.487827070000002</v>
      </c>
      <c r="T2238">
        <f t="shared" si="290"/>
        <v>-5.3731278870372767</v>
      </c>
      <c r="U2238">
        <f>VLOOKUP(M2238,LINE!$A$2:$B$13,2,)</f>
        <v>9</v>
      </c>
      <c r="V2238">
        <f>VLOOKUP(L2238,Entry_exit!B:P,4,)</f>
        <v>8917</v>
      </c>
      <c r="W2238">
        <f>2020 - VLOOKUP(L2238, age!$A:$D,4,)</f>
        <v>130</v>
      </c>
      <c r="X2238">
        <f>VLOOKUP(H2238,'air-quality-london-time-of-day'!E:G,3,FALSE)</f>
        <v>13.3</v>
      </c>
      <c r="Y2238">
        <f>VLOOKUP(I2238,Weather!F:K,2,)</f>
        <v>5.3591836734693548</v>
      </c>
      <c r="Z2238">
        <f>VLOOKUP(I2238,Weather!F:K,3,)</f>
        <v>0.03</v>
      </c>
      <c r="AA2238">
        <f>VLOOKUP(I2238,Weather!F:K,4,)</f>
        <v>0.76</v>
      </c>
      <c r="AB2238">
        <f>VLOOKUP(I2238,Weather!F:K,5,)</f>
        <v>1016</v>
      </c>
      <c r="AC2238">
        <f>VLOOKUP(I2238,Weather!F:K,6,)</f>
        <v>1</v>
      </c>
    </row>
    <row r="2239" spans="1:29" x14ac:dyDescent="0.25">
      <c r="A2239" t="s">
        <v>7</v>
      </c>
      <c r="B2239" t="s">
        <v>6</v>
      </c>
      <c r="C2239" s="1">
        <v>41989.425000000003</v>
      </c>
      <c r="D2239" s="3">
        <f t="shared" si="288"/>
        <v>2014</v>
      </c>
      <c r="E2239" s="3">
        <f t="shared" si="291"/>
        <v>12</v>
      </c>
      <c r="F2239" s="3">
        <f t="shared" si="292"/>
        <v>10</v>
      </c>
      <c r="G2239" s="3">
        <f t="shared" si="293"/>
        <v>16</v>
      </c>
      <c r="H2239" s="3" t="str">
        <f t="shared" si="294"/>
        <v>20141210</v>
      </c>
      <c r="I2239" s="3" t="str">
        <f t="shared" si="295"/>
        <v>2014121016</v>
      </c>
      <c r="J2239">
        <v>118</v>
      </c>
      <c r="K2239">
        <v>70.8</v>
      </c>
      <c r="L2239" t="str">
        <f>VLOOKUP(C2239,List!$A$2:$C$2089,3,)</f>
        <v>Kennington</v>
      </c>
      <c r="M2239" t="str">
        <f>VLOOKUP(C2239,List!$A$2:$C$2089,2,)</f>
        <v>Northern</v>
      </c>
      <c r="N2239" t="str">
        <f t="shared" si="289"/>
        <v>Kennington|Northern</v>
      </c>
      <c r="O2239">
        <f>VLOOKUP(N2239,Depth!$A$2:$F$427,3,)</f>
        <v>3</v>
      </c>
      <c r="P2239">
        <f>VLOOKUP(N2239,Depth!$A$2:$F$427,5,)</f>
        <v>85.757499999999993</v>
      </c>
      <c r="Q2239">
        <f>VLOOKUP(N2239,Depth!$A$2:$F$427,6,)</f>
        <v>17.2425</v>
      </c>
      <c r="R2239">
        <f>VLOOKUP(L2239,longitude_latitude!C:J,7,)</f>
        <v>-0.104357247</v>
      </c>
      <c r="S2239">
        <f>VLOOKUP(L2239,longitude_latitude!C:J,8,)</f>
        <v>51.487827070000002</v>
      </c>
      <c r="T2239">
        <f t="shared" si="290"/>
        <v>-5.3731278870372767</v>
      </c>
      <c r="U2239">
        <f>VLOOKUP(M2239,LINE!$A$2:$B$13,2,)</f>
        <v>9</v>
      </c>
      <c r="V2239">
        <f>VLOOKUP(L2239,Entry_exit!B:P,4,)</f>
        <v>8917</v>
      </c>
      <c r="W2239">
        <f>2020 - VLOOKUP(L2239, age!$A:$D,4,)</f>
        <v>130</v>
      </c>
      <c r="X2239">
        <f>VLOOKUP(H2239,'air-quality-london-time-of-day'!E:G,3,FALSE)</f>
        <v>13.3</v>
      </c>
      <c r="Y2239">
        <f>VLOOKUP(I2239,Weather!F:K,2,)</f>
        <v>5.3591836734693548</v>
      </c>
      <c r="Z2239">
        <f>VLOOKUP(I2239,Weather!F:K,3,)</f>
        <v>0.03</v>
      </c>
      <c r="AA2239">
        <f>VLOOKUP(I2239,Weather!F:K,4,)</f>
        <v>0.76</v>
      </c>
      <c r="AB2239">
        <f>VLOOKUP(I2239,Weather!F:K,5,)</f>
        <v>1016</v>
      </c>
      <c r="AC2239">
        <f>VLOOKUP(I2239,Weather!F:K,6,)</f>
        <v>1</v>
      </c>
    </row>
    <row r="2240" spans="1:29" x14ac:dyDescent="0.25">
      <c r="A2240" t="s">
        <v>7</v>
      </c>
      <c r="B2240" t="s">
        <v>6</v>
      </c>
      <c r="C2240" s="1">
        <v>41989.425694444442</v>
      </c>
      <c r="D2240" s="3">
        <f t="shared" si="288"/>
        <v>2014</v>
      </c>
      <c r="E2240" s="3">
        <f t="shared" si="291"/>
        <v>12</v>
      </c>
      <c r="F2240" s="3">
        <f t="shared" si="292"/>
        <v>10</v>
      </c>
      <c r="G2240" s="3">
        <f t="shared" si="293"/>
        <v>16</v>
      </c>
      <c r="H2240" s="3" t="str">
        <f t="shared" si="294"/>
        <v>20141210</v>
      </c>
      <c r="I2240" s="3" t="str">
        <f t="shared" si="295"/>
        <v>2014121016</v>
      </c>
      <c r="J2240">
        <v>121</v>
      </c>
      <c r="K2240">
        <v>72.599999999999994</v>
      </c>
      <c r="L2240" t="str">
        <f>VLOOKUP(C2240,List!$A$2:$C$2089,3,)</f>
        <v>Kennington</v>
      </c>
      <c r="M2240" t="str">
        <f>VLOOKUP(C2240,List!$A$2:$C$2089,2,)</f>
        <v>Northern</v>
      </c>
      <c r="N2240" t="str">
        <f t="shared" si="289"/>
        <v>Kennington|Northern</v>
      </c>
      <c r="O2240">
        <f>VLOOKUP(N2240,Depth!$A$2:$F$427,3,)</f>
        <v>3</v>
      </c>
      <c r="P2240">
        <f>VLOOKUP(N2240,Depth!$A$2:$F$427,5,)</f>
        <v>85.757499999999993</v>
      </c>
      <c r="Q2240">
        <f>VLOOKUP(N2240,Depth!$A$2:$F$427,6,)</f>
        <v>17.2425</v>
      </c>
      <c r="R2240">
        <f>VLOOKUP(L2240,longitude_latitude!C:J,7,)</f>
        <v>-0.104357247</v>
      </c>
      <c r="S2240">
        <f>VLOOKUP(L2240,longitude_latitude!C:J,8,)</f>
        <v>51.487827070000002</v>
      </c>
      <c r="T2240">
        <f t="shared" si="290"/>
        <v>-5.3731278870372767</v>
      </c>
      <c r="U2240">
        <f>VLOOKUP(M2240,LINE!$A$2:$B$13,2,)</f>
        <v>9</v>
      </c>
      <c r="V2240">
        <f>VLOOKUP(L2240,Entry_exit!B:P,4,)</f>
        <v>8917</v>
      </c>
      <c r="W2240">
        <f>2020 - VLOOKUP(L2240, age!$A:$D,4,)</f>
        <v>130</v>
      </c>
      <c r="X2240">
        <f>VLOOKUP(H2240,'air-quality-london-time-of-day'!E:G,3,FALSE)</f>
        <v>13.3</v>
      </c>
      <c r="Y2240">
        <f>VLOOKUP(I2240,Weather!F:K,2,)</f>
        <v>5.3591836734693548</v>
      </c>
      <c r="Z2240">
        <f>VLOOKUP(I2240,Weather!F:K,3,)</f>
        <v>0.03</v>
      </c>
      <c r="AA2240">
        <f>VLOOKUP(I2240,Weather!F:K,4,)</f>
        <v>0.76</v>
      </c>
      <c r="AB2240">
        <f>VLOOKUP(I2240,Weather!F:K,5,)</f>
        <v>1016</v>
      </c>
      <c r="AC2240">
        <f>VLOOKUP(I2240,Weather!F:K,6,)</f>
        <v>1</v>
      </c>
    </row>
    <row r="2241" spans="1:29" x14ac:dyDescent="0.25">
      <c r="A2241" t="s">
        <v>7</v>
      </c>
      <c r="B2241" t="s">
        <v>6</v>
      </c>
      <c r="C2241" s="1">
        <v>41989.426388888889</v>
      </c>
      <c r="D2241" s="3">
        <f t="shared" si="288"/>
        <v>2014</v>
      </c>
      <c r="E2241" s="3">
        <f t="shared" si="291"/>
        <v>12</v>
      </c>
      <c r="F2241" s="3">
        <f t="shared" si="292"/>
        <v>10</v>
      </c>
      <c r="G2241" s="3">
        <f t="shared" si="293"/>
        <v>16</v>
      </c>
      <c r="H2241" s="3" t="str">
        <f t="shared" si="294"/>
        <v>20141210</v>
      </c>
      <c r="I2241" s="3" t="str">
        <f t="shared" si="295"/>
        <v>2014121016</v>
      </c>
      <c r="J2241">
        <v>133</v>
      </c>
      <c r="K2241">
        <v>79.8</v>
      </c>
      <c r="L2241" t="str">
        <f>VLOOKUP(C2241,List!$A$2:$C$2089,3,)</f>
        <v>Kennington</v>
      </c>
      <c r="M2241" t="str">
        <f>VLOOKUP(C2241,List!$A$2:$C$2089,2,)</f>
        <v>Northern</v>
      </c>
      <c r="N2241" t="str">
        <f t="shared" si="289"/>
        <v>Kennington|Northern</v>
      </c>
      <c r="O2241">
        <f>VLOOKUP(N2241,Depth!$A$2:$F$427,3,)</f>
        <v>3</v>
      </c>
      <c r="P2241">
        <f>VLOOKUP(N2241,Depth!$A$2:$F$427,5,)</f>
        <v>85.757499999999993</v>
      </c>
      <c r="Q2241">
        <f>VLOOKUP(N2241,Depth!$A$2:$F$427,6,)</f>
        <v>17.2425</v>
      </c>
      <c r="R2241">
        <f>VLOOKUP(L2241,longitude_latitude!C:J,7,)</f>
        <v>-0.104357247</v>
      </c>
      <c r="S2241">
        <f>VLOOKUP(L2241,longitude_latitude!C:J,8,)</f>
        <v>51.487827070000002</v>
      </c>
      <c r="T2241">
        <f t="shared" si="290"/>
        <v>-5.3731278870372767</v>
      </c>
      <c r="U2241">
        <f>VLOOKUP(M2241,LINE!$A$2:$B$13,2,)</f>
        <v>9</v>
      </c>
      <c r="V2241">
        <f>VLOOKUP(L2241,Entry_exit!B:P,4,)</f>
        <v>8917</v>
      </c>
      <c r="W2241">
        <f>2020 - VLOOKUP(L2241, age!$A:$D,4,)</f>
        <v>130</v>
      </c>
      <c r="X2241">
        <f>VLOOKUP(H2241,'air-quality-london-time-of-day'!E:G,3,FALSE)</f>
        <v>13.3</v>
      </c>
      <c r="Y2241">
        <f>VLOOKUP(I2241,Weather!F:K,2,)</f>
        <v>5.3591836734693548</v>
      </c>
      <c r="Z2241">
        <f>VLOOKUP(I2241,Weather!F:K,3,)</f>
        <v>0.03</v>
      </c>
      <c r="AA2241">
        <f>VLOOKUP(I2241,Weather!F:K,4,)</f>
        <v>0.76</v>
      </c>
      <c r="AB2241">
        <f>VLOOKUP(I2241,Weather!F:K,5,)</f>
        <v>1016</v>
      </c>
      <c r="AC2241">
        <f>VLOOKUP(I2241,Weather!F:K,6,)</f>
        <v>1</v>
      </c>
    </row>
    <row r="2242" spans="1:29" x14ac:dyDescent="0.25">
      <c r="A2242" t="s">
        <v>7</v>
      </c>
      <c r="B2242" t="s">
        <v>6</v>
      </c>
      <c r="C2242" s="1">
        <v>41989.427083333336</v>
      </c>
      <c r="D2242" s="3">
        <f t="shared" si="288"/>
        <v>2014</v>
      </c>
      <c r="E2242" s="3">
        <f t="shared" si="291"/>
        <v>12</v>
      </c>
      <c r="F2242" s="3">
        <f t="shared" si="292"/>
        <v>10</v>
      </c>
      <c r="G2242" s="3">
        <f t="shared" si="293"/>
        <v>16</v>
      </c>
      <c r="H2242" s="3" t="str">
        <f t="shared" si="294"/>
        <v>20141210</v>
      </c>
      <c r="I2242" s="3" t="str">
        <f t="shared" si="295"/>
        <v>2014121016</v>
      </c>
      <c r="J2242">
        <v>145</v>
      </c>
      <c r="K2242">
        <v>87</v>
      </c>
      <c r="L2242" t="str">
        <f>VLOOKUP(C2242,List!$A$2:$C$2089,3,)</f>
        <v>Kennington</v>
      </c>
      <c r="M2242" t="str">
        <f>VLOOKUP(C2242,List!$A$2:$C$2089,2,)</f>
        <v>Northern</v>
      </c>
      <c r="N2242" t="str">
        <f t="shared" si="289"/>
        <v>Kennington|Northern</v>
      </c>
      <c r="O2242">
        <f>VLOOKUP(N2242,Depth!$A$2:$F$427,3,)</f>
        <v>3</v>
      </c>
      <c r="P2242">
        <f>VLOOKUP(N2242,Depth!$A$2:$F$427,5,)</f>
        <v>85.757499999999993</v>
      </c>
      <c r="Q2242">
        <f>VLOOKUP(N2242,Depth!$A$2:$F$427,6,)</f>
        <v>17.2425</v>
      </c>
      <c r="R2242">
        <f>VLOOKUP(L2242,longitude_latitude!C:J,7,)</f>
        <v>-0.104357247</v>
      </c>
      <c r="S2242">
        <f>VLOOKUP(L2242,longitude_latitude!C:J,8,)</f>
        <v>51.487827070000002</v>
      </c>
      <c r="T2242">
        <f t="shared" si="290"/>
        <v>-5.3731278870372767</v>
      </c>
      <c r="U2242">
        <f>VLOOKUP(M2242,LINE!$A$2:$B$13,2,)</f>
        <v>9</v>
      </c>
      <c r="V2242">
        <f>VLOOKUP(L2242,Entry_exit!B:P,4,)</f>
        <v>8917</v>
      </c>
      <c r="W2242">
        <f>2020 - VLOOKUP(L2242, age!$A:$D,4,)</f>
        <v>130</v>
      </c>
      <c r="X2242">
        <f>VLOOKUP(H2242,'air-quality-london-time-of-day'!E:G,3,FALSE)</f>
        <v>13.3</v>
      </c>
      <c r="Y2242">
        <f>VLOOKUP(I2242,Weather!F:K,2,)</f>
        <v>5.3591836734693548</v>
      </c>
      <c r="Z2242">
        <f>VLOOKUP(I2242,Weather!F:K,3,)</f>
        <v>0.03</v>
      </c>
      <c r="AA2242">
        <f>VLOOKUP(I2242,Weather!F:K,4,)</f>
        <v>0.76</v>
      </c>
      <c r="AB2242">
        <f>VLOOKUP(I2242,Weather!F:K,5,)</f>
        <v>1016</v>
      </c>
      <c r="AC2242">
        <f>VLOOKUP(I2242,Weather!F:K,6,)</f>
        <v>1</v>
      </c>
    </row>
    <row r="2243" spans="1:29" x14ac:dyDescent="0.25">
      <c r="A2243" t="s">
        <v>7</v>
      </c>
      <c r="B2243" t="s">
        <v>6</v>
      </c>
      <c r="C2243" s="1">
        <v>41989.427777777775</v>
      </c>
      <c r="D2243" s="3">
        <f t="shared" si="288"/>
        <v>2014</v>
      </c>
      <c r="E2243" s="3">
        <f t="shared" si="291"/>
        <v>12</v>
      </c>
      <c r="F2243" s="3">
        <f t="shared" si="292"/>
        <v>10</v>
      </c>
      <c r="G2243" s="3">
        <f t="shared" si="293"/>
        <v>16</v>
      </c>
      <c r="H2243" s="3" t="str">
        <f t="shared" si="294"/>
        <v>20141210</v>
      </c>
      <c r="I2243" s="3" t="str">
        <f t="shared" si="295"/>
        <v>2014121016</v>
      </c>
      <c r="J2243">
        <v>167</v>
      </c>
      <c r="K2243">
        <v>100.2</v>
      </c>
      <c r="L2243" t="str">
        <f>VLOOKUP(C2243,List!$A$2:$C$2089,3,)</f>
        <v>Kennington</v>
      </c>
      <c r="M2243" t="str">
        <f>VLOOKUP(C2243,List!$A$2:$C$2089,2,)</f>
        <v>Northern</v>
      </c>
      <c r="N2243" t="str">
        <f t="shared" si="289"/>
        <v>Kennington|Northern</v>
      </c>
      <c r="O2243">
        <f>VLOOKUP(N2243,Depth!$A$2:$F$427,3,)</f>
        <v>3</v>
      </c>
      <c r="P2243">
        <f>VLOOKUP(N2243,Depth!$A$2:$F$427,5,)</f>
        <v>85.757499999999993</v>
      </c>
      <c r="Q2243">
        <f>VLOOKUP(N2243,Depth!$A$2:$F$427,6,)</f>
        <v>17.2425</v>
      </c>
      <c r="R2243">
        <f>VLOOKUP(L2243,longitude_latitude!C:J,7,)</f>
        <v>-0.104357247</v>
      </c>
      <c r="S2243">
        <f>VLOOKUP(L2243,longitude_latitude!C:J,8,)</f>
        <v>51.487827070000002</v>
      </c>
      <c r="T2243">
        <f t="shared" si="290"/>
        <v>-5.3731278870372767</v>
      </c>
      <c r="U2243">
        <f>VLOOKUP(M2243,LINE!$A$2:$B$13,2,)</f>
        <v>9</v>
      </c>
      <c r="V2243">
        <f>VLOOKUP(L2243,Entry_exit!B:P,4,)</f>
        <v>8917</v>
      </c>
      <c r="W2243">
        <f>2020 - VLOOKUP(L2243, age!$A:$D,4,)</f>
        <v>130</v>
      </c>
      <c r="X2243">
        <f>VLOOKUP(H2243,'air-quality-london-time-of-day'!E:G,3,FALSE)</f>
        <v>13.3</v>
      </c>
      <c r="Y2243">
        <f>VLOOKUP(I2243,Weather!F:K,2,)</f>
        <v>5.3591836734693548</v>
      </c>
      <c r="Z2243">
        <f>VLOOKUP(I2243,Weather!F:K,3,)</f>
        <v>0.03</v>
      </c>
      <c r="AA2243">
        <f>VLOOKUP(I2243,Weather!F:K,4,)</f>
        <v>0.76</v>
      </c>
      <c r="AB2243">
        <f>VLOOKUP(I2243,Weather!F:K,5,)</f>
        <v>1016</v>
      </c>
      <c r="AC2243">
        <f>VLOOKUP(I2243,Weather!F:K,6,)</f>
        <v>1</v>
      </c>
    </row>
    <row r="2244" spans="1:29" x14ac:dyDescent="0.25">
      <c r="A2244" t="s">
        <v>7</v>
      </c>
      <c r="B2244" t="s">
        <v>6</v>
      </c>
      <c r="C2244" s="1">
        <v>41989.428472222222</v>
      </c>
      <c r="D2244" s="3">
        <f t="shared" si="288"/>
        <v>2014</v>
      </c>
      <c r="E2244" s="3">
        <f t="shared" si="291"/>
        <v>12</v>
      </c>
      <c r="F2244" s="3">
        <f t="shared" si="292"/>
        <v>10</v>
      </c>
      <c r="G2244" s="3">
        <f t="shared" si="293"/>
        <v>16</v>
      </c>
      <c r="H2244" s="3" t="str">
        <f t="shared" si="294"/>
        <v>20141210</v>
      </c>
      <c r="I2244" s="3" t="str">
        <f t="shared" si="295"/>
        <v>2014121016</v>
      </c>
      <c r="J2244">
        <v>171</v>
      </c>
      <c r="K2244">
        <v>102.6</v>
      </c>
      <c r="L2244" t="str">
        <f>VLOOKUP(C2244,List!$A$2:$C$2089,3,)</f>
        <v>Waterloo</v>
      </c>
      <c r="M2244" t="str">
        <f>VLOOKUP(C2244,List!$A$2:$C$2089,2,)</f>
        <v>Northern</v>
      </c>
      <c r="N2244" t="str">
        <f t="shared" si="289"/>
        <v>Waterloo|Northern</v>
      </c>
      <c r="O2244">
        <f>VLOOKUP(N2244,Depth!$A$2:$F$427,3,)</f>
        <v>4</v>
      </c>
      <c r="P2244">
        <f>VLOOKUP(N2244,Depth!$A$2:$F$427,5,)</f>
        <v>82.81</v>
      </c>
      <c r="Q2244">
        <f>VLOOKUP(N2244,Depth!$A$2:$F$427,6,)</f>
        <v>21.19</v>
      </c>
      <c r="R2244">
        <f>VLOOKUP(L2244,longitude_latitude!C:J,7,)</f>
        <v>-0.112818812</v>
      </c>
      <c r="S2244">
        <f>VLOOKUP(L2244,longitude_latitude!C:J,8,)</f>
        <v>51.502914179999998</v>
      </c>
      <c r="T2244">
        <f t="shared" si="290"/>
        <v>-5.8104975923255537</v>
      </c>
      <c r="U2244">
        <f>VLOOKUP(M2244,LINE!$A$2:$B$13,2,)</f>
        <v>9</v>
      </c>
      <c r="V2244">
        <f>VLOOKUP(L2244,Entry_exit!B:P,4,)</f>
        <v>147259</v>
      </c>
      <c r="W2244">
        <f>2020 - VLOOKUP(L2244, age!$A:$D,4,)</f>
        <v>114</v>
      </c>
      <c r="X2244">
        <f>VLOOKUP(H2244,'air-quality-london-time-of-day'!E:G,3,FALSE)</f>
        <v>13.3</v>
      </c>
      <c r="Y2244">
        <f>VLOOKUP(I2244,Weather!F:K,2,)</f>
        <v>5.3591836734693548</v>
      </c>
      <c r="Z2244">
        <f>VLOOKUP(I2244,Weather!F:K,3,)</f>
        <v>0.03</v>
      </c>
      <c r="AA2244">
        <f>VLOOKUP(I2244,Weather!F:K,4,)</f>
        <v>0.76</v>
      </c>
      <c r="AB2244">
        <f>VLOOKUP(I2244,Weather!F:K,5,)</f>
        <v>1016</v>
      </c>
      <c r="AC2244">
        <f>VLOOKUP(I2244,Weather!F:K,6,)</f>
        <v>1</v>
      </c>
    </row>
    <row r="2245" spans="1:29" x14ac:dyDescent="0.25">
      <c r="A2245" t="s">
        <v>7</v>
      </c>
      <c r="B2245" t="s">
        <v>6</v>
      </c>
      <c r="C2245" s="1">
        <v>41989.429166666669</v>
      </c>
      <c r="D2245" s="3">
        <f t="shared" si="288"/>
        <v>2014</v>
      </c>
      <c r="E2245" s="3">
        <f t="shared" si="291"/>
        <v>12</v>
      </c>
      <c r="F2245" s="3">
        <f t="shared" si="292"/>
        <v>10</v>
      </c>
      <c r="G2245" s="3">
        <f t="shared" si="293"/>
        <v>16</v>
      </c>
      <c r="H2245" s="3" t="str">
        <f t="shared" si="294"/>
        <v>20141210</v>
      </c>
      <c r="I2245" s="3" t="str">
        <f t="shared" si="295"/>
        <v>2014121016</v>
      </c>
      <c r="J2245">
        <v>162</v>
      </c>
      <c r="K2245">
        <v>97.2</v>
      </c>
      <c r="L2245" t="str">
        <f>VLOOKUP(C2245,List!$A$2:$C$2089,3,)</f>
        <v>Waterloo</v>
      </c>
      <c r="M2245" t="str">
        <f>VLOOKUP(C2245,List!$A$2:$C$2089,2,)</f>
        <v>Northern</v>
      </c>
      <c r="N2245" t="str">
        <f t="shared" si="289"/>
        <v>Waterloo|Northern</v>
      </c>
      <c r="O2245">
        <f>VLOOKUP(N2245,Depth!$A$2:$F$427,3,)</f>
        <v>4</v>
      </c>
      <c r="P2245">
        <f>VLOOKUP(N2245,Depth!$A$2:$F$427,5,)</f>
        <v>82.81</v>
      </c>
      <c r="Q2245">
        <f>VLOOKUP(N2245,Depth!$A$2:$F$427,6,)</f>
        <v>21.19</v>
      </c>
      <c r="R2245">
        <f>VLOOKUP(L2245,longitude_latitude!C:J,7,)</f>
        <v>-0.112818812</v>
      </c>
      <c r="S2245">
        <f>VLOOKUP(L2245,longitude_latitude!C:J,8,)</f>
        <v>51.502914179999998</v>
      </c>
      <c r="T2245">
        <f t="shared" si="290"/>
        <v>-5.8104975923255537</v>
      </c>
      <c r="U2245">
        <f>VLOOKUP(M2245,LINE!$A$2:$B$13,2,)</f>
        <v>9</v>
      </c>
      <c r="V2245">
        <f>VLOOKUP(L2245,Entry_exit!B:P,4,)</f>
        <v>147259</v>
      </c>
      <c r="W2245">
        <f>2020 - VLOOKUP(L2245, age!$A:$D,4,)</f>
        <v>114</v>
      </c>
      <c r="X2245">
        <f>VLOOKUP(H2245,'air-quality-london-time-of-day'!E:G,3,FALSE)</f>
        <v>13.3</v>
      </c>
      <c r="Y2245">
        <f>VLOOKUP(I2245,Weather!F:K,2,)</f>
        <v>5.3591836734693548</v>
      </c>
      <c r="Z2245">
        <f>VLOOKUP(I2245,Weather!F:K,3,)</f>
        <v>0.03</v>
      </c>
      <c r="AA2245">
        <f>VLOOKUP(I2245,Weather!F:K,4,)</f>
        <v>0.76</v>
      </c>
      <c r="AB2245">
        <f>VLOOKUP(I2245,Weather!F:K,5,)</f>
        <v>1016</v>
      </c>
      <c r="AC2245">
        <f>VLOOKUP(I2245,Weather!F:K,6,)</f>
        <v>1</v>
      </c>
    </row>
    <row r="2246" spans="1:29" x14ac:dyDescent="0.25">
      <c r="A2246" t="s">
        <v>7</v>
      </c>
      <c r="B2246" t="s">
        <v>6</v>
      </c>
      <c r="C2246" s="1">
        <v>41989.429861111108</v>
      </c>
      <c r="D2246" s="3">
        <f t="shared" si="288"/>
        <v>2014</v>
      </c>
      <c r="E2246" s="3">
        <f t="shared" si="291"/>
        <v>12</v>
      </c>
      <c r="F2246" s="3">
        <f t="shared" si="292"/>
        <v>10</v>
      </c>
      <c r="G2246" s="3">
        <f t="shared" si="293"/>
        <v>16</v>
      </c>
      <c r="H2246" s="3" t="str">
        <f t="shared" si="294"/>
        <v>20141210</v>
      </c>
      <c r="I2246" s="3" t="str">
        <f t="shared" si="295"/>
        <v>2014121016</v>
      </c>
      <c r="J2246">
        <v>172</v>
      </c>
      <c r="K2246">
        <v>103.2</v>
      </c>
      <c r="L2246" t="str">
        <f>VLOOKUP(C2246,List!$A$2:$C$2089,3,)</f>
        <v>Embankment</v>
      </c>
      <c r="M2246" t="str">
        <f>VLOOKUP(C2246,List!$A$2:$C$2089,2,)</f>
        <v>Northern</v>
      </c>
      <c r="N2246" t="str">
        <f t="shared" si="289"/>
        <v>Embankment|Northern</v>
      </c>
      <c r="O2246">
        <f>VLOOKUP(N2246,Depth!$A$2:$F$427,3,)</f>
        <v>5</v>
      </c>
      <c r="P2246">
        <f>VLOOKUP(N2246,Depth!$A$2:$F$427,5,)</f>
        <v>88.685000000000002</v>
      </c>
      <c r="Q2246">
        <f>VLOOKUP(N2246,Depth!$A$2:$F$427,6,)</f>
        <v>16.315000000000001</v>
      </c>
      <c r="R2246">
        <f>VLOOKUP(L2246,longitude_latitude!C:J,7,)</f>
        <v>-0.120562428</v>
      </c>
      <c r="S2246">
        <f>VLOOKUP(L2246,longitude_latitude!C:J,8,)</f>
        <v>51.50694137</v>
      </c>
      <c r="T2246">
        <f t="shared" si="290"/>
        <v>-6.2098019104208459</v>
      </c>
      <c r="U2246">
        <f>VLOOKUP(M2246,LINE!$A$2:$B$13,2,)</f>
        <v>9</v>
      </c>
      <c r="V2246">
        <f>VLOOKUP(L2246,Entry_exit!B:P,4,)</f>
        <v>33187</v>
      </c>
      <c r="W2246">
        <f>2020 - VLOOKUP(L2246, age!$A:$D,4,)</f>
        <v>114</v>
      </c>
      <c r="X2246">
        <f>VLOOKUP(H2246,'air-quality-london-time-of-day'!E:G,3,FALSE)</f>
        <v>13.3</v>
      </c>
      <c r="Y2246">
        <f>VLOOKUP(I2246,Weather!F:K,2,)</f>
        <v>5.3591836734693548</v>
      </c>
      <c r="Z2246">
        <f>VLOOKUP(I2246,Weather!F:K,3,)</f>
        <v>0.03</v>
      </c>
      <c r="AA2246">
        <f>VLOOKUP(I2246,Weather!F:K,4,)</f>
        <v>0.76</v>
      </c>
      <c r="AB2246">
        <f>VLOOKUP(I2246,Weather!F:K,5,)</f>
        <v>1016</v>
      </c>
      <c r="AC2246">
        <f>VLOOKUP(I2246,Weather!F:K,6,)</f>
        <v>1</v>
      </c>
    </row>
    <row r="2247" spans="1:29" x14ac:dyDescent="0.25">
      <c r="A2247" t="s">
        <v>7</v>
      </c>
      <c r="B2247" t="s">
        <v>6</v>
      </c>
      <c r="C2247" s="1">
        <v>41989.430555555555</v>
      </c>
      <c r="D2247" s="3">
        <f t="shared" si="288"/>
        <v>2014</v>
      </c>
      <c r="E2247" s="3">
        <f t="shared" si="291"/>
        <v>12</v>
      </c>
      <c r="F2247" s="3">
        <f t="shared" si="292"/>
        <v>10</v>
      </c>
      <c r="G2247" s="3">
        <f t="shared" si="293"/>
        <v>16</v>
      </c>
      <c r="H2247" s="3" t="str">
        <f t="shared" si="294"/>
        <v>20141210</v>
      </c>
      <c r="I2247" s="3" t="str">
        <f t="shared" si="295"/>
        <v>2014121016</v>
      </c>
      <c r="J2247">
        <v>150</v>
      </c>
      <c r="K2247">
        <v>90</v>
      </c>
      <c r="L2247" t="str">
        <f>VLOOKUP(C2247,List!$A$2:$C$2089,3,)</f>
        <v>Charing Cross</v>
      </c>
      <c r="M2247" t="str">
        <f>VLOOKUP(C2247,List!$A$2:$C$2089,2,)</f>
        <v>Northern</v>
      </c>
      <c r="N2247" t="str">
        <f t="shared" si="289"/>
        <v>Charing Cross|Northern</v>
      </c>
      <c r="O2247">
        <f>VLOOKUP(N2247,Depth!$A$2:$F$427,3,)</f>
        <v>12</v>
      </c>
      <c r="P2247">
        <f>VLOOKUP(N2247,Depth!$A$2:$F$427,5,)</f>
        <v>91.56</v>
      </c>
      <c r="Q2247">
        <f>VLOOKUP(N2247,Depth!$A$2:$F$427,6,)</f>
        <v>20.440000000000001</v>
      </c>
      <c r="R2247">
        <f>VLOOKUP(L2247,longitude_latitude!C:J,7,)</f>
        <v>-0.12577717299999999</v>
      </c>
      <c r="S2247">
        <f>VLOOKUP(L2247,longitude_latitude!C:J,8,)</f>
        <v>51.506867540000002</v>
      </c>
      <c r="T2247">
        <f t="shared" si="290"/>
        <v>-6.4783881892666644</v>
      </c>
      <c r="U2247">
        <f>VLOOKUP(M2247,LINE!$A$2:$B$13,2,)</f>
        <v>9</v>
      </c>
      <c r="V2247">
        <f>VLOOKUP(L2247,Entry_exit!B:P,4,)</f>
        <v>34982</v>
      </c>
      <c r="W2247">
        <f>2020 - VLOOKUP(L2247, age!$A:$D,4,)</f>
        <v>114</v>
      </c>
      <c r="X2247">
        <f>VLOOKUP(H2247,'air-quality-london-time-of-day'!E:G,3,FALSE)</f>
        <v>13.3</v>
      </c>
      <c r="Y2247">
        <f>VLOOKUP(I2247,Weather!F:K,2,)</f>
        <v>5.3591836734693548</v>
      </c>
      <c r="Z2247">
        <f>VLOOKUP(I2247,Weather!F:K,3,)</f>
        <v>0.03</v>
      </c>
      <c r="AA2247">
        <f>VLOOKUP(I2247,Weather!F:K,4,)</f>
        <v>0.76</v>
      </c>
      <c r="AB2247">
        <f>VLOOKUP(I2247,Weather!F:K,5,)</f>
        <v>1016</v>
      </c>
      <c r="AC2247">
        <f>VLOOKUP(I2247,Weather!F:K,6,)</f>
        <v>1</v>
      </c>
    </row>
    <row r="2248" spans="1:29" x14ac:dyDescent="0.25">
      <c r="A2248" t="s">
        <v>7</v>
      </c>
      <c r="B2248" t="s">
        <v>6</v>
      </c>
      <c r="C2248" s="1">
        <v>41989.431250000001</v>
      </c>
      <c r="D2248" s="3">
        <f t="shared" si="288"/>
        <v>2014</v>
      </c>
      <c r="E2248" s="3">
        <f t="shared" si="291"/>
        <v>12</v>
      </c>
      <c r="F2248" s="3">
        <f t="shared" si="292"/>
        <v>10</v>
      </c>
      <c r="G2248" s="3">
        <f t="shared" si="293"/>
        <v>16</v>
      </c>
      <c r="H2248" s="3" t="str">
        <f t="shared" si="294"/>
        <v>20141210</v>
      </c>
      <c r="I2248" s="3" t="str">
        <f t="shared" si="295"/>
        <v>2014121016</v>
      </c>
      <c r="J2248">
        <v>150</v>
      </c>
      <c r="K2248">
        <v>90</v>
      </c>
      <c r="L2248" t="str">
        <f>VLOOKUP(C2248,List!$A$2:$C$2089,3,)</f>
        <v>Charing Cross</v>
      </c>
      <c r="M2248" t="str">
        <f>VLOOKUP(C2248,List!$A$2:$C$2089,2,)</f>
        <v>Northern</v>
      </c>
      <c r="N2248" t="str">
        <f t="shared" si="289"/>
        <v>Charing Cross|Northern</v>
      </c>
      <c r="O2248">
        <f>VLOOKUP(N2248,Depth!$A$2:$F$427,3,)</f>
        <v>12</v>
      </c>
      <c r="P2248">
        <f>VLOOKUP(N2248,Depth!$A$2:$F$427,5,)</f>
        <v>91.56</v>
      </c>
      <c r="Q2248">
        <f>VLOOKUP(N2248,Depth!$A$2:$F$427,6,)</f>
        <v>20.440000000000001</v>
      </c>
      <c r="R2248">
        <f>VLOOKUP(L2248,longitude_latitude!C:J,7,)</f>
        <v>-0.12577717299999999</v>
      </c>
      <c r="S2248">
        <f>VLOOKUP(L2248,longitude_latitude!C:J,8,)</f>
        <v>51.506867540000002</v>
      </c>
      <c r="T2248">
        <f t="shared" si="290"/>
        <v>-6.4783881892666644</v>
      </c>
      <c r="U2248">
        <f>VLOOKUP(M2248,LINE!$A$2:$B$13,2,)</f>
        <v>9</v>
      </c>
      <c r="V2248">
        <f>VLOOKUP(L2248,Entry_exit!B:P,4,)</f>
        <v>34982</v>
      </c>
      <c r="W2248">
        <f>2020 - VLOOKUP(L2248, age!$A:$D,4,)</f>
        <v>114</v>
      </c>
      <c r="X2248">
        <f>VLOOKUP(H2248,'air-quality-london-time-of-day'!E:G,3,FALSE)</f>
        <v>13.3</v>
      </c>
      <c r="Y2248">
        <f>VLOOKUP(I2248,Weather!F:K,2,)</f>
        <v>5.3591836734693548</v>
      </c>
      <c r="Z2248">
        <f>VLOOKUP(I2248,Weather!F:K,3,)</f>
        <v>0.03</v>
      </c>
      <c r="AA2248">
        <f>VLOOKUP(I2248,Weather!F:K,4,)</f>
        <v>0.76</v>
      </c>
      <c r="AB2248">
        <f>VLOOKUP(I2248,Weather!F:K,5,)</f>
        <v>1016</v>
      </c>
      <c r="AC2248">
        <f>VLOOKUP(I2248,Weather!F:K,6,)</f>
        <v>1</v>
      </c>
    </row>
    <row r="2249" spans="1:29" x14ac:dyDescent="0.25">
      <c r="A2249" t="s">
        <v>7</v>
      </c>
      <c r="B2249" t="s">
        <v>6</v>
      </c>
      <c r="C2249" s="1">
        <v>41989.431944444441</v>
      </c>
      <c r="D2249" s="3">
        <f t="shared" si="288"/>
        <v>2014</v>
      </c>
      <c r="E2249" s="3">
        <f t="shared" si="291"/>
        <v>12</v>
      </c>
      <c r="F2249" s="3">
        <f t="shared" si="292"/>
        <v>10</v>
      </c>
      <c r="G2249" s="3">
        <f t="shared" si="293"/>
        <v>16</v>
      </c>
      <c r="H2249" s="3" t="str">
        <f t="shared" si="294"/>
        <v>20141210</v>
      </c>
      <c r="I2249" s="3" t="str">
        <f t="shared" si="295"/>
        <v>2014121016</v>
      </c>
      <c r="J2249">
        <v>136</v>
      </c>
      <c r="K2249">
        <v>81.599999999999994</v>
      </c>
      <c r="L2249" t="str">
        <f>VLOOKUP(C2249,List!$A$2:$C$2089,3,)</f>
        <v>Leicester Square</v>
      </c>
      <c r="M2249" t="str">
        <f>VLOOKUP(C2249,List!$A$2:$C$2089,2,)</f>
        <v>Northern</v>
      </c>
      <c r="N2249" t="str">
        <f t="shared" si="289"/>
        <v>Leicester Square|Northern</v>
      </c>
      <c r="O2249">
        <f>VLOOKUP(N2249,Depth!$A$2:$F$427,3,)</f>
        <v>20</v>
      </c>
      <c r="P2249">
        <f>VLOOKUP(N2249,Depth!$A$2:$F$427,5,)</f>
        <v>93.5</v>
      </c>
      <c r="Q2249">
        <f>VLOOKUP(N2249,Depth!$A$2:$F$427,6,)</f>
        <v>26.5</v>
      </c>
      <c r="R2249">
        <f>VLOOKUP(L2249,longitude_latitude!C:J,7,)</f>
        <v>-0.12672556700000001</v>
      </c>
      <c r="S2249">
        <f>VLOOKUP(L2249,longitude_latitude!C:J,8,)</f>
        <v>51.510894720000003</v>
      </c>
      <c r="T2249">
        <f t="shared" si="290"/>
        <v>-6.5277473400693076</v>
      </c>
      <c r="U2249">
        <f>VLOOKUP(M2249,LINE!$A$2:$B$13,2,)</f>
        <v>9</v>
      </c>
      <c r="V2249">
        <f>VLOOKUP(L2249,Entry_exit!B:P,4,)</f>
        <v>58943</v>
      </c>
      <c r="W2249">
        <f>2020 - VLOOKUP(L2249, age!$A:$D,4,)</f>
        <v>113</v>
      </c>
      <c r="X2249">
        <f>VLOOKUP(H2249,'air-quality-london-time-of-day'!E:G,3,FALSE)</f>
        <v>13.3</v>
      </c>
      <c r="Y2249">
        <f>VLOOKUP(I2249,Weather!F:K,2,)</f>
        <v>5.3591836734693548</v>
      </c>
      <c r="Z2249">
        <f>VLOOKUP(I2249,Weather!F:K,3,)</f>
        <v>0.03</v>
      </c>
      <c r="AA2249">
        <f>VLOOKUP(I2249,Weather!F:K,4,)</f>
        <v>0.76</v>
      </c>
      <c r="AB2249">
        <f>VLOOKUP(I2249,Weather!F:K,5,)</f>
        <v>1016</v>
      </c>
      <c r="AC2249">
        <f>VLOOKUP(I2249,Weather!F:K,6,)</f>
        <v>1</v>
      </c>
    </row>
    <row r="2250" spans="1:29" x14ac:dyDescent="0.25">
      <c r="A2250" t="s">
        <v>7</v>
      </c>
      <c r="B2250" t="s">
        <v>6</v>
      </c>
      <c r="C2250" s="1">
        <v>41989.432638888888</v>
      </c>
      <c r="D2250" s="3">
        <f t="shared" si="288"/>
        <v>2014</v>
      </c>
      <c r="E2250" s="3">
        <f t="shared" si="291"/>
        <v>12</v>
      </c>
      <c r="F2250" s="3">
        <f t="shared" si="292"/>
        <v>10</v>
      </c>
      <c r="G2250" s="3">
        <f t="shared" si="293"/>
        <v>16</v>
      </c>
      <c r="H2250" s="3" t="str">
        <f t="shared" si="294"/>
        <v>20141210</v>
      </c>
      <c r="I2250" s="3" t="str">
        <f t="shared" si="295"/>
        <v>2014121016</v>
      </c>
      <c r="J2250">
        <v>157</v>
      </c>
      <c r="K2250">
        <v>94.2</v>
      </c>
      <c r="L2250" t="str">
        <f>VLOOKUP(C2250,List!$A$2:$C$2089,3,)</f>
        <v>Tottenham Court Road</v>
      </c>
      <c r="M2250" t="str">
        <f>VLOOKUP(C2250,List!$A$2:$C$2089,2,)</f>
        <v>Northern</v>
      </c>
      <c r="N2250" t="str">
        <f t="shared" si="289"/>
        <v>Tottenham Court Road|Northern</v>
      </c>
      <c r="O2250">
        <f>VLOOKUP(N2250,Depth!$A$2:$F$427,3,)</f>
        <v>25</v>
      </c>
      <c r="P2250">
        <f>VLOOKUP(N2250,Depth!$A$2:$F$427,5,)</f>
        <v>94.27</v>
      </c>
      <c r="Q2250">
        <f>VLOOKUP(N2250,Depth!$A$2:$F$427,6,)</f>
        <v>30.73</v>
      </c>
      <c r="R2250">
        <f>VLOOKUP(L2250,longitude_latitude!C:J,7,)</f>
        <v>-0.12889734799999999</v>
      </c>
      <c r="S2250">
        <f>VLOOKUP(L2250,longitude_latitude!C:J,8,)</f>
        <v>51.515947930000003</v>
      </c>
      <c r="T2250">
        <f t="shared" si="290"/>
        <v>-6.6402690678830893</v>
      </c>
      <c r="U2250">
        <f>VLOOKUP(M2250,LINE!$A$2:$B$13,2,)</f>
        <v>9</v>
      </c>
      <c r="V2250">
        <f>VLOOKUP(L2250,Entry_exit!B:P,4,)</f>
        <v>26553</v>
      </c>
      <c r="W2250">
        <f>2020 - VLOOKUP(L2250, age!$A:$D,4,)</f>
        <v>120</v>
      </c>
      <c r="X2250">
        <f>VLOOKUP(H2250,'air-quality-london-time-of-day'!E:G,3,FALSE)</f>
        <v>13.3</v>
      </c>
      <c r="Y2250">
        <f>VLOOKUP(I2250,Weather!F:K,2,)</f>
        <v>5.3591836734693548</v>
      </c>
      <c r="Z2250">
        <f>VLOOKUP(I2250,Weather!F:K,3,)</f>
        <v>0.03</v>
      </c>
      <c r="AA2250">
        <f>VLOOKUP(I2250,Weather!F:K,4,)</f>
        <v>0.76</v>
      </c>
      <c r="AB2250">
        <f>VLOOKUP(I2250,Weather!F:K,5,)</f>
        <v>1016</v>
      </c>
      <c r="AC2250">
        <f>VLOOKUP(I2250,Weather!F:K,6,)</f>
        <v>1</v>
      </c>
    </row>
    <row r="2251" spans="1:29" x14ac:dyDescent="0.25">
      <c r="A2251" t="s">
        <v>7</v>
      </c>
      <c r="B2251" t="s">
        <v>6</v>
      </c>
      <c r="C2251" s="1">
        <v>41989.433333333334</v>
      </c>
      <c r="D2251" s="3">
        <f t="shared" si="288"/>
        <v>2014</v>
      </c>
      <c r="E2251" s="3">
        <f t="shared" si="291"/>
        <v>12</v>
      </c>
      <c r="F2251" s="3">
        <f t="shared" si="292"/>
        <v>10</v>
      </c>
      <c r="G2251" s="3">
        <f t="shared" si="293"/>
        <v>16</v>
      </c>
      <c r="H2251" s="3" t="str">
        <f t="shared" si="294"/>
        <v>20141210</v>
      </c>
      <c r="I2251" s="3" t="str">
        <f t="shared" si="295"/>
        <v>2014121016</v>
      </c>
      <c r="J2251">
        <v>127</v>
      </c>
      <c r="K2251">
        <v>76.2</v>
      </c>
      <c r="L2251" t="str">
        <f>VLOOKUP(C2251,List!$A$2:$C$2089,3,)</f>
        <v>Tottenham Court Road</v>
      </c>
      <c r="M2251" t="str">
        <f>VLOOKUP(C2251,List!$A$2:$C$2089,2,)</f>
        <v>Northern</v>
      </c>
      <c r="N2251" t="str">
        <f t="shared" si="289"/>
        <v>Tottenham Court Road|Northern</v>
      </c>
      <c r="O2251">
        <f>VLOOKUP(N2251,Depth!$A$2:$F$427,3,)</f>
        <v>25</v>
      </c>
      <c r="P2251">
        <f>VLOOKUP(N2251,Depth!$A$2:$F$427,5,)</f>
        <v>94.27</v>
      </c>
      <c r="Q2251">
        <f>VLOOKUP(N2251,Depth!$A$2:$F$427,6,)</f>
        <v>30.73</v>
      </c>
      <c r="R2251">
        <f>VLOOKUP(L2251,longitude_latitude!C:J,7,)</f>
        <v>-0.12889734799999999</v>
      </c>
      <c r="S2251">
        <f>VLOOKUP(L2251,longitude_latitude!C:J,8,)</f>
        <v>51.515947930000003</v>
      </c>
      <c r="T2251">
        <f t="shared" si="290"/>
        <v>-6.6402690678830893</v>
      </c>
      <c r="U2251">
        <f>VLOOKUP(M2251,LINE!$A$2:$B$13,2,)</f>
        <v>9</v>
      </c>
      <c r="V2251">
        <f>VLOOKUP(L2251,Entry_exit!B:P,4,)</f>
        <v>26553</v>
      </c>
      <c r="W2251">
        <f>2020 - VLOOKUP(L2251, age!$A:$D,4,)</f>
        <v>120</v>
      </c>
      <c r="X2251">
        <f>VLOOKUP(H2251,'air-quality-london-time-of-day'!E:G,3,FALSE)</f>
        <v>13.3</v>
      </c>
      <c r="Y2251">
        <f>VLOOKUP(I2251,Weather!F:K,2,)</f>
        <v>5.3591836734693548</v>
      </c>
      <c r="Z2251">
        <f>VLOOKUP(I2251,Weather!F:K,3,)</f>
        <v>0.03</v>
      </c>
      <c r="AA2251">
        <f>VLOOKUP(I2251,Weather!F:K,4,)</f>
        <v>0.76</v>
      </c>
      <c r="AB2251">
        <f>VLOOKUP(I2251,Weather!F:K,5,)</f>
        <v>1016</v>
      </c>
      <c r="AC2251">
        <f>VLOOKUP(I2251,Weather!F:K,6,)</f>
        <v>1</v>
      </c>
    </row>
    <row r="2252" spans="1:29" x14ac:dyDescent="0.25">
      <c r="A2252" t="s">
        <v>7</v>
      </c>
      <c r="B2252" t="s">
        <v>6</v>
      </c>
      <c r="C2252" s="1">
        <v>41989.434027777781</v>
      </c>
      <c r="D2252" s="3">
        <f t="shared" si="288"/>
        <v>2014</v>
      </c>
      <c r="E2252" s="3">
        <f t="shared" si="291"/>
        <v>12</v>
      </c>
      <c r="F2252" s="3">
        <f t="shared" si="292"/>
        <v>10</v>
      </c>
      <c r="G2252" s="3">
        <f t="shared" si="293"/>
        <v>16</v>
      </c>
      <c r="H2252" s="3" t="str">
        <f t="shared" si="294"/>
        <v>20141210</v>
      </c>
      <c r="I2252" s="3" t="str">
        <f t="shared" si="295"/>
        <v>2014121016</v>
      </c>
      <c r="J2252">
        <v>128</v>
      </c>
      <c r="K2252">
        <v>76.8</v>
      </c>
      <c r="L2252" t="str">
        <f>VLOOKUP(C2252,List!$A$2:$C$2089,3,)</f>
        <v>Goodge Street</v>
      </c>
      <c r="M2252" t="str">
        <f>VLOOKUP(C2252,List!$A$2:$C$2089,2,)</f>
        <v>Northern</v>
      </c>
      <c r="N2252" t="str">
        <f t="shared" si="289"/>
        <v>Goodge Street|Northern</v>
      </c>
      <c r="O2252">
        <f>VLOOKUP(N2252,Depth!$A$2:$F$427,3,)</f>
        <v>27</v>
      </c>
      <c r="P2252">
        <f>VLOOKUP(N2252,Depth!$A$2:$F$427,5,)</f>
        <v>98.08</v>
      </c>
      <c r="Q2252">
        <f>VLOOKUP(N2252,Depth!$A$2:$F$427,6,)</f>
        <v>28.92</v>
      </c>
      <c r="R2252">
        <f>VLOOKUP(L2252,longitude_latitude!C:J,7,)</f>
        <v>-0.13273664199999999</v>
      </c>
      <c r="S2252">
        <f>VLOOKUP(L2252,longitude_latitude!C:J,8,)</f>
        <v>51.520093070000001</v>
      </c>
      <c r="T2252">
        <f t="shared" si="290"/>
        <v>-6.8386041496392709</v>
      </c>
      <c r="U2252">
        <f>VLOOKUP(M2252,LINE!$A$2:$B$13,2,)</f>
        <v>9</v>
      </c>
      <c r="V2252">
        <f>VLOOKUP(L2252,Entry_exit!B:P,4,)</f>
        <v>15239</v>
      </c>
      <c r="W2252">
        <f>2020 - VLOOKUP(L2252, age!$A:$D,4,)</f>
        <v>113</v>
      </c>
      <c r="X2252">
        <f>VLOOKUP(H2252,'air-quality-london-time-of-day'!E:G,3,FALSE)</f>
        <v>13.3</v>
      </c>
      <c r="Y2252">
        <f>VLOOKUP(I2252,Weather!F:K,2,)</f>
        <v>5.3591836734693548</v>
      </c>
      <c r="Z2252">
        <f>VLOOKUP(I2252,Weather!F:K,3,)</f>
        <v>0.03</v>
      </c>
      <c r="AA2252">
        <f>VLOOKUP(I2252,Weather!F:K,4,)</f>
        <v>0.76</v>
      </c>
      <c r="AB2252">
        <f>VLOOKUP(I2252,Weather!F:K,5,)</f>
        <v>1016</v>
      </c>
      <c r="AC2252">
        <f>VLOOKUP(I2252,Weather!F:K,6,)</f>
        <v>1</v>
      </c>
    </row>
    <row r="2253" spans="1:29" x14ac:dyDescent="0.25">
      <c r="A2253" t="s">
        <v>7</v>
      </c>
      <c r="B2253" t="s">
        <v>6</v>
      </c>
      <c r="C2253" s="1">
        <v>41989.43472222222</v>
      </c>
      <c r="D2253" s="3">
        <f t="shared" si="288"/>
        <v>2014</v>
      </c>
      <c r="E2253" s="3">
        <f t="shared" si="291"/>
        <v>12</v>
      </c>
      <c r="F2253" s="3">
        <f t="shared" si="292"/>
        <v>10</v>
      </c>
      <c r="G2253" s="3">
        <f t="shared" si="293"/>
        <v>16</v>
      </c>
      <c r="H2253" s="3" t="str">
        <f t="shared" si="294"/>
        <v>20141210</v>
      </c>
      <c r="I2253" s="3" t="str">
        <f t="shared" si="295"/>
        <v>2014121016</v>
      </c>
      <c r="J2253">
        <v>126</v>
      </c>
      <c r="K2253">
        <v>75.599999999999994</v>
      </c>
      <c r="L2253" t="str">
        <f>VLOOKUP(C2253,List!$A$2:$C$2089,3,)</f>
        <v>Goodge Street</v>
      </c>
      <c r="M2253" t="str">
        <f>VLOOKUP(C2253,List!$A$2:$C$2089,2,)</f>
        <v>Northern</v>
      </c>
      <c r="N2253" t="str">
        <f t="shared" si="289"/>
        <v>Goodge Street|Northern</v>
      </c>
      <c r="O2253">
        <f>VLOOKUP(N2253,Depth!$A$2:$F$427,3,)</f>
        <v>27</v>
      </c>
      <c r="P2253">
        <f>VLOOKUP(N2253,Depth!$A$2:$F$427,5,)</f>
        <v>98.08</v>
      </c>
      <c r="Q2253">
        <f>VLOOKUP(N2253,Depth!$A$2:$F$427,6,)</f>
        <v>28.92</v>
      </c>
      <c r="R2253">
        <f>VLOOKUP(L2253,longitude_latitude!C:J,7,)</f>
        <v>-0.13273664199999999</v>
      </c>
      <c r="S2253">
        <f>VLOOKUP(L2253,longitude_latitude!C:J,8,)</f>
        <v>51.520093070000001</v>
      </c>
      <c r="T2253">
        <f t="shared" si="290"/>
        <v>-6.8386041496392709</v>
      </c>
      <c r="U2253">
        <f>VLOOKUP(M2253,LINE!$A$2:$B$13,2,)</f>
        <v>9</v>
      </c>
      <c r="V2253">
        <f>VLOOKUP(L2253,Entry_exit!B:P,4,)</f>
        <v>15239</v>
      </c>
      <c r="W2253">
        <f>2020 - VLOOKUP(L2253, age!$A:$D,4,)</f>
        <v>113</v>
      </c>
      <c r="X2253">
        <f>VLOOKUP(H2253,'air-quality-london-time-of-day'!E:G,3,FALSE)</f>
        <v>13.3</v>
      </c>
      <c r="Y2253">
        <f>VLOOKUP(I2253,Weather!F:K,2,)</f>
        <v>5.3591836734693548</v>
      </c>
      <c r="Z2253">
        <f>VLOOKUP(I2253,Weather!F:K,3,)</f>
        <v>0.03</v>
      </c>
      <c r="AA2253">
        <f>VLOOKUP(I2253,Weather!F:K,4,)</f>
        <v>0.76</v>
      </c>
      <c r="AB2253">
        <f>VLOOKUP(I2253,Weather!F:K,5,)</f>
        <v>1016</v>
      </c>
      <c r="AC2253">
        <f>VLOOKUP(I2253,Weather!F:K,6,)</f>
        <v>1</v>
      </c>
    </row>
    <row r="2254" spans="1:29" x14ac:dyDescent="0.25">
      <c r="A2254" t="s">
        <v>7</v>
      </c>
      <c r="B2254" t="s">
        <v>6</v>
      </c>
      <c r="C2254" s="1">
        <v>41989.435416666667</v>
      </c>
      <c r="D2254" s="3">
        <f t="shared" si="288"/>
        <v>2014</v>
      </c>
      <c r="E2254" s="3">
        <f t="shared" si="291"/>
        <v>12</v>
      </c>
      <c r="F2254" s="3">
        <f t="shared" si="292"/>
        <v>10</v>
      </c>
      <c r="G2254" s="3">
        <f t="shared" si="293"/>
        <v>16</v>
      </c>
      <c r="H2254" s="3" t="str">
        <f t="shared" si="294"/>
        <v>20141210</v>
      </c>
      <c r="I2254" s="3" t="str">
        <f t="shared" si="295"/>
        <v>2014121016</v>
      </c>
      <c r="J2254">
        <v>122</v>
      </c>
      <c r="K2254">
        <v>73.2</v>
      </c>
      <c r="L2254" t="str">
        <f>VLOOKUP(C2254,List!$A$2:$C$2089,3,)</f>
        <v>Warren Street</v>
      </c>
      <c r="M2254" t="str">
        <f>VLOOKUP(C2254,List!$A$2:$C$2089,2,)</f>
        <v>Northern</v>
      </c>
      <c r="N2254" t="str">
        <f t="shared" si="289"/>
        <v>Warren Street|Northern</v>
      </c>
      <c r="O2254">
        <f>VLOOKUP(N2254,Depth!$A$2:$F$427,3,)</f>
        <v>27</v>
      </c>
      <c r="P2254">
        <f>VLOOKUP(N2254,Depth!$A$2:$F$427,5,)</f>
        <v>101.64</v>
      </c>
      <c r="Q2254">
        <f>VLOOKUP(N2254,Depth!$A$2:$F$427,6,)</f>
        <v>25.36</v>
      </c>
      <c r="R2254">
        <f>VLOOKUP(L2254,longitude_latitude!C:J,7,)</f>
        <v>-0.13673581100000001</v>
      </c>
      <c r="S2254">
        <f>VLOOKUP(L2254,longitude_latitude!C:J,8,)</f>
        <v>51.524018869999999</v>
      </c>
      <c r="T2254">
        <f t="shared" si="290"/>
        <v>-7.045178506168754</v>
      </c>
      <c r="U2254">
        <f>VLOOKUP(M2254,LINE!$A$2:$B$13,2,)</f>
        <v>9</v>
      </c>
      <c r="V2254">
        <f>VLOOKUP(L2254,Entry_exit!B:P,4,)</f>
        <v>35076</v>
      </c>
      <c r="W2254">
        <f>2020 - VLOOKUP(L2254, age!$A:$D,4,)</f>
        <v>113</v>
      </c>
      <c r="X2254">
        <f>VLOOKUP(H2254,'air-quality-london-time-of-day'!E:G,3,FALSE)</f>
        <v>13.3</v>
      </c>
      <c r="Y2254">
        <f>VLOOKUP(I2254,Weather!F:K,2,)</f>
        <v>5.3591836734693548</v>
      </c>
      <c r="Z2254">
        <f>VLOOKUP(I2254,Weather!F:K,3,)</f>
        <v>0.03</v>
      </c>
      <c r="AA2254">
        <f>VLOOKUP(I2254,Weather!F:K,4,)</f>
        <v>0.76</v>
      </c>
      <c r="AB2254">
        <f>VLOOKUP(I2254,Weather!F:K,5,)</f>
        <v>1016</v>
      </c>
      <c r="AC2254">
        <f>VLOOKUP(I2254,Weather!F:K,6,)</f>
        <v>1</v>
      </c>
    </row>
    <row r="2255" spans="1:29" x14ac:dyDescent="0.25">
      <c r="A2255" t="s">
        <v>7</v>
      </c>
      <c r="B2255" t="s">
        <v>6</v>
      </c>
      <c r="C2255" s="1">
        <v>41989.436111111114</v>
      </c>
      <c r="D2255" s="3">
        <f t="shared" si="288"/>
        <v>2014</v>
      </c>
      <c r="E2255" s="3">
        <f t="shared" si="291"/>
        <v>12</v>
      </c>
      <c r="F2255" s="3">
        <f t="shared" si="292"/>
        <v>10</v>
      </c>
      <c r="G2255" s="3">
        <f t="shared" si="293"/>
        <v>16</v>
      </c>
      <c r="H2255" s="3" t="str">
        <f t="shared" si="294"/>
        <v>20141210</v>
      </c>
      <c r="I2255" s="3" t="str">
        <f t="shared" si="295"/>
        <v>2014121016</v>
      </c>
      <c r="J2255">
        <v>128</v>
      </c>
      <c r="K2255">
        <v>76.8</v>
      </c>
      <c r="L2255" t="str">
        <f>VLOOKUP(C2255,List!$A$2:$C$2089,3,)</f>
        <v>Euston</v>
      </c>
      <c r="M2255" t="str">
        <f>VLOOKUP(C2255,List!$A$2:$C$2089,2,)</f>
        <v>Northern</v>
      </c>
      <c r="N2255" t="str">
        <f t="shared" si="289"/>
        <v>Euston|Northern</v>
      </c>
      <c r="O2255">
        <f>VLOOKUP(N2255,Depth!$A$2:$F$427,3,)</f>
        <v>25</v>
      </c>
      <c r="P2255">
        <f>VLOOKUP(N2255,Depth!$A$2:$F$427,5,)</f>
        <v>97.892499999999998</v>
      </c>
      <c r="Q2255">
        <f>VLOOKUP(N2255,Depth!$A$2:$F$427,6,)</f>
        <v>27.107500000000002</v>
      </c>
      <c r="R2255">
        <f>VLOOKUP(L2255,longitude_latitude!C:J,7,)</f>
        <v>-0.13299207099999999</v>
      </c>
      <c r="S2255">
        <f>VLOOKUP(L2255,longitude_latitude!C:J,8,)</f>
        <v>51.527576680000003</v>
      </c>
      <c r="T2255">
        <f t="shared" si="290"/>
        <v>-6.8527591362845044</v>
      </c>
      <c r="U2255">
        <f>VLOOKUP(M2255,LINE!$A$2:$B$13,2,)</f>
        <v>9</v>
      </c>
      <c r="V2255">
        <f>VLOOKUP(L2255,Entry_exit!B:P,4,)</f>
        <v>62670</v>
      </c>
      <c r="W2255">
        <f>2020 - VLOOKUP(L2255, age!$A:$D,4,)</f>
        <v>113</v>
      </c>
      <c r="X2255">
        <f>VLOOKUP(H2255,'air-quality-london-time-of-day'!E:G,3,FALSE)</f>
        <v>13.3</v>
      </c>
      <c r="Y2255">
        <f>VLOOKUP(I2255,Weather!F:K,2,)</f>
        <v>5.3591836734693548</v>
      </c>
      <c r="Z2255">
        <f>VLOOKUP(I2255,Weather!F:K,3,)</f>
        <v>0.03</v>
      </c>
      <c r="AA2255">
        <f>VLOOKUP(I2255,Weather!F:K,4,)</f>
        <v>0.76</v>
      </c>
      <c r="AB2255">
        <f>VLOOKUP(I2255,Weather!F:K,5,)</f>
        <v>1016</v>
      </c>
      <c r="AC2255">
        <f>VLOOKUP(I2255,Weather!F:K,6,)</f>
        <v>1</v>
      </c>
    </row>
    <row r="2256" spans="1:29" x14ac:dyDescent="0.25">
      <c r="A2256" t="s">
        <v>7</v>
      </c>
      <c r="B2256" t="s">
        <v>6</v>
      </c>
      <c r="C2256" s="1">
        <v>41989.436805555553</v>
      </c>
      <c r="D2256" s="3">
        <f t="shared" si="288"/>
        <v>2014</v>
      </c>
      <c r="E2256" s="3">
        <f t="shared" si="291"/>
        <v>12</v>
      </c>
      <c r="F2256" s="3">
        <f t="shared" si="292"/>
        <v>10</v>
      </c>
      <c r="G2256" s="3">
        <f t="shared" si="293"/>
        <v>16</v>
      </c>
      <c r="H2256" s="3" t="str">
        <f t="shared" si="294"/>
        <v>20141210</v>
      </c>
      <c r="I2256" s="3" t="str">
        <f t="shared" si="295"/>
        <v>2014121016</v>
      </c>
      <c r="J2256">
        <v>118</v>
      </c>
      <c r="K2256">
        <v>70.8</v>
      </c>
      <c r="L2256" t="str">
        <f>VLOOKUP(C2256,List!$A$2:$C$2089,3,)</f>
        <v>Euston</v>
      </c>
      <c r="M2256" t="str">
        <f>VLOOKUP(C2256,List!$A$2:$C$2089,2,)</f>
        <v>Northern</v>
      </c>
      <c r="N2256" t="str">
        <f t="shared" si="289"/>
        <v>Euston|Northern</v>
      </c>
      <c r="O2256">
        <f>VLOOKUP(N2256,Depth!$A$2:$F$427,3,)</f>
        <v>25</v>
      </c>
      <c r="P2256">
        <f>VLOOKUP(N2256,Depth!$A$2:$F$427,5,)</f>
        <v>97.892499999999998</v>
      </c>
      <c r="Q2256">
        <f>VLOOKUP(N2256,Depth!$A$2:$F$427,6,)</f>
        <v>27.107500000000002</v>
      </c>
      <c r="R2256">
        <f>VLOOKUP(L2256,longitude_latitude!C:J,7,)</f>
        <v>-0.13299207099999999</v>
      </c>
      <c r="S2256">
        <f>VLOOKUP(L2256,longitude_latitude!C:J,8,)</f>
        <v>51.527576680000003</v>
      </c>
      <c r="T2256">
        <f t="shared" si="290"/>
        <v>-6.8527591362845044</v>
      </c>
      <c r="U2256">
        <f>VLOOKUP(M2256,LINE!$A$2:$B$13,2,)</f>
        <v>9</v>
      </c>
      <c r="V2256">
        <f>VLOOKUP(L2256,Entry_exit!B:P,4,)</f>
        <v>62670</v>
      </c>
      <c r="W2256">
        <f>2020 - VLOOKUP(L2256, age!$A:$D,4,)</f>
        <v>113</v>
      </c>
      <c r="X2256">
        <f>VLOOKUP(H2256,'air-quality-london-time-of-day'!E:G,3,FALSE)</f>
        <v>13.3</v>
      </c>
      <c r="Y2256">
        <f>VLOOKUP(I2256,Weather!F:K,2,)</f>
        <v>5.3591836734693548</v>
      </c>
      <c r="Z2256">
        <f>VLOOKUP(I2256,Weather!F:K,3,)</f>
        <v>0.03</v>
      </c>
      <c r="AA2256">
        <f>VLOOKUP(I2256,Weather!F:K,4,)</f>
        <v>0.76</v>
      </c>
      <c r="AB2256">
        <f>VLOOKUP(I2256,Weather!F:K,5,)</f>
        <v>1016</v>
      </c>
      <c r="AC2256">
        <f>VLOOKUP(I2256,Weather!F:K,6,)</f>
        <v>1</v>
      </c>
    </row>
    <row r="2257" spans="1:29" x14ac:dyDescent="0.25">
      <c r="A2257" t="s">
        <v>7</v>
      </c>
      <c r="B2257" t="s">
        <v>6</v>
      </c>
      <c r="C2257" s="1">
        <v>41989.4375</v>
      </c>
      <c r="D2257" s="3">
        <f t="shared" si="288"/>
        <v>2014</v>
      </c>
      <c r="E2257" s="3">
        <f t="shared" si="291"/>
        <v>12</v>
      </c>
      <c r="F2257" s="3">
        <f t="shared" si="292"/>
        <v>10</v>
      </c>
      <c r="G2257" s="3">
        <f t="shared" si="293"/>
        <v>16</v>
      </c>
      <c r="H2257" s="3" t="str">
        <f t="shared" si="294"/>
        <v>20141210</v>
      </c>
      <c r="I2257" s="3" t="str">
        <f t="shared" si="295"/>
        <v>2014121016</v>
      </c>
      <c r="J2257">
        <v>87</v>
      </c>
      <c r="K2257">
        <v>52.2</v>
      </c>
      <c r="L2257" t="str">
        <f>VLOOKUP(C2257,List!$A$2:$C$2089,3,)</f>
        <v>Mornington Crescent</v>
      </c>
      <c r="M2257" t="str">
        <f>VLOOKUP(C2257,List!$A$2:$C$2089,2,)</f>
        <v>Northern</v>
      </c>
      <c r="N2257" t="str">
        <f t="shared" si="289"/>
        <v>Mornington Crescent|Northern</v>
      </c>
      <c r="O2257">
        <f>VLOOKUP(N2257,Depth!$A$2:$F$427,3,)</f>
        <v>24</v>
      </c>
      <c r="P2257">
        <f>VLOOKUP(N2257,Depth!$A$2:$F$427,5,)</f>
        <v>108.71</v>
      </c>
      <c r="Q2257">
        <f>VLOOKUP(N2257,Depth!$A$2:$F$427,6,)</f>
        <v>15.29</v>
      </c>
      <c r="R2257">
        <f>VLOOKUP(L2257,longitude_latitude!C:J,7,)</f>
        <v>-0.13714346099999999</v>
      </c>
      <c r="S2257">
        <f>VLOOKUP(L2257,longitude_latitude!C:J,8,)</f>
        <v>51.53419787</v>
      </c>
      <c r="T2257">
        <f t="shared" si="290"/>
        <v>-7.0675782557506279</v>
      </c>
      <c r="U2257">
        <f>VLOOKUP(M2257,LINE!$A$2:$B$13,2,)</f>
        <v>9</v>
      </c>
      <c r="V2257">
        <f>VLOOKUP(L2257,Entry_exit!B:P,4,)</f>
        <v>6948</v>
      </c>
      <c r="W2257">
        <f>2020 - VLOOKUP(L2257, age!$A:$D,4,)</f>
        <v>113</v>
      </c>
      <c r="X2257">
        <f>VLOOKUP(H2257,'air-quality-london-time-of-day'!E:G,3,FALSE)</f>
        <v>13.3</v>
      </c>
      <c r="Y2257">
        <f>VLOOKUP(I2257,Weather!F:K,2,)</f>
        <v>5.3591836734693548</v>
      </c>
      <c r="Z2257">
        <f>VLOOKUP(I2257,Weather!F:K,3,)</f>
        <v>0.03</v>
      </c>
      <c r="AA2257">
        <f>VLOOKUP(I2257,Weather!F:K,4,)</f>
        <v>0.76</v>
      </c>
      <c r="AB2257">
        <f>VLOOKUP(I2257,Weather!F:K,5,)</f>
        <v>1016</v>
      </c>
      <c r="AC2257">
        <f>VLOOKUP(I2257,Weather!F:K,6,)</f>
        <v>1</v>
      </c>
    </row>
    <row r="2258" spans="1:29" x14ac:dyDescent="0.25">
      <c r="A2258" t="s">
        <v>7</v>
      </c>
      <c r="B2258" t="s">
        <v>6</v>
      </c>
      <c r="C2258" s="1">
        <v>41989.438194444447</v>
      </c>
      <c r="D2258" s="3">
        <f t="shared" si="288"/>
        <v>2014</v>
      </c>
      <c r="E2258" s="3">
        <f t="shared" si="291"/>
        <v>12</v>
      </c>
      <c r="F2258" s="3">
        <f t="shared" si="292"/>
        <v>10</v>
      </c>
      <c r="G2258" s="3">
        <f t="shared" si="293"/>
        <v>16</v>
      </c>
      <c r="H2258" s="3" t="str">
        <f t="shared" si="294"/>
        <v>20141210</v>
      </c>
      <c r="I2258" s="3" t="str">
        <f t="shared" si="295"/>
        <v>2014121016</v>
      </c>
      <c r="J2258">
        <v>97</v>
      </c>
      <c r="K2258">
        <v>58.2</v>
      </c>
      <c r="L2258" t="str">
        <f>VLOOKUP(C2258,List!$A$2:$C$2089,3,)</f>
        <v>Mornington Crescent</v>
      </c>
      <c r="M2258" t="str">
        <f>VLOOKUP(C2258,List!$A$2:$C$2089,2,)</f>
        <v>Northern</v>
      </c>
      <c r="N2258" t="str">
        <f t="shared" si="289"/>
        <v>Mornington Crescent|Northern</v>
      </c>
      <c r="O2258">
        <f>VLOOKUP(N2258,Depth!$A$2:$F$427,3,)</f>
        <v>24</v>
      </c>
      <c r="P2258">
        <f>VLOOKUP(N2258,Depth!$A$2:$F$427,5,)</f>
        <v>108.71</v>
      </c>
      <c r="Q2258">
        <f>VLOOKUP(N2258,Depth!$A$2:$F$427,6,)</f>
        <v>15.29</v>
      </c>
      <c r="R2258">
        <f>VLOOKUP(L2258,longitude_latitude!C:J,7,)</f>
        <v>-0.13714346099999999</v>
      </c>
      <c r="S2258">
        <f>VLOOKUP(L2258,longitude_latitude!C:J,8,)</f>
        <v>51.53419787</v>
      </c>
      <c r="T2258">
        <f t="shared" si="290"/>
        <v>-7.0675782557506279</v>
      </c>
      <c r="U2258">
        <f>VLOOKUP(M2258,LINE!$A$2:$B$13,2,)</f>
        <v>9</v>
      </c>
      <c r="V2258">
        <f>VLOOKUP(L2258,Entry_exit!B:P,4,)</f>
        <v>6948</v>
      </c>
      <c r="W2258">
        <f>2020 - VLOOKUP(L2258, age!$A:$D,4,)</f>
        <v>113</v>
      </c>
      <c r="X2258">
        <f>VLOOKUP(H2258,'air-quality-london-time-of-day'!E:G,3,FALSE)</f>
        <v>13.3</v>
      </c>
      <c r="Y2258">
        <f>VLOOKUP(I2258,Weather!F:K,2,)</f>
        <v>5.3591836734693548</v>
      </c>
      <c r="Z2258">
        <f>VLOOKUP(I2258,Weather!F:K,3,)</f>
        <v>0.03</v>
      </c>
      <c r="AA2258">
        <f>VLOOKUP(I2258,Weather!F:K,4,)</f>
        <v>0.76</v>
      </c>
      <c r="AB2258">
        <f>VLOOKUP(I2258,Weather!F:K,5,)</f>
        <v>1016</v>
      </c>
      <c r="AC2258">
        <f>VLOOKUP(I2258,Weather!F:K,6,)</f>
        <v>1</v>
      </c>
    </row>
    <row r="2259" spans="1:29" x14ac:dyDescent="0.25">
      <c r="A2259" t="s">
        <v>7</v>
      </c>
      <c r="B2259" t="s">
        <v>6</v>
      </c>
      <c r="C2259" s="1">
        <v>41989.438888888886</v>
      </c>
      <c r="D2259" s="3">
        <f t="shared" si="288"/>
        <v>2014</v>
      </c>
      <c r="E2259" s="3">
        <f t="shared" si="291"/>
        <v>12</v>
      </c>
      <c r="F2259" s="3">
        <f t="shared" si="292"/>
        <v>10</v>
      </c>
      <c r="G2259" s="3">
        <f t="shared" si="293"/>
        <v>16</v>
      </c>
      <c r="H2259" s="3" t="str">
        <f t="shared" si="294"/>
        <v>20141210</v>
      </c>
      <c r="I2259" s="3" t="str">
        <f t="shared" si="295"/>
        <v>2014121016</v>
      </c>
      <c r="J2259">
        <v>108</v>
      </c>
      <c r="K2259">
        <v>64.8</v>
      </c>
      <c r="L2259" t="str">
        <f>VLOOKUP(C2259,List!$A$2:$C$2089,3,)</f>
        <v>Camden Town</v>
      </c>
      <c r="M2259" t="str">
        <f>VLOOKUP(C2259,List!$A$2:$C$2089,2,)</f>
        <v>Northern</v>
      </c>
      <c r="N2259" t="str">
        <f t="shared" si="289"/>
        <v>Camden Town|Northern</v>
      </c>
      <c r="O2259">
        <f>VLOOKUP(N2259,Depth!$A$2:$F$427,3,)</f>
        <v>27</v>
      </c>
      <c r="P2259">
        <f>VLOOKUP(N2259,Depth!$A$2:$F$427,5,)</f>
        <v>110.545</v>
      </c>
      <c r="Q2259">
        <f>VLOOKUP(N2259,Depth!$A$2:$F$427,6,)</f>
        <v>16.454999999999998</v>
      </c>
      <c r="R2259">
        <f>VLOOKUP(L2259,longitude_latitude!C:J,7,)</f>
        <v>-0.14101688800000001</v>
      </c>
      <c r="S2259">
        <f>VLOOKUP(L2259,longitude_latitude!C:J,8,)</f>
        <v>51.538724119999998</v>
      </c>
      <c r="T2259">
        <f t="shared" si="290"/>
        <v>-7.2678304868929384</v>
      </c>
      <c r="U2259">
        <f>VLOOKUP(M2259,LINE!$A$2:$B$13,2,)</f>
        <v>9</v>
      </c>
      <c r="V2259">
        <f>VLOOKUP(L2259,Entry_exit!B:P,4,)</f>
        <v>29308</v>
      </c>
      <c r="W2259">
        <f>2020 - VLOOKUP(L2259, age!$A:$D,4,)</f>
        <v>113</v>
      </c>
      <c r="X2259">
        <f>VLOOKUP(H2259,'air-quality-london-time-of-day'!E:G,3,FALSE)</f>
        <v>13.3</v>
      </c>
      <c r="Y2259">
        <f>VLOOKUP(I2259,Weather!F:K,2,)</f>
        <v>5.3591836734693548</v>
      </c>
      <c r="Z2259">
        <f>VLOOKUP(I2259,Weather!F:K,3,)</f>
        <v>0.03</v>
      </c>
      <c r="AA2259">
        <f>VLOOKUP(I2259,Weather!F:K,4,)</f>
        <v>0.76</v>
      </c>
      <c r="AB2259">
        <f>VLOOKUP(I2259,Weather!F:K,5,)</f>
        <v>1016</v>
      </c>
      <c r="AC2259">
        <f>VLOOKUP(I2259,Weather!F:K,6,)</f>
        <v>1</v>
      </c>
    </row>
    <row r="2260" spans="1:29" x14ac:dyDescent="0.25">
      <c r="A2260" t="s">
        <v>7</v>
      </c>
      <c r="B2260" t="s">
        <v>6</v>
      </c>
      <c r="C2260" s="1">
        <v>41989.439583333333</v>
      </c>
      <c r="D2260" s="3">
        <f t="shared" si="288"/>
        <v>2014</v>
      </c>
      <c r="E2260" s="3">
        <f t="shared" si="291"/>
        <v>12</v>
      </c>
      <c r="F2260" s="3">
        <f t="shared" si="292"/>
        <v>10</v>
      </c>
      <c r="G2260" s="3">
        <f t="shared" si="293"/>
        <v>16</v>
      </c>
      <c r="H2260" s="3" t="str">
        <f t="shared" si="294"/>
        <v>20141210</v>
      </c>
      <c r="I2260" s="3" t="str">
        <f t="shared" si="295"/>
        <v>2014121016</v>
      </c>
      <c r="J2260">
        <v>119</v>
      </c>
      <c r="K2260">
        <v>71.400000000000006</v>
      </c>
      <c r="L2260" t="str">
        <f>VLOOKUP(C2260,List!$A$2:$C$2089,3,)</f>
        <v>Camden Town</v>
      </c>
      <c r="M2260" t="str">
        <f>VLOOKUP(C2260,List!$A$2:$C$2089,2,)</f>
        <v>Northern</v>
      </c>
      <c r="N2260" t="str">
        <f t="shared" si="289"/>
        <v>Camden Town|Northern</v>
      </c>
      <c r="O2260">
        <f>VLOOKUP(N2260,Depth!$A$2:$F$427,3,)</f>
        <v>27</v>
      </c>
      <c r="P2260">
        <f>VLOOKUP(N2260,Depth!$A$2:$F$427,5,)</f>
        <v>110.545</v>
      </c>
      <c r="Q2260">
        <f>VLOOKUP(N2260,Depth!$A$2:$F$427,6,)</f>
        <v>16.454999999999998</v>
      </c>
      <c r="R2260">
        <f>VLOOKUP(L2260,longitude_latitude!C:J,7,)</f>
        <v>-0.14101688800000001</v>
      </c>
      <c r="S2260">
        <f>VLOOKUP(L2260,longitude_latitude!C:J,8,)</f>
        <v>51.538724119999998</v>
      </c>
      <c r="T2260">
        <f t="shared" si="290"/>
        <v>-7.2678304868929384</v>
      </c>
      <c r="U2260">
        <f>VLOOKUP(M2260,LINE!$A$2:$B$13,2,)</f>
        <v>9</v>
      </c>
      <c r="V2260">
        <f>VLOOKUP(L2260,Entry_exit!B:P,4,)</f>
        <v>29308</v>
      </c>
      <c r="W2260">
        <f>2020 - VLOOKUP(L2260, age!$A:$D,4,)</f>
        <v>113</v>
      </c>
      <c r="X2260">
        <f>VLOOKUP(H2260,'air-quality-london-time-of-day'!E:G,3,FALSE)</f>
        <v>13.3</v>
      </c>
      <c r="Y2260">
        <f>VLOOKUP(I2260,Weather!F:K,2,)</f>
        <v>5.3591836734693548</v>
      </c>
      <c r="Z2260">
        <f>VLOOKUP(I2260,Weather!F:K,3,)</f>
        <v>0.03</v>
      </c>
      <c r="AA2260">
        <f>VLOOKUP(I2260,Weather!F:K,4,)</f>
        <v>0.76</v>
      </c>
      <c r="AB2260">
        <f>VLOOKUP(I2260,Weather!F:K,5,)</f>
        <v>1016</v>
      </c>
      <c r="AC2260">
        <f>VLOOKUP(I2260,Weather!F:K,6,)</f>
        <v>1</v>
      </c>
    </row>
    <row r="2261" spans="1:29" x14ac:dyDescent="0.25">
      <c r="A2261" t="s">
        <v>7</v>
      </c>
      <c r="B2261" t="s">
        <v>6</v>
      </c>
      <c r="C2261" s="1">
        <v>41989.44027777778</v>
      </c>
      <c r="D2261" s="3">
        <f t="shared" si="288"/>
        <v>2014</v>
      </c>
      <c r="E2261" s="3">
        <f t="shared" si="291"/>
        <v>12</v>
      </c>
      <c r="F2261" s="3">
        <f t="shared" si="292"/>
        <v>10</v>
      </c>
      <c r="G2261" s="3">
        <f t="shared" si="293"/>
        <v>16</v>
      </c>
      <c r="H2261" s="3" t="str">
        <f t="shared" si="294"/>
        <v>20141210</v>
      </c>
      <c r="I2261" s="3" t="str">
        <f t="shared" si="295"/>
        <v>2014121016</v>
      </c>
      <c r="J2261">
        <v>120</v>
      </c>
      <c r="K2261">
        <v>72</v>
      </c>
      <c r="L2261" t="str">
        <f>VLOOKUP(C2261,List!$A$2:$C$2089,3,)</f>
        <v>Kentish Town</v>
      </c>
      <c r="M2261" t="str">
        <f>VLOOKUP(C2261,List!$A$2:$C$2089,2,)</f>
        <v>Northern</v>
      </c>
      <c r="N2261" t="str">
        <f t="shared" si="289"/>
        <v>Kentish Town|Northern</v>
      </c>
      <c r="O2261">
        <f>VLOOKUP(N2261,Depth!$A$2:$F$427,3,)</f>
        <v>37</v>
      </c>
      <c r="P2261">
        <f>VLOOKUP(N2261,Depth!$A$2:$F$427,5,)</f>
        <v>114.38500000000001</v>
      </c>
      <c r="Q2261">
        <f>VLOOKUP(N2261,Depth!$A$2:$F$427,6,)</f>
        <v>22.614999999999998</v>
      </c>
      <c r="R2261">
        <f>VLOOKUP(L2261,longitude_latitude!C:J,7,)</f>
        <v>-0.13914119</v>
      </c>
      <c r="S2261">
        <f>VLOOKUP(L2261,longitude_latitude!C:J,8,)</f>
        <v>51.549788650000004</v>
      </c>
      <c r="T2261">
        <f t="shared" si="290"/>
        <v>-7.1726989370094936</v>
      </c>
      <c r="U2261">
        <f>VLOOKUP(M2261,LINE!$A$2:$B$13,2,)</f>
        <v>9</v>
      </c>
      <c r="V2261">
        <f>VLOOKUP(L2261,Entry_exit!B:P,4,)</f>
        <v>17315</v>
      </c>
      <c r="W2261">
        <f>2020 - VLOOKUP(L2261, age!$A:$D,4,)</f>
        <v>113</v>
      </c>
      <c r="X2261">
        <f>VLOOKUP(H2261,'air-quality-london-time-of-day'!E:G,3,FALSE)</f>
        <v>13.3</v>
      </c>
      <c r="Y2261">
        <f>VLOOKUP(I2261,Weather!F:K,2,)</f>
        <v>5.3591836734693548</v>
      </c>
      <c r="Z2261">
        <f>VLOOKUP(I2261,Weather!F:K,3,)</f>
        <v>0.03</v>
      </c>
      <c r="AA2261">
        <f>VLOOKUP(I2261,Weather!F:K,4,)</f>
        <v>0.76</v>
      </c>
      <c r="AB2261">
        <f>VLOOKUP(I2261,Weather!F:K,5,)</f>
        <v>1016</v>
      </c>
      <c r="AC2261">
        <f>VLOOKUP(I2261,Weather!F:K,6,)</f>
        <v>1</v>
      </c>
    </row>
    <row r="2262" spans="1:29" x14ac:dyDescent="0.25">
      <c r="A2262" t="s">
        <v>7</v>
      </c>
      <c r="B2262" t="s">
        <v>6</v>
      </c>
      <c r="C2262" s="1">
        <v>41989.440972222219</v>
      </c>
      <c r="D2262" s="3">
        <f t="shared" si="288"/>
        <v>2014</v>
      </c>
      <c r="E2262" s="3">
        <f t="shared" si="291"/>
        <v>12</v>
      </c>
      <c r="F2262" s="3">
        <f t="shared" si="292"/>
        <v>10</v>
      </c>
      <c r="G2262" s="3">
        <f t="shared" si="293"/>
        <v>16</v>
      </c>
      <c r="H2262" s="3" t="str">
        <f t="shared" si="294"/>
        <v>20141210</v>
      </c>
      <c r="I2262" s="3" t="str">
        <f t="shared" si="295"/>
        <v>2014121016</v>
      </c>
      <c r="J2262">
        <v>130</v>
      </c>
      <c r="K2262">
        <v>78</v>
      </c>
      <c r="L2262" t="str">
        <f>VLOOKUP(C2262,List!$A$2:$C$2089,3,)</f>
        <v>Kentish Town</v>
      </c>
      <c r="M2262" t="str">
        <f>VLOOKUP(C2262,List!$A$2:$C$2089,2,)</f>
        <v>Northern</v>
      </c>
      <c r="N2262" t="str">
        <f t="shared" si="289"/>
        <v>Kentish Town|Northern</v>
      </c>
      <c r="O2262">
        <f>VLOOKUP(N2262,Depth!$A$2:$F$427,3,)</f>
        <v>37</v>
      </c>
      <c r="P2262">
        <f>VLOOKUP(N2262,Depth!$A$2:$F$427,5,)</f>
        <v>114.38500000000001</v>
      </c>
      <c r="Q2262">
        <f>VLOOKUP(N2262,Depth!$A$2:$F$427,6,)</f>
        <v>22.614999999999998</v>
      </c>
      <c r="R2262">
        <f>VLOOKUP(L2262,longitude_latitude!C:J,7,)</f>
        <v>-0.13914119</v>
      </c>
      <c r="S2262">
        <f>VLOOKUP(L2262,longitude_latitude!C:J,8,)</f>
        <v>51.549788650000004</v>
      </c>
      <c r="T2262">
        <f t="shared" si="290"/>
        <v>-7.1726989370094936</v>
      </c>
      <c r="U2262">
        <f>VLOOKUP(M2262,LINE!$A$2:$B$13,2,)</f>
        <v>9</v>
      </c>
      <c r="V2262">
        <f>VLOOKUP(L2262,Entry_exit!B:P,4,)</f>
        <v>17315</v>
      </c>
      <c r="W2262">
        <f>2020 - VLOOKUP(L2262, age!$A:$D,4,)</f>
        <v>113</v>
      </c>
      <c r="X2262">
        <f>VLOOKUP(H2262,'air-quality-london-time-of-day'!E:G,3,FALSE)</f>
        <v>13.3</v>
      </c>
      <c r="Y2262">
        <f>VLOOKUP(I2262,Weather!F:K,2,)</f>
        <v>5.3591836734693548</v>
      </c>
      <c r="Z2262">
        <f>VLOOKUP(I2262,Weather!F:K,3,)</f>
        <v>0.03</v>
      </c>
      <c r="AA2262">
        <f>VLOOKUP(I2262,Weather!F:K,4,)</f>
        <v>0.76</v>
      </c>
      <c r="AB2262">
        <f>VLOOKUP(I2262,Weather!F:K,5,)</f>
        <v>1016</v>
      </c>
      <c r="AC2262">
        <f>VLOOKUP(I2262,Weather!F:K,6,)</f>
        <v>1</v>
      </c>
    </row>
    <row r="2263" spans="1:29" x14ac:dyDescent="0.25">
      <c r="A2263" t="s">
        <v>7</v>
      </c>
      <c r="B2263" t="s">
        <v>6</v>
      </c>
      <c r="C2263" s="1">
        <v>41989.441666666666</v>
      </c>
      <c r="D2263" s="3">
        <f t="shared" si="288"/>
        <v>2014</v>
      </c>
      <c r="E2263" s="3">
        <f t="shared" si="291"/>
        <v>12</v>
      </c>
      <c r="F2263" s="3">
        <f t="shared" si="292"/>
        <v>10</v>
      </c>
      <c r="G2263" s="3">
        <f t="shared" si="293"/>
        <v>16</v>
      </c>
      <c r="H2263" s="3" t="str">
        <f t="shared" si="294"/>
        <v>20141210</v>
      </c>
      <c r="I2263" s="3" t="str">
        <f t="shared" si="295"/>
        <v>2014121016</v>
      </c>
      <c r="J2263">
        <v>115</v>
      </c>
      <c r="K2263">
        <v>69</v>
      </c>
      <c r="L2263" t="str">
        <f>VLOOKUP(C2263,List!$A$2:$C$2089,3,)</f>
        <v>Tufnell Park</v>
      </c>
      <c r="M2263" t="str">
        <f>VLOOKUP(C2263,List!$A$2:$C$2089,2,)</f>
        <v>Northern</v>
      </c>
      <c r="N2263" t="str">
        <f t="shared" si="289"/>
        <v>Tufnell Park|Northern</v>
      </c>
      <c r="O2263">
        <f>VLOOKUP(N2263,Depth!$A$2:$F$427,3,)</f>
        <v>44</v>
      </c>
      <c r="P2263">
        <f>VLOOKUP(N2263,Depth!$A$2:$F$427,5,)</f>
        <v>123.29</v>
      </c>
      <c r="Q2263">
        <f>VLOOKUP(N2263,Depth!$A$2:$F$427,6,)</f>
        <v>20.71</v>
      </c>
      <c r="R2263">
        <f>VLOOKUP(L2263,longitude_latitude!C:J,7,)</f>
        <v>-0.136858377</v>
      </c>
      <c r="S2263">
        <f>VLOOKUP(L2263,longitude_latitude!C:J,8,)</f>
        <v>51.556339800000003</v>
      </c>
      <c r="T2263">
        <f t="shared" si="290"/>
        <v>-7.0559169890885052</v>
      </c>
      <c r="U2263">
        <f>VLOOKUP(M2263,LINE!$A$2:$B$13,2,)</f>
        <v>9</v>
      </c>
      <c r="V2263">
        <f>VLOOKUP(L2263,Entry_exit!B:P,4,)</f>
        <v>0</v>
      </c>
      <c r="W2263">
        <f>2020 - VLOOKUP(L2263, age!$A:$D,4,)</f>
        <v>113</v>
      </c>
      <c r="X2263">
        <f>VLOOKUP(H2263,'air-quality-london-time-of-day'!E:G,3,FALSE)</f>
        <v>13.3</v>
      </c>
      <c r="Y2263">
        <f>VLOOKUP(I2263,Weather!F:K,2,)</f>
        <v>5.3591836734693548</v>
      </c>
      <c r="Z2263">
        <f>VLOOKUP(I2263,Weather!F:K,3,)</f>
        <v>0.03</v>
      </c>
      <c r="AA2263">
        <f>VLOOKUP(I2263,Weather!F:K,4,)</f>
        <v>0.76</v>
      </c>
      <c r="AB2263">
        <f>VLOOKUP(I2263,Weather!F:K,5,)</f>
        <v>1016</v>
      </c>
      <c r="AC2263">
        <f>VLOOKUP(I2263,Weather!F:K,6,)</f>
        <v>1</v>
      </c>
    </row>
    <row r="2264" spans="1:29" x14ac:dyDescent="0.25">
      <c r="A2264" t="s">
        <v>7</v>
      </c>
      <c r="B2264" t="s">
        <v>6</v>
      </c>
      <c r="C2264" s="1">
        <v>41989.442361111112</v>
      </c>
      <c r="D2264" s="3">
        <f t="shared" si="288"/>
        <v>2014</v>
      </c>
      <c r="E2264" s="3">
        <f t="shared" si="291"/>
        <v>12</v>
      </c>
      <c r="F2264" s="3">
        <f t="shared" si="292"/>
        <v>10</v>
      </c>
      <c r="G2264" s="3">
        <f t="shared" si="293"/>
        <v>16</v>
      </c>
      <c r="H2264" s="3" t="str">
        <f t="shared" si="294"/>
        <v>20141210</v>
      </c>
      <c r="I2264" s="3" t="str">
        <f t="shared" si="295"/>
        <v>2014121016</v>
      </c>
      <c r="J2264">
        <v>125</v>
      </c>
      <c r="K2264">
        <v>75</v>
      </c>
      <c r="L2264" t="str">
        <f>VLOOKUP(C2264,List!$A$2:$C$2089,3,)</f>
        <v>Tufnell Park</v>
      </c>
      <c r="M2264" t="str">
        <f>VLOOKUP(C2264,List!$A$2:$C$2089,2,)</f>
        <v>Northern</v>
      </c>
      <c r="N2264" t="str">
        <f t="shared" si="289"/>
        <v>Tufnell Park|Northern</v>
      </c>
      <c r="O2264">
        <f>VLOOKUP(N2264,Depth!$A$2:$F$427,3,)</f>
        <v>44</v>
      </c>
      <c r="P2264">
        <f>VLOOKUP(N2264,Depth!$A$2:$F$427,5,)</f>
        <v>123.29</v>
      </c>
      <c r="Q2264">
        <f>VLOOKUP(N2264,Depth!$A$2:$F$427,6,)</f>
        <v>20.71</v>
      </c>
      <c r="R2264">
        <f>VLOOKUP(L2264,longitude_latitude!C:J,7,)</f>
        <v>-0.136858377</v>
      </c>
      <c r="S2264">
        <f>VLOOKUP(L2264,longitude_latitude!C:J,8,)</f>
        <v>51.556339800000003</v>
      </c>
      <c r="T2264">
        <f t="shared" si="290"/>
        <v>-7.0559169890885052</v>
      </c>
      <c r="U2264">
        <f>VLOOKUP(M2264,LINE!$A$2:$B$13,2,)</f>
        <v>9</v>
      </c>
      <c r="V2264">
        <f>VLOOKUP(L2264,Entry_exit!B:P,4,)</f>
        <v>0</v>
      </c>
      <c r="W2264">
        <f>2020 - VLOOKUP(L2264, age!$A:$D,4,)</f>
        <v>113</v>
      </c>
      <c r="X2264">
        <f>VLOOKUP(H2264,'air-quality-london-time-of-day'!E:G,3,FALSE)</f>
        <v>13.3</v>
      </c>
      <c r="Y2264">
        <f>VLOOKUP(I2264,Weather!F:K,2,)</f>
        <v>5.3591836734693548</v>
      </c>
      <c r="Z2264">
        <f>VLOOKUP(I2264,Weather!F:K,3,)</f>
        <v>0.03</v>
      </c>
      <c r="AA2264">
        <f>VLOOKUP(I2264,Weather!F:K,4,)</f>
        <v>0.76</v>
      </c>
      <c r="AB2264">
        <f>VLOOKUP(I2264,Weather!F:K,5,)</f>
        <v>1016</v>
      </c>
      <c r="AC2264">
        <f>VLOOKUP(I2264,Weather!F:K,6,)</f>
        <v>1</v>
      </c>
    </row>
    <row r="2265" spans="1:29" x14ac:dyDescent="0.25">
      <c r="A2265" t="s">
        <v>7</v>
      </c>
      <c r="B2265" t="s">
        <v>6</v>
      </c>
      <c r="C2265" s="1">
        <v>41989.443055555559</v>
      </c>
      <c r="D2265" s="3">
        <f t="shared" si="288"/>
        <v>2014</v>
      </c>
      <c r="E2265" s="3">
        <f t="shared" si="291"/>
        <v>12</v>
      </c>
      <c r="F2265" s="3">
        <f t="shared" si="292"/>
        <v>10</v>
      </c>
      <c r="G2265" s="3">
        <f t="shared" si="293"/>
        <v>16</v>
      </c>
      <c r="H2265" s="3" t="str">
        <f t="shared" si="294"/>
        <v>20141210</v>
      </c>
      <c r="I2265" s="3" t="str">
        <f t="shared" si="295"/>
        <v>2014121016</v>
      </c>
      <c r="J2265">
        <v>129</v>
      </c>
      <c r="K2265">
        <v>77.400000000000006</v>
      </c>
      <c r="L2265" t="str">
        <f>VLOOKUP(C2265,List!$A$2:$C$2089,3,)</f>
        <v>Archway</v>
      </c>
      <c r="M2265" t="str">
        <f>VLOOKUP(C2265,List!$A$2:$C$2089,2,)</f>
        <v>Northern</v>
      </c>
      <c r="N2265" t="str">
        <f t="shared" si="289"/>
        <v>Archway|Northern</v>
      </c>
      <c r="O2265">
        <f>VLOOKUP(N2265,Depth!$A$2:$F$427,3,)</f>
        <v>56</v>
      </c>
      <c r="P2265">
        <f>VLOOKUP(N2265,Depth!$A$2:$F$427,5,)</f>
        <v>134.72999999999999</v>
      </c>
      <c r="Q2265">
        <f>VLOOKUP(N2265,Depth!$A$2:$F$427,6,)</f>
        <v>21.27</v>
      </c>
      <c r="R2265">
        <f>VLOOKUP(L2265,longitude_latitude!C:J,7,)</f>
        <v>-0.13344404000000001</v>
      </c>
      <c r="S2265">
        <f>VLOOKUP(L2265,longitude_latitude!C:J,8,)</f>
        <v>51.56403452</v>
      </c>
      <c r="T2265">
        <f t="shared" si="290"/>
        <v>-6.8809130850482614</v>
      </c>
      <c r="U2265">
        <f>VLOOKUP(M2265,LINE!$A$2:$B$13,2,)</f>
        <v>9</v>
      </c>
      <c r="V2265">
        <f>VLOOKUP(L2265,Entry_exit!B:P,4,)</f>
        <v>16017</v>
      </c>
      <c r="W2265">
        <f>2020 - VLOOKUP(L2265, age!$A:$D,4,)</f>
        <v>113</v>
      </c>
      <c r="X2265">
        <f>VLOOKUP(H2265,'air-quality-london-time-of-day'!E:G,3,FALSE)</f>
        <v>13.3</v>
      </c>
      <c r="Y2265">
        <f>VLOOKUP(I2265,Weather!F:K,2,)</f>
        <v>5.3591836734693548</v>
      </c>
      <c r="Z2265">
        <f>VLOOKUP(I2265,Weather!F:K,3,)</f>
        <v>0.03</v>
      </c>
      <c r="AA2265">
        <f>VLOOKUP(I2265,Weather!F:K,4,)</f>
        <v>0.76</v>
      </c>
      <c r="AB2265">
        <f>VLOOKUP(I2265,Weather!F:K,5,)</f>
        <v>1016</v>
      </c>
      <c r="AC2265">
        <f>VLOOKUP(I2265,Weather!F:K,6,)</f>
        <v>1</v>
      </c>
    </row>
    <row r="2266" spans="1:29" x14ac:dyDescent="0.25">
      <c r="A2266" t="s">
        <v>7</v>
      </c>
      <c r="B2266" t="s">
        <v>6</v>
      </c>
      <c r="C2266" s="1">
        <v>41989.443749999999</v>
      </c>
      <c r="D2266" s="3">
        <f t="shared" si="288"/>
        <v>2014</v>
      </c>
      <c r="E2266" s="3">
        <f t="shared" si="291"/>
        <v>12</v>
      </c>
      <c r="F2266" s="3">
        <f t="shared" si="292"/>
        <v>10</v>
      </c>
      <c r="G2266" s="3">
        <f t="shared" si="293"/>
        <v>16</v>
      </c>
      <c r="H2266" s="3" t="str">
        <f t="shared" si="294"/>
        <v>20141210</v>
      </c>
      <c r="I2266" s="3" t="str">
        <f t="shared" si="295"/>
        <v>2014121016</v>
      </c>
      <c r="J2266">
        <v>117</v>
      </c>
      <c r="K2266">
        <v>70.2</v>
      </c>
      <c r="L2266" t="str">
        <f>VLOOKUP(C2266,List!$A$2:$C$2089,3,)</f>
        <v>Archway</v>
      </c>
      <c r="M2266" t="str">
        <f>VLOOKUP(C2266,List!$A$2:$C$2089,2,)</f>
        <v>Northern</v>
      </c>
      <c r="N2266" t="str">
        <f t="shared" si="289"/>
        <v>Archway|Northern</v>
      </c>
      <c r="O2266">
        <f>VLOOKUP(N2266,Depth!$A$2:$F$427,3,)</f>
        <v>56</v>
      </c>
      <c r="P2266">
        <f>VLOOKUP(N2266,Depth!$A$2:$F$427,5,)</f>
        <v>134.72999999999999</v>
      </c>
      <c r="Q2266">
        <f>VLOOKUP(N2266,Depth!$A$2:$F$427,6,)</f>
        <v>21.27</v>
      </c>
      <c r="R2266">
        <f>VLOOKUP(L2266,longitude_latitude!C:J,7,)</f>
        <v>-0.13344404000000001</v>
      </c>
      <c r="S2266">
        <f>VLOOKUP(L2266,longitude_latitude!C:J,8,)</f>
        <v>51.56403452</v>
      </c>
      <c r="T2266">
        <f t="shared" si="290"/>
        <v>-6.8809130850482614</v>
      </c>
      <c r="U2266">
        <f>VLOOKUP(M2266,LINE!$A$2:$B$13,2,)</f>
        <v>9</v>
      </c>
      <c r="V2266">
        <f>VLOOKUP(L2266,Entry_exit!B:P,4,)</f>
        <v>16017</v>
      </c>
      <c r="W2266">
        <f>2020 - VLOOKUP(L2266, age!$A:$D,4,)</f>
        <v>113</v>
      </c>
      <c r="X2266">
        <f>VLOOKUP(H2266,'air-quality-london-time-of-day'!E:G,3,FALSE)</f>
        <v>13.3</v>
      </c>
      <c r="Y2266">
        <f>VLOOKUP(I2266,Weather!F:K,2,)</f>
        <v>5.3591836734693548</v>
      </c>
      <c r="Z2266">
        <f>VLOOKUP(I2266,Weather!F:K,3,)</f>
        <v>0.03</v>
      </c>
      <c r="AA2266">
        <f>VLOOKUP(I2266,Weather!F:K,4,)</f>
        <v>0.76</v>
      </c>
      <c r="AB2266">
        <f>VLOOKUP(I2266,Weather!F:K,5,)</f>
        <v>1016</v>
      </c>
      <c r="AC2266">
        <f>VLOOKUP(I2266,Weather!F:K,6,)</f>
        <v>1</v>
      </c>
    </row>
    <row r="2267" spans="1:29" x14ac:dyDescent="0.25">
      <c r="A2267" t="s">
        <v>7</v>
      </c>
      <c r="B2267" t="s">
        <v>6</v>
      </c>
      <c r="C2267" s="1">
        <v>41989.444444444445</v>
      </c>
      <c r="D2267" s="3">
        <f t="shared" si="288"/>
        <v>2014</v>
      </c>
      <c r="E2267" s="3">
        <f t="shared" si="291"/>
        <v>12</v>
      </c>
      <c r="F2267" s="3">
        <f t="shared" si="292"/>
        <v>10</v>
      </c>
      <c r="G2267" s="3">
        <f t="shared" si="293"/>
        <v>16</v>
      </c>
      <c r="H2267" s="3" t="str">
        <f t="shared" si="294"/>
        <v>20141210</v>
      </c>
      <c r="I2267" s="3" t="str">
        <f t="shared" si="295"/>
        <v>2014121016</v>
      </c>
      <c r="J2267">
        <v>89</v>
      </c>
      <c r="K2267">
        <v>53.4</v>
      </c>
      <c r="L2267" t="str">
        <f>VLOOKUP(C2267,List!$A$2:$C$2089,3,)</f>
        <v>Highgate</v>
      </c>
      <c r="M2267" t="str">
        <f>VLOOKUP(C2267,List!$A$2:$C$2089,2,)</f>
        <v>Northern</v>
      </c>
      <c r="N2267" t="str">
        <f t="shared" si="289"/>
        <v>Highgate|Northern</v>
      </c>
      <c r="O2267">
        <f>VLOOKUP(N2267,Depth!$A$2:$F$427,3,)</f>
        <v>100</v>
      </c>
      <c r="P2267">
        <f>VLOOKUP(N2267,Depth!$A$2:$F$427,5,)</f>
        <v>162.66999999999999</v>
      </c>
      <c r="Q2267">
        <f>VLOOKUP(N2267,Depth!$A$2:$F$427,6,)</f>
        <v>37.33</v>
      </c>
      <c r="R2267">
        <f>VLOOKUP(L2267,longitude_latitude!C:J,7,)</f>
        <v>-0.14486065200000001</v>
      </c>
      <c r="S2267">
        <f>VLOOKUP(L2267,longitude_latitude!C:J,8,)</f>
        <v>51.577342000000002</v>
      </c>
      <c r="T2267">
        <f t="shared" si="290"/>
        <v>-7.4715273905469841</v>
      </c>
      <c r="U2267">
        <f>VLOOKUP(M2267,LINE!$A$2:$B$13,2,)</f>
        <v>9</v>
      </c>
      <c r="V2267">
        <f>VLOOKUP(L2267,Entry_exit!B:P,4,)</f>
        <v>8953</v>
      </c>
      <c r="W2267">
        <f>2020 - VLOOKUP(L2267, age!$A:$D,4,)</f>
        <v>79</v>
      </c>
      <c r="X2267">
        <f>VLOOKUP(H2267,'air-quality-london-time-of-day'!E:G,3,FALSE)</f>
        <v>13.3</v>
      </c>
      <c r="Y2267">
        <f>VLOOKUP(I2267,Weather!F:K,2,)</f>
        <v>5.3591836734693548</v>
      </c>
      <c r="Z2267">
        <f>VLOOKUP(I2267,Weather!F:K,3,)</f>
        <v>0.03</v>
      </c>
      <c r="AA2267">
        <f>VLOOKUP(I2267,Weather!F:K,4,)</f>
        <v>0.76</v>
      </c>
      <c r="AB2267">
        <f>VLOOKUP(I2267,Weather!F:K,5,)</f>
        <v>1016</v>
      </c>
      <c r="AC2267">
        <f>VLOOKUP(I2267,Weather!F:K,6,)</f>
        <v>1</v>
      </c>
    </row>
    <row r="2268" spans="1:29" x14ac:dyDescent="0.25">
      <c r="A2268" t="s">
        <v>7</v>
      </c>
      <c r="B2268" t="s">
        <v>6</v>
      </c>
      <c r="C2268" s="1">
        <v>41989.445138888892</v>
      </c>
      <c r="D2268" s="3">
        <f t="shared" si="288"/>
        <v>2014</v>
      </c>
      <c r="E2268" s="3">
        <f t="shared" si="291"/>
        <v>12</v>
      </c>
      <c r="F2268" s="3">
        <f t="shared" si="292"/>
        <v>10</v>
      </c>
      <c r="G2268" s="3">
        <f t="shared" si="293"/>
        <v>16</v>
      </c>
      <c r="H2268" s="3" t="str">
        <f t="shared" si="294"/>
        <v>20141210</v>
      </c>
      <c r="I2268" s="3" t="str">
        <f t="shared" si="295"/>
        <v>2014121016</v>
      </c>
      <c r="J2268">
        <v>101</v>
      </c>
      <c r="K2268">
        <v>60.6</v>
      </c>
      <c r="L2268" t="str">
        <f>VLOOKUP(C2268,List!$A$2:$C$2089,3,)</f>
        <v>Highgate</v>
      </c>
      <c r="M2268" t="str">
        <f>VLOOKUP(C2268,List!$A$2:$C$2089,2,)</f>
        <v>Northern</v>
      </c>
      <c r="N2268" t="str">
        <f t="shared" si="289"/>
        <v>Highgate|Northern</v>
      </c>
      <c r="O2268">
        <f>VLOOKUP(N2268,Depth!$A$2:$F$427,3,)</f>
        <v>100</v>
      </c>
      <c r="P2268">
        <f>VLOOKUP(N2268,Depth!$A$2:$F$427,5,)</f>
        <v>162.66999999999999</v>
      </c>
      <c r="Q2268">
        <f>VLOOKUP(N2268,Depth!$A$2:$F$427,6,)</f>
        <v>37.33</v>
      </c>
      <c r="R2268">
        <f>VLOOKUP(L2268,longitude_latitude!C:J,7,)</f>
        <v>-0.14486065200000001</v>
      </c>
      <c r="S2268">
        <f>VLOOKUP(L2268,longitude_latitude!C:J,8,)</f>
        <v>51.577342000000002</v>
      </c>
      <c r="T2268">
        <f t="shared" si="290"/>
        <v>-7.4715273905469841</v>
      </c>
      <c r="U2268">
        <f>VLOOKUP(M2268,LINE!$A$2:$B$13,2,)</f>
        <v>9</v>
      </c>
      <c r="V2268">
        <f>VLOOKUP(L2268,Entry_exit!B:P,4,)</f>
        <v>8953</v>
      </c>
      <c r="W2268">
        <f>2020 - VLOOKUP(L2268, age!$A:$D,4,)</f>
        <v>79</v>
      </c>
      <c r="X2268">
        <f>VLOOKUP(H2268,'air-quality-london-time-of-day'!E:G,3,FALSE)</f>
        <v>13.3</v>
      </c>
      <c r="Y2268">
        <f>VLOOKUP(I2268,Weather!F:K,2,)</f>
        <v>5.3591836734693548</v>
      </c>
      <c r="Z2268">
        <f>VLOOKUP(I2268,Weather!F:K,3,)</f>
        <v>0.03</v>
      </c>
      <c r="AA2268">
        <f>VLOOKUP(I2268,Weather!F:K,4,)</f>
        <v>0.76</v>
      </c>
      <c r="AB2268">
        <f>VLOOKUP(I2268,Weather!F:K,5,)</f>
        <v>1016</v>
      </c>
      <c r="AC2268">
        <f>VLOOKUP(I2268,Weather!F:K,6,)</f>
        <v>1</v>
      </c>
    </row>
    <row r="2269" spans="1:29" x14ac:dyDescent="0.25">
      <c r="A2269" t="s">
        <v>7</v>
      </c>
      <c r="B2269" t="s">
        <v>6</v>
      </c>
      <c r="C2269" s="1">
        <v>41989.445833333331</v>
      </c>
      <c r="D2269" s="3">
        <f t="shared" si="288"/>
        <v>2014</v>
      </c>
      <c r="E2269" s="3">
        <f t="shared" si="291"/>
        <v>12</v>
      </c>
      <c r="F2269" s="3">
        <f t="shared" si="292"/>
        <v>10</v>
      </c>
      <c r="G2269" s="3">
        <f t="shared" si="293"/>
        <v>16</v>
      </c>
      <c r="H2269" s="3" t="str">
        <f t="shared" si="294"/>
        <v>20141210</v>
      </c>
      <c r="I2269" s="3" t="str">
        <f t="shared" si="295"/>
        <v>2014121016</v>
      </c>
      <c r="J2269">
        <v>103</v>
      </c>
      <c r="K2269">
        <v>61.8</v>
      </c>
      <c r="L2269" t="str">
        <f>VLOOKUP(C2269,List!$A$2:$C$2089,3,)</f>
        <v>Highgate</v>
      </c>
      <c r="M2269" t="str">
        <f>VLOOKUP(C2269,List!$A$2:$C$2089,2,)</f>
        <v>Northern</v>
      </c>
      <c r="N2269" t="str">
        <f t="shared" si="289"/>
        <v>Highgate|Northern</v>
      </c>
      <c r="O2269">
        <f>VLOOKUP(N2269,Depth!$A$2:$F$427,3,)</f>
        <v>100</v>
      </c>
      <c r="P2269">
        <f>VLOOKUP(N2269,Depth!$A$2:$F$427,5,)</f>
        <v>162.66999999999999</v>
      </c>
      <c r="Q2269">
        <f>VLOOKUP(N2269,Depth!$A$2:$F$427,6,)</f>
        <v>37.33</v>
      </c>
      <c r="R2269">
        <f>VLOOKUP(L2269,longitude_latitude!C:J,7,)</f>
        <v>-0.14486065200000001</v>
      </c>
      <c r="S2269">
        <f>VLOOKUP(L2269,longitude_latitude!C:J,8,)</f>
        <v>51.577342000000002</v>
      </c>
      <c r="T2269">
        <f t="shared" si="290"/>
        <v>-7.4715273905469841</v>
      </c>
      <c r="U2269">
        <f>VLOOKUP(M2269,LINE!$A$2:$B$13,2,)</f>
        <v>9</v>
      </c>
      <c r="V2269">
        <f>VLOOKUP(L2269,Entry_exit!B:P,4,)</f>
        <v>8953</v>
      </c>
      <c r="W2269">
        <f>2020 - VLOOKUP(L2269, age!$A:$D,4,)</f>
        <v>79</v>
      </c>
      <c r="X2269">
        <f>VLOOKUP(H2269,'air-quality-london-time-of-day'!E:G,3,FALSE)</f>
        <v>13.3</v>
      </c>
      <c r="Y2269">
        <f>VLOOKUP(I2269,Weather!F:K,2,)</f>
        <v>5.3591836734693548</v>
      </c>
      <c r="Z2269">
        <f>VLOOKUP(I2269,Weather!F:K,3,)</f>
        <v>0.03</v>
      </c>
      <c r="AA2269">
        <f>VLOOKUP(I2269,Weather!F:K,4,)</f>
        <v>0.76</v>
      </c>
      <c r="AB2269">
        <f>VLOOKUP(I2269,Weather!F:K,5,)</f>
        <v>1016</v>
      </c>
      <c r="AC2269">
        <f>VLOOKUP(I2269,Weather!F:K,6,)</f>
        <v>1</v>
      </c>
    </row>
    <row r="2270" spans="1:29" x14ac:dyDescent="0.25">
      <c r="A2270" t="s">
        <v>7</v>
      </c>
      <c r="B2270" t="s">
        <v>6</v>
      </c>
      <c r="C2270" s="1">
        <v>41989.446527777778</v>
      </c>
      <c r="D2270" s="3">
        <f t="shared" si="288"/>
        <v>2014</v>
      </c>
      <c r="E2270" s="3">
        <f t="shared" si="291"/>
        <v>12</v>
      </c>
      <c r="F2270" s="3">
        <f t="shared" si="292"/>
        <v>10</v>
      </c>
      <c r="G2270" s="3">
        <f t="shared" si="293"/>
        <v>16</v>
      </c>
      <c r="H2270" s="3" t="str">
        <f t="shared" si="294"/>
        <v>20141210</v>
      </c>
      <c r="I2270" s="3" t="str">
        <f t="shared" si="295"/>
        <v>2014121016</v>
      </c>
      <c r="J2270">
        <v>89</v>
      </c>
      <c r="K2270">
        <v>53.4</v>
      </c>
      <c r="L2270" t="str">
        <f>VLOOKUP(C2270,List!$A$2:$C$2089,3,)</f>
        <v>East Finchley</v>
      </c>
      <c r="M2270" t="str">
        <f>VLOOKUP(C2270,List!$A$2:$C$2089,2,)</f>
        <v>Northern</v>
      </c>
      <c r="N2270" t="str">
        <f t="shared" si="289"/>
        <v>East Finchley|Northern</v>
      </c>
      <c r="O2270">
        <f>VLOOKUP(N2270,Depth!$A$2:$F$427,3,)</f>
        <v>83</v>
      </c>
      <c r="P2270">
        <f>VLOOKUP(N2270,Depth!$A$2:$F$427,5,)</f>
        <v>187.4</v>
      </c>
      <c r="Q2270">
        <f>VLOOKUP(N2270,Depth!$A$2:$F$427,6,)</f>
        <v>-4.4000000000000004</v>
      </c>
      <c r="R2270">
        <f>VLOOKUP(L2270,longitude_latitude!C:J,7,)</f>
        <v>-0.163438627</v>
      </c>
      <c r="S2270">
        <f>VLOOKUP(L2270,longitude_latitude!C:J,8,)</f>
        <v>51.586653439999999</v>
      </c>
      <c r="T2270">
        <f t="shared" si="290"/>
        <v>-8.431251809758427</v>
      </c>
      <c r="U2270">
        <f>VLOOKUP(M2270,LINE!$A$2:$B$13,2,)</f>
        <v>9</v>
      </c>
      <c r="V2270">
        <f>VLOOKUP(L2270,Entry_exit!B:P,4,)</f>
        <v>12207</v>
      </c>
      <c r="W2270">
        <f>2020 - VLOOKUP(L2270, age!$A:$D,4,)</f>
        <v>153</v>
      </c>
      <c r="X2270">
        <f>VLOOKUP(H2270,'air-quality-london-time-of-day'!E:G,3,FALSE)</f>
        <v>13.3</v>
      </c>
      <c r="Y2270">
        <f>VLOOKUP(I2270,Weather!F:K,2,)</f>
        <v>5.3591836734693548</v>
      </c>
      <c r="Z2270">
        <f>VLOOKUP(I2270,Weather!F:K,3,)</f>
        <v>0.03</v>
      </c>
      <c r="AA2270">
        <f>VLOOKUP(I2270,Weather!F:K,4,)</f>
        <v>0.76</v>
      </c>
      <c r="AB2270">
        <f>VLOOKUP(I2270,Weather!F:K,5,)</f>
        <v>1016</v>
      </c>
      <c r="AC2270">
        <f>VLOOKUP(I2270,Weather!F:K,6,)</f>
        <v>1</v>
      </c>
    </row>
    <row r="2271" spans="1:29" x14ac:dyDescent="0.25">
      <c r="A2271" t="s">
        <v>7</v>
      </c>
      <c r="B2271" t="s">
        <v>6</v>
      </c>
      <c r="C2271" s="1">
        <v>41989.447222222225</v>
      </c>
      <c r="D2271" s="3">
        <f t="shared" si="288"/>
        <v>2014</v>
      </c>
      <c r="E2271" s="3">
        <f t="shared" si="291"/>
        <v>12</v>
      </c>
      <c r="F2271" s="3">
        <f t="shared" si="292"/>
        <v>10</v>
      </c>
      <c r="G2271" s="3">
        <f t="shared" si="293"/>
        <v>16</v>
      </c>
      <c r="H2271" s="3" t="str">
        <f t="shared" si="294"/>
        <v>20141210</v>
      </c>
      <c r="I2271" s="3" t="str">
        <f t="shared" si="295"/>
        <v>2014121016</v>
      </c>
      <c r="J2271">
        <v>96</v>
      </c>
      <c r="K2271">
        <v>57.6</v>
      </c>
      <c r="L2271" t="str">
        <f>VLOOKUP(C2271,List!$A$2:$C$2089,3,)</f>
        <v>East Finchley</v>
      </c>
      <c r="M2271" t="str">
        <f>VLOOKUP(C2271,List!$A$2:$C$2089,2,)</f>
        <v>Northern</v>
      </c>
      <c r="N2271" t="str">
        <f t="shared" si="289"/>
        <v>East Finchley|Northern</v>
      </c>
      <c r="O2271">
        <f>VLOOKUP(N2271,Depth!$A$2:$F$427,3,)</f>
        <v>83</v>
      </c>
      <c r="P2271">
        <f>VLOOKUP(N2271,Depth!$A$2:$F$427,5,)</f>
        <v>187.4</v>
      </c>
      <c r="Q2271">
        <f>VLOOKUP(N2271,Depth!$A$2:$F$427,6,)</f>
        <v>-4.4000000000000004</v>
      </c>
      <c r="R2271">
        <f>VLOOKUP(L2271,longitude_latitude!C:J,7,)</f>
        <v>-0.163438627</v>
      </c>
      <c r="S2271">
        <f>VLOOKUP(L2271,longitude_latitude!C:J,8,)</f>
        <v>51.586653439999999</v>
      </c>
      <c r="T2271">
        <f t="shared" si="290"/>
        <v>-8.431251809758427</v>
      </c>
      <c r="U2271">
        <f>VLOOKUP(M2271,LINE!$A$2:$B$13,2,)</f>
        <v>9</v>
      </c>
      <c r="V2271">
        <f>VLOOKUP(L2271,Entry_exit!B:P,4,)</f>
        <v>12207</v>
      </c>
      <c r="W2271">
        <f>2020 - VLOOKUP(L2271, age!$A:$D,4,)</f>
        <v>153</v>
      </c>
      <c r="X2271">
        <f>VLOOKUP(H2271,'air-quality-london-time-of-day'!E:G,3,FALSE)</f>
        <v>13.3</v>
      </c>
      <c r="Y2271">
        <f>VLOOKUP(I2271,Weather!F:K,2,)</f>
        <v>5.3591836734693548</v>
      </c>
      <c r="Z2271">
        <f>VLOOKUP(I2271,Weather!F:K,3,)</f>
        <v>0.03</v>
      </c>
      <c r="AA2271">
        <f>VLOOKUP(I2271,Weather!F:K,4,)</f>
        <v>0.76</v>
      </c>
      <c r="AB2271">
        <f>VLOOKUP(I2271,Weather!F:K,5,)</f>
        <v>1016</v>
      </c>
      <c r="AC2271">
        <f>VLOOKUP(I2271,Weather!F:K,6,)</f>
        <v>1</v>
      </c>
    </row>
    <row r="2272" spans="1:29" x14ac:dyDescent="0.25">
      <c r="A2272" t="s">
        <v>7</v>
      </c>
      <c r="B2272" t="s">
        <v>6</v>
      </c>
      <c r="C2272" s="1">
        <v>41989.447916666664</v>
      </c>
      <c r="D2272" s="3">
        <f t="shared" si="288"/>
        <v>2014</v>
      </c>
      <c r="E2272" s="3">
        <f t="shared" si="291"/>
        <v>12</v>
      </c>
      <c r="F2272" s="3">
        <f t="shared" si="292"/>
        <v>10</v>
      </c>
      <c r="G2272" s="3">
        <f t="shared" si="293"/>
        <v>16</v>
      </c>
      <c r="H2272" s="3" t="str">
        <f t="shared" si="294"/>
        <v>20141210</v>
      </c>
      <c r="I2272" s="3" t="str">
        <f t="shared" si="295"/>
        <v>2014121016</v>
      </c>
      <c r="J2272">
        <v>84</v>
      </c>
      <c r="K2272">
        <v>50.4</v>
      </c>
      <c r="L2272" t="str">
        <f>VLOOKUP(C2272,List!$A$2:$C$2089,3,)</f>
        <v>East Finchley</v>
      </c>
      <c r="M2272" t="str">
        <f>VLOOKUP(C2272,List!$A$2:$C$2089,2,)</f>
        <v>Northern</v>
      </c>
      <c r="N2272" t="str">
        <f t="shared" si="289"/>
        <v>East Finchley|Northern</v>
      </c>
      <c r="O2272">
        <f>VLOOKUP(N2272,Depth!$A$2:$F$427,3,)</f>
        <v>83</v>
      </c>
      <c r="P2272">
        <f>VLOOKUP(N2272,Depth!$A$2:$F$427,5,)</f>
        <v>187.4</v>
      </c>
      <c r="Q2272">
        <f>VLOOKUP(N2272,Depth!$A$2:$F$427,6,)</f>
        <v>-4.4000000000000004</v>
      </c>
      <c r="R2272">
        <f>VLOOKUP(L2272,longitude_latitude!C:J,7,)</f>
        <v>-0.163438627</v>
      </c>
      <c r="S2272">
        <f>VLOOKUP(L2272,longitude_latitude!C:J,8,)</f>
        <v>51.586653439999999</v>
      </c>
      <c r="T2272">
        <f t="shared" si="290"/>
        <v>-8.431251809758427</v>
      </c>
      <c r="U2272">
        <f>VLOOKUP(M2272,LINE!$A$2:$B$13,2,)</f>
        <v>9</v>
      </c>
      <c r="V2272">
        <f>VLOOKUP(L2272,Entry_exit!B:P,4,)</f>
        <v>12207</v>
      </c>
      <c r="W2272">
        <f>2020 - VLOOKUP(L2272, age!$A:$D,4,)</f>
        <v>153</v>
      </c>
      <c r="X2272">
        <f>VLOOKUP(H2272,'air-quality-london-time-of-day'!E:G,3,FALSE)</f>
        <v>13.3</v>
      </c>
      <c r="Y2272">
        <f>VLOOKUP(I2272,Weather!F:K,2,)</f>
        <v>5.3591836734693548</v>
      </c>
      <c r="Z2272">
        <f>VLOOKUP(I2272,Weather!F:K,3,)</f>
        <v>0.03</v>
      </c>
      <c r="AA2272">
        <f>VLOOKUP(I2272,Weather!F:K,4,)</f>
        <v>0.76</v>
      </c>
      <c r="AB2272">
        <f>VLOOKUP(I2272,Weather!F:K,5,)</f>
        <v>1016</v>
      </c>
      <c r="AC2272">
        <f>VLOOKUP(I2272,Weather!F:K,6,)</f>
        <v>1</v>
      </c>
    </row>
    <row r="2273" spans="1:29" x14ac:dyDescent="0.25">
      <c r="A2273" t="s">
        <v>7</v>
      </c>
      <c r="B2273" t="s">
        <v>6</v>
      </c>
      <c r="C2273" s="1">
        <v>41989.448611111111</v>
      </c>
      <c r="D2273" s="3">
        <f t="shared" si="288"/>
        <v>2014</v>
      </c>
      <c r="E2273" s="3">
        <f t="shared" si="291"/>
        <v>12</v>
      </c>
      <c r="F2273" s="3">
        <f t="shared" si="292"/>
        <v>10</v>
      </c>
      <c r="G2273" s="3">
        <f t="shared" si="293"/>
        <v>16</v>
      </c>
      <c r="H2273" s="3" t="str">
        <f t="shared" si="294"/>
        <v>20141210</v>
      </c>
      <c r="I2273" s="3" t="str">
        <f t="shared" si="295"/>
        <v>2014121016</v>
      </c>
      <c r="J2273">
        <v>77</v>
      </c>
      <c r="K2273">
        <v>46.2</v>
      </c>
      <c r="L2273" t="str">
        <f>VLOOKUP(C2273,List!$A$2:$C$2089,3,)</f>
        <v>East Finchley</v>
      </c>
      <c r="M2273" t="str">
        <f>VLOOKUP(C2273,List!$A$2:$C$2089,2,)</f>
        <v>Northern</v>
      </c>
      <c r="N2273" t="str">
        <f t="shared" si="289"/>
        <v>East Finchley|Northern</v>
      </c>
      <c r="O2273">
        <f>VLOOKUP(N2273,Depth!$A$2:$F$427,3,)</f>
        <v>83</v>
      </c>
      <c r="P2273">
        <f>VLOOKUP(N2273,Depth!$A$2:$F$427,5,)</f>
        <v>187.4</v>
      </c>
      <c r="Q2273">
        <f>VLOOKUP(N2273,Depth!$A$2:$F$427,6,)</f>
        <v>-4.4000000000000004</v>
      </c>
      <c r="R2273">
        <f>VLOOKUP(L2273,longitude_latitude!C:J,7,)</f>
        <v>-0.163438627</v>
      </c>
      <c r="S2273">
        <f>VLOOKUP(L2273,longitude_latitude!C:J,8,)</f>
        <v>51.586653439999999</v>
      </c>
      <c r="T2273">
        <f t="shared" si="290"/>
        <v>-8.431251809758427</v>
      </c>
      <c r="U2273">
        <f>VLOOKUP(M2273,LINE!$A$2:$B$13,2,)</f>
        <v>9</v>
      </c>
      <c r="V2273">
        <f>VLOOKUP(L2273,Entry_exit!B:P,4,)</f>
        <v>12207</v>
      </c>
      <c r="W2273">
        <f>2020 - VLOOKUP(L2273, age!$A:$D,4,)</f>
        <v>153</v>
      </c>
      <c r="X2273">
        <f>VLOOKUP(H2273,'air-quality-london-time-of-day'!E:G,3,FALSE)</f>
        <v>13.3</v>
      </c>
      <c r="Y2273">
        <f>VLOOKUP(I2273,Weather!F:K,2,)</f>
        <v>5.3591836734693548</v>
      </c>
      <c r="Z2273">
        <f>VLOOKUP(I2273,Weather!F:K,3,)</f>
        <v>0.03</v>
      </c>
      <c r="AA2273">
        <f>VLOOKUP(I2273,Weather!F:K,4,)</f>
        <v>0.76</v>
      </c>
      <c r="AB2273">
        <f>VLOOKUP(I2273,Weather!F:K,5,)</f>
        <v>1016</v>
      </c>
      <c r="AC2273">
        <f>VLOOKUP(I2273,Weather!F:K,6,)</f>
        <v>1</v>
      </c>
    </row>
    <row r="2274" spans="1:29" x14ac:dyDescent="0.25">
      <c r="A2274" t="s">
        <v>7</v>
      </c>
      <c r="B2274" t="s">
        <v>6</v>
      </c>
      <c r="C2274" s="1">
        <v>41989.449305555558</v>
      </c>
      <c r="D2274" s="3">
        <f t="shared" si="288"/>
        <v>2014</v>
      </c>
      <c r="E2274" s="3">
        <f t="shared" si="291"/>
        <v>12</v>
      </c>
      <c r="F2274" s="3">
        <f t="shared" si="292"/>
        <v>10</v>
      </c>
      <c r="G2274" s="3">
        <f t="shared" si="293"/>
        <v>16</v>
      </c>
      <c r="H2274" s="3" t="str">
        <f t="shared" si="294"/>
        <v>20141210</v>
      </c>
      <c r="I2274" s="3" t="str">
        <f t="shared" si="295"/>
        <v>2014121016</v>
      </c>
      <c r="J2274">
        <v>60</v>
      </c>
      <c r="K2274">
        <v>36</v>
      </c>
      <c r="L2274" t="str">
        <f>VLOOKUP(C2274,List!$A$2:$C$2089,3,)</f>
        <v>Finchley Central</v>
      </c>
      <c r="M2274" t="str">
        <f>VLOOKUP(C2274,List!$A$2:$C$2089,2,)</f>
        <v>Northern</v>
      </c>
      <c r="N2274" t="str">
        <f t="shared" si="289"/>
        <v>Finchley Central|Northern</v>
      </c>
      <c r="O2274">
        <f>VLOOKUP(N2274,Depth!$A$2:$F$427,3,)</f>
        <v>87</v>
      </c>
      <c r="P2274">
        <f>VLOOKUP(N2274,Depth!$A$2:$F$427,5,)</f>
        <v>178.5</v>
      </c>
      <c r="Q2274">
        <f>VLOOKUP(N2274,Depth!$A$2:$F$427,6,)</f>
        <v>8.5</v>
      </c>
      <c r="R2274">
        <f>VLOOKUP(L2274,longitude_latitude!C:J,7,)</f>
        <v>-0.19095192499999999</v>
      </c>
      <c r="S2274">
        <f>VLOOKUP(L2274,longitude_latitude!C:J,8,)</f>
        <v>51.600433209999998</v>
      </c>
      <c r="T2274">
        <f t="shared" si="290"/>
        <v>-9.8532020522834287</v>
      </c>
      <c r="U2274">
        <f>VLOOKUP(M2274,LINE!$A$2:$B$13,2,)</f>
        <v>9</v>
      </c>
      <c r="V2274">
        <f>VLOOKUP(L2274,Entry_exit!B:P,4,)</f>
        <v>9578</v>
      </c>
      <c r="W2274">
        <f>2020 - VLOOKUP(L2274, age!$A:$D,4,)</f>
        <v>153</v>
      </c>
      <c r="X2274">
        <f>VLOOKUP(H2274,'air-quality-london-time-of-day'!E:G,3,FALSE)</f>
        <v>13.3</v>
      </c>
      <c r="Y2274">
        <f>VLOOKUP(I2274,Weather!F:K,2,)</f>
        <v>5.3591836734693548</v>
      </c>
      <c r="Z2274">
        <f>VLOOKUP(I2274,Weather!F:K,3,)</f>
        <v>0.03</v>
      </c>
      <c r="AA2274">
        <f>VLOOKUP(I2274,Weather!F:K,4,)</f>
        <v>0.76</v>
      </c>
      <c r="AB2274">
        <f>VLOOKUP(I2274,Weather!F:K,5,)</f>
        <v>1016</v>
      </c>
      <c r="AC2274">
        <f>VLOOKUP(I2274,Weather!F:K,6,)</f>
        <v>1</v>
      </c>
    </row>
    <row r="2275" spans="1:29" x14ac:dyDescent="0.25">
      <c r="A2275" t="s">
        <v>7</v>
      </c>
      <c r="B2275" t="s">
        <v>6</v>
      </c>
      <c r="C2275" s="1">
        <v>41989.45</v>
      </c>
      <c r="D2275" s="3">
        <f t="shared" si="288"/>
        <v>2014</v>
      </c>
      <c r="E2275" s="3">
        <f t="shared" si="291"/>
        <v>12</v>
      </c>
      <c r="F2275" s="3">
        <f t="shared" si="292"/>
        <v>10</v>
      </c>
      <c r="G2275" s="3">
        <f t="shared" si="293"/>
        <v>16</v>
      </c>
      <c r="H2275" s="3" t="str">
        <f t="shared" si="294"/>
        <v>20141210</v>
      </c>
      <c r="I2275" s="3" t="str">
        <f t="shared" si="295"/>
        <v>2014121016</v>
      </c>
      <c r="J2275">
        <v>62</v>
      </c>
      <c r="K2275">
        <v>37.200000000000003</v>
      </c>
      <c r="L2275" t="str">
        <f>VLOOKUP(C2275,List!$A$2:$C$2089,3,)</f>
        <v>Finchley Central</v>
      </c>
      <c r="M2275" t="str">
        <f>VLOOKUP(C2275,List!$A$2:$C$2089,2,)</f>
        <v>Northern</v>
      </c>
      <c r="N2275" t="str">
        <f t="shared" si="289"/>
        <v>Finchley Central|Northern</v>
      </c>
      <c r="O2275">
        <f>VLOOKUP(N2275,Depth!$A$2:$F$427,3,)</f>
        <v>87</v>
      </c>
      <c r="P2275">
        <f>VLOOKUP(N2275,Depth!$A$2:$F$427,5,)</f>
        <v>178.5</v>
      </c>
      <c r="Q2275">
        <f>VLOOKUP(N2275,Depth!$A$2:$F$427,6,)</f>
        <v>8.5</v>
      </c>
      <c r="R2275">
        <f>VLOOKUP(L2275,longitude_latitude!C:J,7,)</f>
        <v>-0.19095192499999999</v>
      </c>
      <c r="S2275">
        <f>VLOOKUP(L2275,longitude_latitude!C:J,8,)</f>
        <v>51.600433209999998</v>
      </c>
      <c r="T2275">
        <f t="shared" si="290"/>
        <v>-9.8532020522834287</v>
      </c>
      <c r="U2275">
        <f>VLOOKUP(M2275,LINE!$A$2:$B$13,2,)</f>
        <v>9</v>
      </c>
      <c r="V2275">
        <f>VLOOKUP(L2275,Entry_exit!B:P,4,)</f>
        <v>9578</v>
      </c>
      <c r="W2275">
        <f>2020 - VLOOKUP(L2275, age!$A:$D,4,)</f>
        <v>153</v>
      </c>
      <c r="X2275">
        <f>VLOOKUP(H2275,'air-quality-london-time-of-day'!E:G,3,FALSE)</f>
        <v>13.3</v>
      </c>
      <c r="Y2275">
        <f>VLOOKUP(I2275,Weather!F:K,2,)</f>
        <v>5.3591836734693548</v>
      </c>
      <c r="Z2275">
        <f>VLOOKUP(I2275,Weather!F:K,3,)</f>
        <v>0.03</v>
      </c>
      <c r="AA2275">
        <f>VLOOKUP(I2275,Weather!F:K,4,)</f>
        <v>0.76</v>
      </c>
      <c r="AB2275">
        <f>VLOOKUP(I2275,Weather!F:K,5,)</f>
        <v>1016</v>
      </c>
      <c r="AC2275">
        <f>VLOOKUP(I2275,Weather!F:K,6,)</f>
        <v>1</v>
      </c>
    </row>
    <row r="2276" spans="1:29" x14ac:dyDescent="0.25">
      <c r="A2276" t="s">
        <v>7</v>
      </c>
      <c r="B2276" t="s">
        <v>6</v>
      </c>
      <c r="C2276" s="1">
        <v>41989.450694444444</v>
      </c>
      <c r="D2276" s="3">
        <f t="shared" si="288"/>
        <v>2014</v>
      </c>
      <c r="E2276" s="3">
        <f t="shared" si="291"/>
        <v>12</v>
      </c>
      <c r="F2276" s="3">
        <f t="shared" si="292"/>
        <v>10</v>
      </c>
      <c r="G2276" s="3">
        <f t="shared" si="293"/>
        <v>16</v>
      </c>
      <c r="H2276" s="3" t="str">
        <f t="shared" si="294"/>
        <v>20141210</v>
      </c>
      <c r="I2276" s="3" t="str">
        <f t="shared" si="295"/>
        <v>2014121016</v>
      </c>
      <c r="J2276">
        <v>51</v>
      </c>
      <c r="K2276">
        <v>30.6</v>
      </c>
      <c r="L2276" t="str">
        <f>VLOOKUP(C2276,List!$A$2:$C$2089,3,)</f>
        <v>Finchley Central</v>
      </c>
      <c r="M2276" t="str">
        <f>VLOOKUP(C2276,List!$A$2:$C$2089,2,)</f>
        <v>Northern</v>
      </c>
      <c r="N2276" t="str">
        <f t="shared" si="289"/>
        <v>Finchley Central|Northern</v>
      </c>
      <c r="O2276">
        <f>VLOOKUP(N2276,Depth!$A$2:$F$427,3,)</f>
        <v>87</v>
      </c>
      <c r="P2276">
        <f>VLOOKUP(N2276,Depth!$A$2:$F$427,5,)</f>
        <v>178.5</v>
      </c>
      <c r="Q2276">
        <f>VLOOKUP(N2276,Depth!$A$2:$F$427,6,)</f>
        <v>8.5</v>
      </c>
      <c r="R2276">
        <f>VLOOKUP(L2276,longitude_latitude!C:J,7,)</f>
        <v>-0.19095192499999999</v>
      </c>
      <c r="S2276">
        <f>VLOOKUP(L2276,longitude_latitude!C:J,8,)</f>
        <v>51.600433209999998</v>
      </c>
      <c r="T2276">
        <f t="shared" si="290"/>
        <v>-9.8532020522834287</v>
      </c>
      <c r="U2276">
        <f>VLOOKUP(M2276,LINE!$A$2:$B$13,2,)</f>
        <v>9</v>
      </c>
      <c r="V2276">
        <f>VLOOKUP(L2276,Entry_exit!B:P,4,)</f>
        <v>9578</v>
      </c>
      <c r="W2276">
        <f>2020 - VLOOKUP(L2276, age!$A:$D,4,)</f>
        <v>153</v>
      </c>
      <c r="X2276">
        <f>VLOOKUP(H2276,'air-quality-london-time-of-day'!E:G,3,FALSE)</f>
        <v>13.3</v>
      </c>
      <c r="Y2276">
        <f>VLOOKUP(I2276,Weather!F:K,2,)</f>
        <v>5.3591836734693548</v>
      </c>
      <c r="Z2276">
        <f>VLOOKUP(I2276,Weather!F:K,3,)</f>
        <v>0.03</v>
      </c>
      <c r="AA2276">
        <f>VLOOKUP(I2276,Weather!F:K,4,)</f>
        <v>0.76</v>
      </c>
      <c r="AB2276">
        <f>VLOOKUP(I2276,Weather!F:K,5,)</f>
        <v>1016</v>
      </c>
      <c r="AC2276">
        <f>VLOOKUP(I2276,Weather!F:K,6,)</f>
        <v>1</v>
      </c>
    </row>
    <row r="2277" spans="1:29" x14ac:dyDescent="0.25">
      <c r="A2277" t="s">
        <v>7</v>
      </c>
      <c r="B2277" t="s">
        <v>6</v>
      </c>
      <c r="C2277" s="1">
        <v>41989.451388888891</v>
      </c>
      <c r="D2277" s="3">
        <f t="shared" si="288"/>
        <v>2014</v>
      </c>
      <c r="E2277" s="3">
        <f t="shared" si="291"/>
        <v>12</v>
      </c>
      <c r="F2277" s="3">
        <f t="shared" si="292"/>
        <v>10</v>
      </c>
      <c r="G2277" s="3">
        <f t="shared" si="293"/>
        <v>16</v>
      </c>
      <c r="H2277" s="3" t="str">
        <f t="shared" si="294"/>
        <v>20141210</v>
      </c>
      <c r="I2277" s="3" t="str">
        <f t="shared" si="295"/>
        <v>2014121016</v>
      </c>
      <c r="J2277">
        <v>53</v>
      </c>
      <c r="K2277">
        <v>31.8</v>
      </c>
      <c r="L2277" t="str">
        <f>VLOOKUP(C2277,List!$A$2:$C$2089,3,)</f>
        <v>Finchley Central</v>
      </c>
      <c r="M2277" t="str">
        <f>VLOOKUP(C2277,List!$A$2:$C$2089,2,)</f>
        <v>Northern</v>
      </c>
      <c r="N2277" t="str">
        <f t="shared" si="289"/>
        <v>Finchley Central|Northern</v>
      </c>
      <c r="O2277">
        <f>VLOOKUP(N2277,Depth!$A$2:$F$427,3,)</f>
        <v>87</v>
      </c>
      <c r="P2277">
        <f>VLOOKUP(N2277,Depth!$A$2:$F$427,5,)</f>
        <v>178.5</v>
      </c>
      <c r="Q2277">
        <f>VLOOKUP(N2277,Depth!$A$2:$F$427,6,)</f>
        <v>8.5</v>
      </c>
      <c r="R2277">
        <f>VLOOKUP(L2277,longitude_latitude!C:J,7,)</f>
        <v>-0.19095192499999999</v>
      </c>
      <c r="S2277">
        <f>VLOOKUP(L2277,longitude_latitude!C:J,8,)</f>
        <v>51.600433209999998</v>
      </c>
      <c r="T2277">
        <f t="shared" si="290"/>
        <v>-9.8532020522834287</v>
      </c>
      <c r="U2277">
        <f>VLOOKUP(M2277,LINE!$A$2:$B$13,2,)</f>
        <v>9</v>
      </c>
      <c r="V2277">
        <f>VLOOKUP(L2277,Entry_exit!B:P,4,)</f>
        <v>9578</v>
      </c>
      <c r="W2277">
        <f>2020 - VLOOKUP(L2277, age!$A:$D,4,)</f>
        <v>153</v>
      </c>
      <c r="X2277">
        <f>VLOOKUP(H2277,'air-quality-london-time-of-day'!E:G,3,FALSE)</f>
        <v>13.3</v>
      </c>
      <c r="Y2277">
        <f>VLOOKUP(I2277,Weather!F:K,2,)</f>
        <v>5.3591836734693548</v>
      </c>
      <c r="Z2277">
        <f>VLOOKUP(I2277,Weather!F:K,3,)</f>
        <v>0.03</v>
      </c>
      <c r="AA2277">
        <f>VLOOKUP(I2277,Weather!F:K,4,)</f>
        <v>0.76</v>
      </c>
      <c r="AB2277">
        <f>VLOOKUP(I2277,Weather!F:K,5,)</f>
        <v>1016</v>
      </c>
      <c r="AC2277">
        <f>VLOOKUP(I2277,Weather!F:K,6,)</f>
        <v>1</v>
      </c>
    </row>
    <row r="2278" spans="1:29" x14ac:dyDescent="0.25">
      <c r="A2278" t="s">
        <v>7</v>
      </c>
      <c r="B2278" t="s">
        <v>6</v>
      </c>
      <c r="C2278" s="1">
        <v>41989.45208333333</v>
      </c>
      <c r="D2278" s="3">
        <f t="shared" si="288"/>
        <v>2014</v>
      </c>
      <c r="E2278" s="3">
        <f t="shared" si="291"/>
        <v>12</v>
      </c>
      <c r="F2278" s="3">
        <f t="shared" si="292"/>
        <v>10</v>
      </c>
      <c r="G2278" s="3">
        <f t="shared" si="293"/>
        <v>16</v>
      </c>
      <c r="H2278" s="3" t="str">
        <f t="shared" si="294"/>
        <v>20141210</v>
      </c>
      <c r="I2278" s="3" t="str">
        <f t="shared" si="295"/>
        <v>2014121016</v>
      </c>
      <c r="J2278">
        <v>52</v>
      </c>
      <c r="K2278">
        <v>31.2</v>
      </c>
      <c r="L2278" t="str">
        <f>VLOOKUP(C2278,List!$A$2:$C$2089,3,)</f>
        <v>Finchley Central</v>
      </c>
      <c r="M2278" t="str">
        <f>VLOOKUP(C2278,List!$A$2:$C$2089,2,)</f>
        <v>Northern</v>
      </c>
      <c r="N2278" t="str">
        <f t="shared" si="289"/>
        <v>Finchley Central|Northern</v>
      </c>
      <c r="O2278">
        <f>VLOOKUP(N2278,Depth!$A$2:$F$427,3,)</f>
        <v>87</v>
      </c>
      <c r="P2278">
        <f>VLOOKUP(N2278,Depth!$A$2:$F$427,5,)</f>
        <v>178.5</v>
      </c>
      <c r="Q2278">
        <f>VLOOKUP(N2278,Depth!$A$2:$F$427,6,)</f>
        <v>8.5</v>
      </c>
      <c r="R2278">
        <f>VLOOKUP(L2278,longitude_latitude!C:J,7,)</f>
        <v>-0.19095192499999999</v>
      </c>
      <c r="S2278">
        <f>VLOOKUP(L2278,longitude_latitude!C:J,8,)</f>
        <v>51.600433209999998</v>
      </c>
      <c r="T2278">
        <f t="shared" si="290"/>
        <v>-9.8532020522834287</v>
      </c>
      <c r="U2278">
        <f>VLOOKUP(M2278,LINE!$A$2:$B$13,2,)</f>
        <v>9</v>
      </c>
      <c r="V2278">
        <f>VLOOKUP(L2278,Entry_exit!B:P,4,)</f>
        <v>9578</v>
      </c>
      <c r="W2278">
        <f>2020 - VLOOKUP(L2278, age!$A:$D,4,)</f>
        <v>153</v>
      </c>
      <c r="X2278">
        <f>VLOOKUP(H2278,'air-quality-london-time-of-day'!E:G,3,FALSE)</f>
        <v>13.3</v>
      </c>
      <c r="Y2278">
        <f>VLOOKUP(I2278,Weather!F:K,2,)</f>
        <v>5.3591836734693548</v>
      </c>
      <c r="Z2278">
        <f>VLOOKUP(I2278,Weather!F:K,3,)</f>
        <v>0.03</v>
      </c>
      <c r="AA2278">
        <f>VLOOKUP(I2278,Weather!F:K,4,)</f>
        <v>0.76</v>
      </c>
      <c r="AB2278">
        <f>VLOOKUP(I2278,Weather!F:K,5,)</f>
        <v>1016</v>
      </c>
      <c r="AC2278">
        <f>VLOOKUP(I2278,Weather!F:K,6,)</f>
        <v>1</v>
      </c>
    </row>
    <row r="2279" spans="1:29" x14ac:dyDescent="0.25">
      <c r="A2279" t="s">
        <v>7</v>
      </c>
      <c r="B2279" t="s">
        <v>6</v>
      </c>
      <c r="C2279" s="1">
        <v>41989.452777777777</v>
      </c>
      <c r="D2279" s="3">
        <f t="shared" si="288"/>
        <v>2014</v>
      </c>
      <c r="E2279" s="3">
        <f t="shared" si="291"/>
        <v>12</v>
      </c>
      <c r="F2279" s="3">
        <f t="shared" si="292"/>
        <v>10</v>
      </c>
      <c r="G2279" s="3">
        <f t="shared" si="293"/>
        <v>16</v>
      </c>
      <c r="H2279" s="3" t="str">
        <f t="shared" si="294"/>
        <v>20141210</v>
      </c>
      <c r="I2279" s="3" t="str">
        <f t="shared" si="295"/>
        <v>2014121016</v>
      </c>
      <c r="J2279">
        <v>55</v>
      </c>
      <c r="K2279">
        <v>33</v>
      </c>
      <c r="L2279" t="str">
        <f>VLOOKUP(C2279,List!$A$2:$C$2089,3,)</f>
        <v>West Finchley</v>
      </c>
      <c r="M2279" t="str">
        <f>VLOOKUP(C2279,List!$A$2:$C$2089,2,)</f>
        <v>Northern</v>
      </c>
      <c r="N2279" t="str">
        <f t="shared" si="289"/>
        <v>West Finchley|Northern</v>
      </c>
      <c r="O2279">
        <f>VLOOKUP(N2279,Depth!$A$2:$F$427,3,)</f>
        <v>78</v>
      </c>
      <c r="P2279">
        <f>VLOOKUP(N2279,Depth!$A$2:$F$427,5,)</f>
        <v>177.3</v>
      </c>
      <c r="Q2279">
        <f>VLOOKUP(N2279,Depth!$A$2:$F$427,6,)</f>
        <v>0.7</v>
      </c>
      <c r="R2279">
        <f>VLOOKUP(L2279,longitude_latitude!C:J,7,)</f>
        <v>-0.186738929</v>
      </c>
      <c r="S2279">
        <f>VLOOKUP(L2279,longitude_latitude!C:J,8,)</f>
        <v>51.608989280000003</v>
      </c>
      <c r="T2279">
        <f t="shared" si="290"/>
        <v>-9.6374073849196815</v>
      </c>
      <c r="U2279">
        <f>VLOOKUP(M2279,LINE!$A$2:$B$13,2,)</f>
        <v>9</v>
      </c>
      <c r="V2279">
        <f>VLOOKUP(L2279,Entry_exit!B:P,4,)</f>
        <v>2742</v>
      </c>
      <c r="W2279">
        <f>2020 - VLOOKUP(L2279, age!$A:$D,4,)</f>
        <v>87</v>
      </c>
      <c r="X2279">
        <f>VLOOKUP(H2279,'air-quality-london-time-of-day'!E:G,3,FALSE)</f>
        <v>13.3</v>
      </c>
      <c r="Y2279">
        <f>VLOOKUP(I2279,Weather!F:K,2,)</f>
        <v>5.3591836734693548</v>
      </c>
      <c r="Z2279">
        <f>VLOOKUP(I2279,Weather!F:K,3,)</f>
        <v>0.03</v>
      </c>
      <c r="AA2279">
        <f>VLOOKUP(I2279,Weather!F:K,4,)</f>
        <v>0.76</v>
      </c>
      <c r="AB2279">
        <f>VLOOKUP(I2279,Weather!F:K,5,)</f>
        <v>1016</v>
      </c>
      <c r="AC2279">
        <f>VLOOKUP(I2279,Weather!F:K,6,)</f>
        <v>1</v>
      </c>
    </row>
    <row r="2280" spans="1:29" x14ac:dyDescent="0.25">
      <c r="A2280" t="s">
        <v>7</v>
      </c>
      <c r="B2280" t="s">
        <v>6</v>
      </c>
      <c r="C2280" s="1">
        <v>41989.453472222223</v>
      </c>
      <c r="D2280" s="3">
        <f t="shared" si="288"/>
        <v>2014</v>
      </c>
      <c r="E2280" s="3">
        <f t="shared" si="291"/>
        <v>12</v>
      </c>
      <c r="F2280" s="3">
        <f t="shared" si="292"/>
        <v>10</v>
      </c>
      <c r="G2280" s="3">
        <f t="shared" si="293"/>
        <v>16</v>
      </c>
      <c r="H2280" s="3" t="str">
        <f t="shared" si="294"/>
        <v>20141210</v>
      </c>
      <c r="I2280" s="3" t="str">
        <f t="shared" si="295"/>
        <v>2014121016</v>
      </c>
      <c r="J2280">
        <v>44</v>
      </c>
      <c r="K2280">
        <v>26.4</v>
      </c>
      <c r="L2280" t="str">
        <f>VLOOKUP(C2280,List!$A$2:$C$2089,3,)</f>
        <v>West Finchley</v>
      </c>
      <c r="M2280" t="str">
        <f>VLOOKUP(C2280,List!$A$2:$C$2089,2,)</f>
        <v>Northern</v>
      </c>
      <c r="N2280" t="str">
        <f t="shared" si="289"/>
        <v>West Finchley|Northern</v>
      </c>
      <c r="O2280">
        <f>VLOOKUP(N2280,Depth!$A$2:$F$427,3,)</f>
        <v>78</v>
      </c>
      <c r="P2280">
        <f>VLOOKUP(N2280,Depth!$A$2:$F$427,5,)</f>
        <v>177.3</v>
      </c>
      <c r="Q2280">
        <f>VLOOKUP(N2280,Depth!$A$2:$F$427,6,)</f>
        <v>0.7</v>
      </c>
      <c r="R2280">
        <f>VLOOKUP(L2280,longitude_latitude!C:J,7,)</f>
        <v>-0.186738929</v>
      </c>
      <c r="S2280">
        <f>VLOOKUP(L2280,longitude_latitude!C:J,8,)</f>
        <v>51.608989280000003</v>
      </c>
      <c r="T2280">
        <f t="shared" si="290"/>
        <v>-9.6374073849196815</v>
      </c>
      <c r="U2280">
        <f>VLOOKUP(M2280,LINE!$A$2:$B$13,2,)</f>
        <v>9</v>
      </c>
      <c r="V2280">
        <f>VLOOKUP(L2280,Entry_exit!B:P,4,)</f>
        <v>2742</v>
      </c>
      <c r="W2280">
        <f>2020 - VLOOKUP(L2280, age!$A:$D,4,)</f>
        <v>87</v>
      </c>
      <c r="X2280">
        <f>VLOOKUP(H2280,'air-quality-london-time-of-day'!E:G,3,FALSE)</f>
        <v>13.3</v>
      </c>
      <c r="Y2280">
        <f>VLOOKUP(I2280,Weather!F:K,2,)</f>
        <v>5.3591836734693548</v>
      </c>
      <c r="Z2280">
        <f>VLOOKUP(I2280,Weather!F:K,3,)</f>
        <v>0.03</v>
      </c>
      <c r="AA2280">
        <f>VLOOKUP(I2280,Weather!F:K,4,)</f>
        <v>0.76</v>
      </c>
      <c r="AB2280">
        <f>VLOOKUP(I2280,Weather!F:K,5,)</f>
        <v>1016</v>
      </c>
      <c r="AC2280">
        <f>VLOOKUP(I2280,Weather!F:K,6,)</f>
        <v>1</v>
      </c>
    </row>
    <row r="2281" spans="1:29" x14ac:dyDescent="0.25">
      <c r="A2281" t="s">
        <v>7</v>
      </c>
      <c r="B2281" t="s">
        <v>6</v>
      </c>
      <c r="C2281" s="1">
        <v>41989.45416666667</v>
      </c>
      <c r="D2281" s="3">
        <f t="shared" si="288"/>
        <v>2014</v>
      </c>
      <c r="E2281" s="3">
        <f t="shared" si="291"/>
        <v>12</v>
      </c>
      <c r="F2281" s="3">
        <f t="shared" si="292"/>
        <v>10</v>
      </c>
      <c r="G2281" s="3">
        <f t="shared" si="293"/>
        <v>16</v>
      </c>
      <c r="H2281" s="3" t="str">
        <f t="shared" si="294"/>
        <v>20141210</v>
      </c>
      <c r="I2281" s="3" t="str">
        <f t="shared" si="295"/>
        <v>2014121016</v>
      </c>
      <c r="J2281">
        <v>35</v>
      </c>
      <c r="K2281">
        <v>21</v>
      </c>
      <c r="L2281" t="str">
        <f>VLOOKUP(C2281,List!$A$2:$C$2089,3,)</f>
        <v>Woodside Park</v>
      </c>
      <c r="M2281" t="str">
        <f>VLOOKUP(C2281,List!$A$2:$C$2089,2,)</f>
        <v>Northern</v>
      </c>
      <c r="N2281" t="str">
        <f t="shared" si="289"/>
        <v>Woodside Park|Northern</v>
      </c>
      <c r="O2281">
        <f>VLOOKUP(N2281,Depth!$A$2:$F$427,3,)</f>
        <v>76</v>
      </c>
      <c r="P2281">
        <f>VLOOKUP(N2281,Depth!$A$2:$F$427,5,)</f>
        <v>174.3</v>
      </c>
      <c r="Q2281">
        <f>VLOOKUP(N2281,Depth!$A$2:$F$427,6,)</f>
        <v>1.7</v>
      </c>
      <c r="R2281">
        <f>VLOOKUP(L2281,longitude_latitude!C:J,7,)</f>
        <v>-0.18390700400000001</v>
      </c>
      <c r="S2281">
        <f>VLOOKUP(L2281,longitude_latitude!C:J,8,)</f>
        <v>51.617589709999997</v>
      </c>
      <c r="T2281">
        <f t="shared" si="290"/>
        <v>-9.4928362772673296</v>
      </c>
      <c r="U2281">
        <f>VLOOKUP(M2281,LINE!$A$2:$B$13,2,)</f>
        <v>9</v>
      </c>
      <c r="V2281">
        <f>VLOOKUP(L2281,Entry_exit!B:P,4,)</f>
        <v>4795</v>
      </c>
      <c r="W2281">
        <f>2020 - VLOOKUP(L2281, age!$A:$D,4,)</f>
        <v>148</v>
      </c>
      <c r="X2281">
        <f>VLOOKUP(H2281,'air-quality-london-time-of-day'!E:G,3,FALSE)</f>
        <v>13.3</v>
      </c>
      <c r="Y2281">
        <f>VLOOKUP(I2281,Weather!F:K,2,)</f>
        <v>5.3591836734693548</v>
      </c>
      <c r="Z2281">
        <f>VLOOKUP(I2281,Weather!F:K,3,)</f>
        <v>0.03</v>
      </c>
      <c r="AA2281">
        <f>VLOOKUP(I2281,Weather!F:K,4,)</f>
        <v>0.76</v>
      </c>
      <c r="AB2281">
        <f>VLOOKUP(I2281,Weather!F:K,5,)</f>
        <v>1016</v>
      </c>
      <c r="AC2281">
        <f>VLOOKUP(I2281,Weather!F:K,6,)</f>
        <v>1</v>
      </c>
    </row>
    <row r="2282" spans="1:29" x14ac:dyDescent="0.25">
      <c r="A2282" t="s">
        <v>7</v>
      </c>
      <c r="B2282" t="s">
        <v>6</v>
      </c>
      <c r="C2282" s="1">
        <v>41989.454861111109</v>
      </c>
      <c r="D2282" s="3">
        <f t="shared" ref="D2282:D2345" si="296">YEAR(C2282)</f>
        <v>2014</v>
      </c>
      <c r="E2282" s="3">
        <f t="shared" si="291"/>
        <v>12</v>
      </c>
      <c r="F2282" s="3">
        <f t="shared" si="292"/>
        <v>10</v>
      </c>
      <c r="G2282" s="3">
        <f t="shared" si="293"/>
        <v>16</v>
      </c>
      <c r="H2282" s="3" t="str">
        <f t="shared" si="294"/>
        <v>20141210</v>
      </c>
      <c r="I2282" s="3" t="str">
        <f t="shared" si="295"/>
        <v>2014121016</v>
      </c>
      <c r="J2282">
        <v>33</v>
      </c>
      <c r="K2282">
        <v>19.8</v>
      </c>
      <c r="L2282" t="str">
        <f>VLOOKUP(C2282,List!$A$2:$C$2089,3,)</f>
        <v>Woodside Park</v>
      </c>
      <c r="M2282" t="str">
        <f>VLOOKUP(C2282,List!$A$2:$C$2089,2,)</f>
        <v>Northern</v>
      </c>
      <c r="N2282" t="str">
        <f t="shared" ref="N2282:N2345" si="297">L2282&amp;"|"&amp;M2282</f>
        <v>Woodside Park|Northern</v>
      </c>
      <c r="O2282">
        <f>VLOOKUP(N2282,Depth!$A$2:$F$427,3,)</f>
        <v>76</v>
      </c>
      <c r="P2282">
        <f>VLOOKUP(N2282,Depth!$A$2:$F$427,5,)</f>
        <v>174.3</v>
      </c>
      <c r="Q2282">
        <f>VLOOKUP(N2282,Depth!$A$2:$F$427,6,)</f>
        <v>1.7</v>
      </c>
      <c r="R2282">
        <f>VLOOKUP(L2282,longitude_latitude!C:J,7,)</f>
        <v>-0.18390700400000001</v>
      </c>
      <c r="S2282">
        <f>VLOOKUP(L2282,longitude_latitude!C:J,8,)</f>
        <v>51.617589709999997</v>
      </c>
      <c r="T2282">
        <f t="shared" ref="T2282:T2345" si="298">R2282*S2282</f>
        <v>-9.4928362772673296</v>
      </c>
      <c r="U2282">
        <f>VLOOKUP(M2282,LINE!$A$2:$B$13,2,)</f>
        <v>9</v>
      </c>
      <c r="V2282">
        <f>VLOOKUP(L2282,Entry_exit!B:P,4,)</f>
        <v>4795</v>
      </c>
      <c r="W2282">
        <f>2020 - VLOOKUP(L2282, age!$A:$D,4,)</f>
        <v>148</v>
      </c>
      <c r="X2282">
        <f>VLOOKUP(H2282,'air-quality-london-time-of-day'!E:G,3,FALSE)</f>
        <v>13.3</v>
      </c>
      <c r="Y2282">
        <f>VLOOKUP(I2282,Weather!F:K,2,)</f>
        <v>5.3591836734693548</v>
      </c>
      <c r="Z2282">
        <f>VLOOKUP(I2282,Weather!F:K,3,)</f>
        <v>0.03</v>
      </c>
      <c r="AA2282">
        <f>VLOOKUP(I2282,Weather!F:K,4,)</f>
        <v>0.76</v>
      </c>
      <c r="AB2282">
        <f>VLOOKUP(I2282,Weather!F:K,5,)</f>
        <v>1016</v>
      </c>
      <c r="AC2282">
        <f>VLOOKUP(I2282,Weather!F:K,6,)</f>
        <v>1</v>
      </c>
    </row>
    <row r="2283" spans="1:29" x14ac:dyDescent="0.25">
      <c r="A2283" t="s">
        <v>7</v>
      </c>
      <c r="B2283" t="s">
        <v>6</v>
      </c>
      <c r="C2283" s="1">
        <v>41989.455555555556</v>
      </c>
      <c r="D2283" s="3">
        <f t="shared" si="296"/>
        <v>2014</v>
      </c>
      <c r="E2283" s="3">
        <f t="shared" si="291"/>
        <v>12</v>
      </c>
      <c r="F2283" s="3">
        <f t="shared" si="292"/>
        <v>10</v>
      </c>
      <c r="G2283" s="3">
        <f t="shared" si="293"/>
        <v>16</v>
      </c>
      <c r="H2283" s="3" t="str">
        <f t="shared" si="294"/>
        <v>20141210</v>
      </c>
      <c r="I2283" s="3" t="str">
        <f t="shared" si="295"/>
        <v>2014121016</v>
      </c>
      <c r="J2283">
        <v>31</v>
      </c>
      <c r="K2283">
        <v>18.600000000000001</v>
      </c>
      <c r="L2283" t="str">
        <f>VLOOKUP(C2283,List!$A$2:$C$2089,3,)</f>
        <v>Woodside Park</v>
      </c>
      <c r="M2283" t="str">
        <f>VLOOKUP(C2283,List!$A$2:$C$2089,2,)</f>
        <v>Northern</v>
      </c>
      <c r="N2283" t="str">
        <f t="shared" si="297"/>
        <v>Woodside Park|Northern</v>
      </c>
      <c r="O2283">
        <f>VLOOKUP(N2283,Depth!$A$2:$F$427,3,)</f>
        <v>76</v>
      </c>
      <c r="P2283">
        <f>VLOOKUP(N2283,Depth!$A$2:$F$427,5,)</f>
        <v>174.3</v>
      </c>
      <c r="Q2283">
        <f>VLOOKUP(N2283,Depth!$A$2:$F$427,6,)</f>
        <v>1.7</v>
      </c>
      <c r="R2283">
        <f>VLOOKUP(L2283,longitude_latitude!C:J,7,)</f>
        <v>-0.18390700400000001</v>
      </c>
      <c r="S2283">
        <f>VLOOKUP(L2283,longitude_latitude!C:J,8,)</f>
        <v>51.617589709999997</v>
      </c>
      <c r="T2283">
        <f t="shared" si="298"/>
        <v>-9.4928362772673296</v>
      </c>
      <c r="U2283">
        <f>VLOOKUP(M2283,LINE!$A$2:$B$13,2,)</f>
        <v>9</v>
      </c>
      <c r="V2283">
        <f>VLOOKUP(L2283,Entry_exit!B:P,4,)</f>
        <v>4795</v>
      </c>
      <c r="W2283">
        <f>2020 - VLOOKUP(L2283, age!$A:$D,4,)</f>
        <v>148</v>
      </c>
      <c r="X2283">
        <f>VLOOKUP(H2283,'air-quality-london-time-of-day'!E:G,3,FALSE)</f>
        <v>13.3</v>
      </c>
      <c r="Y2283">
        <f>VLOOKUP(I2283,Weather!F:K,2,)</f>
        <v>5.3591836734693548</v>
      </c>
      <c r="Z2283">
        <f>VLOOKUP(I2283,Weather!F:K,3,)</f>
        <v>0.03</v>
      </c>
      <c r="AA2283">
        <f>VLOOKUP(I2283,Weather!F:K,4,)</f>
        <v>0.76</v>
      </c>
      <c r="AB2283">
        <f>VLOOKUP(I2283,Weather!F:K,5,)</f>
        <v>1016</v>
      </c>
      <c r="AC2283">
        <f>VLOOKUP(I2283,Weather!F:K,6,)</f>
        <v>1</v>
      </c>
    </row>
    <row r="2284" spans="1:29" x14ac:dyDescent="0.25">
      <c r="A2284" t="s">
        <v>7</v>
      </c>
      <c r="B2284" t="s">
        <v>6</v>
      </c>
      <c r="C2284" s="1">
        <v>41989.456250000003</v>
      </c>
      <c r="D2284" s="3">
        <f t="shared" si="296"/>
        <v>2014</v>
      </c>
      <c r="E2284" s="3">
        <f t="shared" si="291"/>
        <v>12</v>
      </c>
      <c r="F2284" s="3">
        <f t="shared" si="292"/>
        <v>10</v>
      </c>
      <c r="G2284" s="3">
        <f t="shared" si="293"/>
        <v>16</v>
      </c>
      <c r="H2284" s="3" t="str">
        <f t="shared" si="294"/>
        <v>20141210</v>
      </c>
      <c r="I2284" s="3" t="str">
        <f t="shared" si="295"/>
        <v>2014121016</v>
      </c>
      <c r="J2284">
        <v>30</v>
      </c>
      <c r="K2284">
        <v>18</v>
      </c>
      <c r="L2284" t="str">
        <f>VLOOKUP(C2284,List!$A$2:$C$2089,3,)</f>
        <v>Totteridge &amp; Whetstone</v>
      </c>
      <c r="M2284" t="str">
        <f>VLOOKUP(C2284,List!$A$2:$C$2089,2,)</f>
        <v>Northern</v>
      </c>
      <c r="N2284" t="str">
        <f t="shared" si="297"/>
        <v>Totteridge &amp; Whetstone|Northern</v>
      </c>
      <c r="O2284">
        <f>VLOOKUP(N2284,Depth!$A$2:$F$427,3,)</f>
        <v>75</v>
      </c>
      <c r="P2284">
        <f>VLOOKUP(N2284,Depth!$A$2:$F$427,5,)</f>
        <v>173.8</v>
      </c>
      <c r="Q2284">
        <f>VLOOKUP(N2284,Depth!$A$2:$F$427,6,)</f>
        <v>1.2</v>
      </c>
      <c r="R2284">
        <f>VLOOKUP(L2284,longitude_latitude!C:J,7,)</f>
        <v>-0.17759979400000001</v>
      </c>
      <c r="S2284">
        <f>VLOOKUP(L2284,longitude_latitude!C:J,8,)</f>
        <v>51.630092480000002</v>
      </c>
      <c r="T2284">
        <f t="shared" si="298"/>
        <v>-9.1694937886489498</v>
      </c>
      <c r="U2284">
        <f>VLOOKUP(M2284,LINE!$A$2:$B$13,2,)</f>
        <v>9</v>
      </c>
      <c r="V2284">
        <f>VLOOKUP(L2284,Entry_exit!B:P,4,)</f>
        <v>3990</v>
      </c>
      <c r="W2284">
        <f>2020 - VLOOKUP(L2284, age!$A:$D,4,)</f>
        <v>148</v>
      </c>
      <c r="X2284">
        <f>VLOOKUP(H2284,'air-quality-london-time-of-day'!E:G,3,FALSE)</f>
        <v>13.3</v>
      </c>
      <c r="Y2284">
        <f>VLOOKUP(I2284,Weather!F:K,2,)</f>
        <v>5.3591836734693548</v>
      </c>
      <c r="Z2284">
        <f>VLOOKUP(I2284,Weather!F:K,3,)</f>
        <v>0.03</v>
      </c>
      <c r="AA2284">
        <f>VLOOKUP(I2284,Weather!F:K,4,)</f>
        <v>0.76</v>
      </c>
      <c r="AB2284">
        <f>VLOOKUP(I2284,Weather!F:K,5,)</f>
        <v>1016</v>
      </c>
      <c r="AC2284">
        <f>VLOOKUP(I2284,Weather!F:K,6,)</f>
        <v>1</v>
      </c>
    </row>
    <row r="2285" spans="1:29" x14ac:dyDescent="0.25">
      <c r="A2285" t="s">
        <v>7</v>
      </c>
      <c r="B2285" t="s">
        <v>6</v>
      </c>
      <c r="C2285" s="1">
        <v>41989.456944444442</v>
      </c>
      <c r="D2285" s="3">
        <f t="shared" si="296"/>
        <v>2014</v>
      </c>
      <c r="E2285" s="3">
        <f t="shared" si="291"/>
        <v>12</v>
      </c>
      <c r="F2285" s="3">
        <f t="shared" si="292"/>
        <v>10</v>
      </c>
      <c r="G2285" s="3">
        <f t="shared" si="293"/>
        <v>16</v>
      </c>
      <c r="H2285" s="3" t="str">
        <f t="shared" si="294"/>
        <v>20141210</v>
      </c>
      <c r="I2285" s="3" t="str">
        <f t="shared" si="295"/>
        <v>2014121016</v>
      </c>
      <c r="J2285">
        <v>24</v>
      </c>
      <c r="K2285">
        <v>14.4</v>
      </c>
      <c r="L2285" t="str">
        <f>VLOOKUP(C2285,List!$A$2:$C$2089,3,)</f>
        <v>Totteridge &amp; Whetstone</v>
      </c>
      <c r="M2285" t="str">
        <f>VLOOKUP(C2285,List!$A$2:$C$2089,2,)</f>
        <v>Northern</v>
      </c>
      <c r="N2285" t="str">
        <f t="shared" si="297"/>
        <v>Totteridge &amp; Whetstone|Northern</v>
      </c>
      <c r="O2285">
        <f>VLOOKUP(N2285,Depth!$A$2:$F$427,3,)</f>
        <v>75</v>
      </c>
      <c r="P2285">
        <f>VLOOKUP(N2285,Depth!$A$2:$F$427,5,)</f>
        <v>173.8</v>
      </c>
      <c r="Q2285">
        <f>VLOOKUP(N2285,Depth!$A$2:$F$427,6,)</f>
        <v>1.2</v>
      </c>
      <c r="R2285">
        <f>VLOOKUP(L2285,longitude_latitude!C:J,7,)</f>
        <v>-0.17759979400000001</v>
      </c>
      <c r="S2285">
        <f>VLOOKUP(L2285,longitude_latitude!C:J,8,)</f>
        <v>51.630092480000002</v>
      </c>
      <c r="T2285">
        <f t="shared" si="298"/>
        <v>-9.1694937886489498</v>
      </c>
      <c r="U2285">
        <f>VLOOKUP(M2285,LINE!$A$2:$B$13,2,)</f>
        <v>9</v>
      </c>
      <c r="V2285">
        <f>VLOOKUP(L2285,Entry_exit!B:P,4,)</f>
        <v>3990</v>
      </c>
      <c r="W2285">
        <f>2020 - VLOOKUP(L2285, age!$A:$D,4,)</f>
        <v>148</v>
      </c>
      <c r="X2285">
        <f>VLOOKUP(H2285,'air-quality-london-time-of-day'!E:G,3,FALSE)</f>
        <v>13.3</v>
      </c>
      <c r="Y2285">
        <f>VLOOKUP(I2285,Weather!F:K,2,)</f>
        <v>5.3591836734693548</v>
      </c>
      <c r="Z2285">
        <f>VLOOKUP(I2285,Weather!F:K,3,)</f>
        <v>0.03</v>
      </c>
      <c r="AA2285">
        <f>VLOOKUP(I2285,Weather!F:K,4,)</f>
        <v>0.76</v>
      </c>
      <c r="AB2285">
        <f>VLOOKUP(I2285,Weather!F:K,5,)</f>
        <v>1016</v>
      </c>
      <c r="AC2285">
        <f>VLOOKUP(I2285,Weather!F:K,6,)</f>
        <v>1</v>
      </c>
    </row>
    <row r="2286" spans="1:29" x14ac:dyDescent="0.25">
      <c r="A2286" t="s">
        <v>7</v>
      </c>
      <c r="B2286" t="s">
        <v>6</v>
      </c>
      <c r="C2286" s="1">
        <v>41989.457638888889</v>
      </c>
      <c r="D2286" s="3">
        <f t="shared" si="296"/>
        <v>2014</v>
      </c>
      <c r="E2286" s="3">
        <f t="shared" si="291"/>
        <v>12</v>
      </c>
      <c r="F2286" s="3">
        <f t="shared" si="292"/>
        <v>10</v>
      </c>
      <c r="G2286" s="3">
        <f t="shared" si="293"/>
        <v>16</v>
      </c>
      <c r="H2286" s="3" t="str">
        <f t="shared" si="294"/>
        <v>20141210</v>
      </c>
      <c r="I2286" s="3" t="str">
        <f t="shared" si="295"/>
        <v>2014121016</v>
      </c>
      <c r="J2286">
        <v>21</v>
      </c>
      <c r="K2286">
        <v>12.6</v>
      </c>
      <c r="L2286" t="str">
        <f>VLOOKUP(C2286,List!$A$2:$C$2089,3,)</f>
        <v>Totteridge &amp; Whetstone</v>
      </c>
      <c r="M2286" t="str">
        <f>VLOOKUP(C2286,List!$A$2:$C$2089,2,)</f>
        <v>Northern</v>
      </c>
      <c r="N2286" t="str">
        <f t="shared" si="297"/>
        <v>Totteridge &amp; Whetstone|Northern</v>
      </c>
      <c r="O2286">
        <f>VLOOKUP(N2286,Depth!$A$2:$F$427,3,)</f>
        <v>75</v>
      </c>
      <c r="P2286">
        <f>VLOOKUP(N2286,Depth!$A$2:$F$427,5,)</f>
        <v>173.8</v>
      </c>
      <c r="Q2286">
        <f>VLOOKUP(N2286,Depth!$A$2:$F$427,6,)</f>
        <v>1.2</v>
      </c>
      <c r="R2286">
        <f>VLOOKUP(L2286,longitude_latitude!C:J,7,)</f>
        <v>-0.17759979400000001</v>
      </c>
      <c r="S2286">
        <f>VLOOKUP(L2286,longitude_latitude!C:J,8,)</f>
        <v>51.630092480000002</v>
      </c>
      <c r="T2286">
        <f t="shared" si="298"/>
        <v>-9.1694937886489498</v>
      </c>
      <c r="U2286">
        <f>VLOOKUP(M2286,LINE!$A$2:$B$13,2,)</f>
        <v>9</v>
      </c>
      <c r="V2286">
        <f>VLOOKUP(L2286,Entry_exit!B:P,4,)</f>
        <v>3990</v>
      </c>
      <c r="W2286">
        <f>2020 - VLOOKUP(L2286, age!$A:$D,4,)</f>
        <v>148</v>
      </c>
      <c r="X2286">
        <f>VLOOKUP(H2286,'air-quality-london-time-of-day'!E:G,3,FALSE)</f>
        <v>13.3</v>
      </c>
      <c r="Y2286">
        <f>VLOOKUP(I2286,Weather!F:K,2,)</f>
        <v>5.3591836734693548</v>
      </c>
      <c r="Z2286">
        <f>VLOOKUP(I2286,Weather!F:K,3,)</f>
        <v>0.03</v>
      </c>
      <c r="AA2286">
        <f>VLOOKUP(I2286,Weather!F:K,4,)</f>
        <v>0.76</v>
      </c>
      <c r="AB2286">
        <f>VLOOKUP(I2286,Weather!F:K,5,)</f>
        <v>1016</v>
      </c>
      <c r="AC2286">
        <f>VLOOKUP(I2286,Weather!F:K,6,)</f>
        <v>1</v>
      </c>
    </row>
    <row r="2287" spans="1:29" x14ac:dyDescent="0.25">
      <c r="A2287" t="s">
        <v>7</v>
      </c>
      <c r="B2287" t="s">
        <v>6</v>
      </c>
      <c r="C2287" s="1">
        <v>41989.458333333336</v>
      </c>
      <c r="D2287" s="3">
        <f t="shared" si="296"/>
        <v>2014</v>
      </c>
      <c r="E2287" s="3">
        <f t="shared" si="291"/>
        <v>12</v>
      </c>
      <c r="F2287" s="3">
        <f t="shared" si="292"/>
        <v>11</v>
      </c>
      <c r="G2287" s="3">
        <f t="shared" si="293"/>
        <v>16</v>
      </c>
      <c r="H2287" s="3" t="str">
        <f t="shared" si="294"/>
        <v>20141211</v>
      </c>
      <c r="I2287" s="3" t="str">
        <f t="shared" si="295"/>
        <v>2014121116</v>
      </c>
      <c r="J2287">
        <v>20</v>
      </c>
      <c r="K2287">
        <v>12</v>
      </c>
      <c r="L2287" t="str">
        <f>VLOOKUP(C2287,List!$A$2:$C$2089,3,)</f>
        <v>High Barnet</v>
      </c>
      <c r="M2287" t="str">
        <f>VLOOKUP(C2287,List!$A$2:$C$2089,2,)</f>
        <v>Northern</v>
      </c>
      <c r="N2287" t="str">
        <f t="shared" si="297"/>
        <v>High Barnet|Northern</v>
      </c>
      <c r="O2287">
        <f>VLOOKUP(N2287,Depth!$A$2:$F$427,3,)</f>
        <v>111</v>
      </c>
      <c r="P2287">
        <f>VLOOKUP(N2287,Depth!$A$2:$F$427,5,)</f>
        <v>198.4</v>
      </c>
      <c r="Q2287">
        <f>VLOOKUP(N2287,Depth!$A$2:$F$427,6,)</f>
        <v>12.6</v>
      </c>
      <c r="R2287">
        <f>VLOOKUP(L2287,longitude_latitude!C:J,7,)</f>
        <v>-0.19256146800000001</v>
      </c>
      <c r="S2287">
        <f>VLOOKUP(L2287,longitude_latitude!C:J,8,)</f>
        <v>51.650029140000001</v>
      </c>
      <c r="T2287">
        <f t="shared" si="298"/>
        <v>-9.9458054334411781</v>
      </c>
      <c r="U2287">
        <f>VLOOKUP(M2287,LINE!$A$2:$B$13,2,)</f>
        <v>9</v>
      </c>
      <c r="V2287">
        <f>VLOOKUP(L2287,Entry_exit!B:P,4,)</f>
        <v>6116</v>
      </c>
      <c r="W2287">
        <f>2020 - VLOOKUP(L2287, age!$A:$D,4,)</f>
        <v>148</v>
      </c>
      <c r="X2287">
        <f>VLOOKUP(H2287,'air-quality-london-time-of-day'!E:G,3,FALSE)</f>
        <v>13.4</v>
      </c>
      <c r="Y2287">
        <f>VLOOKUP(I2287,Weather!F:K,2,)</f>
        <v>6.0938775510203573</v>
      </c>
      <c r="Z2287">
        <f>VLOOKUP(I2287,Weather!F:K,3,)</f>
        <v>0.03</v>
      </c>
      <c r="AA2287">
        <f>VLOOKUP(I2287,Weather!F:K,4,)</f>
        <v>0.76</v>
      </c>
      <c r="AB2287">
        <f>VLOOKUP(I2287,Weather!F:K,5,)</f>
        <v>1016</v>
      </c>
      <c r="AC2287">
        <f>VLOOKUP(I2287,Weather!F:K,6,)</f>
        <v>1</v>
      </c>
    </row>
    <row r="2288" spans="1:29" x14ac:dyDescent="0.25">
      <c r="A2288" t="s">
        <v>7</v>
      </c>
      <c r="B2288" t="s">
        <v>6</v>
      </c>
      <c r="C2288" s="1">
        <v>41989.459027777775</v>
      </c>
      <c r="D2288" s="3">
        <f t="shared" si="296"/>
        <v>2014</v>
      </c>
      <c r="E2288" s="3">
        <f t="shared" si="291"/>
        <v>12</v>
      </c>
      <c r="F2288" s="3">
        <f t="shared" si="292"/>
        <v>11</v>
      </c>
      <c r="G2288" s="3">
        <f t="shared" si="293"/>
        <v>16</v>
      </c>
      <c r="H2288" s="3" t="str">
        <f t="shared" si="294"/>
        <v>20141211</v>
      </c>
      <c r="I2288" s="3" t="str">
        <f t="shared" si="295"/>
        <v>2014121116</v>
      </c>
      <c r="J2288">
        <v>26</v>
      </c>
      <c r="K2288">
        <v>15.6</v>
      </c>
      <c r="L2288" t="str">
        <f>VLOOKUP(C2288,List!$A$2:$C$2089,3,)</f>
        <v>High Barnet</v>
      </c>
      <c r="M2288" t="str">
        <f>VLOOKUP(C2288,List!$A$2:$C$2089,2,)</f>
        <v>Northern</v>
      </c>
      <c r="N2288" t="str">
        <f t="shared" si="297"/>
        <v>High Barnet|Northern</v>
      </c>
      <c r="O2288">
        <f>VLOOKUP(N2288,Depth!$A$2:$F$427,3,)</f>
        <v>111</v>
      </c>
      <c r="P2288">
        <f>VLOOKUP(N2288,Depth!$A$2:$F$427,5,)</f>
        <v>198.4</v>
      </c>
      <c r="Q2288">
        <f>VLOOKUP(N2288,Depth!$A$2:$F$427,6,)</f>
        <v>12.6</v>
      </c>
      <c r="R2288">
        <f>VLOOKUP(L2288,longitude_latitude!C:J,7,)</f>
        <v>-0.19256146800000001</v>
      </c>
      <c r="S2288">
        <f>VLOOKUP(L2288,longitude_latitude!C:J,8,)</f>
        <v>51.650029140000001</v>
      </c>
      <c r="T2288">
        <f t="shared" si="298"/>
        <v>-9.9458054334411781</v>
      </c>
      <c r="U2288">
        <f>VLOOKUP(M2288,LINE!$A$2:$B$13,2,)</f>
        <v>9</v>
      </c>
      <c r="V2288">
        <f>VLOOKUP(L2288,Entry_exit!B:P,4,)</f>
        <v>6116</v>
      </c>
      <c r="W2288">
        <f>2020 - VLOOKUP(L2288, age!$A:$D,4,)</f>
        <v>148</v>
      </c>
      <c r="X2288">
        <f>VLOOKUP(H2288,'air-quality-london-time-of-day'!E:G,3,FALSE)</f>
        <v>13.4</v>
      </c>
      <c r="Y2288">
        <f>VLOOKUP(I2288,Weather!F:K,2,)</f>
        <v>6.0938775510203573</v>
      </c>
      <c r="Z2288">
        <f>VLOOKUP(I2288,Weather!F:K,3,)</f>
        <v>0.03</v>
      </c>
      <c r="AA2288">
        <f>VLOOKUP(I2288,Weather!F:K,4,)</f>
        <v>0.76</v>
      </c>
      <c r="AB2288">
        <f>VLOOKUP(I2288,Weather!F:K,5,)</f>
        <v>1016</v>
      </c>
      <c r="AC2288">
        <f>VLOOKUP(I2288,Weather!F:K,6,)</f>
        <v>1</v>
      </c>
    </row>
    <row r="2289" spans="1:29" x14ac:dyDescent="0.25">
      <c r="A2289" t="s">
        <v>7</v>
      </c>
      <c r="B2289" t="s">
        <v>6</v>
      </c>
      <c r="C2289" s="1">
        <v>41989.459722222222</v>
      </c>
      <c r="D2289" s="3">
        <f t="shared" si="296"/>
        <v>2014</v>
      </c>
      <c r="E2289" s="3">
        <f t="shared" si="291"/>
        <v>12</v>
      </c>
      <c r="F2289" s="3">
        <f t="shared" si="292"/>
        <v>11</v>
      </c>
      <c r="G2289" s="3">
        <f t="shared" si="293"/>
        <v>16</v>
      </c>
      <c r="H2289" s="3" t="str">
        <f t="shared" si="294"/>
        <v>20141211</v>
      </c>
      <c r="I2289" s="3" t="str">
        <f t="shared" si="295"/>
        <v>2014121116</v>
      </c>
      <c r="J2289">
        <v>22</v>
      </c>
      <c r="K2289">
        <v>13.2</v>
      </c>
      <c r="L2289" t="str">
        <f>VLOOKUP(C2289,List!$A$2:$C$2089,3,)</f>
        <v>High Barnet</v>
      </c>
      <c r="M2289" t="str">
        <f>VLOOKUP(C2289,List!$A$2:$C$2089,2,)</f>
        <v>Northern</v>
      </c>
      <c r="N2289" t="str">
        <f t="shared" si="297"/>
        <v>High Barnet|Northern</v>
      </c>
      <c r="O2289">
        <f>VLOOKUP(N2289,Depth!$A$2:$F$427,3,)</f>
        <v>111</v>
      </c>
      <c r="P2289">
        <f>VLOOKUP(N2289,Depth!$A$2:$F$427,5,)</f>
        <v>198.4</v>
      </c>
      <c r="Q2289">
        <f>VLOOKUP(N2289,Depth!$A$2:$F$427,6,)</f>
        <v>12.6</v>
      </c>
      <c r="R2289">
        <f>VLOOKUP(L2289,longitude_latitude!C:J,7,)</f>
        <v>-0.19256146800000001</v>
      </c>
      <c r="S2289">
        <f>VLOOKUP(L2289,longitude_latitude!C:J,8,)</f>
        <v>51.650029140000001</v>
      </c>
      <c r="T2289">
        <f t="shared" si="298"/>
        <v>-9.9458054334411781</v>
      </c>
      <c r="U2289">
        <f>VLOOKUP(M2289,LINE!$A$2:$B$13,2,)</f>
        <v>9</v>
      </c>
      <c r="V2289">
        <f>VLOOKUP(L2289,Entry_exit!B:P,4,)</f>
        <v>6116</v>
      </c>
      <c r="W2289">
        <f>2020 - VLOOKUP(L2289, age!$A:$D,4,)</f>
        <v>148</v>
      </c>
      <c r="X2289">
        <f>VLOOKUP(H2289,'air-quality-london-time-of-day'!E:G,3,FALSE)</f>
        <v>13.4</v>
      </c>
      <c r="Y2289">
        <f>VLOOKUP(I2289,Weather!F:K,2,)</f>
        <v>6.0938775510203573</v>
      </c>
      <c r="Z2289">
        <f>VLOOKUP(I2289,Weather!F:K,3,)</f>
        <v>0.03</v>
      </c>
      <c r="AA2289">
        <f>VLOOKUP(I2289,Weather!F:K,4,)</f>
        <v>0.76</v>
      </c>
      <c r="AB2289">
        <f>VLOOKUP(I2289,Weather!F:K,5,)</f>
        <v>1016</v>
      </c>
      <c r="AC2289">
        <f>VLOOKUP(I2289,Weather!F:K,6,)</f>
        <v>1</v>
      </c>
    </row>
    <row r="2290" spans="1:29" x14ac:dyDescent="0.25">
      <c r="A2290" t="s">
        <v>7</v>
      </c>
      <c r="B2290" t="s">
        <v>6</v>
      </c>
      <c r="C2290" s="1">
        <v>41989.460416666669</v>
      </c>
      <c r="D2290" s="3">
        <f t="shared" si="296"/>
        <v>2014</v>
      </c>
      <c r="E2290" s="3">
        <f t="shared" si="291"/>
        <v>12</v>
      </c>
      <c r="F2290" s="3">
        <f t="shared" si="292"/>
        <v>11</v>
      </c>
      <c r="G2290" s="3">
        <f t="shared" si="293"/>
        <v>16</v>
      </c>
      <c r="H2290" s="3" t="str">
        <f t="shared" si="294"/>
        <v>20141211</v>
      </c>
      <c r="I2290" s="3" t="str">
        <f t="shared" si="295"/>
        <v>2014121116</v>
      </c>
      <c r="J2290">
        <v>21</v>
      </c>
      <c r="K2290">
        <v>12.6</v>
      </c>
      <c r="L2290" t="str">
        <f>VLOOKUP(C2290,List!$A$2:$C$2089,3,)</f>
        <v>High Barnet</v>
      </c>
      <c r="M2290" t="str">
        <f>VLOOKUP(C2290,List!$A$2:$C$2089,2,)</f>
        <v>Northern</v>
      </c>
      <c r="N2290" t="str">
        <f t="shared" si="297"/>
        <v>High Barnet|Northern</v>
      </c>
      <c r="O2290">
        <f>VLOOKUP(N2290,Depth!$A$2:$F$427,3,)</f>
        <v>111</v>
      </c>
      <c r="P2290">
        <f>VLOOKUP(N2290,Depth!$A$2:$F$427,5,)</f>
        <v>198.4</v>
      </c>
      <c r="Q2290">
        <f>VLOOKUP(N2290,Depth!$A$2:$F$427,6,)</f>
        <v>12.6</v>
      </c>
      <c r="R2290">
        <f>VLOOKUP(L2290,longitude_latitude!C:J,7,)</f>
        <v>-0.19256146800000001</v>
      </c>
      <c r="S2290">
        <f>VLOOKUP(L2290,longitude_latitude!C:J,8,)</f>
        <v>51.650029140000001</v>
      </c>
      <c r="T2290">
        <f t="shared" si="298"/>
        <v>-9.9458054334411781</v>
      </c>
      <c r="U2290">
        <f>VLOOKUP(M2290,LINE!$A$2:$B$13,2,)</f>
        <v>9</v>
      </c>
      <c r="V2290">
        <f>VLOOKUP(L2290,Entry_exit!B:P,4,)</f>
        <v>6116</v>
      </c>
      <c r="W2290">
        <f>2020 - VLOOKUP(L2290, age!$A:$D,4,)</f>
        <v>148</v>
      </c>
      <c r="X2290">
        <f>VLOOKUP(H2290,'air-quality-london-time-of-day'!E:G,3,FALSE)</f>
        <v>13.4</v>
      </c>
      <c r="Y2290">
        <f>VLOOKUP(I2290,Weather!F:K,2,)</f>
        <v>6.0938775510203573</v>
      </c>
      <c r="Z2290">
        <f>VLOOKUP(I2290,Weather!F:K,3,)</f>
        <v>0.03</v>
      </c>
      <c r="AA2290">
        <f>VLOOKUP(I2290,Weather!F:K,4,)</f>
        <v>0.76</v>
      </c>
      <c r="AB2290">
        <f>VLOOKUP(I2290,Weather!F:K,5,)</f>
        <v>1016</v>
      </c>
      <c r="AC2290">
        <f>VLOOKUP(I2290,Weather!F:K,6,)</f>
        <v>1</v>
      </c>
    </row>
    <row r="2291" spans="1:29" x14ac:dyDescent="0.25">
      <c r="A2291" t="s">
        <v>7</v>
      </c>
      <c r="B2291" t="s">
        <v>6</v>
      </c>
      <c r="C2291" s="1">
        <v>41989.461111111108</v>
      </c>
      <c r="D2291" s="3">
        <f t="shared" si="296"/>
        <v>2014</v>
      </c>
      <c r="E2291" s="3">
        <f t="shared" si="291"/>
        <v>12</v>
      </c>
      <c r="F2291" s="3">
        <f t="shared" si="292"/>
        <v>11</v>
      </c>
      <c r="G2291" s="3">
        <f t="shared" si="293"/>
        <v>16</v>
      </c>
      <c r="H2291" s="3" t="str">
        <f t="shared" si="294"/>
        <v>20141211</v>
      </c>
      <c r="I2291" s="3" t="str">
        <f t="shared" si="295"/>
        <v>2014121116</v>
      </c>
      <c r="J2291">
        <v>18</v>
      </c>
      <c r="K2291">
        <v>10.8</v>
      </c>
      <c r="L2291" t="str">
        <f>VLOOKUP(C2291,List!$A$2:$C$2089,3,)</f>
        <v>High Barnet</v>
      </c>
      <c r="M2291" t="str">
        <f>VLOOKUP(C2291,List!$A$2:$C$2089,2,)</f>
        <v>Northern</v>
      </c>
      <c r="N2291" t="str">
        <f t="shared" si="297"/>
        <v>High Barnet|Northern</v>
      </c>
      <c r="O2291">
        <f>VLOOKUP(N2291,Depth!$A$2:$F$427,3,)</f>
        <v>111</v>
      </c>
      <c r="P2291">
        <f>VLOOKUP(N2291,Depth!$A$2:$F$427,5,)</f>
        <v>198.4</v>
      </c>
      <c r="Q2291">
        <f>VLOOKUP(N2291,Depth!$A$2:$F$427,6,)</f>
        <v>12.6</v>
      </c>
      <c r="R2291">
        <f>VLOOKUP(L2291,longitude_latitude!C:J,7,)</f>
        <v>-0.19256146800000001</v>
      </c>
      <c r="S2291">
        <f>VLOOKUP(L2291,longitude_latitude!C:J,8,)</f>
        <v>51.650029140000001</v>
      </c>
      <c r="T2291">
        <f t="shared" si="298"/>
        <v>-9.9458054334411781</v>
      </c>
      <c r="U2291">
        <f>VLOOKUP(M2291,LINE!$A$2:$B$13,2,)</f>
        <v>9</v>
      </c>
      <c r="V2291">
        <f>VLOOKUP(L2291,Entry_exit!B:P,4,)</f>
        <v>6116</v>
      </c>
      <c r="W2291">
        <f>2020 - VLOOKUP(L2291, age!$A:$D,4,)</f>
        <v>148</v>
      </c>
      <c r="X2291">
        <f>VLOOKUP(H2291,'air-quality-london-time-of-day'!E:G,3,FALSE)</f>
        <v>13.4</v>
      </c>
      <c r="Y2291">
        <f>VLOOKUP(I2291,Weather!F:K,2,)</f>
        <v>6.0938775510203573</v>
      </c>
      <c r="Z2291">
        <f>VLOOKUP(I2291,Weather!F:K,3,)</f>
        <v>0.03</v>
      </c>
      <c r="AA2291">
        <f>VLOOKUP(I2291,Weather!F:K,4,)</f>
        <v>0.76</v>
      </c>
      <c r="AB2291">
        <f>VLOOKUP(I2291,Weather!F:K,5,)</f>
        <v>1016</v>
      </c>
      <c r="AC2291">
        <f>VLOOKUP(I2291,Weather!F:K,6,)</f>
        <v>1</v>
      </c>
    </row>
    <row r="2292" spans="1:29" x14ac:dyDescent="0.25">
      <c r="A2292" t="s">
        <v>7</v>
      </c>
      <c r="B2292" t="s">
        <v>6</v>
      </c>
      <c r="C2292" s="1">
        <v>41989.461805555555</v>
      </c>
      <c r="D2292" s="3">
        <f t="shared" si="296"/>
        <v>2014</v>
      </c>
      <c r="E2292" s="3">
        <f t="shared" ref="E2292:E2355" si="299">MONTH(C2292)</f>
        <v>12</v>
      </c>
      <c r="F2292" s="3">
        <f t="shared" ref="F2292:F2355" si="300">HOUR(C2292)</f>
        <v>11</v>
      </c>
      <c r="G2292" s="3">
        <f t="shared" ref="G2292:G2355" si="301">DAY(C2292)</f>
        <v>16</v>
      </c>
      <c r="H2292" s="3" t="str">
        <f t="shared" ref="H2292:H2355" si="302">D2292&amp;E2292&amp;F2292</f>
        <v>20141211</v>
      </c>
      <c r="I2292" s="3" t="str">
        <f t="shared" ref="I2292:I2355" si="303">D2292&amp;E2292&amp;F2292&amp;G2292</f>
        <v>2014121116</v>
      </c>
      <c r="J2292">
        <v>37</v>
      </c>
      <c r="K2292">
        <v>22.2</v>
      </c>
      <c r="L2292" t="str">
        <f>VLOOKUP(C2292,List!$A$2:$C$2089,3,)</f>
        <v>High Barnet</v>
      </c>
      <c r="M2292" t="str">
        <f>VLOOKUP(C2292,List!$A$2:$C$2089,2,)</f>
        <v>Northern</v>
      </c>
      <c r="N2292" t="str">
        <f t="shared" si="297"/>
        <v>High Barnet|Northern</v>
      </c>
      <c r="O2292">
        <f>VLOOKUP(N2292,Depth!$A$2:$F$427,3,)</f>
        <v>111</v>
      </c>
      <c r="P2292">
        <f>VLOOKUP(N2292,Depth!$A$2:$F$427,5,)</f>
        <v>198.4</v>
      </c>
      <c r="Q2292">
        <f>VLOOKUP(N2292,Depth!$A$2:$F$427,6,)</f>
        <v>12.6</v>
      </c>
      <c r="R2292">
        <f>VLOOKUP(L2292,longitude_latitude!C:J,7,)</f>
        <v>-0.19256146800000001</v>
      </c>
      <c r="S2292">
        <f>VLOOKUP(L2292,longitude_latitude!C:J,8,)</f>
        <v>51.650029140000001</v>
      </c>
      <c r="T2292">
        <f t="shared" si="298"/>
        <v>-9.9458054334411781</v>
      </c>
      <c r="U2292">
        <f>VLOOKUP(M2292,LINE!$A$2:$B$13,2,)</f>
        <v>9</v>
      </c>
      <c r="V2292">
        <f>VLOOKUP(L2292,Entry_exit!B:P,4,)</f>
        <v>6116</v>
      </c>
      <c r="W2292">
        <f>2020 - VLOOKUP(L2292, age!$A:$D,4,)</f>
        <v>148</v>
      </c>
      <c r="X2292">
        <f>VLOOKUP(H2292,'air-quality-london-time-of-day'!E:G,3,FALSE)</f>
        <v>13.4</v>
      </c>
      <c r="Y2292">
        <f>VLOOKUP(I2292,Weather!F:K,2,)</f>
        <v>6.0938775510203573</v>
      </c>
      <c r="Z2292">
        <f>VLOOKUP(I2292,Weather!F:K,3,)</f>
        <v>0.03</v>
      </c>
      <c r="AA2292">
        <f>VLOOKUP(I2292,Weather!F:K,4,)</f>
        <v>0.76</v>
      </c>
      <c r="AB2292">
        <f>VLOOKUP(I2292,Weather!F:K,5,)</f>
        <v>1016</v>
      </c>
      <c r="AC2292">
        <f>VLOOKUP(I2292,Weather!F:K,6,)</f>
        <v>1</v>
      </c>
    </row>
    <row r="2293" spans="1:29" x14ac:dyDescent="0.25">
      <c r="A2293" t="s">
        <v>7</v>
      </c>
      <c r="B2293" t="s">
        <v>6</v>
      </c>
      <c r="C2293" s="1">
        <v>41989.462500000001</v>
      </c>
      <c r="D2293" s="3">
        <f t="shared" si="296"/>
        <v>2014</v>
      </c>
      <c r="E2293" s="3">
        <f t="shared" si="299"/>
        <v>12</v>
      </c>
      <c r="F2293" s="3">
        <f t="shared" si="300"/>
        <v>11</v>
      </c>
      <c r="G2293" s="3">
        <f t="shared" si="301"/>
        <v>16</v>
      </c>
      <c r="H2293" s="3" t="str">
        <f t="shared" si="302"/>
        <v>20141211</v>
      </c>
      <c r="I2293" s="3" t="str">
        <f t="shared" si="303"/>
        <v>2014121116</v>
      </c>
      <c r="J2293">
        <v>14</v>
      </c>
      <c r="K2293">
        <v>8.4</v>
      </c>
      <c r="L2293" t="str">
        <f>VLOOKUP(C2293,List!$A$2:$C$2089,3,)</f>
        <v>High Barnet</v>
      </c>
      <c r="M2293" t="str">
        <f>VLOOKUP(C2293,List!$A$2:$C$2089,2,)</f>
        <v>Northern</v>
      </c>
      <c r="N2293" t="str">
        <f t="shared" si="297"/>
        <v>High Barnet|Northern</v>
      </c>
      <c r="O2293">
        <f>VLOOKUP(N2293,Depth!$A$2:$F$427,3,)</f>
        <v>111</v>
      </c>
      <c r="P2293">
        <f>VLOOKUP(N2293,Depth!$A$2:$F$427,5,)</f>
        <v>198.4</v>
      </c>
      <c r="Q2293">
        <f>VLOOKUP(N2293,Depth!$A$2:$F$427,6,)</f>
        <v>12.6</v>
      </c>
      <c r="R2293">
        <f>VLOOKUP(L2293,longitude_latitude!C:J,7,)</f>
        <v>-0.19256146800000001</v>
      </c>
      <c r="S2293">
        <f>VLOOKUP(L2293,longitude_latitude!C:J,8,)</f>
        <v>51.650029140000001</v>
      </c>
      <c r="T2293">
        <f t="shared" si="298"/>
        <v>-9.9458054334411781</v>
      </c>
      <c r="U2293">
        <f>VLOOKUP(M2293,LINE!$A$2:$B$13,2,)</f>
        <v>9</v>
      </c>
      <c r="V2293">
        <f>VLOOKUP(L2293,Entry_exit!B:P,4,)</f>
        <v>6116</v>
      </c>
      <c r="W2293">
        <f>2020 - VLOOKUP(L2293, age!$A:$D,4,)</f>
        <v>148</v>
      </c>
      <c r="X2293">
        <f>VLOOKUP(H2293,'air-quality-london-time-of-day'!E:G,3,FALSE)</f>
        <v>13.4</v>
      </c>
      <c r="Y2293">
        <f>VLOOKUP(I2293,Weather!F:K,2,)</f>
        <v>6.0938775510203573</v>
      </c>
      <c r="Z2293">
        <f>VLOOKUP(I2293,Weather!F:K,3,)</f>
        <v>0.03</v>
      </c>
      <c r="AA2293">
        <f>VLOOKUP(I2293,Weather!F:K,4,)</f>
        <v>0.76</v>
      </c>
      <c r="AB2293">
        <f>VLOOKUP(I2293,Weather!F:K,5,)</f>
        <v>1016</v>
      </c>
      <c r="AC2293">
        <f>VLOOKUP(I2293,Weather!F:K,6,)</f>
        <v>1</v>
      </c>
    </row>
    <row r="2294" spans="1:29" x14ac:dyDescent="0.25">
      <c r="A2294" t="s">
        <v>7</v>
      </c>
      <c r="B2294" t="s">
        <v>6</v>
      </c>
      <c r="C2294" s="1">
        <v>41989.463194444441</v>
      </c>
      <c r="D2294" s="3">
        <f t="shared" si="296"/>
        <v>2014</v>
      </c>
      <c r="E2294" s="3">
        <f t="shared" si="299"/>
        <v>12</v>
      </c>
      <c r="F2294" s="3">
        <f t="shared" si="300"/>
        <v>11</v>
      </c>
      <c r="G2294" s="3">
        <f t="shared" si="301"/>
        <v>16</v>
      </c>
      <c r="H2294" s="3" t="str">
        <f t="shared" si="302"/>
        <v>20141211</v>
      </c>
      <c r="I2294" s="3" t="str">
        <f t="shared" si="303"/>
        <v>2014121116</v>
      </c>
      <c r="J2294">
        <v>14</v>
      </c>
      <c r="K2294">
        <v>8.4</v>
      </c>
      <c r="L2294" t="str">
        <f>VLOOKUP(C2294,List!$A$2:$C$2089,3,)</f>
        <v>High Barnet</v>
      </c>
      <c r="M2294" t="str">
        <f>VLOOKUP(C2294,List!$A$2:$C$2089,2,)</f>
        <v>Northern</v>
      </c>
      <c r="N2294" t="str">
        <f t="shared" si="297"/>
        <v>High Barnet|Northern</v>
      </c>
      <c r="O2294">
        <f>VLOOKUP(N2294,Depth!$A$2:$F$427,3,)</f>
        <v>111</v>
      </c>
      <c r="P2294">
        <f>VLOOKUP(N2294,Depth!$A$2:$F$427,5,)</f>
        <v>198.4</v>
      </c>
      <c r="Q2294">
        <f>VLOOKUP(N2294,Depth!$A$2:$F$427,6,)</f>
        <v>12.6</v>
      </c>
      <c r="R2294">
        <f>VLOOKUP(L2294,longitude_latitude!C:J,7,)</f>
        <v>-0.19256146800000001</v>
      </c>
      <c r="S2294">
        <f>VLOOKUP(L2294,longitude_latitude!C:J,8,)</f>
        <v>51.650029140000001</v>
      </c>
      <c r="T2294">
        <f t="shared" si="298"/>
        <v>-9.9458054334411781</v>
      </c>
      <c r="U2294">
        <f>VLOOKUP(M2294,LINE!$A$2:$B$13,2,)</f>
        <v>9</v>
      </c>
      <c r="V2294">
        <f>VLOOKUP(L2294,Entry_exit!B:P,4,)</f>
        <v>6116</v>
      </c>
      <c r="W2294">
        <f>2020 - VLOOKUP(L2294, age!$A:$D,4,)</f>
        <v>148</v>
      </c>
      <c r="X2294">
        <f>VLOOKUP(H2294,'air-quality-london-time-of-day'!E:G,3,FALSE)</f>
        <v>13.4</v>
      </c>
      <c r="Y2294">
        <f>VLOOKUP(I2294,Weather!F:K,2,)</f>
        <v>6.0938775510203573</v>
      </c>
      <c r="Z2294">
        <f>VLOOKUP(I2294,Weather!F:K,3,)</f>
        <v>0.03</v>
      </c>
      <c r="AA2294">
        <f>VLOOKUP(I2294,Weather!F:K,4,)</f>
        <v>0.76</v>
      </c>
      <c r="AB2294">
        <f>VLOOKUP(I2294,Weather!F:K,5,)</f>
        <v>1016</v>
      </c>
      <c r="AC2294">
        <f>VLOOKUP(I2294,Weather!F:K,6,)</f>
        <v>1</v>
      </c>
    </row>
    <row r="2295" spans="1:29" x14ac:dyDescent="0.25">
      <c r="A2295" t="s">
        <v>7</v>
      </c>
      <c r="B2295" t="s">
        <v>6</v>
      </c>
      <c r="C2295" s="1">
        <v>41989.463888888888</v>
      </c>
      <c r="D2295" s="3">
        <f t="shared" si="296"/>
        <v>2014</v>
      </c>
      <c r="E2295" s="3">
        <f t="shared" si="299"/>
        <v>12</v>
      </c>
      <c r="F2295" s="3">
        <f t="shared" si="300"/>
        <v>11</v>
      </c>
      <c r="G2295" s="3">
        <f t="shared" si="301"/>
        <v>16</v>
      </c>
      <c r="H2295" s="3" t="str">
        <f t="shared" si="302"/>
        <v>20141211</v>
      </c>
      <c r="I2295" s="3" t="str">
        <f t="shared" si="303"/>
        <v>2014121116</v>
      </c>
      <c r="J2295">
        <v>31</v>
      </c>
      <c r="K2295">
        <v>18.600000000000001</v>
      </c>
      <c r="L2295" t="str">
        <f>VLOOKUP(C2295,List!$A$2:$C$2089,3,)</f>
        <v>Totteridge &amp; Whetstone</v>
      </c>
      <c r="M2295" t="str">
        <f>VLOOKUP(C2295,List!$A$2:$C$2089,2,)</f>
        <v>Northern</v>
      </c>
      <c r="N2295" t="str">
        <f t="shared" si="297"/>
        <v>Totteridge &amp; Whetstone|Northern</v>
      </c>
      <c r="O2295">
        <f>VLOOKUP(N2295,Depth!$A$2:$F$427,3,)</f>
        <v>75</v>
      </c>
      <c r="P2295">
        <f>VLOOKUP(N2295,Depth!$A$2:$F$427,5,)</f>
        <v>173.8</v>
      </c>
      <c r="Q2295">
        <f>VLOOKUP(N2295,Depth!$A$2:$F$427,6,)</f>
        <v>1.2</v>
      </c>
      <c r="R2295">
        <f>VLOOKUP(L2295,longitude_latitude!C:J,7,)</f>
        <v>-0.17759979400000001</v>
      </c>
      <c r="S2295">
        <f>VLOOKUP(L2295,longitude_latitude!C:J,8,)</f>
        <v>51.630092480000002</v>
      </c>
      <c r="T2295">
        <f t="shared" si="298"/>
        <v>-9.1694937886489498</v>
      </c>
      <c r="U2295">
        <f>VLOOKUP(M2295,LINE!$A$2:$B$13,2,)</f>
        <v>9</v>
      </c>
      <c r="V2295">
        <f>VLOOKUP(L2295,Entry_exit!B:P,4,)</f>
        <v>3990</v>
      </c>
      <c r="W2295">
        <f>2020 - VLOOKUP(L2295, age!$A:$D,4,)</f>
        <v>148</v>
      </c>
      <c r="X2295">
        <f>VLOOKUP(H2295,'air-quality-london-time-of-day'!E:G,3,FALSE)</f>
        <v>13.4</v>
      </c>
      <c r="Y2295">
        <f>VLOOKUP(I2295,Weather!F:K,2,)</f>
        <v>6.0938775510203573</v>
      </c>
      <c r="Z2295">
        <f>VLOOKUP(I2295,Weather!F:K,3,)</f>
        <v>0.03</v>
      </c>
      <c r="AA2295">
        <f>VLOOKUP(I2295,Weather!F:K,4,)</f>
        <v>0.76</v>
      </c>
      <c r="AB2295">
        <f>VLOOKUP(I2295,Weather!F:K,5,)</f>
        <v>1016</v>
      </c>
      <c r="AC2295">
        <f>VLOOKUP(I2295,Weather!F:K,6,)</f>
        <v>1</v>
      </c>
    </row>
    <row r="2296" spans="1:29" x14ac:dyDescent="0.25">
      <c r="A2296" t="s">
        <v>7</v>
      </c>
      <c r="B2296" t="s">
        <v>6</v>
      </c>
      <c r="C2296" s="1">
        <v>41989.464583333334</v>
      </c>
      <c r="D2296" s="3">
        <f t="shared" si="296"/>
        <v>2014</v>
      </c>
      <c r="E2296" s="3">
        <f t="shared" si="299"/>
        <v>12</v>
      </c>
      <c r="F2296" s="3">
        <f t="shared" si="300"/>
        <v>11</v>
      </c>
      <c r="G2296" s="3">
        <f t="shared" si="301"/>
        <v>16</v>
      </c>
      <c r="H2296" s="3" t="str">
        <f t="shared" si="302"/>
        <v>20141211</v>
      </c>
      <c r="I2296" s="3" t="str">
        <f t="shared" si="303"/>
        <v>2014121116</v>
      </c>
      <c r="J2296">
        <v>15</v>
      </c>
      <c r="K2296">
        <v>9</v>
      </c>
      <c r="L2296" t="str">
        <f>VLOOKUP(C2296,List!$A$2:$C$2089,3,)</f>
        <v>Totteridge &amp; Whetstone</v>
      </c>
      <c r="M2296" t="str">
        <f>VLOOKUP(C2296,List!$A$2:$C$2089,2,)</f>
        <v>Northern</v>
      </c>
      <c r="N2296" t="str">
        <f t="shared" si="297"/>
        <v>Totteridge &amp; Whetstone|Northern</v>
      </c>
      <c r="O2296">
        <f>VLOOKUP(N2296,Depth!$A$2:$F$427,3,)</f>
        <v>75</v>
      </c>
      <c r="P2296">
        <f>VLOOKUP(N2296,Depth!$A$2:$F$427,5,)</f>
        <v>173.8</v>
      </c>
      <c r="Q2296">
        <f>VLOOKUP(N2296,Depth!$A$2:$F$427,6,)</f>
        <v>1.2</v>
      </c>
      <c r="R2296">
        <f>VLOOKUP(L2296,longitude_latitude!C:J,7,)</f>
        <v>-0.17759979400000001</v>
      </c>
      <c r="S2296">
        <f>VLOOKUP(L2296,longitude_latitude!C:J,8,)</f>
        <v>51.630092480000002</v>
      </c>
      <c r="T2296">
        <f t="shared" si="298"/>
        <v>-9.1694937886489498</v>
      </c>
      <c r="U2296">
        <f>VLOOKUP(M2296,LINE!$A$2:$B$13,2,)</f>
        <v>9</v>
      </c>
      <c r="V2296">
        <f>VLOOKUP(L2296,Entry_exit!B:P,4,)</f>
        <v>3990</v>
      </c>
      <c r="W2296">
        <f>2020 - VLOOKUP(L2296, age!$A:$D,4,)</f>
        <v>148</v>
      </c>
      <c r="X2296">
        <f>VLOOKUP(H2296,'air-quality-london-time-of-day'!E:G,3,FALSE)</f>
        <v>13.4</v>
      </c>
      <c r="Y2296">
        <f>VLOOKUP(I2296,Weather!F:K,2,)</f>
        <v>6.0938775510203573</v>
      </c>
      <c r="Z2296">
        <f>VLOOKUP(I2296,Weather!F:K,3,)</f>
        <v>0.03</v>
      </c>
      <c r="AA2296">
        <f>VLOOKUP(I2296,Weather!F:K,4,)</f>
        <v>0.76</v>
      </c>
      <c r="AB2296">
        <f>VLOOKUP(I2296,Weather!F:K,5,)</f>
        <v>1016</v>
      </c>
      <c r="AC2296">
        <f>VLOOKUP(I2296,Weather!F:K,6,)</f>
        <v>1</v>
      </c>
    </row>
    <row r="2297" spans="1:29" x14ac:dyDescent="0.25">
      <c r="A2297" t="s">
        <v>7</v>
      </c>
      <c r="B2297" t="s">
        <v>6</v>
      </c>
      <c r="C2297" s="1">
        <v>41989.465277777781</v>
      </c>
      <c r="D2297" s="3">
        <f t="shared" si="296"/>
        <v>2014</v>
      </c>
      <c r="E2297" s="3">
        <f t="shared" si="299"/>
        <v>12</v>
      </c>
      <c r="F2297" s="3">
        <f t="shared" si="300"/>
        <v>11</v>
      </c>
      <c r="G2297" s="3">
        <f t="shared" si="301"/>
        <v>16</v>
      </c>
      <c r="H2297" s="3" t="str">
        <f t="shared" si="302"/>
        <v>20141211</v>
      </c>
      <c r="I2297" s="3" t="str">
        <f t="shared" si="303"/>
        <v>2014121116</v>
      </c>
      <c r="J2297">
        <v>19</v>
      </c>
      <c r="K2297">
        <v>11.4</v>
      </c>
      <c r="L2297" t="str">
        <f>VLOOKUP(C2297,List!$A$2:$C$2089,3,)</f>
        <v>Woodside Park</v>
      </c>
      <c r="M2297" t="str">
        <f>VLOOKUP(C2297,List!$A$2:$C$2089,2,)</f>
        <v>Northern</v>
      </c>
      <c r="N2297" t="str">
        <f t="shared" si="297"/>
        <v>Woodside Park|Northern</v>
      </c>
      <c r="O2297">
        <f>VLOOKUP(N2297,Depth!$A$2:$F$427,3,)</f>
        <v>76</v>
      </c>
      <c r="P2297">
        <f>VLOOKUP(N2297,Depth!$A$2:$F$427,5,)</f>
        <v>174.3</v>
      </c>
      <c r="Q2297">
        <f>VLOOKUP(N2297,Depth!$A$2:$F$427,6,)</f>
        <v>1.7</v>
      </c>
      <c r="R2297">
        <f>VLOOKUP(L2297,longitude_latitude!C:J,7,)</f>
        <v>-0.18390700400000001</v>
      </c>
      <c r="S2297">
        <f>VLOOKUP(L2297,longitude_latitude!C:J,8,)</f>
        <v>51.617589709999997</v>
      </c>
      <c r="T2297">
        <f t="shared" si="298"/>
        <v>-9.4928362772673296</v>
      </c>
      <c r="U2297">
        <f>VLOOKUP(M2297,LINE!$A$2:$B$13,2,)</f>
        <v>9</v>
      </c>
      <c r="V2297">
        <f>VLOOKUP(L2297,Entry_exit!B:P,4,)</f>
        <v>4795</v>
      </c>
      <c r="W2297">
        <f>2020 - VLOOKUP(L2297, age!$A:$D,4,)</f>
        <v>148</v>
      </c>
      <c r="X2297">
        <f>VLOOKUP(H2297,'air-quality-london-time-of-day'!E:G,3,FALSE)</f>
        <v>13.4</v>
      </c>
      <c r="Y2297">
        <f>VLOOKUP(I2297,Weather!F:K,2,)</f>
        <v>6.0938775510203573</v>
      </c>
      <c r="Z2297">
        <f>VLOOKUP(I2297,Weather!F:K,3,)</f>
        <v>0.03</v>
      </c>
      <c r="AA2297">
        <f>VLOOKUP(I2297,Weather!F:K,4,)</f>
        <v>0.76</v>
      </c>
      <c r="AB2297">
        <f>VLOOKUP(I2297,Weather!F:K,5,)</f>
        <v>1016</v>
      </c>
      <c r="AC2297">
        <f>VLOOKUP(I2297,Weather!F:K,6,)</f>
        <v>1</v>
      </c>
    </row>
    <row r="2298" spans="1:29" x14ac:dyDescent="0.25">
      <c r="A2298" t="s">
        <v>7</v>
      </c>
      <c r="B2298" t="s">
        <v>6</v>
      </c>
      <c r="C2298" s="1">
        <v>41989.46597222222</v>
      </c>
      <c r="D2298" s="3">
        <f t="shared" si="296"/>
        <v>2014</v>
      </c>
      <c r="E2298" s="3">
        <f t="shared" si="299"/>
        <v>12</v>
      </c>
      <c r="F2298" s="3">
        <f t="shared" si="300"/>
        <v>11</v>
      </c>
      <c r="G2298" s="3">
        <f t="shared" si="301"/>
        <v>16</v>
      </c>
      <c r="H2298" s="3" t="str">
        <f t="shared" si="302"/>
        <v>20141211</v>
      </c>
      <c r="I2298" s="3" t="str">
        <f t="shared" si="303"/>
        <v>2014121116</v>
      </c>
      <c r="J2298">
        <v>14</v>
      </c>
      <c r="K2298">
        <v>8.4</v>
      </c>
      <c r="L2298" t="str">
        <f>VLOOKUP(C2298,List!$A$2:$C$2089,3,)</f>
        <v>Woodside Park</v>
      </c>
      <c r="M2298" t="str">
        <f>VLOOKUP(C2298,List!$A$2:$C$2089,2,)</f>
        <v>Northern</v>
      </c>
      <c r="N2298" t="str">
        <f t="shared" si="297"/>
        <v>Woodside Park|Northern</v>
      </c>
      <c r="O2298">
        <f>VLOOKUP(N2298,Depth!$A$2:$F$427,3,)</f>
        <v>76</v>
      </c>
      <c r="P2298">
        <f>VLOOKUP(N2298,Depth!$A$2:$F$427,5,)</f>
        <v>174.3</v>
      </c>
      <c r="Q2298">
        <f>VLOOKUP(N2298,Depth!$A$2:$F$427,6,)</f>
        <v>1.7</v>
      </c>
      <c r="R2298">
        <f>VLOOKUP(L2298,longitude_latitude!C:J,7,)</f>
        <v>-0.18390700400000001</v>
      </c>
      <c r="S2298">
        <f>VLOOKUP(L2298,longitude_latitude!C:J,8,)</f>
        <v>51.617589709999997</v>
      </c>
      <c r="T2298">
        <f t="shared" si="298"/>
        <v>-9.4928362772673296</v>
      </c>
      <c r="U2298">
        <f>VLOOKUP(M2298,LINE!$A$2:$B$13,2,)</f>
        <v>9</v>
      </c>
      <c r="V2298">
        <f>VLOOKUP(L2298,Entry_exit!B:P,4,)</f>
        <v>4795</v>
      </c>
      <c r="W2298">
        <f>2020 - VLOOKUP(L2298, age!$A:$D,4,)</f>
        <v>148</v>
      </c>
      <c r="X2298">
        <f>VLOOKUP(H2298,'air-quality-london-time-of-day'!E:G,3,FALSE)</f>
        <v>13.4</v>
      </c>
      <c r="Y2298">
        <f>VLOOKUP(I2298,Weather!F:K,2,)</f>
        <v>6.0938775510203573</v>
      </c>
      <c r="Z2298">
        <f>VLOOKUP(I2298,Weather!F:K,3,)</f>
        <v>0.03</v>
      </c>
      <c r="AA2298">
        <f>VLOOKUP(I2298,Weather!F:K,4,)</f>
        <v>0.76</v>
      </c>
      <c r="AB2298">
        <f>VLOOKUP(I2298,Weather!F:K,5,)</f>
        <v>1016</v>
      </c>
      <c r="AC2298">
        <f>VLOOKUP(I2298,Weather!F:K,6,)</f>
        <v>1</v>
      </c>
    </row>
    <row r="2299" spans="1:29" x14ac:dyDescent="0.25">
      <c r="A2299" t="s">
        <v>7</v>
      </c>
      <c r="B2299" t="s">
        <v>6</v>
      </c>
      <c r="C2299" s="1">
        <v>41989.466666666667</v>
      </c>
      <c r="D2299" s="3">
        <f t="shared" si="296"/>
        <v>2014</v>
      </c>
      <c r="E2299" s="3">
        <f t="shared" si="299"/>
        <v>12</v>
      </c>
      <c r="F2299" s="3">
        <f t="shared" si="300"/>
        <v>11</v>
      </c>
      <c r="G2299" s="3">
        <f t="shared" si="301"/>
        <v>16</v>
      </c>
      <c r="H2299" s="3" t="str">
        <f t="shared" si="302"/>
        <v>20141211</v>
      </c>
      <c r="I2299" s="3" t="str">
        <f t="shared" si="303"/>
        <v>2014121116</v>
      </c>
      <c r="J2299">
        <v>14</v>
      </c>
      <c r="K2299">
        <v>8.4</v>
      </c>
      <c r="L2299" t="str">
        <f>VLOOKUP(C2299,List!$A$2:$C$2089,3,)</f>
        <v>West Finchley</v>
      </c>
      <c r="M2299" t="str">
        <f>VLOOKUP(C2299,List!$A$2:$C$2089,2,)</f>
        <v>Northern</v>
      </c>
      <c r="N2299" t="str">
        <f t="shared" si="297"/>
        <v>West Finchley|Northern</v>
      </c>
      <c r="O2299">
        <f>VLOOKUP(N2299,Depth!$A$2:$F$427,3,)</f>
        <v>78</v>
      </c>
      <c r="P2299">
        <f>VLOOKUP(N2299,Depth!$A$2:$F$427,5,)</f>
        <v>177.3</v>
      </c>
      <c r="Q2299">
        <f>VLOOKUP(N2299,Depth!$A$2:$F$427,6,)</f>
        <v>0.7</v>
      </c>
      <c r="R2299">
        <f>VLOOKUP(L2299,longitude_latitude!C:J,7,)</f>
        <v>-0.186738929</v>
      </c>
      <c r="S2299">
        <f>VLOOKUP(L2299,longitude_latitude!C:J,8,)</f>
        <v>51.608989280000003</v>
      </c>
      <c r="T2299">
        <f t="shared" si="298"/>
        <v>-9.6374073849196815</v>
      </c>
      <c r="U2299">
        <f>VLOOKUP(M2299,LINE!$A$2:$B$13,2,)</f>
        <v>9</v>
      </c>
      <c r="V2299">
        <f>VLOOKUP(L2299,Entry_exit!B:P,4,)</f>
        <v>2742</v>
      </c>
      <c r="W2299">
        <f>2020 - VLOOKUP(L2299, age!$A:$D,4,)</f>
        <v>87</v>
      </c>
      <c r="X2299">
        <f>VLOOKUP(H2299,'air-quality-london-time-of-day'!E:G,3,FALSE)</f>
        <v>13.4</v>
      </c>
      <c r="Y2299">
        <f>VLOOKUP(I2299,Weather!F:K,2,)</f>
        <v>6.0938775510203573</v>
      </c>
      <c r="Z2299">
        <f>VLOOKUP(I2299,Weather!F:K,3,)</f>
        <v>0.03</v>
      </c>
      <c r="AA2299">
        <f>VLOOKUP(I2299,Weather!F:K,4,)</f>
        <v>0.76</v>
      </c>
      <c r="AB2299">
        <f>VLOOKUP(I2299,Weather!F:K,5,)</f>
        <v>1016</v>
      </c>
      <c r="AC2299">
        <f>VLOOKUP(I2299,Weather!F:K,6,)</f>
        <v>1</v>
      </c>
    </row>
    <row r="2300" spans="1:29" x14ac:dyDescent="0.25">
      <c r="A2300" t="s">
        <v>7</v>
      </c>
      <c r="B2300" t="s">
        <v>6</v>
      </c>
      <c r="C2300" s="1">
        <v>41989.467361111114</v>
      </c>
      <c r="D2300" s="3">
        <f t="shared" si="296"/>
        <v>2014</v>
      </c>
      <c r="E2300" s="3">
        <f t="shared" si="299"/>
        <v>12</v>
      </c>
      <c r="F2300" s="3">
        <f t="shared" si="300"/>
        <v>11</v>
      </c>
      <c r="G2300" s="3">
        <f t="shared" si="301"/>
        <v>16</v>
      </c>
      <c r="H2300" s="3" t="str">
        <f t="shared" si="302"/>
        <v>20141211</v>
      </c>
      <c r="I2300" s="3" t="str">
        <f t="shared" si="303"/>
        <v>2014121116</v>
      </c>
      <c r="J2300">
        <v>20</v>
      </c>
      <c r="K2300">
        <v>12</v>
      </c>
      <c r="L2300" t="str">
        <f>VLOOKUP(C2300,List!$A$2:$C$2089,3,)</f>
        <v>West Finchley</v>
      </c>
      <c r="M2300" t="str">
        <f>VLOOKUP(C2300,List!$A$2:$C$2089,2,)</f>
        <v>Northern</v>
      </c>
      <c r="N2300" t="str">
        <f t="shared" si="297"/>
        <v>West Finchley|Northern</v>
      </c>
      <c r="O2300">
        <f>VLOOKUP(N2300,Depth!$A$2:$F$427,3,)</f>
        <v>78</v>
      </c>
      <c r="P2300">
        <f>VLOOKUP(N2300,Depth!$A$2:$F$427,5,)</f>
        <v>177.3</v>
      </c>
      <c r="Q2300">
        <f>VLOOKUP(N2300,Depth!$A$2:$F$427,6,)</f>
        <v>0.7</v>
      </c>
      <c r="R2300">
        <f>VLOOKUP(L2300,longitude_latitude!C:J,7,)</f>
        <v>-0.186738929</v>
      </c>
      <c r="S2300">
        <f>VLOOKUP(L2300,longitude_latitude!C:J,8,)</f>
        <v>51.608989280000003</v>
      </c>
      <c r="T2300">
        <f t="shared" si="298"/>
        <v>-9.6374073849196815</v>
      </c>
      <c r="U2300">
        <f>VLOOKUP(M2300,LINE!$A$2:$B$13,2,)</f>
        <v>9</v>
      </c>
      <c r="V2300">
        <f>VLOOKUP(L2300,Entry_exit!B:P,4,)</f>
        <v>2742</v>
      </c>
      <c r="W2300">
        <f>2020 - VLOOKUP(L2300, age!$A:$D,4,)</f>
        <v>87</v>
      </c>
      <c r="X2300">
        <f>VLOOKUP(H2300,'air-quality-london-time-of-day'!E:G,3,FALSE)</f>
        <v>13.4</v>
      </c>
      <c r="Y2300">
        <f>VLOOKUP(I2300,Weather!F:K,2,)</f>
        <v>6.0938775510203573</v>
      </c>
      <c r="Z2300">
        <f>VLOOKUP(I2300,Weather!F:K,3,)</f>
        <v>0.03</v>
      </c>
      <c r="AA2300">
        <f>VLOOKUP(I2300,Weather!F:K,4,)</f>
        <v>0.76</v>
      </c>
      <c r="AB2300">
        <f>VLOOKUP(I2300,Weather!F:K,5,)</f>
        <v>1016</v>
      </c>
      <c r="AC2300">
        <f>VLOOKUP(I2300,Weather!F:K,6,)</f>
        <v>1</v>
      </c>
    </row>
    <row r="2301" spans="1:29" x14ac:dyDescent="0.25">
      <c r="A2301" t="s">
        <v>7</v>
      </c>
      <c r="B2301" t="s">
        <v>6</v>
      </c>
      <c r="C2301" s="1">
        <v>41989.468055555553</v>
      </c>
      <c r="D2301" s="3">
        <f t="shared" si="296"/>
        <v>2014</v>
      </c>
      <c r="E2301" s="3">
        <f t="shared" si="299"/>
        <v>12</v>
      </c>
      <c r="F2301" s="3">
        <f t="shared" si="300"/>
        <v>11</v>
      </c>
      <c r="G2301" s="3">
        <f t="shared" si="301"/>
        <v>16</v>
      </c>
      <c r="H2301" s="3" t="str">
        <f t="shared" si="302"/>
        <v>20141211</v>
      </c>
      <c r="I2301" s="3" t="str">
        <f t="shared" si="303"/>
        <v>2014121116</v>
      </c>
      <c r="J2301">
        <v>23</v>
      </c>
      <c r="K2301">
        <v>13.8</v>
      </c>
      <c r="L2301" t="str">
        <f>VLOOKUP(C2301,List!$A$2:$C$2089,3,)</f>
        <v>West Finchley</v>
      </c>
      <c r="M2301" t="str">
        <f>VLOOKUP(C2301,List!$A$2:$C$2089,2,)</f>
        <v>Northern</v>
      </c>
      <c r="N2301" t="str">
        <f t="shared" si="297"/>
        <v>West Finchley|Northern</v>
      </c>
      <c r="O2301">
        <f>VLOOKUP(N2301,Depth!$A$2:$F$427,3,)</f>
        <v>78</v>
      </c>
      <c r="P2301">
        <f>VLOOKUP(N2301,Depth!$A$2:$F$427,5,)</f>
        <v>177.3</v>
      </c>
      <c r="Q2301">
        <f>VLOOKUP(N2301,Depth!$A$2:$F$427,6,)</f>
        <v>0.7</v>
      </c>
      <c r="R2301">
        <f>VLOOKUP(L2301,longitude_latitude!C:J,7,)</f>
        <v>-0.186738929</v>
      </c>
      <c r="S2301">
        <f>VLOOKUP(L2301,longitude_latitude!C:J,8,)</f>
        <v>51.608989280000003</v>
      </c>
      <c r="T2301">
        <f t="shared" si="298"/>
        <v>-9.6374073849196815</v>
      </c>
      <c r="U2301">
        <f>VLOOKUP(M2301,LINE!$A$2:$B$13,2,)</f>
        <v>9</v>
      </c>
      <c r="V2301">
        <f>VLOOKUP(L2301,Entry_exit!B:P,4,)</f>
        <v>2742</v>
      </c>
      <c r="W2301">
        <f>2020 - VLOOKUP(L2301, age!$A:$D,4,)</f>
        <v>87</v>
      </c>
      <c r="X2301">
        <f>VLOOKUP(H2301,'air-quality-london-time-of-day'!E:G,3,FALSE)</f>
        <v>13.4</v>
      </c>
      <c r="Y2301">
        <f>VLOOKUP(I2301,Weather!F:K,2,)</f>
        <v>6.0938775510203573</v>
      </c>
      <c r="Z2301">
        <f>VLOOKUP(I2301,Weather!F:K,3,)</f>
        <v>0.03</v>
      </c>
      <c r="AA2301">
        <f>VLOOKUP(I2301,Weather!F:K,4,)</f>
        <v>0.76</v>
      </c>
      <c r="AB2301">
        <f>VLOOKUP(I2301,Weather!F:K,5,)</f>
        <v>1016</v>
      </c>
      <c r="AC2301">
        <f>VLOOKUP(I2301,Weather!F:K,6,)</f>
        <v>1</v>
      </c>
    </row>
    <row r="2302" spans="1:29" x14ac:dyDescent="0.25">
      <c r="A2302" t="s">
        <v>7</v>
      </c>
      <c r="B2302" t="s">
        <v>6</v>
      </c>
      <c r="C2302" s="1">
        <v>41989.46875</v>
      </c>
      <c r="D2302" s="3">
        <f t="shared" si="296"/>
        <v>2014</v>
      </c>
      <c r="E2302" s="3">
        <f t="shared" si="299"/>
        <v>12</v>
      </c>
      <c r="F2302" s="3">
        <f t="shared" si="300"/>
        <v>11</v>
      </c>
      <c r="G2302" s="3">
        <f t="shared" si="301"/>
        <v>16</v>
      </c>
      <c r="H2302" s="3" t="str">
        <f t="shared" si="302"/>
        <v>20141211</v>
      </c>
      <c r="I2302" s="3" t="str">
        <f t="shared" si="303"/>
        <v>2014121116</v>
      </c>
      <c r="J2302">
        <v>27</v>
      </c>
      <c r="K2302">
        <v>16.2</v>
      </c>
      <c r="L2302" t="str">
        <f>VLOOKUP(C2302,List!$A$2:$C$2089,3,)</f>
        <v>Finchley Central</v>
      </c>
      <c r="M2302" t="str">
        <f>VLOOKUP(C2302,List!$A$2:$C$2089,2,)</f>
        <v>Northern</v>
      </c>
      <c r="N2302" t="str">
        <f t="shared" si="297"/>
        <v>Finchley Central|Northern</v>
      </c>
      <c r="O2302">
        <f>VLOOKUP(N2302,Depth!$A$2:$F$427,3,)</f>
        <v>87</v>
      </c>
      <c r="P2302">
        <f>VLOOKUP(N2302,Depth!$A$2:$F$427,5,)</f>
        <v>178.5</v>
      </c>
      <c r="Q2302">
        <f>VLOOKUP(N2302,Depth!$A$2:$F$427,6,)</f>
        <v>8.5</v>
      </c>
      <c r="R2302">
        <f>VLOOKUP(L2302,longitude_latitude!C:J,7,)</f>
        <v>-0.19095192499999999</v>
      </c>
      <c r="S2302">
        <f>VLOOKUP(L2302,longitude_latitude!C:J,8,)</f>
        <v>51.600433209999998</v>
      </c>
      <c r="T2302">
        <f t="shared" si="298"/>
        <v>-9.8532020522834287</v>
      </c>
      <c r="U2302">
        <f>VLOOKUP(M2302,LINE!$A$2:$B$13,2,)</f>
        <v>9</v>
      </c>
      <c r="V2302">
        <f>VLOOKUP(L2302,Entry_exit!B:P,4,)</f>
        <v>9578</v>
      </c>
      <c r="W2302">
        <f>2020 - VLOOKUP(L2302, age!$A:$D,4,)</f>
        <v>153</v>
      </c>
      <c r="X2302">
        <f>VLOOKUP(H2302,'air-quality-london-time-of-day'!E:G,3,FALSE)</f>
        <v>13.4</v>
      </c>
      <c r="Y2302">
        <f>VLOOKUP(I2302,Weather!F:K,2,)</f>
        <v>6.0938775510203573</v>
      </c>
      <c r="Z2302">
        <f>VLOOKUP(I2302,Weather!F:K,3,)</f>
        <v>0.03</v>
      </c>
      <c r="AA2302">
        <f>VLOOKUP(I2302,Weather!F:K,4,)</f>
        <v>0.76</v>
      </c>
      <c r="AB2302">
        <f>VLOOKUP(I2302,Weather!F:K,5,)</f>
        <v>1016</v>
      </c>
      <c r="AC2302">
        <f>VLOOKUP(I2302,Weather!F:K,6,)</f>
        <v>1</v>
      </c>
    </row>
    <row r="2303" spans="1:29" x14ac:dyDescent="0.25">
      <c r="A2303" t="s">
        <v>7</v>
      </c>
      <c r="B2303" t="s">
        <v>6</v>
      </c>
      <c r="C2303" s="1">
        <v>41989.469444444447</v>
      </c>
      <c r="D2303" s="3">
        <f t="shared" si="296"/>
        <v>2014</v>
      </c>
      <c r="E2303" s="3">
        <f t="shared" si="299"/>
        <v>12</v>
      </c>
      <c r="F2303" s="3">
        <f t="shared" si="300"/>
        <v>11</v>
      </c>
      <c r="G2303" s="3">
        <f t="shared" si="301"/>
        <v>16</v>
      </c>
      <c r="H2303" s="3" t="str">
        <f t="shared" si="302"/>
        <v>20141211</v>
      </c>
      <c r="I2303" s="3" t="str">
        <f t="shared" si="303"/>
        <v>2014121116</v>
      </c>
      <c r="J2303">
        <v>20</v>
      </c>
      <c r="K2303">
        <v>12</v>
      </c>
      <c r="L2303" t="str">
        <f>VLOOKUP(C2303,List!$A$2:$C$2089,3,)</f>
        <v>Finchley Central</v>
      </c>
      <c r="M2303" t="str">
        <f>VLOOKUP(C2303,List!$A$2:$C$2089,2,)</f>
        <v>Northern</v>
      </c>
      <c r="N2303" t="str">
        <f t="shared" si="297"/>
        <v>Finchley Central|Northern</v>
      </c>
      <c r="O2303">
        <f>VLOOKUP(N2303,Depth!$A$2:$F$427,3,)</f>
        <v>87</v>
      </c>
      <c r="P2303">
        <f>VLOOKUP(N2303,Depth!$A$2:$F$427,5,)</f>
        <v>178.5</v>
      </c>
      <c r="Q2303">
        <f>VLOOKUP(N2303,Depth!$A$2:$F$427,6,)</f>
        <v>8.5</v>
      </c>
      <c r="R2303">
        <f>VLOOKUP(L2303,longitude_latitude!C:J,7,)</f>
        <v>-0.19095192499999999</v>
      </c>
      <c r="S2303">
        <f>VLOOKUP(L2303,longitude_latitude!C:J,8,)</f>
        <v>51.600433209999998</v>
      </c>
      <c r="T2303">
        <f t="shared" si="298"/>
        <v>-9.8532020522834287</v>
      </c>
      <c r="U2303">
        <f>VLOOKUP(M2303,LINE!$A$2:$B$13,2,)</f>
        <v>9</v>
      </c>
      <c r="V2303">
        <f>VLOOKUP(L2303,Entry_exit!B:P,4,)</f>
        <v>9578</v>
      </c>
      <c r="W2303">
        <f>2020 - VLOOKUP(L2303, age!$A:$D,4,)</f>
        <v>153</v>
      </c>
      <c r="X2303">
        <f>VLOOKUP(H2303,'air-quality-london-time-of-day'!E:G,3,FALSE)</f>
        <v>13.4</v>
      </c>
      <c r="Y2303">
        <f>VLOOKUP(I2303,Weather!F:K,2,)</f>
        <v>6.0938775510203573</v>
      </c>
      <c r="Z2303">
        <f>VLOOKUP(I2303,Weather!F:K,3,)</f>
        <v>0.03</v>
      </c>
      <c r="AA2303">
        <f>VLOOKUP(I2303,Weather!F:K,4,)</f>
        <v>0.76</v>
      </c>
      <c r="AB2303">
        <f>VLOOKUP(I2303,Weather!F:K,5,)</f>
        <v>1016</v>
      </c>
      <c r="AC2303">
        <f>VLOOKUP(I2303,Weather!F:K,6,)</f>
        <v>1</v>
      </c>
    </row>
    <row r="2304" spans="1:29" x14ac:dyDescent="0.25">
      <c r="A2304" t="s">
        <v>7</v>
      </c>
      <c r="B2304" t="s">
        <v>6</v>
      </c>
      <c r="C2304" s="1">
        <v>41989.470138888886</v>
      </c>
      <c r="D2304" s="3">
        <f t="shared" si="296"/>
        <v>2014</v>
      </c>
      <c r="E2304" s="3">
        <f t="shared" si="299"/>
        <v>12</v>
      </c>
      <c r="F2304" s="3">
        <f t="shared" si="300"/>
        <v>11</v>
      </c>
      <c r="G2304" s="3">
        <f t="shared" si="301"/>
        <v>16</v>
      </c>
      <c r="H2304" s="3" t="str">
        <f t="shared" si="302"/>
        <v>20141211</v>
      </c>
      <c r="I2304" s="3" t="str">
        <f t="shared" si="303"/>
        <v>2014121116</v>
      </c>
      <c r="J2304">
        <v>18</v>
      </c>
      <c r="K2304">
        <v>10.8</v>
      </c>
      <c r="L2304" t="str">
        <f>VLOOKUP(C2304,List!$A$2:$C$2089,3,)</f>
        <v>Finchley Central</v>
      </c>
      <c r="M2304" t="str">
        <f>VLOOKUP(C2304,List!$A$2:$C$2089,2,)</f>
        <v>Northern</v>
      </c>
      <c r="N2304" t="str">
        <f t="shared" si="297"/>
        <v>Finchley Central|Northern</v>
      </c>
      <c r="O2304">
        <f>VLOOKUP(N2304,Depth!$A$2:$F$427,3,)</f>
        <v>87</v>
      </c>
      <c r="P2304">
        <f>VLOOKUP(N2304,Depth!$A$2:$F$427,5,)</f>
        <v>178.5</v>
      </c>
      <c r="Q2304">
        <f>VLOOKUP(N2304,Depth!$A$2:$F$427,6,)</f>
        <v>8.5</v>
      </c>
      <c r="R2304">
        <f>VLOOKUP(L2304,longitude_latitude!C:J,7,)</f>
        <v>-0.19095192499999999</v>
      </c>
      <c r="S2304">
        <f>VLOOKUP(L2304,longitude_latitude!C:J,8,)</f>
        <v>51.600433209999998</v>
      </c>
      <c r="T2304">
        <f t="shared" si="298"/>
        <v>-9.8532020522834287</v>
      </c>
      <c r="U2304">
        <f>VLOOKUP(M2304,LINE!$A$2:$B$13,2,)</f>
        <v>9</v>
      </c>
      <c r="V2304">
        <f>VLOOKUP(L2304,Entry_exit!B:P,4,)</f>
        <v>9578</v>
      </c>
      <c r="W2304">
        <f>2020 - VLOOKUP(L2304, age!$A:$D,4,)</f>
        <v>153</v>
      </c>
      <c r="X2304">
        <f>VLOOKUP(H2304,'air-quality-london-time-of-day'!E:G,3,FALSE)</f>
        <v>13.4</v>
      </c>
      <c r="Y2304">
        <f>VLOOKUP(I2304,Weather!F:K,2,)</f>
        <v>6.0938775510203573</v>
      </c>
      <c r="Z2304">
        <f>VLOOKUP(I2304,Weather!F:K,3,)</f>
        <v>0.03</v>
      </c>
      <c r="AA2304">
        <f>VLOOKUP(I2304,Weather!F:K,4,)</f>
        <v>0.76</v>
      </c>
      <c r="AB2304">
        <f>VLOOKUP(I2304,Weather!F:K,5,)</f>
        <v>1016</v>
      </c>
      <c r="AC2304">
        <f>VLOOKUP(I2304,Weather!F:K,6,)</f>
        <v>1</v>
      </c>
    </row>
    <row r="2305" spans="1:29" x14ac:dyDescent="0.25">
      <c r="A2305" t="s">
        <v>7</v>
      </c>
      <c r="B2305" t="s">
        <v>6</v>
      </c>
      <c r="C2305" s="1">
        <v>41989.470833333333</v>
      </c>
      <c r="D2305" s="3">
        <f t="shared" si="296"/>
        <v>2014</v>
      </c>
      <c r="E2305" s="3">
        <f t="shared" si="299"/>
        <v>12</v>
      </c>
      <c r="F2305" s="3">
        <f t="shared" si="300"/>
        <v>11</v>
      </c>
      <c r="G2305" s="3">
        <f t="shared" si="301"/>
        <v>16</v>
      </c>
      <c r="H2305" s="3" t="str">
        <f t="shared" si="302"/>
        <v>20141211</v>
      </c>
      <c r="I2305" s="3" t="str">
        <f t="shared" si="303"/>
        <v>2014121116</v>
      </c>
      <c r="J2305">
        <v>22</v>
      </c>
      <c r="K2305">
        <v>13.2</v>
      </c>
      <c r="L2305" t="str">
        <f>VLOOKUP(C2305,List!$A$2:$C$2089,3,)</f>
        <v>East Finchley</v>
      </c>
      <c r="M2305" t="str">
        <f>VLOOKUP(C2305,List!$A$2:$C$2089,2,)</f>
        <v>Northern</v>
      </c>
      <c r="N2305" t="str">
        <f t="shared" si="297"/>
        <v>East Finchley|Northern</v>
      </c>
      <c r="O2305">
        <f>VLOOKUP(N2305,Depth!$A$2:$F$427,3,)</f>
        <v>83</v>
      </c>
      <c r="P2305">
        <f>VLOOKUP(N2305,Depth!$A$2:$F$427,5,)</f>
        <v>187.4</v>
      </c>
      <c r="Q2305">
        <f>VLOOKUP(N2305,Depth!$A$2:$F$427,6,)</f>
        <v>-4.4000000000000004</v>
      </c>
      <c r="R2305">
        <f>VLOOKUP(L2305,longitude_latitude!C:J,7,)</f>
        <v>-0.163438627</v>
      </c>
      <c r="S2305">
        <f>VLOOKUP(L2305,longitude_latitude!C:J,8,)</f>
        <v>51.586653439999999</v>
      </c>
      <c r="T2305">
        <f t="shared" si="298"/>
        <v>-8.431251809758427</v>
      </c>
      <c r="U2305">
        <f>VLOOKUP(M2305,LINE!$A$2:$B$13,2,)</f>
        <v>9</v>
      </c>
      <c r="V2305">
        <f>VLOOKUP(L2305,Entry_exit!B:P,4,)</f>
        <v>12207</v>
      </c>
      <c r="W2305">
        <f>2020 - VLOOKUP(L2305, age!$A:$D,4,)</f>
        <v>153</v>
      </c>
      <c r="X2305">
        <f>VLOOKUP(H2305,'air-quality-london-time-of-day'!E:G,3,FALSE)</f>
        <v>13.4</v>
      </c>
      <c r="Y2305">
        <f>VLOOKUP(I2305,Weather!F:K,2,)</f>
        <v>6.0938775510203573</v>
      </c>
      <c r="Z2305">
        <f>VLOOKUP(I2305,Weather!F:K,3,)</f>
        <v>0.03</v>
      </c>
      <c r="AA2305">
        <f>VLOOKUP(I2305,Weather!F:K,4,)</f>
        <v>0.76</v>
      </c>
      <c r="AB2305">
        <f>VLOOKUP(I2305,Weather!F:K,5,)</f>
        <v>1016</v>
      </c>
      <c r="AC2305">
        <f>VLOOKUP(I2305,Weather!F:K,6,)</f>
        <v>1</v>
      </c>
    </row>
    <row r="2306" spans="1:29" x14ac:dyDescent="0.25">
      <c r="A2306" t="s">
        <v>7</v>
      </c>
      <c r="B2306" t="s">
        <v>6</v>
      </c>
      <c r="C2306" s="1">
        <v>41989.47152777778</v>
      </c>
      <c r="D2306" s="3">
        <f t="shared" si="296"/>
        <v>2014</v>
      </c>
      <c r="E2306" s="3">
        <f t="shared" si="299"/>
        <v>12</v>
      </c>
      <c r="F2306" s="3">
        <f t="shared" si="300"/>
        <v>11</v>
      </c>
      <c r="G2306" s="3">
        <f t="shared" si="301"/>
        <v>16</v>
      </c>
      <c r="H2306" s="3" t="str">
        <f t="shared" si="302"/>
        <v>20141211</v>
      </c>
      <c r="I2306" s="3" t="str">
        <f t="shared" si="303"/>
        <v>2014121116</v>
      </c>
      <c r="J2306">
        <v>17</v>
      </c>
      <c r="K2306">
        <v>10.199999999999999</v>
      </c>
      <c r="L2306" t="str">
        <f>VLOOKUP(C2306,List!$A$2:$C$2089,3,)</f>
        <v>East Finchley</v>
      </c>
      <c r="M2306" t="str">
        <f>VLOOKUP(C2306,List!$A$2:$C$2089,2,)</f>
        <v>Northern</v>
      </c>
      <c r="N2306" t="str">
        <f t="shared" si="297"/>
        <v>East Finchley|Northern</v>
      </c>
      <c r="O2306">
        <f>VLOOKUP(N2306,Depth!$A$2:$F$427,3,)</f>
        <v>83</v>
      </c>
      <c r="P2306">
        <f>VLOOKUP(N2306,Depth!$A$2:$F$427,5,)</f>
        <v>187.4</v>
      </c>
      <c r="Q2306">
        <f>VLOOKUP(N2306,Depth!$A$2:$F$427,6,)</f>
        <v>-4.4000000000000004</v>
      </c>
      <c r="R2306">
        <f>VLOOKUP(L2306,longitude_latitude!C:J,7,)</f>
        <v>-0.163438627</v>
      </c>
      <c r="S2306">
        <f>VLOOKUP(L2306,longitude_latitude!C:J,8,)</f>
        <v>51.586653439999999</v>
      </c>
      <c r="T2306">
        <f t="shared" si="298"/>
        <v>-8.431251809758427</v>
      </c>
      <c r="U2306">
        <f>VLOOKUP(M2306,LINE!$A$2:$B$13,2,)</f>
        <v>9</v>
      </c>
      <c r="V2306">
        <f>VLOOKUP(L2306,Entry_exit!B:P,4,)</f>
        <v>12207</v>
      </c>
      <c r="W2306">
        <f>2020 - VLOOKUP(L2306, age!$A:$D,4,)</f>
        <v>153</v>
      </c>
      <c r="X2306">
        <f>VLOOKUP(H2306,'air-quality-london-time-of-day'!E:G,3,FALSE)</f>
        <v>13.4</v>
      </c>
      <c r="Y2306">
        <f>VLOOKUP(I2306,Weather!F:K,2,)</f>
        <v>6.0938775510203573</v>
      </c>
      <c r="Z2306">
        <f>VLOOKUP(I2306,Weather!F:K,3,)</f>
        <v>0.03</v>
      </c>
      <c r="AA2306">
        <f>VLOOKUP(I2306,Weather!F:K,4,)</f>
        <v>0.76</v>
      </c>
      <c r="AB2306">
        <f>VLOOKUP(I2306,Weather!F:K,5,)</f>
        <v>1016</v>
      </c>
      <c r="AC2306">
        <f>VLOOKUP(I2306,Weather!F:K,6,)</f>
        <v>1</v>
      </c>
    </row>
    <row r="2307" spans="1:29" x14ac:dyDescent="0.25">
      <c r="A2307" t="s">
        <v>7</v>
      </c>
      <c r="B2307" t="s">
        <v>6</v>
      </c>
      <c r="C2307" s="1">
        <v>41989.472222222219</v>
      </c>
      <c r="D2307" s="3">
        <f t="shared" si="296"/>
        <v>2014</v>
      </c>
      <c r="E2307" s="3">
        <f t="shared" si="299"/>
        <v>12</v>
      </c>
      <c r="F2307" s="3">
        <f t="shared" si="300"/>
        <v>11</v>
      </c>
      <c r="G2307" s="3">
        <f t="shared" si="301"/>
        <v>16</v>
      </c>
      <c r="H2307" s="3" t="str">
        <f t="shared" si="302"/>
        <v>20141211</v>
      </c>
      <c r="I2307" s="3" t="str">
        <f t="shared" si="303"/>
        <v>2014121116</v>
      </c>
      <c r="J2307">
        <v>18</v>
      </c>
      <c r="K2307">
        <v>10.8</v>
      </c>
      <c r="L2307" t="str">
        <f>VLOOKUP(C2307,List!$A$2:$C$2089,3,)</f>
        <v>East Finchley</v>
      </c>
      <c r="M2307" t="str">
        <f>VLOOKUP(C2307,List!$A$2:$C$2089,2,)</f>
        <v>Northern</v>
      </c>
      <c r="N2307" t="str">
        <f t="shared" si="297"/>
        <v>East Finchley|Northern</v>
      </c>
      <c r="O2307">
        <f>VLOOKUP(N2307,Depth!$A$2:$F$427,3,)</f>
        <v>83</v>
      </c>
      <c r="P2307">
        <f>VLOOKUP(N2307,Depth!$A$2:$F$427,5,)</f>
        <v>187.4</v>
      </c>
      <c r="Q2307">
        <f>VLOOKUP(N2307,Depth!$A$2:$F$427,6,)</f>
        <v>-4.4000000000000004</v>
      </c>
      <c r="R2307">
        <f>VLOOKUP(L2307,longitude_latitude!C:J,7,)</f>
        <v>-0.163438627</v>
      </c>
      <c r="S2307">
        <f>VLOOKUP(L2307,longitude_latitude!C:J,8,)</f>
        <v>51.586653439999999</v>
      </c>
      <c r="T2307">
        <f t="shared" si="298"/>
        <v>-8.431251809758427</v>
      </c>
      <c r="U2307">
        <f>VLOOKUP(M2307,LINE!$A$2:$B$13,2,)</f>
        <v>9</v>
      </c>
      <c r="V2307">
        <f>VLOOKUP(L2307,Entry_exit!B:P,4,)</f>
        <v>12207</v>
      </c>
      <c r="W2307">
        <f>2020 - VLOOKUP(L2307, age!$A:$D,4,)</f>
        <v>153</v>
      </c>
      <c r="X2307">
        <f>VLOOKUP(H2307,'air-quality-london-time-of-day'!E:G,3,FALSE)</f>
        <v>13.4</v>
      </c>
      <c r="Y2307">
        <f>VLOOKUP(I2307,Weather!F:K,2,)</f>
        <v>6.0938775510203573</v>
      </c>
      <c r="Z2307">
        <f>VLOOKUP(I2307,Weather!F:K,3,)</f>
        <v>0.03</v>
      </c>
      <c r="AA2307">
        <f>VLOOKUP(I2307,Weather!F:K,4,)</f>
        <v>0.76</v>
      </c>
      <c r="AB2307">
        <f>VLOOKUP(I2307,Weather!F:K,5,)</f>
        <v>1016</v>
      </c>
      <c r="AC2307">
        <f>VLOOKUP(I2307,Weather!F:K,6,)</f>
        <v>1</v>
      </c>
    </row>
    <row r="2308" spans="1:29" x14ac:dyDescent="0.25">
      <c r="A2308" t="s">
        <v>7</v>
      </c>
      <c r="B2308" t="s">
        <v>6</v>
      </c>
      <c r="C2308" s="1">
        <v>41989.472916666666</v>
      </c>
      <c r="D2308" s="3">
        <f t="shared" si="296"/>
        <v>2014</v>
      </c>
      <c r="E2308" s="3">
        <f t="shared" si="299"/>
        <v>12</v>
      </c>
      <c r="F2308" s="3">
        <f t="shared" si="300"/>
        <v>11</v>
      </c>
      <c r="G2308" s="3">
        <f t="shared" si="301"/>
        <v>16</v>
      </c>
      <c r="H2308" s="3" t="str">
        <f t="shared" si="302"/>
        <v>20141211</v>
      </c>
      <c r="I2308" s="3" t="str">
        <f t="shared" si="303"/>
        <v>2014121116</v>
      </c>
      <c r="J2308">
        <v>23</v>
      </c>
      <c r="K2308">
        <v>13.8</v>
      </c>
      <c r="L2308" t="str">
        <f>VLOOKUP(C2308,List!$A$2:$C$2089,3,)</f>
        <v>Highgate</v>
      </c>
      <c r="M2308" t="str">
        <f>VLOOKUP(C2308,List!$A$2:$C$2089,2,)</f>
        <v>Northern</v>
      </c>
      <c r="N2308" t="str">
        <f t="shared" si="297"/>
        <v>Highgate|Northern</v>
      </c>
      <c r="O2308">
        <f>VLOOKUP(N2308,Depth!$A$2:$F$427,3,)</f>
        <v>100</v>
      </c>
      <c r="P2308">
        <f>VLOOKUP(N2308,Depth!$A$2:$F$427,5,)</f>
        <v>162.66999999999999</v>
      </c>
      <c r="Q2308">
        <f>VLOOKUP(N2308,Depth!$A$2:$F$427,6,)</f>
        <v>37.33</v>
      </c>
      <c r="R2308">
        <f>VLOOKUP(L2308,longitude_latitude!C:J,7,)</f>
        <v>-0.14486065200000001</v>
      </c>
      <c r="S2308">
        <f>VLOOKUP(L2308,longitude_latitude!C:J,8,)</f>
        <v>51.577342000000002</v>
      </c>
      <c r="T2308">
        <f t="shared" si="298"/>
        <v>-7.4715273905469841</v>
      </c>
      <c r="U2308">
        <f>VLOOKUP(M2308,LINE!$A$2:$B$13,2,)</f>
        <v>9</v>
      </c>
      <c r="V2308">
        <f>VLOOKUP(L2308,Entry_exit!B:P,4,)</f>
        <v>8953</v>
      </c>
      <c r="W2308">
        <f>2020 - VLOOKUP(L2308, age!$A:$D,4,)</f>
        <v>79</v>
      </c>
      <c r="X2308">
        <f>VLOOKUP(H2308,'air-quality-london-time-of-day'!E:G,3,FALSE)</f>
        <v>13.4</v>
      </c>
      <c r="Y2308">
        <f>VLOOKUP(I2308,Weather!F:K,2,)</f>
        <v>6.0938775510203573</v>
      </c>
      <c r="Z2308">
        <f>VLOOKUP(I2308,Weather!F:K,3,)</f>
        <v>0.03</v>
      </c>
      <c r="AA2308">
        <f>VLOOKUP(I2308,Weather!F:K,4,)</f>
        <v>0.76</v>
      </c>
      <c r="AB2308">
        <f>VLOOKUP(I2308,Weather!F:K,5,)</f>
        <v>1016</v>
      </c>
      <c r="AC2308">
        <f>VLOOKUP(I2308,Weather!F:K,6,)</f>
        <v>1</v>
      </c>
    </row>
    <row r="2309" spans="1:29" x14ac:dyDescent="0.25">
      <c r="A2309" t="s">
        <v>7</v>
      </c>
      <c r="B2309" t="s">
        <v>6</v>
      </c>
      <c r="C2309" s="1">
        <v>41989.473611111112</v>
      </c>
      <c r="D2309" s="3">
        <f t="shared" si="296"/>
        <v>2014</v>
      </c>
      <c r="E2309" s="3">
        <f t="shared" si="299"/>
        <v>12</v>
      </c>
      <c r="F2309" s="3">
        <f t="shared" si="300"/>
        <v>11</v>
      </c>
      <c r="G2309" s="3">
        <f t="shared" si="301"/>
        <v>16</v>
      </c>
      <c r="H2309" s="3" t="str">
        <f t="shared" si="302"/>
        <v>20141211</v>
      </c>
      <c r="I2309" s="3" t="str">
        <f t="shared" si="303"/>
        <v>2014121116</v>
      </c>
      <c r="J2309">
        <v>77</v>
      </c>
      <c r="K2309">
        <v>46.2</v>
      </c>
      <c r="L2309" t="str">
        <f>VLOOKUP(C2309,List!$A$2:$C$2089,3,)</f>
        <v>Highgate</v>
      </c>
      <c r="M2309" t="str">
        <f>VLOOKUP(C2309,List!$A$2:$C$2089,2,)</f>
        <v>Northern</v>
      </c>
      <c r="N2309" t="str">
        <f t="shared" si="297"/>
        <v>Highgate|Northern</v>
      </c>
      <c r="O2309">
        <f>VLOOKUP(N2309,Depth!$A$2:$F$427,3,)</f>
        <v>100</v>
      </c>
      <c r="P2309">
        <f>VLOOKUP(N2309,Depth!$A$2:$F$427,5,)</f>
        <v>162.66999999999999</v>
      </c>
      <c r="Q2309">
        <f>VLOOKUP(N2309,Depth!$A$2:$F$427,6,)</f>
        <v>37.33</v>
      </c>
      <c r="R2309">
        <f>VLOOKUP(L2309,longitude_latitude!C:J,7,)</f>
        <v>-0.14486065200000001</v>
      </c>
      <c r="S2309">
        <f>VLOOKUP(L2309,longitude_latitude!C:J,8,)</f>
        <v>51.577342000000002</v>
      </c>
      <c r="T2309">
        <f t="shared" si="298"/>
        <v>-7.4715273905469841</v>
      </c>
      <c r="U2309">
        <f>VLOOKUP(M2309,LINE!$A$2:$B$13,2,)</f>
        <v>9</v>
      </c>
      <c r="V2309">
        <f>VLOOKUP(L2309,Entry_exit!B:P,4,)</f>
        <v>8953</v>
      </c>
      <c r="W2309">
        <f>2020 - VLOOKUP(L2309, age!$A:$D,4,)</f>
        <v>79</v>
      </c>
      <c r="X2309">
        <f>VLOOKUP(H2309,'air-quality-london-time-of-day'!E:G,3,FALSE)</f>
        <v>13.4</v>
      </c>
      <c r="Y2309">
        <f>VLOOKUP(I2309,Weather!F:K,2,)</f>
        <v>6.0938775510203573</v>
      </c>
      <c r="Z2309">
        <f>VLOOKUP(I2309,Weather!F:K,3,)</f>
        <v>0.03</v>
      </c>
      <c r="AA2309">
        <f>VLOOKUP(I2309,Weather!F:K,4,)</f>
        <v>0.76</v>
      </c>
      <c r="AB2309">
        <f>VLOOKUP(I2309,Weather!F:K,5,)</f>
        <v>1016</v>
      </c>
      <c r="AC2309">
        <f>VLOOKUP(I2309,Weather!F:K,6,)</f>
        <v>1</v>
      </c>
    </row>
    <row r="2310" spans="1:29" x14ac:dyDescent="0.25">
      <c r="A2310" t="s">
        <v>7</v>
      </c>
      <c r="B2310" t="s">
        <v>6</v>
      </c>
      <c r="C2310" s="1">
        <v>41989.474305555559</v>
      </c>
      <c r="D2310" s="3">
        <f t="shared" si="296"/>
        <v>2014</v>
      </c>
      <c r="E2310" s="3">
        <f t="shared" si="299"/>
        <v>12</v>
      </c>
      <c r="F2310" s="3">
        <f t="shared" si="300"/>
        <v>11</v>
      </c>
      <c r="G2310" s="3">
        <f t="shared" si="301"/>
        <v>16</v>
      </c>
      <c r="H2310" s="3" t="str">
        <f t="shared" si="302"/>
        <v>20141211</v>
      </c>
      <c r="I2310" s="3" t="str">
        <f t="shared" si="303"/>
        <v>2014121116</v>
      </c>
      <c r="J2310">
        <v>72</v>
      </c>
      <c r="K2310">
        <v>43.2</v>
      </c>
      <c r="L2310" t="str">
        <f>VLOOKUP(C2310,List!$A$2:$C$2089,3,)</f>
        <v>Highgate</v>
      </c>
      <c r="M2310" t="str">
        <f>VLOOKUP(C2310,List!$A$2:$C$2089,2,)</f>
        <v>Northern</v>
      </c>
      <c r="N2310" t="str">
        <f t="shared" si="297"/>
        <v>Highgate|Northern</v>
      </c>
      <c r="O2310">
        <f>VLOOKUP(N2310,Depth!$A$2:$F$427,3,)</f>
        <v>100</v>
      </c>
      <c r="P2310">
        <f>VLOOKUP(N2310,Depth!$A$2:$F$427,5,)</f>
        <v>162.66999999999999</v>
      </c>
      <c r="Q2310">
        <f>VLOOKUP(N2310,Depth!$A$2:$F$427,6,)</f>
        <v>37.33</v>
      </c>
      <c r="R2310">
        <f>VLOOKUP(L2310,longitude_latitude!C:J,7,)</f>
        <v>-0.14486065200000001</v>
      </c>
      <c r="S2310">
        <f>VLOOKUP(L2310,longitude_latitude!C:J,8,)</f>
        <v>51.577342000000002</v>
      </c>
      <c r="T2310">
        <f t="shared" si="298"/>
        <v>-7.4715273905469841</v>
      </c>
      <c r="U2310">
        <f>VLOOKUP(M2310,LINE!$A$2:$B$13,2,)</f>
        <v>9</v>
      </c>
      <c r="V2310">
        <f>VLOOKUP(L2310,Entry_exit!B:P,4,)</f>
        <v>8953</v>
      </c>
      <c r="W2310">
        <f>2020 - VLOOKUP(L2310, age!$A:$D,4,)</f>
        <v>79</v>
      </c>
      <c r="X2310">
        <f>VLOOKUP(H2310,'air-quality-london-time-of-day'!E:G,3,FALSE)</f>
        <v>13.4</v>
      </c>
      <c r="Y2310">
        <f>VLOOKUP(I2310,Weather!F:K,2,)</f>
        <v>6.0938775510203573</v>
      </c>
      <c r="Z2310">
        <f>VLOOKUP(I2310,Weather!F:K,3,)</f>
        <v>0.03</v>
      </c>
      <c r="AA2310">
        <f>VLOOKUP(I2310,Weather!F:K,4,)</f>
        <v>0.76</v>
      </c>
      <c r="AB2310">
        <f>VLOOKUP(I2310,Weather!F:K,5,)</f>
        <v>1016</v>
      </c>
      <c r="AC2310">
        <f>VLOOKUP(I2310,Weather!F:K,6,)</f>
        <v>1</v>
      </c>
    </row>
    <row r="2311" spans="1:29" x14ac:dyDescent="0.25">
      <c r="A2311" t="s">
        <v>7</v>
      </c>
      <c r="B2311" t="s">
        <v>6</v>
      </c>
      <c r="C2311" s="1">
        <v>41989.474999999999</v>
      </c>
      <c r="D2311" s="3">
        <f t="shared" si="296"/>
        <v>2014</v>
      </c>
      <c r="E2311" s="3">
        <f t="shared" si="299"/>
        <v>12</v>
      </c>
      <c r="F2311" s="3">
        <f t="shared" si="300"/>
        <v>11</v>
      </c>
      <c r="G2311" s="3">
        <f t="shared" si="301"/>
        <v>16</v>
      </c>
      <c r="H2311" s="3" t="str">
        <f t="shared" si="302"/>
        <v>20141211</v>
      </c>
      <c r="I2311" s="3" t="str">
        <f t="shared" si="303"/>
        <v>2014121116</v>
      </c>
      <c r="J2311">
        <v>94</v>
      </c>
      <c r="K2311">
        <v>56.4</v>
      </c>
      <c r="L2311" t="str">
        <f>VLOOKUP(C2311,List!$A$2:$C$2089,3,)</f>
        <v>Archway</v>
      </c>
      <c r="M2311" t="str">
        <f>VLOOKUP(C2311,List!$A$2:$C$2089,2,)</f>
        <v>Northern</v>
      </c>
      <c r="N2311" t="str">
        <f t="shared" si="297"/>
        <v>Archway|Northern</v>
      </c>
      <c r="O2311">
        <f>VLOOKUP(N2311,Depth!$A$2:$F$427,3,)</f>
        <v>56</v>
      </c>
      <c r="P2311">
        <f>VLOOKUP(N2311,Depth!$A$2:$F$427,5,)</f>
        <v>134.72999999999999</v>
      </c>
      <c r="Q2311">
        <f>VLOOKUP(N2311,Depth!$A$2:$F$427,6,)</f>
        <v>21.27</v>
      </c>
      <c r="R2311">
        <f>VLOOKUP(L2311,longitude_latitude!C:J,7,)</f>
        <v>-0.13344404000000001</v>
      </c>
      <c r="S2311">
        <f>VLOOKUP(L2311,longitude_latitude!C:J,8,)</f>
        <v>51.56403452</v>
      </c>
      <c r="T2311">
        <f t="shared" si="298"/>
        <v>-6.8809130850482614</v>
      </c>
      <c r="U2311">
        <f>VLOOKUP(M2311,LINE!$A$2:$B$13,2,)</f>
        <v>9</v>
      </c>
      <c r="V2311">
        <f>VLOOKUP(L2311,Entry_exit!B:P,4,)</f>
        <v>16017</v>
      </c>
      <c r="W2311">
        <f>2020 - VLOOKUP(L2311, age!$A:$D,4,)</f>
        <v>113</v>
      </c>
      <c r="X2311">
        <f>VLOOKUP(H2311,'air-quality-london-time-of-day'!E:G,3,FALSE)</f>
        <v>13.4</v>
      </c>
      <c r="Y2311">
        <f>VLOOKUP(I2311,Weather!F:K,2,)</f>
        <v>6.0938775510203573</v>
      </c>
      <c r="Z2311">
        <f>VLOOKUP(I2311,Weather!F:K,3,)</f>
        <v>0.03</v>
      </c>
      <c r="AA2311">
        <f>VLOOKUP(I2311,Weather!F:K,4,)</f>
        <v>0.76</v>
      </c>
      <c r="AB2311">
        <f>VLOOKUP(I2311,Weather!F:K,5,)</f>
        <v>1016</v>
      </c>
      <c r="AC2311">
        <f>VLOOKUP(I2311,Weather!F:K,6,)</f>
        <v>1</v>
      </c>
    </row>
    <row r="2312" spans="1:29" x14ac:dyDescent="0.25">
      <c r="A2312" t="s">
        <v>7</v>
      </c>
      <c r="B2312" t="s">
        <v>6</v>
      </c>
      <c r="C2312" s="1">
        <v>41989.475694444445</v>
      </c>
      <c r="D2312" s="3">
        <f t="shared" si="296"/>
        <v>2014</v>
      </c>
      <c r="E2312" s="3">
        <f t="shared" si="299"/>
        <v>12</v>
      </c>
      <c r="F2312" s="3">
        <f t="shared" si="300"/>
        <v>11</v>
      </c>
      <c r="G2312" s="3">
        <f t="shared" si="301"/>
        <v>16</v>
      </c>
      <c r="H2312" s="3" t="str">
        <f t="shared" si="302"/>
        <v>20141211</v>
      </c>
      <c r="I2312" s="3" t="str">
        <f t="shared" si="303"/>
        <v>2014121116</v>
      </c>
      <c r="J2312">
        <v>94</v>
      </c>
      <c r="K2312">
        <v>56.4</v>
      </c>
      <c r="L2312" t="str">
        <f>VLOOKUP(C2312,List!$A$2:$C$2089,3,)</f>
        <v>Archway</v>
      </c>
      <c r="M2312" t="str">
        <f>VLOOKUP(C2312,List!$A$2:$C$2089,2,)</f>
        <v>Northern</v>
      </c>
      <c r="N2312" t="str">
        <f t="shared" si="297"/>
        <v>Archway|Northern</v>
      </c>
      <c r="O2312">
        <f>VLOOKUP(N2312,Depth!$A$2:$F$427,3,)</f>
        <v>56</v>
      </c>
      <c r="P2312">
        <f>VLOOKUP(N2312,Depth!$A$2:$F$427,5,)</f>
        <v>134.72999999999999</v>
      </c>
      <c r="Q2312">
        <f>VLOOKUP(N2312,Depth!$A$2:$F$427,6,)</f>
        <v>21.27</v>
      </c>
      <c r="R2312">
        <f>VLOOKUP(L2312,longitude_latitude!C:J,7,)</f>
        <v>-0.13344404000000001</v>
      </c>
      <c r="S2312">
        <f>VLOOKUP(L2312,longitude_latitude!C:J,8,)</f>
        <v>51.56403452</v>
      </c>
      <c r="T2312">
        <f t="shared" si="298"/>
        <v>-6.8809130850482614</v>
      </c>
      <c r="U2312">
        <f>VLOOKUP(M2312,LINE!$A$2:$B$13,2,)</f>
        <v>9</v>
      </c>
      <c r="V2312">
        <f>VLOOKUP(L2312,Entry_exit!B:P,4,)</f>
        <v>16017</v>
      </c>
      <c r="W2312">
        <f>2020 - VLOOKUP(L2312, age!$A:$D,4,)</f>
        <v>113</v>
      </c>
      <c r="X2312">
        <f>VLOOKUP(H2312,'air-quality-london-time-of-day'!E:G,3,FALSE)</f>
        <v>13.4</v>
      </c>
      <c r="Y2312">
        <f>VLOOKUP(I2312,Weather!F:K,2,)</f>
        <v>6.0938775510203573</v>
      </c>
      <c r="Z2312">
        <f>VLOOKUP(I2312,Weather!F:K,3,)</f>
        <v>0.03</v>
      </c>
      <c r="AA2312">
        <f>VLOOKUP(I2312,Weather!F:K,4,)</f>
        <v>0.76</v>
      </c>
      <c r="AB2312">
        <f>VLOOKUP(I2312,Weather!F:K,5,)</f>
        <v>1016</v>
      </c>
      <c r="AC2312">
        <f>VLOOKUP(I2312,Weather!F:K,6,)</f>
        <v>1</v>
      </c>
    </row>
    <row r="2313" spans="1:29" x14ac:dyDescent="0.25">
      <c r="A2313" t="s">
        <v>7</v>
      </c>
      <c r="B2313" t="s">
        <v>6</v>
      </c>
      <c r="C2313" s="1">
        <v>41989.476388888892</v>
      </c>
      <c r="D2313" s="3">
        <f t="shared" si="296"/>
        <v>2014</v>
      </c>
      <c r="E2313" s="3">
        <f t="shared" si="299"/>
        <v>12</v>
      </c>
      <c r="F2313" s="3">
        <f t="shared" si="300"/>
        <v>11</v>
      </c>
      <c r="G2313" s="3">
        <f t="shared" si="301"/>
        <v>16</v>
      </c>
      <c r="H2313" s="3" t="str">
        <f t="shared" si="302"/>
        <v>20141211</v>
      </c>
      <c r="I2313" s="3" t="str">
        <f t="shared" si="303"/>
        <v>2014121116</v>
      </c>
      <c r="J2313">
        <v>105</v>
      </c>
      <c r="K2313">
        <v>63</v>
      </c>
      <c r="L2313" t="str">
        <f>VLOOKUP(C2313,List!$A$2:$C$2089,3,)</f>
        <v>Tufnell Park</v>
      </c>
      <c r="M2313" t="str">
        <f>VLOOKUP(C2313,List!$A$2:$C$2089,2,)</f>
        <v>Northern</v>
      </c>
      <c r="N2313" t="str">
        <f t="shared" si="297"/>
        <v>Tufnell Park|Northern</v>
      </c>
      <c r="O2313">
        <f>VLOOKUP(N2313,Depth!$A$2:$F$427,3,)</f>
        <v>44</v>
      </c>
      <c r="P2313">
        <f>VLOOKUP(N2313,Depth!$A$2:$F$427,5,)</f>
        <v>123.29</v>
      </c>
      <c r="Q2313">
        <f>VLOOKUP(N2313,Depth!$A$2:$F$427,6,)</f>
        <v>20.71</v>
      </c>
      <c r="R2313">
        <f>VLOOKUP(L2313,longitude_latitude!C:J,7,)</f>
        <v>-0.136858377</v>
      </c>
      <c r="S2313">
        <f>VLOOKUP(L2313,longitude_latitude!C:J,8,)</f>
        <v>51.556339800000003</v>
      </c>
      <c r="T2313">
        <f t="shared" si="298"/>
        <v>-7.0559169890885052</v>
      </c>
      <c r="U2313">
        <f>VLOOKUP(M2313,LINE!$A$2:$B$13,2,)</f>
        <v>9</v>
      </c>
      <c r="V2313">
        <f>VLOOKUP(L2313,Entry_exit!B:P,4,)</f>
        <v>0</v>
      </c>
      <c r="W2313">
        <f>2020 - VLOOKUP(L2313, age!$A:$D,4,)</f>
        <v>113</v>
      </c>
      <c r="X2313">
        <f>VLOOKUP(H2313,'air-quality-london-time-of-day'!E:G,3,FALSE)</f>
        <v>13.4</v>
      </c>
      <c r="Y2313">
        <f>VLOOKUP(I2313,Weather!F:K,2,)</f>
        <v>6.0938775510203573</v>
      </c>
      <c r="Z2313">
        <f>VLOOKUP(I2313,Weather!F:K,3,)</f>
        <v>0.03</v>
      </c>
      <c r="AA2313">
        <f>VLOOKUP(I2313,Weather!F:K,4,)</f>
        <v>0.76</v>
      </c>
      <c r="AB2313">
        <f>VLOOKUP(I2313,Weather!F:K,5,)</f>
        <v>1016</v>
      </c>
      <c r="AC2313">
        <f>VLOOKUP(I2313,Weather!F:K,6,)</f>
        <v>1</v>
      </c>
    </row>
    <row r="2314" spans="1:29" x14ac:dyDescent="0.25">
      <c r="A2314" t="s">
        <v>7</v>
      </c>
      <c r="B2314" t="s">
        <v>6</v>
      </c>
      <c r="C2314" s="1">
        <v>41989.477083333331</v>
      </c>
      <c r="D2314" s="3">
        <f t="shared" si="296"/>
        <v>2014</v>
      </c>
      <c r="E2314" s="3">
        <f t="shared" si="299"/>
        <v>12</v>
      </c>
      <c r="F2314" s="3">
        <f t="shared" si="300"/>
        <v>11</v>
      </c>
      <c r="G2314" s="3">
        <f t="shared" si="301"/>
        <v>16</v>
      </c>
      <c r="H2314" s="3" t="str">
        <f t="shared" si="302"/>
        <v>20141211</v>
      </c>
      <c r="I2314" s="3" t="str">
        <f t="shared" si="303"/>
        <v>2014121116</v>
      </c>
      <c r="J2314">
        <v>128</v>
      </c>
      <c r="K2314">
        <v>76.8</v>
      </c>
      <c r="L2314" t="str">
        <f>VLOOKUP(C2314,List!$A$2:$C$2089,3,)</f>
        <v>Tufnell Park</v>
      </c>
      <c r="M2314" t="str">
        <f>VLOOKUP(C2314,List!$A$2:$C$2089,2,)</f>
        <v>Northern</v>
      </c>
      <c r="N2314" t="str">
        <f t="shared" si="297"/>
        <v>Tufnell Park|Northern</v>
      </c>
      <c r="O2314">
        <f>VLOOKUP(N2314,Depth!$A$2:$F$427,3,)</f>
        <v>44</v>
      </c>
      <c r="P2314">
        <f>VLOOKUP(N2314,Depth!$A$2:$F$427,5,)</f>
        <v>123.29</v>
      </c>
      <c r="Q2314">
        <f>VLOOKUP(N2314,Depth!$A$2:$F$427,6,)</f>
        <v>20.71</v>
      </c>
      <c r="R2314">
        <f>VLOOKUP(L2314,longitude_latitude!C:J,7,)</f>
        <v>-0.136858377</v>
      </c>
      <c r="S2314">
        <f>VLOOKUP(L2314,longitude_latitude!C:J,8,)</f>
        <v>51.556339800000003</v>
      </c>
      <c r="T2314">
        <f t="shared" si="298"/>
        <v>-7.0559169890885052</v>
      </c>
      <c r="U2314">
        <f>VLOOKUP(M2314,LINE!$A$2:$B$13,2,)</f>
        <v>9</v>
      </c>
      <c r="V2314">
        <f>VLOOKUP(L2314,Entry_exit!B:P,4,)</f>
        <v>0</v>
      </c>
      <c r="W2314">
        <f>2020 - VLOOKUP(L2314, age!$A:$D,4,)</f>
        <v>113</v>
      </c>
      <c r="X2314">
        <f>VLOOKUP(H2314,'air-quality-london-time-of-day'!E:G,3,FALSE)</f>
        <v>13.4</v>
      </c>
      <c r="Y2314">
        <f>VLOOKUP(I2314,Weather!F:K,2,)</f>
        <v>6.0938775510203573</v>
      </c>
      <c r="Z2314">
        <f>VLOOKUP(I2314,Weather!F:K,3,)</f>
        <v>0.03</v>
      </c>
      <c r="AA2314">
        <f>VLOOKUP(I2314,Weather!F:K,4,)</f>
        <v>0.76</v>
      </c>
      <c r="AB2314">
        <f>VLOOKUP(I2314,Weather!F:K,5,)</f>
        <v>1016</v>
      </c>
      <c r="AC2314">
        <f>VLOOKUP(I2314,Weather!F:K,6,)</f>
        <v>1</v>
      </c>
    </row>
    <row r="2315" spans="1:29" x14ac:dyDescent="0.25">
      <c r="A2315" t="s">
        <v>7</v>
      </c>
      <c r="B2315" t="s">
        <v>6</v>
      </c>
      <c r="C2315" s="1">
        <v>41989.477777777778</v>
      </c>
      <c r="D2315" s="3">
        <f t="shared" si="296"/>
        <v>2014</v>
      </c>
      <c r="E2315" s="3">
        <f t="shared" si="299"/>
        <v>12</v>
      </c>
      <c r="F2315" s="3">
        <f t="shared" si="300"/>
        <v>11</v>
      </c>
      <c r="G2315" s="3">
        <f t="shared" si="301"/>
        <v>16</v>
      </c>
      <c r="H2315" s="3" t="str">
        <f t="shared" si="302"/>
        <v>20141211</v>
      </c>
      <c r="I2315" s="3" t="str">
        <f t="shared" si="303"/>
        <v>2014121116</v>
      </c>
      <c r="J2315">
        <v>121</v>
      </c>
      <c r="K2315">
        <v>72.599999999999994</v>
      </c>
      <c r="L2315" t="str">
        <f>VLOOKUP(C2315,List!$A$2:$C$2089,3,)</f>
        <v>Kentish Town</v>
      </c>
      <c r="M2315" t="str">
        <f>VLOOKUP(C2315,List!$A$2:$C$2089,2,)</f>
        <v>Northern</v>
      </c>
      <c r="N2315" t="str">
        <f t="shared" si="297"/>
        <v>Kentish Town|Northern</v>
      </c>
      <c r="O2315">
        <f>VLOOKUP(N2315,Depth!$A$2:$F$427,3,)</f>
        <v>37</v>
      </c>
      <c r="P2315">
        <f>VLOOKUP(N2315,Depth!$A$2:$F$427,5,)</f>
        <v>114.38500000000001</v>
      </c>
      <c r="Q2315">
        <f>VLOOKUP(N2315,Depth!$A$2:$F$427,6,)</f>
        <v>22.614999999999998</v>
      </c>
      <c r="R2315">
        <f>VLOOKUP(L2315,longitude_latitude!C:J,7,)</f>
        <v>-0.13914119</v>
      </c>
      <c r="S2315">
        <f>VLOOKUP(L2315,longitude_latitude!C:J,8,)</f>
        <v>51.549788650000004</v>
      </c>
      <c r="T2315">
        <f t="shared" si="298"/>
        <v>-7.1726989370094936</v>
      </c>
      <c r="U2315">
        <f>VLOOKUP(M2315,LINE!$A$2:$B$13,2,)</f>
        <v>9</v>
      </c>
      <c r="V2315">
        <f>VLOOKUP(L2315,Entry_exit!B:P,4,)</f>
        <v>17315</v>
      </c>
      <c r="W2315">
        <f>2020 - VLOOKUP(L2315, age!$A:$D,4,)</f>
        <v>113</v>
      </c>
      <c r="X2315">
        <f>VLOOKUP(H2315,'air-quality-london-time-of-day'!E:G,3,FALSE)</f>
        <v>13.4</v>
      </c>
      <c r="Y2315">
        <f>VLOOKUP(I2315,Weather!F:K,2,)</f>
        <v>6.0938775510203573</v>
      </c>
      <c r="Z2315">
        <f>VLOOKUP(I2315,Weather!F:K,3,)</f>
        <v>0.03</v>
      </c>
      <c r="AA2315">
        <f>VLOOKUP(I2315,Weather!F:K,4,)</f>
        <v>0.76</v>
      </c>
      <c r="AB2315">
        <f>VLOOKUP(I2315,Weather!F:K,5,)</f>
        <v>1016</v>
      </c>
      <c r="AC2315">
        <f>VLOOKUP(I2315,Weather!F:K,6,)</f>
        <v>1</v>
      </c>
    </row>
    <row r="2316" spans="1:29" x14ac:dyDescent="0.25">
      <c r="A2316" t="s">
        <v>7</v>
      </c>
      <c r="B2316" t="s">
        <v>6</v>
      </c>
      <c r="C2316" s="1">
        <v>41989.478472222225</v>
      </c>
      <c r="D2316" s="3">
        <f t="shared" si="296"/>
        <v>2014</v>
      </c>
      <c r="E2316" s="3">
        <f t="shared" si="299"/>
        <v>12</v>
      </c>
      <c r="F2316" s="3">
        <f t="shared" si="300"/>
        <v>11</v>
      </c>
      <c r="G2316" s="3">
        <f t="shared" si="301"/>
        <v>16</v>
      </c>
      <c r="H2316" s="3" t="str">
        <f t="shared" si="302"/>
        <v>20141211</v>
      </c>
      <c r="I2316" s="3" t="str">
        <f t="shared" si="303"/>
        <v>2014121116</v>
      </c>
      <c r="J2316">
        <v>118</v>
      </c>
      <c r="K2316">
        <v>70.8</v>
      </c>
      <c r="L2316" t="str">
        <f>VLOOKUP(C2316,List!$A$2:$C$2089,3,)</f>
        <v>Kentish Town</v>
      </c>
      <c r="M2316" t="str">
        <f>VLOOKUP(C2316,List!$A$2:$C$2089,2,)</f>
        <v>Northern</v>
      </c>
      <c r="N2316" t="str">
        <f t="shared" si="297"/>
        <v>Kentish Town|Northern</v>
      </c>
      <c r="O2316">
        <f>VLOOKUP(N2316,Depth!$A$2:$F$427,3,)</f>
        <v>37</v>
      </c>
      <c r="P2316">
        <f>VLOOKUP(N2316,Depth!$A$2:$F$427,5,)</f>
        <v>114.38500000000001</v>
      </c>
      <c r="Q2316">
        <f>VLOOKUP(N2316,Depth!$A$2:$F$427,6,)</f>
        <v>22.614999999999998</v>
      </c>
      <c r="R2316">
        <f>VLOOKUP(L2316,longitude_latitude!C:J,7,)</f>
        <v>-0.13914119</v>
      </c>
      <c r="S2316">
        <f>VLOOKUP(L2316,longitude_latitude!C:J,8,)</f>
        <v>51.549788650000004</v>
      </c>
      <c r="T2316">
        <f t="shared" si="298"/>
        <v>-7.1726989370094936</v>
      </c>
      <c r="U2316">
        <f>VLOOKUP(M2316,LINE!$A$2:$B$13,2,)</f>
        <v>9</v>
      </c>
      <c r="V2316">
        <f>VLOOKUP(L2316,Entry_exit!B:P,4,)</f>
        <v>17315</v>
      </c>
      <c r="W2316">
        <f>2020 - VLOOKUP(L2316, age!$A:$D,4,)</f>
        <v>113</v>
      </c>
      <c r="X2316">
        <f>VLOOKUP(H2316,'air-quality-london-time-of-day'!E:G,3,FALSE)</f>
        <v>13.4</v>
      </c>
      <c r="Y2316">
        <f>VLOOKUP(I2316,Weather!F:K,2,)</f>
        <v>6.0938775510203573</v>
      </c>
      <c r="Z2316">
        <f>VLOOKUP(I2316,Weather!F:K,3,)</f>
        <v>0.03</v>
      </c>
      <c r="AA2316">
        <f>VLOOKUP(I2316,Weather!F:K,4,)</f>
        <v>0.76</v>
      </c>
      <c r="AB2316">
        <f>VLOOKUP(I2316,Weather!F:K,5,)</f>
        <v>1016</v>
      </c>
      <c r="AC2316">
        <f>VLOOKUP(I2316,Weather!F:K,6,)</f>
        <v>1</v>
      </c>
    </row>
    <row r="2317" spans="1:29" x14ac:dyDescent="0.25">
      <c r="A2317" t="s">
        <v>7</v>
      </c>
      <c r="B2317" t="s">
        <v>6</v>
      </c>
      <c r="C2317" s="1">
        <v>41989.479166666664</v>
      </c>
      <c r="D2317" s="3">
        <f t="shared" si="296"/>
        <v>2014</v>
      </c>
      <c r="E2317" s="3">
        <f t="shared" si="299"/>
        <v>12</v>
      </c>
      <c r="F2317" s="3">
        <f t="shared" si="300"/>
        <v>11</v>
      </c>
      <c r="G2317" s="3">
        <f t="shared" si="301"/>
        <v>16</v>
      </c>
      <c r="H2317" s="3" t="str">
        <f t="shared" si="302"/>
        <v>20141211</v>
      </c>
      <c r="I2317" s="3" t="str">
        <f t="shared" si="303"/>
        <v>2014121116</v>
      </c>
      <c r="J2317">
        <v>126</v>
      </c>
      <c r="K2317">
        <v>75.599999999999994</v>
      </c>
      <c r="L2317" t="str">
        <f>VLOOKUP(C2317,List!$A$2:$C$2089,3,)</f>
        <v>Camden Town</v>
      </c>
      <c r="M2317" t="str">
        <f>VLOOKUP(C2317,List!$A$2:$C$2089,2,)</f>
        <v>Northern</v>
      </c>
      <c r="N2317" t="str">
        <f t="shared" si="297"/>
        <v>Camden Town|Northern</v>
      </c>
      <c r="O2317">
        <f>VLOOKUP(N2317,Depth!$A$2:$F$427,3,)</f>
        <v>27</v>
      </c>
      <c r="P2317">
        <f>VLOOKUP(N2317,Depth!$A$2:$F$427,5,)</f>
        <v>110.545</v>
      </c>
      <c r="Q2317">
        <f>VLOOKUP(N2317,Depth!$A$2:$F$427,6,)</f>
        <v>16.454999999999998</v>
      </c>
      <c r="R2317">
        <f>VLOOKUP(L2317,longitude_latitude!C:J,7,)</f>
        <v>-0.14101688800000001</v>
      </c>
      <c r="S2317">
        <f>VLOOKUP(L2317,longitude_latitude!C:J,8,)</f>
        <v>51.538724119999998</v>
      </c>
      <c r="T2317">
        <f t="shared" si="298"/>
        <v>-7.2678304868929384</v>
      </c>
      <c r="U2317">
        <f>VLOOKUP(M2317,LINE!$A$2:$B$13,2,)</f>
        <v>9</v>
      </c>
      <c r="V2317">
        <f>VLOOKUP(L2317,Entry_exit!B:P,4,)</f>
        <v>29308</v>
      </c>
      <c r="W2317">
        <f>2020 - VLOOKUP(L2317, age!$A:$D,4,)</f>
        <v>113</v>
      </c>
      <c r="X2317">
        <f>VLOOKUP(H2317,'air-quality-london-time-of-day'!E:G,3,FALSE)</f>
        <v>13.4</v>
      </c>
      <c r="Y2317">
        <f>VLOOKUP(I2317,Weather!F:K,2,)</f>
        <v>6.0938775510203573</v>
      </c>
      <c r="Z2317">
        <f>VLOOKUP(I2317,Weather!F:K,3,)</f>
        <v>0.03</v>
      </c>
      <c r="AA2317">
        <f>VLOOKUP(I2317,Weather!F:K,4,)</f>
        <v>0.76</v>
      </c>
      <c r="AB2317">
        <f>VLOOKUP(I2317,Weather!F:K,5,)</f>
        <v>1016</v>
      </c>
      <c r="AC2317">
        <f>VLOOKUP(I2317,Weather!F:K,6,)</f>
        <v>1</v>
      </c>
    </row>
    <row r="2318" spans="1:29" x14ac:dyDescent="0.25">
      <c r="A2318" t="s">
        <v>7</v>
      </c>
      <c r="B2318" t="s">
        <v>6</v>
      </c>
      <c r="C2318" s="1">
        <v>41989.479861111111</v>
      </c>
      <c r="D2318" s="3">
        <f t="shared" si="296"/>
        <v>2014</v>
      </c>
      <c r="E2318" s="3">
        <f t="shared" si="299"/>
        <v>12</v>
      </c>
      <c r="F2318" s="3">
        <f t="shared" si="300"/>
        <v>11</v>
      </c>
      <c r="G2318" s="3">
        <f t="shared" si="301"/>
        <v>16</v>
      </c>
      <c r="H2318" s="3" t="str">
        <f t="shared" si="302"/>
        <v>20141211</v>
      </c>
      <c r="I2318" s="3" t="str">
        <f t="shared" si="303"/>
        <v>2014121116</v>
      </c>
      <c r="J2318">
        <v>115</v>
      </c>
      <c r="K2318">
        <v>69</v>
      </c>
      <c r="L2318" t="str">
        <f>VLOOKUP(C2318,List!$A$2:$C$2089,3,)</f>
        <v>Camden Town</v>
      </c>
      <c r="M2318" t="str">
        <f>VLOOKUP(C2318,List!$A$2:$C$2089,2,)</f>
        <v>Northern</v>
      </c>
      <c r="N2318" t="str">
        <f t="shared" si="297"/>
        <v>Camden Town|Northern</v>
      </c>
      <c r="O2318">
        <f>VLOOKUP(N2318,Depth!$A$2:$F$427,3,)</f>
        <v>27</v>
      </c>
      <c r="P2318">
        <f>VLOOKUP(N2318,Depth!$A$2:$F$427,5,)</f>
        <v>110.545</v>
      </c>
      <c r="Q2318">
        <f>VLOOKUP(N2318,Depth!$A$2:$F$427,6,)</f>
        <v>16.454999999999998</v>
      </c>
      <c r="R2318">
        <f>VLOOKUP(L2318,longitude_latitude!C:J,7,)</f>
        <v>-0.14101688800000001</v>
      </c>
      <c r="S2318">
        <f>VLOOKUP(L2318,longitude_latitude!C:J,8,)</f>
        <v>51.538724119999998</v>
      </c>
      <c r="T2318">
        <f t="shared" si="298"/>
        <v>-7.2678304868929384</v>
      </c>
      <c r="U2318">
        <f>VLOOKUP(M2318,LINE!$A$2:$B$13,2,)</f>
        <v>9</v>
      </c>
      <c r="V2318">
        <f>VLOOKUP(L2318,Entry_exit!B:P,4,)</f>
        <v>29308</v>
      </c>
      <c r="W2318">
        <f>2020 - VLOOKUP(L2318, age!$A:$D,4,)</f>
        <v>113</v>
      </c>
      <c r="X2318">
        <f>VLOOKUP(H2318,'air-quality-london-time-of-day'!E:G,3,FALSE)</f>
        <v>13.4</v>
      </c>
      <c r="Y2318">
        <f>VLOOKUP(I2318,Weather!F:K,2,)</f>
        <v>6.0938775510203573</v>
      </c>
      <c r="Z2318">
        <f>VLOOKUP(I2318,Weather!F:K,3,)</f>
        <v>0.03</v>
      </c>
      <c r="AA2318">
        <f>VLOOKUP(I2318,Weather!F:K,4,)</f>
        <v>0.76</v>
      </c>
      <c r="AB2318">
        <f>VLOOKUP(I2318,Weather!F:K,5,)</f>
        <v>1016</v>
      </c>
      <c r="AC2318">
        <f>VLOOKUP(I2318,Weather!F:K,6,)</f>
        <v>1</v>
      </c>
    </row>
    <row r="2319" spans="1:29" x14ac:dyDescent="0.25">
      <c r="A2319" t="s">
        <v>7</v>
      </c>
      <c r="B2319" t="s">
        <v>6</v>
      </c>
      <c r="C2319" s="1">
        <v>41989.480555555558</v>
      </c>
      <c r="D2319" s="3">
        <f t="shared" si="296"/>
        <v>2014</v>
      </c>
      <c r="E2319" s="3">
        <f t="shared" si="299"/>
        <v>12</v>
      </c>
      <c r="F2319" s="3">
        <f t="shared" si="300"/>
        <v>11</v>
      </c>
      <c r="G2319" s="3">
        <f t="shared" si="301"/>
        <v>16</v>
      </c>
      <c r="H2319" s="3" t="str">
        <f t="shared" si="302"/>
        <v>20141211</v>
      </c>
      <c r="I2319" s="3" t="str">
        <f t="shared" si="303"/>
        <v>2014121116</v>
      </c>
      <c r="J2319">
        <v>122</v>
      </c>
      <c r="K2319">
        <v>73.2</v>
      </c>
      <c r="L2319" t="str">
        <f>VLOOKUP(C2319,List!$A$2:$C$2089,3,)</f>
        <v>Camden Town</v>
      </c>
      <c r="M2319" t="str">
        <f>VLOOKUP(C2319,List!$A$2:$C$2089,2,)</f>
        <v>Northern</v>
      </c>
      <c r="N2319" t="str">
        <f t="shared" si="297"/>
        <v>Camden Town|Northern</v>
      </c>
      <c r="O2319">
        <f>VLOOKUP(N2319,Depth!$A$2:$F$427,3,)</f>
        <v>27</v>
      </c>
      <c r="P2319">
        <f>VLOOKUP(N2319,Depth!$A$2:$F$427,5,)</f>
        <v>110.545</v>
      </c>
      <c r="Q2319">
        <f>VLOOKUP(N2319,Depth!$A$2:$F$427,6,)</f>
        <v>16.454999999999998</v>
      </c>
      <c r="R2319">
        <f>VLOOKUP(L2319,longitude_latitude!C:J,7,)</f>
        <v>-0.14101688800000001</v>
      </c>
      <c r="S2319">
        <f>VLOOKUP(L2319,longitude_latitude!C:J,8,)</f>
        <v>51.538724119999998</v>
      </c>
      <c r="T2319">
        <f t="shared" si="298"/>
        <v>-7.2678304868929384</v>
      </c>
      <c r="U2319">
        <f>VLOOKUP(M2319,LINE!$A$2:$B$13,2,)</f>
        <v>9</v>
      </c>
      <c r="V2319">
        <f>VLOOKUP(L2319,Entry_exit!B:P,4,)</f>
        <v>29308</v>
      </c>
      <c r="W2319">
        <f>2020 - VLOOKUP(L2319, age!$A:$D,4,)</f>
        <v>113</v>
      </c>
      <c r="X2319">
        <f>VLOOKUP(H2319,'air-quality-london-time-of-day'!E:G,3,FALSE)</f>
        <v>13.4</v>
      </c>
      <c r="Y2319">
        <f>VLOOKUP(I2319,Weather!F:K,2,)</f>
        <v>6.0938775510203573</v>
      </c>
      <c r="Z2319">
        <f>VLOOKUP(I2319,Weather!F:K,3,)</f>
        <v>0.03</v>
      </c>
      <c r="AA2319">
        <f>VLOOKUP(I2319,Weather!F:K,4,)</f>
        <v>0.76</v>
      </c>
      <c r="AB2319">
        <f>VLOOKUP(I2319,Weather!F:K,5,)</f>
        <v>1016</v>
      </c>
      <c r="AC2319">
        <f>VLOOKUP(I2319,Weather!F:K,6,)</f>
        <v>1</v>
      </c>
    </row>
    <row r="2320" spans="1:29" x14ac:dyDescent="0.25">
      <c r="A2320" t="s">
        <v>7</v>
      </c>
      <c r="B2320" t="s">
        <v>6</v>
      </c>
      <c r="C2320" s="1">
        <v>41989.481249999997</v>
      </c>
      <c r="D2320" s="3">
        <f t="shared" si="296"/>
        <v>2014</v>
      </c>
      <c r="E2320" s="3">
        <f t="shared" si="299"/>
        <v>12</v>
      </c>
      <c r="F2320" s="3">
        <f t="shared" si="300"/>
        <v>11</v>
      </c>
      <c r="G2320" s="3">
        <f t="shared" si="301"/>
        <v>16</v>
      </c>
      <c r="H2320" s="3" t="str">
        <f t="shared" si="302"/>
        <v>20141211</v>
      </c>
      <c r="I2320" s="3" t="str">
        <f t="shared" si="303"/>
        <v>2014121116</v>
      </c>
      <c r="J2320">
        <v>136</v>
      </c>
      <c r="K2320">
        <v>81.599999999999994</v>
      </c>
      <c r="L2320" t="str">
        <f>VLOOKUP(C2320,List!$A$2:$C$2089,3,)</f>
        <v>Euston</v>
      </c>
      <c r="M2320" t="str">
        <f>VLOOKUP(C2320,List!$A$2:$C$2089,2,)</f>
        <v>Northern</v>
      </c>
      <c r="N2320" t="str">
        <f t="shared" si="297"/>
        <v>Euston|Northern</v>
      </c>
      <c r="O2320">
        <f>VLOOKUP(N2320,Depth!$A$2:$F$427,3,)</f>
        <v>25</v>
      </c>
      <c r="P2320">
        <f>VLOOKUP(N2320,Depth!$A$2:$F$427,5,)</f>
        <v>97.892499999999998</v>
      </c>
      <c r="Q2320">
        <f>VLOOKUP(N2320,Depth!$A$2:$F$427,6,)</f>
        <v>27.107500000000002</v>
      </c>
      <c r="R2320">
        <f>VLOOKUP(L2320,longitude_latitude!C:J,7,)</f>
        <v>-0.13299207099999999</v>
      </c>
      <c r="S2320">
        <f>VLOOKUP(L2320,longitude_latitude!C:J,8,)</f>
        <v>51.527576680000003</v>
      </c>
      <c r="T2320">
        <f t="shared" si="298"/>
        <v>-6.8527591362845044</v>
      </c>
      <c r="U2320">
        <f>VLOOKUP(M2320,LINE!$A$2:$B$13,2,)</f>
        <v>9</v>
      </c>
      <c r="V2320">
        <f>VLOOKUP(L2320,Entry_exit!B:P,4,)</f>
        <v>62670</v>
      </c>
      <c r="W2320">
        <f>2020 - VLOOKUP(L2320, age!$A:$D,4,)</f>
        <v>113</v>
      </c>
      <c r="X2320">
        <f>VLOOKUP(H2320,'air-quality-london-time-of-day'!E:G,3,FALSE)</f>
        <v>13.4</v>
      </c>
      <c r="Y2320">
        <f>VLOOKUP(I2320,Weather!F:K,2,)</f>
        <v>6.0938775510203573</v>
      </c>
      <c r="Z2320">
        <f>VLOOKUP(I2320,Weather!F:K,3,)</f>
        <v>0.03</v>
      </c>
      <c r="AA2320">
        <f>VLOOKUP(I2320,Weather!F:K,4,)</f>
        <v>0.76</v>
      </c>
      <c r="AB2320">
        <f>VLOOKUP(I2320,Weather!F:K,5,)</f>
        <v>1016</v>
      </c>
      <c r="AC2320">
        <f>VLOOKUP(I2320,Weather!F:K,6,)</f>
        <v>1</v>
      </c>
    </row>
    <row r="2321" spans="1:29" x14ac:dyDescent="0.25">
      <c r="A2321" t="s">
        <v>7</v>
      </c>
      <c r="B2321" t="s">
        <v>6</v>
      </c>
      <c r="C2321" s="1">
        <v>41989.481944444444</v>
      </c>
      <c r="D2321" s="3">
        <f t="shared" si="296"/>
        <v>2014</v>
      </c>
      <c r="E2321" s="3">
        <f t="shared" si="299"/>
        <v>12</v>
      </c>
      <c r="F2321" s="3">
        <f t="shared" si="300"/>
        <v>11</v>
      </c>
      <c r="G2321" s="3">
        <f t="shared" si="301"/>
        <v>16</v>
      </c>
      <c r="H2321" s="3" t="str">
        <f t="shared" si="302"/>
        <v>20141211</v>
      </c>
      <c r="I2321" s="3" t="str">
        <f t="shared" si="303"/>
        <v>2014121116</v>
      </c>
      <c r="J2321">
        <v>136</v>
      </c>
      <c r="K2321">
        <v>81.599999999999994</v>
      </c>
      <c r="L2321" t="str">
        <f>VLOOKUP(C2321,List!$A$2:$C$2089,3,)</f>
        <v>Euston</v>
      </c>
      <c r="M2321" t="str">
        <f>VLOOKUP(C2321,List!$A$2:$C$2089,2,)</f>
        <v>Northern</v>
      </c>
      <c r="N2321" t="str">
        <f t="shared" si="297"/>
        <v>Euston|Northern</v>
      </c>
      <c r="O2321">
        <f>VLOOKUP(N2321,Depth!$A$2:$F$427,3,)</f>
        <v>25</v>
      </c>
      <c r="P2321">
        <f>VLOOKUP(N2321,Depth!$A$2:$F$427,5,)</f>
        <v>97.892499999999998</v>
      </c>
      <c r="Q2321">
        <f>VLOOKUP(N2321,Depth!$A$2:$F$427,6,)</f>
        <v>27.107500000000002</v>
      </c>
      <c r="R2321">
        <f>VLOOKUP(L2321,longitude_latitude!C:J,7,)</f>
        <v>-0.13299207099999999</v>
      </c>
      <c r="S2321">
        <f>VLOOKUP(L2321,longitude_latitude!C:J,8,)</f>
        <v>51.527576680000003</v>
      </c>
      <c r="T2321">
        <f t="shared" si="298"/>
        <v>-6.8527591362845044</v>
      </c>
      <c r="U2321">
        <f>VLOOKUP(M2321,LINE!$A$2:$B$13,2,)</f>
        <v>9</v>
      </c>
      <c r="V2321">
        <f>VLOOKUP(L2321,Entry_exit!B:P,4,)</f>
        <v>62670</v>
      </c>
      <c r="W2321">
        <f>2020 - VLOOKUP(L2321, age!$A:$D,4,)</f>
        <v>113</v>
      </c>
      <c r="X2321">
        <f>VLOOKUP(H2321,'air-quality-london-time-of-day'!E:G,3,FALSE)</f>
        <v>13.4</v>
      </c>
      <c r="Y2321">
        <f>VLOOKUP(I2321,Weather!F:K,2,)</f>
        <v>6.0938775510203573</v>
      </c>
      <c r="Z2321">
        <f>VLOOKUP(I2321,Weather!F:K,3,)</f>
        <v>0.03</v>
      </c>
      <c r="AA2321">
        <f>VLOOKUP(I2321,Weather!F:K,4,)</f>
        <v>0.76</v>
      </c>
      <c r="AB2321">
        <f>VLOOKUP(I2321,Weather!F:K,5,)</f>
        <v>1016</v>
      </c>
      <c r="AC2321">
        <f>VLOOKUP(I2321,Weather!F:K,6,)</f>
        <v>1</v>
      </c>
    </row>
    <row r="2322" spans="1:29" x14ac:dyDescent="0.25">
      <c r="A2322" t="s">
        <v>7</v>
      </c>
      <c r="B2322" t="s">
        <v>6</v>
      </c>
      <c r="C2322" s="1">
        <v>41989.482638888891</v>
      </c>
      <c r="D2322" s="3">
        <f t="shared" si="296"/>
        <v>2014</v>
      </c>
      <c r="E2322" s="3">
        <f t="shared" si="299"/>
        <v>12</v>
      </c>
      <c r="F2322" s="3">
        <f t="shared" si="300"/>
        <v>11</v>
      </c>
      <c r="G2322" s="3">
        <f t="shared" si="301"/>
        <v>16</v>
      </c>
      <c r="H2322" s="3" t="str">
        <f t="shared" si="302"/>
        <v>20141211</v>
      </c>
      <c r="I2322" s="3" t="str">
        <f t="shared" si="303"/>
        <v>2014121116</v>
      </c>
      <c r="J2322">
        <v>122</v>
      </c>
      <c r="K2322">
        <v>73.2</v>
      </c>
      <c r="L2322" t="str">
        <f>VLOOKUP(C2322,List!$A$2:$C$2089,3,)</f>
        <v>King's Cross St. Pancras</v>
      </c>
      <c r="M2322" t="str">
        <f>VLOOKUP(C2322,List!$A$2:$C$2089,2,)</f>
        <v>Northern</v>
      </c>
      <c r="N2322" t="str">
        <f t="shared" si="297"/>
        <v>King's Cross St. Pancras|Northern</v>
      </c>
      <c r="O2322">
        <f>VLOOKUP(N2322,Depth!$A$2:$F$427,3,)</f>
        <v>17</v>
      </c>
      <c r="P2322">
        <f>VLOOKUP(N2322,Depth!$A$2:$F$427,5,)</f>
        <v>88.91</v>
      </c>
      <c r="Q2322">
        <f>VLOOKUP(N2322,Depth!$A$2:$F$427,6,)</f>
        <v>28.09</v>
      </c>
      <c r="R2322">
        <f>VLOOKUP(L2322,longitude_latitude!C:J,7,)</f>
        <v>-0.123168404</v>
      </c>
      <c r="S2322">
        <f>VLOOKUP(L2322,longitude_latitude!C:J,8,)</f>
        <v>51.529277280000002</v>
      </c>
      <c r="T2322">
        <f t="shared" si="298"/>
        <v>-6.3467788418510613</v>
      </c>
      <c r="U2322">
        <f>VLOOKUP(M2322,LINE!$A$2:$B$13,2,)</f>
        <v>9</v>
      </c>
      <c r="V2322">
        <f>VLOOKUP(L2322,Entry_exit!B:P,4,)</f>
        <v>138159</v>
      </c>
      <c r="W2322">
        <f>2020 - VLOOKUP(L2322, age!$A:$D,4,)</f>
        <v>158</v>
      </c>
      <c r="X2322">
        <f>VLOOKUP(H2322,'air-quality-london-time-of-day'!E:G,3,FALSE)</f>
        <v>13.4</v>
      </c>
      <c r="Y2322">
        <f>VLOOKUP(I2322,Weather!F:K,2,)</f>
        <v>6.0938775510203573</v>
      </c>
      <c r="Z2322">
        <f>VLOOKUP(I2322,Weather!F:K,3,)</f>
        <v>0.03</v>
      </c>
      <c r="AA2322">
        <f>VLOOKUP(I2322,Weather!F:K,4,)</f>
        <v>0.76</v>
      </c>
      <c r="AB2322">
        <f>VLOOKUP(I2322,Weather!F:K,5,)</f>
        <v>1016</v>
      </c>
      <c r="AC2322">
        <f>VLOOKUP(I2322,Weather!F:K,6,)</f>
        <v>1</v>
      </c>
    </row>
    <row r="2323" spans="1:29" x14ac:dyDescent="0.25">
      <c r="A2323" t="s">
        <v>7</v>
      </c>
      <c r="B2323" t="s">
        <v>6</v>
      </c>
      <c r="C2323" s="1">
        <v>41989.48333333333</v>
      </c>
      <c r="D2323" s="3">
        <f t="shared" si="296"/>
        <v>2014</v>
      </c>
      <c r="E2323" s="3">
        <f t="shared" si="299"/>
        <v>12</v>
      </c>
      <c r="F2323" s="3">
        <f t="shared" si="300"/>
        <v>11</v>
      </c>
      <c r="G2323" s="3">
        <f t="shared" si="301"/>
        <v>16</v>
      </c>
      <c r="H2323" s="3" t="str">
        <f t="shared" si="302"/>
        <v>20141211</v>
      </c>
      <c r="I2323" s="3" t="str">
        <f t="shared" si="303"/>
        <v>2014121116</v>
      </c>
      <c r="J2323">
        <v>112</v>
      </c>
      <c r="K2323">
        <v>67.2</v>
      </c>
      <c r="L2323" t="str">
        <f>VLOOKUP(C2323,List!$A$2:$C$2089,3,)</f>
        <v>King's Cross St. Pancras</v>
      </c>
      <c r="M2323" t="str">
        <f>VLOOKUP(C2323,List!$A$2:$C$2089,2,)</f>
        <v>Northern</v>
      </c>
      <c r="N2323" t="str">
        <f t="shared" si="297"/>
        <v>King's Cross St. Pancras|Northern</v>
      </c>
      <c r="O2323">
        <f>VLOOKUP(N2323,Depth!$A$2:$F$427,3,)</f>
        <v>17</v>
      </c>
      <c r="P2323">
        <f>VLOOKUP(N2323,Depth!$A$2:$F$427,5,)</f>
        <v>88.91</v>
      </c>
      <c r="Q2323">
        <f>VLOOKUP(N2323,Depth!$A$2:$F$427,6,)</f>
        <v>28.09</v>
      </c>
      <c r="R2323">
        <f>VLOOKUP(L2323,longitude_latitude!C:J,7,)</f>
        <v>-0.123168404</v>
      </c>
      <c r="S2323">
        <f>VLOOKUP(L2323,longitude_latitude!C:J,8,)</f>
        <v>51.529277280000002</v>
      </c>
      <c r="T2323">
        <f t="shared" si="298"/>
        <v>-6.3467788418510613</v>
      </c>
      <c r="U2323">
        <f>VLOOKUP(M2323,LINE!$A$2:$B$13,2,)</f>
        <v>9</v>
      </c>
      <c r="V2323">
        <f>VLOOKUP(L2323,Entry_exit!B:P,4,)</f>
        <v>138159</v>
      </c>
      <c r="W2323">
        <f>2020 - VLOOKUP(L2323, age!$A:$D,4,)</f>
        <v>158</v>
      </c>
      <c r="X2323">
        <f>VLOOKUP(H2323,'air-quality-london-time-of-day'!E:G,3,FALSE)</f>
        <v>13.4</v>
      </c>
      <c r="Y2323">
        <f>VLOOKUP(I2323,Weather!F:K,2,)</f>
        <v>6.0938775510203573</v>
      </c>
      <c r="Z2323">
        <f>VLOOKUP(I2323,Weather!F:K,3,)</f>
        <v>0.03</v>
      </c>
      <c r="AA2323">
        <f>VLOOKUP(I2323,Weather!F:K,4,)</f>
        <v>0.76</v>
      </c>
      <c r="AB2323">
        <f>VLOOKUP(I2323,Weather!F:K,5,)</f>
        <v>1016</v>
      </c>
      <c r="AC2323">
        <f>VLOOKUP(I2323,Weather!F:K,6,)</f>
        <v>1</v>
      </c>
    </row>
    <row r="2324" spans="1:29" x14ac:dyDescent="0.25">
      <c r="A2324" t="s">
        <v>7</v>
      </c>
      <c r="B2324" t="s">
        <v>6</v>
      </c>
      <c r="C2324" s="1">
        <v>41989.484027777777</v>
      </c>
      <c r="D2324" s="3">
        <f t="shared" si="296"/>
        <v>2014</v>
      </c>
      <c r="E2324" s="3">
        <f t="shared" si="299"/>
        <v>12</v>
      </c>
      <c r="F2324" s="3">
        <f t="shared" si="300"/>
        <v>11</v>
      </c>
      <c r="G2324" s="3">
        <f t="shared" si="301"/>
        <v>16</v>
      </c>
      <c r="H2324" s="3" t="str">
        <f t="shared" si="302"/>
        <v>20141211</v>
      </c>
      <c r="I2324" s="3" t="str">
        <f t="shared" si="303"/>
        <v>2014121116</v>
      </c>
      <c r="J2324">
        <v>104</v>
      </c>
      <c r="K2324">
        <v>62.4</v>
      </c>
      <c r="L2324" t="str">
        <f>VLOOKUP(C2324,List!$A$2:$C$2089,3,)</f>
        <v>King's Cross St. Pancras</v>
      </c>
      <c r="M2324" t="str">
        <f>VLOOKUP(C2324,List!$A$2:$C$2089,2,)</f>
        <v>Northern</v>
      </c>
      <c r="N2324" t="str">
        <f t="shared" si="297"/>
        <v>King's Cross St. Pancras|Northern</v>
      </c>
      <c r="O2324">
        <f>VLOOKUP(N2324,Depth!$A$2:$F$427,3,)</f>
        <v>17</v>
      </c>
      <c r="P2324">
        <f>VLOOKUP(N2324,Depth!$A$2:$F$427,5,)</f>
        <v>88.91</v>
      </c>
      <c r="Q2324">
        <f>VLOOKUP(N2324,Depth!$A$2:$F$427,6,)</f>
        <v>28.09</v>
      </c>
      <c r="R2324">
        <f>VLOOKUP(L2324,longitude_latitude!C:J,7,)</f>
        <v>-0.123168404</v>
      </c>
      <c r="S2324">
        <f>VLOOKUP(L2324,longitude_latitude!C:J,8,)</f>
        <v>51.529277280000002</v>
      </c>
      <c r="T2324">
        <f t="shared" si="298"/>
        <v>-6.3467788418510613</v>
      </c>
      <c r="U2324">
        <f>VLOOKUP(M2324,LINE!$A$2:$B$13,2,)</f>
        <v>9</v>
      </c>
      <c r="V2324">
        <f>VLOOKUP(L2324,Entry_exit!B:P,4,)</f>
        <v>138159</v>
      </c>
      <c r="W2324">
        <f>2020 - VLOOKUP(L2324, age!$A:$D,4,)</f>
        <v>158</v>
      </c>
      <c r="X2324">
        <f>VLOOKUP(H2324,'air-quality-london-time-of-day'!E:G,3,FALSE)</f>
        <v>13.4</v>
      </c>
      <c r="Y2324">
        <f>VLOOKUP(I2324,Weather!F:K,2,)</f>
        <v>6.0938775510203573</v>
      </c>
      <c r="Z2324">
        <f>VLOOKUP(I2324,Weather!F:K,3,)</f>
        <v>0.03</v>
      </c>
      <c r="AA2324">
        <f>VLOOKUP(I2324,Weather!F:K,4,)</f>
        <v>0.76</v>
      </c>
      <c r="AB2324">
        <f>VLOOKUP(I2324,Weather!F:K,5,)</f>
        <v>1016</v>
      </c>
      <c r="AC2324">
        <f>VLOOKUP(I2324,Weather!F:K,6,)</f>
        <v>1</v>
      </c>
    </row>
    <row r="2325" spans="1:29" x14ac:dyDescent="0.25">
      <c r="A2325" t="s">
        <v>7</v>
      </c>
      <c r="B2325" t="s">
        <v>6</v>
      </c>
      <c r="C2325" s="1">
        <v>41989.484722222223</v>
      </c>
      <c r="D2325" s="3">
        <f t="shared" si="296"/>
        <v>2014</v>
      </c>
      <c r="E2325" s="3">
        <f t="shared" si="299"/>
        <v>12</v>
      </c>
      <c r="F2325" s="3">
        <f t="shared" si="300"/>
        <v>11</v>
      </c>
      <c r="G2325" s="3">
        <f t="shared" si="301"/>
        <v>16</v>
      </c>
      <c r="H2325" s="3" t="str">
        <f t="shared" si="302"/>
        <v>20141211</v>
      </c>
      <c r="I2325" s="3" t="str">
        <f t="shared" si="303"/>
        <v>2014121116</v>
      </c>
      <c r="J2325">
        <v>97</v>
      </c>
      <c r="K2325">
        <v>58.2</v>
      </c>
      <c r="L2325" t="str">
        <f>VLOOKUP(C2325,List!$A$2:$C$2089,3,)</f>
        <v>Angel</v>
      </c>
      <c r="M2325" t="str">
        <f>VLOOKUP(C2325,List!$A$2:$C$2089,2,)</f>
        <v>Northern</v>
      </c>
      <c r="N2325" t="str">
        <f t="shared" si="297"/>
        <v>Angel|Northern</v>
      </c>
      <c r="O2325">
        <f>VLOOKUP(N2325,Depth!$A$2:$F$427,3,)</f>
        <v>34</v>
      </c>
      <c r="P2325">
        <f>VLOOKUP(N2325,Depth!$A$2:$F$427,5,)</f>
        <v>98.35</v>
      </c>
      <c r="Q2325">
        <f>VLOOKUP(N2325,Depth!$A$2:$F$427,6,)</f>
        <v>35.65</v>
      </c>
      <c r="R2325">
        <f>VLOOKUP(L2325,longitude_latitude!C:J,7,)</f>
        <v>-0.103116359</v>
      </c>
      <c r="S2325">
        <f>VLOOKUP(L2325,longitude_latitude!C:J,8,)</f>
        <v>51.530979600000002</v>
      </c>
      <c r="T2325">
        <f t="shared" si="298"/>
        <v>-5.3136869920552767</v>
      </c>
      <c r="U2325">
        <f>VLOOKUP(M2325,LINE!$A$2:$B$13,2,)</f>
        <v>9</v>
      </c>
      <c r="V2325">
        <f>VLOOKUP(L2325,Entry_exit!B:P,4,)</f>
        <v>31112</v>
      </c>
      <c r="W2325">
        <f>2020 - VLOOKUP(L2325, age!$A:$D,4,)</f>
        <v>119</v>
      </c>
      <c r="X2325">
        <f>VLOOKUP(H2325,'air-quality-london-time-of-day'!E:G,3,FALSE)</f>
        <v>13.4</v>
      </c>
      <c r="Y2325">
        <f>VLOOKUP(I2325,Weather!F:K,2,)</f>
        <v>6.0938775510203573</v>
      </c>
      <c r="Z2325">
        <f>VLOOKUP(I2325,Weather!F:K,3,)</f>
        <v>0.03</v>
      </c>
      <c r="AA2325">
        <f>VLOOKUP(I2325,Weather!F:K,4,)</f>
        <v>0.76</v>
      </c>
      <c r="AB2325">
        <f>VLOOKUP(I2325,Weather!F:K,5,)</f>
        <v>1016</v>
      </c>
      <c r="AC2325">
        <f>VLOOKUP(I2325,Weather!F:K,6,)</f>
        <v>1</v>
      </c>
    </row>
    <row r="2326" spans="1:29" x14ac:dyDescent="0.25">
      <c r="A2326" t="s">
        <v>7</v>
      </c>
      <c r="B2326" t="s">
        <v>6</v>
      </c>
      <c r="C2326" s="1">
        <v>41989.48541666667</v>
      </c>
      <c r="D2326" s="3">
        <f t="shared" si="296"/>
        <v>2014</v>
      </c>
      <c r="E2326" s="3">
        <f t="shared" si="299"/>
        <v>12</v>
      </c>
      <c r="F2326" s="3">
        <f t="shared" si="300"/>
        <v>11</v>
      </c>
      <c r="G2326" s="3">
        <f t="shared" si="301"/>
        <v>16</v>
      </c>
      <c r="H2326" s="3" t="str">
        <f t="shared" si="302"/>
        <v>20141211</v>
      </c>
      <c r="I2326" s="3" t="str">
        <f t="shared" si="303"/>
        <v>2014121116</v>
      </c>
      <c r="J2326">
        <v>106</v>
      </c>
      <c r="K2326">
        <v>63.6</v>
      </c>
      <c r="L2326" t="str">
        <f>VLOOKUP(C2326,List!$A$2:$C$2089,3,)</f>
        <v>Angel</v>
      </c>
      <c r="M2326" t="str">
        <f>VLOOKUP(C2326,List!$A$2:$C$2089,2,)</f>
        <v>Northern</v>
      </c>
      <c r="N2326" t="str">
        <f t="shared" si="297"/>
        <v>Angel|Northern</v>
      </c>
      <c r="O2326">
        <f>VLOOKUP(N2326,Depth!$A$2:$F$427,3,)</f>
        <v>34</v>
      </c>
      <c r="P2326">
        <f>VLOOKUP(N2326,Depth!$A$2:$F$427,5,)</f>
        <v>98.35</v>
      </c>
      <c r="Q2326">
        <f>VLOOKUP(N2326,Depth!$A$2:$F$427,6,)</f>
        <v>35.65</v>
      </c>
      <c r="R2326">
        <f>VLOOKUP(L2326,longitude_latitude!C:J,7,)</f>
        <v>-0.103116359</v>
      </c>
      <c r="S2326">
        <f>VLOOKUP(L2326,longitude_latitude!C:J,8,)</f>
        <v>51.530979600000002</v>
      </c>
      <c r="T2326">
        <f t="shared" si="298"/>
        <v>-5.3136869920552767</v>
      </c>
      <c r="U2326">
        <f>VLOOKUP(M2326,LINE!$A$2:$B$13,2,)</f>
        <v>9</v>
      </c>
      <c r="V2326">
        <f>VLOOKUP(L2326,Entry_exit!B:P,4,)</f>
        <v>31112</v>
      </c>
      <c r="W2326">
        <f>2020 - VLOOKUP(L2326, age!$A:$D,4,)</f>
        <v>119</v>
      </c>
      <c r="X2326">
        <f>VLOOKUP(H2326,'air-quality-london-time-of-day'!E:G,3,FALSE)</f>
        <v>13.4</v>
      </c>
      <c r="Y2326">
        <f>VLOOKUP(I2326,Weather!F:K,2,)</f>
        <v>6.0938775510203573</v>
      </c>
      <c r="Z2326">
        <f>VLOOKUP(I2326,Weather!F:K,3,)</f>
        <v>0.03</v>
      </c>
      <c r="AA2326">
        <f>VLOOKUP(I2326,Weather!F:K,4,)</f>
        <v>0.76</v>
      </c>
      <c r="AB2326">
        <f>VLOOKUP(I2326,Weather!F:K,5,)</f>
        <v>1016</v>
      </c>
      <c r="AC2326">
        <f>VLOOKUP(I2326,Weather!F:K,6,)</f>
        <v>1</v>
      </c>
    </row>
    <row r="2327" spans="1:29" x14ac:dyDescent="0.25">
      <c r="A2327" t="s">
        <v>7</v>
      </c>
      <c r="B2327" t="s">
        <v>6</v>
      </c>
      <c r="C2327" s="1">
        <v>41989.486111111109</v>
      </c>
      <c r="D2327" s="3">
        <f t="shared" si="296"/>
        <v>2014</v>
      </c>
      <c r="E2327" s="3">
        <f t="shared" si="299"/>
        <v>12</v>
      </c>
      <c r="F2327" s="3">
        <f t="shared" si="300"/>
        <v>11</v>
      </c>
      <c r="G2327" s="3">
        <f t="shared" si="301"/>
        <v>16</v>
      </c>
      <c r="H2327" s="3" t="str">
        <f t="shared" si="302"/>
        <v>20141211</v>
      </c>
      <c r="I2327" s="3" t="str">
        <f t="shared" si="303"/>
        <v>2014121116</v>
      </c>
      <c r="J2327">
        <v>83</v>
      </c>
      <c r="K2327">
        <v>49.8</v>
      </c>
      <c r="L2327" t="str">
        <f>VLOOKUP(C2327,List!$A$2:$C$2089,3,)</f>
        <v>Old Street</v>
      </c>
      <c r="M2327" t="str">
        <f>VLOOKUP(C2327,List!$A$2:$C$2089,2,)</f>
        <v>Northern</v>
      </c>
      <c r="N2327" t="str">
        <f t="shared" si="297"/>
        <v>Old Street|Northern</v>
      </c>
      <c r="O2327">
        <f>VLOOKUP(N2327,Depth!$A$2:$F$427,3,)</f>
        <v>17</v>
      </c>
      <c r="P2327">
        <f>VLOOKUP(N2327,Depth!$A$2:$F$427,5,)</f>
        <v>91.99</v>
      </c>
      <c r="Q2327">
        <f>VLOOKUP(N2327,Depth!$A$2:$F$427,6,)</f>
        <v>25.01</v>
      </c>
      <c r="R2327">
        <f>VLOOKUP(L2327,longitude_latitude!C:J,7,)</f>
        <v>-8.6025440999999994E-2</v>
      </c>
      <c r="S2327">
        <f>VLOOKUP(L2327,longitude_latitude!C:J,8,)</f>
        <v>51.524576279999998</v>
      </c>
      <c r="T2327">
        <f t="shared" si="298"/>
        <v>-4.4324243968251391</v>
      </c>
      <c r="U2327">
        <f>VLOOKUP(M2327,LINE!$A$2:$B$13,2,)</f>
        <v>9</v>
      </c>
      <c r="V2327">
        <f>VLOOKUP(L2327,Entry_exit!B:P,4,)</f>
        <v>40998</v>
      </c>
      <c r="W2327">
        <f>2020 - VLOOKUP(L2327, age!$A:$D,4,)</f>
        <v>119</v>
      </c>
      <c r="X2327">
        <f>VLOOKUP(H2327,'air-quality-london-time-of-day'!E:G,3,FALSE)</f>
        <v>13.4</v>
      </c>
      <c r="Y2327">
        <f>VLOOKUP(I2327,Weather!F:K,2,)</f>
        <v>6.0938775510203573</v>
      </c>
      <c r="Z2327">
        <f>VLOOKUP(I2327,Weather!F:K,3,)</f>
        <v>0.03</v>
      </c>
      <c r="AA2327">
        <f>VLOOKUP(I2327,Weather!F:K,4,)</f>
        <v>0.76</v>
      </c>
      <c r="AB2327">
        <f>VLOOKUP(I2327,Weather!F:K,5,)</f>
        <v>1016</v>
      </c>
      <c r="AC2327">
        <f>VLOOKUP(I2327,Weather!F:K,6,)</f>
        <v>1</v>
      </c>
    </row>
    <row r="2328" spans="1:29" x14ac:dyDescent="0.25">
      <c r="A2328" t="s">
        <v>7</v>
      </c>
      <c r="B2328" t="s">
        <v>6</v>
      </c>
      <c r="C2328" s="1">
        <v>41989.486805555556</v>
      </c>
      <c r="D2328" s="3">
        <f t="shared" si="296"/>
        <v>2014</v>
      </c>
      <c r="E2328" s="3">
        <f t="shared" si="299"/>
        <v>12</v>
      </c>
      <c r="F2328" s="3">
        <f t="shared" si="300"/>
        <v>11</v>
      </c>
      <c r="G2328" s="3">
        <f t="shared" si="301"/>
        <v>16</v>
      </c>
      <c r="H2328" s="3" t="str">
        <f t="shared" si="302"/>
        <v>20141211</v>
      </c>
      <c r="I2328" s="3" t="str">
        <f t="shared" si="303"/>
        <v>2014121116</v>
      </c>
      <c r="J2328">
        <v>98</v>
      </c>
      <c r="K2328">
        <v>58.8</v>
      </c>
      <c r="L2328" t="str">
        <f>VLOOKUP(C2328,List!$A$2:$C$2089,3,)</f>
        <v>Old Street</v>
      </c>
      <c r="M2328" t="str">
        <f>VLOOKUP(C2328,List!$A$2:$C$2089,2,)</f>
        <v>Northern</v>
      </c>
      <c r="N2328" t="str">
        <f t="shared" si="297"/>
        <v>Old Street|Northern</v>
      </c>
      <c r="O2328">
        <f>VLOOKUP(N2328,Depth!$A$2:$F$427,3,)</f>
        <v>17</v>
      </c>
      <c r="P2328">
        <f>VLOOKUP(N2328,Depth!$A$2:$F$427,5,)</f>
        <v>91.99</v>
      </c>
      <c r="Q2328">
        <f>VLOOKUP(N2328,Depth!$A$2:$F$427,6,)</f>
        <v>25.01</v>
      </c>
      <c r="R2328">
        <f>VLOOKUP(L2328,longitude_latitude!C:J,7,)</f>
        <v>-8.6025440999999994E-2</v>
      </c>
      <c r="S2328">
        <f>VLOOKUP(L2328,longitude_latitude!C:J,8,)</f>
        <v>51.524576279999998</v>
      </c>
      <c r="T2328">
        <f t="shared" si="298"/>
        <v>-4.4324243968251391</v>
      </c>
      <c r="U2328">
        <f>VLOOKUP(M2328,LINE!$A$2:$B$13,2,)</f>
        <v>9</v>
      </c>
      <c r="V2328">
        <f>VLOOKUP(L2328,Entry_exit!B:P,4,)</f>
        <v>40998</v>
      </c>
      <c r="W2328">
        <f>2020 - VLOOKUP(L2328, age!$A:$D,4,)</f>
        <v>119</v>
      </c>
      <c r="X2328">
        <f>VLOOKUP(H2328,'air-quality-london-time-of-day'!E:G,3,FALSE)</f>
        <v>13.4</v>
      </c>
      <c r="Y2328">
        <f>VLOOKUP(I2328,Weather!F:K,2,)</f>
        <v>6.0938775510203573</v>
      </c>
      <c r="Z2328">
        <f>VLOOKUP(I2328,Weather!F:K,3,)</f>
        <v>0.03</v>
      </c>
      <c r="AA2328">
        <f>VLOOKUP(I2328,Weather!F:K,4,)</f>
        <v>0.76</v>
      </c>
      <c r="AB2328">
        <f>VLOOKUP(I2328,Weather!F:K,5,)</f>
        <v>1016</v>
      </c>
      <c r="AC2328">
        <f>VLOOKUP(I2328,Weather!F:K,6,)</f>
        <v>1</v>
      </c>
    </row>
    <row r="2329" spans="1:29" x14ac:dyDescent="0.25">
      <c r="A2329" t="s">
        <v>7</v>
      </c>
      <c r="B2329" t="s">
        <v>6</v>
      </c>
      <c r="C2329" s="1">
        <v>41989.487500000003</v>
      </c>
      <c r="D2329" s="3">
        <f t="shared" si="296"/>
        <v>2014</v>
      </c>
      <c r="E2329" s="3">
        <f t="shared" si="299"/>
        <v>12</v>
      </c>
      <c r="F2329" s="3">
        <f t="shared" si="300"/>
        <v>11</v>
      </c>
      <c r="G2329" s="3">
        <f t="shared" si="301"/>
        <v>16</v>
      </c>
      <c r="H2329" s="3" t="str">
        <f t="shared" si="302"/>
        <v>20141211</v>
      </c>
      <c r="I2329" s="3" t="str">
        <f t="shared" si="303"/>
        <v>2014121116</v>
      </c>
      <c r="J2329">
        <v>103</v>
      </c>
      <c r="K2329">
        <v>61.8</v>
      </c>
      <c r="L2329" t="str">
        <f>VLOOKUP(C2329,List!$A$2:$C$2089,3,)</f>
        <v>Moorgate</v>
      </c>
      <c r="M2329" t="str">
        <f>VLOOKUP(C2329,List!$A$2:$C$2089,2,)</f>
        <v>Northern</v>
      </c>
      <c r="N2329" t="str">
        <f t="shared" si="297"/>
        <v>Moorgate|Northern</v>
      </c>
      <c r="O2329">
        <f>VLOOKUP(N2329,Depth!$A$2:$F$427,3,)</f>
        <v>14</v>
      </c>
      <c r="P2329">
        <f>VLOOKUP(N2329,Depth!$A$2:$F$427,5,)</f>
        <v>88.756666666699999</v>
      </c>
      <c r="Q2329">
        <f>VLOOKUP(N2329,Depth!$A$2:$F$427,6,)</f>
        <v>25.243333333300001</v>
      </c>
      <c r="R2329">
        <f>VLOOKUP(L2329,longitude_latitude!C:J,7,)</f>
        <v>-8.7700240999999998E-2</v>
      </c>
      <c r="S2329">
        <f>VLOOKUP(L2329,longitude_latitude!C:J,8,)</f>
        <v>51.517853299999999</v>
      </c>
      <c r="T2329">
        <f t="shared" si="298"/>
        <v>-4.5181281502126449</v>
      </c>
      <c r="U2329">
        <f>VLOOKUP(M2329,LINE!$A$2:$B$13,2,)</f>
        <v>9</v>
      </c>
      <c r="V2329">
        <f>VLOOKUP(L2329,Entry_exit!B:P,4,)</f>
        <v>46906</v>
      </c>
      <c r="W2329">
        <f>2020 - VLOOKUP(L2329, age!$A:$D,4,)</f>
        <v>155</v>
      </c>
      <c r="X2329">
        <f>VLOOKUP(H2329,'air-quality-london-time-of-day'!E:G,3,FALSE)</f>
        <v>13.4</v>
      </c>
      <c r="Y2329">
        <f>VLOOKUP(I2329,Weather!F:K,2,)</f>
        <v>6.0938775510203573</v>
      </c>
      <c r="Z2329">
        <f>VLOOKUP(I2329,Weather!F:K,3,)</f>
        <v>0.03</v>
      </c>
      <c r="AA2329">
        <f>VLOOKUP(I2329,Weather!F:K,4,)</f>
        <v>0.76</v>
      </c>
      <c r="AB2329">
        <f>VLOOKUP(I2329,Weather!F:K,5,)</f>
        <v>1016</v>
      </c>
      <c r="AC2329">
        <f>VLOOKUP(I2329,Weather!F:K,6,)</f>
        <v>1</v>
      </c>
    </row>
    <row r="2330" spans="1:29" x14ac:dyDescent="0.25">
      <c r="A2330" t="s">
        <v>7</v>
      </c>
      <c r="B2330" t="s">
        <v>6</v>
      </c>
      <c r="C2330" s="1">
        <v>41989.488194444442</v>
      </c>
      <c r="D2330" s="3">
        <f t="shared" si="296"/>
        <v>2014</v>
      </c>
      <c r="E2330" s="3">
        <f t="shared" si="299"/>
        <v>12</v>
      </c>
      <c r="F2330" s="3">
        <f t="shared" si="300"/>
        <v>11</v>
      </c>
      <c r="G2330" s="3">
        <f t="shared" si="301"/>
        <v>16</v>
      </c>
      <c r="H2330" s="3" t="str">
        <f t="shared" si="302"/>
        <v>20141211</v>
      </c>
      <c r="I2330" s="3" t="str">
        <f t="shared" si="303"/>
        <v>2014121116</v>
      </c>
      <c r="J2330">
        <v>103</v>
      </c>
      <c r="K2330">
        <v>61.8</v>
      </c>
      <c r="L2330" t="str">
        <f>VLOOKUP(C2330,List!$A$2:$C$2089,3,)</f>
        <v>Moorgate</v>
      </c>
      <c r="M2330" t="str">
        <f>VLOOKUP(C2330,List!$A$2:$C$2089,2,)</f>
        <v>Northern</v>
      </c>
      <c r="N2330" t="str">
        <f t="shared" si="297"/>
        <v>Moorgate|Northern</v>
      </c>
      <c r="O2330">
        <f>VLOOKUP(N2330,Depth!$A$2:$F$427,3,)</f>
        <v>14</v>
      </c>
      <c r="P2330">
        <f>VLOOKUP(N2330,Depth!$A$2:$F$427,5,)</f>
        <v>88.756666666699999</v>
      </c>
      <c r="Q2330">
        <f>VLOOKUP(N2330,Depth!$A$2:$F$427,6,)</f>
        <v>25.243333333300001</v>
      </c>
      <c r="R2330">
        <f>VLOOKUP(L2330,longitude_latitude!C:J,7,)</f>
        <v>-8.7700240999999998E-2</v>
      </c>
      <c r="S2330">
        <f>VLOOKUP(L2330,longitude_latitude!C:J,8,)</f>
        <v>51.517853299999999</v>
      </c>
      <c r="T2330">
        <f t="shared" si="298"/>
        <v>-4.5181281502126449</v>
      </c>
      <c r="U2330">
        <f>VLOOKUP(M2330,LINE!$A$2:$B$13,2,)</f>
        <v>9</v>
      </c>
      <c r="V2330">
        <f>VLOOKUP(L2330,Entry_exit!B:P,4,)</f>
        <v>46906</v>
      </c>
      <c r="W2330">
        <f>2020 - VLOOKUP(L2330, age!$A:$D,4,)</f>
        <v>155</v>
      </c>
      <c r="X2330">
        <f>VLOOKUP(H2330,'air-quality-london-time-of-day'!E:G,3,FALSE)</f>
        <v>13.4</v>
      </c>
      <c r="Y2330">
        <f>VLOOKUP(I2330,Weather!F:K,2,)</f>
        <v>6.0938775510203573</v>
      </c>
      <c r="Z2330">
        <f>VLOOKUP(I2330,Weather!F:K,3,)</f>
        <v>0.03</v>
      </c>
      <c r="AA2330">
        <f>VLOOKUP(I2330,Weather!F:K,4,)</f>
        <v>0.76</v>
      </c>
      <c r="AB2330">
        <f>VLOOKUP(I2330,Weather!F:K,5,)</f>
        <v>1016</v>
      </c>
      <c r="AC2330">
        <f>VLOOKUP(I2330,Weather!F:K,6,)</f>
        <v>1</v>
      </c>
    </row>
    <row r="2331" spans="1:29" x14ac:dyDescent="0.25">
      <c r="A2331" t="s">
        <v>7</v>
      </c>
      <c r="B2331" t="s">
        <v>6</v>
      </c>
      <c r="C2331" s="1">
        <v>41989.488888888889</v>
      </c>
      <c r="D2331" s="3">
        <f t="shared" si="296"/>
        <v>2014</v>
      </c>
      <c r="E2331" s="3">
        <f t="shared" si="299"/>
        <v>12</v>
      </c>
      <c r="F2331" s="3">
        <f t="shared" si="300"/>
        <v>11</v>
      </c>
      <c r="G2331" s="3">
        <f t="shared" si="301"/>
        <v>16</v>
      </c>
      <c r="H2331" s="3" t="str">
        <f t="shared" si="302"/>
        <v>20141211</v>
      </c>
      <c r="I2331" s="3" t="str">
        <f t="shared" si="303"/>
        <v>2014121116</v>
      </c>
      <c r="J2331">
        <v>118</v>
      </c>
      <c r="K2331">
        <v>70.8</v>
      </c>
      <c r="L2331" t="str">
        <f>VLOOKUP(C2331,List!$A$2:$C$2089,3,)</f>
        <v>Bank</v>
      </c>
      <c r="M2331" t="str">
        <f>VLOOKUP(C2331,List!$A$2:$C$2089,2,)</f>
        <v>Northern</v>
      </c>
      <c r="N2331" t="str">
        <f t="shared" si="297"/>
        <v>Bank|Northern</v>
      </c>
      <c r="O2331">
        <f>VLOOKUP(N2331,Depth!$A$2:$F$427,3,)</f>
        <v>14</v>
      </c>
      <c r="P2331">
        <f>VLOOKUP(N2331,Depth!$A$2:$F$427,5,)</f>
        <v>84.405000000000001</v>
      </c>
      <c r="Q2331">
        <f>VLOOKUP(N2331,Depth!$A$2:$F$427,6,)</f>
        <v>29.594999999999999</v>
      </c>
      <c r="R2331">
        <f>VLOOKUP(L2331,longitude_latitude!C:J,7,)</f>
        <v>-8.7296949999999998E-2</v>
      </c>
      <c r="S2331">
        <f>VLOOKUP(L2331,longitude_latitude!C:J,8,)</f>
        <v>51.512915110000002</v>
      </c>
      <c r="T2331">
        <f t="shared" si="298"/>
        <v>-4.4969203747119142</v>
      </c>
      <c r="U2331">
        <f>VLOOKUP(M2331,LINE!$A$2:$B$13,2,)</f>
        <v>9</v>
      </c>
      <c r="V2331">
        <f>VLOOKUP(L2331,Entry_exit!B:P,4,)</f>
        <v>107093</v>
      </c>
      <c r="W2331">
        <f>2020 - VLOOKUP(L2331, age!$A:$D,4,)</f>
        <v>120</v>
      </c>
      <c r="X2331">
        <f>VLOOKUP(H2331,'air-quality-london-time-of-day'!E:G,3,FALSE)</f>
        <v>13.4</v>
      </c>
      <c r="Y2331">
        <f>VLOOKUP(I2331,Weather!F:K,2,)</f>
        <v>6.0938775510203573</v>
      </c>
      <c r="Z2331">
        <f>VLOOKUP(I2331,Weather!F:K,3,)</f>
        <v>0.03</v>
      </c>
      <c r="AA2331">
        <f>VLOOKUP(I2331,Weather!F:K,4,)</f>
        <v>0.76</v>
      </c>
      <c r="AB2331">
        <f>VLOOKUP(I2331,Weather!F:K,5,)</f>
        <v>1016</v>
      </c>
      <c r="AC2331">
        <f>VLOOKUP(I2331,Weather!F:K,6,)</f>
        <v>1</v>
      </c>
    </row>
    <row r="2332" spans="1:29" x14ac:dyDescent="0.25">
      <c r="A2332" t="s">
        <v>7</v>
      </c>
      <c r="B2332" t="s">
        <v>6</v>
      </c>
      <c r="C2332" s="1">
        <v>41989.489583333336</v>
      </c>
      <c r="D2332" s="3">
        <f t="shared" si="296"/>
        <v>2014</v>
      </c>
      <c r="E2332" s="3">
        <f t="shared" si="299"/>
        <v>12</v>
      </c>
      <c r="F2332" s="3">
        <f t="shared" si="300"/>
        <v>11</v>
      </c>
      <c r="G2332" s="3">
        <f t="shared" si="301"/>
        <v>16</v>
      </c>
      <c r="H2332" s="3" t="str">
        <f t="shared" si="302"/>
        <v>20141211</v>
      </c>
      <c r="I2332" s="3" t="str">
        <f t="shared" si="303"/>
        <v>2014121116</v>
      </c>
      <c r="J2332">
        <v>126</v>
      </c>
      <c r="K2332">
        <v>75.599999999999994</v>
      </c>
      <c r="L2332" t="str">
        <f>VLOOKUP(C2332,List!$A$2:$C$2089,3,)</f>
        <v>Bank</v>
      </c>
      <c r="M2332" t="str">
        <f>VLOOKUP(C2332,List!$A$2:$C$2089,2,)</f>
        <v>Northern</v>
      </c>
      <c r="N2332" t="str">
        <f t="shared" si="297"/>
        <v>Bank|Northern</v>
      </c>
      <c r="O2332">
        <f>VLOOKUP(N2332,Depth!$A$2:$F$427,3,)</f>
        <v>14</v>
      </c>
      <c r="P2332">
        <f>VLOOKUP(N2332,Depth!$A$2:$F$427,5,)</f>
        <v>84.405000000000001</v>
      </c>
      <c r="Q2332">
        <f>VLOOKUP(N2332,Depth!$A$2:$F$427,6,)</f>
        <v>29.594999999999999</v>
      </c>
      <c r="R2332">
        <f>VLOOKUP(L2332,longitude_latitude!C:J,7,)</f>
        <v>-8.7296949999999998E-2</v>
      </c>
      <c r="S2332">
        <f>VLOOKUP(L2332,longitude_latitude!C:J,8,)</f>
        <v>51.512915110000002</v>
      </c>
      <c r="T2332">
        <f t="shared" si="298"/>
        <v>-4.4969203747119142</v>
      </c>
      <c r="U2332">
        <f>VLOOKUP(M2332,LINE!$A$2:$B$13,2,)</f>
        <v>9</v>
      </c>
      <c r="V2332">
        <f>VLOOKUP(L2332,Entry_exit!B:P,4,)</f>
        <v>107093</v>
      </c>
      <c r="W2332">
        <f>2020 - VLOOKUP(L2332, age!$A:$D,4,)</f>
        <v>120</v>
      </c>
      <c r="X2332">
        <f>VLOOKUP(H2332,'air-quality-london-time-of-day'!E:G,3,FALSE)</f>
        <v>13.4</v>
      </c>
      <c r="Y2332">
        <f>VLOOKUP(I2332,Weather!F:K,2,)</f>
        <v>6.0938775510203573</v>
      </c>
      <c r="Z2332">
        <f>VLOOKUP(I2332,Weather!F:K,3,)</f>
        <v>0.03</v>
      </c>
      <c r="AA2332">
        <f>VLOOKUP(I2332,Weather!F:K,4,)</f>
        <v>0.76</v>
      </c>
      <c r="AB2332">
        <f>VLOOKUP(I2332,Weather!F:K,5,)</f>
        <v>1016</v>
      </c>
      <c r="AC2332">
        <f>VLOOKUP(I2332,Weather!F:K,6,)</f>
        <v>1</v>
      </c>
    </row>
    <row r="2333" spans="1:29" x14ac:dyDescent="0.25">
      <c r="A2333" t="s">
        <v>7</v>
      </c>
      <c r="B2333" t="s">
        <v>6</v>
      </c>
      <c r="C2333" s="1">
        <v>41989.490277777775</v>
      </c>
      <c r="D2333" s="3">
        <f t="shared" si="296"/>
        <v>2014</v>
      </c>
      <c r="E2333" s="3">
        <f t="shared" si="299"/>
        <v>12</v>
      </c>
      <c r="F2333" s="3">
        <f t="shared" si="300"/>
        <v>11</v>
      </c>
      <c r="G2333" s="3">
        <f t="shared" si="301"/>
        <v>16</v>
      </c>
      <c r="H2333" s="3" t="str">
        <f t="shared" si="302"/>
        <v>20141211</v>
      </c>
      <c r="I2333" s="3" t="str">
        <f t="shared" si="303"/>
        <v>2014121116</v>
      </c>
      <c r="J2333">
        <v>135</v>
      </c>
      <c r="K2333">
        <v>81</v>
      </c>
      <c r="L2333" t="str">
        <f>VLOOKUP(C2333,List!$A$2:$C$2089,3,)</f>
        <v>London Bridge</v>
      </c>
      <c r="M2333" t="str">
        <f>VLOOKUP(C2333,List!$A$2:$C$2089,2,)</f>
        <v>Northern</v>
      </c>
      <c r="N2333" t="str">
        <f t="shared" si="297"/>
        <v>London Bridge|Northern</v>
      </c>
      <c r="O2333">
        <f>VLOOKUP(N2333,Depth!$A$2:$F$427,3,)</f>
        <v>4</v>
      </c>
      <c r="P2333">
        <f>VLOOKUP(N2333,Depth!$A$2:$F$427,5,)</f>
        <v>80.405000000000001</v>
      </c>
      <c r="Q2333">
        <f>VLOOKUP(N2333,Depth!$A$2:$F$427,6,)</f>
        <v>23.594999999999999</v>
      </c>
      <c r="R2333">
        <f>VLOOKUP(L2333,longitude_latitude!C:J,7,)</f>
        <v>-8.8037807999999995E-2</v>
      </c>
      <c r="S2333">
        <f>VLOOKUP(L2333,longitude_latitude!C:J,8,)</f>
        <v>51.504553719999997</v>
      </c>
      <c r="T2333">
        <f t="shared" si="298"/>
        <v>-4.5343480115270456</v>
      </c>
      <c r="U2333">
        <f>VLOOKUP(M2333,LINE!$A$2:$B$13,2,)</f>
        <v>9</v>
      </c>
      <c r="V2333">
        <f>VLOOKUP(L2333,Entry_exit!B:P,4,)</f>
        <v>115478</v>
      </c>
      <c r="W2333">
        <f>2020 - VLOOKUP(L2333, age!$A:$D,4,)</f>
        <v>21</v>
      </c>
      <c r="X2333">
        <f>VLOOKUP(H2333,'air-quality-london-time-of-day'!E:G,3,FALSE)</f>
        <v>13.4</v>
      </c>
      <c r="Y2333">
        <f>VLOOKUP(I2333,Weather!F:K,2,)</f>
        <v>6.0938775510203573</v>
      </c>
      <c r="Z2333">
        <f>VLOOKUP(I2333,Weather!F:K,3,)</f>
        <v>0.03</v>
      </c>
      <c r="AA2333">
        <f>VLOOKUP(I2333,Weather!F:K,4,)</f>
        <v>0.76</v>
      </c>
      <c r="AB2333">
        <f>VLOOKUP(I2333,Weather!F:K,5,)</f>
        <v>1016</v>
      </c>
      <c r="AC2333">
        <f>VLOOKUP(I2333,Weather!F:K,6,)</f>
        <v>1</v>
      </c>
    </row>
    <row r="2334" spans="1:29" x14ac:dyDescent="0.25">
      <c r="A2334" t="s">
        <v>7</v>
      </c>
      <c r="B2334" t="s">
        <v>6</v>
      </c>
      <c r="C2334" s="1">
        <v>41989.490972222222</v>
      </c>
      <c r="D2334" s="3">
        <f t="shared" si="296"/>
        <v>2014</v>
      </c>
      <c r="E2334" s="3">
        <f t="shared" si="299"/>
        <v>12</v>
      </c>
      <c r="F2334" s="3">
        <f t="shared" si="300"/>
        <v>11</v>
      </c>
      <c r="G2334" s="3">
        <f t="shared" si="301"/>
        <v>16</v>
      </c>
      <c r="H2334" s="3" t="str">
        <f t="shared" si="302"/>
        <v>20141211</v>
      </c>
      <c r="I2334" s="3" t="str">
        <f t="shared" si="303"/>
        <v>2014121116</v>
      </c>
      <c r="J2334">
        <v>133</v>
      </c>
      <c r="K2334">
        <v>79.8</v>
      </c>
      <c r="L2334" t="str">
        <f>VLOOKUP(C2334,List!$A$2:$C$2089,3,)</f>
        <v>London Bridge</v>
      </c>
      <c r="M2334" t="str">
        <f>VLOOKUP(C2334,List!$A$2:$C$2089,2,)</f>
        <v>Northern</v>
      </c>
      <c r="N2334" t="str">
        <f t="shared" si="297"/>
        <v>London Bridge|Northern</v>
      </c>
      <c r="O2334">
        <f>VLOOKUP(N2334,Depth!$A$2:$F$427,3,)</f>
        <v>4</v>
      </c>
      <c r="P2334">
        <f>VLOOKUP(N2334,Depth!$A$2:$F$427,5,)</f>
        <v>80.405000000000001</v>
      </c>
      <c r="Q2334">
        <f>VLOOKUP(N2334,Depth!$A$2:$F$427,6,)</f>
        <v>23.594999999999999</v>
      </c>
      <c r="R2334">
        <f>VLOOKUP(L2334,longitude_latitude!C:J,7,)</f>
        <v>-8.8037807999999995E-2</v>
      </c>
      <c r="S2334">
        <f>VLOOKUP(L2334,longitude_latitude!C:J,8,)</f>
        <v>51.504553719999997</v>
      </c>
      <c r="T2334">
        <f t="shared" si="298"/>
        <v>-4.5343480115270456</v>
      </c>
      <c r="U2334">
        <f>VLOOKUP(M2334,LINE!$A$2:$B$13,2,)</f>
        <v>9</v>
      </c>
      <c r="V2334">
        <f>VLOOKUP(L2334,Entry_exit!B:P,4,)</f>
        <v>115478</v>
      </c>
      <c r="W2334">
        <f>2020 - VLOOKUP(L2334, age!$A:$D,4,)</f>
        <v>21</v>
      </c>
      <c r="X2334">
        <f>VLOOKUP(H2334,'air-quality-london-time-of-day'!E:G,3,FALSE)</f>
        <v>13.4</v>
      </c>
      <c r="Y2334">
        <f>VLOOKUP(I2334,Weather!F:K,2,)</f>
        <v>6.0938775510203573</v>
      </c>
      <c r="Z2334">
        <f>VLOOKUP(I2334,Weather!F:K,3,)</f>
        <v>0.03</v>
      </c>
      <c r="AA2334">
        <f>VLOOKUP(I2334,Weather!F:K,4,)</f>
        <v>0.76</v>
      </c>
      <c r="AB2334">
        <f>VLOOKUP(I2334,Weather!F:K,5,)</f>
        <v>1016</v>
      </c>
      <c r="AC2334">
        <f>VLOOKUP(I2334,Weather!F:K,6,)</f>
        <v>1</v>
      </c>
    </row>
    <row r="2335" spans="1:29" x14ac:dyDescent="0.25">
      <c r="A2335" t="s">
        <v>7</v>
      </c>
      <c r="B2335" t="s">
        <v>6</v>
      </c>
      <c r="C2335" s="1">
        <v>41989.491666666669</v>
      </c>
      <c r="D2335" s="3">
        <f t="shared" si="296"/>
        <v>2014</v>
      </c>
      <c r="E2335" s="3">
        <f t="shared" si="299"/>
        <v>12</v>
      </c>
      <c r="F2335" s="3">
        <f t="shared" si="300"/>
        <v>11</v>
      </c>
      <c r="G2335" s="3">
        <f t="shared" si="301"/>
        <v>16</v>
      </c>
      <c r="H2335" s="3" t="str">
        <f t="shared" si="302"/>
        <v>20141211</v>
      </c>
      <c r="I2335" s="3" t="str">
        <f t="shared" si="303"/>
        <v>2014121116</v>
      </c>
      <c r="J2335">
        <v>134</v>
      </c>
      <c r="K2335">
        <v>80.400000000000006</v>
      </c>
      <c r="L2335" t="str">
        <f>VLOOKUP(C2335,List!$A$2:$C$2089,3,)</f>
        <v>Borough</v>
      </c>
      <c r="M2335" t="str">
        <f>VLOOKUP(C2335,List!$A$2:$C$2089,2,)</f>
        <v>Northern</v>
      </c>
      <c r="N2335" t="str">
        <f t="shared" si="297"/>
        <v>Borough|Northern</v>
      </c>
      <c r="O2335">
        <f>VLOOKUP(N2335,Depth!$A$2:$F$427,3,)</f>
        <v>4</v>
      </c>
      <c r="P2335">
        <f>VLOOKUP(N2335,Depth!$A$2:$F$427,5,)</f>
        <v>86.52</v>
      </c>
      <c r="Q2335">
        <f>VLOOKUP(N2335,Depth!$A$2:$F$427,6,)</f>
        <v>17.48</v>
      </c>
      <c r="R2335">
        <f>VLOOKUP(L2335,longitude_latitude!C:J,7,)</f>
        <v>-9.1702818000000005E-2</v>
      </c>
      <c r="S2335">
        <f>VLOOKUP(L2335,longitude_latitude!C:J,8,)</f>
        <v>51.500679689999998</v>
      </c>
      <c r="T2335">
        <f t="shared" si="298"/>
        <v>-4.7227574564883668</v>
      </c>
      <c r="U2335">
        <f>VLOOKUP(M2335,LINE!$A$2:$B$13,2,)</f>
        <v>9</v>
      </c>
      <c r="V2335">
        <f>VLOOKUP(L2335,Entry_exit!B:P,4,)</f>
        <v>8795</v>
      </c>
      <c r="W2335">
        <f>2020 - VLOOKUP(L2335, age!$A:$D,4,)</f>
        <v>130</v>
      </c>
      <c r="X2335">
        <f>VLOOKUP(H2335,'air-quality-london-time-of-day'!E:G,3,FALSE)</f>
        <v>13.4</v>
      </c>
      <c r="Y2335">
        <f>VLOOKUP(I2335,Weather!F:K,2,)</f>
        <v>6.0938775510203573</v>
      </c>
      <c r="Z2335">
        <f>VLOOKUP(I2335,Weather!F:K,3,)</f>
        <v>0.03</v>
      </c>
      <c r="AA2335">
        <f>VLOOKUP(I2335,Weather!F:K,4,)</f>
        <v>0.76</v>
      </c>
      <c r="AB2335">
        <f>VLOOKUP(I2335,Weather!F:K,5,)</f>
        <v>1016</v>
      </c>
      <c r="AC2335">
        <f>VLOOKUP(I2335,Weather!F:K,6,)</f>
        <v>1</v>
      </c>
    </row>
    <row r="2336" spans="1:29" x14ac:dyDescent="0.25">
      <c r="A2336" t="s">
        <v>7</v>
      </c>
      <c r="B2336" t="s">
        <v>6</v>
      </c>
      <c r="C2336" s="1">
        <v>41989.492361111108</v>
      </c>
      <c r="D2336" s="3">
        <f t="shared" si="296"/>
        <v>2014</v>
      </c>
      <c r="E2336" s="3">
        <f t="shared" si="299"/>
        <v>12</v>
      </c>
      <c r="F2336" s="3">
        <f t="shared" si="300"/>
        <v>11</v>
      </c>
      <c r="G2336" s="3">
        <f t="shared" si="301"/>
        <v>16</v>
      </c>
      <c r="H2336" s="3" t="str">
        <f t="shared" si="302"/>
        <v>20141211</v>
      </c>
      <c r="I2336" s="3" t="str">
        <f t="shared" si="303"/>
        <v>2014121116</v>
      </c>
      <c r="J2336">
        <v>109</v>
      </c>
      <c r="K2336">
        <v>65.400000000000006</v>
      </c>
      <c r="L2336" t="str">
        <f>VLOOKUP(C2336,List!$A$2:$C$2089,3,)</f>
        <v>Borough</v>
      </c>
      <c r="M2336" t="str">
        <f>VLOOKUP(C2336,List!$A$2:$C$2089,2,)</f>
        <v>Northern</v>
      </c>
      <c r="N2336" t="str">
        <f t="shared" si="297"/>
        <v>Borough|Northern</v>
      </c>
      <c r="O2336">
        <f>VLOOKUP(N2336,Depth!$A$2:$F$427,3,)</f>
        <v>4</v>
      </c>
      <c r="P2336">
        <f>VLOOKUP(N2336,Depth!$A$2:$F$427,5,)</f>
        <v>86.52</v>
      </c>
      <c r="Q2336">
        <f>VLOOKUP(N2336,Depth!$A$2:$F$427,6,)</f>
        <v>17.48</v>
      </c>
      <c r="R2336">
        <f>VLOOKUP(L2336,longitude_latitude!C:J,7,)</f>
        <v>-9.1702818000000005E-2</v>
      </c>
      <c r="S2336">
        <f>VLOOKUP(L2336,longitude_latitude!C:J,8,)</f>
        <v>51.500679689999998</v>
      </c>
      <c r="T2336">
        <f t="shared" si="298"/>
        <v>-4.7227574564883668</v>
      </c>
      <c r="U2336">
        <f>VLOOKUP(M2336,LINE!$A$2:$B$13,2,)</f>
        <v>9</v>
      </c>
      <c r="V2336">
        <f>VLOOKUP(L2336,Entry_exit!B:P,4,)</f>
        <v>8795</v>
      </c>
      <c r="W2336">
        <f>2020 - VLOOKUP(L2336, age!$A:$D,4,)</f>
        <v>130</v>
      </c>
      <c r="X2336">
        <f>VLOOKUP(H2336,'air-quality-london-time-of-day'!E:G,3,FALSE)</f>
        <v>13.4</v>
      </c>
      <c r="Y2336">
        <f>VLOOKUP(I2336,Weather!F:K,2,)</f>
        <v>6.0938775510203573</v>
      </c>
      <c r="Z2336">
        <f>VLOOKUP(I2336,Weather!F:K,3,)</f>
        <v>0.03</v>
      </c>
      <c r="AA2336">
        <f>VLOOKUP(I2336,Weather!F:K,4,)</f>
        <v>0.76</v>
      </c>
      <c r="AB2336">
        <f>VLOOKUP(I2336,Weather!F:K,5,)</f>
        <v>1016</v>
      </c>
      <c r="AC2336">
        <f>VLOOKUP(I2336,Weather!F:K,6,)</f>
        <v>1</v>
      </c>
    </row>
    <row r="2337" spans="1:29" x14ac:dyDescent="0.25">
      <c r="A2337" t="s">
        <v>7</v>
      </c>
      <c r="B2337" t="s">
        <v>6</v>
      </c>
      <c r="C2337" s="1">
        <v>41989.493055555555</v>
      </c>
      <c r="D2337" s="3">
        <f t="shared" si="296"/>
        <v>2014</v>
      </c>
      <c r="E2337" s="3">
        <f t="shared" si="299"/>
        <v>12</v>
      </c>
      <c r="F2337" s="3">
        <f t="shared" si="300"/>
        <v>11</v>
      </c>
      <c r="G2337" s="3">
        <f t="shared" si="301"/>
        <v>16</v>
      </c>
      <c r="H2337" s="3" t="str">
        <f t="shared" si="302"/>
        <v>20141211</v>
      </c>
      <c r="I2337" s="3" t="str">
        <f t="shared" si="303"/>
        <v>2014121116</v>
      </c>
      <c r="J2337">
        <v>131</v>
      </c>
      <c r="K2337">
        <v>78.599999999999994</v>
      </c>
      <c r="L2337" t="str">
        <f>VLOOKUP(C2337,List!$A$2:$C$2089,3,)</f>
        <v>Elephant &amp; Castle</v>
      </c>
      <c r="M2337" t="str">
        <f>VLOOKUP(C2337,List!$A$2:$C$2089,2,)</f>
        <v>Northern</v>
      </c>
      <c r="N2337" t="str">
        <f t="shared" si="297"/>
        <v>Elephant &amp; Castle|Northern</v>
      </c>
      <c r="O2337">
        <f>VLOOKUP(N2337,Depth!$A$2:$F$427,3,)</f>
        <v>3</v>
      </c>
      <c r="P2337">
        <f>VLOOKUP(N2337,Depth!$A$2:$F$427,5,)</f>
        <v>84.614999999999995</v>
      </c>
      <c r="Q2337">
        <f>VLOOKUP(N2337,Depth!$A$2:$F$427,6,)</f>
        <v>18.385000000000002</v>
      </c>
      <c r="R2337">
        <f>VLOOKUP(L2337,longitude_latitude!C:J,7,)</f>
        <v>-9.9577259000000001E-2</v>
      </c>
      <c r="S2337">
        <f>VLOOKUP(L2337,longitude_latitude!C:J,8,)</f>
        <v>51.495325299999998</v>
      </c>
      <c r="T2337">
        <f t="shared" si="298"/>
        <v>-5.1277633446873523</v>
      </c>
      <c r="U2337">
        <f>VLOOKUP(M2337,LINE!$A$2:$B$13,2,)</f>
        <v>9</v>
      </c>
      <c r="V2337">
        <f>VLOOKUP(L2337,Entry_exit!B:P,4,)</f>
        <v>31209</v>
      </c>
      <c r="W2337">
        <f>2020 - VLOOKUP(L2337, age!$A:$D,4,)</f>
        <v>114</v>
      </c>
      <c r="X2337">
        <f>VLOOKUP(H2337,'air-quality-london-time-of-day'!E:G,3,FALSE)</f>
        <v>13.4</v>
      </c>
      <c r="Y2337">
        <f>VLOOKUP(I2337,Weather!F:K,2,)</f>
        <v>6.0938775510203573</v>
      </c>
      <c r="Z2337">
        <f>VLOOKUP(I2337,Weather!F:K,3,)</f>
        <v>0.03</v>
      </c>
      <c r="AA2337">
        <f>VLOOKUP(I2337,Weather!F:K,4,)</f>
        <v>0.76</v>
      </c>
      <c r="AB2337">
        <f>VLOOKUP(I2337,Weather!F:K,5,)</f>
        <v>1016</v>
      </c>
      <c r="AC2337">
        <f>VLOOKUP(I2337,Weather!F:K,6,)</f>
        <v>1</v>
      </c>
    </row>
    <row r="2338" spans="1:29" x14ac:dyDescent="0.25">
      <c r="A2338" t="s">
        <v>7</v>
      </c>
      <c r="B2338" t="s">
        <v>6</v>
      </c>
      <c r="C2338" s="1">
        <v>41989.493750000001</v>
      </c>
      <c r="D2338" s="3">
        <f t="shared" si="296"/>
        <v>2014</v>
      </c>
      <c r="E2338" s="3">
        <f t="shared" si="299"/>
        <v>12</v>
      </c>
      <c r="F2338" s="3">
        <f t="shared" si="300"/>
        <v>11</v>
      </c>
      <c r="G2338" s="3">
        <f t="shared" si="301"/>
        <v>16</v>
      </c>
      <c r="H2338" s="3" t="str">
        <f t="shared" si="302"/>
        <v>20141211</v>
      </c>
      <c r="I2338" s="3" t="str">
        <f t="shared" si="303"/>
        <v>2014121116</v>
      </c>
      <c r="J2338">
        <v>126</v>
      </c>
      <c r="K2338">
        <v>75.599999999999994</v>
      </c>
      <c r="L2338" t="str">
        <f>VLOOKUP(C2338,List!$A$2:$C$2089,3,)</f>
        <v>Elephant &amp; Castle</v>
      </c>
      <c r="M2338" t="str">
        <f>VLOOKUP(C2338,List!$A$2:$C$2089,2,)</f>
        <v>Northern</v>
      </c>
      <c r="N2338" t="str">
        <f t="shared" si="297"/>
        <v>Elephant &amp; Castle|Northern</v>
      </c>
      <c r="O2338">
        <f>VLOOKUP(N2338,Depth!$A$2:$F$427,3,)</f>
        <v>3</v>
      </c>
      <c r="P2338">
        <f>VLOOKUP(N2338,Depth!$A$2:$F$427,5,)</f>
        <v>84.614999999999995</v>
      </c>
      <c r="Q2338">
        <f>VLOOKUP(N2338,Depth!$A$2:$F$427,6,)</f>
        <v>18.385000000000002</v>
      </c>
      <c r="R2338">
        <f>VLOOKUP(L2338,longitude_latitude!C:J,7,)</f>
        <v>-9.9577259000000001E-2</v>
      </c>
      <c r="S2338">
        <f>VLOOKUP(L2338,longitude_latitude!C:J,8,)</f>
        <v>51.495325299999998</v>
      </c>
      <c r="T2338">
        <f t="shared" si="298"/>
        <v>-5.1277633446873523</v>
      </c>
      <c r="U2338">
        <f>VLOOKUP(M2338,LINE!$A$2:$B$13,2,)</f>
        <v>9</v>
      </c>
      <c r="V2338">
        <f>VLOOKUP(L2338,Entry_exit!B:P,4,)</f>
        <v>31209</v>
      </c>
      <c r="W2338">
        <f>2020 - VLOOKUP(L2338, age!$A:$D,4,)</f>
        <v>114</v>
      </c>
      <c r="X2338">
        <f>VLOOKUP(H2338,'air-quality-london-time-of-day'!E:G,3,FALSE)</f>
        <v>13.4</v>
      </c>
      <c r="Y2338">
        <f>VLOOKUP(I2338,Weather!F:K,2,)</f>
        <v>6.0938775510203573</v>
      </c>
      <c r="Z2338">
        <f>VLOOKUP(I2338,Weather!F:K,3,)</f>
        <v>0.03</v>
      </c>
      <c r="AA2338">
        <f>VLOOKUP(I2338,Weather!F:K,4,)</f>
        <v>0.76</v>
      </c>
      <c r="AB2338">
        <f>VLOOKUP(I2338,Weather!F:K,5,)</f>
        <v>1016</v>
      </c>
      <c r="AC2338">
        <f>VLOOKUP(I2338,Weather!F:K,6,)</f>
        <v>1</v>
      </c>
    </row>
    <row r="2339" spans="1:29" x14ac:dyDescent="0.25">
      <c r="A2339" t="s">
        <v>7</v>
      </c>
      <c r="B2339" t="s">
        <v>6</v>
      </c>
      <c r="C2339" s="1">
        <v>41989.494444444441</v>
      </c>
      <c r="D2339" s="3">
        <f t="shared" si="296"/>
        <v>2014</v>
      </c>
      <c r="E2339" s="3">
        <f t="shared" si="299"/>
        <v>12</v>
      </c>
      <c r="F2339" s="3">
        <f t="shared" si="300"/>
        <v>11</v>
      </c>
      <c r="G2339" s="3">
        <f t="shared" si="301"/>
        <v>16</v>
      </c>
      <c r="H2339" s="3" t="str">
        <f t="shared" si="302"/>
        <v>20141211</v>
      </c>
      <c r="I2339" s="3" t="str">
        <f t="shared" si="303"/>
        <v>2014121116</v>
      </c>
      <c r="J2339">
        <v>115</v>
      </c>
      <c r="K2339">
        <v>69</v>
      </c>
      <c r="L2339" t="str">
        <f>VLOOKUP(C2339,List!$A$2:$C$2089,3,)</f>
        <v>Kennington</v>
      </c>
      <c r="M2339" t="str">
        <f>VLOOKUP(C2339,List!$A$2:$C$2089,2,)</f>
        <v>Northern</v>
      </c>
      <c r="N2339" t="str">
        <f t="shared" si="297"/>
        <v>Kennington|Northern</v>
      </c>
      <c r="O2339">
        <f>VLOOKUP(N2339,Depth!$A$2:$F$427,3,)</f>
        <v>3</v>
      </c>
      <c r="P2339">
        <f>VLOOKUP(N2339,Depth!$A$2:$F$427,5,)</f>
        <v>85.757499999999993</v>
      </c>
      <c r="Q2339">
        <f>VLOOKUP(N2339,Depth!$A$2:$F$427,6,)</f>
        <v>17.2425</v>
      </c>
      <c r="R2339">
        <f>VLOOKUP(L2339,longitude_latitude!C:J,7,)</f>
        <v>-0.104357247</v>
      </c>
      <c r="S2339">
        <f>VLOOKUP(L2339,longitude_latitude!C:J,8,)</f>
        <v>51.487827070000002</v>
      </c>
      <c r="T2339">
        <f t="shared" si="298"/>
        <v>-5.3731278870372767</v>
      </c>
      <c r="U2339">
        <f>VLOOKUP(M2339,LINE!$A$2:$B$13,2,)</f>
        <v>9</v>
      </c>
      <c r="V2339">
        <f>VLOOKUP(L2339,Entry_exit!B:P,4,)</f>
        <v>8917</v>
      </c>
      <c r="W2339">
        <f>2020 - VLOOKUP(L2339, age!$A:$D,4,)</f>
        <v>130</v>
      </c>
      <c r="X2339">
        <f>VLOOKUP(H2339,'air-quality-london-time-of-day'!E:G,3,FALSE)</f>
        <v>13.4</v>
      </c>
      <c r="Y2339">
        <f>VLOOKUP(I2339,Weather!F:K,2,)</f>
        <v>6.0938775510203573</v>
      </c>
      <c r="Z2339">
        <f>VLOOKUP(I2339,Weather!F:K,3,)</f>
        <v>0.03</v>
      </c>
      <c r="AA2339">
        <f>VLOOKUP(I2339,Weather!F:K,4,)</f>
        <v>0.76</v>
      </c>
      <c r="AB2339">
        <f>VLOOKUP(I2339,Weather!F:K,5,)</f>
        <v>1016</v>
      </c>
      <c r="AC2339">
        <f>VLOOKUP(I2339,Weather!F:K,6,)</f>
        <v>1</v>
      </c>
    </row>
    <row r="2340" spans="1:29" x14ac:dyDescent="0.25">
      <c r="A2340" t="s">
        <v>7</v>
      </c>
      <c r="B2340" t="s">
        <v>6</v>
      </c>
      <c r="C2340" s="1">
        <v>41989.495138888888</v>
      </c>
      <c r="D2340" s="3">
        <f t="shared" si="296"/>
        <v>2014</v>
      </c>
      <c r="E2340" s="3">
        <f t="shared" si="299"/>
        <v>12</v>
      </c>
      <c r="F2340" s="3">
        <f t="shared" si="300"/>
        <v>11</v>
      </c>
      <c r="G2340" s="3">
        <f t="shared" si="301"/>
        <v>16</v>
      </c>
      <c r="H2340" s="3" t="str">
        <f t="shared" si="302"/>
        <v>20141211</v>
      </c>
      <c r="I2340" s="3" t="str">
        <f t="shared" si="303"/>
        <v>2014121116</v>
      </c>
      <c r="J2340">
        <v>112</v>
      </c>
      <c r="K2340">
        <v>67.2</v>
      </c>
      <c r="L2340" t="str">
        <f>VLOOKUP(C2340,List!$A$2:$C$2089,3,)</f>
        <v>Oval</v>
      </c>
      <c r="M2340" t="str">
        <f>VLOOKUP(C2340,List!$A$2:$C$2089,2,)</f>
        <v>Northern</v>
      </c>
      <c r="N2340" t="str">
        <f t="shared" si="297"/>
        <v>Oval|Northern</v>
      </c>
      <c r="O2340">
        <f>VLOOKUP(N2340,Depth!$A$2:$F$427,3,)</f>
        <v>4</v>
      </c>
      <c r="P2340">
        <f>VLOOKUP(N2340,Depth!$A$2:$F$427,5,)</f>
        <v>88.28</v>
      </c>
      <c r="Q2340">
        <f>VLOOKUP(N2340,Depth!$A$2:$F$427,6,)</f>
        <v>15.72</v>
      </c>
      <c r="R2340">
        <f>VLOOKUP(L2340,longitude_latitude!C:J,7,)</f>
        <v>-0.11079908199999999</v>
      </c>
      <c r="S2340">
        <f>VLOOKUP(L2340,longitude_latitude!C:J,8,)</f>
        <v>51.481323840000002</v>
      </c>
      <c r="T2340">
        <f t="shared" si="298"/>
        <v>-5.7040834216167147</v>
      </c>
      <c r="U2340">
        <f>VLOOKUP(M2340,LINE!$A$2:$B$13,2,)</f>
        <v>9</v>
      </c>
      <c r="V2340">
        <f>VLOOKUP(L2340,Entry_exit!B:P,4,)</f>
        <v>11232</v>
      </c>
      <c r="W2340">
        <f>2020 - VLOOKUP(L2340, age!$A:$D,4,)</f>
        <v>130</v>
      </c>
      <c r="X2340">
        <f>VLOOKUP(H2340,'air-quality-london-time-of-day'!E:G,3,FALSE)</f>
        <v>13.4</v>
      </c>
      <c r="Y2340">
        <f>VLOOKUP(I2340,Weather!F:K,2,)</f>
        <v>6.0938775510203573</v>
      </c>
      <c r="Z2340">
        <f>VLOOKUP(I2340,Weather!F:K,3,)</f>
        <v>0.03</v>
      </c>
      <c r="AA2340">
        <f>VLOOKUP(I2340,Weather!F:K,4,)</f>
        <v>0.76</v>
      </c>
      <c r="AB2340">
        <f>VLOOKUP(I2340,Weather!F:K,5,)</f>
        <v>1016</v>
      </c>
      <c r="AC2340">
        <f>VLOOKUP(I2340,Weather!F:K,6,)</f>
        <v>1</v>
      </c>
    </row>
    <row r="2341" spans="1:29" x14ac:dyDescent="0.25">
      <c r="A2341" t="s">
        <v>7</v>
      </c>
      <c r="B2341" t="s">
        <v>6</v>
      </c>
      <c r="C2341" s="1">
        <v>41989.495833333334</v>
      </c>
      <c r="D2341" s="3">
        <f t="shared" si="296"/>
        <v>2014</v>
      </c>
      <c r="E2341" s="3">
        <f t="shared" si="299"/>
        <v>12</v>
      </c>
      <c r="F2341" s="3">
        <f t="shared" si="300"/>
        <v>11</v>
      </c>
      <c r="G2341" s="3">
        <f t="shared" si="301"/>
        <v>16</v>
      </c>
      <c r="H2341" s="3" t="str">
        <f t="shared" si="302"/>
        <v>20141211</v>
      </c>
      <c r="I2341" s="3" t="str">
        <f t="shared" si="303"/>
        <v>2014121116</v>
      </c>
      <c r="J2341">
        <v>127</v>
      </c>
      <c r="K2341">
        <v>76.2</v>
      </c>
      <c r="L2341" t="str">
        <f>VLOOKUP(C2341,List!$A$2:$C$2089,3,)</f>
        <v>Oval</v>
      </c>
      <c r="M2341" t="str">
        <f>VLOOKUP(C2341,List!$A$2:$C$2089,2,)</f>
        <v>Northern</v>
      </c>
      <c r="N2341" t="str">
        <f t="shared" si="297"/>
        <v>Oval|Northern</v>
      </c>
      <c r="O2341">
        <f>VLOOKUP(N2341,Depth!$A$2:$F$427,3,)</f>
        <v>4</v>
      </c>
      <c r="P2341">
        <f>VLOOKUP(N2341,Depth!$A$2:$F$427,5,)</f>
        <v>88.28</v>
      </c>
      <c r="Q2341">
        <f>VLOOKUP(N2341,Depth!$A$2:$F$427,6,)</f>
        <v>15.72</v>
      </c>
      <c r="R2341">
        <f>VLOOKUP(L2341,longitude_latitude!C:J,7,)</f>
        <v>-0.11079908199999999</v>
      </c>
      <c r="S2341">
        <f>VLOOKUP(L2341,longitude_latitude!C:J,8,)</f>
        <v>51.481323840000002</v>
      </c>
      <c r="T2341">
        <f t="shared" si="298"/>
        <v>-5.7040834216167147</v>
      </c>
      <c r="U2341">
        <f>VLOOKUP(M2341,LINE!$A$2:$B$13,2,)</f>
        <v>9</v>
      </c>
      <c r="V2341">
        <f>VLOOKUP(L2341,Entry_exit!B:P,4,)</f>
        <v>11232</v>
      </c>
      <c r="W2341">
        <f>2020 - VLOOKUP(L2341, age!$A:$D,4,)</f>
        <v>130</v>
      </c>
      <c r="X2341">
        <f>VLOOKUP(H2341,'air-quality-london-time-of-day'!E:G,3,FALSE)</f>
        <v>13.4</v>
      </c>
      <c r="Y2341">
        <f>VLOOKUP(I2341,Weather!F:K,2,)</f>
        <v>6.0938775510203573</v>
      </c>
      <c r="Z2341">
        <f>VLOOKUP(I2341,Weather!F:K,3,)</f>
        <v>0.03</v>
      </c>
      <c r="AA2341">
        <f>VLOOKUP(I2341,Weather!F:K,4,)</f>
        <v>0.76</v>
      </c>
      <c r="AB2341">
        <f>VLOOKUP(I2341,Weather!F:K,5,)</f>
        <v>1016</v>
      </c>
      <c r="AC2341">
        <f>VLOOKUP(I2341,Weather!F:K,6,)</f>
        <v>1</v>
      </c>
    </row>
    <row r="2342" spans="1:29" x14ac:dyDescent="0.25">
      <c r="A2342" t="s">
        <v>7</v>
      </c>
      <c r="B2342" t="s">
        <v>6</v>
      </c>
      <c r="C2342" s="1">
        <v>41989.496527777781</v>
      </c>
      <c r="D2342" s="3">
        <f t="shared" si="296"/>
        <v>2014</v>
      </c>
      <c r="E2342" s="3">
        <f t="shared" si="299"/>
        <v>12</v>
      </c>
      <c r="F2342" s="3">
        <f t="shared" si="300"/>
        <v>11</v>
      </c>
      <c r="G2342" s="3">
        <f t="shared" si="301"/>
        <v>16</v>
      </c>
      <c r="H2342" s="3" t="str">
        <f t="shared" si="302"/>
        <v>20141211</v>
      </c>
      <c r="I2342" s="3" t="str">
        <f t="shared" si="303"/>
        <v>2014121116</v>
      </c>
      <c r="J2342">
        <v>129</v>
      </c>
      <c r="K2342">
        <v>77.400000000000006</v>
      </c>
      <c r="L2342" t="str">
        <f>VLOOKUP(C2342,List!$A$2:$C$2089,3,)</f>
        <v>Stockwell</v>
      </c>
      <c r="M2342" t="str">
        <f>VLOOKUP(C2342,List!$A$2:$C$2089,2,)</f>
        <v>Northern</v>
      </c>
      <c r="N2342" t="str">
        <f t="shared" si="297"/>
        <v>Stockwell|Northern</v>
      </c>
      <c r="O2342">
        <f>VLOOKUP(N2342,Depth!$A$2:$F$427,3,)</f>
        <v>6</v>
      </c>
      <c r="P2342">
        <f>VLOOKUP(N2342,Depth!$A$2:$F$427,5,)</f>
        <v>92.31</v>
      </c>
      <c r="Q2342">
        <f>VLOOKUP(N2342,Depth!$A$2:$F$427,6,)</f>
        <v>13.69</v>
      </c>
      <c r="R2342">
        <f>VLOOKUP(L2342,longitude_latitude!C:J,7,)</f>
        <v>-0.121436641</v>
      </c>
      <c r="S2342">
        <f>VLOOKUP(L2342,longitude_latitude!C:J,8,)</f>
        <v>51.471313860000002</v>
      </c>
      <c r="T2342">
        <f t="shared" si="298"/>
        <v>-6.2505034630151446</v>
      </c>
      <c r="U2342">
        <f>VLOOKUP(M2342,LINE!$A$2:$B$13,2,)</f>
        <v>9</v>
      </c>
      <c r="V2342">
        <f>VLOOKUP(L2342,Entry_exit!B:P,4,)</f>
        <v>19564</v>
      </c>
      <c r="W2342">
        <f>2020 - VLOOKUP(L2342, age!$A:$D,4,)</f>
        <v>130</v>
      </c>
      <c r="X2342">
        <f>VLOOKUP(H2342,'air-quality-london-time-of-day'!E:G,3,FALSE)</f>
        <v>13.4</v>
      </c>
      <c r="Y2342">
        <f>VLOOKUP(I2342,Weather!F:K,2,)</f>
        <v>6.0938775510203573</v>
      </c>
      <c r="Z2342">
        <f>VLOOKUP(I2342,Weather!F:K,3,)</f>
        <v>0.03</v>
      </c>
      <c r="AA2342">
        <f>VLOOKUP(I2342,Weather!F:K,4,)</f>
        <v>0.76</v>
      </c>
      <c r="AB2342">
        <f>VLOOKUP(I2342,Weather!F:K,5,)</f>
        <v>1016</v>
      </c>
      <c r="AC2342">
        <f>VLOOKUP(I2342,Weather!F:K,6,)</f>
        <v>1</v>
      </c>
    </row>
    <row r="2343" spans="1:29" x14ac:dyDescent="0.25">
      <c r="A2343" t="s">
        <v>7</v>
      </c>
      <c r="B2343" t="s">
        <v>6</v>
      </c>
      <c r="C2343" s="1">
        <v>41989.49722222222</v>
      </c>
      <c r="D2343" s="3">
        <f t="shared" si="296"/>
        <v>2014</v>
      </c>
      <c r="E2343" s="3">
        <f t="shared" si="299"/>
        <v>12</v>
      </c>
      <c r="F2343" s="3">
        <f t="shared" si="300"/>
        <v>11</v>
      </c>
      <c r="G2343" s="3">
        <f t="shared" si="301"/>
        <v>16</v>
      </c>
      <c r="H2343" s="3" t="str">
        <f t="shared" si="302"/>
        <v>20141211</v>
      </c>
      <c r="I2343" s="3" t="str">
        <f t="shared" si="303"/>
        <v>2014121116</v>
      </c>
      <c r="J2343">
        <v>138</v>
      </c>
      <c r="K2343">
        <v>82.8</v>
      </c>
      <c r="L2343" t="str">
        <f>VLOOKUP(C2343,List!$A$2:$C$2089,3,)</f>
        <v>Stockwell</v>
      </c>
      <c r="M2343" t="str">
        <f>VLOOKUP(C2343,List!$A$2:$C$2089,2,)</f>
        <v>Northern</v>
      </c>
      <c r="N2343" t="str">
        <f t="shared" si="297"/>
        <v>Stockwell|Northern</v>
      </c>
      <c r="O2343">
        <f>VLOOKUP(N2343,Depth!$A$2:$F$427,3,)</f>
        <v>6</v>
      </c>
      <c r="P2343">
        <f>VLOOKUP(N2343,Depth!$A$2:$F$427,5,)</f>
        <v>92.31</v>
      </c>
      <c r="Q2343">
        <f>VLOOKUP(N2343,Depth!$A$2:$F$427,6,)</f>
        <v>13.69</v>
      </c>
      <c r="R2343">
        <f>VLOOKUP(L2343,longitude_latitude!C:J,7,)</f>
        <v>-0.121436641</v>
      </c>
      <c r="S2343">
        <f>VLOOKUP(L2343,longitude_latitude!C:J,8,)</f>
        <v>51.471313860000002</v>
      </c>
      <c r="T2343">
        <f t="shared" si="298"/>
        <v>-6.2505034630151446</v>
      </c>
      <c r="U2343">
        <f>VLOOKUP(M2343,LINE!$A$2:$B$13,2,)</f>
        <v>9</v>
      </c>
      <c r="V2343">
        <f>VLOOKUP(L2343,Entry_exit!B:P,4,)</f>
        <v>19564</v>
      </c>
      <c r="W2343">
        <f>2020 - VLOOKUP(L2343, age!$A:$D,4,)</f>
        <v>130</v>
      </c>
      <c r="X2343">
        <f>VLOOKUP(H2343,'air-quality-london-time-of-day'!E:G,3,FALSE)</f>
        <v>13.4</v>
      </c>
      <c r="Y2343">
        <f>VLOOKUP(I2343,Weather!F:K,2,)</f>
        <v>6.0938775510203573</v>
      </c>
      <c r="Z2343">
        <f>VLOOKUP(I2343,Weather!F:K,3,)</f>
        <v>0.03</v>
      </c>
      <c r="AA2343">
        <f>VLOOKUP(I2343,Weather!F:K,4,)</f>
        <v>0.76</v>
      </c>
      <c r="AB2343">
        <f>VLOOKUP(I2343,Weather!F:K,5,)</f>
        <v>1016</v>
      </c>
      <c r="AC2343">
        <f>VLOOKUP(I2343,Weather!F:K,6,)</f>
        <v>1</v>
      </c>
    </row>
    <row r="2344" spans="1:29" x14ac:dyDescent="0.25">
      <c r="A2344" t="s">
        <v>7</v>
      </c>
      <c r="B2344" t="s">
        <v>6</v>
      </c>
      <c r="C2344" s="1">
        <v>41989.497916666667</v>
      </c>
      <c r="D2344" s="3">
        <f t="shared" si="296"/>
        <v>2014</v>
      </c>
      <c r="E2344" s="3">
        <f t="shared" si="299"/>
        <v>12</v>
      </c>
      <c r="F2344" s="3">
        <f t="shared" si="300"/>
        <v>11</v>
      </c>
      <c r="G2344" s="3">
        <f t="shared" si="301"/>
        <v>16</v>
      </c>
      <c r="H2344" s="3" t="str">
        <f t="shared" si="302"/>
        <v>20141211</v>
      </c>
      <c r="I2344" s="3" t="str">
        <f t="shared" si="303"/>
        <v>2014121116</v>
      </c>
      <c r="J2344">
        <v>163</v>
      </c>
      <c r="K2344">
        <v>97.8</v>
      </c>
      <c r="L2344" t="str">
        <f>VLOOKUP(C2344,List!$A$2:$C$2089,3,)</f>
        <v>Clapham North</v>
      </c>
      <c r="M2344" t="str">
        <f>VLOOKUP(C2344,List!$A$2:$C$2089,2,)</f>
        <v>Northern</v>
      </c>
      <c r="N2344" t="str">
        <f t="shared" si="297"/>
        <v>Clapham North|Northern</v>
      </c>
      <c r="O2344">
        <f>VLOOKUP(N2344,Depth!$A$2:$F$427,3,)</f>
        <v>13</v>
      </c>
      <c r="P2344">
        <f>VLOOKUP(N2344,Depth!$A$2:$F$427,5,)</f>
        <v>98.73</v>
      </c>
      <c r="Q2344">
        <f>VLOOKUP(N2344,Depth!$A$2:$F$427,6,)</f>
        <v>14.27</v>
      </c>
      <c r="R2344">
        <f>VLOOKUP(L2344,longitude_latitude!C:J,7,)</f>
        <v>-0.127754372</v>
      </c>
      <c r="S2344">
        <f>VLOOKUP(L2344,longitude_latitude!C:J,8,)</f>
        <v>51.465214400000001</v>
      </c>
      <c r="T2344">
        <f t="shared" si="298"/>
        <v>-6.5749061455173567</v>
      </c>
      <c r="U2344">
        <f>VLOOKUP(M2344,LINE!$A$2:$B$13,2,)</f>
        <v>9</v>
      </c>
      <c r="V2344">
        <f>VLOOKUP(L2344,Entry_exit!B:P,4,)</f>
        <v>9494</v>
      </c>
      <c r="W2344">
        <f>2020 - VLOOKUP(L2344, age!$A:$D,4,)</f>
        <v>120</v>
      </c>
      <c r="X2344">
        <f>VLOOKUP(H2344,'air-quality-london-time-of-day'!E:G,3,FALSE)</f>
        <v>13.4</v>
      </c>
      <c r="Y2344">
        <f>VLOOKUP(I2344,Weather!F:K,2,)</f>
        <v>6.0938775510203573</v>
      </c>
      <c r="Z2344">
        <f>VLOOKUP(I2344,Weather!F:K,3,)</f>
        <v>0.03</v>
      </c>
      <c r="AA2344">
        <f>VLOOKUP(I2344,Weather!F:K,4,)</f>
        <v>0.76</v>
      </c>
      <c r="AB2344">
        <f>VLOOKUP(I2344,Weather!F:K,5,)</f>
        <v>1016</v>
      </c>
      <c r="AC2344">
        <f>VLOOKUP(I2344,Weather!F:K,6,)</f>
        <v>1</v>
      </c>
    </row>
    <row r="2345" spans="1:29" x14ac:dyDescent="0.25">
      <c r="A2345" t="s">
        <v>7</v>
      </c>
      <c r="B2345" t="s">
        <v>6</v>
      </c>
      <c r="C2345" s="1">
        <v>41989.498611111114</v>
      </c>
      <c r="D2345" s="3">
        <f t="shared" si="296"/>
        <v>2014</v>
      </c>
      <c r="E2345" s="3">
        <f t="shared" si="299"/>
        <v>12</v>
      </c>
      <c r="F2345" s="3">
        <f t="shared" si="300"/>
        <v>11</v>
      </c>
      <c r="G2345" s="3">
        <f t="shared" si="301"/>
        <v>16</v>
      </c>
      <c r="H2345" s="3" t="str">
        <f t="shared" si="302"/>
        <v>20141211</v>
      </c>
      <c r="I2345" s="3" t="str">
        <f t="shared" si="303"/>
        <v>2014121116</v>
      </c>
      <c r="J2345">
        <v>144</v>
      </c>
      <c r="K2345">
        <v>86.4</v>
      </c>
      <c r="L2345" t="str">
        <f>VLOOKUP(C2345,List!$A$2:$C$2089,3,)</f>
        <v>Clapham North</v>
      </c>
      <c r="M2345" t="str">
        <f>VLOOKUP(C2345,List!$A$2:$C$2089,2,)</f>
        <v>Northern</v>
      </c>
      <c r="N2345" t="str">
        <f t="shared" si="297"/>
        <v>Clapham North|Northern</v>
      </c>
      <c r="O2345">
        <f>VLOOKUP(N2345,Depth!$A$2:$F$427,3,)</f>
        <v>13</v>
      </c>
      <c r="P2345">
        <f>VLOOKUP(N2345,Depth!$A$2:$F$427,5,)</f>
        <v>98.73</v>
      </c>
      <c r="Q2345">
        <f>VLOOKUP(N2345,Depth!$A$2:$F$427,6,)</f>
        <v>14.27</v>
      </c>
      <c r="R2345">
        <f>VLOOKUP(L2345,longitude_latitude!C:J,7,)</f>
        <v>-0.127754372</v>
      </c>
      <c r="S2345">
        <f>VLOOKUP(L2345,longitude_latitude!C:J,8,)</f>
        <v>51.465214400000001</v>
      </c>
      <c r="T2345">
        <f t="shared" si="298"/>
        <v>-6.5749061455173567</v>
      </c>
      <c r="U2345">
        <f>VLOOKUP(M2345,LINE!$A$2:$B$13,2,)</f>
        <v>9</v>
      </c>
      <c r="V2345">
        <f>VLOOKUP(L2345,Entry_exit!B:P,4,)</f>
        <v>9494</v>
      </c>
      <c r="W2345">
        <f>2020 - VLOOKUP(L2345, age!$A:$D,4,)</f>
        <v>120</v>
      </c>
      <c r="X2345">
        <f>VLOOKUP(H2345,'air-quality-london-time-of-day'!E:G,3,FALSE)</f>
        <v>13.4</v>
      </c>
      <c r="Y2345">
        <f>VLOOKUP(I2345,Weather!F:K,2,)</f>
        <v>6.0938775510203573</v>
      </c>
      <c r="Z2345">
        <f>VLOOKUP(I2345,Weather!F:K,3,)</f>
        <v>0.03</v>
      </c>
      <c r="AA2345">
        <f>VLOOKUP(I2345,Weather!F:K,4,)</f>
        <v>0.76</v>
      </c>
      <c r="AB2345">
        <f>VLOOKUP(I2345,Weather!F:K,5,)</f>
        <v>1016</v>
      </c>
      <c r="AC2345">
        <f>VLOOKUP(I2345,Weather!F:K,6,)</f>
        <v>1</v>
      </c>
    </row>
    <row r="2346" spans="1:29" x14ac:dyDescent="0.25">
      <c r="A2346" t="s">
        <v>7</v>
      </c>
      <c r="B2346" t="s">
        <v>6</v>
      </c>
      <c r="C2346" s="1">
        <v>41989.499305555553</v>
      </c>
      <c r="D2346" s="3">
        <f t="shared" ref="D2346:D2409" si="304">YEAR(C2346)</f>
        <v>2014</v>
      </c>
      <c r="E2346" s="3">
        <f t="shared" si="299"/>
        <v>12</v>
      </c>
      <c r="F2346" s="3">
        <f t="shared" si="300"/>
        <v>11</v>
      </c>
      <c r="G2346" s="3">
        <f t="shared" si="301"/>
        <v>16</v>
      </c>
      <c r="H2346" s="3" t="str">
        <f t="shared" si="302"/>
        <v>20141211</v>
      </c>
      <c r="I2346" s="3" t="str">
        <f t="shared" si="303"/>
        <v>2014121116</v>
      </c>
      <c r="J2346">
        <v>143</v>
      </c>
      <c r="K2346">
        <v>85.8</v>
      </c>
      <c r="L2346" t="str">
        <f>VLOOKUP(C2346,List!$A$2:$C$2089,3,)</f>
        <v>Clapham Common</v>
      </c>
      <c r="M2346" t="str">
        <f>VLOOKUP(C2346,List!$A$2:$C$2089,2,)</f>
        <v>Northern</v>
      </c>
      <c r="N2346" t="str">
        <f t="shared" ref="N2346:N2409" si="305">L2346&amp;"|"&amp;M2346</f>
        <v>Clapham Common|Northern</v>
      </c>
      <c r="O2346">
        <f>VLOOKUP(N2346,Depth!$A$2:$F$427,3,)</f>
        <v>21</v>
      </c>
      <c r="P2346">
        <f>VLOOKUP(N2346,Depth!$A$2:$F$427,5,)</f>
        <v>100.8</v>
      </c>
      <c r="Q2346">
        <f>VLOOKUP(N2346,Depth!$A$2:$F$427,6,)</f>
        <v>20.2</v>
      </c>
      <c r="R2346">
        <f>VLOOKUP(L2346,longitude_latitude!C:J,7,)</f>
        <v>-0.13558899099999999</v>
      </c>
      <c r="S2346">
        <f>VLOOKUP(L2346,longitude_latitude!C:J,8,)</f>
        <v>51.461695030000001</v>
      </c>
      <c r="T2346">
        <f t="shared" ref="T2346:T2409" si="306">R2346*S2346</f>
        <v>-6.9776393042674147</v>
      </c>
      <c r="U2346">
        <f>VLOOKUP(M2346,LINE!$A$2:$B$13,2,)</f>
        <v>9</v>
      </c>
      <c r="V2346">
        <f>VLOOKUP(L2346,Entry_exit!B:P,4,)</f>
        <v>14541</v>
      </c>
      <c r="W2346">
        <f>2020 - VLOOKUP(L2346, age!$A:$D,4,)</f>
        <v>120</v>
      </c>
      <c r="X2346">
        <f>VLOOKUP(H2346,'air-quality-london-time-of-day'!E:G,3,FALSE)</f>
        <v>13.4</v>
      </c>
      <c r="Y2346">
        <f>VLOOKUP(I2346,Weather!F:K,2,)</f>
        <v>6.0938775510203573</v>
      </c>
      <c r="Z2346">
        <f>VLOOKUP(I2346,Weather!F:K,3,)</f>
        <v>0.03</v>
      </c>
      <c r="AA2346">
        <f>VLOOKUP(I2346,Weather!F:K,4,)</f>
        <v>0.76</v>
      </c>
      <c r="AB2346">
        <f>VLOOKUP(I2346,Weather!F:K,5,)</f>
        <v>1016</v>
      </c>
      <c r="AC2346">
        <f>VLOOKUP(I2346,Weather!F:K,6,)</f>
        <v>1</v>
      </c>
    </row>
    <row r="2347" spans="1:29" x14ac:dyDescent="0.25">
      <c r="A2347" t="s">
        <v>7</v>
      </c>
      <c r="B2347" t="s">
        <v>6</v>
      </c>
      <c r="C2347" s="1">
        <v>41989.5</v>
      </c>
      <c r="D2347" s="3">
        <f t="shared" si="304"/>
        <v>2014</v>
      </c>
      <c r="E2347" s="3">
        <f t="shared" si="299"/>
        <v>12</v>
      </c>
      <c r="F2347" s="3">
        <f t="shared" si="300"/>
        <v>12</v>
      </c>
      <c r="G2347" s="3">
        <f t="shared" si="301"/>
        <v>16</v>
      </c>
      <c r="H2347" s="3" t="str">
        <f t="shared" si="302"/>
        <v>20141212</v>
      </c>
      <c r="I2347" s="3" t="str">
        <f t="shared" si="303"/>
        <v>2014121216</v>
      </c>
      <c r="J2347">
        <v>116</v>
      </c>
      <c r="K2347">
        <v>69.599999999999994</v>
      </c>
      <c r="L2347" t="str">
        <f>VLOOKUP(C2347,List!$A$2:$C$2089,3,)</f>
        <v>Clapham Common</v>
      </c>
      <c r="M2347" t="str">
        <f>VLOOKUP(C2347,List!$A$2:$C$2089,2,)</f>
        <v>Northern</v>
      </c>
      <c r="N2347" t="str">
        <f t="shared" si="305"/>
        <v>Clapham Common|Northern</v>
      </c>
      <c r="O2347">
        <f>VLOOKUP(N2347,Depth!$A$2:$F$427,3,)</f>
        <v>21</v>
      </c>
      <c r="P2347">
        <f>VLOOKUP(N2347,Depth!$A$2:$F$427,5,)</f>
        <v>100.8</v>
      </c>
      <c r="Q2347">
        <f>VLOOKUP(N2347,Depth!$A$2:$F$427,6,)</f>
        <v>20.2</v>
      </c>
      <c r="R2347">
        <f>VLOOKUP(L2347,longitude_latitude!C:J,7,)</f>
        <v>-0.13558899099999999</v>
      </c>
      <c r="S2347">
        <f>VLOOKUP(L2347,longitude_latitude!C:J,8,)</f>
        <v>51.461695030000001</v>
      </c>
      <c r="T2347">
        <f t="shared" si="306"/>
        <v>-6.9776393042674147</v>
      </c>
      <c r="U2347">
        <f>VLOOKUP(M2347,LINE!$A$2:$B$13,2,)</f>
        <v>9</v>
      </c>
      <c r="V2347">
        <f>VLOOKUP(L2347,Entry_exit!B:P,4,)</f>
        <v>14541</v>
      </c>
      <c r="W2347">
        <f>2020 - VLOOKUP(L2347, age!$A:$D,4,)</f>
        <v>120</v>
      </c>
      <c r="X2347">
        <f>VLOOKUP(H2347,'air-quality-london-time-of-day'!E:G,3,FALSE)</f>
        <v>12.8</v>
      </c>
      <c r="Y2347">
        <f>VLOOKUP(I2347,Weather!F:K,2,)</f>
        <v>6.8285714285713599</v>
      </c>
      <c r="Z2347">
        <f>VLOOKUP(I2347,Weather!F:K,3,)</f>
        <v>0.03</v>
      </c>
      <c r="AA2347">
        <f>VLOOKUP(I2347,Weather!F:K,4,)</f>
        <v>0.76</v>
      </c>
      <c r="AB2347">
        <f>VLOOKUP(I2347,Weather!F:K,5,)</f>
        <v>1016</v>
      </c>
      <c r="AC2347">
        <f>VLOOKUP(I2347,Weather!F:K,6,)</f>
        <v>1</v>
      </c>
    </row>
    <row r="2348" spans="1:29" x14ac:dyDescent="0.25">
      <c r="A2348" t="s">
        <v>7</v>
      </c>
      <c r="B2348" t="s">
        <v>6</v>
      </c>
      <c r="C2348" s="1">
        <v>41989.500694444447</v>
      </c>
      <c r="D2348" s="3">
        <f t="shared" si="304"/>
        <v>2014</v>
      </c>
      <c r="E2348" s="3">
        <f t="shared" si="299"/>
        <v>12</v>
      </c>
      <c r="F2348" s="3">
        <f t="shared" si="300"/>
        <v>12</v>
      </c>
      <c r="G2348" s="3">
        <f t="shared" si="301"/>
        <v>16</v>
      </c>
      <c r="H2348" s="3" t="str">
        <f t="shared" si="302"/>
        <v>20141212</v>
      </c>
      <c r="I2348" s="3" t="str">
        <f t="shared" si="303"/>
        <v>2014121216</v>
      </c>
      <c r="J2348">
        <v>96</v>
      </c>
      <c r="K2348">
        <v>57.6</v>
      </c>
      <c r="L2348" t="str">
        <f>VLOOKUP(C2348,List!$A$2:$C$2089,3,)</f>
        <v>Clapham South</v>
      </c>
      <c r="M2348" t="str">
        <f>VLOOKUP(C2348,List!$A$2:$C$2089,2,)</f>
        <v>Northern</v>
      </c>
      <c r="N2348" t="str">
        <f t="shared" si="305"/>
        <v>Clapham South|Northern</v>
      </c>
      <c r="O2348">
        <f>VLOOKUP(N2348,Depth!$A$2:$F$427,3,)</f>
        <v>28</v>
      </c>
      <c r="P2348">
        <f>VLOOKUP(N2348,Depth!$A$2:$F$427,5,)</f>
        <v>110.12</v>
      </c>
      <c r="Q2348">
        <f>VLOOKUP(N2348,Depth!$A$2:$F$427,6,)</f>
        <v>17.88</v>
      </c>
      <c r="R2348">
        <f>VLOOKUP(L2348,longitude_latitude!C:J,7,)</f>
        <v>-0.14561037399999999</v>
      </c>
      <c r="S2348">
        <f>VLOOKUP(L2348,longitude_latitude!C:J,8,)</f>
        <v>51.452720589999998</v>
      </c>
      <c r="T2348">
        <f t="shared" si="306"/>
        <v>-7.4920498884273998</v>
      </c>
      <c r="U2348">
        <f>VLOOKUP(M2348,LINE!$A$2:$B$13,2,)</f>
        <v>9</v>
      </c>
      <c r="V2348">
        <f>VLOOKUP(L2348,Entry_exit!B:P,4,)</f>
        <v>13651</v>
      </c>
      <c r="W2348">
        <f>2020 - VLOOKUP(L2348, age!$A:$D,4,)</f>
        <v>94</v>
      </c>
      <c r="X2348">
        <f>VLOOKUP(H2348,'air-quality-london-time-of-day'!E:G,3,FALSE)</f>
        <v>12.8</v>
      </c>
      <c r="Y2348">
        <f>VLOOKUP(I2348,Weather!F:K,2,)</f>
        <v>6.8285714285713599</v>
      </c>
      <c r="Z2348">
        <f>VLOOKUP(I2348,Weather!F:K,3,)</f>
        <v>0.03</v>
      </c>
      <c r="AA2348">
        <f>VLOOKUP(I2348,Weather!F:K,4,)</f>
        <v>0.76</v>
      </c>
      <c r="AB2348">
        <f>VLOOKUP(I2348,Weather!F:K,5,)</f>
        <v>1016</v>
      </c>
      <c r="AC2348">
        <f>VLOOKUP(I2348,Weather!F:K,6,)</f>
        <v>1</v>
      </c>
    </row>
    <row r="2349" spans="1:29" x14ac:dyDescent="0.25">
      <c r="A2349" t="s">
        <v>7</v>
      </c>
      <c r="B2349" t="s">
        <v>6</v>
      </c>
      <c r="C2349" s="1">
        <v>41989.501388888886</v>
      </c>
      <c r="D2349" s="3">
        <f t="shared" si="304"/>
        <v>2014</v>
      </c>
      <c r="E2349" s="3">
        <f t="shared" si="299"/>
        <v>12</v>
      </c>
      <c r="F2349" s="3">
        <f t="shared" si="300"/>
        <v>12</v>
      </c>
      <c r="G2349" s="3">
        <f t="shared" si="301"/>
        <v>16</v>
      </c>
      <c r="H2349" s="3" t="str">
        <f t="shared" si="302"/>
        <v>20141212</v>
      </c>
      <c r="I2349" s="3" t="str">
        <f t="shared" si="303"/>
        <v>2014121216</v>
      </c>
      <c r="J2349">
        <v>98</v>
      </c>
      <c r="K2349">
        <v>58.8</v>
      </c>
      <c r="L2349" t="str">
        <f>VLOOKUP(C2349,List!$A$2:$C$2089,3,)</f>
        <v>Clapham South</v>
      </c>
      <c r="M2349" t="str">
        <f>VLOOKUP(C2349,List!$A$2:$C$2089,2,)</f>
        <v>Northern</v>
      </c>
      <c r="N2349" t="str">
        <f t="shared" si="305"/>
        <v>Clapham South|Northern</v>
      </c>
      <c r="O2349">
        <f>VLOOKUP(N2349,Depth!$A$2:$F$427,3,)</f>
        <v>28</v>
      </c>
      <c r="P2349">
        <f>VLOOKUP(N2349,Depth!$A$2:$F$427,5,)</f>
        <v>110.12</v>
      </c>
      <c r="Q2349">
        <f>VLOOKUP(N2349,Depth!$A$2:$F$427,6,)</f>
        <v>17.88</v>
      </c>
      <c r="R2349">
        <f>VLOOKUP(L2349,longitude_latitude!C:J,7,)</f>
        <v>-0.14561037399999999</v>
      </c>
      <c r="S2349">
        <f>VLOOKUP(L2349,longitude_latitude!C:J,8,)</f>
        <v>51.452720589999998</v>
      </c>
      <c r="T2349">
        <f t="shared" si="306"/>
        <v>-7.4920498884273998</v>
      </c>
      <c r="U2349">
        <f>VLOOKUP(M2349,LINE!$A$2:$B$13,2,)</f>
        <v>9</v>
      </c>
      <c r="V2349">
        <f>VLOOKUP(L2349,Entry_exit!B:P,4,)</f>
        <v>13651</v>
      </c>
      <c r="W2349">
        <f>2020 - VLOOKUP(L2349, age!$A:$D,4,)</f>
        <v>94</v>
      </c>
      <c r="X2349">
        <f>VLOOKUP(H2349,'air-quality-london-time-of-day'!E:G,3,FALSE)</f>
        <v>12.8</v>
      </c>
      <c r="Y2349">
        <f>VLOOKUP(I2349,Weather!F:K,2,)</f>
        <v>6.8285714285713599</v>
      </c>
      <c r="Z2349">
        <f>VLOOKUP(I2349,Weather!F:K,3,)</f>
        <v>0.03</v>
      </c>
      <c r="AA2349">
        <f>VLOOKUP(I2349,Weather!F:K,4,)</f>
        <v>0.76</v>
      </c>
      <c r="AB2349">
        <f>VLOOKUP(I2349,Weather!F:K,5,)</f>
        <v>1016</v>
      </c>
      <c r="AC2349">
        <f>VLOOKUP(I2349,Weather!F:K,6,)</f>
        <v>1</v>
      </c>
    </row>
    <row r="2350" spans="1:29" x14ac:dyDescent="0.25">
      <c r="A2350" t="s">
        <v>7</v>
      </c>
      <c r="B2350" t="s">
        <v>6</v>
      </c>
      <c r="C2350" s="1">
        <v>41989.502083333333</v>
      </c>
      <c r="D2350" s="3">
        <f t="shared" si="304"/>
        <v>2014</v>
      </c>
      <c r="E2350" s="3">
        <f t="shared" si="299"/>
        <v>12</v>
      </c>
      <c r="F2350" s="3">
        <f t="shared" si="300"/>
        <v>12</v>
      </c>
      <c r="G2350" s="3">
        <f t="shared" si="301"/>
        <v>16</v>
      </c>
      <c r="H2350" s="3" t="str">
        <f t="shared" si="302"/>
        <v>20141212</v>
      </c>
      <c r="I2350" s="3" t="str">
        <f t="shared" si="303"/>
        <v>2014121216</v>
      </c>
      <c r="J2350">
        <v>94</v>
      </c>
      <c r="K2350">
        <v>56.4</v>
      </c>
      <c r="L2350" t="str">
        <f>VLOOKUP(C2350,List!$A$2:$C$2089,3,)</f>
        <v>Balham</v>
      </c>
      <c r="M2350" t="str">
        <f>VLOOKUP(C2350,List!$A$2:$C$2089,2,)</f>
        <v>Northern</v>
      </c>
      <c r="N2350" t="str">
        <f t="shared" si="305"/>
        <v>Balham|Northern</v>
      </c>
      <c r="O2350">
        <f>VLOOKUP(N2350,Depth!$A$2:$F$427,3,)</f>
        <v>26</v>
      </c>
      <c r="P2350">
        <f>VLOOKUP(N2350,Depth!$A$2:$F$427,5,)</f>
        <v>112.62</v>
      </c>
      <c r="Q2350">
        <f>VLOOKUP(N2350,Depth!$A$2:$F$427,6,)</f>
        <v>13.38</v>
      </c>
      <c r="R2350">
        <f>VLOOKUP(L2350,longitude_latitude!C:J,7,)</f>
        <v>-0.151090206</v>
      </c>
      <c r="S2350">
        <f>VLOOKUP(L2350,longitude_latitude!C:J,8,)</f>
        <v>51.443109980000003</v>
      </c>
      <c r="T2350">
        <f t="shared" si="306"/>
        <v>-7.7725500841588566</v>
      </c>
      <c r="U2350">
        <f>VLOOKUP(M2350,LINE!$A$2:$B$13,2,)</f>
        <v>9</v>
      </c>
      <c r="V2350">
        <f>VLOOKUP(L2350,Entry_exit!B:P,4,)</f>
        <v>22536</v>
      </c>
      <c r="W2350">
        <f>2020 - VLOOKUP(L2350, age!$A:$D,4,)</f>
        <v>94</v>
      </c>
      <c r="X2350">
        <f>VLOOKUP(H2350,'air-quality-london-time-of-day'!E:G,3,FALSE)</f>
        <v>12.8</v>
      </c>
      <c r="Y2350">
        <f>VLOOKUP(I2350,Weather!F:K,2,)</f>
        <v>6.8285714285713599</v>
      </c>
      <c r="Z2350">
        <f>VLOOKUP(I2350,Weather!F:K,3,)</f>
        <v>0.03</v>
      </c>
      <c r="AA2350">
        <f>VLOOKUP(I2350,Weather!F:K,4,)</f>
        <v>0.76</v>
      </c>
      <c r="AB2350">
        <f>VLOOKUP(I2350,Weather!F:K,5,)</f>
        <v>1016</v>
      </c>
      <c r="AC2350">
        <f>VLOOKUP(I2350,Weather!F:K,6,)</f>
        <v>1</v>
      </c>
    </row>
    <row r="2351" spans="1:29" x14ac:dyDescent="0.25">
      <c r="A2351" t="s">
        <v>7</v>
      </c>
      <c r="B2351" t="s">
        <v>6</v>
      </c>
      <c r="C2351" s="1">
        <v>41989.50277777778</v>
      </c>
      <c r="D2351" s="3">
        <f t="shared" si="304"/>
        <v>2014</v>
      </c>
      <c r="E2351" s="3">
        <f t="shared" si="299"/>
        <v>12</v>
      </c>
      <c r="F2351" s="3">
        <f t="shared" si="300"/>
        <v>12</v>
      </c>
      <c r="G2351" s="3">
        <f t="shared" si="301"/>
        <v>16</v>
      </c>
      <c r="H2351" s="3" t="str">
        <f t="shared" si="302"/>
        <v>20141212</v>
      </c>
      <c r="I2351" s="3" t="str">
        <f t="shared" si="303"/>
        <v>2014121216</v>
      </c>
      <c r="J2351">
        <v>80</v>
      </c>
      <c r="K2351">
        <v>48</v>
      </c>
      <c r="L2351" t="str">
        <f>VLOOKUP(C2351,List!$A$2:$C$2089,3,)</f>
        <v>Balham</v>
      </c>
      <c r="M2351" t="str">
        <f>VLOOKUP(C2351,List!$A$2:$C$2089,2,)</f>
        <v>Northern</v>
      </c>
      <c r="N2351" t="str">
        <f t="shared" si="305"/>
        <v>Balham|Northern</v>
      </c>
      <c r="O2351">
        <f>VLOOKUP(N2351,Depth!$A$2:$F$427,3,)</f>
        <v>26</v>
      </c>
      <c r="P2351">
        <f>VLOOKUP(N2351,Depth!$A$2:$F$427,5,)</f>
        <v>112.62</v>
      </c>
      <c r="Q2351">
        <f>VLOOKUP(N2351,Depth!$A$2:$F$427,6,)</f>
        <v>13.38</v>
      </c>
      <c r="R2351">
        <f>VLOOKUP(L2351,longitude_latitude!C:J,7,)</f>
        <v>-0.151090206</v>
      </c>
      <c r="S2351">
        <f>VLOOKUP(L2351,longitude_latitude!C:J,8,)</f>
        <v>51.443109980000003</v>
      </c>
      <c r="T2351">
        <f t="shared" si="306"/>
        <v>-7.7725500841588566</v>
      </c>
      <c r="U2351">
        <f>VLOOKUP(M2351,LINE!$A$2:$B$13,2,)</f>
        <v>9</v>
      </c>
      <c r="V2351">
        <f>VLOOKUP(L2351,Entry_exit!B:P,4,)</f>
        <v>22536</v>
      </c>
      <c r="W2351">
        <f>2020 - VLOOKUP(L2351, age!$A:$D,4,)</f>
        <v>94</v>
      </c>
      <c r="X2351">
        <f>VLOOKUP(H2351,'air-quality-london-time-of-day'!E:G,3,FALSE)</f>
        <v>12.8</v>
      </c>
      <c r="Y2351">
        <f>VLOOKUP(I2351,Weather!F:K,2,)</f>
        <v>6.8285714285713599</v>
      </c>
      <c r="Z2351">
        <f>VLOOKUP(I2351,Weather!F:K,3,)</f>
        <v>0.03</v>
      </c>
      <c r="AA2351">
        <f>VLOOKUP(I2351,Weather!F:K,4,)</f>
        <v>0.76</v>
      </c>
      <c r="AB2351">
        <f>VLOOKUP(I2351,Weather!F:K,5,)</f>
        <v>1016</v>
      </c>
      <c r="AC2351">
        <f>VLOOKUP(I2351,Weather!F:K,6,)</f>
        <v>1</v>
      </c>
    </row>
    <row r="2352" spans="1:29" x14ac:dyDescent="0.25">
      <c r="A2352" t="s">
        <v>7</v>
      </c>
      <c r="B2352" t="s">
        <v>6</v>
      </c>
      <c r="C2352" s="1">
        <v>41989.503472222219</v>
      </c>
      <c r="D2352" s="3">
        <f t="shared" si="304"/>
        <v>2014</v>
      </c>
      <c r="E2352" s="3">
        <f t="shared" si="299"/>
        <v>12</v>
      </c>
      <c r="F2352" s="3">
        <f t="shared" si="300"/>
        <v>12</v>
      </c>
      <c r="G2352" s="3">
        <f t="shared" si="301"/>
        <v>16</v>
      </c>
      <c r="H2352" s="3" t="str">
        <f t="shared" si="302"/>
        <v>20141212</v>
      </c>
      <c r="I2352" s="3" t="str">
        <f t="shared" si="303"/>
        <v>2014121216</v>
      </c>
      <c r="J2352">
        <v>79</v>
      </c>
      <c r="K2352">
        <v>47.4</v>
      </c>
      <c r="L2352" t="str">
        <f>VLOOKUP(C2352,List!$A$2:$C$2089,3,)</f>
        <v>Tooting Bec</v>
      </c>
      <c r="M2352" t="str">
        <f>VLOOKUP(C2352,List!$A$2:$C$2089,2,)</f>
        <v>Northern</v>
      </c>
      <c r="N2352" t="str">
        <f t="shared" si="305"/>
        <v>Tooting Bec|Northern</v>
      </c>
      <c r="O2352">
        <f>VLOOKUP(N2352,Depth!$A$2:$F$427,3,)</f>
        <v>28</v>
      </c>
      <c r="P2352">
        <f>VLOOKUP(N2352,Depth!$A$2:$F$427,5,)</f>
        <v>111.62</v>
      </c>
      <c r="Q2352">
        <f>VLOOKUP(N2352,Depth!$A$2:$F$427,6,)</f>
        <v>16.38</v>
      </c>
      <c r="R2352">
        <f>VLOOKUP(L2352,longitude_latitude!C:J,7,)</f>
        <v>-0.15763366000000001</v>
      </c>
      <c r="S2352">
        <f>VLOOKUP(L2352,longitude_latitude!C:J,8,)</f>
        <v>51.435381100000001</v>
      </c>
      <c r="T2352">
        <f t="shared" si="306"/>
        <v>-8.1079473762878269</v>
      </c>
      <c r="U2352">
        <f>VLOOKUP(M2352,LINE!$A$2:$B$13,2,)</f>
        <v>9</v>
      </c>
      <c r="V2352">
        <f>VLOOKUP(L2352,Entry_exit!B:P,4,)</f>
        <v>12971</v>
      </c>
      <c r="W2352">
        <f>2020 - VLOOKUP(L2352, age!$A:$D,4,)</f>
        <v>94</v>
      </c>
      <c r="X2352">
        <f>VLOOKUP(H2352,'air-quality-london-time-of-day'!E:G,3,FALSE)</f>
        <v>12.8</v>
      </c>
      <c r="Y2352">
        <f>VLOOKUP(I2352,Weather!F:K,2,)</f>
        <v>6.8285714285713599</v>
      </c>
      <c r="Z2352">
        <f>VLOOKUP(I2352,Weather!F:K,3,)</f>
        <v>0.03</v>
      </c>
      <c r="AA2352">
        <f>VLOOKUP(I2352,Weather!F:K,4,)</f>
        <v>0.76</v>
      </c>
      <c r="AB2352">
        <f>VLOOKUP(I2352,Weather!F:K,5,)</f>
        <v>1016</v>
      </c>
      <c r="AC2352">
        <f>VLOOKUP(I2352,Weather!F:K,6,)</f>
        <v>1</v>
      </c>
    </row>
    <row r="2353" spans="1:29" x14ac:dyDescent="0.25">
      <c r="A2353" t="s">
        <v>7</v>
      </c>
      <c r="B2353" t="s">
        <v>6</v>
      </c>
      <c r="C2353" s="1">
        <v>41989.504166666666</v>
      </c>
      <c r="D2353" s="3">
        <f t="shared" si="304"/>
        <v>2014</v>
      </c>
      <c r="E2353" s="3">
        <f t="shared" si="299"/>
        <v>12</v>
      </c>
      <c r="F2353" s="3">
        <f t="shared" si="300"/>
        <v>12</v>
      </c>
      <c r="G2353" s="3">
        <f t="shared" si="301"/>
        <v>16</v>
      </c>
      <c r="H2353" s="3" t="str">
        <f t="shared" si="302"/>
        <v>20141212</v>
      </c>
      <c r="I2353" s="3" t="str">
        <f t="shared" si="303"/>
        <v>2014121216</v>
      </c>
      <c r="J2353">
        <v>85</v>
      </c>
      <c r="K2353">
        <v>51</v>
      </c>
      <c r="L2353" t="str">
        <f>VLOOKUP(C2353,List!$A$2:$C$2089,3,)</f>
        <v>Tooting Bec</v>
      </c>
      <c r="M2353" t="str">
        <f>VLOOKUP(C2353,List!$A$2:$C$2089,2,)</f>
        <v>Northern</v>
      </c>
      <c r="N2353" t="str">
        <f t="shared" si="305"/>
        <v>Tooting Bec|Northern</v>
      </c>
      <c r="O2353">
        <f>VLOOKUP(N2353,Depth!$A$2:$F$427,3,)</f>
        <v>28</v>
      </c>
      <c r="P2353">
        <f>VLOOKUP(N2353,Depth!$A$2:$F$427,5,)</f>
        <v>111.62</v>
      </c>
      <c r="Q2353">
        <f>VLOOKUP(N2353,Depth!$A$2:$F$427,6,)</f>
        <v>16.38</v>
      </c>
      <c r="R2353">
        <f>VLOOKUP(L2353,longitude_latitude!C:J,7,)</f>
        <v>-0.15763366000000001</v>
      </c>
      <c r="S2353">
        <f>VLOOKUP(L2353,longitude_latitude!C:J,8,)</f>
        <v>51.435381100000001</v>
      </c>
      <c r="T2353">
        <f t="shared" si="306"/>
        <v>-8.1079473762878269</v>
      </c>
      <c r="U2353">
        <f>VLOOKUP(M2353,LINE!$A$2:$B$13,2,)</f>
        <v>9</v>
      </c>
      <c r="V2353">
        <f>VLOOKUP(L2353,Entry_exit!B:P,4,)</f>
        <v>12971</v>
      </c>
      <c r="W2353">
        <f>2020 - VLOOKUP(L2353, age!$A:$D,4,)</f>
        <v>94</v>
      </c>
      <c r="X2353">
        <f>VLOOKUP(H2353,'air-quality-london-time-of-day'!E:G,3,FALSE)</f>
        <v>12.8</v>
      </c>
      <c r="Y2353">
        <f>VLOOKUP(I2353,Weather!F:K,2,)</f>
        <v>6.8285714285713599</v>
      </c>
      <c r="Z2353">
        <f>VLOOKUP(I2353,Weather!F:K,3,)</f>
        <v>0.03</v>
      </c>
      <c r="AA2353">
        <f>VLOOKUP(I2353,Weather!F:K,4,)</f>
        <v>0.76</v>
      </c>
      <c r="AB2353">
        <f>VLOOKUP(I2353,Weather!F:K,5,)</f>
        <v>1016</v>
      </c>
      <c r="AC2353">
        <f>VLOOKUP(I2353,Weather!F:K,6,)</f>
        <v>1</v>
      </c>
    </row>
    <row r="2354" spans="1:29" x14ac:dyDescent="0.25">
      <c r="A2354" t="s">
        <v>7</v>
      </c>
      <c r="B2354" t="s">
        <v>6</v>
      </c>
      <c r="C2354" s="1">
        <v>41989.504861111112</v>
      </c>
      <c r="D2354" s="3">
        <f t="shared" si="304"/>
        <v>2014</v>
      </c>
      <c r="E2354" s="3">
        <f t="shared" si="299"/>
        <v>12</v>
      </c>
      <c r="F2354" s="3">
        <f t="shared" si="300"/>
        <v>12</v>
      </c>
      <c r="G2354" s="3">
        <f t="shared" si="301"/>
        <v>16</v>
      </c>
      <c r="H2354" s="3" t="str">
        <f t="shared" si="302"/>
        <v>20141212</v>
      </c>
      <c r="I2354" s="3" t="str">
        <f t="shared" si="303"/>
        <v>2014121216</v>
      </c>
      <c r="J2354">
        <v>74</v>
      </c>
      <c r="K2354">
        <v>44.4</v>
      </c>
      <c r="L2354" t="str">
        <f>VLOOKUP(C2354,List!$A$2:$C$2089,3,)</f>
        <v>Tooting Broadway</v>
      </c>
      <c r="M2354" t="str">
        <f>VLOOKUP(C2354,List!$A$2:$C$2089,2,)</f>
        <v>Northern</v>
      </c>
      <c r="N2354" t="str">
        <f t="shared" si="305"/>
        <v>Tooting Broadway|Northern</v>
      </c>
      <c r="O2354">
        <f>VLOOKUP(N2354,Depth!$A$2:$F$427,3,)</f>
        <v>16</v>
      </c>
      <c r="P2354">
        <f>VLOOKUP(N2354,Depth!$A$2:$F$427,5,)</f>
        <v>103.22</v>
      </c>
      <c r="Q2354">
        <f>VLOOKUP(N2354,Depth!$A$2:$F$427,6,)</f>
        <v>12.78</v>
      </c>
      <c r="R2354">
        <f>VLOOKUP(L2354,longitude_latitude!C:J,7,)</f>
        <v>-0.166791248</v>
      </c>
      <c r="S2354">
        <f>VLOOKUP(L2354,longitude_latitude!C:J,8,)</f>
        <v>51.427157020000003</v>
      </c>
      <c r="T2354">
        <f t="shared" si="306"/>
        <v>-8.5775997004577622</v>
      </c>
      <c r="U2354">
        <f>VLOOKUP(M2354,LINE!$A$2:$B$13,2,)</f>
        <v>9</v>
      </c>
      <c r="V2354">
        <f>VLOOKUP(L2354,Entry_exit!B:P,4,)</f>
        <v>24714</v>
      </c>
      <c r="W2354">
        <f>2020 - VLOOKUP(L2354, age!$A:$D,4,)</f>
        <v>94</v>
      </c>
      <c r="X2354">
        <f>VLOOKUP(H2354,'air-quality-london-time-of-day'!E:G,3,FALSE)</f>
        <v>12.8</v>
      </c>
      <c r="Y2354">
        <f>VLOOKUP(I2354,Weather!F:K,2,)</f>
        <v>6.8285714285713599</v>
      </c>
      <c r="Z2354">
        <f>VLOOKUP(I2354,Weather!F:K,3,)</f>
        <v>0.03</v>
      </c>
      <c r="AA2354">
        <f>VLOOKUP(I2354,Weather!F:K,4,)</f>
        <v>0.76</v>
      </c>
      <c r="AB2354">
        <f>VLOOKUP(I2354,Weather!F:K,5,)</f>
        <v>1016</v>
      </c>
      <c r="AC2354">
        <f>VLOOKUP(I2354,Weather!F:K,6,)</f>
        <v>1</v>
      </c>
    </row>
    <row r="2355" spans="1:29" x14ac:dyDescent="0.25">
      <c r="A2355" t="s">
        <v>7</v>
      </c>
      <c r="B2355" t="s">
        <v>6</v>
      </c>
      <c r="C2355" s="1">
        <v>41989.505555555559</v>
      </c>
      <c r="D2355" s="3">
        <f t="shared" si="304"/>
        <v>2014</v>
      </c>
      <c r="E2355" s="3">
        <f t="shared" si="299"/>
        <v>12</v>
      </c>
      <c r="F2355" s="3">
        <f t="shared" si="300"/>
        <v>12</v>
      </c>
      <c r="G2355" s="3">
        <f t="shared" si="301"/>
        <v>16</v>
      </c>
      <c r="H2355" s="3" t="str">
        <f t="shared" si="302"/>
        <v>20141212</v>
      </c>
      <c r="I2355" s="3" t="str">
        <f t="shared" si="303"/>
        <v>2014121216</v>
      </c>
      <c r="J2355">
        <v>82</v>
      </c>
      <c r="K2355">
        <v>49.2</v>
      </c>
      <c r="L2355" t="str">
        <f>VLOOKUP(C2355,List!$A$2:$C$2089,3,)</f>
        <v>Tooting Broadway</v>
      </c>
      <c r="M2355" t="str">
        <f>VLOOKUP(C2355,List!$A$2:$C$2089,2,)</f>
        <v>Northern</v>
      </c>
      <c r="N2355" t="str">
        <f t="shared" si="305"/>
        <v>Tooting Broadway|Northern</v>
      </c>
      <c r="O2355">
        <f>VLOOKUP(N2355,Depth!$A$2:$F$427,3,)</f>
        <v>16</v>
      </c>
      <c r="P2355">
        <f>VLOOKUP(N2355,Depth!$A$2:$F$427,5,)</f>
        <v>103.22</v>
      </c>
      <c r="Q2355">
        <f>VLOOKUP(N2355,Depth!$A$2:$F$427,6,)</f>
        <v>12.78</v>
      </c>
      <c r="R2355">
        <f>VLOOKUP(L2355,longitude_latitude!C:J,7,)</f>
        <v>-0.166791248</v>
      </c>
      <c r="S2355">
        <f>VLOOKUP(L2355,longitude_latitude!C:J,8,)</f>
        <v>51.427157020000003</v>
      </c>
      <c r="T2355">
        <f t="shared" si="306"/>
        <v>-8.5775997004577622</v>
      </c>
      <c r="U2355">
        <f>VLOOKUP(M2355,LINE!$A$2:$B$13,2,)</f>
        <v>9</v>
      </c>
      <c r="V2355">
        <f>VLOOKUP(L2355,Entry_exit!B:P,4,)</f>
        <v>24714</v>
      </c>
      <c r="W2355">
        <f>2020 - VLOOKUP(L2355, age!$A:$D,4,)</f>
        <v>94</v>
      </c>
      <c r="X2355">
        <f>VLOOKUP(H2355,'air-quality-london-time-of-day'!E:G,3,FALSE)</f>
        <v>12.8</v>
      </c>
      <c r="Y2355">
        <f>VLOOKUP(I2355,Weather!F:K,2,)</f>
        <v>6.8285714285713599</v>
      </c>
      <c r="Z2355">
        <f>VLOOKUP(I2355,Weather!F:K,3,)</f>
        <v>0.03</v>
      </c>
      <c r="AA2355">
        <f>VLOOKUP(I2355,Weather!F:K,4,)</f>
        <v>0.76</v>
      </c>
      <c r="AB2355">
        <f>VLOOKUP(I2355,Weather!F:K,5,)</f>
        <v>1016</v>
      </c>
      <c r="AC2355">
        <f>VLOOKUP(I2355,Weather!F:K,6,)</f>
        <v>1</v>
      </c>
    </row>
    <row r="2356" spans="1:29" x14ac:dyDescent="0.25">
      <c r="A2356" t="s">
        <v>7</v>
      </c>
      <c r="B2356" t="s">
        <v>6</v>
      </c>
      <c r="C2356" s="1">
        <v>41989.506249999999</v>
      </c>
      <c r="D2356" s="3">
        <f t="shared" si="304"/>
        <v>2014</v>
      </c>
      <c r="E2356" s="3">
        <f t="shared" ref="E2356:E2419" si="307">MONTH(C2356)</f>
        <v>12</v>
      </c>
      <c r="F2356" s="3">
        <f t="shared" ref="F2356:F2419" si="308">HOUR(C2356)</f>
        <v>12</v>
      </c>
      <c r="G2356" s="3">
        <f t="shared" ref="G2356:G2419" si="309">DAY(C2356)</f>
        <v>16</v>
      </c>
      <c r="H2356" s="3" t="str">
        <f t="shared" ref="H2356:H2419" si="310">D2356&amp;E2356&amp;F2356</f>
        <v>20141212</v>
      </c>
      <c r="I2356" s="3" t="str">
        <f t="shared" ref="I2356:I2419" si="311">D2356&amp;E2356&amp;F2356&amp;G2356</f>
        <v>2014121216</v>
      </c>
      <c r="J2356">
        <v>102</v>
      </c>
      <c r="K2356">
        <v>61.2</v>
      </c>
      <c r="L2356" t="str">
        <f>VLOOKUP(C2356,List!$A$2:$C$2089,3,)</f>
        <v>Colliers Wood</v>
      </c>
      <c r="M2356" t="str">
        <f>VLOOKUP(C2356,List!$A$2:$C$2089,2,)</f>
        <v>Northern</v>
      </c>
      <c r="N2356" t="str">
        <f t="shared" si="305"/>
        <v>Colliers Wood|Northern</v>
      </c>
      <c r="O2356">
        <f>VLOOKUP(N2356,Depth!$A$2:$F$427,3,)</f>
        <v>12</v>
      </c>
      <c r="P2356">
        <f>VLOOKUP(N2356,Depth!$A$2:$F$427,5,)</f>
        <v>98.92</v>
      </c>
      <c r="Q2356">
        <f>VLOOKUP(N2356,Depth!$A$2:$F$427,6,)</f>
        <v>13.08</v>
      </c>
      <c r="R2356">
        <f>VLOOKUP(L2356,longitude_latitude!C:J,7,)</f>
        <v>-0.17646089300000001</v>
      </c>
      <c r="S2356">
        <f>VLOOKUP(L2356,longitude_latitude!C:J,8,)</f>
        <v>51.417639790000003</v>
      </c>
      <c r="T2356">
        <f t="shared" si="306"/>
        <v>-9.0732026332957325</v>
      </c>
      <c r="U2356">
        <f>VLOOKUP(M2356,LINE!$A$2:$B$13,2,)</f>
        <v>9</v>
      </c>
      <c r="V2356">
        <f>VLOOKUP(L2356,Entry_exit!B:P,4,)</f>
        <v>10356</v>
      </c>
      <c r="W2356">
        <f>2020 - VLOOKUP(L2356, age!$A:$D,4,)</f>
        <v>94</v>
      </c>
      <c r="X2356">
        <f>VLOOKUP(H2356,'air-quality-london-time-of-day'!E:G,3,FALSE)</f>
        <v>12.8</v>
      </c>
      <c r="Y2356">
        <f>VLOOKUP(I2356,Weather!F:K,2,)</f>
        <v>6.8285714285713599</v>
      </c>
      <c r="Z2356">
        <f>VLOOKUP(I2356,Weather!F:K,3,)</f>
        <v>0.03</v>
      </c>
      <c r="AA2356">
        <f>VLOOKUP(I2356,Weather!F:K,4,)</f>
        <v>0.76</v>
      </c>
      <c r="AB2356">
        <f>VLOOKUP(I2356,Weather!F:K,5,)</f>
        <v>1016</v>
      </c>
      <c r="AC2356">
        <f>VLOOKUP(I2356,Weather!F:K,6,)</f>
        <v>1</v>
      </c>
    </row>
    <row r="2357" spans="1:29" x14ac:dyDescent="0.25">
      <c r="A2357" t="s">
        <v>7</v>
      </c>
      <c r="B2357" t="s">
        <v>6</v>
      </c>
      <c r="C2357" s="1">
        <v>41989.506944444445</v>
      </c>
      <c r="D2357" s="3">
        <f t="shared" si="304"/>
        <v>2014</v>
      </c>
      <c r="E2357" s="3">
        <f t="shared" si="307"/>
        <v>12</v>
      </c>
      <c r="F2357" s="3">
        <f t="shared" si="308"/>
        <v>12</v>
      </c>
      <c r="G2357" s="3">
        <f t="shared" si="309"/>
        <v>16</v>
      </c>
      <c r="H2357" s="3" t="str">
        <f t="shared" si="310"/>
        <v>20141212</v>
      </c>
      <c r="I2357" s="3" t="str">
        <f t="shared" si="311"/>
        <v>2014121216</v>
      </c>
      <c r="J2357">
        <v>96</v>
      </c>
      <c r="K2357">
        <v>57.6</v>
      </c>
      <c r="L2357" t="str">
        <f>VLOOKUP(C2357,List!$A$2:$C$2089,3,)</f>
        <v>Colliers Wood</v>
      </c>
      <c r="M2357" t="str">
        <f>VLOOKUP(C2357,List!$A$2:$C$2089,2,)</f>
        <v>Northern</v>
      </c>
      <c r="N2357" t="str">
        <f t="shared" si="305"/>
        <v>Colliers Wood|Northern</v>
      </c>
      <c r="O2357">
        <f>VLOOKUP(N2357,Depth!$A$2:$F$427,3,)</f>
        <v>12</v>
      </c>
      <c r="P2357">
        <f>VLOOKUP(N2357,Depth!$A$2:$F$427,5,)</f>
        <v>98.92</v>
      </c>
      <c r="Q2357">
        <f>VLOOKUP(N2357,Depth!$A$2:$F$427,6,)</f>
        <v>13.08</v>
      </c>
      <c r="R2357">
        <f>VLOOKUP(L2357,longitude_latitude!C:J,7,)</f>
        <v>-0.17646089300000001</v>
      </c>
      <c r="S2357">
        <f>VLOOKUP(L2357,longitude_latitude!C:J,8,)</f>
        <v>51.417639790000003</v>
      </c>
      <c r="T2357">
        <f t="shared" si="306"/>
        <v>-9.0732026332957325</v>
      </c>
      <c r="U2357">
        <f>VLOOKUP(M2357,LINE!$A$2:$B$13,2,)</f>
        <v>9</v>
      </c>
      <c r="V2357">
        <f>VLOOKUP(L2357,Entry_exit!B:P,4,)</f>
        <v>10356</v>
      </c>
      <c r="W2357">
        <f>2020 - VLOOKUP(L2357, age!$A:$D,4,)</f>
        <v>94</v>
      </c>
      <c r="X2357">
        <f>VLOOKUP(H2357,'air-quality-london-time-of-day'!E:G,3,FALSE)</f>
        <v>12.8</v>
      </c>
      <c r="Y2357">
        <f>VLOOKUP(I2357,Weather!F:K,2,)</f>
        <v>6.8285714285713599</v>
      </c>
      <c r="Z2357">
        <f>VLOOKUP(I2357,Weather!F:K,3,)</f>
        <v>0.03</v>
      </c>
      <c r="AA2357">
        <f>VLOOKUP(I2357,Weather!F:K,4,)</f>
        <v>0.76</v>
      </c>
      <c r="AB2357">
        <f>VLOOKUP(I2357,Weather!F:K,5,)</f>
        <v>1016</v>
      </c>
      <c r="AC2357">
        <f>VLOOKUP(I2357,Weather!F:K,6,)</f>
        <v>1</v>
      </c>
    </row>
    <row r="2358" spans="1:29" x14ac:dyDescent="0.25">
      <c r="A2358" t="s">
        <v>7</v>
      </c>
      <c r="B2358" t="s">
        <v>6</v>
      </c>
      <c r="C2358" s="1">
        <v>41989.507638888892</v>
      </c>
      <c r="D2358" s="3">
        <f t="shared" si="304"/>
        <v>2014</v>
      </c>
      <c r="E2358" s="3">
        <f t="shared" si="307"/>
        <v>12</v>
      </c>
      <c r="F2358" s="3">
        <f t="shared" si="308"/>
        <v>12</v>
      </c>
      <c r="G2358" s="3">
        <f t="shared" si="309"/>
        <v>16</v>
      </c>
      <c r="H2358" s="3" t="str">
        <f t="shared" si="310"/>
        <v>20141212</v>
      </c>
      <c r="I2358" s="3" t="str">
        <f t="shared" si="311"/>
        <v>2014121216</v>
      </c>
      <c r="J2358">
        <v>115</v>
      </c>
      <c r="K2358">
        <v>69</v>
      </c>
      <c r="L2358" t="str">
        <f>VLOOKUP(C2358,List!$A$2:$C$2089,3,)</f>
        <v>South Wimbledon</v>
      </c>
      <c r="M2358" t="str">
        <f>VLOOKUP(C2358,List!$A$2:$C$2089,2,)</f>
        <v>Northern</v>
      </c>
      <c r="N2358" t="str">
        <f t="shared" si="305"/>
        <v>South Wimbledon|Northern</v>
      </c>
      <c r="O2358">
        <f>VLOOKUP(N2358,Depth!$A$2:$F$427,3,)</f>
        <v>14</v>
      </c>
      <c r="P2358">
        <f>VLOOKUP(N2358,Depth!$A$2:$F$427,5,)</f>
        <v>101.32</v>
      </c>
      <c r="Q2358">
        <f>VLOOKUP(N2358,Depth!$A$2:$F$427,6,)</f>
        <v>12.68</v>
      </c>
      <c r="R2358">
        <f>VLOOKUP(L2358,longitude_latitude!C:J,7,)</f>
        <v>-0.19171127800000001</v>
      </c>
      <c r="S2358">
        <f>VLOOKUP(L2358,longitude_latitude!C:J,8,)</f>
        <v>51.414469240000003</v>
      </c>
      <c r="T2358">
        <f t="shared" si="306"/>
        <v>-9.8567336056920904</v>
      </c>
      <c r="U2358">
        <f>VLOOKUP(M2358,LINE!$A$2:$B$13,2,)</f>
        <v>9</v>
      </c>
      <c r="V2358">
        <f>VLOOKUP(L2358,Entry_exit!B:P,4,)</f>
        <v>7730</v>
      </c>
      <c r="W2358">
        <f>2020 - VLOOKUP(L2358, age!$A:$D,4,)</f>
        <v>94</v>
      </c>
      <c r="X2358">
        <f>VLOOKUP(H2358,'air-quality-london-time-of-day'!E:G,3,FALSE)</f>
        <v>12.8</v>
      </c>
      <c r="Y2358">
        <f>VLOOKUP(I2358,Weather!F:K,2,)</f>
        <v>6.8285714285713599</v>
      </c>
      <c r="Z2358">
        <f>VLOOKUP(I2358,Weather!F:K,3,)</f>
        <v>0.03</v>
      </c>
      <c r="AA2358">
        <f>VLOOKUP(I2358,Weather!F:K,4,)</f>
        <v>0.76</v>
      </c>
      <c r="AB2358">
        <f>VLOOKUP(I2358,Weather!F:K,5,)</f>
        <v>1016</v>
      </c>
      <c r="AC2358">
        <f>VLOOKUP(I2358,Weather!F:K,6,)</f>
        <v>1</v>
      </c>
    </row>
    <row r="2359" spans="1:29" x14ac:dyDescent="0.25">
      <c r="A2359" t="s">
        <v>7</v>
      </c>
      <c r="B2359" t="s">
        <v>6</v>
      </c>
      <c r="C2359" s="1">
        <v>41989.508333333331</v>
      </c>
      <c r="D2359" s="3">
        <f t="shared" si="304"/>
        <v>2014</v>
      </c>
      <c r="E2359" s="3">
        <f t="shared" si="307"/>
        <v>12</v>
      </c>
      <c r="F2359" s="3">
        <f t="shared" si="308"/>
        <v>12</v>
      </c>
      <c r="G2359" s="3">
        <f t="shared" si="309"/>
        <v>16</v>
      </c>
      <c r="H2359" s="3" t="str">
        <f t="shared" si="310"/>
        <v>20141212</v>
      </c>
      <c r="I2359" s="3" t="str">
        <f t="shared" si="311"/>
        <v>2014121216</v>
      </c>
      <c r="J2359">
        <v>103</v>
      </c>
      <c r="K2359">
        <v>61.8</v>
      </c>
      <c r="L2359" t="str">
        <f>VLOOKUP(C2359,List!$A$2:$C$2089,3,)</f>
        <v>South Wimbledon</v>
      </c>
      <c r="M2359" t="str">
        <f>VLOOKUP(C2359,List!$A$2:$C$2089,2,)</f>
        <v>Northern</v>
      </c>
      <c r="N2359" t="str">
        <f t="shared" si="305"/>
        <v>South Wimbledon|Northern</v>
      </c>
      <c r="O2359">
        <f>VLOOKUP(N2359,Depth!$A$2:$F$427,3,)</f>
        <v>14</v>
      </c>
      <c r="P2359">
        <f>VLOOKUP(N2359,Depth!$A$2:$F$427,5,)</f>
        <v>101.32</v>
      </c>
      <c r="Q2359">
        <f>VLOOKUP(N2359,Depth!$A$2:$F$427,6,)</f>
        <v>12.68</v>
      </c>
      <c r="R2359">
        <f>VLOOKUP(L2359,longitude_latitude!C:J,7,)</f>
        <v>-0.19171127800000001</v>
      </c>
      <c r="S2359">
        <f>VLOOKUP(L2359,longitude_latitude!C:J,8,)</f>
        <v>51.414469240000003</v>
      </c>
      <c r="T2359">
        <f t="shared" si="306"/>
        <v>-9.8567336056920904</v>
      </c>
      <c r="U2359">
        <f>VLOOKUP(M2359,LINE!$A$2:$B$13,2,)</f>
        <v>9</v>
      </c>
      <c r="V2359">
        <f>VLOOKUP(L2359,Entry_exit!B:P,4,)</f>
        <v>7730</v>
      </c>
      <c r="W2359">
        <f>2020 - VLOOKUP(L2359, age!$A:$D,4,)</f>
        <v>94</v>
      </c>
      <c r="X2359">
        <f>VLOOKUP(H2359,'air-quality-london-time-of-day'!E:G,3,FALSE)</f>
        <v>12.8</v>
      </c>
      <c r="Y2359">
        <f>VLOOKUP(I2359,Weather!F:K,2,)</f>
        <v>6.8285714285713599</v>
      </c>
      <c r="Z2359">
        <f>VLOOKUP(I2359,Weather!F:K,3,)</f>
        <v>0.03</v>
      </c>
      <c r="AA2359">
        <f>VLOOKUP(I2359,Weather!F:K,4,)</f>
        <v>0.76</v>
      </c>
      <c r="AB2359">
        <f>VLOOKUP(I2359,Weather!F:K,5,)</f>
        <v>1016</v>
      </c>
      <c r="AC2359">
        <f>VLOOKUP(I2359,Weather!F:K,6,)</f>
        <v>1</v>
      </c>
    </row>
    <row r="2360" spans="1:29" x14ac:dyDescent="0.25">
      <c r="A2360" t="s">
        <v>7</v>
      </c>
      <c r="B2360" t="s">
        <v>6</v>
      </c>
      <c r="C2360" s="1">
        <v>41989.509027777778</v>
      </c>
      <c r="D2360" s="3">
        <f t="shared" si="304"/>
        <v>2014</v>
      </c>
      <c r="E2360" s="3">
        <f t="shared" si="307"/>
        <v>12</v>
      </c>
      <c r="F2360" s="3">
        <f t="shared" si="308"/>
        <v>12</v>
      </c>
      <c r="G2360" s="3">
        <f t="shared" si="309"/>
        <v>16</v>
      </c>
      <c r="H2360" s="3" t="str">
        <f t="shared" si="310"/>
        <v>20141212</v>
      </c>
      <c r="I2360" s="3" t="str">
        <f t="shared" si="311"/>
        <v>2014121216</v>
      </c>
      <c r="J2360">
        <v>104</v>
      </c>
      <c r="K2360">
        <v>62.4</v>
      </c>
      <c r="L2360" t="str">
        <f>VLOOKUP(C2360,List!$A$2:$C$2089,3,)</f>
        <v>Morden</v>
      </c>
      <c r="M2360" t="str">
        <f>VLOOKUP(C2360,List!$A$2:$C$2089,2,)</f>
        <v>Northern</v>
      </c>
      <c r="N2360" t="str">
        <f t="shared" si="305"/>
        <v>Morden|Northern</v>
      </c>
      <c r="O2360">
        <f>VLOOKUP(N2360,Depth!$A$2:$F$427,3,)</f>
        <v>18</v>
      </c>
      <c r="P2360">
        <f>VLOOKUP(N2360,Depth!$A$2:$F$427,5,)</f>
        <v>113.6</v>
      </c>
      <c r="Q2360">
        <f>VLOOKUP(N2360,Depth!$A$2:$F$427,6,)</f>
        <v>4.4000000000000004</v>
      </c>
      <c r="R2360">
        <f>VLOOKUP(L2360,longitude_latitude!C:J,7,)</f>
        <v>-0.19316028199999999</v>
      </c>
      <c r="S2360">
        <f>VLOOKUP(L2360,longitude_latitude!C:J,8,)</f>
        <v>51.40201673</v>
      </c>
      <c r="T2360">
        <f t="shared" si="306"/>
        <v>-9.9288280469355179</v>
      </c>
      <c r="U2360">
        <f>VLOOKUP(M2360,LINE!$A$2:$B$13,2,)</f>
        <v>9</v>
      </c>
      <c r="V2360">
        <f>VLOOKUP(L2360,Entry_exit!B:P,4,)</f>
        <v>15288</v>
      </c>
      <c r="W2360">
        <f>2020 - VLOOKUP(L2360, age!$A:$D,4,)</f>
        <v>94</v>
      </c>
      <c r="X2360">
        <f>VLOOKUP(H2360,'air-quality-london-time-of-day'!E:G,3,FALSE)</f>
        <v>12.8</v>
      </c>
      <c r="Y2360">
        <f>VLOOKUP(I2360,Weather!F:K,2,)</f>
        <v>6.8285714285713599</v>
      </c>
      <c r="Z2360">
        <f>VLOOKUP(I2360,Weather!F:K,3,)</f>
        <v>0.03</v>
      </c>
      <c r="AA2360">
        <f>VLOOKUP(I2360,Weather!F:K,4,)</f>
        <v>0.76</v>
      </c>
      <c r="AB2360">
        <f>VLOOKUP(I2360,Weather!F:K,5,)</f>
        <v>1016</v>
      </c>
      <c r="AC2360">
        <f>VLOOKUP(I2360,Weather!F:K,6,)</f>
        <v>1</v>
      </c>
    </row>
    <row r="2361" spans="1:29" x14ac:dyDescent="0.25">
      <c r="A2361" t="s">
        <v>7</v>
      </c>
      <c r="B2361" t="s">
        <v>6</v>
      </c>
      <c r="C2361" s="1">
        <v>41989.509722222225</v>
      </c>
      <c r="D2361" s="3">
        <f t="shared" si="304"/>
        <v>2014</v>
      </c>
      <c r="E2361" s="3">
        <f t="shared" si="307"/>
        <v>12</v>
      </c>
      <c r="F2361" s="3">
        <f t="shared" si="308"/>
        <v>12</v>
      </c>
      <c r="G2361" s="3">
        <f t="shared" si="309"/>
        <v>16</v>
      </c>
      <c r="H2361" s="3" t="str">
        <f t="shared" si="310"/>
        <v>20141212</v>
      </c>
      <c r="I2361" s="3" t="str">
        <f t="shared" si="311"/>
        <v>2014121216</v>
      </c>
      <c r="J2361">
        <v>101</v>
      </c>
      <c r="K2361">
        <v>60.6</v>
      </c>
      <c r="L2361" t="str">
        <f>VLOOKUP(C2361,List!$A$2:$C$2089,3,)</f>
        <v>Morden</v>
      </c>
      <c r="M2361" t="str">
        <f>VLOOKUP(C2361,List!$A$2:$C$2089,2,)</f>
        <v>Northern</v>
      </c>
      <c r="N2361" t="str">
        <f t="shared" si="305"/>
        <v>Morden|Northern</v>
      </c>
      <c r="O2361">
        <f>VLOOKUP(N2361,Depth!$A$2:$F$427,3,)</f>
        <v>18</v>
      </c>
      <c r="P2361">
        <f>VLOOKUP(N2361,Depth!$A$2:$F$427,5,)</f>
        <v>113.6</v>
      </c>
      <c r="Q2361">
        <f>VLOOKUP(N2361,Depth!$A$2:$F$427,6,)</f>
        <v>4.4000000000000004</v>
      </c>
      <c r="R2361">
        <f>VLOOKUP(L2361,longitude_latitude!C:J,7,)</f>
        <v>-0.19316028199999999</v>
      </c>
      <c r="S2361">
        <f>VLOOKUP(L2361,longitude_latitude!C:J,8,)</f>
        <v>51.40201673</v>
      </c>
      <c r="T2361">
        <f t="shared" si="306"/>
        <v>-9.9288280469355179</v>
      </c>
      <c r="U2361">
        <f>VLOOKUP(M2361,LINE!$A$2:$B$13,2,)</f>
        <v>9</v>
      </c>
      <c r="V2361">
        <f>VLOOKUP(L2361,Entry_exit!B:P,4,)</f>
        <v>15288</v>
      </c>
      <c r="W2361">
        <f>2020 - VLOOKUP(L2361, age!$A:$D,4,)</f>
        <v>94</v>
      </c>
      <c r="X2361">
        <f>VLOOKUP(H2361,'air-quality-london-time-of-day'!E:G,3,FALSE)</f>
        <v>12.8</v>
      </c>
      <c r="Y2361">
        <f>VLOOKUP(I2361,Weather!F:K,2,)</f>
        <v>6.8285714285713599</v>
      </c>
      <c r="Z2361">
        <f>VLOOKUP(I2361,Weather!F:K,3,)</f>
        <v>0.03</v>
      </c>
      <c r="AA2361">
        <f>VLOOKUP(I2361,Weather!F:K,4,)</f>
        <v>0.76</v>
      </c>
      <c r="AB2361">
        <f>VLOOKUP(I2361,Weather!F:K,5,)</f>
        <v>1016</v>
      </c>
      <c r="AC2361">
        <f>VLOOKUP(I2361,Weather!F:K,6,)</f>
        <v>1</v>
      </c>
    </row>
    <row r="2362" spans="1:29" x14ac:dyDescent="0.25">
      <c r="A2362" t="s">
        <v>7</v>
      </c>
      <c r="B2362" t="s">
        <v>6</v>
      </c>
      <c r="C2362" s="1">
        <v>41989.510416666664</v>
      </c>
      <c r="D2362" s="3">
        <f t="shared" si="304"/>
        <v>2014</v>
      </c>
      <c r="E2362" s="3">
        <f t="shared" si="307"/>
        <v>12</v>
      </c>
      <c r="F2362" s="3">
        <f t="shared" si="308"/>
        <v>12</v>
      </c>
      <c r="G2362" s="3">
        <f t="shared" si="309"/>
        <v>16</v>
      </c>
      <c r="H2362" s="3" t="str">
        <f t="shared" si="310"/>
        <v>20141212</v>
      </c>
      <c r="I2362" s="3" t="str">
        <f t="shared" si="311"/>
        <v>2014121216</v>
      </c>
      <c r="J2362">
        <v>84</v>
      </c>
      <c r="K2362">
        <v>50.4</v>
      </c>
      <c r="L2362" t="str">
        <f>VLOOKUP(C2362,List!$A$2:$C$2089,3,)</f>
        <v>Morden</v>
      </c>
      <c r="M2362" t="str">
        <f>VLOOKUP(C2362,List!$A$2:$C$2089,2,)</f>
        <v>Northern</v>
      </c>
      <c r="N2362" t="str">
        <f t="shared" si="305"/>
        <v>Morden|Northern</v>
      </c>
      <c r="O2362">
        <f>VLOOKUP(N2362,Depth!$A$2:$F$427,3,)</f>
        <v>18</v>
      </c>
      <c r="P2362">
        <f>VLOOKUP(N2362,Depth!$A$2:$F$427,5,)</f>
        <v>113.6</v>
      </c>
      <c r="Q2362">
        <f>VLOOKUP(N2362,Depth!$A$2:$F$427,6,)</f>
        <v>4.4000000000000004</v>
      </c>
      <c r="R2362">
        <f>VLOOKUP(L2362,longitude_latitude!C:J,7,)</f>
        <v>-0.19316028199999999</v>
      </c>
      <c r="S2362">
        <f>VLOOKUP(L2362,longitude_latitude!C:J,8,)</f>
        <v>51.40201673</v>
      </c>
      <c r="T2362">
        <f t="shared" si="306"/>
        <v>-9.9288280469355179</v>
      </c>
      <c r="U2362">
        <f>VLOOKUP(M2362,LINE!$A$2:$B$13,2,)</f>
        <v>9</v>
      </c>
      <c r="V2362">
        <f>VLOOKUP(L2362,Entry_exit!B:P,4,)</f>
        <v>15288</v>
      </c>
      <c r="W2362">
        <f>2020 - VLOOKUP(L2362, age!$A:$D,4,)</f>
        <v>94</v>
      </c>
      <c r="X2362">
        <f>VLOOKUP(H2362,'air-quality-london-time-of-day'!E:G,3,FALSE)</f>
        <v>12.8</v>
      </c>
      <c r="Y2362">
        <f>VLOOKUP(I2362,Weather!F:K,2,)</f>
        <v>6.8285714285713599</v>
      </c>
      <c r="Z2362">
        <f>VLOOKUP(I2362,Weather!F:K,3,)</f>
        <v>0.03</v>
      </c>
      <c r="AA2362">
        <f>VLOOKUP(I2362,Weather!F:K,4,)</f>
        <v>0.76</v>
      </c>
      <c r="AB2362">
        <f>VLOOKUP(I2362,Weather!F:K,5,)</f>
        <v>1016</v>
      </c>
      <c r="AC2362">
        <f>VLOOKUP(I2362,Weather!F:K,6,)</f>
        <v>1</v>
      </c>
    </row>
    <row r="2363" spans="1:29" x14ac:dyDescent="0.25">
      <c r="A2363" t="s">
        <v>7</v>
      </c>
      <c r="B2363" t="s">
        <v>6</v>
      </c>
      <c r="C2363" s="1">
        <v>42039.342361111114</v>
      </c>
      <c r="D2363" s="3">
        <f t="shared" si="304"/>
        <v>2015</v>
      </c>
      <c r="E2363" s="3">
        <f t="shared" si="307"/>
        <v>2</v>
      </c>
      <c r="F2363" s="3">
        <f t="shared" si="308"/>
        <v>8</v>
      </c>
      <c r="G2363" s="3">
        <f t="shared" si="309"/>
        <v>4</v>
      </c>
      <c r="H2363" s="3" t="str">
        <f t="shared" si="310"/>
        <v>201528</v>
      </c>
      <c r="I2363" s="3" t="str">
        <f t="shared" si="311"/>
        <v>2015284</v>
      </c>
      <c r="J2363">
        <v>133</v>
      </c>
      <c r="K2363">
        <v>79.8</v>
      </c>
      <c r="L2363" t="str">
        <f>VLOOKUP(C2363,List!$A$2:$C$2089,3,)</f>
        <v>Lambeth North</v>
      </c>
      <c r="M2363" t="str">
        <f>VLOOKUP(C2363,List!$A$2:$C$2089,2,)</f>
        <v>Bakerloo</v>
      </c>
      <c r="N2363" t="str">
        <f t="shared" si="305"/>
        <v>Lambeth North|Bakerloo</v>
      </c>
      <c r="O2363">
        <f>VLOOKUP(N2363,Depth!$A$2:$F$427,3,)</f>
        <v>3</v>
      </c>
      <c r="P2363">
        <f>VLOOKUP(N2363,Depth!$A$2:$F$427,5,)</f>
        <v>86.474999999999994</v>
      </c>
      <c r="Q2363">
        <f>VLOOKUP(N2363,Depth!$A$2:$F$427,6,)</f>
        <v>16.524999999999999</v>
      </c>
      <c r="R2363">
        <f>VLOOKUP(L2363,longitude_latitude!C:J,7,)</f>
        <v>-0.11062488199999999</v>
      </c>
      <c r="S2363">
        <f>VLOOKUP(L2363,longitude_latitude!C:J,8,)</f>
        <v>51.498330580000001</v>
      </c>
      <c r="T2363">
        <f t="shared" si="306"/>
        <v>-5.6969967436094917</v>
      </c>
      <c r="U2363">
        <f>VLOOKUP(M2363,LINE!$A$2:$B$13,2,)</f>
        <v>2</v>
      </c>
      <c r="V2363">
        <f>VLOOKUP(L2363,Entry_exit!B:P,4,)</f>
        <v>5166</v>
      </c>
      <c r="W2363">
        <f>2020 - VLOOKUP(L2363, age!$A:$D,4,)</f>
        <v>114</v>
      </c>
      <c r="X2363">
        <f>VLOOKUP(H2363,'air-quality-london-time-of-day'!E:G,3,FALSE)</f>
        <v>17.2</v>
      </c>
      <c r="Y2363">
        <f>VLOOKUP(I2363,Weather!F:K,2,)</f>
        <v>2</v>
      </c>
      <c r="Z2363">
        <f>VLOOKUP(I2363,Weather!F:K,3,)</f>
        <v>0</v>
      </c>
      <c r="AA2363">
        <f>VLOOKUP(I2363,Weather!F:K,4,)</f>
        <v>0.75</v>
      </c>
      <c r="AB2363">
        <f>VLOOKUP(I2363,Weather!F:K,5,)</f>
        <v>1020</v>
      </c>
      <c r="AC2363">
        <f>VLOOKUP(I2363,Weather!F:K,6,)</f>
        <v>2</v>
      </c>
    </row>
    <row r="2364" spans="1:29" x14ac:dyDescent="0.25">
      <c r="A2364" t="s">
        <v>7</v>
      </c>
      <c r="B2364" t="s">
        <v>6</v>
      </c>
      <c r="C2364" s="1">
        <v>42039.343055555553</v>
      </c>
      <c r="D2364" s="3">
        <f t="shared" si="304"/>
        <v>2015</v>
      </c>
      <c r="E2364" s="3">
        <f t="shared" si="307"/>
        <v>2</v>
      </c>
      <c r="F2364" s="3">
        <f t="shared" si="308"/>
        <v>8</v>
      </c>
      <c r="G2364" s="3">
        <f t="shared" si="309"/>
        <v>4</v>
      </c>
      <c r="H2364" s="3" t="str">
        <f t="shared" si="310"/>
        <v>201528</v>
      </c>
      <c r="I2364" s="3" t="str">
        <f t="shared" si="311"/>
        <v>2015284</v>
      </c>
      <c r="J2364">
        <v>143</v>
      </c>
      <c r="K2364">
        <v>85.8</v>
      </c>
      <c r="L2364" t="str">
        <f>VLOOKUP(C2364,List!$A$2:$C$2089,3,)</f>
        <v>Lambeth North</v>
      </c>
      <c r="M2364" t="str">
        <f>VLOOKUP(C2364,List!$A$2:$C$2089,2,)</f>
        <v>Bakerloo</v>
      </c>
      <c r="N2364" t="str">
        <f t="shared" si="305"/>
        <v>Lambeth North|Bakerloo</v>
      </c>
      <c r="O2364">
        <f>VLOOKUP(N2364,Depth!$A$2:$F$427,3,)</f>
        <v>3</v>
      </c>
      <c r="P2364">
        <f>VLOOKUP(N2364,Depth!$A$2:$F$427,5,)</f>
        <v>86.474999999999994</v>
      </c>
      <c r="Q2364">
        <f>VLOOKUP(N2364,Depth!$A$2:$F$427,6,)</f>
        <v>16.524999999999999</v>
      </c>
      <c r="R2364">
        <f>VLOOKUP(L2364,longitude_latitude!C:J,7,)</f>
        <v>-0.11062488199999999</v>
      </c>
      <c r="S2364">
        <f>VLOOKUP(L2364,longitude_latitude!C:J,8,)</f>
        <v>51.498330580000001</v>
      </c>
      <c r="T2364">
        <f t="shared" si="306"/>
        <v>-5.6969967436094917</v>
      </c>
      <c r="U2364">
        <f>VLOOKUP(M2364,LINE!$A$2:$B$13,2,)</f>
        <v>2</v>
      </c>
      <c r="V2364">
        <f>VLOOKUP(L2364,Entry_exit!B:P,4,)</f>
        <v>5166</v>
      </c>
      <c r="W2364">
        <f>2020 - VLOOKUP(L2364, age!$A:$D,4,)</f>
        <v>114</v>
      </c>
      <c r="X2364">
        <f>VLOOKUP(H2364,'air-quality-london-time-of-day'!E:G,3,FALSE)</f>
        <v>17.2</v>
      </c>
      <c r="Y2364">
        <f>VLOOKUP(I2364,Weather!F:K,2,)</f>
        <v>2</v>
      </c>
      <c r="Z2364">
        <f>VLOOKUP(I2364,Weather!F:K,3,)</f>
        <v>0</v>
      </c>
      <c r="AA2364">
        <f>VLOOKUP(I2364,Weather!F:K,4,)</f>
        <v>0.75</v>
      </c>
      <c r="AB2364">
        <f>VLOOKUP(I2364,Weather!F:K,5,)</f>
        <v>1020</v>
      </c>
      <c r="AC2364">
        <f>VLOOKUP(I2364,Weather!F:K,6,)</f>
        <v>2</v>
      </c>
    </row>
    <row r="2365" spans="1:29" x14ac:dyDescent="0.25">
      <c r="A2365" t="s">
        <v>7</v>
      </c>
      <c r="B2365" t="s">
        <v>6</v>
      </c>
      <c r="C2365" s="1">
        <v>42039.34375</v>
      </c>
      <c r="D2365" s="3">
        <f t="shared" si="304"/>
        <v>2015</v>
      </c>
      <c r="E2365" s="3">
        <f t="shared" si="307"/>
        <v>2</v>
      </c>
      <c r="F2365" s="3">
        <f t="shared" si="308"/>
        <v>8</v>
      </c>
      <c r="G2365" s="3">
        <f t="shared" si="309"/>
        <v>4</v>
      </c>
      <c r="H2365" s="3" t="str">
        <f t="shared" si="310"/>
        <v>201528</v>
      </c>
      <c r="I2365" s="3" t="str">
        <f t="shared" si="311"/>
        <v>2015284</v>
      </c>
      <c r="J2365">
        <v>161</v>
      </c>
      <c r="K2365">
        <v>96.6</v>
      </c>
      <c r="L2365" t="str">
        <f>VLOOKUP(C2365,List!$A$2:$C$2089,3,)</f>
        <v>Waterloo</v>
      </c>
      <c r="M2365" t="str">
        <f>VLOOKUP(C2365,List!$A$2:$C$2089,2,)</f>
        <v>Bakerloo</v>
      </c>
      <c r="N2365" t="str">
        <f t="shared" si="305"/>
        <v>Waterloo|Bakerloo</v>
      </c>
      <c r="O2365">
        <f>VLOOKUP(N2365,Depth!$A$2:$F$427,3,)</f>
        <v>4</v>
      </c>
      <c r="P2365">
        <f>VLOOKUP(N2365,Depth!$A$2:$F$427,5,)</f>
        <v>86.63</v>
      </c>
      <c r="Q2365">
        <f>VLOOKUP(N2365,Depth!$A$2:$F$427,6,)</f>
        <v>17.37</v>
      </c>
      <c r="R2365">
        <f>VLOOKUP(L2365,longitude_latitude!C:J,7,)</f>
        <v>-0.112818812</v>
      </c>
      <c r="S2365">
        <f>VLOOKUP(L2365,longitude_latitude!C:J,8,)</f>
        <v>51.502914179999998</v>
      </c>
      <c r="T2365">
        <f t="shared" si="306"/>
        <v>-5.8104975923255537</v>
      </c>
      <c r="U2365">
        <f>VLOOKUP(M2365,LINE!$A$2:$B$13,2,)</f>
        <v>2</v>
      </c>
      <c r="V2365">
        <f>VLOOKUP(L2365,Entry_exit!B:P,4,)</f>
        <v>147259</v>
      </c>
      <c r="W2365">
        <f>2020 - VLOOKUP(L2365, age!$A:$D,4,)</f>
        <v>114</v>
      </c>
      <c r="X2365">
        <f>VLOOKUP(H2365,'air-quality-london-time-of-day'!E:G,3,FALSE)</f>
        <v>17.2</v>
      </c>
      <c r="Y2365">
        <f>VLOOKUP(I2365,Weather!F:K,2,)</f>
        <v>2</v>
      </c>
      <c r="Z2365">
        <f>VLOOKUP(I2365,Weather!F:K,3,)</f>
        <v>0</v>
      </c>
      <c r="AA2365">
        <f>VLOOKUP(I2365,Weather!F:K,4,)</f>
        <v>0.75</v>
      </c>
      <c r="AB2365">
        <f>VLOOKUP(I2365,Weather!F:K,5,)</f>
        <v>1020</v>
      </c>
      <c r="AC2365">
        <f>VLOOKUP(I2365,Weather!F:K,6,)</f>
        <v>2</v>
      </c>
    </row>
    <row r="2366" spans="1:29" x14ac:dyDescent="0.25">
      <c r="A2366" t="s">
        <v>7</v>
      </c>
      <c r="B2366" t="s">
        <v>6</v>
      </c>
      <c r="C2366" s="1">
        <v>42039.344444444447</v>
      </c>
      <c r="D2366" s="3">
        <f t="shared" si="304"/>
        <v>2015</v>
      </c>
      <c r="E2366" s="3">
        <f t="shared" si="307"/>
        <v>2</v>
      </c>
      <c r="F2366" s="3">
        <f t="shared" si="308"/>
        <v>8</v>
      </c>
      <c r="G2366" s="3">
        <f t="shared" si="309"/>
        <v>4</v>
      </c>
      <c r="H2366" s="3" t="str">
        <f t="shared" si="310"/>
        <v>201528</v>
      </c>
      <c r="I2366" s="3" t="str">
        <f t="shared" si="311"/>
        <v>2015284</v>
      </c>
      <c r="J2366">
        <v>181</v>
      </c>
      <c r="K2366">
        <v>108.6</v>
      </c>
      <c r="L2366" t="str">
        <f>VLOOKUP(C2366,List!$A$2:$C$2089,3,)</f>
        <v>Embankment</v>
      </c>
      <c r="M2366" t="str">
        <f>VLOOKUP(C2366,List!$A$2:$C$2089,2,)</f>
        <v>Bakerloo</v>
      </c>
      <c r="N2366" t="str">
        <f t="shared" si="305"/>
        <v>Embankment|Bakerloo</v>
      </c>
      <c r="O2366">
        <f>VLOOKUP(N2366,Depth!$A$2:$F$427,3,)</f>
        <v>5</v>
      </c>
      <c r="P2366">
        <f>VLOOKUP(N2366,Depth!$A$2:$F$427,5,)</f>
        <v>85.13</v>
      </c>
      <c r="Q2366">
        <f>VLOOKUP(N2366,Depth!$A$2:$F$427,6,)</f>
        <v>19.87</v>
      </c>
      <c r="R2366">
        <f>VLOOKUP(L2366,longitude_latitude!C:J,7,)</f>
        <v>-0.120562428</v>
      </c>
      <c r="S2366">
        <f>VLOOKUP(L2366,longitude_latitude!C:J,8,)</f>
        <v>51.50694137</v>
      </c>
      <c r="T2366">
        <f t="shared" si="306"/>
        <v>-6.2098019104208459</v>
      </c>
      <c r="U2366">
        <f>VLOOKUP(M2366,LINE!$A$2:$B$13,2,)</f>
        <v>2</v>
      </c>
      <c r="V2366">
        <f>VLOOKUP(L2366,Entry_exit!B:P,4,)</f>
        <v>33187</v>
      </c>
      <c r="W2366">
        <f>2020 - VLOOKUP(L2366, age!$A:$D,4,)</f>
        <v>114</v>
      </c>
      <c r="X2366">
        <f>VLOOKUP(H2366,'air-quality-london-time-of-day'!E:G,3,FALSE)</f>
        <v>17.2</v>
      </c>
      <c r="Y2366">
        <f>VLOOKUP(I2366,Weather!F:K,2,)</f>
        <v>2</v>
      </c>
      <c r="Z2366">
        <f>VLOOKUP(I2366,Weather!F:K,3,)</f>
        <v>0</v>
      </c>
      <c r="AA2366">
        <f>VLOOKUP(I2366,Weather!F:K,4,)</f>
        <v>0.75</v>
      </c>
      <c r="AB2366">
        <f>VLOOKUP(I2366,Weather!F:K,5,)</f>
        <v>1020</v>
      </c>
      <c r="AC2366">
        <f>VLOOKUP(I2366,Weather!F:K,6,)</f>
        <v>2</v>
      </c>
    </row>
    <row r="2367" spans="1:29" x14ac:dyDescent="0.25">
      <c r="A2367" t="s">
        <v>7</v>
      </c>
      <c r="B2367" t="s">
        <v>6</v>
      </c>
      <c r="C2367" s="1">
        <v>42039.345138888886</v>
      </c>
      <c r="D2367" s="3">
        <f t="shared" si="304"/>
        <v>2015</v>
      </c>
      <c r="E2367" s="3">
        <f t="shared" si="307"/>
        <v>2</v>
      </c>
      <c r="F2367" s="3">
        <f t="shared" si="308"/>
        <v>8</v>
      </c>
      <c r="G2367" s="3">
        <f t="shared" si="309"/>
        <v>4</v>
      </c>
      <c r="H2367" s="3" t="str">
        <f t="shared" si="310"/>
        <v>201528</v>
      </c>
      <c r="I2367" s="3" t="str">
        <f t="shared" si="311"/>
        <v>2015284</v>
      </c>
      <c r="J2367">
        <v>187</v>
      </c>
      <c r="K2367">
        <v>112.2</v>
      </c>
      <c r="L2367" t="str">
        <f>VLOOKUP(C2367,List!$A$2:$C$2089,3,)</f>
        <v>Charing Cross</v>
      </c>
      <c r="M2367" t="str">
        <f>VLOOKUP(C2367,List!$A$2:$C$2089,2,)</f>
        <v>Bakerloo</v>
      </c>
      <c r="N2367" t="str">
        <f t="shared" si="305"/>
        <v>Charing Cross|Bakerloo</v>
      </c>
      <c r="O2367">
        <f>VLOOKUP(N2367,Depth!$A$2:$F$427,3,)</f>
        <v>12</v>
      </c>
      <c r="P2367">
        <f>VLOOKUP(N2367,Depth!$A$2:$F$427,5,)</f>
        <v>88.19</v>
      </c>
      <c r="Q2367">
        <f>VLOOKUP(N2367,Depth!$A$2:$F$427,6,)</f>
        <v>23.81</v>
      </c>
      <c r="R2367">
        <f>VLOOKUP(L2367,longitude_latitude!C:J,7,)</f>
        <v>-0.12577717299999999</v>
      </c>
      <c r="S2367">
        <f>VLOOKUP(L2367,longitude_latitude!C:J,8,)</f>
        <v>51.506867540000002</v>
      </c>
      <c r="T2367">
        <f t="shared" si="306"/>
        <v>-6.4783881892666644</v>
      </c>
      <c r="U2367">
        <f>VLOOKUP(M2367,LINE!$A$2:$B$13,2,)</f>
        <v>2</v>
      </c>
      <c r="V2367">
        <f>VLOOKUP(L2367,Entry_exit!B:P,4,)</f>
        <v>34982</v>
      </c>
      <c r="W2367">
        <f>2020 - VLOOKUP(L2367, age!$A:$D,4,)</f>
        <v>114</v>
      </c>
      <c r="X2367">
        <f>VLOOKUP(H2367,'air-quality-london-time-of-day'!E:G,3,FALSE)</f>
        <v>17.2</v>
      </c>
      <c r="Y2367">
        <f>VLOOKUP(I2367,Weather!F:K,2,)</f>
        <v>2</v>
      </c>
      <c r="Z2367">
        <f>VLOOKUP(I2367,Weather!F:K,3,)</f>
        <v>0</v>
      </c>
      <c r="AA2367">
        <f>VLOOKUP(I2367,Weather!F:K,4,)</f>
        <v>0.75</v>
      </c>
      <c r="AB2367">
        <f>VLOOKUP(I2367,Weather!F:K,5,)</f>
        <v>1020</v>
      </c>
      <c r="AC2367">
        <f>VLOOKUP(I2367,Weather!F:K,6,)</f>
        <v>2</v>
      </c>
    </row>
    <row r="2368" spans="1:29" x14ac:dyDescent="0.25">
      <c r="A2368" t="s">
        <v>7</v>
      </c>
      <c r="B2368" t="s">
        <v>6</v>
      </c>
      <c r="C2368" s="1">
        <v>42039.345833333333</v>
      </c>
      <c r="D2368" s="3">
        <f t="shared" si="304"/>
        <v>2015</v>
      </c>
      <c r="E2368" s="3">
        <f t="shared" si="307"/>
        <v>2</v>
      </c>
      <c r="F2368" s="3">
        <f t="shared" si="308"/>
        <v>8</v>
      </c>
      <c r="G2368" s="3">
        <f t="shared" si="309"/>
        <v>4</v>
      </c>
      <c r="H2368" s="3" t="str">
        <f t="shared" si="310"/>
        <v>201528</v>
      </c>
      <c r="I2368" s="3" t="str">
        <f t="shared" si="311"/>
        <v>2015284</v>
      </c>
      <c r="J2368">
        <v>199</v>
      </c>
      <c r="K2368">
        <v>119.4</v>
      </c>
      <c r="L2368" t="str">
        <f>VLOOKUP(C2368,List!$A$2:$C$2089,3,)</f>
        <v>Charing Cross</v>
      </c>
      <c r="M2368" t="str">
        <f>VLOOKUP(C2368,List!$A$2:$C$2089,2,)</f>
        <v>Bakerloo</v>
      </c>
      <c r="N2368" t="str">
        <f t="shared" si="305"/>
        <v>Charing Cross|Bakerloo</v>
      </c>
      <c r="O2368">
        <f>VLOOKUP(N2368,Depth!$A$2:$F$427,3,)</f>
        <v>12</v>
      </c>
      <c r="P2368">
        <f>VLOOKUP(N2368,Depth!$A$2:$F$427,5,)</f>
        <v>88.19</v>
      </c>
      <c r="Q2368">
        <f>VLOOKUP(N2368,Depth!$A$2:$F$427,6,)</f>
        <v>23.81</v>
      </c>
      <c r="R2368">
        <f>VLOOKUP(L2368,longitude_latitude!C:J,7,)</f>
        <v>-0.12577717299999999</v>
      </c>
      <c r="S2368">
        <f>VLOOKUP(L2368,longitude_latitude!C:J,8,)</f>
        <v>51.506867540000002</v>
      </c>
      <c r="T2368">
        <f t="shared" si="306"/>
        <v>-6.4783881892666644</v>
      </c>
      <c r="U2368">
        <f>VLOOKUP(M2368,LINE!$A$2:$B$13,2,)</f>
        <v>2</v>
      </c>
      <c r="V2368">
        <f>VLOOKUP(L2368,Entry_exit!B:P,4,)</f>
        <v>34982</v>
      </c>
      <c r="W2368">
        <f>2020 - VLOOKUP(L2368, age!$A:$D,4,)</f>
        <v>114</v>
      </c>
      <c r="X2368">
        <f>VLOOKUP(H2368,'air-quality-london-time-of-day'!E:G,3,FALSE)</f>
        <v>17.2</v>
      </c>
      <c r="Y2368">
        <f>VLOOKUP(I2368,Weather!F:K,2,)</f>
        <v>2</v>
      </c>
      <c r="Z2368">
        <f>VLOOKUP(I2368,Weather!F:K,3,)</f>
        <v>0</v>
      </c>
      <c r="AA2368">
        <f>VLOOKUP(I2368,Weather!F:K,4,)</f>
        <v>0.75</v>
      </c>
      <c r="AB2368">
        <f>VLOOKUP(I2368,Weather!F:K,5,)</f>
        <v>1020</v>
      </c>
      <c r="AC2368">
        <f>VLOOKUP(I2368,Weather!F:K,6,)</f>
        <v>2</v>
      </c>
    </row>
    <row r="2369" spans="1:29" x14ac:dyDescent="0.25">
      <c r="A2369" t="s">
        <v>7</v>
      </c>
      <c r="B2369" t="s">
        <v>6</v>
      </c>
      <c r="C2369" s="1">
        <v>42039.34652777778</v>
      </c>
      <c r="D2369" s="3">
        <f t="shared" si="304"/>
        <v>2015</v>
      </c>
      <c r="E2369" s="3">
        <f t="shared" si="307"/>
        <v>2</v>
      </c>
      <c r="F2369" s="3">
        <f t="shared" si="308"/>
        <v>8</v>
      </c>
      <c r="G2369" s="3">
        <f t="shared" si="309"/>
        <v>4</v>
      </c>
      <c r="H2369" s="3" t="str">
        <f t="shared" si="310"/>
        <v>201528</v>
      </c>
      <c r="I2369" s="3" t="str">
        <f t="shared" si="311"/>
        <v>2015284</v>
      </c>
      <c r="J2369">
        <v>205</v>
      </c>
      <c r="K2369">
        <v>123</v>
      </c>
      <c r="L2369" t="str">
        <f>VLOOKUP(C2369,List!$A$2:$C$2089,3,)</f>
        <v>Piccadilly Circus</v>
      </c>
      <c r="M2369" t="str">
        <f>VLOOKUP(C2369,List!$A$2:$C$2089,2,)</f>
        <v>Bakerloo</v>
      </c>
      <c r="N2369" t="str">
        <f t="shared" si="305"/>
        <v>Piccadilly Circus|Bakerloo</v>
      </c>
      <c r="O2369">
        <f>VLOOKUP(N2369,Depth!$A$2:$F$427,3,)</f>
        <v>19</v>
      </c>
      <c r="P2369">
        <f>VLOOKUP(N2369,Depth!$A$2:$F$427,5,)</f>
        <v>93.8</v>
      </c>
      <c r="Q2369">
        <f>VLOOKUP(N2369,Depth!$A$2:$F$427,6,)</f>
        <v>25.2</v>
      </c>
      <c r="R2369">
        <f>VLOOKUP(L2369,longitude_latitude!C:J,7,)</f>
        <v>-0.132081484</v>
      </c>
      <c r="S2369">
        <f>VLOOKUP(L2369,longitude_latitude!C:J,8,)</f>
        <v>51.509550609999998</v>
      </c>
      <c r="T2369">
        <f t="shared" si="306"/>
        <v>-6.8034578847419045</v>
      </c>
      <c r="U2369">
        <f>VLOOKUP(M2369,LINE!$A$2:$B$13,2,)</f>
        <v>2</v>
      </c>
      <c r="V2369">
        <f>VLOOKUP(L2369,Entry_exit!B:P,4,)</f>
        <v>60037</v>
      </c>
      <c r="W2369">
        <f>2020 - VLOOKUP(L2369, age!$A:$D,4,)</f>
        <v>114</v>
      </c>
      <c r="X2369">
        <f>VLOOKUP(H2369,'air-quality-london-time-of-day'!E:G,3,FALSE)</f>
        <v>17.2</v>
      </c>
      <c r="Y2369">
        <f>VLOOKUP(I2369,Weather!F:K,2,)</f>
        <v>2</v>
      </c>
      <c r="Z2369">
        <f>VLOOKUP(I2369,Weather!F:K,3,)</f>
        <v>0</v>
      </c>
      <c r="AA2369">
        <f>VLOOKUP(I2369,Weather!F:K,4,)</f>
        <v>0.75</v>
      </c>
      <c r="AB2369">
        <f>VLOOKUP(I2369,Weather!F:K,5,)</f>
        <v>1020</v>
      </c>
      <c r="AC2369">
        <f>VLOOKUP(I2369,Weather!F:K,6,)</f>
        <v>2</v>
      </c>
    </row>
    <row r="2370" spans="1:29" x14ac:dyDescent="0.25">
      <c r="A2370" t="s">
        <v>7</v>
      </c>
      <c r="B2370" t="s">
        <v>6</v>
      </c>
      <c r="C2370" s="1">
        <v>42039.347222222219</v>
      </c>
      <c r="D2370" s="3">
        <f t="shared" si="304"/>
        <v>2015</v>
      </c>
      <c r="E2370" s="3">
        <f t="shared" si="307"/>
        <v>2</v>
      </c>
      <c r="F2370" s="3">
        <f t="shared" si="308"/>
        <v>8</v>
      </c>
      <c r="G2370" s="3">
        <f t="shared" si="309"/>
        <v>4</v>
      </c>
      <c r="H2370" s="3" t="str">
        <f t="shared" si="310"/>
        <v>201528</v>
      </c>
      <c r="I2370" s="3" t="str">
        <f t="shared" si="311"/>
        <v>2015284</v>
      </c>
      <c r="J2370">
        <v>241</v>
      </c>
      <c r="K2370">
        <v>144.6</v>
      </c>
      <c r="L2370" t="str">
        <f>VLOOKUP(C2370,List!$A$2:$C$2089,3,)</f>
        <v>Piccadilly Circus</v>
      </c>
      <c r="M2370" t="str">
        <f>VLOOKUP(C2370,List!$A$2:$C$2089,2,)</f>
        <v>Bakerloo</v>
      </c>
      <c r="N2370" t="str">
        <f t="shared" si="305"/>
        <v>Piccadilly Circus|Bakerloo</v>
      </c>
      <c r="O2370">
        <f>VLOOKUP(N2370,Depth!$A$2:$F$427,3,)</f>
        <v>19</v>
      </c>
      <c r="P2370">
        <f>VLOOKUP(N2370,Depth!$A$2:$F$427,5,)</f>
        <v>93.8</v>
      </c>
      <c r="Q2370">
        <f>VLOOKUP(N2370,Depth!$A$2:$F$427,6,)</f>
        <v>25.2</v>
      </c>
      <c r="R2370">
        <f>VLOOKUP(L2370,longitude_latitude!C:J,7,)</f>
        <v>-0.132081484</v>
      </c>
      <c r="S2370">
        <f>VLOOKUP(L2370,longitude_latitude!C:J,8,)</f>
        <v>51.509550609999998</v>
      </c>
      <c r="T2370">
        <f t="shared" si="306"/>
        <v>-6.8034578847419045</v>
      </c>
      <c r="U2370">
        <f>VLOOKUP(M2370,LINE!$A$2:$B$13,2,)</f>
        <v>2</v>
      </c>
      <c r="V2370">
        <f>VLOOKUP(L2370,Entry_exit!B:P,4,)</f>
        <v>60037</v>
      </c>
      <c r="W2370">
        <f>2020 - VLOOKUP(L2370, age!$A:$D,4,)</f>
        <v>114</v>
      </c>
      <c r="X2370">
        <f>VLOOKUP(H2370,'air-quality-london-time-of-day'!E:G,3,FALSE)</f>
        <v>17.2</v>
      </c>
      <c r="Y2370">
        <f>VLOOKUP(I2370,Weather!F:K,2,)</f>
        <v>2</v>
      </c>
      <c r="Z2370">
        <f>VLOOKUP(I2370,Weather!F:K,3,)</f>
        <v>0</v>
      </c>
      <c r="AA2370">
        <f>VLOOKUP(I2370,Weather!F:K,4,)</f>
        <v>0.75</v>
      </c>
      <c r="AB2370">
        <f>VLOOKUP(I2370,Weather!F:K,5,)</f>
        <v>1020</v>
      </c>
      <c r="AC2370">
        <f>VLOOKUP(I2370,Weather!F:K,6,)</f>
        <v>2</v>
      </c>
    </row>
    <row r="2371" spans="1:29" x14ac:dyDescent="0.25">
      <c r="A2371" t="s">
        <v>7</v>
      </c>
      <c r="B2371" t="s">
        <v>6</v>
      </c>
      <c r="C2371" s="1">
        <v>42039.347916666666</v>
      </c>
      <c r="D2371" s="3">
        <f t="shared" si="304"/>
        <v>2015</v>
      </c>
      <c r="E2371" s="3">
        <f t="shared" si="307"/>
        <v>2</v>
      </c>
      <c r="F2371" s="3">
        <f t="shared" si="308"/>
        <v>8</v>
      </c>
      <c r="G2371" s="3">
        <f t="shared" si="309"/>
        <v>4</v>
      </c>
      <c r="H2371" s="3" t="str">
        <f t="shared" si="310"/>
        <v>201528</v>
      </c>
      <c r="I2371" s="3" t="str">
        <f t="shared" si="311"/>
        <v>2015284</v>
      </c>
      <c r="J2371">
        <v>229</v>
      </c>
      <c r="K2371">
        <v>137.4</v>
      </c>
      <c r="L2371" t="str">
        <f>VLOOKUP(C2371,List!$A$2:$C$2089,3,)</f>
        <v>Oxford Circus</v>
      </c>
      <c r="M2371" t="str">
        <f>VLOOKUP(C2371,List!$A$2:$C$2089,2,)</f>
        <v>Bakerloo</v>
      </c>
      <c r="N2371" t="str">
        <f t="shared" si="305"/>
        <v>Oxford Circus|Bakerloo</v>
      </c>
      <c r="O2371">
        <f>VLOOKUP(N2371,Depth!$A$2:$F$427,3,)</f>
        <v>27</v>
      </c>
      <c r="P2371">
        <f>VLOOKUP(N2371,Depth!$A$2:$F$427,5,)</f>
        <v>104.69</v>
      </c>
      <c r="Q2371">
        <f>VLOOKUP(N2371,Depth!$A$2:$F$427,6,)</f>
        <v>22.31</v>
      </c>
      <c r="R2371">
        <f>VLOOKUP(L2371,longitude_latitude!C:J,7,)</f>
        <v>-0.14002524599999999</v>
      </c>
      <c r="S2371">
        <f>VLOOKUP(L2371,longitude_latitude!C:J,8,)</f>
        <v>51.51481046</v>
      </c>
      <c r="T2371">
        <f t="shared" si="306"/>
        <v>-7.2133740073048731</v>
      </c>
      <c r="U2371">
        <f>VLOOKUP(M2371,LINE!$A$2:$B$13,2,)</f>
        <v>2</v>
      </c>
      <c r="V2371">
        <f>VLOOKUP(L2371,Entry_exit!B:P,4,)</f>
        <v>133573</v>
      </c>
      <c r="W2371">
        <f>2020 - VLOOKUP(L2371, age!$A:$D,4,)</f>
        <v>114</v>
      </c>
      <c r="X2371">
        <f>VLOOKUP(H2371,'air-quality-london-time-of-day'!E:G,3,FALSE)</f>
        <v>17.2</v>
      </c>
      <c r="Y2371">
        <f>VLOOKUP(I2371,Weather!F:K,2,)</f>
        <v>2</v>
      </c>
      <c r="Z2371">
        <f>VLOOKUP(I2371,Weather!F:K,3,)</f>
        <v>0</v>
      </c>
      <c r="AA2371">
        <f>VLOOKUP(I2371,Weather!F:K,4,)</f>
        <v>0.75</v>
      </c>
      <c r="AB2371">
        <f>VLOOKUP(I2371,Weather!F:K,5,)</f>
        <v>1020</v>
      </c>
      <c r="AC2371">
        <f>VLOOKUP(I2371,Weather!F:K,6,)</f>
        <v>2</v>
      </c>
    </row>
    <row r="2372" spans="1:29" x14ac:dyDescent="0.25">
      <c r="A2372" t="s">
        <v>7</v>
      </c>
      <c r="B2372" t="s">
        <v>6</v>
      </c>
      <c r="C2372" s="1">
        <v>42039.348611111112</v>
      </c>
      <c r="D2372" s="3">
        <f t="shared" si="304"/>
        <v>2015</v>
      </c>
      <c r="E2372" s="3">
        <f t="shared" si="307"/>
        <v>2</v>
      </c>
      <c r="F2372" s="3">
        <f t="shared" si="308"/>
        <v>8</v>
      </c>
      <c r="G2372" s="3">
        <f t="shared" si="309"/>
        <v>4</v>
      </c>
      <c r="H2372" s="3" t="str">
        <f t="shared" si="310"/>
        <v>201528</v>
      </c>
      <c r="I2372" s="3" t="str">
        <f t="shared" si="311"/>
        <v>2015284</v>
      </c>
      <c r="J2372">
        <v>234</v>
      </c>
      <c r="K2372">
        <v>140.4</v>
      </c>
      <c r="L2372" t="str">
        <f>VLOOKUP(C2372,List!$A$2:$C$2089,3,)</f>
        <v>Oxford Circus</v>
      </c>
      <c r="M2372" t="str">
        <f>VLOOKUP(C2372,List!$A$2:$C$2089,2,)</f>
        <v>Bakerloo</v>
      </c>
      <c r="N2372" t="str">
        <f t="shared" si="305"/>
        <v>Oxford Circus|Bakerloo</v>
      </c>
      <c r="O2372">
        <f>VLOOKUP(N2372,Depth!$A$2:$F$427,3,)</f>
        <v>27</v>
      </c>
      <c r="P2372">
        <f>VLOOKUP(N2372,Depth!$A$2:$F$427,5,)</f>
        <v>104.69</v>
      </c>
      <c r="Q2372">
        <f>VLOOKUP(N2372,Depth!$A$2:$F$427,6,)</f>
        <v>22.31</v>
      </c>
      <c r="R2372">
        <f>VLOOKUP(L2372,longitude_latitude!C:J,7,)</f>
        <v>-0.14002524599999999</v>
      </c>
      <c r="S2372">
        <f>VLOOKUP(L2372,longitude_latitude!C:J,8,)</f>
        <v>51.51481046</v>
      </c>
      <c r="T2372">
        <f t="shared" si="306"/>
        <v>-7.2133740073048731</v>
      </c>
      <c r="U2372">
        <f>VLOOKUP(M2372,LINE!$A$2:$B$13,2,)</f>
        <v>2</v>
      </c>
      <c r="V2372">
        <f>VLOOKUP(L2372,Entry_exit!B:P,4,)</f>
        <v>133573</v>
      </c>
      <c r="W2372">
        <f>2020 - VLOOKUP(L2372, age!$A:$D,4,)</f>
        <v>114</v>
      </c>
      <c r="X2372">
        <f>VLOOKUP(H2372,'air-quality-london-time-of-day'!E:G,3,FALSE)</f>
        <v>17.2</v>
      </c>
      <c r="Y2372">
        <f>VLOOKUP(I2372,Weather!F:K,2,)</f>
        <v>2</v>
      </c>
      <c r="Z2372">
        <f>VLOOKUP(I2372,Weather!F:K,3,)</f>
        <v>0</v>
      </c>
      <c r="AA2372">
        <f>VLOOKUP(I2372,Weather!F:K,4,)</f>
        <v>0.75</v>
      </c>
      <c r="AB2372">
        <f>VLOOKUP(I2372,Weather!F:K,5,)</f>
        <v>1020</v>
      </c>
      <c r="AC2372">
        <f>VLOOKUP(I2372,Weather!F:K,6,)</f>
        <v>2</v>
      </c>
    </row>
    <row r="2373" spans="1:29" x14ac:dyDescent="0.25">
      <c r="A2373" t="s">
        <v>7</v>
      </c>
      <c r="B2373" t="s">
        <v>6</v>
      </c>
      <c r="C2373" s="1">
        <v>42039.349305555559</v>
      </c>
      <c r="D2373" s="3">
        <f t="shared" si="304"/>
        <v>2015</v>
      </c>
      <c r="E2373" s="3">
        <f t="shared" si="307"/>
        <v>2</v>
      </c>
      <c r="F2373" s="3">
        <f t="shared" si="308"/>
        <v>8</v>
      </c>
      <c r="G2373" s="3">
        <f t="shared" si="309"/>
        <v>4</v>
      </c>
      <c r="H2373" s="3" t="str">
        <f t="shared" si="310"/>
        <v>201528</v>
      </c>
      <c r="I2373" s="3" t="str">
        <f t="shared" si="311"/>
        <v>2015284</v>
      </c>
      <c r="J2373">
        <v>218</v>
      </c>
      <c r="K2373">
        <v>130.80000000000001</v>
      </c>
      <c r="L2373" t="str">
        <f>VLOOKUP(C2373,List!$A$2:$C$2089,3,)</f>
        <v>Oxford Circus</v>
      </c>
      <c r="M2373" t="str">
        <f>VLOOKUP(C2373,List!$A$2:$C$2089,2,)</f>
        <v>Bakerloo</v>
      </c>
      <c r="N2373" t="str">
        <f t="shared" si="305"/>
        <v>Oxford Circus|Bakerloo</v>
      </c>
      <c r="O2373">
        <f>VLOOKUP(N2373,Depth!$A$2:$F$427,3,)</f>
        <v>27</v>
      </c>
      <c r="P2373">
        <f>VLOOKUP(N2373,Depth!$A$2:$F$427,5,)</f>
        <v>104.69</v>
      </c>
      <c r="Q2373">
        <f>VLOOKUP(N2373,Depth!$A$2:$F$427,6,)</f>
        <v>22.31</v>
      </c>
      <c r="R2373">
        <f>VLOOKUP(L2373,longitude_latitude!C:J,7,)</f>
        <v>-0.14002524599999999</v>
      </c>
      <c r="S2373">
        <f>VLOOKUP(L2373,longitude_latitude!C:J,8,)</f>
        <v>51.51481046</v>
      </c>
      <c r="T2373">
        <f t="shared" si="306"/>
        <v>-7.2133740073048731</v>
      </c>
      <c r="U2373">
        <f>VLOOKUP(M2373,LINE!$A$2:$B$13,2,)</f>
        <v>2</v>
      </c>
      <c r="V2373">
        <f>VLOOKUP(L2373,Entry_exit!B:P,4,)</f>
        <v>133573</v>
      </c>
      <c r="W2373">
        <f>2020 - VLOOKUP(L2373, age!$A:$D,4,)</f>
        <v>114</v>
      </c>
      <c r="X2373">
        <f>VLOOKUP(H2373,'air-quality-london-time-of-day'!E:G,3,FALSE)</f>
        <v>17.2</v>
      </c>
      <c r="Y2373">
        <f>VLOOKUP(I2373,Weather!F:K,2,)</f>
        <v>2</v>
      </c>
      <c r="Z2373">
        <f>VLOOKUP(I2373,Weather!F:K,3,)</f>
        <v>0</v>
      </c>
      <c r="AA2373">
        <f>VLOOKUP(I2373,Weather!F:K,4,)</f>
        <v>0.75</v>
      </c>
      <c r="AB2373">
        <f>VLOOKUP(I2373,Weather!F:K,5,)</f>
        <v>1020</v>
      </c>
      <c r="AC2373">
        <f>VLOOKUP(I2373,Weather!F:K,6,)</f>
        <v>2</v>
      </c>
    </row>
    <row r="2374" spans="1:29" x14ac:dyDescent="0.25">
      <c r="A2374" t="s">
        <v>7</v>
      </c>
      <c r="B2374" t="s">
        <v>6</v>
      </c>
      <c r="C2374" s="1">
        <v>42039.35</v>
      </c>
      <c r="D2374" s="3">
        <f t="shared" si="304"/>
        <v>2015</v>
      </c>
      <c r="E2374" s="3">
        <f t="shared" si="307"/>
        <v>2</v>
      </c>
      <c r="F2374" s="3">
        <f t="shared" si="308"/>
        <v>8</v>
      </c>
      <c r="G2374" s="3">
        <f t="shared" si="309"/>
        <v>4</v>
      </c>
      <c r="H2374" s="3" t="str">
        <f t="shared" si="310"/>
        <v>201528</v>
      </c>
      <c r="I2374" s="3" t="str">
        <f t="shared" si="311"/>
        <v>2015284</v>
      </c>
      <c r="J2374">
        <v>252</v>
      </c>
      <c r="K2374">
        <v>151.19999999999999</v>
      </c>
      <c r="L2374" t="str">
        <f>VLOOKUP(C2374,List!$A$2:$C$2089,3,)</f>
        <v>Regent's Park</v>
      </c>
      <c r="M2374" t="str">
        <f>VLOOKUP(C2374,List!$A$2:$C$2089,2,)</f>
        <v>Bakerloo</v>
      </c>
      <c r="N2374" t="str">
        <f t="shared" si="305"/>
        <v>Regent's Park|Bakerloo</v>
      </c>
      <c r="O2374">
        <f>VLOOKUP(N2374,Depth!$A$2:$F$427,3,)</f>
        <v>28</v>
      </c>
      <c r="P2374">
        <f>VLOOKUP(N2374,Depth!$A$2:$F$427,5,)</f>
        <v>103.185</v>
      </c>
      <c r="Q2374">
        <f>VLOOKUP(N2374,Depth!$A$2:$F$427,6,)</f>
        <v>24.815000000000001</v>
      </c>
      <c r="R2374">
        <f>VLOOKUP(L2374,longitude_latitude!C:J,7,)</f>
        <v>-0.144708117</v>
      </c>
      <c r="S2374">
        <f>VLOOKUP(L2374,longitude_latitude!C:J,8,)</f>
        <v>51.522770110000003</v>
      </c>
      <c r="T2374">
        <f t="shared" si="306"/>
        <v>-7.4557630452419836</v>
      </c>
      <c r="U2374">
        <f>VLOOKUP(M2374,LINE!$A$2:$B$13,2,)</f>
        <v>2</v>
      </c>
      <c r="V2374">
        <f>VLOOKUP(L2374,Entry_exit!B:P,4,)</f>
        <v>5487</v>
      </c>
      <c r="W2374">
        <f>2020 - VLOOKUP(L2374, age!$A:$D,4,)</f>
        <v>114</v>
      </c>
      <c r="X2374">
        <f>VLOOKUP(H2374,'air-quality-london-time-of-day'!E:G,3,FALSE)</f>
        <v>17.2</v>
      </c>
      <c r="Y2374">
        <f>VLOOKUP(I2374,Weather!F:K,2,)</f>
        <v>2</v>
      </c>
      <c r="Z2374">
        <f>VLOOKUP(I2374,Weather!F:K,3,)</f>
        <v>0</v>
      </c>
      <c r="AA2374">
        <f>VLOOKUP(I2374,Weather!F:K,4,)</f>
        <v>0.75</v>
      </c>
      <c r="AB2374">
        <f>VLOOKUP(I2374,Weather!F:K,5,)</f>
        <v>1020</v>
      </c>
      <c r="AC2374">
        <f>VLOOKUP(I2374,Weather!F:K,6,)</f>
        <v>2</v>
      </c>
    </row>
    <row r="2375" spans="1:29" x14ac:dyDescent="0.25">
      <c r="A2375" t="s">
        <v>7</v>
      </c>
      <c r="B2375" t="s">
        <v>6</v>
      </c>
      <c r="C2375" s="1">
        <v>42039.350694444445</v>
      </c>
      <c r="D2375" s="3">
        <f t="shared" si="304"/>
        <v>2015</v>
      </c>
      <c r="E2375" s="3">
        <f t="shared" si="307"/>
        <v>2</v>
      </c>
      <c r="F2375" s="3">
        <f t="shared" si="308"/>
        <v>8</v>
      </c>
      <c r="G2375" s="3">
        <f t="shared" si="309"/>
        <v>4</v>
      </c>
      <c r="H2375" s="3" t="str">
        <f t="shared" si="310"/>
        <v>201528</v>
      </c>
      <c r="I2375" s="3" t="str">
        <f t="shared" si="311"/>
        <v>2015284</v>
      </c>
      <c r="J2375">
        <v>265</v>
      </c>
      <c r="K2375">
        <v>159</v>
      </c>
      <c r="L2375" t="str">
        <f>VLOOKUP(C2375,List!$A$2:$C$2089,3,)</f>
        <v>Baker Street</v>
      </c>
      <c r="M2375" t="str">
        <f>VLOOKUP(C2375,List!$A$2:$C$2089,2,)</f>
        <v>Bakerloo</v>
      </c>
      <c r="N2375" t="str">
        <f t="shared" si="305"/>
        <v>Baker Street|Bakerloo</v>
      </c>
      <c r="O2375">
        <f>VLOOKUP(N2375,Depth!$A$2:$F$427,3,)</f>
        <v>27</v>
      </c>
      <c r="P2375">
        <f>VLOOKUP(N2375,Depth!$A$2:$F$427,5,)</f>
        <v>106.7</v>
      </c>
      <c r="Q2375">
        <f>VLOOKUP(N2375,Depth!$A$2:$F$427,6,)</f>
        <v>20.3</v>
      </c>
      <c r="R2375">
        <f>VLOOKUP(L2375,longitude_latitude!C:J,7,)</f>
        <v>-0.155454387</v>
      </c>
      <c r="S2375">
        <f>VLOOKUP(L2375,longitude_latitude!C:J,8,)</f>
        <v>51.522493869999998</v>
      </c>
      <c r="T2375">
        <f t="shared" si="306"/>
        <v>-8.0093977012721069</v>
      </c>
      <c r="U2375">
        <f>VLOOKUP(M2375,LINE!$A$2:$B$13,2,)</f>
        <v>2</v>
      </c>
      <c r="V2375">
        <f>VLOOKUP(L2375,Entry_exit!B:P,4,)</f>
        <v>47234</v>
      </c>
      <c r="W2375">
        <f>2020 - VLOOKUP(L2375, age!$A:$D,4,)</f>
        <v>114</v>
      </c>
      <c r="X2375">
        <f>VLOOKUP(H2375,'air-quality-london-time-of-day'!E:G,3,FALSE)</f>
        <v>17.2</v>
      </c>
      <c r="Y2375">
        <f>VLOOKUP(I2375,Weather!F:K,2,)</f>
        <v>2</v>
      </c>
      <c r="Z2375">
        <f>VLOOKUP(I2375,Weather!F:K,3,)</f>
        <v>0</v>
      </c>
      <c r="AA2375">
        <f>VLOOKUP(I2375,Weather!F:K,4,)</f>
        <v>0.75</v>
      </c>
      <c r="AB2375">
        <f>VLOOKUP(I2375,Weather!F:K,5,)</f>
        <v>1020</v>
      </c>
      <c r="AC2375">
        <f>VLOOKUP(I2375,Weather!F:K,6,)</f>
        <v>2</v>
      </c>
    </row>
    <row r="2376" spans="1:29" x14ac:dyDescent="0.25">
      <c r="A2376" t="s">
        <v>7</v>
      </c>
      <c r="B2376" t="s">
        <v>6</v>
      </c>
      <c r="C2376" s="1">
        <v>42039.351388888892</v>
      </c>
      <c r="D2376" s="3">
        <f t="shared" si="304"/>
        <v>2015</v>
      </c>
      <c r="E2376" s="3">
        <f t="shared" si="307"/>
        <v>2</v>
      </c>
      <c r="F2376" s="3">
        <f t="shared" si="308"/>
        <v>8</v>
      </c>
      <c r="G2376" s="3">
        <f t="shared" si="309"/>
        <v>4</v>
      </c>
      <c r="H2376" s="3" t="str">
        <f t="shared" si="310"/>
        <v>201528</v>
      </c>
      <c r="I2376" s="3" t="str">
        <f t="shared" si="311"/>
        <v>2015284</v>
      </c>
      <c r="J2376">
        <v>268</v>
      </c>
      <c r="K2376">
        <v>160.80000000000001</v>
      </c>
      <c r="L2376" t="str">
        <f>VLOOKUP(C2376,List!$A$2:$C$2089,3,)</f>
        <v>Baker Street</v>
      </c>
      <c r="M2376" t="str">
        <f>VLOOKUP(C2376,List!$A$2:$C$2089,2,)</f>
        <v>Bakerloo</v>
      </c>
      <c r="N2376" t="str">
        <f t="shared" si="305"/>
        <v>Baker Street|Bakerloo</v>
      </c>
      <c r="O2376">
        <f>VLOOKUP(N2376,Depth!$A$2:$F$427,3,)</f>
        <v>27</v>
      </c>
      <c r="P2376">
        <f>VLOOKUP(N2376,Depth!$A$2:$F$427,5,)</f>
        <v>106.7</v>
      </c>
      <c r="Q2376">
        <f>VLOOKUP(N2376,Depth!$A$2:$F$427,6,)</f>
        <v>20.3</v>
      </c>
      <c r="R2376">
        <f>VLOOKUP(L2376,longitude_latitude!C:J,7,)</f>
        <v>-0.155454387</v>
      </c>
      <c r="S2376">
        <f>VLOOKUP(L2376,longitude_latitude!C:J,8,)</f>
        <v>51.522493869999998</v>
      </c>
      <c r="T2376">
        <f t="shared" si="306"/>
        <v>-8.0093977012721069</v>
      </c>
      <c r="U2376">
        <f>VLOOKUP(M2376,LINE!$A$2:$B$13,2,)</f>
        <v>2</v>
      </c>
      <c r="V2376">
        <f>VLOOKUP(L2376,Entry_exit!B:P,4,)</f>
        <v>47234</v>
      </c>
      <c r="W2376">
        <f>2020 - VLOOKUP(L2376, age!$A:$D,4,)</f>
        <v>114</v>
      </c>
      <c r="X2376">
        <f>VLOOKUP(H2376,'air-quality-london-time-of-day'!E:G,3,FALSE)</f>
        <v>17.2</v>
      </c>
      <c r="Y2376">
        <f>VLOOKUP(I2376,Weather!F:K,2,)</f>
        <v>2</v>
      </c>
      <c r="Z2376">
        <f>VLOOKUP(I2376,Weather!F:K,3,)</f>
        <v>0</v>
      </c>
      <c r="AA2376">
        <f>VLOOKUP(I2376,Weather!F:K,4,)</f>
        <v>0.75</v>
      </c>
      <c r="AB2376">
        <f>VLOOKUP(I2376,Weather!F:K,5,)</f>
        <v>1020</v>
      </c>
      <c r="AC2376">
        <f>VLOOKUP(I2376,Weather!F:K,6,)</f>
        <v>2</v>
      </c>
    </row>
    <row r="2377" spans="1:29" x14ac:dyDescent="0.25">
      <c r="A2377" t="s">
        <v>7</v>
      </c>
      <c r="B2377" t="s">
        <v>6</v>
      </c>
      <c r="C2377" s="1">
        <v>42039.352083333331</v>
      </c>
      <c r="D2377" s="3">
        <f t="shared" si="304"/>
        <v>2015</v>
      </c>
      <c r="E2377" s="3">
        <f t="shared" si="307"/>
        <v>2</v>
      </c>
      <c r="F2377" s="3">
        <f t="shared" si="308"/>
        <v>8</v>
      </c>
      <c r="G2377" s="3">
        <f t="shared" si="309"/>
        <v>4</v>
      </c>
      <c r="H2377" s="3" t="str">
        <f t="shared" si="310"/>
        <v>201528</v>
      </c>
      <c r="I2377" s="3" t="str">
        <f t="shared" si="311"/>
        <v>2015284</v>
      </c>
      <c r="J2377">
        <v>261</v>
      </c>
      <c r="K2377">
        <v>156.6</v>
      </c>
      <c r="L2377" t="str">
        <f>VLOOKUP(C2377,List!$A$2:$C$2089,3,)</f>
        <v>Marylebone</v>
      </c>
      <c r="M2377" t="str">
        <f>VLOOKUP(C2377,List!$A$2:$C$2089,2,)</f>
        <v>Bakerloo</v>
      </c>
      <c r="N2377" t="str">
        <f t="shared" si="305"/>
        <v>Marylebone|Bakerloo</v>
      </c>
      <c r="O2377">
        <f>VLOOKUP(N2377,Depth!$A$2:$F$427,3,)</f>
        <v>29</v>
      </c>
      <c r="P2377">
        <f>VLOOKUP(N2377,Depth!$A$2:$F$427,5,)</f>
        <v>106.37</v>
      </c>
      <c r="Q2377">
        <f>VLOOKUP(N2377,Depth!$A$2:$F$427,6,)</f>
        <v>22.63</v>
      </c>
      <c r="R2377">
        <f>VLOOKUP(L2377,longitude_latitude!C:J,7,)</f>
        <v>-0.16263734599999999</v>
      </c>
      <c r="S2377">
        <f>VLOOKUP(L2377,longitude_latitude!C:J,8,)</f>
        <v>51.521650790000002</v>
      </c>
      <c r="T2377">
        <f t="shared" si="306"/>
        <v>-8.3793445460244023</v>
      </c>
      <c r="U2377">
        <f>VLOOKUP(M2377,LINE!$A$2:$B$13,2,)</f>
        <v>2</v>
      </c>
      <c r="V2377">
        <f>VLOOKUP(L2377,Entry_exit!B:P,4,)</f>
        <v>19933</v>
      </c>
      <c r="W2377">
        <f>2020 - VLOOKUP(L2377, age!$A:$D,4,)</f>
        <v>113</v>
      </c>
      <c r="X2377">
        <f>VLOOKUP(H2377,'air-quality-london-time-of-day'!E:G,3,FALSE)</f>
        <v>17.2</v>
      </c>
      <c r="Y2377">
        <f>VLOOKUP(I2377,Weather!F:K,2,)</f>
        <v>2</v>
      </c>
      <c r="Z2377">
        <f>VLOOKUP(I2377,Weather!F:K,3,)</f>
        <v>0</v>
      </c>
      <c r="AA2377">
        <f>VLOOKUP(I2377,Weather!F:K,4,)</f>
        <v>0.75</v>
      </c>
      <c r="AB2377">
        <f>VLOOKUP(I2377,Weather!F:K,5,)</f>
        <v>1020</v>
      </c>
      <c r="AC2377">
        <f>VLOOKUP(I2377,Weather!F:K,6,)</f>
        <v>2</v>
      </c>
    </row>
    <row r="2378" spans="1:29" x14ac:dyDescent="0.25">
      <c r="A2378" t="s">
        <v>7</v>
      </c>
      <c r="B2378" t="s">
        <v>6</v>
      </c>
      <c r="C2378" s="1">
        <v>42039.352777777778</v>
      </c>
      <c r="D2378" s="3">
        <f t="shared" si="304"/>
        <v>2015</v>
      </c>
      <c r="E2378" s="3">
        <f t="shared" si="307"/>
        <v>2</v>
      </c>
      <c r="F2378" s="3">
        <f t="shared" si="308"/>
        <v>8</v>
      </c>
      <c r="G2378" s="3">
        <f t="shared" si="309"/>
        <v>4</v>
      </c>
      <c r="H2378" s="3" t="str">
        <f t="shared" si="310"/>
        <v>201528</v>
      </c>
      <c r="I2378" s="3" t="str">
        <f t="shared" si="311"/>
        <v>2015284</v>
      </c>
      <c r="J2378">
        <v>244</v>
      </c>
      <c r="K2378">
        <v>146.4</v>
      </c>
      <c r="L2378" t="str">
        <f>VLOOKUP(C2378,List!$A$2:$C$2089,3,)</f>
        <v>Edgware Road</v>
      </c>
      <c r="M2378" t="str">
        <f>VLOOKUP(C2378,List!$A$2:$C$2089,2,)</f>
        <v>Bakerloo</v>
      </c>
      <c r="N2378" t="str">
        <f t="shared" si="305"/>
        <v>Edgware Road|Bakerloo</v>
      </c>
      <c r="O2378">
        <f>VLOOKUP(N2378,Depth!$A$2:$F$427,3,)</f>
        <v>32</v>
      </c>
      <c r="P2378">
        <f>VLOOKUP(N2378,Depth!$A$2:$F$427,5,)</f>
        <v>107.13</v>
      </c>
      <c r="Q2378">
        <f>VLOOKUP(N2378,Depth!$A$2:$F$427,6,)</f>
        <v>24.87</v>
      </c>
      <c r="R2378">
        <f>VLOOKUP(L2378,longitude_latitude!C:J,7,)</f>
        <v>-0.16617074200000001</v>
      </c>
      <c r="S2378">
        <f>VLOOKUP(L2378,longitude_latitude!C:J,8,)</f>
        <v>51.51936413</v>
      </c>
      <c r="T2378">
        <f t="shared" si="306"/>
        <v>-8.5610109648502846</v>
      </c>
      <c r="U2378">
        <f>VLOOKUP(M2378,LINE!$A$2:$B$13,2,)</f>
        <v>2</v>
      </c>
      <c r="V2378">
        <f>VLOOKUP(L2378,Entry_exit!B:P,4,)</f>
        <v>7098</v>
      </c>
      <c r="W2378">
        <f>2020 - VLOOKUP(L2378, age!$A:$D,4,)</f>
        <v>113</v>
      </c>
      <c r="X2378">
        <f>VLOOKUP(H2378,'air-quality-london-time-of-day'!E:G,3,FALSE)</f>
        <v>17.2</v>
      </c>
      <c r="Y2378">
        <f>VLOOKUP(I2378,Weather!F:K,2,)</f>
        <v>2</v>
      </c>
      <c r="Z2378">
        <f>VLOOKUP(I2378,Weather!F:K,3,)</f>
        <v>0</v>
      </c>
      <c r="AA2378">
        <f>VLOOKUP(I2378,Weather!F:K,4,)</f>
        <v>0.75</v>
      </c>
      <c r="AB2378">
        <f>VLOOKUP(I2378,Weather!F:K,5,)</f>
        <v>1020</v>
      </c>
      <c r="AC2378">
        <f>VLOOKUP(I2378,Weather!F:K,6,)</f>
        <v>2</v>
      </c>
    </row>
    <row r="2379" spans="1:29" x14ac:dyDescent="0.25">
      <c r="A2379" t="s">
        <v>7</v>
      </c>
      <c r="B2379" t="s">
        <v>6</v>
      </c>
      <c r="C2379" s="1">
        <v>42039.353472222225</v>
      </c>
      <c r="D2379" s="3">
        <f t="shared" si="304"/>
        <v>2015</v>
      </c>
      <c r="E2379" s="3">
        <f t="shared" si="307"/>
        <v>2</v>
      </c>
      <c r="F2379" s="3">
        <f t="shared" si="308"/>
        <v>8</v>
      </c>
      <c r="G2379" s="3">
        <f t="shared" si="309"/>
        <v>4</v>
      </c>
      <c r="H2379" s="3" t="str">
        <f t="shared" si="310"/>
        <v>201528</v>
      </c>
      <c r="I2379" s="3" t="str">
        <f t="shared" si="311"/>
        <v>2015284</v>
      </c>
      <c r="J2379">
        <v>277</v>
      </c>
      <c r="K2379">
        <v>166.2</v>
      </c>
      <c r="L2379" t="str">
        <f>VLOOKUP(C2379,List!$A$2:$C$2089,3,)</f>
        <v>Edgware Road</v>
      </c>
      <c r="M2379" t="str">
        <f>VLOOKUP(C2379,List!$A$2:$C$2089,2,)</f>
        <v>Bakerloo</v>
      </c>
      <c r="N2379" t="str">
        <f t="shared" si="305"/>
        <v>Edgware Road|Bakerloo</v>
      </c>
      <c r="O2379">
        <f>VLOOKUP(N2379,Depth!$A$2:$F$427,3,)</f>
        <v>32</v>
      </c>
      <c r="P2379">
        <f>VLOOKUP(N2379,Depth!$A$2:$F$427,5,)</f>
        <v>107.13</v>
      </c>
      <c r="Q2379">
        <f>VLOOKUP(N2379,Depth!$A$2:$F$427,6,)</f>
        <v>24.87</v>
      </c>
      <c r="R2379">
        <f>VLOOKUP(L2379,longitude_latitude!C:J,7,)</f>
        <v>-0.16617074200000001</v>
      </c>
      <c r="S2379">
        <f>VLOOKUP(L2379,longitude_latitude!C:J,8,)</f>
        <v>51.51936413</v>
      </c>
      <c r="T2379">
        <f t="shared" si="306"/>
        <v>-8.5610109648502846</v>
      </c>
      <c r="U2379">
        <f>VLOOKUP(M2379,LINE!$A$2:$B$13,2,)</f>
        <v>2</v>
      </c>
      <c r="V2379">
        <f>VLOOKUP(L2379,Entry_exit!B:P,4,)</f>
        <v>7098</v>
      </c>
      <c r="W2379">
        <f>2020 - VLOOKUP(L2379, age!$A:$D,4,)</f>
        <v>113</v>
      </c>
      <c r="X2379">
        <f>VLOOKUP(H2379,'air-quality-london-time-of-day'!E:G,3,FALSE)</f>
        <v>17.2</v>
      </c>
      <c r="Y2379">
        <f>VLOOKUP(I2379,Weather!F:K,2,)</f>
        <v>2</v>
      </c>
      <c r="Z2379">
        <f>VLOOKUP(I2379,Weather!F:K,3,)</f>
        <v>0</v>
      </c>
      <c r="AA2379">
        <f>VLOOKUP(I2379,Weather!F:K,4,)</f>
        <v>0.75</v>
      </c>
      <c r="AB2379">
        <f>VLOOKUP(I2379,Weather!F:K,5,)</f>
        <v>1020</v>
      </c>
      <c r="AC2379">
        <f>VLOOKUP(I2379,Weather!F:K,6,)</f>
        <v>2</v>
      </c>
    </row>
    <row r="2380" spans="1:29" x14ac:dyDescent="0.25">
      <c r="A2380" t="s">
        <v>7</v>
      </c>
      <c r="B2380" t="s">
        <v>6</v>
      </c>
      <c r="C2380" s="1">
        <v>42039.354166666664</v>
      </c>
      <c r="D2380" s="3">
        <f t="shared" si="304"/>
        <v>2015</v>
      </c>
      <c r="E2380" s="3">
        <f t="shared" si="307"/>
        <v>2</v>
      </c>
      <c r="F2380" s="3">
        <f t="shared" si="308"/>
        <v>8</v>
      </c>
      <c r="G2380" s="3">
        <f t="shared" si="309"/>
        <v>4</v>
      </c>
      <c r="H2380" s="3" t="str">
        <f t="shared" si="310"/>
        <v>201528</v>
      </c>
      <c r="I2380" s="3" t="str">
        <f t="shared" si="311"/>
        <v>2015284</v>
      </c>
      <c r="J2380">
        <v>278</v>
      </c>
      <c r="K2380">
        <v>166.8</v>
      </c>
      <c r="L2380" t="str">
        <f>VLOOKUP(C2380,List!$A$2:$C$2089,3,)</f>
        <v>Paddington</v>
      </c>
      <c r="M2380" t="str">
        <f>VLOOKUP(C2380,List!$A$2:$C$2089,2,)</f>
        <v>Bakerloo</v>
      </c>
      <c r="N2380" t="str">
        <f t="shared" si="305"/>
        <v>Paddington|Bakerloo</v>
      </c>
      <c r="O2380">
        <f>VLOOKUP(N2380,Depth!$A$2:$F$427,3,)</f>
        <v>25</v>
      </c>
      <c r="P2380">
        <f>VLOOKUP(N2380,Depth!$A$2:$F$427,5,)</f>
        <v>109.27</v>
      </c>
      <c r="Q2380">
        <f>VLOOKUP(N2380,Depth!$A$2:$F$427,6,)</f>
        <v>15.73</v>
      </c>
      <c r="R2380">
        <f>VLOOKUP(L2380,longitude_latitude!C:J,7,)</f>
        <v>-0.17378948499999999</v>
      </c>
      <c r="S2380">
        <f>VLOOKUP(L2380,longitude_latitude!C:J,8,)</f>
        <v>51.514994909999999</v>
      </c>
      <c r="T2380">
        <f t="shared" si="306"/>
        <v>-8.9527644351865217</v>
      </c>
      <c r="U2380">
        <f>VLOOKUP(M2380,LINE!$A$2:$B$13,2,)</f>
        <v>2</v>
      </c>
      <c r="V2380">
        <f>VLOOKUP(L2380,Entry_exit!B:P,4,)</f>
        <v>79872</v>
      </c>
      <c r="W2380">
        <f>2020 - VLOOKUP(L2380, age!$A:$D,4,)</f>
        <v>107</v>
      </c>
      <c r="X2380">
        <f>VLOOKUP(H2380,'air-quality-london-time-of-day'!E:G,3,FALSE)</f>
        <v>17.2</v>
      </c>
      <c r="Y2380">
        <f>VLOOKUP(I2380,Weather!F:K,2,)</f>
        <v>2</v>
      </c>
      <c r="Z2380">
        <f>VLOOKUP(I2380,Weather!F:K,3,)</f>
        <v>0</v>
      </c>
      <c r="AA2380">
        <f>VLOOKUP(I2380,Weather!F:K,4,)</f>
        <v>0.75</v>
      </c>
      <c r="AB2380">
        <f>VLOOKUP(I2380,Weather!F:K,5,)</f>
        <v>1020</v>
      </c>
      <c r="AC2380">
        <f>VLOOKUP(I2380,Weather!F:K,6,)</f>
        <v>2</v>
      </c>
    </row>
    <row r="2381" spans="1:29" x14ac:dyDescent="0.25">
      <c r="A2381" t="s">
        <v>7</v>
      </c>
      <c r="B2381" t="s">
        <v>6</v>
      </c>
      <c r="C2381" s="1">
        <v>42039.354861111111</v>
      </c>
      <c r="D2381" s="3">
        <f t="shared" si="304"/>
        <v>2015</v>
      </c>
      <c r="E2381" s="3">
        <f t="shared" si="307"/>
        <v>2</v>
      </c>
      <c r="F2381" s="3">
        <f t="shared" si="308"/>
        <v>8</v>
      </c>
      <c r="G2381" s="3">
        <f t="shared" si="309"/>
        <v>4</v>
      </c>
      <c r="H2381" s="3" t="str">
        <f t="shared" si="310"/>
        <v>201528</v>
      </c>
      <c r="I2381" s="3" t="str">
        <f t="shared" si="311"/>
        <v>2015284</v>
      </c>
      <c r="J2381">
        <v>273</v>
      </c>
      <c r="K2381">
        <v>163.80000000000001</v>
      </c>
      <c r="L2381" t="str">
        <f>VLOOKUP(C2381,List!$A$2:$C$2089,3,)</f>
        <v>Paddington</v>
      </c>
      <c r="M2381" t="str">
        <f>VLOOKUP(C2381,List!$A$2:$C$2089,2,)</f>
        <v>Bakerloo</v>
      </c>
      <c r="N2381" t="str">
        <f t="shared" si="305"/>
        <v>Paddington|Bakerloo</v>
      </c>
      <c r="O2381">
        <f>VLOOKUP(N2381,Depth!$A$2:$F$427,3,)</f>
        <v>25</v>
      </c>
      <c r="P2381">
        <f>VLOOKUP(N2381,Depth!$A$2:$F$427,5,)</f>
        <v>109.27</v>
      </c>
      <c r="Q2381">
        <f>VLOOKUP(N2381,Depth!$A$2:$F$427,6,)</f>
        <v>15.73</v>
      </c>
      <c r="R2381">
        <f>VLOOKUP(L2381,longitude_latitude!C:J,7,)</f>
        <v>-0.17378948499999999</v>
      </c>
      <c r="S2381">
        <f>VLOOKUP(L2381,longitude_latitude!C:J,8,)</f>
        <v>51.514994909999999</v>
      </c>
      <c r="T2381">
        <f t="shared" si="306"/>
        <v>-8.9527644351865217</v>
      </c>
      <c r="U2381">
        <f>VLOOKUP(M2381,LINE!$A$2:$B$13,2,)</f>
        <v>2</v>
      </c>
      <c r="V2381">
        <f>VLOOKUP(L2381,Entry_exit!B:P,4,)</f>
        <v>79872</v>
      </c>
      <c r="W2381">
        <f>2020 - VLOOKUP(L2381, age!$A:$D,4,)</f>
        <v>107</v>
      </c>
      <c r="X2381">
        <f>VLOOKUP(H2381,'air-quality-london-time-of-day'!E:G,3,FALSE)</f>
        <v>17.2</v>
      </c>
      <c r="Y2381">
        <f>VLOOKUP(I2381,Weather!F:K,2,)</f>
        <v>2</v>
      </c>
      <c r="Z2381">
        <f>VLOOKUP(I2381,Weather!F:K,3,)</f>
        <v>0</v>
      </c>
      <c r="AA2381">
        <f>VLOOKUP(I2381,Weather!F:K,4,)</f>
        <v>0.75</v>
      </c>
      <c r="AB2381">
        <f>VLOOKUP(I2381,Weather!F:K,5,)</f>
        <v>1020</v>
      </c>
      <c r="AC2381">
        <f>VLOOKUP(I2381,Weather!F:K,6,)</f>
        <v>2</v>
      </c>
    </row>
    <row r="2382" spans="1:29" x14ac:dyDescent="0.25">
      <c r="A2382" t="s">
        <v>7</v>
      </c>
      <c r="B2382" t="s">
        <v>6</v>
      </c>
      <c r="C2382" s="1">
        <v>42039.355555555558</v>
      </c>
      <c r="D2382" s="3">
        <f t="shared" si="304"/>
        <v>2015</v>
      </c>
      <c r="E2382" s="3">
        <f t="shared" si="307"/>
        <v>2</v>
      </c>
      <c r="F2382" s="3">
        <f t="shared" si="308"/>
        <v>8</v>
      </c>
      <c r="G2382" s="3">
        <f t="shared" si="309"/>
        <v>4</v>
      </c>
      <c r="H2382" s="3" t="str">
        <f t="shared" si="310"/>
        <v>201528</v>
      </c>
      <c r="I2382" s="3" t="str">
        <f t="shared" si="311"/>
        <v>2015284</v>
      </c>
      <c r="J2382">
        <v>279</v>
      </c>
      <c r="K2382">
        <v>167.4</v>
      </c>
      <c r="L2382" t="str">
        <f>VLOOKUP(C2382,List!$A$2:$C$2089,3,)</f>
        <v>Warwick Avenue</v>
      </c>
      <c r="M2382" t="str">
        <f>VLOOKUP(C2382,List!$A$2:$C$2089,2,)</f>
        <v>Bakerloo</v>
      </c>
      <c r="N2382" t="str">
        <f t="shared" si="305"/>
        <v>Warwick Avenue|Bakerloo</v>
      </c>
      <c r="O2382">
        <f>VLOOKUP(N2382,Depth!$A$2:$F$427,3,)</f>
        <v>27</v>
      </c>
      <c r="P2382">
        <f>VLOOKUP(N2382,Depth!$A$2:$F$427,5,)</f>
        <v>112.47</v>
      </c>
      <c r="Q2382">
        <f>VLOOKUP(N2382,Depth!$A$2:$F$427,6,)</f>
        <v>14.53</v>
      </c>
      <c r="R2382">
        <f>VLOOKUP(L2382,longitude_latitude!C:J,7,)</f>
        <v>-0.182005998</v>
      </c>
      <c r="S2382">
        <f>VLOOKUP(L2382,longitude_latitude!C:J,8,)</f>
        <v>51.522691180000002</v>
      </c>
      <c r="T2382">
        <f t="shared" si="306"/>
        <v>-9.3774388278616989</v>
      </c>
      <c r="U2382">
        <f>VLOOKUP(M2382,LINE!$A$2:$B$13,2,)</f>
        <v>2</v>
      </c>
      <c r="V2382">
        <f>VLOOKUP(L2382,Entry_exit!B:P,4,)</f>
        <v>7327</v>
      </c>
      <c r="W2382">
        <f>2020 - VLOOKUP(L2382, age!$A:$D,4,)</f>
        <v>105</v>
      </c>
      <c r="X2382">
        <f>VLOOKUP(H2382,'air-quality-london-time-of-day'!E:G,3,FALSE)</f>
        <v>17.2</v>
      </c>
      <c r="Y2382">
        <f>VLOOKUP(I2382,Weather!F:K,2,)</f>
        <v>2</v>
      </c>
      <c r="Z2382">
        <f>VLOOKUP(I2382,Weather!F:K,3,)</f>
        <v>0</v>
      </c>
      <c r="AA2382">
        <f>VLOOKUP(I2382,Weather!F:K,4,)</f>
        <v>0.75</v>
      </c>
      <c r="AB2382">
        <f>VLOOKUP(I2382,Weather!F:K,5,)</f>
        <v>1020</v>
      </c>
      <c r="AC2382">
        <f>VLOOKUP(I2382,Weather!F:K,6,)</f>
        <v>2</v>
      </c>
    </row>
    <row r="2383" spans="1:29" x14ac:dyDescent="0.25">
      <c r="A2383" t="s">
        <v>7</v>
      </c>
      <c r="B2383" t="s">
        <v>6</v>
      </c>
      <c r="C2383" s="1">
        <v>42039.356249999997</v>
      </c>
      <c r="D2383" s="3">
        <f t="shared" si="304"/>
        <v>2015</v>
      </c>
      <c r="E2383" s="3">
        <f t="shared" si="307"/>
        <v>2</v>
      </c>
      <c r="F2383" s="3">
        <f t="shared" si="308"/>
        <v>8</v>
      </c>
      <c r="G2383" s="3">
        <f t="shared" si="309"/>
        <v>4</v>
      </c>
      <c r="H2383" s="3" t="str">
        <f t="shared" si="310"/>
        <v>201528</v>
      </c>
      <c r="I2383" s="3" t="str">
        <f t="shared" si="311"/>
        <v>2015284</v>
      </c>
      <c r="J2383">
        <v>238</v>
      </c>
      <c r="K2383">
        <v>142.80000000000001</v>
      </c>
      <c r="L2383" t="str">
        <f>VLOOKUP(C2383,List!$A$2:$C$2089,3,)</f>
        <v>Maida Vale</v>
      </c>
      <c r="M2383" t="str">
        <f>VLOOKUP(C2383,List!$A$2:$C$2089,2,)</f>
        <v>Bakerloo</v>
      </c>
      <c r="N2383" t="str">
        <f t="shared" si="305"/>
        <v>Maida Vale|Bakerloo</v>
      </c>
      <c r="O2383">
        <f>VLOOKUP(N2383,Depth!$A$2:$F$427,3,)</f>
        <v>31</v>
      </c>
      <c r="P2383">
        <f>VLOOKUP(N2383,Depth!$A$2:$F$427,5,)</f>
        <v>116.58</v>
      </c>
      <c r="Q2383">
        <f>VLOOKUP(N2383,Depth!$A$2:$F$427,6,)</f>
        <v>14.42</v>
      </c>
      <c r="R2383">
        <f>VLOOKUP(L2383,longitude_latitude!C:J,7,)</f>
        <v>-0.18422855699999999</v>
      </c>
      <c r="S2383">
        <f>VLOOKUP(L2383,longitude_latitude!C:J,8,)</f>
        <v>51.529222189999999</v>
      </c>
      <c r="T2383">
        <f t="shared" si="306"/>
        <v>-9.4931542473960793</v>
      </c>
      <c r="U2383">
        <f>VLOOKUP(M2383,LINE!$A$2:$B$13,2,)</f>
        <v>2</v>
      </c>
      <c r="V2383">
        <f>VLOOKUP(L2383,Entry_exit!B:P,4,)</f>
        <v>5557</v>
      </c>
      <c r="W2383">
        <f>2020 - VLOOKUP(L2383, age!$A:$D,4,)</f>
        <v>105</v>
      </c>
      <c r="X2383">
        <f>VLOOKUP(H2383,'air-quality-london-time-of-day'!E:G,3,FALSE)</f>
        <v>17.2</v>
      </c>
      <c r="Y2383">
        <f>VLOOKUP(I2383,Weather!F:K,2,)</f>
        <v>2</v>
      </c>
      <c r="Z2383">
        <f>VLOOKUP(I2383,Weather!F:K,3,)</f>
        <v>0</v>
      </c>
      <c r="AA2383">
        <f>VLOOKUP(I2383,Weather!F:K,4,)</f>
        <v>0.75</v>
      </c>
      <c r="AB2383">
        <f>VLOOKUP(I2383,Weather!F:K,5,)</f>
        <v>1020</v>
      </c>
      <c r="AC2383">
        <f>VLOOKUP(I2383,Weather!F:K,6,)</f>
        <v>2</v>
      </c>
    </row>
    <row r="2384" spans="1:29" x14ac:dyDescent="0.25">
      <c r="A2384" t="s">
        <v>7</v>
      </c>
      <c r="B2384" t="s">
        <v>6</v>
      </c>
      <c r="C2384" s="1">
        <v>42039.357638888891</v>
      </c>
      <c r="D2384" s="3">
        <f t="shared" si="304"/>
        <v>2015</v>
      </c>
      <c r="E2384" s="3">
        <f t="shared" si="307"/>
        <v>2</v>
      </c>
      <c r="F2384" s="3">
        <f t="shared" si="308"/>
        <v>8</v>
      </c>
      <c r="G2384" s="3">
        <f t="shared" si="309"/>
        <v>4</v>
      </c>
      <c r="H2384" s="3" t="str">
        <f t="shared" si="310"/>
        <v>201528</v>
      </c>
      <c r="I2384" s="3" t="str">
        <f t="shared" si="311"/>
        <v>2015284</v>
      </c>
      <c r="J2384">
        <v>217</v>
      </c>
      <c r="K2384">
        <v>130.19999999999999</v>
      </c>
      <c r="L2384" t="str">
        <f>VLOOKUP(C2384,List!$A$2:$C$2089,3,)</f>
        <v>Maida Vale</v>
      </c>
      <c r="M2384" t="str">
        <f>VLOOKUP(C2384,List!$A$2:$C$2089,2,)</f>
        <v>Bakerloo</v>
      </c>
      <c r="N2384" t="str">
        <f t="shared" si="305"/>
        <v>Maida Vale|Bakerloo</v>
      </c>
      <c r="O2384">
        <f>VLOOKUP(N2384,Depth!$A$2:$F$427,3,)</f>
        <v>31</v>
      </c>
      <c r="P2384">
        <f>VLOOKUP(N2384,Depth!$A$2:$F$427,5,)</f>
        <v>116.58</v>
      </c>
      <c r="Q2384">
        <f>VLOOKUP(N2384,Depth!$A$2:$F$427,6,)</f>
        <v>14.42</v>
      </c>
      <c r="R2384">
        <f>VLOOKUP(L2384,longitude_latitude!C:J,7,)</f>
        <v>-0.18422855699999999</v>
      </c>
      <c r="S2384">
        <f>VLOOKUP(L2384,longitude_latitude!C:J,8,)</f>
        <v>51.529222189999999</v>
      </c>
      <c r="T2384">
        <f t="shared" si="306"/>
        <v>-9.4931542473960793</v>
      </c>
      <c r="U2384">
        <f>VLOOKUP(M2384,LINE!$A$2:$B$13,2,)</f>
        <v>2</v>
      </c>
      <c r="V2384">
        <f>VLOOKUP(L2384,Entry_exit!B:P,4,)</f>
        <v>5557</v>
      </c>
      <c r="W2384">
        <f>2020 - VLOOKUP(L2384, age!$A:$D,4,)</f>
        <v>105</v>
      </c>
      <c r="X2384">
        <f>VLOOKUP(H2384,'air-quality-london-time-of-day'!E:G,3,FALSE)</f>
        <v>17.2</v>
      </c>
      <c r="Y2384">
        <f>VLOOKUP(I2384,Weather!F:K,2,)</f>
        <v>2</v>
      </c>
      <c r="Z2384">
        <f>VLOOKUP(I2384,Weather!F:K,3,)</f>
        <v>0</v>
      </c>
      <c r="AA2384">
        <f>VLOOKUP(I2384,Weather!F:K,4,)</f>
        <v>0.75</v>
      </c>
      <c r="AB2384">
        <f>VLOOKUP(I2384,Weather!F:K,5,)</f>
        <v>1020</v>
      </c>
      <c r="AC2384">
        <f>VLOOKUP(I2384,Weather!F:K,6,)</f>
        <v>2</v>
      </c>
    </row>
    <row r="2385" spans="1:29" x14ac:dyDescent="0.25">
      <c r="A2385" t="s">
        <v>7</v>
      </c>
      <c r="B2385" t="s">
        <v>6</v>
      </c>
      <c r="C2385" s="1">
        <v>42039.35833333333</v>
      </c>
      <c r="D2385" s="3">
        <f t="shared" si="304"/>
        <v>2015</v>
      </c>
      <c r="E2385" s="3">
        <f t="shared" si="307"/>
        <v>2</v>
      </c>
      <c r="F2385" s="3">
        <f t="shared" si="308"/>
        <v>8</v>
      </c>
      <c r="G2385" s="3">
        <f t="shared" si="309"/>
        <v>4</v>
      </c>
      <c r="H2385" s="3" t="str">
        <f t="shared" si="310"/>
        <v>201528</v>
      </c>
      <c r="I2385" s="3" t="str">
        <f t="shared" si="311"/>
        <v>2015284</v>
      </c>
      <c r="J2385">
        <v>202</v>
      </c>
      <c r="K2385">
        <v>121.2</v>
      </c>
      <c r="L2385" t="str">
        <f>VLOOKUP(C2385,List!$A$2:$C$2089,3,)</f>
        <v>Maida Vale</v>
      </c>
      <c r="M2385" t="str">
        <f>VLOOKUP(C2385,List!$A$2:$C$2089,2,)</f>
        <v>Bakerloo</v>
      </c>
      <c r="N2385" t="str">
        <f t="shared" si="305"/>
        <v>Maida Vale|Bakerloo</v>
      </c>
      <c r="O2385">
        <f>VLOOKUP(N2385,Depth!$A$2:$F$427,3,)</f>
        <v>31</v>
      </c>
      <c r="P2385">
        <f>VLOOKUP(N2385,Depth!$A$2:$F$427,5,)</f>
        <v>116.58</v>
      </c>
      <c r="Q2385">
        <f>VLOOKUP(N2385,Depth!$A$2:$F$427,6,)</f>
        <v>14.42</v>
      </c>
      <c r="R2385">
        <f>VLOOKUP(L2385,longitude_latitude!C:J,7,)</f>
        <v>-0.18422855699999999</v>
      </c>
      <c r="S2385">
        <f>VLOOKUP(L2385,longitude_latitude!C:J,8,)</f>
        <v>51.529222189999999</v>
      </c>
      <c r="T2385">
        <f t="shared" si="306"/>
        <v>-9.4931542473960793</v>
      </c>
      <c r="U2385">
        <f>VLOOKUP(M2385,LINE!$A$2:$B$13,2,)</f>
        <v>2</v>
      </c>
      <c r="V2385">
        <f>VLOOKUP(L2385,Entry_exit!B:P,4,)</f>
        <v>5557</v>
      </c>
      <c r="W2385">
        <f>2020 - VLOOKUP(L2385, age!$A:$D,4,)</f>
        <v>105</v>
      </c>
      <c r="X2385">
        <f>VLOOKUP(H2385,'air-quality-london-time-of-day'!E:G,3,FALSE)</f>
        <v>17.2</v>
      </c>
      <c r="Y2385">
        <f>VLOOKUP(I2385,Weather!F:K,2,)</f>
        <v>2</v>
      </c>
      <c r="Z2385">
        <f>VLOOKUP(I2385,Weather!F:K,3,)</f>
        <v>0</v>
      </c>
      <c r="AA2385">
        <f>VLOOKUP(I2385,Weather!F:K,4,)</f>
        <v>0.75</v>
      </c>
      <c r="AB2385">
        <f>VLOOKUP(I2385,Weather!F:K,5,)</f>
        <v>1020</v>
      </c>
      <c r="AC2385">
        <f>VLOOKUP(I2385,Weather!F:K,6,)</f>
        <v>2</v>
      </c>
    </row>
    <row r="2386" spans="1:29" x14ac:dyDescent="0.25">
      <c r="A2386" t="s">
        <v>7</v>
      </c>
      <c r="B2386" t="s">
        <v>6</v>
      </c>
      <c r="C2386" s="1">
        <v>42039.359027777777</v>
      </c>
      <c r="D2386" s="3">
        <f t="shared" si="304"/>
        <v>2015</v>
      </c>
      <c r="E2386" s="3">
        <f t="shared" si="307"/>
        <v>2</v>
      </c>
      <c r="F2386" s="3">
        <f t="shared" si="308"/>
        <v>8</v>
      </c>
      <c r="G2386" s="3">
        <f t="shared" si="309"/>
        <v>4</v>
      </c>
      <c r="H2386" s="3" t="str">
        <f t="shared" si="310"/>
        <v>201528</v>
      </c>
      <c r="I2386" s="3" t="str">
        <f t="shared" si="311"/>
        <v>2015284</v>
      </c>
      <c r="J2386">
        <v>215</v>
      </c>
      <c r="K2386">
        <v>129</v>
      </c>
      <c r="L2386" t="str">
        <f>VLOOKUP(C2386,List!$A$2:$C$2089,3,)</f>
        <v>Kilburn Park</v>
      </c>
      <c r="M2386" t="str">
        <f>VLOOKUP(C2386,List!$A$2:$C$2089,2,)</f>
        <v>Bakerloo</v>
      </c>
      <c r="N2386" t="str">
        <f t="shared" si="305"/>
        <v>Kilburn Park|Bakerloo</v>
      </c>
      <c r="O2386">
        <f>VLOOKUP(N2386,Depth!$A$2:$F$427,3,)</f>
        <v>27</v>
      </c>
      <c r="P2386">
        <f>VLOOKUP(N2386,Depth!$A$2:$F$427,5,)</f>
        <v>119.52</v>
      </c>
      <c r="Q2386">
        <f>VLOOKUP(N2386,Depth!$A$2:$F$427,6,)</f>
        <v>7.48</v>
      </c>
      <c r="R2386">
        <f>VLOOKUP(L2386,longitude_latitude!C:J,7,)</f>
        <v>-0.192420271</v>
      </c>
      <c r="S2386">
        <f>VLOOKUP(L2386,longitude_latitude!C:J,8,)</f>
        <v>51.534441389999998</v>
      </c>
      <c r="T2386">
        <f t="shared" si="306"/>
        <v>-9.916271178097416</v>
      </c>
      <c r="U2386">
        <f>VLOOKUP(M2386,LINE!$A$2:$B$13,2,)</f>
        <v>2</v>
      </c>
      <c r="V2386">
        <f>VLOOKUP(L2386,Entry_exit!B:P,4,)</f>
        <v>5259</v>
      </c>
      <c r="W2386">
        <f>2020 - VLOOKUP(L2386, age!$A:$D,4,)</f>
        <v>105</v>
      </c>
      <c r="X2386">
        <f>VLOOKUP(H2386,'air-quality-london-time-of-day'!E:G,3,FALSE)</f>
        <v>17.2</v>
      </c>
      <c r="Y2386">
        <f>VLOOKUP(I2386,Weather!F:K,2,)</f>
        <v>2</v>
      </c>
      <c r="Z2386">
        <f>VLOOKUP(I2386,Weather!F:K,3,)</f>
        <v>0</v>
      </c>
      <c r="AA2386">
        <f>VLOOKUP(I2386,Weather!F:K,4,)</f>
        <v>0.75</v>
      </c>
      <c r="AB2386">
        <f>VLOOKUP(I2386,Weather!F:K,5,)</f>
        <v>1020</v>
      </c>
      <c r="AC2386">
        <f>VLOOKUP(I2386,Weather!F:K,6,)</f>
        <v>2</v>
      </c>
    </row>
    <row r="2387" spans="1:29" x14ac:dyDescent="0.25">
      <c r="A2387" t="s">
        <v>7</v>
      </c>
      <c r="B2387" t="s">
        <v>6</v>
      </c>
      <c r="C2387" s="1">
        <v>42039.359722222223</v>
      </c>
      <c r="D2387" s="3">
        <f t="shared" si="304"/>
        <v>2015</v>
      </c>
      <c r="E2387" s="3">
        <f t="shared" si="307"/>
        <v>2</v>
      </c>
      <c r="F2387" s="3">
        <f t="shared" si="308"/>
        <v>8</v>
      </c>
      <c r="G2387" s="3">
        <f t="shared" si="309"/>
        <v>4</v>
      </c>
      <c r="H2387" s="3" t="str">
        <f t="shared" si="310"/>
        <v>201528</v>
      </c>
      <c r="I2387" s="3" t="str">
        <f t="shared" si="311"/>
        <v>2015284</v>
      </c>
      <c r="J2387">
        <v>195</v>
      </c>
      <c r="K2387">
        <v>117</v>
      </c>
      <c r="L2387" t="str">
        <f>VLOOKUP(C2387,List!$A$2:$C$2089,3,)</f>
        <v>Kilburn Park</v>
      </c>
      <c r="M2387" t="str">
        <f>VLOOKUP(C2387,List!$A$2:$C$2089,2,)</f>
        <v>Bakerloo</v>
      </c>
      <c r="N2387" t="str">
        <f t="shared" si="305"/>
        <v>Kilburn Park|Bakerloo</v>
      </c>
      <c r="O2387">
        <f>VLOOKUP(N2387,Depth!$A$2:$F$427,3,)</f>
        <v>27</v>
      </c>
      <c r="P2387">
        <f>VLOOKUP(N2387,Depth!$A$2:$F$427,5,)</f>
        <v>119.52</v>
      </c>
      <c r="Q2387">
        <f>VLOOKUP(N2387,Depth!$A$2:$F$427,6,)</f>
        <v>7.48</v>
      </c>
      <c r="R2387">
        <f>VLOOKUP(L2387,longitude_latitude!C:J,7,)</f>
        <v>-0.192420271</v>
      </c>
      <c r="S2387">
        <f>VLOOKUP(L2387,longitude_latitude!C:J,8,)</f>
        <v>51.534441389999998</v>
      </c>
      <c r="T2387">
        <f t="shared" si="306"/>
        <v>-9.916271178097416</v>
      </c>
      <c r="U2387">
        <f>VLOOKUP(M2387,LINE!$A$2:$B$13,2,)</f>
        <v>2</v>
      </c>
      <c r="V2387">
        <f>VLOOKUP(L2387,Entry_exit!B:P,4,)</f>
        <v>5259</v>
      </c>
      <c r="W2387">
        <f>2020 - VLOOKUP(L2387, age!$A:$D,4,)</f>
        <v>105</v>
      </c>
      <c r="X2387">
        <f>VLOOKUP(H2387,'air-quality-london-time-of-day'!E:G,3,FALSE)</f>
        <v>17.2</v>
      </c>
      <c r="Y2387">
        <f>VLOOKUP(I2387,Weather!F:K,2,)</f>
        <v>2</v>
      </c>
      <c r="Z2387">
        <f>VLOOKUP(I2387,Weather!F:K,3,)</f>
        <v>0</v>
      </c>
      <c r="AA2387">
        <f>VLOOKUP(I2387,Weather!F:K,4,)</f>
        <v>0.75</v>
      </c>
      <c r="AB2387">
        <f>VLOOKUP(I2387,Weather!F:K,5,)</f>
        <v>1020</v>
      </c>
      <c r="AC2387">
        <f>VLOOKUP(I2387,Weather!F:K,6,)</f>
        <v>2</v>
      </c>
    </row>
    <row r="2388" spans="1:29" x14ac:dyDescent="0.25">
      <c r="A2388" t="s">
        <v>7</v>
      </c>
      <c r="B2388" t="s">
        <v>6</v>
      </c>
      <c r="C2388" s="1">
        <v>42039.36041666667</v>
      </c>
      <c r="D2388" s="3">
        <f t="shared" si="304"/>
        <v>2015</v>
      </c>
      <c r="E2388" s="3">
        <f t="shared" si="307"/>
        <v>2</v>
      </c>
      <c r="F2388" s="3">
        <f t="shared" si="308"/>
        <v>8</v>
      </c>
      <c r="G2388" s="3">
        <f t="shared" si="309"/>
        <v>4</v>
      </c>
      <c r="H2388" s="3" t="str">
        <f t="shared" si="310"/>
        <v>201528</v>
      </c>
      <c r="I2388" s="3" t="str">
        <f t="shared" si="311"/>
        <v>2015284</v>
      </c>
      <c r="J2388">
        <v>170</v>
      </c>
      <c r="K2388">
        <v>102</v>
      </c>
      <c r="L2388" t="str">
        <f>VLOOKUP(C2388,List!$A$2:$C$2089,3,)</f>
        <v>Kilburn Park</v>
      </c>
      <c r="M2388" t="str">
        <f>VLOOKUP(C2388,List!$A$2:$C$2089,2,)</f>
        <v>Bakerloo</v>
      </c>
      <c r="N2388" t="str">
        <f t="shared" si="305"/>
        <v>Kilburn Park|Bakerloo</v>
      </c>
      <c r="O2388">
        <f>VLOOKUP(N2388,Depth!$A$2:$F$427,3,)</f>
        <v>27</v>
      </c>
      <c r="P2388">
        <f>VLOOKUP(N2388,Depth!$A$2:$F$427,5,)</f>
        <v>119.52</v>
      </c>
      <c r="Q2388">
        <f>VLOOKUP(N2388,Depth!$A$2:$F$427,6,)</f>
        <v>7.48</v>
      </c>
      <c r="R2388">
        <f>VLOOKUP(L2388,longitude_latitude!C:J,7,)</f>
        <v>-0.192420271</v>
      </c>
      <c r="S2388">
        <f>VLOOKUP(L2388,longitude_latitude!C:J,8,)</f>
        <v>51.534441389999998</v>
      </c>
      <c r="T2388">
        <f t="shared" si="306"/>
        <v>-9.916271178097416</v>
      </c>
      <c r="U2388">
        <f>VLOOKUP(M2388,LINE!$A$2:$B$13,2,)</f>
        <v>2</v>
      </c>
      <c r="V2388">
        <f>VLOOKUP(L2388,Entry_exit!B:P,4,)</f>
        <v>5259</v>
      </c>
      <c r="W2388">
        <f>2020 - VLOOKUP(L2388, age!$A:$D,4,)</f>
        <v>105</v>
      </c>
      <c r="X2388">
        <f>VLOOKUP(H2388,'air-quality-london-time-of-day'!E:G,3,FALSE)</f>
        <v>17.2</v>
      </c>
      <c r="Y2388">
        <f>VLOOKUP(I2388,Weather!F:K,2,)</f>
        <v>2</v>
      </c>
      <c r="Z2388">
        <f>VLOOKUP(I2388,Weather!F:K,3,)</f>
        <v>0</v>
      </c>
      <c r="AA2388">
        <f>VLOOKUP(I2388,Weather!F:K,4,)</f>
        <v>0.75</v>
      </c>
      <c r="AB2388">
        <f>VLOOKUP(I2388,Weather!F:K,5,)</f>
        <v>1020</v>
      </c>
      <c r="AC2388">
        <f>VLOOKUP(I2388,Weather!F:K,6,)</f>
        <v>2</v>
      </c>
    </row>
    <row r="2389" spans="1:29" x14ac:dyDescent="0.25">
      <c r="A2389" t="s">
        <v>7</v>
      </c>
      <c r="B2389" t="s">
        <v>6</v>
      </c>
      <c r="C2389" s="1">
        <v>42039.361111111109</v>
      </c>
      <c r="D2389" s="3">
        <f t="shared" si="304"/>
        <v>2015</v>
      </c>
      <c r="E2389" s="3">
        <f t="shared" si="307"/>
        <v>2</v>
      </c>
      <c r="F2389" s="3">
        <f t="shared" si="308"/>
        <v>8</v>
      </c>
      <c r="G2389" s="3">
        <f t="shared" si="309"/>
        <v>4</v>
      </c>
      <c r="H2389" s="3" t="str">
        <f t="shared" si="310"/>
        <v>201528</v>
      </c>
      <c r="I2389" s="3" t="str">
        <f t="shared" si="311"/>
        <v>2015284</v>
      </c>
      <c r="J2389">
        <v>134</v>
      </c>
      <c r="K2389">
        <v>80.400000000000006</v>
      </c>
      <c r="L2389" t="str">
        <f>VLOOKUP(C2389,List!$A$2:$C$2089,3,)</f>
        <v>Queen's Park</v>
      </c>
      <c r="M2389" t="str">
        <f>VLOOKUP(C2389,List!$A$2:$C$2089,2,)</f>
        <v>Bakerloo</v>
      </c>
      <c r="N2389" t="str">
        <f t="shared" si="305"/>
        <v>Queen's Park|Bakerloo</v>
      </c>
      <c r="O2389">
        <f>VLOOKUP(N2389,Depth!$A$2:$F$427,3,)</f>
        <v>38</v>
      </c>
      <c r="P2389">
        <f>VLOOKUP(N2389,Depth!$A$2:$F$427,5,)</f>
        <v>132.4</v>
      </c>
      <c r="Q2389">
        <f>VLOOKUP(N2389,Depth!$A$2:$F$427,6,)</f>
        <v>5.6</v>
      </c>
      <c r="R2389">
        <f>VLOOKUP(L2389,longitude_latitude!C:J,7,)</f>
        <v>-0.204142926</v>
      </c>
      <c r="S2389">
        <f>VLOOKUP(L2389,longitude_latitude!C:J,8,)</f>
        <v>51.533472119999999</v>
      </c>
      <c r="T2389">
        <f t="shared" si="306"/>
        <v>-10.520193785516224</v>
      </c>
      <c r="U2389">
        <f>VLOOKUP(M2389,LINE!$A$2:$B$13,2,)</f>
        <v>2</v>
      </c>
      <c r="V2389">
        <f>VLOOKUP(L2389,Entry_exit!B:P,4,)</f>
        <v>9627</v>
      </c>
      <c r="W2389">
        <f>2020 - VLOOKUP(L2389, age!$A:$D,4,)</f>
        <v>105</v>
      </c>
      <c r="X2389">
        <f>VLOOKUP(H2389,'air-quality-london-time-of-day'!E:G,3,FALSE)</f>
        <v>17.2</v>
      </c>
      <c r="Y2389">
        <f>VLOOKUP(I2389,Weather!F:K,2,)</f>
        <v>2</v>
      </c>
      <c r="Z2389">
        <f>VLOOKUP(I2389,Weather!F:K,3,)</f>
        <v>0</v>
      </c>
      <c r="AA2389">
        <f>VLOOKUP(I2389,Weather!F:K,4,)</f>
        <v>0.75</v>
      </c>
      <c r="AB2389">
        <f>VLOOKUP(I2389,Weather!F:K,5,)</f>
        <v>1020</v>
      </c>
      <c r="AC2389">
        <f>VLOOKUP(I2389,Weather!F:K,6,)</f>
        <v>2</v>
      </c>
    </row>
    <row r="2390" spans="1:29" x14ac:dyDescent="0.25">
      <c r="A2390" t="s">
        <v>7</v>
      </c>
      <c r="B2390" t="s">
        <v>6</v>
      </c>
      <c r="C2390" s="1">
        <v>42039.361805555556</v>
      </c>
      <c r="D2390" s="3">
        <f t="shared" si="304"/>
        <v>2015</v>
      </c>
      <c r="E2390" s="3">
        <f t="shared" si="307"/>
        <v>2</v>
      </c>
      <c r="F2390" s="3">
        <f t="shared" si="308"/>
        <v>8</v>
      </c>
      <c r="G2390" s="3">
        <f t="shared" si="309"/>
        <v>4</v>
      </c>
      <c r="H2390" s="3" t="str">
        <f t="shared" si="310"/>
        <v>201528</v>
      </c>
      <c r="I2390" s="3" t="str">
        <f t="shared" si="311"/>
        <v>2015284</v>
      </c>
      <c r="J2390">
        <v>80</v>
      </c>
      <c r="K2390">
        <v>48</v>
      </c>
      <c r="L2390" t="str">
        <f>VLOOKUP(C2390,List!$A$2:$C$2089,3,)</f>
        <v>Queen's Park</v>
      </c>
      <c r="M2390" t="str">
        <f>VLOOKUP(C2390,List!$A$2:$C$2089,2,)</f>
        <v>Bakerloo</v>
      </c>
      <c r="N2390" t="str">
        <f t="shared" si="305"/>
        <v>Queen's Park|Bakerloo</v>
      </c>
      <c r="O2390">
        <f>VLOOKUP(N2390,Depth!$A$2:$F$427,3,)</f>
        <v>38</v>
      </c>
      <c r="P2390">
        <f>VLOOKUP(N2390,Depth!$A$2:$F$427,5,)</f>
        <v>132.4</v>
      </c>
      <c r="Q2390">
        <f>VLOOKUP(N2390,Depth!$A$2:$F$427,6,)</f>
        <v>5.6</v>
      </c>
      <c r="R2390">
        <f>VLOOKUP(L2390,longitude_latitude!C:J,7,)</f>
        <v>-0.204142926</v>
      </c>
      <c r="S2390">
        <f>VLOOKUP(L2390,longitude_latitude!C:J,8,)</f>
        <v>51.533472119999999</v>
      </c>
      <c r="T2390">
        <f t="shared" si="306"/>
        <v>-10.520193785516224</v>
      </c>
      <c r="U2390">
        <f>VLOOKUP(M2390,LINE!$A$2:$B$13,2,)</f>
        <v>2</v>
      </c>
      <c r="V2390">
        <f>VLOOKUP(L2390,Entry_exit!B:P,4,)</f>
        <v>9627</v>
      </c>
      <c r="W2390">
        <f>2020 - VLOOKUP(L2390, age!$A:$D,4,)</f>
        <v>105</v>
      </c>
      <c r="X2390">
        <f>VLOOKUP(H2390,'air-quality-london-time-of-day'!E:G,3,FALSE)</f>
        <v>17.2</v>
      </c>
      <c r="Y2390">
        <f>VLOOKUP(I2390,Weather!F:K,2,)</f>
        <v>2</v>
      </c>
      <c r="Z2390">
        <f>VLOOKUP(I2390,Weather!F:K,3,)</f>
        <v>0</v>
      </c>
      <c r="AA2390">
        <f>VLOOKUP(I2390,Weather!F:K,4,)</f>
        <v>0.75</v>
      </c>
      <c r="AB2390">
        <f>VLOOKUP(I2390,Weather!F:K,5,)</f>
        <v>1020</v>
      </c>
      <c r="AC2390">
        <f>VLOOKUP(I2390,Weather!F:K,6,)</f>
        <v>2</v>
      </c>
    </row>
    <row r="2391" spans="1:29" x14ac:dyDescent="0.25">
      <c r="A2391" t="s">
        <v>7</v>
      </c>
      <c r="B2391" t="s">
        <v>6</v>
      </c>
      <c r="C2391" s="1">
        <v>42039.362500000003</v>
      </c>
      <c r="D2391" s="3">
        <f t="shared" si="304"/>
        <v>2015</v>
      </c>
      <c r="E2391" s="3">
        <f t="shared" si="307"/>
        <v>2</v>
      </c>
      <c r="F2391" s="3">
        <f t="shared" si="308"/>
        <v>8</v>
      </c>
      <c r="G2391" s="3">
        <f t="shared" si="309"/>
        <v>4</v>
      </c>
      <c r="H2391" s="3" t="str">
        <f t="shared" si="310"/>
        <v>201528</v>
      </c>
      <c r="I2391" s="3" t="str">
        <f t="shared" si="311"/>
        <v>2015284</v>
      </c>
      <c r="J2391">
        <v>71</v>
      </c>
      <c r="K2391">
        <v>42.6</v>
      </c>
      <c r="L2391" t="str">
        <f>VLOOKUP(C2391,List!$A$2:$C$2089,3,)</f>
        <v>Queen's Park</v>
      </c>
      <c r="M2391" t="str">
        <f>VLOOKUP(C2391,List!$A$2:$C$2089,2,)</f>
        <v>Bakerloo</v>
      </c>
      <c r="N2391" t="str">
        <f t="shared" si="305"/>
        <v>Queen's Park|Bakerloo</v>
      </c>
      <c r="O2391">
        <f>VLOOKUP(N2391,Depth!$A$2:$F$427,3,)</f>
        <v>38</v>
      </c>
      <c r="P2391">
        <f>VLOOKUP(N2391,Depth!$A$2:$F$427,5,)</f>
        <v>132.4</v>
      </c>
      <c r="Q2391">
        <f>VLOOKUP(N2391,Depth!$A$2:$F$427,6,)</f>
        <v>5.6</v>
      </c>
      <c r="R2391">
        <f>VLOOKUP(L2391,longitude_latitude!C:J,7,)</f>
        <v>-0.204142926</v>
      </c>
      <c r="S2391">
        <f>VLOOKUP(L2391,longitude_latitude!C:J,8,)</f>
        <v>51.533472119999999</v>
      </c>
      <c r="T2391">
        <f t="shared" si="306"/>
        <v>-10.520193785516224</v>
      </c>
      <c r="U2391">
        <f>VLOOKUP(M2391,LINE!$A$2:$B$13,2,)</f>
        <v>2</v>
      </c>
      <c r="V2391">
        <f>VLOOKUP(L2391,Entry_exit!B:P,4,)</f>
        <v>9627</v>
      </c>
      <c r="W2391">
        <f>2020 - VLOOKUP(L2391, age!$A:$D,4,)</f>
        <v>105</v>
      </c>
      <c r="X2391">
        <f>VLOOKUP(H2391,'air-quality-london-time-of-day'!E:G,3,FALSE)</f>
        <v>17.2</v>
      </c>
      <c r="Y2391">
        <f>VLOOKUP(I2391,Weather!F:K,2,)</f>
        <v>2</v>
      </c>
      <c r="Z2391">
        <f>VLOOKUP(I2391,Weather!F:K,3,)</f>
        <v>0</v>
      </c>
      <c r="AA2391">
        <f>VLOOKUP(I2391,Weather!F:K,4,)</f>
        <v>0.75</v>
      </c>
      <c r="AB2391">
        <f>VLOOKUP(I2391,Weather!F:K,5,)</f>
        <v>1020</v>
      </c>
      <c r="AC2391">
        <f>VLOOKUP(I2391,Weather!F:K,6,)</f>
        <v>2</v>
      </c>
    </row>
    <row r="2392" spans="1:29" x14ac:dyDescent="0.25">
      <c r="A2392" t="s">
        <v>7</v>
      </c>
      <c r="B2392" t="s">
        <v>6</v>
      </c>
      <c r="C2392" s="1">
        <v>42039.363194444442</v>
      </c>
      <c r="D2392" s="3">
        <f t="shared" si="304"/>
        <v>2015</v>
      </c>
      <c r="E2392" s="3">
        <f t="shared" si="307"/>
        <v>2</v>
      </c>
      <c r="F2392" s="3">
        <f t="shared" si="308"/>
        <v>8</v>
      </c>
      <c r="G2392" s="3">
        <f t="shared" si="309"/>
        <v>4</v>
      </c>
      <c r="H2392" s="3" t="str">
        <f t="shared" si="310"/>
        <v>201528</v>
      </c>
      <c r="I2392" s="3" t="str">
        <f t="shared" si="311"/>
        <v>2015284</v>
      </c>
      <c r="J2392">
        <v>53</v>
      </c>
      <c r="K2392">
        <v>31.8</v>
      </c>
      <c r="L2392" t="str">
        <f>VLOOKUP(C2392,List!$A$2:$C$2089,3,)</f>
        <v>Queen's Park</v>
      </c>
      <c r="M2392" t="str">
        <f>VLOOKUP(C2392,List!$A$2:$C$2089,2,)</f>
        <v>Bakerloo</v>
      </c>
      <c r="N2392" t="str">
        <f t="shared" si="305"/>
        <v>Queen's Park|Bakerloo</v>
      </c>
      <c r="O2392">
        <f>VLOOKUP(N2392,Depth!$A$2:$F$427,3,)</f>
        <v>38</v>
      </c>
      <c r="P2392">
        <f>VLOOKUP(N2392,Depth!$A$2:$F$427,5,)</f>
        <v>132.4</v>
      </c>
      <c r="Q2392">
        <f>VLOOKUP(N2392,Depth!$A$2:$F$427,6,)</f>
        <v>5.6</v>
      </c>
      <c r="R2392">
        <f>VLOOKUP(L2392,longitude_latitude!C:J,7,)</f>
        <v>-0.204142926</v>
      </c>
      <c r="S2392">
        <f>VLOOKUP(L2392,longitude_latitude!C:J,8,)</f>
        <v>51.533472119999999</v>
      </c>
      <c r="T2392">
        <f t="shared" si="306"/>
        <v>-10.520193785516224</v>
      </c>
      <c r="U2392">
        <f>VLOOKUP(M2392,LINE!$A$2:$B$13,2,)</f>
        <v>2</v>
      </c>
      <c r="V2392">
        <f>VLOOKUP(L2392,Entry_exit!B:P,4,)</f>
        <v>9627</v>
      </c>
      <c r="W2392">
        <f>2020 - VLOOKUP(L2392, age!$A:$D,4,)</f>
        <v>105</v>
      </c>
      <c r="X2392">
        <f>VLOOKUP(H2392,'air-quality-london-time-of-day'!E:G,3,FALSE)</f>
        <v>17.2</v>
      </c>
      <c r="Y2392">
        <f>VLOOKUP(I2392,Weather!F:K,2,)</f>
        <v>2</v>
      </c>
      <c r="Z2392">
        <f>VLOOKUP(I2392,Weather!F:K,3,)</f>
        <v>0</v>
      </c>
      <c r="AA2392">
        <f>VLOOKUP(I2392,Weather!F:K,4,)</f>
        <v>0.75</v>
      </c>
      <c r="AB2392">
        <f>VLOOKUP(I2392,Weather!F:K,5,)</f>
        <v>1020</v>
      </c>
      <c r="AC2392">
        <f>VLOOKUP(I2392,Weather!F:K,6,)</f>
        <v>2</v>
      </c>
    </row>
    <row r="2393" spans="1:29" x14ac:dyDescent="0.25">
      <c r="A2393" t="s">
        <v>7</v>
      </c>
      <c r="B2393" t="s">
        <v>6</v>
      </c>
      <c r="C2393" s="1">
        <v>42039.363888888889</v>
      </c>
      <c r="D2393" s="3">
        <f t="shared" si="304"/>
        <v>2015</v>
      </c>
      <c r="E2393" s="3">
        <f t="shared" si="307"/>
        <v>2</v>
      </c>
      <c r="F2393" s="3">
        <f t="shared" si="308"/>
        <v>8</v>
      </c>
      <c r="G2393" s="3">
        <f t="shared" si="309"/>
        <v>4</v>
      </c>
      <c r="H2393" s="3" t="str">
        <f t="shared" si="310"/>
        <v>201528</v>
      </c>
      <c r="I2393" s="3" t="str">
        <f t="shared" si="311"/>
        <v>2015284</v>
      </c>
      <c r="J2393">
        <v>39</v>
      </c>
      <c r="K2393">
        <v>23.4</v>
      </c>
      <c r="L2393" t="str">
        <f>VLOOKUP(C2393,List!$A$2:$C$2089,3,)</f>
        <v>Kensal Green</v>
      </c>
      <c r="M2393" t="str">
        <f>VLOOKUP(C2393,List!$A$2:$C$2089,2,)</f>
        <v>Bakerloo</v>
      </c>
      <c r="N2393" t="str">
        <f t="shared" si="305"/>
        <v>Kensal Green|Bakerloo</v>
      </c>
      <c r="O2393">
        <f>VLOOKUP(N2393,Depth!$A$2:$F$427,3,)</f>
        <v>42</v>
      </c>
      <c r="P2393">
        <f>VLOOKUP(N2393,Depth!$A$2:$F$427,5,)</f>
        <v>135.4</v>
      </c>
      <c r="Q2393">
        <f>VLOOKUP(N2393,Depth!$A$2:$F$427,6,)</f>
        <v>6.6</v>
      </c>
      <c r="R2393">
        <f>VLOOKUP(L2393,longitude_latitude!C:J,7,)</f>
        <v>-0.22288237799999999</v>
      </c>
      <c r="S2393">
        <f>VLOOKUP(L2393,longitude_latitude!C:J,8,)</f>
        <v>51.5300656</v>
      </c>
      <c r="T2393">
        <f t="shared" si="306"/>
        <v>-11.485143559423996</v>
      </c>
      <c r="U2393">
        <f>VLOOKUP(M2393,LINE!$A$2:$B$13,2,)</f>
        <v>2</v>
      </c>
      <c r="V2393">
        <f>VLOOKUP(L2393,Entry_exit!B:P,4,)</f>
        <v>4332</v>
      </c>
      <c r="W2393">
        <f>2020 - VLOOKUP(L2393, age!$A:$D,4,)</f>
        <v>104</v>
      </c>
      <c r="X2393">
        <f>VLOOKUP(H2393,'air-quality-london-time-of-day'!E:G,3,FALSE)</f>
        <v>17.2</v>
      </c>
      <c r="Y2393">
        <f>VLOOKUP(I2393,Weather!F:K,2,)</f>
        <v>2</v>
      </c>
      <c r="Z2393">
        <f>VLOOKUP(I2393,Weather!F:K,3,)</f>
        <v>0</v>
      </c>
      <c r="AA2393">
        <f>VLOOKUP(I2393,Weather!F:K,4,)</f>
        <v>0.75</v>
      </c>
      <c r="AB2393">
        <f>VLOOKUP(I2393,Weather!F:K,5,)</f>
        <v>1020</v>
      </c>
      <c r="AC2393">
        <f>VLOOKUP(I2393,Weather!F:K,6,)</f>
        <v>2</v>
      </c>
    </row>
    <row r="2394" spans="1:29" x14ac:dyDescent="0.25">
      <c r="A2394" t="s">
        <v>7</v>
      </c>
      <c r="B2394" t="s">
        <v>6</v>
      </c>
      <c r="C2394" s="1">
        <v>42039.364583333336</v>
      </c>
      <c r="D2394" s="3">
        <f t="shared" si="304"/>
        <v>2015</v>
      </c>
      <c r="E2394" s="3">
        <f t="shared" si="307"/>
        <v>2</v>
      </c>
      <c r="F2394" s="3">
        <f t="shared" si="308"/>
        <v>8</v>
      </c>
      <c r="G2394" s="3">
        <f t="shared" si="309"/>
        <v>4</v>
      </c>
      <c r="H2394" s="3" t="str">
        <f t="shared" si="310"/>
        <v>201528</v>
      </c>
      <c r="I2394" s="3" t="str">
        <f t="shared" si="311"/>
        <v>2015284</v>
      </c>
      <c r="J2394">
        <v>47</v>
      </c>
      <c r="K2394">
        <v>28.2</v>
      </c>
      <c r="L2394" t="str">
        <f>VLOOKUP(C2394,List!$A$2:$C$2089,3,)</f>
        <v>Kensal Green</v>
      </c>
      <c r="M2394" t="str">
        <f>VLOOKUP(C2394,List!$A$2:$C$2089,2,)</f>
        <v>Bakerloo</v>
      </c>
      <c r="N2394" t="str">
        <f t="shared" si="305"/>
        <v>Kensal Green|Bakerloo</v>
      </c>
      <c r="O2394">
        <f>VLOOKUP(N2394,Depth!$A$2:$F$427,3,)</f>
        <v>42</v>
      </c>
      <c r="P2394">
        <f>VLOOKUP(N2394,Depth!$A$2:$F$427,5,)</f>
        <v>135.4</v>
      </c>
      <c r="Q2394">
        <f>VLOOKUP(N2394,Depth!$A$2:$F$427,6,)</f>
        <v>6.6</v>
      </c>
      <c r="R2394">
        <f>VLOOKUP(L2394,longitude_latitude!C:J,7,)</f>
        <v>-0.22288237799999999</v>
      </c>
      <c r="S2394">
        <f>VLOOKUP(L2394,longitude_latitude!C:J,8,)</f>
        <v>51.5300656</v>
      </c>
      <c r="T2394">
        <f t="shared" si="306"/>
        <v>-11.485143559423996</v>
      </c>
      <c r="U2394">
        <f>VLOOKUP(M2394,LINE!$A$2:$B$13,2,)</f>
        <v>2</v>
      </c>
      <c r="V2394">
        <f>VLOOKUP(L2394,Entry_exit!B:P,4,)</f>
        <v>4332</v>
      </c>
      <c r="W2394">
        <f>2020 - VLOOKUP(L2394, age!$A:$D,4,)</f>
        <v>104</v>
      </c>
      <c r="X2394">
        <f>VLOOKUP(H2394,'air-quality-london-time-of-day'!E:G,3,FALSE)</f>
        <v>17.2</v>
      </c>
      <c r="Y2394">
        <f>VLOOKUP(I2394,Weather!F:K,2,)</f>
        <v>2</v>
      </c>
      <c r="Z2394">
        <f>VLOOKUP(I2394,Weather!F:K,3,)</f>
        <v>0</v>
      </c>
      <c r="AA2394">
        <f>VLOOKUP(I2394,Weather!F:K,4,)</f>
        <v>0.75</v>
      </c>
      <c r="AB2394">
        <f>VLOOKUP(I2394,Weather!F:K,5,)</f>
        <v>1020</v>
      </c>
      <c r="AC2394">
        <f>VLOOKUP(I2394,Weather!F:K,6,)</f>
        <v>2</v>
      </c>
    </row>
    <row r="2395" spans="1:29" x14ac:dyDescent="0.25">
      <c r="A2395" t="s">
        <v>7</v>
      </c>
      <c r="B2395" t="s">
        <v>6</v>
      </c>
      <c r="C2395" s="1">
        <v>42039.365277777775</v>
      </c>
      <c r="D2395" s="3">
        <f t="shared" si="304"/>
        <v>2015</v>
      </c>
      <c r="E2395" s="3">
        <f t="shared" si="307"/>
        <v>2</v>
      </c>
      <c r="F2395" s="3">
        <f t="shared" si="308"/>
        <v>8</v>
      </c>
      <c r="G2395" s="3">
        <f t="shared" si="309"/>
        <v>4</v>
      </c>
      <c r="H2395" s="3" t="str">
        <f t="shared" si="310"/>
        <v>201528</v>
      </c>
      <c r="I2395" s="3" t="str">
        <f t="shared" si="311"/>
        <v>2015284</v>
      </c>
      <c r="J2395">
        <v>35</v>
      </c>
      <c r="K2395">
        <v>21</v>
      </c>
      <c r="L2395" t="str">
        <f>VLOOKUP(C2395,List!$A$2:$C$2089,3,)</f>
        <v>Willesden Junction</v>
      </c>
      <c r="M2395" t="str">
        <f>VLOOKUP(C2395,List!$A$2:$C$2089,2,)</f>
        <v>Bakerloo</v>
      </c>
      <c r="N2395" t="str">
        <f t="shared" si="305"/>
        <v>Willesden Junction|Bakerloo</v>
      </c>
      <c r="O2395">
        <f>VLOOKUP(N2395,Depth!$A$2:$F$427,3,)</f>
        <v>40</v>
      </c>
      <c r="P2395">
        <f>VLOOKUP(N2395,Depth!$A$2:$F$427,5,)</f>
        <v>134.5</v>
      </c>
      <c r="Q2395">
        <f>VLOOKUP(N2395,Depth!$A$2:$F$427,6,)</f>
        <v>5.5</v>
      </c>
      <c r="R2395">
        <f>VLOOKUP(L2395,longitude_latitude!C:J,7,)</f>
        <v>-0.24297897199999999</v>
      </c>
      <c r="S2395">
        <f>VLOOKUP(L2395,longitude_latitude!C:J,8,)</f>
        <v>51.531898099999999</v>
      </c>
      <c r="T2395">
        <f t="shared" si="306"/>
        <v>-12.521167625546752</v>
      </c>
      <c r="U2395">
        <f>VLOOKUP(M2395,LINE!$A$2:$B$13,2,)</f>
        <v>2</v>
      </c>
      <c r="V2395">
        <f>VLOOKUP(L2395,Entry_exit!B:P,4,)</f>
        <v>7419</v>
      </c>
      <c r="W2395">
        <f>2020 - VLOOKUP(L2395, age!$A:$D,4,)</f>
        <v>105</v>
      </c>
      <c r="X2395">
        <f>VLOOKUP(H2395,'air-quality-london-time-of-day'!E:G,3,FALSE)</f>
        <v>17.2</v>
      </c>
      <c r="Y2395">
        <f>VLOOKUP(I2395,Weather!F:K,2,)</f>
        <v>2</v>
      </c>
      <c r="Z2395">
        <f>VLOOKUP(I2395,Weather!F:K,3,)</f>
        <v>0</v>
      </c>
      <c r="AA2395">
        <f>VLOOKUP(I2395,Weather!F:K,4,)</f>
        <v>0.75</v>
      </c>
      <c r="AB2395">
        <f>VLOOKUP(I2395,Weather!F:K,5,)</f>
        <v>1020</v>
      </c>
      <c r="AC2395">
        <f>VLOOKUP(I2395,Weather!F:K,6,)</f>
        <v>2</v>
      </c>
    </row>
    <row r="2396" spans="1:29" x14ac:dyDescent="0.25">
      <c r="A2396" t="s">
        <v>7</v>
      </c>
      <c r="B2396" t="s">
        <v>6</v>
      </c>
      <c r="C2396" s="1">
        <v>42039.365972222222</v>
      </c>
      <c r="D2396" s="3">
        <f t="shared" si="304"/>
        <v>2015</v>
      </c>
      <c r="E2396" s="3">
        <f t="shared" si="307"/>
        <v>2</v>
      </c>
      <c r="F2396" s="3">
        <f t="shared" si="308"/>
        <v>8</v>
      </c>
      <c r="G2396" s="3">
        <f t="shared" si="309"/>
        <v>4</v>
      </c>
      <c r="H2396" s="3" t="str">
        <f t="shared" si="310"/>
        <v>201528</v>
      </c>
      <c r="I2396" s="3" t="str">
        <f t="shared" si="311"/>
        <v>2015284</v>
      </c>
      <c r="J2396">
        <v>58</v>
      </c>
      <c r="K2396">
        <v>34.799999999999997</v>
      </c>
      <c r="L2396" t="str">
        <f>VLOOKUP(C2396,List!$A$2:$C$2089,3,)</f>
        <v>Willesden Junction</v>
      </c>
      <c r="M2396" t="str">
        <f>VLOOKUP(C2396,List!$A$2:$C$2089,2,)</f>
        <v>Bakerloo</v>
      </c>
      <c r="N2396" t="str">
        <f t="shared" si="305"/>
        <v>Willesden Junction|Bakerloo</v>
      </c>
      <c r="O2396">
        <f>VLOOKUP(N2396,Depth!$A$2:$F$427,3,)</f>
        <v>40</v>
      </c>
      <c r="P2396">
        <f>VLOOKUP(N2396,Depth!$A$2:$F$427,5,)</f>
        <v>134.5</v>
      </c>
      <c r="Q2396">
        <f>VLOOKUP(N2396,Depth!$A$2:$F$427,6,)</f>
        <v>5.5</v>
      </c>
      <c r="R2396">
        <f>VLOOKUP(L2396,longitude_latitude!C:J,7,)</f>
        <v>-0.24297897199999999</v>
      </c>
      <c r="S2396">
        <f>VLOOKUP(L2396,longitude_latitude!C:J,8,)</f>
        <v>51.531898099999999</v>
      </c>
      <c r="T2396">
        <f t="shared" si="306"/>
        <v>-12.521167625546752</v>
      </c>
      <c r="U2396">
        <f>VLOOKUP(M2396,LINE!$A$2:$B$13,2,)</f>
        <v>2</v>
      </c>
      <c r="V2396">
        <f>VLOOKUP(L2396,Entry_exit!B:P,4,)</f>
        <v>7419</v>
      </c>
      <c r="W2396">
        <f>2020 - VLOOKUP(L2396, age!$A:$D,4,)</f>
        <v>105</v>
      </c>
      <c r="X2396">
        <f>VLOOKUP(H2396,'air-quality-london-time-of-day'!E:G,3,FALSE)</f>
        <v>17.2</v>
      </c>
      <c r="Y2396">
        <f>VLOOKUP(I2396,Weather!F:K,2,)</f>
        <v>2</v>
      </c>
      <c r="Z2396">
        <f>VLOOKUP(I2396,Weather!F:K,3,)</f>
        <v>0</v>
      </c>
      <c r="AA2396">
        <f>VLOOKUP(I2396,Weather!F:K,4,)</f>
        <v>0.75</v>
      </c>
      <c r="AB2396">
        <f>VLOOKUP(I2396,Weather!F:K,5,)</f>
        <v>1020</v>
      </c>
      <c r="AC2396">
        <f>VLOOKUP(I2396,Weather!F:K,6,)</f>
        <v>2</v>
      </c>
    </row>
    <row r="2397" spans="1:29" x14ac:dyDescent="0.25">
      <c r="A2397" t="s">
        <v>7</v>
      </c>
      <c r="B2397" t="s">
        <v>6</v>
      </c>
      <c r="C2397" s="1">
        <v>42039.366666666669</v>
      </c>
      <c r="D2397" s="3">
        <f t="shared" si="304"/>
        <v>2015</v>
      </c>
      <c r="E2397" s="3">
        <f t="shared" si="307"/>
        <v>2</v>
      </c>
      <c r="F2397" s="3">
        <f t="shared" si="308"/>
        <v>8</v>
      </c>
      <c r="G2397" s="3">
        <f t="shared" si="309"/>
        <v>4</v>
      </c>
      <c r="H2397" s="3" t="str">
        <f t="shared" si="310"/>
        <v>201528</v>
      </c>
      <c r="I2397" s="3" t="str">
        <f t="shared" si="311"/>
        <v>2015284</v>
      </c>
      <c r="J2397">
        <v>33</v>
      </c>
      <c r="K2397">
        <v>19.8</v>
      </c>
      <c r="L2397" t="str">
        <f>VLOOKUP(C2397,List!$A$2:$C$2089,3,)</f>
        <v>Harlesden</v>
      </c>
      <c r="M2397" t="str">
        <f>VLOOKUP(C2397,List!$A$2:$C$2089,2,)</f>
        <v>Bakerloo</v>
      </c>
      <c r="N2397" t="str">
        <f t="shared" si="305"/>
        <v>Harlesden|Bakerloo</v>
      </c>
      <c r="O2397">
        <f>VLOOKUP(N2397,Depth!$A$2:$F$427,3,)</f>
        <v>38</v>
      </c>
      <c r="P2397">
        <f>VLOOKUP(N2397,Depth!$A$2:$F$427,5,)</f>
        <v>131.80000000000001</v>
      </c>
      <c r="Q2397">
        <f>VLOOKUP(N2397,Depth!$A$2:$F$427,6,)</f>
        <v>6.2</v>
      </c>
      <c r="R2397">
        <f>VLOOKUP(L2397,longitude_latitude!C:J,7,)</f>
        <v>-0.256997378</v>
      </c>
      <c r="S2397">
        <f>VLOOKUP(L2397,longitude_latitude!C:J,8,)</f>
        <v>51.53619355</v>
      </c>
      <c r="T2397">
        <f t="shared" si="306"/>
        <v>-13.244666614450512</v>
      </c>
      <c r="U2397">
        <f>VLOOKUP(M2397,LINE!$A$2:$B$13,2,)</f>
        <v>2</v>
      </c>
      <c r="V2397">
        <f>VLOOKUP(L2397,Entry_exit!B:P,4,)</f>
        <v>5152</v>
      </c>
      <c r="W2397">
        <f>2020 - VLOOKUP(L2397, age!$A:$D,4,)</f>
        <v>103</v>
      </c>
      <c r="X2397">
        <f>VLOOKUP(H2397,'air-quality-london-time-of-day'!E:G,3,FALSE)</f>
        <v>17.2</v>
      </c>
      <c r="Y2397">
        <f>VLOOKUP(I2397,Weather!F:K,2,)</f>
        <v>2</v>
      </c>
      <c r="Z2397">
        <f>VLOOKUP(I2397,Weather!F:K,3,)</f>
        <v>0</v>
      </c>
      <c r="AA2397">
        <f>VLOOKUP(I2397,Weather!F:K,4,)</f>
        <v>0.75</v>
      </c>
      <c r="AB2397">
        <f>VLOOKUP(I2397,Weather!F:K,5,)</f>
        <v>1020</v>
      </c>
      <c r="AC2397">
        <f>VLOOKUP(I2397,Weather!F:K,6,)</f>
        <v>2</v>
      </c>
    </row>
    <row r="2398" spans="1:29" x14ac:dyDescent="0.25">
      <c r="A2398" t="s">
        <v>7</v>
      </c>
      <c r="B2398" t="s">
        <v>6</v>
      </c>
      <c r="C2398" s="1">
        <v>42039.367361111108</v>
      </c>
      <c r="D2398" s="3">
        <f t="shared" si="304"/>
        <v>2015</v>
      </c>
      <c r="E2398" s="3">
        <f t="shared" si="307"/>
        <v>2</v>
      </c>
      <c r="F2398" s="3">
        <f t="shared" si="308"/>
        <v>8</v>
      </c>
      <c r="G2398" s="3">
        <f t="shared" si="309"/>
        <v>4</v>
      </c>
      <c r="H2398" s="3" t="str">
        <f t="shared" si="310"/>
        <v>201528</v>
      </c>
      <c r="I2398" s="3" t="str">
        <f t="shared" si="311"/>
        <v>2015284</v>
      </c>
      <c r="J2398">
        <v>40</v>
      </c>
      <c r="K2398">
        <v>24</v>
      </c>
      <c r="L2398" t="str">
        <f>VLOOKUP(C2398,List!$A$2:$C$2089,3,)</f>
        <v>Harlesden</v>
      </c>
      <c r="M2398" t="str">
        <f>VLOOKUP(C2398,List!$A$2:$C$2089,2,)</f>
        <v>Bakerloo</v>
      </c>
      <c r="N2398" t="str">
        <f t="shared" si="305"/>
        <v>Harlesden|Bakerloo</v>
      </c>
      <c r="O2398">
        <f>VLOOKUP(N2398,Depth!$A$2:$F$427,3,)</f>
        <v>38</v>
      </c>
      <c r="P2398">
        <f>VLOOKUP(N2398,Depth!$A$2:$F$427,5,)</f>
        <v>131.80000000000001</v>
      </c>
      <c r="Q2398">
        <f>VLOOKUP(N2398,Depth!$A$2:$F$427,6,)</f>
        <v>6.2</v>
      </c>
      <c r="R2398">
        <f>VLOOKUP(L2398,longitude_latitude!C:J,7,)</f>
        <v>-0.256997378</v>
      </c>
      <c r="S2398">
        <f>VLOOKUP(L2398,longitude_latitude!C:J,8,)</f>
        <v>51.53619355</v>
      </c>
      <c r="T2398">
        <f t="shared" si="306"/>
        <v>-13.244666614450512</v>
      </c>
      <c r="U2398">
        <f>VLOOKUP(M2398,LINE!$A$2:$B$13,2,)</f>
        <v>2</v>
      </c>
      <c r="V2398">
        <f>VLOOKUP(L2398,Entry_exit!B:P,4,)</f>
        <v>5152</v>
      </c>
      <c r="W2398">
        <f>2020 - VLOOKUP(L2398, age!$A:$D,4,)</f>
        <v>103</v>
      </c>
      <c r="X2398">
        <f>VLOOKUP(H2398,'air-quality-london-time-of-day'!E:G,3,FALSE)</f>
        <v>17.2</v>
      </c>
      <c r="Y2398">
        <f>VLOOKUP(I2398,Weather!F:K,2,)</f>
        <v>2</v>
      </c>
      <c r="Z2398">
        <f>VLOOKUP(I2398,Weather!F:K,3,)</f>
        <v>0</v>
      </c>
      <c r="AA2398">
        <f>VLOOKUP(I2398,Weather!F:K,4,)</f>
        <v>0.75</v>
      </c>
      <c r="AB2398">
        <f>VLOOKUP(I2398,Weather!F:K,5,)</f>
        <v>1020</v>
      </c>
      <c r="AC2398">
        <f>VLOOKUP(I2398,Weather!F:K,6,)</f>
        <v>2</v>
      </c>
    </row>
    <row r="2399" spans="1:29" x14ac:dyDescent="0.25">
      <c r="A2399" t="s">
        <v>7</v>
      </c>
      <c r="B2399" t="s">
        <v>6</v>
      </c>
      <c r="C2399" s="1">
        <v>42039.368055555555</v>
      </c>
      <c r="D2399" s="3">
        <f t="shared" si="304"/>
        <v>2015</v>
      </c>
      <c r="E2399" s="3">
        <f t="shared" si="307"/>
        <v>2</v>
      </c>
      <c r="F2399" s="3">
        <f t="shared" si="308"/>
        <v>8</v>
      </c>
      <c r="G2399" s="3">
        <f t="shared" si="309"/>
        <v>4</v>
      </c>
      <c r="H2399" s="3" t="str">
        <f t="shared" si="310"/>
        <v>201528</v>
      </c>
      <c r="I2399" s="3" t="str">
        <f t="shared" si="311"/>
        <v>2015284</v>
      </c>
      <c r="J2399">
        <v>31</v>
      </c>
      <c r="K2399">
        <v>18.600000000000001</v>
      </c>
      <c r="L2399" t="str">
        <f>VLOOKUP(C2399,List!$A$2:$C$2089,3,)</f>
        <v>Stonebridge Park</v>
      </c>
      <c r="M2399" t="str">
        <f>VLOOKUP(C2399,List!$A$2:$C$2089,2,)</f>
        <v>Bakerloo</v>
      </c>
      <c r="N2399" t="str">
        <f t="shared" si="305"/>
        <v>Stonebridge Park|Bakerloo</v>
      </c>
      <c r="O2399">
        <f>VLOOKUP(N2399,Depth!$A$2:$F$427,3,)</f>
        <v>24</v>
      </c>
      <c r="P2399">
        <f>VLOOKUP(N2399,Depth!$A$2:$F$427,5,)</f>
        <v>131.5</v>
      </c>
      <c r="Q2399">
        <f>VLOOKUP(N2399,Depth!$A$2:$F$427,6,)</f>
        <v>-7.5</v>
      </c>
      <c r="R2399">
        <f>VLOOKUP(L2399,longitude_latitude!C:J,7,)</f>
        <v>-0.27487576000000002</v>
      </c>
      <c r="S2399">
        <f>VLOOKUP(L2399,longitude_latitude!C:J,8,)</f>
        <v>51.543688869999997</v>
      </c>
      <c r="T2399">
        <f t="shared" si="306"/>
        <v>-14.168110651344792</v>
      </c>
      <c r="U2399">
        <f>VLOOKUP(M2399,LINE!$A$2:$B$13,2,)</f>
        <v>2</v>
      </c>
      <c r="V2399">
        <f>VLOOKUP(L2399,Entry_exit!B:P,4,)</f>
        <v>4551</v>
      </c>
      <c r="W2399">
        <f>2020 - VLOOKUP(L2399, age!$A:$D,4,)</f>
        <v>103</v>
      </c>
      <c r="X2399">
        <f>VLOOKUP(H2399,'air-quality-london-time-of-day'!E:G,3,FALSE)</f>
        <v>17.2</v>
      </c>
      <c r="Y2399">
        <f>VLOOKUP(I2399,Weather!F:K,2,)</f>
        <v>2</v>
      </c>
      <c r="Z2399">
        <f>VLOOKUP(I2399,Weather!F:K,3,)</f>
        <v>0</v>
      </c>
      <c r="AA2399">
        <f>VLOOKUP(I2399,Weather!F:K,4,)</f>
        <v>0.75</v>
      </c>
      <c r="AB2399">
        <f>VLOOKUP(I2399,Weather!F:K,5,)</f>
        <v>1020</v>
      </c>
      <c r="AC2399">
        <f>VLOOKUP(I2399,Weather!F:K,6,)</f>
        <v>2</v>
      </c>
    </row>
    <row r="2400" spans="1:29" x14ac:dyDescent="0.25">
      <c r="A2400" t="s">
        <v>7</v>
      </c>
      <c r="B2400" t="s">
        <v>6</v>
      </c>
      <c r="C2400" s="1">
        <v>42039.368750000001</v>
      </c>
      <c r="D2400" s="3">
        <f t="shared" si="304"/>
        <v>2015</v>
      </c>
      <c r="E2400" s="3">
        <f t="shared" si="307"/>
        <v>2</v>
      </c>
      <c r="F2400" s="3">
        <f t="shared" si="308"/>
        <v>8</v>
      </c>
      <c r="G2400" s="3">
        <f t="shared" si="309"/>
        <v>4</v>
      </c>
      <c r="H2400" s="3" t="str">
        <f t="shared" si="310"/>
        <v>201528</v>
      </c>
      <c r="I2400" s="3" t="str">
        <f t="shared" si="311"/>
        <v>2015284</v>
      </c>
      <c r="J2400">
        <v>31</v>
      </c>
      <c r="K2400">
        <v>18.600000000000001</v>
      </c>
      <c r="L2400" t="str">
        <f>VLOOKUP(C2400,List!$A$2:$C$2089,3,)</f>
        <v>Stonebridge Park</v>
      </c>
      <c r="M2400" t="str">
        <f>VLOOKUP(C2400,List!$A$2:$C$2089,2,)</f>
        <v>Bakerloo</v>
      </c>
      <c r="N2400" t="str">
        <f t="shared" si="305"/>
        <v>Stonebridge Park|Bakerloo</v>
      </c>
      <c r="O2400">
        <f>VLOOKUP(N2400,Depth!$A$2:$F$427,3,)</f>
        <v>24</v>
      </c>
      <c r="P2400">
        <f>VLOOKUP(N2400,Depth!$A$2:$F$427,5,)</f>
        <v>131.5</v>
      </c>
      <c r="Q2400">
        <f>VLOOKUP(N2400,Depth!$A$2:$F$427,6,)</f>
        <v>-7.5</v>
      </c>
      <c r="R2400">
        <f>VLOOKUP(L2400,longitude_latitude!C:J,7,)</f>
        <v>-0.27487576000000002</v>
      </c>
      <c r="S2400">
        <f>VLOOKUP(L2400,longitude_latitude!C:J,8,)</f>
        <v>51.543688869999997</v>
      </c>
      <c r="T2400">
        <f t="shared" si="306"/>
        <v>-14.168110651344792</v>
      </c>
      <c r="U2400">
        <f>VLOOKUP(M2400,LINE!$A$2:$B$13,2,)</f>
        <v>2</v>
      </c>
      <c r="V2400">
        <f>VLOOKUP(L2400,Entry_exit!B:P,4,)</f>
        <v>4551</v>
      </c>
      <c r="W2400">
        <f>2020 - VLOOKUP(L2400, age!$A:$D,4,)</f>
        <v>103</v>
      </c>
      <c r="X2400">
        <f>VLOOKUP(H2400,'air-quality-london-time-of-day'!E:G,3,FALSE)</f>
        <v>17.2</v>
      </c>
      <c r="Y2400">
        <f>VLOOKUP(I2400,Weather!F:K,2,)</f>
        <v>2</v>
      </c>
      <c r="Z2400">
        <f>VLOOKUP(I2400,Weather!F:K,3,)</f>
        <v>0</v>
      </c>
      <c r="AA2400">
        <f>VLOOKUP(I2400,Weather!F:K,4,)</f>
        <v>0.75</v>
      </c>
      <c r="AB2400">
        <f>VLOOKUP(I2400,Weather!F:K,5,)</f>
        <v>1020</v>
      </c>
      <c r="AC2400">
        <f>VLOOKUP(I2400,Weather!F:K,6,)</f>
        <v>2</v>
      </c>
    </row>
    <row r="2401" spans="1:29" x14ac:dyDescent="0.25">
      <c r="A2401" t="s">
        <v>7</v>
      </c>
      <c r="B2401" t="s">
        <v>6</v>
      </c>
      <c r="C2401" s="1">
        <v>42039.369444444441</v>
      </c>
      <c r="D2401" s="3">
        <f t="shared" si="304"/>
        <v>2015</v>
      </c>
      <c r="E2401" s="3">
        <f t="shared" si="307"/>
        <v>2</v>
      </c>
      <c r="F2401" s="3">
        <f t="shared" si="308"/>
        <v>8</v>
      </c>
      <c r="G2401" s="3">
        <f t="shared" si="309"/>
        <v>4</v>
      </c>
      <c r="H2401" s="3" t="str">
        <f t="shared" si="310"/>
        <v>201528</v>
      </c>
      <c r="I2401" s="3" t="str">
        <f t="shared" si="311"/>
        <v>2015284</v>
      </c>
      <c r="J2401">
        <v>36</v>
      </c>
      <c r="K2401">
        <v>21.6</v>
      </c>
      <c r="L2401" t="str">
        <f>VLOOKUP(C2401,List!$A$2:$C$2089,3,)</f>
        <v>Stonebridge Park</v>
      </c>
      <c r="M2401" t="str">
        <f>VLOOKUP(C2401,List!$A$2:$C$2089,2,)</f>
        <v>Bakerloo</v>
      </c>
      <c r="N2401" t="str">
        <f t="shared" si="305"/>
        <v>Stonebridge Park|Bakerloo</v>
      </c>
      <c r="O2401">
        <f>VLOOKUP(N2401,Depth!$A$2:$F$427,3,)</f>
        <v>24</v>
      </c>
      <c r="P2401">
        <f>VLOOKUP(N2401,Depth!$A$2:$F$427,5,)</f>
        <v>131.5</v>
      </c>
      <c r="Q2401">
        <f>VLOOKUP(N2401,Depth!$A$2:$F$427,6,)</f>
        <v>-7.5</v>
      </c>
      <c r="R2401">
        <f>VLOOKUP(L2401,longitude_latitude!C:J,7,)</f>
        <v>-0.27487576000000002</v>
      </c>
      <c r="S2401">
        <f>VLOOKUP(L2401,longitude_latitude!C:J,8,)</f>
        <v>51.543688869999997</v>
      </c>
      <c r="T2401">
        <f t="shared" si="306"/>
        <v>-14.168110651344792</v>
      </c>
      <c r="U2401">
        <f>VLOOKUP(M2401,LINE!$A$2:$B$13,2,)</f>
        <v>2</v>
      </c>
      <c r="V2401">
        <f>VLOOKUP(L2401,Entry_exit!B:P,4,)</f>
        <v>4551</v>
      </c>
      <c r="W2401">
        <f>2020 - VLOOKUP(L2401, age!$A:$D,4,)</f>
        <v>103</v>
      </c>
      <c r="X2401">
        <f>VLOOKUP(H2401,'air-quality-london-time-of-day'!E:G,3,FALSE)</f>
        <v>17.2</v>
      </c>
      <c r="Y2401">
        <f>VLOOKUP(I2401,Weather!F:K,2,)</f>
        <v>2</v>
      </c>
      <c r="Z2401">
        <f>VLOOKUP(I2401,Weather!F:K,3,)</f>
        <v>0</v>
      </c>
      <c r="AA2401">
        <f>VLOOKUP(I2401,Weather!F:K,4,)</f>
        <v>0.75</v>
      </c>
      <c r="AB2401">
        <f>VLOOKUP(I2401,Weather!F:K,5,)</f>
        <v>1020</v>
      </c>
      <c r="AC2401">
        <f>VLOOKUP(I2401,Weather!F:K,6,)</f>
        <v>2</v>
      </c>
    </row>
    <row r="2402" spans="1:29" x14ac:dyDescent="0.25">
      <c r="A2402" t="s">
        <v>7</v>
      </c>
      <c r="B2402" t="s">
        <v>6</v>
      </c>
      <c r="C2402" s="1">
        <v>42039.370138888888</v>
      </c>
      <c r="D2402" s="3">
        <f t="shared" si="304"/>
        <v>2015</v>
      </c>
      <c r="E2402" s="3">
        <f t="shared" si="307"/>
        <v>2</v>
      </c>
      <c r="F2402" s="3">
        <f t="shared" si="308"/>
        <v>8</v>
      </c>
      <c r="G2402" s="3">
        <f t="shared" si="309"/>
        <v>4</v>
      </c>
      <c r="H2402" s="3" t="str">
        <f t="shared" si="310"/>
        <v>201528</v>
      </c>
      <c r="I2402" s="3" t="str">
        <f t="shared" si="311"/>
        <v>2015284</v>
      </c>
      <c r="J2402">
        <v>33</v>
      </c>
      <c r="K2402">
        <v>19.8</v>
      </c>
      <c r="L2402" t="str">
        <f>VLOOKUP(C2402,List!$A$2:$C$2089,3,)</f>
        <v>Wembley Central</v>
      </c>
      <c r="M2402" t="str">
        <f>VLOOKUP(C2402,List!$A$2:$C$2089,2,)</f>
        <v>Bakerloo</v>
      </c>
      <c r="N2402" t="str">
        <f t="shared" si="305"/>
        <v>Wembley Central|Bakerloo</v>
      </c>
      <c r="O2402">
        <f>VLOOKUP(N2402,Depth!$A$2:$F$427,3,)</f>
        <v>45</v>
      </c>
      <c r="P2402">
        <f>VLOOKUP(N2402,Depth!$A$2:$F$427,5,)</f>
        <v>138.5</v>
      </c>
      <c r="Q2402">
        <f>VLOOKUP(N2402,Depth!$A$2:$F$427,6,)</f>
        <v>6.5</v>
      </c>
      <c r="R2402">
        <f>VLOOKUP(L2402,longitude_latitude!C:J,7,)</f>
        <v>-0.295237517</v>
      </c>
      <c r="S2402">
        <f>VLOOKUP(L2402,longitude_latitude!C:J,8,)</f>
        <v>51.551779119999999</v>
      </c>
      <c r="T2402">
        <f t="shared" si="306"/>
        <v>-15.220019264321245</v>
      </c>
      <c r="U2402">
        <f>VLOOKUP(M2402,LINE!$A$2:$B$13,2,)</f>
        <v>2</v>
      </c>
      <c r="V2402">
        <f>VLOOKUP(L2402,Entry_exit!B:P,4,)</f>
        <v>8683</v>
      </c>
      <c r="W2402">
        <f>2020 - VLOOKUP(L2402, age!$A:$D,4,)</f>
        <v>103</v>
      </c>
      <c r="X2402">
        <f>VLOOKUP(H2402,'air-quality-london-time-of-day'!E:G,3,FALSE)</f>
        <v>17.2</v>
      </c>
      <c r="Y2402">
        <f>VLOOKUP(I2402,Weather!F:K,2,)</f>
        <v>2</v>
      </c>
      <c r="Z2402">
        <f>VLOOKUP(I2402,Weather!F:K,3,)</f>
        <v>0</v>
      </c>
      <c r="AA2402">
        <f>VLOOKUP(I2402,Weather!F:K,4,)</f>
        <v>0.75</v>
      </c>
      <c r="AB2402">
        <f>VLOOKUP(I2402,Weather!F:K,5,)</f>
        <v>1020</v>
      </c>
      <c r="AC2402">
        <f>VLOOKUP(I2402,Weather!F:K,6,)</f>
        <v>2</v>
      </c>
    </row>
    <row r="2403" spans="1:29" x14ac:dyDescent="0.25">
      <c r="A2403" t="s">
        <v>7</v>
      </c>
      <c r="B2403" t="s">
        <v>6</v>
      </c>
      <c r="C2403" s="1">
        <v>42039.370833333334</v>
      </c>
      <c r="D2403" s="3">
        <f t="shared" si="304"/>
        <v>2015</v>
      </c>
      <c r="E2403" s="3">
        <f t="shared" si="307"/>
        <v>2</v>
      </c>
      <c r="F2403" s="3">
        <f t="shared" si="308"/>
        <v>8</v>
      </c>
      <c r="G2403" s="3">
        <f t="shared" si="309"/>
        <v>4</v>
      </c>
      <c r="H2403" s="3" t="str">
        <f t="shared" si="310"/>
        <v>201528</v>
      </c>
      <c r="I2403" s="3" t="str">
        <f t="shared" si="311"/>
        <v>2015284</v>
      </c>
      <c r="J2403">
        <v>48</v>
      </c>
      <c r="K2403">
        <v>28.8</v>
      </c>
      <c r="L2403" t="str">
        <f>VLOOKUP(C2403,List!$A$2:$C$2089,3,)</f>
        <v>Wembley Central</v>
      </c>
      <c r="M2403" t="str">
        <f>VLOOKUP(C2403,List!$A$2:$C$2089,2,)</f>
        <v>Bakerloo</v>
      </c>
      <c r="N2403" t="str">
        <f t="shared" si="305"/>
        <v>Wembley Central|Bakerloo</v>
      </c>
      <c r="O2403">
        <f>VLOOKUP(N2403,Depth!$A$2:$F$427,3,)</f>
        <v>45</v>
      </c>
      <c r="P2403">
        <f>VLOOKUP(N2403,Depth!$A$2:$F$427,5,)</f>
        <v>138.5</v>
      </c>
      <c r="Q2403">
        <f>VLOOKUP(N2403,Depth!$A$2:$F$427,6,)</f>
        <v>6.5</v>
      </c>
      <c r="R2403">
        <f>VLOOKUP(L2403,longitude_latitude!C:J,7,)</f>
        <v>-0.295237517</v>
      </c>
      <c r="S2403">
        <f>VLOOKUP(L2403,longitude_latitude!C:J,8,)</f>
        <v>51.551779119999999</v>
      </c>
      <c r="T2403">
        <f t="shared" si="306"/>
        <v>-15.220019264321245</v>
      </c>
      <c r="U2403">
        <f>VLOOKUP(M2403,LINE!$A$2:$B$13,2,)</f>
        <v>2</v>
      </c>
      <c r="V2403">
        <f>VLOOKUP(L2403,Entry_exit!B:P,4,)</f>
        <v>8683</v>
      </c>
      <c r="W2403">
        <f>2020 - VLOOKUP(L2403, age!$A:$D,4,)</f>
        <v>103</v>
      </c>
      <c r="X2403">
        <f>VLOOKUP(H2403,'air-quality-london-time-of-day'!E:G,3,FALSE)</f>
        <v>17.2</v>
      </c>
      <c r="Y2403">
        <f>VLOOKUP(I2403,Weather!F:K,2,)</f>
        <v>2</v>
      </c>
      <c r="Z2403">
        <f>VLOOKUP(I2403,Weather!F:K,3,)</f>
        <v>0</v>
      </c>
      <c r="AA2403">
        <f>VLOOKUP(I2403,Weather!F:K,4,)</f>
        <v>0.75</v>
      </c>
      <c r="AB2403">
        <f>VLOOKUP(I2403,Weather!F:K,5,)</f>
        <v>1020</v>
      </c>
      <c r="AC2403">
        <f>VLOOKUP(I2403,Weather!F:K,6,)</f>
        <v>2</v>
      </c>
    </row>
    <row r="2404" spans="1:29" x14ac:dyDescent="0.25">
      <c r="A2404" t="s">
        <v>7</v>
      </c>
      <c r="B2404" t="s">
        <v>6</v>
      </c>
      <c r="C2404" s="1">
        <v>42039.371527777781</v>
      </c>
      <c r="D2404" s="3">
        <f t="shared" si="304"/>
        <v>2015</v>
      </c>
      <c r="E2404" s="3">
        <f t="shared" si="307"/>
        <v>2</v>
      </c>
      <c r="F2404" s="3">
        <f t="shared" si="308"/>
        <v>8</v>
      </c>
      <c r="G2404" s="3">
        <f t="shared" si="309"/>
        <v>4</v>
      </c>
      <c r="H2404" s="3" t="str">
        <f t="shared" si="310"/>
        <v>201528</v>
      </c>
      <c r="I2404" s="3" t="str">
        <f t="shared" si="311"/>
        <v>2015284</v>
      </c>
      <c r="J2404">
        <v>36</v>
      </c>
      <c r="K2404">
        <v>21.6</v>
      </c>
      <c r="L2404" t="str">
        <f>VLOOKUP(C2404,List!$A$2:$C$2089,3,)</f>
        <v>North Wembley</v>
      </c>
      <c r="M2404" t="str">
        <f>VLOOKUP(C2404,List!$A$2:$C$2089,2,)</f>
        <v>Bakerloo</v>
      </c>
      <c r="N2404" t="str">
        <f t="shared" si="305"/>
        <v>North Wembley|Bakerloo</v>
      </c>
      <c r="O2404">
        <f>VLOOKUP(N2404,Depth!$A$2:$F$427,3,)</f>
        <v>48</v>
      </c>
      <c r="P2404">
        <f>VLOOKUP(N2404,Depth!$A$2:$F$427,5,)</f>
        <v>142</v>
      </c>
      <c r="Q2404">
        <f>VLOOKUP(N2404,Depth!$A$2:$F$427,6,)</f>
        <v>6</v>
      </c>
      <c r="R2404">
        <f>VLOOKUP(L2404,longitude_latitude!C:J,7,)</f>
        <v>-0.30229399600000001</v>
      </c>
      <c r="S2404">
        <f>VLOOKUP(L2404,longitude_latitude!C:J,8,)</f>
        <v>51.561892469999997</v>
      </c>
      <c r="T2404">
        <f t="shared" si="306"/>
        <v>-15.586850516078609</v>
      </c>
      <c r="U2404">
        <f>VLOOKUP(M2404,LINE!$A$2:$B$13,2,)</f>
        <v>2</v>
      </c>
      <c r="V2404">
        <f>VLOOKUP(L2404,Entry_exit!B:P,4,)</f>
        <v>3029</v>
      </c>
      <c r="W2404">
        <f>2020 - VLOOKUP(L2404, age!$A:$D,4,)</f>
        <v>103</v>
      </c>
      <c r="X2404">
        <f>VLOOKUP(H2404,'air-quality-london-time-of-day'!E:G,3,FALSE)</f>
        <v>17.2</v>
      </c>
      <c r="Y2404">
        <f>VLOOKUP(I2404,Weather!F:K,2,)</f>
        <v>2</v>
      </c>
      <c r="Z2404">
        <f>VLOOKUP(I2404,Weather!F:K,3,)</f>
        <v>0</v>
      </c>
      <c r="AA2404">
        <f>VLOOKUP(I2404,Weather!F:K,4,)</f>
        <v>0.75</v>
      </c>
      <c r="AB2404">
        <f>VLOOKUP(I2404,Weather!F:K,5,)</f>
        <v>1020</v>
      </c>
      <c r="AC2404">
        <f>VLOOKUP(I2404,Weather!F:K,6,)</f>
        <v>2</v>
      </c>
    </row>
    <row r="2405" spans="1:29" x14ac:dyDescent="0.25">
      <c r="A2405" t="s">
        <v>7</v>
      </c>
      <c r="B2405" t="s">
        <v>6</v>
      </c>
      <c r="C2405" s="1">
        <v>42039.37222222222</v>
      </c>
      <c r="D2405" s="3">
        <f t="shared" si="304"/>
        <v>2015</v>
      </c>
      <c r="E2405" s="3">
        <f t="shared" si="307"/>
        <v>2</v>
      </c>
      <c r="F2405" s="3">
        <f t="shared" si="308"/>
        <v>8</v>
      </c>
      <c r="G2405" s="3">
        <f t="shared" si="309"/>
        <v>4</v>
      </c>
      <c r="H2405" s="3" t="str">
        <f t="shared" si="310"/>
        <v>201528</v>
      </c>
      <c r="I2405" s="3" t="str">
        <f t="shared" si="311"/>
        <v>2015284</v>
      </c>
      <c r="J2405">
        <v>43</v>
      </c>
      <c r="K2405">
        <v>25.8</v>
      </c>
      <c r="L2405" t="str">
        <f>VLOOKUP(C2405,List!$A$2:$C$2089,3,)</f>
        <v>North Wembley</v>
      </c>
      <c r="M2405" t="str">
        <f>VLOOKUP(C2405,List!$A$2:$C$2089,2,)</f>
        <v>Bakerloo</v>
      </c>
      <c r="N2405" t="str">
        <f t="shared" si="305"/>
        <v>North Wembley|Bakerloo</v>
      </c>
      <c r="O2405">
        <f>VLOOKUP(N2405,Depth!$A$2:$F$427,3,)</f>
        <v>48</v>
      </c>
      <c r="P2405">
        <f>VLOOKUP(N2405,Depth!$A$2:$F$427,5,)</f>
        <v>142</v>
      </c>
      <c r="Q2405">
        <f>VLOOKUP(N2405,Depth!$A$2:$F$427,6,)</f>
        <v>6</v>
      </c>
      <c r="R2405">
        <f>VLOOKUP(L2405,longitude_latitude!C:J,7,)</f>
        <v>-0.30229399600000001</v>
      </c>
      <c r="S2405">
        <f>VLOOKUP(L2405,longitude_latitude!C:J,8,)</f>
        <v>51.561892469999997</v>
      </c>
      <c r="T2405">
        <f t="shared" si="306"/>
        <v>-15.586850516078609</v>
      </c>
      <c r="U2405">
        <f>VLOOKUP(M2405,LINE!$A$2:$B$13,2,)</f>
        <v>2</v>
      </c>
      <c r="V2405">
        <f>VLOOKUP(L2405,Entry_exit!B:P,4,)</f>
        <v>3029</v>
      </c>
      <c r="W2405">
        <f>2020 - VLOOKUP(L2405, age!$A:$D,4,)</f>
        <v>103</v>
      </c>
      <c r="X2405">
        <f>VLOOKUP(H2405,'air-quality-london-time-of-day'!E:G,3,FALSE)</f>
        <v>17.2</v>
      </c>
      <c r="Y2405">
        <f>VLOOKUP(I2405,Weather!F:K,2,)</f>
        <v>2</v>
      </c>
      <c r="Z2405">
        <f>VLOOKUP(I2405,Weather!F:K,3,)</f>
        <v>0</v>
      </c>
      <c r="AA2405">
        <f>VLOOKUP(I2405,Weather!F:K,4,)</f>
        <v>0.75</v>
      </c>
      <c r="AB2405">
        <f>VLOOKUP(I2405,Weather!F:K,5,)</f>
        <v>1020</v>
      </c>
      <c r="AC2405">
        <f>VLOOKUP(I2405,Weather!F:K,6,)</f>
        <v>2</v>
      </c>
    </row>
    <row r="2406" spans="1:29" x14ac:dyDescent="0.25">
      <c r="A2406" t="s">
        <v>7</v>
      </c>
      <c r="B2406" t="s">
        <v>6</v>
      </c>
      <c r="C2406" s="1">
        <v>42039.372916666667</v>
      </c>
      <c r="D2406" s="3">
        <f t="shared" si="304"/>
        <v>2015</v>
      </c>
      <c r="E2406" s="3">
        <f t="shared" si="307"/>
        <v>2</v>
      </c>
      <c r="F2406" s="3">
        <f t="shared" si="308"/>
        <v>8</v>
      </c>
      <c r="G2406" s="3">
        <f t="shared" si="309"/>
        <v>4</v>
      </c>
      <c r="H2406" s="3" t="str">
        <f t="shared" si="310"/>
        <v>201528</v>
      </c>
      <c r="I2406" s="3" t="str">
        <f t="shared" si="311"/>
        <v>2015284</v>
      </c>
      <c r="J2406">
        <v>40</v>
      </c>
      <c r="K2406">
        <v>24</v>
      </c>
      <c r="L2406" t="str">
        <f>VLOOKUP(C2406,List!$A$2:$C$2089,3,)</f>
        <v>South Kenton</v>
      </c>
      <c r="M2406" t="str">
        <f>VLOOKUP(C2406,List!$A$2:$C$2089,2,)</f>
        <v>Bakerloo</v>
      </c>
      <c r="N2406" t="str">
        <f t="shared" si="305"/>
        <v>South Kenton|Bakerloo</v>
      </c>
      <c r="O2406">
        <f>VLOOKUP(N2406,Depth!$A$2:$F$427,3,)</f>
        <v>43</v>
      </c>
      <c r="P2406">
        <f>VLOOKUP(N2406,Depth!$A$2:$F$427,5,)</f>
        <v>146.4</v>
      </c>
      <c r="Q2406">
        <f>VLOOKUP(N2406,Depth!$A$2:$F$427,6,)</f>
        <v>-3.4</v>
      </c>
      <c r="R2406">
        <f>VLOOKUP(L2406,longitude_latitude!C:J,7,)</f>
        <v>-0.30678503699999998</v>
      </c>
      <c r="S2406">
        <f>VLOOKUP(L2406,longitude_latitude!C:J,8,)</f>
        <v>51.56971265</v>
      </c>
      <c r="T2406">
        <f t="shared" si="306"/>
        <v>-15.820816203409617</v>
      </c>
      <c r="U2406">
        <f>VLOOKUP(M2406,LINE!$A$2:$B$13,2,)</f>
        <v>2</v>
      </c>
      <c r="V2406">
        <f>VLOOKUP(L2406,Entry_exit!B:P,4,)</f>
        <v>1778</v>
      </c>
      <c r="W2406">
        <f>2020 - VLOOKUP(L2406, age!$A:$D,4,)</f>
        <v>87</v>
      </c>
      <c r="X2406">
        <f>VLOOKUP(H2406,'air-quality-london-time-of-day'!E:G,3,FALSE)</f>
        <v>17.2</v>
      </c>
      <c r="Y2406">
        <f>VLOOKUP(I2406,Weather!F:K,2,)</f>
        <v>2</v>
      </c>
      <c r="Z2406">
        <f>VLOOKUP(I2406,Weather!F:K,3,)</f>
        <v>0</v>
      </c>
      <c r="AA2406">
        <f>VLOOKUP(I2406,Weather!F:K,4,)</f>
        <v>0.75</v>
      </c>
      <c r="AB2406">
        <f>VLOOKUP(I2406,Weather!F:K,5,)</f>
        <v>1020</v>
      </c>
      <c r="AC2406">
        <f>VLOOKUP(I2406,Weather!F:K,6,)</f>
        <v>2</v>
      </c>
    </row>
    <row r="2407" spans="1:29" x14ac:dyDescent="0.25">
      <c r="A2407" t="s">
        <v>7</v>
      </c>
      <c r="B2407" t="s">
        <v>6</v>
      </c>
      <c r="C2407" s="1">
        <v>42039.373611111114</v>
      </c>
      <c r="D2407" s="3">
        <f t="shared" si="304"/>
        <v>2015</v>
      </c>
      <c r="E2407" s="3">
        <f t="shared" si="307"/>
        <v>2</v>
      </c>
      <c r="F2407" s="3">
        <f t="shared" si="308"/>
        <v>8</v>
      </c>
      <c r="G2407" s="3">
        <f t="shared" si="309"/>
        <v>4</v>
      </c>
      <c r="H2407" s="3" t="str">
        <f t="shared" si="310"/>
        <v>201528</v>
      </c>
      <c r="I2407" s="3" t="str">
        <f t="shared" si="311"/>
        <v>2015284</v>
      </c>
      <c r="J2407">
        <v>45</v>
      </c>
      <c r="K2407">
        <v>27</v>
      </c>
      <c r="L2407" t="str">
        <f>VLOOKUP(C2407,List!$A$2:$C$2089,3,)</f>
        <v>South Kenton</v>
      </c>
      <c r="M2407" t="str">
        <f>VLOOKUP(C2407,List!$A$2:$C$2089,2,)</f>
        <v>Bakerloo</v>
      </c>
      <c r="N2407" t="str">
        <f t="shared" si="305"/>
        <v>South Kenton|Bakerloo</v>
      </c>
      <c r="O2407">
        <f>VLOOKUP(N2407,Depth!$A$2:$F$427,3,)</f>
        <v>43</v>
      </c>
      <c r="P2407">
        <f>VLOOKUP(N2407,Depth!$A$2:$F$427,5,)</f>
        <v>146.4</v>
      </c>
      <c r="Q2407">
        <f>VLOOKUP(N2407,Depth!$A$2:$F$427,6,)</f>
        <v>-3.4</v>
      </c>
      <c r="R2407">
        <f>VLOOKUP(L2407,longitude_latitude!C:J,7,)</f>
        <v>-0.30678503699999998</v>
      </c>
      <c r="S2407">
        <f>VLOOKUP(L2407,longitude_latitude!C:J,8,)</f>
        <v>51.56971265</v>
      </c>
      <c r="T2407">
        <f t="shared" si="306"/>
        <v>-15.820816203409617</v>
      </c>
      <c r="U2407">
        <f>VLOOKUP(M2407,LINE!$A$2:$B$13,2,)</f>
        <v>2</v>
      </c>
      <c r="V2407">
        <f>VLOOKUP(L2407,Entry_exit!B:P,4,)</f>
        <v>1778</v>
      </c>
      <c r="W2407">
        <f>2020 - VLOOKUP(L2407, age!$A:$D,4,)</f>
        <v>87</v>
      </c>
      <c r="X2407">
        <f>VLOOKUP(H2407,'air-quality-london-time-of-day'!E:G,3,FALSE)</f>
        <v>17.2</v>
      </c>
      <c r="Y2407">
        <f>VLOOKUP(I2407,Weather!F:K,2,)</f>
        <v>2</v>
      </c>
      <c r="Z2407">
        <f>VLOOKUP(I2407,Weather!F:K,3,)</f>
        <v>0</v>
      </c>
      <c r="AA2407">
        <f>VLOOKUP(I2407,Weather!F:K,4,)</f>
        <v>0.75</v>
      </c>
      <c r="AB2407">
        <f>VLOOKUP(I2407,Weather!F:K,5,)</f>
        <v>1020</v>
      </c>
      <c r="AC2407">
        <f>VLOOKUP(I2407,Weather!F:K,6,)</f>
        <v>2</v>
      </c>
    </row>
    <row r="2408" spans="1:29" x14ac:dyDescent="0.25">
      <c r="A2408" t="s">
        <v>7</v>
      </c>
      <c r="B2408" t="s">
        <v>6</v>
      </c>
      <c r="C2408" s="1">
        <v>42039.374305555553</v>
      </c>
      <c r="D2408" s="3">
        <f t="shared" si="304"/>
        <v>2015</v>
      </c>
      <c r="E2408" s="3">
        <f t="shared" si="307"/>
        <v>2</v>
      </c>
      <c r="F2408" s="3">
        <f t="shared" si="308"/>
        <v>8</v>
      </c>
      <c r="G2408" s="3">
        <f t="shared" si="309"/>
        <v>4</v>
      </c>
      <c r="H2408" s="3" t="str">
        <f t="shared" si="310"/>
        <v>201528</v>
      </c>
      <c r="I2408" s="3" t="str">
        <f t="shared" si="311"/>
        <v>2015284</v>
      </c>
      <c r="J2408">
        <v>36</v>
      </c>
      <c r="K2408">
        <v>21.6</v>
      </c>
      <c r="L2408" t="str">
        <f>VLOOKUP(C2408,List!$A$2:$C$2089,3,)</f>
        <v>Kenton</v>
      </c>
      <c r="M2408" t="str">
        <f>VLOOKUP(C2408,List!$A$2:$C$2089,2,)</f>
        <v>Bakerloo</v>
      </c>
      <c r="N2408" t="str">
        <f t="shared" si="305"/>
        <v>Kenton|Bakerloo</v>
      </c>
      <c r="O2408">
        <f>VLOOKUP(N2408,Depth!$A$2:$F$427,3,)</f>
        <v>56</v>
      </c>
      <c r="P2408">
        <f>VLOOKUP(N2408,Depth!$A$2:$F$427,5,)</f>
        <v>149.4</v>
      </c>
      <c r="Q2408">
        <f>VLOOKUP(N2408,Depth!$A$2:$F$427,6,)</f>
        <v>6.6</v>
      </c>
      <c r="R2408">
        <f>VLOOKUP(L2408,longitude_latitude!C:J,7,)</f>
        <v>-0.31514018900000001</v>
      </c>
      <c r="S2408">
        <f>VLOOKUP(L2408,longitude_latitude!C:J,8,)</f>
        <v>51.58111281</v>
      </c>
      <c r="T2408">
        <f t="shared" si="306"/>
        <v>-16.25528163977372</v>
      </c>
      <c r="U2408">
        <f>VLOOKUP(M2408,LINE!$A$2:$B$13,2,)</f>
        <v>2</v>
      </c>
      <c r="V2408">
        <f>VLOOKUP(L2408,Entry_exit!B:P,4,)</f>
        <v>3479</v>
      </c>
      <c r="W2408">
        <f>2020 - VLOOKUP(L2408, age!$A:$D,4,)</f>
        <v>103</v>
      </c>
      <c r="X2408">
        <f>VLOOKUP(H2408,'air-quality-london-time-of-day'!E:G,3,FALSE)</f>
        <v>17.2</v>
      </c>
      <c r="Y2408">
        <f>VLOOKUP(I2408,Weather!F:K,2,)</f>
        <v>2</v>
      </c>
      <c r="Z2408">
        <f>VLOOKUP(I2408,Weather!F:K,3,)</f>
        <v>0</v>
      </c>
      <c r="AA2408">
        <f>VLOOKUP(I2408,Weather!F:K,4,)</f>
        <v>0.75</v>
      </c>
      <c r="AB2408">
        <f>VLOOKUP(I2408,Weather!F:K,5,)</f>
        <v>1020</v>
      </c>
      <c r="AC2408">
        <f>VLOOKUP(I2408,Weather!F:K,6,)</f>
        <v>2</v>
      </c>
    </row>
    <row r="2409" spans="1:29" x14ac:dyDescent="0.25">
      <c r="A2409" t="s">
        <v>7</v>
      </c>
      <c r="B2409" t="s">
        <v>6</v>
      </c>
      <c r="C2409" s="1">
        <v>42039.375</v>
      </c>
      <c r="D2409" s="3">
        <f t="shared" si="304"/>
        <v>2015</v>
      </c>
      <c r="E2409" s="3">
        <f t="shared" si="307"/>
        <v>2</v>
      </c>
      <c r="F2409" s="3">
        <f t="shared" si="308"/>
        <v>9</v>
      </c>
      <c r="G2409" s="3">
        <f t="shared" si="309"/>
        <v>4</v>
      </c>
      <c r="H2409" s="3" t="str">
        <f t="shared" si="310"/>
        <v>201529</v>
      </c>
      <c r="I2409" s="3" t="str">
        <f t="shared" si="311"/>
        <v>2015294</v>
      </c>
      <c r="J2409">
        <v>45</v>
      </c>
      <c r="K2409">
        <v>27</v>
      </c>
      <c r="L2409" t="str">
        <f>VLOOKUP(C2409,List!$A$2:$C$2089,3,)</f>
        <v>Kenton</v>
      </c>
      <c r="M2409" t="str">
        <f>VLOOKUP(C2409,List!$A$2:$C$2089,2,)</f>
        <v>Bakerloo</v>
      </c>
      <c r="N2409" t="str">
        <f t="shared" si="305"/>
        <v>Kenton|Bakerloo</v>
      </c>
      <c r="O2409">
        <f>VLOOKUP(N2409,Depth!$A$2:$F$427,3,)</f>
        <v>56</v>
      </c>
      <c r="P2409">
        <f>VLOOKUP(N2409,Depth!$A$2:$F$427,5,)</f>
        <v>149.4</v>
      </c>
      <c r="Q2409">
        <f>VLOOKUP(N2409,Depth!$A$2:$F$427,6,)</f>
        <v>6.6</v>
      </c>
      <c r="R2409">
        <f>VLOOKUP(L2409,longitude_latitude!C:J,7,)</f>
        <v>-0.31514018900000001</v>
      </c>
      <c r="S2409">
        <f>VLOOKUP(L2409,longitude_latitude!C:J,8,)</f>
        <v>51.58111281</v>
      </c>
      <c r="T2409">
        <f t="shared" si="306"/>
        <v>-16.25528163977372</v>
      </c>
      <c r="U2409">
        <f>VLOOKUP(M2409,LINE!$A$2:$B$13,2,)</f>
        <v>2</v>
      </c>
      <c r="V2409">
        <f>VLOOKUP(L2409,Entry_exit!B:P,4,)</f>
        <v>3479</v>
      </c>
      <c r="W2409">
        <f>2020 - VLOOKUP(L2409, age!$A:$D,4,)</f>
        <v>103</v>
      </c>
      <c r="X2409">
        <f>VLOOKUP(H2409,'air-quality-london-time-of-day'!E:G,3,FALSE)</f>
        <v>16.3</v>
      </c>
      <c r="Y2409">
        <f>VLOOKUP(I2409,Weather!F:K,2,)</f>
        <v>2.418181818181826</v>
      </c>
      <c r="Z2409">
        <f>VLOOKUP(I2409,Weather!F:K,3,)</f>
        <v>0</v>
      </c>
      <c r="AA2409">
        <f>VLOOKUP(I2409,Weather!F:K,4,)</f>
        <v>0.75</v>
      </c>
      <c r="AB2409">
        <f>VLOOKUP(I2409,Weather!F:K,5,)</f>
        <v>1020</v>
      </c>
      <c r="AC2409">
        <f>VLOOKUP(I2409,Weather!F:K,6,)</f>
        <v>2</v>
      </c>
    </row>
    <row r="2410" spans="1:29" x14ac:dyDescent="0.25">
      <c r="A2410" t="s">
        <v>7</v>
      </c>
      <c r="B2410" t="s">
        <v>6</v>
      </c>
      <c r="C2410" s="1">
        <v>42039.375694444447</v>
      </c>
      <c r="D2410" s="3">
        <f t="shared" ref="D2410:D2473" si="312">YEAR(C2410)</f>
        <v>2015</v>
      </c>
      <c r="E2410" s="3">
        <f t="shared" si="307"/>
        <v>2</v>
      </c>
      <c r="F2410" s="3">
        <f t="shared" si="308"/>
        <v>9</v>
      </c>
      <c r="G2410" s="3">
        <f t="shared" si="309"/>
        <v>4</v>
      </c>
      <c r="H2410" s="3" t="str">
        <f t="shared" si="310"/>
        <v>201529</v>
      </c>
      <c r="I2410" s="3" t="str">
        <f t="shared" si="311"/>
        <v>2015294</v>
      </c>
      <c r="J2410">
        <v>71</v>
      </c>
      <c r="K2410">
        <v>42.6</v>
      </c>
      <c r="L2410" t="str">
        <f>VLOOKUP(C2410,List!$A$2:$C$2089,3,)</f>
        <v>Kenton</v>
      </c>
      <c r="M2410" t="str">
        <f>VLOOKUP(C2410,List!$A$2:$C$2089,2,)</f>
        <v>Bakerloo</v>
      </c>
      <c r="N2410" t="str">
        <f t="shared" ref="N2410:N2473" si="313">L2410&amp;"|"&amp;M2410</f>
        <v>Kenton|Bakerloo</v>
      </c>
      <c r="O2410">
        <f>VLOOKUP(N2410,Depth!$A$2:$F$427,3,)</f>
        <v>56</v>
      </c>
      <c r="P2410">
        <f>VLOOKUP(N2410,Depth!$A$2:$F$427,5,)</f>
        <v>149.4</v>
      </c>
      <c r="Q2410">
        <f>VLOOKUP(N2410,Depth!$A$2:$F$427,6,)</f>
        <v>6.6</v>
      </c>
      <c r="R2410">
        <f>VLOOKUP(L2410,longitude_latitude!C:J,7,)</f>
        <v>-0.31514018900000001</v>
      </c>
      <c r="S2410">
        <f>VLOOKUP(L2410,longitude_latitude!C:J,8,)</f>
        <v>51.58111281</v>
      </c>
      <c r="T2410">
        <f t="shared" ref="T2410:T2473" si="314">R2410*S2410</f>
        <v>-16.25528163977372</v>
      </c>
      <c r="U2410">
        <f>VLOOKUP(M2410,LINE!$A$2:$B$13,2,)</f>
        <v>2</v>
      </c>
      <c r="V2410">
        <f>VLOOKUP(L2410,Entry_exit!B:P,4,)</f>
        <v>3479</v>
      </c>
      <c r="W2410">
        <f>2020 - VLOOKUP(L2410, age!$A:$D,4,)</f>
        <v>103</v>
      </c>
      <c r="X2410">
        <f>VLOOKUP(H2410,'air-quality-london-time-of-day'!E:G,3,FALSE)</f>
        <v>16.3</v>
      </c>
      <c r="Y2410">
        <f>VLOOKUP(I2410,Weather!F:K,2,)</f>
        <v>2.418181818181826</v>
      </c>
      <c r="Z2410">
        <f>VLOOKUP(I2410,Weather!F:K,3,)</f>
        <v>0</v>
      </c>
      <c r="AA2410">
        <f>VLOOKUP(I2410,Weather!F:K,4,)</f>
        <v>0.75</v>
      </c>
      <c r="AB2410">
        <f>VLOOKUP(I2410,Weather!F:K,5,)</f>
        <v>1020</v>
      </c>
      <c r="AC2410">
        <f>VLOOKUP(I2410,Weather!F:K,6,)</f>
        <v>2</v>
      </c>
    </row>
    <row r="2411" spans="1:29" x14ac:dyDescent="0.25">
      <c r="A2411" t="s">
        <v>7</v>
      </c>
      <c r="B2411" t="s">
        <v>6</v>
      </c>
      <c r="C2411" s="1">
        <v>42039.376388888886</v>
      </c>
      <c r="D2411" s="3">
        <f t="shared" si="312"/>
        <v>2015</v>
      </c>
      <c r="E2411" s="3">
        <f t="shared" si="307"/>
        <v>2</v>
      </c>
      <c r="F2411" s="3">
        <f t="shared" si="308"/>
        <v>9</v>
      </c>
      <c r="G2411" s="3">
        <f t="shared" si="309"/>
        <v>4</v>
      </c>
      <c r="H2411" s="3" t="str">
        <f t="shared" si="310"/>
        <v>201529</v>
      </c>
      <c r="I2411" s="3" t="str">
        <f t="shared" si="311"/>
        <v>2015294</v>
      </c>
      <c r="J2411">
        <v>67</v>
      </c>
      <c r="K2411">
        <v>40.200000000000003</v>
      </c>
      <c r="L2411" t="str">
        <f>VLOOKUP(C2411,List!$A$2:$C$2089,3,)</f>
        <v>Harrow &amp; Wealdstone</v>
      </c>
      <c r="M2411" t="str">
        <f>VLOOKUP(C2411,List!$A$2:$C$2089,2,)</f>
        <v>Bakerloo</v>
      </c>
      <c r="N2411" t="str">
        <f t="shared" si="313"/>
        <v>Harrow &amp; Wealdstone|Bakerloo</v>
      </c>
      <c r="O2411">
        <f>VLOOKUP(N2411,Depth!$A$2:$F$427,3,)</f>
        <v>52</v>
      </c>
      <c r="P2411">
        <f>VLOOKUP(N2411,Depth!$A$2:$F$427,5,)</f>
        <v>154.19999999999999</v>
      </c>
      <c r="Q2411">
        <f>VLOOKUP(N2411,Depth!$A$2:$F$427,6,)</f>
        <v>-2.2000000000000002</v>
      </c>
      <c r="R2411">
        <f>VLOOKUP(L2411,longitude_latitude!C:J,7,)</f>
        <v>-0.33330013600000002</v>
      </c>
      <c r="S2411">
        <f>VLOOKUP(L2411,longitude_latitude!C:J,8,)</f>
        <v>51.591546510000001</v>
      </c>
      <c r="T2411">
        <f t="shared" si="314"/>
        <v>-17.195469468233327</v>
      </c>
      <c r="U2411">
        <f>VLOOKUP(M2411,LINE!$A$2:$B$13,2,)</f>
        <v>2</v>
      </c>
      <c r="V2411">
        <f>VLOOKUP(L2411,Entry_exit!B:P,4,)</f>
        <v>8400</v>
      </c>
      <c r="W2411">
        <f>2020 - VLOOKUP(L2411, age!$A:$D,4,)</f>
        <v>103</v>
      </c>
      <c r="X2411">
        <f>VLOOKUP(H2411,'air-quality-london-time-of-day'!E:G,3,FALSE)</f>
        <v>16.3</v>
      </c>
      <c r="Y2411">
        <f>VLOOKUP(I2411,Weather!F:K,2,)</f>
        <v>2.418181818181826</v>
      </c>
      <c r="Z2411">
        <f>VLOOKUP(I2411,Weather!F:K,3,)</f>
        <v>0</v>
      </c>
      <c r="AA2411">
        <f>VLOOKUP(I2411,Weather!F:K,4,)</f>
        <v>0.75</v>
      </c>
      <c r="AB2411">
        <f>VLOOKUP(I2411,Weather!F:K,5,)</f>
        <v>1020</v>
      </c>
      <c r="AC2411">
        <f>VLOOKUP(I2411,Weather!F:K,6,)</f>
        <v>2</v>
      </c>
    </row>
    <row r="2412" spans="1:29" x14ac:dyDescent="0.25">
      <c r="A2412" t="s">
        <v>7</v>
      </c>
      <c r="B2412" t="s">
        <v>6</v>
      </c>
      <c r="C2412" s="1">
        <v>42039.377083333333</v>
      </c>
      <c r="D2412" s="3">
        <f t="shared" si="312"/>
        <v>2015</v>
      </c>
      <c r="E2412" s="3">
        <f t="shared" si="307"/>
        <v>2</v>
      </c>
      <c r="F2412" s="3">
        <f t="shared" si="308"/>
        <v>9</v>
      </c>
      <c r="G2412" s="3">
        <f t="shared" si="309"/>
        <v>4</v>
      </c>
      <c r="H2412" s="3" t="str">
        <f t="shared" si="310"/>
        <v>201529</v>
      </c>
      <c r="I2412" s="3" t="str">
        <f t="shared" si="311"/>
        <v>2015294</v>
      </c>
      <c r="J2412">
        <v>61</v>
      </c>
      <c r="K2412">
        <v>36.6</v>
      </c>
      <c r="L2412" t="str">
        <f>VLOOKUP(C2412,List!$A$2:$C$2089,3,)</f>
        <v>Harrow &amp; Wealdstone</v>
      </c>
      <c r="M2412" t="str">
        <f>VLOOKUP(C2412,List!$A$2:$C$2089,2,)</f>
        <v>Bakerloo</v>
      </c>
      <c r="N2412" t="str">
        <f t="shared" si="313"/>
        <v>Harrow &amp; Wealdstone|Bakerloo</v>
      </c>
      <c r="O2412">
        <f>VLOOKUP(N2412,Depth!$A$2:$F$427,3,)</f>
        <v>52</v>
      </c>
      <c r="P2412">
        <f>VLOOKUP(N2412,Depth!$A$2:$F$427,5,)</f>
        <v>154.19999999999999</v>
      </c>
      <c r="Q2412">
        <f>VLOOKUP(N2412,Depth!$A$2:$F$427,6,)</f>
        <v>-2.2000000000000002</v>
      </c>
      <c r="R2412">
        <f>VLOOKUP(L2412,longitude_latitude!C:J,7,)</f>
        <v>-0.33330013600000002</v>
      </c>
      <c r="S2412">
        <f>VLOOKUP(L2412,longitude_latitude!C:J,8,)</f>
        <v>51.591546510000001</v>
      </c>
      <c r="T2412">
        <f t="shared" si="314"/>
        <v>-17.195469468233327</v>
      </c>
      <c r="U2412">
        <f>VLOOKUP(M2412,LINE!$A$2:$B$13,2,)</f>
        <v>2</v>
      </c>
      <c r="V2412">
        <f>VLOOKUP(L2412,Entry_exit!B:P,4,)</f>
        <v>8400</v>
      </c>
      <c r="W2412">
        <f>2020 - VLOOKUP(L2412, age!$A:$D,4,)</f>
        <v>103</v>
      </c>
      <c r="X2412">
        <f>VLOOKUP(H2412,'air-quality-london-time-of-day'!E:G,3,FALSE)</f>
        <v>16.3</v>
      </c>
      <c r="Y2412">
        <f>VLOOKUP(I2412,Weather!F:K,2,)</f>
        <v>2.418181818181826</v>
      </c>
      <c r="Z2412">
        <f>VLOOKUP(I2412,Weather!F:K,3,)</f>
        <v>0</v>
      </c>
      <c r="AA2412">
        <f>VLOOKUP(I2412,Weather!F:K,4,)</f>
        <v>0.75</v>
      </c>
      <c r="AB2412">
        <f>VLOOKUP(I2412,Weather!F:K,5,)</f>
        <v>1020</v>
      </c>
      <c r="AC2412">
        <f>VLOOKUP(I2412,Weather!F:K,6,)</f>
        <v>2</v>
      </c>
    </row>
    <row r="2413" spans="1:29" x14ac:dyDescent="0.25">
      <c r="A2413" t="s">
        <v>7</v>
      </c>
      <c r="B2413" t="s">
        <v>6</v>
      </c>
      <c r="C2413" s="1">
        <v>42039.37777777778</v>
      </c>
      <c r="D2413" s="3">
        <f t="shared" si="312"/>
        <v>2015</v>
      </c>
      <c r="E2413" s="3">
        <f t="shared" si="307"/>
        <v>2</v>
      </c>
      <c r="F2413" s="3">
        <f t="shared" si="308"/>
        <v>9</v>
      </c>
      <c r="G2413" s="3">
        <f t="shared" si="309"/>
        <v>4</v>
      </c>
      <c r="H2413" s="3" t="str">
        <f t="shared" si="310"/>
        <v>201529</v>
      </c>
      <c r="I2413" s="3" t="str">
        <f t="shared" si="311"/>
        <v>2015294</v>
      </c>
      <c r="J2413">
        <v>85</v>
      </c>
      <c r="K2413">
        <v>51</v>
      </c>
      <c r="L2413" t="str">
        <f>VLOOKUP(C2413,List!$A$2:$C$2089,3,)</f>
        <v>Harrow &amp; Wealdstone</v>
      </c>
      <c r="M2413" t="str">
        <f>VLOOKUP(C2413,List!$A$2:$C$2089,2,)</f>
        <v>Bakerloo</v>
      </c>
      <c r="N2413" t="str">
        <f t="shared" si="313"/>
        <v>Harrow &amp; Wealdstone|Bakerloo</v>
      </c>
      <c r="O2413">
        <f>VLOOKUP(N2413,Depth!$A$2:$F$427,3,)</f>
        <v>52</v>
      </c>
      <c r="P2413">
        <f>VLOOKUP(N2413,Depth!$A$2:$F$427,5,)</f>
        <v>154.19999999999999</v>
      </c>
      <c r="Q2413">
        <f>VLOOKUP(N2413,Depth!$A$2:$F$427,6,)</f>
        <v>-2.2000000000000002</v>
      </c>
      <c r="R2413">
        <f>VLOOKUP(L2413,longitude_latitude!C:J,7,)</f>
        <v>-0.33330013600000002</v>
      </c>
      <c r="S2413">
        <f>VLOOKUP(L2413,longitude_latitude!C:J,8,)</f>
        <v>51.591546510000001</v>
      </c>
      <c r="T2413">
        <f t="shared" si="314"/>
        <v>-17.195469468233327</v>
      </c>
      <c r="U2413">
        <f>VLOOKUP(M2413,LINE!$A$2:$B$13,2,)</f>
        <v>2</v>
      </c>
      <c r="V2413">
        <f>VLOOKUP(L2413,Entry_exit!B:P,4,)</f>
        <v>8400</v>
      </c>
      <c r="W2413">
        <f>2020 - VLOOKUP(L2413, age!$A:$D,4,)</f>
        <v>103</v>
      </c>
      <c r="X2413">
        <f>VLOOKUP(H2413,'air-quality-london-time-of-day'!E:G,3,FALSE)</f>
        <v>16.3</v>
      </c>
      <c r="Y2413">
        <f>VLOOKUP(I2413,Weather!F:K,2,)</f>
        <v>2.418181818181826</v>
      </c>
      <c r="Z2413">
        <f>VLOOKUP(I2413,Weather!F:K,3,)</f>
        <v>0</v>
      </c>
      <c r="AA2413">
        <f>VLOOKUP(I2413,Weather!F:K,4,)</f>
        <v>0.75</v>
      </c>
      <c r="AB2413">
        <f>VLOOKUP(I2413,Weather!F:K,5,)</f>
        <v>1020</v>
      </c>
      <c r="AC2413">
        <f>VLOOKUP(I2413,Weather!F:K,6,)</f>
        <v>2</v>
      </c>
    </row>
    <row r="2414" spans="1:29" x14ac:dyDescent="0.25">
      <c r="A2414" t="s">
        <v>7</v>
      </c>
      <c r="B2414" t="s">
        <v>6</v>
      </c>
      <c r="C2414" s="1">
        <v>42039.378472222219</v>
      </c>
      <c r="D2414" s="3">
        <f t="shared" si="312"/>
        <v>2015</v>
      </c>
      <c r="E2414" s="3">
        <f t="shared" si="307"/>
        <v>2</v>
      </c>
      <c r="F2414" s="3">
        <f t="shared" si="308"/>
        <v>9</v>
      </c>
      <c r="G2414" s="3">
        <f t="shared" si="309"/>
        <v>4</v>
      </c>
      <c r="H2414" s="3" t="str">
        <f t="shared" si="310"/>
        <v>201529</v>
      </c>
      <c r="I2414" s="3" t="str">
        <f t="shared" si="311"/>
        <v>2015294</v>
      </c>
      <c r="J2414">
        <v>62</v>
      </c>
      <c r="K2414">
        <v>37.200000000000003</v>
      </c>
      <c r="L2414" t="str">
        <f>VLOOKUP(C2414,List!$A$2:$C$2089,3,)</f>
        <v>Harrow &amp; Wealdstone</v>
      </c>
      <c r="M2414" t="str">
        <f>VLOOKUP(C2414,List!$A$2:$C$2089,2,)</f>
        <v>Bakerloo</v>
      </c>
      <c r="N2414" t="str">
        <f t="shared" si="313"/>
        <v>Harrow &amp; Wealdstone|Bakerloo</v>
      </c>
      <c r="O2414">
        <f>VLOOKUP(N2414,Depth!$A$2:$F$427,3,)</f>
        <v>52</v>
      </c>
      <c r="P2414">
        <f>VLOOKUP(N2414,Depth!$A$2:$F$427,5,)</f>
        <v>154.19999999999999</v>
      </c>
      <c r="Q2414">
        <f>VLOOKUP(N2414,Depth!$A$2:$F$427,6,)</f>
        <v>-2.2000000000000002</v>
      </c>
      <c r="R2414">
        <f>VLOOKUP(L2414,longitude_latitude!C:J,7,)</f>
        <v>-0.33330013600000002</v>
      </c>
      <c r="S2414">
        <f>VLOOKUP(L2414,longitude_latitude!C:J,8,)</f>
        <v>51.591546510000001</v>
      </c>
      <c r="T2414">
        <f t="shared" si="314"/>
        <v>-17.195469468233327</v>
      </c>
      <c r="U2414">
        <f>VLOOKUP(M2414,LINE!$A$2:$B$13,2,)</f>
        <v>2</v>
      </c>
      <c r="V2414">
        <f>VLOOKUP(L2414,Entry_exit!B:P,4,)</f>
        <v>8400</v>
      </c>
      <c r="W2414">
        <f>2020 - VLOOKUP(L2414, age!$A:$D,4,)</f>
        <v>103</v>
      </c>
      <c r="X2414">
        <f>VLOOKUP(H2414,'air-quality-london-time-of-day'!E:G,3,FALSE)</f>
        <v>16.3</v>
      </c>
      <c r="Y2414">
        <f>VLOOKUP(I2414,Weather!F:K,2,)</f>
        <v>2.418181818181826</v>
      </c>
      <c r="Z2414">
        <f>VLOOKUP(I2414,Weather!F:K,3,)</f>
        <v>0</v>
      </c>
      <c r="AA2414">
        <f>VLOOKUP(I2414,Weather!F:K,4,)</f>
        <v>0.75</v>
      </c>
      <c r="AB2414">
        <f>VLOOKUP(I2414,Weather!F:K,5,)</f>
        <v>1020</v>
      </c>
      <c r="AC2414">
        <f>VLOOKUP(I2414,Weather!F:K,6,)</f>
        <v>2</v>
      </c>
    </row>
    <row r="2415" spans="1:29" x14ac:dyDescent="0.25">
      <c r="A2415" t="s">
        <v>7</v>
      </c>
      <c r="B2415" t="s">
        <v>6</v>
      </c>
      <c r="C2415" s="1">
        <v>42039.379166666666</v>
      </c>
      <c r="D2415" s="3">
        <f t="shared" si="312"/>
        <v>2015</v>
      </c>
      <c r="E2415" s="3">
        <f t="shared" si="307"/>
        <v>2</v>
      </c>
      <c r="F2415" s="3">
        <f t="shared" si="308"/>
        <v>9</v>
      </c>
      <c r="G2415" s="3">
        <f t="shared" si="309"/>
        <v>4</v>
      </c>
      <c r="H2415" s="3" t="str">
        <f t="shared" si="310"/>
        <v>201529</v>
      </c>
      <c r="I2415" s="3" t="str">
        <f t="shared" si="311"/>
        <v>2015294</v>
      </c>
      <c r="J2415">
        <v>52</v>
      </c>
      <c r="K2415">
        <v>31.2</v>
      </c>
      <c r="L2415" t="str">
        <f>VLOOKUP(C2415,List!$A$2:$C$2089,3,)</f>
        <v>Harrow &amp; Wealdstone</v>
      </c>
      <c r="M2415" t="str">
        <f>VLOOKUP(C2415,List!$A$2:$C$2089,2,)</f>
        <v>Bakerloo</v>
      </c>
      <c r="N2415" t="str">
        <f t="shared" si="313"/>
        <v>Harrow &amp; Wealdstone|Bakerloo</v>
      </c>
      <c r="O2415">
        <f>VLOOKUP(N2415,Depth!$A$2:$F$427,3,)</f>
        <v>52</v>
      </c>
      <c r="P2415">
        <f>VLOOKUP(N2415,Depth!$A$2:$F$427,5,)</f>
        <v>154.19999999999999</v>
      </c>
      <c r="Q2415">
        <f>VLOOKUP(N2415,Depth!$A$2:$F$427,6,)</f>
        <v>-2.2000000000000002</v>
      </c>
      <c r="R2415">
        <f>VLOOKUP(L2415,longitude_latitude!C:J,7,)</f>
        <v>-0.33330013600000002</v>
      </c>
      <c r="S2415">
        <f>VLOOKUP(L2415,longitude_latitude!C:J,8,)</f>
        <v>51.591546510000001</v>
      </c>
      <c r="T2415">
        <f t="shared" si="314"/>
        <v>-17.195469468233327</v>
      </c>
      <c r="U2415">
        <f>VLOOKUP(M2415,LINE!$A$2:$B$13,2,)</f>
        <v>2</v>
      </c>
      <c r="V2415">
        <f>VLOOKUP(L2415,Entry_exit!B:P,4,)</f>
        <v>8400</v>
      </c>
      <c r="W2415">
        <f>2020 - VLOOKUP(L2415, age!$A:$D,4,)</f>
        <v>103</v>
      </c>
      <c r="X2415">
        <f>VLOOKUP(H2415,'air-quality-london-time-of-day'!E:G,3,FALSE)</f>
        <v>16.3</v>
      </c>
      <c r="Y2415">
        <f>VLOOKUP(I2415,Weather!F:K,2,)</f>
        <v>2.418181818181826</v>
      </c>
      <c r="Z2415">
        <f>VLOOKUP(I2415,Weather!F:K,3,)</f>
        <v>0</v>
      </c>
      <c r="AA2415">
        <f>VLOOKUP(I2415,Weather!F:K,4,)</f>
        <v>0.75</v>
      </c>
      <c r="AB2415">
        <f>VLOOKUP(I2415,Weather!F:K,5,)</f>
        <v>1020</v>
      </c>
      <c r="AC2415">
        <f>VLOOKUP(I2415,Weather!F:K,6,)</f>
        <v>2</v>
      </c>
    </row>
    <row r="2416" spans="1:29" x14ac:dyDescent="0.25">
      <c r="A2416" t="s">
        <v>7</v>
      </c>
      <c r="B2416" t="s">
        <v>6</v>
      </c>
      <c r="C2416" s="1">
        <v>42039.379861111112</v>
      </c>
      <c r="D2416" s="3">
        <f t="shared" si="312"/>
        <v>2015</v>
      </c>
      <c r="E2416" s="3">
        <f t="shared" si="307"/>
        <v>2</v>
      </c>
      <c r="F2416" s="3">
        <f t="shared" si="308"/>
        <v>9</v>
      </c>
      <c r="G2416" s="3">
        <f t="shared" si="309"/>
        <v>4</v>
      </c>
      <c r="H2416" s="3" t="str">
        <f t="shared" si="310"/>
        <v>201529</v>
      </c>
      <c r="I2416" s="3" t="str">
        <f t="shared" si="311"/>
        <v>2015294</v>
      </c>
      <c r="J2416">
        <v>60</v>
      </c>
      <c r="K2416">
        <v>36</v>
      </c>
      <c r="L2416" t="str">
        <f>VLOOKUP(C2416,List!$A$2:$C$2089,3,)</f>
        <v>Harrow &amp; Wealdstone</v>
      </c>
      <c r="M2416" t="str">
        <f>VLOOKUP(C2416,List!$A$2:$C$2089,2,)</f>
        <v>Bakerloo</v>
      </c>
      <c r="N2416" t="str">
        <f t="shared" si="313"/>
        <v>Harrow &amp; Wealdstone|Bakerloo</v>
      </c>
      <c r="O2416">
        <f>VLOOKUP(N2416,Depth!$A$2:$F$427,3,)</f>
        <v>52</v>
      </c>
      <c r="P2416">
        <f>VLOOKUP(N2416,Depth!$A$2:$F$427,5,)</f>
        <v>154.19999999999999</v>
      </c>
      <c r="Q2416">
        <f>VLOOKUP(N2416,Depth!$A$2:$F$427,6,)</f>
        <v>-2.2000000000000002</v>
      </c>
      <c r="R2416">
        <f>VLOOKUP(L2416,longitude_latitude!C:J,7,)</f>
        <v>-0.33330013600000002</v>
      </c>
      <c r="S2416">
        <f>VLOOKUP(L2416,longitude_latitude!C:J,8,)</f>
        <v>51.591546510000001</v>
      </c>
      <c r="T2416">
        <f t="shared" si="314"/>
        <v>-17.195469468233327</v>
      </c>
      <c r="U2416">
        <f>VLOOKUP(M2416,LINE!$A$2:$B$13,2,)</f>
        <v>2</v>
      </c>
      <c r="V2416">
        <f>VLOOKUP(L2416,Entry_exit!B:P,4,)</f>
        <v>8400</v>
      </c>
      <c r="W2416">
        <f>2020 - VLOOKUP(L2416, age!$A:$D,4,)</f>
        <v>103</v>
      </c>
      <c r="X2416">
        <f>VLOOKUP(H2416,'air-quality-london-time-of-day'!E:G,3,FALSE)</f>
        <v>16.3</v>
      </c>
      <c r="Y2416">
        <f>VLOOKUP(I2416,Weather!F:K,2,)</f>
        <v>2.418181818181826</v>
      </c>
      <c r="Z2416">
        <f>VLOOKUP(I2416,Weather!F:K,3,)</f>
        <v>0</v>
      </c>
      <c r="AA2416">
        <f>VLOOKUP(I2416,Weather!F:K,4,)</f>
        <v>0.75</v>
      </c>
      <c r="AB2416">
        <f>VLOOKUP(I2416,Weather!F:K,5,)</f>
        <v>1020</v>
      </c>
      <c r="AC2416">
        <f>VLOOKUP(I2416,Weather!F:K,6,)</f>
        <v>2</v>
      </c>
    </row>
    <row r="2417" spans="1:29" x14ac:dyDescent="0.25">
      <c r="A2417" t="s">
        <v>7</v>
      </c>
      <c r="B2417" t="s">
        <v>6</v>
      </c>
      <c r="C2417" s="1">
        <v>42039.380555555559</v>
      </c>
      <c r="D2417" s="3">
        <f t="shared" si="312"/>
        <v>2015</v>
      </c>
      <c r="E2417" s="3">
        <f t="shared" si="307"/>
        <v>2</v>
      </c>
      <c r="F2417" s="3">
        <f t="shared" si="308"/>
        <v>9</v>
      </c>
      <c r="G2417" s="3">
        <f t="shared" si="309"/>
        <v>4</v>
      </c>
      <c r="H2417" s="3" t="str">
        <f t="shared" si="310"/>
        <v>201529</v>
      </c>
      <c r="I2417" s="3" t="str">
        <f t="shared" si="311"/>
        <v>2015294</v>
      </c>
      <c r="J2417">
        <v>46</v>
      </c>
      <c r="K2417">
        <v>27.6</v>
      </c>
      <c r="L2417" t="str">
        <f>VLOOKUP(C2417,List!$A$2:$C$2089,3,)</f>
        <v>Harrow &amp; Wealdstone</v>
      </c>
      <c r="M2417" t="str">
        <f>VLOOKUP(C2417,List!$A$2:$C$2089,2,)</f>
        <v>Bakerloo</v>
      </c>
      <c r="N2417" t="str">
        <f t="shared" si="313"/>
        <v>Harrow &amp; Wealdstone|Bakerloo</v>
      </c>
      <c r="O2417">
        <f>VLOOKUP(N2417,Depth!$A$2:$F$427,3,)</f>
        <v>52</v>
      </c>
      <c r="P2417">
        <f>VLOOKUP(N2417,Depth!$A$2:$F$427,5,)</f>
        <v>154.19999999999999</v>
      </c>
      <c r="Q2417">
        <f>VLOOKUP(N2417,Depth!$A$2:$F$427,6,)</f>
        <v>-2.2000000000000002</v>
      </c>
      <c r="R2417">
        <f>VLOOKUP(L2417,longitude_latitude!C:J,7,)</f>
        <v>-0.33330013600000002</v>
      </c>
      <c r="S2417">
        <f>VLOOKUP(L2417,longitude_latitude!C:J,8,)</f>
        <v>51.591546510000001</v>
      </c>
      <c r="T2417">
        <f t="shared" si="314"/>
        <v>-17.195469468233327</v>
      </c>
      <c r="U2417">
        <f>VLOOKUP(M2417,LINE!$A$2:$B$13,2,)</f>
        <v>2</v>
      </c>
      <c r="V2417">
        <f>VLOOKUP(L2417,Entry_exit!B:P,4,)</f>
        <v>8400</v>
      </c>
      <c r="W2417">
        <f>2020 - VLOOKUP(L2417, age!$A:$D,4,)</f>
        <v>103</v>
      </c>
      <c r="X2417">
        <f>VLOOKUP(H2417,'air-quality-london-time-of-day'!E:G,3,FALSE)</f>
        <v>16.3</v>
      </c>
      <c r="Y2417">
        <f>VLOOKUP(I2417,Weather!F:K,2,)</f>
        <v>2.418181818181826</v>
      </c>
      <c r="Z2417">
        <f>VLOOKUP(I2417,Weather!F:K,3,)</f>
        <v>0</v>
      </c>
      <c r="AA2417">
        <f>VLOOKUP(I2417,Weather!F:K,4,)</f>
        <v>0.75</v>
      </c>
      <c r="AB2417">
        <f>VLOOKUP(I2417,Weather!F:K,5,)</f>
        <v>1020</v>
      </c>
      <c r="AC2417">
        <f>VLOOKUP(I2417,Weather!F:K,6,)</f>
        <v>2</v>
      </c>
    </row>
    <row r="2418" spans="1:29" x14ac:dyDescent="0.25">
      <c r="A2418" t="s">
        <v>7</v>
      </c>
      <c r="B2418" t="s">
        <v>6</v>
      </c>
      <c r="C2418" s="1">
        <v>42039.381249999999</v>
      </c>
      <c r="D2418" s="3">
        <f t="shared" si="312"/>
        <v>2015</v>
      </c>
      <c r="E2418" s="3">
        <f t="shared" si="307"/>
        <v>2</v>
      </c>
      <c r="F2418" s="3">
        <f t="shared" si="308"/>
        <v>9</v>
      </c>
      <c r="G2418" s="3">
        <f t="shared" si="309"/>
        <v>4</v>
      </c>
      <c r="H2418" s="3" t="str">
        <f t="shared" si="310"/>
        <v>201529</v>
      </c>
      <c r="I2418" s="3" t="str">
        <f t="shared" si="311"/>
        <v>2015294</v>
      </c>
      <c r="J2418">
        <v>47</v>
      </c>
      <c r="K2418">
        <v>28.2</v>
      </c>
      <c r="L2418" t="str">
        <f>VLOOKUP(C2418,List!$A$2:$C$2089,3,)</f>
        <v>Harrow &amp; Wealdstone</v>
      </c>
      <c r="M2418" t="str">
        <f>VLOOKUP(C2418,List!$A$2:$C$2089,2,)</f>
        <v>Bakerloo</v>
      </c>
      <c r="N2418" t="str">
        <f t="shared" si="313"/>
        <v>Harrow &amp; Wealdstone|Bakerloo</v>
      </c>
      <c r="O2418">
        <f>VLOOKUP(N2418,Depth!$A$2:$F$427,3,)</f>
        <v>52</v>
      </c>
      <c r="P2418">
        <f>VLOOKUP(N2418,Depth!$A$2:$F$427,5,)</f>
        <v>154.19999999999999</v>
      </c>
      <c r="Q2418">
        <f>VLOOKUP(N2418,Depth!$A$2:$F$427,6,)</f>
        <v>-2.2000000000000002</v>
      </c>
      <c r="R2418">
        <f>VLOOKUP(L2418,longitude_latitude!C:J,7,)</f>
        <v>-0.33330013600000002</v>
      </c>
      <c r="S2418">
        <f>VLOOKUP(L2418,longitude_latitude!C:J,8,)</f>
        <v>51.591546510000001</v>
      </c>
      <c r="T2418">
        <f t="shared" si="314"/>
        <v>-17.195469468233327</v>
      </c>
      <c r="U2418">
        <f>VLOOKUP(M2418,LINE!$A$2:$B$13,2,)</f>
        <v>2</v>
      </c>
      <c r="V2418">
        <f>VLOOKUP(L2418,Entry_exit!B:P,4,)</f>
        <v>8400</v>
      </c>
      <c r="W2418">
        <f>2020 - VLOOKUP(L2418, age!$A:$D,4,)</f>
        <v>103</v>
      </c>
      <c r="X2418">
        <f>VLOOKUP(H2418,'air-quality-london-time-of-day'!E:G,3,FALSE)</f>
        <v>16.3</v>
      </c>
      <c r="Y2418">
        <f>VLOOKUP(I2418,Weather!F:K,2,)</f>
        <v>2.418181818181826</v>
      </c>
      <c r="Z2418">
        <f>VLOOKUP(I2418,Weather!F:K,3,)</f>
        <v>0</v>
      </c>
      <c r="AA2418">
        <f>VLOOKUP(I2418,Weather!F:K,4,)</f>
        <v>0.75</v>
      </c>
      <c r="AB2418">
        <f>VLOOKUP(I2418,Weather!F:K,5,)</f>
        <v>1020</v>
      </c>
      <c r="AC2418">
        <f>VLOOKUP(I2418,Weather!F:K,6,)</f>
        <v>2</v>
      </c>
    </row>
    <row r="2419" spans="1:29" x14ac:dyDescent="0.25">
      <c r="A2419" t="s">
        <v>7</v>
      </c>
      <c r="B2419" t="s">
        <v>6</v>
      </c>
      <c r="C2419" s="1">
        <v>42039.381944444445</v>
      </c>
      <c r="D2419" s="3">
        <f t="shared" si="312"/>
        <v>2015</v>
      </c>
      <c r="E2419" s="3">
        <f t="shared" si="307"/>
        <v>2</v>
      </c>
      <c r="F2419" s="3">
        <f t="shared" si="308"/>
        <v>9</v>
      </c>
      <c r="G2419" s="3">
        <f t="shared" si="309"/>
        <v>4</v>
      </c>
      <c r="H2419" s="3" t="str">
        <f t="shared" si="310"/>
        <v>201529</v>
      </c>
      <c r="I2419" s="3" t="str">
        <f t="shared" si="311"/>
        <v>2015294</v>
      </c>
      <c r="J2419">
        <v>53</v>
      </c>
      <c r="K2419">
        <v>31.8</v>
      </c>
      <c r="L2419" t="str">
        <f>VLOOKUP(C2419,List!$A$2:$C$2089,3,)</f>
        <v>Harrow &amp; Wealdstone</v>
      </c>
      <c r="M2419" t="str">
        <f>VLOOKUP(C2419,List!$A$2:$C$2089,2,)</f>
        <v>Bakerloo</v>
      </c>
      <c r="N2419" t="str">
        <f t="shared" si="313"/>
        <v>Harrow &amp; Wealdstone|Bakerloo</v>
      </c>
      <c r="O2419">
        <f>VLOOKUP(N2419,Depth!$A$2:$F$427,3,)</f>
        <v>52</v>
      </c>
      <c r="P2419">
        <f>VLOOKUP(N2419,Depth!$A$2:$F$427,5,)</f>
        <v>154.19999999999999</v>
      </c>
      <c r="Q2419">
        <f>VLOOKUP(N2419,Depth!$A$2:$F$427,6,)</f>
        <v>-2.2000000000000002</v>
      </c>
      <c r="R2419">
        <f>VLOOKUP(L2419,longitude_latitude!C:J,7,)</f>
        <v>-0.33330013600000002</v>
      </c>
      <c r="S2419">
        <f>VLOOKUP(L2419,longitude_latitude!C:J,8,)</f>
        <v>51.591546510000001</v>
      </c>
      <c r="T2419">
        <f t="shared" si="314"/>
        <v>-17.195469468233327</v>
      </c>
      <c r="U2419">
        <f>VLOOKUP(M2419,LINE!$A$2:$B$13,2,)</f>
        <v>2</v>
      </c>
      <c r="V2419">
        <f>VLOOKUP(L2419,Entry_exit!B:P,4,)</f>
        <v>8400</v>
      </c>
      <c r="W2419">
        <f>2020 - VLOOKUP(L2419, age!$A:$D,4,)</f>
        <v>103</v>
      </c>
      <c r="X2419">
        <f>VLOOKUP(H2419,'air-quality-london-time-of-day'!E:G,3,FALSE)</f>
        <v>16.3</v>
      </c>
      <c r="Y2419">
        <f>VLOOKUP(I2419,Weather!F:K,2,)</f>
        <v>2.418181818181826</v>
      </c>
      <c r="Z2419">
        <f>VLOOKUP(I2419,Weather!F:K,3,)</f>
        <v>0</v>
      </c>
      <c r="AA2419">
        <f>VLOOKUP(I2419,Weather!F:K,4,)</f>
        <v>0.75</v>
      </c>
      <c r="AB2419">
        <f>VLOOKUP(I2419,Weather!F:K,5,)</f>
        <v>1020</v>
      </c>
      <c r="AC2419">
        <f>VLOOKUP(I2419,Weather!F:K,6,)</f>
        <v>2</v>
      </c>
    </row>
    <row r="2420" spans="1:29" x14ac:dyDescent="0.25">
      <c r="A2420" t="s">
        <v>7</v>
      </c>
      <c r="B2420" t="s">
        <v>6</v>
      </c>
      <c r="C2420" s="1">
        <v>42039.382638888892</v>
      </c>
      <c r="D2420" s="3">
        <f t="shared" si="312"/>
        <v>2015</v>
      </c>
      <c r="E2420" s="3">
        <f t="shared" ref="E2420:E2483" si="315">MONTH(C2420)</f>
        <v>2</v>
      </c>
      <c r="F2420" s="3">
        <f t="shared" ref="F2420:F2483" si="316">HOUR(C2420)</f>
        <v>9</v>
      </c>
      <c r="G2420" s="3">
        <f t="shared" ref="G2420:G2483" si="317">DAY(C2420)</f>
        <v>4</v>
      </c>
      <c r="H2420" s="3" t="str">
        <f t="shared" ref="H2420:H2483" si="318">D2420&amp;E2420&amp;F2420</f>
        <v>201529</v>
      </c>
      <c r="I2420" s="3" t="str">
        <f t="shared" ref="I2420:I2483" si="319">D2420&amp;E2420&amp;F2420&amp;G2420</f>
        <v>2015294</v>
      </c>
      <c r="J2420">
        <v>48</v>
      </c>
      <c r="K2420">
        <v>28.8</v>
      </c>
      <c r="L2420" t="str">
        <f>VLOOKUP(C2420,List!$A$2:$C$2089,3,)</f>
        <v>Harrow &amp; Wealdstone</v>
      </c>
      <c r="M2420" t="str">
        <f>VLOOKUP(C2420,List!$A$2:$C$2089,2,)</f>
        <v>Bakerloo</v>
      </c>
      <c r="N2420" t="str">
        <f t="shared" si="313"/>
        <v>Harrow &amp; Wealdstone|Bakerloo</v>
      </c>
      <c r="O2420">
        <f>VLOOKUP(N2420,Depth!$A$2:$F$427,3,)</f>
        <v>52</v>
      </c>
      <c r="P2420">
        <f>VLOOKUP(N2420,Depth!$A$2:$F$427,5,)</f>
        <v>154.19999999999999</v>
      </c>
      <c r="Q2420">
        <f>VLOOKUP(N2420,Depth!$A$2:$F$427,6,)</f>
        <v>-2.2000000000000002</v>
      </c>
      <c r="R2420">
        <f>VLOOKUP(L2420,longitude_latitude!C:J,7,)</f>
        <v>-0.33330013600000002</v>
      </c>
      <c r="S2420">
        <f>VLOOKUP(L2420,longitude_latitude!C:J,8,)</f>
        <v>51.591546510000001</v>
      </c>
      <c r="T2420">
        <f t="shared" si="314"/>
        <v>-17.195469468233327</v>
      </c>
      <c r="U2420">
        <f>VLOOKUP(M2420,LINE!$A$2:$B$13,2,)</f>
        <v>2</v>
      </c>
      <c r="V2420">
        <f>VLOOKUP(L2420,Entry_exit!B:P,4,)</f>
        <v>8400</v>
      </c>
      <c r="W2420">
        <f>2020 - VLOOKUP(L2420, age!$A:$D,4,)</f>
        <v>103</v>
      </c>
      <c r="X2420">
        <f>VLOOKUP(H2420,'air-quality-london-time-of-day'!E:G,3,FALSE)</f>
        <v>16.3</v>
      </c>
      <c r="Y2420">
        <f>VLOOKUP(I2420,Weather!F:K,2,)</f>
        <v>2.418181818181826</v>
      </c>
      <c r="Z2420">
        <f>VLOOKUP(I2420,Weather!F:K,3,)</f>
        <v>0</v>
      </c>
      <c r="AA2420">
        <f>VLOOKUP(I2420,Weather!F:K,4,)</f>
        <v>0.75</v>
      </c>
      <c r="AB2420">
        <f>VLOOKUP(I2420,Weather!F:K,5,)</f>
        <v>1020</v>
      </c>
      <c r="AC2420">
        <f>VLOOKUP(I2420,Weather!F:K,6,)</f>
        <v>2</v>
      </c>
    </row>
    <row r="2421" spans="1:29" x14ac:dyDescent="0.25">
      <c r="A2421" t="s">
        <v>7</v>
      </c>
      <c r="B2421" t="s">
        <v>6</v>
      </c>
      <c r="C2421" s="1">
        <v>42039.383333333331</v>
      </c>
      <c r="D2421" s="3">
        <f t="shared" si="312"/>
        <v>2015</v>
      </c>
      <c r="E2421" s="3">
        <f t="shared" si="315"/>
        <v>2</v>
      </c>
      <c r="F2421" s="3">
        <f t="shared" si="316"/>
        <v>9</v>
      </c>
      <c r="G2421" s="3">
        <f t="shared" si="317"/>
        <v>4</v>
      </c>
      <c r="H2421" s="3" t="str">
        <f t="shared" si="318"/>
        <v>201529</v>
      </c>
      <c r="I2421" s="3" t="str">
        <f t="shared" si="319"/>
        <v>2015294</v>
      </c>
      <c r="J2421">
        <v>47</v>
      </c>
      <c r="K2421">
        <v>28.2</v>
      </c>
      <c r="L2421" t="str">
        <f>VLOOKUP(C2421,List!$A$2:$C$2089,3,)</f>
        <v>Harrow &amp; Wealdstone</v>
      </c>
      <c r="M2421" t="str">
        <f>VLOOKUP(C2421,List!$A$2:$C$2089,2,)</f>
        <v>Bakerloo</v>
      </c>
      <c r="N2421" t="str">
        <f t="shared" si="313"/>
        <v>Harrow &amp; Wealdstone|Bakerloo</v>
      </c>
      <c r="O2421">
        <f>VLOOKUP(N2421,Depth!$A$2:$F$427,3,)</f>
        <v>52</v>
      </c>
      <c r="P2421">
        <f>VLOOKUP(N2421,Depth!$A$2:$F$427,5,)</f>
        <v>154.19999999999999</v>
      </c>
      <c r="Q2421">
        <f>VLOOKUP(N2421,Depth!$A$2:$F$427,6,)</f>
        <v>-2.2000000000000002</v>
      </c>
      <c r="R2421">
        <f>VLOOKUP(L2421,longitude_latitude!C:J,7,)</f>
        <v>-0.33330013600000002</v>
      </c>
      <c r="S2421">
        <f>VLOOKUP(L2421,longitude_latitude!C:J,8,)</f>
        <v>51.591546510000001</v>
      </c>
      <c r="T2421">
        <f t="shared" si="314"/>
        <v>-17.195469468233327</v>
      </c>
      <c r="U2421">
        <f>VLOOKUP(M2421,LINE!$A$2:$B$13,2,)</f>
        <v>2</v>
      </c>
      <c r="V2421">
        <f>VLOOKUP(L2421,Entry_exit!B:P,4,)</f>
        <v>8400</v>
      </c>
      <c r="W2421">
        <f>2020 - VLOOKUP(L2421, age!$A:$D,4,)</f>
        <v>103</v>
      </c>
      <c r="X2421">
        <f>VLOOKUP(H2421,'air-quality-london-time-of-day'!E:G,3,FALSE)</f>
        <v>16.3</v>
      </c>
      <c r="Y2421">
        <f>VLOOKUP(I2421,Weather!F:K,2,)</f>
        <v>2.418181818181826</v>
      </c>
      <c r="Z2421">
        <f>VLOOKUP(I2421,Weather!F:K,3,)</f>
        <v>0</v>
      </c>
      <c r="AA2421">
        <f>VLOOKUP(I2421,Weather!F:K,4,)</f>
        <v>0.75</v>
      </c>
      <c r="AB2421">
        <f>VLOOKUP(I2421,Weather!F:K,5,)</f>
        <v>1020</v>
      </c>
      <c r="AC2421">
        <f>VLOOKUP(I2421,Weather!F:K,6,)</f>
        <v>2</v>
      </c>
    </row>
    <row r="2422" spans="1:29" x14ac:dyDescent="0.25">
      <c r="A2422" t="s">
        <v>7</v>
      </c>
      <c r="B2422" t="s">
        <v>6</v>
      </c>
      <c r="C2422" s="1">
        <v>42039.384027777778</v>
      </c>
      <c r="D2422" s="3">
        <f t="shared" si="312"/>
        <v>2015</v>
      </c>
      <c r="E2422" s="3">
        <f t="shared" si="315"/>
        <v>2</v>
      </c>
      <c r="F2422" s="3">
        <f t="shared" si="316"/>
        <v>9</v>
      </c>
      <c r="G2422" s="3">
        <f t="shared" si="317"/>
        <v>4</v>
      </c>
      <c r="H2422" s="3" t="str">
        <f t="shared" si="318"/>
        <v>201529</v>
      </c>
      <c r="I2422" s="3" t="str">
        <f t="shared" si="319"/>
        <v>2015294</v>
      </c>
      <c r="J2422">
        <v>39</v>
      </c>
      <c r="K2422">
        <v>23.4</v>
      </c>
      <c r="L2422" t="str">
        <f>VLOOKUP(C2422,List!$A$2:$C$2089,3,)</f>
        <v>Harrow &amp; Wealdstone</v>
      </c>
      <c r="M2422" t="str">
        <f>VLOOKUP(C2422,List!$A$2:$C$2089,2,)</f>
        <v>Bakerloo</v>
      </c>
      <c r="N2422" t="str">
        <f t="shared" si="313"/>
        <v>Harrow &amp; Wealdstone|Bakerloo</v>
      </c>
      <c r="O2422">
        <f>VLOOKUP(N2422,Depth!$A$2:$F$427,3,)</f>
        <v>52</v>
      </c>
      <c r="P2422">
        <f>VLOOKUP(N2422,Depth!$A$2:$F$427,5,)</f>
        <v>154.19999999999999</v>
      </c>
      <c r="Q2422">
        <f>VLOOKUP(N2422,Depth!$A$2:$F$427,6,)</f>
        <v>-2.2000000000000002</v>
      </c>
      <c r="R2422">
        <f>VLOOKUP(L2422,longitude_latitude!C:J,7,)</f>
        <v>-0.33330013600000002</v>
      </c>
      <c r="S2422">
        <f>VLOOKUP(L2422,longitude_latitude!C:J,8,)</f>
        <v>51.591546510000001</v>
      </c>
      <c r="T2422">
        <f t="shared" si="314"/>
        <v>-17.195469468233327</v>
      </c>
      <c r="U2422">
        <f>VLOOKUP(M2422,LINE!$A$2:$B$13,2,)</f>
        <v>2</v>
      </c>
      <c r="V2422">
        <f>VLOOKUP(L2422,Entry_exit!B:P,4,)</f>
        <v>8400</v>
      </c>
      <c r="W2422">
        <f>2020 - VLOOKUP(L2422, age!$A:$D,4,)</f>
        <v>103</v>
      </c>
      <c r="X2422">
        <f>VLOOKUP(H2422,'air-quality-london-time-of-day'!E:G,3,FALSE)</f>
        <v>16.3</v>
      </c>
      <c r="Y2422">
        <f>VLOOKUP(I2422,Weather!F:K,2,)</f>
        <v>2.418181818181826</v>
      </c>
      <c r="Z2422">
        <f>VLOOKUP(I2422,Weather!F:K,3,)</f>
        <v>0</v>
      </c>
      <c r="AA2422">
        <f>VLOOKUP(I2422,Weather!F:K,4,)</f>
        <v>0.75</v>
      </c>
      <c r="AB2422">
        <f>VLOOKUP(I2422,Weather!F:K,5,)</f>
        <v>1020</v>
      </c>
      <c r="AC2422">
        <f>VLOOKUP(I2422,Weather!F:K,6,)</f>
        <v>2</v>
      </c>
    </row>
    <row r="2423" spans="1:29" x14ac:dyDescent="0.25">
      <c r="A2423" t="s">
        <v>7</v>
      </c>
      <c r="B2423" t="s">
        <v>6</v>
      </c>
      <c r="C2423" s="1">
        <v>42039.384722222225</v>
      </c>
      <c r="D2423" s="3">
        <f t="shared" si="312"/>
        <v>2015</v>
      </c>
      <c r="E2423" s="3">
        <f t="shared" si="315"/>
        <v>2</v>
      </c>
      <c r="F2423" s="3">
        <f t="shared" si="316"/>
        <v>9</v>
      </c>
      <c r="G2423" s="3">
        <f t="shared" si="317"/>
        <v>4</v>
      </c>
      <c r="H2423" s="3" t="str">
        <f t="shared" si="318"/>
        <v>201529</v>
      </c>
      <c r="I2423" s="3" t="str">
        <f t="shared" si="319"/>
        <v>2015294</v>
      </c>
      <c r="J2423">
        <v>42</v>
      </c>
      <c r="K2423">
        <v>25.2</v>
      </c>
      <c r="L2423" t="str">
        <f>VLOOKUP(C2423,List!$A$2:$C$2089,3,)</f>
        <v>Harrow &amp; Wealdstone</v>
      </c>
      <c r="M2423" t="str">
        <f>VLOOKUP(C2423,List!$A$2:$C$2089,2,)</f>
        <v>Bakerloo</v>
      </c>
      <c r="N2423" t="str">
        <f t="shared" si="313"/>
        <v>Harrow &amp; Wealdstone|Bakerloo</v>
      </c>
      <c r="O2423">
        <f>VLOOKUP(N2423,Depth!$A$2:$F$427,3,)</f>
        <v>52</v>
      </c>
      <c r="P2423">
        <f>VLOOKUP(N2423,Depth!$A$2:$F$427,5,)</f>
        <v>154.19999999999999</v>
      </c>
      <c r="Q2423">
        <f>VLOOKUP(N2423,Depth!$A$2:$F$427,6,)</f>
        <v>-2.2000000000000002</v>
      </c>
      <c r="R2423">
        <f>VLOOKUP(L2423,longitude_latitude!C:J,7,)</f>
        <v>-0.33330013600000002</v>
      </c>
      <c r="S2423">
        <f>VLOOKUP(L2423,longitude_latitude!C:J,8,)</f>
        <v>51.591546510000001</v>
      </c>
      <c r="T2423">
        <f t="shared" si="314"/>
        <v>-17.195469468233327</v>
      </c>
      <c r="U2423">
        <f>VLOOKUP(M2423,LINE!$A$2:$B$13,2,)</f>
        <v>2</v>
      </c>
      <c r="V2423">
        <f>VLOOKUP(L2423,Entry_exit!B:P,4,)</f>
        <v>8400</v>
      </c>
      <c r="W2423">
        <f>2020 - VLOOKUP(L2423, age!$A:$D,4,)</f>
        <v>103</v>
      </c>
      <c r="X2423">
        <f>VLOOKUP(H2423,'air-quality-london-time-of-day'!E:G,3,FALSE)</f>
        <v>16.3</v>
      </c>
      <c r="Y2423">
        <f>VLOOKUP(I2423,Weather!F:K,2,)</f>
        <v>2.418181818181826</v>
      </c>
      <c r="Z2423">
        <f>VLOOKUP(I2423,Weather!F:K,3,)</f>
        <v>0</v>
      </c>
      <c r="AA2423">
        <f>VLOOKUP(I2423,Weather!F:K,4,)</f>
        <v>0.75</v>
      </c>
      <c r="AB2423">
        <f>VLOOKUP(I2423,Weather!F:K,5,)</f>
        <v>1020</v>
      </c>
      <c r="AC2423">
        <f>VLOOKUP(I2423,Weather!F:K,6,)</f>
        <v>2</v>
      </c>
    </row>
    <row r="2424" spans="1:29" x14ac:dyDescent="0.25">
      <c r="A2424" t="s">
        <v>7</v>
      </c>
      <c r="B2424" t="s">
        <v>6</v>
      </c>
      <c r="C2424" s="1">
        <v>42039.385416666664</v>
      </c>
      <c r="D2424" s="3">
        <f t="shared" si="312"/>
        <v>2015</v>
      </c>
      <c r="E2424" s="3">
        <f t="shared" si="315"/>
        <v>2</v>
      </c>
      <c r="F2424" s="3">
        <f t="shared" si="316"/>
        <v>9</v>
      </c>
      <c r="G2424" s="3">
        <f t="shared" si="317"/>
        <v>4</v>
      </c>
      <c r="H2424" s="3" t="str">
        <f t="shared" si="318"/>
        <v>201529</v>
      </c>
      <c r="I2424" s="3" t="str">
        <f t="shared" si="319"/>
        <v>2015294</v>
      </c>
      <c r="J2424">
        <v>38</v>
      </c>
      <c r="K2424">
        <v>22.8</v>
      </c>
      <c r="L2424" t="str">
        <f>VLOOKUP(C2424,List!$A$2:$C$2089,3,)</f>
        <v>Kenton</v>
      </c>
      <c r="M2424" t="str">
        <f>VLOOKUP(C2424,List!$A$2:$C$2089,2,)</f>
        <v>Bakerloo</v>
      </c>
      <c r="N2424" t="str">
        <f t="shared" si="313"/>
        <v>Kenton|Bakerloo</v>
      </c>
      <c r="O2424">
        <f>VLOOKUP(N2424,Depth!$A$2:$F$427,3,)</f>
        <v>56</v>
      </c>
      <c r="P2424">
        <f>VLOOKUP(N2424,Depth!$A$2:$F$427,5,)</f>
        <v>149.4</v>
      </c>
      <c r="Q2424">
        <f>VLOOKUP(N2424,Depth!$A$2:$F$427,6,)</f>
        <v>6.6</v>
      </c>
      <c r="R2424">
        <f>VLOOKUP(L2424,longitude_latitude!C:J,7,)</f>
        <v>-0.31514018900000001</v>
      </c>
      <c r="S2424">
        <f>VLOOKUP(L2424,longitude_latitude!C:J,8,)</f>
        <v>51.58111281</v>
      </c>
      <c r="T2424">
        <f t="shared" si="314"/>
        <v>-16.25528163977372</v>
      </c>
      <c r="U2424">
        <f>VLOOKUP(M2424,LINE!$A$2:$B$13,2,)</f>
        <v>2</v>
      </c>
      <c r="V2424">
        <f>VLOOKUP(L2424,Entry_exit!B:P,4,)</f>
        <v>3479</v>
      </c>
      <c r="W2424">
        <f>2020 - VLOOKUP(L2424, age!$A:$D,4,)</f>
        <v>103</v>
      </c>
      <c r="X2424">
        <f>VLOOKUP(H2424,'air-quality-london-time-of-day'!E:G,3,FALSE)</f>
        <v>16.3</v>
      </c>
      <c r="Y2424">
        <f>VLOOKUP(I2424,Weather!F:K,2,)</f>
        <v>2.418181818181826</v>
      </c>
      <c r="Z2424">
        <f>VLOOKUP(I2424,Weather!F:K,3,)</f>
        <v>0</v>
      </c>
      <c r="AA2424">
        <f>VLOOKUP(I2424,Weather!F:K,4,)</f>
        <v>0.75</v>
      </c>
      <c r="AB2424">
        <f>VLOOKUP(I2424,Weather!F:K,5,)</f>
        <v>1020</v>
      </c>
      <c r="AC2424">
        <f>VLOOKUP(I2424,Weather!F:K,6,)</f>
        <v>2</v>
      </c>
    </row>
    <row r="2425" spans="1:29" x14ac:dyDescent="0.25">
      <c r="A2425" t="s">
        <v>7</v>
      </c>
      <c r="B2425" t="s">
        <v>6</v>
      </c>
      <c r="C2425" s="1">
        <v>42039.386111111111</v>
      </c>
      <c r="D2425" s="3">
        <f t="shared" si="312"/>
        <v>2015</v>
      </c>
      <c r="E2425" s="3">
        <f t="shared" si="315"/>
        <v>2</v>
      </c>
      <c r="F2425" s="3">
        <f t="shared" si="316"/>
        <v>9</v>
      </c>
      <c r="G2425" s="3">
        <f t="shared" si="317"/>
        <v>4</v>
      </c>
      <c r="H2425" s="3" t="str">
        <f t="shared" si="318"/>
        <v>201529</v>
      </c>
      <c r="I2425" s="3" t="str">
        <f t="shared" si="319"/>
        <v>2015294</v>
      </c>
      <c r="J2425">
        <v>53</v>
      </c>
      <c r="K2425">
        <v>31.8</v>
      </c>
      <c r="L2425" t="str">
        <f>VLOOKUP(C2425,List!$A$2:$C$2089,3,)</f>
        <v>Kenton</v>
      </c>
      <c r="M2425" t="str">
        <f>VLOOKUP(C2425,List!$A$2:$C$2089,2,)</f>
        <v>Bakerloo</v>
      </c>
      <c r="N2425" t="str">
        <f t="shared" si="313"/>
        <v>Kenton|Bakerloo</v>
      </c>
      <c r="O2425">
        <f>VLOOKUP(N2425,Depth!$A$2:$F$427,3,)</f>
        <v>56</v>
      </c>
      <c r="P2425">
        <f>VLOOKUP(N2425,Depth!$A$2:$F$427,5,)</f>
        <v>149.4</v>
      </c>
      <c r="Q2425">
        <f>VLOOKUP(N2425,Depth!$A$2:$F$427,6,)</f>
        <v>6.6</v>
      </c>
      <c r="R2425">
        <f>VLOOKUP(L2425,longitude_latitude!C:J,7,)</f>
        <v>-0.31514018900000001</v>
      </c>
      <c r="S2425">
        <f>VLOOKUP(L2425,longitude_latitude!C:J,8,)</f>
        <v>51.58111281</v>
      </c>
      <c r="T2425">
        <f t="shared" si="314"/>
        <v>-16.25528163977372</v>
      </c>
      <c r="U2425">
        <f>VLOOKUP(M2425,LINE!$A$2:$B$13,2,)</f>
        <v>2</v>
      </c>
      <c r="V2425">
        <f>VLOOKUP(L2425,Entry_exit!B:P,4,)</f>
        <v>3479</v>
      </c>
      <c r="W2425">
        <f>2020 - VLOOKUP(L2425, age!$A:$D,4,)</f>
        <v>103</v>
      </c>
      <c r="X2425">
        <f>VLOOKUP(H2425,'air-quality-london-time-of-day'!E:G,3,FALSE)</f>
        <v>16.3</v>
      </c>
      <c r="Y2425">
        <f>VLOOKUP(I2425,Weather!F:K,2,)</f>
        <v>2.418181818181826</v>
      </c>
      <c r="Z2425">
        <f>VLOOKUP(I2425,Weather!F:K,3,)</f>
        <v>0</v>
      </c>
      <c r="AA2425">
        <f>VLOOKUP(I2425,Weather!F:K,4,)</f>
        <v>0.75</v>
      </c>
      <c r="AB2425">
        <f>VLOOKUP(I2425,Weather!F:K,5,)</f>
        <v>1020</v>
      </c>
      <c r="AC2425">
        <f>VLOOKUP(I2425,Weather!F:K,6,)</f>
        <v>2</v>
      </c>
    </row>
    <row r="2426" spans="1:29" x14ac:dyDescent="0.25">
      <c r="A2426" t="s">
        <v>7</v>
      </c>
      <c r="B2426" t="s">
        <v>6</v>
      </c>
      <c r="C2426" s="1">
        <v>42039.386805555558</v>
      </c>
      <c r="D2426" s="3">
        <f t="shared" si="312"/>
        <v>2015</v>
      </c>
      <c r="E2426" s="3">
        <f t="shared" si="315"/>
        <v>2</v>
      </c>
      <c r="F2426" s="3">
        <f t="shared" si="316"/>
        <v>9</v>
      </c>
      <c r="G2426" s="3">
        <f t="shared" si="317"/>
        <v>4</v>
      </c>
      <c r="H2426" s="3" t="str">
        <f t="shared" si="318"/>
        <v>201529</v>
      </c>
      <c r="I2426" s="3" t="str">
        <f t="shared" si="319"/>
        <v>2015294</v>
      </c>
      <c r="J2426">
        <v>50</v>
      </c>
      <c r="K2426">
        <v>30</v>
      </c>
      <c r="L2426" t="str">
        <f>VLOOKUP(C2426,List!$A$2:$C$2089,3,)</f>
        <v>South Kenton</v>
      </c>
      <c r="M2426" t="str">
        <f>VLOOKUP(C2426,List!$A$2:$C$2089,2,)</f>
        <v>Bakerloo</v>
      </c>
      <c r="N2426" t="str">
        <f t="shared" si="313"/>
        <v>South Kenton|Bakerloo</v>
      </c>
      <c r="O2426">
        <f>VLOOKUP(N2426,Depth!$A$2:$F$427,3,)</f>
        <v>43</v>
      </c>
      <c r="P2426">
        <f>VLOOKUP(N2426,Depth!$A$2:$F$427,5,)</f>
        <v>146.4</v>
      </c>
      <c r="Q2426">
        <f>VLOOKUP(N2426,Depth!$A$2:$F$427,6,)</f>
        <v>-3.4</v>
      </c>
      <c r="R2426">
        <f>VLOOKUP(L2426,longitude_latitude!C:J,7,)</f>
        <v>-0.30678503699999998</v>
      </c>
      <c r="S2426">
        <f>VLOOKUP(L2426,longitude_latitude!C:J,8,)</f>
        <v>51.56971265</v>
      </c>
      <c r="T2426">
        <f t="shared" si="314"/>
        <v>-15.820816203409617</v>
      </c>
      <c r="U2426">
        <f>VLOOKUP(M2426,LINE!$A$2:$B$13,2,)</f>
        <v>2</v>
      </c>
      <c r="V2426">
        <f>VLOOKUP(L2426,Entry_exit!B:P,4,)</f>
        <v>1778</v>
      </c>
      <c r="W2426">
        <f>2020 - VLOOKUP(L2426, age!$A:$D,4,)</f>
        <v>87</v>
      </c>
      <c r="X2426">
        <f>VLOOKUP(H2426,'air-quality-london-time-of-day'!E:G,3,FALSE)</f>
        <v>16.3</v>
      </c>
      <c r="Y2426">
        <f>VLOOKUP(I2426,Weather!F:K,2,)</f>
        <v>2.418181818181826</v>
      </c>
      <c r="Z2426">
        <f>VLOOKUP(I2426,Weather!F:K,3,)</f>
        <v>0</v>
      </c>
      <c r="AA2426">
        <f>VLOOKUP(I2426,Weather!F:K,4,)</f>
        <v>0.75</v>
      </c>
      <c r="AB2426">
        <f>VLOOKUP(I2426,Weather!F:K,5,)</f>
        <v>1020</v>
      </c>
      <c r="AC2426">
        <f>VLOOKUP(I2426,Weather!F:K,6,)</f>
        <v>2</v>
      </c>
    </row>
    <row r="2427" spans="1:29" x14ac:dyDescent="0.25">
      <c r="A2427" t="s">
        <v>7</v>
      </c>
      <c r="B2427" t="s">
        <v>6</v>
      </c>
      <c r="C2427" s="1">
        <v>42039.387499999997</v>
      </c>
      <c r="D2427" s="3">
        <f t="shared" si="312"/>
        <v>2015</v>
      </c>
      <c r="E2427" s="3">
        <f t="shared" si="315"/>
        <v>2</v>
      </c>
      <c r="F2427" s="3">
        <f t="shared" si="316"/>
        <v>9</v>
      </c>
      <c r="G2427" s="3">
        <f t="shared" si="317"/>
        <v>4</v>
      </c>
      <c r="H2427" s="3" t="str">
        <f t="shared" si="318"/>
        <v>201529</v>
      </c>
      <c r="I2427" s="3" t="str">
        <f t="shared" si="319"/>
        <v>2015294</v>
      </c>
      <c r="J2427">
        <v>51</v>
      </c>
      <c r="K2427">
        <v>30.6</v>
      </c>
      <c r="L2427" t="str">
        <f>VLOOKUP(C2427,List!$A$2:$C$2089,3,)</f>
        <v>North Wembley</v>
      </c>
      <c r="M2427" t="str">
        <f>VLOOKUP(C2427,List!$A$2:$C$2089,2,)</f>
        <v>Bakerloo</v>
      </c>
      <c r="N2427" t="str">
        <f t="shared" si="313"/>
        <v>North Wembley|Bakerloo</v>
      </c>
      <c r="O2427">
        <f>VLOOKUP(N2427,Depth!$A$2:$F$427,3,)</f>
        <v>48</v>
      </c>
      <c r="P2427">
        <f>VLOOKUP(N2427,Depth!$A$2:$F$427,5,)</f>
        <v>142</v>
      </c>
      <c r="Q2427">
        <f>VLOOKUP(N2427,Depth!$A$2:$F$427,6,)</f>
        <v>6</v>
      </c>
      <c r="R2427">
        <f>VLOOKUP(L2427,longitude_latitude!C:J,7,)</f>
        <v>-0.30229399600000001</v>
      </c>
      <c r="S2427">
        <f>VLOOKUP(L2427,longitude_latitude!C:J,8,)</f>
        <v>51.561892469999997</v>
      </c>
      <c r="T2427">
        <f t="shared" si="314"/>
        <v>-15.586850516078609</v>
      </c>
      <c r="U2427">
        <f>VLOOKUP(M2427,LINE!$A$2:$B$13,2,)</f>
        <v>2</v>
      </c>
      <c r="V2427">
        <f>VLOOKUP(L2427,Entry_exit!B:P,4,)</f>
        <v>3029</v>
      </c>
      <c r="W2427">
        <f>2020 - VLOOKUP(L2427, age!$A:$D,4,)</f>
        <v>103</v>
      </c>
      <c r="X2427">
        <f>VLOOKUP(H2427,'air-quality-london-time-of-day'!E:G,3,FALSE)</f>
        <v>16.3</v>
      </c>
      <c r="Y2427">
        <f>VLOOKUP(I2427,Weather!F:K,2,)</f>
        <v>2.418181818181826</v>
      </c>
      <c r="Z2427">
        <f>VLOOKUP(I2427,Weather!F:K,3,)</f>
        <v>0</v>
      </c>
      <c r="AA2427">
        <f>VLOOKUP(I2427,Weather!F:K,4,)</f>
        <v>0.75</v>
      </c>
      <c r="AB2427">
        <f>VLOOKUP(I2427,Weather!F:K,5,)</f>
        <v>1020</v>
      </c>
      <c r="AC2427">
        <f>VLOOKUP(I2427,Weather!F:K,6,)</f>
        <v>2</v>
      </c>
    </row>
    <row r="2428" spans="1:29" x14ac:dyDescent="0.25">
      <c r="A2428" t="s">
        <v>7</v>
      </c>
      <c r="B2428" t="s">
        <v>6</v>
      </c>
      <c r="C2428" s="1">
        <v>42039.388194444444</v>
      </c>
      <c r="D2428" s="3">
        <f t="shared" si="312"/>
        <v>2015</v>
      </c>
      <c r="E2428" s="3">
        <f t="shared" si="315"/>
        <v>2</v>
      </c>
      <c r="F2428" s="3">
        <f t="shared" si="316"/>
        <v>9</v>
      </c>
      <c r="G2428" s="3">
        <f t="shared" si="317"/>
        <v>4</v>
      </c>
      <c r="H2428" s="3" t="str">
        <f t="shared" si="318"/>
        <v>201529</v>
      </c>
      <c r="I2428" s="3" t="str">
        <f t="shared" si="319"/>
        <v>2015294</v>
      </c>
      <c r="J2428">
        <v>53</v>
      </c>
      <c r="K2428">
        <v>31.8</v>
      </c>
      <c r="L2428" t="str">
        <f>VLOOKUP(C2428,List!$A$2:$C$2089,3,)</f>
        <v>North Wembley</v>
      </c>
      <c r="M2428" t="str">
        <f>VLOOKUP(C2428,List!$A$2:$C$2089,2,)</f>
        <v>Bakerloo</v>
      </c>
      <c r="N2428" t="str">
        <f t="shared" si="313"/>
        <v>North Wembley|Bakerloo</v>
      </c>
      <c r="O2428">
        <f>VLOOKUP(N2428,Depth!$A$2:$F$427,3,)</f>
        <v>48</v>
      </c>
      <c r="P2428">
        <f>VLOOKUP(N2428,Depth!$A$2:$F$427,5,)</f>
        <v>142</v>
      </c>
      <c r="Q2428">
        <f>VLOOKUP(N2428,Depth!$A$2:$F$427,6,)</f>
        <v>6</v>
      </c>
      <c r="R2428">
        <f>VLOOKUP(L2428,longitude_latitude!C:J,7,)</f>
        <v>-0.30229399600000001</v>
      </c>
      <c r="S2428">
        <f>VLOOKUP(L2428,longitude_latitude!C:J,8,)</f>
        <v>51.561892469999997</v>
      </c>
      <c r="T2428">
        <f t="shared" si="314"/>
        <v>-15.586850516078609</v>
      </c>
      <c r="U2428">
        <f>VLOOKUP(M2428,LINE!$A$2:$B$13,2,)</f>
        <v>2</v>
      </c>
      <c r="V2428">
        <f>VLOOKUP(L2428,Entry_exit!B:P,4,)</f>
        <v>3029</v>
      </c>
      <c r="W2428">
        <f>2020 - VLOOKUP(L2428, age!$A:$D,4,)</f>
        <v>103</v>
      </c>
      <c r="X2428">
        <f>VLOOKUP(H2428,'air-quality-london-time-of-day'!E:G,3,FALSE)</f>
        <v>16.3</v>
      </c>
      <c r="Y2428">
        <f>VLOOKUP(I2428,Weather!F:K,2,)</f>
        <v>2.418181818181826</v>
      </c>
      <c r="Z2428">
        <f>VLOOKUP(I2428,Weather!F:K,3,)</f>
        <v>0</v>
      </c>
      <c r="AA2428">
        <f>VLOOKUP(I2428,Weather!F:K,4,)</f>
        <v>0.75</v>
      </c>
      <c r="AB2428">
        <f>VLOOKUP(I2428,Weather!F:K,5,)</f>
        <v>1020</v>
      </c>
      <c r="AC2428">
        <f>VLOOKUP(I2428,Weather!F:K,6,)</f>
        <v>2</v>
      </c>
    </row>
    <row r="2429" spans="1:29" x14ac:dyDescent="0.25">
      <c r="A2429" t="s">
        <v>7</v>
      </c>
      <c r="B2429" t="s">
        <v>6</v>
      </c>
      <c r="C2429" s="1">
        <v>42039.388888888891</v>
      </c>
      <c r="D2429" s="3">
        <f t="shared" si="312"/>
        <v>2015</v>
      </c>
      <c r="E2429" s="3">
        <f t="shared" si="315"/>
        <v>2</v>
      </c>
      <c r="F2429" s="3">
        <f t="shared" si="316"/>
        <v>9</v>
      </c>
      <c r="G2429" s="3">
        <f t="shared" si="317"/>
        <v>4</v>
      </c>
      <c r="H2429" s="3" t="str">
        <f t="shared" si="318"/>
        <v>201529</v>
      </c>
      <c r="I2429" s="3" t="str">
        <f t="shared" si="319"/>
        <v>2015294</v>
      </c>
      <c r="J2429">
        <v>53</v>
      </c>
      <c r="K2429">
        <v>31.8</v>
      </c>
      <c r="L2429" t="str">
        <f>VLOOKUP(C2429,List!$A$2:$C$2089,3,)</f>
        <v>Wembley Central</v>
      </c>
      <c r="M2429" t="str">
        <f>VLOOKUP(C2429,List!$A$2:$C$2089,2,)</f>
        <v>Bakerloo</v>
      </c>
      <c r="N2429" t="str">
        <f t="shared" si="313"/>
        <v>Wembley Central|Bakerloo</v>
      </c>
      <c r="O2429">
        <f>VLOOKUP(N2429,Depth!$A$2:$F$427,3,)</f>
        <v>45</v>
      </c>
      <c r="P2429">
        <f>VLOOKUP(N2429,Depth!$A$2:$F$427,5,)</f>
        <v>138.5</v>
      </c>
      <c r="Q2429">
        <f>VLOOKUP(N2429,Depth!$A$2:$F$427,6,)</f>
        <v>6.5</v>
      </c>
      <c r="R2429">
        <f>VLOOKUP(L2429,longitude_latitude!C:J,7,)</f>
        <v>-0.295237517</v>
      </c>
      <c r="S2429">
        <f>VLOOKUP(L2429,longitude_latitude!C:J,8,)</f>
        <v>51.551779119999999</v>
      </c>
      <c r="T2429">
        <f t="shared" si="314"/>
        <v>-15.220019264321245</v>
      </c>
      <c r="U2429">
        <f>VLOOKUP(M2429,LINE!$A$2:$B$13,2,)</f>
        <v>2</v>
      </c>
      <c r="V2429">
        <f>VLOOKUP(L2429,Entry_exit!B:P,4,)</f>
        <v>8683</v>
      </c>
      <c r="W2429">
        <f>2020 - VLOOKUP(L2429, age!$A:$D,4,)</f>
        <v>103</v>
      </c>
      <c r="X2429">
        <f>VLOOKUP(H2429,'air-quality-london-time-of-day'!E:G,3,FALSE)</f>
        <v>16.3</v>
      </c>
      <c r="Y2429">
        <f>VLOOKUP(I2429,Weather!F:K,2,)</f>
        <v>2.418181818181826</v>
      </c>
      <c r="Z2429">
        <f>VLOOKUP(I2429,Weather!F:K,3,)</f>
        <v>0</v>
      </c>
      <c r="AA2429">
        <f>VLOOKUP(I2429,Weather!F:K,4,)</f>
        <v>0.75</v>
      </c>
      <c r="AB2429">
        <f>VLOOKUP(I2429,Weather!F:K,5,)</f>
        <v>1020</v>
      </c>
      <c r="AC2429">
        <f>VLOOKUP(I2429,Weather!F:K,6,)</f>
        <v>2</v>
      </c>
    </row>
    <row r="2430" spans="1:29" x14ac:dyDescent="0.25">
      <c r="A2430" t="s">
        <v>7</v>
      </c>
      <c r="B2430" t="s">
        <v>6</v>
      </c>
      <c r="C2430" s="1">
        <v>42039.38958333333</v>
      </c>
      <c r="D2430" s="3">
        <f t="shared" si="312"/>
        <v>2015</v>
      </c>
      <c r="E2430" s="3">
        <f t="shared" si="315"/>
        <v>2</v>
      </c>
      <c r="F2430" s="3">
        <f t="shared" si="316"/>
        <v>9</v>
      </c>
      <c r="G2430" s="3">
        <f t="shared" si="317"/>
        <v>4</v>
      </c>
      <c r="H2430" s="3" t="str">
        <f t="shared" si="318"/>
        <v>201529</v>
      </c>
      <c r="I2430" s="3" t="str">
        <f t="shared" si="319"/>
        <v>2015294</v>
      </c>
      <c r="J2430">
        <v>50</v>
      </c>
      <c r="K2430">
        <v>30</v>
      </c>
      <c r="L2430" t="str">
        <f>VLOOKUP(C2430,List!$A$2:$C$2089,3,)</f>
        <v>Wembley Central</v>
      </c>
      <c r="M2430" t="str">
        <f>VLOOKUP(C2430,List!$A$2:$C$2089,2,)</f>
        <v>Bakerloo</v>
      </c>
      <c r="N2430" t="str">
        <f t="shared" si="313"/>
        <v>Wembley Central|Bakerloo</v>
      </c>
      <c r="O2430">
        <f>VLOOKUP(N2430,Depth!$A$2:$F$427,3,)</f>
        <v>45</v>
      </c>
      <c r="P2430">
        <f>VLOOKUP(N2430,Depth!$A$2:$F$427,5,)</f>
        <v>138.5</v>
      </c>
      <c r="Q2430">
        <f>VLOOKUP(N2430,Depth!$A$2:$F$427,6,)</f>
        <v>6.5</v>
      </c>
      <c r="R2430">
        <f>VLOOKUP(L2430,longitude_latitude!C:J,7,)</f>
        <v>-0.295237517</v>
      </c>
      <c r="S2430">
        <f>VLOOKUP(L2430,longitude_latitude!C:J,8,)</f>
        <v>51.551779119999999</v>
      </c>
      <c r="T2430">
        <f t="shared" si="314"/>
        <v>-15.220019264321245</v>
      </c>
      <c r="U2430">
        <f>VLOOKUP(M2430,LINE!$A$2:$B$13,2,)</f>
        <v>2</v>
      </c>
      <c r="V2430">
        <f>VLOOKUP(L2430,Entry_exit!B:P,4,)</f>
        <v>8683</v>
      </c>
      <c r="W2430">
        <f>2020 - VLOOKUP(L2430, age!$A:$D,4,)</f>
        <v>103</v>
      </c>
      <c r="X2430">
        <f>VLOOKUP(H2430,'air-quality-london-time-of-day'!E:G,3,FALSE)</f>
        <v>16.3</v>
      </c>
      <c r="Y2430">
        <f>VLOOKUP(I2430,Weather!F:K,2,)</f>
        <v>2.418181818181826</v>
      </c>
      <c r="Z2430">
        <f>VLOOKUP(I2430,Weather!F:K,3,)</f>
        <v>0</v>
      </c>
      <c r="AA2430">
        <f>VLOOKUP(I2430,Weather!F:K,4,)</f>
        <v>0.75</v>
      </c>
      <c r="AB2430">
        <f>VLOOKUP(I2430,Weather!F:K,5,)</f>
        <v>1020</v>
      </c>
      <c r="AC2430">
        <f>VLOOKUP(I2430,Weather!F:K,6,)</f>
        <v>2</v>
      </c>
    </row>
    <row r="2431" spans="1:29" x14ac:dyDescent="0.25">
      <c r="A2431" t="s">
        <v>7</v>
      </c>
      <c r="B2431" t="s">
        <v>6</v>
      </c>
      <c r="C2431" s="1">
        <v>42039.390277777777</v>
      </c>
      <c r="D2431" s="3">
        <f t="shared" si="312"/>
        <v>2015</v>
      </c>
      <c r="E2431" s="3">
        <f t="shared" si="315"/>
        <v>2</v>
      </c>
      <c r="F2431" s="3">
        <f t="shared" si="316"/>
        <v>9</v>
      </c>
      <c r="G2431" s="3">
        <f t="shared" si="317"/>
        <v>4</v>
      </c>
      <c r="H2431" s="3" t="str">
        <f t="shared" si="318"/>
        <v>201529</v>
      </c>
      <c r="I2431" s="3" t="str">
        <f t="shared" si="319"/>
        <v>2015294</v>
      </c>
      <c r="J2431">
        <v>48</v>
      </c>
      <c r="K2431">
        <v>28.8</v>
      </c>
      <c r="L2431" t="str">
        <f>VLOOKUP(C2431,List!$A$2:$C$2089,3,)</f>
        <v>Wembley Central</v>
      </c>
      <c r="M2431" t="str">
        <f>VLOOKUP(C2431,List!$A$2:$C$2089,2,)</f>
        <v>Bakerloo</v>
      </c>
      <c r="N2431" t="str">
        <f t="shared" si="313"/>
        <v>Wembley Central|Bakerloo</v>
      </c>
      <c r="O2431">
        <f>VLOOKUP(N2431,Depth!$A$2:$F$427,3,)</f>
        <v>45</v>
      </c>
      <c r="P2431">
        <f>VLOOKUP(N2431,Depth!$A$2:$F$427,5,)</f>
        <v>138.5</v>
      </c>
      <c r="Q2431">
        <f>VLOOKUP(N2431,Depth!$A$2:$F$427,6,)</f>
        <v>6.5</v>
      </c>
      <c r="R2431">
        <f>VLOOKUP(L2431,longitude_latitude!C:J,7,)</f>
        <v>-0.295237517</v>
      </c>
      <c r="S2431">
        <f>VLOOKUP(L2431,longitude_latitude!C:J,8,)</f>
        <v>51.551779119999999</v>
      </c>
      <c r="T2431">
        <f t="shared" si="314"/>
        <v>-15.220019264321245</v>
      </c>
      <c r="U2431">
        <f>VLOOKUP(M2431,LINE!$A$2:$B$13,2,)</f>
        <v>2</v>
      </c>
      <c r="V2431">
        <f>VLOOKUP(L2431,Entry_exit!B:P,4,)</f>
        <v>8683</v>
      </c>
      <c r="W2431">
        <f>2020 - VLOOKUP(L2431, age!$A:$D,4,)</f>
        <v>103</v>
      </c>
      <c r="X2431">
        <f>VLOOKUP(H2431,'air-quality-london-time-of-day'!E:G,3,FALSE)</f>
        <v>16.3</v>
      </c>
      <c r="Y2431">
        <f>VLOOKUP(I2431,Weather!F:K,2,)</f>
        <v>2.418181818181826</v>
      </c>
      <c r="Z2431">
        <f>VLOOKUP(I2431,Weather!F:K,3,)</f>
        <v>0</v>
      </c>
      <c r="AA2431">
        <f>VLOOKUP(I2431,Weather!F:K,4,)</f>
        <v>0.75</v>
      </c>
      <c r="AB2431">
        <f>VLOOKUP(I2431,Weather!F:K,5,)</f>
        <v>1020</v>
      </c>
      <c r="AC2431">
        <f>VLOOKUP(I2431,Weather!F:K,6,)</f>
        <v>2</v>
      </c>
    </row>
    <row r="2432" spans="1:29" x14ac:dyDescent="0.25">
      <c r="A2432" t="s">
        <v>7</v>
      </c>
      <c r="B2432" t="s">
        <v>6</v>
      </c>
      <c r="C2432" s="1">
        <v>42039.390972222223</v>
      </c>
      <c r="D2432" s="3">
        <f t="shared" si="312"/>
        <v>2015</v>
      </c>
      <c r="E2432" s="3">
        <f t="shared" si="315"/>
        <v>2</v>
      </c>
      <c r="F2432" s="3">
        <f t="shared" si="316"/>
        <v>9</v>
      </c>
      <c r="G2432" s="3">
        <f t="shared" si="317"/>
        <v>4</v>
      </c>
      <c r="H2432" s="3" t="str">
        <f t="shared" si="318"/>
        <v>201529</v>
      </c>
      <c r="I2432" s="3" t="str">
        <f t="shared" si="319"/>
        <v>2015294</v>
      </c>
      <c r="J2432">
        <v>43</v>
      </c>
      <c r="K2432">
        <v>25.8</v>
      </c>
      <c r="L2432" t="str">
        <f>VLOOKUP(C2432,List!$A$2:$C$2089,3,)</f>
        <v>Stonebridge Park</v>
      </c>
      <c r="M2432" t="str">
        <f>VLOOKUP(C2432,List!$A$2:$C$2089,2,)</f>
        <v>Bakerloo</v>
      </c>
      <c r="N2432" t="str">
        <f t="shared" si="313"/>
        <v>Stonebridge Park|Bakerloo</v>
      </c>
      <c r="O2432">
        <f>VLOOKUP(N2432,Depth!$A$2:$F$427,3,)</f>
        <v>24</v>
      </c>
      <c r="P2432">
        <f>VLOOKUP(N2432,Depth!$A$2:$F$427,5,)</f>
        <v>131.5</v>
      </c>
      <c r="Q2432">
        <f>VLOOKUP(N2432,Depth!$A$2:$F$427,6,)</f>
        <v>-7.5</v>
      </c>
      <c r="R2432">
        <f>VLOOKUP(L2432,longitude_latitude!C:J,7,)</f>
        <v>-0.27487576000000002</v>
      </c>
      <c r="S2432">
        <f>VLOOKUP(L2432,longitude_latitude!C:J,8,)</f>
        <v>51.543688869999997</v>
      </c>
      <c r="T2432">
        <f t="shared" si="314"/>
        <v>-14.168110651344792</v>
      </c>
      <c r="U2432">
        <f>VLOOKUP(M2432,LINE!$A$2:$B$13,2,)</f>
        <v>2</v>
      </c>
      <c r="V2432">
        <f>VLOOKUP(L2432,Entry_exit!B:P,4,)</f>
        <v>4551</v>
      </c>
      <c r="W2432">
        <f>2020 - VLOOKUP(L2432, age!$A:$D,4,)</f>
        <v>103</v>
      </c>
      <c r="X2432">
        <f>VLOOKUP(H2432,'air-quality-london-time-of-day'!E:G,3,FALSE)</f>
        <v>16.3</v>
      </c>
      <c r="Y2432">
        <f>VLOOKUP(I2432,Weather!F:K,2,)</f>
        <v>2.418181818181826</v>
      </c>
      <c r="Z2432">
        <f>VLOOKUP(I2432,Weather!F:K,3,)</f>
        <v>0</v>
      </c>
      <c r="AA2432">
        <f>VLOOKUP(I2432,Weather!F:K,4,)</f>
        <v>0.75</v>
      </c>
      <c r="AB2432">
        <f>VLOOKUP(I2432,Weather!F:K,5,)</f>
        <v>1020</v>
      </c>
      <c r="AC2432">
        <f>VLOOKUP(I2432,Weather!F:K,6,)</f>
        <v>2</v>
      </c>
    </row>
    <row r="2433" spans="1:29" x14ac:dyDescent="0.25">
      <c r="A2433" t="s">
        <v>7</v>
      </c>
      <c r="B2433" t="s">
        <v>6</v>
      </c>
      <c r="C2433" s="1">
        <v>42039.39166666667</v>
      </c>
      <c r="D2433" s="3">
        <f t="shared" si="312"/>
        <v>2015</v>
      </c>
      <c r="E2433" s="3">
        <f t="shared" si="315"/>
        <v>2</v>
      </c>
      <c r="F2433" s="3">
        <f t="shared" si="316"/>
        <v>9</v>
      </c>
      <c r="G2433" s="3">
        <f t="shared" si="317"/>
        <v>4</v>
      </c>
      <c r="H2433" s="3" t="str">
        <f t="shared" si="318"/>
        <v>201529</v>
      </c>
      <c r="I2433" s="3" t="str">
        <f t="shared" si="319"/>
        <v>2015294</v>
      </c>
      <c r="J2433">
        <v>50</v>
      </c>
      <c r="K2433">
        <v>30</v>
      </c>
      <c r="L2433" t="str">
        <f>VLOOKUP(C2433,List!$A$2:$C$2089,3,)</f>
        <v>Stonebridge Park</v>
      </c>
      <c r="M2433" t="str">
        <f>VLOOKUP(C2433,List!$A$2:$C$2089,2,)</f>
        <v>Bakerloo</v>
      </c>
      <c r="N2433" t="str">
        <f t="shared" si="313"/>
        <v>Stonebridge Park|Bakerloo</v>
      </c>
      <c r="O2433">
        <f>VLOOKUP(N2433,Depth!$A$2:$F$427,3,)</f>
        <v>24</v>
      </c>
      <c r="P2433">
        <f>VLOOKUP(N2433,Depth!$A$2:$F$427,5,)</f>
        <v>131.5</v>
      </c>
      <c r="Q2433">
        <f>VLOOKUP(N2433,Depth!$A$2:$F$427,6,)</f>
        <v>-7.5</v>
      </c>
      <c r="R2433">
        <f>VLOOKUP(L2433,longitude_latitude!C:J,7,)</f>
        <v>-0.27487576000000002</v>
      </c>
      <c r="S2433">
        <f>VLOOKUP(L2433,longitude_latitude!C:J,8,)</f>
        <v>51.543688869999997</v>
      </c>
      <c r="T2433">
        <f t="shared" si="314"/>
        <v>-14.168110651344792</v>
      </c>
      <c r="U2433">
        <f>VLOOKUP(M2433,LINE!$A$2:$B$13,2,)</f>
        <v>2</v>
      </c>
      <c r="V2433">
        <f>VLOOKUP(L2433,Entry_exit!B:P,4,)</f>
        <v>4551</v>
      </c>
      <c r="W2433">
        <f>2020 - VLOOKUP(L2433, age!$A:$D,4,)</f>
        <v>103</v>
      </c>
      <c r="X2433">
        <f>VLOOKUP(H2433,'air-quality-london-time-of-day'!E:G,3,FALSE)</f>
        <v>16.3</v>
      </c>
      <c r="Y2433">
        <f>VLOOKUP(I2433,Weather!F:K,2,)</f>
        <v>2.418181818181826</v>
      </c>
      <c r="Z2433">
        <f>VLOOKUP(I2433,Weather!F:K,3,)</f>
        <v>0</v>
      </c>
      <c r="AA2433">
        <f>VLOOKUP(I2433,Weather!F:K,4,)</f>
        <v>0.75</v>
      </c>
      <c r="AB2433">
        <f>VLOOKUP(I2433,Weather!F:K,5,)</f>
        <v>1020</v>
      </c>
      <c r="AC2433">
        <f>VLOOKUP(I2433,Weather!F:K,6,)</f>
        <v>2</v>
      </c>
    </row>
    <row r="2434" spans="1:29" x14ac:dyDescent="0.25">
      <c r="A2434" t="s">
        <v>7</v>
      </c>
      <c r="B2434" t="s">
        <v>6</v>
      </c>
      <c r="C2434" s="1">
        <v>42039.392361111109</v>
      </c>
      <c r="D2434" s="3">
        <f t="shared" si="312"/>
        <v>2015</v>
      </c>
      <c r="E2434" s="3">
        <f t="shared" si="315"/>
        <v>2</v>
      </c>
      <c r="F2434" s="3">
        <f t="shared" si="316"/>
        <v>9</v>
      </c>
      <c r="G2434" s="3">
        <f t="shared" si="317"/>
        <v>4</v>
      </c>
      <c r="H2434" s="3" t="str">
        <f t="shared" si="318"/>
        <v>201529</v>
      </c>
      <c r="I2434" s="3" t="str">
        <f t="shared" si="319"/>
        <v>2015294</v>
      </c>
      <c r="J2434">
        <v>47</v>
      </c>
      <c r="K2434">
        <v>28.2</v>
      </c>
      <c r="L2434" t="str">
        <f>VLOOKUP(C2434,List!$A$2:$C$2089,3,)</f>
        <v>Stonebridge Park</v>
      </c>
      <c r="M2434" t="str">
        <f>VLOOKUP(C2434,List!$A$2:$C$2089,2,)</f>
        <v>Bakerloo</v>
      </c>
      <c r="N2434" t="str">
        <f t="shared" si="313"/>
        <v>Stonebridge Park|Bakerloo</v>
      </c>
      <c r="O2434">
        <f>VLOOKUP(N2434,Depth!$A$2:$F$427,3,)</f>
        <v>24</v>
      </c>
      <c r="P2434">
        <f>VLOOKUP(N2434,Depth!$A$2:$F$427,5,)</f>
        <v>131.5</v>
      </c>
      <c r="Q2434">
        <f>VLOOKUP(N2434,Depth!$A$2:$F$427,6,)</f>
        <v>-7.5</v>
      </c>
      <c r="R2434">
        <f>VLOOKUP(L2434,longitude_latitude!C:J,7,)</f>
        <v>-0.27487576000000002</v>
      </c>
      <c r="S2434">
        <f>VLOOKUP(L2434,longitude_latitude!C:J,8,)</f>
        <v>51.543688869999997</v>
      </c>
      <c r="T2434">
        <f t="shared" si="314"/>
        <v>-14.168110651344792</v>
      </c>
      <c r="U2434">
        <f>VLOOKUP(M2434,LINE!$A$2:$B$13,2,)</f>
        <v>2</v>
      </c>
      <c r="V2434">
        <f>VLOOKUP(L2434,Entry_exit!B:P,4,)</f>
        <v>4551</v>
      </c>
      <c r="W2434">
        <f>2020 - VLOOKUP(L2434, age!$A:$D,4,)</f>
        <v>103</v>
      </c>
      <c r="X2434">
        <f>VLOOKUP(H2434,'air-quality-london-time-of-day'!E:G,3,FALSE)</f>
        <v>16.3</v>
      </c>
      <c r="Y2434">
        <f>VLOOKUP(I2434,Weather!F:K,2,)</f>
        <v>2.418181818181826</v>
      </c>
      <c r="Z2434">
        <f>VLOOKUP(I2434,Weather!F:K,3,)</f>
        <v>0</v>
      </c>
      <c r="AA2434">
        <f>VLOOKUP(I2434,Weather!F:K,4,)</f>
        <v>0.75</v>
      </c>
      <c r="AB2434">
        <f>VLOOKUP(I2434,Weather!F:K,5,)</f>
        <v>1020</v>
      </c>
      <c r="AC2434">
        <f>VLOOKUP(I2434,Weather!F:K,6,)</f>
        <v>2</v>
      </c>
    </row>
    <row r="2435" spans="1:29" x14ac:dyDescent="0.25">
      <c r="A2435" t="s">
        <v>7</v>
      </c>
      <c r="B2435" t="s">
        <v>6</v>
      </c>
      <c r="C2435" s="1">
        <v>42039.393055555556</v>
      </c>
      <c r="D2435" s="3">
        <f t="shared" si="312"/>
        <v>2015</v>
      </c>
      <c r="E2435" s="3">
        <f t="shared" si="315"/>
        <v>2</v>
      </c>
      <c r="F2435" s="3">
        <f t="shared" si="316"/>
        <v>9</v>
      </c>
      <c r="G2435" s="3">
        <f t="shared" si="317"/>
        <v>4</v>
      </c>
      <c r="H2435" s="3" t="str">
        <f t="shared" si="318"/>
        <v>201529</v>
      </c>
      <c r="I2435" s="3" t="str">
        <f t="shared" si="319"/>
        <v>2015294</v>
      </c>
      <c r="J2435">
        <v>57</v>
      </c>
      <c r="K2435">
        <v>34.200000000000003</v>
      </c>
      <c r="L2435" t="str">
        <f>VLOOKUP(C2435,List!$A$2:$C$2089,3,)</f>
        <v>Harlesden</v>
      </c>
      <c r="M2435" t="str">
        <f>VLOOKUP(C2435,List!$A$2:$C$2089,2,)</f>
        <v>Bakerloo</v>
      </c>
      <c r="N2435" t="str">
        <f t="shared" si="313"/>
        <v>Harlesden|Bakerloo</v>
      </c>
      <c r="O2435">
        <f>VLOOKUP(N2435,Depth!$A$2:$F$427,3,)</f>
        <v>38</v>
      </c>
      <c r="P2435">
        <f>VLOOKUP(N2435,Depth!$A$2:$F$427,5,)</f>
        <v>131.80000000000001</v>
      </c>
      <c r="Q2435">
        <f>VLOOKUP(N2435,Depth!$A$2:$F$427,6,)</f>
        <v>6.2</v>
      </c>
      <c r="R2435">
        <f>VLOOKUP(L2435,longitude_latitude!C:J,7,)</f>
        <v>-0.256997378</v>
      </c>
      <c r="S2435">
        <f>VLOOKUP(L2435,longitude_latitude!C:J,8,)</f>
        <v>51.53619355</v>
      </c>
      <c r="T2435">
        <f t="shared" si="314"/>
        <v>-13.244666614450512</v>
      </c>
      <c r="U2435">
        <f>VLOOKUP(M2435,LINE!$A$2:$B$13,2,)</f>
        <v>2</v>
      </c>
      <c r="V2435">
        <f>VLOOKUP(L2435,Entry_exit!B:P,4,)</f>
        <v>5152</v>
      </c>
      <c r="W2435">
        <f>2020 - VLOOKUP(L2435, age!$A:$D,4,)</f>
        <v>103</v>
      </c>
      <c r="X2435">
        <f>VLOOKUP(H2435,'air-quality-london-time-of-day'!E:G,3,FALSE)</f>
        <v>16.3</v>
      </c>
      <c r="Y2435">
        <f>VLOOKUP(I2435,Weather!F:K,2,)</f>
        <v>2.418181818181826</v>
      </c>
      <c r="Z2435">
        <f>VLOOKUP(I2435,Weather!F:K,3,)</f>
        <v>0</v>
      </c>
      <c r="AA2435">
        <f>VLOOKUP(I2435,Weather!F:K,4,)</f>
        <v>0.75</v>
      </c>
      <c r="AB2435">
        <f>VLOOKUP(I2435,Weather!F:K,5,)</f>
        <v>1020</v>
      </c>
      <c r="AC2435">
        <f>VLOOKUP(I2435,Weather!F:K,6,)</f>
        <v>2</v>
      </c>
    </row>
    <row r="2436" spans="1:29" x14ac:dyDescent="0.25">
      <c r="A2436" t="s">
        <v>7</v>
      </c>
      <c r="B2436" t="s">
        <v>6</v>
      </c>
      <c r="C2436" s="1">
        <v>42039.393750000003</v>
      </c>
      <c r="D2436" s="3">
        <f t="shared" si="312"/>
        <v>2015</v>
      </c>
      <c r="E2436" s="3">
        <f t="shared" si="315"/>
        <v>2</v>
      </c>
      <c r="F2436" s="3">
        <f t="shared" si="316"/>
        <v>9</v>
      </c>
      <c r="G2436" s="3">
        <f t="shared" si="317"/>
        <v>4</v>
      </c>
      <c r="H2436" s="3" t="str">
        <f t="shared" si="318"/>
        <v>201529</v>
      </c>
      <c r="I2436" s="3" t="str">
        <f t="shared" si="319"/>
        <v>2015294</v>
      </c>
      <c r="J2436">
        <v>52</v>
      </c>
      <c r="K2436">
        <v>31.2</v>
      </c>
      <c r="L2436" t="str">
        <f>VLOOKUP(C2436,List!$A$2:$C$2089,3,)</f>
        <v>Harlesden</v>
      </c>
      <c r="M2436" t="str">
        <f>VLOOKUP(C2436,List!$A$2:$C$2089,2,)</f>
        <v>Bakerloo</v>
      </c>
      <c r="N2436" t="str">
        <f t="shared" si="313"/>
        <v>Harlesden|Bakerloo</v>
      </c>
      <c r="O2436">
        <f>VLOOKUP(N2436,Depth!$A$2:$F$427,3,)</f>
        <v>38</v>
      </c>
      <c r="P2436">
        <f>VLOOKUP(N2436,Depth!$A$2:$F$427,5,)</f>
        <v>131.80000000000001</v>
      </c>
      <c r="Q2436">
        <f>VLOOKUP(N2436,Depth!$A$2:$F$427,6,)</f>
        <v>6.2</v>
      </c>
      <c r="R2436">
        <f>VLOOKUP(L2436,longitude_latitude!C:J,7,)</f>
        <v>-0.256997378</v>
      </c>
      <c r="S2436">
        <f>VLOOKUP(L2436,longitude_latitude!C:J,8,)</f>
        <v>51.53619355</v>
      </c>
      <c r="T2436">
        <f t="shared" si="314"/>
        <v>-13.244666614450512</v>
      </c>
      <c r="U2436">
        <f>VLOOKUP(M2436,LINE!$A$2:$B$13,2,)</f>
        <v>2</v>
      </c>
      <c r="V2436">
        <f>VLOOKUP(L2436,Entry_exit!B:P,4,)</f>
        <v>5152</v>
      </c>
      <c r="W2436">
        <f>2020 - VLOOKUP(L2436, age!$A:$D,4,)</f>
        <v>103</v>
      </c>
      <c r="X2436">
        <f>VLOOKUP(H2436,'air-quality-london-time-of-day'!E:G,3,FALSE)</f>
        <v>16.3</v>
      </c>
      <c r="Y2436">
        <f>VLOOKUP(I2436,Weather!F:K,2,)</f>
        <v>2.418181818181826</v>
      </c>
      <c r="Z2436">
        <f>VLOOKUP(I2436,Weather!F:K,3,)</f>
        <v>0</v>
      </c>
      <c r="AA2436">
        <f>VLOOKUP(I2436,Weather!F:K,4,)</f>
        <v>0.75</v>
      </c>
      <c r="AB2436">
        <f>VLOOKUP(I2436,Weather!F:K,5,)</f>
        <v>1020</v>
      </c>
      <c r="AC2436">
        <f>VLOOKUP(I2436,Weather!F:K,6,)</f>
        <v>2</v>
      </c>
    </row>
    <row r="2437" spans="1:29" x14ac:dyDescent="0.25">
      <c r="A2437" t="s">
        <v>7</v>
      </c>
      <c r="B2437" t="s">
        <v>6</v>
      </c>
      <c r="C2437" s="1">
        <v>42039.394444444442</v>
      </c>
      <c r="D2437" s="3">
        <f t="shared" si="312"/>
        <v>2015</v>
      </c>
      <c r="E2437" s="3">
        <f t="shared" si="315"/>
        <v>2</v>
      </c>
      <c r="F2437" s="3">
        <f t="shared" si="316"/>
        <v>9</v>
      </c>
      <c r="G2437" s="3">
        <f t="shared" si="317"/>
        <v>4</v>
      </c>
      <c r="H2437" s="3" t="str">
        <f t="shared" si="318"/>
        <v>201529</v>
      </c>
      <c r="I2437" s="3" t="str">
        <f t="shared" si="319"/>
        <v>2015294</v>
      </c>
      <c r="J2437">
        <v>48</v>
      </c>
      <c r="K2437">
        <v>28.8</v>
      </c>
      <c r="L2437" t="str">
        <f>VLOOKUP(C2437,List!$A$2:$C$2089,3,)</f>
        <v>Willesden Junction</v>
      </c>
      <c r="M2437" t="str">
        <f>VLOOKUP(C2437,List!$A$2:$C$2089,2,)</f>
        <v>Bakerloo</v>
      </c>
      <c r="N2437" t="str">
        <f t="shared" si="313"/>
        <v>Willesden Junction|Bakerloo</v>
      </c>
      <c r="O2437">
        <f>VLOOKUP(N2437,Depth!$A$2:$F$427,3,)</f>
        <v>40</v>
      </c>
      <c r="P2437">
        <f>VLOOKUP(N2437,Depth!$A$2:$F$427,5,)</f>
        <v>134.5</v>
      </c>
      <c r="Q2437">
        <f>VLOOKUP(N2437,Depth!$A$2:$F$427,6,)</f>
        <v>5.5</v>
      </c>
      <c r="R2437">
        <f>VLOOKUP(L2437,longitude_latitude!C:J,7,)</f>
        <v>-0.24297897199999999</v>
      </c>
      <c r="S2437">
        <f>VLOOKUP(L2437,longitude_latitude!C:J,8,)</f>
        <v>51.531898099999999</v>
      </c>
      <c r="T2437">
        <f t="shared" si="314"/>
        <v>-12.521167625546752</v>
      </c>
      <c r="U2437">
        <f>VLOOKUP(M2437,LINE!$A$2:$B$13,2,)</f>
        <v>2</v>
      </c>
      <c r="V2437">
        <f>VLOOKUP(L2437,Entry_exit!B:P,4,)</f>
        <v>7419</v>
      </c>
      <c r="W2437">
        <f>2020 - VLOOKUP(L2437, age!$A:$D,4,)</f>
        <v>105</v>
      </c>
      <c r="X2437">
        <f>VLOOKUP(H2437,'air-quality-london-time-of-day'!E:G,3,FALSE)</f>
        <v>16.3</v>
      </c>
      <c r="Y2437">
        <f>VLOOKUP(I2437,Weather!F:K,2,)</f>
        <v>2.418181818181826</v>
      </c>
      <c r="Z2437">
        <f>VLOOKUP(I2437,Weather!F:K,3,)</f>
        <v>0</v>
      </c>
      <c r="AA2437">
        <f>VLOOKUP(I2437,Weather!F:K,4,)</f>
        <v>0.75</v>
      </c>
      <c r="AB2437">
        <f>VLOOKUP(I2437,Weather!F:K,5,)</f>
        <v>1020</v>
      </c>
      <c r="AC2437">
        <f>VLOOKUP(I2437,Weather!F:K,6,)</f>
        <v>2</v>
      </c>
    </row>
    <row r="2438" spans="1:29" x14ac:dyDescent="0.25">
      <c r="A2438" t="s">
        <v>7</v>
      </c>
      <c r="B2438" t="s">
        <v>6</v>
      </c>
      <c r="C2438" s="1">
        <v>42039.395138888889</v>
      </c>
      <c r="D2438" s="3">
        <f t="shared" si="312"/>
        <v>2015</v>
      </c>
      <c r="E2438" s="3">
        <f t="shared" si="315"/>
        <v>2</v>
      </c>
      <c r="F2438" s="3">
        <f t="shared" si="316"/>
        <v>9</v>
      </c>
      <c r="G2438" s="3">
        <f t="shared" si="317"/>
        <v>4</v>
      </c>
      <c r="H2438" s="3" t="str">
        <f t="shared" si="318"/>
        <v>201529</v>
      </c>
      <c r="I2438" s="3" t="str">
        <f t="shared" si="319"/>
        <v>2015294</v>
      </c>
      <c r="J2438">
        <v>44</v>
      </c>
      <c r="K2438">
        <v>26.4</v>
      </c>
      <c r="L2438" t="str">
        <f>VLOOKUP(C2438,List!$A$2:$C$2089,3,)</f>
        <v>Willesden Junction</v>
      </c>
      <c r="M2438" t="str">
        <f>VLOOKUP(C2438,List!$A$2:$C$2089,2,)</f>
        <v>Bakerloo</v>
      </c>
      <c r="N2438" t="str">
        <f t="shared" si="313"/>
        <v>Willesden Junction|Bakerloo</v>
      </c>
      <c r="O2438">
        <f>VLOOKUP(N2438,Depth!$A$2:$F$427,3,)</f>
        <v>40</v>
      </c>
      <c r="P2438">
        <f>VLOOKUP(N2438,Depth!$A$2:$F$427,5,)</f>
        <v>134.5</v>
      </c>
      <c r="Q2438">
        <f>VLOOKUP(N2438,Depth!$A$2:$F$427,6,)</f>
        <v>5.5</v>
      </c>
      <c r="R2438">
        <f>VLOOKUP(L2438,longitude_latitude!C:J,7,)</f>
        <v>-0.24297897199999999</v>
      </c>
      <c r="S2438">
        <f>VLOOKUP(L2438,longitude_latitude!C:J,8,)</f>
        <v>51.531898099999999</v>
      </c>
      <c r="T2438">
        <f t="shared" si="314"/>
        <v>-12.521167625546752</v>
      </c>
      <c r="U2438">
        <f>VLOOKUP(M2438,LINE!$A$2:$B$13,2,)</f>
        <v>2</v>
      </c>
      <c r="V2438">
        <f>VLOOKUP(L2438,Entry_exit!B:P,4,)</f>
        <v>7419</v>
      </c>
      <c r="W2438">
        <f>2020 - VLOOKUP(L2438, age!$A:$D,4,)</f>
        <v>105</v>
      </c>
      <c r="X2438">
        <f>VLOOKUP(H2438,'air-quality-london-time-of-day'!E:G,3,FALSE)</f>
        <v>16.3</v>
      </c>
      <c r="Y2438">
        <f>VLOOKUP(I2438,Weather!F:K,2,)</f>
        <v>2.418181818181826</v>
      </c>
      <c r="Z2438">
        <f>VLOOKUP(I2438,Weather!F:K,3,)</f>
        <v>0</v>
      </c>
      <c r="AA2438">
        <f>VLOOKUP(I2438,Weather!F:K,4,)</f>
        <v>0.75</v>
      </c>
      <c r="AB2438">
        <f>VLOOKUP(I2438,Weather!F:K,5,)</f>
        <v>1020</v>
      </c>
      <c r="AC2438">
        <f>VLOOKUP(I2438,Weather!F:K,6,)</f>
        <v>2</v>
      </c>
    </row>
    <row r="2439" spans="1:29" x14ac:dyDescent="0.25">
      <c r="A2439" t="s">
        <v>7</v>
      </c>
      <c r="B2439" t="s">
        <v>6</v>
      </c>
      <c r="C2439" s="1">
        <v>42039.395833333336</v>
      </c>
      <c r="D2439" s="3">
        <f t="shared" si="312"/>
        <v>2015</v>
      </c>
      <c r="E2439" s="3">
        <f t="shared" si="315"/>
        <v>2</v>
      </c>
      <c r="F2439" s="3">
        <f t="shared" si="316"/>
        <v>9</v>
      </c>
      <c r="G2439" s="3">
        <f t="shared" si="317"/>
        <v>4</v>
      </c>
      <c r="H2439" s="3" t="str">
        <f t="shared" si="318"/>
        <v>201529</v>
      </c>
      <c r="I2439" s="3" t="str">
        <f t="shared" si="319"/>
        <v>2015294</v>
      </c>
      <c r="J2439">
        <v>49</v>
      </c>
      <c r="K2439">
        <v>29.4</v>
      </c>
      <c r="L2439" t="str">
        <f>VLOOKUP(C2439,List!$A$2:$C$2089,3,)</f>
        <v>Willesden Junction</v>
      </c>
      <c r="M2439" t="str">
        <f>VLOOKUP(C2439,List!$A$2:$C$2089,2,)</f>
        <v>Bakerloo</v>
      </c>
      <c r="N2439" t="str">
        <f t="shared" si="313"/>
        <v>Willesden Junction|Bakerloo</v>
      </c>
      <c r="O2439">
        <f>VLOOKUP(N2439,Depth!$A$2:$F$427,3,)</f>
        <v>40</v>
      </c>
      <c r="P2439">
        <f>VLOOKUP(N2439,Depth!$A$2:$F$427,5,)</f>
        <v>134.5</v>
      </c>
      <c r="Q2439">
        <f>VLOOKUP(N2439,Depth!$A$2:$F$427,6,)</f>
        <v>5.5</v>
      </c>
      <c r="R2439">
        <f>VLOOKUP(L2439,longitude_latitude!C:J,7,)</f>
        <v>-0.24297897199999999</v>
      </c>
      <c r="S2439">
        <f>VLOOKUP(L2439,longitude_latitude!C:J,8,)</f>
        <v>51.531898099999999</v>
      </c>
      <c r="T2439">
        <f t="shared" si="314"/>
        <v>-12.521167625546752</v>
      </c>
      <c r="U2439">
        <f>VLOOKUP(M2439,LINE!$A$2:$B$13,2,)</f>
        <v>2</v>
      </c>
      <c r="V2439">
        <f>VLOOKUP(L2439,Entry_exit!B:P,4,)</f>
        <v>7419</v>
      </c>
      <c r="W2439">
        <f>2020 - VLOOKUP(L2439, age!$A:$D,4,)</f>
        <v>105</v>
      </c>
      <c r="X2439">
        <f>VLOOKUP(H2439,'air-quality-london-time-of-day'!E:G,3,FALSE)</f>
        <v>16.3</v>
      </c>
      <c r="Y2439">
        <f>VLOOKUP(I2439,Weather!F:K,2,)</f>
        <v>2.418181818181826</v>
      </c>
      <c r="Z2439">
        <f>VLOOKUP(I2439,Weather!F:K,3,)</f>
        <v>0</v>
      </c>
      <c r="AA2439">
        <f>VLOOKUP(I2439,Weather!F:K,4,)</f>
        <v>0.75</v>
      </c>
      <c r="AB2439">
        <f>VLOOKUP(I2439,Weather!F:K,5,)</f>
        <v>1020</v>
      </c>
      <c r="AC2439">
        <f>VLOOKUP(I2439,Weather!F:K,6,)</f>
        <v>2</v>
      </c>
    </row>
    <row r="2440" spans="1:29" x14ac:dyDescent="0.25">
      <c r="A2440" t="s">
        <v>7</v>
      </c>
      <c r="B2440" t="s">
        <v>6</v>
      </c>
      <c r="C2440" s="1">
        <v>42039.396527777775</v>
      </c>
      <c r="D2440" s="3">
        <f t="shared" si="312"/>
        <v>2015</v>
      </c>
      <c r="E2440" s="3">
        <f t="shared" si="315"/>
        <v>2</v>
      </c>
      <c r="F2440" s="3">
        <f t="shared" si="316"/>
        <v>9</v>
      </c>
      <c r="G2440" s="3">
        <f t="shared" si="317"/>
        <v>4</v>
      </c>
      <c r="H2440" s="3" t="str">
        <f t="shared" si="318"/>
        <v>201529</v>
      </c>
      <c r="I2440" s="3" t="str">
        <f t="shared" si="319"/>
        <v>2015294</v>
      </c>
      <c r="J2440">
        <v>46</v>
      </c>
      <c r="K2440">
        <v>27.6</v>
      </c>
      <c r="L2440" t="str">
        <f>VLOOKUP(C2440,List!$A$2:$C$2089,3,)</f>
        <v>Kensal Green</v>
      </c>
      <c r="M2440" t="str">
        <f>VLOOKUP(C2440,List!$A$2:$C$2089,2,)</f>
        <v>Bakerloo</v>
      </c>
      <c r="N2440" t="str">
        <f t="shared" si="313"/>
        <v>Kensal Green|Bakerloo</v>
      </c>
      <c r="O2440">
        <f>VLOOKUP(N2440,Depth!$A$2:$F$427,3,)</f>
        <v>42</v>
      </c>
      <c r="P2440">
        <f>VLOOKUP(N2440,Depth!$A$2:$F$427,5,)</f>
        <v>135.4</v>
      </c>
      <c r="Q2440">
        <f>VLOOKUP(N2440,Depth!$A$2:$F$427,6,)</f>
        <v>6.6</v>
      </c>
      <c r="R2440">
        <f>VLOOKUP(L2440,longitude_latitude!C:J,7,)</f>
        <v>-0.22288237799999999</v>
      </c>
      <c r="S2440">
        <f>VLOOKUP(L2440,longitude_latitude!C:J,8,)</f>
        <v>51.5300656</v>
      </c>
      <c r="T2440">
        <f t="shared" si="314"/>
        <v>-11.485143559423996</v>
      </c>
      <c r="U2440">
        <f>VLOOKUP(M2440,LINE!$A$2:$B$13,2,)</f>
        <v>2</v>
      </c>
      <c r="V2440">
        <f>VLOOKUP(L2440,Entry_exit!B:P,4,)</f>
        <v>4332</v>
      </c>
      <c r="W2440">
        <f>2020 - VLOOKUP(L2440, age!$A:$D,4,)</f>
        <v>104</v>
      </c>
      <c r="X2440">
        <f>VLOOKUP(H2440,'air-quality-london-time-of-day'!E:G,3,FALSE)</f>
        <v>16.3</v>
      </c>
      <c r="Y2440">
        <f>VLOOKUP(I2440,Weather!F:K,2,)</f>
        <v>2.418181818181826</v>
      </c>
      <c r="Z2440">
        <f>VLOOKUP(I2440,Weather!F:K,3,)</f>
        <v>0</v>
      </c>
      <c r="AA2440">
        <f>VLOOKUP(I2440,Weather!F:K,4,)</f>
        <v>0.75</v>
      </c>
      <c r="AB2440">
        <f>VLOOKUP(I2440,Weather!F:K,5,)</f>
        <v>1020</v>
      </c>
      <c r="AC2440">
        <f>VLOOKUP(I2440,Weather!F:K,6,)</f>
        <v>2</v>
      </c>
    </row>
    <row r="2441" spans="1:29" x14ac:dyDescent="0.25">
      <c r="A2441" t="s">
        <v>7</v>
      </c>
      <c r="B2441" t="s">
        <v>6</v>
      </c>
      <c r="C2441" s="1">
        <v>42039.397222222222</v>
      </c>
      <c r="D2441" s="3">
        <f t="shared" si="312"/>
        <v>2015</v>
      </c>
      <c r="E2441" s="3">
        <f t="shared" si="315"/>
        <v>2</v>
      </c>
      <c r="F2441" s="3">
        <f t="shared" si="316"/>
        <v>9</v>
      </c>
      <c r="G2441" s="3">
        <f t="shared" si="317"/>
        <v>4</v>
      </c>
      <c r="H2441" s="3" t="str">
        <f t="shared" si="318"/>
        <v>201529</v>
      </c>
      <c r="I2441" s="3" t="str">
        <f t="shared" si="319"/>
        <v>2015294</v>
      </c>
      <c r="J2441">
        <v>42</v>
      </c>
      <c r="K2441">
        <v>25.2</v>
      </c>
      <c r="L2441" t="str">
        <f>VLOOKUP(C2441,List!$A$2:$C$2089,3,)</f>
        <v>Kensal Green</v>
      </c>
      <c r="M2441" t="str">
        <f>VLOOKUP(C2441,List!$A$2:$C$2089,2,)</f>
        <v>Bakerloo</v>
      </c>
      <c r="N2441" t="str">
        <f t="shared" si="313"/>
        <v>Kensal Green|Bakerloo</v>
      </c>
      <c r="O2441">
        <f>VLOOKUP(N2441,Depth!$A$2:$F$427,3,)</f>
        <v>42</v>
      </c>
      <c r="P2441">
        <f>VLOOKUP(N2441,Depth!$A$2:$F$427,5,)</f>
        <v>135.4</v>
      </c>
      <c r="Q2441">
        <f>VLOOKUP(N2441,Depth!$A$2:$F$427,6,)</f>
        <v>6.6</v>
      </c>
      <c r="R2441">
        <f>VLOOKUP(L2441,longitude_latitude!C:J,7,)</f>
        <v>-0.22288237799999999</v>
      </c>
      <c r="S2441">
        <f>VLOOKUP(L2441,longitude_latitude!C:J,8,)</f>
        <v>51.5300656</v>
      </c>
      <c r="T2441">
        <f t="shared" si="314"/>
        <v>-11.485143559423996</v>
      </c>
      <c r="U2441">
        <f>VLOOKUP(M2441,LINE!$A$2:$B$13,2,)</f>
        <v>2</v>
      </c>
      <c r="V2441">
        <f>VLOOKUP(L2441,Entry_exit!B:P,4,)</f>
        <v>4332</v>
      </c>
      <c r="W2441">
        <f>2020 - VLOOKUP(L2441, age!$A:$D,4,)</f>
        <v>104</v>
      </c>
      <c r="X2441">
        <f>VLOOKUP(H2441,'air-quality-london-time-of-day'!E:G,3,FALSE)</f>
        <v>16.3</v>
      </c>
      <c r="Y2441">
        <f>VLOOKUP(I2441,Weather!F:K,2,)</f>
        <v>2.418181818181826</v>
      </c>
      <c r="Z2441">
        <f>VLOOKUP(I2441,Weather!F:K,3,)</f>
        <v>0</v>
      </c>
      <c r="AA2441">
        <f>VLOOKUP(I2441,Weather!F:K,4,)</f>
        <v>0.75</v>
      </c>
      <c r="AB2441">
        <f>VLOOKUP(I2441,Weather!F:K,5,)</f>
        <v>1020</v>
      </c>
      <c r="AC2441">
        <f>VLOOKUP(I2441,Weather!F:K,6,)</f>
        <v>2</v>
      </c>
    </row>
    <row r="2442" spans="1:29" x14ac:dyDescent="0.25">
      <c r="A2442" t="s">
        <v>7</v>
      </c>
      <c r="B2442" t="s">
        <v>6</v>
      </c>
      <c r="C2442" s="1">
        <v>42039.397916666669</v>
      </c>
      <c r="D2442" s="3">
        <f t="shared" si="312"/>
        <v>2015</v>
      </c>
      <c r="E2442" s="3">
        <f t="shared" si="315"/>
        <v>2</v>
      </c>
      <c r="F2442" s="3">
        <f t="shared" si="316"/>
        <v>9</v>
      </c>
      <c r="G2442" s="3">
        <f t="shared" si="317"/>
        <v>4</v>
      </c>
      <c r="H2442" s="3" t="str">
        <f t="shared" si="318"/>
        <v>201529</v>
      </c>
      <c r="I2442" s="3" t="str">
        <f t="shared" si="319"/>
        <v>2015294</v>
      </c>
      <c r="J2442">
        <v>42</v>
      </c>
      <c r="K2442">
        <v>25.2</v>
      </c>
      <c r="L2442" t="str">
        <f>VLOOKUP(C2442,List!$A$2:$C$2089,3,)</f>
        <v>Kensal Green</v>
      </c>
      <c r="M2442" t="str">
        <f>VLOOKUP(C2442,List!$A$2:$C$2089,2,)</f>
        <v>Bakerloo</v>
      </c>
      <c r="N2442" t="str">
        <f t="shared" si="313"/>
        <v>Kensal Green|Bakerloo</v>
      </c>
      <c r="O2442">
        <f>VLOOKUP(N2442,Depth!$A$2:$F$427,3,)</f>
        <v>42</v>
      </c>
      <c r="P2442">
        <f>VLOOKUP(N2442,Depth!$A$2:$F$427,5,)</f>
        <v>135.4</v>
      </c>
      <c r="Q2442">
        <f>VLOOKUP(N2442,Depth!$A$2:$F$427,6,)</f>
        <v>6.6</v>
      </c>
      <c r="R2442">
        <f>VLOOKUP(L2442,longitude_latitude!C:J,7,)</f>
        <v>-0.22288237799999999</v>
      </c>
      <c r="S2442">
        <f>VLOOKUP(L2442,longitude_latitude!C:J,8,)</f>
        <v>51.5300656</v>
      </c>
      <c r="T2442">
        <f t="shared" si="314"/>
        <v>-11.485143559423996</v>
      </c>
      <c r="U2442">
        <f>VLOOKUP(M2442,LINE!$A$2:$B$13,2,)</f>
        <v>2</v>
      </c>
      <c r="V2442">
        <f>VLOOKUP(L2442,Entry_exit!B:P,4,)</f>
        <v>4332</v>
      </c>
      <c r="W2442">
        <f>2020 - VLOOKUP(L2442, age!$A:$D,4,)</f>
        <v>104</v>
      </c>
      <c r="X2442">
        <f>VLOOKUP(H2442,'air-quality-london-time-of-day'!E:G,3,FALSE)</f>
        <v>16.3</v>
      </c>
      <c r="Y2442">
        <f>VLOOKUP(I2442,Weather!F:K,2,)</f>
        <v>2.418181818181826</v>
      </c>
      <c r="Z2442">
        <f>VLOOKUP(I2442,Weather!F:K,3,)</f>
        <v>0</v>
      </c>
      <c r="AA2442">
        <f>VLOOKUP(I2442,Weather!F:K,4,)</f>
        <v>0.75</v>
      </c>
      <c r="AB2442">
        <f>VLOOKUP(I2442,Weather!F:K,5,)</f>
        <v>1020</v>
      </c>
      <c r="AC2442">
        <f>VLOOKUP(I2442,Weather!F:K,6,)</f>
        <v>2</v>
      </c>
    </row>
    <row r="2443" spans="1:29" x14ac:dyDescent="0.25">
      <c r="A2443" t="s">
        <v>7</v>
      </c>
      <c r="B2443" t="s">
        <v>6</v>
      </c>
      <c r="C2443" s="1">
        <v>42039.398611111108</v>
      </c>
      <c r="D2443" s="3">
        <f t="shared" si="312"/>
        <v>2015</v>
      </c>
      <c r="E2443" s="3">
        <f t="shared" si="315"/>
        <v>2</v>
      </c>
      <c r="F2443" s="3">
        <f t="shared" si="316"/>
        <v>9</v>
      </c>
      <c r="G2443" s="3">
        <f t="shared" si="317"/>
        <v>4</v>
      </c>
      <c r="H2443" s="3" t="str">
        <f t="shared" si="318"/>
        <v>201529</v>
      </c>
      <c r="I2443" s="3" t="str">
        <f t="shared" si="319"/>
        <v>2015294</v>
      </c>
      <c r="J2443">
        <v>38</v>
      </c>
      <c r="K2443">
        <v>22.8</v>
      </c>
      <c r="L2443" t="str">
        <f>VLOOKUP(C2443,List!$A$2:$C$2089,3,)</f>
        <v>Kensal Green</v>
      </c>
      <c r="M2443" t="str">
        <f>VLOOKUP(C2443,List!$A$2:$C$2089,2,)</f>
        <v>Bakerloo</v>
      </c>
      <c r="N2443" t="str">
        <f t="shared" si="313"/>
        <v>Kensal Green|Bakerloo</v>
      </c>
      <c r="O2443">
        <f>VLOOKUP(N2443,Depth!$A$2:$F$427,3,)</f>
        <v>42</v>
      </c>
      <c r="P2443">
        <f>VLOOKUP(N2443,Depth!$A$2:$F$427,5,)</f>
        <v>135.4</v>
      </c>
      <c r="Q2443">
        <f>VLOOKUP(N2443,Depth!$A$2:$F$427,6,)</f>
        <v>6.6</v>
      </c>
      <c r="R2443">
        <f>VLOOKUP(L2443,longitude_latitude!C:J,7,)</f>
        <v>-0.22288237799999999</v>
      </c>
      <c r="S2443">
        <f>VLOOKUP(L2443,longitude_latitude!C:J,8,)</f>
        <v>51.5300656</v>
      </c>
      <c r="T2443">
        <f t="shared" si="314"/>
        <v>-11.485143559423996</v>
      </c>
      <c r="U2443">
        <f>VLOOKUP(M2443,LINE!$A$2:$B$13,2,)</f>
        <v>2</v>
      </c>
      <c r="V2443">
        <f>VLOOKUP(L2443,Entry_exit!B:P,4,)</f>
        <v>4332</v>
      </c>
      <c r="W2443">
        <f>2020 - VLOOKUP(L2443, age!$A:$D,4,)</f>
        <v>104</v>
      </c>
      <c r="X2443">
        <f>VLOOKUP(H2443,'air-quality-london-time-of-day'!E:G,3,FALSE)</f>
        <v>16.3</v>
      </c>
      <c r="Y2443">
        <f>VLOOKUP(I2443,Weather!F:K,2,)</f>
        <v>2.418181818181826</v>
      </c>
      <c r="Z2443">
        <f>VLOOKUP(I2443,Weather!F:K,3,)</f>
        <v>0</v>
      </c>
      <c r="AA2443">
        <f>VLOOKUP(I2443,Weather!F:K,4,)</f>
        <v>0.75</v>
      </c>
      <c r="AB2443">
        <f>VLOOKUP(I2443,Weather!F:K,5,)</f>
        <v>1020</v>
      </c>
      <c r="AC2443">
        <f>VLOOKUP(I2443,Weather!F:K,6,)</f>
        <v>2</v>
      </c>
    </row>
    <row r="2444" spans="1:29" x14ac:dyDescent="0.25">
      <c r="A2444" t="s">
        <v>7</v>
      </c>
      <c r="B2444" t="s">
        <v>6</v>
      </c>
      <c r="C2444" s="1">
        <v>42039.399305555555</v>
      </c>
      <c r="D2444" s="3">
        <f t="shared" si="312"/>
        <v>2015</v>
      </c>
      <c r="E2444" s="3">
        <f t="shared" si="315"/>
        <v>2</v>
      </c>
      <c r="F2444" s="3">
        <f t="shared" si="316"/>
        <v>9</v>
      </c>
      <c r="G2444" s="3">
        <f t="shared" si="317"/>
        <v>4</v>
      </c>
      <c r="H2444" s="3" t="str">
        <f t="shared" si="318"/>
        <v>201529</v>
      </c>
      <c r="I2444" s="3" t="str">
        <f t="shared" si="319"/>
        <v>2015294</v>
      </c>
      <c r="J2444">
        <v>37</v>
      </c>
      <c r="K2444">
        <v>22.2</v>
      </c>
      <c r="L2444" t="str">
        <f>VLOOKUP(C2444,List!$A$2:$C$2089,3,)</f>
        <v>Kensal Green</v>
      </c>
      <c r="M2444" t="str">
        <f>VLOOKUP(C2444,List!$A$2:$C$2089,2,)</f>
        <v>Bakerloo</v>
      </c>
      <c r="N2444" t="str">
        <f t="shared" si="313"/>
        <v>Kensal Green|Bakerloo</v>
      </c>
      <c r="O2444">
        <f>VLOOKUP(N2444,Depth!$A$2:$F$427,3,)</f>
        <v>42</v>
      </c>
      <c r="P2444">
        <f>VLOOKUP(N2444,Depth!$A$2:$F$427,5,)</f>
        <v>135.4</v>
      </c>
      <c r="Q2444">
        <f>VLOOKUP(N2444,Depth!$A$2:$F$427,6,)</f>
        <v>6.6</v>
      </c>
      <c r="R2444">
        <f>VLOOKUP(L2444,longitude_latitude!C:J,7,)</f>
        <v>-0.22288237799999999</v>
      </c>
      <c r="S2444">
        <f>VLOOKUP(L2444,longitude_latitude!C:J,8,)</f>
        <v>51.5300656</v>
      </c>
      <c r="T2444">
        <f t="shared" si="314"/>
        <v>-11.485143559423996</v>
      </c>
      <c r="U2444">
        <f>VLOOKUP(M2444,LINE!$A$2:$B$13,2,)</f>
        <v>2</v>
      </c>
      <c r="V2444">
        <f>VLOOKUP(L2444,Entry_exit!B:P,4,)</f>
        <v>4332</v>
      </c>
      <c r="W2444">
        <f>2020 - VLOOKUP(L2444, age!$A:$D,4,)</f>
        <v>104</v>
      </c>
      <c r="X2444">
        <f>VLOOKUP(H2444,'air-quality-london-time-of-day'!E:G,3,FALSE)</f>
        <v>16.3</v>
      </c>
      <c r="Y2444">
        <f>VLOOKUP(I2444,Weather!F:K,2,)</f>
        <v>2.418181818181826</v>
      </c>
      <c r="Z2444">
        <f>VLOOKUP(I2444,Weather!F:K,3,)</f>
        <v>0</v>
      </c>
      <c r="AA2444">
        <f>VLOOKUP(I2444,Weather!F:K,4,)</f>
        <v>0.75</v>
      </c>
      <c r="AB2444">
        <f>VLOOKUP(I2444,Weather!F:K,5,)</f>
        <v>1020</v>
      </c>
      <c r="AC2444">
        <f>VLOOKUP(I2444,Weather!F:K,6,)</f>
        <v>2</v>
      </c>
    </row>
    <row r="2445" spans="1:29" x14ac:dyDescent="0.25">
      <c r="A2445" t="s">
        <v>7</v>
      </c>
      <c r="B2445" t="s">
        <v>6</v>
      </c>
      <c r="C2445" s="1">
        <v>42039.4</v>
      </c>
      <c r="D2445" s="3">
        <f t="shared" si="312"/>
        <v>2015</v>
      </c>
      <c r="E2445" s="3">
        <f t="shared" si="315"/>
        <v>2</v>
      </c>
      <c r="F2445" s="3">
        <f t="shared" si="316"/>
        <v>9</v>
      </c>
      <c r="G2445" s="3">
        <f t="shared" si="317"/>
        <v>4</v>
      </c>
      <c r="H2445" s="3" t="str">
        <f t="shared" si="318"/>
        <v>201529</v>
      </c>
      <c r="I2445" s="3" t="str">
        <f t="shared" si="319"/>
        <v>2015294</v>
      </c>
      <c r="J2445">
        <v>35</v>
      </c>
      <c r="K2445">
        <v>21</v>
      </c>
      <c r="L2445" t="str">
        <f>VLOOKUP(C2445,List!$A$2:$C$2089,3,)</f>
        <v>Kensal Green</v>
      </c>
      <c r="M2445" t="str">
        <f>VLOOKUP(C2445,List!$A$2:$C$2089,2,)</f>
        <v>Bakerloo</v>
      </c>
      <c r="N2445" t="str">
        <f t="shared" si="313"/>
        <v>Kensal Green|Bakerloo</v>
      </c>
      <c r="O2445">
        <f>VLOOKUP(N2445,Depth!$A$2:$F$427,3,)</f>
        <v>42</v>
      </c>
      <c r="P2445">
        <f>VLOOKUP(N2445,Depth!$A$2:$F$427,5,)</f>
        <v>135.4</v>
      </c>
      <c r="Q2445">
        <f>VLOOKUP(N2445,Depth!$A$2:$F$427,6,)</f>
        <v>6.6</v>
      </c>
      <c r="R2445">
        <f>VLOOKUP(L2445,longitude_latitude!C:J,7,)</f>
        <v>-0.22288237799999999</v>
      </c>
      <c r="S2445">
        <f>VLOOKUP(L2445,longitude_latitude!C:J,8,)</f>
        <v>51.5300656</v>
      </c>
      <c r="T2445">
        <f t="shared" si="314"/>
        <v>-11.485143559423996</v>
      </c>
      <c r="U2445">
        <f>VLOOKUP(M2445,LINE!$A$2:$B$13,2,)</f>
        <v>2</v>
      </c>
      <c r="V2445">
        <f>VLOOKUP(L2445,Entry_exit!B:P,4,)</f>
        <v>4332</v>
      </c>
      <c r="W2445">
        <f>2020 - VLOOKUP(L2445, age!$A:$D,4,)</f>
        <v>104</v>
      </c>
      <c r="X2445">
        <f>VLOOKUP(H2445,'air-quality-london-time-of-day'!E:G,3,FALSE)</f>
        <v>16.3</v>
      </c>
      <c r="Y2445">
        <f>VLOOKUP(I2445,Weather!F:K,2,)</f>
        <v>2.418181818181826</v>
      </c>
      <c r="Z2445">
        <f>VLOOKUP(I2445,Weather!F:K,3,)</f>
        <v>0</v>
      </c>
      <c r="AA2445">
        <f>VLOOKUP(I2445,Weather!F:K,4,)</f>
        <v>0.75</v>
      </c>
      <c r="AB2445">
        <f>VLOOKUP(I2445,Weather!F:K,5,)</f>
        <v>1020</v>
      </c>
      <c r="AC2445">
        <f>VLOOKUP(I2445,Weather!F:K,6,)</f>
        <v>2</v>
      </c>
    </row>
    <row r="2446" spans="1:29" x14ac:dyDescent="0.25">
      <c r="A2446" t="s">
        <v>7</v>
      </c>
      <c r="B2446" t="s">
        <v>6</v>
      </c>
      <c r="C2446" s="1">
        <v>42039.400694444441</v>
      </c>
      <c r="D2446" s="3">
        <f t="shared" si="312"/>
        <v>2015</v>
      </c>
      <c r="E2446" s="3">
        <f t="shared" si="315"/>
        <v>2</v>
      </c>
      <c r="F2446" s="3">
        <f t="shared" si="316"/>
        <v>9</v>
      </c>
      <c r="G2446" s="3">
        <f t="shared" si="317"/>
        <v>4</v>
      </c>
      <c r="H2446" s="3" t="str">
        <f t="shared" si="318"/>
        <v>201529</v>
      </c>
      <c r="I2446" s="3" t="str">
        <f t="shared" si="319"/>
        <v>2015294</v>
      </c>
      <c r="J2446">
        <v>34</v>
      </c>
      <c r="K2446">
        <v>20.399999999999999</v>
      </c>
      <c r="L2446" t="str">
        <f>VLOOKUP(C2446,List!$A$2:$C$2089,3,)</f>
        <v>Kensal Green</v>
      </c>
      <c r="M2446" t="str">
        <f>VLOOKUP(C2446,List!$A$2:$C$2089,2,)</f>
        <v>Bakerloo</v>
      </c>
      <c r="N2446" t="str">
        <f t="shared" si="313"/>
        <v>Kensal Green|Bakerloo</v>
      </c>
      <c r="O2446">
        <f>VLOOKUP(N2446,Depth!$A$2:$F$427,3,)</f>
        <v>42</v>
      </c>
      <c r="P2446">
        <f>VLOOKUP(N2446,Depth!$A$2:$F$427,5,)</f>
        <v>135.4</v>
      </c>
      <c r="Q2446">
        <f>VLOOKUP(N2446,Depth!$A$2:$F$427,6,)</f>
        <v>6.6</v>
      </c>
      <c r="R2446">
        <f>VLOOKUP(L2446,longitude_latitude!C:J,7,)</f>
        <v>-0.22288237799999999</v>
      </c>
      <c r="S2446">
        <f>VLOOKUP(L2446,longitude_latitude!C:J,8,)</f>
        <v>51.5300656</v>
      </c>
      <c r="T2446">
        <f t="shared" si="314"/>
        <v>-11.485143559423996</v>
      </c>
      <c r="U2446">
        <f>VLOOKUP(M2446,LINE!$A$2:$B$13,2,)</f>
        <v>2</v>
      </c>
      <c r="V2446">
        <f>VLOOKUP(L2446,Entry_exit!B:P,4,)</f>
        <v>4332</v>
      </c>
      <c r="W2446">
        <f>2020 - VLOOKUP(L2446, age!$A:$D,4,)</f>
        <v>104</v>
      </c>
      <c r="X2446">
        <f>VLOOKUP(H2446,'air-quality-london-time-of-day'!E:G,3,FALSE)</f>
        <v>16.3</v>
      </c>
      <c r="Y2446">
        <f>VLOOKUP(I2446,Weather!F:K,2,)</f>
        <v>2.418181818181826</v>
      </c>
      <c r="Z2446">
        <f>VLOOKUP(I2446,Weather!F:K,3,)</f>
        <v>0</v>
      </c>
      <c r="AA2446">
        <f>VLOOKUP(I2446,Weather!F:K,4,)</f>
        <v>0.75</v>
      </c>
      <c r="AB2446">
        <f>VLOOKUP(I2446,Weather!F:K,5,)</f>
        <v>1020</v>
      </c>
      <c r="AC2446">
        <f>VLOOKUP(I2446,Weather!F:K,6,)</f>
        <v>2</v>
      </c>
    </row>
    <row r="2447" spans="1:29" x14ac:dyDescent="0.25">
      <c r="A2447" t="s">
        <v>7</v>
      </c>
      <c r="B2447" t="s">
        <v>6</v>
      </c>
      <c r="C2447" s="1">
        <v>42039.401388888888</v>
      </c>
      <c r="D2447" s="3">
        <f t="shared" si="312"/>
        <v>2015</v>
      </c>
      <c r="E2447" s="3">
        <f t="shared" si="315"/>
        <v>2</v>
      </c>
      <c r="F2447" s="3">
        <f t="shared" si="316"/>
        <v>9</v>
      </c>
      <c r="G2447" s="3">
        <f t="shared" si="317"/>
        <v>4</v>
      </c>
      <c r="H2447" s="3" t="str">
        <f t="shared" si="318"/>
        <v>201529</v>
      </c>
      <c r="I2447" s="3" t="str">
        <f t="shared" si="319"/>
        <v>2015294</v>
      </c>
      <c r="J2447">
        <v>82</v>
      </c>
      <c r="K2447">
        <v>49.2</v>
      </c>
      <c r="L2447" t="str">
        <f>VLOOKUP(C2447,List!$A$2:$C$2089,3,)</f>
        <v>Kensal Green</v>
      </c>
      <c r="M2447" t="str">
        <f>VLOOKUP(C2447,List!$A$2:$C$2089,2,)</f>
        <v>Bakerloo</v>
      </c>
      <c r="N2447" t="str">
        <f t="shared" si="313"/>
        <v>Kensal Green|Bakerloo</v>
      </c>
      <c r="O2447">
        <f>VLOOKUP(N2447,Depth!$A$2:$F$427,3,)</f>
        <v>42</v>
      </c>
      <c r="P2447">
        <f>VLOOKUP(N2447,Depth!$A$2:$F$427,5,)</f>
        <v>135.4</v>
      </c>
      <c r="Q2447">
        <f>VLOOKUP(N2447,Depth!$A$2:$F$427,6,)</f>
        <v>6.6</v>
      </c>
      <c r="R2447">
        <f>VLOOKUP(L2447,longitude_latitude!C:J,7,)</f>
        <v>-0.22288237799999999</v>
      </c>
      <c r="S2447">
        <f>VLOOKUP(L2447,longitude_latitude!C:J,8,)</f>
        <v>51.5300656</v>
      </c>
      <c r="T2447">
        <f t="shared" si="314"/>
        <v>-11.485143559423996</v>
      </c>
      <c r="U2447">
        <f>VLOOKUP(M2447,LINE!$A$2:$B$13,2,)</f>
        <v>2</v>
      </c>
      <c r="V2447">
        <f>VLOOKUP(L2447,Entry_exit!B:P,4,)</f>
        <v>4332</v>
      </c>
      <c r="W2447">
        <f>2020 - VLOOKUP(L2447, age!$A:$D,4,)</f>
        <v>104</v>
      </c>
      <c r="X2447">
        <f>VLOOKUP(H2447,'air-quality-london-time-of-day'!E:G,3,FALSE)</f>
        <v>16.3</v>
      </c>
      <c r="Y2447">
        <f>VLOOKUP(I2447,Weather!F:K,2,)</f>
        <v>2.418181818181826</v>
      </c>
      <c r="Z2447">
        <f>VLOOKUP(I2447,Weather!F:K,3,)</f>
        <v>0</v>
      </c>
      <c r="AA2447">
        <f>VLOOKUP(I2447,Weather!F:K,4,)</f>
        <v>0.75</v>
      </c>
      <c r="AB2447">
        <f>VLOOKUP(I2447,Weather!F:K,5,)</f>
        <v>1020</v>
      </c>
      <c r="AC2447">
        <f>VLOOKUP(I2447,Weather!F:K,6,)</f>
        <v>2</v>
      </c>
    </row>
    <row r="2448" spans="1:29" x14ac:dyDescent="0.25">
      <c r="A2448" t="s">
        <v>7</v>
      </c>
      <c r="B2448" t="s">
        <v>6</v>
      </c>
      <c r="C2448" s="1">
        <v>42039.402083333334</v>
      </c>
      <c r="D2448" s="3">
        <f t="shared" si="312"/>
        <v>2015</v>
      </c>
      <c r="E2448" s="3">
        <f t="shared" si="315"/>
        <v>2</v>
      </c>
      <c r="F2448" s="3">
        <f t="shared" si="316"/>
        <v>9</v>
      </c>
      <c r="G2448" s="3">
        <f t="shared" si="317"/>
        <v>4</v>
      </c>
      <c r="H2448" s="3" t="str">
        <f t="shared" si="318"/>
        <v>201529</v>
      </c>
      <c r="I2448" s="3" t="str">
        <f t="shared" si="319"/>
        <v>2015294</v>
      </c>
      <c r="J2448">
        <v>122</v>
      </c>
      <c r="K2448">
        <v>73.2</v>
      </c>
      <c r="L2448" t="str">
        <f>VLOOKUP(C2448,List!$A$2:$C$2089,3,)</f>
        <v>Queen's Park</v>
      </c>
      <c r="M2448" t="str">
        <f>VLOOKUP(C2448,List!$A$2:$C$2089,2,)</f>
        <v>Bakerloo</v>
      </c>
      <c r="N2448" t="str">
        <f t="shared" si="313"/>
        <v>Queen's Park|Bakerloo</v>
      </c>
      <c r="O2448">
        <f>VLOOKUP(N2448,Depth!$A$2:$F$427,3,)</f>
        <v>38</v>
      </c>
      <c r="P2448">
        <f>VLOOKUP(N2448,Depth!$A$2:$F$427,5,)</f>
        <v>132.4</v>
      </c>
      <c r="Q2448">
        <f>VLOOKUP(N2448,Depth!$A$2:$F$427,6,)</f>
        <v>5.6</v>
      </c>
      <c r="R2448">
        <f>VLOOKUP(L2448,longitude_latitude!C:J,7,)</f>
        <v>-0.204142926</v>
      </c>
      <c r="S2448">
        <f>VLOOKUP(L2448,longitude_latitude!C:J,8,)</f>
        <v>51.533472119999999</v>
      </c>
      <c r="T2448">
        <f t="shared" si="314"/>
        <v>-10.520193785516224</v>
      </c>
      <c r="U2448">
        <f>VLOOKUP(M2448,LINE!$A$2:$B$13,2,)</f>
        <v>2</v>
      </c>
      <c r="V2448">
        <f>VLOOKUP(L2448,Entry_exit!B:P,4,)</f>
        <v>9627</v>
      </c>
      <c r="W2448">
        <f>2020 - VLOOKUP(L2448, age!$A:$D,4,)</f>
        <v>105</v>
      </c>
      <c r="X2448">
        <f>VLOOKUP(H2448,'air-quality-london-time-of-day'!E:G,3,FALSE)</f>
        <v>16.3</v>
      </c>
      <c r="Y2448">
        <f>VLOOKUP(I2448,Weather!F:K,2,)</f>
        <v>2.418181818181826</v>
      </c>
      <c r="Z2448">
        <f>VLOOKUP(I2448,Weather!F:K,3,)</f>
        <v>0</v>
      </c>
      <c r="AA2448">
        <f>VLOOKUP(I2448,Weather!F:K,4,)</f>
        <v>0.75</v>
      </c>
      <c r="AB2448">
        <f>VLOOKUP(I2448,Weather!F:K,5,)</f>
        <v>1020</v>
      </c>
      <c r="AC2448">
        <f>VLOOKUP(I2448,Weather!F:K,6,)</f>
        <v>2</v>
      </c>
    </row>
    <row r="2449" spans="1:29" x14ac:dyDescent="0.25">
      <c r="A2449" t="s">
        <v>7</v>
      </c>
      <c r="B2449" t="s">
        <v>6</v>
      </c>
      <c r="C2449" s="1">
        <v>42039.402777777781</v>
      </c>
      <c r="D2449" s="3">
        <f t="shared" si="312"/>
        <v>2015</v>
      </c>
      <c r="E2449" s="3">
        <f t="shared" si="315"/>
        <v>2</v>
      </c>
      <c r="F2449" s="3">
        <f t="shared" si="316"/>
        <v>9</v>
      </c>
      <c r="G2449" s="3">
        <f t="shared" si="317"/>
        <v>4</v>
      </c>
      <c r="H2449" s="3" t="str">
        <f t="shared" si="318"/>
        <v>201529</v>
      </c>
      <c r="I2449" s="3" t="str">
        <f t="shared" si="319"/>
        <v>2015294</v>
      </c>
      <c r="J2449">
        <v>171</v>
      </c>
      <c r="K2449">
        <v>102.6</v>
      </c>
      <c r="L2449" t="str">
        <f>VLOOKUP(C2449,List!$A$2:$C$2089,3,)</f>
        <v>Queen's Park</v>
      </c>
      <c r="M2449" t="str">
        <f>VLOOKUP(C2449,List!$A$2:$C$2089,2,)</f>
        <v>Bakerloo</v>
      </c>
      <c r="N2449" t="str">
        <f t="shared" si="313"/>
        <v>Queen's Park|Bakerloo</v>
      </c>
      <c r="O2449">
        <f>VLOOKUP(N2449,Depth!$A$2:$F$427,3,)</f>
        <v>38</v>
      </c>
      <c r="P2449">
        <f>VLOOKUP(N2449,Depth!$A$2:$F$427,5,)</f>
        <v>132.4</v>
      </c>
      <c r="Q2449">
        <f>VLOOKUP(N2449,Depth!$A$2:$F$427,6,)</f>
        <v>5.6</v>
      </c>
      <c r="R2449">
        <f>VLOOKUP(L2449,longitude_latitude!C:J,7,)</f>
        <v>-0.204142926</v>
      </c>
      <c r="S2449">
        <f>VLOOKUP(L2449,longitude_latitude!C:J,8,)</f>
        <v>51.533472119999999</v>
      </c>
      <c r="T2449">
        <f t="shared" si="314"/>
        <v>-10.520193785516224</v>
      </c>
      <c r="U2449">
        <f>VLOOKUP(M2449,LINE!$A$2:$B$13,2,)</f>
        <v>2</v>
      </c>
      <c r="V2449">
        <f>VLOOKUP(L2449,Entry_exit!B:P,4,)</f>
        <v>9627</v>
      </c>
      <c r="W2449">
        <f>2020 - VLOOKUP(L2449, age!$A:$D,4,)</f>
        <v>105</v>
      </c>
      <c r="X2449">
        <f>VLOOKUP(H2449,'air-quality-london-time-of-day'!E:G,3,FALSE)</f>
        <v>16.3</v>
      </c>
      <c r="Y2449">
        <f>VLOOKUP(I2449,Weather!F:K,2,)</f>
        <v>2.418181818181826</v>
      </c>
      <c r="Z2449">
        <f>VLOOKUP(I2449,Weather!F:K,3,)</f>
        <v>0</v>
      </c>
      <c r="AA2449">
        <f>VLOOKUP(I2449,Weather!F:K,4,)</f>
        <v>0.75</v>
      </c>
      <c r="AB2449">
        <f>VLOOKUP(I2449,Weather!F:K,5,)</f>
        <v>1020</v>
      </c>
      <c r="AC2449">
        <f>VLOOKUP(I2449,Weather!F:K,6,)</f>
        <v>2</v>
      </c>
    </row>
    <row r="2450" spans="1:29" x14ac:dyDescent="0.25">
      <c r="A2450" t="s">
        <v>7</v>
      </c>
      <c r="B2450" t="s">
        <v>6</v>
      </c>
      <c r="C2450" s="1">
        <v>42039.40347222222</v>
      </c>
      <c r="D2450" s="3">
        <f t="shared" si="312"/>
        <v>2015</v>
      </c>
      <c r="E2450" s="3">
        <f t="shared" si="315"/>
        <v>2</v>
      </c>
      <c r="F2450" s="3">
        <f t="shared" si="316"/>
        <v>9</v>
      </c>
      <c r="G2450" s="3">
        <f t="shared" si="317"/>
        <v>4</v>
      </c>
      <c r="H2450" s="3" t="str">
        <f t="shared" si="318"/>
        <v>201529</v>
      </c>
      <c r="I2450" s="3" t="str">
        <f t="shared" si="319"/>
        <v>2015294</v>
      </c>
      <c r="J2450">
        <v>174</v>
      </c>
      <c r="K2450">
        <v>104.4</v>
      </c>
      <c r="L2450" t="str">
        <f>VLOOKUP(C2450,List!$A$2:$C$2089,3,)</f>
        <v>Kilburn Park</v>
      </c>
      <c r="M2450" t="str">
        <f>VLOOKUP(C2450,List!$A$2:$C$2089,2,)</f>
        <v>Bakerloo</v>
      </c>
      <c r="N2450" t="str">
        <f t="shared" si="313"/>
        <v>Kilburn Park|Bakerloo</v>
      </c>
      <c r="O2450">
        <f>VLOOKUP(N2450,Depth!$A$2:$F$427,3,)</f>
        <v>27</v>
      </c>
      <c r="P2450">
        <f>VLOOKUP(N2450,Depth!$A$2:$F$427,5,)</f>
        <v>119.52</v>
      </c>
      <c r="Q2450">
        <f>VLOOKUP(N2450,Depth!$A$2:$F$427,6,)</f>
        <v>7.48</v>
      </c>
      <c r="R2450">
        <f>VLOOKUP(L2450,longitude_latitude!C:J,7,)</f>
        <v>-0.192420271</v>
      </c>
      <c r="S2450">
        <f>VLOOKUP(L2450,longitude_latitude!C:J,8,)</f>
        <v>51.534441389999998</v>
      </c>
      <c r="T2450">
        <f t="shared" si="314"/>
        <v>-9.916271178097416</v>
      </c>
      <c r="U2450">
        <f>VLOOKUP(M2450,LINE!$A$2:$B$13,2,)</f>
        <v>2</v>
      </c>
      <c r="V2450">
        <f>VLOOKUP(L2450,Entry_exit!B:P,4,)</f>
        <v>5259</v>
      </c>
      <c r="W2450">
        <f>2020 - VLOOKUP(L2450, age!$A:$D,4,)</f>
        <v>105</v>
      </c>
      <c r="X2450">
        <f>VLOOKUP(H2450,'air-quality-london-time-of-day'!E:G,3,FALSE)</f>
        <v>16.3</v>
      </c>
      <c r="Y2450">
        <f>VLOOKUP(I2450,Weather!F:K,2,)</f>
        <v>2.418181818181826</v>
      </c>
      <c r="Z2450">
        <f>VLOOKUP(I2450,Weather!F:K,3,)</f>
        <v>0</v>
      </c>
      <c r="AA2450">
        <f>VLOOKUP(I2450,Weather!F:K,4,)</f>
        <v>0.75</v>
      </c>
      <c r="AB2450">
        <f>VLOOKUP(I2450,Weather!F:K,5,)</f>
        <v>1020</v>
      </c>
      <c r="AC2450">
        <f>VLOOKUP(I2450,Weather!F:K,6,)</f>
        <v>2</v>
      </c>
    </row>
    <row r="2451" spans="1:29" x14ac:dyDescent="0.25">
      <c r="A2451" t="s">
        <v>7</v>
      </c>
      <c r="B2451" t="s">
        <v>6</v>
      </c>
      <c r="C2451" s="1">
        <v>42039.404166666667</v>
      </c>
      <c r="D2451" s="3">
        <f t="shared" si="312"/>
        <v>2015</v>
      </c>
      <c r="E2451" s="3">
        <f t="shared" si="315"/>
        <v>2</v>
      </c>
      <c r="F2451" s="3">
        <f t="shared" si="316"/>
        <v>9</v>
      </c>
      <c r="G2451" s="3">
        <f t="shared" si="317"/>
        <v>4</v>
      </c>
      <c r="H2451" s="3" t="str">
        <f t="shared" si="318"/>
        <v>201529</v>
      </c>
      <c r="I2451" s="3" t="str">
        <f t="shared" si="319"/>
        <v>2015294</v>
      </c>
      <c r="J2451">
        <v>167</v>
      </c>
      <c r="K2451">
        <v>100.2</v>
      </c>
      <c r="L2451" t="str">
        <f>VLOOKUP(C2451,List!$A$2:$C$2089,3,)</f>
        <v>Kilburn Park</v>
      </c>
      <c r="M2451" t="str">
        <f>VLOOKUP(C2451,List!$A$2:$C$2089,2,)</f>
        <v>Bakerloo</v>
      </c>
      <c r="N2451" t="str">
        <f t="shared" si="313"/>
        <v>Kilburn Park|Bakerloo</v>
      </c>
      <c r="O2451">
        <f>VLOOKUP(N2451,Depth!$A$2:$F$427,3,)</f>
        <v>27</v>
      </c>
      <c r="P2451">
        <f>VLOOKUP(N2451,Depth!$A$2:$F$427,5,)</f>
        <v>119.52</v>
      </c>
      <c r="Q2451">
        <f>VLOOKUP(N2451,Depth!$A$2:$F$427,6,)</f>
        <v>7.48</v>
      </c>
      <c r="R2451">
        <f>VLOOKUP(L2451,longitude_latitude!C:J,7,)</f>
        <v>-0.192420271</v>
      </c>
      <c r="S2451">
        <f>VLOOKUP(L2451,longitude_latitude!C:J,8,)</f>
        <v>51.534441389999998</v>
      </c>
      <c r="T2451">
        <f t="shared" si="314"/>
        <v>-9.916271178097416</v>
      </c>
      <c r="U2451">
        <f>VLOOKUP(M2451,LINE!$A$2:$B$13,2,)</f>
        <v>2</v>
      </c>
      <c r="V2451">
        <f>VLOOKUP(L2451,Entry_exit!B:P,4,)</f>
        <v>5259</v>
      </c>
      <c r="W2451">
        <f>2020 - VLOOKUP(L2451, age!$A:$D,4,)</f>
        <v>105</v>
      </c>
      <c r="X2451">
        <f>VLOOKUP(H2451,'air-quality-london-time-of-day'!E:G,3,FALSE)</f>
        <v>16.3</v>
      </c>
      <c r="Y2451">
        <f>VLOOKUP(I2451,Weather!F:K,2,)</f>
        <v>2.418181818181826</v>
      </c>
      <c r="Z2451">
        <f>VLOOKUP(I2451,Weather!F:K,3,)</f>
        <v>0</v>
      </c>
      <c r="AA2451">
        <f>VLOOKUP(I2451,Weather!F:K,4,)</f>
        <v>0.75</v>
      </c>
      <c r="AB2451">
        <f>VLOOKUP(I2451,Weather!F:K,5,)</f>
        <v>1020</v>
      </c>
      <c r="AC2451">
        <f>VLOOKUP(I2451,Weather!F:K,6,)</f>
        <v>2</v>
      </c>
    </row>
    <row r="2452" spans="1:29" x14ac:dyDescent="0.25">
      <c r="A2452" t="s">
        <v>7</v>
      </c>
      <c r="B2452" t="s">
        <v>6</v>
      </c>
      <c r="C2452" s="1">
        <v>42039.404861111114</v>
      </c>
      <c r="D2452" s="3">
        <f t="shared" si="312"/>
        <v>2015</v>
      </c>
      <c r="E2452" s="3">
        <f t="shared" si="315"/>
        <v>2</v>
      </c>
      <c r="F2452" s="3">
        <f t="shared" si="316"/>
        <v>9</v>
      </c>
      <c r="G2452" s="3">
        <f t="shared" si="317"/>
        <v>4</v>
      </c>
      <c r="H2452" s="3" t="str">
        <f t="shared" si="318"/>
        <v>201529</v>
      </c>
      <c r="I2452" s="3" t="str">
        <f t="shared" si="319"/>
        <v>2015294</v>
      </c>
      <c r="J2452">
        <v>194</v>
      </c>
      <c r="K2452">
        <v>116.4</v>
      </c>
      <c r="L2452" t="str">
        <f>VLOOKUP(C2452,List!$A$2:$C$2089,3,)</f>
        <v>Maida Vale</v>
      </c>
      <c r="M2452" t="str">
        <f>VLOOKUP(C2452,List!$A$2:$C$2089,2,)</f>
        <v>Bakerloo</v>
      </c>
      <c r="N2452" t="str">
        <f t="shared" si="313"/>
        <v>Maida Vale|Bakerloo</v>
      </c>
      <c r="O2452">
        <f>VLOOKUP(N2452,Depth!$A$2:$F$427,3,)</f>
        <v>31</v>
      </c>
      <c r="P2452">
        <f>VLOOKUP(N2452,Depth!$A$2:$F$427,5,)</f>
        <v>116.58</v>
      </c>
      <c r="Q2452">
        <f>VLOOKUP(N2452,Depth!$A$2:$F$427,6,)</f>
        <v>14.42</v>
      </c>
      <c r="R2452">
        <f>VLOOKUP(L2452,longitude_latitude!C:J,7,)</f>
        <v>-0.18422855699999999</v>
      </c>
      <c r="S2452">
        <f>VLOOKUP(L2452,longitude_latitude!C:J,8,)</f>
        <v>51.529222189999999</v>
      </c>
      <c r="T2452">
        <f t="shared" si="314"/>
        <v>-9.4931542473960793</v>
      </c>
      <c r="U2452">
        <f>VLOOKUP(M2452,LINE!$A$2:$B$13,2,)</f>
        <v>2</v>
      </c>
      <c r="V2452">
        <f>VLOOKUP(L2452,Entry_exit!B:P,4,)</f>
        <v>5557</v>
      </c>
      <c r="W2452">
        <f>2020 - VLOOKUP(L2452, age!$A:$D,4,)</f>
        <v>105</v>
      </c>
      <c r="X2452">
        <f>VLOOKUP(H2452,'air-quality-london-time-of-day'!E:G,3,FALSE)</f>
        <v>16.3</v>
      </c>
      <c r="Y2452">
        <f>VLOOKUP(I2452,Weather!F:K,2,)</f>
        <v>2.418181818181826</v>
      </c>
      <c r="Z2452">
        <f>VLOOKUP(I2452,Weather!F:K,3,)</f>
        <v>0</v>
      </c>
      <c r="AA2452">
        <f>VLOOKUP(I2452,Weather!F:K,4,)</f>
        <v>0.75</v>
      </c>
      <c r="AB2452">
        <f>VLOOKUP(I2452,Weather!F:K,5,)</f>
        <v>1020</v>
      </c>
      <c r="AC2452">
        <f>VLOOKUP(I2452,Weather!F:K,6,)</f>
        <v>2</v>
      </c>
    </row>
    <row r="2453" spans="1:29" x14ac:dyDescent="0.25">
      <c r="A2453" t="s">
        <v>7</v>
      </c>
      <c r="B2453" t="s">
        <v>6</v>
      </c>
      <c r="C2453" s="1">
        <v>42039.405555555553</v>
      </c>
      <c r="D2453" s="3">
        <f t="shared" si="312"/>
        <v>2015</v>
      </c>
      <c r="E2453" s="3">
        <f t="shared" si="315"/>
        <v>2</v>
      </c>
      <c r="F2453" s="3">
        <f t="shared" si="316"/>
        <v>9</v>
      </c>
      <c r="G2453" s="3">
        <f t="shared" si="317"/>
        <v>4</v>
      </c>
      <c r="H2453" s="3" t="str">
        <f t="shared" si="318"/>
        <v>201529</v>
      </c>
      <c r="I2453" s="3" t="str">
        <f t="shared" si="319"/>
        <v>2015294</v>
      </c>
      <c r="J2453">
        <v>198</v>
      </c>
      <c r="K2453">
        <v>118.8</v>
      </c>
      <c r="L2453" t="str">
        <f>VLOOKUP(C2453,List!$A$2:$C$2089,3,)</f>
        <v>Maida Vale</v>
      </c>
      <c r="M2453" t="str">
        <f>VLOOKUP(C2453,List!$A$2:$C$2089,2,)</f>
        <v>Bakerloo</v>
      </c>
      <c r="N2453" t="str">
        <f t="shared" si="313"/>
        <v>Maida Vale|Bakerloo</v>
      </c>
      <c r="O2453">
        <f>VLOOKUP(N2453,Depth!$A$2:$F$427,3,)</f>
        <v>31</v>
      </c>
      <c r="P2453">
        <f>VLOOKUP(N2453,Depth!$A$2:$F$427,5,)</f>
        <v>116.58</v>
      </c>
      <c r="Q2453">
        <f>VLOOKUP(N2453,Depth!$A$2:$F$427,6,)</f>
        <v>14.42</v>
      </c>
      <c r="R2453">
        <f>VLOOKUP(L2453,longitude_latitude!C:J,7,)</f>
        <v>-0.18422855699999999</v>
      </c>
      <c r="S2453">
        <f>VLOOKUP(L2453,longitude_latitude!C:J,8,)</f>
        <v>51.529222189999999</v>
      </c>
      <c r="T2453">
        <f t="shared" si="314"/>
        <v>-9.4931542473960793</v>
      </c>
      <c r="U2453">
        <f>VLOOKUP(M2453,LINE!$A$2:$B$13,2,)</f>
        <v>2</v>
      </c>
      <c r="V2453">
        <f>VLOOKUP(L2453,Entry_exit!B:P,4,)</f>
        <v>5557</v>
      </c>
      <c r="W2453">
        <f>2020 - VLOOKUP(L2453, age!$A:$D,4,)</f>
        <v>105</v>
      </c>
      <c r="X2453">
        <f>VLOOKUP(H2453,'air-quality-london-time-of-day'!E:G,3,FALSE)</f>
        <v>16.3</v>
      </c>
      <c r="Y2453">
        <f>VLOOKUP(I2453,Weather!F:K,2,)</f>
        <v>2.418181818181826</v>
      </c>
      <c r="Z2453">
        <f>VLOOKUP(I2453,Weather!F:K,3,)</f>
        <v>0</v>
      </c>
      <c r="AA2453">
        <f>VLOOKUP(I2453,Weather!F:K,4,)</f>
        <v>0.75</v>
      </c>
      <c r="AB2453">
        <f>VLOOKUP(I2453,Weather!F:K,5,)</f>
        <v>1020</v>
      </c>
      <c r="AC2453">
        <f>VLOOKUP(I2453,Weather!F:K,6,)</f>
        <v>2</v>
      </c>
    </row>
    <row r="2454" spans="1:29" x14ac:dyDescent="0.25">
      <c r="A2454" t="s">
        <v>7</v>
      </c>
      <c r="B2454" t="s">
        <v>6</v>
      </c>
      <c r="C2454" s="1">
        <v>42039.40625</v>
      </c>
      <c r="D2454" s="3">
        <f t="shared" si="312"/>
        <v>2015</v>
      </c>
      <c r="E2454" s="3">
        <f t="shared" si="315"/>
        <v>2</v>
      </c>
      <c r="F2454" s="3">
        <f t="shared" si="316"/>
        <v>9</v>
      </c>
      <c r="G2454" s="3">
        <f t="shared" si="317"/>
        <v>4</v>
      </c>
      <c r="H2454" s="3" t="str">
        <f t="shared" si="318"/>
        <v>201529</v>
      </c>
      <c r="I2454" s="3" t="str">
        <f t="shared" si="319"/>
        <v>2015294</v>
      </c>
      <c r="J2454">
        <v>207</v>
      </c>
      <c r="K2454">
        <v>124.2</v>
      </c>
      <c r="L2454" t="str">
        <f>VLOOKUP(C2454,List!$A$2:$C$2089,3,)</f>
        <v>Warwick Avenue</v>
      </c>
      <c r="M2454" t="str">
        <f>VLOOKUP(C2454,List!$A$2:$C$2089,2,)</f>
        <v>Bakerloo</v>
      </c>
      <c r="N2454" t="str">
        <f t="shared" si="313"/>
        <v>Warwick Avenue|Bakerloo</v>
      </c>
      <c r="O2454">
        <f>VLOOKUP(N2454,Depth!$A$2:$F$427,3,)</f>
        <v>27</v>
      </c>
      <c r="P2454">
        <f>VLOOKUP(N2454,Depth!$A$2:$F$427,5,)</f>
        <v>112.47</v>
      </c>
      <c r="Q2454">
        <f>VLOOKUP(N2454,Depth!$A$2:$F$427,6,)</f>
        <v>14.53</v>
      </c>
      <c r="R2454">
        <f>VLOOKUP(L2454,longitude_latitude!C:J,7,)</f>
        <v>-0.182005998</v>
      </c>
      <c r="S2454">
        <f>VLOOKUP(L2454,longitude_latitude!C:J,8,)</f>
        <v>51.522691180000002</v>
      </c>
      <c r="T2454">
        <f t="shared" si="314"/>
        <v>-9.3774388278616989</v>
      </c>
      <c r="U2454">
        <f>VLOOKUP(M2454,LINE!$A$2:$B$13,2,)</f>
        <v>2</v>
      </c>
      <c r="V2454">
        <f>VLOOKUP(L2454,Entry_exit!B:P,4,)</f>
        <v>7327</v>
      </c>
      <c r="W2454">
        <f>2020 - VLOOKUP(L2454, age!$A:$D,4,)</f>
        <v>105</v>
      </c>
      <c r="X2454">
        <f>VLOOKUP(H2454,'air-quality-london-time-of-day'!E:G,3,FALSE)</f>
        <v>16.3</v>
      </c>
      <c r="Y2454">
        <f>VLOOKUP(I2454,Weather!F:K,2,)</f>
        <v>2.418181818181826</v>
      </c>
      <c r="Z2454">
        <f>VLOOKUP(I2454,Weather!F:K,3,)</f>
        <v>0</v>
      </c>
      <c r="AA2454">
        <f>VLOOKUP(I2454,Weather!F:K,4,)</f>
        <v>0.75</v>
      </c>
      <c r="AB2454">
        <f>VLOOKUP(I2454,Weather!F:K,5,)</f>
        <v>1020</v>
      </c>
      <c r="AC2454">
        <f>VLOOKUP(I2454,Weather!F:K,6,)</f>
        <v>2</v>
      </c>
    </row>
    <row r="2455" spans="1:29" x14ac:dyDescent="0.25">
      <c r="A2455" t="s">
        <v>7</v>
      </c>
      <c r="B2455" t="s">
        <v>6</v>
      </c>
      <c r="C2455" s="1">
        <v>42039.406944444447</v>
      </c>
      <c r="D2455" s="3">
        <f t="shared" si="312"/>
        <v>2015</v>
      </c>
      <c r="E2455" s="3">
        <f t="shared" si="315"/>
        <v>2</v>
      </c>
      <c r="F2455" s="3">
        <f t="shared" si="316"/>
        <v>9</v>
      </c>
      <c r="G2455" s="3">
        <f t="shared" si="317"/>
        <v>4</v>
      </c>
      <c r="H2455" s="3" t="str">
        <f t="shared" si="318"/>
        <v>201529</v>
      </c>
      <c r="I2455" s="3" t="str">
        <f t="shared" si="319"/>
        <v>2015294</v>
      </c>
      <c r="J2455">
        <v>212</v>
      </c>
      <c r="K2455">
        <v>127.2</v>
      </c>
      <c r="L2455" t="str">
        <f>VLOOKUP(C2455,List!$A$2:$C$2089,3,)</f>
        <v>Warwick Avenue</v>
      </c>
      <c r="M2455" t="str">
        <f>VLOOKUP(C2455,List!$A$2:$C$2089,2,)</f>
        <v>Bakerloo</v>
      </c>
      <c r="N2455" t="str">
        <f t="shared" si="313"/>
        <v>Warwick Avenue|Bakerloo</v>
      </c>
      <c r="O2455">
        <f>VLOOKUP(N2455,Depth!$A$2:$F$427,3,)</f>
        <v>27</v>
      </c>
      <c r="P2455">
        <f>VLOOKUP(N2455,Depth!$A$2:$F$427,5,)</f>
        <v>112.47</v>
      </c>
      <c r="Q2455">
        <f>VLOOKUP(N2455,Depth!$A$2:$F$427,6,)</f>
        <v>14.53</v>
      </c>
      <c r="R2455">
        <f>VLOOKUP(L2455,longitude_latitude!C:J,7,)</f>
        <v>-0.182005998</v>
      </c>
      <c r="S2455">
        <f>VLOOKUP(L2455,longitude_latitude!C:J,8,)</f>
        <v>51.522691180000002</v>
      </c>
      <c r="T2455">
        <f t="shared" si="314"/>
        <v>-9.3774388278616989</v>
      </c>
      <c r="U2455">
        <f>VLOOKUP(M2455,LINE!$A$2:$B$13,2,)</f>
        <v>2</v>
      </c>
      <c r="V2455">
        <f>VLOOKUP(L2455,Entry_exit!B:P,4,)</f>
        <v>7327</v>
      </c>
      <c r="W2455">
        <f>2020 - VLOOKUP(L2455, age!$A:$D,4,)</f>
        <v>105</v>
      </c>
      <c r="X2455">
        <f>VLOOKUP(H2455,'air-quality-london-time-of-day'!E:G,3,FALSE)</f>
        <v>16.3</v>
      </c>
      <c r="Y2455">
        <f>VLOOKUP(I2455,Weather!F:K,2,)</f>
        <v>2.418181818181826</v>
      </c>
      <c r="Z2455">
        <f>VLOOKUP(I2455,Weather!F:K,3,)</f>
        <v>0</v>
      </c>
      <c r="AA2455">
        <f>VLOOKUP(I2455,Weather!F:K,4,)</f>
        <v>0.75</v>
      </c>
      <c r="AB2455">
        <f>VLOOKUP(I2455,Weather!F:K,5,)</f>
        <v>1020</v>
      </c>
      <c r="AC2455">
        <f>VLOOKUP(I2455,Weather!F:K,6,)</f>
        <v>2</v>
      </c>
    </row>
    <row r="2456" spans="1:29" x14ac:dyDescent="0.25">
      <c r="A2456" t="s">
        <v>7</v>
      </c>
      <c r="B2456" t="s">
        <v>6</v>
      </c>
      <c r="C2456" s="1">
        <v>42039.407638888886</v>
      </c>
      <c r="D2456" s="3">
        <f t="shared" si="312"/>
        <v>2015</v>
      </c>
      <c r="E2456" s="3">
        <f t="shared" si="315"/>
        <v>2</v>
      </c>
      <c r="F2456" s="3">
        <f t="shared" si="316"/>
        <v>9</v>
      </c>
      <c r="G2456" s="3">
        <f t="shared" si="317"/>
        <v>4</v>
      </c>
      <c r="H2456" s="3" t="str">
        <f t="shared" si="318"/>
        <v>201529</v>
      </c>
      <c r="I2456" s="3" t="str">
        <f t="shared" si="319"/>
        <v>2015294</v>
      </c>
      <c r="J2456">
        <v>207</v>
      </c>
      <c r="K2456">
        <v>124.2</v>
      </c>
      <c r="L2456" t="str">
        <f>VLOOKUP(C2456,List!$A$2:$C$2089,3,)</f>
        <v>Paddington</v>
      </c>
      <c r="M2456" t="str">
        <f>VLOOKUP(C2456,List!$A$2:$C$2089,2,)</f>
        <v>Bakerloo</v>
      </c>
      <c r="N2456" t="str">
        <f t="shared" si="313"/>
        <v>Paddington|Bakerloo</v>
      </c>
      <c r="O2456">
        <f>VLOOKUP(N2456,Depth!$A$2:$F$427,3,)</f>
        <v>25</v>
      </c>
      <c r="P2456">
        <f>VLOOKUP(N2456,Depth!$A$2:$F$427,5,)</f>
        <v>109.27</v>
      </c>
      <c r="Q2456">
        <f>VLOOKUP(N2456,Depth!$A$2:$F$427,6,)</f>
        <v>15.73</v>
      </c>
      <c r="R2456">
        <f>VLOOKUP(L2456,longitude_latitude!C:J,7,)</f>
        <v>-0.17378948499999999</v>
      </c>
      <c r="S2456">
        <f>VLOOKUP(L2456,longitude_latitude!C:J,8,)</f>
        <v>51.514994909999999</v>
      </c>
      <c r="T2456">
        <f t="shared" si="314"/>
        <v>-8.9527644351865217</v>
      </c>
      <c r="U2456">
        <f>VLOOKUP(M2456,LINE!$A$2:$B$13,2,)</f>
        <v>2</v>
      </c>
      <c r="V2456">
        <f>VLOOKUP(L2456,Entry_exit!B:P,4,)</f>
        <v>79872</v>
      </c>
      <c r="W2456">
        <f>2020 - VLOOKUP(L2456, age!$A:$D,4,)</f>
        <v>107</v>
      </c>
      <c r="X2456">
        <f>VLOOKUP(H2456,'air-quality-london-time-of-day'!E:G,3,FALSE)</f>
        <v>16.3</v>
      </c>
      <c r="Y2456">
        <f>VLOOKUP(I2456,Weather!F:K,2,)</f>
        <v>2.418181818181826</v>
      </c>
      <c r="Z2456">
        <f>VLOOKUP(I2456,Weather!F:K,3,)</f>
        <v>0</v>
      </c>
      <c r="AA2456">
        <f>VLOOKUP(I2456,Weather!F:K,4,)</f>
        <v>0.75</v>
      </c>
      <c r="AB2456">
        <f>VLOOKUP(I2456,Weather!F:K,5,)</f>
        <v>1020</v>
      </c>
      <c r="AC2456">
        <f>VLOOKUP(I2456,Weather!F:K,6,)</f>
        <v>2</v>
      </c>
    </row>
    <row r="2457" spans="1:29" x14ac:dyDescent="0.25">
      <c r="A2457" t="s">
        <v>7</v>
      </c>
      <c r="B2457" t="s">
        <v>6</v>
      </c>
      <c r="C2457" s="1">
        <v>42039.408333333333</v>
      </c>
      <c r="D2457" s="3">
        <f t="shared" si="312"/>
        <v>2015</v>
      </c>
      <c r="E2457" s="3">
        <f t="shared" si="315"/>
        <v>2</v>
      </c>
      <c r="F2457" s="3">
        <f t="shared" si="316"/>
        <v>9</v>
      </c>
      <c r="G2457" s="3">
        <f t="shared" si="317"/>
        <v>4</v>
      </c>
      <c r="H2457" s="3" t="str">
        <f t="shared" si="318"/>
        <v>201529</v>
      </c>
      <c r="I2457" s="3" t="str">
        <f t="shared" si="319"/>
        <v>2015294</v>
      </c>
      <c r="J2457">
        <v>204</v>
      </c>
      <c r="K2457">
        <v>122.4</v>
      </c>
      <c r="L2457" t="str">
        <f>VLOOKUP(C2457,List!$A$2:$C$2089,3,)</f>
        <v>Edgware Road</v>
      </c>
      <c r="M2457" t="str">
        <f>VLOOKUP(C2457,List!$A$2:$C$2089,2,)</f>
        <v>Bakerloo</v>
      </c>
      <c r="N2457" t="str">
        <f t="shared" si="313"/>
        <v>Edgware Road|Bakerloo</v>
      </c>
      <c r="O2457">
        <f>VLOOKUP(N2457,Depth!$A$2:$F$427,3,)</f>
        <v>32</v>
      </c>
      <c r="P2457">
        <f>VLOOKUP(N2457,Depth!$A$2:$F$427,5,)</f>
        <v>107.13</v>
      </c>
      <c r="Q2457">
        <f>VLOOKUP(N2457,Depth!$A$2:$F$427,6,)</f>
        <v>24.87</v>
      </c>
      <c r="R2457">
        <f>VLOOKUP(L2457,longitude_latitude!C:J,7,)</f>
        <v>-0.16617074200000001</v>
      </c>
      <c r="S2457">
        <f>VLOOKUP(L2457,longitude_latitude!C:J,8,)</f>
        <v>51.51936413</v>
      </c>
      <c r="T2457">
        <f t="shared" si="314"/>
        <v>-8.5610109648502846</v>
      </c>
      <c r="U2457">
        <f>VLOOKUP(M2457,LINE!$A$2:$B$13,2,)</f>
        <v>2</v>
      </c>
      <c r="V2457">
        <f>VLOOKUP(L2457,Entry_exit!B:P,4,)</f>
        <v>7098</v>
      </c>
      <c r="W2457">
        <f>2020 - VLOOKUP(L2457, age!$A:$D,4,)</f>
        <v>113</v>
      </c>
      <c r="X2457">
        <f>VLOOKUP(H2457,'air-quality-london-time-of-day'!E:G,3,FALSE)</f>
        <v>16.3</v>
      </c>
      <c r="Y2457">
        <f>VLOOKUP(I2457,Weather!F:K,2,)</f>
        <v>2.418181818181826</v>
      </c>
      <c r="Z2457">
        <f>VLOOKUP(I2457,Weather!F:K,3,)</f>
        <v>0</v>
      </c>
      <c r="AA2457">
        <f>VLOOKUP(I2457,Weather!F:K,4,)</f>
        <v>0.75</v>
      </c>
      <c r="AB2457">
        <f>VLOOKUP(I2457,Weather!F:K,5,)</f>
        <v>1020</v>
      </c>
      <c r="AC2457">
        <f>VLOOKUP(I2457,Weather!F:K,6,)</f>
        <v>2</v>
      </c>
    </row>
    <row r="2458" spans="1:29" x14ac:dyDescent="0.25">
      <c r="A2458" t="s">
        <v>7</v>
      </c>
      <c r="B2458" t="s">
        <v>6</v>
      </c>
      <c r="C2458" s="1">
        <v>42039.40902777778</v>
      </c>
      <c r="D2458" s="3">
        <f t="shared" si="312"/>
        <v>2015</v>
      </c>
      <c r="E2458" s="3">
        <f t="shared" si="315"/>
        <v>2</v>
      </c>
      <c r="F2458" s="3">
        <f t="shared" si="316"/>
        <v>9</v>
      </c>
      <c r="G2458" s="3">
        <f t="shared" si="317"/>
        <v>4</v>
      </c>
      <c r="H2458" s="3" t="str">
        <f t="shared" si="318"/>
        <v>201529</v>
      </c>
      <c r="I2458" s="3" t="str">
        <f t="shared" si="319"/>
        <v>2015294</v>
      </c>
      <c r="J2458">
        <v>201</v>
      </c>
      <c r="K2458">
        <v>120.6</v>
      </c>
      <c r="L2458" t="str">
        <f>VLOOKUP(C2458,List!$A$2:$C$2089,3,)</f>
        <v>Marylebone</v>
      </c>
      <c r="M2458" t="str">
        <f>VLOOKUP(C2458,List!$A$2:$C$2089,2,)</f>
        <v>Bakerloo</v>
      </c>
      <c r="N2458" t="str">
        <f t="shared" si="313"/>
        <v>Marylebone|Bakerloo</v>
      </c>
      <c r="O2458">
        <f>VLOOKUP(N2458,Depth!$A$2:$F$427,3,)</f>
        <v>29</v>
      </c>
      <c r="P2458">
        <f>VLOOKUP(N2458,Depth!$A$2:$F$427,5,)</f>
        <v>106.37</v>
      </c>
      <c r="Q2458">
        <f>VLOOKUP(N2458,Depth!$A$2:$F$427,6,)</f>
        <v>22.63</v>
      </c>
      <c r="R2458">
        <f>VLOOKUP(L2458,longitude_latitude!C:J,7,)</f>
        <v>-0.16263734599999999</v>
      </c>
      <c r="S2458">
        <f>VLOOKUP(L2458,longitude_latitude!C:J,8,)</f>
        <v>51.521650790000002</v>
      </c>
      <c r="T2458">
        <f t="shared" si="314"/>
        <v>-8.3793445460244023</v>
      </c>
      <c r="U2458">
        <f>VLOOKUP(M2458,LINE!$A$2:$B$13,2,)</f>
        <v>2</v>
      </c>
      <c r="V2458">
        <f>VLOOKUP(L2458,Entry_exit!B:P,4,)</f>
        <v>19933</v>
      </c>
      <c r="W2458">
        <f>2020 - VLOOKUP(L2458, age!$A:$D,4,)</f>
        <v>113</v>
      </c>
      <c r="X2458">
        <f>VLOOKUP(H2458,'air-quality-london-time-of-day'!E:G,3,FALSE)</f>
        <v>16.3</v>
      </c>
      <c r="Y2458">
        <f>VLOOKUP(I2458,Weather!F:K,2,)</f>
        <v>2.418181818181826</v>
      </c>
      <c r="Z2458">
        <f>VLOOKUP(I2458,Weather!F:K,3,)</f>
        <v>0</v>
      </c>
      <c r="AA2458">
        <f>VLOOKUP(I2458,Weather!F:K,4,)</f>
        <v>0.75</v>
      </c>
      <c r="AB2458">
        <f>VLOOKUP(I2458,Weather!F:K,5,)</f>
        <v>1020</v>
      </c>
      <c r="AC2458">
        <f>VLOOKUP(I2458,Weather!F:K,6,)</f>
        <v>2</v>
      </c>
    </row>
    <row r="2459" spans="1:29" x14ac:dyDescent="0.25">
      <c r="A2459" t="s">
        <v>7</v>
      </c>
      <c r="B2459" t="s">
        <v>6</v>
      </c>
      <c r="C2459" s="1">
        <v>42039.409722222219</v>
      </c>
      <c r="D2459" s="3">
        <f t="shared" si="312"/>
        <v>2015</v>
      </c>
      <c r="E2459" s="3">
        <f t="shared" si="315"/>
        <v>2</v>
      </c>
      <c r="F2459" s="3">
        <f t="shared" si="316"/>
        <v>9</v>
      </c>
      <c r="G2459" s="3">
        <f t="shared" si="317"/>
        <v>4</v>
      </c>
      <c r="H2459" s="3" t="str">
        <f t="shared" si="318"/>
        <v>201529</v>
      </c>
      <c r="I2459" s="3" t="str">
        <f t="shared" si="319"/>
        <v>2015294</v>
      </c>
      <c r="J2459">
        <v>207</v>
      </c>
      <c r="K2459">
        <v>124.2</v>
      </c>
      <c r="L2459" t="str">
        <f>VLOOKUP(C2459,List!$A$2:$C$2089,3,)</f>
        <v>Marylebone</v>
      </c>
      <c r="M2459" t="str">
        <f>VLOOKUP(C2459,List!$A$2:$C$2089,2,)</f>
        <v>Bakerloo</v>
      </c>
      <c r="N2459" t="str">
        <f t="shared" si="313"/>
        <v>Marylebone|Bakerloo</v>
      </c>
      <c r="O2459">
        <f>VLOOKUP(N2459,Depth!$A$2:$F$427,3,)</f>
        <v>29</v>
      </c>
      <c r="P2459">
        <f>VLOOKUP(N2459,Depth!$A$2:$F$427,5,)</f>
        <v>106.37</v>
      </c>
      <c r="Q2459">
        <f>VLOOKUP(N2459,Depth!$A$2:$F$427,6,)</f>
        <v>22.63</v>
      </c>
      <c r="R2459">
        <f>VLOOKUP(L2459,longitude_latitude!C:J,7,)</f>
        <v>-0.16263734599999999</v>
      </c>
      <c r="S2459">
        <f>VLOOKUP(L2459,longitude_latitude!C:J,8,)</f>
        <v>51.521650790000002</v>
      </c>
      <c r="T2459">
        <f t="shared" si="314"/>
        <v>-8.3793445460244023</v>
      </c>
      <c r="U2459">
        <f>VLOOKUP(M2459,LINE!$A$2:$B$13,2,)</f>
        <v>2</v>
      </c>
      <c r="V2459">
        <f>VLOOKUP(L2459,Entry_exit!B:P,4,)</f>
        <v>19933</v>
      </c>
      <c r="W2459">
        <f>2020 - VLOOKUP(L2459, age!$A:$D,4,)</f>
        <v>113</v>
      </c>
      <c r="X2459">
        <f>VLOOKUP(H2459,'air-quality-london-time-of-day'!E:G,3,FALSE)</f>
        <v>16.3</v>
      </c>
      <c r="Y2459">
        <f>VLOOKUP(I2459,Weather!F:K,2,)</f>
        <v>2.418181818181826</v>
      </c>
      <c r="Z2459">
        <f>VLOOKUP(I2459,Weather!F:K,3,)</f>
        <v>0</v>
      </c>
      <c r="AA2459">
        <f>VLOOKUP(I2459,Weather!F:K,4,)</f>
        <v>0.75</v>
      </c>
      <c r="AB2459">
        <f>VLOOKUP(I2459,Weather!F:K,5,)</f>
        <v>1020</v>
      </c>
      <c r="AC2459">
        <f>VLOOKUP(I2459,Weather!F:K,6,)</f>
        <v>2</v>
      </c>
    </row>
    <row r="2460" spans="1:29" x14ac:dyDescent="0.25">
      <c r="A2460" t="s">
        <v>7</v>
      </c>
      <c r="B2460" t="s">
        <v>6</v>
      </c>
      <c r="C2460" s="1">
        <v>42039.410416666666</v>
      </c>
      <c r="D2460" s="3">
        <f t="shared" si="312"/>
        <v>2015</v>
      </c>
      <c r="E2460" s="3">
        <f t="shared" si="315"/>
        <v>2</v>
      </c>
      <c r="F2460" s="3">
        <f t="shared" si="316"/>
        <v>9</v>
      </c>
      <c r="G2460" s="3">
        <f t="shared" si="317"/>
        <v>4</v>
      </c>
      <c r="H2460" s="3" t="str">
        <f t="shared" si="318"/>
        <v>201529</v>
      </c>
      <c r="I2460" s="3" t="str">
        <f t="shared" si="319"/>
        <v>2015294</v>
      </c>
      <c r="J2460">
        <v>216</v>
      </c>
      <c r="K2460">
        <v>129.6</v>
      </c>
      <c r="L2460" t="str">
        <f>VLOOKUP(C2460,List!$A$2:$C$2089,3,)</f>
        <v>Baker Street</v>
      </c>
      <c r="M2460" t="str">
        <f>VLOOKUP(C2460,List!$A$2:$C$2089,2,)</f>
        <v>Bakerloo</v>
      </c>
      <c r="N2460" t="str">
        <f t="shared" si="313"/>
        <v>Baker Street|Bakerloo</v>
      </c>
      <c r="O2460">
        <f>VLOOKUP(N2460,Depth!$A$2:$F$427,3,)</f>
        <v>27</v>
      </c>
      <c r="P2460">
        <f>VLOOKUP(N2460,Depth!$A$2:$F$427,5,)</f>
        <v>106.7</v>
      </c>
      <c r="Q2460">
        <f>VLOOKUP(N2460,Depth!$A$2:$F$427,6,)</f>
        <v>20.3</v>
      </c>
      <c r="R2460">
        <f>VLOOKUP(L2460,longitude_latitude!C:J,7,)</f>
        <v>-0.155454387</v>
      </c>
      <c r="S2460">
        <f>VLOOKUP(L2460,longitude_latitude!C:J,8,)</f>
        <v>51.522493869999998</v>
      </c>
      <c r="T2460">
        <f t="shared" si="314"/>
        <v>-8.0093977012721069</v>
      </c>
      <c r="U2460">
        <f>VLOOKUP(M2460,LINE!$A$2:$B$13,2,)</f>
        <v>2</v>
      </c>
      <c r="V2460">
        <f>VLOOKUP(L2460,Entry_exit!B:P,4,)</f>
        <v>47234</v>
      </c>
      <c r="W2460">
        <f>2020 - VLOOKUP(L2460, age!$A:$D,4,)</f>
        <v>114</v>
      </c>
      <c r="X2460">
        <f>VLOOKUP(H2460,'air-quality-london-time-of-day'!E:G,3,FALSE)</f>
        <v>16.3</v>
      </c>
      <c r="Y2460">
        <f>VLOOKUP(I2460,Weather!F:K,2,)</f>
        <v>2.418181818181826</v>
      </c>
      <c r="Z2460">
        <f>VLOOKUP(I2460,Weather!F:K,3,)</f>
        <v>0</v>
      </c>
      <c r="AA2460">
        <f>VLOOKUP(I2460,Weather!F:K,4,)</f>
        <v>0.75</v>
      </c>
      <c r="AB2460">
        <f>VLOOKUP(I2460,Weather!F:K,5,)</f>
        <v>1020</v>
      </c>
      <c r="AC2460">
        <f>VLOOKUP(I2460,Weather!F:K,6,)</f>
        <v>2</v>
      </c>
    </row>
    <row r="2461" spans="1:29" x14ac:dyDescent="0.25">
      <c r="A2461" t="s">
        <v>7</v>
      </c>
      <c r="B2461" t="s">
        <v>6</v>
      </c>
      <c r="C2461" s="1">
        <v>42039.411111111112</v>
      </c>
      <c r="D2461" s="3">
        <f t="shared" si="312"/>
        <v>2015</v>
      </c>
      <c r="E2461" s="3">
        <f t="shared" si="315"/>
        <v>2</v>
      </c>
      <c r="F2461" s="3">
        <f t="shared" si="316"/>
        <v>9</v>
      </c>
      <c r="G2461" s="3">
        <f t="shared" si="317"/>
        <v>4</v>
      </c>
      <c r="H2461" s="3" t="str">
        <f t="shared" si="318"/>
        <v>201529</v>
      </c>
      <c r="I2461" s="3" t="str">
        <f t="shared" si="319"/>
        <v>2015294</v>
      </c>
      <c r="J2461">
        <v>215</v>
      </c>
      <c r="K2461">
        <v>129</v>
      </c>
      <c r="L2461" t="str">
        <f>VLOOKUP(C2461,List!$A$2:$C$2089,3,)</f>
        <v>Baker Street</v>
      </c>
      <c r="M2461" t="str">
        <f>VLOOKUP(C2461,List!$A$2:$C$2089,2,)</f>
        <v>Bakerloo</v>
      </c>
      <c r="N2461" t="str">
        <f t="shared" si="313"/>
        <v>Baker Street|Bakerloo</v>
      </c>
      <c r="O2461">
        <f>VLOOKUP(N2461,Depth!$A$2:$F$427,3,)</f>
        <v>27</v>
      </c>
      <c r="P2461">
        <f>VLOOKUP(N2461,Depth!$A$2:$F$427,5,)</f>
        <v>106.7</v>
      </c>
      <c r="Q2461">
        <f>VLOOKUP(N2461,Depth!$A$2:$F$427,6,)</f>
        <v>20.3</v>
      </c>
      <c r="R2461">
        <f>VLOOKUP(L2461,longitude_latitude!C:J,7,)</f>
        <v>-0.155454387</v>
      </c>
      <c r="S2461">
        <f>VLOOKUP(L2461,longitude_latitude!C:J,8,)</f>
        <v>51.522493869999998</v>
      </c>
      <c r="T2461">
        <f t="shared" si="314"/>
        <v>-8.0093977012721069</v>
      </c>
      <c r="U2461">
        <f>VLOOKUP(M2461,LINE!$A$2:$B$13,2,)</f>
        <v>2</v>
      </c>
      <c r="V2461">
        <f>VLOOKUP(L2461,Entry_exit!B:P,4,)</f>
        <v>47234</v>
      </c>
      <c r="W2461">
        <f>2020 - VLOOKUP(L2461, age!$A:$D,4,)</f>
        <v>114</v>
      </c>
      <c r="X2461">
        <f>VLOOKUP(H2461,'air-quality-london-time-of-day'!E:G,3,FALSE)</f>
        <v>16.3</v>
      </c>
      <c r="Y2461">
        <f>VLOOKUP(I2461,Weather!F:K,2,)</f>
        <v>2.418181818181826</v>
      </c>
      <c r="Z2461">
        <f>VLOOKUP(I2461,Weather!F:K,3,)</f>
        <v>0</v>
      </c>
      <c r="AA2461">
        <f>VLOOKUP(I2461,Weather!F:K,4,)</f>
        <v>0.75</v>
      </c>
      <c r="AB2461">
        <f>VLOOKUP(I2461,Weather!F:K,5,)</f>
        <v>1020</v>
      </c>
      <c r="AC2461">
        <f>VLOOKUP(I2461,Weather!F:K,6,)</f>
        <v>2</v>
      </c>
    </row>
    <row r="2462" spans="1:29" x14ac:dyDescent="0.25">
      <c r="A2462" t="s">
        <v>7</v>
      </c>
      <c r="B2462" t="s">
        <v>6</v>
      </c>
      <c r="C2462" s="1">
        <v>42039.411805555559</v>
      </c>
      <c r="D2462" s="3">
        <f t="shared" si="312"/>
        <v>2015</v>
      </c>
      <c r="E2462" s="3">
        <f t="shared" si="315"/>
        <v>2</v>
      </c>
      <c r="F2462" s="3">
        <f t="shared" si="316"/>
        <v>9</v>
      </c>
      <c r="G2462" s="3">
        <f t="shared" si="317"/>
        <v>4</v>
      </c>
      <c r="H2462" s="3" t="str">
        <f t="shared" si="318"/>
        <v>201529</v>
      </c>
      <c r="I2462" s="3" t="str">
        <f t="shared" si="319"/>
        <v>2015294</v>
      </c>
      <c r="J2462">
        <v>214</v>
      </c>
      <c r="K2462">
        <v>128.4</v>
      </c>
      <c r="L2462" t="str">
        <f>VLOOKUP(C2462,List!$A$2:$C$2089,3,)</f>
        <v>Baker Street</v>
      </c>
      <c r="M2462" t="str">
        <f>VLOOKUP(C2462,List!$A$2:$C$2089,2,)</f>
        <v>Bakerloo</v>
      </c>
      <c r="N2462" t="str">
        <f t="shared" si="313"/>
        <v>Baker Street|Bakerloo</v>
      </c>
      <c r="O2462">
        <f>VLOOKUP(N2462,Depth!$A$2:$F$427,3,)</f>
        <v>27</v>
      </c>
      <c r="P2462">
        <f>VLOOKUP(N2462,Depth!$A$2:$F$427,5,)</f>
        <v>106.7</v>
      </c>
      <c r="Q2462">
        <f>VLOOKUP(N2462,Depth!$A$2:$F$427,6,)</f>
        <v>20.3</v>
      </c>
      <c r="R2462">
        <f>VLOOKUP(L2462,longitude_latitude!C:J,7,)</f>
        <v>-0.155454387</v>
      </c>
      <c r="S2462">
        <f>VLOOKUP(L2462,longitude_latitude!C:J,8,)</f>
        <v>51.522493869999998</v>
      </c>
      <c r="T2462">
        <f t="shared" si="314"/>
        <v>-8.0093977012721069</v>
      </c>
      <c r="U2462">
        <f>VLOOKUP(M2462,LINE!$A$2:$B$13,2,)</f>
        <v>2</v>
      </c>
      <c r="V2462">
        <f>VLOOKUP(L2462,Entry_exit!B:P,4,)</f>
        <v>47234</v>
      </c>
      <c r="W2462">
        <f>2020 - VLOOKUP(L2462, age!$A:$D,4,)</f>
        <v>114</v>
      </c>
      <c r="X2462">
        <f>VLOOKUP(H2462,'air-quality-london-time-of-day'!E:G,3,FALSE)</f>
        <v>16.3</v>
      </c>
      <c r="Y2462">
        <f>VLOOKUP(I2462,Weather!F:K,2,)</f>
        <v>2.418181818181826</v>
      </c>
      <c r="Z2462">
        <f>VLOOKUP(I2462,Weather!F:K,3,)</f>
        <v>0</v>
      </c>
      <c r="AA2462">
        <f>VLOOKUP(I2462,Weather!F:K,4,)</f>
        <v>0.75</v>
      </c>
      <c r="AB2462">
        <f>VLOOKUP(I2462,Weather!F:K,5,)</f>
        <v>1020</v>
      </c>
      <c r="AC2462">
        <f>VLOOKUP(I2462,Weather!F:K,6,)</f>
        <v>2</v>
      </c>
    </row>
    <row r="2463" spans="1:29" x14ac:dyDescent="0.25">
      <c r="A2463" t="s">
        <v>7</v>
      </c>
      <c r="B2463" t="s">
        <v>6</v>
      </c>
      <c r="C2463" s="1">
        <v>42039.412499999999</v>
      </c>
      <c r="D2463" s="3">
        <f t="shared" si="312"/>
        <v>2015</v>
      </c>
      <c r="E2463" s="3">
        <f t="shared" si="315"/>
        <v>2</v>
      </c>
      <c r="F2463" s="3">
        <f t="shared" si="316"/>
        <v>9</v>
      </c>
      <c r="G2463" s="3">
        <f t="shared" si="317"/>
        <v>4</v>
      </c>
      <c r="H2463" s="3" t="str">
        <f t="shared" si="318"/>
        <v>201529</v>
      </c>
      <c r="I2463" s="3" t="str">
        <f t="shared" si="319"/>
        <v>2015294</v>
      </c>
      <c r="J2463">
        <v>232</v>
      </c>
      <c r="K2463">
        <v>139.19999999999999</v>
      </c>
      <c r="L2463" t="str">
        <f>VLOOKUP(C2463,List!$A$2:$C$2089,3,)</f>
        <v>Regent's Park</v>
      </c>
      <c r="M2463" t="str">
        <f>VLOOKUP(C2463,List!$A$2:$C$2089,2,)</f>
        <v>Bakerloo</v>
      </c>
      <c r="N2463" t="str">
        <f t="shared" si="313"/>
        <v>Regent's Park|Bakerloo</v>
      </c>
      <c r="O2463">
        <f>VLOOKUP(N2463,Depth!$A$2:$F$427,3,)</f>
        <v>28</v>
      </c>
      <c r="P2463">
        <f>VLOOKUP(N2463,Depth!$A$2:$F$427,5,)</f>
        <v>103.185</v>
      </c>
      <c r="Q2463">
        <f>VLOOKUP(N2463,Depth!$A$2:$F$427,6,)</f>
        <v>24.815000000000001</v>
      </c>
      <c r="R2463">
        <f>VLOOKUP(L2463,longitude_latitude!C:J,7,)</f>
        <v>-0.144708117</v>
      </c>
      <c r="S2463">
        <f>VLOOKUP(L2463,longitude_latitude!C:J,8,)</f>
        <v>51.522770110000003</v>
      </c>
      <c r="T2463">
        <f t="shared" si="314"/>
        <v>-7.4557630452419836</v>
      </c>
      <c r="U2463">
        <f>VLOOKUP(M2463,LINE!$A$2:$B$13,2,)</f>
        <v>2</v>
      </c>
      <c r="V2463">
        <f>VLOOKUP(L2463,Entry_exit!B:P,4,)</f>
        <v>5487</v>
      </c>
      <c r="W2463">
        <f>2020 - VLOOKUP(L2463, age!$A:$D,4,)</f>
        <v>114</v>
      </c>
      <c r="X2463">
        <f>VLOOKUP(H2463,'air-quality-london-time-of-day'!E:G,3,FALSE)</f>
        <v>16.3</v>
      </c>
      <c r="Y2463">
        <f>VLOOKUP(I2463,Weather!F:K,2,)</f>
        <v>2.418181818181826</v>
      </c>
      <c r="Z2463">
        <f>VLOOKUP(I2463,Weather!F:K,3,)</f>
        <v>0</v>
      </c>
      <c r="AA2463">
        <f>VLOOKUP(I2463,Weather!F:K,4,)</f>
        <v>0.75</v>
      </c>
      <c r="AB2463">
        <f>VLOOKUP(I2463,Weather!F:K,5,)</f>
        <v>1020</v>
      </c>
      <c r="AC2463">
        <f>VLOOKUP(I2463,Weather!F:K,6,)</f>
        <v>2</v>
      </c>
    </row>
    <row r="2464" spans="1:29" x14ac:dyDescent="0.25">
      <c r="A2464" t="s">
        <v>7</v>
      </c>
      <c r="B2464" t="s">
        <v>6</v>
      </c>
      <c r="C2464" s="1">
        <v>42039.413194444445</v>
      </c>
      <c r="D2464" s="3">
        <f t="shared" si="312"/>
        <v>2015</v>
      </c>
      <c r="E2464" s="3">
        <f t="shared" si="315"/>
        <v>2</v>
      </c>
      <c r="F2464" s="3">
        <f t="shared" si="316"/>
        <v>9</v>
      </c>
      <c r="G2464" s="3">
        <f t="shared" si="317"/>
        <v>4</v>
      </c>
      <c r="H2464" s="3" t="str">
        <f t="shared" si="318"/>
        <v>201529</v>
      </c>
      <c r="I2464" s="3" t="str">
        <f t="shared" si="319"/>
        <v>2015294</v>
      </c>
      <c r="J2464">
        <v>237</v>
      </c>
      <c r="K2464">
        <v>142.19999999999999</v>
      </c>
      <c r="L2464" t="str">
        <f>VLOOKUP(C2464,List!$A$2:$C$2089,3,)</f>
        <v>Oxford Circus</v>
      </c>
      <c r="M2464" t="str">
        <f>VLOOKUP(C2464,List!$A$2:$C$2089,2,)</f>
        <v>Bakerloo</v>
      </c>
      <c r="N2464" t="str">
        <f t="shared" si="313"/>
        <v>Oxford Circus|Bakerloo</v>
      </c>
      <c r="O2464">
        <f>VLOOKUP(N2464,Depth!$A$2:$F$427,3,)</f>
        <v>27</v>
      </c>
      <c r="P2464">
        <f>VLOOKUP(N2464,Depth!$A$2:$F$427,5,)</f>
        <v>104.69</v>
      </c>
      <c r="Q2464">
        <f>VLOOKUP(N2464,Depth!$A$2:$F$427,6,)</f>
        <v>22.31</v>
      </c>
      <c r="R2464">
        <f>VLOOKUP(L2464,longitude_latitude!C:J,7,)</f>
        <v>-0.14002524599999999</v>
      </c>
      <c r="S2464">
        <f>VLOOKUP(L2464,longitude_latitude!C:J,8,)</f>
        <v>51.51481046</v>
      </c>
      <c r="T2464">
        <f t="shared" si="314"/>
        <v>-7.2133740073048731</v>
      </c>
      <c r="U2464">
        <f>VLOOKUP(M2464,LINE!$A$2:$B$13,2,)</f>
        <v>2</v>
      </c>
      <c r="V2464">
        <f>VLOOKUP(L2464,Entry_exit!B:P,4,)</f>
        <v>133573</v>
      </c>
      <c r="W2464">
        <f>2020 - VLOOKUP(L2464, age!$A:$D,4,)</f>
        <v>114</v>
      </c>
      <c r="X2464">
        <f>VLOOKUP(H2464,'air-quality-london-time-of-day'!E:G,3,FALSE)</f>
        <v>16.3</v>
      </c>
      <c r="Y2464">
        <f>VLOOKUP(I2464,Weather!F:K,2,)</f>
        <v>2.418181818181826</v>
      </c>
      <c r="Z2464">
        <f>VLOOKUP(I2464,Weather!F:K,3,)</f>
        <v>0</v>
      </c>
      <c r="AA2464">
        <f>VLOOKUP(I2464,Weather!F:K,4,)</f>
        <v>0.75</v>
      </c>
      <c r="AB2464">
        <f>VLOOKUP(I2464,Weather!F:K,5,)</f>
        <v>1020</v>
      </c>
      <c r="AC2464">
        <f>VLOOKUP(I2464,Weather!F:K,6,)</f>
        <v>2</v>
      </c>
    </row>
    <row r="2465" spans="1:29" x14ac:dyDescent="0.25">
      <c r="A2465" t="s">
        <v>7</v>
      </c>
      <c r="B2465" t="s">
        <v>6</v>
      </c>
      <c r="C2465" s="1">
        <v>42039.413888888892</v>
      </c>
      <c r="D2465" s="3">
        <f t="shared" si="312"/>
        <v>2015</v>
      </c>
      <c r="E2465" s="3">
        <f t="shared" si="315"/>
        <v>2</v>
      </c>
      <c r="F2465" s="3">
        <f t="shared" si="316"/>
        <v>9</v>
      </c>
      <c r="G2465" s="3">
        <f t="shared" si="317"/>
        <v>4</v>
      </c>
      <c r="H2465" s="3" t="str">
        <f t="shared" si="318"/>
        <v>201529</v>
      </c>
      <c r="I2465" s="3" t="str">
        <f t="shared" si="319"/>
        <v>2015294</v>
      </c>
      <c r="J2465">
        <v>231</v>
      </c>
      <c r="K2465">
        <v>138.6</v>
      </c>
      <c r="L2465" t="str">
        <f>VLOOKUP(C2465,List!$A$2:$C$2089,3,)</f>
        <v>Oxford Circus</v>
      </c>
      <c r="M2465" t="str">
        <f>VLOOKUP(C2465,List!$A$2:$C$2089,2,)</f>
        <v>Bakerloo</v>
      </c>
      <c r="N2465" t="str">
        <f t="shared" si="313"/>
        <v>Oxford Circus|Bakerloo</v>
      </c>
      <c r="O2465">
        <f>VLOOKUP(N2465,Depth!$A$2:$F$427,3,)</f>
        <v>27</v>
      </c>
      <c r="P2465">
        <f>VLOOKUP(N2465,Depth!$A$2:$F$427,5,)</f>
        <v>104.69</v>
      </c>
      <c r="Q2465">
        <f>VLOOKUP(N2465,Depth!$A$2:$F$427,6,)</f>
        <v>22.31</v>
      </c>
      <c r="R2465">
        <f>VLOOKUP(L2465,longitude_latitude!C:J,7,)</f>
        <v>-0.14002524599999999</v>
      </c>
      <c r="S2465">
        <f>VLOOKUP(L2465,longitude_latitude!C:J,8,)</f>
        <v>51.51481046</v>
      </c>
      <c r="T2465">
        <f t="shared" si="314"/>
        <v>-7.2133740073048731</v>
      </c>
      <c r="U2465">
        <f>VLOOKUP(M2465,LINE!$A$2:$B$13,2,)</f>
        <v>2</v>
      </c>
      <c r="V2465">
        <f>VLOOKUP(L2465,Entry_exit!B:P,4,)</f>
        <v>133573</v>
      </c>
      <c r="W2465">
        <f>2020 - VLOOKUP(L2465, age!$A:$D,4,)</f>
        <v>114</v>
      </c>
      <c r="X2465">
        <f>VLOOKUP(H2465,'air-quality-london-time-of-day'!E:G,3,FALSE)</f>
        <v>16.3</v>
      </c>
      <c r="Y2465">
        <f>VLOOKUP(I2465,Weather!F:K,2,)</f>
        <v>2.418181818181826</v>
      </c>
      <c r="Z2465">
        <f>VLOOKUP(I2465,Weather!F:K,3,)</f>
        <v>0</v>
      </c>
      <c r="AA2465">
        <f>VLOOKUP(I2465,Weather!F:K,4,)</f>
        <v>0.75</v>
      </c>
      <c r="AB2465">
        <f>VLOOKUP(I2465,Weather!F:K,5,)</f>
        <v>1020</v>
      </c>
      <c r="AC2465">
        <f>VLOOKUP(I2465,Weather!F:K,6,)</f>
        <v>2</v>
      </c>
    </row>
    <row r="2466" spans="1:29" x14ac:dyDescent="0.25">
      <c r="A2466" t="s">
        <v>7</v>
      </c>
      <c r="B2466" t="s">
        <v>6</v>
      </c>
      <c r="C2466" s="1">
        <v>42039.414583333331</v>
      </c>
      <c r="D2466" s="3">
        <f t="shared" si="312"/>
        <v>2015</v>
      </c>
      <c r="E2466" s="3">
        <f t="shared" si="315"/>
        <v>2</v>
      </c>
      <c r="F2466" s="3">
        <f t="shared" si="316"/>
        <v>9</v>
      </c>
      <c r="G2466" s="3">
        <f t="shared" si="317"/>
        <v>4</v>
      </c>
      <c r="H2466" s="3" t="str">
        <f t="shared" si="318"/>
        <v>201529</v>
      </c>
      <c r="I2466" s="3" t="str">
        <f t="shared" si="319"/>
        <v>2015294</v>
      </c>
      <c r="J2466">
        <v>198</v>
      </c>
      <c r="K2466">
        <v>118.8</v>
      </c>
      <c r="L2466" t="str">
        <f>VLOOKUP(C2466,List!$A$2:$C$2089,3,)</f>
        <v>Piccadilly Circus</v>
      </c>
      <c r="M2466" t="str">
        <f>VLOOKUP(C2466,List!$A$2:$C$2089,2,)</f>
        <v>Bakerloo</v>
      </c>
      <c r="N2466" t="str">
        <f t="shared" si="313"/>
        <v>Piccadilly Circus|Bakerloo</v>
      </c>
      <c r="O2466">
        <f>VLOOKUP(N2466,Depth!$A$2:$F$427,3,)</f>
        <v>19</v>
      </c>
      <c r="P2466">
        <f>VLOOKUP(N2466,Depth!$A$2:$F$427,5,)</f>
        <v>93.8</v>
      </c>
      <c r="Q2466">
        <f>VLOOKUP(N2466,Depth!$A$2:$F$427,6,)</f>
        <v>25.2</v>
      </c>
      <c r="R2466">
        <f>VLOOKUP(L2466,longitude_latitude!C:J,7,)</f>
        <v>-0.132081484</v>
      </c>
      <c r="S2466">
        <f>VLOOKUP(L2466,longitude_latitude!C:J,8,)</f>
        <v>51.509550609999998</v>
      </c>
      <c r="T2466">
        <f t="shared" si="314"/>
        <v>-6.8034578847419045</v>
      </c>
      <c r="U2466">
        <f>VLOOKUP(M2466,LINE!$A$2:$B$13,2,)</f>
        <v>2</v>
      </c>
      <c r="V2466">
        <f>VLOOKUP(L2466,Entry_exit!B:P,4,)</f>
        <v>60037</v>
      </c>
      <c r="W2466">
        <f>2020 - VLOOKUP(L2466, age!$A:$D,4,)</f>
        <v>114</v>
      </c>
      <c r="X2466">
        <f>VLOOKUP(H2466,'air-quality-london-time-of-day'!E:G,3,FALSE)</f>
        <v>16.3</v>
      </c>
      <c r="Y2466">
        <f>VLOOKUP(I2466,Weather!F:K,2,)</f>
        <v>2.418181818181826</v>
      </c>
      <c r="Z2466">
        <f>VLOOKUP(I2466,Weather!F:K,3,)</f>
        <v>0</v>
      </c>
      <c r="AA2466">
        <f>VLOOKUP(I2466,Weather!F:K,4,)</f>
        <v>0.75</v>
      </c>
      <c r="AB2466">
        <f>VLOOKUP(I2466,Weather!F:K,5,)</f>
        <v>1020</v>
      </c>
      <c r="AC2466">
        <f>VLOOKUP(I2466,Weather!F:K,6,)</f>
        <v>2</v>
      </c>
    </row>
    <row r="2467" spans="1:29" x14ac:dyDescent="0.25">
      <c r="A2467" t="s">
        <v>7</v>
      </c>
      <c r="B2467" t="s">
        <v>6</v>
      </c>
      <c r="C2467" s="1">
        <v>42039.415277777778</v>
      </c>
      <c r="D2467" s="3">
        <f t="shared" si="312"/>
        <v>2015</v>
      </c>
      <c r="E2467" s="3">
        <f t="shared" si="315"/>
        <v>2</v>
      </c>
      <c r="F2467" s="3">
        <f t="shared" si="316"/>
        <v>9</v>
      </c>
      <c r="G2467" s="3">
        <f t="shared" si="317"/>
        <v>4</v>
      </c>
      <c r="H2467" s="3" t="str">
        <f t="shared" si="318"/>
        <v>201529</v>
      </c>
      <c r="I2467" s="3" t="str">
        <f t="shared" si="319"/>
        <v>2015294</v>
      </c>
      <c r="J2467">
        <v>203</v>
      </c>
      <c r="K2467">
        <v>121.8</v>
      </c>
      <c r="L2467" t="str">
        <f>VLOOKUP(C2467,List!$A$2:$C$2089,3,)</f>
        <v>Charing Cross</v>
      </c>
      <c r="M2467" t="str">
        <f>VLOOKUP(C2467,List!$A$2:$C$2089,2,)</f>
        <v>Bakerloo</v>
      </c>
      <c r="N2467" t="str">
        <f t="shared" si="313"/>
        <v>Charing Cross|Bakerloo</v>
      </c>
      <c r="O2467">
        <f>VLOOKUP(N2467,Depth!$A$2:$F$427,3,)</f>
        <v>12</v>
      </c>
      <c r="P2467">
        <f>VLOOKUP(N2467,Depth!$A$2:$F$427,5,)</f>
        <v>88.19</v>
      </c>
      <c r="Q2467">
        <f>VLOOKUP(N2467,Depth!$A$2:$F$427,6,)</f>
        <v>23.81</v>
      </c>
      <c r="R2467">
        <f>VLOOKUP(L2467,longitude_latitude!C:J,7,)</f>
        <v>-0.12577717299999999</v>
      </c>
      <c r="S2467">
        <f>VLOOKUP(L2467,longitude_latitude!C:J,8,)</f>
        <v>51.506867540000002</v>
      </c>
      <c r="T2467">
        <f t="shared" si="314"/>
        <v>-6.4783881892666644</v>
      </c>
      <c r="U2467">
        <f>VLOOKUP(M2467,LINE!$A$2:$B$13,2,)</f>
        <v>2</v>
      </c>
      <c r="V2467">
        <f>VLOOKUP(L2467,Entry_exit!B:P,4,)</f>
        <v>34982</v>
      </c>
      <c r="W2467">
        <f>2020 - VLOOKUP(L2467, age!$A:$D,4,)</f>
        <v>114</v>
      </c>
      <c r="X2467">
        <f>VLOOKUP(H2467,'air-quality-london-time-of-day'!E:G,3,FALSE)</f>
        <v>16.3</v>
      </c>
      <c r="Y2467">
        <f>VLOOKUP(I2467,Weather!F:K,2,)</f>
        <v>2.418181818181826</v>
      </c>
      <c r="Z2467">
        <f>VLOOKUP(I2467,Weather!F:K,3,)</f>
        <v>0</v>
      </c>
      <c r="AA2467">
        <f>VLOOKUP(I2467,Weather!F:K,4,)</f>
        <v>0.75</v>
      </c>
      <c r="AB2467">
        <f>VLOOKUP(I2467,Weather!F:K,5,)</f>
        <v>1020</v>
      </c>
      <c r="AC2467">
        <f>VLOOKUP(I2467,Weather!F:K,6,)</f>
        <v>2</v>
      </c>
    </row>
    <row r="2468" spans="1:29" x14ac:dyDescent="0.25">
      <c r="A2468" t="s">
        <v>7</v>
      </c>
      <c r="B2468" t="s">
        <v>6</v>
      </c>
      <c r="C2468" s="1">
        <v>42039.415972222225</v>
      </c>
      <c r="D2468" s="3">
        <f t="shared" si="312"/>
        <v>2015</v>
      </c>
      <c r="E2468" s="3">
        <f t="shared" si="315"/>
        <v>2</v>
      </c>
      <c r="F2468" s="3">
        <f t="shared" si="316"/>
        <v>9</v>
      </c>
      <c r="G2468" s="3">
        <f t="shared" si="317"/>
        <v>4</v>
      </c>
      <c r="H2468" s="3" t="str">
        <f t="shared" si="318"/>
        <v>201529</v>
      </c>
      <c r="I2468" s="3" t="str">
        <f t="shared" si="319"/>
        <v>2015294</v>
      </c>
      <c r="J2468">
        <v>200</v>
      </c>
      <c r="K2468">
        <v>120</v>
      </c>
      <c r="L2468" t="str">
        <f>VLOOKUP(C2468,List!$A$2:$C$2089,3,)</f>
        <v>Charing Cross</v>
      </c>
      <c r="M2468" t="str">
        <f>VLOOKUP(C2468,List!$A$2:$C$2089,2,)</f>
        <v>Bakerloo</v>
      </c>
      <c r="N2468" t="str">
        <f t="shared" si="313"/>
        <v>Charing Cross|Bakerloo</v>
      </c>
      <c r="O2468">
        <f>VLOOKUP(N2468,Depth!$A$2:$F$427,3,)</f>
        <v>12</v>
      </c>
      <c r="P2468">
        <f>VLOOKUP(N2468,Depth!$A$2:$F$427,5,)</f>
        <v>88.19</v>
      </c>
      <c r="Q2468">
        <f>VLOOKUP(N2468,Depth!$A$2:$F$427,6,)</f>
        <v>23.81</v>
      </c>
      <c r="R2468">
        <f>VLOOKUP(L2468,longitude_latitude!C:J,7,)</f>
        <v>-0.12577717299999999</v>
      </c>
      <c r="S2468">
        <f>VLOOKUP(L2468,longitude_latitude!C:J,8,)</f>
        <v>51.506867540000002</v>
      </c>
      <c r="T2468">
        <f t="shared" si="314"/>
        <v>-6.4783881892666644</v>
      </c>
      <c r="U2468">
        <f>VLOOKUP(M2468,LINE!$A$2:$B$13,2,)</f>
        <v>2</v>
      </c>
      <c r="V2468">
        <f>VLOOKUP(L2468,Entry_exit!B:P,4,)</f>
        <v>34982</v>
      </c>
      <c r="W2468">
        <f>2020 - VLOOKUP(L2468, age!$A:$D,4,)</f>
        <v>114</v>
      </c>
      <c r="X2468">
        <f>VLOOKUP(H2468,'air-quality-london-time-of-day'!E:G,3,FALSE)</f>
        <v>16.3</v>
      </c>
      <c r="Y2468">
        <f>VLOOKUP(I2468,Weather!F:K,2,)</f>
        <v>2.418181818181826</v>
      </c>
      <c r="Z2468">
        <f>VLOOKUP(I2468,Weather!F:K,3,)</f>
        <v>0</v>
      </c>
      <c r="AA2468">
        <f>VLOOKUP(I2468,Weather!F:K,4,)</f>
        <v>0.75</v>
      </c>
      <c r="AB2468">
        <f>VLOOKUP(I2468,Weather!F:K,5,)</f>
        <v>1020</v>
      </c>
      <c r="AC2468">
        <f>VLOOKUP(I2468,Weather!F:K,6,)</f>
        <v>2</v>
      </c>
    </row>
    <row r="2469" spans="1:29" x14ac:dyDescent="0.25">
      <c r="A2469" t="s">
        <v>7</v>
      </c>
      <c r="B2469" t="s">
        <v>6</v>
      </c>
      <c r="C2469" s="1">
        <v>42039.416666666664</v>
      </c>
      <c r="D2469" s="3">
        <f t="shared" si="312"/>
        <v>2015</v>
      </c>
      <c r="E2469" s="3">
        <f t="shared" si="315"/>
        <v>2</v>
      </c>
      <c r="F2469" s="3">
        <f t="shared" si="316"/>
        <v>10</v>
      </c>
      <c r="G2469" s="3">
        <f t="shared" si="317"/>
        <v>4</v>
      </c>
      <c r="H2469" s="3" t="str">
        <f t="shared" si="318"/>
        <v>2015210</v>
      </c>
      <c r="I2469" s="3" t="str">
        <f t="shared" si="319"/>
        <v>20152104</v>
      </c>
      <c r="J2469">
        <v>187</v>
      </c>
      <c r="K2469">
        <v>112.2</v>
      </c>
      <c r="L2469" t="str">
        <f>VLOOKUP(C2469,List!$A$2:$C$2089,3,)</f>
        <v>Embankment</v>
      </c>
      <c r="M2469" t="str">
        <f>VLOOKUP(C2469,List!$A$2:$C$2089,2,)</f>
        <v>Bakerloo</v>
      </c>
      <c r="N2469" t="str">
        <f t="shared" si="313"/>
        <v>Embankment|Bakerloo</v>
      </c>
      <c r="O2469">
        <f>VLOOKUP(N2469,Depth!$A$2:$F$427,3,)</f>
        <v>5</v>
      </c>
      <c r="P2469">
        <f>VLOOKUP(N2469,Depth!$A$2:$F$427,5,)</f>
        <v>85.13</v>
      </c>
      <c r="Q2469">
        <f>VLOOKUP(N2469,Depth!$A$2:$F$427,6,)</f>
        <v>19.87</v>
      </c>
      <c r="R2469">
        <f>VLOOKUP(L2469,longitude_latitude!C:J,7,)</f>
        <v>-0.120562428</v>
      </c>
      <c r="S2469">
        <f>VLOOKUP(L2469,longitude_latitude!C:J,8,)</f>
        <v>51.50694137</v>
      </c>
      <c r="T2469">
        <f t="shared" si="314"/>
        <v>-6.2098019104208459</v>
      </c>
      <c r="U2469">
        <f>VLOOKUP(M2469,LINE!$A$2:$B$13,2,)</f>
        <v>2</v>
      </c>
      <c r="V2469">
        <f>VLOOKUP(L2469,Entry_exit!B:P,4,)</f>
        <v>33187</v>
      </c>
      <c r="W2469">
        <f>2020 - VLOOKUP(L2469, age!$A:$D,4,)</f>
        <v>114</v>
      </c>
      <c r="X2469">
        <f>VLOOKUP(H2469,'air-quality-london-time-of-day'!E:G,3,FALSE)</f>
        <v>15.2</v>
      </c>
      <c r="Y2469">
        <f>VLOOKUP(I2469,Weather!F:K,2,)</f>
        <v>2.9636363636363816</v>
      </c>
      <c r="Z2469">
        <f>VLOOKUP(I2469,Weather!F:K,3,)</f>
        <v>0</v>
      </c>
      <c r="AA2469">
        <f>VLOOKUP(I2469,Weather!F:K,4,)</f>
        <v>0.75</v>
      </c>
      <c r="AB2469">
        <f>VLOOKUP(I2469,Weather!F:K,5,)</f>
        <v>1020</v>
      </c>
      <c r="AC2469">
        <f>VLOOKUP(I2469,Weather!F:K,6,)</f>
        <v>2</v>
      </c>
    </row>
    <row r="2470" spans="1:29" x14ac:dyDescent="0.25">
      <c r="A2470" t="s">
        <v>7</v>
      </c>
      <c r="B2470" t="s">
        <v>6</v>
      </c>
      <c r="C2470" s="1">
        <v>42039.417361111111</v>
      </c>
      <c r="D2470" s="3">
        <f t="shared" si="312"/>
        <v>2015</v>
      </c>
      <c r="E2470" s="3">
        <f t="shared" si="315"/>
        <v>2</v>
      </c>
      <c r="F2470" s="3">
        <f t="shared" si="316"/>
        <v>10</v>
      </c>
      <c r="G2470" s="3">
        <f t="shared" si="317"/>
        <v>4</v>
      </c>
      <c r="H2470" s="3" t="str">
        <f t="shared" si="318"/>
        <v>2015210</v>
      </c>
      <c r="I2470" s="3" t="str">
        <f t="shared" si="319"/>
        <v>20152104</v>
      </c>
      <c r="J2470">
        <v>177</v>
      </c>
      <c r="K2470">
        <v>106.2</v>
      </c>
      <c r="L2470" t="str">
        <f>VLOOKUP(C2470,List!$A$2:$C$2089,3,)</f>
        <v>Waterloo</v>
      </c>
      <c r="M2470" t="str">
        <f>VLOOKUP(C2470,List!$A$2:$C$2089,2,)</f>
        <v>Bakerloo</v>
      </c>
      <c r="N2470" t="str">
        <f t="shared" si="313"/>
        <v>Waterloo|Bakerloo</v>
      </c>
      <c r="O2470">
        <f>VLOOKUP(N2470,Depth!$A$2:$F$427,3,)</f>
        <v>4</v>
      </c>
      <c r="P2470">
        <f>VLOOKUP(N2470,Depth!$A$2:$F$427,5,)</f>
        <v>86.63</v>
      </c>
      <c r="Q2470">
        <f>VLOOKUP(N2470,Depth!$A$2:$F$427,6,)</f>
        <v>17.37</v>
      </c>
      <c r="R2470">
        <f>VLOOKUP(L2470,longitude_latitude!C:J,7,)</f>
        <v>-0.112818812</v>
      </c>
      <c r="S2470">
        <f>VLOOKUP(L2470,longitude_latitude!C:J,8,)</f>
        <v>51.502914179999998</v>
      </c>
      <c r="T2470">
        <f t="shared" si="314"/>
        <v>-5.8104975923255537</v>
      </c>
      <c r="U2470">
        <f>VLOOKUP(M2470,LINE!$A$2:$B$13,2,)</f>
        <v>2</v>
      </c>
      <c r="V2470">
        <f>VLOOKUP(L2470,Entry_exit!B:P,4,)</f>
        <v>147259</v>
      </c>
      <c r="W2470">
        <f>2020 - VLOOKUP(L2470, age!$A:$D,4,)</f>
        <v>114</v>
      </c>
      <c r="X2470">
        <f>VLOOKUP(H2470,'air-quality-london-time-of-day'!E:G,3,FALSE)</f>
        <v>15.2</v>
      </c>
      <c r="Y2470">
        <f>VLOOKUP(I2470,Weather!F:K,2,)</f>
        <v>2.9636363636363816</v>
      </c>
      <c r="Z2470">
        <f>VLOOKUP(I2470,Weather!F:K,3,)</f>
        <v>0</v>
      </c>
      <c r="AA2470">
        <f>VLOOKUP(I2470,Weather!F:K,4,)</f>
        <v>0.75</v>
      </c>
      <c r="AB2470">
        <f>VLOOKUP(I2470,Weather!F:K,5,)</f>
        <v>1020</v>
      </c>
      <c r="AC2470">
        <f>VLOOKUP(I2470,Weather!F:K,6,)</f>
        <v>2</v>
      </c>
    </row>
    <row r="2471" spans="1:29" x14ac:dyDescent="0.25">
      <c r="A2471" t="s">
        <v>7</v>
      </c>
      <c r="B2471" t="s">
        <v>6</v>
      </c>
      <c r="C2471" s="1">
        <v>42039.418055555558</v>
      </c>
      <c r="D2471" s="3">
        <f t="shared" si="312"/>
        <v>2015</v>
      </c>
      <c r="E2471" s="3">
        <f t="shared" si="315"/>
        <v>2</v>
      </c>
      <c r="F2471" s="3">
        <f t="shared" si="316"/>
        <v>10</v>
      </c>
      <c r="G2471" s="3">
        <f t="shared" si="317"/>
        <v>4</v>
      </c>
      <c r="H2471" s="3" t="str">
        <f t="shared" si="318"/>
        <v>2015210</v>
      </c>
      <c r="I2471" s="3" t="str">
        <f t="shared" si="319"/>
        <v>20152104</v>
      </c>
      <c r="J2471">
        <v>159</v>
      </c>
      <c r="K2471">
        <v>95.4</v>
      </c>
      <c r="L2471" t="str">
        <f>VLOOKUP(C2471,List!$A$2:$C$2089,3,)</f>
        <v>Waterloo</v>
      </c>
      <c r="M2471" t="str">
        <f>VLOOKUP(C2471,List!$A$2:$C$2089,2,)</f>
        <v>Bakerloo</v>
      </c>
      <c r="N2471" t="str">
        <f t="shared" si="313"/>
        <v>Waterloo|Bakerloo</v>
      </c>
      <c r="O2471">
        <f>VLOOKUP(N2471,Depth!$A$2:$F$427,3,)</f>
        <v>4</v>
      </c>
      <c r="P2471">
        <f>VLOOKUP(N2471,Depth!$A$2:$F$427,5,)</f>
        <v>86.63</v>
      </c>
      <c r="Q2471">
        <f>VLOOKUP(N2471,Depth!$A$2:$F$427,6,)</f>
        <v>17.37</v>
      </c>
      <c r="R2471">
        <f>VLOOKUP(L2471,longitude_latitude!C:J,7,)</f>
        <v>-0.112818812</v>
      </c>
      <c r="S2471">
        <f>VLOOKUP(L2471,longitude_latitude!C:J,8,)</f>
        <v>51.502914179999998</v>
      </c>
      <c r="T2471">
        <f t="shared" si="314"/>
        <v>-5.8104975923255537</v>
      </c>
      <c r="U2471">
        <f>VLOOKUP(M2471,LINE!$A$2:$B$13,2,)</f>
        <v>2</v>
      </c>
      <c r="V2471">
        <f>VLOOKUP(L2471,Entry_exit!B:P,4,)</f>
        <v>147259</v>
      </c>
      <c r="W2471">
        <f>2020 - VLOOKUP(L2471, age!$A:$D,4,)</f>
        <v>114</v>
      </c>
      <c r="X2471">
        <f>VLOOKUP(H2471,'air-quality-london-time-of-day'!E:G,3,FALSE)</f>
        <v>15.2</v>
      </c>
      <c r="Y2471">
        <f>VLOOKUP(I2471,Weather!F:K,2,)</f>
        <v>2.9636363636363816</v>
      </c>
      <c r="Z2471">
        <f>VLOOKUP(I2471,Weather!F:K,3,)</f>
        <v>0</v>
      </c>
      <c r="AA2471">
        <f>VLOOKUP(I2471,Weather!F:K,4,)</f>
        <v>0.75</v>
      </c>
      <c r="AB2471">
        <f>VLOOKUP(I2471,Weather!F:K,5,)</f>
        <v>1020</v>
      </c>
      <c r="AC2471">
        <f>VLOOKUP(I2471,Weather!F:K,6,)</f>
        <v>2</v>
      </c>
    </row>
    <row r="2472" spans="1:29" x14ac:dyDescent="0.25">
      <c r="A2472" t="s">
        <v>7</v>
      </c>
      <c r="B2472" t="s">
        <v>6</v>
      </c>
      <c r="C2472" s="1">
        <v>42039.418749999997</v>
      </c>
      <c r="D2472" s="3">
        <f t="shared" si="312"/>
        <v>2015</v>
      </c>
      <c r="E2472" s="3">
        <f t="shared" si="315"/>
        <v>2</v>
      </c>
      <c r="F2472" s="3">
        <f t="shared" si="316"/>
        <v>10</v>
      </c>
      <c r="G2472" s="3">
        <f t="shared" si="317"/>
        <v>4</v>
      </c>
      <c r="H2472" s="3" t="str">
        <f t="shared" si="318"/>
        <v>2015210</v>
      </c>
      <c r="I2472" s="3" t="str">
        <f t="shared" si="319"/>
        <v>20152104</v>
      </c>
      <c r="J2472">
        <v>141</v>
      </c>
      <c r="K2472">
        <v>84.6</v>
      </c>
      <c r="L2472" t="str">
        <f>VLOOKUP(C2472,List!$A$2:$C$2089,3,)</f>
        <v>Lambeth North</v>
      </c>
      <c r="M2472" t="str">
        <f>VLOOKUP(C2472,List!$A$2:$C$2089,2,)</f>
        <v>Bakerloo</v>
      </c>
      <c r="N2472" t="str">
        <f t="shared" si="313"/>
        <v>Lambeth North|Bakerloo</v>
      </c>
      <c r="O2472">
        <f>VLOOKUP(N2472,Depth!$A$2:$F$427,3,)</f>
        <v>3</v>
      </c>
      <c r="P2472">
        <f>VLOOKUP(N2472,Depth!$A$2:$F$427,5,)</f>
        <v>86.474999999999994</v>
      </c>
      <c r="Q2472">
        <f>VLOOKUP(N2472,Depth!$A$2:$F$427,6,)</f>
        <v>16.524999999999999</v>
      </c>
      <c r="R2472">
        <f>VLOOKUP(L2472,longitude_latitude!C:J,7,)</f>
        <v>-0.11062488199999999</v>
      </c>
      <c r="S2472">
        <f>VLOOKUP(L2472,longitude_latitude!C:J,8,)</f>
        <v>51.498330580000001</v>
      </c>
      <c r="T2472">
        <f t="shared" si="314"/>
        <v>-5.6969967436094917</v>
      </c>
      <c r="U2472">
        <f>VLOOKUP(M2472,LINE!$A$2:$B$13,2,)</f>
        <v>2</v>
      </c>
      <c r="V2472">
        <f>VLOOKUP(L2472,Entry_exit!B:P,4,)</f>
        <v>5166</v>
      </c>
      <c r="W2472">
        <f>2020 - VLOOKUP(L2472, age!$A:$D,4,)</f>
        <v>114</v>
      </c>
      <c r="X2472">
        <f>VLOOKUP(H2472,'air-quality-london-time-of-day'!E:G,3,FALSE)</f>
        <v>15.2</v>
      </c>
      <c r="Y2472">
        <f>VLOOKUP(I2472,Weather!F:K,2,)</f>
        <v>2.9636363636363816</v>
      </c>
      <c r="Z2472">
        <f>VLOOKUP(I2472,Weather!F:K,3,)</f>
        <v>0</v>
      </c>
      <c r="AA2472">
        <f>VLOOKUP(I2472,Weather!F:K,4,)</f>
        <v>0.75</v>
      </c>
      <c r="AB2472">
        <f>VLOOKUP(I2472,Weather!F:K,5,)</f>
        <v>1020</v>
      </c>
      <c r="AC2472">
        <f>VLOOKUP(I2472,Weather!F:K,6,)</f>
        <v>2</v>
      </c>
    </row>
    <row r="2473" spans="1:29" x14ac:dyDescent="0.25">
      <c r="A2473" t="s">
        <v>7</v>
      </c>
      <c r="B2473" t="s">
        <v>6</v>
      </c>
      <c r="C2473" s="1">
        <v>42052.408333333333</v>
      </c>
      <c r="D2473" s="3">
        <f t="shared" si="312"/>
        <v>2015</v>
      </c>
      <c r="E2473" s="3">
        <f t="shared" si="315"/>
        <v>2</v>
      </c>
      <c r="F2473" s="3">
        <f t="shared" si="316"/>
        <v>9</v>
      </c>
      <c r="G2473" s="3">
        <f t="shared" si="317"/>
        <v>17</v>
      </c>
      <c r="H2473" s="3" t="str">
        <f t="shared" si="318"/>
        <v>201529</v>
      </c>
      <c r="I2473" s="3" t="str">
        <f t="shared" si="319"/>
        <v>20152917</v>
      </c>
      <c r="J2473">
        <v>14</v>
      </c>
      <c r="K2473">
        <v>8.4</v>
      </c>
      <c r="L2473" t="str">
        <f>VLOOKUP(C2473,List!$A$2:$C$2089,3,)</f>
        <v>Wembley Park</v>
      </c>
      <c r="M2473" t="str">
        <f>VLOOKUP(C2473,List!$A$2:$C$2089,2,)</f>
        <v>Jubilee</v>
      </c>
      <c r="N2473" t="str">
        <f t="shared" si="313"/>
        <v>Wembley Park|Jubilee</v>
      </c>
      <c r="O2473">
        <f>VLOOKUP(N2473,Depth!$A$2:$F$427,3,)</f>
        <v>41</v>
      </c>
      <c r="P2473">
        <f>VLOOKUP(N2473,Depth!$A$2:$F$427,5,)</f>
        <v>136.69999999999999</v>
      </c>
      <c r="Q2473">
        <f>VLOOKUP(N2473,Depth!$A$2:$F$427,6,)</f>
        <v>4.3</v>
      </c>
      <c r="R2473">
        <f>VLOOKUP(L2473,longitude_latitude!C:J,7,)</f>
        <v>-0.27845863799999998</v>
      </c>
      <c r="S2473">
        <f>VLOOKUP(L2473,longitude_latitude!C:J,8,)</f>
        <v>51.563259379999998</v>
      </c>
      <c r="T2473">
        <f t="shared" si="314"/>
        <v>-14.358234977795522</v>
      </c>
      <c r="U2473">
        <f>VLOOKUP(M2473,LINE!$A$2:$B$13,2,)</f>
        <v>7</v>
      </c>
      <c r="V2473">
        <f>VLOOKUP(L2473,Entry_exit!B:P,4,)</f>
        <v>21679</v>
      </c>
      <c r="W2473">
        <f>2020 - VLOOKUP(L2473, age!$A:$D,4,)</f>
        <v>127</v>
      </c>
      <c r="X2473">
        <f>VLOOKUP(H2473,'air-quality-london-time-of-day'!E:G,3,FALSE)</f>
        <v>16.3</v>
      </c>
      <c r="Y2473">
        <f>VLOOKUP(I2473,Weather!F:K,2,)</f>
        <v>6</v>
      </c>
      <c r="Z2473">
        <f>VLOOKUP(I2473,Weather!F:K,3,)</f>
        <v>0.28000000000000003</v>
      </c>
      <c r="AA2473">
        <f>VLOOKUP(I2473,Weather!F:K,4,)</f>
        <v>0.6</v>
      </c>
      <c r="AB2473">
        <f>VLOOKUP(I2473,Weather!F:K,5,)</f>
        <v>1038</v>
      </c>
      <c r="AC2473">
        <f>VLOOKUP(I2473,Weather!F:K,6,)</f>
        <v>1</v>
      </c>
    </row>
    <row r="2474" spans="1:29" x14ac:dyDescent="0.25">
      <c r="A2474" t="s">
        <v>7</v>
      </c>
      <c r="B2474" t="s">
        <v>6</v>
      </c>
      <c r="C2474" s="1">
        <v>42052.40902777778</v>
      </c>
      <c r="D2474" s="3">
        <f t="shared" ref="D2474:D2537" si="320">YEAR(C2474)</f>
        <v>2015</v>
      </c>
      <c r="E2474" s="3">
        <f t="shared" si="315"/>
        <v>2</v>
      </c>
      <c r="F2474" s="3">
        <f t="shared" si="316"/>
        <v>9</v>
      </c>
      <c r="G2474" s="3">
        <f t="shared" si="317"/>
        <v>17</v>
      </c>
      <c r="H2474" s="3" t="str">
        <f t="shared" si="318"/>
        <v>201529</v>
      </c>
      <c r="I2474" s="3" t="str">
        <f t="shared" si="319"/>
        <v>20152917</v>
      </c>
      <c r="J2474">
        <v>13</v>
      </c>
      <c r="K2474">
        <v>7.8</v>
      </c>
      <c r="L2474" t="str">
        <f>VLOOKUP(C2474,List!$A$2:$C$2089,3,)</f>
        <v>Wembley Park</v>
      </c>
      <c r="M2474" t="str">
        <f>VLOOKUP(C2474,List!$A$2:$C$2089,2,)</f>
        <v>Jubilee</v>
      </c>
      <c r="N2474" t="str">
        <f t="shared" ref="N2474:N2537" si="321">L2474&amp;"|"&amp;M2474</f>
        <v>Wembley Park|Jubilee</v>
      </c>
      <c r="O2474">
        <f>VLOOKUP(N2474,Depth!$A$2:$F$427,3,)</f>
        <v>41</v>
      </c>
      <c r="P2474">
        <f>VLOOKUP(N2474,Depth!$A$2:$F$427,5,)</f>
        <v>136.69999999999999</v>
      </c>
      <c r="Q2474">
        <f>VLOOKUP(N2474,Depth!$A$2:$F$427,6,)</f>
        <v>4.3</v>
      </c>
      <c r="R2474">
        <f>VLOOKUP(L2474,longitude_latitude!C:J,7,)</f>
        <v>-0.27845863799999998</v>
      </c>
      <c r="S2474">
        <f>VLOOKUP(L2474,longitude_latitude!C:J,8,)</f>
        <v>51.563259379999998</v>
      </c>
      <c r="T2474">
        <f t="shared" ref="T2474:T2537" si="322">R2474*S2474</f>
        <v>-14.358234977795522</v>
      </c>
      <c r="U2474">
        <f>VLOOKUP(M2474,LINE!$A$2:$B$13,2,)</f>
        <v>7</v>
      </c>
      <c r="V2474">
        <f>VLOOKUP(L2474,Entry_exit!B:P,4,)</f>
        <v>21679</v>
      </c>
      <c r="W2474">
        <f>2020 - VLOOKUP(L2474, age!$A:$D,4,)</f>
        <v>127</v>
      </c>
      <c r="X2474">
        <f>VLOOKUP(H2474,'air-quality-london-time-of-day'!E:G,3,FALSE)</f>
        <v>16.3</v>
      </c>
      <c r="Y2474">
        <f>VLOOKUP(I2474,Weather!F:K,2,)</f>
        <v>6</v>
      </c>
      <c r="Z2474">
        <f>VLOOKUP(I2474,Weather!F:K,3,)</f>
        <v>0.28000000000000003</v>
      </c>
      <c r="AA2474">
        <f>VLOOKUP(I2474,Weather!F:K,4,)</f>
        <v>0.6</v>
      </c>
      <c r="AB2474">
        <f>VLOOKUP(I2474,Weather!F:K,5,)</f>
        <v>1038</v>
      </c>
      <c r="AC2474">
        <f>VLOOKUP(I2474,Weather!F:K,6,)</f>
        <v>1</v>
      </c>
    </row>
    <row r="2475" spans="1:29" x14ac:dyDescent="0.25">
      <c r="A2475" t="s">
        <v>7</v>
      </c>
      <c r="B2475" t="s">
        <v>6</v>
      </c>
      <c r="C2475" s="1">
        <v>42052.409722222219</v>
      </c>
      <c r="D2475" s="3">
        <f t="shared" si="320"/>
        <v>2015</v>
      </c>
      <c r="E2475" s="3">
        <f t="shared" si="315"/>
        <v>2</v>
      </c>
      <c r="F2475" s="3">
        <f t="shared" si="316"/>
        <v>9</v>
      </c>
      <c r="G2475" s="3">
        <f t="shared" si="317"/>
        <v>17</v>
      </c>
      <c r="H2475" s="3" t="str">
        <f t="shared" si="318"/>
        <v>201529</v>
      </c>
      <c r="I2475" s="3" t="str">
        <f t="shared" si="319"/>
        <v>20152917</v>
      </c>
      <c r="J2475">
        <v>15</v>
      </c>
      <c r="K2475">
        <v>9</v>
      </c>
      <c r="L2475" t="str">
        <f>VLOOKUP(C2475,List!$A$2:$C$2089,3,)</f>
        <v>Wembley Park</v>
      </c>
      <c r="M2475" t="str">
        <f>VLOOKUP(C2475,List!$A$2:$C$2089,2,)</f>
        <v>Jubilee</v>
      </c>
      <c r="N2475" t="str">
        <f t="shared" si="321"/>
        <v>Wembley Park|Jubilee</v>
      </c>
      <c r="O2475">
        <f>VLOOKUP(N2475,Depth!$A$2:$F$427,3,)</f>
        <v>41</v>
      </c>
      <c r="P2475">
        <f>VLOOKUP(N2475,Depth!$A$2:$F$427,5,)</f>
        <v>136.69999999999999</v>
      </c>
      <c r="Q2475">
        <f>VLOOKUP(N2475,Depth!$A$2:$F$427,6,)</f>
        <v>4.3</v>
      </c>
      <c r="R2475">
        <f>VLOOKUP(L2475,longitude_latitude!C:J,7,)</f>
        <v>-0.27845863799999998</v>
      </c>
      <c r="S2475">
        <f>VLOOKUP(L2475,longitude_latitude!C:J,8,)</f>
        <v>51.563259379999998</v>
      </c>
      <c r="T2475">
        <f t="shared" si="322"/>
        <v>-14.358234977795522</v>
      </c>
      <c r="U2475">
        <f>VLOOKUP(M2475,LINE!$A$2:$B$13,2,)</f>
        <v>7</v>
      </c>
      <c r="V2475">
        <f>VLOOKUP(L2475,Entry_exit!B:P,4,)</f>
        <v>21679</v>
      </c>
      <c r="W2475">
        <f>2020 - VLOOKUP(L2475, age!$A:$D,4,)</f>
        <v>127</v>
      </c>
      <c r="X2475">
        <f>VLOOKUP(H2475,'air-quality-london-time-of-day'!E:G,3,FALSE)</f>
        <v>16.3</v>
      </c>
      <c r="Y2475">
        <f>VLOOKUP(I2475,Weather!F:K,2,)</f>
        <v>6</v>
      </c>
      <c r="Z2475">
        <f>VLOOKUP(I2475,Weather!F:K,3,)</f>
        <v>0.28000000000000003</v>
      </c>
      <c r="AA2475">
        <f>VLOOKUP(I2475,Weather!F:K,4,)</f>
        <v>0.6</v>
      </c>
      <c r="AB2475">
        <f>VLOOKUP(I2475,Weather!F:K,5,)</f>
        <v>1038</v>
      </c>
      <c r="AC2475">
        <f>VLOOKUP(I2475,Weather!F:K,6,)</f>
        <v>1</v>
      </c>
    </row>
    <row r="2476" spans="1:29" x14ac:dyDescent="0.25">
      <c r="A2476" t="s">
        <v>7</v>
      </c>
      <c r="B2476" t="s">
        <v>6</v>
      </c>
      <c r="C2476" s="1">
        <v>42052.410416666666</v>
      </c>
      <c r="D2476" s="3">
        <f t="shared" si="320"/>
        <v>2015</v>
      </c>
      <c r="E2476" s="3">
        <f t="shared" si="315"/>
        <v>2</v>
      </c>
      <c r="F2476" s="3">
        <f t="shared" si="316"/>
        <v>9</v>
      </c>
      <c r="G2476" s="3">
        <f t="shared" si="317"/>
        <v>17</v>
      </c>
      <c r="H2476" s="3" t="str">
        <f t="shared" si="318"/>
        <v>201529</v>
      </c>
      <c r="I2476" s="3" t="str">
        <f t="shared" si="319"/>
        <v>20152917</v>
      </c>
      <c r="J2476">
        <v>11</v>
      </c>
      <c r="K2476">
        <v>6.6</v>
      </c>
      <c r="L2476" t="str">
        <f>VLOOKUP(C2476,List!$A$2:$C$2089,3,)</f>
        <v>Wembley Park</v>
      </c>
      <c r="M2476" t="str">
        <f>VLOOKUP(C2476,List!$A$2:$C$2089,2,)</f>
        <v>Jubilee</v>
      </c>
      <c r="N2476" t="str">
        <f t="shared" si="321"/>
        <v>Wembley Park|Jubilee</v>
      </c>
      <c r="O2476">
        <f>VLOOKUP(N2476,Depth!$A$2:$F$427,3,)</f>
        <v>41</v>
      </c>
      <c r="P2476">
        <f>VLOOKUP(N2476,Depth!$A$2:$F$427,5,)</f>
        <v>136.69999999999999</v>
      </c>
      <c r="Q2476">
        <f>VLOOKUP(N2476,Depth!$A$2:$F$427,6,)</f>
        <v>4.3</v>
      </c>
      <c r="R2476">
        <f>VLOOKUP(L2476,longitude_latitude!C:J,7,)</f>
        <v>-0.27845863799999998</v>
      </c>
      <c r="S2476">
        <f>VLOOKUP(L2476,longitude_latitude!C:J,8,)</f>
        <v>51.563259379999998</v>
      </c>
      <c r="T2476">
        <f t="shared" si="322"/>
        <v>-14.358234977795522</v>
      </c>
      <c r="U2476">
        <f>VLOOKUP(M2476,LINE!$A$2:$B$13,2,)</f>
        <v>7</v>
      </c>
      <c r="V2476">
        <f>VLOOKUP(L2476,Entry_exit!B:P,4,)</f>
        <v>21679</v>
      </c>
      <c r="W2476">
        <f>2020 - VLOOKUP(L2476, age!$A:$D,4,)</f>
        <v>127</v>
      </c>
      <c r="X2476">
        <f>VLOOKUP(H2476,'air-quality-london-time-of-day'!E:G,3,FALSE)</f>
        <v>16.3</v>
      </c>
      <c r="Y2476">
        <f>VLOOKUP(I2476,Weather!F:K,2,)</f>
        <v>6</v>
      </c>
      <c r="Z2476">
        <f>VLOOKUP(I2476,Weather!F:K,3,)</f>
        <v>0.28000000000000003</v>
      </c>
      <c r="AA2476">
        <f>VLOOKUP(I2476,Weather!F:K,4,)</f>
        <v>0.6</v>
      </c>
      <c r="AB2476">
        <f>VLOOKUP(I2476,Weather!F:K,5,)</f>
        <v>1038</v>
      </c>
      <c r="AC2476">
        <f>VLOOKUP(I2476,Weather!F:K,6,)</f>
        <v>1</v>
      </c>
    </row>
    <row r="2477" spans="1:29" x14ac:dyDescent="0.25">
      <c r="A2477" t="s">
        <v>7</v>
      </c>
      <c r="B2477" t="s">
        <v>6</v>
      </c>
      <c r="C2477" s="1">
        <v>42052.411111111112</v>
      </c>
      <c r="D2477" s="3">
        <f t="shared" si="320"/>
        <v>2015</v>
      </c>
      <c r="E2477" s="3">
        <f t="shared" si="315"/>
        <v>2</v>
      </c>
      <c r="F2477" s="3">
        <f t="shared" si="316"/>
        <v>9</v>
      </c>
      <c r="G2477" s="3">
        <f t="shared" si="317"/>
        <v>17</v>
      </c>
      <c r="H2477" s="3" t="str">
        <f t="shared" si="318"/>
        <v>201529</v>
      </c>
      <c r="I2477" s="3" t="str">
        <f t="shared" si="319"/>
        <v>20152917</v>
      </c>
      <c r="J2477">
        <v>13</v>
      </c>
      <c r="K2477">
        <v>7.8</v>
      </c>
      <c r="L2477" t="str">
        <f>VLOOKUP(C2477,List!$A$2:$C$2089,3,)</f>
        <v>Kingsbury</v>
      </c>
      <c r="M2477" t="str">
        <f>VLOOKUP(C2477,List!$A$2:$C$2089,2,)</f>
        <v>Jubilee</v>
      </c>
      <c r="N2477" t="str">
        <f t="shared" si="321"/>
        <v>Kingsbury|Jubilee</v>
      </c>
      <c r="O2477">
        <f>VLOOKUP(N2477,Depth!$A$2:$F$427,3,)</f>
        <v>43</v>
      </c>
      <c r="P2477">
        <f>VLOOKUP(N2477,Depth!$A$2:$F$427,5,)</f>
        <v>138.30000000000001</v>
      </c>
      <c r="Q2477">
        <f>VLOOKUP(N2477,Depth!$A$2:$F$427,6,)</f>
        <v>4.7</v>
      </c>
      <c r="R2477">
        <f>VLOOKUP(L2477,longitude_latitude!C:J,7,)</f>
        <v>-0.277052309</v>
      </c>
      <c r="S2477">
        <f>VLOOKUP(L2477,longitude_latitude!C:J,8,)</f>
        <v>51.584142030000002</v>
      </c>
      <c r="T2477">
        <f t="shared" si="322"/>
        <v>-14.291505657195447</v>
      </c>
      <c r="U2477">
        <f>VLOOKUP(M2477,LINE!$A$2:$B$13,2,)</f>
        <v>7</v>
      </c>
      <c r="V2477">
        <f>VLOOKUP(L2477,Entry_exit!B:P,4,)</f>
        <v>8169</v>
      </c>
      <c r="W2477">
        <f>2020 - VLOOKUP(L2477, age!$A:$D,4,)</f>
        <v>88</v>
      </c>
      <c r="X2477">
        <f>VLOOKUP(H2477,'air-quality-london-time-of-day'!E:G,3,FALSE)</f>
        <v>16.3</v>
      </c>
      <c r="Y2477">
        <f>VLOOKUP(I2477,Weather!F:K,2,)</f>
        <v>6</v>
      </c>
      <c r="Z2477">
        <f>VLOOKUP(I2477,Weather!F:K,3,)</f>
        <v>0.28000000000000003</v>
      </c>
      <c r="AA2477">
        <f>VLOOKUP(I2477,Weather!F:K,4,)</f>
        <v>0.6</v>
      </c>
      <c r="AB2477">
        <f>VLOOKUP(I2477,Weather!F:K,5,)</f>
        <v>1038</v>
      </c>
      <c r="AC2477">
        <f>VLOOKUP(I2477,Weather!F:K,6,)</f>
        <v>1</v>
      </c>
    </row>
    <row r="2478" spans="1:29" x14ac:dyDescent="0.25">
      <c r="A2478" t="s">
        <v>7</v>
      </c>
      <c r="B2478" t="s">
        <v>6</v>
      </c>
      <c r="C2478" s="1">
        <v>42052.411805555559</v>
      </c>
      <c r="D2478" s="3">
        <f t="shared" si="320"/>
        <v>2015</v>
      </c>
      <c r="E2478" s="3">
        <f t="shared" si="315"/>
        <v>2</v>
      </c>
      <c r="F2478" s="3">
        <f t="shared" si="316"/>
        <v>9</v>
      </c>
      <c r="G2478" s="3">
        <f t="shared" si="317"/>
        <v>17</v>
      </c>
      <c r="H2478" s="3" t="str">
        <f t="shared" si="318"/>
        <v>201529</v>
      </c>
      <c r="I2478" s="3" t="str">
        <f t="shared" si="319"/>
        <v>20152917</v>
      </c>
      <c r="J2478">
        <v>17</v>
      </c>
      <c r="K2478">
        <v>10.199999999999999</v>
      </c>
      <c r="L2478" t="str">
        <f>VLOOKUP(C2478,List!$A$2:$C$2089,3,)</f>
        <v>Kingsbury</v>
      </c>
      <c r="M2478" t="str">
        <f>VLOOKUP(C2478,List!$A$2:$C$2089,2,)</f>
        <v>Jubilee</v>
      </c>
      <c r="N2478" t="str">
        <f t="shared" si="321"/>
        <v>Kingsbury|Jubilee</v>
      </c>
      <c r="O2478">
        <f>VLOOKUP(N2478,Depth!$A$2:$F$427,3,)</f>
        <v>43</v>
      </c>
      <c r="P2478">
        <f>VLOOKUP(N2478,Depth!$A$2:$F$427,5,)</f>
        <v>138.30000000000001</v>
      </c>
      <c r="Q2478">
        <f>VLOOKUP(N2478,Depth!$A$2:$F$427,6,)</f>
        <v>4.7</v>
      </c>
      <c r="R2478">
        <f>VLOOKUP(L2478,longitude_latitude!C:J,7,)</f>
        <v>-0.277052309</v>
      </c>
      <c r="S2478">
        <f>VLOOKUP(L2478,longitude_latitude!C:J,8,)</f>
        <v>51.584142030000002</v>
      </c>
      <c r="T2478">
        <f t="shared" si="322"/>
        <v>-14.291505657195447</v>
      </c>
      <c r="U2478">
        <f>VLOOKUP(M2478,LINE!$A$2:$B$13,2,)</f>
        <v>7</v>
      </c>
      <c r="V2478">
        <f>VLOOKUP(L2478,Entry_exit!B:P,4,)</f>
        <v>8169</v>
      </c>
      <c r="W2478">
        <f>2020 - VLOOKUP(L2478, age!$A:$D,4,)</f>
        <v>88</v>
      </c>
      <c r="X2478">
        <f>VLOOKUP(H2478,'air-quality-london-time-of-day'!E:G,3,FALSE)</f>
        <v>16.3</v>
      </c>
      <c r="Y2478">
        <f>VLOOKUP(I2478,Weather!F:K,2,)</f>
        <v>6</v>
      </c>
      <c r="Z2478">
        <f>VLOOKUP(I2478,Weather!F:K,3,)</f>
        <v>0.28000000000000003</v>
      </c>
      <c r="AA2478">
        <f>VLOOKUP(I2478,Weather!F:K,4,)</f>
        <v>0.6</v>
      </c>
      <c r="AB2478">
        <f>VLOOKUP(I2478,Weather!F:K,5,)</f>
        <v>1038</v>
      </c>
      <c r="AC2478">
        <f>VLOOKUP(I2478,Weather!F:K,6,)</f>
        <v>1</v>
      </c>
    </row>
    <row r="2479" spans="1:29" x14ac:dyDescent="0.25">
      <c r="A2479" t="s">
        <v>7</v>
      </c>
      <c r="B2479" t="s">
        <v>6</v>
      </c>
      <c r="C2479" s="1">
        <v>42052.412499999999</v>
      </c>
      <c r="D2479" s="3">
        <f t="shared" si="320"/>
        <v>2015</v>
      </c>
      <c r="E2479" s="3">
        <f t="shared" si="315"/>
        <v>2</v>
      </c>
      <c r="F2479" s="3">
        <f t="shared" si="316"/>
        <v>9</v>
      </c>
      <c r="G2479" s="3">
        <f t="shared" si="317"/>
        <v>17</v>
      </c>
      <c r="H2479" s="3" t="str">
        <f t="shared" si="318"/>
        <v>201529</v>
      </c>
      <c r="I2479" s="3" t="str">
        <f t="shared" si="319"/>
        <v>20152917</v>
      </c>
      <c r="J2479">
        <v>17</v>
      </c>
      <c r="K2479">
        <v>10.199999999999999</v>
      </c>
      <c r="L2479" t="str">
        <f>VLOOKUP(C2479,List!$A$2:$C$2089,3,)</f>
        <v>Kingsbury</v>
      </c>
      <c r="M2479" t="str">
        <f>VLOOKUP(C2479,List!$A$2:$C$2089,2,)</f>
        <v>Jubilee</v>
      </c>
      <c r="N2479" t="str">
        <f t="shared" si="321"/>
        <v>Kingsbury|Jubilee</v>
      </c>
      <c r="O2479">
        <f>VLOOKUP(N2479,Depth!$A$2:$F$427,3,)</f>
        <v>43</v>
      </c>
      <c r="P2479">
        <f>VLOOKUP(N2479,Depth!$A$2:$F$427,5,)</f>
        <v>138.30000000000001</v>
      </c>
      <c r="Q2479">
        <f>VLOOKUP(N2479,Depth!$A$2:$F$427,6,)</f>
        <v>4.7</v>
      </c>
      <c r="R2479">
        <f>VLOOKUP(L2479,longitude_latitude!C:J,7,)</f>
        <v>-0.277052309</v>
      </c>
      <c r="S2479">
        <f>VLOOKUP(L2479,longitude_latitude!C:J,8,)</f>
        <v>51.584142030000002</v>
      </c>
      <c r="T2479">
        <f t="shared" si="322"/>
        <v>-14.291505657195447</v>
      </c>
      <c r="U2479">
        <f>VLOOKUP(M2479,LINE!$A$2:$B$13,2,)</f>
        <v>7</v>
      </c>
      <c r="V2479">
        <f>VLOOKUP(L2479,Entry_exit!B:P,4,)</f>
        <v>8169</v>
      </c>
      <c r="W2479">
        <f>2020 - VLOOKUP(L2479, age!$A:$D,4,)</f>
        <v>88</v>
      </c>
      <c r="X2479">
        <f>VLOOKUP(H2479,'air-quality-london-time-of-day'!E:G,3,FALSE)</f>
        <v>16.3</v>
      </c>
      <c r="Y2479">
        <f>VLOOKUP(I2479,Weather!F:K,2,)</f>
        <v>6</v>
      </c>
      <c r="Z2479">
        <f>VLOOKUP(I2479,Weather!F:K,3,)</f>
        <v>0.28000000000000003</v>
      </c>
      <c r="AA2479">
        <f>VLOOKUP(I2479,Weather!F:K,4,)</f>
        <v>0.6</v>
      </c>
      <c r="AB2479">
        <f>VLOOKUP(I2479,Weather!F:K,5,)</f>
        <v>1038</v>
      </c>
      <c r="AC2479">
        <f>VLOOKUP(I2479,Weather!F:K,6,)</f>
        <v>1</v>
      </c>
    </row>
    <row r="2480" spans="1:29" x14ac:dyDescent="0.25">
      <c r="A2480" t="s">
        <v>7</v>
      </c>
      <c r="B2480" t="s">
        <v>6</v>
      </c>
      <c r="C2480" s="1">
        <v>42052.413194444445</v>
      </c>
      <c r="D2480" s="3">
        <f t="shared" si="320"/>
        <v>2015</v>
      </c>
      <c r="E2480" s="3">
        <f t="shared" si="315"/>
        <v>2</v>
      </c>
      <c r="F2480" s="3">
        <f t="shared" si="316"/>
        <v>9</v>
      </c>
      <c r="G2480" s="3">
        <f t="shared" si="317"/>
        <v>17</v>
      </c>
      <c r="H2480" s="3" t="str">
        <f t="shared" si="318"/>
        <v>201529</v>
      </c>
      <c r="I2480" s="3" t="str">
        <f t="shared" si="319"/>
        <v>20152917</v>
      </c>
      <c r="J2480">
        <v>15</v>
      </c>
      <c r="K2480">
        <v>9</v>
      </c>
      <c r="L2480" t="str">
        <f>VLOOKUP(C2480,List!$A$2:$C$2089,3,)</f>
        <v>Queensbury</v>
      </c>
      <c r="M2480" t="str">
        <f>VLOOKUP(C2480,List!$A$2:$C$2089,2,)</f>
        <v>Jubilee</v>
      </c>
      <c r="N2480" t="str">
        <f t="shared" si="321"/>
        <v>Queensbury|Jubilee</v>
      </c>
      <c r="O2480">
        <f>VLOOKUP(N2480,Depth!$A$2:$F$427,3,)</f>
        <v>48</v>
      </c>
      <c r="P2480">
        <f>VLOOKUP(N2480,Depth!$A$2:$F$427,5,)</f>
        <v>151.19999999999999</v>
      </c>
      <c r="Q2480">
        <f>VLOOKUP(N2480,Depth!$A$2:$F$427,6,)</f>
        <v>-3.2</v>
      </c>
      <c r="R2480">
        <f>VLOOKUP(L2480,longitude_latitude!C:J,7,)</f>
        <v>-0.28462981700000001</v>
      </c>
      <c r="S2480">
        <f>VLOOKUP(L2480,longitude_latitude!C:J,8,)</f>
        <v>51.593699620000002</v>
      </c>
      <c r="T2480">
        <f t="shared" si="322"/>
        <v>-14.68510528119357</v>
      </c>
      <c r="U2480">
        <f>VLOOKUP(M2480,LINE!$A$2:$B$13,2,)</f>
        <v>7</v>
      </c>
      <c r="V2480">
        <f>VLOOKUP(L2480,Entry_exit!B:P,4,)</f>
        <v>7370</v>
      </c>
      <c r="W2480">
        <f>2020 - VLOOKUP(L2480, age!$A:$D,4,)</f>
        <v>86</v>
      </c>
      <c r="X2480">
        <f>VLOOKUP(H2480,'air-quality-london-time-of-day'!E:G,3,FALSE)</f>
        <v>16.3</v>
      </c>
      <c r="Y2480">
        <f>VLOOKUP(I2480,Weather!F:K,2,)</f>
        <v>6</v>
      </c>
      <c r="Z2480">
        <f>VLOOKUP(I2480,Weather!F:K,3,)</f>
        <v>0.28000000000000003</v>
      </c>
      <c r="AA2480">
        <f>VLOOKUP(I2480,Weather!F:K,4,)</f>
        <v>0.6</v>
      </c>
      <c r="AB2480">
        <f>VLOOKUP(I2480,Weather!F:K,5,)</f>
        <v>1038</v>
      </c>
      <c r="AC2480">
        <f>VLOOKUP(I2480,Weather!F:K,6,)</f>
        <v>1</v>
      </c>
    </row>
    <row r="2481" spans="1:29" x14ac:dyDescent="0.25">
      <c r="A2481" t="s">
        <v>7</v>
      </c>
      <c r="B2481" t="s">
        <v>6</v>
      </c>
      <c r="C2481" s="1">
        <v>42052.413888888892</v>
      </c>
      <c r="D2481" s="3">
        <f t="shared" si="320"/>
        <v>2015</v>
      </c>
      <c r="E2481" s="3">
        <f t="shared" si="315"/>
        <v>2</v>
      </c>
      <c r="F2481" s="3">
        <f t="shared" si="316"/>
        <v>9</v>
      </c>
      <c r="G2481" s="3">
        <f t="shared" si="317"/>
        <v>17</v>
      </c>
      <c r="H2481" s="3" t="str">
        <f t="shared" si="318"/>
        <v>201529</v>
      </c>
      <c r="I2481" s="3" t="str">
        <f t="shared" si="319"/>
        <v>20152917</v>
      </c>
      <c r="J2481">
        <v>15</v>
      </c>
      <c r="K2481">
        <v>9</v>
      </c>
      <c r="L2481" t="str">
        <f>VLOOKUP(C2481,List!$A$2:$C$2089,3,)</f>
        <v>Queensbury</v>
      </c>
      <c r="M2481" t="str">
        <f>VLOOKUP(C2481,List!$A$2:$C$2089,2,)</f>
        <v>Jubilee</v>
      </c>
      <c r="N2481" t="str">
        <f t="shared" si="321"/>
        <v>Queensbury|Jubilee</v>
      </c>
      <c r="O2481">
        <f>VLOOKUP(N2481,Depth!$A$2:$F$427,3,)</f>
        <v>48</v>
      </c>
      <c r="P2481">
        <f>VLOOKUP(N2481,Depth!$A$2:$F$427,5,)</f>
        <v>151.19999999999999</v>
      </c>
      <c r="Q2481">
        <f>VLOOKUP(N2481,Depth!$A$2:$F$427,6,)</f>
        <v>-3.2</v>
      </c>
      <c r="R2481">
        <f>VLOOKUP(L2481,longitude_latitude!C:J,7,)</f>
        <v>-0.28462981700000001</v>
      </c>
      <c r="S2481">
        <f>VLOOKUP(L2481,longitude_latitude!C:J,8,)</f>
        <v>51.593699620000002</v>
      </c>
      <c r="T2481">
        <f t="shared" si="322"/>
        <v>-14.68510528119357</v>
      </c>
      <c r="U2481">
        <f>VLOOKUP(M2481,LINE!$A$2:$B$13,2,)</f>
        <v>7</v>
      </c>
      <c r="V2481">
        <f>VLOOKUP(L2481,Entry_exit!B:P,4,)</f>
        <v>7370</v>
      </c>
      <c r="W2481">
        <f>2020 - VLOOKUP(L2481, age!$A:$D,4,)</f>
        <v>86</v>
      </c>
      <c r="X2481">
        <f>VLOOKUP(H2481,'air-quality-london-time-of-day'!E:G,3,FALSE)</f>
        <v>16.3</v>
      </c>
      <c r="Y2481">
        <f>VLOOKUP(I2481,Weather!F:K,2,)</f>
        <v>6</v>
      </c>
      <c r="Z2481">
        <f>VLOOKUP(I2481,Weather!F:K,3,)</f>
        <v>0.28000000000000003</v>
      </c>
      <c r="AA2481">
        <f>VLOOKUP(I2481,Weather!F:K,4,)</f>
        <v>0.6</v>
      </c>
      <c r="AB2481">
        <f>VLOOKUP(I2481,Weather!F:K,5,)</f>
        <v>1038</v>
      </c>
      <c r="AC2481">
        <f>VLOOKUP(I2481,Weather!F:K,6,)</f>
        <v>1</v>
      </c>
    </row>
    <row r="2482" spans="1:29" x14ac:dyDescent="0.25">
      <c r="A2482" t="s">
        <v>7</v>
      </c>
      <c r="B2482" t="s">
        <v>6</v>
      </c>
      <c r="C2482" s="1">
        <v>42052.414583333331</v>
      </c>
      <c r="D2482" s="3">
        <f t="shared" si="320"/>
        <v>2015</v>
      </c>
      <c r="E2482" s="3">
        <f t="shared" si="315"/>
        <v>2</v>
      </c>
      <c r="F2482" s="3">
        <f t="shared" si="316"/>
        <v>9</v>
      </c>
      <c r="G2482" s="3">
        <f t="shared" si="317"/>
        <v>17</v>
      </c>
      <c r="H2482" s="3" t="str">
        <f t="shared" si="318"/>
        <v>201529</v>
      </c>
      <c r="I2482" s="3" t="str">
        <f t="shared" si="319"/>
        <v>20152917</v>
      </c>
      <c r="J2482">
        <v>17</v>
      </c>
      <c r="K2482">
        <v>10.199999999999999</v>
      </c>
      <c r="L2482" t="str">
        <f>VLOOKUP(C2482,List!$A$2:$C$2089,3,)</f>
        <v>Queensbury</v>
      </c>
      <c r="M2482" t="str">
        <f>VLOOKUP(C2482,List!$A$2:$C$2089,2,)</f>
        <v>Jubilee</v>
      </c>
      <c r="N2482" t="str">
        <f t="shared" si="321"/>
        <v>Queensbury|Jubilee</v>
      </c>
      <c r="O2482">
        <f>VLOOKUP(N2482,Depth!$A$2:$F$427,3,)</f>
        <v>48</v>
      </c>
      <c r="P2482">
        <f>VLOOKUP(N2482,Depth!$A$2:$F$427,5,)</f>
        <v>151.19999999999999</v>
      </c>
      <c r="Q2482">
        <f>VLOOKUP(N2482,Depth!$A$2:$F$427,6,)</f>
        <v>-3.2</v>
      </c>
      <c r="R2482">
        <f>VLOOKUP(L2482,longitude_latitude!C:J,7,)</f>
        <v>-0.28462981700000001</v>
      </c>
      <c r="S2482">
        <f>VLOOKUP(L2482,longitude_latitude!C:J,8,)</f>
        <v>51.593699620000002</v>
      </c>
      <c r="T2482">
        <f t="shared" si="322"/>
        <v>-14.68510528119357</v>
      </c>
      <c r="U2482">
        <f>VLOOKUP(M2482,LINE!$A$2:$B$13,2,)</f>
        <v>7</v>
      </c>
      <c r="V2482">
        <f>VLOOKUP(L2482,Entry_exit!B:P,4,)</f>
        <v>7370</v>
      </c>
      <c r="W2482">
        <f>2020 - VLOOKUP(L2482, age!$A:$D,4,)</f>
        <v>86</v>
      </c>
      <c r="X2482">
        <f>VLOOKUP(H2482,'air-quality-london-time-of-day'!E:G,3,FALSE)</f>
        <v>16.3</v>
      </c>
      <c r="Y2482">
        <f>VLOOKUP(I2482,Weather!F:K,2,)</f>
        <v>6</v>
      </c>
      <c r="Z2482">
        <f>VLOOKUP(I2482,Weather!F:K,3,)</f>
        <v>0.28000000000000003</v>
      </c>
      <c r="AA2482">
        <f>VLOOKUP(I2482,Weather!F:K,4,)</f>
        <v>0.6</v>
      </c>
      <c r="AB2482">
        <f>VLOOKUP(I2482,Weather!F:K,5,)</f>
        <v>1038</v>
      </c>
      <c r="AC2482">
        <f>VLOOKUP(I2482,Weather!F:K,6,)</f>
        <v>1</v>
      </c>
    </row>
    <row r="2483" spans="1:29" x14ac:dyDescent="0.25">
      <c r="A2483" t="s">
        <v>7</v>
      </c>
      <c r="B2483" t="s">
        <v>6</v>
      </c>
      <c r="C2483" s="1">
        <v>42052.415277777778</v>
      </c>
      <c r="D2483" s="3">
        <f t="shared" si="320"/>
        <v>2015</v>
      </c>
      <c r="E2483" s="3">
        <f t="shared" si="315"/>
        <v>2</v>
      </c>
      <c r="F2483" s="3">
        <f t="shared" si="316"/>
        <v>9</v>
      </c>
      <c r="G2483" s="3">
        <f t="shared" si="317"/>
        <v>17</v>
      </c>
      <c r="H2483" s="3" t="str">
        <f t="shared" si="318"/>
        <v>201529</v>
      </c>
      <c r="I2483" s="3" t="str">
        <f t="shared" si="319"/>
        <v>20152917</v>
      </c>
      <c r="J2483">
        <v>13</v>
      </c>
      <c r="K2483">
        <v>7.8</v>
      </c>
      <c r="L2483" t="str">
        <f>VLOOKUP(C2483,List!$A$2:$C$2089,3,)</f>
        <v>Canons Park</v>
      </c>
      <c r="M2483" t="str">
        <f>VLOOKUP(C2483,List!$A$2:$C$2089,2,)</f>
        <v>Jubilee</v>
      </c>
      <c r="N2483" t="str">
        <f t="shared" si="321"/>
        <v>Canons Park|Jubilee</v>
      </c>
      <c r="O2483">
        <f>VLOOKUP(N2483,Depth!$A$2:$F$427,3,)</f>
        <v>65</v>
      </c>
      <c r="P2483">
        <f>VLOOKUP(N2483,Depth!$A$2:$F$427,5,)</f>
        <v>170.1</v>
      </c>
      <c r="Q2483">
        <f>VLOOKUP(N2483,Depth!$A$2:$F$427,6,)</f>
        <v>-5.0999999999999996</v>
      </c>
      <c r="R2483">
        <f>VLOOKUP(L2483,longitude_latitude!C:J,7,)</f>
        <v>-0.29310256099999998</v>
      </c>
      <c r="S2483">
        <f>VLOOKUP(L2483,longitude_latitude!C:J,8,)</f>
        <v>51.607212939999997</v>
      </c>
      <c r="T2483">
        <f t="shared" si="322"/>
        <v>-15.126206278786338</v>
      </c>
      <c r="U2483">
        <f>VLOOKUP(M2483,LINE!$A$2:$B$13,2,)</f>
        <v>7</v>
      </c>
      <c r="V2483">
        <f>VLOOKUP(L2483,Entry_exit!B:P,4,)</f>
        <v>4578</v>
      </c>
      <c r="W2483">
        <f>2020 - VLOOKUP(L2483, age!$A:$D,4,)</f>
        <v>88</v>
      </c>
      <c r="X2483">
        <f>VLOOKUP(H2483,'air-quality-london-time-of-day'!E:G,3,FALSE)</f>
        <v>16.3</v>
      </c>
      <c r="Y2483">
        <f>VLOOKUP(I2483,Weather!F:K,2,)</f>
        <v>6</v>
      </c>
      <c r="Z2483">
        <f>VLOOKUP(I2483,Weather!F:K,3,)</f>
        <v>0.28000000000000003</v>
      </c>
      <c r="AA2483">
        <f>VLOOKUP(I2483,Weather!F:K,4,)</f>
        <v>0.6</v>
      </c>
      <c r="AB2483">
        <f>VLOOKUP(I2483,Weather!F:K,5,)</f>
        <v>1038</v>
      </c>
      <c r="AC2483">
        <f>VLOOKUP(I2483,Weather!F:K,6,)</f>
        <v>1</v>
      </c>
    </row>
    <row r="2484" spans="1:29" x14ac:dyDescent="0.25">
      <c r="A2484" t="s">
        <v>7</v>
      </c>
      <c r="B2484" t="s">
        <v>6</v>
      </c>
      <c r="C2484" s="1">
        <v>42052.415972222225</v>
      </c>
      <c r="D2484" s="3">
        <f t="shared" si="320"/>
        <v>2015</v>
      </c>
      <c r="E2484" s="3">
        <f t="shared" ref="E2484:E2547" si="323">MONTH(C2484)</f>
        <v>2</v>
      </c>
      <c r="F2484" s="3">
        <f t="shared" ref="F2484:F2547" si="324">HOUR(C2484)</f>
        <v>9</v>
      </c>
      <c r="G2484" s="3">
        <f t="shared" ref="G2484:G2547" si="325">DAY(C2484)</f>
        <v>17</v>
      </c>
      <c r="H2484" s="3" t="str">
        <f t="shared" ref="H2484:H2547" si="326">D2484&amp;E2484&amp;F2484</f>
        <v>201529</v>
      </c>
      <c r="I2484" s="3" t="str">
        <f t="shared" ref="I2484:I2547" si="327">D2484&amp;E2484&amp;F2484&amp;G2484</f>
        <v>20152917</v>
      </c>
      <c r="J2484">
        <v>12</v>
      </c>
      <c r="K2484">
        <v>7.2</v>
      </c>
      <c r="L2484" t="str">
        <f>VLOOKUP(C2484,List!$A$2:$C$2089,3,)</f>
        <v>Canons Park</v>
      </c>
      <c r="M2484" t="str">
        <f>VLOOKUP(C2484,List!$A$2:$C$2089,2,)</f>
        <v>Jubilee</v>
      </c>
      <c r="N2484" t="str">
        <f t="shared" si="321"/>
        <v>Canons Park|Jubilee</v>
      </c>
      <c r="O2484">
        <f>VLOOKUP(N2484,Depth!$A$2:$F$427,3,)</f>
        <v>65</v>
      </c>
      <c r="P2484">
        <f>VLOOKUP(N2484,Depth!$A$2:$F$427,5,)</f>
        <v>170.1</v>
      </c>
      <c r="Q2484">
        <f>VLOOKUP(N2484,Depth!$A$2:$F$427,6,)</f>
        <v>-5.0999999999999996</v>
      </c>
      <c r="R2484">
        <f>VLOOKUP(L2484,longitude_latitude!C:J,7,)</f>
        <v>-0.29310256099999998</v>
      </c>
      <c r="S2484">
        <f>VLOOKUP(L2484,longitude_latitude!C:J,8,)</f>
        <v>51.607212939999997</v>
      </c>
      <c r="T2484">
        <f t="shared" si="322"/>
        <v>-15.126206278786338</v>
      </c>
      <c r="U2484">
        <f>VLOOKUP(M2484,LINE!$A$2:$B$13,2,)</f>
        <v>7</v>
      </c>
      <c r="V2484">
        <f>VLOOKUP(L2484,Entry_exit!B:P,4,)</f>
        <v>4578</v>
      </c>
      <c r="W2484">
        <f>2020 - VLOOKUP(L2484, age!$A:$D,4,)</f>
        <v>88</v>
      </c>
      <c r="X2484">
        <f>VLOOKUP(H2484,'air-quality-london-time-of-day'!E:G,3,FALSE)</f>
        <v>16.3</v>
      </c>
      <c r="Y2484">
        <f>VLOOKUP(I2484,Weather!F:K,2,)</f>
        <v>6</v>
      </c>
      <c r="Z2484">
        <f>VLOOKUP(I2484,Weather!F:K,3,)</f>
        <v>0.28000000000000003</v>
      </c>
      <c r="AA2484">
        <f>VLOOKUP(I2484,Weather!F:K,4,)</f>
        <v>0.6</v>
      </c>
      <c r="AB2484">
        <f>VLOOKUP(I2484,Weather!F:K,5,)</f>
        <v>1038</v>
      </c>
      <c r="AC2484">
        <f>VLOOKUP(I2484,Weather!F:K,6,)</f>
        <v>1</v>
      </c>
    </row>
    <row r="2485" spans="1:29" x14ac:dyDescent="0.25">
      <c r="A2485" t="s">
        <v>7</v>
      </c>
      <c r="B2485" t="s">
        <v>6</v>
      </c>
      <c r="C2485" s="1">
        <v>42052.416666666664</v>
      </c>
      <c r="D2485" s="3">
        <f t="shared" si="320"/>
        <v>2015</v>
      </c>
      <c r="E2485" s="3">
        <f t="shared" si="323"/>
        <v>2</v>
      </c>
      <c r="F2485" s="3">
        <f t="shared" si="324"/>
        <v>10</v>
      </c>
      <c r="G2485" s="3">
        <f t="shared" si="325"/>
        <v>17</v>
      </c>
      <c r="H2485" s="3" t="str">
        <f t="shared" si="326"/>
        <v>2015210</v>
      </c>
      <c r="I2485" s="3" t="str">
        <f t="shared" si="327"/>
        <v>201521017</v>
      </c>
      <c r="J2485">
        <v>15</v>
      </c>
      <c r="K2485">
        <v>9</v>
      </c>
      <c r="L2485" t="str">
        <f>VLOOKUP(C2485,List!$A$2:$C$2089,3,)</f>
        <v>Canons Park</v>
      </c>
      <c r="M2485" t="str">
        <f>VLOOKUP(C2485,List!$A$2:$C$2089,2,)</f>
        <v>Jubilee</v>
      </c>
      <c r="N2485" t="str">
        <f t="shared" si="321"/>
        <v>Canons Park|Jubilee</v>
      </c>
      <c r="O2485">
        <f>VLOOKUP(N2485,Depth!$A$2:$F$427,3,)</f>
        <v>65</v>
      </c>
      <c r="P2485">
        <f>VLOOKUP(N2485,Depth!$A$2:$F$427,5,)</f>
        <v>170.1</v>
      </c>
      <c r="Q2485">
        <f>VLOOKUP(N2485,Depth!$A$2:$F$427,6,)</f>
        <v>-5.0999999999999996</v>
      </c>
      <c r="R2485">
        <f>VLOOKUP(L2485,longitude_latitude!C:J,7,)</f>
        <v>-0.29310256099999998</v>
      </c>
      <c r="S2485">
        <f>VLOOKUP(L2485,longitude_latitude!C:J,8,)</f>
        <v>51.607212939999997</v>
      </c>
      <c r="T2485">
        <f t="shared" si="322"/>
        <v>-15.126206278786338</v>
      </c>
      <c r="U2485">
        <f>VLOOKUP(M2485,LINE!$A$2:$B$13,2,)</f>
        <v>7</v>
      </c>
      <c r="V2485">
        <f>VLOOKUP(L2485,Entry_exit!B:P,4,)</f>
        <v>4578</v>
      </c>
      <c r="W2485">
        <f>2020 - VLOOKUP(L2485, age!$A:$D,4,)</f>
        <v>88</v>
      </c>
      <c r="X2485">
        <f>VLOOKUP(H2485,'air-quality-london-time-of-day'!E:G,3,FALSE)</f>
        <v>15.2</v>
      </c>
      <c r="Y2485">
        <f>VLOOKUP(I2485,Weather!F:K,2,)</f>
        <v>6.1475409836065609</v>
      </c>
      <c r="Z2485">
        <f>VLOOKUP(I2485,Weather!F:K,3,)</f>
        <v>0.28000000000000003</v>
      </c>
      <c r="AA2485">
        <f>VLOOKUP(I2485,Weather!F:K,4,)</f>
        <v>0.6</v>
      </c>
      <c r="AB2485">
        <f>VLOOKUP(I2485,Weather!F:K,5,)</f>
        <v>1038</v>
      </c>
      <c r="AC2485">
        <f>VLOOKUP(I2485,Weather!F:K,6,)</f>
        <v>1</v>
      </c>
    </row>
    <row r="2486" spans="1:29" x14ac:dyDescent="0.25">
      <c r="A2486" t="s">
        <v>7</v>
      </c>
      <c r="B2486" t="s">
        <v>6</v>
      </c>
      <c r="C2486" s="1">
        <v>42052.417361111111</v>
      </c>
      <c r="D2486" s="3">
        <f t="shared" si="320"/>
        <v>2015</v>
      </c>
      <c r="E2486" s="3">
        <f t="shared" si="323"/>
        <v>2</v>
      </c>
      <c r="F2486" s="3">
        <f t="shared" si="324"/>
        <v>10</v>
      </c>
      <c r="G2486" s="3">
        <f t="shared" si="325"/>
        <v>17</v>
      </c>
      <c r="H2486" s="3" t="str">
        <f t="shared" si="326"/>
        <v>2015210</v>
      </c>
      <c r="I2486" s="3" t="str">
        <f t="shared" si="327"/>
        <v>201521017</v>
      </c>
      <c r="J2486">
        <v>17</v>
      </c>
      <c r="K2486">
        <v>10.199999999999999</v>
      </c>
      <c r="L2486" t="str">
        <f>VLOOKUP(C2486,List!$A$2:$C$2089,3,)</f>
        <v>Canons Park</v>
      </c>
      <c r="M2486" t="str">
        <f>VLOOKUP(C2486,List!$A$2:$C$2089,2,)</f>
        <v>Jubilee</v>
      </c>
      <c r="N2486" t="str">
        <f t="shared" si="321"/>
        <v>Canons Park|Jubilee</v>
      </c>
      <c r="O2486">
        <f>VLOOKUP(N2486,Depth!$A$2:$F$427,3,)</f>
        <v>65</v>
      </c>
      <c r="P2486">
        <f>VLOOKUP(N2486,Depth!$A$2:$F$427,5,)</f>
        <v>170.1</v>
      </c>
      <c r="Q2486">
        <f>VLOOKUP(N2486,Depth!$A$2:$F$427,6,)</f>
        <v>-5.0999999999999996</v>
      </c>
      <c r="R2486">
        <f>VLOOKUP(L2486,longitude_latitude!C:J,7,)</f>
        <v>-0.29310256099999998</v>
      </c>
      <c r="S2486">
        <f>VLOOKUP(L2486,longitude_latitude!C:J,8,)</f>
        <v>51.607212939999997</v>
      </c>
      <c r="T2486">
        <f t="shared" si="322"/>
        <v>-15.126206278786338</v>
      </c>
      <c r="U2486">
        <f>VLOOKUP(M2486,LINE!$A$2:$B$13,2,)</f>
        <v>7</v>
      </c>
      <c r="V2486">
        <f>VLOOKUP(L2486,Entry_exit!B:P,4,)</f>
        <v>4578</v>
      </c>
      <c r="W2486">
        <f>2020 - VLOOKUP(L2486, age!$A:$D,4,)</f>
        <v>88</v>
      </c>
      <c r="X2486">
        <f>VLOOKUP(H2486,'air-quality-london-time-of-day'!E:G,3,FALSE)</f>
        <v>15.2</v>
      </c>
      <c r="Y2486">
        <f>VLOOKUP(I2486,Weather!F:K,2,)</f>
        <v>6.1475409836065609</v>
      </c>
      <c r="Z2486">
        <f>VLOOKUP(I2486,Weather!F:K,3,)</f>
        <v>0.28000000000000003</v>
      </c>
      <c r="AA2486">
        <f>VLOOKUP(I2486,Weather!F:K,4,)</f>
        <v>0.6</v>
      </c>
      <c r="AB2486">
        <f>VLOOKUP(I2486,Weather!F:K,5,)</f>
        <v>1038</v>
      </c>
      <c r="AC2486">
        <f>VLOOKUP(I2486,Weather!F:K,6,)</f>
        <v>1</v>
      </c>
    </row>
    <row r="2487" spans="1:29" x14ac:dyDescent="0.25">
      <c r="A2487" t="s">
        <v>7</v>
      </c>
      <c r="B2487" t="s">
        <v>6</v>
      </c>
      <c r="C2487" s="1">
        <v>42052.418055555558</v>
      </c>
      <c r="D2487" s="3">
        <f t="shared" si="320"/>
        <v>2015</v>
      </c>
      <c r="E2487" s="3">
        <f t="shared" si="323"/>
        <v>2</v>
      </c>
      <c r="F2487" s="3">
        <f t="shared" si="324"/>
        <v>10</v>
      </c>
      <c r="G2487" s="3">
        <f t="shared" si="325"/>
        <v>17</v>
      </c>
      <c r="H2487" s="3" t="str">
        <f t="shared" si="326"/>
        <v>2015210</v>
      </c>
      <c r="I2487" s="3" t="str">
        <f t="shared" si="327"/>
        <v>201521017</v>
      </c>
      <c r="J2487">
        <v>18</v>
      </c>
      <c r="K2487">
        <v>10.8</v>
      </c>
      <c r="L2487" t="str">
        <f>VLOOKUP(C2487,List!$A$2:$C$2089,3,)</f>
        <v>Stanmore</v>
      </c>
      <c r="M2487" t="str">
        <f>VLOOKUP(C2487,List!$A$2:$C$2089,2,)</f>
        <v>Jubilee</v>
      </c>
      <c r="N2487" t="str">
        <f t="shared" si="321"/>
        <v>Stanmore|Jubilee</v>
      </c>
      <c r="O2487">
        <f>VLOOKUP(N2487,Depth!$A$2:$F$427,3,)</f>
        <v>85</v>
      </c>
      <c r="P2487">
        <f>VLOOKUP(N2487,Depth!$A$2:$F$427,5,)</f>
        <v>176.8</v>
      </c>
      <c r="Q2487">
        <f>VLOOKUP(N2487,Depth!$A$2:$F$427,6,)</f>
        <v>8.1999999999999993</v>
      </c>
      <c r="R2487">
        <f>VLOOKUP(L2487,longitude_latitude!C:J,7,)</f>
        <v>-0.30167142000000002</v>
      </c>
      <c r="S2487">
        <f>VLOOKUP(L2487,longitude_latitude!C:J,8,)</f>
        <v>51.61921632</v>
      </c>
      <c r="T2487">
        <f t="shared" si="322"/>
        <v>-15.572042286541576</v>
      </c>
      <c r="U2487">
        <f>VLOOKUP(M2487,LINE!$A$2:$B$13,2,)</f>
        <v>7</v>
      </c>
      <c r="V2487">
        <f>VLOOKUP(L2487,Entry_exit!B:P,4,)</f>
        <v>6196</v>
      </c>
      <c r="W2487">
        <f>2020 - VLOOKUP(L2487, age!$A:$D,4,)</f>
        <v>88</v>
      </c>
      <c r="X2487">
        <f>VLOOKUP(H2487,'air-quality-london-time-of-day'!E:G,3,FALSE)</f>
        <v>15.2</v>
      </c>
      <c r="Y2487">
        <f>VLOOKUP(I2487,Weather!F:K,2,)</f>
        <v>6.1475409836065609</v>
      </c>
      <c r="Z2487">
        <f>VLOOKUP(I2487,Weather!F:K,3,)</f>
        <v>0.28000000000000003</v>
      </c>
      <c r="AA2487">
        <f>VLOOKUP(I2487,Weather!F:K,4,)</f>
        <v>0.6</v>
      </c>
      <c r="AB2487">
        <f>VLOOKUP(I2487,Weather!F:K,5,)</f>
        <v>1038</v>
      </c>
      <c r="AC2487">
        <f>VLOOKUP(I2487,Weather!F:K,6,)</f>
        <v>1</v>
      </c>
    </row>
    <row r="2488" spans="1:29" x14ac:dyDescent="0.25">
      <c r="A2488" t="s">
        <v>7</v>
      </c>
      <c r="B2488" t="s">
        <v>6</v>
      </c>
      <c r="C2488" s="1">
        <v>42052.418749999997</v>
      </c>
      <c r="D2488" s="3">
        <f t="shared" si="320"/>
        <v>2015</v>
      </c>
      <c r="E2488" s="3">
        <f t="shared" si="323"/>
        <v>2</v>
      </c>
      <c r="F2488" s="3">
        <f t="shared" si="324"/>
        <v>10</v>
      </c>
      <c r="G2488" s="3">
        <f t="shared" si="325"/>
        <v>17</v>
      </c>
      <c r="H2488" s="3" t="str">
        <f t="shared" si="326"/>
        <v>2015210</v>
      </c>
      <c r="I2488" s="3" t="str">
        <f t="shared" si="327"/>
        <v>201521017</v>
      </c>
      <c r="J2488">
        <v>16</v>
      </c>
      <c r="K2488">
        <v>9.6</v>
      </c>
      <c r="L2488" t="str">
        <f>VLOOKUP(C2488,List!$A$2:$C$2089,3,)</f>
        <v>Stanmore</v>
      </c>
      <c r="M2488" t="str">
        <f>VLOOKUP(C2488,List!$A$2:$C$2089,2,)</f>
        <v>Jubilee</v>
      </c>
      <c r="N2488" t="str">
        <f t="shared" si="321"/>
        <v>Stanmore|Jubilee</v>
      </c>
      <c r="O2488">
        <f>VLOOKUP(N2488,Depth!$A$2:$F$427,3,)</f>
        <v>85</v>
      </c>
      <c r="P2488">
        <f>VLOOKUP(N2488,Depth!$A$2:$F$427,5,)</f>
        <v>176.8</v>
      </c>
      <c r="Q2488">
        <f>VLOOKUP(N2488,Depth!$A$2:$F$427,6,)</f>
        <v>8.1999999999999993</v>
      </c>
      <c r="R2488">
        <f>VLOOKUP(L2488,longitude_latitude!C:J,7,)</f>
        <v>-0.30167142000000002</v>
      </c>
      <c r="S2488">
        <f>VLOOKUP(L2488,longitude_latitude!C:J,8,)</f>
        <v>51.61921632</v>
      </c>
      <c r="T2488">
        <f t="shared" si="322"/>
        <v>-15.572042286541576</v>
      </c>
      <c r="U2488">
        <f>VLOOKUP(M2488,LINE!$A$2:$B$13,2,)</f>
        <v>7</v>
      </c>
      <c r="V2488">
        <f>VLOOKUP(L2488,Entry_exit!B:P,4,)</f>
        <v>6196</v>
      </c>
      <c r="W2488">
        <f>2020 - VLOOKUP(L2488, age!$A:$D,4,)</f>
        <v>88</v>
      </c>
      <c r="X2488">
        <f>VLOOKUP(H2488,'air-quality-london-time-of-day'!E:G,3,FALSE)</f>
        <v>15.2</v>
      </c>
      <c r="Y2488">
        <f>VLOOKUP(I2488,Weather!F:K,2,)</f>
        <v>6.1475409836065609</v>
      </c>
      <c r="Z2488">
        <f>VLOOKUP(I2488,Weather!F:K,3,)</f>
        <v>0.28000000000000003</v>
      </c>
      <c r="AA2488">
        <f>VLOOKUP(I2488,Weather!F:K,4,)</f>
        <v>0.6</v>
      </c>
      <c r="AB2488">
        <f>VLOOKUP(I2488,Weather!F:K,5,)</f>
        <v>1038</v>
      </c>
      <c r="AC2488">
        <f>VLOOKUP(I2488,Weather!F:K,6,)</f>
        <v>1</v>
      </c>
    </row>
    <row r="2489" spans="1:29" x14ac:dyDescent="0.25">
      <c r="A2489" t="s">
        <v>7</v>
      </c>
      <c r="B2489" t="s">
        <v>6</v>
      </c>
      <c r="C2489" s="1">
        <v>42052.419444444444</v>
      </c>
      <c r="D2489" s="3">
        <f t="shared" si="320"/>
        <v>2015</v>
      </c>
      <c r="E2489" s="3">
        <f t="shared" si="323"/>
        <v>2</v>
      </c>
      <c r="F2489" s="3">
        <f t="shared" si="324"/>
        <v>10</v>
      </c>
      <c r="G2489" s="3">
        <f t="shared" si="325"/>
        <v>17</v>
      </c>
      <c r="H2489" s="3" t="str">
        <f t="shared" si="326"/>
        <v>2015210</v>
      </c>
      <c r="I2489" s="3" t="str">
        <f t="shared" si="327"/>
        <v>201521017</v>
      </c>
      <c r="J2489">
        <v>21</v>
      </c>
      <c r="K2489">
        <v>12.6</v>
      </c>
      <c r="L2489" t="str">
        <f>VLOOKUP(C2489,List!$A$2:$C$2089,3,)</f>
        <v>Stanmore</v>
      </c>
      <c r="M2489" t="str">
        <f>VLOOKUP(C2489,List!$A$2:$C$2089,2,)</f>
        <v>Jubilee</v>
      </c>
      <c r="N2489" t="str">
        <f t="shared" si="321"/>
        <v>Stanmore|Jubilee</v>
      </c>
      <c r="O2489">
        <f>VLOOKUP(N2489,Depth!$A$2:$F$427,3,)</f>
        <v>85</v>
      </c>
      <c r="P2489">
        <f>VLOOKUP(N2489,Depth!$A$2:$F$427,5,)</f>
        <v>176.8</v>
      </c>
      <c r="Q2489">
        <f>VLOOKUP(N2489,Depth!$A$2:$F$427,6,)</f>
        <v>8.1999999999999993</v>
      </c>
      <c r="R2489">
        <f>VLOOKUP(L2489,longitude_latitude!C:J,7,)</f>
        <v>-0.30167142000000002</v>
      </c>
      <c r="S2489">
        <f>VLOOKUP(L2489,longitude_latitude!C:J,8,)</f>
        <v>51.61921632</v>
      </c>
      <c r="T2489">
        <f t="shared" si="322"/>
        <v>-15.572042286541576</v>
      </c>
      <c r="U2489">
        <f>VLOOKUP(M2489,LINE!$A$2:$B$13,2,)</f>
        <v>7</v>
      </c>
      <c r="V2489">
        <f>VLOOKUP(L2489,Entry_exit!B:P,4,)</f>
        <v>6196</v>
      </c>
      <c r="W2489">
        <f>2020 - VLOOKUP(L2489, age!$A:$D,4,)</f>
        <v>88</v>
      </c>
      <c r="X2489">
        <f>VLOOKUP(H2489,'air-quality-london-time-of-day'!E:G,3,FALSE)</f>
        <v>15.2</v>
      </c>
      <c r="Y2489">
        <f>VLOOKUP(I2489,Weather!F:K,2,)</f>
        <v>6.1475409836065609</v>
      </c>
      <c r="Z2489">
        <f>VLOOKUP(I2489,Weather!F:K,3,)</f>
        <v>0.28000000000000003</v>
      </c>
      <c r="AA2489">
        <f>VLOOKUP(I2489,Weather!F:K,4,)</f>
        <v>0.6</v>
      </c>
      <c r="AB2489">
        <f>VLOOKUP(I2489,Weather!F:K,5,)</f>
        <v>1038</v>
      </c>
      <c r="AC2489">
        <f>VLOOKUP(I2489,Weather!F:K,6,)</f>
        <v>1</v>
      </c>
    </row>
    <row r="2490" spans="1:29" x14ac:dyDescent="0.25">
      <c r="A2490" t="s">
        <v>7</v>
      </c>
      <c r="B2490" t="s">
        <v>6</v>
      </c>
      <c r="C2490" s="1">
        <v>42052.420138888891</v>
      </c>
      <c r="D2490" s="3">
        <f t="shared" si="320"/>
        <v>2015</v>
      </c>
      <c r="E2490" s="3">
        <f t="shared" si="323"/>
        <v>2</v>
      </c>
      <c r="F2490" s="3">
        <f t="shared" si="324"/>
        <v>10</v>
      </c>
      <c r="G2490" s="3">
        <f t="shared" si="325"/>
        <v>17</v>
      </c>
      <c r="H2490" s="3" t="str">
        <f t="shared" si="326"/>
        <v>2015210</v>
      </c>
      <c r="I2490" s="3" t="str">
        <f t="shared" si="327"/>
        <v>201521017</v>
      </c>
      <c r="J2490">
        <v>20</v>
      </c>
      <c r="K2490">
        <v>12</v>
      </c>
      <c r="L2490" t="str">
        <f>VLOOKUP(C2490,List!$A$2:$C$2089,3,)</f>
        <v>Stanmore</v>
      </c>
      <c r="M2490" t="str">
        <f>VLOOKUP(C2490,List!$A$2:$C$2089,2,)</f>
        <v>Jubilee</v>
      </c>
      <c r="N2490" t="str">
        <f t="shared" si="321"/>
        <v>Stanmore|Jubilee</v>
      </c>
      <c r="O2490">
        <f>VLOOKUP(N2490,Depth!$A$2:$F$427,3,)</f>
        <v>85</v>
      </c>
      <c r="P2490">
        <f>VLOOKUP(N2490,Depth!$A$2:$F$427,5,)</f>
        <v>176.8</v>
      </c>
      <c r="Q2490">
        <f>VLOOKUP(N2490,Depth!$A$2:$F$427,6,)</f>
        <v>8.1999999999999993</v>
      </c>
      <c r="R2490">
        <f>VLOOKUP(L2490,longitude_latitude!C:J,7,)</f>
        <v>-0.30167142000000002</v>
      </c>
      <c r="S2490">
        <f>VLOOKUP(L2490,longitude_latitude!C:J,8,)</f>
        <v>51.61921632</v>
      </c>
      <c r="T2490">
        <f t="shared" si="322"/>
        <v>-15.572042286541576</v>
      </c>
      <c r="U2490">
        <f>VLOOKUP(M2490,LINE!$A$2:$B$13,2,)</f>
        <v>7</v>
      </c>
      <c r="V2490">
        <f>VLOOKUP(L2490,Entry_exit!B:P,4,)</f>
        <v>6196</v>
      </c>
      <c r="W2490">
        <f>2020 - VLOOKUP(L2490, age!$A:$D,4,)</f>
        <v>88</v>
      </c>
      <c r="X2490">
        <f>VLOOKUP(H2490,'air-quality-london-time-of-day'!E:G,3,FALSE)</f>
        <v>15.2</v>
      </c>
      <c r="Y2490">
        <f>VLOOKUP(I2490,Weather!F:K,2,)</f>
        <v>6.1475409836065609</v>
      </c>
      <c r="Z2490">
        <f>VLOOKUP(I2490,Weather!F:K,3,)</f>
        <v>0.28000000000000003</v>
      </c>
      <c r="AA2490">
        <f>VLOOKUP(I2490,Weather!F:K,4,)</f>
        <v>0.6</v>
      </c>
      <c r="AB2490">
        <f>VLOOKUP(I2490,Weather!F:K,5,)</f>
        <v>1038</v>
      </c>
      <c r="AC2490">
        <f>VLOOKUP(I2490,Weather!F:K,6,)</f>
        <v>1</v>
      </c>
    </row>
    <row r="2491" spans="1:29" x14ac:dyDescent="0.25">
      <c r="A2491" t="s">
        <v>7</v>
      </c>
      <c r="B2491" t="s">
        <v>6</v>
      </c>
      <c r="C2491" s="1">
        <v>42052.42083333333</v>
      </c>
      <c r="D2491" s="3">
        <f t="shared" si="320"/>
        <v>2015</v>
      </c>
      <c r="E2491" s="3">
        <f t="shared" si="323"/>
        <v>2</v>
      </c>
      <c r="F2491" s="3">
        <f t="shared" si="324"/>
        <v>10</v>
      </c>
      <c r="G2491" s="3">
        <f t="shared" si="325"/>
        <v>17</v>
      </c>
      <c r="H2491" s="3" t="str">
        <f t="shared" si="326"/>
        <v>2015210</v>
      </c>
      <c r="I2491" s="3" t="str">
        <f t="shared" si="327"/>
        <v>201521017</v>
      </c>
      <c r="J2491">
        <v>16</v>
      </c>
      <c r="K2491">
        <v>9.6</v>
      </c>
      <c r="L2491" t="str">
        <f>VLOOKUP(C2491,List!$A$2:$C$2089,3,)</f>
        <v>Stanmore</v>
      </c>
      <c r="M2491" t="str">
        <f>VLOOKUP(C2491,List!$A$2:$C$2089,2,)</f>
        <v>Jubilee</v>
      </c>
      <c r="N2491" t="str">
        <f t="shared" si="321"/>
        <v>Stanmore|Jubilee</v>
      </c>
      <c r="O2491">
        <f>VLOOKUP(N2491,Depth!$A$2:$F$427,3,)</f>
        <v>85</v>
      </c>
      <c r="P2491">
        <f>VLOOKUP(N2491,Depth!$A$2:$F$427,5,)</f>
        <v>176.8</v>
      </c>
      <c r="Q2491">
        <f>VLOOKUP(N2491,Depth!$A$2:$F$427,6,)</f>
        <v>8.1999999999999993</v>
      </c>
      <c r="R2491">
        <f>VLOOKUP(L2491,longitude_latitude!C:J,7,)</f>
        <v>-0.30167142000000002</v>
      </c>
      <c r="S2491">
        <f>VLOOKUP(L2491,longitude_latitude!C:J,8,)</f>
        <v>51.61921632</v>
      </c>
      <c r="T2491">
        <f t="shared" si="322"/>
        <v>-15.572042286541576</v>
      </c>
      <c r="U2491">
        <f>VLOOKUP(M2491,LINE!$A$2:$B$13,2,)</f>
        <v>7</v>
      </c>
      <c r="V2491">
        <f>VLOOKUP(L2491,Entry_exit!B:P,4,)</f>
        <v>6196</v>
      </c>
      <c r="W2491">
        <f>2020 - VLOOKUP(L2491, age!$A:$D,4,)</f>
        <v>88</v>
      </c>
      <c r="X2491">
        <f>VLOOKUP(H2491,'air-quality-london-time-of-day'!E:G,3,FALSE)</f>
        <v>15.2</v>
      </c>
      <c r="Y2491">
        <f>VLOOKUP(I2491,Weather!F:K,2,)</f>
        <v>6.1475409836065609</v>
      </c>
      <c r="Z2491">
        <f>VLOOKUP(I2491,Weather!F:K,3,)</f>
        <v>0.28000000000000003</v>
      </c>
      <c r="AA2491">
        <f>VLOOKUP(I2491,Weather!F:K,4,)</f>
        <v>0.6</v>
      </c>
      <c r="AB2491">
        <f>VLOOKUP(I2491,Weather!F:K,5,)</f>
        <v>1038</v>
      </c>
      <c r="AC2491">
        <f>VLOOKUP(I2491,Weather!F:K,6,)</f>
        <v>1</v>
      </c>
    </row>
    <row r="2492" spans="1:29" x14ac:dyDescent="0.25">
      <c r="A2492" t="s">
        <v>7</v>
      </c>
      <c r="B2492" t="s">
        <v>6</v>
      </c>
      <c r="C2492" s="1">
        <v>42052.421527777777</v>
      </c>
      <c r="D2492" s="3">
        <f t="shared" si="320"/>
        <v>2015</v>
      </c>
      <c r="E2492" s="3">
        <f t="shared" si="323"/>
        <v>2</v>
      </c>
      <c r="F2492" s="3">
        <f t="shared" si="324"/>
        <v>10</v>
      </c>
      <c r="G2492" s="3">
        <f t="shared" si="325"/>
        <v>17</v>
      </c>
      <c r="H2492" s="3" t="str">
        <f t="shared" si="326"/>
        <v>2015210</v>
      </c>
      <c r="I2492" s="3" t="str">
        <f t="shared" si="327"/>
        <v>201521017</v>
      </c>
      <c r="J2492">
        <v>16</v>
      </c>
      <c r="K2492">
        <v>9.6</v>
      </c>
      <c r="L2492" t="str">
        <f>VLOOKUP(C2492,List!$A$2:$C$2089,3,)</f>
        <v>Stanmore</v>
      </c>
      <c r="M2492" t="str">
        <f>VLOOKUP(C2492,List!$A$2:$C$2089,2,)</f>
        <v>Jubilee</v>
      </c>
      <c r="N2492" t="str">
        <f t="shared" si="321"/>
        <v>Stanmore|Jubilee</v>
      </c>
      <c r="O2492">
        <f>VLOOKUP(N2492,Depth!$A$2:$F$427,3,)</f>
        <v>85</v>
      </c>
      <c r="P2492">
        <f>VLOOKUP(N2492,Depth!$A$2:$F$427,5,)</f>
        <v>176.8</v>
      </c>
      <c r="Q2492">
        <f>VLOOKUP(N2492,Depth!$A$2:$F$427,6,)</f>
        <v>8.1999999999999993</v>
      </c>
      <c r="R2492">
        <f>VLOOKUP(L2492,longitude_latitude!C:J,7,)</f>
        <v>-0.30167142000000002</v>
      </c>
      <c r="S2492">
        <f>VLOOKUP(L2492,longitude_latitude!C:J,8,)</f>
        <v>51.61921632</v>
      </c>
      <c r="T2492">
        <f t="shared" si="322"/>
        <v>-15.572042286541576</v>
      </c>
      <c r="U2492">
        <f>VLOOKUP(M2492,LINE!$A$2:$B$13,2,)</f>
        <v>7</v>
      </c>
      <c r="V2492">
        <f>VLOOKUP(L2492,Entry_exit!B:P,4,)</f>
        <v>6196</v>
      </c>
      <c r="W2492">
        <f>2020 - VLOOKUP(L2492, age!$A:$D,4,)</f>
        <v>88</v>
      </c>
      <c r="X2492">
        <f>VLOOKUP(H2492,'air-quality-london-time-of-day'!E:G,3,FALSE)</f>
        <v>15.2</v>
      </c>
      <c r="Y2492">
        <f>VLOOKUP(I2492,Weather!F:K,2,)</f>
        <v>6.1475409836065609</v>
      </c>
      <c r="Z2492">
        <f>VLOOKUP(I2492,Weather!F:K,3,)</f>
        <v>0.28000000000000003</v>
      </c>
      <c r="AA2492">
        <f>VLOOKUP(I2492,Weather!F:K,4,)</f>
        <v>0.6</v>
      </c>
      <c r="AB2492">
        <f>VLOOKUP(I2492,Weather!F:K,5,)</f>
        <v>1038</v>
      </c>
      <c r="AC2492">
        <f>VLOOKUP(I2492,Weather!F:K,6,)</f>
        <v>1</v>
      </c>
    </row>
    <row r="2493" spans="1:29" x14ac:dyDescent="0.25">
      <c r="A2493" t="s">
        <v>7</v>
      </c>
      <c r="B2493" t="s">
        <v>6</v>
      </c>
      <c r="C2493" s="1">
        <v>42052.422222222223</v>
      </c>
      <c r="D2493" s="3">
        <f t="shared" si="320"/>
        <v>2015</v>
      </c>
      <c r="E2493" s="3">
        <f t="shared" si="323"/>
        <v>2</v>
      </c>
      <c r="F2493" s="3">
        <f t="shared" si="324"/>
        <v>10</v>
      </c>
      <c r="G2493" s="3">
        <f t="shared" si="325"/>
        <v>17</v>
      </c>
      <c r="H2493" s="3" t="str">
        <f t="shared" si="326"/>
        <v>2015210</v>
      </c>
      <c r="I2493" s="3" t="str">
        <f t="shared" si="327"/>
        <v>201521017</v>
      </c>
      <c r="J2493">
        <v>17</v>
      </c>
      <c r="K2493">
        <v>10.199999999999999</v>
      </c>
      <c r="L2493" t="str">
        <f>VLOOKUP(C2493,List!$A$2:$C$2089,3,)</f>
        <v>Stanmore</v>
      </c>
      <c r="M2493" t="str">
        <f>VLOOKUP(C2493,List!$A$2:$C$2089,2,)</f>
        <v>Jubilee</v>
      </c>
      <c r="N2493" t="str">
        <f t="shared" si="321"/>
        <v>Stanmore|Jubilee</v>
      </c>
      <c r="O2493">
        <f>VLOOKUP(N2493,Depth!$A$2:$F$427,3,)</f>
        <v>85</v>
      </c>
      <c r="P2493">
        <f>VLOOKUP(N2493,Depth!$A$2:$F$427,5,)</f>
        <v>176.8</v>
      </c>
      <c r="Q2493">
        <f>VLOOKUP(N2493,Depth!$A$2:$F$427,6,)</f>
        <v>8.1999999999999993</v>
      </c>
      <c r="R2493">
        <f>VLOOKUP(L2493,longitude_latitude!C:J,7,)</f>
        <v>-0.30167142000000002</v>
      </c>
      <c r="S2493">
        <f>VLOOKUP(L2493,longitude_latitude!C:J,8,)</f>
        <v>51.61921632</v>
      </c>
      <c r="T2493">
        <f t="shared" si="322"/>
        <v>-15.572042286541576</v>
      </c>
      <c r="U2493">
        <f>VLOOKUP(M2493,LINE!$A$2:$B$13,2,)</f>
        <v>7</v>
      </c>
      <c r="V2493">
        <f>VLOOKUP(L2493,Entry_exit!B:P,4,)</f>
        <v>6196</v>
      </c>
      <c r="W2493">
        <f>2020 - VLOOKUP(L2493, age!$A:$D,4,)</f>
        <v>88</v>
      </c>
      <c r="X2493">
        <f>VLOOKUP(H2493,'air-quality-london-time-of-day'!E:G,3,FALSE)</f>
        <v>15.2</v>
      </c>
      <c r="Y2493">
        <f>VLOOKUP(I2493,Weather!F:K,2,)</f>
        <v>6.1475409836065609</v>
      </c>
      <c r="Z2493">
        <f>VLOOKUP(I2493,Weather!F:K,3,)</f>
        <v>0.28000000000000003</v>
      </c>
      <c r="AA2493">
        <f>VLOOKUP(I2493,Weather!F:K,4,)</f>
        <v>0.6</v>
      </c>
      <c r="AB2493">
        <f>VLOOKUP(I2493,Weather!F:K,5,)</f>
        <v>1038</v>
      </c>
      <c r="AC2493">
        <f>VLOOKUP(I2493,Weather!F:K,6,)</f>
        <v>1</v>
      </c>
    </row>
    <row r="2494" spans="1:29" x14ac:dyDescent="0.25">
      <c r="A2494" t="s">
        <v>7</v>
      </c>
      <c r="B2494" t="s">
        <v>6</v>
      </c>
      <c r="C2494" s="1">
        <v>42052.42291666667</v>
      </c>
      <c r="D2494" s="3">
        <f t="shared" si="320"/>
        <v>2015</v>
      </c>
      <c r="E2494" s="3">
        <f t="shared" si="323"/>
        <v>2</v>
      </c>
      <c r="F2494" s="3">
        <f t="shared" si="324"/>
        <v>10</v>
      </c>
      <c r="G2494" s="3">
        <f t="shared" si="325"/>
        <v>17</v>
      </c>
      <c r="H2494" s="3" t="str">
        <f t="shared" si="326"/>
        <v>2015210</v>
      </c>
      <c r="I2494" s="3" t="str">
        <f t="shared" si="327"/>
        <v>201521017</v>
      </c>
      <c r="J2494">
        <v>16</v>
      </c>
      <c r="K2494">
        <v>9.6</v>
      </c>
      <c r="L2494" t="str">
        <f>VLOOKUP(C2494,List!$A$2:$C$2089,3,)</f>
        <v>Stanmore</v>
      </c>
      <c r="M2494" t="str">
        <f>VLOOKUP(C2494,List!$A$2:$C$2089,2,)</f>
        <v>Jubilee</v>
      </c>
      <c r="N2494" t="str">
        <f t="shared" si="321"/>
        <v>Stanmore|Jubilee</v>
      </c>
      <c r="O2494">
        <f>VLOOKUP(N2494,Depth!$A$2:$F$427,3,)</f>
        <v>85</v>
      </c>
      <c r="P2494">
        <f>VLOOKUP(N2494,Depth!$A$2:$F$427,5,)</f>
        <v>176.8</v>
      </c>
      <c r="Q2494">
        <f>VLOOKUP(N2494,Depth!$A$2:$F$427,6,)</f>
        <v>8.1999999999999993</v>
      </c>
      <c r="R2494">
        <f>VLOOKUP(L2494,longitude_latitude!C:J,7,)</f>
        <v>-0.30167142000000002</v>
      </c>
      <c r="S2494">
        <f>VLOOKUP(L2494,longitude_latitude!C:J,8,)</f>
        <v>51.61921632</v>
      </c>
      <c r="T2494">
        <f t="shared" si="322"/>
        <v>-15.572042286541576</v>
      </c>
      <c r="U2494">
        <f>VLOOKUP(M2494,LINE!$A$2:$B$13,2,)</f>
        <v>7</v>
      </c>
      <c r="V2494">
        <f>VLOOKUP(L2494,Entry_exit!B:P,4,)</f>
        <v>6196</v>
      </c>
      <c r="W2494">
        <f>2020 - VLOOKUP(L2494, age!$A:$D,4,)</f>
        <v>88</v>
      </c>
      <c r="X2494">
        <f>VLOOKUP(H2494,'air-quality-london-time-of-day'!E:G,3,FALSE)</f>
        <v>15.2</v>
      </c>
      <c r="Y2494">
        <f>VLOOKUP(I2494,Weather!F:K,2,)</f>
        <v>6.1475409836065609</v>
      </c>
      <c r="Z2494">
        <f>VLOOKUP(I2494,Weather!F:K,3,)</f>
        <v>0.28000000000000003</v>
      </c>
      <c r="AA2494">
        <f>VLOOKUP(I2494,Weather!F:K,4,)</f>
        <v>0.6</v>
      </c>
      <c r="AB2494">
        <f>VLOOKUP(I2494,Weather!F:K,5,)</f>
        <v>1038</v>
      </c>
      <c r="AC2494">
        <f>VLOOKUP(I2494,Weather!F:K,6,)</f>
        <v>1</v>
      </c>
    </row>
    <row r="2495" spans="1:29" x14ac:dyDescent="0.25">
      <c r="A2495" t="s">
        <v>7</v>
      </c>
      <c r="B2495" t="s">
        <v>6</v>
      </c>
      <c r="C2495" s="1">
        <v>42052.423611111109</v>
      </c>
      <c r="D2495" s="3">
        <f t="shared" si="320"/>
        <v>2015</v>
      </c>
      <c r="E2495" s="3">
        <f t="shared" si="323"/>
        <v>2</v>
      </c>
      <c r="F2495" s="3">
        <f t="shared" si="324"/>
        <v>10</v>
      </c>
      <c r="G2495" s="3">
        <f t="shared" si="325"/>
        <v>17</v>
      </c>
      <c r="H2495" s="3" t="str">
        <f t="shared" si="326"/>
        <v>2015210</v>
      </c>
      <c r="I2495" s="3" t="str">
        <f t="shared" si="327"/>
        <v>201521017</v>
      </c>
      <c r="J2495">
        <v>18</v>
      </c>
      <c r="K2495">
        <v>10.8</v>
      </c>
      <c r="L2495" t="str">
        <f>VLOOKUP(C2495,List!$A$2:$C$2089,3,)</f>
        <v>Canons Park</v>
      </c>
      <c r="M2495" t="str">
        <f>VLOOKUP(C2495,List!$A$2:$C$2089,2,)</f>
        <v>Jubilee</v>
      </c>
      <c r="N2495" t="str">
        <f t="shared" si="321"/>
        <v>Canons Park|Jubilee</v>
      </c>
      <c r="O2495">
        <f>VLOOKUP(N2495,Depth!$A$2:$F$427,3,)</f>
        <v>65</v>
      </c>
      <c r="P2495">
        <f>VLOOKUP(N2495,Depth!$A$2:$F$427,5,)</f>
        <v>170.1</v>
      </c>
      <c r="Q2495">
        <f>VLOOKUP(N2495,Depth!$A$2:$F$427,6,)</f>
        <v>-5.0999999999999996</v>
      </c>
      <c r="R2495">
        <f>VLOOKUP(L2495,longitude_latitude!C:J,7,)</f>
        <v>-0.29310256099999998</v>
      </c>
      <c r="S2495">
        <f>VLOOKUP(L2495,longitude_latitude!C:J,8,)</f>
        <v>51.607212939999997</v>
      </c>
      <c r="T2495">
        <f t="shared" si="322"/>
        <v>-15.126206278786338</v>
      </c>
      <c r="U2495">
        <f>VLOOKUP(M2495,LINE!$A$2:$B$13,2,)</f>
        <v>7</v>
      </c>
      <c r="V2495">
        <f>VLOOKUP(L2495,Entry_exit!B:P,4,)</f>
        <v>4578</v>
      </c>
      <c r="W2495">
        <f>2020 - VLOOKUP(L2495, age!$A:$D,4,)</f>
        <v>88</v>
      </c>
      <c r="X2495">
        <f>VLOOKUP(H2495,'air-quality-london-time-of-day'!E:G,3,FALSE)</f>
        <v>15.2</v>
      </c>
      <c r="Y2495">
        <f>VLOOKUP(I2495,Weather!F:K,2,)</f>
        <v>6.1475409836065609</v>
      </c>
      <c r="Z2495">
        <f>VLOOKUP(I2495,Weather!F:K,3,)</f>
        <v>0.28000000000000003</v>
      </c>
      <c r="AA2495">
        <f>VLOOKUP(I2495,Weather!F:K,4,)</f>
        <v>0.6</v>
      </c>
      <c r="AB2495">
        <f>VLOOKUP(I2495,Weather!F:K,5,)</f>
        <v>1038</v>
      </c>
      <c r="AC2495">
        <f>VLOOKUP(I2495,Weather!F:K,6,)</f>
        <v>1</v>
      </c>
    </row>
    <row r="2496" spans="1:29" x14ac:dyDescent="0.25">
      <c r="A2496" t="s">
        <v>7</v>
      </c>
      <c r="B2496" t="s">
        <v>6</v>
      </c>
      <c r="C2496" s="1">
        <v>42052.424305555556</v>
      </c>
      <c r="D2496" s="3">
        <f t="shared" si="320"/>
        <v>2015</v>
      </c>
      <c r="E2496" s="3">
        <f t="shared" si="323"/>
        <v>2</v>
      </c>
      <c r="F2496" s="3">
        <f t="shared" si="324"/>
        <v>10</v>
      </c>
      <c r="G2496" s="3">
        <f t="shared" si="325"/>
        <v>17</v>
      </c>
      <c r="H2496" s="3" t="str">
        <f t="shared" si="326"/>
        <v>2015210</v>
      </c>
      <c r="I2496" s="3" t="str">
        <f t="shared" si="327"/>
        <v>201521017</v>
      </c>
      <c r="J2496">
        <v>22</v>
      </c>
      <c r="K2496">
        <v>13.2</v>
      </c>
      <c r="L2496" t="str">
        <f>VLOOKUP(C2496,List!$A$2:$C$2089,3,)</f>
        <v>Canons Park</v>
      </c>
      <c r="M2496" t="str">
        <f>VLOOKUP(C2496,List!$A$2:$C$2089,2,)</f>
        <v>Jubilee</v>
      </c>
      <c r="N2496" t="str">
        <f t="shared" si="321"/>
        <v>Canons Park|Jubilee</v>
      </c>
      <c r="O2496">
        <f>VLOOKUP(N2496,Depth!$A$2:$F$427,3,)</f>
        <v>65</v>
      </c>
      <c r="P2496">
        <f>VLOOKUP(N2496,Depth!$A$2:$F$427,5,)</f>
        <v>170.1</v>
      </c>
      <c r="Q2496">
        <f>VLOOKUP(N2496,Depth!$A$2:$F$427,6,)</f>
        <v>-5.0999999999999996</v>
      </c>
      <c r="R2496">
        <f>VLOOKUP(L2496,longitude_latitude!C:J,7,)</f>
        <v>-0.29310256099999998</v>
      </c>
      <c r="S2496">
        <f>VLOOKUP(L2496,longitude_latitude!C:J,8,)</f>
        <v>51.607212939999997</v>
      </c>
      <c r="T2496">
        <f t="shared" si="322"/>
        <v>-15.126206278786338</v>
      </c>
      <c r="U2496">
        <f>VLOOKUP(M2496,LINE!$A$2:$B$13,2,)</f>
        <v>7</v>
      </c>
      <c r="V2496">
        <f>VLOOKUP(L2496,Entry_exit!B:P,4,)</f>
        <v>4578</v>
      </c>
      <c r="W2496">
        <f>2020 - VLOOKUP(L2496, age!$A:$D,4,)</f>
        <v>88</v>
      </c>
      <c r="X2496">
        <f>VLOOKUP(H2496,'air-quality-london-time-of-day'!E:G,3,FALSE)</f>
        <v>15.2</v>
      </c>
      <c r="Y2496">
        <f>VLOOKUP(I2496,Weather!F:K,2,)</f>
        <v>6.1475409836065609</v>
      </c>
      <c r="Z2496">
        <f>VLOOKUP(I2496,Weather!F:K,3,)</f>
        <v>0.28000000000000003</v>
      </c>
      <c r="AA2496">
        <f>VLOOKUP(I2496,Weather!F:K,4,)</f>
        <v>0.6</v>
      </c>
      <c r="AB2496">
        <f>VLOOKUP(I2496,Weather!F:K,5,)</f>
        <v>1038</v>
      </c>
      <c r="AC2496">
        <f>VLOOKUP(I2496,Weather!F:K,6,)</f>
        <v>1</v>
      </c>
    </row>
    <row r="2497" spans="1:29" x14ac:dyDescent="0.25">
      <c r="A2497" t="s">
        <v>7</v>
      </c>
      <c r="B2497" t="s">
        <v>6</v>
      </c>
      <c r="C2497" s="1">
        <v>42052.425000000003</v>
      </c>
      <c r="D2497" s="3">
        <f t="shared" si="320"/>
        <v>2015</v>
      </c>
      <c r="E2497" s="3">
        <f t="shared" si="323"/>
        <v>2</v>
      </c>
      <c r="F2497" s="3">
        <f t="shared" si="324"/>
        <v>10</v>
      </c>
      <c r="G2497" s="3">
        <f t="shared" si="325"/>
        <v>17</v>
      </c>
      <c r="H2497" s="3" t="str">
        <f t="shared" si="326"/>
        <v>2015210</v>
      </c>
      <c r="I2497" s="3" t="str">
        <f t="shared" si="327"/>
        <v>201521017</v>
      </c>
      <c r="J2497">
        <v>25</v>
      </c>
      <c r="K2497">
        <v>15</v>
      </c>
      <c r="L2497" t="str">
        <f>VLOOKUP(C2497,List!$A$2:$C$2089,3,)</f>
        <v>Queensbury</v>
      </c>
      <c r="M2497" t="str">
        <f>VLOOKUP(C2497,List!$A$2:$C$2089,2,)</f>
        <v>Jubilee</v>
      </c>
      <c r="N2497" t="str">
        <f t="shared" si="321"/>
        <v>Queensbury|Jubilee</v>
      </c>
      <c r="O2497">
        <f>VLOOKUP(N2497,Depth!$A$2:$F$427,3,)</f>
        <v>48</v>
      </c>
      <c r="P2497">
        <f>VLOOKUP(N2497,Depth!$A$2:$F$427,5,)</f>
        <v>151.19999999999999</v>
      </c>
      <c r="Q2497">
        <f>VLOOKUP(N2497,Depth!$A$2:$F$427,6,)</f>
        <v>-3.2</v>
      </c>
      <c r="R2497">
        <f>VLOOKUP(L2497,longitude_latitude!C:J,7,)</f>
        <v>-0.28462981700000001</v>
      </c>
      <c r="S2497">
        <f>VLOOKUP(L2497,longitude_latitude!C:J,8,)</f>
        <v>51.593699620000002</v>
      </c>
      <c r="T2497">
        <f t="shared" si="322"/>
        <v>-14.68510528119357</v>
      </c>
      <c r="U2497">
        <f>VLOOKUP(M2497,LINE!$A$2:$B$13,2,)</f>
        <v>7</v>
      </c>
      <c r="V2497">
        <f>VLOOKUP(L2497,Entry_exit!B:P,4,)</f>
        <v>7370</v>
      </c>
      <c r="W2497">
        <f>2020 - VLOOKUP(L2497, age!$A:$D,4,)</f>
        <v>86</v>
      </c>
      <c r="X2497">
        <f>VLOOKUP(H2497,'air-quality-london-time-of-day'!E:G,3,FALSE)</f>
        <v>15.2</v>
      </c>
      <c r="Y2497">
        <f>VLOOKUP(I2497,Weather!F:K,2,)</f>
        <v>6.1475409836065609</v>
      </c>
      <c r="Z2497">
        <f>VLOOKUP(I2497,Weather!F:K,3,)</f>
        <v>0.28000000000000003</v>
      </c>
      <c r="AA2497">
        <f>VLOOKUP(I2497,Weather!F:K,4,)</f>
        <v>0.6</v>
      </c>
      <c r="AB2497">
        <f>VLOOKUP(I2497,Weather!F:K,5,)</f>
        <v>1038</v>
      </c>
      <c r="AC2497">
        <f>VLOOKUP(I2497,Weather!F:K,6,)</f>
        <v>1</v>
      </c>
    </row>
    <row r="2498" spans="1:29" x14ac:dyDescent="0.25">
      <c r="A2498" t="s">
        <v>7</v>
      </c>
      <c r="B2498" t="s">
        <v>6</v>
      </c>
      <c r="C2498" s="1">
        <v>42052.425694444442</v>
      </c>
      <c r="D2498" s="3">
        <f t="shared" si="320"/>
        <v>2015</v>
      </c>
      <c r="E2498" s="3">
        <f t="shared" si="323"/>
        <v>2</v>
      </c>
      <c r="F2498" s="3">
        <f t="shared" si="324"/>
        <v>10</v>
      </c>
      <c r="G2498" s="3">
        <f t="shared" si="325"/>
        <v>17</v>
      </c>
      <c r="H2498" s="3" t="str">
        <f t="shared" si="326"/>
        <v>2015210</v>
      </c>
      <c r="I2498" s="3" t="str">
        <f t="shared" si="327"/>
        <v>201521017</v>
      </c>
      <c r="J2498">
        <v>24</v>
      </c>
      <c r="K2498">
        <v>14.4</v>
      </c>
      <c r="L2498" t="str">
        <f>VLOOKUP(C2498,List!$A$2:$C$2089,3,)</f>
        <v>Queensbury</v>
      </c>
      <c r="M2498" t="str">
        <f>VLOOKUP(C2498,List!$A$2:$C$2089,2,)</f>
        <v>Jubilee</v>
      </c>
      <c r="N2498" t="str">
        <f t="shared" si="321"/>
        <v>Queensbury|Jubilee</v>
      </c>
      <c r="O2498">
        <f>VLOOKUP(N2498,Depth!$A$2:$F$427,3,)</f>
        <v>48</v>
      </c>
      <c r="P2498">
        <f>VLOOKUP(N2498,Depth!$A$2:$F$427,5,)</f>
        <v>151.19999999999999</v>
      </c>
      <c r="Q2498">
        <f>VLOOKUP(N2498,Depth!$A$2:$F$427,6,)</f>
        <v>-3.2</v>
      </c>
      <c r="R2498">
        <f>VLOOKUP(L2498,longitude_latitude!C:J,7,)</f>
        <v>-0.28462981700000001</v>
      </c>
      <c r="S2498">
        <f>VLOOKUP(L2498,longitude_latitude!C:J,8,)</f>
        <v>51.593699620000002</v>
      </c>
      <c r="T2498">
        <f t="shared" si="322"/>
        <v>-14.68510528119357</v>
      </c>
      <c r="U2498">
        <f>VLOOKUP(M2498,LINE!$A$2:$B$13,2,)</f>
        <v>7</v>
      </c>
      <c r="V2498">
        <f>VLOOKUP(L2498,Entry_exit!B:P,4,)</f>
        <v>7370</v>
      </c>
      <c r="W2498">
        <f>2020 - VLOOKUP(L2498, age!$A:$D,4,)</f>
        <v>86</v>
      </c>
      <c r="X2498">
        <f>VLOOKUP(H2498,'air-quality-london-time-of-day'!E:G,3,FALSE)</f>
        <v>15.2</v>
      </c>
      <c r="Y2498">
        <f>VLOOKUP(I2498,Weather!F:K,2,)</f>
        <v>6.1475409836065609</v>
      </c>
      <c r="Z2498">
        <f>VLOOKUP(I2498,Weather!F:K,3,)</f>
        <v>0.28000000000000003</v>
      </c>
      <c r="AA2498">
        <f>VLOOKUP(I2498,Weather!F:K,4,)</f>
        <v>0.6</v>
      </c>
      <c r="AB2498">
        <f>VLOOKUP(I2498,Weather!F:K,5,)</f>
        <v>1038</v>
      </c>
      <c r="AC2498">
        <f>VLOOKUP(I2498,Weather!F:K,6,)</f>
        <v>1</v>
      </c>
    </row>
    <row r="2499" spans="1:29" x14ac:dyDescent="0.25">
      <c r="A2499" t="s">
        <v>7</v>
      </c>
      <c r="B2499" t="s">
        <v>6</v>
      </c>
      <c r="C2499" s="1">
        <v>42052.426388888889</v>
      </c>
      <c r="D2499" s="3">
        <f t="shared" si="320"/>
        <v>2015</v>
      </c>
      <c r="E2499" s="3">
        <f t="shared" si="323"/>
        <v>2</v>
      </c>
      <c r="F2499" s="3">
        <f t="shared" si="324"/>
        <v>10</v>
      </c>
      <c r="G2499" s="3">
        <f t="shared" si="325"/>
        <v>17</v>
      </c>
      <c r="H2499" s="3" t="str">
        <f t="shared" si="326"/>
        <v>2015210</v>
      </c>
      <c r="I2499" s="3" t="str">
        <f t="shared" si="327"/>
        <v>201521017</v>
      </c>
      <c r="J2499">
        <v>22</v>
      </c>
      <c r="K2499">
        <v>13.2</v>
      </c>
      <c r="L2499" t="str">
        <f>VLOOKUP(C2499,List!$A$2:$C$2089,3,)</f>
        <v>Kingsbury</v>
      </c>
      <c r="M2499" t="str">
        <f>VLOOKUP(C2499,List!$A$2:$C$2089,2,)</f>
        <v>Jubilee</v>
      </c>
      <c r="N2499" t="str">
        <f t="shared" si="321"/>
        <v>Kingsbury|Jubilee</v>
      </c>
      <c r="O2499">
        <f>VLOOKUP(N2499,Depth!$A$2:$F$427,3,)</f>
        <v>43</v>
      </c>
      <c r="P2499">
        <f>VLOOKUP(N2499,Depth!$A$2:$F$427,5,)</f>
        <v>138.30000000000001</v>
      </c>
      <c r="Q2499">
        <f>VLOOKUP(N2499,Depth!$A$2:$F$427,6,)</f>
        <v>4.7</v>
      </c>
      <c r="R2499">
        <f>VLOOKUP(L2499,longitude_latitude!C:J,7,)</f>
        <v>-0.277052309</v>
      </c>
      <c r="S2499">
        <f>VLOOKUP(L2499,longitude_latitude!C:J,8,)</f>
        <v>51.584142030000002</v>
      </c>
      <c r="T2499">
        <f t="shared" si="322"/>
        <v>-14.291505657195447</v>
      </c>
      <c r="U2499">
        <f>VLOOKUP(M2499,LINE!$A$2:$B$13,2,)</f>
        <v>7</v>
      </c>
      <c r="V2499">
        <f>VLOOKUP(L2499,Entry_exit!B:P,4,)</f>
        <v>8169</v>
      </c>
      <c r="W2499">
        <f>2020 - VLOOKUP(L2499, age!$A:$D,4,)</f>
        <v>88</v>
      </c>
      <c r="X2499">
        <f>VLOOKUP(H2499,'air-quality-london-time-of-day'!E:G,3,FALSE)</f>
        <v>15.2</v>
      </c>
      <c r="Y2499">
        <f>VLOOKUP(I2499,Weather!F:K,2,)</f>
        <v>6.1475409836065609</v>
      </c>
      <c r="Z2499">
        <f>VLOOKUP(I2499,Weather!F:K,3,)</f>
        <v>0.28000000000000003</v>
      </c>
      <c r="AA2499">
        <f>VLOOKUP(I2499,Weather!F:K,4,)</f>
        <v>0.6</v>
      </c>
      <c r="AB2499">
        <f>VLOOKUP(I2499,Weather!F:K,5,)</f>
        <v>1038</v>
      </c>
      <c r="AC2499">
        <f>VLOOKUP(I2499,Weather!F:K,6,)</f>
        <v>1</v>
      </c>
    </row>
    <row r="2500" spans="1:29" x14ac:dyDescent="0.25">
      <c r="A2500" t="s">
        <v>7</v>
      </c>
      <c r="B2500" t="s">
        <v>6</v>
      </c>
      <c r="C2500" s="1">
        <v>42052.427083333336</v>
      </c>
      <c r="D2500" s="3">
        <f t="shared" si="320"/>
        <v>2015</v>
      </c>
      <c r="E2500" s="3">
        <f t="shared" si="323"/>
        <v>2</v>
      </c>
      <c r="F2500" s="3">
        <f t="shared" si="324"/>
        <v>10</v>
      </c>
      <c r="G2500" s="3">
        <f t="shared" si="325"/>
        <v>17</v>
      </c>
      <c r="H2500" s="3" t="str">
        <f t="shared" si="326"/>
        <v>2015210</v>
      </c>
      <c r="I2500" s="3" t="str">
        <f t="shared" si="327"/>
        <v>201521017</v>
      </c>
      <c r="J2500">
        <v>24</v>
      </c>
      <c r="K2500">
        <v>14.4</v>
      </c>
      <c r="L2500" t="str">
        <f>VLOOKUP(C2500,List!$A$2:$C$2089,3,)</f>
        <v>Kingsbury</v>
      </c>
      <c r="M2500" t="str">
        <f>VLOOKUP(C2500,List!$A$2:$C$2089,2,)</f>
        <v>Jubilee</v>
      </c>
      <c r="N2500" t="str">
        <f t="shared" si="321"/>
        <v>Kingsbury|Jubilee</v>
      </c>
      <c r="O2500">
        <f>VLOOKUP(N2500,Depth!$A$2:$F$427,3,)</f>
        <v>43</v>
      </c>
      <c r="P2500">
        <f>VLOOKUP(N2500,Depth!$A$2:$F$427,5,)</f>
        <v>138.30000000000001</v>
      </c>
      <c r="Q2500">
        <f>VLOOKUP(N2500,Depth!$A$2:$F$427,6,)</f>
        <v>4.7</v>
      </c>
      <c r="R2500">
        <f>VLOOKUP(L2500,longitude_latitude!C:J,7,)</f>
        <v>-0.277052309</v>
      </c>
      <c r="S2500">
        <f>VLOOKUP(L2500,longitude_latitude!C:J,8,)</f>
        <v>51.584142030000002</v>
      </c>
      <c r="T2500">
        <f t="shared" si="322"/>
        <v>-14.291505657195447</v>
      </c>
      <c r="U2500">
        <f>VLOOKUP(M2500,LINE!$A$2:$B$13,2,)</f>
        <v>7</v>
      </c>
      <c r="V2500">
        <f>VLOOKUP(L2500,Entry_exit!B:P,4,)</f>
        <v>8169</v>
      </c>
      <c r="W2500">
        <f>2020 - VLOOKUP(L2500, age!$A:$D,4,)</f>
        <v>88</v>
      </c>
      <c r="X2500">
        <f>VLOOKUP(H2500,'air-quality-london-time-of-day'!E:G,3,FALSE)</f>
        <v>15.2</v>
      </c>
      <c r="Y2500">
        <f>VLOOKUP(I2500,Weather!F:K,2,)</f>
        <v>6.1475409836065609</v>
      </c>
      <c r="Z2500">
        <f>VLOOKUP(I2500,Weather!F:K,3,)</f>
        <v>0.28000000000000003</v>
      </c>
      <c r="AA2500">
        <f>VLOOKUP(I2500,Weather!F:K,4,)</f>
        <v>0.6</v>
      </c>
      <c r="AB2500">
        <f>VLOOKUP(I2500,Weather!F:K,5,)</f>
        <v>1038</v>
      </c>
      <c r="AC2500">
        <f>VLOOKUP(I2500,Weather!F:K,6,)</f>
        <v>1</v>
      </c>
    </row>
    <row r="2501" spans="1:29" x14ac:dyDescent="0.25">
      <c r="A2501" t="s">
        <v>7</v>
      </c>
      <c r="B2501" t="s">
        <v>6</v>
      </c>
      <c r="C2501" s="1">
        <v>42052.427777777775</v>
      </c>
      <c r="D2501" s="3">
        <f t="shared" si="320"/>
        <v>2015</v>
      </c>
      <c r="E2501" s="3">
        <f t="shared" si="323"/>
        <v>2</v>
      </c>
      <c r="F2501" s="3">
        <f t="shared" si="324"/>
        <v>10</v>
      </c>
      <c r="G2501" s="3">
        <f t="shared" si="325"/>
        <v>17</v>
      </c>
      <c r="H2501" s="3" t="str">
        <f t="shared" si="326"/>
        <v>2015210</v>
      </c>
      <c r="I2501" s="3" t="str">
        <f t="shared" si="327"/>
        <v>201521017</v>
      </c>
      <c r="J2501">
        <v>19</v>
      </c>
      <c r="K2501">
        <v>11.4</v>
      </c>
      <c r="L2501" t="str">
        <f>VLOOKUP(C2501,List!$A$2:$C$2089,3,)</f>
        <v>Kingsbury</v>
      </c>
      <c r="M2501" t="str">
        <f>VLOOKUP(C2501,List!$A$2:$C$2089,2,)</f>
        <v>Jubilee</v>
      </c>
      <c r="N2501" t="str">
        <f t="shared" si="321"/>
        <v>Kingsbury|Jubilee</v>
      </c>
      <c r="O2501">
        <f>VLOOKUP(N2501,Depth!$A$2:$F$427,3,)</f>
        <v>43</v>
      </c>
      <c r="P2501">
        <f>VLOOKUP(N2501,Depth!$A$2:$F$427,5,)</f>
        <v>138.30000000000001</v>
      </c>
      <c r="Q2501">
        <f>VLOOKUP(N2501,Depth!$A$2:$F$427,6,)</f>
        <v>4.7</v>
      </c>
      <c r="R2501">
        <f>VLOOKUP(L2501,longitude_latitude!C:J,7,)</f>
        <v>-0.277052309</v>
      </c>
      <c r="S2501">
        <f>VLOOKUP(L2501,longitude_latitude!C:J,8,)</f>
        <v>51.584142030000002</v>
      </c>
      <c r="T2501">
        <f t="shared" si="322"/>
        <v>-14.291505657195447</v>
      </c>
      <c r="U2501">
        <f>VLOOKUP(M2501,LINE!$A$2:$B$13,2,)</f>
        <v>7</v>
      </c>
      <c r="V2501">
        <f>VLOOKUP(L2501,Entry_exit!B:P,4,)</f>
        <v>8169</v>
      </c>
      <c r="W2501">
        <f>2020 - VLOOKUP(L2501, age!$A:$D,4,)</f>
        <v>88</v>
      </c>
      <c r="X2501">
        <f>VLOOKUP(H2501,'air-quality-london-time-of-day'!E:G,3,FALSE)</f>
        <v>15.2</v>
      </c>
      <c r="Y2501">
        <f>VLOOKUP(I2501,Weather!F:K,2,)</f>
        <v>6.1475409836065609</v>
      </c>
      <c r="Z2501">
        <f>VLOOKUP(I2501,Weather!F:K,3,)</f>
        <v>0.28000000000000003</v>
      </c>
      <c r="AA2501">
        <f>VLOOKUP(I2501,Weather!F:K,4,)</f>
        <v>0.6</v>
      </c>
      <c r="AB2501">
        <f>VLOOKUP(I2501,Weather!F:K,5,)</f>
        <v>1038</v>
      </c>
      <c r="AC2501">
        <f>VLOOKUP(I2501,Weather!F:K,6,)</f>
        <v>1</v>
      </c>
    </row>
    <row r="2502" spans="1:29" x14ac:dyDescent="0.25">
      <c r="A2502" t="s">
        <v>7</v>
      </c>
      <c r="B2502" t="s">
        <v>6</v>
      </c>
      <c r="C2502" s="1">
        <v>42052.428472222222</v>
      </c>
      <c r="D2502" s="3">
        <f t="shared" si="320"/>
        <v>2015</v>
      </c>
      <c r="E2502" s="3">
        <f t="shared" si="323"/>
        <v>2</v>
      </c>
      <c r="F2502" s="3">
        <f t="shared" si="324"/>
        <v>10</v>
      </c>
      <c r="G2502" s="3">
        <f t="shared" si="325"/>
        <v>17</v>
      </c>
      <c r="H2502" s="3" t="str">
        <f t="shared" si="326"/>
        <v>2015210</v>
      </c>
      <c r="I2502" s="3" t="str">
        <f t="shared" si="327"/>
        <v>201521017</v>
      </c>
      <c r="J2502">
        <v>22</v>
      </c>
      <c r="K2502">
        <v>13.2</v>
      </c>
      <c r="L2502" t="str">
        <f>VLOOKUP(C2502,List!$A$2:$C$2089,3,)</f>
        <v>Wembley Park</v>
      </c>
      <c r="M2502" t="str">
        <f>VLOOKUP(C2502,List!$A$2:$C$2089,2,)</f>
        <v>Jubilee</v>
      </c>
      <c r="N2502" t="str">
        <f t="shared" si="321"/>
        <v>Wembley Park|Jubilee</v>
      </c>
      <c r="O2502">
        <f>VLOOKUP(N2502,Depth!$A$2:$F$427,3,)</f>
        <v>41</v>
      </c>
      <c r="P2502">
        <f>VLOOKUP(N2502,Depth!$A$2:$F$427,5,)</f>
        <v>136.69999999999999</v>
      </c>
      <c r="Q2502">
        <f>VLOOKUP(N2502,Depth!$A$2:$F$427,6,)</f>
        <v>4.3</v>
      </c>
      <c r="R2502">
        <f>VLOOKUP(L2502,longitude_latitude!C:J,7,)</f>
        <v>-0.27845863799999998</v>
      </c>
      <c r="S2502">
        <f>VLOOKUP(L2502,longitude_latitude!C:J,8,)</f>
        <v>51.563259379999998</v>
      </c>
      <c r="T2502">
        <f t="shared" si="322"/>
        <v>-14.358234977795522</v>
      </c>
      <c r="U2502">
        <f>VLOOKUP(M2502,LINE!$A$2:$B$13,2,)</f>
        <v>7</v>
      </c>
      <c r="V2502">
        <f>VLOOKUP(L2502,Entry_exit!B:P,4,)</f>
        <v>21679</v>
      </c>
      <c r="W2502">
        <f>2020 - VLOOKUP(L2502, age!$A:$D,4,)</f>
        <v>127</v>
      </c>
      <c r="X2502">
        <f>VLOOKUP(H2502,'air-quality-london-time-of-day'!E:G,3,FALSE)</f>
        <v>15.2</v>
      </c>
      <c r="Y2502">
        <f>VLOOKUP(I2502,Weather!F:K,2,)</f>
        <v>6.1475409836065609</v>
      </c>
      <c r="Z2502">
        <f>VLOOKUP(I2502,Weather!F:K,3,)</f>
        <v>0.28000000000000003</v>
      </c>
      <c r="AA2502">
        <f>VLOOKUP(I2502,Weather!F:K,4,)</f>
        <v>0.6</v>
      </c>
      <c r="AB2502">
        <f>VLOOKUP(I2502,Weather!F:K,5,)</f>
        <v>1038</v>
      </c>
      <c r="AC2502">
        <f>VLOOKUP(I2502,Weather!F:K,6,)</f>
        <v>1</v>
      </c>
    </row>
    <row r="2503" spans="1:29" x14ac:dyDescent="0.25">
      <c r="A2503" t="s">
        <v>7</v>
      </c>
      <c r="B2503" t="s">
        <v>6</v>
      </c>
      <c r="C2503" s="1">
        <v>42052.429166666669</v>
      </c>
      <c r="D2503" s="3">
        <f t="shared" si="320"/>
        <v>2015</v>
      </c>
      <c r="E2503" s="3">
        <f t="shared" si="323"/>
        <v>2</v>
      </c>
      <c r="F2503" s="3">
        <f t="shared" si="324"/>
        <v>10</v>
      </c>
      <c r="G2503" s="3">
        <f t="shared" si="325"/>
        <v>17</v>
      </c>
      <c r="H2503" s="3" t="str">
        <f t="shared" si="326"/>
        <v>2015210</v>
      </c>
      <c r="I2503" s="3" t="str">
        <f t="shared" si="327"/>
        <v>201521017</v>
      </c>
      <c r="J2503">
        <v>16</v>
      </c>
      <c r="K2503">
        <v>9.6</v>
      </c>
      <c r="L2503" t="str">
        <f>VLOOKUP(C2503,List!$A$2:$C$2089,3,)</f>
        <v>Wembley Park</v>
      </c>
      <c r="M2503" t="str">
        <f>VLOOKUP(C2503,List!$A$2:$C$2089,2,)</f>
        <v>Jubilee</v>
      </c>
      <c r="N2503" t="str">
        <f t="shared" si="321"/>
        <v>Wembley Park|Jubilee</v>
      </c>
      <c r="O2503">
        <f>VLOOKUP(N2503,Depth!$A$2:$F$427,3,)</f>
        <v>41</v>
      </c>
      <c r="P2503">
        <f>VLOOKUP(N2503,Depth!$A$2:$F$427,5,)</f>
        <v>136.69999999999999</v>
      </c>
      <c r="Q2503">
        <f>VLOOKUP(N2503,Depth!$A$2:$F$427,6,)</f>
        <v>4.3</v>
      </c>
      <c r="R2503">
        <f>VLOOKUP(L2503,longitude_latitude!C:J,7,)</f>
        <v>-0.27845863799999998</v>
      </c>
      <c r="S2503">
        <f>VLOOKUP(L2503,longitude_latitude!C:J,8,)</f>
        <v>51.563259379999998</v>
      </c>
      <c r="T2503">
        <f t="shared" si="322"/>
        <v>-14.358234977795522</v>
      </c>
      <c r="U2503">
        <f>VLOOKUP(M2503,LINE!$A$2:$B$13,2,)</f>
        <v>7</v>
      </c>
      <c r="V2503">
        <f>VLOOKUP(L2503,Entry_exit!B:P,4,)</f>
        <v>21679</v>
      </c>
      <c r="W2503">
        <f>2020 - VLOOKUP(L2503, age!$A:$D,4,)</f>
        <v>127</v>
      </c>
      <c r="X2503">
        <f>VLOOKUP(H2503,'air-quality-london-time-of-day'!E:G,3,FALSE)</f>
        <v>15.2</v>
      </c>
      <c r="Y2503">
        <f>VLOOKUP(I2503,Weather!F:K,2,)</f>
        <v>6.1475409836065609</v>
      </c>
      <c r="Z2503">
        <f>VLOOKUP(I2503,Weather!F:K,3,)</f>
        <v>0.28000000000000003</v>
      </c>
      <c r="AA2503">
        <f>VLOOKUP(I2503,Weather!F:K,4,)</f>
        <v>0.6</v>
      </c>
      <c r="AB2503">
        <f>VLOOKUP(I2503,Weather!F:K,5,)</f>
        <v>1038</v>
      </c>
      <c r="AC2503">
        <f>VLOOKUP(I2503,Weather!F:K,6,)</f>
        <v>1</v>
      </c>
    </row>
    <row r="2504" spans="1:29" x14ac:dyDescent="0.25">
      <c r="A2504" t="s">
        <v>7</v>
      </c>
      <c r="B2504" t="s">
        <v>6</v>
      </c>
      <c r="C2504" s="1">
        <v>42052.429861111108</v>
      </c>
      <c r="D2504" s="3">
        <f t="shared" si="320"/>
        <v>2015</v>
      </c>
      <c r="E2504" s="3">
        <f t="shared" si="323"/>
        <v>2</v>
      </c>
      <c r="F2504" s="3">
        <f t="shared" si="324"/>
        <v>10</v>
      </c>
      <c r="G2504" s="3">
        <f t="shared" si="325"/>
        <v>17</v>
      </c>
      <c r="H2504" s="3" t="str">
        <f t="shared" si="326"/>
        <v>2015210</v>
      </c>
      <c r="I2504" s="3" t="str">
        <f t="shared" si="327"/>
        <v>201521017</v>
      </c>
      <c r="J2504">
        <v>17</v>
      </c>
      <c r="K2504">
        <v>10.199999999999999</v>
      </c>
      <c r="L2504" t="str">
        <f>VLOOKUP(C2504,List!$A$2:$C$2089,3,)</f>
        <v>Wembley Park</v>
      </c>
      <c r="M2504" t="str">
        <f>VLOOKUP(C2504,List!$A$2:$C$2089,2,)</f>
        <v>Jubilee</v>
      </c>
      <c r="N2504" t="str">
        <f t="shared" si="321"/>
        <v>Wembley Park|Jubilee</v>
      </c>
      <c r="O2504">
        <f>VLOOKUP(N2504,Depth!$A$2:$F$427,3,)</f>
        <v>41</v>
      </c>
      <c r="P2504">
        <f>VLOOKUP(N2504,Depth!$A$2:$F$427,5,)</f>
        <v>136.69999999999999</v>
      </c>
      <c r="Q2504">
        <f>VLOOKUP(N2504,Depth!$A$2:$F$427,6,)</f>
        <v>4.3</v>
      </c>
      <c r="R2504">
        <f>VLOOKUP(L2504,longitude_latitude!C:J,7,)</f>
        <v>-0.27845863799999998</v>
      </c>
      <c r="S2504">
        <f>VLOOKUP(L2504,longitude_latitude!C:J,8,)</f>
        <v>51.563259379999998</v>
      </c>
      <c r="T2504">
        <f t="shared" si="322"/>
        <v>-14.358234977795522</v>
      </c>
      <c r="U2504">
        <f>VLOOKUP(M2504,LINE!$A$2:$B$13,2,)</f>
        <v>7</v>
      </c>
      <c r="V2504">
        <f>VLOOKUP(L2504,Entry_exit!B:P,4,)</f>
        <v>21679</v>
      </c>
      <c r="W2504">
        <f>2020 - VLOOKUP(L2504, age!$A:$D,4,)</f>
        <v>127</v>
      </c>
      <c r="X2504">
        <f>VLOOKUP(H2504,'air-quality-london-time-of-day'!E:G,3,FALSE)</f>
        <v>15.2</v>
      </c>
      <c r="Y2504">
        <f>VLOOKUP(I2504,Weather!F:K,2,)</f>
        <v>6.1475409836065609</v>
      </c>
      <c r="Z2504">
        <f>VLOOKUP(I2504,Weather!F:K,3,)</f>
        <v>0.28000000000000003</v>
      </c>
      <c r="AA2504">
        <f>VLOOKUP(I2504,Weather!F:K,4,)</f>
        <v>0.6</v>
      </c>
      <c r="AB2504">
        <f>VLOOKUP(I2504,Weather!F:K,5,)</f>
        <v>1038</v>
      </c>
      <c r="AC2504">
        <f>VLOOKUP(I2504,Weather!F:K,6,)</f>
        <v>1</v>
      </c>
    </row>
    <row r="2505" spans="1:29" x14ac:dyDescent="0.25">
      <c r="A2505" t="s">
        <v>7</v>
      </c>
      <c r="B2505" t="s">
        <v>6</v>
      </c>
      <c r="C2505" s="1">
        <v>42052.430555555555</v>
      </c>
      <c r="D2505" s="3">
        <f t="shared" si="320"/>
        <v>2015</v>
      </c>
      <c r="E2505" s="3">
        <f t="shared" si="323"/>
        <v>2</v>
      </c>
      <c r="F2505" s="3">
        <f t="shared" si="324"/>
        <v>10</v>
      </c>
      <c r="G2505" s="3">
        <f t="shared" si="325"/>
        <v>17</v>
      </c>
      <c r="H2505" s="3" t="str">
        <f t="shared" si="326"/>
        <v>2015210</v>
      </c>
      <c r="I2505" s="3" t="str">
        <f t="shared" si="327"/>
        <v>201521017</v>
      </c>
      <c r="J2505">
        <v>17</v>
      </c>
      <c r="K2505">
        <v>10.199999999999999</v>
      </c>
      <c r="L2505" t="str">
        <f>VLOOKUP(C2505,List!$A$2:$C$2089,3,)</f>
        <v>Wembley Park</v>
      </c>
      <c r="M2505" t="str">
        <f>VLOOKUP(C2505,List!$A$2:$C$2089,2,)</f>
        <v>Jubilee</v>
      </c>
      <c r="N2505" t="str">
        <f t="shared" si="321"/>
        <v>Wembley Park|Jubilee</v>
      </c>
      <c r="O2505">
        <f>VLOOKUP(N2505,Depth!$A$2:$F$427,3,)</f>
        <v>41</v>
      </c>
      <c r="P2505">
        <f>VLOOKUP(N2505,Depth!$A$2:$F$427,5,)</f>
        <v>136.69999999999999</v>
      </c>
      <c r="Q2505">
        <f>VLOOKUP(N2505,Depth!$A$2:$F$427,6,)</f>
        <v>4.3</v>
      </c>
      <c r="R2505">
        <f>VLOOKUP(L2505,longitude_latitude!C:J,7,)</f>
        <v>-0.27845863799999998</v>
      </c>
      <c r="S2505">
        <f>VLOOKUP(L2505,longitude_latitude!C:J,8,)</f>
        <v>51.563259379999998</v>
      </c>
      <c r="T2505">
        <f t="shared" si="322"/>
        <v>-14.358234977795522</v>
      </c>
      <c r="U2505">
        <f>VLOOKUP(M2505,LINE!$A$2:$B$13,2,)</f>
        <v>7</v>
      </c>
      <c r="V2505">
        <f>VLOOKUP(L2505,Entry_exit!B:P,4,)</f>
        <v>21679</v>
      </c>
      <c r="W2505">
        <f>2020 - VLOOKUP(L2505, age!$A:$D,4,)</f>
        <v>127</v>
      </c>
      <c r="X2505">
        <f>VLOOKUP(H2505,'air-quality-london-time-of-day'!E:G,3,FALSE)</f>
        <v>15.2</v>
      </c>
      <c r="Y2505">
        <f>VLOOKUP(I2505,Weather!F:K,2,)</f>
        <v>6.1475409836065609</v>
      </c>
      <c r="Z2505">
        <f>VLOOKUP(I2505,Weather!F:K,3,)</f>
        <v>0.28000000000000003</v>
      </c>
      <c r="AA2505">
        <f>VLOOKUP(I2505,Weather!F:K,4,)</f>
        <v>0.6</v>
      </c>
      <c r="AB2505">
        <f>VLOOKUP(I2505,Weather!F:K,5,)</f>
        <v>1038</v>
      </c>
      <c r="AC2505">
        <f>VLOOKUP(I2505,Weather!F:K,6,)</f>
        <v>1</v>
      </c>
    </row>
    <row r="2506" spans="1:29" x14ac:dyDescent="0.25">
      <c r="A2506" t="s">
        <v>7</v>
      </c>
      <c r="B2506" t="s">
        <v>6</v>
      </c>
      <c r="C2506" s="1">
        <v>42052.431250000001</v>
      </c>
      <c r="D2506" s="3">
        <f t="shared" si="320"/>
        <v>2015</v>
      </c>
      <c r="E2506" s="3">
        <f t="shared" si="323"/>
        <v>2</v>
      </c>
      <c r="F2506" s="3">
        <f t="shared" si="324"/>
        <v>10</v>
      </c>
      <c r="G2506" s="3">
        <f t="shared" si="325"/>
        <v>17</v>
      </c>
      <c r="H2506" s="3" t="str">
        <f t="shared" si="326"/>
        <v>2015210</v>
      </c>
      <c r="I2506" s="3" t="str">
        <f t="shared" si="327"/>
        <v>201521017</v>
      </c>
      <c r="J2506">
        <v>16</v>
      </c>
      <c r="K2506">
        <v>9.6</v>
      </c>
      <c r="L2506" t="str">
        <f>VLOOKUP(C2506,List!$A$2:$C$2089,3,)</f>
        <v>Neasden</v>
      </c>
      <c r="M2506" t="str">
        <f>VLOOKUP(C2506,List!$A$2:$C$2089,2,)</f>
        <v>Jubilee</v>
      </c>
      <c r="N2506" t="str">
        <f t="shared" si="321"/>
        <v>Neasden|Jubilee</v>
      </c>
      <c r="O2506">
        <f>VLOOKUP(N2506,Depth!$A$2:$F$427,3,)</f>
        <v>38</v>
      </c>
      <c r="P2506">
        <f>VLOOKUP(N2506,Depth!$A$2:$F$427,5,)</f>
        <v>132.19999999999999</v>
      </c>
      <c r="Q2506">
        <f>VLOOKUP(N2506,Depth!$A$2:$F$427,6,)</f>
        <v>5.8</v>
      </c>
      <c r="R2506">
        <f>VLOOKUP(L2506,longitude_latitude!C:J,7,)</f>
        <v>-0.24957656</v>
      </c>
      <c r="S2506">
        <f>VLOOKUP(L2506,longitude_latitude!C:J,8,)</f>
        <v>51.553923400000002</v>
      </c>
      <c r="T2506">
        <f t="shared" si="322"/>
        <v>-12.866650856675506</v>
      </c>
      <c r="U2506">
        <f>VLOOKUP(M2506,LINE!$A$2:$B$13,2,)</f>
        <v>7</v>
      </c>
      <c r="V2506">
        <f>VLOOKUP(L2506,Entry_exit!B:P,4,)</f>
        <v>6097</v>
      </c>
      <c r="W2506">
        <f>2020 - VLOOKUP(L2506, age!$A:$D,4,)</f>
        <v>140</v>
      </c>
      <c r="X2506">
        <f>VLOOKUP(H2506,'air-quality-london-time-of-day'!E:G,3,FALSE)</f>
        <v>15.2</v>
      </c>
      <c r="Y2506">
        <f>VLOOKUP(I2506,Weather!F:K,2,)</f>
        <v>6.1475409836065609</v>
      </c>
      <c r="Z2506">
        <f>VLOOKUP(I2506,Weather!F:K,3,)</f>
        <v>0.28000000000000003</v>
      </c>
      <c r="AA2506">
        <f>VLOOKUP(I2506,Weather!F:K,4,)</f>
        <v>0.6</v>
      </c>
      <c r="AB2506">
        <f>VLOOKUP(I2506,Weather!F:K,5,)</f>
        <v>1038</v>
      </c>
      <c r="AC2506">
        <f>VLOOKUP(I2506,Weather!F:K,6,)</f>
        <v>1</v>
      </c>
    </row>
    <row r="2507" spans="1:29" x14ac:dyDescent="0.25">
      <c r="A2507" t="s">
        <v>7</v>
      </c>
      <c r="B2507" t="s">
        <v>6</v>
      </c>
      <c r="C2507" s="1">
        <v>42052.431944444441</v>
      </c>
      <c r="D2507" s="3">
        <f t="shared" si="320"/>
        <v>2015</v>
      </c>
      <c r="E2507" s="3">
        <f t="shared" si="323"/>
        <v>2</v>
      </c>
      <c r="F2507" s="3">
        <f t="shared" si="324"/>
        <v>10</v>
      </c>
      <c r="G2507" s="3">
        <f t="shared" si="325"/>
        <v>17</v>
      </c>
      <c r="H2507" s="3" t="str">
        <f t="shared" si="326"/>
        <v>2015210</v>
      </c>
      <c r="I2507" s="3" t="str">
        <f t="shared" si="327"/>
        <v>201521017</v>
      </c>
      <c r="J2507">
        <v>16</v>
      </c>
      <c r="K2507">
        <v>9.6</v>
      </c>
      <c r="L2507" t="str">
        <f>VLOOKUP(C2507,List!$A$2:$C$2089,3,)</f>
        <v>Neasden</v>
      </c>
      <c r="M2507" t="str">
        <f>VLOOKUP(C2507,List!$A$2:$C$2089,2,)</f>
        <v>Jubilee</v>
      </c>
      <c r="N2507" t="str">
        <f t="shared" si="321"/>
        <v>Neasden|Jubilee</v>
      </c>
      <c r="O2507">
        <f>VLOOKUP(N2507,Depth!$A$2:$F$427,3,)</f>
        <v>38</v>
      </c>
      <c r="P2507">
        <f>VLOOKUP(N2507,Depth!$A$2:$F$427,5,)</f>
        <v>132.19999999999999</v>
      </c>
      <c r="Q2507">
        <f>VLOOKUP(N2507,Depth!$A$2:$F$427,6,)</f>
        <v>5.8</v>
      </c>
      <c r="R2507">
        <f>VLOOKUP(L2507,longitude_latitude!C:J,7,)</f>
        <v>-0.24957656</v>
      </c>
      <c r="S2507">
        <f>VLOOKUP(L2507,longitude_latitude!C:J,8,)</f>
        <v>51.553923400000002</v>
      </c>
      <c r="T2507">
        <f t="shared" si="322"/>
        <v>-12.866650856675506</v>
      </c>
      <c r="U2507">
        <f>VLOOKUP(M2507,LINE!$A$2:$B$13,2,)</f>
        <v>7</v>
      </c>
      <c r="V2507">
        <f>VLOOKUP(L2507,Entry_exit!B:P,4,)</f>
        <v>6097</v>
      </c>
      <c r="W2507">
        <f>2020 - VLOOKUP(L2507, age!$A:$D,4,)</f>
        <v>140</v>
      </c>
      <c r="X2507">
        <f>VLOOKUP(H2507,'air-quality-london-time-of-day'!E:G,3,FALSE)</f>
        <v>15.2</v>
      </c>
      <c r="Y2507">
        <f>VLOOKUP(I2507,Weather!F:K,2,)</f>
        <v>6.1475409836065609</v>
      </c>
      <c r="Z2507">
        <f>VLOOKUP(I2507,Weather!F:K,3,)</f>
        <v>0.28000000000000003</v>
      </c>
      <c r="AA2507">
        <f>VLOOKUP(I2507,Weather!F:K,4,)</f>
        <v>0.6</v>
      </c>
      <c r="AB2507">
        <f>VLOOKUP(I2507,Weather!F:K,5,)</f>
        <v>1038</v>
      </c>
      <c r="AC2507">
        <f>VLOOKUP(I2507,Weather!F:K,6,)</f>
        <v>1</v>
      </c>
    </row>
    <row r="2508" spans="1:29" x14ac:dyDescent="0.25">
      <c r="A2508" t="s">
        <v>7</v>
      </c>
      <c r="B2508" t="s">
        <v>6</v>
      </c>
      <c r="C2508" s="1">
        <v>42052.432638888888</v>
      </c>
      <c r="D2508" s="3">
        <f t="shared" si="320"/>
        <v>2015</v>
      </c>
      <c r="E2508" s="3">
        <f t="shared" si="323"/>
        <v>2</v>
      </c>
      <c r="F2508" s="3">
        <f t="shared" si="324"/>
        <v>10</v>
      </c>
      <c r="G2508" s="3">
        <f t="shared" si="325"/>
        <v>17</v>
      </c>
      <c r="H2508" s="3" t="str">
        <f t="shared" si="326"/>
        <v>2015210</v>
      </c>
      <c r="I2508" s="3" t="str">
        <f t="shared" si="327"/>
        <v>201521017</v>
      </c>
      <c r="J2508">
        <v>16</v>
      </c>
      <c r="K2508">
        <v>9.6</v>
      </c>
      <c r="L2508" t="str">
        <f>VLOOKUP(C2508,List!$A$2:$C$2089,3,)</f>
        <v>Dollis Hill</v>
      </c>
      <c r="M2508" t="str">
        <f>VLOOKUP(C2508,List!$A$2:$C$2089,2,)</f>
        <v>Jubilee</v>
      </c>
      <c r="N2508" t="str">
        <f t="shared" si="321"/>
        <v>Dollis Hill|Jubilee</v>
      </c>
      <c r="O2508">
        <f>VLOOKUP(N2508,Depth!$A$2:$F$427,3,)</f>
        <v>37</v>
      </c>
      <c r="P2508">
        <f>VLOOKUP(N2508,Depth!$A$2:$F$427,5,)</f>
        <v>139.4</v>
      </c>
      <c r="Q2508">
        <f>VLOOKUP(N2508,Depth!$A$2:$F$427,6,)</f>
        <v>-2.4</v>
      </c>
      <c r="R2508">
        <f>VLOOKUP(L2508,longitude_latitude!C:J,7,)</f>
        <v>-0.23744514799999999</v>
      </c>
      <c r="S2508">
        <f>VLOOKUP(L2508,longitude_latitude!C:J,8,)</f>
        <v>51.55145847</v>
      </c>
      <c r="T2508">
        <f t="shared" si="322"/>
        <v>-12.240643686025003</v>
      </c>
      <c r="U2508">
        <f>VLOOKUP(M2508,LINE!$A$2:$B$13,2,)</f>
        <v>7</v>
      </c>
      <c r="V2508">
        <f>VLOOKUP(L2508,Entry_exit!B:P,4,)</f>
        <v>6462</v>
      </c>
      <c r="W2508">
        <f>2020 - VLOOKUP(L2508, age!$A:$D,4,)</f>
        <v>111</v>
      </c>
      <c r="X2508">
        <f>VLOOKUP(H2508,'air-quality-london-time-of-day'!E:G,3,FALSE)</f>
        <v>15.2</v>
      </c>
      <c r="Y2508">
        <f>VLOOKUP(I2508,Weather!F:K,2,)</f>
        <v>6.1475409836065609</v>
      </c>
      <c r="Z2508">
        <f>VLOOKUP(I2508,Weather!F:K,3,)</f>
        <v>0.28000000000000003</v>
      </c>
      <c r="AA2508">
        <f>VLOOKUP(I2508,Weather!F:K,4,)</f>
        <v>0.6</v>
      </c>
      <c r="AB2508">
        <f>VLOOKUP(I2508,Weather!F:K,5,)</f>
        <v>1038</v>
      </c>
      <c r="AC2508">
        <f>VLOOKUP(I2508,Weather!F:K,6,)</f>
        <v>1</v>
      </c>
    </row>
    <row r="2509" spans="1:29" x14ac:dyDescent="0.25">
      <c r="A2509" t="s">
        <v>7</v>
      </c>
      <c r="B2509" t="s">
        <v>6</v>
      </c>
      <c r="C2509" s="1">
        <v>42052.433333333334</v>
      </c>
      <c r="D2509" s="3">
        <f t="shared" si="320"/>
        <v>2015</v>
      </c>
      <c r="E2509" s="3">
        <f t="shared" si="323"/>
        <v>2</v>
      </c>
      <c r="F2509" s="3">
        <f t="shared" si="324"/>
        <v>10</v>
      </c>
      <c r="G2509" s="3">
        <f t="shared" si="325"/>
        <v>17</v>
      </c>
      <c r="H2509" s="3" t="str">
        <f t="shared" si="326"/>
        <v>2015210</v>
      </c>
      <c r="I2509" s="3" t="str">
        <f t="shared" si="327"/>
        <v>201521017</v>
      </c>
      <c r="J2509">
        <v>18</v>
      </c>
      <c r="K2509">
        <v>10.8</v>
      </c>
      <c r="L2509" t="str">
        <f>VLOOKUP(C2509,List!$A$2:$C$2089,3,)</f>
        <v>Dollis Hill</v>
      </c>
      <c r="M2509" t="str">
        <f>VLOOKUP(C2509,List!$A$2:$C$2089,2,)</f>
        <v>Jubilee</v>
      </c>
      <c r="N2509" t="str">
        <f t="shared" si="321"/>
        <v>Dollis Hill|Jubilee</v>
      </c>
      <c r="O2509">
        <f>VLOOKUP(N2509,Depth!$A$2:$F$427,3,)</f>
        <v>37</v>
      </c>
      <c r="P2509">
        <f>VLOOKUP(N2509,Depth!$A$2:$F$427,5,)</f>
        <v>139.4</v>
      </c>
      <c r="Q2509">
        <f>VLOOKUP(N2509,Depth!$A$2:$F$427,6,)</f>
        <v>-2.4</v>
      </c>
      <c r="R2509">
        <f>VLOOKUP(L2509,longitude_latitude!C:J,7,)</f>
        <v>-0.23744514799999999</v>
      </c>
      <c r="S2509">
        <f>VLOOKUP(L2509,longitude_latitude!C:J,8,)</f>
        <v>51.55145847</v>
      </c>
      <c r="T2509">
        <f t="shared" si="322"/>
        <v>-12.240643686025003</v>
      </c>
      <c r="U2509">
        <f>VLOOKUP(M2509,LINE!$A$2:$B$13,2,)</f>
        <v>7</v>
      </c>
      <c r="V2509">
        <f>VLOOKUP(L2509,Entry_exit!B:P,4,)</f>
        <v>6462</v>
      </c>
      <c r="W2509">
        <f>2020 - VLOOKUP(L2509, age!$A:$D,4,)</f>
        <v>111</v>
      </c>
      <c r="X2509">
        <f>VLOOKUP(H2509,'air-quality-london-time-of-day'!E:G,3,FALSE)</f>
        <v>15.2</v>
      </c>
      <c r="Y2509">
        <f>VLOOKUP(I2509,Weather!F:K,2,)</f>
        <v>6.1475409836065609</v>
      </c>
      <c r="Z2509">
        <f>VLOOKUP(I2509,Weather!F:K,3,)</f>
        <v>0.28000000000000003</v>
      </c>
      <c r="AA2509">
        <f>VLOOKUP(I2509,Weather!F:K,4,)</f>
        <v>0.6</v>
      </c>
      <c r="AB2509">
        <f>VLOOKUP(I2509,Weather!F:K,5,)</f>
        <v>1038</v>
      </c>
      <c r="AC2509">
        <f>VLOOKUP(I2509,Weather!F:K,6,)</f>
        <v>1</v>
      </c>
    </row>
    <row r="2510" spans="1:29" x14ac:dyDescent="0.25">
      <c r="A2510" t="s">
        <v>7</v>
      </c>
      <c r="B2510" t="s">
        <v>6</v>
      </c>
      <c r="C2510" s="1">
        <v>42052.434027777781</v>
      </c>
      <c r="D2510" s="3">
        <f t="shared" si="320"/>
        <v>2015</v>
      </c>
      <c r="E2510" s="3">
        <f t="shared" si="323"/>
        <v>2</v>
      </c>
      <c r="F2510" s="3">
        <f t="shared" si="324"/>
        <v>10</v>
      </c>
      <c r="G2510" s="3">
        <f t="shared" si="325"/>
        <v>17</v>
      </c>
      <c r="H2510" s="3" t="str">
        <f t="shared" si="326"/>
        <v>2015210</v>
      </c>
      <c r="I2510" s="3" t="str">
        <f t="shared" si="327"/>
        <v>201521017</v>
      </c>
      <c r="J2510">
        <v>17</v>
      </c>
      <c r="K2510">
        <v>10.199999999999999</v>
      </c>
      <c r="L2510" t="str">
        <f>VLOOKUP(C2510,List!$A$2:$C$2089,3,)</f>
        <v>Willesden Green</v>
      </c>
      <c r="M2510" t="str">
        <f>VLOOKUP(C2510,List!$A$2:$C$2089,2,)</f>
        <v>Jubilee</v>
      </c>
      <c r="N2510" t="str">
        <f t="shared" si="321"/>
        <v>Willesden Green|Jubilee</v>
      </c>
      <c r="O2510">
        <f>VLOOKUP(N2510,Depth!$A$2:$F$427,3,)</f>
        <v>56</v>
      </c>
      <c r="P2510">
        <f>VLOOKUP(N2510,Depth!$A$2:$F$427,5,)</f>
        <v>150.30000000000001</v>
      </c>
      <c r="Q2510">
        <f>VLOOKUP(N2510,Depth!$A$2:$F$427,6,)</f>
        <v>5.7</v>
      </c>
      <c r="R2510">
        <f>VLOOKUP(L2510,longitude_latitude!C:J,7,)</f>
        <v>-0.22111935699999999</v>
      </c>
      <c r="S2510">
        <f>VLOOKUP(L2510,longitude_latitude!C:J,8,)</f>
        <v>51.548868380000002</v>
      </c>
      <c r="T2510">
        <f t="shared" si="322"/>
        <v>-11.398452630263231</v>
      </c>
      <c r="U2510">
        <f>VLOOKUP(M2510,LINE!$A$2:$B$13,2,)</f>
        <v>7</v>
      </c>
      <c r="V2510">
        <f>VLOOKUP(L2510,Entry_exit!B:P,4,)</f>
        <v>14170</v>
      </c>
      <c r="W2510">
        <f>2020 - VLOOKUP(L2510, age!$A:$D,4,)</f>
        <v>141</v>
      </c>
      <c r="X2510">
        <f>VLOOKUP(H2510,'air-quality-london-time-of-day'!E:G,3,FALSE)</f>
        <v>15.2</v>
      </c>
      <c r="Y2510">
        <f>VLOOKUP(I2510,Weather!F:K,2,)</f>
        <v>6.1475409836065609</v>
      </c>
      <c r="Z2510">
        <f>VLOOKUP(I2510,Weather!F:K,3,)</f>
        <v>0.28000000000000003</v>
      </c>
      <c r="AA2510">
        <f>VLOOKUP(I2510,Weather!F:K,4,)</f>
        <v>0.6</v>
      </c>
      <c r="AB2510">
        <f>VLOOKUP(I2510,Weather!F:K,5,)</f>
        <v>1038</v>
      </c>
      <c r="AC2510">
        <f>VLOOKUP(I2510,Weather!F:K,6,)</f>
        <v>1</v>
      </c>
    </row>
    <row r="2511" spans="1:29" x14ac:dyDescent="0.25">
      <c r="A2511" t="s">
        <v>7</v>
      </c>
      <c r="B2511" t="s">
        <v>6</v>
      </c>
      <c r="C2511" s="1">
        <v>42052.43472222222</v>
      </c>
      <c r="D2511" s="3">
        <f t="shared" si="320"/>
        <v>2015</v>
      </c>
      <c r="E2511" s="3">
        <f t="shared" si="323"/>
        <v>2</v>
      </c>
      <c r="F2511" s="3">
        <f t="shared" si="324"/>
        <v>10</v>
      </c>
      <c r="G2511" s="3">
        <f t="shared" si="325"/>
        <v>17</v>
      </c>
      <c r="H2511" s="3" t="str">
        <f t="shared" si="326"/>
        <v>2015210</v>
      </c>
      <c r="I2511" s="3" t="str">
        <f t="shared" si="327"/>
        <v>201521017</v>
      </c>
      <c r="J2511">
        <v>17</v>
      </c>
      <c r="K2511">
        <v>10.199999999999999</v>
      </c>
      <c r="L2511" t="str">
        <f>VLOOKUP(C2511,List!$A$2:$C$2089,3,)</f>
        <v>Willesden Green</v>
      </c>
      <c r="M2511" t="str">
        <f>VLOOKUP(C2511,List!$A$2:$C$2089,2,)</f>
        <v>Jubilee</v>
      </c>
      <c r="N2511" t="str">
        <f t="shared" si="321"/>
        <v>Willesden Green|Jubilee</v>
      </c>
      <c r="O2511">
        <f>VLOOKUP(N2511,Depth!$A$2:$F$427,3,)</f>
        <v>56</v>
      </c>
      <c r="P2511">
        <f>VLOOKUP(N2511,Depth!$A$2:$F$427,5,)</f>
        <v>150.30000000000001</v>
      </c>
      <c r="Q2511">
        <f>VLOOKUP(N2511,Depth!$A$2:$F$427,6,)</f>
        <v>5.7</v>
      </c>
      <c r="R2511">
        <f>VLOOKUP(L2511,longitude_latitude!C:J,7,)</f>
        <v>-0.22111935699999999</v>
      </c>
      <c r="S2511">
        <f>VLOOKUP(L2511,longitude_latitude!C:J,8,)</f>
        <v>51.548868380000002</v>
      </c>
      <c r="T2511">
        <f t="shared" si="322"/>
        <v>-11.398452630263231</v>
      </c>
      <c r="U2511">
        <f>VLOOKUP(M2511,LINE!$A$2:$B$13,2,)</f>
        <v>7</v>
      </c>
      <c r="V2511">
        <f>VLOOKUP(L2511,Entry_exit!B:P,4,)</f>
        <v>14170</v>
      </c>
      <c r="W2511">
        <f>2020 - VLOOKUP(L2511, age!$A:$D,4,)</f>
        <v>141</v>
      </c>
      <c r="X2511">
        <f>VLOOKUP(H2511,'air-quality-london-time-of-day'!E:G,3,FALSE)</f>
        <v>15.2</v>
      </c>
      <c r="Y2511">
        <f>VLOOKUP(I2511,Weather!F:K,2,)</f>
        <v>6.1475409836065609</v>
      </c>
      <c r="Z2511">
        <f>VLOOKUP(I2511,Weather!F:K,3,)</f>
        <v>0.28000000000000003</v>
      </c>
      <c r="AA2511">
        <f>VLOOKUP(I2511,Weather!F:K,4,)</f>
        <v>0.6</v>
      </c>
      <c r="AB2511">
        <f>VLOOKUP(I2511,Weather!F:K,5,)</f>
        <v>1038</v>
      </c>
      <c r="AC2511">
        <f>VLOOKUP(I2511,Weather!F:K,6,)</f>
        <v>1</v>
      </c>
    </row>
    <row r="2512" spans="1:29" x14ac:dyDescent="0.25">
      <c r="A2512" t="s">
        <v>7</v>
      </c>
      <c r="B2512" t="s">
        <v>6</v>
      </c>
      <c r="C2512" s="1">
        <v>42052.435416666667</v>
      </c>
      <c r="D2512" s="3">
        <f t="shared" si="320"/>
        <v>2015</v>
      </c>
      <c r="E2512" s="3">
        <f t="shared" si="323"/>
        <v>2</v>
      </c>
      <c r="F2512" s="3">
        <f t="shared" si="324"/>
        <v>10</v>
      </c>
      <c r="G2512" s="3">
        <f t="shared" si="325"/>
        <v>17</v>
      </c>
      <c r="H2512" s="3" t="str">
        <f t="shared" si="326"/>
        <v>2015210</v>
      </c>
      <c r="I2512" s="3" t="str">
        <f t="shared" si="327"/>
        <v>201521017</v>
      </c>
      <c r="J2512">
        <v>15</v>
      </c>
      <c r="K2512">
        <v>9</v>
      </c>
      <c r="L2512" t="str">
        <f>VLOOKUP(C2512,List!$A$2:$C$2089,3,)</f>
        <v>Kilburn</v>
      </c>
      <c r="M2512" t="str">
        <f>VLOOKUP(C2512,List!$A$2:$C$2089,2,)</f>
        <v>Jubilee</v>
      </c>
      <c r="N2512" t="str">
        <f t="shared" si="321"/>
        <v>Kilburn|Jubilee</v>
      </c>
      <c r="O2512">
        <f>VLOOKUP(N2512,Depth!$A$2:$F$427,3,)</f>
        <v>45</v>
      </c>
      <c r="P2512">
        <f>VLOOKUP(N2512,Depth!$A$2:$F$427,5,)</f>
        <v>152.19999999999999</v>
      </c>
      <c r="Q2512">
        <f>VLOOKUP(N2512,Depth!$A$2:$F$427,6,)</f>
        <v>-7.2</v>
      </c>
      <c r="R2512">
        <f>VLOOKUP(L2512,longitude_latitude!C:J,7,)</f>
        <v>-0.203115567</v>
      </c>
      <c r="S2512">
        <f>VLOOKUP(L2512,longitude_latitude!C:J,8,)</f>
        <v>51.546448419999997</v>
      </c>
      <c r="T2512">
        <f t="shared" si="322"/>
        <v>-10.469886097664553</v>
      </c>
      <c r="U2512">
        <f>VLOOKUP(M2512,LINE!$A$2:$B$13,2,)</f>
        <v>7</v>
      </c>
      <c r="V2512">
        <f>VLOOKUP(L2512,Entry_exit!B:P,4,)</f>
        <v>12956</v>
      </c>
      <c r="W2512">
        <f>2020 - VLOOKUP(L2512, age!$A:$D,4,)</f>
        <v>141</v>
      </c>
      <c r="X2512">
        <f>VLOOKUP(H2512,'air-quality-london-time-of-day'!E:G,3,FALSE)</f>
        <v>15.2</v>
      </c>
      <c r="Y2512">
        <f>VLOOKUP(I2512,Weather!F:K,2,)</f>
        <v>6.1475409836065609</v>
      </c>
      <c r="Z2512">
        <f>VLOOKUP(I2512,Weather!F:K,3,)</f>
        <v>0.28000000000000003</v>
      </c>
      <c r="AA2512">
        <f>VLOOKUP(I2512,Weather!F:K,4,)</f>
        <v>0.6</v>
      </c>
      <c r="AB2512">
        <f>VLOOKUP(I2512,Weather!F:K,5,)</f>
        <v>1038</v>
      </c>
      <c r="AC2512">
        <f>VLOOKUP(I2512,Weather!F:K,6,)</f>
        <v>1</v>
      </c>
    </row>
    <row r="2513" spans="1:29" x14ac:dyDescent="0.25">
      <c r="A2513" t="s">
        <v>7</v>
      </c>
      <c r="B2513" t="s">
        <v>6</v>
      </c>
      <c r="C2513" s="1">
        <v>42052.436111111114</v>
      </c>
      <c r="D2513" s="3">
        <f t="shared" si="320"/>
        <v>2015</v>
      </c>
      <c r="E2513" s="3">
        <f t="shared" si="323"/>
        <v>2</v>
      </c>
      <c r="F2513" s="3">
        <f t="shared" si="324"/>
        <v>10</v>
      </c>
      <c r="G2513" s="3">
        <f t="shared" si="325"/>
        <v>17</v>
      </c>
      <c r="H2513" s="3" t="str">
        <f t="shared" si="326"/>
        <v>2015210</v>
      </c>
      <c r="I2513" s="3" t="str">
        <f t="shared" si="327"/>
        <v>201521017</v>
      </c>
      <c r="J2513">
        <v>17</v>
      </c>
      <c r="K2513">
        <v>10.199999999999999</v>
      </c>
      <c r="L2513" t="str">
        <f>VLOOKUP(C2513,List!$A$2:$C$2089,3,)</f>
        <v>Kilburn</v>
      </c>
      <c r="M2513" t="str">
        <f>VLOOKUP(C2513,List!$A$2:$C$2089,2,)</f>
        <v>Jubilee</v>
      </c>
      <c r="N2513" t="str">
        <f t="shared" si="321"/>
        <v>Kilburn|Jubilee</v>
      </c>
      <c r="O2513">
        <f>VLOOKUP(N2513,Depth!$A$2:$F$427,3,)</f>
        <v>45</v>
      </c>
      <c r="P2513">
        <f>VLOOKUP(N2513,Depth!$A$2:$F$427,5,)</f>
        <v>152.19999999999999</v>
      </c>
      <c r="Q2513">
        <f>VLOOKUP(N2513,Depth!$A$2:$F$427,6,)</f>
        <v>-7.2</v>
      </c>
      <c r="R2513">
        <f>VLOOKUP(L2513,longitude_latitude!C:J,7,)</f>
        <v>-0.203115567</v>
      </c>
      <c r="S2513">
        <f>VLOOKUP(L2513,longitude_latitude!C:J,8,)</f>
        <v>51.546448419999997</v>
      </c>
      <c r="T2513">
        <f t="shared" si="322"/>
        <v>-10.469886097664553</v>
      </c>
      <c r="U2513">
        <f>VLOOKUP(M2513,LINE!$A$2:$B$13,2,)</f>
        <v>7</v>
      </c>
      <c r="V2513">
        <f>VLOOKUP(L2513,Entry_exit!B:P,4,)</f>
        <v>12956</v>
      </c>
      <c r="W2513">
        <f>2020 - VLOOKUP(L2513, age!$A:$D,4,)</f>
        <v>141</v>
      </c>
      <c r="X2513">
        <f>VLOOKUP(H2513,'air-quality-london-time-of-day'!E:G,3,FALSE)</f>
        <v>15.2</v>
      </c>
      <c r="Y2513">
        <f>VLOOKUP(I2513,Weather!F:K,2,)</f>
        <v>6.1475409836065609</v>
      </c>
      <c r="Z2513">
        <f>VLOOKUP(I2513,Weather!F:K,3,)</f>
        <v>0.28000000000000003</v>
      </c>
      <c r="AA2513">
        <f>VLOOKUP(I2513,Weather!F:K,4,)</f>
        <v>0.6</v>
      </c>
      <c r="AB2513">
        <f>VLOOKUP(I2513,Weather!F:K,5,)</f>
        <v>1038</v>
      </c>
      <c r="AC2513">
        <f>VLOOKUP(I2513,Weather!F:K,6,)</f>
        <v>1</v>
      </c>
    </row>
    <row r="2514" spans="1:29" x14ac:dyDescent="0.25">
      <c r="A2514" t="s">
        <v>7</v>
      </c>
      <c r="B2514" t="s">
        <v>6</v>
      </c>
      <c r="C2514" s="1">
        <v>42052.436805555553</v>
      </c>
      <c r="D2514" s="3">
        <f t="shared" si="320"/>
        <v>2015</v>
      </c>
      <c r="E2514" s="3">
        <f t="shared" si="323"/>
        <v>2</v>
      </c>
      <c r="F2514" s="3">
        <f t="shared" si="324"/>
        <v>10</v>
      </c>
      <c r="G2514" s="3">
        <f t="shared" si="325"/>
        <v>17</v>
      </c>
      <c r="H2514" s="3" t="str">
        <f t="shared" si="326"/>
        <v>2015210</v>
      </c>
      <c r="I2514" s="3" t="str">
        <f t="shared" si="327"/>
        <v>201521017</v>
      </c>
      <c r="J2514">
        <v>25</v>
      </c>
      <c r="K2514">
        <v>15</v>
      </c>
      <c r="L2514" t="str">
        <f>VLOOKUP(C2514,List!$A$2:$C$2089,3,)</f>
        <v>West Hampstead</v>
      </c>
      <c r="M2514" t="str">
        <f>VLOOKUP(C2514,List!$A$2:$C$2089,2,)</f>
        <v>Jubilee</v>
      </c>
      <c r="N2514" t="str">
        <f t="shared" si="321"/>
        <v>West Hampstead|Jubilee</v>
      </c>
      <c r="O2514">
        <f>VLOOKUP(N2514,Depth!$A$2:$F$427,3,)</f>
        <v>56</v>
      </c>
      <c r="P2514">
        <f>VLOOKUP(N2514,Depth!$A$2:$F$427,5,)</f>
        <v>150.5</v>
      </c>
      <c r="Q2514">
        <f>VLOOKUP(N2514,Depth!$A$2:$F$427,6,)</f>
        <v>5.5</v>
      </c>
      <c r="R2514">
        <f>VLOOKUP(L2514,longitude_latitude!C:J,7,)</f>
        <v>-0.18856862699999999</v>
      </c>
      <c r="S2514">
        <f>VLOOKUP(L2514,longitude_latitude!C:J,8,)</f>
        <v>51.546297070000001</v>
      </c>
      <c r="T2514">
        <f t="shared" si="322"/>
        <v>-9.7200144654240219</v>
      </c>
      <c r="U2514">
        <f>VLOOKUP(M2514,LINE!$A$2:$B$13,2,)</f>
        <v>7</v>
      </c>
      <c r="V2514">
        <f>VLOOKUP(L2514,Entry_exit!B:P,4,)</f>
        <v>18346</v>
      </c>
      <c r="W2514">
        <f>2020 - VLOOKUP(L2514, age!$A:$D,4,)</f>
        <v>141</v>
      </c>
      <c r="X2514">
        <f>VLOOKUP(H2514,'air-quality-london-time-of-day'!E:G,3,FALSE)</f>
        <v>15.2</v>
      </c>
      <c r="Y2514">
        <f>VLOOKUP(I2514,Weather!F:K,2,)</f>
        <v>6.1475409836065609</v>
      </c>
      <c r="Z2514">
        <f>VLOOKUP(I2514,Weather!F:K,3,)</f>
        <v>0.28000000000000003</v>
      </c>
      <c r="AA2514">
        <f>VLOOKUP(I2514,Weather!F:K,4,)</f>
        <v>0.6</v>
      </c>
      <c r="AB2514">
        <f>VLOOKUP(I2514,Weather!F:K,5,)</f>
        <v>1038</v>
      </c>
      <c r="AC2514">
        <f>VLOOKUP(I2514,Weather!F:K,6,)</f>
        <v>1</v>
      </c>
    </row>
    <row r="2515" spans="1:29" x14ac:dyDescent="0.25">
      <c r="A2515" t="s">
        <v>7</v>
      </c>
      <c r="B2515" t="s">
        <v>6</v>
      </c>
      <c r="C2515" s="1">
        <v>42052.4375</v>
      </c>
      <c r="D2515" s="3">
        <f t="shared" si="320"/>
        <v>2015</v>
      </c>
      <c r="E2515" s="3">
        <f t="shared" si="323"/>
        <v>2</v>
      </c>
      <c r="F2515" s="3">
        <f t="shared" si="324"/>
        <v>10</v>
      </c>
      <c r="G2515" s="3">
        <f t="shared" si="325"/>
        <v>17</v>
      </c>
      <c r="H2515" s="3" t="str">
        <f t="shared" si="326"/>
        <v>2015210</v>
      </c>
      <c r="I2515" s="3" t="str">
        <f t="shared" si="327"/>
        <v>201521017</v>
      </c>
      <c r="J2515">
        <v>39</v>
      </c>
      <c r="K2515">
        <v>23.4</v>
      </c>
      <c r="L2515" t="str">
        <f>VLOOKUP(C2515,List!$A$2:$C$2089,3,)</f>
        <v>Finchley Road</v>
      </c>
      <c r="M2515" t="str">
        <f>VLOOKUP(C2515,List!$A$2:$C$2089,2,)</f>
        <v>Jubilee</v>
      </c>
      <c r="N2515" t="str">
        <f t="shared" si="321"/>
        <v>Finchley Road|Jubilee</v>
      </c>
      <c r="O2515">
        <f>VLOOKUP(N2515,Depth!$A$2:$F$427,3,)</f>
        <v>52</v>
      </c>
      <c r="P2515">
        <f>VLOOKUP(N2515,Depth!$A$2:$F$427,5,)</f>
        <v>148.69999999999999</v>
      </c>
      <c r="Q2515">
        <f>VLOOKUP(N2515,Depth!$A$2:$F$427,6,)</f>
        <v>3.3</v>
      </c>
      <c r="R2515">
        <f>VLOOKUP(L2515,longitude_latitude!C:J,7,)</f>
        <v>-0.17948951099999999</v>
      </c>
      <c r="S2515">
        <f>VLOOKUP(L2515,longitude_latitude!C:J,8,)</f>
        <v>51.546725889999998</v>
      </c>
      <c r="T2515">
        <f t="shared" si="322"/>
        <v>-9.2520966236471391</v>
      </c>
      <c r="U2515">
        <f>VLOOKUP(M2515,LINE!$A$2:$B$13,2,)</f>
        <v>7</v>
      </c>
      <c r="V2515">
        <f>VLOOKUP(L2515,Entry_exit!B:P,4,)</f>
        <v>15958</v>
      </c>
      <c r="W2515">
        <f>2020 - VLOOKUP(L2515, age!$A:$D,4,)</f>
        <v>141</v>
      </c>
      <c r="X2515">
        <f>VLOOKUP(H2515,'air-quality-london-time-of-day'!E:G,3,FALSE)</f>
        <v>15.2</v>
      </c>
      <c r="Y2515">
        <f>VLOOKUP(I2515,Weather!F:K,2,)</f>
        <v>6.1475409836065609</v>
      </c>
      <c r="Z2515">
        <f>VLOOKUP(I2515,Weather!F:K,3,)</f>
        <v>0.28000000000000003</v>
      </c>
      <c r="AA2515">
        <f>VLOOKUP(I2515,Weather!F:K,4,)</f>
        <v>0.6</v>
      </c>
      <c r="AB2515">
        <f>VLOOKUP(I2515,Weather!F:K,5,)</f>
        <v>1038</v>
      </c>
      <c r="AC2515">
        <f>VLOOKUP(I2515,Weather!F:K,6,)</f>
        <v>1</v>
      </c>
    </row>
    <row r="2516" spans="1:29" x14ac:dyDescent="0.25">
      <c r="A2516" t="s">
        <v>7</v>
      </c>
      <c r="B2516" t="s">
        <v>6</v>
      </c>
      <c r="C2516" s="1">
        <v>42052.438194444447</v>
      </c>
      <c r="D2516" s="3">
        <f t="shared" si="320"/>
        <v>2015</v>
      </c>
      <c r="E2516" s="3">
        <f t="shared" si="323"/>
        <v>2</v>
      </c>
      <c r="F2516" s="3">
        <f t="shared" si="324"/>
        <v>10</v>
      </c>
      <c r="G2516" s="3">
        <f t="shared" si="325"/>
        <v>17</v>
      </c>
      <c r="H2516" s="3" t="str">
        <f t="shared" si="326"/>
        <v>2015210</v>
      </c>
      <c r="I2516" s="3" t="str">
        <f t="shared" si="327"/>
        <v>201521017</v>
      </c>
      <c r="J2516">
        <v>69</v>
      </c>
      <c r="K2516">
        <v>41.4</v>
      </c>
      <c r="L2516" t="str">
        <f>VLOOKUP(C2516,List!$A$2:$C$2089,3,)</f>
        <v>Swiss Cottage</v>
      </c>
      <c r="M2516" t="str">
        <f>VLOOKUP(C2516,List!$A$2:$C$2089,2,)</f>
        <v>Jubilee</v>
      </c>
      <c r="N2516" t="str">
        <f t="shared" si="321"/>
        <v>Swiss Cottage|Jubilee</v>
      </c>
      <c r="O2516">
        <f>VLOOKUP(N2516,Depth!$A$2:$F$427,3,)</f>
        <v>57</v>
      </c>
      <c r="P2516">
        <f>VLOOKUP(N2516,Depth!$A$2:$F$427,5,)</f>
        <v>140.11000000000001</v>
      </c>
      <c r="Q2516">
        <f>VLOOKUP(N2516,Depth!$A$2:$F$427,6,)</f>
        <v>16.89</v>
      </c>
      <c r="R2516">
        <f>VLOOKUP(L2516,longitude_latitude!C:J,7,)</f>
        <v>-0.17323723899999999</v>
      </c>
      <c r="S2516">
        <f>VLOOKUP(L2516,longitude_latitude!C:J,8,)</f>
        <v>51.543199979999997</v>
      </c>
      <c r="T2516">
        <f t="shared" si="322"/>
        <v>-8.9292016537600549</v>
      </c>
      <c r="U2516">
        <f>VLOOKUP(M2516,LINE!$A$2:$B$13,2,)</f>
        <v>7</v>
      </c>
      <c r="V2516">
        <f>VLOOKUP(L2516,Entry_exit!B:P,4,)</f>
        <v>12680</v>
      </c>
      <c r="W2516">
        <f>2020 - VLOOKUP(L2516, age!$A:$D,4,)</f>
        <v>81</v>
      </c>
      <c r="X2516">
        <f>VLOOKUP(H2516,'air-quality-london-time-of-day'!E:G,3,FALSE)</f>
        <v>15.2</v>
      </c>
      <c r="Y2516">
        <f>VLOOKUP(I2516,Weather!F:K,2,)</f>
        <v>6.1475409836065609</v>
      </c>
      <c r="Z2516">
        <f>VLOOKUP(I2516,Weather!F:K,3,)</f>
        <v>0.28000000000000003</v>
      </c>
      <c r="AA2516">
        <f>VLOOKUP(I2516,Weather!F:K,4,)</f>
        <v>0.6</v>
      </c>
      <c r="AB2516">
        <f>VLOOKUP(I2516,Weather!F:K,5,)</f>
        <v>1038</v>
      </c>
      <c r="AC2516">
        <f>VLOOKUP(I2516,Weather!F:K,6,)</f>
        <v>1</v>
      </c>
    </row>
    <row r="2517" spans="1:29" x14ac:dyDescent="0.25">
      <c r="A2517" t="s">
        <v>7</v>
      </c>
      <c r="B2517" t="s">
        <v>6</v>
      </c>
      <c r="C2517" s="1">
        <v>42052.438888888886</v>
      </c>
      <c r="D2517" s="3">
        <f t="shared" si="320"/>
        <v>2015</v>
      </c>
      <c r="E2517" s="3">
        <f t="shared" si="323"/>
        <v>2</v>
      </c>
      <c r="F2517" s="3">
        <f t="shared" si="324"/>
        <v>10</v>
      </c>
      <c r="G2517" s="3">
        <f t="shared" si="325"/>
        <v>17</v>
      </c>
      <c r="H2517" s="3" t="str">
        <f t="shared" si="326"/>
        <v>2015210</v>
      </c>
      <c r="I2517" s="3" t="str">
        <f t="shared" si="327"/>
        <v>201521017</v>
      </c>
      <c r="J2517">
        <v>86</v>
      </c>
      <c r="K2517">
        <v>51.6</v>
      </c>
      <c r="L2517" t="str">
        <f>VLOOKUP(C2517,List!$A$2:$C$2089,3,)</f>
        <v>Swiss Cottage</v>
      </c>
      <c r="M2517" t="str">
        <f>VLOOKUP(C2517,List!$A$2:$C$2089,2,)</f>
        <v>Jubilee</v>
      </c>
      <c r="N2517" t="str">
        <f t="shared" si="321"/>
        <v>Swiss Cottage|Jubilee</v>
      </c>
      <c r="O2517">
        <f>VLOOKUP(N2517,Depth!$A$2:$F$427,3,)</f>
        <v>57</v>
      </c>
      <c r="P2517">
        <f>VLOOKUP(N2517,Depth!$A$2:$F$427,5,)</f>
        <v>140.11000000000001</v>
      </c>
      <c r="Q2517">
        <f>VLOOKUP(N2517,Depth!$A$2:$F$427,6,)</f>
        <v>16.89</v>
      </c>
      <c r="R2517">
        <f>VLOOKUP(L2517,longitude_latitude!C:J,7,)</f>
        <v>-0.17323723899999999</v>
      </c>
      <c r="S2517">
        <f>VLOOKUP(L2517,longitude_latitude!C:J,8,)</f>
        <v>51.543199979999997</v>
      </c>
      <c r="T2517">
        <f t="shared" si="322"/>
        <v>-8.9292016537600549</v>
      </c>
      <c r="U2517">
        <f>VLOOKUP(M2517,LINE!$A$2:$B$13,2,)</f>
        <v>7</v>
      </c>
      <c r="V2517">
        <f>VLOOKUP(L2517,Entry_exit!B:P,4,)</f>
        <v>12680</v>
      </c>
      <c r="W2517">
        <f>2020 - VLOOKUP(L2517, age!$A:$D,4,)</f>
        <v>81</v>
      </c>
      <c r="X2517">
        <f>VLOOKUP(H2517,'air-quality-london-time-of-day'!E:G,3,FALSE)</f>
        <v>15.2</v>
      </c>
      <c r="Y2517">
        <f>VLOOKUP(I2517,Weather!F:K,2,)</f>
        <v>6.1475409836065609</v>
      </c>
      <c r="Z2517">
        <f>VLOOKUP(I2517,Weather!F:K,3,)</f>
        <v>0.28000000000000003</v>
      </c>
      <c r="AA2517">
        <f>VLOOKUP(I2517,Weather!F:K,4,)</f>
        <v>0.6</v>
      </c>
      <c r="AB2517">
        <f>VLOOKUP(I2517,Weather!F:K,5,)</f>
        <v>1038</v>
      </c>
      <c r="AC2517">
        <f>VLOOKUP(I2517,Weather!F:K,6,)</f>
        <v>1</v>
      </c>
    </row>
    <row r="2518" spans="1:29" x14ac:dyDescent="0.25">
      <c r="A2518" t="s">
        <v>7</v>
      </c>
      <c r="B2518" t="s">
        <v>6</v>
      </c>
      <c r="C2518" s="1">
        <v>42052.439583333333</v>
      </c>
      <c r="D2518" s="3">
        <f t="shared" si="320"/>
        <v>2015</v>
      </c>
      <c r="E2518" s="3">
        <f t="shared" si="323"/>
        <v>2</v>
      </c>
      <c r="F2518" s="3">
        <f t="shared" si="324"/>
        <v>10</v>
      </c>
      <c r="G2518" s="3">
        <f t="shared" si="325"/>
        <v>17</v>
      </c>
      <c r="H2518" s="3" t="str">
        <f t="shared" si="326"/>
        <v>2015210</v>
      </c>
      <c r="I2518" s="3" t="str">
        <f t="shared" si="327"/>
        <v>201521017</v>
      </c>
      <c r="J2518">
        <v>153</v>
      </c>
      <c r="K2518">
        <v>91.8</v>
      </c>
      <c r="L2518" t="str">
        <f>VLOOKUP(C2518,List!$A$2:$C$2089,3,)</f>
        <v>St. John's Wood</v>
      </c>
      <c r="M2518" t="str">
        <f>VLOOKUP(C2518,List!$A$2:$C$2089,2,)</f>
        <v>Jubilee</v>
      </c>
      <c r="N2518" t="str">
        <f t="shared" si="321"/>
        <v>St. John's Wood|Jubilee</v>
      </c>
      <c r="O2518">
        <f>VLOOKUP(N2518,Depth!$A$2:$F$427,3,)</f>
        <v>49</v>
      </c>
      <c r="P2518">
        <f>VLOOKUP(N2518,Depth!$A$2:$F$427,5,)</f>
        <v>131.44</v>
      </c>
      <c r="Q2518">
        <f>VLOOKUP(N2518,Depth!$A$2:$F$427,6,)</f>
        <v>17.559999999999999</v>
      </c>
      <c r="R2518">
        <f>VLOOKUP(L2518,longitude_latitude!C:J,7,)</f>
        <v>-0.17254524800000001</v>
      </c>
      <c r="S2518">
        <f>VLOOKUP(L2518,longitude_latitude!C:J,8,)</f>
        <v>51.534698519999999</v>
      </c>
      <c r="T2518">
        <f t="shared" si="322"/>
        <v>-8.8920673367386343</v>
      </c>
      <c r="U2518">
        <f>VLOOKUP(M2518,LINE!$A$2:$B$13,2,)</f>
        <v>7</v>
      </c>
      <c r="V2518">
        <f>VLOOKUP(L2518,Entry_exit!B:P,4,)</f>
        <v>12600</v>
      </c>
      <c r="W2518">
        <f>2020 - VLOOKUP(L2518, age!$A:$D,4,)</f>
        <v>81</v>
      </c>
      <c r="X2518">
        <f>VLOOKUP(H2518,'air-quality-london-time-of-day'!E:G,3,FALSE)</f>
        <v>15.2</v>
      </c>
      <c r="Y2518">
        <f>VLOOKUP(I2518,Weather!F:K,2,)</f>
        <v>6.1475409836065609</v>
      </c>
      <c r="Z2518">
        <f>VLOOKUP(I2518,Weather!F:K,3,)</f>
        <v>0.28000000000000003</v>
      </c>
      <c r="AA2518">
        <f>VLOOKUP(I2518,Weather!F:K,4,)</f>
        <v>0.6</v>
      </c>
      <c r="AB2518">
        <f>VLOOKUP(I2518,Weather!F:K,5,)</f>
        <v>1038</v>
      </c>
      <c r="AC2518">
        <f>VLOOKUP(I2518,Weather!F:K,6,)</f>
        <v>1</v>
      </c>
    </row>
    <row r="2519" spans="1:29" x14ac:dyDescent="0.25">
      <c r="A2519" t="s">
        <v>7</v>
      </c>
      <c r="B2519" t="s">
        <v>6</v>
      </c>
      <c r="C2519" s="1">
        <v>42052.44027777778</v>
      </c>
      <c r="D2519" s="3">
        <f t="shared" si="320"/>
        <v>2015</v>
      </c>
      <c r="E2519" s="3">
        <f t="shared" si="323"/>
        <v>2</v>
      </c>
      <c r="F2519" s="3">
        <f t="shared" si="324"/>
        <v>10</v>
      </c>
      <c r="G2519" s="3">
        <f t="shared" si="325"/>
        <v>17</v>
      </c>
      <c r="H2519" s="3" t="str">
        <f t="shared" si="326"/>
        <v>2015210</v>
      </c>
      <c r="I2519" s="3" t="str">
        <f t="shared" si="327"/>
        <v>201521017</v>
      </c>
      <c r="J2519">
        <v>174</v>
      </c>
      <c r="K2519">
        <v>104.4</v>
      </c>
      <c r="L2519" t="str">
        <f>VLOOKUP(C2519,List!$A$2:$C$2089,3,)</f>
        <v>St. John's Wood</v>
      </c>
      <c r="M2519" t="str">
        <f>VLOOKUP(C2519,List!$A$2:$C$2089,2,)</f>
        <v>Jubilee</v>
      </c>
      <c r="N2519" t="str">
        <f t="shared" si="321"/>
        <v>St. John's Wood|Jubilee</v>
      </c>
      <c r="O2519">
        <f>VLOOKUP(N2519,Depth!$A$2:$F$427,3,)</f>
        <v>49</v>
      </c>
      <c r="P2519">
        <f>VLOOKUP(N2519,Depth!$A$2:$F$427,5,)</f>
        <v>131.44</v>
      </c>
      <c r="Q2519">
        <f>VLOOKUP(N2519,Depth!$A$2:$F$427,6,)</f>
        <v>17.559999999999999</v>
      </c>
      <c r="R2519">
        <f>VLOOKUP(L2519,longitude_latitude!C:J,7,)</f>
        <v>-0.17254524800000001</v>
      </c>
      <c r="S2519">
        <f>VLOOKUP(L2519,longitude_latitude!C:J,8,)</f>
        <v>51.534698519999999</v>
      </c>
      <c r="T2519">
        <f t="shared" si="322"/>
        <v>-8.8920673367386343</v>
      </c>
      <c r="U2519">
        <f>VLOOKUP(M2519,LINE!$A$2:$B$13,2,)</f>
        <v>7</v>
      </c>
      <c r="V2519">
        <f>VLOOKUP(L2519,Entry_exit!B:P,4,)</f>
        <v>12600</v>
      </c>
      <c r="W2519">
        <f>2020 - VLOOKUP(L2519, age!$A:$D,4,)</f>
        <v>81</v>
      </c>
      <c r="X2519">
        <f>VLOOKUP(H2519,'air-quality-london-time-of-day'!E:G,3,FALSE)</f>
        <v>15.2</v>
      </c>
      <c r="Y2519">
        <f>VLOOKUP(I2519,Weather!F:K,2,)</f>
        <v>6.1475409836065609</v>
      </c>
      <c r="Z2519">
        <f>VLOOKUP(I2519,Weather!F:K,3,)</f>
        <v>0.28000000000000003</v>
      </c>
      <c r="AA2519">
        <f>VLOOKUP(I2519,Weather!F:K,4,)</f>
        <v>0.6</v>
      </c>
      <c r="AB2519">
        <f>VLOOKUP(I2519,Weather!F:K,5,)</f>
        <v>1038</v>
      </c>
      <c r="AC2519">
        <f>VLOOKUP(I2519,Weather!F:K,6,)</f>
        <v>1</v>
      </c>
    </row>
    <row r="2520" spans="1:29" x14ac:dyDescent="0.25">
      <c r="A2520" t="s">
        <v>7</v>
      </c>
      <c r="B2520" t="s">
        <v>6</v>
      </c>
      <c r="C2520" s="1">
        <v>42052.440972222219</v>
      </c>
      <c r="D2520" s="3">
        <f t="shared" si="320"/>
        <v>2015</v>
      </c>
      <c r="E2520" s="3">
        <f t="shared" si="323"/>
        <v>2</v>
      </c>
      <c r="F2520" s="3">
        <f t="shared" si="324"/>
        <v>10</v>
      </c>
      <c r="G2520" s="3">
        <f t="shared" si="325"/>
        <v>17</v>
      </c>
      <c r="H2520" s="3" t="str">
        <f t="shared" si="326"/>
        <v>2015210</v>
      </c>
      <c r="I2520" s="3" t="str">
        <f t="shared" si="327"/>
        <v>201521017</v>
      </c>
      <c r="J2520">
        <v>196</v>
      </c>
      <c r="K2520">
        <v>117.6</v>
      </c>
      <c r="L2520" t="str">
        <f>VLOOKUP(C2520,List!$A$2:$C$2089,3,)</f>
        <v>St. John's Wood</v>
      </c>
      <c r="M2520" t="str">
        <f>VLOOKUP(C2520,List!$A$2:$C$2089,2,)</f>
        <v>Jubilee</v>
      </c>
      <c r="N2520" t="str">
        <f t="shared" si="321"/>
        <v>St. John's Wood|Jubilee</v>
      </c>
      <c r="O2520">
        <f>VLOOKUP(N2520,Depth!$A$2:$F$427,3,)</f>
        <v>49</v>
      </c>
      <c r="P2520">
        <f>VLOOKUP(N2520,Depth!$A$2:$F$427,5,)</f>
        <v>131.44</v>
      </c>
      <c r="Q2520">
        <f>VLOOKUP(N2520,Depth!$A$2:$F$427,6,)</f>
        <v>17.559999999999999</v>
      </c>
      <c r="R2520">
        <f>VLOOKUP(L2520,longitude_latitude!C:J,7,)</f>
        <v>-0.17254524800000001</v>
      </c>
      <c r="S2520">
        <f>VLOOKUP(L2520,longitude_latitude!C:J,8,)</f>
        <v>51.534698519999999</v>
      </c>
      <c r="T2520">
        <f t="shared" si="322"/>
        <v>-8.8920673367386343</v>
      </c>
      <c r="U2520">
        <f>VLOOKUP(M2520,LINE!$A$2:$B$13,2,)</f>
        <v>7</v>
      </c>
      <c r="V2520">
        <f>VLOOKUP(L2520,Entry_exit!B:P,4,)</f>
        <v>12600</v>
      </c>
      <c r="W2520">
        <f>2020 - VLOOKUP(L2520, age!$A:$D,4,)</f>
        <v>81</v>
      </c>
      <c r="X2520">
        <f>VLOOKUP(H2520,'air-quality-london-time-of-day'!E:G,3,FALSE)</f>
        <v>15.2</v>
      </c>
      <c r="Y2520">
        <f>VLOOKUP(I2520,Weather!F:K,2,)</f>
        <v>6.1475409836065609</v>
      </c>
      <c r="Z2520">
        <f>VLOOKUP(I2520,Weather!F:K,3,)</f>
        <v>0.28000000000000003</v>
      </c>
      <c r="AA2520">
        <f>VLOOKUP(I2520,Weather!F:K,4,)</f>
        <v>0.6</v>
      </c>
      <c r="AB2520">
        <f>VLOOKUP(I2520,Weather!F:K,5,)</f>
        <v>1038</v>
      </c>
      <c r="AC2520">
        <f>VLOOKUP(I2520,Weather!F:K,6,)</f>
        <v>1</v>
      </c>
    </row>
    <row r="2521" spans="1:29" x14ac:dyDescent="0.25">
      <c r="A2521" t="s">
        <v>7</v>
      </c>
      <c r="B2521" t="s">
        <v>6</v>
      </c>
      <c r="C2521" s="1">
        <v>42052.441666666666</v>
      </c>
      <c r="D2521" s="3">
        <f t="shared" si="320"/>
        <v>2015</v>
      </c>
      <c r="E2521" s="3">
        <f t="shared" si="323"/>
        <v>2</v>
      </c>
      <c r="F2521" s="3">
        <f t="shared" si="324"/>
        <v>10</v>
      </c>
      <c r="G2521" s="3">
        <f t="shared" si="325"/>
        <v>17</v>
      </c>
      <c r="H2521" s="3" t="str">
        <f t="shared" si="326"/>
        <v>2015210</v>
      </c>
      <c r="I2521" s="3" t="str">
        <f t="shared" si="327"/>
        <v>201521017</v>
      </c>
      <c r="J2521">
        <v>210</v>
      </c>
      <c r="K2521">
        <v>126</v>
      </c>
      <c r="L2521" t="str">
        <f>VLOOKUP(C2521,List!$A$2:$C$2089,3,)</f>
        <v>Baker Street</v>
      </c>
      <c r="M2521" t="str">
        <f>VLOOKUP(C2521,List!$A$2:$C$2089,2,)</f>
        <v>Jubilee</v>
      </c>
      <c r="N2521" t="str">
        <f t="shared" si="321"/>
        <v>Baker Street|Jubilee</v>
      </c>
      <c r="O2521">
        <f>VLOOKUP(N2521,Depth!$A$2:$F$427,3,)</f>
        <v>27</v>
      </c>
      <c r="P2521">
        <f>VLOOKUP(N2521,Depth!$A$2:$F$427,5,)</f>
        <v>105.85</v>
      </c>
      <c r="Q2521">
        <f>VLOOKUP(N2521,Depth!$A$2:$F$427,6,)</f>
        <v>21.15</v>
      </c>
      <c r="R2521">
        <f>VLOOKUP(L2521,longitude_latitude!C:J,7,)</f>
        <v>-0.155454387</v>
      </c>
      <c r="S2521">
        <f>VLOOKUP(L2521,longitude_latitude!C:J,8,)</f>
        <v>51.522493869999998</v>
      </c>
      <c r="T2521">
        <f t="shared" si="322"/>
        <v>-8.0093977012721069</v>
      </c>
      <c r="U2521">
        <f>VLOOKUP(M2521,LINE!$A$2:$B$13,2,)</f>
        <v>7</v>
      </c>
      <c r="V2521">
        <f>VLOOKUP(L2521,Entry_exit!B:P,4,)</f>
        <v>47234</v>
      </c>
      <c r="W2521">
        <f>2020 - VLOOKUP(L2521, age!$A:$D,4,)</f>
        <v>114</v>
      </c>
      <c r="X2521">
        <f>VLOOKUP(H2521,'air-quality-london-time-of-day'!E:G,3,FALSE)</f>
        <v>15.2</v>
      </c>
      <c r="Y2521">
        <f>VLOOKUP(I2521,Weather!F:K,2,)</f>
        <v>6.1475409836065609</v>
      </c>
      <c r="Z2521">
        <f>VLOOKUP(I2521,Weather!F:K,3,)</f>
        <v>0.28000000000000003</v>
      </c>
      <c r="AA2521">
        <f>VLOOKUP(I2521,Weather!F:K,4,)</f>
        <v>0.6</v>
      </c>
      <c r="AB2521">
        <f>VLOOKUP(I2521,Weather!F:K,5,)</f>
        <v>1038</v>
      </c>
      <c r="AC2521">
        <f>VLOOKUP(I2521,Weather!F:K,6,)</f>
        <v>1</v>
      </c>
    </row>
    <row r="2522" spans="1:29" x14ac:dyDescent="0.25">
      <c r="A2522" t="s">
        <v>7</v>
      </c>
      <c r="B2522" t="s">
        <v>6</v>
      </c>
      <c r="C2522" s="1">
        <v>42052.442361111112</v>
      </c>
      <c r="D2522" s="3">
        <f t="shared" si="320"/>
        <v>2015</v>
      </c>
      <c r="E2522" s="3">
        <f t="shared" si="323"/>
        <v>2</v>
      </c>
      <c r="F2522" s="3">
        <f t="shared" si="324"/>
        <v>10</v>
      </c>
      <c r="G2522" s="3">
        <f t="shared" si="325"/>
        <v>17</v>
      </c>
      <c r="H2522" s="3" t="str">
        <f t="shared" si="326"/>
        <v>2015210</v>
      </c>
      <c r="I2522" s="3" t="str">
        <f t="shared" si="327"/>
        <v>201521017</v>
      </c>
      <c r="J2522">
        <v>188</v>
      </c>
      <c r="K2522">
        <v>112.8</v>
      </c>
      <c r="L2522" t="str">
        <f>VLOOKUP(C2522,List!$A$2:$C$2089,3,)</f>
        <v>Baker Street</v>
      </c>
      <c r="M2522" t="str">
        <f>VLOOKUP(C2522,List!$A$2:$C$2089,2,)</f>
        <v>Jubilee</v>
      </c>
      <c r="N2522" t="str">
        <f t="shared" si="321"/>
        <v>Baker Street|Jubilee</v>
      </c>
      <c r="O2522">
        <f>VLOOKUP(N2522,Depth!$A$2:$F$427,3,)</f>
        <v>27</v>
      </c>
      <c r="P2522">
        <f>VLOOKUP(N2522,Depth!$A$2:$F$427,5,)</f>
        <v>105.85</v>
      </c>
      <c r="Q2522">
        <f>VLOOKUP(N2522,Depth!$A$2:$F$427,6,)</f>
        <v>21.15</v>
      </c>
      <c r="R2522">
        <f>VLOOKUP(L2522,longitude_latitude!C:J,7,)</f>
        <v>-0.155454387</v>
      </c>
      <c r="S2522">
        <f>VLOOKUP(L2522,longitude_latitude!C:J,8,)</f>
        <v>51.522493869999998</v>
      </c>
      <c r="T2522">
        <f t="shared" si="322"/>
        <v>-8.0093977012721069</v>
      </c>
      <c r="U2522">
        <f>VLOOKUP(M2522,LINE!$A$2:$B$13,2,)</f>
        <v>7</v>
      </c>
      <c r="V2522">
        <f>VLOOKUP(L2522,Entry_exit!B:P,4,)</f>
        <v>47234</v>
      </c>
      <c r="W2522">
        <f>2020 - VLOOKUP(L2522, age!$A:$D,4,)</f>
        <v>114</v>
      </c>
      <c r="X2522">
        <f>VLOOKUP(H2522,'air-quality-london-time-of-day'!E:G,3,FALSE)</f>
        <v>15.2</v>
      </c>
      <c r="Y2522">
        <f>VLOOKUP(I2522,Weather!F:K,2,)</f>
        <v>6.1475409836065609</v>
      </c>
      <c r="Z2522">
        <f>VLOOKUP(I2522,Weather!F:K,3,)</f>
        <v>0.28000000000000003</v>
      </c>
      <c r="AA2522">
        <f>VLOOKUP(I2522,Weather!F:K,4,)</f>
        <v>0.6</v>
      </c>
      <c r="AB2522">
        <f>VLOOKUP(I2522,Weather!F:K,5,)</f>
        <v>1038</v>
      </c>
      <c r="AC2522">
        <f>VLOOKUP(I2522,Weather!F:K,6,)</f>
        <v>1</v>
      </c>
    </row>
    <row r="2523" spans="1:29" x14ac:dyDescent="0.25">
      <c r="A2523" t="s">
        <v>7</v>
      </c>
      <c r="B2523" t="s">
        <v>6</v>
      </c>
      <c r="C2523" s="1">
        <v>42052.443055555559</v>
      </c>
      <c r="D2523" s="3">
        <f t="shared" si="320"/>
        <v>2015</v>
      </c>
      <c r="E2523" s="3">
        <f t="shared" si="323"/>
        <v>2</v>
      </c>
      <c r="F2523" s="3">
        <f t="shared" si="324"/>
        <v>10</v>
      </c>
      <c r="G2523" s="3">
        <f t="shared" si="325"/>
        <v>17</v>
      </c>
      <c r="H2523" s="3" t="str">
        <f t="shared" si="326"/>
        <v>2015210</v>
      </c>
      <c r="I2523" s="3" t="str">
        <f t="shared" si="327"/>
        <v>201521017</v>
      </c>
      <c r="J2523">
        <v>186</v>
      </c>
      <c r="K2523">
        <v>111.6</v>
      </c>
      <c r="L2523" t="str">
        <f>VLOOKUP(C2523,List!$A$2:$C$2089,3,)</f>
        <v>Bond Street</v>
      </c>
      <c r="M2523" t="str">
        <f>VLOOKUP(C2523,List!$A$2:$C$2089,2,)</f>
        <v>Jubilee</v>
      </c>
      <c r="N2523" t="str">
        <f t="shared" si="321"/>
        <v>Bond Street|Jubilee</v>
      </c>
      <c r="O2523">
        <f>VLOOKUP(N2523,Depth!$A$2:$F$427,3,)</f>
        <v>22</v>
      </c>
      <c r="P2523">
        <f>VLOOKUP(N2523,Depth!$A$2:$F$427,5,)</f>
        <v>91</v>
      </c>
      <c r="Q2523">
        <f>VLOOKUP(N2523,Depth!$A$2:$F$427,6,)</f>
        <v>31</v>
      </c>
      <c r="R2523">
        <f>VLOOKUP(L2523,longitude_latitude!C:J,7,)</f>
        <v>-0.14807688399999999</v>
      </c>
      <c r="S2523">
        <f>VLOOKUP(L2523,longitude_latitude!C:J,8,)</f>
        <v>51.513870330000003</v>
      </c>
      <c r="T2523">
        <f t="shared" si="322"/>
        <v>-7.6280134012464513</v>
      </c>
      <c r="U2523">
        <f>VLOOKUP(M2523,LINE!$A$2:$B$13,2,)</f>
        <v>7</v>
      </c>
      <c r="V2523">
        <f>VLOOKUP(L2523,Entry_exit!B:P,4,)</f>
        <v>57022</v>
      </c>
      <c r="W2523">
        <f>2020 - VLOOKUP(L2523, age!$A:$D,4,)</f>
        <v>120</v>
      </c>
      <c r="X2523">
        <f>VLOOKUP(H2523,'air-quality-london-time-of-day'!E:G,3,FALSE)</f>
        <v>15.2</v>
      </c>
      <c r="Y2523">
        <f>VLOOKUP(I2523,Weather!F:K,2,)</f>
        <v>6.1475409836065609</v>
      </c>
      <c r="Z2523">
        <f>VLOOKUP(I2523,Weather!F:K,3,)</f>
        <v>0.28000000000000003</v>
      </c>
      <c r="AA2523">
        <f>VLOOKUP(I2523,Weather!F:K,4,)</f>
        <v>0.6</v>
      </c>
      <c r="AB2523">
        <f>VLOOKUP(I2523,Weather!F:K,5,)</f>
        <v>1038</v>
      </c>
      <c r="AC2523">
        <f>VLOOKUP(I2523,Weather!F:K,6,)</f>
        <v>1</v>
      </c>
    </row>
    <row r="2524" spans="1:29" x14ac:dyDescent="0.25">
      <c r="A2524" t="s">
        <v>7</v>
      </c>
      <c r="B2524" t="s">
        <v>6</v>
      </c>
      <c r="C2524" s="1">
        <v>42052.443749999999</v>
      </c>
      <c r="D2524" s="3">
        <f t="shared" si="320"/>
        <v>2015</v>
      </c>
      <c r="E2524" s="3">
        <f t="shared" si="323"/>
        <v>2</v>
      </c>
      <c r="F2524" s="3">
        <f t="shared" si="324"/>
        <v>10</v>
      </c>
      <c r="G2524" s="3">
        <f t="shared" si="325"/>
        <v>17</v>
      </c>
      <c r="H2524" s="3" t="str">
        <f t="shared" si="326"/>
        <v>2015210</v>
      </c>
      <c r="I2524" s="3" t="str">
        <f t="shared" si="327"/>
        <v>201521017</v>
      </c>
      <c r="J2524">
        <v>180</v>
      </c>
      <c r="K2524">
        <v>108</v>
      </c>
      <c r="L2524" t="str">
        <f>VLOOKUP(C2524,List!$A$2:$C$2089,3,)</f>
        <v>Bond Street</v>
      </c>
      <c r="M2524" t="str">
        <f>VLOOKUP(C2524,List!$A$2:$C$2089,2,)</f>
        <v>Jubilee</v>
      </c>
      <c r="N2524" t="str">
        <f t="shared" si="321"/>
        <v>Bond Street|Jubilee</v>
      </c>
      <c r="O2524">
        <f>VLOOKUP(N2524,Depth!$A$2:$F$427,3,)</f>
        <v>22</v>
      </c>
      <c r="P2524">
        <f>VLOOKUP(N2524,Depth!$A$2:$F$427,5,)</f>
        <v>91</v>
      </c>
      <c r="Q2524">
        <f>VLOOKUP(N2524,Depth!$A$2:$F$427,6,)</f>
        <v>31</v>
      </c>
      <c r="R2524">
        <f>VLOOKUP(L2524,longitude_latitude!C:J,7,)</f>
        <v>-0.14807688399999999</v>
      </c>
      <c r="S2524">
        <f>VLOOKUP(L2524,longitude_latitude!C:J,8,)</f>
        <v>51.513870330000003</v>
      </c>
      <c r="T2524">
        <f t="shared" si="322"/>
        <v>-7.6280134012464513</v>
      </c>
      <c r="U2524">
        <f>VLOOKUP(M2524,LINE!$A$2:$B$13,2,)</f>
        <v>7</v>
      </c>
      <c r="V2524">
        <f>VLOOKUP(L2524,Entry_exit!B:P,4,)</f>
        <v>57022</v>
      </c>
      <c r="W2524">
        <f>2020 - VLOOKUP(L2524, age!$A:$D,4,)</f>
        <v>120</v>
      </c>
      <c r="X2524">
        <f>VLOOKUP(H2524,'air-quality-london-time-of-day'!E:G,3,FALSE)</f>
        <v>15.2</v>
      </c>
      <c r="Y2524">
        <f>VLOOKUP(I2524,Weather!F:K,2,)</f>
        <v>6.1475409836065609</v>
      </c>
      <c r="Z2524">
        <f>VLOOKUP(I2524,Weather!F:K,3,)</f>
        <v>0.28000000000000003</v>
      </c>
      <c r="AA2524">
        <f>VLOOKUP(I2524,Weather!F:K,4,)</f>
        <v>0.6</v>
      </c>
      <c r="AB2524">
        <f>VLOOKUP(I2524,Weather!F:K,5,)</f>
        <v>1038</v>
      </c>
      <c r="AC2524">
        <f>VLOOKUP(I2524,Weather!F:K,6,)</f>
        <v>1</v>
      </c>
    </row>
    <row r="2525" spans="1:29" x14ac:dyDescent="0.25">
      <c r="A2525" t="s">
        <v>7</v>
      </c>
      <c r="B2525" t="s">
        <v>6</v>
      </c>
      <c r="C2525" s="1">
        <v>42052.444444444445</v>
      </c>
      <c r="D2525" s="3">
        <f t="shared" si="320"/>
        <v>2015</v>
      </c>
      <c r="E2525" s="3">
        <f t="shared" si="323"/>
        <v>2</v>
      </c>
      <c r="F2525" s="3">
        <f t="shared" si="324"/>
        <v>10</v>
      </c>
      <c r="G2525" s="3">
        <f t="shared" si="325"/>
        <v>17</v>
      </c>
      <c r="H2525" s="3" t="str">
        <f t="shared" si="326"/>
        <v>2015210</v>
      </c>
      <c r="I2525" s="3" t="str">
        <f t="shared" si="327"/>
        <v>201521017</v>
      </c>
      <c r="J2525">
        <v>178</v>
      </c>
      <c r="K2525">
        <v>106.8</v>
      </c>
      <c r="L2525" t="str">
        <f>VLOOKUP(C2525,List!$A$2:$C$2089,3,)</f>
        <v>Green Park</v>
      </c>
      <c r="M2525" t="str">
        <f>VLOOKUP(C2525,List!$A$2:$C$2089,2,)</f>
        <v>Jubilee</v>
      </c>
      <c r="N2525" t="str">
        <f t="shared" si="321"/>
        <v>Green Park|Jubilee</v>
      </c>
      <c r="O2525">
        <f>VLOOKUP(N2525,Depth!$A$2:$F$427,3,)</f>
        <v>18</v>
      </c>
      <c r="P2525">
        <f>VLOOKUP(N2525,Depth!$A$2:$F$427,5,)</f>
        <v>87</v>
      </c>
      <c r="Q2525">
        <f>VLOOKUP(N2525,Depth!$A$2:$F$427,6,)</f>
        <v>31</v>
      </c>
      <c r="R2525">
        <f>VLOOKUP(L2525,longitude_latitude!C:J,7,)</f>
        <v>-0.140937126</v>
      </c>
      <c r="S2525">
        <f>VLOOKUP(L2525,longitude_latitude!C:J,8,)</f>
        <v>51.506357469999998</v>
      </c>
      <c r="T2525">
        <f t="shared" si="322"/>
        <v>-7.2591579925504304</v>
      </c>
      <c r="U2525">
        <f>VLOOKUP(M2525,LINE!$A$2:$B$13,2,)</f>
        <v>7</v>
      </c>
      <c r="V2525">
        <f>VLOOKUP(L2525,Entry_exit!B:P,4,)</f>
        <v>59805</v>
      </c>
      <c r="W2525">
        <f>2020 - VLOOKUP(L2525, age!$A:$D,4,)</f>
        <v>114</v>
      </c>
      <c r="X2525">
        <f>VLOOKUP(H2525,'air-quality-london-time-of-day'!E:G,3,FALSE)</f>
        <v>15.2</v>
      </c>
      <c r="Y2525">
        <f>VLOOKUP(I2525,Weather!F:K,2,)</f>
        <v>6.1475409836065609</v>
      </c>
      <c r="Z2525">
        <f>VLOOKUP(I2525,Weather!F:K,3,)</f>
        <v>0.28000000000000003</v>
      </c>
      <c r="AA2525">
        <f>VLOOKUP(I2525,Weather!F:K,4,)</f>
        <v>0.6</v>
      </c>
      <c r="AB2525">
        <f>VLOOKUP(I2525,Weather!F:K,5,)</f>
        <v>1038</v>
      </c>
      <c r="AC2525">
        <f>VLOOKUP(I2525,Weather!F:K,6,)</f>
        <v>1</v>
      </c>
    </row>
    <row r="2526" spans="1:29" x14ac:dyDescent="0.25">
      <c r="A2526" t="s">
        <v>7</v>
      </c>
      <c r="B2526" t="s">
        <v>6</v>
      </c>
      <c r="C2526" s="1">
        <v>42052.445138888892</v>
      </c>
      <c r="D2526" s="3">
        <f t="shared" si="320"/>
        <v>2015</v>
      </c>
      <c r="E2526" s="3">
        <f t="shared" si="323"/>
        <v>2</v>
      </c>
      <c r="F2526" s="3">
        <f t="shared" si="324"/>
        <v>10</v>
      </c>
      <c r="G2526" s="3">
        <f t="shared" si="325"/>
        <v>17</v>
      </c>
      <c r="H2526" s="3" t="str">
        <f t="shared" si="326"/>
        <v>2015210</v>
      </c>
      <c r="I2526" s="3" t="str">
        <f t="shared" si="327"/>
        <v>201521017</v>
      </c>
      <c r="J2526">
        <v>193</v>
      </c>
      <c r="K2526">
        <v>115.8</v>
      </c>
      <c r="L2526" t="str">
        <f>VLOOKUP(C2526,List!$A$2:$C$2089,3,)</f>
        <v>Green Park</v>
      </c>
      <c r="M2526" t="str">
        <f>VLOOKUP(C2526,List!$A$2:$C$2089,2,)</f>
        <v>Jubilee</v>
      </c>
      <c r="N2526" t="str">
        <f t="shared" si="321"/>
        <v>Green Park|Jubilee</v>
      </c>
      <c r="O2526">
        <f>VLOOKUP(N2526,Depth!$A$2:$F$427,3,)</f>
        <v>18</v>
      </c>
      <c r="P2526">
        <f>VLOOKUP(N2526,Depth!$A$2:$F$427,5,)</f>
        <v>87</v>
      </c>
      <c r="Q2526">
        <f>VLOOKUP(N2526,Depth!$A$2:$F$427,6,)</f>
        <v>31</v>
      </c>
      <c r="R2526">
        <f>VLOOKUP(L2526,longitude_latitude!C:J,7,)</f>
        <v>-0.140937126</v>
      </c>
      <c r="S2526">
        <f>VLOOKUP(L2526,longitude_latitude!C:J,8,)</f>
        <v>51.506357469999998</v>
      </c>
      <c r="T2526">
        <f t="shared" si="322"/>
        <v>-7.2591579925504304</v>
      </c>
      <c r="U2526">
        <f>VLOOKUP(M2526,LINE!$A$2:$B$13,2,)</f>
        <v>7</v>
      </c>
      <c r="V2526">
        <f>VLOOKUP(L2526,Entry_exit!B:P,4,)</f>
        <v>59805</v>
      </c>
      <c r="W2526">
        <f>2020 - VLOOKUP(L2526, age!$A:$D,4,)</f>
        <v>114</v>
      </c>
      <c r="X2526">
        <f>VLOOKUP(H2526,'air-quality-london-time-of-day'!E:G,3,FALSE)</f>
        <v>15.2</v>
      </c>
      <c r="Y2526">
        <f>VLOOKUP(I2526,Weather!F:K,2,)</f>
        <v>6.1475409836065609</v>
      </c>
      <c r="Z2526">
        <f>VLOOKUP(I2526,Weather!F:K,3,)</f>
        <v>0.28000000000000003</v>
      </c>
      <c r="AA2526">
        <f>VLOOKUP(I2526,Weather!F:K,4,)</f>
        <v>0.6</v>
      </c>
      <c r="AB2526">
        <f>VLOOKUP(I2526,Weather!F:K,5,)</f>
        <v>1038</v>
      </c>
      <c r="AC2526">
        <f>VLOOKUP(I2526,Weather!F:K,6,)</f>
        <v>1</v>
      </c>
    </row>
    <row r="2527" spans="1:29" x14ac:dyDescent="0.25">
      <c r="A2527" t="s">
        <v>7</v>
      </c>
      <c r="B2527" t="s">
        <v>6</v>
      </c>
      <c r="C2527" s="1">
        <v>42052.445833333331</v>
      </c>
      <c r="D2527" s="3">
        <f t="shared" si="320"/>
        <v>2015</v>
      </c>
      <c r="E2527" s="3">
        <f t="shared" si="323"/>
        <v>2</v>
      </c>
      <c r="F2527" s="3">
        <f t="shared" si="324"/>
        <v>10</v>
      </c>
      <c r="G2527" s="3">
        <f t="shared" si="325"/>
        <v>17</v>
      </c>
      <c r="H2527" s="3" t="str">
        <f t="shared" si="326"/>
        <v>2015210</v>
      </c>
      <c r="I2527" s="3" t="str">
        <f t="shared" si="327"/>
        <v>201521017</v>
      </c>
      <c r="J2527">
        <v>188</v>
      </c>
      <c r="K2527">
        <v>112.8</v>
      </c>
      <c r="L2527" t="str">
        <f>VLOOKUP(C2527,List!$A$2:$C$2089,3,)</f>
        <v>Westminster</v>
      </c>
      <c r="M2527" t="str">
        <f>VLOOKUP(C2527,List!$A$2:$C$2089,2,)</f>
        <v>Jubilee</v>
      </c>
      <c r="N2527" t="str">
        <f t="shared" si="321"/>
        <v>Westminster|Jubilee</v>
      </c>
      <c r="O2527">
        <f>VLOOKUP(N2527,Depth!$A$2:$F$427,3,)</f>
        <v>6</v>
      </c>
      <c r="P2527">
        <f>VLOOKUP(N2527,Depth!$A$2:$F$427,5,)</f>
        <v>79.295000000000002</v>
      </c>
      <c r="Q2527">
        <f>VLOOKUP(N2527,Depth!$A$2:$F$427,6,)</f>
        <v>26.704999999999998</v>
      </c>
      <c r="R2527">
        <f>VLOOKUP(L2527,longitude_latitude!C:J,7,)</f>
        <v>-0.124052209</v>
      </c>
      <c r="S2527">
        <f>VLOOKUP(L2527,longitude_latitude!C:J,8,)</f>
        <v>51.500453110000002</v>
      </c>
      <c r="T2527">
        <f t="shared" si="322"/>
        <v>-6.3887449727964203</v>
      </c>
      <c r="U2527">
        <f>VLOOKUP(M2527,LINE!$A$2:$B$13,2,)</f>
        <v>7</v>
      </c>
      <c r="V2527">
        <f>VLOOKUP(L2527,Entry_exit!B:P,4,)</f>
        <v>37844</v>
      </c>
      <c r="W2527">
        <f>2020 - VLOOKUP(L2527, age!$A:$D,4,)</f>
        <v>152</v>
      </c>
      <c r="X2527">
        <f>VLOOKUP(H2527,'air-quality-london-time-of-day'!E:G,3,FALSE)</f>
        <v>15.2</v>
      </c>
      <c r="Y2527">
        <f>VLOOKUP(I2527,Weather!F:K,2,)</f>
        <v>6.1475409836065609</v>
      </c>
      <c r="Z2527">
        <f>VLOOKUP(I2527,Weather!F:K,3,)</f>
        <v>0.28000000000000003</v>
      </c>
      <c r="AA2527">
        <f>VLOOKUP(I2527,Weather!F:K,4,)</f>
        <v>0.6</v>
      </c>
      <c r="AB2527">
        <f>VLOOKUP(I2527,Weather!F:K,5,)</f>
        <v>1038</v>
      </c>
      <c r="AC2527">
        <f>VLOOKUP(I2527,Weather!F:K,6,)</f>
        <v>1</v>
      </c>
    </row>
    <row r="2528" spans="1:29" x14ac:dyDescent="0.25">
      <c r="A2528" t="s">
        <v>7</v>
      </c>
      <c r="B2528" t="s">
        <v>6</v>
      </c>
      <c r="C2528" s="1">
        <v>42052.446527777778</v>
      </c>
      <c r="D2528" s="3">
        <f t="shared" si="320"/>
        <v>2015</v>
      </c>
      <c r="E2528" s="3">
        <f t="shared" si="323"/>
        <v>2</v>
      </c>
      <c r="F2528" s="3">
        <f t="shared" si="324"/>
        <v>10</v>
      </c>
      <c r="G2528" s="3">
        <f t="shared" si="325"/>
        <v>17</v>
      </c>
      <c r="H2528" s="3" t="str">
        <f t="shared" si="326"/>
        <v>2015210</v>
      </c>
      <c r="I2528" s="3" t="str">
        <f t="shared" si="327"/>
        <v>201521017</v>
      </c>
      <c r="J2528">
        <v>187</v>
      </c>
      <c r="K2528">
        <v>112.2</v>
      </c>
      <c r="L2528" t="str">
        <f>VLOOKUP(C2528,List!$A$2:$C$2089,3,)</f>
        <v>Westminster</v>
      </c>
      <c r="M2528" t="str">
        <f>VLOOKUP(C2528,List!$A$2:$C$2089,2,)</f>
        <v>Jubilee</v>
      </c>
      <c r="N2528" t="str">
        <f t="shared" si="321"/>
        <v>Westminster|Jubilee</v>
      </c>
      <c r="O2528">
        <f>VLOOKUP(N2528,Depth!$A$2:$F$427,3,)</f>
        <v>6</v>
      </c>
      <c r="P2528">
        <f>VLOOKUP(N2528,Depth!$A$2:$F$427,5,)</f>
        <v>79.295000000000002</v>
      </c>
      <c r="Q2528">
        <f>VLOOKUP(N2528,Depth!$A$2:$F$427,6,)</f>
        <v>26.704999999999998</v>
      </c>
      <c r="R2528">
        <f>VLOOKUP(L2528,longitude_latitude!C:J,7,)</f>
        <v>-0.124052209</v>
      </c>
      <c r="S2528">
        <f>VLOOKUP(L2528,longitude_latitude!C:J,8,)</f>
        <v>51.500453110000002</v>
      </c>
      <c r="T2528">
        <f t="shared" si="322"/>
        <v>-6.3887449727964203</v>
      </c>
      <c r="U2528">
        <f>VLOOKUP(M2528,LINE!$A$2:$B$13,2,)</f>
        <v>7</v>
      </c>
      <c r="V2528">
        <f>VLOOKUP(L2528,Entry_exit!B:P,4,)</f>
        <v>37844</v>
      </c>
      <c r="W2528">
        <f>2020 - VLOOKUP(L2528, age!$A:$D,4,)</f>
        <v>152</v>
      </c>
      <c r="X2528">
        <f>VLOOKUP(H2528,'air-quality-london-time-of-day'!E:G,3,FALSE)</f>
        <v>15.2</v>
      </c>
      <c r="Y2528">
        <f>VLOOKUP(I2528,Weather!F:K,2,)</f>
        <v>6.1475409836065609</v>
      </c>
      <c r="Z2528">
        <f>VLOOKUP(I2528,Weather!F:K,3,)</f>
        <v>0.28000000000000003</v>
      </c>
      <c r="AA2528">
        <f>VLOOKUP(I2528,Weather!F:K,4,)</f>
        <v>0.6</v>
      </c>
      <c r="AB2528">
        <f>VLOOKUP(I2528,Weather!F:K,5,)</f>
        <v>1038</v>
      </c>
      <c r="AC2528">
        <f>VLOOKUP(I2528,Weather!F:K,6,)</f>
        <v>1</v>
      </c>
    </row>
    <row r="2529" spans="1:29" x14ac:dyDescent="0.25">
      <c r="A2529" t="s">
        <v>7</v>
      </c>
      <c r="B2529" t="s">
        <v>6</v>
      </c>
      <c r="C2529" s="1">
        <v>42052.447222222225</v>
      </c>
      <c r="D2529" s="3">
        <f t="shared" si="320"/>
        <v>2015</v>
      </c>
      <c r="E2529" s="3">
        <f t="shared" si="323"/>
        <v>2</v>
      </c>
      <c r="F2529" s="3">
        <f t="shared" si="324"/>
        <v>10</v>
      </c>
      <c r="G2529" s="3">
        <f t="shared" si="325"/>
        <v>17</v>
      </c>
      <c r="H2529" s="3" t="str">
        <f t="shared" si="326"/>
        <v>2015210</v>
      </c>
      <c r="I2529" s="3" t="str">
        <f t="shared" si="327"/>
        <v>201521017</v>
      </c>
      <c r="J2529">
        <v>191</v>
      </c>
      <c r="K2529">
        <v>114.6</v>
      </c>
      <c r="L2529" t="str">
        <f>VLOOKUP(C2529,List!$A$2:$C$2089,3,)</f>
        <v>Waterloo</v>
      </c>
      <c r="M2529" t="str">
        <f>VLOOKUP(C2529,List!$A$2:$C$2089,2,)</f>
        <v>Jubilee</v>
      </c>
      <c r="N2529" t="str">
        <f t="shared" si="321"/>
        <v>Waterloo|Jubilee</v>
      </c>
      <c r="O2529">
        <f>VLOOKUP(N2529,Depth!$A$2:$F$427,3,)</f>
        <v>4</v>
      </c>
      <c r="P2529">
        <f>VLOOKUP(N2529,Depth!$A$2:$F$427,5,)</f>
        <v>73.98</v>
      </c>
      <c r="Q2529">
        <f>VLOOKUP(N2529,Depth!$A$2:$F$427,6,)</f>
        <v>30.02</v>
      </c>
      <c r="R2529">
        <f>VLOOKUP(L2529,longitude_latitude!C:J,7,)</f>
        <v>-0.112818812</v>
      </c>
      <c r="S2529">
        <f>VLOOKUP(L2529,longitude_latitude!C:J,8,)</f>
        <v>51.502914179999998</v>
      </c>
      <c r="T2529">
        <f t="shared" si="322"/>
        <v>-5.8104975923255537</v>
      </c>
      <c r="U2529">
        <f>VLOOKUP(M2529,LINE!$A$2:$B$13,2,)</f>
        <v>7</v>
      </c>
      <c r="V2529">
        <f>VLOOKUP(L2529,Entry_exit!B:P,4,)</f>
        <v>147259</v>
      </c>
      <c r="W2529">
        <f>2020 - VLOOKUP(L2529, age!$A:$D,4,)</f>
        <v>114</v>
      </c>
      <c r="X2529">
        <f>VLOOKUP(H2529,'air-quality-london-time-of-day'!E:G,3,FALSE)</f>
        <v>15.2</v>
      </c>
      <c r="Y2529">
        <f>VLOOKUP(I2529,Weather!F:K,2,)</f>
        <v>6.1475409836065609</v>
      </c>
      <c r="Z2529">
        <f>VLOOKUP(I2529,Weather!F:K,3,)</f>
        <v>0.28000000000000003</v>
      </c>
      <c r="AA2529">
        <f>VLOOKUP(I2529,Weather!F:K,4,)</f>
        <v>0.6</v>
      </c>
      <c r="AB2529">
        <f>VLOOKUP(I2529,Weather!F:K,5,)</f>
        <v>1038</v>
      </c>
      <c r="AC2529">
        <f>VLOOKUP(I2529,Weather!F:K,6,)</f>
        <v>1</v>
      </c>
    </row>
    <row r="2530" spans="1:29" x14ac:dyDescent="0.25">
      <c r="A2530" t="s">
        <v>7</v>
      </c>
      <c r="B2530" t="s">
        <v>6</v>
      </c>
      <c r="C2530" s="1">
        <v>42052.447916666664</v>
      </c>
      <c r="D2530" s="3">
        <f t="shared" si="320"/>
        <v>2015</v>
      </c>
      <c r="E2530" s="3">
        <f t="shared" si="323"/>
        <v>2</v>
      </c>
      <c r="F2530" s="3">
        <f t="shared" si="324"/>
        <v>10</v>
      </c>
      <c r="G2530" s="3">
        <f t="shared" si="325"/>
        <v>17</v>
      </c>
      <c r="H2530" s="3" t="str">
        <f t="shared" si="326"/>
        <v>2015210</v>
      </c>
      <c r="I2530" s="3" t="str">
        <f t="shared" si="327"/>
        <v>201521017</v>
      </c>
      <c r="J2530">
        <v>190</v>
      </c>
      <c r="K2530">
        <v>114</v>
      </c>
      <c r="L2530" t="str">
        <f>VLOOKUP(C2530,List!$A$2:$C$2089,3,)</f>
        <v>Southwark</v>
      </c>
      <c r="M2530" t="str">
        <f>VLOOKUP(C2530,List!$A$2:$C$2089,2,)</f>
        <v>Jubilee</v>
      </c>
      <c r="N2530" t="str">
        <f t="shared" si="321"/>
        <v>Southwark|Jubilee</v>
      </c>
      <c r="O2530">
        <f>VLOOKUP(N2530,Depth!$A$2:$F$427,3,)</f>
        <v>4</v>
      </c>
      <c r="P2530">
        <f>VLOOKUP(N2530,Depth!$A$2:$F$427,5,)</f>
        <v>79.510000000000005</v>
      </c>
      <c r="Q2530">
        <f>VLOOKUP(N2530,Depth!$A$2:$F$427,6,)</f>
        <v>24.49</v>
      </c>
      <c r="R2530">
        <f>VLOOKUP(L2530,longitude_latitude!C:J,7,)</f>
        <v>-0.103788452</v>
      </c>
      <c r="S2530">
        <f>VLOOKUP(L2530,longitude_latitude!C:J,8,)</f>
        <v>51.503776459999997</v>
      </c>
      <c r="T2530">
        <f t="shared" si="322"/>
        <v>-5.3454972309374398</v>
      </c>
      <c r="U2530">
        <f>VLOOKUP(M2530,LINE!$A$2:$B$13,2,)</f>
        <v>7</v>
      </c>
      <c r="V2530">
        <f>VLOOKUP(L2530,Entry_exit!B:P,4,)</f>
        <v>31508</v>
      </c>
      <c r="W2530">
        <f>2020 - VLOOKUP(L2530, age!$A:$D,4,)</f>
        <v>21</v>
      </c>
      <c r="X2530">
        <f>VLOOKUP(H2530,'air-quality-london-time-of-day'!E:G,3,FALSE)</f>
        <v>15.2</v>
      </c>
      <c r="Y2530">
        <f>VLOOKUP(I2530,Weather!F:K,2,)</f>
        <v>6.1475409836065609</v>
      </c>
      <c r="Z2530">
        <f>VLOOKUP(I2530,Weather!F:K,3,)</f>
        <v>0.28000000000000003</v>
      </c>
      <c r="AA2530">
        <f>VLOOKUP(I2530,Weather!F:K,4,)</f>
        <v>0.6</v>
      </c>
      <c r="AB2530">
        <f>VLOOKUP(I2530,Weather!F:K,5,)</f>
        <v>1038</v>
      </c>
      <c r="AC2530">
        <f>VLOOKUP(I2530,Weather!F:K,6,)</f>
        <v>1</v>
      </c>
    </row>
    <row r="2531" spans="1:29" x14ac:dyDescent="0.25">
      <c r="A2531" t="s">
        <v>7</v>
      </c>
      <c r="B2531" t="s">
        <v>6</v>
      </c>
      <c r="C2531" s="1">
        <v>42052.448611111111</v>
      </c>
      <c r="D2531" s="3">
        <f t="shared" si="320"/>
        <v>2015</v>
      </c>
      <c r="E2531" s="3">
        <f t="shared" si="323"/>
        <v>2</v>
      </c>
      <c r="F2531" s="3">
        <f t="shared" si="324"/>
        <v>10</v>
      </c>
      <c r="G2531" s="3">
        <f t="shared" si="325"/>
        <v>17</v>
      </c>
      <c r="H2531" s="3" t="str">
        <f t="shared" si="326"/>
        <v>2015210</v>
      </c>
      <c r="I2531" s="3" t="str">
        <f t="shared" si="327"/>
        <v>201521017</v>
      </c>
      <c r="J2531">
        <v>216</v>
      </c>
      <c r="K2531">
        <v>129.6</v>
      </c>
      <c r="L2531" t="str">
        <f>VLOOKUP(C2531,List!$A$2:$C$2089,3,)</f>
        <v>Southwark</v>
      </c>
      <c r="M2531" t="str">
        <f>VLOOKUP(C2531,List!$A$2:$C$2089,2,)</f>
        <v>Jubilee</v>
      </c>
      <c r="N2531" t="str">
        <f t="shared" si="321"/>
        <v>Southwark|Jubilee</v>
      </c>
      <c r="O2531">
        <f>VLOOKUP(N2531,Depth!$A$2:$F$427,3,)</f>
        <v>4</v>
      </c>
      <c r="P2531">
        <f>VLOOKUP(N2531,Depth!$A$2:$F$427,5,)</f>
        <v>79.510000000000005</v>
      </c>
      <c r="Q2531">
        <f>VLOOKUP(N2531,Depth!$A$2:$F$427,6,)</f>
        <v>24.49</v>
      </c>
      <c r="R2531">
        <f>VLOOKUP(L2531,longitude_latitude!C:J,7,)</f>
        <v>-0.103788452</v>
      </c>
      <c r="S2531">
        <f>VLOOKUP(L2531,longitude_latitude!C:J,8,)</f>
        <v>51.503776459999997</v>
      </c>
      <c r="T2531">
        <f t="shared" si="322"/>
        <v>-5.3454972309374398</v>
      </c>
      <c r="U2531">
        <f>VLOOKUP(M2531,LINE!$A$2:$B$13,2,)</f>
        <v>7</v>
      </c>
      <c r="V2531">
        <f>VLOOKUP(L2531,Entry_exit!B:P,4,)</f>
        <v>31508</v>
      </c>
      <c r="W2531">
        <f>2020 - VLOOKUP(L2531, age!$A:$D,4,)</f>
        <v>21</v>
      </c>
      <c r="X2531">
        <f>VLOOKUP(H2531,'air-quality-london-time-of-day'!E:G,3,FALSE)</f>
        <v>15.2</v>
      </c>
      <c r="Y2531">
        <f>VLOOKUP(I2531,Weather!F:K,2,)</f>
        <v>6.1475409836065609</v>
      </c>
      <c r="Z2531">
        <f>VLOOKUP(I2531,Weather!F:K,3,)</f>
        <v>0.28000000000000003</v>
      </c>
      <c r="AA2531">
        <f>VLOOKUP(I2531,Weather!F:K,4,)</f>
        <v>0.6</v>
      </c>
      <c r="AB2531">
        <f>VLOOKUP(I2531,Weather!F:K,5,)</f>
        <v>1038</v>
      </c>
      <c r="AC2531">
        <f>VLOOKUP(I2531,Weather!F:K,6,)</f>
        <v>1</v>
      </c>
    </row>
    <row r="2532" spans="1:29" x14ac:dyDescent="0.25">
      <c r="A2532" t="s">
        <v>7</v>
      </c>
      <c r="B2532" t="s">
        <v>6</v>
      </c>
      <c r="C2532" s="1">
        <v>42052.449305555558</v>
      </c>
      <c r="D2532" s="3">
        <f t="shared" si="320"/>
        <v>2015</v>
      </c>
      <c r="E2532" s="3">
        <f t="shared" si="323"/>
        <v>2</v>
      </c>
      <c r="F2532" s="3">
        <f t="shared" si="324"/>
        <v>10</v>
      </c>
      <c r="G2532" s="3">
        <f t="shared" si="325"/>
        <v>17</v>
      </c>
      <c r="H2532" s="3" t="str">
        <f t="shared" si="326"/>
        <v>2015210</v>
      </c>
      <c r="I2532" s="3" t="str">
        <f t="shared" si="327"/>
        <v>201521017</v>
      </c>
      <c r="J2532">
        <v>233</v>
      </c>
      <c r="K2532">
        <v>139.80000000000001</v>
      </c>
      <c r="L2532" t="str">
        <f>VLOOKUP(C2532,List!$A$2:$C$2089,3,)</f>
        <v>London Bridge</v>
      </c>
      <c r="M2532" t="str">
        <f>VLOOKUP(C2532,List!$A$2:$C$2089,2,)</f>
        <v>Jubilee</v>
      </c>
      <c r="N2532" t="str">
        <f t="shared" si="321"/>
        <v>London Bridge|Jubilee</v>
      </c>
      <c r="O2532">
        <f>VLOOKUP(N2532,Depth!$A$2:$F$427,3,)</f>
        <v>4</v>
      </c>
      <c r="P2532">
        <f>VLOOKUP(N2532,Depth!$A$2:$F$427,5,)</f>
        <v>76.8</v>
      </c>
      <c r="Q2532">
        <f>VLOOKUP(N2532,Depth!$A$2:$F$427,6,)</f>
        <v>27.2</v>
      </c>
      <c r="R2532">
        <f>VLOOKUP(L2532,longitude_latitude!C:J,7,)</f>
        <v>-8.8037807999999995E-2</v>
      </c>
      <c r="S2532">
        <f>VLOOKUP(L2532,longitude_latitude!C:J,8,)</f>
        <v>51.504553719999997</v>
      </c>
      <c r="T2532">
        <f t="shared" si="322"/>
        <v>-4.5343480115270456</v>
      </c>
      <c r="U2532">
        <f>VLOOKUP(M2532,LINE!$A$2:$B$13,2,)</f>
        <v>7</v>
      </c>
      <c r="V2532">
        <f>VLOOKUP(L2532,Entry_exit!B:P,4,)</f>
        <v>115478</v>
      </c>
      <c r="W2532">
        <f>2020 - VLOOKUP(L2532, age!$A:$D,4,)</f>
        <v>21</v>
      </c>
      <c r="X2532">
        <f>VLOOKUP(H2532,'air-quality-london-time-of-day'!E:G,3,FALSE)</f>
        <v>15.2</v>
      </c>
      <c r="Y2532">
        <f>VLOOKUP(I2532,Weather!F:K,2,)</f>
        <v>6.1475409836065609</v>
      </c>
      <c r="Z2532">
        <f>VLOOKUP(I2532,Weather!F:K,3,)</f>
        <v>0.28000000000000003</v>
      </c>
      <c r="AA2532">
        <f>VLOOKUP(I2532,Weather!F:K,4,)</f>
        <v>0.6</v>
      </c>
      <c r="AB2532">
        <f>VLOOKUP(I2532,Weather!F:K,5,)</f>
        <v>1038</v>
      </c>
      <c r="AC2532">
        <f>VLOOKUP(I2532,Weather!F:K,6,)</f>
        <v>1</v>
      </c>
    </row>
    <row r="2533" spans="1:29" x14ac:dyDescent="0.25">
      <c r="A2533" t="s">
        <v>7</v>
      </c>
      <c r="B2533" t="s">
        <v>6</v>
      </c>
      <c r="C2533" s="1">
        <v>42052.45</v>
      </c>
      <c r="D2533" s="3">
        <f t="shared" si="320"/>
        <v>2015</v>
      </c>
      <c r="E2533" s="3">
        <f t="shared" si="323"/>
        <v>2</v>
      </c>
      <c r="F2533" s="3">
        <f t="shared" si="324"/>
        <v>10</v>
      </c>
      <c r="G2533" s="3">
        <f t="shared" si="325"/>
        <v>17</v>
      </c>
      <c r="H2533" s="3" t="str">
        <f t="shared" si="326"/>
        <v>2015210</v>
      </c>
      <c r="I2533" s="3" t="str">
        <f t="shared" si="327"/>
        <v>201521017</v>
      </c>
      <c r="J2533">
        <v>220</v>
      </c>
      <c r="K2533">
        <v>132</v>
      </c>
      <c r="L2533" t="str">
        <f>VLOOKUP(C2533,List!$A$2:$C$2089,3,)</f>
        <v>London Bridge</v>
      </c>
      <c r="M2533" t="str">
        <f>VLOOKUP(C2533,List!$A$2:$C$2089,2,)</f>
        <v>Jubilee</v>
      </c>
      <c r="N2533" t="str">
        <f t="shared" si="321"/>
        <v>London Bridge|Jubilee</v>
      </c>
      <c r="O2533">
        <f>VLOOKUP(N2533,Depth!$A$2:$F$427,3,)</f>
        <v>4</v>
      </c>
      <c r="P2533">
        <f>VLOOKUP(N2533,Depth!$A$2:$F$427,5,)</f>
        <v>76.8</v>
      </c>
      <c r="Q2533">
        <f>VLOOKUP(N2533,Depth!$A$2:$F$427,6,)</f>
        <v>27.2</v>
      </c>
      <c r="R2533">
        <f>VLOOKUP(L2533,longitude_latitude!C:J,7,)</f>
        <v>-8.8037807999999995E-2</v>
      </c>
      <c r="S2533">
        <f>VLOOKUP(L2533,longitude_latitude!C:J,8,)</f>
        <v>51.504553719999997</v>
      </c>
      <c r="T2533">
        <f t="shared" si="322"/>
        <v>-4.5343480115270456</v>
      </c>
      <c r="U2533">
        <f>VLOOKUP(M2533,LINE!$A$2:$B$13,2,)</f>
        <v>7</v>
      </c>
      <c r="V2533">
        <f>VLOOKUP(L2533,Entry_exit!B:P,4,)</f>
        <v>115478</v>
      </c>
      <c r="W2533">
        <f>2020 - VLOOKUP(L2533, age!$A:$D,4,)</f>
        <v>21</v>
      </c>
      <c r="X2533">
        <f>VLOOKUP(H2533,'air-quality-london-time-of-day'!E:G,3,FALSE)</f>
        <v>15.2</v>
      </c>
      <c r="Y2533">
        <f>VLOOKUP(I2533,Weather!F:K,2,)</f>
        <v>6.1475409836065609</v>
      </c>
      <c r="Z2533">
        <f>VLOOKUP(I2533,Weather!F:K,3,)</f>
        <v>0.28000000000000003</v>
      </c>
      <c r="AA2533">
        <f>VLOOKUP(I2533,Weather!F:K,4,)</f>
        <v>0.6</v>
      </c>
      <c r="AB2533">
        <f>VLOOKUP(I2533,Weather!F:K,5,)</f>
        <v>1038</v>
      </c>
      <c r="AC2533">
        <f>VLOOKUP(I2533,Weather!F:K,6,)</f>
        <v>1</v>
      </c>
    </row>
    <row r="2534" spans="1:29" x14ac:dyDescent="0.25">
      <c r="A2534" t="s">
        <v>7</v>
      </c>
      <c r="B2534" t="s">
        <v>6</v>
      </c>
      <c r="C2534" s="1">
        <v>42052.450694444444</v>
      </c>
      <c r="D2534" s="3">
        <f t="shared" si="320"/>
        <v>2015</v>
      </c>
      <c r="E2534" s="3">
        <f t="shared" si="323"/>
        <v>2</v>
      </c>
      <c r="F2534" s="3">
        <f t="shared" si="324"/>
        <v>10</v>
      </c>
      <c r="G2534" s="3">
        <f t="shared" si="325"/>
        <v>17</v>
      </c>
      <c r="H2534" s="3" t="str">
        <f t="shared" si="326"/>
        <v>2015210</v>
      </c>
      <c r="I2534" s="3" t="str">
        <f t="shared" si="327"/>
        <v>201521017</v>
      </c>
      <c r="J2534">
        <v>246</v>
      </c>
      <c r="K2534">
        <v>147.6</v>
      </c>
      <c r="L2534" t="str">
        <f>VLOOKUP(C2534,List!$A$2:$C$2089,3,)</f>
        <v>Bermondsey</v>
      </c>
      <c r="M2534" t="str">
        <f>VLOOKUP(C2534,List!$A$2:$C$2089,2,)</f>
        <v>Jubilee</v>
      </c>
      <c r="N2534" t="str">
        <f t="shared" si="321"/>
        <v>Bermondsey|Jubilee</v>
      </c>
      <c r="O2534">
        <f>VLOOKUP(N2534,Depth!$A$2:$F$427,3,)</f>
        <v>2</v>
      </c>
      <c r="P2534">
        <f>VLOOKUP(N2534,Depth!$A$2:$F$427,5,)</f>
        <v>87.5</v>
      </c>
      <c r="Q2534">
        <f>VLOOKUP(N2534,Depth!$A$2:$F$427,6,)</f>
        <v>14.5</v>
      </c>
      <c r="R2534">
        <f>VLOOKUP(L2534,longitude_latitude!C:J,7,)</f>
        <v>-6.2745892999999997E-2</v>
      </c>
      <c r="S2534">
        <f>VLOOKUP(L2534,longitude_latitude!C:J,8,)</f>
        <v>51.497189839999997</v>
      </c>
      <c r="T2534">
        <f t="shared" si="322"/>
        <v>-3.2312371635013268</v>
      </c>
      <c r="U2534">
        <f>VLOOKUP(M2534,LINE!$A$2:$B$13,2,)</f>
        <v>7</v>
      </c>
      <c r="V2534">
        <f>VLOOKUP(L2534,Entry_exit!B:P,4,)</f>
        <v>16248</v>
      </c>
      <c r="W2534">
        <f>2020 - VLOOKUP(L2534, age!$A:$D,4,)</f>
        <v>21</v>
      </c>
      <c r="X2534">
        <f>VLOOKUP(H2534,'air-quality-london-time-of-day'!E:G,3,FALSE)</f>
        <v>15.2</v>
      </c>
      <c r="Y2534">
        <f>VLOOKUP(I2534,Weather!F:K,2,)</f>
        <v>6.1475409836065609</v>
      </c>
      <c r="Z2534">
        <f>VLOOKUP(I2534,Weather!F:K,3,)</f>
        <v>0.28000000000000003</v>
      </c>
      <c r="AA2534">
        <f>VLOOKUP(I2534,Weather!F:K,4,)</f>
        <v>0.6</v>
      </c>
      <c r="AB2534">
        <f>VLOOKUP(I2534,Weather!F:K,5,)</f>
        <v>1038</v>
      </c>
      <c r="AC2534">
        <f>VLOOKUP(I2534,Weather!F:K,6,)</f>
        <v>1</v>
      </c>
    </row>
    <row r="2535" spans="1:29" x14ac:dyDescent="0.25">
      <c r="A2535" t="s">
        <v>7</v>
      </c>
      <c r="B2535" t="s">
        <v>6</v>
      </c>
      <c r="C2535" s="1">
        <v>42052.451388888891</v>
      </c>
      <c r="D2535" s="3">
        <f t="shared" si="320"/>
        <v>2015</v>
      </c>
      <c r="E2535" s="3">
        <f t="shared" si="323"/>
        <v>2</v>
      </c>
      <c r="F2535" s="3">
        <f t="shared" si="324"/>
        <v>10</v>
      </c>
      <c r="G2535" s="3">
        <f t="shared" si="325"/>
        <v>17</v>
      </c>
      <c r="H2535" s="3" t="str">
        <f t="shared" si="326"/>
        <v>2015210</v>
      </c>
      <c r="I2535" s="3" t="str">
        <f t="shared" si="327"/>
        <v>201521017</v>
      </c>
      <c r="J2535">
        <v>225</v>
      </c>
      <c r="K2535">
        <v>135</v>
      </c>
      <c r="L2535" t="str">
        <f>VLOOKUP(C2535,List!$A$2:$C$2089,3,)</f>
        <v>Bermondsey</v>
      </c>
      <c r="M2535" t="str">
        <f>VLOOKUP(C2535,List!$A$2:$C$2089,2,)</f>
        <v>Jubilee</v>
      </c>
      <c r="N2535" t="str">
        <f t="shared" si="321"/>
        <v>Bermondsey|Jubilee</v>
      </c>
      <c r="O2535">
        <f>VLOOKUP(N2535,Depth!$A$2:$F$427,3,)</f>
        <v>2</v>
      </c>
      <c r="P2535">
        <f>VLOOKUP(N2535,Depth!$A$2:$F$427,5,)</f>
        <v>87.5</v>
      </c>
      <c r="Q2535">
        <f>VLOOKUP(N2535,Depth!$A$2:$F$427,6,)</f>
        <v>14.5</v>
      </c>
      <c r="R2535">
        <f>VLOOKUP(L2535,longitude_latitude!C:J,7,)</f>
        <v>-6.2745892999999997E-2</v>
      </c>
      <c r="S2535">
        <f>VLOOKUP(L2535,longitude_latitude!C:J,8,)</f>
        <v>51.497189839999997</v>
      </c>
      <c r="T2535">
        <f t="shared" si="322"/>
        <v>-3.2312371635013268</v>
      </c>
      <c r="U2535">
        <f>VLOOKUP(M2535,LINE!$A$2:$B$13,2,)</f>
        <v>7</v>
      </c>
      <c r="V2535">
        <f>VLOOKUP(L2535,Entry_exit!B:P,4,)</f>
        <v>16248</v>
      </c>
      <c r="W2535">
        <f>2020 - VLOOKUP(L2535, age!$A:$D,4,)</f>
        <v>21</v>
      </c>
      <c r="X2535">
        <f>VLOOKUP(H2535,'air-quality-london-time-of-day'!E:G,3,FALSE)</f>
        <v>15.2</v>
      </c>
      <c r="Y2535">
        <f>VLOOKUP(I2535,Weather!F:K,2,)</f>
        <v>6.1475409836065609</v>
      </c>
      <c r="Z2535">
        <f>VLOOKUP(I2535,Weather!F:K,3,)</f>
        <v>0.28000000000000003</v>
      </c>
      <c r="AA2535">
        <f>VLOOKUP(I2535,Weather!F:K,4,)</f>
        <v>0.6</v>
      </c>
      <c r="AB2535">
        <f>VLOOKUP(I2535,Weather!F:K,5,)</f>
        <v>1038</v>
      </c>
      <c r="AC2535">
        <f>VLOOKUP(I2535,Weather!F:K,6,)</f>
        <v>1</v>
      </c>
    </row>
    <row r="2536" spans="1:29" x14ac:dyDescent="0.25">
      <c r="A2536" t="s">
        <v>7</v>
      </c>
      <c r="B2536" t="s">
        <v>6</v>
      </c>
      <c r="C2536" s="1">
        <v>42052.45208333333</v>
      </c>
      <c r="D2536" s="3">
        <f t="shared" si="320"/>
        <v>2015</v>
      </c>
      <c r="E2536" s="3">
        <f t="shared" si="323"/>
        <v>2</v>
      </c>
      <c r="F2536" s="3">
        <f t="shared" si="324"/>
        <v>10</v>
      </c>
      <c r="G2536" s="3">
        <f t="shared" si="325"/>
        <v>17</v>
      </c>
      <c r="H2536" s="3" t="str">
        <f t="shared" si="326"/>
        <v>2015210</v>
      </c>
      <c r="I2536" s="3" t="str">
        <f t="shared" si="327"/>
        <v>201521017</v>
      </c>
      <c r="J2536">
        <v>232</v>
      </c>
      <c r="K2536">
        <v>139.19999999999999</v>
      </c>
      <c r="L2536" t="str">
        <f>VLOOKUP(C2536,List!$A$2:$C$2089,3,)</f>
        <v>Canada Water</v>
      </c>
      <c r="M2536" t="str">
        <f>VLOOKUP(C2536,List!$A$2:$C$2089,2,)</f>
        <v>Jubilee</v>
      </c>
      <c r="N2536" t="str">
        <f t="shared" si="321"/>
        <v>Canada Water|Jubilee</v>
      </c>
      <c r="O2536">
        <f>VLOOKUP(N2536,Depth!$A$2:$F$427,3,)</f>
        <v>5</v>
      </c>
      <c r="P2536">
        <f>VLOOKUP(N2536,Depth!$A$2:$F$427,5,)</f>
        <v>86.674999999999997</v>
      </c>
      <c r="Q2536">
        <f>VLOOKUP(N2536,Depth!$A$2:$F$427,6,)</f>
        <v>18.324999999999999</v>
      </c>
      <c r="R2536">
        <f>VLOOKUP(L2536,longitude_latitude!C:J,7,)</f>
        <v>-4.8105944999999997E-2</v>
      </c>
      <c r="S2536">
        <f>VLOOKUP(L2536,longitude_latitude!C:J,8,)</f>
        <v>51.497448640000002</v>
      </c>
      <c r="T2536">
        <f t="shared" si="322"/>
        <v>-2.4773334319161648</v>
      </c>
      <c r="U2536">
        <f>VLOOKUP(M2536,LINE!$A$2:$B$13,2,)</f>
        <v>7</v>
      </c>
      <c r="V2536">
        <f>VLOOKUP(L2536,Entry_exit!B:P,4,)</f>
        <v>18516</v>
      </c>
      <c r="W2536">
        <f>2020 - VLOOKUP(L2536, age!$A:$D,4,)</f>
        <v>21</v>
      </c>
      <c r="X2536">
        <f>VLOOKUP(H2536,'air-quality-london-time-of-day'!E:G,3,FALSE)</f>
        <v>15.2</v>
      </c>
      <c r="Y2536">
        <f>VLOOKUP(I2536,Weather!F:K,2,)</f>
        <v>6.1475409836065609</v>
      </c>
      <c r="Z2536">
        <f>VLOOKUP(I2536,Weather!F:K,3,)</f>
        <v>0.28000000000000003</v>
      </c>
      <c r="AA2536">
        <f>VLOOKUP(I2536,Weather!F:K,4,)</f>
        <v>0.6</v>
      </c>
      <c r="AB2536">
        <f>VLOOKUP(I2536,Weather!F:K,5,)</f>
        <v>1038</v>
      </c>
      <c r="AC2536">
        <f>VLOOKUP(I2536,Weather!F:K,6,)</f>
        <v>1</v>
      </c>
    </row>
    <row r="2537" spans="1:29" x14ac:dyDescent="0.25">
      <c r="A2537" t="s">
        <v>7</v>
      </c>
      <c r="B2537" t="s">
        <v>6</v>
      </c>
      <c r="C2537" s="1">
        <v>42052.452777777777</v>
      </c>
      <c r="D2537" s="3">
        <f t="shared" si="320"/>
        <v>2015</v>
      </c>
      <c r="E2537" s="3">
        <f t="shared" si="323"/>
        <v>2</v>
      </c>
      <c r="F2537" s="3">
        <f t="shared" si="324"/>
        <v>10</v>
      </c>
      <c r="G2537" s="3">
        <f t="shared" si="325"/>
        <v>17</v>
      </c>
      <c r="H2537" s="3" t="str">
        <f t="shared" si="326"/>
        <v>2015210</v>
      </c>
      <c r="I2537" s="3" t="str">
        <f t="shared" si="327"/>
        <v>201521017</v>
      </c>
      <c r="J2537">
        <v>229</v>
      </c>
      <c r="K2537">
        <v>137.4</v>
      </c>
      <c r="L2537" t="str">
        <f>VLOOKUP(C2537,List!$A$2:$C$2089,3,)</f>
        <v>Canada Water</v>
      </c>
      <c r="M2537" t="str">
        <f>VLOOKUP(C2537,List!$A$2:$C$2089,2,)</f>
        <v>Jubilee</v>
      </c>
      <c r="N2537" t="str">
        <f t="shared" si="321"/>
        <v>Canada Water|Jubilee</v>
      </c>
      <c r="O2537">
        <f>VLOOKUP(N2537,Depth!$A$2:$F$427,3,)</f>
        <v>5</v>
      </c>
      <c r="P2537">
        <f>VLOOKUP(N2537,Depth!$A$2:$F$427,5,)</f>
        <v>86.674999999999997</v>
      </c>
      <c r="Q2537">
        <f>VLOOKUP(N2537,Depth!$A$2:$F$427,6,)</f>
        <v>18.324999999999999</v>
      </c>
      <c r="R2537">
        <f>VLOOKUP(L2537,longitude_latitude!C:J,7,)</f>
        <v>-4.8105944999999997E-2</v>
      </c>
      <c r="S2537">
        <f>VLOOKUP(L2537,longitude_latitude!C:J,8,)</f>
        <v>51.497448640000002</v>
      </c>
      <c r="T2537">
        <f t="shared" si="322"/>
        <v>-2.4773334319161648</v>
      </c>
      <c r="U2537">
        <f>VLOOKUP(M2537,LINE!$A$2:$B$13,2,)</f>
        <v>7</v>
      </c>
      <c r="V2537">
        <f>VLOOKUP(L2537,Entry_exit!B:P,4,)</f>
        <v>18516</v>
      </c>
      <c r="W2537">
        <f>2020 - VLOOKUP(L2537, age!$A:$D,4,)</f>
        <v>21</v>
      </c>
      <c r="X2537">
        <f>VLOOKUP(H2537,'air-quality-london-time-of-day'!E:G,3,FALSE)</f>
        <v>15.2</v>
      </c>
      <c r="Y2537">
        <f>VLOOKUP(I2537,Weather!F:K,2,)</f>
        <v>6.1475409836065609</v>
      </c>
      <c r="Z2537">
        <f>VLOOKUP(I2537,Weather!F:K,3,)</f>
        <v>0.28000000000000003</v>
      </c>
      <c r="AA2537">
        <f>VLOOKUP(I2537,Weather!F:K,4,)</f>
        <v>0.6</v>
      </c>
      <c r="AB2537">
        <f>VLOOKUP(I2537,Weather!F:K,5,)</f>
        <v>1038</v>
      </c>
      <c r="AC2537">
        <f>VLOOKUP(I2537,Weather!F:K,6,)</f>
        <v>1</v>
      </c>
    </row>
    <row r="2538" spans="1:29" x14ac:dyDescent="0.25">
      <c r="A2538" t="s">
        <v>7</v>
      </c>
      <c r="B2538" t="s">
        <v>6</v>
      </c>
      <c r="C2538" s="1">
        <v>42052.453472222223</v>
      </c>
      <c r="D2538" s="3">
        <f t="shared" ref="D2538:D2601" si="328">YEAR(C2538)</f>
        <v>2015</v>
      </c>
      <c r="E2538" s="3">
        <f t="shared" si="323"/>
        <v>2</v>
      </c>
      <c r="F2538" s="3">
        <f t="shared" si="324"/>
        <v>10</v>
      </c>
      <c r="G2538" s="3">
        <f t="shared" si="325"/>
        <v>17</v>
      </c>
      <c r="H2538" s="3" t="str">
        <f t="shared" si="326"/>
        <v>2015210</v>
      </c>
      <c r="I2538" s="3" t="str">
        <f t="shared" si="327"/>
        <v>201521017</v>
      </c>
      <c r="J2538">
        <v>188</v>
      </c>
      <c r="K2538">
        <v>112.8</v>
      </c>
      <c r="L2538" t="str">
        <f>VLOOKUP(C2538,List!$A$2:$C$2089,3,)</f>
        <v>Canary Wharf</v>
      </c>
      <c r="M2538" t="str">
        <f>VLOOKUP(C2538,List!$A$2:$C$2089,2,)</f>
        <v>Jubilee</v>
      </c>
      <c r="N2538" t="str">
        <f t="shared" ref="N2538:N2601" si="329">L2538&amp;"|"&amp;M2538</f>
        <v>Canary Wharf|Jubilee</v>
      </c>
      <c r="O2538">
        <f>VLOOKUP(N2538,Depth!$A$2:$F$427,3,)</f>
        <v>3</v>
      </c>
      <c r="P2538">
        <f>VLOOKUP(N2538,Depth!$A$2:$F$427,5,)</f>
        <v>84.35</v>
      </c>
      <c r="Q2538">
        <f>VLOOKUP(N2538,Depth!$A$2:$F$427,6,)</f>
        <v>18.649999999999999</v>
      </c>
      <c r="R2538">
        <f>VLOOKUP(L2538,longitude_latitude!C:J,7,)</f>
        <v>-1.6134819000000002E-2</v>
      </c>
      <c r="S2538">
        <f>VLOOKUP(L2538,longitude_latitude!C:J,8,)</f>
        <v>51.502917490000002</v>
      </c>
      <c r="T2538">
        <f t="shared" ref="T2538:T2601" si="330">R2538*S2538</f>
        <v>-0.83099025167308438</v>
      </c>
      <c r="U2538">
        <f>VLOOKUP(M2538,LINE!$A$2:$B$13,2,)</f>
        <v>7</v>
      </c>
      <c r="V2538">
        <f>VLOOKUP(L2538,Entry_exit!B:P,4,)</f>
        <v>93942</v>
      </c>
      <c r="W2538">
        <f>2020 - VLOOKUP(L2538, age!$A:$D,4,)</f>
        <v>21</v>
      </c>
      <c r="X2538">
        <f>VLOOKUP(H2538,'air-quality-london-time-of-day'!E:G,3,FALSE)</f>
        <v>15.2</v>
      </c>
      <c r="Y2538">
        <f>VLOOKUP(I2538,Weather!F:K,2,)</f>
        <v>6.1475409836065609</v>
      </c>
      <c r="Z2538">
        <f>VLOOKUP(I2538,Weather!F:K,3,)</f>
        <v>0.28000000000000003</v>
      </c>
      <c r="AA2538">
        <f>VLOOKUP(I2538,Weather!F:K,4,)</f>
        <v>0.6</v>
      </c>
      <c r="AB2538">
        <f>VLOOKUP(I2538,Weather!F:K,5,)</f>
        <v>1038</v>
      </c>
      <c r="AC2538">
        <f>VLOOKUP(I2538,Weather!F:K,6,)</f>
        <v>1</v>
      </c>
    </row>
    <row r="2539" spans="1:29" x14ac:dyDescent="0.25">
      <c r="A2539" t="s">
        <v>7</v>
      </c>
      <c r="B2539" t="s">
        <v>6</v>
      </c>
      <c r="C2539" s="1">
        <v>42052.45416666667</v>
      </c>
      <c r="D2539" s="3">
        <f t="shared" si="328"/>
        <v>2015</v>
      </c>
      <c r="E2539" s="3">
        <f t="shared" si="323"/>
        <v>2</v>
      </c>
      <c r="F2539" s="3">
        <f t="shared" si="324"/>
        <v>10</v>
      </c>
      <c r="G2539" s="3">
        <f t="shared" si="325"/>
        <v>17</v>
      </c>
      <c r="H2539" s="3" t="str">
        <f t="shared" si="326"/>
        <v>2015210</v>
      </c>
      <c r="I2539" s="3" t="str">
        <f t="shared" si="327"/>
        <v>201521017</v>
      </c>
      <c r="J2539">
        <v>165</v>
      </c>
      <c r="K2539">
        <v>99</v>
      </c>
      <c r="L2539" t="str">
        <f>VLOOKUP(C2539,List!$A$2:$C$2089,3,)</f>
        <v>Canary Wharf</v>
      </c>
      <c r="M2539" t="str">
        <f>VLOOKUP(C2539,List!$A$2:$C$2089,2,)</f>
        <v>Jubilee</v>
      </c>
      <c r="N2539" t="str">
        <f t="shared" si="329"/>
        <v>Canary Wharf|Jubilee</v>
      </c>
      <c r="O2539">
        <f>VLOOKUP(N2539,Depth!$A$2:$F$427,3,)</f>
        <v>3</v>
      </c>
      <c r="P2539">
        <f>VLOOKUP(N2539,Depth!$A$2:$F$427,5,)</f>
        <v>84.35</v>
      </c>
      <c r="Q2539">
        <f>VLOOKUP(N2539,Depth!$A$2:$F$427,6,)</f>
        <v>18.649999999999999</v>
      </c>
      <c r="R2539">
        <f>VLOOKUP(L2539,longitude_latitude!C:J,7,)</f>
        <v>-1.6134819000000002E-2</v>
      </c>
      <c r="S2539">
        <f>VLOOKUP(L2539,longitude_latitude!C:J,8,)</f>
        <v>51.502917490000002</v>
      </c>
      <c r="T2539">
        <f t="shared" si="330"/>
        <v>-0.83099025167308438</v>
      </c>
      <c r="U2539">
        <f>VLOOKUP(M2539,LINE!$A$2:$B$13,2,)</f>
        <v>7</v>
      </c>
      <c r="V2539">
        <f>VLOOKUP(L2539,Entry_exit!B:P,4,)</f>
        <v>93942</v>
      </c>
      <c r="W2539">
        <f>2020 - VLOOKUP(L2539, age!$A:$D,4,)</f>
        <v>21</v>
      </c>
      <c r="X2539">
        <f>VLOOKUP(H2539,'air-quality-london-time-of-day'!E:G,3,FALSE)</f>
        <v>15.2</v>
      </c>
      <c r="Y2539">
        <f>VLOOKUP(I2539,Weather!F:K,2,)</f>
        <v>6.1475409836065609</v>
      </c>
      <c r="Z2539">
        <f>VLOOKUP(I2539,Weather!F:K,3,)</f>
        <v>0.28000000000000003</v>
      </c>
      <c r="AA2539">
        <f>VLOOKUP(I2539,Weather!F:K,4,)</f>
        <v>0.6</v>
      </c>
      <c r="AB2539">
        <f>VLOOKUP(I2539,Weather!F:K,5,)</f>
        <v>1038</v>
      </c>
      <c r="AC2539">
        <f>VLOOKUP(I2539,Weather!F:K,6,)</f>
        <v>1</v>
      </c>
    </row>
    <row r="2540" spans="1:29" x14ac:dyDescent="0.25">
      <c r="A2540" t="s">
        <v>7</v>
      </c>
      <c r="B2540" t="s">
        <v>6</v>
      </c>
      <c r="C2540" s="1">
        <v>42052.454861111109</v>
      </c>
      <c r="D2540" s="3">
        <f t="shared" si="328"/>
        <v>2015</v>
      </c>
      <c r="E2540" s="3">
        <f t="shared" si="323"/>
        <v>2</v>
      </c>
      <c r="F2540" s="3">
        <f t="shared" si="324"/>
        <v>10</v>
      </c>
      <c r="G2540" s="3">
        <f t="shared" si="325"/>
        <v>17</v>
      </c>
      <c r="H2540" s="3" t="str">
        <f t="shared" si="326"/>
        <v>2015210</v>
      </c>
      <c r="I2540" s="3" t="str">
        <f t="shared" si="327"/>
        <v>201521017</v>
      </c>
      <c r="J2540">
        <v>157</v>
      </c>
      <c r="K2540">
        <v>94.2</v>
      </c>
      <c r="L2540" t="str">
        <f>VLOOKUP(C2540,List!$A$2:$C$2089,3,)</f>
        <v>Canary Wharf</v>
      </c>
      <c r="M2540" t="str">
        <f>VLOOKUP(C2540,List!$A$2:$C$2089,2,)</f>
        <v>Jubilee</v>
      </c>
      <c r="N2540" t="str">
        <f t="shared" si="329"/>
        <v>Canary Wharf|Jubilee</v>
      </c>
      <c r="O2540">
        <f>VLOOKUP(N2540,Depth!$A$2:$F$427,3,)</f>
        <v>3</v>
      </c>
      <c r="P2540">
        <f>VLOOKUP(N2540,Depth!$A$2:$F$427,5,)</f>
        <v>84.35</v>
      </c>
      <c r="Q2540">
        <f>VLOOKUP(N2540,Depth!$A$2:$F$427,6,)</f>
        <v>18.649999999999999</v>
      </c>
      <c r="R2540">
        <f>VLOOKUP(L2540,longitude_latitude!C:J,7,)</f>
        <v>-1.6134819000000002E-2</v>
      </c>
      <c r="S2540">
        <f>VLOOKUP(L2540,longitude_latitude!C:J,8,)</f>
        <v>51.502917490000002</v>
      </c>
      <c r="T2540">
        <f t="shared" si="330"/>
        <v>-0.83099025167308438</v>
      </c>
      <c r="U2540">
        <f>VLOOKUP(M2540,LINE!$A$2:$B$13,2,)</f>
        <v>7</v>
      </c>
      <c r="V2540">
        <f>VLOOKUP(L2540,Entry_exit!B:P,4,)</f>
        <v>93942</v>
      </c>
      <c r="W2540">
        <f>2020 - VLOOKUP(L2540, age!$A:$D,4,)</f>
        <v>21</v>
      </c>
      <c r="X2540">
        <f>VLOOKUP(H2540,'air-quality-london-time-of-day'!E:G,3,FALSE)</f>
        <v>15.2</v>
      </c>
      <c r="Y2540">
        <f>VLOOKUP(I2540,Weather!F:K,2,)</f>
        <v>6.1475409836065609</v>
      </c>
      <c r="Z2540">
        <f>VLOOKUP(I2540,Weather!F:K,3,)</f>
        <v>0.28000000000000003</v>
      </c>
      <c r="AA2540">
        <f>VLOOKUP(I2540,Weather!F:K,4,)</f>
        <v>0.6</v>
      </c>
      <c r="AB2540">
        <f>VLOOKUP(I2540,Weather!F:K,5,)</f>
        <v>1038</v>
      </c>
      <c r="AC2540">
        <f>VLOOKUP(I2540,Weather!F:K,6,)</f>
        <v>1</v>
      </c>
    </row>
    <row r="2541" spans="1:29" x14ac:dyDescent="0.25">
      <c r="A2541" t="s">
        <v>7</v>
      </c>
      <c r="B2541" t="s">
        <v>6</v>
      </c>
      <c r="C2541" s="1">
        <v>42052.455555555556</v>
      </c>
      <c r="D2541" s="3">
        <f t="shared" si="328"/>
        <v>2015</v>
      </c>
      <c r="E2541" s="3">
        <f t="shared" si="323"/>
        <v>2</v>
      </c>
      <c r="F2541" s="3">
        <f t="shared" si="324"/>
        <v>10</v>
      </c>
      <c r="G2541" s="3">
        <f t="shared" si="325"/>
        <v>17</v>
      </c>
      <c r="H2541" s="3" t="str">
        <f t="shared" si="326"/>
        <v>2015210</v>
      </c>
      <c r="I2541" s="3" t="str">
        <f t="shared" si="327"/>
        <v>201521017</v>
      </c>
      <c r="J2541">
        <v>133</v>
      </c>
      <c r="K2541">
        <v>79.8</v>
      </c>
      <c r="L2541" t="str">
        <f>VLOOKUP(C2541,List!$A$2:$C$2089,3,)</f>
        <v>North Greenwich</v>
      </c>
      <c r="M2541" t="str">
        <f>VLOOKUP(C2541,List!$A$2:$C$2089,2,)</f>
        <v>Jubilee</v>
      </c>
      <c r="N2541" t="str">
        <f t="shared" si="329"/>
        <v>North Greenwich|Jubilee</v>
      </c>
      <c r="O2541">
        <f>VLOOKUP(N2541,Depth!$A$2:$F$427,3,)</f>
        <v>2</v>
      </c>
      <c r="P2541">
        <f>VLOOKUP(N2541,Depth!$A$2:$F$427,5,)</f>
        <v>86.46</v>
      </c>
      <c r="Q2541">
        <f>VLOOKUP(N2541,Depth!$A$2:$F$427,6,)</f>
        <v>15.54</v>
      </c>
      <c r="R2541">
        <f>VLOOKUP(L2541,longitude_latitude!C:J,7,)</f>
        <v>5.9087840000000003E-3</v>
      </c>
      <c r="S2541">
        <f>VLOOKUP(L2541,longitude_latitude!C:J,8,)</f>
        <v>51.500020990000003</v>
      </c>
      <c r="T2541">
        <f t="shared" si="330"/>
        <v>0.30430250002537618</v>
      </c>
      <c r="U2541">
        <f>VLOOKUP(M2541,LINE!$A$2:$B$13,2,)</f>
        <v>7</v>
      </c>
      <c r="V2541">
        <f>VLOOKUP(L2541,Entry_exit!B:P,4,)</f>
        <v>36889</v>
      </c>
      <c r="W2541">
        <f>2020 - VLOOKUP(L2541, age!$A:$D,4,)</f>
        <v>21</v>
      </c>
      <c r="X2541">
        <f>VLOOKUP(H2541,'air-quality-london-time-of-day'!E:G,3,FALSE)</f>
        <v>15.2</v>
      </c>
      <c r="Y2541">
        <f>VLOOKUP(I2541,Weather!F:K,2,)</f>
        <v>6.1475409836065609</v>
      </c>
      <c r="Z2541">
        <f>VLOOKUP(I2541,Weather!F:K,3,)</f>
        <v>0.28000000000000003</v>
      </c>
      <c r="AA2541">
        <f>VLOOKUP(I2541,Weather!F:K,4,)</f>
        <v>0.6</v>
      </c>
      <c r="AB2541">
        <f>VLOOKUP(I2541,Weather!F:K,5,)</f>
        <v>1038</v>
      </c>
      <c r="AC2541">
        <f>VLOOKUP(I2541,Weather!F:K,6,)</f>
        <v>1</v>
      </c>
    </row>
    <row r="2542" spans="1:29" x14ac:dyDescent="0.25">
      <c r="A2542" t="s">
        <v>7</v>
      </c>
      <c r="B2542" t="s">
        <v>6</v>
      </c>
      <c r="C2542" s="1">
        <v>42052.456250000003</v>
      </c>
      <c r="D2542" s="3">
        <f t="shared" si="328"/>
        <v>2015</v>
      </c>
      <c r="E2542" s="3">
        <f t="shared" si="323"/>
        <v>2</v>
      </c>
      <c r="F2542" s="3">
        <f t="shared" si="324"/>
        <v>10</v>
      </c>
      <c r="G2542" s="3">
        <f t="shared" si="325"/>
        <v>17</v>
      </c>
      <c r="H2542" s="3" t="str">
        <f t="shared" si="326"/>
        <v>2015210</v>
      </c>
      <c r="I2542" s="3" t="str">
        <f t="shared" si="327"/>
        <v>201521017</v>
      </c>
      <c r="J2542">
        <v>115</v>
      </c>
      <c r="K2542">
        <v>69</v>
      </c>
      <c r="L2542" t="str">
        <f>VLOOKUP(C2542,List!$A$2:$C$2089,3,)</f>
        <v>North Greenwich</v>
      </c>
      <c r="M2542" t="str">
        <f>VLOOKUP(C2542,List!$A$2:$C$2089,2,)</f>
        <v>Jubilee</v>
      </c>
      <c r="N2542" t="str">
        <f t="shared" si="329"/>
        <v>North Greenwich|Jubilee</v>
      </c>
      <c r="O2542">
        <f>VLOOKUP(N2542,Depth!$A$2:$F$427,3,)</f>
        <v>2</v>
      </c>
      <c r="P2542">
        <f>VLOOKUP(N2542,Depth!$A$2:$F$427,5,)</f>
        <v>86.46</v>
      </c>
      <c r="Q2542">
        <f>VLOOKUP(N2542,Depth!$A$2:$F$427,6,)</f>
        <v>15.54</v>
      </c>
      <c r="R2542">
        <f>VLOOKUP(L2542,longitude_latitude!C:J,7,)</f>
        <v>5.9087840000000003E-3</v>
      </c>
      <c r="S2542">
        <f>VLOOKUP(L2542,longitude_latitude!C:J,8,)</f>
        <v>51.500020990000003</v>
      </c>
      <c r="T2542">
        <f t="shared" si="330"/>
        <v>0.30430250002537618</v>
      </c>
      <c r="U2542">
        <f>VLOOKUP(M2542,LINE!$A$2:$B$13,2,)</f>
        <v>7</v>
      </c>
      <c r="V2542">
        <f>VLOOKUP(L2542,Entry_exit!B:P,4,)</f>
        <v>36889</v>
      </c>
      <c r="W2542">
        <f>2020 - VLOOKUP(L2542, age!$A:$D,4,)</f>
        <v>21</v>
      </c>
      <c r="X2542">
        <f>VLOOKUP(H2542,'air-quality-london-time-of-day'!E:G,3,FALSE)</f>
        <v>15.2</v>
      </c>
      <c r="Y2542">
        <f>VLOOKUP(I2542,Weather!F:K,2,)</f>
        <v>6.1475409836065609</v>
      </c>
      <c r="Z2542">
        <f>VLOOKUP(I2542,Weather!F:K,3,)</f>
        <v>0.28000000000000003</v>
      </c>
      <c r="AA2542">
        <f>VLOOKUP(I2542,Weather!F:K,4,)</f>
        <v>0.6</v>
      </c>
      <c r="AB2542">
        <f>VLOOKUP(I2542,Weather!F:K,5,)</f>
        <v>1038</v>
      </c>
      <c r="AC2542">
        <f>VLOOKUP(I2542,Weather!F:K,6,)</f>
        <v>1</v>
      </c>
    </row>
    <row r="2543" spans="1:29" x14ac:dyDescent="0.25">
      <c r="A2543" t="s">
        <v>7</v>
      </c>
      <c r="B2543" t="s">
        <v>6</v>
      </c>
      <c r="C2543" s="1">
        <v>42052.456944444442</v>
      </c>
      <c r="D2543" s="3">
        <f t="shared" si="328"/>
        <v>2015</v>
      </c>
      <c r="E2543" s="3">
        <f t="shared" si="323"/>
        <v>2</v>
      </c>
      <c r="F2543" s="3">
        <f t="shared" si="324"/>
        <v>10</v>
      </c>
      <c r="G2543" s="3">
        <f t="shared" si="325"/>
        <v>17</v>
      </c>
      <c r="H2543" s="3" t="str">
        <f t="shared" si="326"/>
        <v>2015210</v>
      </c>
      <c r="I2543" s="3" t="str">
        <f t="shared" si="327"/>
        <v>201521017</v>
      </c>
      <c r="J2543">
        <v>87</v>
      </c>
      <c r="K2543">
        <v>52.2</v>
      </c>
      <c r="L2543" t="str">
        <f>VLOOKUP(C2543,List!$A$2:$C$2089,3,)</f>
        <v>North Greenwich</v>
      </c>
      <c r="M2543" t="str">
        <f>VLOOKUP(C2543,List!$A$2:$C$2089,2,)</f>
        <v>Jubilee</v>
      </c>
      <c r="N2543" t="str">
        <f t="shared" si="329"/>
        <v>North Greenwich|Jubilee</v>
      </c>
      <c r="O2543">
        <f>VLOOKUP(N2543,Depth!$A$2:$F$427,3,)</f>
        <v>2</v>
      </c>
      <c r="P2543">
        <f>VLOOKUP(N2543,Depth!$A$2:$F$427,5,)</f>
        <v>86.46</v>
      </c>
      <c r="Q2543">
        <f>VLOOKUP(N2543,Depth!$A$2:$F$427,6,)</f>
        <v>15.54</v>
      </c>
      <c r="R2543">
        <f>VLOOKUP(L2543,longitude_latitude!C:J,7,)</f>
        <v>5.9087840000000003E-3</v>
      </c>
      <c r="S2543">
        <f>VLOOKUP(L2543,longitude_latitude!C:J,8,)</f>
        <v>51.500020990000003</v>
      </c>
      <c r="T2543">
        <f t="shared" si="330"/>
        <v>0.30430250002537618</v>
      </c>
      <c r="U2543">
        <f>VLOOKUP(M2543,LINE!$A$2:$B$13,2,)</f>
        <v>7</v>
      </c>
      <c r="V2543">
        <f>VLOOKUP(L2543,Entry_exit!B:P,4,)</f>
        <v>36889</v>
      </c>
      <c r="W2543">
        <f>2020 - VLOOKUP(L2543, age!$A:$D,4,)</f>
        <v>21</v>
      </c>
      <c r="X2543">
        <f>VLOOKUP(H2543,'air-quality-london-time-of-day'!E:G,3,FALSE)</f>
        <v>15.2</v>
      </c>
      <c r="Y2543">
        <f>VLOOKUP(I2543,Weather!F:K,2,)</f>
        <v>6.1475409836065609</v>
      </c>
      <c r="Z2543">
        <f>VLOOKUP(I2543,Weather!F:K,3,)</f>
        <v>0.28000000000000003</v>
      </c>
      <c r="AA2543">
        <f>VLOOKUP(I2543,Weather!F:K,4,)</f>
        <v>0.6</v>
      </c>
      <c r="AB2543">
        <f>VLOOKUP(I2543,Weather!F:K,5,)</f>
        <v>1038</v>
      </c>
      <c r="AC2543">
        <f>VLOOKUP(I2543,Weather!F:K,6,)</f>
        <v>1</v>
      </c>
    </row>
    <row r="2544" spans="1:29" x14ac:dyDescent="0.25">
      <c r="A2544" t="s">
        <v>7</v>
      </c>
      <c r="B2544" t="s">
        <v>6</v>
      </c>
      <c r="C2544" s="1">
        <v>42052.457638888889</v>
      </c>
      <c r="D2544" s="3">
        <f t="shared" si="328"/>
        <v>2015</v>
      </c>
      <c r="E2544" s="3">
        <f t="shared" si="323"/>
        <v>2</v>
      </c>
      <c r="F2544" s="3">
        <f t="shared" si="324"/>
        <v>10</v>
      </c>
      <c r="G2544" s="3">
        <f t="shared" si="325"/>
        <v>17</v>
      </c>
      <c r="H2544" s="3" t="str">
        <f t="shared" si="326"/>
        <v>2015210</v>
      </c>
      <c r="I2544" s="3" t="str">
        <f t="shared" si="327"/>
        <v>201521017</v>
      </c>
      <c r="J2544">
        <v>64</v>
      </c>
      <c r="K2544">
        <v>38.4</v>
      </c>
      <c r="L2544" t="str">
        <f>VLOOKUP(C2544,List!$A$2:$C$2089,3,)</f>
        <v>Canning Town</v>
      </c>
      <c r="M2544" t="str">
        <f>VLOOKUP(C2544,List!$A$2:$C$2089,2,)</f>
        <v>Jubilee</v>
      </c>
      <c r="N2544" t="str">
        <f t="shared" si="329"/>
        <v>Canning Town|Jubilee</v>
      </c>
      <c r="O2544">
        <f>VLOOKUP(N2544,Depth!$A$2:$F$427,3,)</f>
        <v>2</v>
      </c>
      <c r="P2544">
        <f>VLOOKUP(N2544,Depth!$A$2:$F$427,5,)</f>
        <v>100</v>
      </c>
      <c r="Q2544">
        <f>VLOOKUP(N2544,Depth!$A$2:$F$427,6,)</f>
        <v>2</v>
      </c>
      <c r="R2544">
        <f>VLOOKUP(L2544,longitude_latitude!C:J,7,)</f>
        <v>9.5688839999999997E-3</v>
      </c>
      <c r="S2544">
        <f>VLOOKUP(L2544,longitude_latitude!C:J,8,)</f>
        <v>51.51360991</v>
      </c>
      <c r="T2544">
        <f t="shared" si="330"/>
        <v>0.49292775765004043</v>
      </c>
      <c r="U2544">
        <f>VLOOKUP(M2544,LINE!$A$2:$B$13,2,)</f>
        <v>7</v>
      </c>
      <c r="V2544">
        <f>VLOOKUP(L2544,Entry_exit!B:P,4,)</f>
        <v>17047</v>
      </c>
      <c r="W2544">
        <f>2020 - VLOOKUP(L2544, age!$A:$D,4,)</f>
        <v>21</v>
      </c>
      <c r="X2544">
        <f>VLOOKUP(H2544,'air-quality-london-time-of-day'!E:G,3,FALSE)</f>
        <v>15.2</v>
      </c>
      <c r="Y2544">
        <f>VLOOKUP(I2544,Weather!F:K,2,)</f>
        <v>6.1475409836065609</v>
      </c>
      <c r="Z2544">
        <f>VLOOKUP(I2544,Weather!F:K,3,)</f>
        <v>0.28000000000000003</v>
      </c>
      <c r="AA2544">
        <f>VLOOKUP(I2544,Weather!F:K,4,)</f>
        <v>0.6</v>
      </c>
      <c r="AB2544">
        <f>VLOOKUP(I2544,Weather!F:K,5,)</f>
        <v>1038</v>
      </c>
      <c r="AC2544">
        <f>VLOOKUP(I2544,Weather!F:K,6,)</f>
        <v>1</v>
      </c>
    </row>
    <row r="2545" spans="1:29" x14ac:dyDescent="0.25">
      <c r="A2545" t="s">
        <v>7</v>
      </c>
      <c r="B2545" t="s">
        <v>6</v>
      </c>
      <c r="C2545" s="1">
        <v>42052.458333333336</v>
      </c>
      <c r="D2545" s="3">
        <f t="shared" si="328"/>
        <v>2015</v>
      </c>
      <c r="E2545" s="3">
        <f t="shared" si="323"/>
        <v>2</v>
      </c>
      <c r="F2545" s="3">
        <f t="shared" si="324"/>
        <v>11</v>
      </c>
      <c r="G2545" s="3">
        <f t="shared" si="325"/>
        <v>17</v>
      </c>
      <c r="H2545" s="3" t="str">
        <f t="shared" si="326"/>
        <v>2015211</v>
      </c>
      <c r="I2545" s="3" t="str">
        <f t="shared" si="327"/>
        <v>201521117</v>
      </c>
      <c r="J2545">
        <v>65</v>
      </c>
      <c r="K2545">
        <v>39</v>
      </c>
      <c r="L2545" t="str">
        <f>VLOOKUP(C2545,List!$A$2:$C$2089,3,)</f>
        <v>Canning Town</v>
      </c>
      <c r="M2545" t="str">
        <f>VLOOKUP(C2545,List!$A$2:$C$2089,2,)</f>
        <v>Jubilee</v>
      </c>
      <c r="N2545" t="str">
        <f t="shared" si="329"/>
        <v>Canning Town|Jubilee</v>
      </c>
      <c r="O2545">
        <f>VLOOKUP(N2545,Depth!$A$2:$F$427,3,)</f>
        <v>2</v>
      </c>
      <c r="P2545">
        <f>VLOOKUP(N2545,Depth!$A$2:$F$427,5,)</f>
        <v>100</v>
      </c>
      <c r="Q2545">
        <f>VLOOKUP(N2545,Depth!$A$2:$F$427,6,)</f>
        <v>2</v>
      </c>
      <c r="R2545">
        <f>VLOOKUP(L2545,longitude_latitude!C:J,7,)</f>
        <v>9.5688839999999997E-3</v>
      </c>
      <c r="S2545">
        <f>VLOOKUP(L2545,longitude_latitude!C:J,8,)</f>
        <v>51.51360991</v>
      </c>
      <c r="T2545">
        <f t="shared" si="330"/>
        <v>0.49292775765004043</v>
      </c>
      <c r="U2545">
        <f>VLOOKUP(M2545,LINE!$A$2:$B$13,2,)</f>
        <v>7</v>
      </c>
      <c r="V2545">
        <f>VLOOKUP(L2545,Entry_exit!B:P,4,)</f>
        <v>17047</v>
      </c>
      <c r="W2545">
        <f>2020 - VLOOKUP(L2545, age!$A:$D,4,)</f>
        <v>21</v>
      </c>
      <c r="X2545">
        <f>VLOOKUP(H2545,'air-quality-london-time-of-day'!E:G,3,FALSE)</f>
        <v>14.4</v>
      </c>
      <c r="Y2545">
        <f>VLOOKUP(I2545,Weather!F:K,2,)</f>
        <v>6.8852459016393652</v>
      </c>
      <c r="Z2545">
        <f>VLOOKUP(I2545,Weather!F:K,3,)</f>
        <v>0.28000000000000003</v>
      </c>
      <c r="AA2545">
        <f>VLOOKUP(I2545,Weather!F:K,4,)</f>
        <v>0.6</v>
      </c>
      <c r="AB2545">
        <f>VLOOKUP(I2545,Weather!F:K,5,)</f>
        <v>1038</v>
      </c>
      <c r="AC2545">
        <f>VLOOKUP(I2545,Weather!F:K,6,)</f>
        <v>1</v>
      </c>
    </row>
    <row r="2546" spans="1:29" x14ac:dyDescent="0.25">
      <c r="A2546" t="s">
        <v>7</v>
      </c>
      <c r="B2546" t="s">
        <v>6</v>
      </c>
      <c r="C2546" s="1">
        <v>42052.459027777775</v>
      </c>
      <c r="D2546" s="3">
        <f t="shared" si="328"/>
        <v>2015</v>
      </c>
      <c r="E2546" s="3">
        <f t="shared" si="323"/>
        <v>2</v>
      </c>
      <c r="F2546" s="3">
        <f t="shared" si="324"/>
        <v>11</v>
      </c>
      <c r="G2546" s="3">
        <f t="shared" si="325"/>
        <v>17</v>
      </c>
      <c r="H2546" s="3" t="str">
        <f t="shared" si="326"/>
        <v>2015211</v>
      </c>
      <c r="I2546" s="3" t="str">
        <f t="shared" si="327"/>
        <v>201521117</v>
      </c>
      <c r="J2546">
        <v>43</v>
      </c>
      <c r="K2546">
        <v>25.8</v>
      </c>
      <c r="L2546" t="str">
        <f>VLOOKUP(C2546,List!$A$2:$C$2089,3,)</f>
        <v>Canning Town</v>
      </c>
      <c r="M2546" t="str">
        <f>VLOOKUP(C2546,List!$A$2:$C$2089,2,)</f>
        <v>Jubilee</v>
      </c>
      <c r="N2546" t="str">
        <f t="shared" si="329"/>
        <v>Canning Town|Jubilee</v>
      </c>
      <c r="O2546">
        <f>VLOOKUP(N2546,Depth!$A$2:$F$427,3,)</f>
        <v>2</v>
      </c>
      <c r="P2546">
        <f>VLOOKUP(N2546,Depth!$A$2:$F$427,5,)</f>
        <v>100</v>
      </c>
      <c r="Q2546">
        <f>VLOOKUP(N2546,Depth!$A$2:$F$427,6,)</f>
        <v>2</v>
      </c>
      <c r="R2546">
        <f>VLOOKUP(L2546,longitude_latitude!C:J,7,)</f>
        <v>9.5688839999999997E-3</v>
      </c>
      <c r="S2546">
        <f>VLOOKUP(L2546,longitude_latitude!C:J,8,)</f>
        <v>51.51360991</v>
      </c>
      <c r="T2546">
        <f t="shared" si="330"/>
        <v>0.49292775765004043</v>
      </c>
      <c r="U2546">
        <f>VLOOKUP(M2546,LINE!$A$2:$B$13,2,)</f>
        <v>7</v>
      </c>
      <c r="V2546">
        <f>VLOOKUP(L2546,Entry_exit!B:P,4,)</f>
        <v>17047</v>
      </c>
      <c r="W2546">
        <f>2020 - VLOOKUP(L2546, age!$A:$D,4,)</f>
        <v>21</v>
      </c>
      <c r="X2546">
        <f>VLOOKUP(H2546,'air-quality-london-time-of-day'!E:G,3,FALSE)</f>
        <v>14.4</v>
      </c>
      <c r="Y2546">
        <f>VLOOKUP(I2546,Weather!F:K,2,)</f>
        <v>6.8852459016393652</v>
      </c>
      <c r="Z2546">
        <f>VLOOKUP(I2546,Weather!F:K,3,)</f>
        <v>0.28000000000000003</v>
      </c>
      <c r="AA2546">
        <f>VLOOKUP(I2546,Weather!F:K,4,)</f>
        <v>0.6</v>
      </c>
      <c r="AB2546">
        <f>VLOOKUP(I2546,Weather!F:K,5,)</f>
        <v>1038</v>
      </c>
      <c r="AC2546">
        <f>VLOOKUP(I2546,Weather!F:K,6,)</f>
        <v>1</v>
      </c>
    </row>
    <row r="2547" spans="1:29" x14ac:dyDescent="0.25">
      <c r="A2547" t="s">
        <v>7</v>
      </c>
      <c r="B2547" t="s">
        <v>6</v>
      </c>
      <c r="C2547" s="1">
        <v>42052.459722222222</v>
      </c>
      <c r="D2547" s="3">
        <f t="shared" si="328"/>
        <v>2015</v>
      </c>
      <c r="E2547" s="3">
        <f t="shared" si="323"/>
        <v>2</v>
      </c>
      <c r="F2547" s="3">
        <f t="shared" si="324"/>
        <v>11</v>
      </c>
      <c r="G2547" s="3">
        <f t="shared" si="325"/>
        <v>17</v>
      </c>
      <c r="H2547" s="3" t="str">
        <f t="shared" si="326"/>
        <v>2015211</v>
      </c>
      <c r="I2547" s="3" t="str">
        <f t="shared" si="327"/>
        <v>201521117</v>
      </c>
      <c r="J2547">
        <v>41</v>
      </c>
      <c r="K2547">
        <v>24.6</v>
      </c>
      <c r="L2547" t="str">
        <f>VLOOKUP(C2547,List!$A$2:$C$2089,3,)</f>
        <v>West Ham</v>
      </c>
      <c r="M2547" t="str">
        <f>VLOOKUP(C2547,List!$A$2:$C$2089,2,)</f>
        <v>Jubilee</v>
      </c>
      <c r="N2547" t="str">
        <f t="shared" si="329"/>
        <v>West Ham|Jubilee</v>
      </c>
      <c r="O2547">
        <f>VLOOKUP(N2547,Depth!$A$2:$F$427,3,)</f>
        <v>1</v>
      </c>
      <c r="P2547">
        <f>VLOOKUP(N2547,Depth!$A$2:$F$427,5,)</f>
        <v>101.2</v>
      </c>
      <c r="Q2547">
        <f>VLOOKUP(N2547,Depth!$A$2:$F$427,6,)</f>
        <v>-0.2</v>
      </c>
      <c r="R2547">
        <f>VLOOKUP(L2547,longitude_latitude!C:J,7,)</f>
        <v>5.9050800000000001E-3</v>
      </c>
      <c r="S2547">
        <f>VLOOKUP(L2547,longitude_latitude!C:J,8,)</f>
        <v>51.527769130000003</v>
      </c>
      <c r="T2547">
        <f t="shared" si="330"/>
        <v>0.30427559893418044</v>
      </c>
      <c r="U2547">
        <f>VLOOKUP(M2547,LINE!$A$2:$B$13,2,)</f>
        <v>7</v>
      </c>
      <c r="V2547">
        <f>VLOOKUP(L2547,Entry_exit!B:P,4,)</f>
        <v>5947</v>
      </c>
      <c r="W2547">
        <f>2020 - VLOOKUP(L2547, age!$A:$D,4,)</f>
        <v>118</v>
      </c>
      <c r="X2547">
        <f>VLOOKUP(H2547,'air-quality-london-time-of-day'!E:G,3,FALSE)</f>
        <v>14.4</v>
      </c>
      <c r="Y2547">
        <f>VLOOKUP(I2547,Weather!F:K,2,)</f>
        <v>6.8852459016393652</v>
      </c>
      <c r="Z2547">
        <f>VLOOKUP(I2547,Weather!F:K,3,)</f>
        <v>0.28000000000000003</v>
      </c>
      <c r="AA2547">
        <f>VLOOKUP(I2547,Weather!F:K,4,)</f>
        <v>0.6</v>
      </c>
      <c r="AB2547">
        <f>VLOOKUP(I2547,Weather!F:K,5,)</f>
        <v>1038</v>
      </c>
      <c r="AC2547">
        <f>VLOOKUP(I2547,Weather!F:K,6,)</f>
        <v>1</v>
      </c>
    </row>
    <row r="2548" spans="1:29" x14ac:dyDescent="0.25">
      <c r="A2548" t="s">
        <v>7</v>
      </c>
      <c r="B2548" t="s">
        <v>6</v>
      </c>
      <c r="C2548" s="1">
        <v>42052.460416666669</v>
      </c>
      <c r="D2548" s="3">
        <f t="shared" si="328"/>
        <v>2015</v>
      </c>
      <c r="E2548" s="3">
        <f t="shared" ref="E2548:E2611" si="331">MONTH(C2548)</f>
        <v>2</v>
      </c>
      <c r="F2548" s="3">
        <f t="shared" ref="F2548:F2611" si="332">HOUR(C2548)</f>
        <v>11</v>
      </c>
      <c r="G2548" s="3">
        <f t="shared" ref="G2548:G2611" si="333">DAY(C2548)</f>
        <v>17</v>
      </c>
      <c r="H2548" s="3" t="str">
        <f t="shared" ref="H2548:H2611" si="334">D2548&amp;E2548&amp;F2548</f>
        <v>2015211</v>
      </c>
      <c r="I2548" s="3" t="str">
        <f t="shared" ref="I2548:I2611" si="335">D2548&amp;E2548&amp;F2548&amp;G2548</f>
        <v>201521117</v>
      </c>
      <c r="J2548">
        <v>30</v>
      </c>
      <c r="K2548">
        <v>18</v>
      </c>
      <c r="L2548" t="str">
        <f>VLOOKUP(C2548,List!$A$2:$C$2089,3,)</f>
        <v>West Ham</v>
      </c>
      <c r="M2548" t="str">
        <f>VLOOKUP(C2548,List!$A$2:$C$2089,2,)</f>
        <v>Jubilee</v>
      </c>
      <c r="N2548" t="str">
        <f t="shared" si="329"/>
        <v>West Ham|Jubilee</v>
      </c>
      <c r="O2548">
        <f>VLOOKUP(N2548,Depth!$A$2:$F$427,3,)</f>
        <v>1</v>
      </c>
      <c r="P2548">
        <f>VLOOKUP(N2548,Depth!$A$2:$F$427,5,)</f>
        <v>101.2</v>
      </c>
      <c r="Q2548">
        <f>VLOOKUP(N2548,Depth!$A$2:$F$427,6,)</f>
        <v>-0.2</v>
      </c>
      <c r="R2548">
        <f>VLOOKUP(L2548,longitude_latitude!C:J,7,)</f>
        <v>5.9050800000000001E-3</v>
      </c>
      <c r="S2548">
        <f>VLOOKUP(L2548,longitude_latitude!C:J,8,)</f>
        <v>51.527769130000003</v>
      </c>
      <c r="T2548">
        <f t="shared" si="330"/>
        <v>0.30427559893418044</v>
      </c>
      <c r="U2548">
        <f>VLOOKUP(M2548,LINE!$A$2:$B$13,2,)</f>
        <v>7</v>
      </c>
      <c r="V2548">
        <f>VLOOKUP(L2548,Entry_exit!B:P,4,)</f>
        <v>5947</v>
      </c>
      <c r="W2548">
        <f>2020 - VLOOKUP(L2548, age!$A:$D,4,)</f>
        <v>118</v>
      </c>
      <c r="X2548">
        <f>VLOOKUP(H2548,'air-quality-london-time-of-day'!E:G,3,FALSE)</f>
        <v>14.4</v>
      </c>
      <c r="Y2548">
        <f>VLOOKUP(I2548,Weather!F:K,2,)</f>
        <v>6.8852459016393652</v>
      </c>
      <c r="Z2548">
        <f>VLOOKUP(I2548,Weather!F:K,3,)</f>
        <v>0.28000000000000003</v>
      </c>
      <c r="AA2548">
        <f>VLOOKUP(I2548,Weather!F:K,4,)</f>
        <v>0.6</v>
      </c>
      <c r="AB2548">
        <f>VLOOKUP(I2548,Weather!F:K,5,)</f>
        <v>1038</v>
      </c>
      <c r="AC2548">
        <f>VLOOKUP(I2548,Weather!F:K,6,)</f>
        <v>1</v>
      </c>
    </row>
    <row r="2549" spans="1:29" x14ac:dyDescent="0.25">
      <c r="A2549" t="s">
        <v>7</v>
      </c>
      <c r="B2549" t="s">
        <v>6</v>
      </c>
      <c r="C2549" s="1">
        <v>42052.461111111108</v>
      </c>
      <c r="D2549" s="3">
        <f t="shared" si="328"/>
        <v>2015</v>
      </c>
      <c r="E2549" s="3">
        <f t="shared" si="331"/>
        <v>2</v>
      </c>
      <c r="F2549" s="3">
        <f t="shared" si="332"/>
        <v>11</v>
      </c>
      <c r="G2549" s="3">
        <f t="shared" si="333"/>
        <v>17</v>
      </c>
      <c r="H2549" s="3" t="str">
        <f t="shared" si="334"/>
        <v>2015211</v>
      </c>
      <c r="I2549" s="3" t="str">
        <f t="shared" si="335"/>
        <v>201521117</v>
      </c>
      <c r="J2549">
        <v>25</v>
      </c>
      <c r="K2549">
        <v>15</v>
      </c>
      <c r="L2549" t="str">
        <f>VLOOKUP(C2549,List!$A$2:$C$2089,3,)</f>
        <v>West Ham</v>
      </c>
      <c r="M2549" t="str">
        <f>VLOOKUP(C2549,List!$A$2:$C$2089,2,)</f>
        <v>Jubilee</v>
      </c>
      <c r="N2549" t="str">
        <f t="shared" si="329"/>
        <v>West Ham|Jubilee</v>
      </c>
      <c r="O2549">
        <f>VLOOKUP(N2549,Depth!$A$2:$F$427,3,)</f>
        <v>1</v>
      </c>
      <c r="P2549">
        <f>VLOOKUP(N2549,Depth!$A$2:$F$427,5,)</f>
        <v>101.2</v>
      </c>
      <c r="Q2549">
        <f>VLOOKUP(N2549,Depth!$A$2:$F$427,6,)</f>
        <v>-0.2</v>
      </c>
      <c r="R2549">
        <f>VLOOKUP(L2549,longitude_latitude!C:J,7,)</f>
        <v>5.9050800000000001E-3</v>
      </c>
      <c r="S2549">
        <f>VLOOKUP(L2549,longitude_latitude!C:J,8,)</f>
        <v>51.527769130000003</v>
      </c>
      <c r="T2549">
        <f t="shared" si="330"/>
        <v>0.30427559893418044</v>
      </c>
      <c r="U2549">
        <f>VLOOKUP(M2549,LINE!$A$2:$B$13,2,)</f>
        <v>7</v>
      </c>
      <c r="V2549">
        <f>VLOOKUP(L2549,Entry_exit!B:P,4,)</f>
        <v>5947</v>
      </c>
      <c r="W2549">
        <f>2020 - VLOOKUP(L2549, age!$A:$D,4,)</f>
        <v>118</v>
      </c>
      <c r="X2549">
        <f>VLOOKUP(H2549,'air-quality-london-time-of-day'!E:G,3,FALSE)</f>
        <v>14.4</v>
      </c>
      <c r="Y2549">
        <f>VLOOKUP(I2549,Weather!F:K,2,)</f>
        <v>6.8852459016393652</v>
      </c>
      <c r="Z2549">
        <f>VLOOKUP(I2549,Weather!F:K,3,)</f>
        <v>0.28000000000000003</v>
      </c>
      <c r="AA2549">
        <f>VLOOKUP(I2549,Weather!F:K,4,)</f>
        <v>0.6</v>
      </c>
      <c r="AB2549">
        <f>VLOOKUP(I2549,Weather!F:K,5,)</f>
        <v>1038</v>
      </c>
      <c r="AC2549">
        <f>VLOOKUP(I2549,Weather!F:K,6,)</f>
        <v>1</v>
      </c>
    </row>
    <row r="2550" spans="1:29" x14ac:dyDescent="0.25">
      <c r="A2550" t="s">
        <v>7</v>
      </c>
      <c r="B2550" t="s">
        <v>6</v>
      </c>
      <c r="C2550" s="1">
        <v>42052.461805555555</v>
      </c>
      <c r="D2550" s="3">
        <f t="shared" si="328"/>
        <v>2015</v>
      </c>
      <c r="E2550" s="3">
        <f t="shared" si="331"/>
        <v>2</v>
      </c>
      <c r="F2550" s="3">
        <f t="shared" si="332"/>
        <v>11</v>
      </c>
      <c r="G2550" s="3">
        <f t="shared" si="333"/>
        <v>17</v>
      </c>
      <c r="H2550" s="3" t="str">
        <f t="shared" si="334"/>
        <v>2015211</v>
      </c>
      <c r="I2550" s="3" t="str">
        <f t="shared" si="335"/>
        <v>201521117</v>
      </c>
      <c r="J2550">
        <v>21</v>
      </c>
      <c r="K2550">
        <v>12.6</v>
      </c>
      <c r="L2550" t="str">
        <f>VLOOKUP(C2550,List!$A$2:$C$2089,3,)</f>
        <v>West Ham</v>
      </c>
      <c r="M2550" t="str">
        <f>VLOOKUP(C2550,List!$A$2:$C$2089,2,)</f>
        <v>Jubilee</v>
      </c>
      <c r="N2550" t="str">
        <f t="shared" si="329"/>
        <v>West Ham|Jubilee</v>
      </c>
      <c r="O2550">
        <f>VLOOKUP(N2550,Depth!$A$2:$F$427,3,)</f>
        <v>1</v>
      </c>
      <c r="P2550">
        <f>VLOOKUP(N2550,Depth!$A$2:$F$427,5,)</f>
        <v>101.2</v>
      </c>
      <c r="Q2550">
        <f>VLOOKUP(N2550,Depth!$A$2:$F$427,6,)</f>
        <v>-0.2</v>
      </c>
      <c r="R2550">
        <f>VLOOKUP(L2550,longitude_latitude!C:J,7,)</f>
        <v>5.9050800000000001E-3</v>
      </c>
      <c r="S2550">
        <f>VLOOKUP(L2550,longitude_latitude!C:J,8,)</f>
        <v>51.527769130000003</v>
      </c>
      <c r="T2550">
        <f t="shared" si="330"/>
        <v>0.30427559893418044</v>
      </c>
      <c r="U2550">
        <f>VLOOKUP(M2550,LINE!$A$2:$B$13,2,)</f>
        <v>7</v>
      </c>
      <c r="V2550">
        <f>VLOOKUP(L2550,Entry_exit!B:P,4,)</f>
        <v>5947</v>
      </c>
      <c r="W2550">
        <f>2020 - VLOOKUP(L2550, age!$A:$D,4,)</f>
        <v>118</v>
      </c>
      <c r="X2550">
        <f>VLOOKUP(H2550,'air-quality-london-time-of-day'!E:G,3,FALSE)</f>
        <v>14.4</v>
      </c>
      <c r="Y2550">
        <f>VLOOKUP(I2550,Weather!F:K,2,)</f>
        <v>6.8852459016393652</v>
      </c>
      <c r="Z2550">
        <f>VLOOKUP(I2550,Weather!F:K,3,)</f>
        <v>0.28000000000000003</v>
      </c>
      <c r="AA2550">
        <f>VLOOKUP(I2550,Weather!F:K,4,)</f>
        <v>0.6</v>
      </c>
      <c r="AB2550">
        <f>VLOOKUP(I2550,Weather!F:K,5,)</f>
        <v>1038</v>
      </c>
      <c r="AC2550">
        <f>VLOOKUP(I2550,Weather!F:K,6,)</f>
        <v>1</v>
      </c>
    </row>
    <row r="2551" spans="1:29" x14ac:dyDescent="0.25">
      <c r="A2551" t="s">
        <v>7</v>
      </c>
      <c r="B2551" t="s">
        <v>6</v>
      </c>
      <c r="C2551" s="1">
        <v>42052.462500000001</v>
      </c>
      <c r="D2551" s="3">
        <f t="shared" si="328"/>
        <v>2015</v>
      </c>
      <c r="E2551" s="3">
        <f t="shared" si="331"/>
        <v>2</v>
      </c>
      <c r="F2551" s="3">
        <f t="shared" si="332"/>
        <v>11</v>
      </c>
      <c r="G2551" s="3">
        <f t="shared" si="333"/>
        <v>17</v>
      </c>
      <c r="H2551" s="3" t="str">
        <f t="shared" si="334"/>
        <v>2015211</v>
      </c>
      <c r="I2551" s="3" t="str">
        <f t="shared" si="335"/>
        <v>201521117</v>
      </c>
      <c r="J2551">
        <v>16</v>
      </c>
      <c r="K2551">
        <v>9.6</v>
      </c>
      <c r="L2551" t="str">
        <f>VLOOKUP(C2551,List!$A$2:$C$2089,3,)</f>
        <v>West Ham</v>
      </c>
      <c r="M2551" t="str">
        <f>VLOOKUP(C2551,List!$A$2:$C$2089,2,)</f>
        <v>Jubilee</v>
      </c>
      <c r="N2551" t="str">
        <f t="shared" si="329"/>
        <v>West Ham|Jubilee</v>
      </c>
      <c r="O2551">
        <f>VLOOKUP(N2551,Depth!$A$2:$F$427,3,)</f>
        <v>1</v>
      </c>
      <c r="P2551">
        <f>VLOOKUP(N2551,Depth!$A$2:$F$427,5,)</f>
        <v>101.2</v>
      </c>
      <c r="Q2551">
        <f>VLOOKUP(N2551,Depth!$A$2:$F$427,6,)</f>
        <v>-0.2</v>
      </c>
      <c r="R2551">
        <f>VLOOKUP(L2551,longitude_latitude!C:J,7,)</f>
        <v>5.9050800000000001E-3</v>
      </c>
      <c r="S2551">
        <f>VLOOKUP(L2551,longitude_latitude!C:J,8,)</f>
        <v>51.527769130000003</v>
      </c>
      <c r="T2551">
        <f t="shared" si="330"/>
        <v>0.30427559893418044</v>
      </c>
      <c r="U2551">
        <f>VLOOKUP(M2551,LINE!$A$2:$B$13,2,)</f>
        <v>7</v>
      </c>
      <c r="V2551">
        <f>VLOOKUP(L2551,Entry_exit!B:P,4,)</f>
        <v>5947</v>
      </c>
      <c r="W2551">
        <f>2020 - VLOOKUP(L2551, age!$A:$D,4,)</f>
        <v>118</v>
      </c>
      <c r="X2551">
        <f>VLOOKUP(H2551,'air-quality-london-time-of-day'!E:G,3,FALSE)</f>
        <v>14.4</v>
      </c>
      <c r="Y2551">
        <f>VLOOKUP(I2551,Weather!F:K,2,)</f>
        <v>6.8852459016393652</v>
      </c>
      <c r="Z2551">
        <f>VLOOKUP(I2551,Weather!F:K,3,)</f>
        <v>0.28000000000000003</v>
      </c>
      <c r="AA2551">
        <f>VLOOKUP(I2551,Weather!F:K,4,)</f>
        <v>0.6</v>
      </c>
      <c r="AB2551">
        <f>VLOOKUP(I2551,Weather!F:K,5,)</f>
        <v>1038</v>
      </c>
      <c r="AC2551">
        <f>VLOOKUP(I2551,Weather!F:K,6,)</f>
        <v>1</v>
      </c>
    </row>
    <row r="2552" spans="1:29" x14ac:dyDescent="0.25">
      <c r="A2552" t="s">
        <v>7</v>
      </c>
      <c r="B2552" t="s">
        <v>6</v>
      </c>
      <c r="C2552" s="1">
        <v>42052.463194444441</v>
      </c>
      <c r="D2552" s="3">
        <f t="shared" si="328"/>
        <v>2015</v>
      </c>
      <c r="E2552" s="3">
        <f t="shared" si="331"/>
        <v>2</v>
      </c>
      <c r="F2552" s="3">
        <f t="shared" si="332"/>
        <v>11</v>
      </c>
      <c r="G2552" s="3">
        <f t="shared" si="333"/>
        <v>17</v>
      </c>
      <c r="H2552" s="3" t="str">
        <f t="shared" si="334"/>
        <v>2015211</v>
      </c>
      <c r="I2552" s="3" t="str">
        <f t="shared" si="335"/>
        <v>201521117</v>
      </c>
      <c r="J2552">
        <v>22</v>
      </c>
      <c r="K2552">
        <v>13.2</v>
      </c>
      <c r="L2552" t="str">
        <f>VLOOKUP(C2552,List!$A$2:$C$2089,3,)</f>
        <v>Stratford</v>
      </c>
      <c r="M2552" t="str">
        <f>VLOOKUP(C2552,List!$A$2:$C$2089,2,)</f>
        <v>Jubilee</v>
      </c>
      <c r="N2552" t="str">
        <f t="shared" si="329"/>
        <v>Stratford|Jubilee</v>
      </c>
      <c r="O2552">
        <f>VLOOKUP(N2552,Depth!$A$2:$F$427,3,)</f>
        <v>4</v>
      </c>
      <c r="P2552">
        <f>VLOOKUP(N2552,Depth!$A$2:$F$427,5,)</f>
        <v>104</v>
      </c>
      <c r="Q2552">
        <f>VLOOKUP(N2552,Depth!$A$2:$F$427,6,)</f>
        <v>0</v>
      </c>
      <c r="R2552">
        <f>VLOOKUP(L2552,longitude_latitude!C:J,7,)</f>
        <v>-2.182514E-3</v>
      </c>
      <c r="S2552">
        <f>VLOOKUP(L2552,longitude_latitude!C:J,8,)</f>
        <v>51.540948020000002</v>
      </c>
      <c r="T2552">
        <f t="shared" si="330"/>
        <v>-0.11248884062692228</v>
      </c>
      <c r="U2552">
        <f>VLOOKUP(M2552,LINE!$A$2:$B$13,2,)</f>
        <v>7</v>
      </c>
      <c r="V2552">
        <f>VLOOKUP(L2552,Entry_exit!B:P,4,)</f>
        <v>91067</v>
      </c>
      <c r="W2552">
        <f>2020 - VLOOKUP(L2552, age!$A:$D,4,)</f>
        <v>74</v>
      </c>
      <c r="X2552">
        <f>VLOOKUP(H2552,'air-quality-london-time-of-day'!E:G,3,FALSE)</f>
        <v>14.4</v>
      </c>
      <c r="Y2552">
        <f>VLOOKUP(I2552,Weather!F:K,2,)</f>
        <v>6.8852459016393652</v>
      </c>
      <c r="Z2552">
        <f>VLOOKUP(I2552,Weather!F:K,3,)</f>
        <v>0.28000000000000003</v>
      </c>
      <c r="AA2552">
        <f>VLOOKUP(I2552,Weather!F:K,4,)</f>
        <v>0.6</v>
      </c>
      <c r="AB2552">
        <f>VLOOKUP(I2552,Weather!F:K,5,)</f>
        <v>1038</v>
      </c>
      <c r="AC2552">
        <f>VLOOKUP(I2552,Weather!F:K,6,)</f>
        <v>1</v>
      </c>
    </row>
    <row r="2553" spans="1:29" x14ac:dyDescent="0.25">
      <c r="A2553" t="s">
        <v>7</v>
      </c>
      <c r="B2553" t="s">
        <v>6</v>
      </c>
      <c r="C2553" s="1">
        <v>42052.463888888888</v>
      </c>
      <c r="D2553" s="3">
        <f t="shared" si="328"/>
        <v>2015</v>
      </c>
      <c r="E2553" s="3">
        <f t="shared" si="331"/>
        <v>2</v>
      </c>
      <c r="F2553" s="3">
        <f t="shared" si="332"/>
        <v>11</v>
      </c>
      <c r="G2553" s="3">
        <f t="shared" si="333"/>
        <v>17</v>
      </c>
      <c r="H2553" s="3" t="str">
        <f t="shared" si="334"/>
        <v>2015211</v>
      </c>
      <c r="I2553" s="3" t="str">
        <f t="shared" si="335"/>
        <v>201521117</v>
      </c>
      <c r="J2553">
        <v>24</v>
      </c>
      <c r="K2553">
        <v>14.4</v>
      </c>
      <c r="L2553" t="str">
        <f>VLOOKUP(C2553,List!$A$2:$C$2089,3,)</f>
        <v>Stratford</v>
      </c>
      <c r="M2553" t="str">
        <f>VLOOKUP(C2553,List!$A$2:$C$2089,2,)</f>
        <v>Jubilee</v>
      </c>
      <c r="N2553" t="str">
        <f t="shared" si="329"/>
        <v>Stratford|Jubilee</v>
      </c>
      <c r="O2553">
        <f>VLOOKUP(N2553,Depth!$A$2:$F$427,3,)</f>
        <v>4</v>
      </c>
      <c r="P2553">
        <f>VLOOKUP(N2553,Depth!$A$2:$F$427,5,)</f>
        <v>104</v>
      </c>
      <c r="Q2553">
        <f>VLOOKUP(N2553,Depth!$A$2:$F$427,6,)</f>
        <v>0</v>
      </c>
      <c r="R2553">
        <f>VLOOKUP(L2553,longitude_latitude!C:J,7,)</f>
        <v>-2.182514E-3</v>
      </c>
      <c r="S2553">
        <f>VLOOKUP(L2553,longitude_latitude!C:J,8,)</f>
        <v>51.540948020000002</v>
      </c>
      <c r="T2553">
        <f t="shared" si="330"/>
        <v>-0.11248884062692228</v>
      </c>
      <c r="U2553">
        <f>VLOOKUP(M2553,LINE!$A$2:$B$13,2,)</f>
        <v>7</v>
      </c>
      <c r="V2553">
        <f>VLOOKUP(L2553,Entry_exit!B:P,4,)</f>
        <v>91067</v>
      </c>
      <c r="W2553">
        <f>2020 - VLOOKUP(L2553, age!$A:$D,4,)</f>
        <v>74</v>
      </c>
      <c r="X2553">
        <f>VLOOKUP(H2553,'air-quality-london-time-of-day'!E:G,3,FALSE)</f>
        <v>14.4</v>
      </c>
      <c r="Y2553">
        <f>VLOOKUP(I2553,Weather!F:K,2,)</f>
        <v>6.8852459016393652</v>
      </c>
      <c r="Z2553">
        <f>VLOOKUP(I2553,Weather!F:K,3,)</f>
        <v>0.28000000000000003</v>
      </c>
      <c r="AA2553">
        <f>VLOOKUP(I2553,Weather!F:K,4,)</f>
        <v>0.6</v>
      </c>
      <c r="AB2553">
        <f>VLOOKUP(I2553,Weather!F:K,5,)</f>
        <v>1038</v>
      </c>
      <c r="AC2553">
        <f>VLOOKUP(I2553,Weather!F:K,6,)</f>
        <v>1</v>
      </c>
    </row>
    <row r="2554" spans="1:29" x14ac:dyDescent="0.25">
      <c r="A2554" t="s">
        <v>7</v>
      </c>
      <c r="B2554" t="s">
        <v>6</v>
      </c>
      <c r="C2554" s="1">
        <v>42052.464583333334</v>
      </c>
      <c r="D2554" s="3">
        <f t="shared" si="328"/>
        <v>2015</v>
      </c>
      <c r="E2554" s="3">
        <f t="shared" si="331"/>
        <v>2</v>
      </c>
      <c r="F2554" s="3">
        <f t="shared" si="332"/>
        <v>11</v>
      </c>
      <c r="G2554" s="3">
        <f t="shared" si="333"/>
        <v>17</v>
      </c>
      <c r="H2554" s="3" t="str">
        <f t="shared" si="334"/>
        <v>2015211</v>
      </c>
      <c r="I2554" s="3" t="str">
        <f t="shared" si="335"/>
        <v>201521117</v>
      </c>
      <c r="J2554">
        <v>28</v>
      </c>
      <c r="K2554">
        <v>16.8</v>
      </c>
      <c r="L2554" t="str">
        <f>VLOOKUP(C2554,List!$A$2:$C$2089,3,)</f>
        <v>Stratford</v>
      </c>
      <c r="M2554" t="str">
        <f>VLOOKUP(C2554,List!$A$2:$C$2089,2,)</f>
        <v>Jubilee</v>
      </c>
      <c r="N2554" t="str">
        <f t="shared" si="329"/>
        <v>Stratford|Jubilee</v>
      </c>
      <c r="O2554">
        <f>VLOOKUP(N2554,Depth!$A$2:$F$427,3,)</f>
        <v>4</v>
      </c>
      <c r="P2554">
        <f>VLOOKUP(N2554,Depth!$A$2:$F$427,5,)</f>
        <v>104</v>
      </c>
      <c r="Q2554">
        <f>VLOOKUP(N2554,Depth!$A$2:$F$427,6,)</f>
        <v>0</v>
      </c>
      <c r="R2554">
        <f>VLOOKUP(L2554,longitude_latitude!C:J,7,)</f>
        <v>-2.182514E-3</v>
      </c>
      <c r="S2554">
        <f>VLOOKUP(L2554,longitude_latitude!C:J,8,)</f>
        <v>51.540948020000002</v>
      </c>
      <c r="T2554">
        <f t="shared" si="330"/>
        <v>-0.11248884062692228</v>
      </c>
      <c r="U2554">
        <f>VLOOKUP(M2554,LINE!$A$2:$B$13,2,)</f>
        <v>7</v>
      </c>
      <c r="V2554">
        <f>VLOOKUP(L2554,Entry_exit!B:P,4,)</f>
        <v>91067</v>
      </c>
      <c r="W2554">
        <f>2020 - VLOOKUP(L2554, age!$A:$D,4,)</f>
        <v>74</v>
      </c>
      <c r="X2554">
        <f>VLOOKUP(H2554,'air-quality-london-time-of-day'!E:G,3,FALSE)</f>
        <v>14.4</v>
      </c>
      <c r="Y2554">
        <f>VLOOKUP(I2554,Weather!F:K,2,)</f>
        <v>6.8852459016393652</v>
      </c>
      <c r="Z2554">
        <f>VLOOKUP(I2554,Weather!F:K,3,)</f>
        <v>0.28000000000000003</v>
      </c>
      <c r="AA2554">
        <f>VLOOKUP(I2554,Weather!F:K,4,)</f>
        <v>0.6</v>
      </c>
      <c r="AB2554">
        <f>VLOOKUP(I2554,Weather!F:K,5,)</f>
        <v>1038</v>
      </c>
      <c r="AC2554">
        <f>VLOOKUP(I2554,Weather!F:K,6,)</f>
        <v>1</v>
      </c>
    </row>
    <row r="2555" spans="1:29" x14ac:dyDescent="0.25">
      <c r="A2555" t="s">
        <v>7</v>
      </c>
      <c r="B2555" t="s">
        <v>6</v>
      </c>
      <c r="C2555" s="1">
        <v>42052.465277777781</v>
      </c>
      <c r="D2555" s="3">
        <f t="shared" si="328"/>
        <v>2015</v>
      </c>
      <c r="E2555" s="3">
        <f t="shared" si="331"/>
        <v>2</v>
      </c>
      <c r="F2555" s="3">
        <f t="shared" si="332"/>
        <v>11</v>
      </c>
      <c r="G2555" s="3">
        <f t="shared" si="333"/>
        <v>17</v>
      </c>
      <c r="H2555" s="3" t="str">
        <f t="shared" si="334"/>
        <v>2015211</v>
      </c>
      <c r="I2555" s="3" t="str">
        <f t="shared" si="335"/>
        <v>201521117</v>
      </c>
      <c r="J2555">
        <v>22</v>
      </c>
      <c r="K2555">
        <v>13.2</v>
      </c>
      <c r="L2555" t="str">
        <f>VLOOKUP(C2555,List!$A$2:$C$2089,3,)</f>
        <v>Stratford</v>
      </c>
      <c r="M2555" t="str">
        <f>VLOOKUP(C2555,List!$A$2:$C$2089,2,)</f>
        <v>Jubilee</v>
      </c>
      <c r="N2555" t="str">
        <f t="shared" si="329"/>
        <v>Stratford|Jubilee</v>
      </c>
      <c r="O2555">
        <f>VLOOKUP(N2555,Depth!$A$2:$F$427,3,)</f>
        <v>4</v>
      </c>
      <c r="P2555">
        <f>VLOOKUP(N2555,Depth!$A$2:$F$427,5,)</f>
        <v>104</v>
      </c>
      <c r="Q2555">
        <f>VLOOKUP(N2555,Depth!$A$2:$F$427,6,)</f>
        <v>0</v>
      </c>
      <c r="R2555">
        <f>VLOOKUP(L2555,longitude_latitude!C:J,7,)</f>
        <v>-2.182514E-3</v>
      </c>
      <c r="S2555">
        <f>VLOOKUP(L2555,longitude_latitude!C:J,8,)</f>
        <v>51.540948020000002</v>
      </c>
      <c r="T2555">
        <f t="shared" si="330"/>
        <v>-0.11248884062692228</v>
      </c>
      <c r="U2555">
        <f>VLOOKUP(M2555,LINE!$A$2:$B$13,2,)</f>
        <v>7</v>
      </c>
      <c r="V2555">
        <f>VLOOKUP(L2555,Entry_exit!B:P,4,)</f>
        <v>91067</v>
      </c>
      <c r="W2555">
        <f>2020 - VLOOKUP(L2555, age!$A:$D,4,)</f>
        <v>74</v>
      </c>
      <c r="X2555">
        <f>VLOOKUP(H2555,'air-quality-london-time-of-day'!E:G,3,FALSE)</f>
        <v>14.4</v>
      </c>
      <c r="Y2555">
        <f>VLOOKUP(I2555,Weather!F:K,2,)</f>
        <v>6.8852459016393652</v>
      </c>
      <c r="Z2555">
        <f>VLOOKUP(I2555,Weather!F:K,3,)</f>
        <v>0.28000000000000003</v>
      </c>
      <c r="AA2555">
        <f>VLOOKUP(I2555,Weather!F:K,4,)</f>
        <v>0.6</v>
      </c>
      <c r="AB2555">
        <f>VLOOKUP(I2555,Weather!F:K,5,)</f>
        <v>1038</v>
      </c>
      <c r="AC2555">
        <f>VLOOKUP(I2555,Weather!F:K,6,)</f>
        <v>1</v>
      </c>
    </row>
    <row r="2556" spans="1:29" x14ac:dyDescent="0.25">
      <c r="A2556" t="s">
        <v>7</v>
      </c>
      <c r="B2556" t="s">
        <v>6</v>
      </c>
      <c r="C2556" s="1">
        <v>42052.46597222222</v>
      </c>
      <c r="D2556" s="3">
        <f t="shared" si="328"/>
        <v>2015</v>
      </c>
      <c r="E2556" s="3">
        <f t="shared" si="331"/>
        <v>2</v>
      </c>
      <c r="F2556" s="3">
        <f t="shared" si="332"/>
        <v>11</v>
      </c>
      <c r="G2556" s="3">
        <f t="shared" si="333"/>
        <v>17</v>
      </c>
      <c r="H2556" s="3" t="str">
        <f t="shared" si="334"/>
        <v>2015211</v>
      </c>
      <c r="I2556" s="3" t="str">
        <f t="shared" si="335"/>
        <v>201521117</v>
      </c>
      <c r="J2556">
        <v>22</v>
      </c>
      <c r="K2556">
        <v>13.2</v>
      </c>
      <c r="L2556" t="str">
        <f>VLOOKUP(C2556,List!$A$2:$C$2089,3,)</f>
        <v>Stratford</v>
      </c>
      <c r="M2556" t="str">
        <f>VLOOKUP(C2556,List!$A$2:$C$2089,2,)</f>
        <v>Jubilee</v>
      </c>
      <c r="N2556" t="str">
        <f t="shared" si="329"/>
        <v>Stratford|Jubilee</v>
      </c>
      <c r="O2556">
        <f>VLOOKUP(N2556,Depth!$A$2:$F$427,3,)</f>
        <v>4</v>
      </c>
      <c r="P2556">
        <f>VLOOKUP(N2556,Depth!$A$2:$F$427,5,)</f>
        <v>104</v>
      </c>
      <c r="Q2556">
        <f>VLOOKUP(N2556,Depth!$A$2:$F$427,6,)</f>
        <v>0</v>
      </c>
      <c r="R2556">
        <f>VLOOKUP(L2556,longitude_latitude!C:J,7,)</f>
        <v>-2.182514E-3</v>
      </c>
      <c r="S2556">
        <f>VLOOKUP(L2556,longitude_latitude!C:J,8,)</f>
        <v>51.540948020000002</v>
      </c>
      <c r="T2556">
        <f t="shared" si="330"/>
        <v>-0.11248884062692228</v>
      </c>
      <c r="U2556">
        <f>VLOOKUP(M2556,LINE!$A$2:$B$13,2,)</f>
        <v>7</v>
      </c>
      <c r="V2556">
        <f>VLOOKUP(L2556,Entry_exit!B:P,4,)</f>
        <v>91067</v>
      </c>
      <c r="W2556">
        <f>2020 - VLOOKUP(L2556, age!$A:$D,4,)</f>
        <v>74</v>
      </c>
      <c r="X2556">
        <f>VLOOKUP(H2556,'air-quality-london-time-of-day'!E:G,3,FALSE)</f>
        <v>14.4</v>
      </c>
      <c r="Y2556">
        <f>VLOOKUP(I2556,Weather!F:K,2,)</f>
        <v>6.8852459016393652</v>
      </c>
      <c r="Z2556">
        <f>VLOOKUP(I2556,Weather!F:K,3,)</f>
        <v>0.28000000000000003</v>
      </c>
      <c r="AA2556">
        <f>VLOOKUP(I2556,Weather!F:K,4,)</f>
        <v>0.6</v>
      </c>
      <c r="AB2556">
        <f>VLOOKUP(I2556,Weather!F:K,5,)</f>
        <v>1038</v>
      </c>
      <c r="AC2556">
        <f>VLOOKUP(I2556,Weather!F:K,6,)</f>
        <v>1</v>
      </c>
    </row>
    <row r="2557" spans="1:29" x14ac:dyDescent="0.25">
      <c r="A2557" t="s">
        <v>7</v>
      </c>
      <c r="B2557" t="s">
        <v>6</v>
      </c>
      <c r="C2557" s="1">
        <v>42052.466666666667</v>
      </c>
      <c r="D2557" s="3">
        <f t="shared" si="328"/>
        <v>2015</v>
      </c>
      <c r="E2557" s="3">
        <f t="shared" si="331"/>
        <v>2</v>
      </c>
      <c r="F2557" s="3">
        <f t="shared" si="332"/>
        <v>11</v>
      </c>
      <c r="G2557" s="3">
        <f t="shared" si="333"/>
        <v>17</v>
      </c>
      <c r="H2557" s="3" t="str">
        <f t="shared" si="334"/>
        <v>2015211</v>
      </c>
      <c r="I2557" s="3" t="str">
        <f t="shared" si="335"/>
        <v>201521117</v>
      </c>
      <c r="J2557">
        <v>21</v>
      </c>
      <c r="K2557">
        <v>12.6</v>
      </c>
      <c r="L2557" t="str">
        <f>VLOOKUP(C2557,List!$A$2:$C$2089,3,)</f>
        <v>Stratford</v>
      </c>
      <c r="M2557" t="str">
        <f>VLOOKUP(C2557,List!$A$2:$C$2089,2,)</f>
        <v>Jubilee</v>
      </c>
      <c r="N2557" t="str">
        <f t="shared" si="329"/>
        <v>Stratford|Jubilee</v>
      </c>
      <c r="O2557">
        <f>VLOOKUP(N2557,Depth!$A$2:$F$427,3,)</f>
        <v>4</v>
      </c>
      <c r="P2557">
        <f>VLOOKUP(N2557,Depth!$A$2:$F$427,5,)</f>
        <v>104</v>
      </c>
      <c r="Q2557">
        <f>VLOOKUP(N2557,Depth!$A$2:$F$427,6,)</f>
        <v>0</v>
      </c>
      <c r="R2557">
        <f>VLOOKUP(L2557,longitude_latitude!C:J,7,)</f>
        <v>-2.182514E-3</v>
      </c>
      <c r="S2557">
        <f>VLOOKUP(L2557,longitude_latitude!C:J,8,)</f>
        <v>51.540948020000002</v>
      </c>
      <c r="T2557">
        <f t="shared" si="330"/>
        <v>-0.11248884062692228</v>
      </c>
      <c r="U2557">
        <f>VLOOKUP(M2557,LINE!$A$2:$B$13,2,)</f>
        <v>7</v>
      </c>
      <c r="V2557">
        <f>VLOOKUP(L2557,Entry_exit!B:P,4,)</f>
        <v>91067</v>
      </c>
      <c r="W2557">
        <f>2020 - VLOOKUP(L2557, age!$A:$D,4,)</f>
        <v>74</v>
      </c>
      <c r="X2557">
        <f>VLOOKUP(H2557,'air-quality-london-time-of-day'!E:G,3,FALSE)</f>
        <v>14.4</v>
      </c>
      <c r="Y2557">
        <f>VLOOKUP(I2557,Weather!F:K,2,)</f>
        <v>6.8852459016393652</v>
      </c>
      <c r="Z2557">
        <f>VLOOKUP(I2557,Weather!F:K,3,)</f>
        <v>0.28000000000000003</v>
      </c>
      <c r="AA2557">
        <f>VLOOKUP(I2557,Weather!F:K,4,)</f>
        <v>0.6</v>
      </c>
      <c r="AB2557">
        <f>VLOOKUP(I2557,Weather!F:K,5,)</f>
        <v>1038</v>
      </c>
      <c r="AC2557">
        <f>VLOOKUP(I2557,Weather!F:K,6,)</f>
        <v>1</v>
      </c>
    </row>
    <row r="2558" spans="1:29" x14ac:dyDescent="0.25">
      <c r="A2558" t="s">
        <v>7</v>
      </c>
      <c r="B2558" t="s">
        <v>6</v>
      </c>
      <c r="C2558" s="1">
        <v>42052.467361111114</v>
      </c>
      <c r="D2558" s="3">
        <f t="shared" si="328"/>
        <v>2015</v>
      </c>
      <c r="E2558" s="3">
        <f t="shared" si="331"/>
        <v>2</v>
      </c>
      <c r="F2558" s="3">
        <f t="shared" si="332"/>
        <v>11</v>
      </c>
      <c r="G2558" s="3">
        <f t="shared" si="333"/>
        <v>17</v>
      </c>
      <c r="H2558" s="3" t="str">
        <f t="shared" si="334"/>
        <v>2015211</v>
      </c>
      <c r="I2558" s="3" t="str">
        <f t="shared" si="335"/>
        <v>201521117</v>
      </c>
      <c r="J2558">
        <v>19</v>
      </c>
      <c r="K2558">
        <v>11.4</v>
      </c>
      <c r="L2558" t="str">
        <f>VLOOKUP(C2558,List!$A$2:$C$2089,3,)</f>
        <v>Stratford</v>
      </c>
      <c r="M2558" t="str">
        <f>VLOOKUP(C2558,List!$A$2:$C$2089,2,)</f>
        <v>Jubilee</v>
      </c>
      <c r="N2558" t="str">
        <f t="shared" si="329"/>
        <v>Stratford|Jubilee</v>
      </c>
      <c r="O2558">
        <f>VLOOKUP(N2558,Depth!$A$2:$F$427,3,)</f>
        <v>4</v>
      </c>
      <c r="P2558">
        <f>VLOOKUP(N2558,Depth!$A$2:$F$427,5,)</f>
        <v>104</v>
      </c>
      <c r="Q2558">
        <f>VLOOKUP(N2558,Depth!$A$2:$F$427,6,)</f>
        <v>0</v>
      </c>
      <c r="R2558">
        <f>VLOOKUP(L2558,longitude_latitude!C:J,7,)</f>
        <v>-2.182514E-3</v>
      </c>
      <c r="S2558">
        <f>VLOOKUP(L2558,longitude_latitude!C:J,8,)</f>
        <v>51.540948020000002</v>
      </c>
      <c r="T2558">
        <f t="shared" si="330"/>
        <v>-0.11248884062692228</v>
      </c>
      <c r="U2558">
        <f>VLOOKUP(M2558,LINE!$A$2:$B$13,2,)</f>
        <v>7</v>
      </c>
      <c r="V2558">
        <f>VLOOKUP(L2558,Entry_exit!B:P,4,)</f>
        <v>91067</v>
      </c>
      <c r="W2558">
        <f>2020 - VLOOKUP(L2558, age!$A:$D,4,)</f>
        <v>74</v>
      </c>
      <c r="X2558">
        <f>VLOOKUP(H2558,'air-quality-london-time-of-day'!E:G,3,FALSE)</f>
        <v>14.4</v>
      </c>
      <c r="Y2558">
        <f>VLOOKUP(I2558,Weather!F:K,2,)</f>
        <v>6.8852459016393652</v>
      </c>
      <c r="Z2558">
        <f>VLOOKUP(I2558,Weather!F:K,3,)</f>
        <v>0.28000000000000003</v>
      </c>
      <c r="AA2558">
        <f>VLOOKUP(I2558,Weather!F:K,4,)</f>
        <v>0.6</v>
      </c>
      <c r="AB2558">
        <f>VLOOKUP(I2558,Weather!F:K,5,)</f>
        <v>1038</v>
      </c>
      <c r="AC2558">
        <f>VLOOKUP(I2558,Weather!F:K,6,)</f>
        <v>1</v>
      </c>
    </row>
    <row r="2559" spans="1:29" x14ac:dyDescent="0.25">
      <c r="A2559" t="s">
        <v>7</v>
      </c>
      <c r="B2559" t="s">
        <v>6</v>
      </c>
      <c r="C2559" s="1">
        <v>42052.468055555553</v>
      </c>
      <c r="D2559" s="3">
        <f t="shared" si="328"/>
        <v>2015</v>
      </c>
      <c r="E2559" s="3">
        <f t="shared" si="331"/>
        <v>2</v>
      </c>
      <c r="F2559" s="3">
        <f t="shared" si="332"/>
        <v>11</v>
      </c>
      <c r="G2559" s="3">
        <f t="shared" si="333"/>
        <v>17</v>
      </c>
      <c r="H2559" s="3" t="str">
        <f t="shared" si="334"/>
        <v>2015211</v>
      </c>
      <c r="I2559" s="3" t="str">
        <f t="shared" si="335"/>
        <v>201521117</v>
      </c>
      <c r="J2559">
        <v>18</v>
      </c>
      <c r="K2559">
        <v>10.8</v>
      </c>
      <c r="L2559" t="str">
        <f>VLOOKUP(C2559,List!$A$2:$C$2089,3,)</f>
        <v>Stratford</v>
      </c>
      <c r="M2559" t="str">
        <f>VLOOKUP(C2559,List!$A$2:$C$2089,2,)</f>
        <v>Jubilee</v>
      </c>
      <c r="N2559" t="str">
        <f t="shared" si="329"/>
        <v>Stratford|Jubilee</v>
      </c>
      <c r="O2559">
        <f>VLOOKUP(N2559,Depth!$A$2:$F$427,3,)</f>
        <v>4</v>
      </c>
      <c r="P2559">
        <f>VLOOKUP(N2559,Depth!$A$2:$F$427,5,)</f>
        <v>104</v>
      </c>
      <c r="Q2559">
        <f>VLOOKUP(N2559,Depth!$A$2:$F$427,6,)</f>
        <v>0</v>
      </c>
      <c r="R2559">
        <f>VLOOKUP(L2559,longitude_latitude!C:J,7,)</f>
        <v>-2.182514E-3</v>
      </c>
      <c r="S2559">
        <f>VLOOKUP(L2559,longitude_latitude!C:J,8,)</f>
        <v>51.540948020000002</v>
      </c>
      <c r="T2559">
        <f t="shared" si="330"/>
        <v>-0.11248884062692228</v>
      </c>
      <c r="U2559">
        <f>VLOOKUP(M2559,LINE!$A$2:$B$13,2,)</f>
        <v>7</v>
      </c>
      <c r="V2559">
        <f>VLOOKUP(L2559,Entry_exit!B:P,4,)</f>
        <v>91067</v>
      </c>
      <c r="W2559">
        <f>2020 - VLOOKUP(L2559, age!$A:$D,4,)</f>
        <v>74</v>
      </c>
      <c r="X2559">
        <f>VLOOKUP(H2559,'air-quality-london-time-of-day'!E:G,3,FALSE)</f>
        <v>14.4</v>
      </c>
      <c r="Y2559">
        <f>VLOOKUP(I2559,Weather!F:K,2,)</f>
        <v>6.8852459016393652</v>
      </c>
      <c r="Z2559">
        <f>VLOOKUP(I2559,Weather!F:K,3,)</f>
        <v>0.28000000000000003</v>
      </c>
      <c r="AA2559">
        <f>VLOOKUP(I2559,Weather!F:K,4,)</f>
        <v>0.6</v>
      </c>
      <c r="AB2559">
        <f>VLOOKUP(I2559,Weather!F:K,5,)</f>
        <v>1038</v>
      </c>
      <c r="AC2559">
        <f>VLOOKUP(I2559,Weather!F:K,6,)</f>
        <v>1</v>
      </c>
    </row>
    <row r="2560" spans="1:29" x14ac:dyDescent="0.25">
      <c r="A2560" t="s">
        <v>7</v>
      </c>
      <c r="B2560" t="s">
        <v>6</v>
      </c>
      <c r="C2560" s="1">
        <v>42052.46875</v>
      </c>
      <c r="D2560" s="3">
        <f t="shared" si="328"/>
        <v>2015</v>
      </c>
      <c r="E2560" s="3">
        <f t="shared" si="331"/>
        <v>2</v>
      </c>
      <c r="F2560" s="3">
        <f t="shared" si="332"/>
        <v>11</v>
      </c>
      <c r="G2560" s="3">
        <f t="shared" si="333"/>
        <v>17</v>
      </c>
      <c r="H2560" s="3" t="str">
        <f t="shared" si="334"/>
        <v>2015211</v>
      </c>
      <c r="I2560" s="3" t="str">
        <f t="shared" si="335"/>
        <v>201521117</v>
      </c>
      <c r="J2560">
        <v>18</v>
      </c>
      <c r="K2560">
        <v>10.8</v>
      </c>
      <c r="L2560" t="str">
        <f>VLOOKUP(C2560,List!$A$2:$C$2089,3,)</f>
        <v>West Ham</v>
      </c>
      <c r="M2560" t="str">
        <f>VLOOKUP(C2560,List!$A$2:$C$2089,2,)</f>
        <v>Jubilee</v>
      </c>
      <c r="N2560" t="str">
        <f t="shared" si="329"/>
        <v>West Ham|Jubilee</v>
      </c>
      <c r="O2560">
        <f>VLOOKUP(N2560,Depth!$A$2:$F$427,3,)</f>
        <v>1</v>
      </c>
      <c r="P2560">
        <f>VLOOKUP(N2560,Depth!$A$2:$F$427,5,)</f>
        <v>101.2</v>
      </c>
      <c r="Q2560">
        <f>VLOOKUP(N2560,Depth!$A$2:$F$427,6,)</f>
        <v>-0.2</v>
      </c>
      <c r="R2560">
        <f>VLOOKUP(L2560,longitude_latitude!C:J,7,)</f>
        <v>5.9050800000000001E-3</v>
      </c>
      <c r="S2560">
        <f>VLOOKUP(L2560,longitude_latitude!C:J,8,)</f>
        <v>51.527769130000003</v>
      </c>
      <c r="T2560">
        <f t="shared" si="330"/>
        <v>0.30427559893418044</v>
      </c>
      <c r="U2560">
        <f>VLOOKUP(M2560,LINE!$A$2:$B$13,2,)</f>
        <v>7</v>
      </c>
      <c r="V2560">
        <f>VLOOKUP(L2560,Entry_exit!B:P,4,)</f>
        <v>5947</v>
      </c>
      <c r="W2560">
        <f>2020 - VLOOKUP(L2560, age!$A:$D,4,)</f>
        <v>118</v>
      </c>
      <c r="X2560">
        <f>VLOOKUP(H2560,'air-quality-london-time-of-day'!E:G,3,FALSE)</f>
        <v>14.4</v>
      </c>
      <c r="Y2560">
        <f>VLOOKUP(I2560,Weather!F:K,2,)</f>
        <v>6.8852459016393652</v>
      </c>
      <c r="Z2560">
        <f>VLOOKUP(I2560,Weather!F:K,3,)</f>
        <v>0.28000000000000003</v>
      </c>
      <c r="AA2560">
        <f>VLOOKUP(I2560,Weather!F:K,4,)</f>
        <v>0.6</v>
      </c>
      <c r="AB2560">
        <f>VLOOKUP(I2560,Weather!F:K,5,)</f>
        <v>1038</v>
      </c>
      <c r="AC2560">
        <f>VLOOKUP(I2560,Weather!F:K,6,)</f>
        <v>1</v>
      </c>
    </row>
    <row r="2561" spans="1:29" x14ac:dyDescent="0.25">
      <c r="A2561" t="s">
        <v>7</v>
      </c>
      <c r="B2561" t="s">
        <v>6</v>
      </c>
      <c r="C2561" s="1">
        <v>42052.469444444447</v>
      </c>
      <c r="D2561" s="3">
        <f t="shared" si="328"/>
        <v>2015</v>
      </c>
      <c r="E2561" s="3">
        <f t="shared" si="331"/>
        <v>2</v>
      </c>
      <c r="F2561" s="3">
        <f t="shared" si="332"/>
        <v>11</v>
      </c>
      <c r="G2561" s="3">
        <f t="shared" si="333"/>
        <v>17</v>
      </c>
      <c r="H2561" s="3" t="str">
        <f t="shared" si="334"/>
        <v>2015211</v>
      </c>
      <c r="I2561" s="3" t="str">
        <f t="shared" si="335"/>
        <v>201521117</v>
      </c>
      <c r="J2561">
        <v>19</v>
      </c>
      <c r="K2561">
        <v>11.4</v>
      </c>
      <c r="L2561" t="str">
        <f>VLOOKUP(C2561,List!$A$2:$C$2089,3,)</f>
        <v>West Ham</v>
      </c>
      <c r="M2561" t="str">
        <f>VLOOKUP(C2561,List!$A$2:$C$2089,2,)</f>
        <v>Jubilee</v>
      </c>
      <c r="N2561" t="str">
        <f t="shared" si="329"/>
        <v>West Ham|Jubilee</v>
      </c>
      <c r="O2561">
        <f>VLOOKUP(N2561,Depth!$A$2:$F$427,3,)</f>
        <v>1</v>
      </c>
      <c r="P2561">
        <f>VLOOKUP(N2561,Depth!$A$2:$F$427,5,)</f>
        <v>101.2</v>
      </c>
      <c r="Q2561">
        <f>VLOOKUP(N2561,Depth!$A$2:$F$427,6,)</f>
        <v>-0.2</v>
      </c>
      <c r="R2561">
        <f>VLOOKUP(L2561,longitude_latitude!C:J,7,)</f>
        <v>5.9050800000000001E-3</v>
      </c>
      <c r="S2561">
        <f>VLOOKUP(L2561,longitude_latitude!C:J,8,)</f>
        <v>51.527769130000003</v>
      </c>
      <c r="T2561">
        <f t="shared" si="330"/>
        <v>0.30427559893418044</v>
      </c>
      <c r="U2561">
        <f>VLOOKUP(M2561,LINE!$A$2:$B$13,2,)</f>
        <v>7</v>
      </c>
      <c r="V2561">
        <f>VLOOKUP(L2561,Entry_exit!B:P,4,)</f>
        <v>5947</v>
      </c>
      <c r="W2561">
        <f>2020 - VLOOKUP(L2561, age!$A:$D,4,)</f>
        <v>118</v>
      </c>
      <c r="X2561">
        <f>VLOOKUP(H2561,'air-quality-london-time-of-day'!E:G,3,FALSE)</f>
        <v>14.4</v>
      </c>
      <c r="Y2561">
        <f>VLOOKUP(I2561,Weather!F:K,2,)</f>
        <v>6.8852459016393652</v>
      </c>
      <c r="Z2561">
        <f>VLOOKUP(I2561,Weather!F:K,3,)</f>
        <v>0.28000000000000003</v>
      </c>
      <c r="AA2561">
        <f>VLOOKUP(I2561,Weather!F:K,4,)</f>
        <v>0.6</v>
      </c>
      <c r="AB2561">
        <f>VLOOKUP(I2561,Weather!F:K,5,)</f>
        <v>1038</v>
      </c>
      <c r="AC2561">
        <f>VLOOKUP(I2561,Weather!F:K,6,)</f>
        <v>1</v>
      </c>
    </row>
    <row r="2562" spans="1:29" x14ac:dyDescent="0.25">
      <c r="A2562" t="s">
        <v>7</v>
      </c>
      <c r="B2562" t="s">
        <v>6</v>
      </c>
      <c r="C2562" s="1">
        <v>42052.470138888886</v>
      </c>
      <c r="D2562" s="3">
        <f t="shared" si="328"/>
        <v>2015</v>
      </c>
      <c r="E2562" s="3">
        <f t="shared" si="331"/>
        <v>2</v>
      </c>
      <c r="F2562" s="3">
        <f t="shared" si="332"/>
        <v>11</v>
      </c>
      <c r="G2562" s="3">
        <f t="shared" si="333"/>
        <v>17</v>
      </c>
      <c r="H2562" s="3" t="str">
        <f t="shared" si="334"/>
        <v>2015211</v>
      </c>
      <c r="I2562" s="3" t="str">
        <f t="shared" si="335"/>
        <v>201521117</v>
      </c>
      <c r="J2562">
        <v>21</v>
      </c>
      <c r="K2562">
        <v>12.6</v>
      </c>
      <c r="L2562" t="str">
        <f>VLOOKUP(C2562,List!$A$2:$C$2089,3,)</f>
        <v>West Ham</v>
      </c>
      <c r="M2562" t="str">
        <f>VLOOKUP(C2562,List!$A$2:$C$2089,2,)</f>
        <v>Jubilee</v>
      </c>
      <c r="N2562" t="str">
        <f t="shared" si="329"/>
        <v>West Ham|Jubilee</v>
      </c>
      <c r="O2562">
        <f>VLOOKUP(N2562,Depth!$A$2:$F$427,3,)</f>
        <v>1</v>
      </c>
      <c r="P2562">
        <f>VLOOKUP(N2562,Depth!$A$2:$F$427,5,)</f>
        <v>101.2</v>
      </c>
      <c r="Q2562">
        <f>VLOOKUP(N2562,Depth!$A$2:$F$427,6,)</f>
        <v>-0.2</v>
      </c>
      <c r="R2562">
        <f>VLOOKUP(L2562,longitude_latitude!C:J,7,)</f>
        <v>5.9050800000000001E-3</v>
      </c>
      <c r="S2562">
        <f>VLOOKUP(L2562,longitude_latitude!C:J,8,)</f>
        <v>51.527769130000003</v>
      </c>
      <c r="T2562">
        <f t="shared" si="330"/>
        <v>0.30427559893418044</v>
      </c>
      <c r="U2562">
        <f>VLOOKUP(M2562,LINE!$A$2:$B$13,2,)</f>
        <v>7</v>
      </c>
      <c r="V2562">
        <f>VLOOKUP(L2562,Entry_exit!B:P,4,)</f>
        <v>5947</v>
      </c>
      <c r="W2562">
        <f>2020 - VLOOKUP(L2562, age!$A:$D,4,)</f>
        <v>118</v>
      </c>
      <c r="X2562">
        <f>VLOOKUP(H2562,'air-quality-london-time-of-day'!E:G,3,FALSE)</f>
        <v>14.4</v>
      </c>
      <c r="Y2562">
        <f>VLOOKUP(I2562,Weather!F:K,2,)</f>
        <v>6.8852459016393652</v>
      </c>
      <c r="Z2562">
        <f>VLOOKUP(I2562,Weather!F:K,3,)</f>
        <v>0.28000000000000003</v>
      </c>
      <c r="AA2562">
        <f>VLOOKUP(I2562,Weather!F:K,4,)</f>
        <v>0.6</v>
      </c>
      <c r="AB2562">
        <f>VLOOKUP(I2562,Weather!F:K,5,)</f>
        <v>1038</v>
      </c>
      <c r="AC2562">
        <f>VLOOKUP(I2562,Weather!F:K,6,)</f>
        <v>1</v>
      </c>
    </row>
    <row r="2563" spans="1:29" x14ac:dyDescent="0.25">
      <c r="A2563" t="s">
        <v>7</v>
      </c>
      <c r="B2563" t="s">
        <v>6</v>
      </c>
      <c r="C2563" s="1">
        <v>42052.470833333333</v>
      </c>
      <c r="D2563" s="3">
        <f t="shared" si="328"/>
        <v>2015</v>
      </c>
      <c r="E2563" s="3">
        <f t="shared" si="331"/>
        <v>2</v>
      </c>
      <c r="F2563" s="3">
        <f t="shared" si="332"/>
        <v>11</v>
      </c>
      <c r="G2563" s="3">
        <f t="shared" si="333"/>
        <v>17</v>
      </c>
      <c r="H2563" s="3" t="str">
        <f t="shared" si="334"/>
        <v>2015211</v>
      </c>
      <c r="I2563" s="3" t="str">
        <f t="shared" si="335"/>
        <v>201521117</v>
      </c>
      <c r="J2563">
        <v>33</v>
      </c>
      <c r="K2563">
        <v>19.8</v>
      </c>
      <c r="L2563" t="str">
        <f>VLOOKUP(C2563,List!$A$2:$C$2089,3,)</f>
        <v>Canning Town</v>
      </c>
      <c r="M2563" t="str">
        <f>VLOOKUP(C2563,List!$A$2:$C$2089,2,)</f>
        <v>Jubilee</v>
      </c>
      <c r="N2563" t="str">
        <f t="shared" si="329"/>
        <v>Canning Town|Jubilee</v>
      </c>
      <c r="O2563">
        <f>VLOOKUP(N2563,Depth!$A$2:$F$427,3,)</f>
        <v>2</v>
      </c>
      <c r="P2563">
        <f>VLOOKUP(N2563,Depth!$A$2:$F$427,5,)</f>
        <v>100</v>
      </c>
      <c r="Q2563">
        <f>VLOOKUP(N2563,Depth!$A$2:$F$427,6,)</f>
        <v>2</v>
      </c>
      <c r="R2563">
        <f>VLOOKUP(L2563,longitude_latitude!C:J,7,)</f>
        <v>9.5688839999999997E-3</v>
      </c>
      <c r="S2563">
        <f>VLOOKUP(L2563,longitude_latitude!C:J,8,)</f>
        <v>51.51360991</v>
      </c>
      <c r="T2563">
        <f t="shared" si="330"/>
        <v>0.49292775765004043</v>
      </c>
      <c r="U2563">
        <f>VLOOKUP(M2563,LINE!$A$2:$B$13,2,)</f>
        <v>7</v>
      </c>
      <c r="V2563">
        <f>VLOOKUP(L2563,Entry_exit!B:P,4,)</f>
        <v>17047</v>
      </c>
      <c r="W2563">
        <f>2020 - VLOOKUP(L2563, age!$A:$D,4,)</f>
        <v>21</v>
      </c>
      <c r="X2563">
        <f>VLOOKUP(H2563,'air-quality-london-time-of-day'!E:G,3,FALSE)</f>
        <v>14.4</v>
      </c>
      <c r="Y2563">
        <f>VLOOKUP(I2563,Weather!F:K,2,)</f>
        <v>6.8852459016393652</v>
      </c>
      <c r="Z2563">
        <f>VLOOKUP(I2563,Weather!F:K,3,)</f>
        <v>0.28000000000000003</v>
      </c>
      <c r="AA2563">
        <f>VLOOKUP(I2563,Weather!F:K,4,)</f>
        <v>0.6</v>
      </c>
      <c r="AB2563">
        <f>VLOOKUP(I2563,Weather!F:K,5,)</f>
        <v>1038</v>
      </c>
      <c r="AC2563">
        <f>VLOOKUP(I2563,Weather!F:K,6,)</f>
        <v>1</v>
      </c>
    </row>
    <row r="2564" spans="1:29" x14ac:dyDescent="0.25">
      <c r="A2564" t="s">
        <v>7</v>
      </c>
      <c r="B2564" t="s">
        <v>6</v>
      </c>
      <c r="C2564" s="1">
        <v>42052.47152777778</v>
      </c>
      <c r="D2564" s="3">
        <f t="shared" si="328"/>
        <v>2015</v>
      </c>
      <c r="E2564" s="3">
        <f t="shared" si="331"/>
        <v>2</v>
      </c>
      <c r="F2564" s="3">
        <f t="shared" si="332"/>
        <v>11</v>
      </c>
      <c r="G2564" s="3">
        <f t="shared" si="333"/>
        <v>17</v>
      </c>
      <c r="H2564" s="3" t="str">
        <f t="shared" si="334"/>
        <v>2015211</v>
      </c>
      <c r="I2564" s="3" t="str">
        <f t="shared" si="335"/>
        <v>201521117</v>
      </c>
      <c r="J2564">
        <v>46</v>
      </c>
      <c r="K2564">
        <v>27.6</v>
      </c>
      <c r="L2564" t="str">
        <f>VLOOKUP(C2564,List!$A$2:$C$2089,3,)</f>
        <v>Canning Town</v>
      </c>
      <c r="M2564" t="str">
        <f>VLOOKUP(C2564,List!$A$2:$C$2089,2,)</f>
        <v>Jubilee</v>
      </c>
      <c r="N2564" t="str">
        <f t="shared" si="329"/>
        <v>Canning Town|Jubilee</v>
      </c>
      <c r="O2564">
        <f>VLOOKUP(N2564,Depth!$A$2:$F$427,3,)</f>
        <v>2</v>
      </c>
      <c r="P2564">
        <f>VLOOKUP(N2564,Depth!$A$2:$F$427,5,)</f>
        <v>100</v>
      </c>
      <c r="Q2564">
        <f>VLOOKUP(N2564,Depth!$A$2:$F$427,6,)</f>
        <v>2</v>
      </c>
      <c r="R2564">
        <f>VLOOKUP(L2564,longitude_latitude!C:J,7,)</f>
        <v>9.5688839999999997E-3</v>
      </c>
      <c r="S2564">
        <f>VLOOKUP(L2564,longitude_latitude!C:J,8,)</f>
        <v>51.51360991</v>
      </c>
      <c r="T2564">
        <f t="shared" si="330"/>
        <v>0.49292775765004043</v>
      </c>
      <c r="U2564">
        <f>VLOOKUP(M2564,LINE!$A$2:$B$13,2,)</f>
        <v>7</v>
      </c>
      <c r="V2564">
        <f>VLOOKUP(L2564,Entry_exit!B:P,4,)</f>
        <v>17047</v>
      </c>
      <c r="W2564">
        <f>2020 - VLOOKUP(L2564, age!$A:$D,4,)</f>
        <v>21</v>
      </c>
      <c r="X2564">
        <f>VLOOKUP(H2564,'air-quality-london-time-of-day'!E:G,3,FALSE)</f>
        <v>14.4</v>
      </c>
      <c r="Y2564">
        <f>VLOOKUP(I2564,Weather!F:K,2,)</f>
        <v>6.8852459016393652</v>
      </c>
      <c r="Z2564">
        <f>VLOOKUP(I2564,Weather!F:K,3,)</f>
        <v>0.28000000000000003</v>
      </c>
      <c r="AA2564">
        <f>VLOOKUP(I2564,Weather!F:K,4,)</f>
        <v>0.6</v>
      </c>
      <c r="AB2564">
        <f>VLOOKUP(I2564,Weather!F:K,5,)</f>
        <v>1038</v>
      </c>
      <c r="AC2564">
        <f>VLOOKUP(I2564,Weather!F:K,6,)</f>
        <v>1</v>
      </c>
    </row>
    <row r="2565" spans="1:29" x14ac:dyDescent="0.25">
      <c r="A2565" t="s">
        <v>7</v>
      </c>
      <c r="B2565" t="s">
        <v>6</v>
      </c>
      <c r="C2565" s="1">
        <v>42052.472222222219</v>
      </c>
      <c r="D2565" s="3">
        <f t="shared" si="328"/>
        <v>2015</v>
      </c>
      <c r="E2565" s="3">
        <f t="shared" si="331"/>
        <v>2</v>
      </c>
      <c r="F2565" s="3">
        <f t="shared" si="332"/>
        <v>11</v>
      </c>
      <c r="G2565" s="3">
        <f t="shared" si="333"/>
        <v>17</v>
      </c>
      <c r="H2565" s="3" t="str">
        <f t="shared" si="334"/>
        <v>2015211</v>
      </c>
      <c r="I2565" s="3" t="str">
        <f t="shared" si="335"/>
        <v>201521117</v>
      </c>
      <c r="J2565">
        <v>78</v>
      </c>
      <c r="K2565">
        <v>46.8</v>
      </c>
      <c r="L2565" t="str">
        <f>VLOOKUP(C2565,List!$A$2:$C$2089,3,)</f>
        <v>North Greenwich</v>
      </c>
      <c r="M2565" t="str">
        <f>VLOOKUP(C2565,List!$A$2:$C$2089,2,)</f>
        <v>Jubilee</v>
      </c>
      <c r="N2565" t="str">
        <f t="shared" si="329"/>
        <v>North Greenwich|Jubilee</v>
      </c>
      <c r="O2565">
        <f>VLOOKUP(N2565,Depth!$A$2:$F$427,3,)</f>
        <v>2</v>
      </c>
      <c r="P2565">
        <f>VLOOKUP(N2565,Depth!$A$2:$F$427,5,)</f>
        <v>86.46</v>
      </c>
      <c r="Q2565">
        <f>VLOOKUP(N2565,Depth!$A$2:$F$427,6,)</f>
        <v>15.54</v>
      </c>
      <c r="R2565">
        <f>VLOOKUP(L2565,longitude_latitude!C:J,7,)</f>
        <v>5.9087840000000003E-3</v>
      </c>
      <c r="S2565">
        <f>VLOOKUP(L2565,longitude_latitude!C:J,8,)</f>
        <v>51.500020990000003</v>
      </c>
      <c r="T2565">
        <f t="shared" si="330"/>
        <v>0.30430250002537618</v>
      </c>
      <c r="U2565">
        <f>VLOOKUP(M2565,LINE!$A$2:$B$13,2,)</f>
        <v>7</v>
      </c>
      <c r="V2565">
        <f>VLOOKUP(L2565,Entry_exit!B:P,4,)</f>
        <v>36889</v>
      </c>
      <c r="W2565">
        <f>2020 - VLOOKUP(L2565, age!$A:$D,4,)</f>
        <v>21</v>
      </c>
      <c r="X2565">
        <f>VLOOKUP(H2565,'air-quality-london-time-of-day'!E:G,3,FALSE)</f>
        <v>14.4</v>
      </c>
      <c r="Y2565">
        <f>VLOOKUP(I2565,Weather!F:K,2,)</f>
        <v>6.8852459016393652</v>
      </c>
      <c r="Z2565">
        <f>VLOOKUP(I2565,Weather!F:K,3,)</f>
        <v>0.28000000000000003</v>
      </c>
      <c r="AA2565">
        <f>VLOOKUP(I2565,Weather!F:K,4,)</f>
        <v>0.6</v>
      </c>
      <c r="AB2565">
        <f>VLOOKUP(I2565,Weather!F:K,5,)</f>
        <v>1038</v>
      </c>
      <c r="AC2565">
        <f>VLOOKUP(I2565,Weather!F:K,6,)</f>
        <v>1</v>
      </c>
    </row>
    <row r="2566" spans="1:29" x14ac:dyDescent="0.25">
      <c r="A2566" t="s">
        <v>7</v>
      </c>
      <c r="B2566" t="s">
        <v>6</v>
      </c>
      <c r="C2566" s="1">
        <v>42052.472916666666</v>
      </c>
      <c r="D2566" s="3">
        <f t="shared" si="328"/>
        <v>2015</v>
      </c>
      <c r="E2566" s="3">
        <f t="shared" si="331"/>
        <v>2</v>
      </c>
      <c r="F2566" s="3">
        <f t="shared" si="332"/>
        <v>11</v>
      </c>
      <c r="G2566" s="3">
        <f t="shared" si="333"/>
        <v>17</v>
      </c>
      <c r="H2566" s="3" t="str">
        <f t="shared" si="334"/>
        <v>2015211</v>
      </c>
      <c r="I2566" s="3" t="str">
        <f t="shared" si="335"/>
        <v>201521117</v>
      </c>
      <c r="J2566">
        <v>94</v>
      </c>
      <c r="K2566">
        <v>56.4</v>
      </c>
      <c r="L2566" t="str">
        <f>VLOOKUP(C2566,List!$A$2:$C$2089,3,)</f>
        <v>North Greenwich</v>
      </c>
      <c r="M2566" t="str">
        <f>VLOOKUP(C2566,List!$A$2:$C$2089,2,)</f>
        <v>Jubilee</v>
      </c>
      <c r="N2566" t="str">
        <f t="shared" si="329"/>
        <v>North Greenwich|Jubilee</v>
      </c>
      <c r="O2566">
        <f>VLOOKUP(N2566,Depth!$A$2:$F$427,3,)</f>
        <v>2</v>
      </c>
      <c r="P2566">
        <f>VLOOKUP(N2566,Depth!$A$2:$F$427,5,)</f>
        <v>86.46</v>
      </c>
      <c r="Q2566">
        <f>VLOOKUP(N2566,Depth!$A$2:$F$427,6,)</f>
        <v>15.54</v>
      </c>
      <c r="R2566">
        <f>VLOOKUP(L2566,longitude_latitude!C:J,7,)</f>
        <v>5.9087840000000003E-3</v>
      </c>
      <c r="S2566">
        <f>VLOOKUP(L2566,longitude_latitude!C:J,8,)</f>
        <v>51.500020990000003</v>
      </c>
      <c r="T2566">
        <f t="shared" si="330"/>
        <v>0.30430250002537618</v>
      </c>
      <c r="U2566">
        <f>VLOOKUP(M2566,LINE!$A$2:$B$13,2,)</f>
        <v>7</v>
      </c>
      <c r="V2566">
        <f>VLOOKUP(L2566,Entry_exit!B:P,4,)</f>
        <v>36889</v>
      </c>
      <c r="W2566">
        <f>2020 - VLOOKUP(L2566, age!$A:$D,4,)</f>
        <v>21</v>
      </c>
      <c r="X2566">
        <f>VLOOKUP(H2566,'air-quality-london-time-of-day'!E:G,3,FALSE)</f>
        <v>14.4</v>
      </c>
      <c r="Y2566">
        <f>VLOOKUP(I2566,Weather!F:K,2,)</f>
        <v>6.8852459016393652</v>
      </c>
      <c r="Z2566">
        <f>VLOOKUP(I2566,Weather!F:K,3,)</f>
        <v>0.28000000000000003</v>
      </c>
      <c r="AA2566">
        <f>VLOOKUP(I2566,Weather!F:K,4,)</f>
        <v>0.6</v>
      </c>
      <c r="AB2566">
        <f>VLOOKUP(I2566,Weather!F:K,5,)</f>
        <v>1038</v>
      </c>
      <c r="AC2566">
        <f>VLOOKUP(I2566,Weather!F:K,6,)</f>
        <v>1</v>
      </c>
    </row>
    <row r="2567" spans="1:29" x14ac:dyDescent="0.25">
      <c r="A2567" t="s">
        <v>7</v>
      </c>
      <c r="B2567" t="s">
        <v>6</v>
      </c>
      <c r="C2567" s="1">
        <v>42052.473611111112</v>
      </c>
      <c r="D2567" s="3">
        <f t="shared" si="328"/>
        <v>2015</v>
      </c>
      <c r="E2567" s="3">
        <f t="shared" si="331"/>
        <v>2</v>
      </c>
      <c r="F2567" s="3">
        <f t="shared" si="332"/>
        <v>11</v>
      </c>
      <c r="G2567" s="3">
        <f t="shared" si="333"/>
        <v>17</v>
      </c>
      <c r="H2567" s="3" t="str">
        <f t="shared" si="334"/>
        <v>2015211</v>
      </c>
      <c r="I2567" s="3" t="str">
        <f t="shared" si="335"/>
        <v>201521117</v>
      </c>
      <c r="J2567">
        <v>131</v>
      </c>
      <c r="K2567">
        <v>78.599999999999994</v>
      </c>
      <c r="L2567" t="str">
        <f>VLOOKUP(C2567,List!$A$2:$C$2089,3,)</f>
        <v>North Greenwich</v>
      </c>
      <c r="M2567" t="str">
        <f>VLOOKUP(C2567,List!$A$2:$C$2089,2,)</f>
        <v>Jubilee</v>
      </c>
      <c r="N2567" t="str">
        <f t="shared" si="329"/>
        <v>North Greenwich|Jubilee</v>
      </c>
      <c r="O2567">
        <f>VLOOKUP(N2567,Depth!$A$2:$F$427,3,)</f>
        <v>2</v>
      </c>
      <c r="P2567">
        <f>VLOOKUP(N2567,Depth!$A$2:$F$427,5,)</f>
        <v>86.46</v>
      </c>
      <c r="Q2567">
        <f>VLOOKUP(N2567,Depth!$A$2:$F$427,6,)</f>
        <v>15.54</v>
      </c>
      <c r="R2567">
        <f>VLOOKUP(L2567,longitude_latitude!C:J,7,)</f>
        <v>5.9087840000000003E-3</v>
      </c>
      <c r="S2567">
        <f>VLOOKUP(L2567,longitude_latitude!C:J,8,)</f>
        <v>51.500020990000003</v>
      </c>
      <c r="T2567">
        <f t="shared" si="330"/>
        <v>0.30430250002537618</v>
      </c>
      <c r="U2567">
        <f>VLOOKUP(M2567,LINE!$A$2:$B$13,2,)</f>
        <v>7</v>
      </c>
      <c r="V2567">
        <f>VLOOKUP(L2567,Entry_exit!B:P,4,)</f>
        <v>36889</v>
      </c>
      <c r="W2567">
        <f>2020 - VLOOKUP(L2567, age!$A:$D,4,)</f>
        <v>21</v>
      </c>
      <c r="X2567">
        <f>VLOOKUP(H2567,'air-quality-london-time-of-day'!E:G,3,FALSE)</f>
        <v>14.4</v>
      </c>
      <c r="Y2567">
        <f>VLOOKUP(I2567,Weather!F:K,2,)</f>
        <v>6.8852459016393652</v>
      </c>
      <c r="Z2567">
        <f>VLOOKUP(I2567,Weather!F:K,3,)</f>
        <v>0.28000000000000003</v>
      </c>
      <c r="AA2567">
        <f>VLOOKUP(I2567,Weather!F:K,4,)</f>
        <v>0.6</v>
      </c>
      <c r="AB2567">
        <f>VLOOKUP(I2567,Weather!F:K,5,)</f>
        <v>1038</v>
      </c>
      <c r="AC2567">
        <f>VLOOKUP(I2567,Weather!F:K,6,)</f>
        <v>1</v>
      </c>
    </row>
    <row r="2568" spans="1:29" x14ac:dyDescent="0.25">
      <c r="A2568" t="s">
        <v>7</v>
      </c>
      <c r="B2568" t="s">
        <v>6</v>
      </c>
      <c r="C2568" s="1">
        <v>42052.474305555559</v>
      </c>
      <c r="D2568" s="3">
        <f t="shared" si="328"/>
        <v>2015</v>
      </c>
      <c r="E2568" s="3">
        <f t="shared" si="331"/>
        <v>2</v>
      </c>
      <c r="F2568" s="3">
        <f t="shared" si="332"/>
        <v>11</v>
      </c>
      <c r="G2568" s="3">
        <f t="shared" si="333"/>
        <v>17</v>
      </c>
      <c r="H2568" s="3" t="str">
        <f t="shared" si="334"/>
        <v>2015211</v>
      </c>
      <c r="I2568" s="3" t="str">
        <f t="shared" si="335"/>
        <v>201521117</v>
      </c>
      <c r="J2568">
        <v>160</v>
      </c>
      <c r="K2568">
        <v>96</v>
      </c>
      <c r="L2568" t="str">
        <f>VLOOKUP(C2568,List!$A$2:$C$2089,3,)</f>
        <v>Canary Wharf</v>
      </c>
      <c r="M2568" t="str">
        <f>VLOOKUP(C2568,List!$A$2:$C$2089,2,)</f>
        <v>Jubilee</v>
      </c>
      <c r="N2568" t="str">
        <f t="shared" si="329"/>
        <v>Canary Wharf|Jubilee</v>
      </c>
      <c r="O2568">
        <f>VLOOKUP(N2568,Depth!$A$2:$F$427,3,)</f>
        <v>3</v>
      </c>
      <c r="P2568">
        <f>VLOOKUP(N2568,Depth!$A$2:$F$427,5,)</f>
        <v>84.35</v>
      </c>
      <c r="Q2568">
        <f>VLOOKUP(N2568,Depth!$A$2:$F$427,6,)</f>
        <v>18.649999999999999</v>
      </c>
      <c r="R2568">
        <f>VLOOKUP(L2568,longitude_latitude!C:J,7,)</f>
        <v>-1.6134819000000002E-2</v>
      </c>
      <c r="S2568">
        <f>VLOOKUP(L2568,longitude_latitude!C:J,8,)</f>
        <v>51.502917490000002</v>
      </c>
      <c r="T2568">
        <f t="shared" si="330"/>
        <v>-0.83099025167308438</v>
      </c>
      <c r="U2568">
        <f>VLOOKUP(M2568,LINE!$A$2:$B$13,2,)</f>
        <v>7</v>
      </c>
      <c r="V2568">
        <f>VLOOKUP(L2568,Entry_exit!B:P,4,)</f>
        <v>93942</v>
      </c>
      <c r="W2568">
        <f>2020 - VLOOKUP(L2568, age!$A:$D,4,)</f>
        <v>21</v>
      </c>
      <c r="X2568">
        <f>VLOOKUP(H2568,'air-quality-london-time-of-day'!E:G,3,FALSE)</f>
        <v>14.4</v>
      </c>
      <c r="Y2568">
        <f>VLOOKUP(I2568,Weather!F:K,2,)</f>
        <v>6.8852459016393652</v>
      </c>
      <c r="Z2568">
        <f>VLOOKUP(I2568,Weather!F:K,3,)</f>
        <v>0.28000000000000003</v>
      </c>
      <c r="AA2568">
        <f>VLOOKUP(I2568,Weather!F:K,4,)</f>
        <v>0.6</v>
      </c>
      <c r="AB2568">
        <f>VLOOKUP(I2568,Weather!F:K,5,)</f>
        <v>1038</v>
      </c>
      <c r="AC2568">
        <f>VLOOKUP(I2568,Weather!F:K,6,)</f>
        <v>1</v>
      </c>
    </row>
    <row r="2569" spans="1:29" x14ac:dyDescent="0.25">
      <c r="A2569" t="s">
        <v>7</v>
      </c>
      <c r="B2569" t="s">
        <v>6</v>
      </c>
      <c r="C2569" s="1">
        <v>42052.474999999999</v>
      </c>
      <c r="D2569" s="3">
        <f t="shared" si="328"/>
        <v>2015</v>
      </c>
      <c r="E2569" s="3">
        <f t="shared" si="331"/>
        <v>2</v>
      </c>
      <c r="F2569" s="3">
        <f t="shared" si="332"/>
        <v>11</v>
      </c>
      <c r="G2569" s="3">
        <f t="shared" si="333"/>
        <v>17</v>
      </c>
      <c r="H2569" s="3" t="str">
        <f t="shared" si="334"/>
        <v>2015211</v>
      </c>
      <c r="I2569" s="3" t="str">
        <f t="shared" si="335"/>
        <v>201521117</v>
      </c>
      <c r="J2569">
        <v>162</v>
      </c>
      <c r="K2569">
        <v>97.2</v>
      </c>
      <c r="L2569" t="str">
        <f>VLOOKUP(C2569,List!$A$2:$C$2089,3,)</f>
        <v>Canary Wharf</v>
      </c>
      <c r="M2569" t="str">
        <f>VLOOKUP(C2569,List!$A$2:$C$2089,2,)</f>
        <v>Jubilee</v>
      </c>
      <c r="N2569" t="str">
        <f t="shared" si="329"/>
        <v>Canary Wharf|Jubilee</v>
      </c>
      <c r="O2569">
        <f>VLOOKUP(N2569,Depth!$A$2:$F$427,3,)</f>
        <v>3</v>
      </c>
      <c r="P2569">
        <f>VLOOKUP(N2569,Depth!$A$2:$F$427,5,)</f>
        <v>84.35</v>
      </c>
      <c r="Q2569">
        <f>VLOOKUP(N2569,Depth!$A$2:$F$427,6,)</f>
        <v>18.649999999999999</v>
      </c>
      <c r="R2569">
        <f>VLOOKUP(L2569,longitude_latitude!C:J,7,)</f>
        <v>-1.6134819000000002E-2</v>
      </c>
      <c r="S2569">
        <f>VLOOKUP(L2569,longitude_latitude!C:J,8,)</f>
        <v>51.502917490000002</v>
      </c>
      <c r="T2569">
        <f t="shared" si="330"/>
        <v>-0.83099025167308438</v>
      </c>
      <c r="U2569">
        <f>VLOOKUP(M2569,LINE!$A$2:$B$13,2,)</f>
        <v>7</v>
      </c>
      <c r="V2569">
        <f>VLOOKUP(L2569,Entry_exit!B:P,4,)</f>
        <v>93942</v>
      </c>
      <c r="W2569">
        <f>2020 - VLOOKUP(L2569, age!$A:$D,4,)</f>
        <v>21</v>
      </c>
      <c r="X2569">
        <f>VLOOKUP(H2569,'air-quality-london-time-of-day'!E:G,3,FALSE)</f>
        <v>14.4</v>
      </c>
      <c r="Y2569">
        <f>VLOOKUP(I2569,Weather!F:K,2,)</f>
        <v>6.8852459016393652</v>
      </c>
      <c r="Z2569">
        <f>VLOOKUP(I2569,Weather!F:K,3,)</f>
        <v>0.28000000000000003</v>
      </c>
      <c r="AA2569">
        <f>VLOOKUP(I2569,Weather!F:K,4,)</f>
        <v>0.6</v>
      </c>
      <c r="AB2569">
        <f>VLOOKUP(I2569,Weather!F:K,5,)</f>
        <v>1038</v>
      </c>
      <c r="AC2569">
        <f>VLOOKUP(I2569,Weather!F:K,6,)</f>
        <v>1</v>
      </c>
    </row>
    <row r="2570" spans="1:29" x14ac:dyDescent="0.25">
      <c r="A2570" t="s">
        <v>7</v>
      </c>
      <c r="B2570" t="s">
        <v>6</v>
      </c>
      <c r="C2570" s="1">
        <v>42052.475694444445</v>
      </c>
      <c r="D2570" s="3">
        <f t="shared" si="328"/>
        <v>2015</v>
      </c>
      <c r="E2570" s="3">
        <f t="shared" si="331"/>
        <v>2</v>
      </c>
      <c r="F2570" s="3">
        <f t="shared" si="332"/>
        <v>11</v>
      </c>
      <c r="G2570" s="3">
        <f t="shared" si="333"/>
        <v>17</v>
      </c>
      <c r="H2570" s="3" t="str">
        <f t="shared" si="334"/>
        <v>2015211</v>
      </c>
      <c r="I2570" s="3" t="str">
        <f t="shared" si="335"/>
        <v>201521117</v>
      </c>
      <c r="J2570">
        <v>161</v>
      </c>
      <c r="K2570">
        <v>96.6</v>
      </c>
      <c r="L2570" t="str">
        <f>VLOOKUP(C2570,List!$A$2:$C$2089,3,)</f>
        <v>Canada Water</v>
      </c>
      <c r="M2570" t="str">
        <f>VLOOKUP(C2570,List!$A$2:$C$2089,2,)</f>
        <v>Jubilee</v>
      </c>
      <c r="N2570" t="str">
        <f t="shared" si="329"/>
        <v>Canada Water|Jubilee</v>
      </c>
      <c r="O2570">
        <f>VLOOKUP(N2570,Depth!$A$2:$F$427,3,)</f>
        <v>5</v>
      </c>
      <c r="P2570">
        <f>VLOOKUP(N2570,Depth!$A$2:$F$427,5,)</f>
        <v>86.674999999999997</v>
      </c>
      <c r="Q2570">
        <f>VLOOKUP(N2570,Depth!$A$2:$F$427,6,)</f>
        <v>18.324999999999999</v>
      </c>
      <c r="R2570">
        <f>VLOOKUP(L2570,longitude_latitude!C:J,7,)</f>
        <v>-4.8105944999999997E-2</v>
      </c>
      <c r="S2570">
        <f>VLOOKUP(L2570,longitude_latitude!C:J,8,)</f>
        <v>51.497448640000002</v>
      </c>
      <c r="T2570">
        <f t="shared" si="330"/>
        <v>-2.4773334319161648</v>
      </c>
      <c r="U2570">
        <f>VLOOKUP(M2570,LINE!$A$2:$B$13,2,)</f>
        <v>7</v>
      </c>
      <c r="V2570">
        <f>VLOOKUP(L2570,Entry_exit!B:P,4,)</f>
        <v>18516</v>
      </c>
      <c r="W2570">
        <f>2020 - VLOOKUP(L2570, age!$A:$D,4,)</f>
        <v>21</v>
      </c>
      <c r="X2570">
        <f>VLOOKUP(H2570,'air-quality-london-time-of-day'!E:G,3,FALSE)</f>
        <v>14.4</v>
      </c>
      <c r="Y2570">
        <f>VLOOKUP(I2570,Weather!F:K,2,)</f>
        <v>6.8852459016393652</v>
      </c>
      <c r="Z2570">
        <f>VLOOKUP(I2570,Weather!F:K,3,)</f>
        <v>0.28000000000000003</v>
      </c>
      <c r="AA2570">
        <f>VLOOKUP(I2570,Weather!F:K,4,)</f>
        <v>0.6</v>
      </c>
      <c r="AB2570">
        <f>VLOOKUP(I2570,Weather!F:K,5,)</f>
        <v>1038</v>
      </c>
      <c r="AC2570">
        <f>VLOOKUP(I2570,Weather!F:K,6,)</f>
        <v>1</v>
      </c>
    </row>
    <row r="2571" spans="1:29" x14ac:dyDescent="0.25">
      <c r="A2571" t="s">
        <v>7</v>
      </c>
      <c r="B2571" t="s">
        <v>6</v>
      </c>
      <c r="C2571" s="1">
        <v>42052.476388888892</v>
      </c>
      <c r="D2571" s="3">
        <f t="shared" si="328"/>
        <v>2015</v>
      </c>
      <c r="E2571" s="3">
        <f t="shared" si="331"/>
        <v>2</v>
      </c>
      <c r="F2571" s="3">
        <f t="shared" si="332"/>
        <v>11</v>
      </c>
      <c r="G2571" s="3">
        <f t="shared" si="333"/>
        <v>17</v>
      </c>
      <c r="H2571" s="3" t="str">
        <f t="shared" si="334"/>
        <v>2015211</v>
      </c>
      <c r="I2571" s="3" t="str">
        <f t="shared" si="335"/>
        <v>201521117</v>
      </c>
      <c r="J2571">
        <v>193</v>
      </c>
      <c r="K2571">
        <v>115.8</v>
      </c>
      <c r="L2571" t="str">
        <f>VLOOKUP(C2571,List!$A$2:$C$2089,3,)</f>
        <v>Bermondsey</v>
      </c>
      <c r="M2571" t="str">
        <f>VLOOKUP(C2571,List!$A$2:$C$2089,2,)</f>
        <v>Jubilee</v>
      </c>
      <c r="N2571" t="str">
        <f t="shared" si="329"/>
        <v>Bermondsey|Jubilee</v>
      </c>
      <c r="O2571">
        <f>VLOOKUP(N2571,Depth!$A$2:$F$427,3,)</f>
        <v>2</v>
      </c>
      <c r="P2571">
        <f>VLOOKUP(N2571,Depth!$A$2:$F$427,5,)</f>
        <v>87.5</v>
      </c>
      <c r="Q2571">
        <f>VLOOKUP(N2571,Depth!$A$2:$F$427,6,)</f>
        <v>14.5</v>
      </c>
      <c r="R2571">
        <f>VLOOKUP(L2571,longitude_latitude!C:J,7,)</f>
        <v>-6.2745892999999997E-2</v>
      </c>
      <c r="S2571">
        <f>VLOOKUP(L2571,longitude_latitude!C:J,8,)</f>
        <v>51.497189839999997</v>
      </c>
      <c r="T2571">
        <f t="shared" si="330"/>
        <v>-3.2312371635013268</v>
      </c>
      <c r="U2571">
        <f>VLOOKUP(M2571,LINE!$A$2:$B$13,2,)</f>
        <v>7</v>
      </c>
      <c r="V2571">
        <f>VLOOKUP(L2571,Entry_exit!B:P,4,)</f>
        <v>16248</v>
      </c>
      <c r="W2571">
        <f>2020 - VLOOKUP(L2571, age!$A:$D,4,)</f>
        <v>21</v>
      </c>
      <c r="X2571">
        <f>VLOOKUP(H2571,'air-quality-london-time-of-day'!E:G,3,FALSE)</f>
        <v>14.4</v>
      </c>
      <c r="Y2571">
        <f>VLOOKUP(I2571,Weather!F:K,2,)</f>
        <v>6.8852459016393652</v>
      </c>
      <c r="Z2571">
        <f>VLOOKUP(I2571,Weather!F:K,3,)</f>
        <v>0.28000000000000003</v>
      </c>
      <c r="AA2571">
        <f>VLOOKUP(I2571,Weather!F:K,4,)</f>
        <v>0.6</v>
      </c>
      <c r="AB2571">
        <f>VLOOKUP(I2571,Weather!F:K,5,)</f>
        <v>1038</v>
      </c>
      <c r="AC2571">
        <f>VLOOKUP(I2571,Weather!F:K,6,)</f>
        <v>1</v>
      </c>
    </row>
    <row r="2572" spans="1:29" x14ac:dyDescent="0.25">
      <c r="A2572" t="s">
        <v>7</v>
      </c>
      <c r="B2572" t="s">
        <v>6</v>
      </c>
      <c r="C2572" s="1">
        <v>42052.477083333331</v>
      </c>
      <c r="D2572" s="3">
        <f t="shared" si="328"/>
        <v>2015</v>
      </c>
      <c r="E2572" s="3">
        <f t="shared" si="331"/>
        <v>2</v>
      </c>
      <c r="F2572" s="3">
        <f t="shared" si="332"/>
        <v>11</v>
      </c>
      <c r="G2572" s="3">
        <f t="shared" si="333"/>
        <v>17</v>
      </c>
      <c r="H2572" s="3" t="str">
        <f t="shared" si="334"/>
        <v>2015211</v>
      </c>
      <c r="I2572" s="3" t="str">
        <f t="shared" si="335"/>
        <v>201521117</v>
      </c>
      <c r="J2572">
        <v>201</v>
      </c>
      <c r="K2572">
        <v>120.6</v>
      </c>
      <c r="L2572" t="str">
        <f>VLOOKUP(C2572,List!$A$2:$C$2089,3,)</f>
        <v>Bermondsey</v>
      </c>
      <c r="M2572" t="str">
        <f>VLOOKUP(C2572,List!$A$2:$C$2089,2,)</f>
        <v>Jubilee</v>
      </c>
      <c r="N2572" t="str">
        <f t="shared" si="329"/>
        <v>Bermondsey|Jubilee</v>
      </c>
      <c r="O2572">
        <f>VLOOKUP(N2572,Depth!$A$2:$F$427,3,)</f>
        <v>2</v>
      </c>
      <c r="P2572">
        <f>VLOOKUP(N2572,Depth!$A$2:$F$427,5,)</f>
        <v>87.5</v>
      </c>
      <c r="Q2572">
        <f>VLOOKUP(N2572,Depth!$A$2:$F$427,6,)</f>
        <v>14.5</v>
      </c>
      <c r="R2572">
        <f>VLOOKUP(L2572,longitude_latitude!C:J,7,)</f>
        <v>-6.2745892999999997E-2</v>
      </c>
      <c r="S2572">
        <f>VLOOKUP(L2572,longitude_latitude!C:J,8,)</f>
        <v>51.497189839999997</v>
      </c>
      <c r="T2572">
        <f t="shared" si="330"/>
        <v>-3.2312371635013268</v>
      </c>
      <c r="U2572">
        <f>VLOOKUP(M2572,LINE!$A$2:$B$13,2,)</f>
        <v>7</v>
      </c>
      <c r="V2572">
        <f>VLOOKUP(L2572,Entry_exit!B:P,4,)</f>
        <v>16248</v>
      </c>
      <c r="W2572">
        <f>2020 - VLOOKUP(L2572, age!$A:$D,4,)</f>
        <v>21</v>
      </c>
      <c r="X2572">
        <f>VLOOKUP(H2572,'air-quality-london-time-of-day'!E:G,3,FALSE)</f>
        <v>14.4</v>
      </c>
      <c r="Y2572">
        <f>VLOOKUP(I2572,Weather!F:K,2,)</f>
        <v>6.8852459016393652</v>
      </c>
      <c r="Z2572">
        <f>VLOOKUP(I2572,Weather!F:K,3,)</f>
        <v>0.28000000000000003</v>
      </c>
      <c r="AA2572">
        <f>VLOOKUP(I2572,Weather!F:K,4,)</f>
        <v>0.6</v>
      </c>
      <c r="AB2572">
        <f>VLOOKUP(I2572,Weather!F:K,5,)</f>
        <v>1038</v>
      </c>
      <c r="AC2572">
        <f>VLOOKUP(I2572,Weather!F:K,6,)</f>
        <v>1</v>
      </c>
    </row>
    <row r="2573" spans="1:29" x14ac:dyDescent="0.25">
      <c r="A2573" t="s">
        <v>7</v>
      </c>
      <c r="B2573" t="s">
        <v>6</v>
      </c>
      <c r="C2573" s="1">
        <v>42052.477777777778</v>
      </c>
      <c r="D2573" s="3">
        <f t="shared" si="328"/>
        <v>2015</v>
      </c>
      <c r="E2573" s="3">
        <f t="shared" si="331"/>
        <v>2</v>
      </c>
      <c r="F2573" s="3">
        <f t="shared" si="332"/>
        <v>11</v>
      </c>
      <c r="G2573" s="3">
        <f t="shared" si="333"/>
        <v>17</v>
      </c>
      <c r="H2573" s="3" t="str">
        <f t="shared" si="334"/>
        <v>2015211</v>
      </c>
      <c r="I2573" s="3" t="str">
        <f t="shared" si="335"/>
        <v>201521117</v>
      </c>
      <c r="J2573">
        <v>202</v>
      </c>
      <c r="K2573">
        <v>121.2</v>
      </c>
      <c r="L2573" t="str">
        <f>VLOOKUP(C2573,List!$A$2:$C$2089,3,)</f>
        <v>Bermondsey</v>
      </c>
      <c r="M2573" t="str">
        <f>VLOOKUP(C2573,List!$A$2:$C$2089,2,)</f>
        <v>Jubilee</v>
      </c>
      <c r="N2573" t="str">
        <f t="shared" si="329"/>
        <v>Bermondsey|Jubilee</v>
      </c>
      <c r="O2573">
        <f>VLOOKUP(N2573,Depth!$A$2:$F$427,3,)</f>
        <v>2</v>
      </c>
      <c r="P2573">
        <f>VLOOKUP(N2573,Depth!$A$2:$F$427,5,)</f>
        <v>87.5</v>
      </c>
      <c r="Q2573">
        <f>VLOOKUP(N2573,Depth!$A$2:$F$427,6,)</f>
        <v>14.5</v>
      </c>
      <c r="R2573">
        <f>VLOOKUP(L2573,longitude_latitude!C:J,7,)</f>
        <v>-6.2745892999999997E-2</v>
      </c>
      <c r="S2573">
        <f>VLOOKUP(L2573,longitude_latitude!C:J,8,)</f>
        <v>51.497189839999997</v>
      </c>
      <c r="T2573">
        <f t="shared" si="330"/>
        <v>-3.2312371635013268</v>
      </c>
      <c r="U2573">
        <f>VLOOKUP(M2573,LINE!$A$2:$B$13,2,)</f>
        <v>7</v>
      </c>
      <c r="V2573">
        <f>VLOOKUP(L2573,Entry_exit!B:P,4,)</f>
        <v>16248</v>
      </c>
      <c r="W2573">
        <f>2020 - VLOOKUP(L2573, age!$A:$D,4,)</f>
        <v>21</v>
      </c>
      <c r="X2573">
        <f>VLOOKUP(H2573,'air-quality-london-time-of-day'!E:G,3,FALSE)</f>
        <v>14.4</v>
      </c>
      <c r="Y2573">
        <f>VLOOKUP(I2573,Weather!F:K,2,)</f>
        <v>6.8852459016393652</v>
      </c>
      <c r="Z2573">
        <f>VLOOKUP(I2573,Weather!F:K,3,)</f>
        <v>0.28000000000000003</v>
      </c>
      <c r="AA2573">
        <f>VLOOKUP(I2573,Weather!F:K,4,)</f>
        <v>0.6</v>
      </c>
      <c r="AB2573">
        <f>VLOOKUP(I2573,Weather!F:K,5,)</f>
        <v>1038</v>
      </c>
      <c r="AC2573">
        <f>VLOOKUP(I2573,Weather!F:K,6,)</f>
        <v>1</v>
      </c>
    </row>
    <row r="2574" spans="1:29" x14ac:dyDescent="0.25">
      <c r="A2574" t="s">
        <v>7</v>
      </c>
      <c r="B2574" t="s">
        <v>6</v>
      </c>
      <c r="C2574" s="1">
        <v>42052.478472222225</v>
      </c>
      <c r="D2574" s="3">
        <f t="shared" si="328"/>
        <v>2015</v>
      </c>
      <c r="E2574" s="3">
        <f t="shared" si="331"/>
        <v>2</v>
      </c>
      <c r="F2574" s="3">
        <f t="shared" si="332"/>
        <v>11</v>
      </c>
      <c r="G2574" s="3">
        <f t="shared" si="333"/>
        <v>17</v>
      </c>
      <c r="H2574" s="3" t="str">
        <f t="shared" si="334"/>
        <v>2015211</v>
      </c>
      <c r="I2574" s="3" t="str">
        <f t="shared" si="335"/>
        <v>201521117</v>
      </c>
      <c r="J2574">
        <v>182</v>
      </c>
      <c r="K2574">
        <v>109.2</v>
      </c>
      <c r="L2574" t="str">
        <f>VLOOKUP(C2574,List!$A$2:$C$2089,3,)</f>
        <v>London Bridge</v>
      </c>
      <c r="M2574" t="str">
        <f>VLOOKUP(C2574,List!$A$2:$C$2089,2,)</f>
        <v>Jubilee</v>
      </c>
      <c r="N2574" t="str">
        <f t="shared" si="329"/>
        <v>London Bridge|Jubilee</v>
      </c>
      <c r="O2574">
        <f>VLOOKUP(N2574,Depth!$A$2:$F$427,3,)</f>
        <v>4</v>
      </c>
      <c r="P2574">
        <f>VLOOKUP(N2574,Depth!$A$2:$F$427,5,)</f>
        <v>76.8</v>
      </c>
      <c r="Q2574">
        <f>VLOOKUP(N2574,Depth!$A$2:$F$427,6,)</f>
        <v>27.2</v>
      </c>
      <c r="R2574">
        <f>VLOOKUP(L2574,longitude_latitude!C:J,7,)</f>
        <v>-8.8037807999999995E-2</v>
      </c>
      <c r="S2574">
        <f>VLOOKUP(L2574,longitude_latitude!C:J,8,)</f>
        <v>51.504553719999997</v>
      </c>
      <c r="T2574">
        <f t="shared" si="330"/>
        <v>-4.5343480115270456</v>
      </c>
      <c r="U2574">
        <f>VLOOKUP(M2574,LINE!$A$2:$B$13,2,)</f>
        <v>7</v>
      </c>
      <c r="V2574">
        <f>VLOOKUP(L2574,Entry_exit!B:P,4,)</f>
        <v>115478</v>
      </c>
      <c r="W2574">
        <f>2020 - VLOOKUP(L2574, age!$A:$D,4,)</f>
        <v>21</v>
      </c>
      <c r="X2574">
        <f>VLOOKUP(H2574,'air-quality-london-time-of-day'!E:G,3,FALSE)</f>
        <v>14.4</v>
      </c>
      <c r="Y2574">
        <f>VLOOKUP(I2574,Weather!F:K,2,)</f>
        <v>6.8852459016393652</v>
      </c>
      <c r="Z2574">
        <f>VLOOKUP(I2574,Weather!F:K,3,)</f>
        <v>0.28000000000000003</v>
      </c>
      <c r="AA2574">
        <f>VLOOKUP(I2574,Weather!F:K,4,)</f>
        <v>0.6</v>
      </c>
      <c r="AB2574">
        <f>VLOOKUP(I2574,Weather!F:K,5,)</f>
        <v>1038</v>
      </c>
      <c r="AC2574">
        <f>VLOOKUP(I2574,Weather!F:K,6,)</f>
        <v>1</v>
      </c>
    </row>
    <row r="2575" spans="1:29" x14ac:dyDescent="0.25">
      <c r="A2575" t="s">
        <v>7</v>
      </c>
      <c r="B2575" t="s">
        <v>6</v>
      </c>
      <c r="C2575" s="1">
        <v>42052.479166666664</v>
      </c>
      <c r="D2575" s="3">
        <f t="shared" si="328"/>
        <v>2015</v>
      </c>
      <c r="E2575" s="3">
        <f t="shared" si="331"/>
        <v>2</v>
      </c>
      <c r="F2575" s="3">
        <f t="shared" si="332"/>
        <v>11</v>
      </c>
      <c r="G2575" s="3">
        <f t="shared" si="333"/>
        <v>17</v>
      </c>
      <c r="H2575" s="3" t="str">
        <f t="shared" si="334"/>
        <v>2015211</v>
      </c>
      <c r="I2575" s="3" t="str">
        <f t="shared" si="335"/>
        <v>201521117</v>
      </c>
      <c r="J2575">
        <v>180</v>
      </c>
      <c r="K2575">
        <v>108</v>
      </c>
      <c r="L2575" t="str">
        <f>VLOOKUP(C2575,List!$A$2:$C$2089,3,)</f>
        <v>London Bridge</v>
      </c>
      <c r="M2575" t="str">
        <f>VLOOKUP(C2575,List!$A$2:$C$2089,2,)</f>
        <v>Jubilee</v>
      </c>
      <c r="N2575" t="str">
        <f t="shared" si="329"/>
        <v>London Bridge|Jubilee</v>
      </c>
      <c r="O2575">
        <f>VLOOKUP(N2575,Depth!$A$2:$F$427,3,)</f>
        <v>4</v>
      </c>
      <c r="P2575">
        <f>VLOOKUP(N2575,Depth!$A$2:$F$427,5,)</f>
        <v>76.8</v>
      </c>
      <c r="Q2575">
        <f>VLOOKUP(N2575,Depth!$A$2:$F$427,6,)</f>
        <v>27.2</v>
      </c>
      <c r="R2575">
        <f>VLOOKUP(L2575,longitude_latitude!C:J,7,)</f>
        <v>-8.8037807999999995E-2</v>
      </c>
      <c r="S2575">
        <f>VLOOKUP(L2575,longitude_latitude!C:J,8,)</f>
        <v>51.504553719999997</v>
      </c>
      <c r="T2575">
        <f t="shared" si="330"/>
        <v>-4.5343480115270456</v>
      </c>
      <c r="U2575">
        <f>VLOOKUP(M2575,LINE!$A$2:$B$13,2,)</f>
        <v>7</v>
      </c>
      <c r="V2575">
        <f>VLOOKUP(L2575,Entry_exit!B:P,4,)</f>
        <v>115478</v>
      </c>
      <c r="W2575">
        <f>2020 - VLOOKUP(L2575, age!$A:$D,4,)</f>
        <v>21</v>
      </c>
      <c r="X2575">
        <f>VLOOKUP(H2575,'air-quality-london-time-of-day'!E:G,3,FALSE)</f>
        <v>14.4</v>
      </c>
      <c r="Y2575">
        <f>VLOOKUP(I2575,Weather!F:K,2,)</f>
        <v>6.8852459016393652</v>
      </c>
      <c r="Z2575">
        <f>VLOOKUP(I2575,Weather!F:K,3,)</f>
        <v>0.28000000000000003</v>
      </c>
      <c r="AA2575">
        <f>VLOOKUP(I2575,Weather!F:K,4,)</f>
        <v>0.6</v>
      </c>
      <c r="AB2575">
        <f>VLOOKUP(I2575,Weather!F:K,5,)</f>
        <v>1038</v>
      </c>
      <c r="AC2575">
        <f>VLOOKUP(I2575,Weather!F:K,6,)</f>
        <v>1</v>
      </c>
    </row>
    <row r="2576" spans="1:29" x14ac:dyDescent="0.25">
      <c r="A2576" t="s">
        <v>7</v>
      </c>
      <c r="B2576" t="s">
        <v>6</v>
      </c>
      <c r="C2576" s="1">
        <v>42052.479861111111</v>
      </c>
      <c r="D2576" s="3">
        <f t="shared" si="328"/>
        <v>2015</v>
      </c>
      <c r="E2576" s="3">
        <f t="shared" si="331"/>
        <v>2</v>
      </c>
      <c r="F2576" s="3">
        <f t="shared" si="332"/>
        <v>11</v>
      </c>
      <c r="G2576" s="3">
        <f t="shared" si="333"/>
        <v>17</v>
      </c>
      <c r="H2576" s="3" t="str">
        <f t="shared" si="334"/>
        <v>2015211</v>
      </c>
      <c r="I2576" s="3" t="str">
        <f t="shared" si="335"/>
        <v>201521117</v>
      </c>
      <c r="J2576">
        <v>204</v>
      </c>
      <c r="K2576">
        <v>122.4</v>
      </c>
      <c r="L2576" t="str">
        <f>VLOOKUP(C2576,List!$A$2:$C$2089,3,)</f>
        <v>Southwark</v>
      </c>
      <c r="M2576" t="str">
        <f>VLOOKUP(C2576,List!$A$2:$C$2089,2,)</f>
        <v>Jubilee</v>
      </c>
      <c r="N2576" t="str">
        <f t="shared" si="329"/>
        <v>Southwark|Jubilee</v>
      </c>
      <c r="O2576">
        <f>VLOOKUP(N2576,Depth!$A$2:$F$427,3,)</f>
        <v>4</v>
      </c>
      <c r="P2576">
        <f>VLOOKUP(N2576,Depth!$A$2:$F$427,5,)</f>
        <v>79.510000000000005</v>
      </c>
      <c r="Q2576">
        <f>VLOOKUP(N2576,Depth!$A$2:$F$427,6,)</f>
        <v>24.49</v>
      </c>
      <c r="R2576">
        <f>VLOOKUP(L2576,longitude_latitude!C:J,7,)</f>
        <v>-0.103788452</v>
      </c>
      <c r="S2576">
        <f>VLOOKUP(L2576,longitude_latitude!C:J,8,)</f>
        <v>51.503776459999997</v>
      </c>
      <c r="T2576">
        <f t="shared" si="330"/>
        <v>-5.3454972309374398</v>
      </c>
      <c r="U2576">
        <f>VLOOKUP(M2576,LINE!$A$2:$B$13,2,)</f>
        <v>7</v>
      </c>
      <c r="V2576">
        <f>VLOOKUP(L2576,Entry_exit!B:P,4,)</f>
        <v>31508</v>
      </c>
      <c r="W2576">
        <f>2020 - VLOOKUP(L2576, age!$A:$D,4,)</f>
        <v>21</v>
      </c>
      <c r="X2576">
        <f>VLOOKUP(H2576,'air-quality-london-time-of-day'!E:G,3,FALSE)</f>
        <v>14.4</v>
      </c>
      <c r="Y2576">
        <f>VLOOKUP(I2576,Weather!F:K,2,)</f>
        <v>6.8852459016393652</v>
      </c>
      <c r="Z2576">
        <f>VLOOKUP(I2576,Weather!F:K,3,)</f>
        <v>0.28000000000000003</v>
      </c>
      <c r="AA2576">
        <f>VLOOKUP(I2576,Weather!F:K,4,)</f>
        <v>0.6</v>
      </c>
      <c r="AB2576">
        <f>VLOOKUP(I2576,Weather!F:K,5,)</f>
        <v>1038</v>
      </c>
      <c r="AC2576">
        <f>VLOOKUP(I2576,Weather!F:K,6,)</f>
        <v>1</v>
      </c>
    </row>
    <row r="2577" spans="1:29" x14ac:dyDescent="0.25">
      <c r="A2577" t="s">
        <v>7</v>
      </c>
      <c r="B2577" t="s">
        <v>6</v>
      </c>
      <c r="C2577" s="1">
        <v>42052.480555555558</v>
      </c>
      <c r="D2577" s="3">
        <f t="shared" si="328"/>
        <v>2015</v>
      </c>
      <c r="E2577" s="3">
        <f t="shared" si="331"/>
        <v>2</v>
      </c>
      <c r="F2577" s="3">
        <f t="shared" si="332"/>
        <v>11</v>
      </c>
      <c r="G2577" s="3">
        <f t="shared" si="333"/>
        <v>17</v>
      </c>
      <c r="H2577" s="3" t="str">
        <f t="shared" si="334"/>
        <v>2015211</v>
      </c>
      <c r="I2577" s="3" t="str">
        <f t="shared" si="335"/>
        <v>201521117</v>
      </c>
      <c r="J2577">
        <v>180</v>
      </c>
      <c r="K2577">
        <v>108</v>
      </c>
      <c r="L2577" t="str">
        <f>VLOOKUP(C2577,List!$A$2:$C$2089,3,)</f>
        <v>Waterloo</v>
      </c>
      <c r="M2577" t="str">
        <f>VLOOKUP(C2577,List!$A$2:$C$2089,2,)</f>
        <v>Jubilee</v>
      </c>
      <c r="N2577" t="str">
        <f t="shared" si="329"/>
        <v>Waterloo|Jubilee</v>
      </c>
      <c r="O2577">
        <f>VLOOKUP(N2577,Depth!$A$2:$F$427,3,)</f>
        <v>4</v>
      </c>
      <c r="P2577">
        <f>VLOOKUP(N2577,Depth!$A$2:$F$427,5,)</f>
        <v>73.98</v>
      </c>
      <c r="Q2577">
        <f>VLOOKUP(N2577,Depth!$A$2:$F$427,6,)</f>
        <v>30.02</v>
      </c>
      <c r="R2577">
        <f>VLOOKUP(L2577,longitude_latitude!C:J,7,)</f>
        <v>-0.112818812</v>
      </c>
      <c r="S2577">
        <f>VLOOKUP(L2577,longitude_latitude!C:J,8,)</f>
        <v>51.502914179999998</v>
      </c>
      <c r="T2577">
        <f t="shared" si="330"/>
        <v>-5.8104975923255537</v>
      </c>
      <c r="U2577">
        <f>VLOOKUP(M2577,LINE!$A$2:$B$13,2,)</f>
        <v>7</v>
      </c>
      <c r="V2577">
        <f>VLOOKUP(L2577,Entry_exit!B:P,4,)</f>
        <v>147259</v>
      </c>
      <c r="W2577">
        <f>2020 - VLOOKUP(L2577, age!$A:$D,4,)</f>
        <v>114</v>
      </c>
      <c r="X2577">
        <f>VLOOKUP(H2577,'air-quality-london-time-of-day'!E:G,3,FALSE)</f>
        <v>14.4</v>
      </c>
      <c r="Y2577">
        <f>VLOOKUP(I2577,Weather!F:K,2,)</f>
        <v>6.8852459016393652</v>
      </c>
      <c r="Z2577">
        <f>VLOOKUP(I2577,Weather!F:K,3,)</f>
        <v>0.28000000000000003</v>
      </c>
      <c r="AA2577">
        <f>VLOOKUP(I2577,Weather!F:K,4,)</f>
        <v>0.6</v>
      </c>
      <c r="AB2577">
        <f>VLOOKUP(I2577,Weather!F:K,5,)</f>
        <v>1038</v>
      </c>
      <c r="AC2577">
        <f>VLOOKUP(I2577,Weather!F:K,6,)</f>
        <v>1</v>
      </c>
    </row>
    <row r="2578" spans="1:29" x14ac:dyDescent="0.25">
      <c r="A2578" t="s">
        <v>7</v>
      </c>
      <c r="B2578" t="s">
        <v>6</v>
      </c>
      <c r="C2578" s="1">
        <v>42052.481249999997</v>
      </c>
      <c r="D2578" s="3">
        <f t="shared" si="328"/>
        <v>2015</v>
      </c>
      <c r="E2578" s="3">
        <f t="shared" si="331"/>
        <v>2</v>
      </c>
      <c r="F2578" s="3">
        <f t="shared" si="332"/>
        <v>11</v>
      </c>
      <c r="G2578" s="3">
        <f t="shared" si="333"/>
        <v>17</v>
      </c>
      <c r="H2578" s="3" t="str">
        <f t="shared" si="334"/>
        <v>2015211</v>
      </c>
      <c r="I2578" s="3" t="str">
        <f t="shared" si="335"/>
        <v>201521117</v>
      </c>
      <c r="J2578">
        <v>207</v>
      </c>
      <c r="K2578">
        <v>124.2</v>
      </c>
      <c r="L2578" t="str">
        <f>VLOOKUP(C2578,List!$A$2:$C$2089,3,)</f>
        <v>Waterloo</v>
      </c>
      <c r="M2578" t="str">
        <f>VLOOKUP(C2578,List!$A$2:$C$2089,2,)</f>
        <v>Jubilee</v>
      </c>
      <c r="N2578" t="str">
        <f t="shared" si="329"/>
        <v>Waterloo|Jubilee</v>
      </c>
      <c r="O2578">
        <f>VLOOKUP(N2578,Depth!$A$2:$F$427,3,)</f>
        <v>4</v>
      </c>
      <c r="P2578">
        <f>VLOOKUP(N2578,Depth!$A$2:$F$427,5,)</f>
        <v>73.98</v>
      </c>
      <c r="Q2578">
        <f>VLOOKUP(N2578,Depth!$A$2:$F$427,6,)</f>
        <v>30.02</v>
      </c>
      <c r="R2578">
        <f>VLOOKUP(L2578,longitude_latitude!C:J,7,)</f>
        <v>-0.112818812</v>
      </c>
      <c r="S2578">
        <f>VLOOKUP(L2578,longitude_latitude!C:J,8,)</f>
        <v>51.502914179999998</v>
      </c>
      <c r="T2578">
        <f t="shared" si="330"/>
        <v>-5.8104975923255537</v>
      </c>
      <c r="U2578">
        <f>VLOOKUP(M2578,LINE!$A$2:$B$13,2,)</f>
        <v>7</v>
      </c>
      <c r="V2578">
        <f>VLOOKUP(L2578,Entry_exit!B:P,4,)</f>
        <v>147259</v>
      </c>
      <c r="W2578">
        <f>2020 - VLOOKUP(L2578, age!$A:$D,4,)</f>
        <v>114</v>
      </c>
      <c r="X2578">
        <f>VLOOKUP(H2578,'air-quality-london-time-of-day'!E:G,3,FALSE)</f>
        <v>14.4</v>
      </c>
      <c r="Y2578">
        <f>VLOOKUP(I2578,Weather!F:K,2,)</f>
        <v>6.8852459016393652</v>
      </c>
      <c r="Z2578">
        <f>VLOOKUP(I2578,Weather!F:K,3,)</f>
        <v>0.28000000000000003</v>
      </c>
      <c r="AA2578">
        <f>VLOOKUP(I2578,Weather!F:K,4,)</f>
        <v>0.6</v>
      </c>
      <c r="AB2578">
        <f>VLOOKUP(I2578,Weather!F:K,5,)</f>
        <v>1038</v>
      </c>
      <c r="AC2578">
        <f>VLOOKUP(I2578,Weather!F:K,6,)</f>
        <v>1</v>
      </c>
    </row>
    <row r="2579" spans="1:29" x14ac:dyDescent="0.25">
      <c r="A2579" t="s">
        <v>7</v>
      </c>
      <c r="B2579" t="s">
        <v>6</v>
      </c>
      <c r="C2579" s="1">
        <v>42052.481944444444</v>
      </c>
      <c r="D2579" s="3">
        <f t="shared" si="328"/>
        <v>2015</v>
      </c>
      <c r="E2579" s="3">
        <f t="shared" si="331"/>
        <v>2</v>
      </c>
      <c r="F2579" s="3">
        <f t="shared" si="332"/>
        <v>11</v>
      </c>
      <c r="G2579" s="3">
        <f t="shared" si="333"/>
        <v>17</v>
      </c>
      <c r="H2579" s="3" t="str">
        <f t="shared" si="334"/>
        <v>2015211</v>
      </c>
      <c r="I2579" s="3" t="str">
        <f t="shared" si="335"/>
        <v>201521117</v>
      </c>
      <c r="J2579">
        <v>204</v>
      </c>
      <c r="K2579">
        <v>122.4</v>
      </c>
      <c r="L2579" t="str">
        <f>VLOOKUP(C2579,List!$A$2:$C$2089,3,)</f>
        <v>Westminster</v>
      </c>
      <c r="M2579" t="str">
        <f>VLOOKUP(C2579,List!$A$2:$C$2089,2,)</f>
        <v>Jubilee</v>
      </c>
      <c r="N2579" t="str">
        <f t="shared" si="329"/>
        <v>Westminster|Jubilee</v>
      </c>
      <c r="O2579">
        <f>VLOOKUP(N2579,Depth!$A$2:$F$427,3,)</f>
        <v>6</v>
      </c>
      <c r="P2579">
        <f>VLOOKUP(N2579,Depth!$A$2:$F$427,5,)</f>
        <v>79.295000000000002</v>
      </c>
      <c r="Q2579">
        <f>VLOOKUP(N2579,Depth!$A$2:$F$427,6,)</f>
        <v>26.704999999999998</v>
      </c>
      <c r="R2579">
        <f>VLOOKUP(L2579,longitude_latitude!C:J,7,)</f>
        <v>-0.124052209</v>
      </c>
      <c r="S2579">
        <f>VLOOKUP(L2579,longitude_latitude!C:J,8,)</f>
        <v>51.500453110000002</v>
      </c>
      <c r="T2579">
        <f t="shared" si="330"/>
        <v>-6.3887449727964203</v>
      </c>
      <c r="U2579">
        <f>VLOOKUP(M2579,LINE!$A$2:$B$13,2,)</f>
        <v>7</v>
      </c>
      <c r="V2579">
        <f>VLOOKUP(L2579,Entry_exit!B:P,4,)</f>
        <v>37844</v>
      </c>
      <c r="W2579">
        <f>2020 - VLOOKUP(L2579, age!$A:$D,4,)</f>
        <v>152</v>
      </c>
      <c r="X2579">
        <f>VLOOKUP(H2579,'air-quality-london-time-of-day'!E:G,3,FALSE)</f>
        <v>14.4</v>
      </c>
      <c r="Y2579">
        <f>VLOOKUP(I2579,Weather!F:K,2,)</f>
        <v>6.8852459016393652</v>
      </c>
      <c r="Z2579">
        <f>VLOOKUP(I2579,Weather!F:K,3,)</f>
        <v>0.28000000000000003</v>
      </c>
      <c r="AA2579">
        <f>VLOOKUP(I2579,Weather!F:K,4,)</f>
        <v>0.6</v>
      </c>
      <c r="AB2579">
        <f>VLOOKUP(I2579,Weather!F:K,5,)</f>
        <v>1038</v>
      </c>
      <c r="AC2579">
        <f>VLOOKUP(I2579,Weather!F:K,6,)</f>
        <v>1</v>
      </c>
    </row>
    <row r="2580" spans="1:29" x14ac:dyDescent="0.25">
      <c r="A2580" t="s">
        <v>7</v>
      </c>
      <c r="B2580" t="s">
        <v>6</v>
      </c>
      <c r="C2580" s="1">
        <v>42052.482638888891</v>
      </c>
      <c r="D2580" s="3">
        <f t="shared" si="328"/>
        <v>2015</v>
      </c>
      <c r="E2580" s="3">
        <f t="shared" si="331"/>
        <v>2</v>
      </c>
      <c r="F2580" s="3">
        <f t="shared" si="332"/>
        <v>11</v>
      </c>
      <c r="G2580" s="3">
        <f t="shared" si="333"/>
        <v>17</v>
      </c>
      <c r="H2580" s="3" t="str">
        <f t="shared" si="334"/>
        <v>2015211</v>
      </c>
      <c r="I2580" s="3" t="str">
        <f t="shared" si="335"/>
        <v>201521117</v>
      </c>
      <c r="J2580">
        <v>198</v>
      </c>
      <c r="K2580">
        <v>118.8</v>
      </c>
      <c r="L2580" t="str">
        <f>VLOOKUP(C2580,List!$A$2:$C$2089,3,)</f>
        <v>Westminster</v>
      </c>
      <c r="M2580" t="str">
        <f>VLOOKUP(C2580,List!$A$2:$C$2089,2,)</f>
        <v>Jubilee</v>
      </c>
      <c r="N2580" t="str">
        <f t="shared" si="329"/>
        <v>Westminster|Jubilee</v>
      </c>
      <c r="O2580">
        <f>VLOOKUP(N2580,Depth!$A$2:$F$427,3,)</f>
        <v>6</v>
      </c>
      <c r="P2580">
        <f>VLOOKUP(N2580,Depth!$A$2:$F$427,5,)</f>
        <v>79.295000000000002</v>
      </c>
      <c r="Q2580">
        <f>VLOOKUP(N2580,Depth!$A$2:$F$427,6,)</f>
        <v>26.704999999999998</v>
      </c>
      <c r="R2580">
        <f>VLOOKUP(L2580,longitude_latitude!C:J,7,)</f>
        <v>-0.124052209</v>
      </c>
      <c r="S2580">
        <f>VLOOKUP(L2580,longitude_latitude!C:J,8,)</f>
        <v>51.500453110000002</v>
      </c>
      <c r="T2580">
        <f t="shared" si="330"/>
        <v>-6.3887449727964203</v>
      </c>
      <c r="U2580">
        <f>VLOOKUP(M2580,LINE!$A$2:$B$13,2,)</f>
        <v>7</v>
      </c>
      <c r="V2580">
        <f>VLOOKUP(L2580,Entry_exit!B:P,4,)</f>
        <v>37844</v>
      </c>
      <c r="W2580">
        <f>2020 - VLOOKUP(L2580, age!$A:$D,4,)</f>
        <v>152</v>
      </c>
      <c r="X2580">
        <f>VLOOKUP(H2580,'air-quality-london-time-of-day'!E:G,3,FALSE)</f>
        <v>14.4</v>
      </c>
      <c r="Y2580">
        <f>VLOOKUP(I2580,Weather!F:K,2,)</f>
        <v>6.8852459016393652</v>
      </c>
      <c r="Z2580">
        <f>VLOOKUP(I2580,Weather!F:K,3,)</f>
        <v>0.28000000000000003</v>
      </c>
      <c r="AA2580">
        <f>VLOOKUP(I2580,Weather!F:K,4,)</f>
        <v>0.6</v>
      </c>
      <c r="AB2580">
        <f>VLOOKUP(I2580,Weather!F:K,5,)</f>
        <v>1038</v>
      </c>
      <c r="AC2580">
        <f>VLOOKUP(I2580,Weather!F:K,6,)</f>
        <v>1</v>
      </c>
    </row>
    <row r="2581" spans="1:29" x14ac:dyDescent="0.25">
      <c r="A2581" t="s">
        <v>7</v>
      </c>
      <c r="B2581" t="s">
        <v>6</v>
      </c>
      <c r="C2581" s="1">
        <v>42052.48333333333</v>
      </c>
      <c r="D2581" s="3">
        <f t="shared" si="328"/>
        <v>2015</v>
      </c>
      <c r="E2581" s="3">
        <f t="shared" si="331"/>
        <v>2</v>
      </c>
      <c r="F2581" s="3">
        <f t="shared" si="332"/>
        <v>11</v>
      </c>
      <c r="G2581" s="3">
        <f t="shared" si="333"/>
        <v>17</v>
      </c>
      <c r="H2581" s="3" t="str">
        <f t="shared" si="334"/>
        <v>2015211</v>
      </c>
      <c r="I2581" s="3" t="str">
        <f t="shared" si="335"/>
        <v>201521117</v>
      </c>
      <c r="J2581">
        <v>218</v>
      </c>
      <c r="K2581">
        <v>130.80000000000001</v>
      </c>
      <c r="L2581" t="str">
        <f>VLOOKUP(C2581,List!$A$2:$C$2089,3,)</f>
        <v>Green Park</v>
      </c>
      <c r="M2581" t="str">
        <f>VLOOKUP(C2581,List!$A$2:$C$2089,2,)</f>
        <v>Jubilee</v>
      </c>
      <c r="N2581" t="str">
        <f t="shared" si="329"/>
        <v>Green Park|Jubilee</v>
      </c>
      <c r="O2581">
        <f>VLOOKUP(N2581,Depth!$A$2:$F$427,3,)</f>
        <v>18</v>
      </c>
      <c r="P2581">
        <f>VLOOKUP(N2581,Depth!$A$2:$F$427,5,)</f>
        <v>87</v>
      </c>
      <c r="Q2581">
        <f>VLOOKUP(N2581,Depth!$A$2:$F$427,6,)</f>
        <v>31</v>
      </c>
      <c r="R2581">
        <f>VLOOKUP(L2581,longitude_latitude!C:J,7,)</f>
        <v>-0.140937126</v>
      </c>
      <c r="S2581">
        <f>VLOOKUP(L2581,longitude_latitude!C:J,8,)</f>
        <v>51.506357469999998</v>
      </c>
      <c r="T2581">
        <f t="shared" si="330"/>
        <v>-7.2591579925504304</v>
      </c>
      <c r="U2581">
        <f>VLOOKUP(M2581,LINE!$A$2:$B$13,2,)</f>
        <v>7</v>
      </c>
      <c r="V2581">
        <f>VLOOKUP(L2581,Entry_exit!B:P,4,)</f>
        <v>59805</v>
      </c>
      <c r="W2581">
        <f>2020 - VLOOKUP(L2581, age!$A:$D,4,)</f>
        <v>114</v>
      </c>
      <c r="X2581">
        <f>VLOOKUP(H2581,'air-quality-london-time-of-day'!E:G,3,FALSE)</f>
        <v>14.4</v>
      </c>
      <c r="Y2581">
        <f>VLOOKUP(I2581,Weather!F:K,2,)</f>
        <v>6.8852459016393652</v>
      </c>
      <c r="Z2581">
        <f>VLOOKUP(I2581,Weather!F:K,3,)</f>
        <v>0.28000000000000003</v>
      </c>
      <c r="AA2581">
        <f>VLOOKUP(I2581,Weather!F:K,4,)</f>
        <v>0.6</v>
      </c>
      <c r="AB2581">
        <f>VLOOKUP(I2581,Weather!F:K,5,)</f>
        <v>1038</v>
      </c>
      <c r="AC2581">
        <f>VLOOKUP(I2581,Weather!F:K,6,)</f>
        <v>1</v>
      </c>
    </row>
    <row r="2582" spans="1:29" x14ac:dyDescent="0.25">
      <c r="A2582" t="s">
        <v>7</v>
      </c>
      <c r="B2582" t="s">
        <v>6</v>
      </c>
      <c r="C2582" s="1">
        <v>42052.484027777777</v>
      </c>
      <c r="D2582" s="3">
        <f t="shared" si="328"/>
        <v>2015</v>
      </c>
      <c r="E2582" s="3">
        <f t="shared" si="331"/>
        <v>2</v>
      </c>
      <c r="F2582" s="3">
        <f t="shared" si="332"/>
        <v>11</v>
      </c>
      <c r="G2582" s="3">
        <f t="shared" si="333"/>
        <v>17</v>
      </c>
      <c r="H2582" s="3" t="str">
        <f t="shared" si="334"/>
        <v>2015211</v>
      </c>
      <c r="I2582" s="3" t="str">
        <f t="shared" si="335"/>
        <v>201521117</v>
      </c>
      <c r="J2582">
        <v>197</v>
      </c>
      <c r="K2582">
        <v>118.2</v>
      </c>
      <c r="L2582" t="str">
        <f>VLOOKUP(C2582,List!$A$2:$C$2089,3,)</f>
        <v>Green Park</v>
      </c>
      <c r="M2582" t="str">
        <f>VLOOKUP(C2582,List!$A$2:$C$2089,2,)</f>
        <v>Jubilee</v>
      </c>
      <c r="N2582" t="str">
        <f t="shared" si="329"/>
        <v>Green Park|Jubilee</v>
      </c>
      <c r="O2582">
        <f>VLOOKUP(N2582,Depth!$A$2:$F$427,3,)</f>
        <v>18</v>
      </c>
      <c r="P2582">
        <f>VLOOKUP(N2582,Depth!$A$2:$F$427,5,)</f>
        <v>87</v>
      </c>
      <c r="Q2582">
        <f>VLOOKUP(N2582,Depth!$A$2:$F$427,6,)</f>
        <v>31</v>
      </c>
      <c r="R2582">
        <f>VLOOKUP(L2582,longitude_latitude!C:J,7,)</f>
        <v>-0.140937126</v>
      </c>
      <c r="S2582">
        <f>VLOOKUP(L2582,longitude_latitude!C:J,8,)</f>
        <v>51.506357469999998</v>
      </c>
      <c r="T2582">
        <f t="shared" si="330"/>
        <v>-7.2591579925504304</v>
      </c>
      <c r="U2582">
        <f>VLOOKUP(M2582,LINE!$A$2:$B$13,2,)</f>
        <v>7</v>
      </c>
      <c r="V2582">
        <f>VLOOKUP(L2582,Entry_exit!B:P,4,)</f>
        <v>59805</v>
      </c>
      <c r="W2582">
        <f>2020 - VLOOKUP(L2582, age!$A:$D,4,)</f>
        <v>114</v>
      </c>
      <c r="X2582">
        <f>VLOOKUP(H2582,'air-quality-london-time-of-day'!E:G,3,FALSE)</f>
        <v>14.4</v>
      </c>
      <c r="Y2582">
        <f>VLOOKUP(I2582,Weather!F:K,2,)</f>
        <v>6.8852459016393652</v>
      </c>
      <c r="Z2582">
        <f>VLOOKUP(I2582,Weather!F:K,3,)</f>
        <v>0.28000000000000003</v>
      </c>
      <c r="AA2582">
        <f>VLOOKUP(I2582,Weather!F:K,4,)</f>
        <v>0.6</v>
      </c>
      <c r="AB2582">
        <f>VLOOKUP(I2582,Weather!F:K,5,)</f>
        <v>1038</v>
      </c>
      <c r="AC2582">
        <f>VLOOKUP(I2582,Weather!F:K,6,)</f>
        <v>1</v>
      </c>
    </row>
    <row r="2583" spans="1:29" x14ac:dyDescent="0.25">
      <c r="A2583" t="s">
        <v>7</v>
      </c>
      <c r="B2583" t="s">
        <v>6</v>
      </c>
      <c r="C2583" s="1">
        <v>42052.484722222223</v>
      </c>
      <c r="D2583" s="3">
        <f t="shared" si="328"/>
        <v>2015</v>
      </c>
      <c r="E2583" s="3">
        <f t="shared" si="331"/>
        <v>2</v>
      </c>
      <c r="F2583" s="3">
        <f t="shared" si="332"/>
        <v>11</v>
      </c>
      <c r="G2583" s="3">
        <f t="shared" si="333"/>
        <v>17</v>
      </c>
      <c r="H2583" s="3" t="str">
        <f t="shared" si="334"/>
        <v>2015211</v>
      </c>
      <c r="I2583" s="3" t="str">
        <f t="shared" si="335"/>
        <v>201521117</v>
      </c>
      <c r="J2583">
        <v>162</v>
      </c>
      <c r="K2583">
        <v>97.2</v>
      </c>
      <c r="L2583" t="str">
        <f>VLOOKUP(C2583,List!$A$2:$C$2089,3,)</f>
        <v>Bond Street</v>
      </c>
      <c r="M2583" t="str">
        <f>VLOOKUP(C2583,List!$A$2:$C$2089,2,)</f>
        <v>Jubilee</v>
      </c>
      <c r="N2583" t="str">
        <f t="shared" si="329"/>
        <v>Bond Street|Jubilee</v>
      </c>
      <c r="O2583">
        <f>VLOOKUP(N2583,Depth!$A$2:$F$427,3,)</f>
        <v>22</v>
      </c>
      <c r="P2583">
        <f>VLOOKUP(N2583,Depth!$A$2:$F$427,5,)</f>
        <v>91</v>
      </c>
      <c r="Q2583">
        <f>VLOOKUP(N2583,Depth!$A$2:$F$427,6,)</f>
        <v>31</v>
      </c>
      <c r="R2583">
        <f>VLOOKUP(L2583,longitude_latitude!C:J,7,)</f>
        <v>-0.14807688399999999</v>
      </c>
      <c r="S2583">
        <f>VLOOKUP(L2583,longitude_latitude!C:J,8,)</f>
        <v>51.513870330000003</v>
      </c>
      <c r="T2583">
        <f t="shared" si="330"/>
        <v>-7.6280134012464513</v>
      </c>
      <c r="U2583">
        <f>VLOOKUP(M2583,LINE!$A$2:$B$13,2,)</f>
        <v>7</v>
      </c>
      <c r="V2583">
        <f>VLOOKUP(L2583,Entry_exit!B:P,4,)</f>
        <v>57022</v>
      </c>
      <c r="W2583">
        <f>2020 - VLOOKUP(L2583, age!$A:$D,4,)</f>
        <v>120</v>
      </c>
      <c r="X2583">
        <f>VLOOKUP(H2583,'air-quality-london-time-of-day'!E:G,3,FALSE)</f>
        <v>14.4</v>
      </c>
      <c r="Y2583">
        <f>VLOOKUP(I2583,Weather!F:K,2,)</f>
        <v>6.8852459016393652</v>
      </c>
      <c r="Z2583">
        <f>VLOOKUP(I2583,Weather!F:K,3,)</f>
        <v>0.28000000000000003</v>
      </c>
      <c r="AA2583">
        <f>VLOOKUP(I2583,Weather!F:K,4,)</f>
        <v>0.6</v>
      </c>
      <c r="AB2583">
        <f>VLOOKUP(I2583,Weather!F:K,5,)</f>
        <v>1038</v>
      </c>
      <c r="AC2583">
        <f>VLOOKUP(I2583,Weather!F:K,6,)</f>
        <v>1</v>
      </c>
    </row>
    <row r="2584" spans="1:29" x14ac:dyDescent="0.25">
      <c r="A2584" t="s">
        <v>7</v>
      </c>
      <c r="B2584" t="s">
        <v>6</v>
      </c>
      <c r="C2584" s="1">
        <v>42052.48541666667</v>
      </c>
      <c r="D2584" s="3">
        <f t="shared" si="328"/>
        <v>2015</v>
      </c>
      <c r="E2584" s="3">
        <f t="shared" si="331"/>
        <v>2</v>
      </c>
      <c r="F2584" s="3">
        <f t="shared" si="332"/>
        <v>11</v>
      </c>
      <c r="G2584" s="3">
        <f t="shared" si="333"/>
        <v>17</v>
      </c>
      <c r="H2584" s="3" t="str">
        <f t="shared" si="334"/>
        <v>2015211</v>
      </c>
      <c r="I2584" s="3" t="str">
        <f t="shared" si="335"/>
        <v>201521117</v>
      </c>
      <c r="J2584">
        <v>165</v>
      </c>
      <c r="K2584">
        <v>99</v>
      </c>
      <c r="L2584" t="str">
        <f>VLOOKUP(C2584,List!$A$2:$C$2089,3,)</f>
        <v>Bond Street</v>
      </c>
      <c r="M2584" t="str">
        <f>VLOOKUP(C2584,List!$A$2:$C$2089,2,)</f>
        <v>Jubilee</v>
      </c>
      <c r="N2584" t="str">
        <f t="shared" si="329"/>
        <v>Bond Street|Jubilee</v>
      </c>
      <c r="O2584">
        <f>VLOOKUP(N2584,Depth!$A$2:$F$427,3,)</f>
        <v>22</v>
      </c>
      <c r="P2584">
        <f>VLOOKUP(N2584,Depth!$A$2:$F$427,5,)</f>
        <v>91</v>
      </c>
      <c r="Q2584">
        <f>VLOOKUP(N2584,Depth!$A$2:$F$427,6,)</f>
        <v>31</v>
      </c>
      <c r="R2584">
        <f>VLOOKUP(L2584,longitude_latitude!C:J,7,)</f>
        <v>-0.14807688399999999</v>
      </c>
      <c r="S2584">
        <f>VLOOKUP(L2584,longitude_latitude!C:J,8,)</f>
        <v>51.513870330000003</v>
      </c>
      <c r="T2584">
        <f t="shared" si="330"/>
        <v>-7.6280134012464513</v>
      </c>
      <c r="U2584">
        <f>VLOOKUP(M2584,LINE!$A$2:$B$13,2,)</f>
        <v>7</v>
      </c>
      <c r="V2584">
        <f>VLOOKUP(L2584,Entry_exit!B:P,4,)</f>
        <v>57022</v>
      </c>
      <c r="W2584">
        <f>2020 - VLOOKUP(L2584, age!$A:$D,4,)</f>
        <v>120</v>
      </c>
      <c r="X2584">
        <f>VLOOKUP(H2584,'air-quality-london-time-of-day'!E:G,3,FALSE)</f>
        <v>14.4</v>
      </c>
      <c r="Y2584">
        <f>VLOOKUP(I2584,Weather!F:K,2,)</f>
        <v>6.8852459016393652</v>
      </c>
      <c r="Z2584">
        <f>VLOOKUP(I2584,Weather!F:K,3,)</f>
        <v>0.28000000000000003</v>
      </c>
      <c r="AA2584">
        <f>VLOOKUP(I2584,Weather!F:K,4,)</f>
        <v>0.6</v>
      </c>
      <c r="AB2584">
        <f>VLOOKUP(I2584,Weather!F:K,5,)</f>
        <v>1038</v>
      </c>
      <c r="AC2584">
        <f>VLOOKUP(I2584,Weather!F:K,6,)</f>
        <v>1</v>
      </c>
    </row>
    <row r="2585" spans="1:29" x14ac:dyDescent="0.25">
      <c r="A2585" t="s">
        <v>7</v>
      </c>
      <c r="B2585" t="s">
        <v>6</v>
      </c>
      <c r="C2585" s="1">
        <v>42052.486111111109</v>
      </c>
      <c r="D2585" s="3">
        <f t="shared" si="328"/>
        <v>2015</v>
      </c>
      <c r="E2585" s="3">
        <f t="shared" si="331"/>
        <v>2</v>
      </c>
      <c r="F2585" s="3">
        <f t="shared" si="332"/>
        <v>11</v>
      </c>
      <c r="G2585" s="3">
        <f t="shared" si="333"/>
        <v>17</v>
      </c>
      <c r="H2585" s="3" t="str">
        <f t="shared" si="334"/>
        <v>2015211</v>
      </c>
      <c r="I2585" s="3" t="str">
        <f t="shared" si="335"/>
        <v>201521117</v>
      </c>
      <c r="J2585">
        <v>178</v>
      </c>
      <c r="K2585">
        <v>106.8</v>
      </c>
      <c r="L2585" t="str">
        <f>VLOOKUP(C2585,List!$A$2:$C$2089,3,)</f>
        <v>Baker Street</v>
      </c>
      <c r="M2585" t="str">
        <f>VLOOKUP(C2585,List!$A$2:$C$2089,2,)</f>
        <v>Jubilee</v>
      </c>
      <c r="N2585" t="str">
        <f t="shared" si="329"/>
        <v>Baker Street|Jubilee</v>
      </c>
      <c r="O2585">
        <f>VLOOKUP(N2585,Depth!$A$2:$F$427,3,)</f>
        <v>27</v>
      </c>
      <c r="P2585">
        <f>VLOOKUP(N2585,Depth!$A$2:$F$427,5,)</f>
        <v>105.85</v>
      </c>
      <c r="Q2585">
        <f>VLOOKUP(N2585,Depth!$A$2:$F$427,6,)</f>
        <v>21.15</v>
      </c>
      <c r="R2585">
        <f>VLOOKUP(L2585,longitude_latitude!C:J,7,)</f>
        <v>-0.155454387</v>
      </c>
      <c r="S2585">
        <f>VLOOKUP(L2585,longitude_latitude!C:J,8,)</f>
        <v>51.522493869999998</v>
      </c>
      <c r="T2585">
        <f t="shared" si="330"/>
        <v>-8.0093977012721069</v>
      </c>
      <c r="U2585">
        <f>VLOOKUP(M2585,LINE!$A$2:$B$13,2,)</f>
        <v>7</v>
      </c>
      <c r="V2585">
        <f>VLOOKUP(L2585,Entry_exit!B:P,4,)</f>
        <v>47234</v>
      </c>
      <c r="W2585">
        <f>2020 - VLOOKUP(L2585, age!$A:$D,4,)</f>
        <v>114</v>
      </c>
      <c r="X2585">
        <f>VLOOKUP(H2585,'air-quality-london-time-of-day'!E:G,3,FALSE)</f>
        <v>14.4</v>
      </c>
      <c r="Y2585">
        <f>VLOOKUP(I2585,Weather!F:K,2,)</f>
        <v>6.8852459016393652</v>
      </c>
      <c r="Z2585">
        <f>VLOOKUP(I2585,Weather!F:K,3,)</f>
        <v>0.28000000000000003</v>
      </c>
      <c r="AA2585">
        <f>VLOOKUP(I2585,Weather!F:K,4,)</f>
        <v>0.6</v>
      </c>
      <c r="AB2585">
        <f>VLOOKUP(I2585,Weather!F:K,5,)</f>
        <v>1038</v>
      </c>
      <c r="AC2585">
        <f>VLOOKUP(I2585,Weather!F:K,6,)</f>
        <v>1</v>
      </c>
    </row>
    <row r="2586" spans="1:29" x14ac:dyDescent="0.25">
      <c r="A2586" t="s">
        <v>7</v>
      </c>
      <c r="B2586" t="s">
        <v>6</v>
      </c>
      <c r="C2586" s="1">
        <v>42052.486805555556</v>
      </c>
      <c r="D2586" s="3">
        <f t="shared" si="328"/>
        <v>2015</v>
      </c>
      <c r="E2586" s="3">
        <f t="shared" si="331"/>
        <v>2</v>
      </c>
      <c r="F2586" s="3">
        <f t="shared" si="332"/>
        <v>11</v>
      </c>
      <c r="G2586" s="3">
        <f t="shared" si="333"/>
        <v>17</v>
      </c>
      <c r="H2586" s="3" t="str">
        <f t="shared" si="334"/>
        <v>2015211</v>
      </c>
      <c r="I2586" s="3" t="str">
        <f t="shared" si="335"/>
        <v>201521117</v>
      </c>
      <c r="J2586">
        <v>208</v>
      </c>
      <c r="K2586">
        <v>124.8</v>
      </c>
      <c r="L2586" t="str">
        <f>VLOOKUP(C2586,List!$A$2:$C$2089,3,)</f>
        <v>Baker Street</v>
      </c>
      <c r="M2586" t="str">
        <f>VLOOKUP(C2586,List!$A$2:$C$2089,2,)</f>
        <v>Jubilee</v>
      </c>
      <c r="N2586" t="str">
        <f t="shared" si="329"/>
        <v>Baker Street|Jubilee</v>
      </c>
      <c r="O2586">
        <f>VLOOKUP(N2586,Depth!$A$2:$F$427,3,)</f>
        <v>27</v>
      </c>
      <c r="P2586">
        <f>VLOOKUP(N2586,Depth!$A$2:$F$427,5,)</f>
        <v>105.85</v>
      </c>
      <c r="Q2586">
        <f>VLOOKUP(N2586,Depth!$A$2:$F$427,6,)</f>
        <v>21.15</v>
      </c>
      <c r="R2586">
        <f>VLOOKUP(L2586,longitude_latitude!C:J,7,)</f>
        <v>-0.155454387</v>
      </c>
      <c r="S2586">
        <f>VLOOKUP(L2586,longitude_latitude!C:J,8,)</f>
        <v>51.522493869999998</v>
      </c>
      <c r="T2586">
        <f t="shared" si="330"/>
        <v>-8.0093977012721069</v>
      </c>
      <c r="U2586">
        <f>VLOOKUP(M2586,LINE!$A$2:$B$13,2,)</f>
        <v>7</v>
      </c>
      <c r="V2586">
        <f>VLOOKUP(L2586,Entry_exit!B:P,4,)</f>
        <v>47234</v>
      </c>
      <c r="W2586">
        <f>2020 - VLOOKUP(L2586, age!$A:$D,4,)</f>
        <v>114</v>
      </c>
      <c r="X2586">
        <f>VLOOKUP(H2586,'air-quality-london-time-of-day'!E:G,3,FALSE)</f>
        <v>14.4</v>
      </c>
      <c r="Y2586">
        <f>VLOOKUP(I2586,Weather!F:K,2,)</f>
        <v>6.8852459016393652</v>
      </c>
      <c r="Z2586">
        <f>VLOOKUP(I2586,Weather!F:K,3,)</f>
        <v>0.28000000000000003</v>
      </c>
      <c r="AA2586">
        <f>VLOOKUP(I2586,Weather!F:K,4,)</f>
        <v>0.6</v>
      </c>
      <c r="AB2586">
        <f>VLOOKUP(I2586,Weather!F:K,5,)</f>
        <v>1038</v>
      </c>
      <c r="AC2586">
        <f>VLOOKUP(I2586,Weather!F:K,6,)</f>
        <v>1</v>
      </c>
    </row>
    <row r="2587" spans="1:29" x14ac:dyDescent="0.25">
      <c r="A2587" t="s">
        <v>7</v>
      </c>
      <c r="B2587" t="s">
        <v>6</v>
      </c>
      <c r="C2587" s="1">
        <v>42052.487500000003</v>
      </c>
      <c r="D2587" s="3">
        <f t="shared" si="328"/>
        <v>2015</v>
      </c>
      <c r="E2587" s="3">
        <f t="shared" si="331"/>
        <v>2</v>
      </c>
      <c r="F2587" s="3">
        <f t="shared" si="332"/>
        <v>11</v>
      </c>
      <c r="G2587" s="3">
        <f t="shared" si="333"/>
        <v>17</v>
      </c>
      <c r="H2587" s="3" t="str">
        <f t="shared" si="334"/>
        <v>2015211</v>
      </c>
      <c r="I2587" s="3" t="str">
        <f t="shared" si="335"/>
        <v>201521117</v>
      </c>
      <c r="J2587">
        <v>171</v>
      </c>
      <c r="K2587">
        <v>102.6</v>
      </c>
      <c r="L2587" t="str">
        <f>VLOOKUP(C2587,List!$A$2:$C$2089,3,)</f>
        <v>Baker Street</v>
      </c>
      <c r="M2587" t="str">
        <f>VLOOKUP(C2587,List!$A$2:$C$2089,2,)</f>
        <v>Jubilee</v>
      </c>
      <c r="N2587" t="str">
        <f t="shared" si="329"/>
        <v>Baker Street|Jubilee</v>
      </c>
      <c r="O2587">
        <f>VLOOKUP(N2587,Depth!$A$2:$F$427,3,)</f>
        <v>27</v>
      </c>
      <c r="P2587">
        <f>VLOOKUP(N2587,Depth!$A$2:$F$427,5,)</f>
        <v>105.85</v>
      </c>
      <c r="Q2587">
        <f>VLOOKUP(N2587,Depth!$A$2:$F$427,6,)</f>
        <v>21.15</v>
      </c>
      <c r="R2587">
        <f>VLOOKUP(L2587,longitude_latitude!C:J,7,)</f>
        <v>-0.155454387</v>
      </c>
      <c r="S2587">
        <f>VLOOKUP(L2587,longitude_latitude!C:J,8,)</f>
        <v>51.522493869999998</v>
      </c>
      <c r="T2587">
        <f t="shared" si="330"/>
        <v>-8.0093977012721069</v>
      </c>
      <c r="U2587">
        <f>VLOOKUP(M2587,LINE!$A$2:$B$13,2,)</f>
        <v>7</v>
      </c>
      <c r="V2587">
        <f>VLOOKUP(L2587,Entry_exit!B:P,4,)</f>
        <v>47234</v>
      </c>
      <c r="W2587">
        <f>2020 - VLOOKUP(L2587, age!$A:$D,4,)</f>
        <v>114</v>
      </c>
      <c r="X2587">
        <f>VLOOKUP(H2587,'air-quality-london-time-of-day'!E:G,3,FALSE)</f>
        <v>14.4</v>
      </c>
      <c r="Y2587">
        <f>VLOOKUP(I2587,Weather!F:K,2,)</f>
        <v>6.8852459016393652</v>
      </c>
      <c r="Z2587">
        <f>VLOOKUP(I2587,Weather!F:K,3,)</f>
        <v>0.28000000000000003</v>
      </c>
      <c r="AA2587">
        <f>VLOOKUP(I2587,Weather!F:K,4,)</f>
        <v>0.6</v>
      </c>
      <c r="AB2587">
        <f>VLOOKUP(I2587,Weather!F:K,5,)</f>
        <v>1038</v>
      </c>
      <c r="AC2587">
        <f>VLOOKUP(I2587,Weather!F:K,6,)</f>
        <v>1</v>
      </c>
    </row>
    <row r="2588" spans="1:29" x14ac:dyDescent="0.25">
      <c r="A2588" t="s">
        <v>7</v>
      </c>
      <c r="B2588" t="s">
        <v>6</v>
      </c>
      <c r="C2588" s="1">
        <v>42052.488194444442</v>
      </c>
      <c r="D2588" s="3">
        <f t="shared" si="328"/>
        <v>2015</v>
      </c>
      <c r="E2588" s="3">
        <f t="shared" si="331"/>
        <v>2</v>
      </c>
      <c r="F2588" s="3">
        <f t="shared" si="332"/>
        <v>11</v>
      </c>
      <c r="G2588" s="3">
        <f t="shared" si="333"/>
        <v>17</v>
      </c>
      <c r="H2588" s="3" t="str">
        <f t="shared" si="334"/>
        <v>2015211</v>
      </c>
      <c r="I2588" s="3" t="str">
        <f t="shared" si="335"/>
        <v>201521117</v>
      </c>
      <c r="J2588">
        <v>153</v>
      </c>
      <c r="K2588">
        <v>91.8</v>
      </c>
      <c r="L2588" t="str">
        <f>VLOOKUP(C2588,List!$A$2:$C$2089,3,)</f>
        <v>St. John's Wood</v>
      </c>
      <c r="M2588" t="str">
        <f>VLOOKUP(C2588,List!$A$2:$C$2089,2,)</f>
        <v>Jubilee</v>
      </c>
      <c r="N2588" t="str">
        <f t="shared" si="329"/>
        <v>St. John's Wood|Jubilee</v>
      </c>
      <c r="O2588">
        <f>VLOOKUP(N2588,Depth!$A$2:$F$427,3,)</f>
        <v>49</v>
      </c>
      <c r="P2588">
        <f>VLOOKUP(N2588,Depth!$A$2:$F$427,5,)</f>
        <v>131.44</v>
      </c>
      <c r="Q2588">
        <f>VLOOKUP(N2588,Depth!$A$2:$F$427,6,)</f>
        <v>17.559999999999999</v>
      </c>
      <c r="R2588">
        <f>VLOOKUP(L2588,longitude_latitude!C:J,7,)</f>
        <v>-0.17254524800000001</v>
      </c>
      <c r="S2588">
        <f>VLOOKUP(L2588,longitude_latitude!C:J,8,)</f>
        <v>51.534698519999999</v>
      </c>
      <c r="T2588">
        <f t="shared" si="330"/>
        <v>-8.8920673367386343</v>
      </c>
      <c r="U2588">
        <f>VLOOKUP(M2588,LINE!$A$2:$B$13,2,)</f>
        <v>7</v>
      </c>
      <c r="V2588">
        <f>VLOOKUP(L2588,Entry_exit!B:P,4,)</f>
        <v>12600</v>
      </c>
      <c r="W2588">
        <f>2020 - VLOOKUP(L2588, age!$A:$D,4,)</f>
        <v>81</v>
      </c>
      <c r="X2588">
        <f>VLOOKUP(H2588,'air-quality-london-time-of-day'!E:G,3,FALSE)</f>
        <v>14.4</v>
      </c>
      <c r="Y2588">
        <f>VLOOKUP(I2588,Weather!F:K,2,)</f>
        <v>6.8852459016393652</v>
      </c>
      <c r="Z2588">
        <f>VLOOKUP(I2588,Weather!F:K,3,)</f>
        <v>0.28000000000000003</v>
      </c>
      <c r="AA2588">
        <f>VLOOKUP(I2588,Weather!F:K,4,)</f>
        <v>0.6</v>
      </c>
      <c r="AB2588">
        <f>VLOOKUP(I2588,Weather!F:K,5,)</f>
        <v>1038</v>
      </c>
      <c r="AC2588">
        <f>VLOOKUP(I2588,Weather!F:K,6,)</f>
        <v>1</v>
      </c>
    </row>
    <row r="2589" spans="1:29" x14ac:dyDescent="0.25">
      <c r="A2589" t="s">
        <v>7</v>
      </c>
      <c r="B2589" t="s">
        <v>6</v>
      </c>
      <c r="C2589" s="1">
        <v>42052.488888888889</v>
      </c>
      <c r="D2589" s="3">
        <f t="shared" si="328"/>
        <v>2015</v>
      </c>
      <c r="E2589" s="3">
        <f t="shared" si="331"/>
        <v>2</v>
      </c>
      <c r="F2589" s="3">
        <f t="shared" si="332"/>
        <v>11</v>
      </c>
      <c r="G2589" s="3">
        <f t="shared" si="333"/>
        <v>17</v>
      </c>
      <c r="H2589" s="3" t="str">
        <f t="shared" si="334"/>
        <v>2015211</v>
      </c>
      <c r="I2589" s="3" t="str">
        <f t="shared" si="335"/>
        <v>201521117</v>
      </c>
      <c r="J2589">
        <v>118</v>
      </c>
      <c r="K2589">
        <v>70.8</v>
      </c>
      <c r="L2589" t="str">
        <f>VLOOKUP(C2589,List!$A$2:$C$2089,3,)</f>
        <v>Swiss Cottage</v>
      </c>
      <c r="M2589" t="str">
        <f>VLOOKUP(C2589,List!$A$2:$C$2089,2,)</f>
        <v>Jubilee</v>
      </c>
      <c r="N2589" t="str">
        <f t="shared" si="329"/>
        <v>Swiss Cottage|Jubilee</v>
      </c>
      <c r="O2589">
        <f>VLOOKUP(N2589,Depth!$A$2:$F$427,3,)</f>
        <v>57</v>
      </c>
      <c r="P2589">
        <f>VLOOKUP(N2589,Depth!$A$2:$F$427,5,)</f>
        <v>140.11000000000001</v>
      </c>
      <c r="Q2589">
        <f>VLOOKUP(N2589,Depth!$A$2:$F$427,6,)</f>
        <v>16.89</v>
      </c>
      <c r="R2589">
        <f>VLOOKUP(L2589,longitude_latitude!C:J,7,)</f>
        <v>-0.17323723899999999</v>
      </c>
      <c r="S2589">
        <f>VLOOKUP(L2589,longitude_latitude!C:J,8,)</f>
        <v>51.543199979999997</v>
      </c>
      <c r="T2589">
        <f t="shared" si="330"/>
        <v>-8.9292016537600549</v>
      </c>
      <c r="U2589">
        <f>VLOOKUP(M2589,LINE!$A$2:$B$13,2,)</f>
        <v>7</v>
      </c>
      <c r="V2589">
        <f>VLOOKUP(L2589,Entry_exit!B:P,4,)</f>
        <v>12680</v>
      </c>
      <c r="W2589">
        <f>2020 - VLOOKUP(L2589, age!$A:$D,4,)</f>
        <v>81</v>
      </c>
      <c r="X2589">
        <f>VLOOKUP(H2589,'air-quality-london-time-of-day'!E:G,3,FALSE)</f>
        <v>14.4</v>
      </c>
      <c r="Y2589">
        <f>VLOOKUP(I2589,Weather!F:K,2,)</f>
        <v>6.8852459016393652</v>
      </c>
      <c r="Z2589">
        <f>VLOOKUP(I2589,Weather!F:K,3,)</f>
        <v>0.28000000000000003</v>
      </c>
      <c r="AA2589">
        <f>VLOOKUP(I2589,Weather!F:K,4,)</f>
        <v>0.6</v>
      </c>
      <c r="AB2589">
        <f>VLOOKUP(I2589,Weather!F:K,5,)</f>
        <v>1038</v>
      </c>
      <c r="AC2589">
        <f>VLOOKUP(I2589,Weather!F:K,6,)</f>
        <v>1</v>
      </c>
    </row>
    <row r="2590" spans="1:29" x14ac:dyDescent="0.25">
      <c r="A2590" t="s">
        <v>7</v>
      </c>
      <c r="B2590" t="s">
        <v>6</v>
      </c>
      <c r="C2590" s="1">
        <v>42052.489583333336</v>
      </c>
      <c r="D2590" s="3">
        <f t="shared" si="328"/>
        <v>2015</v>
      </c>
      <c r="E2590" s="3">
        <f t="shared" si="331"/>
        <v>2</v>
      </c>
      <c r="F2590" s="3">
        <f t="shared" si="332"/>
        <v>11</v>
      </c>
      <c r="G2590" s="3">
        <f t="shared" si="333"/>
        <v>17</v>
      </c>
      <c r="H2590" s="3" t="str">
        <f t="shared" si="334"/>
        <v>2015211</v>
      </c>
      <c r="I2590" s="3" t="str">
        <f t="shared" si="335"/>
        <v>201521117</v>
      </c>
      <c r="J2590">
        <v>92</v>
      </c>
      <c r="K2590">
        <v>55.2</v>
      </c>
      <c r="L2590" t="str">
        <f>VLOOKUP(C2590,List!$A$2:$C$2089,3,)</f>
        <v>Swiss Cottage</v>
      </c>
      <c r="M2590" t="str">
        <f>VLOOKUP(C2590,List!$A$2:$C$2089,2,)</f>
        <v>Jubilee</v>
      </c>
      <c r="N2590" t="str">
        <f t="shared" si="329"/>
        <v>Swiss Cottage|Jubilee</v>
      </c>
      <c r="O2590">
        <f>VLOOKUP(N2590,Depth!$A$2:$F$427,3,)</f>
        <v>57</v>
      </c>
      <c r="P2590">
        <f>VLOOKUP(N2590,Depth!$A$2:$F$427,5,)</f>
        <v>140.11000000000001</v>
      </c>
      <c r="Q2590">
        <f>VLOOKUP(N2590,Depth!$A$2:$F$427,6,)</f>
        <v>16.89</v>
      </c>
      <c r="R2590">
        <f>VLOOKUP(L2590,longitude_latitude!C:J,7,)</f>
        <v>-0.17323723899999999</v>
      </c>
      <c r="S2590">
        <f>VLOOKUP(L2590,longitude_latitude!C:J,8,)</f>
        <v>51.543199979999997</v>
      </c>
      <c r="T2590">
        <f t="shared" si="330"/>
        <v>-8.9292016537600549</v>
      </c>
      <c r="U2590">
        <f>VLOOKUP(M2590,LINE!$A$2:$B$13,2,)</f>
        <v>7</v>
      </c>
      <c r="V2590">
        <f>VLOOKUP(L2590,Entry_exit!B:P,4,)</f>
        <v>12680</v>
      </c>
      <c r="W2590">
        <f>2020 - VLOOKUP(L2590, age!$A:$D,4,)</f>
        <v>81</v>
      </c>
      <c r="X2590">
        <f>VLOOKUP(H2590,'air-quality-london-time-of-day'!E:G,3,FALSE)</f>
        <v>14.4</v>
      </c>
      <c r="Y2590">
        <f>VLOOKUP(I2590,Weather!F:K,2,)</f>
        <v>6.8852459016393652</v>
      </c>
      <c r="Z2590">
        <f>VLOOKUP(I2590,Weather!F:K,3,)</f>
        <v>0.28000000000000003</v>
      </c>
      <c r="AA2590">
        <f>VLOOKUP(I2590,Weather!F:K,4,)</f>
        <v>0.6</v>
      </c>
      <c r="AB2590">
        <f>VLOOKUP(I2590,Weather!F:K,5,)</f>
        <v>1038</v>
      </c>
      <c r="AC2590">
        <f>VLOOKUP(I2590,Weather!F:K,6,)</f>
        <v>1</v>
      </c>
    </row>
    <row r="2591" spans="1:29" x14ac:dyDescent="0.25">
      <c r="A2591" t="s">
        <v>7</v>
      </c>
      <c r="B2591" t="s">
        <v>6</v>
      </c>
      <c r="C2591" s="1">
        <v>42052.490277777775</v>
      </c>
      <c r="D2591" s="3">
        <f t="shared" si="328"/>
        <v>2015</v>
      </c>
      <c r="E2591" s="3">
        <f t="shared" si="331"/>
        <v>2</v>
      </c>
      <c r="F2591" s="3">
        <f t="shared" si="332"/>
        <v>11</v>
      </c>
      <c r="G2591" s="3">
        <f t="shared" si="333"/>
        <v>17</v>
      </c>
      <c r="H2591" s="3" t="str">
        <f t="shared" si="334"/>
        <v>2015211</v>
      </c>
      <c r="I2591" s="3" t="str">
        <f t="shared" si="335"/>
        <v>201521117</v>
      </c>
      <c r="J2591">
        <v>73</v>
      </c>
      <c r="K2591">
        <v>43.8</v>
      </c>
      <c r="L2591" t="str">
        <f>VLOOKUP(C2591,List!$A$2:$C$2089,3,)</f>
        <v>Finchley Road</v>
      </c>
      <c r="M2591" t="str">
        <f>VLOOKUP(C2591,List!$A$2:$C$2089,2,)</f>
        <v>Jubilee</v>
      </c>
      <c r="N2591" t="str">
        <f t="shared" si="329"/>
        <v>Finchley Road|Jubilee</v>
      </c>
      <c r="O2591">
        <f>VLOOKUP(N2591,Depth!$A$2:$F$427,3,)</f>
        <v>52</v>
      </c>
      <c r="P2591">
        <f>VLOOKUP(N2591,Depth!$A$2:$F$427,5,)</f>
        <v>148.69999999999999</v>
      </c>
      <c r="Q2591">
        <f>VLOOKUP(N2591,Depth!$A$2:$F$427,6,)</f>
        <v>3.3</v>
      </c>
      <c r="R2591">
        <f>VLOOKUP(L2591,longitude_latitude!C:J,7,)</f>
        <v>-0.17948951099999999</v>
      </c>
      <c r="S2591">
        <f>VLOOKUP(L2591,longitude_latitude!C:J,8,)</f>
        <v>51.546725889999998</v>
      </c>
      <c r="T2591">
        <f t="shared" si="330"/>
        <v>-9.2520966236471391</v>
      </c>
      <c r="U2591">
        <f>VLOOKUP(M2591,LINE!$A$2:$B$13,2,)</f>
        <v>7</v>
      </c>
      <c r="V2591">
        <f>VLOOKUP(L2591,Entry_exit!B:P,4,)</f>
        <v>15958</v>
      </c>
      <c r="W2591">
        <f>2020 - VLOOKUP(L2591, age!$A:$D,4,)</f>
        <v>141</v>
      </c>
      <c r="X2591">
        <f>VLOOKUP(H2591,'air-quality-london-time-of-day'!E:G,3,FALSE)</f>
        <v>14.4</v>
      </c>
      <c r="Y2591">
        <f>VLOOKUP(I2591,Weather!F:K,2,)</f>
        <v>6.8852459016393652</v>
      </c>
      <c r="Z2591">
        <f>VLOOKUP(I2591,Weather!F:K,3,)</f>
        <v>0.28000000000000003</v>
      </c>
      <c r="AA2591">
        <f>VLOOKUP(I2591,Weather!F:K,4,)</f>
        <v>0.6</v>
      </c>
      <c r="AB2591">
        <f>VLOOKUP(I2591,Weather!F:K,5,)</f>
        <v>1038</v>
      </c>
      <c r="AC2591">
        <f>VLOOKUP(I2591,Weather!F:K,6,)</f>
        <v>1</v>
      </c>
    </row>
    <row r="2592" spans="1:29" x14ac:dyDescent="0.25">
      <c r="A2592" t="s">
        <v>7</v>
      </c>
      <c r="B2592" t="s">
        <v>6</v>
      </c>
      <c r="C2592" s="1">
        <v>42052.490972222222</v>
      </c>
      <c r="D2592" s="3">
        <f t="shared" si="328"/>
        <v>2015</v>
      </c>
      <c r="E2592" s="3">
        <f t="shared" si="331"/>
        <v>2</v>
      </c>
      <c r="F2592" s="3">
        <f t="shared" si="332"/>
        <v>11</v>
      </c>
      <c r="G2592" s="3">
        <f t="shared" si="333"/>
        <v>17</v>
      </c>
      <c r="H2592" s="3" t="str">
        <f t="shared" si="334"/>
        <v>2015211</v>
      </c>
      <c r="I2592" s="3" t="str">
        <f t="shared" si="335"/>
        <v>201521117</v>
      </c>
      <c r="J2592">
        <v>59</v>
      </c>
      <c r="K2592">
        <v>35.4</v>
      </c>
      <c r="L2592" t="str">
        <f>VLOOKUP(C2592,List!$A$2:$C$2089,3,)</f>
        <v>West Hampstead</v>
      </c>
      <c r="M2592" t="str">
        <f>VLOOKUP(C2592,List!$A$2:$C$2089,2,)</f>
        <v>Jubilee</v>
      </c>
      <c r="N2592" t="str">
        <f t="shared" si="329"/>
        <v>West Hampstead|Jubilee</v>
      </c>
      <c r="O2592">
        <f>VLOOKUP(N2592,Depth!$A$2:$F$427,3,)</f>
        <v>56</v>
      </c>
      <c r="P2592">
        <f>VLOOKUP(N2592,Depth!$A$2:$F$427,5,)</f>
        <v>150.5</v>
      </c>
      <c r="Q2592">
        <f>VLOOKUP(N2592,Depth!$A$2:$F$427,6,)</f>
        <v>5.5</v>
      </c>
      <c r="R2592">
        <f>VLOOKUP(L2592,longitude_latitude!C:J,7,)</f>
        <v>-0.18856862699999999</v>
      </c>
      <c r="S2592">
        <f>VLOOKUP(L2592,longitude_latitude!C:J,8,)</f>
        <v>51.546297070000001</v>
      </c>
      <c r="T2592">
        <f t="shared" si="330"/>
        <v>-9.7200144654240219</v>
      </c>
      <c r="U2592">
        <f>VLOOKUP(M2592,LINE!$A$2:$B$13,2,)</f>
        <v>7</v>
      </c>
      <c r="V2592">
        <f>VLOOKUP(L2592,Entry_exit!B:P,4,)</f>
        <v>18346</v>
      </c>
      <c r="W2592">
        <f>2020 - VLOOKUP(L2592, age!$A:$D,4,)</f>
        <v>141</v>
      </c>
      <c r="X2592">
        <f>VLOOKUP(H2592,'air-quality-london-time-of-day'!E:G,3,FALSE)</f>
        <v>14.4</v>
      </c>
      <c r="Y2592">
        <f>VLOOKUP(I2592,Weather!F:K,2,)</f>
        <v>6.8852459016393652</v>
      </c>
      <c r="Z2592">
        <f>VLOOKUP(I2592,Weather!F:K,3,)</f>
        <v>0.28000000000000003</v>
      </c>
      <c r="AA2592">
        <f>VLOOKUP(I2592,Weather!F:K,4,)</f>
        <v>0.6</v>
      </c>
      <c r="AB2592">
        <f>VLOOKUP(I2592,Weather!F:K,5,)</f>
        <v>1038</v>
      </c>
      <c r="AC2592">
        <f>VLOOKUP(I2592,Weather!F:K,6,)</f>
        <v>1</v>
      </c>
    </row>
    <row r="2593" spans="1:29" x14ac:dyDescent="0.25">
      <c r="A2593" t="s">
        <v>7</v>
      </c>
      <c r="B2593" t="s">
        <v>6</v>
      </c>
      <c r="C2593" s="1">
        <v>42052.491666666669</v>
      </c>
      <c r="D2593" s="3">
        <f t="shared" si="328"/>
        <v>2015</v>
      </c>
      <c r="E2593" s="3">
        <f t="shared" si="331"/>
        <v>2</v>
      </c>
      <c r="F2593" s="3">
        <f t="shared" si="332"/>
        <v>11</v>
      </c>
      <c r="G2593" s="3">
        <f t="shared" si="333"/>
        <v>17</v>
      </c>
      <c r="H2593" s="3" t="str">
        <f t="shared" si="334"/>
        <v>2015211</v>
      </c>
      <c r="I2593" s="3" t="str">
        <f t="shared" si="335"/>
        <v>201521117</v>
      </c>
      <c r="J2593">
        <v>51</v>
      </c>
      <c r="K2593">
        <v>30.6</v>
      </c>
      <c r="L2593" t="str">
        <f>VLOOKUP(C2593,List!$A$2:$C$2089,3,)</f>
        <v>West Hampstead</v>
      </c>
      <c r="M2593" t="str">
        <f>VLOOKUP(C2593,List!$A$2:$C$2089,2,)</f>
        <v>Jubilee</v>
      </c>
      <c r="N2593" t="str">
        <f t="shared" si="329"/>
        <v>West Hampstead|Jubilee</v>
      </c>
      <c r="O2593">
        <f>VLOOKUP(N2593,Depth!$A$2:$F$427,3,)</f>
        <v>56</v>
      </c>
      <c r="P2593">
        <f>VLOOKUP(N2593,Depth!$A$2:$F$427,5,)</f>
        <v>150.5</v>
      </c>
      <c r="Q2593">
        <f>VLOOKUP(N2593,Depth!$A$2:$F$427,6,)</f>
        <v>5.5</v>
      </c>
      <c r="R2593">
        <f>VLOOKUP(L2593,longitude_latitude!C:J,7,)</f>
        <v>-0.18856862699999999</v>
      </c>
      <c r="S2593">
        <f>VLOOKUP(L2593,longitude_latitude!C:J,8,)</f>
        <v>51.546297070000001</v>
      </c>
      <c r="T2593">
        <f t="shared" si="330"/>
        <v>-9.7200144654240219</v>
      </c>
      <c r="U2593">
        <f>VLOOKUP(M2593,LINE!$A$2:$B$13,2,)</f>
        <v>7</v>
      </c>
      <c r="V2593">
        <f>VLOOKUP(L2593,Entry_exit!B:P,4,)</f>
        <v>18346</v>
      </c>
      <c r="W2593">
        <f>2020 - VLOOKUP(L2593, age!$A:$D,4,)</f>
        <v>141</v>
      </c>
      <c r="X2593">
        <f>VLOOKUP(H2593,'air-quality-london-time-of-day'!E:G,3,FALSE)</f>
        <v>14.4</v>
      </c>
      <c r="Y2593">
        <f>VLOOKUP(I2593,Weather!F:K,2,)</f>
        <v>6.8852459016393652</v>
      </c>
      <c r="Z2593">
        <f>VLOOKUP(I2593,Weather!F:K,3,)</f>
        <v>0.28000000000000003</v>
      </c>
      <c r="AA2593">
        <f>VLOOKUP(I2593,Weather!F:K,4,)</f>
        <v>0.6</v>
      </c>
      <c r="AB2593">
        <f>VLOOKUP(I2593,Weather!F:K,5,)</f>
        <v>1038</v>
      </c>
      <c r="AC2593">
        <f>VLOOKUP(I2593,Weather!F:K,6,)</f>
        <v>1</v>
      </c>
    </row>
    <row r="2594" spans="1:29" x14ac:dyDescent="0.25">
      <c r="A2594" t="s">
        <v>7</v>
      </c>
      <c r="B2594" t="s">
        <v>6</v>
      </c>
      <c r="C2594" s="1">
        <v>42052.492361111108</v>
      </c>
      <c r="D2594" s="3">
        <f t="shared" si="328"/>
        <v>2015</v>
      </c>
      <c r="E2594" s="3">
        <f t="shared" si="331"/>
        <v>2</v>
      </c>
      <c r="F2594" s="3">
        <f t="shared" si="332"/>
        <v>11</v>
      </c>
      <c r="G2594" s="3">
        <f t="shared" si="333"/>
        <v>17</v>
      </c>
      <c r="H2594" s="3" t="str">
        <f t="shared" si="334"/>
        <v>2015211</v>
      </c>
      <c r="I2594" s="3" t="str">
        <f t="shared" si="335"/>
        <v>201521117</v>
      </c>
      <c r="J2594">
        <v>46</v>
      </c>
      <c r="K2594">
        <v>27.6</v>
      </c>
      <c r="L2594" t="str">
        <f>VLOOKUP(C2594,List!$A$2:$C$2089,3,)</f>
        <v>Kilburn</v>
      </c>
      <c r="M2594" t="str">
        <f>VLOOKUP(C2594,List!$A$2:$C$2089,2,)</f>
        <v>Jubilee</v>
      </c>
      <c r="N2594" t="str">
        <f t="shared" si="329"/>
        <v>Kilburn|Jubilee</v>
      </c>
      <c r="O2594">
        <f>VLOOKUP(N2594,Depth!$A$2:$F$427,3,)</f>
        <v>45</v>
      </c>
      <c r="P2594">
        <f>VLOOKUP(N2594,Depth!$A$2:$F$427,5,)</f>
        <v>152.19999999999999</v>
      </c>
      <c r="Q2594">
        <f>VLOOKUP(N2594,Depth!$A$2:$F$427,6,)</f>
        <v>-7.2</v>
      </c>
      <c r="R2594">
        <f>VLOOKUP(L2594,longitude_latitude!C:J,7,)</f>
        <v>-0.203115567</v>
      </c>
      <c r="S2594">
        <f>VLOOKUP(L2594,longitude_latitude!C:J,8,)</f>
        <v>51.546448419999997</v>
      </c>
      <c r="T2594">
        <f t="shared" si="330"/>
        <v>-10.469886097664553</v>
      </c>
      <c r="U2594">
        <f>VLOOKUP(M2594,LINE!$A$2:$B$13,2,)</f>
        <v>7</v>
      </c>
      <c r="V2594">
        <f>VLOOKUP(L2594,Entry_exit!B:P,4,)</f>
        <v>12956</v>
      </c>
      <c r="W2594">
        <f>2020 - VLOOKUP(L2594, age!$A:$D,4,)</f>
        <v>141</v>
      </c>
      <c r="X2594">
        <f>VLOOKUP(H2594,'air-quality-london-time-of-day'!E:G,3,FALSE)</f>
        <v>14.4</v>
      </c>
      <c r="Y2594">
        <f>VLOOKUP(I2594,Weather!F:K,2,)</f>
        <v>6.8852459016393652</v>
      </c>
      <c r="Z2594">
        <f>VLOOKUP(I2594,Weather!F:K,3,)</f>
        <v>0.28000000000000003</v>
      </c>
      <c r="AA2594">
        <f>VLOOKUP(I2594,Weather!F:K,4,)</f>
        <v>0.6</v>
      </c>
      <c r="AB2594">
        <f>VLOOKUP(I2594,Weather!F:K,5,)</f>
        <v>1038</v>
      </c>
      <c r="AC2594">
        <f>VLOOKUP(I2594,Weather!F:K,6,)</f>
        <v>1</v>
      </c>
    </row>
    <row r="2595" spans="1:29" x14ac:dyDescent="0.25">
      <c r="A2595" t="s">
        <v>7</v>
      </c>
      <c r="B2595" t="s">
        <v>6</v>
      </c>
      <c r="C2595" s="1">
        <v>42052.493055555555</v>
      </c>
      <c r="D2595" s="3">
        <f t="shared" si="328"/>
        <v>2015</v>
      </c>
      <c r="E2595" s="3">
        <f t="shared" si="331"/>
        <v>2</v>
      </c>
      <c r="F2595" s="3">
        <f t="shared" si="332"/>
        <v>11</v>
      </c>
      <c r="G2595" s="3">
        <f t="shared" si="333"/>
        <v>17</v>
      </c>
      <c r="H2595" s="3" t="str">
        <f t="shared" si="334"/>
        <v>2015211</v>
      </c>
      <c r="I2595" s="3" t="str">
        <f t="shared" si="335"/>
        <v>201521117</v>
      </c>
      <c r="J2595">
        <v>32</v>
      </c>
      <c r="K2595">
        <v>19.2</v>
      </c>
      <c r="L2595" t="str">
        <f>VLOOKUP(C2595,List!$A$2:$C$2089,3,)</f>
        <v>Kilburn</v>
      </c>
      <c r="M2595" t="str">
        <f>VLOOKUP(C2595,List!$A$2:$C$2089,2,)</f>
        <v>Jubilee</v>
      </c>
      <c r="N2595" t="str">
        <f t="shared" si="329"/>
        <v>Kilburn|Jubilee</v>
      </c>
      <c r="O2595">
        <f>VLOOKUP(N2595,Depth!$A$2:$F$427,3,)</f>
        <v>45</v>
      </c>
      <c r="P2595">
        <f>VLOOKUP(N2595,Depth!$A$2:$F$427,5,)</f>
        <v>152.19999999999999</v>
      </c>
      <c r="Q2595">
        <f>VLOOKUP(N2595,Depth!$A$2:$F$427,6,)</f>
        <v>-7.2</v>
      </c>
      <c r="R2595">
        <f>VLOOKUP(L2595,longitude_latitude!C:J,7,)</f>
        <v>-0.203115567</v>
      </c>
      <c r="S2595">
        <f>VLOOKUP(L2595,longitude_latitude!C:J,8,)</f>
        <v>51.546448419999997</v>
      </c>
      <c r="T2595">
        <f t="shared" si="330"/>
        <v>-10.469886097664553</v>
      </c>
      <c r="U2595">
        <f>VLOOKUP(M2595,LINE!$A$2:$B$13,2,)</f>
        <v>7</v>
      </c>
      <c r="V2595">
        <f>VLOOKUP(L2595,Entry_exit!B:P,4,)</f>
        <v>12956</v>
      </c>
      <c r="W2595">
        <f>2020 - VLOOKUP(L2595, age!$A:$D,4,)</f>
        <v>141</v>
      </c>
      <c r="X2595">
        <f>VLOOKUP(H2595,'air-quality-london-time-of-day'!E:G,3,FALSE)</f>
        <v>14.4</v>
      </c>
      <c r="Y2595">
        <f>VLOOKUP(I2595,Weather!F:K,2,)</f>
        <v>6.8852459016393652</v>
      </c>
      <c r="Z2595">
        <f>VLOOKUP(I2595,Weather!F:K,3,)</f>
        <v>0.28000000000000003</v>
      </c>
      <c r="AA2595">
        <f>VLOOKUP(I2595,Weather!F:K,4,)</f>
        <v>0.6</v>
      </c>
      <c r="AB2595">
        <f>VLOOKUP(I2595,Weather!F:K,5,)</f>
        <v>1038</v>
      </c>
      <c r="AC2595">
        <f>VLOOKUP(I2595,Weather!F:K,6,)</f>
        <v>1</v>
      </c>
    </row>
    <row r="2596" spans="1:29" x14ac:dyDescent="0.25">
      <c r="A2596" t="s">
        <v>7</v>
      </c>
      <c r="B2596" t="s">
        <v>6</v>
      </c>
      <c r="C2596" s="1">
        <v>42052.493750000001</v>
      </c>
      <c r="D2596" s="3">
        <f t="shared" si="328"/>
        <v>2015</v>
      </c>
      <c r="E2596" s="3">
        <f t="shared" si="331"/>
        <v>2</v>
      </c>
      <c r="F2596" s="3">
        <f t="shared" si="332"/>
        <v>11</v>
      </c>
      <c r="G2596" s="3">
        <f t="shared" si="333"/>
        <v>17</v>
      </c>
      <c r="H2596" s="3" t="str">
        <f t="shared" si="334"/>
        <v>2015211</v>
      </c>
      <c r="I2596" s="3" t="str">
        <f t="shared" si="335"/>
        <v>201521117</v>
      </c>
      <c r="J2596">
        <v>26</v>
      </c>
      <c r="K2596">
        <v>15.6</v>
      </c>
      <c r="L2596" t="str">
        <f>VLOOKUP(C2596,List!$A$2:$C$2089,3,)</f>
        <v>Willesden Green</v>
      </c>
      <c r="M2596" t="str">
        <f>VLOOKUP(C2596,List!$A$2:$C$2089,2,)</f>
        <v>Jubilee</v>
      </c>
      <c r="N2596" t="str">
        <f t="shared" si="329"/>
        <v>Willesden Green|Jubilee</v>
      </c>
      <c r="O2596">
        <f>VLOOKUP(N2596,Depth!$A$2:$F$427,3,)</f>
        <v>56</v>
      </c>
      <c r="P2596">
        <f>VLOOKUP(N2596,Depth!$A$2:$F$427,5,)</f>
        <v>150.30000000000001</v>
      </c>
      <c r="Q2596">
        <f>VLOOKUP(N2596,Depth!$A$2:$F$427,6,)</f>
        <v>5.7</v>
      </c>
      <c r="R2596">
        <f>VLOOKUP(L2596,longitude_latitude!C:J,7,)</f>
        <v>-0.22111935699999999</v>
      </c>
      <c r="S2596">
        <f>VLOOKUP(L2596,longitude_latitude!C:J,8,)</f>
        <v>51.548868380000002</v>
      </c>
      <c r="T2596">
        <f t="shared" si="330"/>
        <v>-11.398452630263231</v>
      </c>
      <c r="U2596">
        <f>VLOOKUP(M2596,LINE!$A$2:$B$13,2,)</f>
        <v>7</v>
      </c>
      <c r="V2596">
        <f>VLOOKUP(L2596,Entry_exit!B:P,4,)</f>
        <v>14170</v>
      </c>
      <c r="W2596">
        <f>2020 - VLOOKUP(L2596, age!$A:$D,4,)</f>
        <v>141</v>
      </c>
      <c r="X2596">
        <f>VLOOKUP(H2596,'air-quality-london-time-of-day'!E:G,3,FALSE)</f>
        <v>14.4</v>
      </c>
      <c r="Y2596">
        <f>VLOOKUP(I2596,Weather!F:K,2,)</f>
        <v>6.8852459016393652</v>
      </c>
      <c r="Z2596">
        <f>VLOOKUP(I2596,Weather!F:K,3,)</f>
        <v>0.28000000000000003</v>
      </c>
      <c r="AA2596">
        <f>VLOOKUP(I2596,Weather!F:K,4,)</f>
        <v>0.6</v>
      </c>
      <c r="AB2596">
        <f>VLOOKUP(I2596,Weather!F:K,5,)</f>
        <v>1038</v>
      </c>
      <c r="AC2596">
        <f>VLOOKUP(I2596,Weather!F:K,6,)</f>
        <v>1</v>
      </c>
    </row>
    <row r="2597" spans="1:29" x14ac:dyDescent="0.25">
      <c r="A2597" t="s">
        <v>7</v>
      </c>
      <c r="B2597" t="s">
        <v>6</v>
      </c>
      <c r="C2597" s="1">
        <v>42052.494444444441</v>
      </c>
      <c r="D2597" s="3">
        <f t="shared" si="328"/>
        <v>2015</v>
      </c>
      <c r="E2597" s="3">
        <f t="shared" si="331"/>
        <v>2</v>
      </c>
      <c r="F2597" s="3">
        <f t="shared" si="332"/>
        <v>11</v>
      </c>
      <c r="G2597" s="3">
        <f t="shared" si="333"/>
        <v>17</v>
      </c>
      <c r="H2597" s="3" t="str">
        <f t="shared" si="334"/>
        <v>2015211</v>
      </c>
      <c r="I2597" s="3" t="str">
        <f t="shared" si="335"/>
        <v>201521117</v>
      </c>
      <c r="J2597">
        <v>28</v>
      </c>
      <c r="K2597">
        <v>16.8</v>
      </c>
      <c r="L2597" t="str">
        <f>VLOOKUP(C2597,List!$A$2:$C$2089,3,)</f>
        <v>Willesden Green</v>
      </c>
      <c r="M2597" t="str">
        <f>VLOOKUP(C2597,List!$A$2:$C$2089,2,)</f>
        <v>Jubilee</v>
      </c>
      <c r="N2597" t="str">
        <f t="shared" si="329"/>
        <v>Willesden Green|Jubilee</v>
      </c>
      <c r="O2597">
        <f>VLOOKUP(N2597,Depth!$A$2:$F$427,3,)</f>
        <v>56</v>
      </c>
      <c r="P2597">
        <f>VLOOKUP(N2597,Depth!$A$2:$F$427,5,)</f>
        <v>150.30000000000001</v>
      </c>
      <c r="Q2597">
        <f>VLOOKUP(N2597,Depth!$A$2:$F$427,6,)</f>
        <v>5.7</v>
      </c>
      <c r="R2597">
        <f>VLOOKUP(L2597,longitude_latitude!C:J,7,)</f>
        <v>-0.22111935699999999</v>
      </c>
      <c r="S2597">
        <f>VLOOKUP(L2597,longitude_latitude!C:J,8,)</f>
        <v>51.548868380000002</v>
      </c>
      <c r="T2597">
        <f t="shared" si="330"/>
        <v>-11.398452630263231</v>
      </c>
      <c r="U2597">
        <f>VLOOKUP(M2597,LINE!$A$2:$B$13,2,)</f>
        <v>7</v>
      </c>
      <c r="V2597">
        <f>VLOOKUP(L2597,Entry_exit!B:P,4,)</f>
        <v>14170</v>
      </c>
      <c r="W2597">
        <f>2020 - VLOOKUP(L2597, age!$A:$D,4,)</f>
        <v>141</v>
      </c>
      <c r="X2597">
        <f>VLOOKUP(H2597,'air-quality-london-time-of-day'!E:G,3,FALSE)</f>
        <v>14.4</v>
      </c>
      <c r="Y2597">
        <f>VLOOKUP(I2597,Weather!F:K,2,)</f>
        <v>6.8852459016393652</v>
      </c>
      <c r="Z2597">
        <f>VLOOKUP(I2597,Weather!F:K,3,)</f>
        <v>0.28000000000000003</v>
      </c>
      <c r="AA2597">
        <f>VLOOKUP(I2597,Weather!F:K,4,)</f>
        <v>0.6</v>
      </c>
      <c r="AB2597">
        <f>VLOOKUP(I2597,Weather!F:K,5,)</f>
        <v>1038</v>
      </c>
      <c r="AC2597">
        <f>VLOOKUP(I2597,Weather!F:K,6,)</f>
        <v>1</v>
      </c>
    </row>
    <row r="2598" spans="1:29" x14ac:dyDescent="0.25">
      <c r="A2598" t="s">
        <v>7</v>
      </c>
      <c r="B2598" t="s">
        <v>6</v>
      </c>
      <c r="C2598" s="1">
        <v>42052.495138888888</v>
      </c>
      <c r="D2598" s="3">
        <f t="shared" si="328"/>
        <v>2015</v>
      </c>
      <c r="E2598" s="3">
        <f t="shared" si="331"/>
        <v>2</v>
      </c>
      <c r="F2598" s="3">
        <f t="shared" si="332"/>
        <v>11</v>
      </c>
      <c r="G2598" s="3">
        <f t="shared" si="333"/>
        <v>17</v>
      </c>
      <c r="H2598" s="3" t="str">
        <f t="shared" si="334"/>
        <v>2015211</v>
      </c>
      <c r="I2598" s="3" t="str">
        <f t="shared" si="335"/>
        <v>201521117</v>
      </c>
      <c r="J2598">
        <v>20</v>
      </c>
      <c r="K2598">
        <v>12</v>
      </c>
      <c r="L2598" t="str">
        <f>VLOOKUP(C2598,List!$A$2:$C$2089,3,)</f>
        <v>Dollis Hill</v>
      </c>
      <c r="M2598" t="str">
        <f>VLOOKUP(C2598,List!$A$2:$C$2089,2,)</f>
        <v>Jubilee</v>
      </c>
      <c r="N2598" t="str">
        <f t="shared" si="329"/>
        <v>Dollis Hill|Jubilee</v>
      </c>
      <c r="O2598">
        <f>VLOOKUP(N2598,Depth!$A$2:$F$427,3,)</f>
        <v>37</v>
      </c>
      <c r="P2598">
        <f>VLOOKUP(N2598,Depth!$A$2:$F$427,5,)</f>
        <v>139.4</v>
      </c>
      <c r="Q2598">
        <f>VLOOKUP(N2598,Depth!$A$2:$F$427,6,)</f>
        <v>-2.4</v>
      </c>
      <c r="R2598">
        <f>VLOOKUP(L2598,longitude_latitude!C:J,7,)</f>
        <v>-0.23744514799999999</v>
      </c>
      <c r="S2598">
        <f>VLOOKUP(L2598,longitude_latitude!C:J,8,)</f>
        <v>51.55145847</v>
      </c>
      <c r="T2598">
        <f t="shared" si="330"/>
        <v>-12.240643686025003</v>
      </c>
      <c r="U2598">
        <f>VLOOKUP(M2598,LINE!$A$2:$B$13,2,)</f>
        <v>7</v>
      </c>
      <c r="V2598">
        <f>VLOOKUP(L2598,Entry_exit!B:P,4,)</f>
        <v>6462</v>
      </c>
      <c r="W2598">
        <f>2020 - VLOOKUP(L2598, age!$A:$D,4,)</f>
        <v>111</v>
      </c>
      <c r="X2598">
        <f>VLOOKUP(H2598,'air-quality-london-time-of-day'!E:G,3,FALSE)</f>
        <v>14.4</v>
      </c>
      <c r="Y2598">
        <f>VLOOKUP(I2598,Weather!F:K,2,)</f>
        <v>6.8852459016393652</v>
      </c>
      <c r="Z2598">
        <f>VLOOKUP(I2598,Weather!F:K,3,)</f>
        <v>0.28000000000000003</v>
      </c>
      <c r="AA2598">
        <f>VLOOKUP(I2598,Weather!F:K,4,)</f>
        <v>0.6</v>
      </c>
      <c r="AB2598">
        <f>VLOOKUP(I2598,Weather!F:K,5,)</f>
        <v>1038</v>
      </c>
      <c r="AC2598">
        <f>VLOOKUP(I2598,Weather!F:K,6,)</f>
        <v>1</v>
      </c>
    </row>
    <row r="2599" spans="1:29" x14ac:dyDescent="0.25">
      <c r="A2599" t="s">
        <v>7</v>
      </c>
      <c r="B2599" t="s">
        <v>6</v>
      </c>
      <c r="C2599" s="1">
        <v>42052.495833333334</v>
      </c>
      <c r="D2599" s="3">
        <f t="shared" si="328"/>
        <v>2015</v>
      </c>
      <c r="E2599" s="3">
        <f t="shared" si="331"/>
        <v>2</v>
      </c>
      <c r="F2599" s="3">
        <f t="shared" si="332"/>
        <v>11</v>
      </c>
      <c r="G2599" s="3">
        <f t="shared" si="333"/>
        <v>17</v>
      </c>
      <c r="H2599" s="3" t="str">
        <f t="shared" si="334"/>
        <v>2015211</v>
      </c>
      <c r="I2599" s="3" t="str">
        <f t="shared" si="335"/>
        <v>201521117</v>
      </c>
      <c r="J2599">
        <v>22</v>
      </c>
      <c r="K2599">
        <v>13.2</v>
      </c>
      <c r="L2599" t="str">
        <f>VLOOKUP(C2599,List!$A$2:$C$2089,3,)</f>
        <v>Dollis Hill</v>
      </c>
      <c r="M2599" t="str">
        <f>VLOOKUP(C2599,List!$A$2:$C$2089,2,)</f>
        <v>Jubilee</v>
      </c>
      <c r="N2599" t="str">
        <f t="shared" si="329"/>
        <v>Dollis Hill|Jubilee</v>
      </c>
      <c r="O2599">
        <f>VLOOKUP(N2599,Depth!$A$2:$F$427,3,)</f>
        <v>37</v>
      </c>
      <c r="P2599">
        <f>VLOOKUP(N2599,Depth!$A$2:$F$427,5,)</f>
        <v>139.4</v>
      </c>
      <c r="Q2599">
        <f>VLOOKUP(N2599,Depth!$A$2:$F$427,6,)</f>
        <v>-2.4</v>
      </c>
      <c r="R2599">
        <f>VLOOKUP(L2599,longitude_latitude!C:J,7,)</f>
        <v>-0.23744514799999999</v>
      </c>
      <c r="S2599">
        <f>VLOOKUP(L2599,longitude_latitude!C:J,8,)</f>
        <v>51.55145847</v>
      </c>
      <c r="T2599">
        <f t="shared" si="330"/>
        <v>-12.240643686025003</v>
      </c>
      <c r="U2599">
        <f>VLOOKUP(M2599,LINE!$A$2:$B$13,2,)</f>
        <v>7</v>
      </c>
      <c r="V2599">
        <f>VLOOKUP(L2599,Entry_exit!B:P,4,)</f>
        <v>6462</v>
      </c>
      <c r="W2599">
        <f>2020 - VLOOKUP(L2599, age!$A:$D,4,)</f>
        <v>111</v>
      </c>
      <c r="X2599">
        <f>VLOOKUP(H2599,'air-quality-london-time-of-day'!E:G,3,FALSE)</f>
        <v>14.4</v>
      </c>
      <c r="Y2599">
        <f>VLOOKUP(I2599,Weather!F:K,2,)</f>
        <v>6.8852459016393652</v>
      </c>
      <c r="Z2599">
        <f>VLOOKUP(I2599,Weather!F:K,3,)</f>
        <v>0.28000000000000003</v>
      </c>
      <c r="AA2599">
        <f>VLOOKUP(I2599,Weather!F:K,4,)</f>
        <v>0.6</v>
      </c>
      <c r="AB2599">
        <f>VLOOKUP(I2599,Weather!F:K,5,)</f>
        <v>1038</v>
      </c>
      <c r="AC2599">
        <f>VLOOKUP(I2599,Weather!F:K,6,)</f>
        <v>1</v>
      </c>
    </row>
    <row r="2600" spans="1:29" x14ac:dyDescent="0.25">
      <c r="A2600" t="s">
        <v>7</v>
      </c>
      <c r="B2600" t="s">
        <v>6</v>
      </c>
      <c r="C2600" s="1">
        <v>42052.496527777781</v>
      </c>
      <c r="D2600" s="3">
        <f t="shared" si="328"/>
        <v>2015</v>
      </c>
      <c r="E2600" s="3">
        <f t="shared" si="331"/>
        <v>2</v>
      </c>
      <c r="F2600" s="3">
        <f t="shared" si="332"/>
        <v>11</v>
      </c>
      <c r="G2600" s="3">
        <f t="shared" si="333"/>
        <v>17</v>
      </c>
      <c r="H2600" s="3" t="str">
        <f t="shared" si="334"/>
        <v>2015211</v>
      </c>
      <c r="I2600" s="3" t="str">
        <f t="shared" si="335"/>
        <v>201521117</v>
      </c>
      <c r="J2600">
        <v>19</v>
      </c>
      <c r="K2600">
        <v>11.4</v>
      </c>
      <c r="L2600" t="str">
        <f>VLOOKUP(C2600,List!$A$2:$C$2089,3,)</f>
        <v>Neasden</v>
      </c>
      <c r="M2600" t="str">
        <f>VLOOKUP(C2600,List!$A$2:$C$2089,2,)</f>
        <v>Jubilee</v>
      </c>
      <c r="N2600" t="str">
        <f t="shared" si="329"/>
        <v>Neasden|Jubilee</v>
      </c>
      <c r="O2600">
        <f>VLOOKUP(N2600,Depth!$A$2:$F$427,3,)</f>
        <v>38</v>
      </c>
      <c r="P2600">
        <f>VLOOKUP(N2600,Depth!$A$2:$F$427,5,)</f>
        <v>132.19999999999999</v>
      </c>
      <c r="Q2600">
        <f>VLOOKUP(N2600,Depth!$A$2:$F$427,6,)</f>
        <v>5.8</v>
      </c>
      <c r="R2600">
        <f>VLOOKUP(L2600,longitude_latitude!C:J,7,)</f>
        <v>-0.24957656</v>
      </c>
      <c r="S2600">
        <f>VLOOKUP(L2600,longitude_latitude!C:J,8,)</f>
        <v>51.553923400000002</v>
      </c>
      <c r="T2600">
        <f t="shared" si="330"/>
        <v>-12.866650856675506</v>
      </c>
      <c r="U2600">
        <f>VLOOKUP(M2600,LINE!$A$2:$B$13,2,)</f>
        <v>7</v>
      </c>
      <c r="V2600">
        <f>VLOOKUP(L2600,Entry_exit!B:P,4,)</f>
        <v>6097</v>
      </c>
      <c r="W2600">
        <f>2020 - VLOOKUP(L2600, age!$A:$D,4,)</f>
        <v>140</v>
      </c>
      <c r="X2600">
        <f>VLOOKUP(H2600,'air-quality-london-time-of-day'!E:G,3,FALSE)</f>
        <v>14.4</v>
      </c>
      <c r="Y2600">
        <f>VLOOKUP(I2600,Weather!F:K,2,)</f>
        <v>6.8852459016393652</v>
      </c>
      <c r="Z2600">
        <f>VLOOKUP(I2600,Weather!F:K,3,)</f>
        <v>0.28000000000000003</v>
      </c>
      <c r="AA2600">
        <f>VLOOKUP(I2600,Weather!F:K,4,)</f>
        <v>0.6</v>
      </c>
      <c r="AB2600">
        <f>VLOOKUP(I2600,Weather!F:K,5,)</f>
        <v>1038</v>
      </c>
      <c r="AC2600">
        <f>VLOOKUP(I2600,Weather!F:K,6,)</f>
        <v>1</v>
      </c>
    </row>
    <row r="2601" spans="1:29" x14ac:dyDescent="0.25">
      <c r="A2601" t="s">
        <v>7</v>
      </c>
      <c r="B2601" t="s">
        <v>6</v>
      </c>
      <c r="C2601" s="1">
        <v>42052.49722222222</v>
      </c>
      <c r="D2601" s="3">
        <f t="shared" si="328"/>
        <v>2015</v>
      </c>
      <c r="E2601" s="3">
        <f t="shared" si="331"/>
        <v>2</v>
      </c>
      <c r="F2601" s="3">
        <f t="shared" si="332"/>
        <v>11</v>
      </c>
      <c r="G2601" s="3">
        <f t="shared" si="333"/>
        <v>17</v>
      </c>
      <c r="H2601" s="3" t="str">
        <f t="shared" si="334"/>
        <v>2015211</v>
      </c>
      <c r="I2601" s="3" t="str">
        <f t="shared" si="335"/>
        <v>201521117</v>
      </c>
      <c r="J2601">
        <v>27</v>
      </c>
      <c r="K2601">
        <v>16.2</v>
      </c>
      <c r="L2601" t="str">
        <f>VLOOKUP(C2601,List!$A$2:$C$2089,3,)</f>
        <v>Neasden</v>
      </c>
      <c r="M2601" t="str">
        <f>VLOOKUP(C2601,List!$A$2:$C$2089,2,)</f>
        <v>Jubilee</v>
      </c>
      <c r="N2601" t="str">
        <f t="shared" si="329"/>
        <v>Neasden|Jubilee</v>
      </c>
      <c r="O2601">
        <f>VLOOKUP(N2601,Depth!$A$2:$F$427,3,)</f>
        <v>38</v>
      </c>
      <c r="P2601">
        <f>VLOOKUP(N2601,Depth!$A$2:$F$427,5,)</f>
        <v>132.19999999999999</v>
      </c>
      <c r="Q2601">
        <f>VLOOKUP(N2601,Depth!$A$2:$F$427,6,)</f>
        <v>5.8</v>
      </c>
      <c r="R2601">
        <f>VLOOKUP(L2601,longitude_latitude!C:J,7,)</f>
        <v>-0.24957656</v>
      </c>
      <c r="S2601">
        <f>VLOOKUP(L2601,longitude_latitude!C:J,8,)</f>
        <v>51.553923400000002</v>
      </c>
      <c r="T2601">
        <f t="shared" si="330"/>
        <v>-12.866650856675506</v>
      </c>
      <c r="U2601">
        <f>VLOOKUP(M2601,LINE!$A$2:$B$13,2,)</f>
        <v>7</v>
      </c>
      <c r="V2601">
        <f>VLOOKUP(L2601,Entry_exit!B:P,4,)</f>
        <v>6097</v>
      </c>
      <c r="W2601">
        <f>2020 - VLOOKUP(L2601, age!$A:$D,4,)</f>
        <v>140</v>
      </c>
      <c r="X2601">
        <f>VLOOKUP(H2601,'air-quality-london-time-of-day'!E:G,3,FALSE)</f>
        <v>14.4</v>
      </c>
      <c r="Y2601">
        <f>VLOOKUP(I2601,Weather!F:K,2,)</f>
        <v>6.8852459016393652</v>
      </c>
      <c r="Z2601">
        <f>VLOOKUP(I2601,Weather!F:K,3,)</f>
        <v>0.28000000000000003</v>
      </c>
      <c r="AA2601">
        <f>VLOOKUP(I2601,Weather!F:K,4,)</f>
        <v>0.6</v>
      </c>
      <c r="AB2601">
        <f>VLOOKUP(I2601,Weather!F:K,5,)</f>
        <v>1038</v>
      </c>
      <c r="AC2601">
        <f>VLOOKUP(I2601,Weather!F:K,6,)</f>
        <v>1</v>
      </c>
    </row>
    <row r="2602" spans="1:29" x14ac:dyDescent="0.25">
      <c r="A2602" t="s">
        <v>7</v>
      </c>
      <c r="B2602" t="s">
        <v>6</v>
      </c>
      <c r="C2602" s="1">
        <v>42052.497916666667</v>
      </c>
      <c r="D2602" s="3">
        <f t="shared" ref="D2602:D2665" si="336">YEAR(C2602)</f>
        <v>2015</v>
      </c>
      <c r="E2602" s="3">
        <f t="shared" si="331"/>
        <v>2</v>
      </c>
      <c r="F2602" s="3">
        <f t="shared" si="332"/>
        <v>11</v>
      </c>
      <c r="G2602" s="3">
        <f t="shared" si="333"/>
        <v>17</v>
      </c>
      <c r="H2602" s="3" t="str">
        <f t="shared" si="334"/>
        <v>2015211</v>
      </c>
      <c r="I2602" s="3" t="str">
        <f t="shared" si="335"/>
        <v>201521117</v>
      </c>
      <c r="J2602">
        <v>16</v>
      </c>
      <c r="K2602">
        <v>9.6</v>
      </c>
      <c r="L2602" t="str">
        <f>VLOOKUP(C2602,List!$A$2:$C$2089,3,)</f>
        <v>Neasden</v>
      </c>
      <c r="M2602" t="str">
        <f>VLOOKUP(C2602,List!$A$2:$C$2089,2,)</f>
        <v>Jubilee</v>
      </c>
      <c r="N2602" t="str">
        <f t="shared" ref="N2602:N2665" si="337">L2602&amp;"|"&amp;M2602</f>
        <v>Neasden|Jubilee</v>
      </c>
      <c r="O2602">
        <f>VLOOKUP(N2602,Depth!$A$2:$F$427,3,)</f>
        <v>38</v>
      </c>
      <c r="P2602">
        <f>VLOOKUP(N2602,Depth!$A$2:$F$427,5,)</f>
        <v>132.19999999999999</v>
      </c>
      <c r="Q2602">
        <f>VLOOKUP(N2602,Depth!$A$2:$F$427,6,)</f>
        <v>5.8</v>
      </c>
      <c r="R2602">
        <f>VLOOKUP(L2602,longitude_latitude!C:J,7,)</f>
        <v>-0.24957656</v>
      </c>
      <c r="S2602">
        <f>VLOOKUP(L2602,longitude_latitude!C:J,8,)</f>
        <v>51.553923400000002</v>
      </c>
      <c r="T2602">
        <f t="shared" ref="T2602:T2665" si="338">R2602*S2602</f>
        <v>-12.866650856675506</v>
      </c>
      <c r="U2602">
        <f>VLOOKUP(M2602,LINE!$A$2:$B$13,2,)</f>
        <v>7</v>
      </c>
      <c r="V2602">
        <f>VLOOKUP(L2602,Entry_exit!B:P,4,)</f>
        <v>6097</v>
      </c>
      <c r="W2602">
        <f>2020 - VLOOKUP(L2602, age!$A:$D,4,)</f>
        <v>140</v>
      </c>
      <c r="X2602">
        <f>VLOOKUP(H2602,'air-quality-london-time-of-day'!E:G,3,FALSE)</f>
        <v>14.4</v>
      </c>
      <c r="Y2602">
        <f>VLOOKUP(I2602,Weather!F:K,2,)</f>
        <v>6.8852459016393652</v>
      </c>
      <c r="Z2602">
        <f>VLOOKUP(I2602,Weather!F:K,3,)</f>
        <v>0.28000000000000003</v>
      </c>
      <c r="AA2602">
        <f>VLOOKUP(I2602,Weather!F:K,4,)</f>
        <v>0.6</v>
      </c>
      <c r="AB2602">
        <f>VLOOKUP(I2602,Weather!F:K,5,)</f>
        <v>1038</v>
      </c>
      <c r="AC2602">
        <f>VLOOKUP(I2602,Weather!F:K,6,)</f>
        <v>1</v>
      </c>
    </row>
    <row r="2603" spans="1:29" x14ac:dyDescent="0.25">
      <c r="A2603" t="s">
        <v>7</v>
      </c>
      <c r="B2603" t="s">
        <v>6</v>
      </c>
      <c r="C2603" s="1">
        <v>42052.498611111114</v>
      </c>
      <c r="D2603" s="3">
        <f t="shared" si="336"/>
        <v>2015</v>
      </c>
      <c r="E2603" s="3">
        <f t="shared" si="331"/>
        <v>2</v>
      </c>
      <c r="F2603" s="3">
        <f t="shared" si="332"/>
        <v>11</v>
      </c>
      <c r="G2603" s="3">
        <f t="shared" si="333"/>
        <v>17</v>
      </c>
      <c r="H2603" s="3" t="str">
        <f t="shared" si="334"/>
        <v>2015211</v>
      </c>
      <c r="I2603" s="3" t="str">
        <f t="shared" si="335"/>
        <v>201521117</v>
      </c>
      <c r="J2603">
        <v>18</v>
      </c>
      <c r="K2603">
        <v>10.8</v>
      </c>
      <c r="L2603" t="str">
        <f>VLOOKUP(C2603,List!$A$2:$C$2089,3,)</f>
        <v>Wembley Park</v>
      </c>
      <c r="M2603" t="str">
        <f>VLOOKUP(C2603,List!$A$2:$C$2089,2,)</f>
        <v>Jubilee</v>
      </c>
      <c r="N2603" t="str">
        <f t="shared" si="337"/>
        <v>Wembley Park|Jubilee</v>
      </c>
      <c r="O2603">
        <f>VLOOKUP(N2603,Depth!$A$2:$F$427,3,)</f>
        <v>41</v>
      </c>
      <c r="P2603">
        <f>VLOOKUP(N2603,Depth!$A$2:$F$427,5,)</f>
        <v>136.69999999999999</v>
      </c>
      <c r="Q2603">
        <f>VLOOKUP(N2603,Depth!$A$2:$F$427,6,)</f>
        <v>4.3</v>
      </c>
      <c r="R2603">
        <f>VLOOKUP(L2603,longitude_latitude!C:J,7,)</f>
        <v>-0.27845863799999998</v>
      </c>
      <c r="S2603">
        <f>VLOOKUP(L2603,longitude_latitude!C:J,8,)</f>
        <v>51.563259379999998</v>
      </c>
      <c r="T2603">
        <f t="shared" si="338"/>
        <v>-14.358234977795522</v>
      </c>
      <c r="U2603">
        <f>VLOOKUP(M2603,LINE!$A$2:$B$13,2,)</f>
        <v>7</v>
      </c>
      <c r="V2603">
        <f>VLOOKUP(L2603,Entry_exit!B:P,4,)</f>
        <v>21679</v>
      </c>
      <c r="W2603">
        <f>2020 - VLOOKUP(L2603, age!$A:$D,4,)</f>
        <v>127</v>
      </c>
      <c r="X2603">
        <f>VLOOKUP(H2603,'air-quality-london-time-of-day'!E:G,3,FALSE)</f>
        <v>14.4</v>
      </c>
      <c r="Y2603">
        <f>VLOOKUP(I2603,Weather!F:K,2,)</f>
        <v>6.8852459016393652</v>
      </c>
      <c r="Z2603">
        <f>VLOOKUP(I2603,Weather!F:K,3,)</f>
        <v>0.28000000000000003</v>
      </c>
      <c r="AA2603">
        <f>VLOOKUP(I2603,Weather!F:K,4,)</f>
        <v>0.6</v>
      </c>
      <c r="AB2603">
        <f>VLOOKUP(I2603,Weather!F:K,5,)</f>
        <v>1038</v>
      </c>
      <c r="AC2603">
        <f>VLOOKUP(I2603,Weather!F:K,6,)</f>
        <v>1</v>
      </c>
    </row>
    <row r="2604" spans="1:29" x14ac:dyDescent="0.25">
      <c r="A2604" t="s">
        <v>7</v>
      </c>
      <c r="B2604" t="s">
        <v>6</v>
      </c>
      <c r="C2604" s="1">
        <v>42052.499305555553</v>
      </c>
      <c r="D2604" s="3">
        <f t="shared" si="336"/>
        <v>2015</v>
      </c>
      <c r="E2604" s="3">
        <f t="shared" si="331"/>
        <v>2</v>
      </c>
      <c r="F2604" s="3">
        <f t="shared" si="332"/>
        <v>11</v>
      </c>
      <c r="G2604" s="3">
        <f t="shared" si="333"/>
        <v>17</v>
      </c>
      <c r="H2604" s="3" t="str">
        <f t="shared" si="334"/>
        <v>2015211</v>
      </c>
      <c r="I2604" s="3" t="str">
        <f t="shared" si="335"/>
        <v>201521117</v>
      </c>
      <c r="J2604">
        <v>32</v>
      </c>
      <c r="K2604">
        <v>19.2</v>
      </c>
      <c r="L2604" t="str">
        <f>VLOOKUP(C2604,List!$A$2:$C$2089,3,)</f>
        <v>Wembley Park</v>
      </c>
      <c r="M2604" t="str">
        <f>VLOOKUP(C2604,List!$A$2:$C$2089,2,)</f>
        <v>Jubilee</v>
      </c>
      <c r="N2604" t="str">
        <f t="shared" si="337"/>
        <v>Wembley Park|Jubilee</v>
      </c>
      <c r="O2604">
        <f>VLOOKUP(N2604,Depth!$A$2:$F$427,3,)</f>
        <v>41</v>
      </c>
      <c r="P2604">
        <f>VLOOKUP(N2604,Depth!$A$2:$F$427,5,)</f>
        <v>136.69999999999999</v>
      </c>
      <c r="Q2604">
        <f>VLOOKUP(N2604,Depth!$A$2:$F$427,6,)</f>
        <v>4.3</v>
      </c>
      <c r="R2604">
        <f>VLOOKUP(L2604,longitude_latitude!C:J,7,)</f>
        <v>-0.27845863799999998</v>
      </c>
      <c r="S2604">
        <f>VLOOKUP(L2604,longitude_latitude!C:J,8,)</f>
        <v>51.563259379999998</v>
      </c>
      <c r="T2604">
        <f t="shared" si="338"/>
        <v>-14.358234977795522</v>
      </c>
      <c r="U2604">
        <f>VLOOKUP(M2604,LINE!$A$2:$B$13,2,)</f>
        <v>7</v>
      </c>
      <c r="V2604">
        <f>VLOOKUP(L2604,Entry_exit!B:P,4,)</f>
        <v>21679</v>
      </c>
      <c r="W2604">
        <f>2020 - VLOOKUP(L2604, age!$A:$D,4,)</f>
        <v>127</v>
      </c>
      <c r="X2604">
        <f>VLOOKUP(H2604,'air-quality-london-time-of-day'!E:G,3,FALSE)</f>
        <v>14.4</v>
      </c>
      <c r="Y2604">
        <f>VLOOKUP(I2604,Weather!F:K,2,)</f>
        <v>6.8852459016393652</v>
      </c>
      <c r="Z2604">
        <f>VLOOKUP(I2604,Weather!F:K,3,)</f>
        <v>0.28000000000000003</v>
      </c>
      <c r="AA2604">
        <f>VLOOKUP(I2604,Weather!F:K,4,)</f>
        <v>0.6</v>
      </c>
      <c r="AB2604">
        <f>VLOOKUP(I2604,Weather!F:K,5,)</f>
        <v>1038</v>
      </c>
      <c r="AC2604">
        <f>VLOOKUP(I2604,Weather!F:K,6,)</f>
        <v>1</v>
      </c>
    </row>
    <row r="2605" spans="1:29" x14ac:dyDescent="0.25">
      <c r="A2605" t="s">
        <v>7</v>
      </c>
      <c r="B2605" t="s">
        <v>6</v>
      </c>
      <c r="C2605" s="1">
        <v>42052.5</v>
      </c>
      <c r="D2605" s="3">
        <f t="shared" si="336"/>
        <v>2015</v>
      </c>
      <c r="E2605" s="3">
        <f t="shared" si="331"/>
        <v>2</v>
      </c>
      <c r="F2605" s="3">
        <f t="shared" si="332"/>
        <v>12</v>
      </c>
      <c r="G2605" s="3">
        <f t="shared" si="333"/>
        <v>17</v>
      </c>
      <c r="H2605" s="3" t="str">
        <f t="shared" si="334"/>
        <v>2015212</v>
      </c>
      <c r="I2605" s="3" t="str">
        <f t="shared" si="335"/>
        <v>201521217</v>
      </c>
      <c r="J2605">
        <v>55</v>
      </c>
      <c r="K2605">
        <v>33</v>
      </c>
      <c r="L2605" t="str">
        <f>VLOOKUP(C2605,List!$A$2:$C$2089,3,)</f>
        <v>Wembley Park</v>
      </c>
      <c r="M2605" t="str">
        <f>VLOOKUP(C2605,List!$A$2:$C$2089,2,)</f>
        <v>Jubilee</v>
      </c>
      <c r="N2605" t="str">
        <f t="shared" si="337"/>
        <v>Wembley Park|Jubilee</v>
      </c>
      <c r="O2605">
        <f>VLOOKUP(N2605,Depth!$A$2:$F$427,3,)</f>
        <v>41</v>
      </c>
      <c r="P2605">
        <f>VLOOKUP(N2605,Depth!$A$2:$F$427,5,)</f>
        <v>136.69999999999999</v>
      </c>
      <c r="Q2605">
        <f>VLOOKUP(N2605,Depth!$A$2:$F$427,6,)</f>
        <v>4.3</v>
      </c>
      <c r="R2605">
        <f>VLOOKUP(L2605,longitude_latitude!C:J,7,)</f>
        <v>-0.27845863799999998</v>
      </c>
      <c r="S2605">
        <f>VLOOKUP(L2605,longitude_latitude!C:J,8,)</f>
        <v>51.563259379999998</v>
      </c>
      <c r="T2605">
        <f t="shared" si="338"/>
        <v>-14.358234977795522</v>
      </c>
      <c r="U2605">
        <f>VLOOKUP(M2605,LINE!$A$2:$B$13,2,)</f>
        <v>7</v>
      </c>
      <c r="V2605">
        <f>VLOOKUP(L2605,Entry_exit!B:P,4,)</f>
        <v>21679</v>
      </c>
      <c r="W2605">
        <f>2020 - VLOOKUP(L2605, age!$A:$D,4,)</f>
        <v>127</v>
      </c>
      <c r="X2605">
        <f>VLOOKUP(H2605,'air-quality-london-time-of-day'!E:G,3,FALSE)</f>
        <v>14.3</v>
      </c>
      <c r="Y2605">
        <f>VLOOKUP(I2605,Weather!F:K,2,)</f>
        <v>7.6229508196721696</v>
      </c>
      <c r="Z2605">
        <f>VLOOKUP(I2605,Weather!F:K,3,)</f>
        <v>0.28000000000000003</v>
      </c>
      <c r="AA2605">
        <f>VLOOKUP(I2605,Weather!F:K,4,)</f>
        <v>0.6</v>
      </c>
      <c r="AB2605">
        <f>VLOOKUP(I2605,Weather!F:K,5,)</f>
        <v>1038</v>
      </c>
      <c r="AC2605">
        <f>VLOOKUP(I2605,Weather!F:K,6,)</f>
        <v>1</v>
      </c>
    </row>
    <row r="2606" spans="1:29" x14ac:dyDescent="0.25">
      <c r="A2606" t="s">
        <v>7</v>
      </c>
      <c r="B2606" t="s">
        <v>6</v>
      </c>
      <c r="C2606" s="1">
        <v>42052.500694444447</v>
      </c>
      <c r="D2606" s="3">
        <f t="shared" si="336"/>
        <v>2015</v>
      </c>
      <c r="E2606" s="3">
        <f t="shared" si="331"/>
        <v>2</v>
      </c>
      <c r="F2606" s="3">
        <f t="shared" si="332"/>
        <v>12</v>
      </c>
      <c r="G2606" s="3">
        <f t="shared" si="333"/>
        <v>17</v>
      </c>
      <c r="H2606" s="3" t="str">
        <f t="shared" si="334"/>
        <v>2015212</v>
      </c>
      <c r="I2606" s="3" t="str">
        <f t="shared" si="335"/>
        <v>201521217</v>
      </c>
      <c r="J2606">
        <v>44</v>
      </c>
      <c r="K2606">
        <v>26.4</v>
      </c>
      <c r="L2606" t="str">
        <f>VLOOKUP(C2606,List!$A$2:$C$2089,3,)</f>
        <v>Wembley Park</v>
      </c>
      <c r="M2606" t="str">
        <f>VLOOKUP(C2606,List!$A$2:$C$2089,2,)</f>
        <v>Jubilee</v>
      </c>
      <c r="N2606" t="str">
        <f t="shared" si="337"/>
        <v>Wembley Park|Jubilee</v>
      </c>
      <c r="O2606">
        <f>VLOOKUP(N2606,Depth!$A$2:$F$427,3,)</f>
        <v>41</v>
      </c>
      <c r="P2606">
        <f>VLOOKUP(N2606,Depth!$A$2:$F$427,5,)</f>
        <v>136.69999999999999</v>
      </c>
      <c r="Q2606">
        <f>VLOOKUP(N2606,Depth!$A$2:$F$427,6,)</f>
        <v>4.3</v>
      </c>
      <c r="R2606">
        <f>VLOOKUP(L2606,longitude_latitude!C:J,7,)</f>
        <v>-0.27845863799999998</v>
      </c>
      <c r="S2606">
        <f>VLOOKUP(L2606,longitude_latitude!C:J,8,)</f>
        <v>51.563259379999998</v>
      </c>
      <c r="T2606">
        <f t="shared" si="338"/>
        <v>-14.358234977795522</v>
      </c>
      <c r="U2606">
        <f>VLOOKUP(M2606,LINE!$A$2:$B$13,2,)</f>
        <v>7</v>
      </c>
      <c r="V2606">
        <f>VLOOKUP(L2606,Entry_exit!B:P,4,)</f>
        <v>21679</v>
      </c>
      <c r="W2606">
        <f>2020 - VLOOKUP(L2606, age!$A:$D,4,)</f>
        <v>127</v>
      </c>
      <c r="X2606">
        <f>VLOOKUP(H2606,'air-quality-london-time-of-day'!E:G,3,FALSE)</f>
        <v>14.3</v>
      </c>
      <c r="Y2606">
        <f>VLOOKUP(I2606,Weather!F:K,2,)</f>
        <v>7.6229508196721696</v>
      </c>
      <c r="Z2606">
        <f>VLOOKUP(I2606,Weather!F:K,3,)</f>
        <v>0.28000000000000003</v>
      </c>
      <c r="AA2606">
        <f>VLOOKUP(I2606,Weather!F:K,4,)</f>
        <v>0.6</v>
      </c>
      <c r="AB2606">
        <f>VLOOKUP(I2606,Weather!F:K,5,)</f>
        <v>1038</v>
      </c>
      <c r="AC2606">
        <f>VLOOKUP(I2606,Weather!F:K,6,)</f>
        <v>1</v>
      </c>
    </row>
    <row r="2607" spans="1:29" x14ac:dyDescent="0.25">
      <c r="A2607" t="s">
        <v>7</v>
      </c>
      <c r="B2607" t="s">
        <v>6</v>
      </c>
      <c r="C2607" s="1">
        <v>42052.501388888886</v>
      </c>
      <c r="D2607" s="3">
        <f t="shared" si="336"/>
        <v>2015</v>
      </c>
      <c r="E2607" s="3">
        <f t="shared" si="331"/>
        <v>2</v>
      </c>
      <c r="F2607" s="3">
        <f t="shared" si="332"/>
        <v>12</v>
      </c>
      <c r="G2607" s="3">
        <f t="shared" si="333"/>
        <v>17</v>
      </c>
      <c r="H2607" s="3" t="str">
        <f t="shared" si="334"/>
        <v>2015212</v>
      </c>
      <c r="I2607" s="3" t="str">
        <f t="shared" si="335"/>
        <v>201521217</v>
      </c>
      <c r="J2607">
        <v>48</v>
      </c>
      <c r="K2607">
        <v>28.8</v>
      </c>
      <c r="L2607" t="str">
        <f>VLOOKUP(C2607,List!$A$2:$C$2089,3,)</f>
        <v>Wembley Park</v>
      </c>
      <c r="M2607" t="str">
        <f>VLOOKUP(C2607,List!$A$2:$C$2089,2,)</f>
        <v>Jubilee</v>
      </c>
      <c r="N2607" t="str">
        <f t="shared" si="337"/>
        <v>Wembley Park|Jubilee</v>
      </c>
      <c r="O2607">
        <f>VLOOKUP(N2607,Depth!$A$2:$F$427,3,)</f>
        <v>41</v>
      </c>
      <c r="P2607">
        <f>VLOOKUP(N2607,Depth!$A$2:$F$427,5,)</f>
        <v>136.69999999999999</v>
      </c>
      <c r="Q2607">
        <f>VLOOKUP(N2607,Depth!$A$2:$F$427,6,)</f>
        <v>4.3</v>
      </c>
      <c r="R2607">
        <f>VLOOKUP(L2607,longitude_latitude!C:J,7,)</f>
        <v>-0.27845863799999998</v>
      </c>
      <c r="S2607">
        <f>VLOOKUP(L2607,longitude_latitude!C:J,8,)</f>
        <v>51.563259379999998</v>
      </c>
      <c r="T2607">
        <f t="shared" si="338"/>
        <v>-14.358234977795522</v>
      </c>
      <c r="U2607">
        <f>VLOOKUP(M2607,LINE!$A$2:$B$13,2,)</f>
        <v>7</v>
      </c>
      <c r="V2607">
        <f>VLOOKUP(L2607,Entry_exit!B:P,4,)</f>
        <v>21679</v>
      </c>
      <c r="W2607">
        <f>2020 - VLOOKUP(L2607, age!$A:$D,4,)</f>
        <v>127</v>
      </c>
      <c r="X2607">
        <f>VLOOKUP(H2607,'air-quality-london-time-of-day'!E:G,3,FALSE)</f>
        <v>14.3</v>
      </c>
      <c r="Y2607">
        <f>VLOOKUP(I2607,Weather!F:K,2,)</f>
        <v>7.6229508196721696</v>
      </c>
      <c r="Z2607">
        <f>VLOOKUP(I2607,Weather!F:K,3,)</f>
        <v>0.28000000000000003</v>
      </c>
      <c r="AA2607">
        <f>VLOOKUP(I2607,Weather!F:K,4,)</f>
        <v>0.6</v>
      </c>
      <c r="AB2607">
        <f>VLOOKUP(I2607,Weather!F:K,5,)</f>
        <v>1038</v>
      </c>
      <c r="AC2607">
        <f>VLOOKUP(I2607,Weather!F:K,6,)</f>
        <v>1</v>
      </c>
    </row>
    <row r="2608" spans="1:29" x14ac:dyDescent="0.25">
      <c r="A2608" t="s">
        <v>7</v>
      </c>
      <c r="B2608" t="s">
        <v>6</v>
      </c>
      <c r="C2608" s="1">
        <v>42052.502083333333</v>
      </c>
      <c r="D2608" s="3">
        <f t="shared" si="336"/>
        <v>2015</v>
      </c>
      <c r="E2608" s="3">
        <f t="shared" si="331"/>
        <v>2</v>
      </c>
      <c r="F2608" s="3">
        <f t="shared" si="332"/>
        <v>12</v>
      </c>
      <c r="G2608" s="3">
        <f t="shared" si="333"/>
        <v>17</v>
      </c>
      <c r="H2608" s="3" t="str">
        <f t="shared" si="334"/>
        <v>2015212</v>
      </c>
      <c r="I2608" s="3" t="str">
        <f t="shared" si="335"/>
        <v>201521217</v>
      </c>
      <c r="J2608">
        <v>59</v>
      </c>
      <c r="K2608">
        <v>35.4</v>
      </c>
      <c r="L2608" t="str">
        <f>VLOOKUP(C2608,List!$A$2:$C$2089,3,)</f>
        <v>Wembley Park</v>
      </c>
      <c r="M2608" t="str">
        <f>VLOOKUP(C2608,List!$A$2:$C$2089,2,)</f>
        <v>Jubilee</v>
      </c>
      <c r="N2608" t="str">
        <f t="shared" si="337"/>
        <v>Wembley Park|Jubilee</v>
      </c>
      <c r="O2608">
        <f>VLOOKUP(N2608,Depth!$A$2:$F$427,3,)</f>
        <v>41</v>
      </c>
      <c r="P2608">
        <f>VLOOKUP(N2608,Depth!$A$2:$F$427,5,)</f>
        <v>136.69999999999999</v>
      </c>
      <c r="Q2608">
        <f>VLOOKUP(N2608,Depth!$A$2:$F$427,6,)</f>
        <v>4.3</v>
      </c>
      <c r="R2608">
        <f>VLOOKUP(L2608,longitude_latitude!C:J,7,)</f>
        <v>-0.27845863799999998</v>
      </c>
      <c r="S2608">
        <f>VLOOKUP(L2608,longitude_latitude!C:J,8,)</f>
        <v>51.563259379999998</v>
      </c>
      <c r="T2608">
        <f t="shared" si="338"/>
        <v>-14.358234977795522</v>
      </c>
      <c r="U2608">
        <f>VLOOKUP(M2608,LINE!$A$2:$B$13,2,)</f>
        <v>7</v>
      </c>
      <c r="V2608">
        <f>VLOOKUP(L2608,Entry_exit!B:P,4,)</f>
        <v>21679</v>
      </c>
      <c r="W2608">
        <f>2020 - VLOOKUP(L2608, age!$A:$D,4,)</f>
        <v>127</v>
      </c>
      <c r="X2608">
        <f>VLOOKUP(H2608,'air-quality-london-time-of-day'!E:G,3,FALSE)</f>
        <v>14.3</v>
      </c>
      <c r="Y2608">
        <f>VLOOKUP(I2608,Weather!F:K,2,)</f>
        <v>7.6229508196721696</v>
      </c>
      <c r="Z2608">
        <f>VLOOKUP(I2608,Weather!F:K,3,)</f>
        <v>0.28000000000000003</v>
      </c>
      <c r="AA2608">
        <f>VLOOKUP(I2608,Weather!F:K,4,)</f>
        <v>0.6</v>
      </c>
      <c r="AB2608">
        <f>VLOOKUP(I2608,Weather!F:K,5,)</f>
        <v>1038</v>
      </c>
      <c r="AC2608">
        <f>VLOOKUP(I2608,Weather!F:K,6,)</f>
        <v>1</v>
      </c>
    </row>
    <row r="2609" spans="1:29" x14ac:dyDescent="0.25">
      <c r="A2609" t="s">
        <v>7</v>
      </c>
      <c r="B2609" t="s">
        <v>6</v>
      </c>
      <c r="C2609" s="1">
        <v>42052.50277777778</v>
      </c>
      <c r="D2609" s="3">
        <f t="shared" si="336"/>
        <v>2015</v>
      </c>
      <c r="E2609" s="3">
        <f t="shared" si="331"/>
        <v>2</v>
      </c>
      <c r="F2609" s="3">
        <f t="shared" si="332"/>
        <v>12</v>
      </c>
      <c r="G2609" s="3">
        <f t="shared" si="333"/>
        <v>17</v>
      </c>
      <c r="H2609" s="3" t="str">
        <f t="shared" si="334"/>
        <v>2015212</v>
      </c>
      <c r="I2609" s="3" t="str">
        <f t="shared" si="335"/>
        <v>201521217</v>
      </c>
      <c r="J2609">
        <v>57</v>
      </c>
      <c r="K2609">
        <v>34.200000000000003</v>
      </c>
      <c r="L2609" t="str">
        <f>VLOOKUP(C2609,List!$A$2:$C$2089,3,)</f>
        <v>Wembley Park</v>
      </c>
      <c r="M2609" t="str">
        <f>VLOOKUP(C2609,List!$A$2:$C$2089,2,)</f>
        <v>Jubilee</v>
      </c>
      <c r="N2609" t="str">
        <f t="shared" si="337"/>
        <v>Wembley Park|Jubilee</v>
      </c>
      <c r="O2609">
        <f>VLOOKUP(N2609,Depth!$A$2:$F$427,3,)</f>
        <v>41</v>
      </c>
      <c r="P2609">
        <f>VLOOKUP(N2609,Depth!$A$2:$F$427,5,)</f>
        <v>136.69999999999999</v>
      </c>
      <c r="Q2609">
        <f>VLOOKUP(N2609,Depth!$A$2:$F$427,6,)</f>
        <v>4.3</v>
      </c>
      <c r="R2609">
        <f>VLOOKUP(L2609,longitude_latitude!C:J,7,)</f>
        <v>-0.27845863799999998</v>
      </c>
      <c r="S2609">
        <f>VLOOKUP(L2609,longitude_latitude!C:J,8,)</f>
        <v>51.563259379999998</v>
      </c>
      <c r="T2609">
        <f t="shared" si="338"/>
        <v>-14.358234977795522</v>
      </c>
      <c r="U2609">
        <f>VLOOKUP(M2609,LINE!$A$2:$B$13,2,)</f>
        <v>7</v>
      </c>
      <c r="V2609">
        <f>VLOOKUP(L2609,Entry_exit!B:P,4,)</f>
        <v>21679</v>
      </c>
      <c r="W2609">
        <f>2020 - VLOOKUP(L2609, age!$A:$D,4,)</f>
        <v>127</v>
      </c>
      <c r="X2609">
        <f>VLOOKUP(H2609,'air-quality-london-time-of-day'!E:G,3,FALSE)</f>
        <v>14.3</v>
      </c>
      <c r="Y2609">
        <f>VLOOKUP(I2609,Weather!F:K,2,)</f>
        <v>7.6229508196721696</v>
      </c>
      <c r="Z2609">
        <f>VLOOKUP(I2609,Weather!F:K,3,)</f>
        <v>0.28000000000000003</v>
      </c>
      <c r="AA2609">
        <f>VLOOKUP(I2609,Weather!F:K,4,)</f>
        <v>0.6</v>
      </c>
      <c r="AB2609">
        <f>VLOOKUP(I2609,Weather!F:K,5,)</f>
        <v>1038</v>
      </c>
      <c r="AC2609">
        <f>VLOOKUP(I2609,Weather!F:K,6,)</f>
        <v>1</v>
      </c>
    </row>
    <row r="2610" spans="1:29" x14ac:dyDescent="0.25">
      <c r="A2610" t="s">
        <v>7</v>
      </c>
      <c r="B2610" t="s">
        <v>6</v>
      </c>
      <c r="C2610" s="1">
        <v>42052.503472222219</v>
      </c>
      <c r="D2610" s="3">
        <f t="shared" si="336"/>
        <v>2015</v>
      </c>
      <c r="E2610" s="3">
        <f t="shared" si="331"/>
        <v>2</v>
      </c>
      <c r="F2610" s="3">
        <f t="shared" si="332"/>
        <v>12</v>
      </c>
      <c r="G2610" s="3">
        <f t="shared" si="333"/>
        <v>17</v>
      </c>
      <c r="H2610" s="3" t="str">
        <f t="shared" si="334"/>
        <v>2015212</v>
      </c>
      <c r="I2610" s="3" t="str">
        <f t="shared" si="335"/>
        <v>201521217</v>
      </c>
      <c r="J2610">
        <v>41</v>
      </c>
      <c r="K2610">
        <v>24.6</v>
      </c>
      <c r="L2610" t="str">
        <f>VLOOKUP(C2610,List!$A$2:$C$2089,3,)</f>
        <v>Wembley Park</v>
      </c>
      <c r="M2610" t="str">
        <f>VLOOKUP(C2610,List!$A$2:$C$2089,2,)</f>
        <v>Jubilee</v>
      </c>
      <c r="N2610" t="str">
        <f t="shared" si="337"/>
        <v>Wembley Park|Jubilee</v>
      </c>
      <c r="O2610">
        <f>VLOOKUP(N2610,Depth!$A$2:$F$427,3,)</f>
        <v>41</v>
      </c>
      <c r="P2610">
        <f>VLOOKUP(N2610,Depth!$A$2:$F$427,5,)</f>
        <v>136.69999999999999</v>
      </c>
      <c r="Q2610">
        <f>VLOOKUP(N2610,Depth!$A$2:$F$427,6,)</f>
        <v>4.3</v>
      </c>
      <c r="R2610">
        <f>VLOOKUP(L2610,longitude_latitude!C:J,7,)</f>
        <v>-0.27845863799999998</v>
      </c>
      <c r="S2610">
        <f>VLOOKUP(L2610,longitude_latitude!C:J,8,)</f>
        <v>51.563259379999998</v>
      </c>
      <c r="T2610">
        <f t="shared" si="338"/>
        <v>-14.358234977795522</v>
      </c>
      <c r="U2610">
        <f>VLOOKUP(M2610,LINE!$A$2:$B$13,2,)</f>
        <v>7</v>
      </c>
      <c r="V2610">
        <f>VLOOKUP(L2610,Entry_exit!B:P,4,)</f>
        <v>21679</v>
      </c>
      <c r="W2610">
        <f>2020 - VLOOKUP(L2610, age!$A:$D,4,)</f>
        <v>127</v>
      </c>
      <c r="X2610">
        <f>VLOOKUP(H2610,'air-quality-london-time-of-day'!E:G,3,FALSE)</f>
        <v>14.3</v>
      </c>
      <c r="Y2610">
        <f>VLOOKUP(I2610,Weather!F:K,2,)</f>
        <v>7.6229508196721696</v>
      </c>
      <c r="Z2610">
        <f>VLOOKUP(I2610,Weather!F:K,3,)</f>
        <v>0.28000000000000003</v>
      </c>
      <c r="AA2610">
        <f>VLOOKUP(I2610,Weather!F:K,4,)</f>
        <v>0.6</v>
      </c>
      <c r="AB2610">
        <f>VLOOKUP(I2610,Weather!F:K,5,)</f>
        <v>1038</v>
      </c>
      <c r="AC2610">
        <f>VLOOKUP(I2610,Weather!F:K,6,)</f>
        <v>1</v>
      </c>
    </row>
    <row r="2611" spans="1:29" x14ac:dyDescent="0.25">
      <c r="A2611" t="s">
        <v>7</v>
      </c>
      <c r="B2611" t="s">
        <v>6</v>
      </c>
      <c r="C2611" s="1">
        <v>42052.504166666666</v>
      </c>
      <c r="D2611" s="3">
        <f t="shared" si="336"/>
        <v>2015</v>
      </c>
      <c r="E2611" s="3">
        <f t="shared" si="331"/>
        <v>2</v>
      </c>
      <c r="F2611" s="3">
        <f t="shared" si="332"/>
        <v>12</v>
      </c>
      <c r="G2611" s="3">
        <f t="shared" si="333"/>
        <v>17</v>
      </c>
      <c r="H2611" s="3" t="str">
        <f t="shared" si="334"/>
        <v>2015212</v>
      </c>
      <c r="I2611" s="3" t="str">
        <f t="shared" si="335"/>
        <v>201521217</v>
      </c>
      <c r="J2611">
        <v>13</v>
      </c>
      <c r="K2611">
        <v>7.8</v>
      </c>
      <c r="L2611" t="str">
        <f>VLOOKUP(C2611,List!$A$2:$C$2089,3,)</f>
        <v>Wembley Park</v>
      </c>
      <c r="M2611" t="str">
        <f>VLOOKUP(C2611,List!$A$2:$C$2089,2,)</f>
        <v>Jubilee</v>
      </c>
      <c r="N2611" t="str">
        <f t="shared" si="337"/>
        <v>Wembley Park|Jubilee</v>
      </c>
      <c r="O2611">
        <f>VLOOKUP(N2611,Depth!$A$2:$F$427,3,)</f>
        <v>41</v>
      </c>
      <c r="P2611">
        <f>VLOOKUP(N2611,Depth!$A$2:$F$427,5,)</f>
        <v>136.69999999999999</v>
      </c>
      <c r="Q2611">
        <f>VLOOKUP(N2611,Depth!$A$2:$F$427,6,)</f>
        <v>4.3</v>
      </c>
      <c r="R2611">
        <f>VLOOKUP(L2611,longitude_latitude!C:J,7,)</f>
        <v>-0.27845863799999998</v>
      </c>
      <c r="S2611">
        <f>VLOOKUP(L2611,longitude_latitude!C:J,8,)</f>
        <v>51.563259379999998</v>
      </c>
      <c r="T2611">
        <f t="shared" si="338"/>
        <v>-14.358234977795522</v>
      </c>
      <c r="U2611">
        <f>VLOOKUP(M2611,LINE!$A$2:$B$13,2,)</f>
        <v>7</v>
      </c>
      <c r="V2611">
        <f>VLOOKUP(L2611,Entry_exit!B:P,4,)</f>
        <v>21679</v>
      </c>
      <c r="W2611">
        <f>2020 - VLOOKUP(L2611, age!$A:$D,4,)</f>
        <v>127</v>
      </c>
      <c r="X2611">
        <f>VLOOKUP(H2611,'air-quality-london-time-of-day'!E:G,3,FALSE)</f>
        <v>14.3</v>
      </c>
      <c r="Y2611">
        <f>VLOOKUP(I2611,Weather!F:K,2,)</f>
        <v>7.6229508196721696</v>
      </c>
      <c r="Z2611">
        <f>VLOOKUP(I2611,Weather!F:K,3,)</f>
        <v>0.28000000000000003</v>
      </c>
      <c r="AA2611">
        <f>VLOOKUP(I2611,Weather!F:K,4,)</f>
        <v>0.6</v>
      </c>
      <c r="AB2611">
        <f>VLOOKUP(I2611,Weather!F:K,5,)</f>
        <v>1038</v>
      </c>
      <c r="AC2611">
        <f>VLOOKUP(I2611,Weather!F:K,6,)</f>
        <v>1</v>
      </c>
    </row>
    <row r="2612" spans="1:29" x14ac:dyDescent="0.25">
      <c r="A2612" t="s">
        <v>7</v>
      </c>
      <c r="B2612" t="s">
        <v>6</v>
      </c>
      <c r="C2612" s="1">
        <v>42052.504861111112</v>
      </c>
      <c r="D2612" s="3">
        <f t="shared" si="336"/>
        <v>2015</v>
      </c>
      <c r="E2612" s="3">
        <f t="shared" ref="E2612:E2675" si="339">MONTH(C2612)</f>
        <v>2</v>
      </c>
      <c r="F2612" s="3">
        <f t="shared" ref="F2612:F2675" si="340">HOUR(C2612)</f>
        <v>12</v>
      </c>
      <c r="G2612" s="3">
        <f t="shared" ref="G2612:G2675" si="341">DAY(C2612)</f>
        <v>17</v>
      </c>
      <c r="H2612" s="3" t="str">
        <f t="shared" ref="H2612:H2675" si="342">D2612&amp;E2612&amp;F2612</f>
        <v>2015212</v>
      </c>
      <c r="I2612" s="3" t="str">
        <f t="shared" ref="I2612:I2675" si="343">D2612&amp;E2612&amp;F2612&amp;G2612</f>
        <v>201521217</v>
      </c>
      <c r="J2612">
        <v>14</v>
      </c>
      <c r="K2612">
        <v>8.4</v>
      </c>
      <c r="L2612" t="str">
        <f>VLOOKUP(C2612,List!$A$2:$C$2089,3,)</f>
        <v>Wembley Park</v>
      </c>
      <c r="M2612" t="str">
        <f>VLOOKUP(C2612,List!$A$2:$C$2089,2,)</f>
        <v>Jubilee</v>
      </c>
      <c r="N2612" t="str">
        <f t="shared" si="337"/>
        <v>Wembley Park|Jubilee</v>
      </c>
      <c r="O2612">
        <f>VLOOKUP(N2612,Depth!$A$2:$F$427,3,)</f>
        <v>41</v>
      </c>
      <c r="P2612">
        <f>VLOOKUP(N2612,Depth!$A$2:$F$427,5,)</f>
        <v>136.69999999999999</v>
      </c>
      <c r="Q2612">
        <f>VLOOKUP(N2612,Depth!$A$2:$F$427,6,)</f>
        <v>4.3</v>
      </c>
      <c r="R2612">
        <f>VLOOKUP(L2612,longitude_latitude!C:J,7,)</f>
        <v>-0.27845863799999998</v>
      </c>
      <c r="S2612">
        <f>VLOOKUP(L2612,longitude_latitude!C:J,8,)</f>
        <v>51.563259379999998</v>
      </c>
      <c r="T2612">
        <f t="shared" si="338"/>
        <v>-14.358234977795522</v>
      </c>
      <c r="U2612">
        <f>VLOOKUP(M2612,LINE!$A$2:$B$13,2,)</f>
        <v>7</v>
      </c>
      <c r="V2612">
        <f>VLOOKUP(L2612,Entry_exit!B:P,4,)</f>
        <v>21679</v>
      </c>
      <c r="W2612">
        <f>2020 - VLOOKUP(L2612, age!$A:$D,4,)</f>
        <v>127</v>
      </c>
      <c r="X2612">
        <f>VLOOKUP(H2612,'air-quality-london-time-of-day'!E:G,3,FALSE)</f>
        <v>14.3</v>
      </c>
      <c r="Y2612">
        <f>VLOOKUP(I2612,Weather!F:K,2,)</f>
        <v>7.6229508196721696</v>
      </c>
      <c r="Z2612">
        <f>VLOOKUP(I2612,Weather!F:K,3,)</f>
        <v>0.28000000000000003</v>
      </c>
      <c r="AA2612">
        <f>VLOOKUP(I2612,Weather!F:K,4,)</f>
        <v>0.6</v>
      </c>
      <c r="AB2612">
        <f>VLOOKUP(I2612,Weather!F:K,5,)</f>
        <v>1038</v>
      </c>
      <c r="AC2612">
        <f>VLOOKUP(I2612,Weather!F:K,6,)</f>
        <v>1</v>
      </c>
    </row>
    <row r="2613" spans="1:29" x14ac:dyDescent="0.25">
      <c r="A2613" t="s">
        <v>7</v>
      </c>
      <c r="B2613" t="s">
        <v>6</v>
      </c>
      <c r="C2613" s="1">
        <v>42052.505555555559</v>
      </c>
      <c r="D2613" s="3">
        <f t="shared" si="336"/>
        <v>2015</v>
      </c>
      <c r="E2613" s="3">
        <f t="shared" si="339"/>
        <v>2</v>
      </c>
      <c r="F2613" s="3">
        <f t="shared" si="340"/>
        <v>12</v>
      </c>
      <c r="G2613" s="3">
        <f t="shared" si="341"/>
        <v>17</v>
      </c>
      <c r="H2613" s="3" t="str">
        <f t="shared" si="342"/>
        <v>2015212</v>
      </c>
      <c r="I2613" s="3" t="str">
        <f t="shared" si="343"/>
        <v>201521217</v>
      </c>
      <c r="J2613">
        <v>16</v>
      </c>
      <c r="K2613">
        <v>9.6</v>
      </c>
      <c r="L2613" t="str">
        <f>VLOOKUP(C2613,List!$A$2:$C$2089,3,)</f>
        <v>Wembley Park</v>
      </c>
      <c r="M2613" t="str">
        <f>VLOOKUP(C2613,List!$A$2:$C$2089,2,)</f>
        <v>Jubilee</v>
      </c>
      <c r="N2613" t="str">
        <f t="shared" si="337"/>
        <v>Wembley Park|Jubilee</v>
      </c>
      <c r="O2613">
        <f>VLOOKUP(N2613,Depth!$A$2:$F$427,3,)</f>
        <v>41</v>
      </c>
      <c r="P2613">
        <f>VLOOKUP(N2613,Depth!$A$2:$F$427,5,)</f>
        <v>136.69999999999999</v>
      </c>
      <c r="Q2613">
        <f>VLOOKUP(N2613,Depth!$A$2:$F$427,6,)</f>
        <v>4.3</v>
      </c>
      <c r="R2613">
        <f>VLOOKUP(L2613,longitude_latitude!C:J,7,)</f>
        <v>-0.27845863799999998</v>
      </c>
      <c r="S2613">
        <f>VLOOKUP(L2613,longitude_latitude!C:J,8,)</f>
        <v>51.563259379999998</v>
      </c>
      <c r="T2613">
        <f t="shared" si="338"/>
        <v>-14.358234977795522</v>
      </c>
      <c r="U2613">
        <f>VLOOKUP(M2613,LINE!$A$2:$B$13,2,)</f>
        <v>7</v>
      </c>
      <c r="V2613">
        <f>VLOOKUP(L2613,Entry_exit!B:P,4,)</f>
        <v>21679</v>
      </c>
      <c r="W2613">
        <f>2020 - VLOOKUP(L2613, age!$A:$D,4,)</f>
        <v>127</v>
      </c>
      <c r="X2613">
        <f>VLOOKUP(H2613,'air-quality-london-time-of-day'!E:G,3,FALSE)</f>
        <v>14.3</v>
      </c>
      <c r="Y2613">
        <f>VLOOKUP(I2613,Weather!F:K,2,)</f>
        <v>7.6229508196721696</v>
      </c>
      <c r="Z2613">
        <f>VLOOKUP(I2613,Weather!F:K,3,)</f>
        <v>0.28000000000000003</v>
      </c>
      <c r="AA2613">
        <f>VLOOKUP(I2613,Weather!F:K,4,)</f>
        <v>0.6</v>
      </c>
      <c r="AB2613">
        <f>VLOOKUP(I2613,Weather!F:K,5,)</f>
        <v>1038</v>
      </c>
      <c r="AC2613">
        <f>VLOOKUP(I2613,Weather!F:K,6,)</f>
        <v>1</v>
      </c>
    </row>
    <row r="2614" spans="1:29" x14ac:dyDescent="0.25">
      <c r="A2614" t="s">
        <v>7</v>
      </c>
      <c r="B2614" t="s">
        <v>6</v>
      </c>
      <c r="C2614" s="1">
        <v>42052.506249999999</v>
      </c>
      <c r="D2614" s="3">
        <f t="shared" si="336"/>
        <v>2015</v>
      </c>
      <c r="E2614" s="3">
        <f t="shared" si="339"/>
        <v>2</v>
      </c>
      <c r="F2614" s="3">
        <f t="shared" si="340"/>
        <v>12</v>
      </c>
      <c r="G2614" s="3">
        <f t="shared" si="341"/>
        <v>17</v>
      </c>
      <c r="H2614" s="3" t="str">
        <f t="shared" si="342"/>
        <v>2015212</v>
      </c>
      <c r="I2614" s="3" t="str">
        <f t="shared" si="343"/>
        <v>201521217</v>
      </c>
      <c r="J2614">
        <v>15</v>
      </c>
      <c r="K2614">
        <v>9</v>
      </c>
      <c r="L2614" t="str">
        <f>VLOOKUP(C2614,List!$A$2:$C$2089,3,)</f>
        <v>Wembley Park</v>
      </c>
      <c r="M2614" t="str">
        <f>VLOOKUP(C2614,List!$A$2:$C$2089,2,)</f>
        <v>Jubilee</v>
      </c>
      <c r="N2614" t="str">
        <f t="shared" si="337"/>
        <v>Wembley Park|Jubilee</v>
      </c>
      <c r="O2614">
        <f>VLOOKUP(N2614,Depth!$A$2:$F$427,3,)</f>
        <v>41</v>
      </c>
      <c r="P2614">
        <f>VLOOKUP(N2614,Depth!$A$2:$F$427,5,)</f>
        <v>136.69999999999999</v>
      </c>
      <c r="Q2614">
        <f>VLOOKUP(N2614,Depth!$A$2:$F$427,6,)</f>
        <v>4.3</v>
      </c>
      <c r="R2614">
        <f>VLOOKUP(L2614,longitude_latitude!C:J,7,)</f>
        <v>-0.27845863799999998</v>
      </c>
      <c r="S2614">
        <f>VLOOKUP(L2614,longitude_latitude!C:J,8,)</f>
        <v>51.563259379999998</v>
      </c>
      <c r="T2614">
        <f t="shared" si="338"/>
        <v>-14.358234977795522</v>
      </c>
      <c r="U2614">
        <f>VLOOKUP(M2614,LINE!$A$2:$B$13,2,)</f>
        <v>7</v>
      </c>
      <c r="V2614">
        <f>VLOOKUP(L2614,Entry_exit!B:P,4,)</f>
        <v>21679</v>
      </c>
      <c r="W2614">
        <f>2020 - VLOOKUP(L2614, age!$A:$D,4,)</f>
        <v>127</v>
      </c>
      <c r="X2614">
        <f>VLOOKUP(H2614,'air-quality-london-time-of-day'!E:G,3,FALSE)</f>
        <v>14.3</v>
      </c>
      <c r="Y2614">
        <f>VLOOKUP(I2614,Weather!F:K,2,)</f>
        <v>7.6229508196721696</v>
      </c>
      <c r="Z2614">
        <f>VLOOKUP(I2614,Weather!F:K,3,)</f>
        <v>0.28000000000000003</v>
      </c>
      <c r="AA2614">
        <f>VLOOKUP(I2614,Weather!F:K,4,)</f>
        <v>0.6</v>
      </c>
      <c r="AB2614">
        <f>VLOOKUP(I2614,Weather!F:K,5,)</f>
        <v>1038</v>
      </c>
      <c r="AC2614">
        <f>VLOOKUP(I2614,Weather!F:K,6,)</f>
        <v>1</v>
      </c>
    </row>
    <row r="2615" spans="1:29" x14ac:dyDescent="0.25">
      <c r="A2615" t="s">
        <v>7</v>
      </c>
      <c r="B2615" t="s">
        <v>6</v>
      </c>
      <c r="C2615" s="1">
        <v>42052.506944444445</v>
      </c>
      <c r="D2615" s="3">
        <f t="shared" si="336"/>
        <v>2015</v>
      </c>
      <c r="E2615" s="3">
        <f t="shared" si="339"/>
        <v>2</v>
      </c>
      <c r="F2615" s="3">
        <f t="shared" si="340"/>
        <v>12</v>
      </c>
      <c r="G2615" s="3">
        <f t="shared" si="341"/>
        <v>17</v>
      </c>
      <c r="H2615" s="3" t="str">
        <f t="shared" si="342"/>
        <v>2015212</v>
      </c>
      <c r="I2615" s="3" t="str">
        <f t="shared" si="343"/>
        <v>201521217</v>
      </c>
      <c r="J2615">
        <v>13</v>
      </c>
      <c r="K2615">
        <v>7.8</v>
      </c>
      <c r="L2615" t="str">
        <f>VLOOKUP(C2615,List!$A$2:$C$2089,3,)</f>
        <v>Wembley Park</v>
      </c>
      <c r="M2615" t="str">
        <f>VLOOKUP(C2615,List!$A$2:$C$2089,2,)</f>
        <v>Jubilee</v>
      </c>
      <c r="N2615" t="str">
        <f t="shared" si="337"/>
        <v>Wembley Park|Jubilee</v>
      </c>
      <c r="O2615">
        <f>VLOOKUP(N2615,Depth!$A$2:$F$427,3,)</f>
        <v>41</v>
      </c>
      <c r="P2615">
        <f>VLOOKUP(N2615,Depth!$A$2:$F$427,5,)</f>
        <v>136.69999999999999</v>
      </c>
      <c r="Q2615">
        <f>VLOOKUP(N2615,Depth!$A$2:$F$427,6,)</f>
        <v>4.3</v>
      </c>
      <c r="R2615">
        <f>VLOOKUP(L2615,longitude_latitude!C:J,7,)</f>
        <v>-0.27845863799999998</v>
      </c>
      <c r="S2615">
        <f>VLOOKUP(L2615,longitude_latitude!C:J,8,)</f>
        <v>51.563259379999998</v>
      </c>
      <c r="T2615">
        <f t="shared" si="338"/>
        <v>-14.358234977795522</v>
      </c>
      <c r="U2615">
        <f>VLOOKUP(M2615,LINE!$A$2:$B$13,2,)</f>
        <v>7</v>
      </c>
      <c r="V2615">
        <f>VLOOKUP(L2615,Entry_exit!B:P,4,)</f>
        <v>21679</v>
      </c>
      <c r="W2615">
        <f>2020 - VLOOKUP(L2615, age!$A:$D,4,)</f>
        <v>127</v>
      </c>
      <c r="X2615">
        <f>VLOOKUP(H2615,'air-quality-london-time-of-day'!E:G,3,FALSE)</f>
        <v>14.3</v>
      </c>
      <c r="Y2615">
        <f>VLOOKUP(I2615,Weather!F:K,2,)</f>
        <v>7.6229508196721696</v>
      </c>
      <c r="Z2615">
        <f>VLOOKUP(I2615,Weather!F:K,3,)</f>
        <v>0.28000000000000003</v>
      </c>
      <c r="AA2615">
        <f>VLOOKUP(I2615,Weather!F:K,4,)</f>
        <v>0.6</v>
      </c>
      <c r="AB2615">
        <f>VLOOKUP(I2615,Weather!F:K,5,)</f>
        <v>1038</v>
      </c>
      <c r="AC2615">
        <f>VLOOKUP(I2615,Weather!F:K,6,)</f>
        <v>1</v>
      </c>
    </row>
    <row r="2616" spans="1:29" x14ac:dyDescent="0.25">
      <c r="A2616" t="s">
        <v>7</v>
      </c>
      <c r="B2616" t="s">
        <v>6</v>
      </c>
      <c r="C2616" s="1">
        <v>42052.507638888892</v>
      </c>
      <c r="D2616" s="3">
        <f t="shared" si="336"/>
        <v>2015</v>
      </c>
      <c r="E2616" s="3">
        <f t="shared" si="339"/>
        <v>2</v>
      </c>
      <c r="F2616" s="3">
        <f t="shared" si="340"/>
        <v>12</v>
      </c>
      <c r="G2616" s="3">
        <f t="shared" si="341"/>
        <v>17</v>
      </c>
      <c r="H2616" s="3" t="str">
        <f t="shared" si="342"/>
        <v>2015212</v>
      </c>
      <c r="I2616" s="3" t="str">
        <f t="shared" si="343"/>
        <v>201521217</v>
      </c>
      <c r="J2616">
        <v>15</v>
      </c>
      <c r="K2616">
        <v>9</v>
      </c>
      <c r="L2616" t="str">
        <f>VLOOKUP(C2616,List!$A$2:$C$2089,3,)</f>
        <v>Wembley Park</v>
      </c>
      <c r="M2616" t="str">
        <f>VLOOKUP(C2616,List!$A$2:$C$2089,2,)</f>
        <v>Jubilee</v>
      </c>
      <c r="N2616" t="str">
        <f t="shared" si="337"/>
        <v>Wembley Park|Jubilee</v>
      </c>
      <c r="O2616">
        <f>VLOOKUP(N2616,Depth!$A$2:$F$427,3,)</f>
        <v>41</v>
      </c>
      <c r="P2616">
        <f>VLOOKUP(N2616,Depth!$A$2:$F$427,5,)</f>
        <v>136.69999999999999</v>
      </c>
      <c r="Q2616">
        <f>VLOOKUP(N2616,Depth!$A$2:$F$427,6,)</f>
        <v>4.3</v>
      </c>
      <c r="R2616">
        <f>VLOOKUP(L2616,longitude_latitude!C:J,7,)</f>
        <v>-0.27845863799999998</v>
      </c>
      <c r="S2616">
        <f>VLOOKUP(L2616,longitude_latitude!C:J,8,)</f>
        <v>51.563259379999998</v>
      </c>
      <c r="T2616">
        <f t="shared" si="338"/>
        <v>-14.358234977795522</v>
      </c>
      <c r="U2616">
        <f>VLOOKUP(M2616,LINE!$A$2:$B$13,2,)</f>
        <v>7</v>
      </c>
      <c r="V2616">
        <f>VLOOKUP(L2616,Entry_exit!B:P,4,)</f>
        <v>21679</v>
      </c>
      <c r="W2616">
        <f>2020 - VLOOKUP(L2616, age!$A:$D,4,)</f>
        <v>127</v>
      </c>
      <c r="X2616">
        <f>VLOOKUP(H2616,'air-quality-london-time-of-day'!E:G,3,FALSE)</f>
        <v>14.3</v>
      </c>
      <c r="Y2616">
        <f>VLOOKUP(I2616,Weather!F:K,2,)</f>
        <v>7.6229508196721696</v>
      </c>
      <c r="Z2616">
        <f>VLOOKUP(I2616,Weather!F:K,3,)</f>
        <v>0.28000000000000003</v>
      </c>
      <c r="AA2616">
        <f>VLOOKUP(I2616,Weather!F:K,4,)</f>
        <v>0.6</v>
      </c>
      <c r="AB2616">
        <f>VLOOKUP(I2616,Weather!F:K,5,)</f>
        <v>1038</v>
      </c>
      <c r="AC2616">
        <f>VLOOKUP(I2616,Weather!F:K,6,)</f>
        <v>1</v>
      </c>
    </row>
    <row r="2617" spans="1:29" x14ac:dyDescent="0.25">
      <c r="A2617" t="s">
        <v>7</v>
      </c>
      <c r="B2617" t="s">
        <v>6</v>
      </c>
      <c r="C2617" s="1">
        <v>42052.508333333331</v>
      </c>
      <c r="D2617" s="3">
        <f t="shared" si="336"/>
        <v>2015</v>
      </c>
      <c r="E2617" s="3">
        <f t="shared" si="339"/>
        <v>2</v>
      </c>
      <c r="F2617" s="3">
        <f t="shared" si="340"/>
        <v>12</v>
      </c>
      <c r="G2617" s="3">
        <f t="shared" si="341"/>
        <v>17</v>
      </c>
      <c r="H2617" s="3" t="str">
        <f t="shared" si="342"/>
        <v>2015212</v>
      </c>
      <c r="I2617" s="3" t="str">
        <f t="shared" si="343"/>
        <v>201521217</v>
      </c>
      <c r="J2617">
        <v>17</v>
      </c>
      <c r="K2617">
        <v>10.199999999999999</v>
      </c>
      <c r="L2617" t="str">
        <f>VLOOKUP(C2617,List!$A$2:$C$2089,3,)</f>
        <v>Wembley Park</v>
      </c>
      <c r="M2617" t="str">
        <f>VLOOKUP(C2617,List!$A$2:$C$2089,2,)</f>
        <v>Jubilee</v>
      </c>
      <c r="N2617" t="str">
        <f t="shared" si="337"/>
        <v>Wembley Park|Jubilee</v>
      </c>
      <c r="O2617">
        <f>VLOOKUP(N2617,Depth!$A$2:$F$427,3,)</f>
        <v>41</v>
      </c>
      <c r="P2617">
        <f>VLOOKUP(N2617,Depth!$A$2:$F$427,5,)</f>
        <v>136.69999999999999</v>
      </c>
      <c r="Q2617">
        <f>VLOOKUP(N2617,Depth!$A$2:$F$427,6,)</f>
        <v>4.3</v>
      </c>
      <c r="R2617">
        <f>VLOOKUP(L2617,longitude_latitude!C:J,7,)</f>
        <v>-0.27845863799999998</v>
      </c>
      <c r="S2617">
        <f>VLOOKUP(L2617,longitude_latitude!C:J,8,)</f>
        <v>51.563259379999998</v>
      </c>
      <c r="T2617">
        <f t="shared" si="338"/>
        <v>-14.358234977795522</v>
      </c>
      <c r="U2617">
        <f>VLOOKUP(M2617,LINE!$A$2:$B$13,2,)</f>
        <v>7</v>
      </c>
      <c r="V2617">
        <f>VLOOKUP(L2617,Entry_exit!B:P,4,)</f>
        <v>21679</v>
      </c>
      <c r="W2617">
        <f>2020 - VLOOKUP(L2617, age!$A:$D,4,)</f>
        <v>127</v>
      </c>
      <c r="X2617">
        <f>VLOOKUP(H2617,'air-quality-london-time-of-day'!E:G,3,FALSE)</f>
        <v>14.3</v>
      </c>
      <c r="Y2617">
        <f>VLOOKUP(I2617,Weather!F:K,2,)</f>
        <v>7.6229508196721696</v>
      </c>
      <c r="Z2617">
        <f>VLOOKUP(I2617,Weather!F:K,3,)</f>
        <v>0.28000000000000003</v>
      </c>
      <c r="AA2617">
        <f>VLOOKUP(I2617,Weather!F:K,4,)</f>
        <v>0.6</v>
      </c>
      <c r="AB2617">
        <f>VLOOKUP(I2617,Weather!F:K,5,)</f>
        <v>1038</v>
      </c>
      <c r="AC2617">
        <f>VLOOKUP(I2617,Weather!F:K,6,)</f>
        <v>1</v>
      </c>
    </row>
    <row r="2618" spans="1:29" x14ac:dyDescent="0.25">
      <c r="A2618" t="s">
        <v>7</v>
      </c>
      <c r="B2618" t="s">
        <v>6</v>
      </c>
      <c r="C2618" s="1">
        <v>42052.509027777778</v>
      </c>
      <c r="D2618" s="3">
        <f t="shared" si="336"/>
        <v>2015</v>
      </c>
      <c r="E2618" s="3">
        <f t="shared" si="339"/>
        <v>2</v>
      </c>
      <c r="F2618" s="3">
        <f t="shared" si="340"/>
        <v>12</v>
      </c>
      <c r="G2618" s="3">
        <f t="shared" si="341"/>
        <v>17</v>
      </c>
      <c r="H2618" s="3" t="str">
        <f t="shared" si="342"/>
        <v>2015212</v>
      </c>
      <c r="I2618" s="3" t="str">
        <f t="shared" si="343"/>
        <v>201521217</v>
      </c>
      <c r="J2618">
        <v>15</v>
      </c>
      <c r="K2618">
        <v>9</v>
      </c>
      <c r="L2618" t="str">
        <f>VLOOKUP(C2618,List!$A$2:$C$2089,3,)</f>
        <v>Wembley Park</v>
      </c>
      <c r="M2618" t="str">
        <f>VLOOKUP(C2618,List!$A$2:$C$2089,2,)</f>
        <v>Jubilee</v>
      </c>
      <c r="N2618" t="str">
        <f t="shared" si="337"/>
        <v>Wembley Park|Jubilee</v>
      </c>
      <c r="O2618">
        <f>VLOOKUP(N2618,Depth!$A$2:$F$427,3,)</f>
        <v>41</v>
      </c>
      <c r="P2618">
        <f>VLOOKUP(N2618,Depth!$A$2:$F$427,5,)</f>
        <v>136.69999999999999</v>
      </c>
      <c r="Q2618">
        <f>VLOOKUP(N2618,Depth!$A$2:$F$427,6,)</f>
        <v>4.3</v>
      </c>
      <c r="R2618">
        <f>VLOOKUP(L2618,longitude_latitude!C:J,7,)</f>
        <v>-0.27845863799999998</v>
      </c>
      <c r="S2618">
        <f>VLOOKUP(L2618,longitude_latitude!C:J,8,)</f>
        <v>51.563259379999998</v>
      </c>
      <c r="T2618">
        <f t="shared" si="338"/>
        <v>-14.358234977795522</v>
      </c>
      <c r="U2618">
        <f>VLOOKUP(M2618,LINE!$A$2:$B$13,2,)</f>
        <v>7</v>
      </c>
      <c r="V2618">
        <f>VLOOKUP(L2618,Entry_exit!B:P,4,)</f>
        <v>21679</v>
      </c>
      <c r="W2618">
        <f>2020 - VLOOKUP(L2618, age!$A:$D,4,)</f>
        <v>127</v>
      </c>
      <c r="X2618">
        <f>VLOOKUP(H2618,'air-quality-london-time-of-day'!E:G,3,FALSE)</f>
        <v>14.3</v>
      </c>
      <c r="Y2618">
        <f>VLOOKUP(I2618,Weather!F:K,2,)</f>
        <v>7.6229508196721696</v>
      </c>
      <c r="Z2618">
        <f>VLOOKUP(I2618,Weather!F:K,3,)</f>
        <v>0.28000000000000003</v>
      </c>
      <c r="AA2618">
        <f>VLOOKUP(I2618,Weather!F:K,4,)</f>
        <v>0.6</v>
      </c>
      <c r="AB2618">
        <f>VLOOKUP(I2618,Weather!F:K,5,)</f>
        <v>1038</v>
      </c>
      <c r="AC2618">
        <f>VLOOKUP(I2618,Weather!F:K,6,)</f>
        <v>1</v>
      </c>
    </row>
    <row r="2619" spans="1:29" x14ac:dyDescent="0.25">
      <c r="A2619" t="s">
        <v>7</v>
      </c>
      <c r="B2619" t="s">
        <v>6</v>
      </c>
      <c r="C2619" s="1">
        <v>42052.509722222225</v>
      </c>
      <c r="D2619" s="3">
        <f t="shared" si="336"/>
        <v>2015</v>
      </c>
      <c r="E2619" s="3">
        <f t="shared" si="339"/>
        <v>2</v>
      </c>
      <c r="F2619" s="3">
        <f t="shared" si="340"/>
        <v>12</v>
      </c>
      <c r="G2619" s="3">
        <f t="shared" si="341"/>
        <v>17</v>
      </c>
      <c r="H2619" s="3" t="str">
        <f t="shared" si="342"/>
        <v>2015212</v>
      </c>
      <c r="I2619" s="3" t="str">
        <f t="shared" si="343"/>
        <v>201521217</v>
      </c>
      <c r="J2619">
        <v>15</v>
      </c>
      <c r="K2619">
        <v>9</v>
      </c>
      <c r="L2619" t="str">
        <f>VLOOKUP(C2619,List!$A$2:$C$2089,3,)</f>
        <v>Wembley Park</v>
      </c>
      <c r="M2619" t="str">
        <f>VLOOKUP(C2619,List!$A$2:$C$2089,2,)</f>
        <v>Jubilee</v>
      </c>
      <c r="N2619" t="str">
        <f t="shared" si="337"/>
        <v>Wembley Park|Jubilee</v>
      </c>
      <c r="O2619">
        <f>VLOOKUP(N2619,Depth!$A$2:$F$427,3,)</f>
        <v>41</v>
      </c>
      <c r="P2619">
        <f>VLOOKUP(N2619,Depth!$A$2:$F$427,5,)</f>
        <v>136.69999999999999</v>
      </c>
      <c r="Q2619">
        <f>VLOOKUP(N2619,Depth!$A$2:$F$427,6,)</f>
        <v>4.3</v>
      </c>
      <c r="R2619">
        <f>VLOOKUP(L2619,longitude_latitude!C:J,7,)</f>
        <v>-0.27845863799999998</v>
      </c>
      <c r="S2619">
        <f>VLOOKUP(L2619,longitude_latitude!C:J,8,)</f>
        <v>51.563259379999998</v>
      </c>
      <c r="T2619">
        <f t="shared" si="338"/>
        <v>-14.358234977795522</v>
      </c>
      <c r="U2619">
        <f>VLOOKUP(M2619,LINE!$A$2:$B$13,2,)</f>
        <v>7</v>
      </c>
      <c r="V2619">
        <f>VLOOKUP(L2619,Entry_exit!B:P,4,)</f>
        <v>21679</v>
      </c>
      <c r="W2619">
        <f>2020 - VLOOKUP(L2619, age!$A:$D,4,)</f>
        <v>127</v>
      </c>
      <c r="X2619">
        <f>VLOOKUP(H2619,'air-quality-london-time-of-day'!E:G,3,FALSE)</f>
        <v>14.3</v>
      </c>
      <c r="Y2619">
        <f>VLOOKUP(I2619,Weather!F:K,2,)</f>
        <v>7.6229508196721696</v>
      </c>
      <c r="Z2619">
        <f>VLOOKUP(I2619,Weather!F:K,3,)</f>
        <v>0.28000000000000003</v>
      </c>
      <c r="AA2619">
        <f>VLOOKUP(I2619,Weather!F:K,4,)</f>
        <v>0.6</v>
      </c>
      <c r="AB2619">
        <f>VLOOKUP(I2619,Weather!F:K,5,)</f>
        <v>1038</v>
      </c>
      <c r="AC2619">
        <f>VLOOKUP(I2619,Weather!F:K,6,)</f>
        <v>1</v>
      </c>
    </row>
    <row r="2620" spans="1:29" x14ac:dyDescent="0.25">
      <c r="A2620" t="s">
        <v>7</v>
      </c>
      <c r="B2620" t="s">
        <v>6</v>
      </c>
      <c r="C2620" s="1">
        <v>42052.510416666664</v>
      </c>
      <c r="D2620" s="3">
        <f t="shared" si="336"/>
        <v>2015</v>
      </c>
      <c r="E2620" s="3">
        <f t="shared" si="339"/>
        <v>2</v>
      </c>
      <c r="F2620" s="3">
        <f t="shared" si="340"/>
        <v>12</v>
      </c>
      <c r="G2620" s="3">
        <f t="shared" si="341"/>
        <v>17</v>
      </c>
      <c r="H2620" s="3" t="str">
        <f t="shared" si="342"/>
        <v>2015212</v>
      </c>
      <c r="I2620" s="3" t="str">
        <f t="shared" si="343"/>
        <v>201521217</v>
      </c>
      <c r="J2620">
        <v>17</v>
      </c>
      <c r="K2620">
        <v>10.199999999999999</v>
      </c>
      <c r="L2620" t="str">
        <f>VLOOKUP(C2620,List!$A$2:$C$2089,3,)</f>
        <v>Wembley Park</v>
      </c>
      <c r="M2620" t="str">
        <f>VLOOKUP(C2620,List!$A$2:$C$2089,2,)</f>
        <v>Jubilee</v>
      </c>
      <c r="N2620" t="str">
        <f t="shared" si="337"/>
        <v>Wembley Park|Jubilee</v>
      </c>
      <c r="O2620">
        <f>VLOOKUP(N2620,Depth!$A$2:$F$427,3,)</f>
        <v>41</v>
      </c>
      <c r="P2620">
        <f>VLOOKUP(N2620,Depth!$A$2:$F$427,5,)</f>
        <v>136.69999999999999</v>
      </c>
      <c r="Q2620">
        <f>VLOOKUP(N2620,Depth!$A$2:$F$427,6,)</f>
        <v>4.3</v>
      </c>
      <c r="R2620">
        <f>VLOOKUP(L2620,longitude_latitude!C:J,7,)</f>
        <v>-0.27845863799999998</v>
      </c>
      <c r="S2620">
        <f>VLOOKUP(L2620,longitude_latitude!C:J,8,)</f>
        <v>51.563259379999998</v>
      </c>
      <c r="T2620">
        <f t="shared" si="338"/>
        <v>-14.358234977795522</v>
      </c>
      <c r="U2620">
        <f>VLOOKUP(M2620,LINE!$A$2:$B$13,2,)</f>
        <v>7</v>
      </c>
      <c r="V2620">
        <f>VLOOKUP(L2620,Entry_exit!B:P,4,)</f>
        <v>21679</v>
      </c>
      <c r="W2620">
        <f>2020 - VLOOKUP(L2620, age!$A:$D,4,)</f>
        <v>127</v>
      </c>
      <c r="X2620">
        <f>VLOOKUP(H2620,'air-quality-london-time-of-day'!E:G,3,FALSE)</f>
        <v>14.3</v>
      </c>
      <c r="Y2620">
        <f>VLOOKUP(I2620,Weather!F:K,2,)</f>
        <v>7.6229508196721696</v>
      </c>
      <c r="Z2620">
        <f>VLOOKUP(I2620,Weather!F:K,3,)</f>
        <v>0.28000000000000003</v>
      </c>
      <c r="AA2620">
        <f>VLOOKUP(I2620,Weather!F:K,4,)</f>
        <v>0.6</v>
      </c>
      <c r="AB2620">
        <f>VLOOKUP(I2620,Weather!F:K,5,)</f>
        <v>1038</v>
      </c>
      <c r="AC2620">
        <f>VLOOKUP(I2620,Weather!F:K,6,)</f>
        <v>1</v>
      </c>
    </row>
    <row r="2621" spans="1:29" x14ac:dyDescent="0.25">
      <c r="A2621" t="s">
        <v>7</v>
      </c>
      <c r="B2621" t="s">
        <v>6</v>
      </c>
      <c r="C2621" s="1">
        <v>42052.511111111111</v>
      </c>
      <c r="D2621" s="3">
        <f t="shared" si="336"/>
        <v>2015</v>
      </c>
      <c r="E2621" s="3">
        <f t="shared" si="339"/>
        <v>2</v>
      </c>
      <c r="F2621" s="3">
        <f t="shared" si="340"/>
        <v>12</v>
      </c>
      <c r="G2621" s="3">
        <f t="shared" si="341"/>
        <v>17</v>
      </c>
      <c r="H2621" s="3" t="str">
        <f t="shared" si="342"/>
        <v>2015212</v>
      </c>
      <c r="I2621" s="3" t="str">
        <f t="shared" si="343"/>
        <v>201521217</v>
      </c>
      <c r="J2621">
        <v>15</v>
      </c>
      <c r="K2621">
        <v>9</v>
      </c>
      <c r="L2621" t="str">
        <f>VLOOKUP(C2621,List!$A$2:$C$2089,3,)</f>
        <v>Neasden</v>
      </c>
      <c r="M2621" t="str">
        <f>VLOOKUP(C2621,List!$A$2:$C$2089,2,)</f>
        <v>Jubilee</v>
      </c>
      <c r="N2621" t="str">
        <f t="shared" si="337"/>
        <v>Neasden|Jubilee</v>
      </c>
      <c r="O2621">
        <f>VLOOKUP(N2621,Depth!$A$2:$F$427,3,)</f>
        <v>38</v>
      </c>
      <c r="P2621">
        <f>VLOOKUP(N2621,Depth!$A$2:$F$427,5,)</f>
        <v>132.19999999999999</v>
      </c>
      <c r="Q2621">
        <f>VLOOKUP(N2621,Depth!$A$2:$F$427,6,)</f>
        <v>5.8</v>
      </c>
      <c r="R2621">
        <f>VLOOKUP(L2621,longitude_latitude!C:J,7,)</f>
        <v>-0.24957656</v>
      </c>
      <c r="S2621">
        <f>VLOOKUP(L2621,longitude_latitude!C:J,8,)</f>
        <v>51.553923400000002</v>
      </c>
      <c r="T2621">
        <f t="shared" si="338"/>
        <v>-12.866650856675506</v>
      </c>
      <c r="U2621">
        <f>VLOOKUP(M2621,LINE!$A$2:$B$13,2,)</f>
        <v>7</v>
      </c>
      <c r="V2621">
        <f>VLOOKUP(L2621,Entry_exit!B:P,4,)</f>
        <v>6097</v>
      </c>
      <c r="W2621">
        <f>2020 - VLOOKUP(L2621, age!$A:$D,4,)</f>
        <v>140</v>
      </c>
      <c r="X2621">
        <f>VLOOKUP(H2621,'air-quality-london-time-of-day'!E:G,3,FALSE)</f>
        <v>14.3</v>
      </c>
      <c r="Y2621">
        <f>VLOOKUP(I2621,Weather!F:K,2,)</f>
        <v>7.6229508196721696</v>
      </c>
      <c r="Z2621">
        <f>VLOOKUP(I2621,Weather!F:K,3,)</f>
        <v>0.28000000000000003</v>
      </c>
      <c r="AA2621">
        <f>VLOOKUP(I2621,Weather!F:K,4,)</f>
        <v>0.6</v>
      </c>
      <c r="AB2621">
        <f>VLOOKUP(I2621,Weather!F:K,5,)</f>
        <v>1038</v>
      </c>
      <c r="AC2621">
        <f>VLOOKUP(I2621,Weather!F:K,6,)</f>
        <v>1</v>
      </c>
    </row>
    <row r="2622" spans="1:29" x14ac:dyDescent="0.25">
      <c r="A2622" t="s">
        <v>7</v>
      </c>
      <c r="B2622" t="s">
        <v>6</v>
      </c>
      <c r="C2622" s="1">
        <v>42052.511805555558</v>
      </c>
      <c r="D2622" s="3">
        <f t="shared" si="336"/>
        <v>2015</v>
      </c>
      <c r="E2622" s="3">
        <f t="shared" si="339"/>
        <v>2</v>
      </c>
      <c r="F2622" s="3">
        <f t="shared" si="340"/>
        <v>12</v>
      </c>
      <c r="G2622" s="3">
        <f t="shared" si="341"/>
        <v>17</v>
      </c>
      <c r="H2622" s="3" t="str">
        <f t="shared" si="342"/>
        <v>2015212</v>
      </c>
      <c r="I2622" s="3" t="str">
        <f t="shared" si="343"/>
        <v>201521217</v>
      </c>
      <c r="J2622">
        <v>14</v>
      </c>
      <c r="K2622">
        <v>8.4</v>
      </c>
      <c r="L2622" t="str">
        <f>VLOOKUP(C2622,List!$A$2:$C$2089,3,)</f>
        <v>Neasden</v>
      </c>
      <c r="M2622" t="str">
        <f>VLOOKUP(C2622,List!$A$2:$C$2089,2,)</f>
        <v>Jubilee</v>
      </c>
      <c r="N2622" t="str">
        <f t="shared" si="337"/>
        <v>Neasden|Jubilee</v>
      </c>
      <c r="O2622">
        <f>VLOOKUP(N2622,Depth!$A$2:$F$427,3,)</f>
        <v>38</v>
      </c>
      <c r="P2622">
        <f>VLOOKUP(N2622,Depth!$A$2:$F$427,5,)</f>
        <v>132.19999999999999</v>
      </c>
      <c r="Q2622">
        <f>VLOOKUP(N2622,Depth!$A$2:$F$427,6,)</f>
        <v>5.8</v>
      </c>
      <c r="R2622">
        <f>VLOOKUP(L2622,longitude_latitude!C:J,7,)</f>
        <v>-0.24957656</v>
      </c>
      <c r="S2622">
        <f>VLOOKUP(L2622,longitude_latitude!C:J,8,)</f>
        <v>51.553923400000002</v>
      </c>
      <c r="T2622">
        <f t="shared" si="338"/>
        <v>-12.866650856675506</v>
      </c>
      <c r="U2622">
        <f>VLOOKUP(M2622,LINE!$A$2:$B$13,2,)</f>
        <v>7</v>
      </c>
      <c r="V2622">
        <f>VLOOKUP(L2622,Entry_exit!B:P,4,)</f>
        <v>6097</v>
      </c>
      <c r="W2622">
        <f>2020 - VLOOKUP(L2622, age!$A:$D,4,)</f>
        <v>140</v>
      </c>
      <c r="X2622">
        <f>VLOOKUP(H2622,'air-quality-london-time-of-day'!E:G,3,FALSE)</f>
        <v>14.3</v>
      </c>
      <c r="Y2622">
        <f>VLOOKUP(I2622,Weather!F:K,2,)</f>
        <v>7.6229508196721696</v>
      </c>
      <c r="Z2622">
        <f>VLOOKUP(I2622,Weather!F:K,3,)</f>
        <v>0.28000000000000003</v>
      </c>
      <c r="AA2622">
        <f>VLOOKUP(I2622,Weather!F:K,4,)</f>
        <v>0.6</v>
      </c>
      <c r="AB2622">
        <f>VLOOKUP(I2622,Weather!F:K,5,)</f>
        <v>1038</v>
      </c>
      <c r="AC2622">
        <f>VLOOKUP(I2622,Weather!F:K,6,)</f>
        <v>1</v>
      </c>
    </row>
    <row r="2623" spans="1:29" x14ac:dyDescent="0.25">
      <c r="A2623" t="s">
        <v>7</v>
      </c>
      <c r="B2623" t="s">
        <v>6</v>
      </c>
      <c r="C2623" s="1">
        <v>42052.512499999997</v>
      </c>
      <c r="D2623" s="3">
        <f t="shared" si="336"/>
        <v>2015</v>
      </c>
      <c r="E2623" s="3">
        <f t="shared" si="339"/>
        <v>2</v>
      </c>
      <c r="F2623" s="3">
        <f t="shared" si="340"/>
        <v>12</v>
      </c>
      <c r="G2623" s="3">
        <f t="shared" si="341"/>
        <v>17</v>
      </c>
      <c r="H2623" s="3" t="str">
        <f t="shared" si="342"/>
        <v>2015212</v>
      </c>
      <c r="I2623" s="3" t="str">
        <f t="shared" si="343"/>
        <v>201521217</v>
      </c>
      <c r="J2623">
        <v>18</v>
      </c>
      <c r="K2623">
        <v>10.8</v>
      </c>
      <c r="L2623" t="str">
        <f>VLOOKUP(C2623,List!$A$2:$C$2089,3,)</f>
        <v>Dollis Hill</v>
      </c>
      <c r="M2623" t="str">
        <f>VLOOKUP(C2623,List!$A$2:$C$2089,2,)</f>
        <v>Jubilee</v>
      </c>
      <c r="N2623" t="str">
        <f t="shared" si="337"/>
        <v>Dollis Hill|Jubilee</v>
      </c>
      <c r="O2623">
        <f>VLOOKUP(N2623,Depth!$A$2:$F$427,3,)</f>
        <v>37</v>
      </c>
      <c r="P2623">
        <f>VLOOKUP(N2623,Depth!$A$2:$F$427,5,)</f>
        <v>139.4</v>
      </c>
      <c r="Q2623">
        <f>VLOOKUP(N2623,Depth!$A$2:$F$427,6,)</f>
        <v>-2.4</v>
      </c>
      <c r="R2623">
        <f>VLOOKUP(L2623,longitude_latitude!C:J,7,)</f>
        <v>-0.23744514799999999</v>
      </c>
      <c r="S2623">
        <f>VLOOKUP(L2623,longitude_latitude!C:J,8,)</f>
        <v>51.55145847</v>
      </c>
      <c r="T2623">
        <f t="shared" si="338"/>
        <v>-12.240643686025003</v>
      </c>
      <c r="U2623">
        <f>VLOOKUP(M2623,LINE!$A$2:$B$13,2,)</f>
        <v>7</v>
      </c>
      <c r="V2623">
        <f>VLOOKUP(L2623,Entry_exit!B:P,4,)</f>
        <v>6462</v>
      </c>
      <c r="W2623">
        <f>2020 - VLOOKUP(L2623, age!$A:$D,4,)</f>
        <v>111</v>
      </c>
      <c r="X2623">
        <f>VLOOKUP(H2623,'air-quality-london-time-of-day'!E:G,3,FALSE)</f>
        <v>14.3</v>
      </c>
      <c r="Y2623">
        <f>VLOOKUP(I2623,Weather!F:K,2,)</f>
        <v>7.6229508196721696</v>
      </c>
      <c r="Z2623">
        <f>VLOOKUP(I2623,Weather!F:K,3,)</f>
        <v>0.28000000000000003</v>
      </c>
      <c r="AA2623">
        <f>VLOOKUP(I2623,Weather!F:K,4,)</f>
        <v>0.6</v>
      </c>
      <c r="AB2623">
        <f>VLOOKUP(I2623,Weather!F:K,5,)</f>
        <v>1038</v>
      </c>
      <c r="AC2623">
        <f>VLOOKUP(I2623,Weather!F:K,6,)</f>
        <v>1</v>
      </c>
    </row>
    <row r="2624" spans="1:29" x14ac:dyDescent="0.25">
      <c r="A2624" t="s">
        <v>7</v>
      </c>
      <c r="B2624" t="s">
        <v>6</v>
      </c>
      <c r="C2624" s="1">
        <v>42052.513194444444</v>
      </c>
      <c r="D2624" s="3">
        <f t="shared" si="336"/>
        <v>2015</v>
      </c>
      <c r="E2624" s="3">
        <f t="shared" si="339"/>
        <v>2</v>
      </c>
      <c r="F2624" s="3">
        <f t="shared" si="340"/>
        <v>12</v>
      </c>
      <c r="G2624" s="3">
        <f t="shared" si="341"/>
        <v>17</v>
      </c>
      <c r="H2624" s="3" t="str">
        <f t="shared" si="342"/>
        <v>2015212</v>
      </c>
      <c r="I2624" s="3" t="str">
        <f t="shared" si="343"/>
        <v>201521217</v>
      </c>
      <c r="J2624">
        <v>17</v>
      </c>
      <c r="K2624">
        <v>10.199999999999999</v>
      </c>
      <c r="L2624" t="str">
        <f>VLOOKUP(C2624,List!$A$2:$C$2089,3,)</f>
        <v>Dollis Hill</v>
      </c>
      <c r="M2624" t="str">
        <f>VLOOKUP(C2624,List!$A$2:$C$2089,2,)</f>
        <v>Jubilee</v>
      </c>
      <c r="N2624" t="str">
        <f t="shared" si="337"/>
        <v>Dollis Hill|Jubilee</v>
      </c>
      <c r="O2624">
        <f>VLOOKUP(N2624,Depth!$A$2:$F$427,3,)</f>
        <v>37</v>
      </c>
      <c r="P2624">
        <f>VLOOKUP(N2624,Depth!$A$2:$F$427,5,)</f>
        <v>139.4</v>
      </c>
      <c r="Q2624">
        <f>VLOOKUP(N2624,Depth!$A$2:$F$427,6,)</f>
        <v>-2.4</v>
      </c>
      <c r="R2624">
        <f>VLOOKUP(L2624,longitude_latitude!C:J,7,)</f>
        <v>-0.23744514799999999</v>
      </c>
      <c r="S2624">
        <f>VLOOKUP(L2624,longitude_latitude!C:J,8,)</f>
        <v>51.55145847</v>
      </c>
      <c r="T2624">
        <f t="shared" si="338"/>
        <v>-12.240643686025003</v>
      </c>
      <c r="U2624">
        <f>VLOOKUP(M2624,LINE!$A$2:$B$13,2,)</f>
        <v>7</v>
      </c>
      <c r="V2624">
        <f>VLOOKUP(L2624,Entry_exit!B:P,4,)</f>
        <v>6462</v>
      </c>
      <c r="W2624">
        <f>2020 - VLOOKUP(L2624, age!$A:$D,4,)</f>
        <v>111</v>
      </c>
      <c r="X2624">
        <f>VLOOKUP(H2624,'air-quality-london-time-of-day'!E:G,3,FALSE)</f>
        <v>14.3</v>
      </c>
      <c r="Y2624">
        <f>VLOOKUP(I2624,Weather!F:K,2,)</f>
        <v>7.6229508196721696</v>
      </c>
      <c r="Z2624">
        <f>VLOOKUP(I2624,Weather!F:K,3,)</f>
        <v>0.28000000000000003</v>
      </c>
      <c r="AA2624">
        <f>VLOOKUP(I2624,Weather!F:K,4,)</f>
        <v>0.6</v>
      </c>
      <c r="AB2624">
        <f>VLOOKUP(I2624,Weather!F:K,5,)</f>
        <v>1038</v>
      </c>
      <c r="AC2624">
        <f>VLOOKUP(I2624,Weather!F:K,6,)</f>
        <v>1</v>
      </c>
    </row>
    <row r="2625" spans="1:29" x14ac:dyDescent="0.25">
      <c r="A2625" t="s">
        <v>7</v>
      </c>
      <c r="B2625" t="s">
        <v>6</v>
      </c>
      <c r="C2625" s="1">
        <v>42052.513888888891</v>
      </c>
      <c r="D2625" s="3">
        <f t="shared" si="336"/>
        <v>2015</v>
      </c>
      <c r="E2625" s="3">
        <f t="shared" si="339"/>
        <v>2</v>
      </c>
      <c r="F2625" s="3">
        <f t="shared" si="340"/>
        <v>12</v>
      </c>
      <c r="G2625" s="3">
        <f t="shared" si="341"/>
        <v>17</v>
      </c>
      <c r="H2625" s="3" t="str">
        <f t="shared" si="342"/>
        <v>2015212</v>
      </c>
      <c r="I2625" s="3" t="str">
        <f t="shared" si="343"/>
        <v>201521217</v>
      </c>
      <c r="J2625">
        <v>13</v>
      </c>
      <c r="K2625">
        <v>7.8</v>
      </c>
      <c r="L2625" t="str">
        <f>VLOOKUP(C2625,List!$A$2:$C$2089,3,)</f>
        <v>Willesden Green</v>
      </c>
      <c r="M2625" t="str">
        <f>VLOOKUP(C2625,List!$A$2:$C$2089,2,)</f>
        <v>Jubilee</v>
      </c>
      <c r="N2625" t="str">
        <f t="shared" si="337"/>
        <v>Willesden Green|Jubilee</v>
      </c>
      <c r="O2625">
        <f>VLOOKUP(N2625,Depth!$A$2:$F$427,3,)</f>
        <v>56</v>
      </c>
      <c r="P2625">
        <f>VLOOKUP(N2625,Depth!$A$2:$F$427,5,)</f>
        <v>150.30000000000001</v>
      </c>
      <c r="Q2625">
        <f>VLOOKUP(N2625,Depth!$A$2:$F$427,6,)</f>
        <v>5.7</v>
      </c>
      <c r="R2625">
        <f>VLOOKUP(L2625,longitude_latitude!C:J,7,)</f>
        <v>-0.22111935699999999</v>
      </c>
      <c r="S2625">
        <f>VLOOKUP(L2625,longitude_latitude!C:J,8,)</f>
        <v>51.548868380000002</v>
      </c>
      <c r="T2625">
        <f t="shared" si="338"/>
        <v>-11.398452630263231</v>
      </c>
      <c r="U2625">
        <f>VLOOKUP(M2625,LINE!$A$2:$B$13,2,)</f>
        <v>7</v>
      </c>
      <c r="V2625">
        <f>VLOOKUP(L2625,Entry_exit!B:P,4,)</f>
        <v>14170</v>
      </c>
      <c r="W2625">
        <f>2020 - VLOOKUP(L2625, age!$A:$D,4,)</f>
        <v>141</v>
      </c>
      <c r="X2625">
        <f>VLOOKUP(H2625,'air-quality-london-time-of-day'!E:G,3,FALSE)</f>
        <v>14.3</v>
      </c>
      <c r="Y2625">
        <f>VLOOKUP(I2625,Weather!F:K,2,)</f>
        <v>7.6229508196721696</v>
      </c>
      <c r="Z2625">
        <f>VLOOKUP(I2625,Weather!F:K,3,)</f>
        <v>0.28000000000000003</v>
      </c>
      <c r="AA2625">
        <f>VLOOKUP(I2625,Weather!F:K,4,)</f>
        <v>0.6</v>
      </c>
      <c r="AB2625">
        <f>VLOOKUP(I2625,Weather!F:K,5,)</f>
        <v>1038</v>
      </c>
      <c r="AC2625">
        <f>VLOOKUP(I2625,Weather!F:K,6,)</f>
        <v>1</v>
      </c>
    </row>
    <row r="2626" spans="1:29" x14ac:dyDescent="0.25">
      <c r="A2626" t="s">
        <v>7</v>
      </c>
      <c r="B2626" t="s">
        <v>6</v>
      </c>
      <c r="C2626" s="1">
        <v>42052.51458333333</v>
      </c>
      <c r="D2626" s="3">
        <f t="shared" si="336"/>
        <v>2015</v>
      </c>
      <c r="E2626" s="3">
        <f t="shared" si="339"/>
        <v>2</v>
      </c>
      <c r="F2626" s="3">
        <f t="shared" si="340"/>
        <v>12</v>
      </c>
      <c r="G2626" s="3">
        <f t="shared" si="341"/>
        <v>17</v>
      </c>
      <c r="H2626" s="3" t="str">
        <f t="shared" si="342"/>
        <v>2015212</v>
      </c>
      <c r="I2626" s="3" t="str">
        <f t="shared" si="343"/>
        <v>201521217</v>
      </c>
      <c r="J2626">
        <v>15</v>
      </c>
      <c r="K2626">
        <v>9</v>
      </c>
      <c r="L2626" t="str">
        <f>VLOOKUP(C2626,List!$A$2:$C$2089,3,)</f>
        <v>Willesden Green</v>
      </c>
      <c r="M2626" t="str">
        <f>VLOOKUP(C2626,List!$A$2:$C$2089,2,)</f>
        <v>Jubilee</v>
      </c>
      <c r="N2626" t="str">
        <f t="shared" si="337"/>
        <v>Willesden Green|Jubilee</v>
      </c>
      <c r="O2626">
        <f>VLOOKUP(N2626,Depth!$A$2:$F$427,3,)</f>
        <v>56</v>
      </c>
      <c r="P2626">
        <f>VLOOKUP(N2626,Depth!$A$2:$F$427,5,)</f>
        <v>150.30000000000001</v>
      </c>
      <c r="Q2626">
        <f>VLOOKUP(N2626,Depth!$A$2:$F$427,6,)</f>
        <v>5.7</v>
      </c>
      <c r="R2626">
        <f>VLOOKUP(L2626,longitude_latitude!C:J,7,)</f>
        <v>-0.22111935699999999</v>
      </c>
      <c r="S2626">
        <f>VLOOKUP(L2626,longitude_latitude!C:J,8,)</f>
        <v>51.548868380000002</v>
      </c>
      <c r="T2626">
        <f t="shared" si="338"/>
        <v>-11.398452630263231</v>
      </c>
      <c r="U2626">
        <f>VLOOKUP(M2626,LINE!$A$2:$B$13,2,)</f>
        <v>7</v>
      </c>
      <c r="V2626">
        <f>VLOOKUP(L2626,Entry_exit!B:P,4,)</f>
        <v>14170</v>
      </c>
      <c r="W2626">
        <f>2020 - VLOOKUP(L2626, age!$A:$D,4,)</f>
        <v>141</v>
      </c>
      <c r="X2626">
        <f>VLOOKUP(H2626,'air-quality-london-time-of-day'!E:G,3,FALSE)</f>
        <v>14.3</v>
      </c>
      <c r="Y2626">
        <f>VLOOKUP(I2626,Weather!F:K,2,)</f>
        <v>7.6229508196721696</v>
      </c>
      <c r="Z2626">
        <f>VLOOKUP(I2626,Weather!F:K,3,)</f>
        <v>0.28000000000000003</v>
      </c>
      <c r="AA2626">
        <f>VLOOKUP(I2626,Weather!F:K,4,)</f>
        <v>0.6</v>
      </c>
      <c r="AB2626">
        <f>VLOOKUP(I2626,Weather!F:K,5,)</f>
        <v>1038</v>
      </c>
      <c r="AC2626">
        <f>VLOOKUP(I2626,Weather!F:K,6,)</f>
        <v>1</v>
      </c>
    </row>
    <row r="2627" spans="1:29" x14ac:dyDescent="0.25">
      <c r="A2627" t="s">
        <v>7</v>
      </c>
      <c r="B2627" t="s">
        <v>6</v>
      </c>
      <c r="C2627" s="1">
        <v>42052.515277777777</v>
      </c>
      <c r="D2627" s="3">
        <f t="shared" si="336"/>
        <v>2015</v>
      </c>
      <c r="E2627" s="3">
        <f t="shared" si="339"/>
        <v>2</v>
      </c>
      <c r="F2627" s="3">
        <f t="shared" si="340"/>
        <v>12</v>
      </c>
      <c r="G2627" s="3">
        <f t="shared" si="341"/>
        <v>17</v>
      </c>
      <c r="H2627" s="3" t="str">
        <f t="shared" si="342"/>
        <v>2015212</v>
      </c>
      <c r="I2627" s="3" t="str">
        <f t="shared" si="343"/>
        <v>201521217</v>
      </c>
      <c r="J2627">
        <v>20</v>
      </c>
      <c r="K2627">
        <v>12</v>
      </c>
      <c r="L2627" t="str">
        <f>VLOOKUP(C2627,List!$A$2:$C$2089,3,)</f>
        <v>Kilburn</v>
      </c>
      <c r="M2627" t="str">
        <f>VLOOKUP(C2627,List!$A$2:$C$2089,2,)</f>
        <v>Jubilee</v>
      </c>
      <c r="N2627" t="str">
        <f t="shared" si="337"/>
        <v>Kilburn|Jubilee</v>
      </c>
      <c r="O2627">
        <f>VLOOKUP(N2627,Depth!$A$2:$F$427,3,)</f>
        <v>45</v>
      </c>
      <c r="P2627">
        <f>VLOOKUP(N2627,Depth!$A$2:$F$427,5,)</f>
        <v>152.19999999999999</v>
      </c>
      <c r="Q2627">
        <f>VLOOKUP(N2627,Depth!$A$2:$F$427,6,)</f>
        <v>-7.2</v>
      </c>
      <c r="R2627">
        <f>VLOOKUP(L2627,longitude_latitude!C:J,7,)</f>
        <v>-0.203115567</v>
      </c>
      <c r="S2627">
        <f>VLOOKUP(L2627,longitude_latitude!C:J,8,)</f>
        <v>51.546448419999997</v>
      </c>
      <c r="T2627">
        <f t="shared" si="338"/>
        <v>-10.469886097664553</v>
      </c>
      <c r="U2627">
        <f>VLOOKUP(M2627,LINE!$A$2:$B$13,2,)</f>
        <v>7</v>
      </c>
      <c r="V2627">
        <f>VLOOKUP(L2627,Entry_exit!B:P,4,)</f>
        <v>12956</v>
      </c>
      <c r="W2627">
        <f>2020 - VLOOKUP(L2627, age!$A:$D,4,)</f>
        <v>141</v>
      </c>
      <c r="X2627">
        <f>VLOOKUP(H2627,'air-quality-london-time-of-day'!E:G,3,FALSE)</f>
        <v>14.3</v>
      </c>
      <c r="Y2627">
        <f>VLOOKUP(I2627,Weather!F:K,2,)</f>
        <v>7.6229508196721696</v>
      </c>
      <c r="Z2627">
        <f>VLOOKUP(I2627,Weather!F:K,3,)</f>
        <v>0.28000000000000003</v>
      </c>
      <c r="AA2627">
        <f>VLOOKUP(I2627,Weather!F:K,4,)</f>
        <v>0.6</v>
      </c>
      <c r="AB2627">
        <f>VLOOKUP(I2627,Weather!F:K,5,)</f>
        <v>1038</v>
      </c>
      <c r="AC2627">
        <f>VLOOKUP(I2627,Weather!F:K,6,)</f>
        <v>1</v>
      </c>
    </row>
    <row r="2628" spans="1:29" x14ac:dyDescent="0.25">
      <c r="A2628" t="s">
        <v>7</v>
      </c>
      <c r="B2628" t="s">
        <v>6</v>
      </c>
      <c r="C2628" s="1">
        <v>42052.515972222223</v>
      </c>
      <c r="D2628" s="3">
        <f t="shared" si="336"/>
        <v>2015</v>
      </c>
      <c r="E2628" s="3">
        <f t="shared" si="339"/>
        <v>2</v>
      </c>
      <c r="F2628" s="3">
        <f t="shared" si="340"/>
        <v>12</v>
      </c>
      <c r="G2628" s="3">
        <f t="shared" si="341"/>
        <v>17</v>
      </c>
      <c r="H2628" s="3" t="str">
        <f t="shared" si="342"/>
        <v>2015212</v>
      </c>
      <c r="I2628" s="3" t="str">
        <f t="shared" si="343"/>
        <v>201521217</v>
      </c>
      <c r="J2628">
        <v>14</v>
      </c>
      <c r="K2628">
        <v>8.4</v>
      </c>
      <c r="L2628" t="str">
        <f>VLOOKUP(C2628,List!$A$2:$C$2089,3,)</f>
        <v>Kilburn</v>
      </c>
      <c r="M2628" t="str">
        <f>VLOOKUP(C2628,List!$A$2:$C$2089,2,)</f>
        <v>Jubilee</v>
      </c>
      <c r="N2628" t="str">
        <f t="shared" si="337"/>
        <v>Kilburn|Jubilee</v>
      </c>
      <c r="O2628">
        <f>VLOOKUP(N2628,Depth!$A$2:$F$427,3,)</f>
        <v>45</v>
      </c>
      <c r="P2628">
        <f>VLOOKUP(N2628,Depth!$A$2:$F$427,5,)</f>
        <v>152.19999999999999</v>
      </c>
      <c r="Q2628">
        <f>VLOOKUP(N2628,Depth!$A$2:$F$427,6,)</f>
        <v>-7.2</v>
      </c>
      <c r="R2628">
        <f>VLOOKUP(L2628,longitude_latitude!C:J,7,)</f>
        <v>-0.203115567</v>
      </c>
      <c r="S2628">
        <f>VLOOKUP(L2628,longitude_latitude!C:J,8,)</f>
        <v>51.546448419999997</v>
      </c>
      <c r="T2628">
        <f t="shared" si="338"/>
        <v>-10.469886097664553</v>
      </c>
      <c r="U2628">
        <f>VLOOKUP(M2628,LINE!$A$2:$B$13,2,)</f>
        <v>7</v>
      </c>
      <c r="V2628">
        <f>VLOOKUP(L2628,Entry_exit!B:P,4,)</f>
        <v>12956</v>
      </c>
      <c r="W2628">
        <f>2020 - VLOOKUP(L2628, age!$A:$D,4,)</f>
        <v>141</v>
      </c>
      <c r="X2628">
        <f>VLOOKUP(H2628,'air-quality-london-time-of-day'!E:G,3,FALSE)</f>
        <v>14.3</v>
      </c>
      <c r="Y2628">
        <f>VLOOKUP(I2628,Weather!F:K,2,)</f>
        <v>7.6229508196721696</v>
      </c>
      <c r="Z2628">
        <f>VLOOKUP(I2628,Weather!F:K,3,)</f>
        <v>0.28000000000000003</v>
      </c>
      <c r="AA2628">
        <f>VLOOKUP(I2628,Weather!F:K,4,)</f>
        <v>0.6</v>
      </c>
      <c r="AB2628">
        <f>VLOOKUP(I2628,Weather!F:K,5,)</f>
        <v>1038</v>
      </c>
      <c r="AC2628">
        <f>VLOOKUP(I2628,Weather!F:K,6,)</f>
        <v>1</v>
      </c>
    </row>
    <row r="2629" spans="1:29" x14ac:dyDescent="0.25">
      <c r="A2629" t="s">
        <v>7</v>
      </c>
      <c r="B2629" t="s">
        <v>6</v>
      </c>
      <c r="C2629" s="1">
        <v>42052.51666666667</v>
      </c>
      <c r="D2629" s="3">
        <f t="shared" si="336"/>
        <v>2015</v>
      </c>
      <c r="E2629" s="3">
        <f t="shared" si="339"/>
        <v>2</v>
      </c>
      <c r="F2629" s="3">
        <f t="shared" si="340"/>
        <v>12</v>
      </c>
      <c r="G2629" s="3">
        <f t="shared" si="341"/>
        <v>17</v>
      </c>
      <c r="H2629" s="3" t="str">
        <f t="shared" si="342"/>
        <v>2015212</v>
      </c>
      <c r="I2629" s="3" t="str">
        <f t="shared" si="343"/>
        <v>201521217</v>
      </c>
      <c r="J2629">
        <v>32</v>
      </c>
      <c r="K2629">
        <v>19.2</v>
      </c>
      <c r="L2629" t="str">
        <f>VLOOKUP(C2629,List!$A$2:$C$2089,3,)</f>
        <v>West Hampstead</v>
      </c>
      <c r="M2629" t="str">
        <f>VLOOKUP(C2629,List!$A$2:$C$2089,2,)</f>
        <v>Jubilee</v>
      </c>
      <c r="N2629" t="str">
        <f t="shared" si="337"/>
        <v>West Hampstead|Jubilee</v>
      </c>
      <c r="O2629">
        <f>VLOOKUP(N2629,Depth!$A$2:$F$427,3,)</f>
        <v>56</v>
      </c>
      <c r="P2629">
        <f>VLOOKUP(N2629,Depth!$A$2:$F$427,5,)</f>
        <v>150.5</v>
      </c>
      <c r="Q2629">
        <f>VLOOKUP(N2629,Depth!$A$2:$F$427,6,)</f>
        <v>5.5</v>
      </c>
      <c r="R2629">
        <f>VLOOKUP(L2629,longitude_latitude!C:J,7,)</f>
        <v>-0.18856862699999999</v>
      </c>
      <c r="S2629">
        <f>VLOOKUP(L2629,longitude_latitude!C:J,8,)</f>
        <v>51.546297070000001</v>
      </c>
      <c r="T2629">
        <f t="shared" si="338"/>
        <v>-9.7200144654240219</v>
      </c>
      <c r="U2629">
        <f>VLOOKUP(M2629,LINE!$A$2:$B$13,2,)</f>
        <v>7</v>
      </c>
      <c r="V2629">
        <f>VLOOKUP(L2629,Entry_exit!B:P,4,)</f>
        <v>18346</v>
      </c>
      <c r="W2629">
        <f>2020 - VLOOKUP(L2629, age!$A:$D,4,)</f>
        <v>141</v>
      </c>
      <c r="X2629">
        <f>VLOOKUP(H2629,'air-quality-london-time-of-day'!E:G,3,FALSE)</f>
        <v>14.3</v>
      </c>
      <c r="Y2629">
        <f>VLOOKUP(I2629,Weather!F:K,2,)</f>
        <v>7.6229508196721696</v>
      </c>
      <c r="Z2629">
        <f>VLOOKUP(I2629,Weather!F:K,3,)</f>
        <v>0.28000000000000003</v>
      </c>
      <c r="AA2629">
        <f>VLOOKUP(I2629,Weather!F:K,4,)</f>
        <v>0.6</v>
      </c>
      <c r="AB2629">
        <f>VLOOKUP(I2629,Weather!F:K,5,)</f>
        <v>1038</v>
      </c>
      <c r="AC2629">
        <f>VLOOKUP(I2629,Weather!F:K,6,)</f>
        <v>1</v>
      </c>
    </row>
    <row r="2630" spans="1:29" x14ac:dyDescent="0.25">
      <c r="A2630" t="s">
        <v>7</v>
      </c>
      <c r="B2630" t="s">
        <v>6</v>
      </c>
      <c r="C2630" s="1">
        <v>42052.517361111109</v>
      </c>
      <c r="D2630" s="3">
        <f t="shared" si="336"/>
        <v>2015</v>
      </c>
      <c r="E2630" s="3">
        <f t="shared" si="339"/>
        <v>2</v>
      </c>
      <c r="F2630" s="3">
        <f t="shared" si="340"/>
        <v>12</v>
      </c>
      <c r="G2630" s="3">
        <f t="shared" si="341"/>
        <v>17</v>
      </c>
      <c r="H2630" s="3" t="str">
        <f t="shared" si="342"/>
        <v>2015212</v>
      </c>
      <c r="I2630" s="3" t="str">
        <f t="shared" si="343"/>
        <v>201521217</v>
      </c>
      <c r="J2630">
        <v>36</v>
      </c>
      <c r="K2630">
        <v>21.6</v>
      </c>
      <c r="L2630" t="str">
        <f>VLOOKUP(C2630,List!$A$2:$C$2089,3,)</f>
        <v>Finchley Road</v>
      </c>
      <c r="M2630" t="str">
        <f>VLOOKUP(C2630,List!$A$2:$C$2089,2,)</f>
        <v>Jubilee</v>
      </c>
      <c r="N2630" t="str">
        <f t="shared" si="337"/>
        <v>Finchley Road|Jubilee</v>
      </c>
      <c r="O2630">
        <f>VLOOKUP(N2630,Depth!$A$2:$F$427,3,)</f>
        <v>52</v>
      </c>
      <c r="P2630">
        <f>VLOOKUP(N2630,Depth!$A$2:$F$427,5,)</f>
        <v>148.69999999999999</v>
      </c>
      <c r="Q2630">
        <f>VLOOKUP(N2630,Depth!$A$2:$F$427,6,)</f>
        <v>3.3</v>
      </c>
      <c r="R2630">
        <f>VLOOKUP(L2630,longitude_latitude!C:J,7,)</f>
        <v>-0.17948951099999999</v>
      </c>
      <c r="S2630">
        <f>VLOOKUP(L2630,longitude_latitude!C:J,8,)</f>
        <v>51.546725889999998</v>
      </c>
      <c r="T2630">
        <f t="shared" si="338"/>
        <v>-9.2520966236471391</v>
      </c>
      <c r="U2630">
        <f>VLOOKUP(M2630,LINE!$A$2:$B$13,2,)</f>
        <v>7</v>
      </c>
      <c r="V2630">
        <f>VLOOKUP(L2630,Entry_exit!B:P,4,)</f>
        <v>15958</v>
      </c>
      <c r="W2630">
        <f>2020 - VLOOKUP(L2630, age!$A:$D,4,)</f>
        <v>141</v>
      </c>
      <c r="X2630">
        <f>VLOOKUP(H2630,'air-quality-london-time-of-day'!E:G,3,FALSE)</f>
        <v>14.3</v>
      </c>
      <c r="Y2630">
        <f>VLOOKUP(I2630,Weather!F:K,2,)</f>
        <v>7.6229508196721696</v>
      </c>
      <c r="Z2630">
        <f>VLOOKUP(I2630,Weather!F:K,3,)</f>
        <v>0.28000000000000003</v>
      </c>
      <c r="AA2630">
        <f>VLOOKUP(I2630,Weather!F:K,4,)</f>
        <v>0.6</v>
      </c>
      <c r="AB2630">
        <f>VLOOKUP(I2630,Weather!F:K,5,)</f>
        <v>1038</v>
      </c>
      <c r="AC2630">
        <f>VLOOKUP(I2630,Weather!F:K,6,)</f>
        <v>1</v>
      </c>
    </row>
    <row r="2631" spans="1:29" x14ac:dyDescent="0.25">
      <c r="A2631" t="s">
        <v>7</v>
      </c>
      <c r="B2631" t="s">
        <v>6</v>
      </c>
      <c r="C2631" s="1">
        <v>42052.518055555556</v>
      </c>
      <c r="D2631" s="3">
        <f t="shared" si="336"/>
        <v>2015</v>
      </c>
      <c r="E2631" s="3">
        <f t="shared" si="339"/>
        <v>2</v>
      </c>
      <c r="F2631" s="3">
        <f t="shared" si="340"/>
        <v>12</v>
      </c>
      <c r="G2631" s="3">
        <f t="shared" si="341"/>
        <v>17</v>
      </c>
      <c r="H2631" s="3" t="str">
        <f t="shared" si="342"/>
        <v>2015212</v>
      </c>
      <c r="I2631" s="3" t="str">
        <f t="shared" si="343"/>
        <v>201521217</v>
      </c>
      <c r="J2631">
        <v>53</v>
      </c>
      <c r="K2631">
        <v>31.8</v>
      </c>
      <c r="L2631" t="str">
        <f>VLOOKUP(C2631,List!$A$2:$C$2089,3,)</f>
        <v>Finchley Road</v>
      </c>
      <c r="M2631" t="str">
        <f>VLOOKUP(C2631,List!$A$2:$C$2089,2,)</f>
        <v>Jubilee</v>
      </c>
      <c r="N2631" t="str">
        <f t="shared" si="337"/>
        <v>Finchley Road|Jubilee</v>
      </c>
      <c r="O2631">
        <f>VLOOKUP(N2631,Depth!$A$2:$F$427,3,)</f>
        <v>52</v>
      </c>
      <c r="P2631">
        <f>VLOOKUP(N2631,Depth!$A$2:$F$427,5,)</f>
        <v>148.69999999999999</v>
      </c>
      <c r="Q2631">
        <f>VLOOKUP(N2631,Depth!$A$2:$F$427,6,)</f>
        <v>3.3</v>
      </c>
      <c r="R2631">
        <f>VLOOKUP(L2631,longitude_latitude!C:J,7,)</f>
        <v>-0.17948951099999999</v>
      </c>
      <c r="S2631">
        <f>VLOOKUP(L2631,longitude_latitude!C:J,8,)</f>
        <v>51.546725889999998</v>
      </c>
      <c r="T2631">
        <f t="shared" si="338"/>
        <v>-9.2520966236471391</v>
      </c>
      <c r="U2631">
        <f>VLOOKUP(M2631,LINE!$A$2:$B$13,2,)</f>
        <v>7</v>
      </c>
      <c r="V2631">
        <f>VLOOKUP(L2631,Entry_exit!B:P,4,)</f>
        <v>15958</v>
      </c>
      <c r="W2631">
        <f>2020 - VLOOKUP(L2631, age!$A:$D,4,)</f>
        <v>141</v>
      </c>
      <c r="X2631">
        <f>VLOOKUP(H2631,'air-quality-london-time-of-day'!E:G,3,FALSE)</f>
        <v>14.3</v>
      </c>
      <c r="Y2631">
        <f>VLOOKUP(I2631,Weather!F:K,2,)</f>
        <v>7.6229508196721696</v>
      </c>
      <c r="Z2631">
        <f>VLOOKUP(I2631,Weather!F:K,3,)</f>
        <v>0.28000000000000003</v>
      </c>
      <c r="AA2631">
        <f>VLOOKUP(I2631,Weather!F:K,4,)</f>
        <v>0.6</v>
      </c>
      <c r="AB2631">
        <f>VLOOKUP(I2631,Weather!F:K,5,)</f>
        <v>1038</v>
      </c>
      <c r="AC2631">
        <f>VLOOKUP(I2631,Weather!F:K,6,)</f>
        <v>1</v>
      </c>
    </row>
    <row r="2632" spans="1:29" x14ac:dyDescent="0.25">
      <c r="A2632" t="s">
        <v>7</v>
      </c>
      <c r="B2632" t="s">
        <v>6</v>
      </c>
      <c r="C2632" s="1">
        <v>42052.518750000003</v>
      </c>
      <c r="D2632" s="3">
        <f t="shared" si="336"/>
        <v>2015</v>
      </c>
      <c r="E2632" s="3">
        <f t="shared" si="339"/>
        <v>2</v>
      </c>
      <c r="F2632" s="3">
        <f t="shared" si="340"/>
        <v>12</v>
      </c>
      <c r="G2632" s="3">
        <f t="shared" si="341"/>
        <v>17</v>
      </c>
      <c r="H2632" s="3" t="str">
        <f t="shared" si="342"/>
        <v>2015212</v>
      </c>
      <c r="I2632" s="3" t="str">
        <f t="shared" si="343"/>
        <v>201521217</v>
      </c>
      <c r="J2632">
        <v>81</v>
      </c>
      <c r="K2632">
        <v>48.6</v>
      </c>
      <c r="L2632" t="str">
        <f>VLOOKUP(C2632,List!$A$2:$C$2089,3,)</f>
        <v>Swiss Cottage</v>
      </c>
      <c r="M2632" t="str">
        <f>VLOOKUP(C2632,List!$A$2:$C$2089,2,)</f>
        <v>Jubilee</v>
      </c>
      <c r="N2632" t="str">
        <f t="shared" si="337"/>
        <v>Swiss Cottage|Jubilee</v>
      </c>
      <c r="O2632">
        <f>VLOOKUP(N2632,Depth!$A$2:$F$427,3,)</f>
        <v>57</v>
      </c>
      <c r="P2632">
        <f>VLOOKUP(N2632,Depth!$A$2:$F$427,5,)</f>
        <v>140.11000000000001</v>
      </c>
      <c r="Q2632">
        <f>VLOOKUP(N2632,Depth!$A$2:$F$427,6,)</f>
        <v>16.89</v>
      </c>
      <c r="R2632">
        <f>VLOOKUP(L2632,longitude_latitude!C:J,7,)</f>
        <v>-0.17323723899999999</v>
      </c>
      <c r="S2632">
        <f>VLOOKUP(L2632,longitude_latitude!C:J,8,)</f>
        <v>51.543199979999997</v>
      </c>
      <c r="T2632">
        <f t="shared" si="338"/>
        <v>-8.9292016537600549</v>
      </c>
      <c r="U2632">
        <f>VLOOKUP(M2632,LINE!$A$2:$B$13,2,)</f>
        <v>7</v>
      </c>
      <c r="V2632">
        <f>VLOOKUP(L2632,Entry_exit!B:P,4,)</f>
        <v>12680</v>
      </c>
      <c r="W2632">
        <f>2020 - VLOOKUP(L2632, age!$A:$D,4,)</f>
        <v>81</v>
      </c>
      <c r="X2632">
        <f>VLOOKUP(H2632,'air-quality-london-time-of-day'!E:G,3,FALSE)</f>
        <v>14.3</v>
      </c>
      <c r="Y2632">
        <f>VLOOKUP(I2632,Weather!F:K,2,)</f>
        <v>7.6229508196721696</v>
      </c>
      <c r="Z2632">
        <f>VLOOKUP(I2632,Weather!F:K,3,)</f>
        <v>0.28000000000000003</v>
      </c>
      <c r="AA2632">
        <f>VLOOKUP(I2632,Weather!F:K,4,)</f>
        <v>0.6</v>
      </c>
      <c r="AB2632">
        <f>VLOOKUP(I2632,Weather!F:K,5,)</f>
        <v>1038</v>
      </c>
      <c r="AC2632">
        <f>VLOOKUP(I2632,Weather!F:K,6,)</f>
        <v>1</v>
      </c>
    </row>
    <row r="2633" spans="1:29" x14ac:dyDescent="0.25">
      <c r="A2633" t="s">
        <v>7</v>
      </c>
      <c r="B2633" t="s">
        <v>6</v>
      </c>
      <c r="C2633" s="1">
        <v>42052.519444444442</v>
      </c>
      <c r="D2633" s="3">
        <f t="shared" si="336"/>
        <v>2015</v>
      </c>
      <c r="E2633" s="3">
        <f t="shared" si="339"/>
        <v>2</v>
      </c>
      <c r="F2633" s="3">
        <f t="shared" si="340"/>
        <v>12</v>
      </c>
      <c r="G2633" s="3">
        <f t="shared" si="341"/>
        <v>17</v>
      </c>
      <c r="H2633" s="3" t="str">
        <f t="shared" si="342"/>
        <v>2015212</v>
      </c>
      <c r="I2633" s="3" t="str">
        <f t="shared" si="343"/>
        <v>201521217</v>
      </c>
      <c r="J2633">
        <v>162</v>
      </c>
      <c r="K2633">
        <v>97.2</v>
      </c>
      <c r="L2633" t="str">
        <f>VLOOKUP(C2633,List!$A$2:$C$2089,3,)</f>
        <v>St. John's Wood</v>
      </c>
      <c r="M2633" t="str">
        <f>VLOOKUP(C2633,List!$A$2:$C$2089,2,)</f>
        <v>Jubilee</v>
      </c>
      <c r="N2633" t="str">
        <f t="shared" si="337"/>
        <v>St. John's Wood|Jubilee</v>
      </c>
      <c r="O2633">
        <f>VLOOKUP(N2633,Depth!$A$2:$F$427,3,)</f>
        <v>49</v>
      </c>
      <c r="P2633">
        <f>VLOOKUP(N2633,Depth!$A$2:$F$427,5,)</f>
        <v>131.44</v>
      </c>
      <c r="Q2633">
        <f>VLOOKUP(N2633,Depth!$A$2:$F$427,6,)</f>
        <v>17.559999999999999</v>
      </c>
      <c r="R2633">
        <f>VLOOKUP(L2633,longitude_latitude!C:J,7,)</f>
        <v>-0.17254524800000001</v>
      </c>
      <c r="S2633">
        <f>VLOOKUP(L2633,longitude_latitude!C:J,8,)</f>
        <v>51.534698519999999</v>
      </c>
      <c r="T2633">
        <f t="shared" si="338"/>
        <v>-8.8920673367386343</v>
      </c>
      <c r="U2633">
        <f>VLOOKUP(M2633,LINE!$A$2:$B$13,2,)</f>
        <v>7</v>
      </c>
      <c r="V2633">
        <f>VLOOKUP(L2633,Entry_exit!B:P,4,)</f>
        <v>12600</v>
      </c>
      <c r="W2633">
        <f>2020 - VLOOKUP(L2633, age!$A:$D,4,)</f>
        <v>81</v>
      </c>
      <c r="X2633">
        <f>VLOOKUP(H2633,'air-quality-london-time-of-day'!E:G,3,FALSE)</f>
        <v>14.3</v>
      </c>
      <c r="Y2633">
        <f>VLOOKUP(I2633,Weather!F:K,2,)</f>
        <v>7.6229508196721696</v>
      </c>
      <c r="Z2633">
        <f>VLOOKUP(I2633,Weather!F:K,3,)</f>
        <v>0.28000000000000003</v>
      </c>
      <c r="AA2633">
        <f>VLOOKUP(I2633,Weather!F:K,4,)</f>
        <v>0.6</v>
      </c>
      <c r="AB2633">
        <f>VLOOKUP(I2633,Weather!F:K,5,)</f>
        <v>1038</v>
      </c>
      <c r="AC2633">
        <f>VLOOKUP(I2633,Weather!F:K,6,)</f>
        <v>1</v>
      </c>
    </row>
    <row r="2634" spans="1:29" x14ac:dyDescent="0.25">
      <c r="A2634" t="s">
        <v>7</v>
      </c>
      <c r="B2634" t="s">
        <v>6</v>
      </c>
      <c r="C2634" s="1">
        <v>42052.520138888889</v>
      </c>
      <c r="D2634" s="3">
        <f t="shared" si="336"/>
        <v>2015</v>
      </c>
      <c r="E2634" s="3">
        <f t="shared" si="339"/>
        <v>2</v>
      </c>
      <c r="F2634" s="3">
        <f t="shared" si="340"/>
        <v>12</v>
      </c>
      <c r="G2634" s="3">
        <f t="shared" si="341"/>
        <v>17</v>
      </c>
      <c r="H2634" s="3" t="str">
        <f t="shared" si="342"/>
        <v>2015212</v>
      </c>
      <c r="I2634" s="3" t="str">
        <f t="shared" si="343"/>
        <v>201521217</v>
      </c>
      <c r="J2634">
        <v>179</v>
      </c>
      <c r="K2634">
        <v>107.4</v>
      </c>
      <c r="L2634" t="str">
        <f>VLOOKUP(C2634,List!$A$2:$C$2089,3,)</f>
        <v>St. John's Wood</v>
      </c>
      <c r="M2634" t="str">
        <f>VLOOKUP(C2634,List!$A$2:$C$2089,2,)</f>
        <v>Jubilee</v>
      </c>
      <c r="N2634" t="str">
        <f t="shared" si="337"/>
        <v>St. John's Wood|Jubilee</v>
      </c>
      <c r="O2634">
        <f>VLOOKUP(N2634,Depth!$A$2:$F$427,3,)</f>
        <v>49</v>
      </c>
      <c r="P2634">
        <f>VLOOKUP(N2634,Depth!$A$2:$F$427,5,)</f>
        <v>131.44</v>
      </c>
      <c r="Q2634">
        <f>VLOOKUP(N2634,Depth!$A$2:$F$427,6,)</f>
        <v>17.559999999999999</v>
      </c>
      <c r="R2634">
        <f>VLOOKUP(L2634,longitude_latitude!C:J,7,)</f>
        <v>-0.17254524800000001</v>
      </c>
      <c r="S2634">
        <f>VLOOKUP(L2634,longitude_latitude!C:J,8,)</f>
        <v>51.534698519999999</v>
      </c>
      <c r="T2634">
        <f t="shared" si="338"/>
        <v>-8.8920673367386343</v>
      </c>
      <c r="U2634">
        <f>VLOOKUP(M2634,LINE!$A$2:$B$13,2,)</f>
        <v>7</v>
      </c>
      <c r="V2634">
        <f>VLOOKUP(L2634,Entry_exit!B:P,4,)</f>
        <v>12600</v>
      </c>
      <c r="W2634">
        <f>2020 - VLOOKUP(L2634, age!$A:$D,4,)</f>
        <v>81</v>
      </c>
      <c r="X2634">
        <f>VLOOKUP(H2634,'air-quality-london-time-of-day'!E:G,3,FALSE)</f>
        <v>14.3</v>
      </c>
      <c r="Y2634">
        <f>VLOOKUP(I2634,Weather!F:K,2,)</f>
        <v>7.6229508196721696</v>
      </c>
      <c r="Z2634">
        <f>VLOOKUP(I2634,Weather!F:K,3,)</f>
        <v>0.28000000000000003</v>
      </c>
      <c r="AA2634">
        <f>VLOOKUP(I2634,Weather!F:K,4,)</f>
        <v>0.6</v>
      </c>
      <c r="AB2634">
        <f>VLOOKUP(I2634,Weather!F:K,5,)</f>
        <v>1038</v>
      </c>
      <c r="AC2634">
        <f>VLOOKUP(I2634,Weather!F:K,6,)</f>
        <v>1</v>
      </c>
    </row>
    <row r="2635" spans="1:29" x14ac:dyDescent="0.25">
      <c r="A2635" t="s">
        <v>7</v>
      </c>
      <c r="B2635" t="s">
        <v>6</v>
      </c>
      <c r="C2635" s="1">
        <v>42052.520833333336</v>
      </c>
      <c r="D2635" s="3">
        <f t="shared" si="336"/>
        <v>2015</v>
      </c>
      <c r="E2635" s="3">
        <f t="shared" si="339"/>
        <v>2</v>
      </c>
      <c r="F2635" s="3">
        <f t="shared" si="340"/>
        <v>12</v>
      </c>
      <c r="G2635" s="3">
        <f t="shared" si="341"/>
        <v>17</v>
      </c>
      <c r="H2635" s="3" t="str">
        <f t="shared" si="342"/>
        <v>2015212</v>
      </c>
      <c r="I2635" s="3" t="str">
        <f t="shared" si="343"/>
        <v>201521217</v>
      </c>
      <c r="J2635">
        <v>161</v>
      </c>
      <c r="K2635">
        <v>96.6</v>
      </c>
      <c r="L2635" t="str">
        <f>VLOOKUP(C2635,List!$A$2:$C$2089,3,)</f>
        <v>St. John's Wood</v>
      </c>
      <c r="M2635" t="str">
        <f>VLOOKUP(C2635,List!$A$2:$C$2089,2,)</f>
        <v>Jubilee</v>
      </c>
      <c r="N2635" t="str">
        <f t="shared" si="337"/>
        <v>St. John's Wood|Jubilee</v>
      </c>
      <c r="O2635">
        <f>VLOOKUP(N2635,Depth!$A$2:$F$427,3,)</f>
        <v>49</v>
      </c>
      <c r="P2635">
        <f>VLOOKUP(N2635,Depth!$A$2:$F$427,5,)</f>
        <v>131.44</v>
      </c>
      <c r="Q2635">
        <f>VLOOKUP(N2635,Depth!$A$2:$F$427,6,)</f>
        <v>17.559999999999999</v>
      </c>
      <c r="R2635">
        <f>VLOOKUP(L2635,longitude_latitude!C:J,7,)</f>
        <v>-0.17254524800000001</v>
      </c>
      <c r="S2635">
        <f>VLOOKUP(L2635,longitude_latitude!C:J,8,)</f>
        <v>51.534698519999999</v>
      </c>
      <c r="T2635">
        <f t="shared" si="338"/>
        <v>-8.8920673367386343</v>
      </c>
      <c r="U2635">
        <f>VLOOKUP(M2635,LINE!$A$2:$B$13,2,)</f>
        <v>7</v>
      </c>
      <c r="V2635">
        <f>VLOOKUP(L2635,Entry_exit!B:P,4,)</f>
        <v>12600</v>
      </c>
      <c r="W2635">
        <f>2020 - VLOOKUP(L2635, age!$A:$D,4,)</f>
        <v>81</v>
      </c>
      <c r="X2635">
        <f>VLOOKUP(H2635,'air-quality-london-time-of-day'!E:G,3,FALSE)</f>
        <v>14.3</v>
      </c>
      <c r="Y2635">
        <f>VLOOKUP(I2635,Weather!F:K,2,)</f>
        <v>7.6229508196721696</v>
      </c>
      <c r="Z2635">
        <f>VLOOKUP(I2635,Weather!F:K,3,)</f>
        <v>0.28000000000000003</v>
      </c>
      <c r="AA2635">
        <f>VLOOKUP(I2635,Weather!F:K,4,)</f>
        <v>0.6</v>
      </c>
      <c r="AB2635">
        <f>VLOOKUP(I2635,Weather!F:K,5,)</f>
        <v>1038</v>
      </c>
      <c r="AC2635">
        <f>VLOOKUP(I2635,Weather!F:K,6,)</f>
        <v>1</v>
      </c>
    </row>
    <row r="2636" spans="1:29" x14ac:dyDescent="0.25">
      <c r="A2636" t="s">
        <v>7</v>
      </c>
      <c r="B2636" t="s">
        <v>6</v>
      </c>
      <c r="C2636" s="1">
        <v>42052.521527777775</v>
      </c>
      <c r="D2636" s="3">
        <f t="shared" si="336"/>
        <v>2015</v>
      </c>
      <c r="E2636" s="3">
        <f t="shared" si="339"/>
        <v>2</v>
      </c>
      <c r="F2636" s="3">
        <f t="shared" si="340"/>
        <v>12</v>
      </c>
      <c r="G2636" s="3">
        <f t="shared" si="341"/>
        <v>17</v>
      </c>
      <c r="H2636" s="3" t="str">
        <f t="shared" si="342"/>
        <v>2015212</v>
      </c>
      <c r="I2636" s="3" t="str">
        <f t="shared" si="343"/>
        <v>201521217</v>
      </c>
      <c r="J2636">
        <v>175</v>
      </c>
      <c r="K2636">
        <v>105</v>
      </c>
      <c r="L2636" t="str">
        <f>VLOOKUP(C2636,List!$A$2:$C$2089,3,)</f>
        <v>Baker Street</v>
      </c>
      <c r="M2636" t="str">
        <f>VLOOKUP(C2636,List!$A$2:$C$2089,2,)</f>
        <v>Jubilee</v>
      </c>
      <c r="N2636" t="str">
        <f t="shared" si="337"/>
        <v>Baker Street|Jubilee</v>
      </c>
      <c r="O2636">
        <f>VLOOKUP(N2636,Depth!$A$2:$F$427,3,)</f>
        <v>27</v>
      </c>
      <c r="P2636">
        <f>VLOOKUP(N2636,Depth!$A$2:$F$427,5,)</f>
        <v>105.85</v>
      </c>
      <c r="Q2636">
        <f>VLOOKUP(N2636,Depth!$A$2:$F$427,6,)</f>
        <v>21.15</v>
      </c>
      <c r="R2636">
        <f>VLOOKUP(L2636,longitude_latitude!C:J,7,)</f>
        <v>-0.155454387</v>
      </c>
      <c r="S2636">
        <f>VLOOKUP(L2636,longitude_latitude!C:J,8,)</f>
        <v>51.522493869999998</v>
      </c>
      <c r="T2636">
        <f t="shared" si="338"/>
        <v>-8.0093977012721069</v>
      </c>
      <c r="U2636">
        <f>VLOOKUP(M2636,LINE!$A$2:$B$13,2,)</f>
        <v>7</v>
      </c>
      <c r="V2636">
        <f>VLOOKUP(L2636,Entry_exit!B:P,4,)</f>
        <v>47234</v>
      </c>
      <c r="W2636">
        <f>2020 - VLOOKUP(L2636, age!$A:$D,4,)</f>
        <v>114</v>
      </c>
      <c r="X2636">
        <f>VLOOKUP(H2636,'air-quality-london-time-of-day'!E:G,3,FALSE)</f>
        <v>14.3</v>
      </c>
      <c r="Y2636">
        <f>VLOOKUP(I2636,Weather!F:K,2,)</f>
        <v>7.6229508196721696</v>
      </c>
      <c r="Z2636">
        <f>VLOOKUP(I2636,Weather!F:K,3,)</f>
        <v>0.28000000000000003</v>
      </c>
      <c r="AA2636">
        <f>VLOOKUP(I2636,Weather!F:K,4,)</f>
        <v>0.6</v>
      </c>
      <c r="AB2636">
        <f>VLOOKUP(I2636,Weather!F:K,5,)</f>
        <v>1038</v>
      </c>
      <c r="AC2636">
        <f>VLOOKUP(I2636,Weather!F:K,6,)</f>
        <v>1</v>
      </c>
    </row>
    <row r="2637" spans="1:29" x14ac:dyDescent="0.25">
      <c r="A2637" t="s">
        <v>7</v>
      </c>
      <c r="B2637" t="s">
        <v>6</v>
      </c>
      <c r="C2637" s="1">
        <v>42052.522222222222</v>
      </c>
      <c r="D2637" s="3">
        <f t="shared" si="336"/>
        <v>2015</v>
      </c>
      <c r="E2637" s="3">
        <f t="shared" si="339"/>
        <v>2</v>
      </c>
      <c r="F2637" s="3">
        <f t="shared" si="340"/>
        <v>12</v>
      </c>
      <c r="G2637" s="3">
        <f t="shared" si="341"/>
        <v>17</v>
      </c>
      <c r="H2637" s="3" t="str">
        <f t="shared" si="342"/>
        <v>2015212</v>
      </c>
      <c r="I2637" s="3" t="str">
        <f t="shared" si="343"/>
        <v>201521217</v>
      </c>
      <c r="J2637">
        <v>166</v>
      </c>
      <c r="K2637">
        <v>99.6</v>
      </c>
      <c r="L2637" t="str">
        <f>VLOOKUP(C2637,List!$A$2:$C$2089,3,)</f>
        <v>Baker Street</v>
      </c>
      <c r="M2637" t="str">
        <f>VLOOKUP(C2637,List!$A$2:$C$2089,2,)</f>
        <v>Jubilee</v>
      </c>
      <c r="N2637" t="str">
        <f t="shared" si="337"/>
        <v>Baker Street|Jubilee</v>
      </c>
      <c r="O2637">
        <f>VLOOKUP(N2637,Depth!$A$2:$F$427,3,)</f>
        <v>27</v>
      </c>
      <c r="P2637">
        <f>VLOOKUP(N2637,Depth!$A$2:$F$427,5,)</f>
        <v>105.85</v>
      </c>
      <c r="Q2637">
        <f>VLOOKUP(N2637,Depth!$A$2:$F$427,6,)</f>
        <v>21.15</v>
      </c>
      <c r="R2637">
        <f>VLOOKUP(L2637,longitude_latitude!C:J,7,)</f>
        <v>-0.155454387</v>
      </c>
      <c r="S2637">
        <f>VLOOKUP(L2637,longitude_latitude!C:J,8,)</f>
        <v>51.522493869999998</v>
      </c>
      <c r="T2637">
        <f t="shared" si="338"/>
        <v>-8.0093977012721069</v>
      </c>
      <c r="U2637">
        <f>VLOOKUP(M2637,LINE!$A$2:$B$13,2,)</f>
        <v>7</v>
      </c>
      <c r="V2637">
        <f>VLOOKUP(L2637,Entry_exit!B:P,4,)</f>
        <v>47234</v>
      </c>
      <c r="W2637">
        <f>2020 - VLOOKUP(L2637, age!$A:$D,4,)</f>
        <v>114</v>
      </c>
      <c r="X2637">
        <f>VLOOKUP(H2637,'air-quality-london-time-of-day'!E:G,3,FALSE)</f>
        <v>14.3</v>
      </c>
      <c r="Y2637">
        <f>VLOOKUP(I2637,Weather!F:K,2,)</f>
        <v>7.6229508196721696</v>
      </c>
      <c r="Z2637">
        <f>VLOOKUP(I2637,Weather!F:K,3,)</f>
        <v>0.28000000000000003</v>
      </c>
      <c r="AA2637">
        <f>VLOOKUP(I2637,Weather!F:K,4,)</f>
        <v>0.6</v>
      </c>
      <c r="AB2637">
        <f>VLOOKUP(I2637,Weather!F:K,5,)</f>
        <v>1038</v>
      </c>
      <c r="AC2637">
        <f>VLOOKUP(I2637,Weather!F:K,6,)</f>
        <v>1</v>
      </c>
    </row>
    <row r="2638" spans="1:29" x14ac:dyDescent="0.25">
      <c r="A2638" t="s">
        <v>7</v>
      </c>
      <c r="B2638" t="s">
        <v>6</v>
      </c>
      <c r="C2638" s="1">
        <v>42052.522916666669</v>
      </c>
      <c r="D2638" s="3">
        <f t="shared" si="336"/>
        <v>2015</v>
      </c>
      <c r="E2638" s="3">
        <f t="shared" si="339"/>
        <v>2</v>
      </c>
      <c r="F2638" s="3">
        <f t="shared" si="340"/>
        <v>12</v>
      </c>
      <c r="G2638" s="3">
        <f t="shared" si="341"/>
        <v>17</v>
      </c>
      <c r="H2638" s="3" t="str">
        <f t="shared" si="342"/>
        <v>2015212</v>
      </c>
      <c r="I2638" s="3" t="str">
        <f t="shared" si="343"/>
        <v>201521217</v>
      </c>
      <c r="J2638">
        <v>177</v>
      </c>
      <c r="K2638">
        <v>106.2</v>
      </c>
      <c r="L2638" t="str">
        <f>VLOOKUP(C2638,List!$A$2:$C$2089,3,)</f>
        <v>Bond Street</v>
      </c>
      <c r="M2638" t="str">
        <f>VLOOKUP(C2638,List!$A$2:$C$2089,2,)</f>
        <v>Jubilee</v>
      </c>
      <c r="N2638" t="str">
        <f t="shared" si="337"/>
        <v>Bond Street|Jubilee</v>
      </c>
      <c r="O2638">
        <f>VLOOKUP(N2638,Depth!$A$2:$F$427,3,)</f>
        <v>22</v>
      </c>
      <c r="P2638">
        <f>VLOOKUP(N2638,Depth!$A$2:$F$427,5,)</f>
        <v>91</v>
      </c>
      <c r="Q2638">
        <f>VLOOKUP(N2638,Depth!$A$2:$F$427,6,)</f>
        <v>31</v>
      </c>
      <c r="R2638">
        <f>VLOOKUP(L2638,longitude_latitude!C:J,7,)</f>
        <v>-0.14807688399999999</v>
      </c>
      <c r="S2638">
        <f>VLOOKUP(L2638,longitude_latitude!C:J,8,)</f>
        <v>51.513870330000003</v>
      </c>
      <c r="T2638">
        <f t="shared" si="338"/>
        <v>-7.6280134012464513</v>
      </c>
      <c r="U2638">
        <f>VLOOKUP(M2638,LINE!$A$2:$B$13,2,)</f>
        <v>7</v>
      </c>
      <c r="V2638">
        <f>VLOOKUP(L2638,Entry_exit!B:P,4,)</f>
        <v>57022</v>
      </c>
      <c r="W2638">
        <f>2020 - VLOOKUP(L2638, age!$A:$D,4,)</f>
        <v>120</v>
      </c>
      <c r="X2638">
        <f>VLOOKUP(H2638,'air-quality-london-time-of-day'!E:G,3,FALSE)</f>
        <v>14.3</v>
      </c>
      <c r="Y2638">
        <f>VLOOKUP(I2638,Weather!F:K,2,)</f>
        <v>7.6229508196721696</v>
      </c>
      <c r="Z2638">
        <f>VLOOKUP(I2638,Weather!F:K,3,)</f>
        <v>0.28000000000000003</v>
      </c>
      <c r="AA2638">
        <f>VLOOKUP(I2638,Weather!F:K,4,)</f>
        <v>0.6</v>
      </c>
      <c r="AB2638">
        <f>VLOOKUP(I2638,Weather!F:K,5,)</f>
        <v>1038</v>
      </c>
      <c r="AC2638">
        <f>VLOOKUP(I2638,Weather!F:K,6,)</f>
        <v>1</v>
      </c>
    </row>
    <row r="2639" spans="1:29" x14ac:dyDescent="0.25">
      <c r="A2639" t="s">
        <v>7</v>
      </c>
      <c r="B2639" t="s">
        <v>6</v>
      </c>
      <c r="C2639" s="1">
        <v>42052.523611111108</v>
      </c>
      <c r="D2639" s="3">
        <f t="shared" si="336"/>
        <v>2015</v>
      </c>
      <c r="E2639" s="3">
        <f t="shared" si="339"/>
        <v>2</v>
      </c>
      <c r="F2639" s="3">
        <f t="shared" si="340"/>
        <v>12</v>
      </c>
      <c r="G2639" s="3">
        <f t="shared" si="341"/>
        <v>17</v>
      </c>
      <c r="H2639" s="3" t="str">
        <f t="shared" si="342"/>
        <v>2015212</v>
      </c>
      <c r="I2639" s="3" t="str">
        <f t="shared" si="343"/>
        <v>201521217</v>
      </c>
      <c r="J2639">
        <v>191</v>
      </c>
      <c r="K2639">
        <v>114.6</v>
      </c>
      <c r="L2639" t="str">
        <f>VLOOKUP(C2639,List!$A$2:$C$2089,3,)</f>
        <v>Bond Street</v>
      </c>
      <c r="M2639" t="str">
        <f>VLOOKUP(C2639,List!$A$2:$C$2089,2,)</f>
        <v>Jubilee</v>
      </c>
      <c r="N2639" t="str">
        <f t="shared" si="337"/>
        <v>Bond Street|Jubilee</v>
      </c>
      <c r="O2639">
        <f>VLOOKUP(N2639,Depth!$A$2:$F$427,3,)</f>
        <v>22</v>
      </c>
      <c r="P2639">
        <f>VLOOKUP(N2639,Depth!$A$2:$F$427,5,)</f>
        <v>91</v>
      </c>
      <c r="Q2639">
        <f>VLOOKUP(N2639,Depth!$A$2:$F$427,6,)</f>
        <v>31</v>
      </c>
      <c r="R2639">
        <f>VLOOKUP(L2639,longitude_latitude!C:J,7,)</f>
        <v>-0.14807688399999999</v>
      </c>
      <c r="S2639">
        <f>VLOOKUP(L2639,longitude_latitude!C:J,8,)</f>
        <v>51.513870330000003</v>
      </c>
      <c r="T2639">
        <f t="shared" si="338"/>
        <v>-7.6280134012464513</v>
      </c>
      <c r="U2639">
        <f>VLOOKUP(M2639,LINE!$A$2:$B$13,2,)</f>
        <v>7</v>
      </c>
      <c r="V2639">
        <f>VLOOKUP(L2639,Entry_exit!B:P,4,)</f>
        <v>57022</v>
      </c>
      <c r="W2639">
        <f>2020 - VLOOKUP(L2639, age!$A:$D,4,)</f>
        <v>120</v>
      </c>
      <c r="X2639">
        <f>VLOOKUP(H2639,'air-quality-london-time-of-day'!E:G,3,FALSE)</f>
        <v>14.3</v>
      </c>
      <c r="Y2639">
        <f>VLOOKUP(I2639,Weather!F:K,2,)</f>
        <v>7.6229508196721696</v>
      </c>
      <c r="Z2639">
        <f>VLOOKUP(I2639,Weather!F:K,3,)</f>
        <v>0.28000000000000003</v>
      </c>
      <c r="AA2639">
        <f>VLOOKUP(I2639,Weather!F:K,4,)</f>
        <v>0.6</v>
      </c>
      <c r="AB2639">
        <f>VLOOKUP(I2639,Weather!F:K,5,)</f>
        <v>1038</v>
      </c>
      <c r="AC2639">
        <f>VLOOKUP(I2639,Weather!F:K,6,)</f>
        <v>1</v>
      </c>
    </row>
    <row r="2640" spans="1:29" x14ac:dyDescent="0.25">
      <c r="A2640" t="s">
        <v>7</v>
      </c>
      <c r="B2640" t="s">
        <v>6</v>
      </c>
      <c r="C2640" s="1">
        <v>42052.524305555555</v>
      </c>
      <c r="D2640" s="3">
        <f t="shared" si="336"/>
        <v>2015</v>
      </c>
      <c r="E2640" s="3">
        <f t="shared" si="339"/>
        <v>2</v>
      </c>
      <c r="F2640" s="3">
        <f t="shared" si="340"/>
        <v>12</v>
      </c>
      <c r="G2640" s="3">
        <f t="shared" si="341"/>
        <v>17</v>
      </c>
      <c r="H2640" s="3" t="str">
        <f t="shared" si="342"/>
        <v>2015212</v>
      </c>
      <c r="I2640" s="3" t="str">
        <f t="shared" si="343"/>
        <v>201521217</v>
      </c>
      <c r="J2640">
        <v>170</v>
      </c>
      <c r="K2640">
        <v>102</v>
      </c>
      <c r="L2640" t="str">
        <f>VLOOKUP(C2640,List!$A$2:$C$2089,3,)</f>
        <v>Green Park</v>
      </c>
      <c r="M2640" t="str">
        <f>VLOOKUP(C2640,List!$A$2:$C$2089,2,)</f>
        <v>Jubilee</v>
      </c>
      <c r="N2640" t="str">
        <f t="shared" si="337"/>
        <v>Green Park|Jubilee</v>
      </c>
      <c r="O2640">
        <f>VLOOKUP(N2640,Depth!$A$2:$F$427,3,)</f>
        <v>18</v>
      </c>
      <c r="P2640">
        <f>VLOOKUP(N2640,Depth!$A$2:$F$427,5,)</f>
        <v>87</v>
      </c>
      <c r="Q2640">
        <f>VLOOKUP(N2640,Depth!$A$2:$F$427,6,)</f>
        <v>31</v>
      </c>
      <c r="R2640">
        <f>VLOOKUP(L2640,longitude_latitude!C:J,7,)</f>
        <v>-0.140937126</v>
      </c>
      <c r="S2640">
        <f>VLOOKUP(L2640,longitude_latitude!C:J,8,)</f>
        <v>51.506357469999998</v>
      </c>
      <c r="T2640">
        <f t="shared" si="338"/>
        <v>-7.2591579925504304</v>
      </c>
      <c r="U2640">
        <f>VLOOKUP(M2640,LINE!$A$2:$B$13,2,)</f>
        <v>7</v>
      </c>
      <c r="V2640">
        <f>VLOOKUP(L2640,Entry_exit!B:P,4,)</f>
        <v>59805</v>
      </c>
      <c r="W2640">
        <f>2020 - VLOOKUP(L2640, age!$A:$D,4,)</f>
        <v>114</v>
      </c>
      <c r="X2640">
        <f>VLOOKUP(H2640,'air-quality-london-time-of-day'!E:G,3,FALSE)</f>
        <v>14.3</v>
      </c>
      <c r="Y2640">
        <f>VLOOKUP(I2640,Weather!F:K,2,)</f>
        <v>7.6229508196721696</v>
      </c>
      <c r="Z2640">
        <f>VLOOKUP(I2640,Weather!F:K,3,)</f>
        <v>0.28000000000000003</v>
      </c>
      <c r="AA2640">
        <f>VLOOKUP(I2640,Weather!F:K,4,)</f>
        <v>0.6</v>
      </c>
      <c r="AB2640">
        <f>VLOOKUP(I2640,Weather!F:K,5,)</f>
        <v>1038</v>
      </c>
      <c r="AC2640">
        <f>VLOOKUP(I2640,Weather!F:K,6,)</f>
        <v>1</v>
      </c>
    </row>
    <row r="2641" spans="1:29" x14ac:dyDescent="0.25">
      <c r="A2641" t="s">
        <v>7</v>
      </c>
      <c r="B2641" t="s">
        <v>6</v>
      </c>
      <c r="C2641" s="1">
        <v>42052.525000000001</v>
      </c>
      <c r="D2641" s="3">
        <f t="shared" si="336"/>
        <v>2015</v>
      </c>
      <c r="E2641" s="3">
        <f t="shared" si="339"/>
        <v>2</v>
      </c>
      <c r="F2641" s="3">
        <f t="shared" si="340"/>
        <v>12</v>
      </c>
      <c r="G2641" s="3">
        <f t="shared" si="341"/>
        <v>17</v>
      </c>
      <c r="H2641" s="3" t="str">
        <f t="shared" si="342"/>
        <v>2015212</v>
      </c>
      <c r="I2641" s="3" t="str">
        <f t="shared" si="343"/>
        <v>201521217</v>
      </c>
      <c r="J2641">
        <v>151</v>
      </c>
      <c r="K2641">
        <v>90.6</v>
      </c>
      <c r="L2641" t="str">
        <f>VLOOKUP(C2641,List!$A$2:$C$2089,3,)</f>
        <v>Green Park</v>
      </c>
      <c r="M2641" t="str">
        <f>VLOOKUP(C2641,List!$A$2:$C$2089,2,)</f>
        <v>Jubilee</v>
      </c>
      <c r="N2641" t="str">
        <f t="shared" si="337"/>
        <v>Green Park|Jubilee</v>
      </c>
      <c r="O2641">
        <f>VLOOKUP(N2641,Depth!$A$2:$F$427,3,)</f>
        <v>18</v>
      </c>
      <c r="P2641">
        <f>VLOOKUP(N2641,Depth!$A$2:$F$427,5,)</f>
        <v>87</v>
      </c>
      <c r="Q2641">
        <f>VLOOKUP(N2641,Depth!$A$2:$F$427,6,)</f>
        <v>31</v>
      </c>
      <c r="R2641">
        <f>VLOOKUP(L2641,longitude_latitude!C:J,7,)</f>
        <v>-0.140937126</v>
      </c>
      <c r="S2641">
        <f>VLOOKUP(L2641,longitude_latitude!C:J,8,)</f>
        <v>51.506357469999998</v>
      </c>
      <c r="T2641">
        <f t="shared" si="338"/>
        <v>-7.2591579925504304</v>
      </c>
      <c r="U2641">
        <f>VLOOKUP(M2641,LINE!$A$2:$B$13,2,)</f>
        <v>7</v>
      </c>
      <c r="V2641">
        <f>VLOOKUP(L2641,Entry_exit!B:P,4,)</f>
        <v>59805</v>
      </c>
      <c r="W2641">
        <f>2020 - VLOOKUP(L2641, age!$A:$D,4,)</f>
        <v>114</v>
      </c>
      <c r="X2641">
        <f>VLOOKUP(H2641,'air-quality-london-time-of-day'!E:G,3,FALSE)</f>
        <v>14.3</v>
      </c>
      <c r="Y2641">
        <f>VLOOKUP(I2641,Weather!F:K,2,)</f>
        <v>7.6229508196721696</v>
      </c>
      <c r="Z2641">
        <f>VLOOKUP(I2641,Weather!F:K,3,)</f>
        <v>0.28000000000000003</v>
      </c>
      <c r="AA2641">
        <f>VLOOKUP(I2641,Weather!F:K,4,)</f>
        <v>0.6</v>
      </c>
      <c r="AB2641">
        <f>VLOOKUP(I2641,Weather!F:K,5,)</f>
        <v>1038</v>
      </c>
      <c r="AC2641">
        <f>VLOOKUP(I2641,Weather!F:K,6,)</f>
        <v>1</v>
      </c>
    </row>
    <row r="2642" spans="1:29" x14ac:dyDescent="0.25">
      <c r="A2642" t="s">
        <v>7</v>
      </c>
      <c r="B2642" t="s">
        <v>6</v>
      </c>
      <c r="C2642" s="1">
        <v>42052.525694444441</v>
      </c>
      <c r="D2642" s="3">
        <f t="shared" si="336"/>
        <v>2015</v>
      </c>
      <c r="E2642" s="3">
        <f t="shared" si="339"/>
        <v>2</v>
      </c>
      <c r="F2642" s="3">
        <f t="shared" si="340"/>
        <v>12</v>
      </c>
      <c r="G2642" s="3">
        <f t="shared" si="341"/>
        <v>17</v>
      </c>
      <c r="H2642" s="3" t="str">
        <f t="shared" si="342"/>
        <v>2015212</v>
      </c>
      <c r="I2642" s="3" t="str">
        <f t="shared" si="343"/>
        <v>201521217</v>
      </c>
      <c r="J2642">
        <v>176</v>
      </c>
      <c r="K2642">
        <v>105.6</v>
      </c>
      <c r="L2642" t="str">
        <f>VLOOKUP(C2642,List!$A$2:$C$2089,3,)</f>
        <v>Westminster</v>
      </c>
      <c r="M2642" t="str">
        <f>VLOOKUP(C2642,List!$A$2:$C$2089,2,)</f>
        <v>Jubilee</v>
      </c>
      <c r="N2642" t="str">
        <f t="shared" si="337"/>
        <v>Westminster|Jubilee</v>
      </c>
      <c r="O2642">
        <f>VLOOKUP(N2642,Depth!$A$2:$F$427,3,)</f>
        <v>6</v>
      </c>
      <c r="P2642">
        <f>VLOOKUP(N2642,Depth!$A$2:$F$427,5,)</f>
        <v>79.295000000000002</v>
      </c>
      <c r="Q2642">
        <f>VLOOKUP(N2642,Depth!$A$2:$F$427,6,)</f>
        <v>26.704999999999998</v>
      </c>
      <c r="R2642">
        <f>VLOOKUP(L2642,longitude_latitude!C:J,7,)</f>
        <v>-0.124052209</v>
      </c>
      <c r="S2642">
        <f>VLOOKUP(L2642,longitude_latitude!C:J,8,)</f>
        <v>51.500453110000002</v>
      </c>
      <c r="T2642">
        <f t="shared" si="338"/>
        <v>-6.3887449727964203</v>
      </c>
      <c r="U2642">
        <f>VLOOKUP(M2642,LINE!$A$2:$B$13,2,)</f>
        <v>7</v>
      </c>
      <c r="V2642">
        <f>VLOOKUP(L2642,Entry_exit!B:P,4,)</f>
        <v>37844</v>
      </c>
      <c r="W2642">
        <f>2020 - VLOOKUP(L2642, age!$A:$D,4,)</f>
        <v>152</v>
      </c>
      <c r="X2642">
        <f>VLOOKUP(H2642,'air-quality-london-time-of-day'!E:G,3,FALSE)</f>
        <v>14.3</v>
      </c>
      <c r="Y2642">
        <f>VLOOKUP(I2642,Weather!F:K,2,)</f>
        <v>7.6229508196721696</v>
      </c>
      <c r="Z2642">
        <f>VLOOKUP(I2642,Weather!F:K,3,)</f>
        <v>0.28000000000000003</v>
      </c>
      <c r="AA2642">
        <f>VLOOKUP(I2642,Weather!F:K,4,)</f>
        <v>0.6</v>
      </c>
      <c r="AB2642">
        <f>VLOOKUP(I2642,Weather!F:K,5,)</f>
        <v>1038</v>
      </c>
      <c r="AC2642">
        <f>VLOOKUP(I2642,Weather!F:K,6,)</f>
        <v>1</v>
      </c>
    </row>
    <row r="2643" spans="1:29" x14ac:dyDescent="0.25">
      <c r="A2643" t="s">
        <v>7</v>
      </c>
      <c r="B2643" t="s">
        <v>6</v>
      </c>
      <c r="C2643" s="1">
        <v>42052.526388888888</v>
      </c>
      <c r="D2643" s="3">
        <f t="shared" si="336"/>
        <v>2015</v>
      </c>
      <c r="E2643" s="3">
        <f t="shared" si="339"/>
        <v>2</v>
      </c>
      <c r="F2643" s="3">
        <f t="shared" si="340"/>
        <v>12</v>
      </c>
      <c r="G2643" s="3">
        <f t="shared" si="341"/>
        <v>17</v>
      </c>
      <c r="H2643" s="3" t="str">
        <f t="shared" si="342"/>
        <v>2015212</v>
      </c>
      <c r="I2643" s="3" t="str">
        <f t="shared" si="343"/>
        <v>201521217</v>
      </c>
      <c r="J2643">
        <v>168</v>
      </c>
      <c r="K2643">
        <v>100.8</v>
      </c>
      <c r="L2643" t="str">
        <f>VLOOKUP(C2643,List!$A$2:$C$2089,3,)</f>
        <v>Westminster</v>
      </c>
      <c r="M2643" t="str">
        <f>VLOOKUP(C2643,List!$A$2:$C$2089,2,)</f>
        <v>Jubilee</v>
      </c>
      <c r="N2643" t="str">
        <f t="shared" si="337"/>
        <v>Westminster|Jubilee</v>
      </c>
      <c r="O2643">
        <f>VLOOKUP(N2643,Depth!$A$2:$F$427,3,)</f>
        <v>6</v>
      </c>
      <c r="P2643">
        <f>VLOOKUP(N2643,Depth!$A$2:$F$427,5,)</f>
        <v>79.295000000000002</v>
      </c>
      <c r="Q2643">
        <f>VLOOKUP(N2643,Depth!$A$2:$F$427,6,)</f>
        <v>26.704999999999998</v>
      </c>
      <c r="R2643">
        <f>VLOOKUP(L2643,longitude_latitude!C:J,7,)</f>
        <v>-0.124052209</v>
      </c>
      <c r="S2643">
        <f>VLOOKUP(L2643,longitude_latitude!C:J,8,)</f>
        <v>51.500453110000002</v>
      </c>
      <c r="T2643">
        <f t="shared" si="338"/>
        <v>-6.3887449727964203</v>
      </c>
      <c r="U2643">
        <f>VLOOKUP(M2643,LINE!$A$2:$B$13,2,)</f>
        <v>7</v>
      </c>
      <c r="V2643">
        <f>VLOOKUP(L2643,Entry_exit!B:P,4,)</f>
        <v>37844</v>
      </c>
      <c r="W2643">
        <f>2020 - VLOOKUP(L2643, age!$A:$D,4,)</f>
        <v>152</v>
      </c>
      <c r="X2643">
        <f>VLOOKUP(H2643,'air-quality-london-time-of-day'!E:G,3,FALSE)</f>
        <v>14.3</v>
      </c>
      <c r="Y2643">
        <f>VLOOKUP(I2643,Weather!F:K,2,)</f>
        <v>7.6229508196721696</v>
      </c>
      <c r="Z2643">
        <f>VLOOKUP(I2643,Weather!F:K,3,)</f>
        <v>0.28000000000000003</v>
      </c>
      <c r="AA2643">
        <f>VLOOKUP(I2643,Weather!F:K,4,)</f>
        <v>0.6</v>
      </c>
      <c r="AB2643">
        <f>VLOOKUP(I2643,Weather!F:K,5,)</f>
        <v>1038</v>
      </c>
      <c r="AC2643">
        <f>VLOOKUP(I2643,Weather!F:K,6,)</f>
        <v>1</v>
      </c>
    </row>
    <row r="2644" spans="1:29" x14ac:dyDescent="0.25">
      <c r="A2644" t="s">
        <v>7</v>
      </c>
      <c r="B2644" t="s">
        <v>6</v>
      </c>
      <c r="C2644" s="1">
        <v>42052.527083333334</v>
      </c>
      <c r="D2644" s="3">
        <f t="shared" si="336"/>
        <v>2015</v>
      </c>
      <c r="E2644" s="3">
        <f t="shared" si="339"/>
        <v>2</v>
      </c>
      <c r="F2644" s="3">
        <f t="shared" si="340"/>
        <v>12</v>
      </c>
      <c r="G2644" s="3">
        <f t="shared" si="341"/>
        <v>17</v>
      </c>
      <c r="H2644" s="3" t="str">
        <f t="shared" si="342"/>
        <v>2015212</v>
      </c>
      <c r="I2644" s="3" t="str">
        <f t="shared" si="343"/>
        <v>201521217</v>
      </c>
      <c r="J2644">
        <v>167</v>
      </c>
      <c r="K2644">
        <v>100.2</v>
      </c>
      <c r="L2644" t="str">
        <f>VLOOKUP(C2644,List!$A$2:$C$2089,3,)</f>
        <v>Waterloo</v>
      </c>
      <c r="M2644" t="str">
        <f>VLOOKUP(C2644,List!$A$2:$C$2089,2,)</f>
        <v>Jubilee</v>
      </c>
      <c r="N2644" t="str">
        <f t="shared" si="337"/>
        <v>Waterloo|Jubilee</v>
      </c>
      <c r="O2644">
        <f>VLOOKUP(N2644,Depth!$A$2:$F$427,3,)</f>
        <v>4</v>
      </c>
      <c r="P2644">
        <f>VLOOKUP(N2644,Depth!$A$2:$F$427,5,)</f>
        <v>73.98</v>
      </c>
      <c r="Q2644">
        <f>VLOOKUP(N2644,Depth!$A$2:$F$427,6,)</f>
        <v>30.02</v>
      </c>
      <c r="R2644">
        <f>VLOOKUP(L2644,longitude_latitude!C:J,7,)</f>
        <v>-0.112818812</v>
      </c>
      <c r="S2644">
        <f>VLOOKUP(L2644,longitude_latitude!C:J,8,)</f>
        <v>51.502914179999998</v>
      </c>
      <c r="T2644">
        <f t="shared" si="338"/>
        <v>-5.8104975923255537</v>
      </c>
      <c r="U2644">
        <f>VLOOKUP(M2644,LINE!$A$2:$B$13,2,)</f>
        <v>7</v>
      </c>
      <c r="V2644">
        <f>VLOOKUP(L2644,Entry_exit!B:P,4,)</f>
        <v>147259</v>
      </c>
      <c r="W2644">
        <f>2020 - VLOOKUP(L2644, age!$A:$D,4,)</f>
        <v>114</v>
      </c>
      <c r="X2644">
        <f>VLOOKUP(H2644,'air-quality-london-time-of-day'!E:G,3,FALSE)</f>
        <v>14.3</v>
      </c>
      <c r="Y2644">
        <f>VLOOKUP(I2644,Weather!F:K,2,)</f>
        <v>7.6229508196721696</v>
      </c>
      <c r="Z2644">
        <f>VLOOKUP(I2644,Weather!F:K,3,)</f>
        <v>0.28000000000000003</v>
      </c>
      <c r="AA2644">
        <f>VLOOKUP(I2644,Weather!F:K,4,)</f>
        <v>0.6</v>
      </c>
      <c r="AB2644">
        <f>VLOOKUP(I2644,Weather!F:K,5,)</f>
        <v>1038</v>
      </c>
      <c r="AC2644">
        <f>VLOOKUP(I2644,Weather!F:K,6,)</f>
        <v>1</v>
      </c>
    </row>
    <row r="2645" spans="1:29" x14ac:dyDescent="0.25">
      <c r="A2645" t="s">
        <v>7</v>
      </c>
      <c r="B2645" t="s">
        <v>6</v>
      </c>
      <c r="C2645" s="1">
        <v>42052.527777777781</v>
      </c>
      <c r="D2645" s="3">
        <f t="shared" si="336"/>
        <v>2015</v>
      </c>
      <c r="E2645" s="3">
        <f t="shared" si="339"/>
        <v>2</v>
      </c>
      <c r="F2645" s="3">
        <f t="shared" si="340"/>
        <v>12</v>
      </c>
      <c r="G2645" s="3">
        <f t="shared" si="341"/>
        <v>17</v>
      </c>
      <c r="H2645" s="3" t="str">
        <f t="shared" si="342"/>
        <v>2015212</v>
      </c>
      <c r="I2645" s="3" t="str">
        <f t="shared" si="343"/>
        <v>201521217</v>
      </c>
      <c r="J2645">
        <v>193</v>
      </c>
      <c r="K2645">
        <v>115.8</v>
      </c>
      <c r="L2645" t="str">
        <f>VLOOKUP(C2645,List!$A$2:$C$2089,3,)</f>
        <v>Southwark</v>
      </c>
      <c r="M2645" t="str">
        <f>VLOOKUP(C2645,List!$A$2:$C$2089,2,)</f>
        <v>Jubilee</v>
      </c>
      <c r="N2645" t="str">
        <f t="shared" si="337"/>
        <v>Southwark|Jubilee</v>
      </c>
      <c r="O2645">
        <f>VLOOKUP(N2645,Depth!$A$2:$F$427,3,)</f>
        <v>4</v>
      </c>
      <c r="P2645">
        <f>VLOOKUP(N2645,Depth!$A$2:$F$427,5,)</f>
        <v>79.510000000000005</v>
      </c>
      <c r="Q2645">
        <f>VLOOKUP(N2645,Depth!$A$2:$F$427,6,)</f>
        <v>24.49</v>
      </c>
      <c r="R2645">
        <f>VLOOKUP(L2645,longitude_latitude!C:J,7,)</f>
        <v>-0.103788452</v>
      </c>
      <c r="S2645">
        <f>VLOOKUP(L2645,longitude_latitude!C:J,8,)</f>
        <v>51.503776459999997</v>
      </c>
      <c r="T2645">
        <f t="shared" si="338"/>
        <v>-5.3454972309374398</v>
      </c>
      <c r="U2645">
        <f>VLOOKUP(M2645,LINE!$A$2:$B$13,2,)</f>
        <v>7</v>
      </c>
      <c r="V2645">
        <f>VLOOKUP(L2645,Entry_exit!B:P,4,)</f>
        <v>31508</v>
      </c>
      <c r="W2645">
        <f>2020 - VLOOKUP(L2645, age!$A:$D,4,)</f>
        <v>21</v>
      </c>
      <c r="X2645">
        <f>VLOOKUP(H2645,'air-quality-london-time-of-day'!E:G,3,FALSE)</f>
        <v>14.3</v>
      </c>
      <c r="Y2645">
        <f>VLOOKUP(I2645,Weather!F:K,2,)</f>
        <v>7.6229508196721696</v>
      </c>
      <c r="Z2645">
        <f>VLOOKUP(I2645,Weather!F:K,3,)</f>
        <v>0.28000000000000003</v>
      </c>
      <c r="AA2645">
        <f>VLOOKUP(I2645,Weather!F:K,4,)</f>
        <v>0.6</v>
      </c>
      <c r="AB2645">
        <f>VLOOKUP(I2645,Weather!F:K,5,)</f>
        <v>1038</v>
      </c>
      <c r="AC2645">
        <f>VLOOKUP(I2645,Weather!F:K,6,)</f>
        <v>1</v>
      </c>
    </row>
    <row r="2646" spans="1:29" x14ac:dyDescent="0.25">
      <c r="A2646" t="s">
        <v>7</v>
      </c>
      <c r="B2646" t="s">
        <v>6</v>
      </c>
      <c r="C2646" s="1">
        <v>42052.52847222222</v>
      </c>
      <c r="D2646" s="3">
        <f t="shared" si="336"/>
        <v>2015</v>
      </c>
      <c r="E2646" s="3">
        <f t="shared" si="339"/>
        <v>2</v>
      </c>
      <c r="F2646" s="3">
        <f t="shared" si="340"/>
        <v>12</v>
      </c>
      <c r="G2646" s="3">
        <f t="shared" si="341"/>
        <v>17</v>
      </c>
      <c r="H2646" s="3" t="str">
        <f t="shared" si="342"/>
        <v>2015212</v>
      </c>
      <c r="I2646" s="3" t="str">
        <f t="shared" si="343"/>
        <v>201521217</v>
      </c>
      <c r="J2646">
        <v>213</v>
      </c>
      <c r="K2646">
        <v>127.8</v>
      </c>
      <c r="L2646" t="str">
        <f>VLOOKUP(C2646,List!$A$2:$C$2089,3,)</f>
        <v>Southwark</v>
      </c>
      <c r="M2646" t="str">
        <f>VLOOKUP(C2646,List!$A$2:$C$2089,2,)</f>
        <v>Jubilee</v>
      </c>
      <c r="N2646" t="str">
        <f t="shared" si="337"/>
        <v>Southwark|Jubilee</v>
      </c>
      <c r="O2646">
        <f>VLOOKUP(N2646,Depth!$A$2:$F$427,3,)</f>
        <v>4</v>
      </c>
      <c r="P2646">
        <f>VLOOKUP(N2646,Depth!$A$2:$F$427,5,)</f>
        <v>79.510000000000005</v>
      </c>
      <c r="Q2646">
        <f>VLOOKUP(N2646,Depth!$A$2:$F$427,6,)</f>
        <v>24.49</v>
      </c>
      <c r="R2646">
        <f>VLOOKUP(L2646,longitude_latitude!C:J,7,)</f>
        <v>-0.103788452</v>
      </c>
      <c r="S2646">
        <f>VLOOKUP(L2646,longitude_latitude!C:J,8,)</f>
        <v>51.503776459999997</v>
      </c>
      <c r="T2646">
        <f t="shared" si="338"/>
        <v>-5.3454972309374398</v>
      </c>
      <c r="U2646">
        <f>VLOOKUP(M2646,LINE!$A$2:$B$13,2,)</f>
        <v>7</v>
      </c>
      <c r="V2646">
        <f>VLOOKUP(L2646,Entry_exit!B:P,4,)</f>
        <v>31508</v>
      </c>
      <c r="W2646">
        <f>2020 - VLOOKUP(L2646, age!$A:$D,4,)</f>
        <v>21</v>
      </c>
      <c r="X2646">
        <f>VLOOKUP(H2646,'air-quality-london-time-of-day'!E:G,3,FALSE)</f>
        <v>14.3</v>
      </c>
      <c r="Y2646">
        <f>VLOOKUP(I2646,Weather!F:K,2,)</f>
        <v>7.6229508196721696</v>
      </c>
      <c r="Z2646">
        <f>VLOOKUP(I2646,Weather!F:K,3,)</f>
        <v>0.28000000000000003</v>
      </c>
      <c r="AA2646">
        <f>VLOOKUP(I2646,Weather!F:K,4,)</f>
        <v>0.6</v>
      </c>
      <c r="AB2646">
        <f>VLOOKUP(I2646,Weather!F:K,5,)</f>
        <v>1038</v>
      </c>
      <c r="AC2646">
        <f>VLOOKUP(I2646,Weather!F:K,6,)</f>
        <v>1</v>
      </c>
    </row>
    <row r="2647" spans="1:29" x14ac:dyDescent="0.25">
      <c r="A2647" t="s">
        <v>7</v>
      </c>
      <c r="B2647" t="s">
        <v>6</v>
      </c>
      <c r="C2647" s="1">
        <v>42052.529166666667</v>
      </c>
      <c r="D2647" s="3">
        <f t="shared" si="336"/>
        <v>2015</v>
      </c>
      <c r="E2647" s="3">
        <f t="shared" si="339"/>
        <v>2</v>
      </c>
      <c r="F2647" s="3">
        <f t="shared" si="340"/>
        <v>12</v>
      </c>
      <c r="G2647" s="3">
        <f t="shared" si="341"/>
        <v>17</v>
      </c>
      <c r="H2647" s="3" t="str">
        <f t="shared" si="342"/>
        <v>2015212</v>
      </c>
      <c r="I2647" s="3" t="str">
        <f t="shared" si="343"/>
        <v>201521217</v>
      </c>
      <c r="J2647">
        <v>204</v>
      </c>
      <c r="K2647">
        <v>122.4</v>
      </c>
      <c r="L2647" t="str">
        <f>VLOOKUP(C2647,List!$A$2:$C$2089,3,)</f>
        <v>London Bridge</v>
      </c>
      <c r="M2647" t="str">
        <f>VLOOKUP(C2647,List!$A$2:$C$2089,2,)</f>
        <v>Jubilee</v>
      </c>
      <c r="N2647" t="str">
        <f t="shared" si="337"/>
        <v>London Bridge|Jubilee</v>
      </c>
      <c r="O2647">
        <f>VLOOKUP(N2647,Depth!$A$2:$F$427,3,)</f>
        <v>4</v>
      </c>
      <c r="P2647">
        <f>VLOOKUP(N2647,Depth!$A$2:$F$427,5,)</f>
        <v>76.8</v>
      </c>
      <c r="Q2647">
        <f>VLOOKUP(N2647,Depth!$A$2:$F$427,6,)</f>
        <v>27.2</v>
      </c>
      <c r="R2647">
        <f>VLOOKUP(L2647,longitude_latitude!C:J,7,)</f>
        <v>-8.8037807999999995E-2</v>
      </c>
      <c r="S2647">
        <f>VLOOKUP(L2647,longitude_latitude!C:J,8,)</f>
        <v>51.504553719999997</v>
      </c>
      <c r="T2647">
        <f t="shared" si="338"/>
        <v>-4.5343480115270456</v>
      </c>
      <c r="U2647">
        <f>VLOOKUP(M2647,LINE!$A$2:$B$13,2,)</f>
        <v>7</v>
      </c>
      <c r="V2647">
        <f>VLOOKUP(L2647,Entry_exit!B:P,4,)</f>
        <v>115478</v>
      </c>
      <c r="W2647">
        <f>2020 - VLOOKUP(L2647, age!$A:$D,4,)</f>
        <v>21</v>
      </c>
      <c r="X2647">
        <f>VLOOKUP(H2647,'air-quality-london-time-of-day'!E:G,3,FALSE)</f>
        <v>14.3</v>
      </c>
      <c r="Y2647">
        <f>VLOOKUP(I2647,Weather!F:K,2,)</f>
        <v>7.6229508196721696</v>
      </c>
      <c r="Z2647">
        <f>VLOOKUP(I2647,Weather!F:K,3,)</f>
        <v>0.28000000000000003</v>
      </c>
      <c r="AA2647">
        <f>VLOOKUP(I2647,Weather!F:K,4,)</f>
        <v>0.6</v>
      </c>
      <c r="AB2647">
        <f>VLOOKUP(I2647,Weather!F:K,5,)</f>
        <v>1038</v>
      </c>
      <c r="AC2647">
        <f>VLOOKUP(I2647,Weather!F:K,6,)</f>
        <v>1</v>
      </c>
    </row>
    <row r="2648" spans="1:29" x14ac:dyDescent="0.25">
      <c r="A2648" t="s">
        <v>7</v>
      </c>
      <c r="B2648" t="s">
        <v>6</v>
      </c>
      <c r="C2648" s="1">
        <v>42052.529861111114</v>
      </c>
      <c r="D2648" s="3">
        <f t="shared" si="336"/>
        <v>2015</v>
      </c>
      <c r="E2648" s="3">
        <f t="shared" si="339"/>
        <v>2</v>
      </c>
      <c r="F2648" s="3">
        <f t="shared" si="340"/>
        <v>12</v>
      </c>
      <c r="G2648" s="3">
        <f t="shared" si="341"/>
        <v>17</v>
      </c>
      <c r="H2648" s="3" t="str">
        <f t="shared" si="342"/>
        <v>2015212</v>
      </c>
      <c r="I2648" s="3" t="str">
        <f t="shared" si="343"/>
        <v>201521217</v>
      </c>
      <c r="J2648">
        <v>222</v>
      </c>
      <c r="K2648">
        <v>133.19999999999999</v>
      </c>
      <c r="L2648" t="str">
        <f>VLOOKUP(C2648,List!$A$2:$C$2089,3,)</f>
        <v>London Bridge</v>
      </c>
      <c r="M2648" t="str">
        <f>VLOOKUP(C2648,List!$A$2:$C$2089,2,)</f>
        <v>Jubilee</v>
      </c>
      <c r="N2648" t="str">
        <f t="shared" si="337"/>
        <v>London Bridge|Jubilee</v>
      </c>
      <c r="O2648">
        <f>VLOOKUP(N2648,Depth!$A$2:$F$427,3,)</f>
        <v>4</v>
      </c>
      <c r="P2648">
        <f>VLOOKUP(N2648,Depth!$A$2:$F$427,5,)</f>
        <v>76.8</v>
      </c>
      <c r="Q2648">
        <f>VLOOKUP(N2648,Depth!$A$2:$F$427,6,)</f>
        <v>27.2</v>
      </c>
      <c r="R2648">
        <f>VLOOKUP(L2648,longitude_latitude!C:J,7,)</f>
        <v>-8.8037807999999995E-2</v>
      </c>
      <c r="S2648">
        <f>VLOOKUP(L2648,longitude_latitude!C:J,8,)</f>
        <v>51.504553719999997</v>
      </c>
      <c r="T2648">
        <f t="shared" si="338"/>
        <v>-4.5343480115270456</v>
      </c>
      <c r="U2648">
        <f>VLOOKUP(M2648,LINE!$A$2:$B$13,2,)</f>
        <v>7</v>
      </c>
      <c r="V2648">
        <f>VLOOKUP(L2648,Entry_exit!B:P,4,)</f>
        <v>115478</v>
      </c>
      <c r="W2648">
        <f>2020 - VLOOKUP(L2648, age!$A:$D,4,)</f>
        <v>21</v>
      </c>
      <c r="X2648">
        <f>VLOOKUP(H2648,'air-quality-london-time-of-day'!E:G,3,FALSE)</f>
        <v>14.3</v>
      </c>
      <c r="Y2648">
        <f>VLOOKUP(I2648,Weather!F:K,2,)</f>
        <v>7.6229508196721696</v>
      </c>
      <c r="Z2648">
        <f>VLOOKUP(I2648,Weather!F:K,3,)</f>
        <v>0.28000000000000003</v>
      </c>
      <c r="AA2648">
        <f>VLOOKUP(I2648,Weather!F:K,4,)</f>
        <v>0.6</v>
      </c>
      <c r="AB2648">
        <f>VLOOKUP(I2648,Weather!F:K,5,)</f>
        <v>1038</v>
      </c>
      <c r="AC2648">
        <f>VLOOKUP(I2648,Weather!F:K,6,)</f>
        <v>1</v>
      </c>
    </row>
    <row r="2649" spans="1:29" x14ac:dyDescent="0.25">
      <c r="A2649" t="s">
        <v>7</v>
      </c>
      <c r="B2649" t="s">
        <v>6</v>
      </c>
      <c r="C2649" s="1">
        <v>42052.530555555553</v>
      </c>
      <c r="D2649" s="3">
        <f t="shared" si="336"/>
        <v>2015</v>
      </c>
      <c r="E2649" s="3">
        <f t="shared" si="339"/>
        <v>2</v>
      </c>
      <c r="F2649" s="3">
        <f t="shared" si="340"/>
        <v>12</v>
      </c>
      <c r="G2649" s="3">
        <f t="shared" si="341"/>
        <v>17</v>
      </c>
      <c r="H2649" s="3" t="str">
        <f t="shared" si="342"/>
        <v>2015212</v>
      </c>
      <c r="I2649" s="3" t="str">
        <f t="shared" si="343"/>
        <v>201521217</v>
      </c>
      <c r="J2649">
        <v>221</v>
      </c>
      <c r="K2649">
        <v>132.6</v>
      </c>
      <c r="L2649" t="str">
        <f>VLOOKUP(C2649,List!$A$2:$C$2089,3,)</f>
        <v>Bermondsey</v>
      </c>
      <c r="M2649" t="str">
        <f>VLOOKUP(C2649,List!$A$2:$C$2089,2,)</f>
        <v>Jubilee</v>
      </c>
      <c r="N2649" t="str">
        <f t="shared" si="337"/>
        <v>Bermondsey|Jubilee</v>
      </c>
      <c r="O2649">
        <f>VLOOKUP(N2649,Depth!$A$2:$F$427,3,)</f>
        <v>2</v>
      </c>
      <c r="P2649">
        <f>VLOOKUP(N2649,Depth!$A$2:$F$427,5,)</f>
        <v>87.5</v>
      </c>
      <c r="Q2649">
        <f>VLOOKUP(N2649,Depth!$A$2:$F$427,6,)</f>
        <v>14.5</v>
      </c>
      <c r="R2649">
        <f>VLOOKUP(L2649,longitude_latitude!C:J,7,)</f>
        <v>-6.2745892999999997E-2</v>
      </c>
      <c r="S2649">
        <f>VLOOKUP(L2649,longitude_latitude!C:J,8,)</f>
        <v>51.497189839999997</v>
      </c>
      <c r="T2649">
        <f t="shared" si="338"/>
        <v>-3.2312371635013268</v>
      </c>
      <c r="U2649">
        <f>VLOOKUP(M2649,LINE!$A$2:$B$13,2,)</f>
        <v>7</v>
      </c>
      <c r="V2649">
        <f>VLOOKUP(L2649,Entry_exit!B:P,4,)</f>
        <v>16248</v>
      </c>
      <c r="W2649">
        <f>2020 - VLOOKUP(L2649, age!$A:$D,4,)</f>
        <v>21</v>
      </c>
      <c r="X2649">
        <f>VLOOKUP(H2649,'air-quality-london-time-of-day'!E:G,3,FALSE)</f>
        <v>14.3</v>
      </c>
      <c r="Y2649">
        <f>VLOOKUP(I2649,Weather!F:K,2,)</f>
        <v>7.6229508196721696</v>
      </c>
      <c r="Z2649">
        <f>VLOOKUP(I2649,Weather!F:K,3,)</f>
        <v>0.28000000000000003</v>
      </c>
      <c r="AA2649">
        <f>VLOOKUP(I2649,Weather!F:K,4,)</f>
        <v>0.6</v>
      </c>
      <c r="AB2649">
        <f>VLOOKUP(I2649,Weather!F:K,5,)</f>
        <v>1038</v>
      </c>
      <c r="AC2649">
        <f>VLOOKUP(I2649,Weather!F:K,6,)</f>
        <v>1</v>
      </c>
    </row>
    <row r="2650" spans="1:29" x14ac:dyDescent="0.25">
      <c r="A2650" t="s">
        <v>7</v>
      </c>
      <c r="B2650" t="s">
        <v>6</v>
      </c>
      <c r="C2650" s="1">
        <v>42052.53125</v>
      </c>
      <c r="D2650" s="3">
        <f t="shared" si="336"/>
        <v>2015</v>
      </c>
      <c r="E2650" s="3">
        <f t="shared" si="339"/>
        <v>2</v>
      </c>
      <c r="F2650" s="3">
        <f t="shared" si="340"/>
        <v>12</v>
      </c>
      <c r="G2650" s="3">
        <f t="shared" si="341"/>
        <v>17</v>
      </c>
      <c r="H2650" s="3" t="str">
        <f t="shared" si="342"/>
        <v>2015212</v>
      </c>
      <c r="I2650" s="3" t="str">
        <f t="shared" si="343"/>
        <v>201521217</v>
      </c>
      <c r="J2650">
        <v>195</v>
      </c>
      <c r="K2650">
        <v>117</v>
      </c>
      <c r="L2650" t="str">
        <f>VLOOKUP(C2650,List!$A$2:$C$2089,3,)</f>
        <v>Bermondsey</v>
      </c>
      <c r="M2650" t="str">
        <f>VLOOKUP(C2650,List!$A$2:$C$2089,2,)</f>
        <v>Jubilee</v>
      </c>
      <c r="N2650" t="str">
        <f t="shared" si="337"/>
        <v>Bermondsey|Jubilee</v>
      </c>
      <c r="O2650">
        <f>VLOOKUP(N2650,Depth!$A$2:$F$427,3,)</f>
        <v>2</v>
      </c>
      <c r="P2650">
        <f>VLOOKUP(N2650,Depth!$A$2:$F$427,5,)</f>
        <v>87.5</v>
      </c>
      <c r="Q2650">
        <f>VLOOKUP(N2650,Depth!$A$2:$F$427,6,)</f>
        <v>14.5</v>
      </c>
      <c r="R2650">
        <f>VLOOKUP(L2650,longitude_latitude!C:J,7,)</f>
        <v>-6.2745892999999997E-2</v>
      </c>
      <c r="S2650">
        <f>VLOOKUP(L2650,longitude_latitude!C:J,8,)</f>
        <v>51.497189839999997</v>
      </c>
      <c r="T2650">
        <f t="shared" si="338"/>
        <v>-3.2312371635013268</v>
      </c>
      <c r="U2650">
        <f>VLOOKUP(M2650,LINE!$A$2:$B$13,2,)</f>
        <v>7</v>
      </c>
      <c r="V2650">
        <f>VLOOKUP(L2650,Entry_exit!B:P,4,)</f>
        <v>16248</v>
      </c>
      <c r="W2650">
        <f>2020 - VLOOKUP(L2650, age!$A:$D,4,)</f>
        <v>21</v>
      </c>
      <c r="X2650">
        <f>VLOOKUP(H2650,'air-quality-london-time-of-day'!E:G,3,FALSE)</f>
        <v>14.3</v>
      </c>
      <c r="Y2650">
        <f>VLOOKUP(I2650,Weather!F:K,2,)</f>
        <v>7.6229508196721696</v>
      </c>
      <c r="Z2650">
        <f>VLOOKUP(I2650,Weather!F:K,3,)</f>
        <v>0.28000000000000003</v>
      </c>
      <c r="AA2650">
        <f>VLOOKUP(I2650,Weather!F:K,4,)</f>
        <v>0.6</v>
      </c>
      <c r="AB2650">
        <f>VLOOKUP(I2650,Weather!F:K,5,)</f>
        <v>1038</v>
      </c>
      <c r="AC2650">
        <f>VLOOKUP(I2650,Weather!F:K,6,)</f>
        <v>1</v>
      </c>
    </row>
    <row r="2651" spans="1:29" x14ac:dyDescent="0.25">
      <c r="A2651" t="s">
        <v>7</v>
      </c>
      <c r="B2651" t="s">
        <v>6</v>
      </c>
      <c r="C2651" s="1">
        <v>42052.531944444447</v>
      </c>
      <c r="D2651" s="3">
        <f t="shared" si="336"/>
        <v>2015</v>
      </c>
      <c r="E2651" s="3">
        <f t="shared" si="339"/>
        <v>2</v>
      </c>
      <c r="F2651" s="3">
        <f t="shared" si="340"/>
        <v>12</v>
      </c>
      <c r="G2651" s="3">
        <f t="shared" si="341"/>
        <v>17</v>
      </c>
      <c r="H2651" s="3" t="str">
        <f t="shared" si="342"/>
        <v>2015212</v>
      </c>
      <c r="I2651" s="3" t="str">
        <f t="shared" si="343"/>
        <v>201521217</v>
      </c>
      <c r="J2651">
        <v>225</v>
      </c>
      <c r="K2651">
        <v>135</v>
      </c>
      <c r="L2651" t="str">
        <f>VLOOKUP(C2651,List!$A$2:$C$2089,3,)</f>
        <v>Canada Water</v>
      </c>
      <c r="M2651" t="str">
        <f>VLOOKUP(C2651,List!$A$2:$C$2089,2,)</f>
        <v>Jubilee</v>
      </c>
      <c r="N2651" t="str">
        <f t="shared" si="337"/>
        <v>Canada Water|Jubilee</v>
      </c>
      <c r="O2651">
        <f>VLOOKUP(N2651,Depth!$A$2:$F$427,3,)</f>
        <v>5</v>
      </c>
      <c r="P2651">
        <f>VLOOKUP(N2651,Depth!$A$2:$F$427,5,)</f>
        <v>86.674999999999997</v>
      </c>
      <c r="Q2651">
        <f>VLOOKUP(N2651,Depth!$A$2:$F$427,6,)</f>
        <v>18.324999999999999</v>
      </c>
      <c r="R2651">
        <f>VLOOKUP(L2651,longitude_latitude!C:J,7,)</f>
        <v>-4.8105944999999997E-2</v>
      </c>
      <c r="S2651">
        <f>VLOOKUP(L2651,longitude_latitude!C:J,8,)</f>
        <v>51.497448640000002</v>
      </c>
      <c r="T2651">
        <f t="shared" si="338"/>
        <v>-2.4773334319161648</v>
      </c>
      <c r="U2651">
        <f>VLOOKUP(M2651,LINE!$A$2:$B$13,2,)</f>
        <v>7</v>
      </c>
      <c r="V2651">
        <f>VLOOKUP(L2651,Entry_exit!B:P,4,)</f>
        <v>18516</v>
      </c>
      <c r="W2651">
        <f>2020 - VLOOKUP(L2651, age!$A:$D,4,)</f>
        <v>21</v>
      </c>
      <c r="X2651">
        <f>VLOOKUP(H2651,'air-quality-london-time-of-day'!E:G,3,FALSE)</f>
        <v>14.3</v>
      </c>
      <c r="Y2651">
        <f>VLOOKUP(I2651,Weather!F:K,2,)</f>
        <v>7.6229508196721696</v>
      </c>
      <c r="Z2651">
        <f>VLOOKUP(I2651,Weather!F:K,3,)</f>
        <v>0.28000000000000003</v>
      </c>
      <c r="AA2651">
        <f>VLOOKUP(I2651,Weather!F:K,4,)</f>
        <v>0.6</v>
      </c>
      <c r="AB2651">
        <f>VLOOKUP(I2651,Weather!F:K,5,)</f>
        <v>1038</v>
      </c>
      <c r="AC2651">
        <f>VLOOKUP(I2651,Weather!F:K,6,)</f>
        <v>1</v>
      </c>
    </row>
    <row r="2652" spans="1:29" x14ac:dyDescent="0.25">
      <c r="A2652" t="s">
        <v>7</v>
      </c>
      <c r="B2652" t="s">
        <v>6</v>
      </c>
      <c r="C2652" s="1">
        <v>42052.532638888886</v>
      </c>
      <c r="D2652" s="3">
        <f t="shared" si="336"/>
        <v>2015</v>
      </c>
      <c r="E2652" s="3">
        <f t="shared" si="339"/>
        <v>2</v>
      </c>
      <c r="F2652" s="3">
        <f t="shared" si="340"/>
        <v>12</v>
      </c>
      <c r="G2652" s="3">
        <f t="shared" si="341"/>
        <v>17</v>
      </c>
      <c r="H2652" s="3" t="str">
        <f t="shared" si="342"/>
        <v>2015212</v>
      </c>
      <c r="I2652" s="3" t="str">
        <f t="shared" si="343"/>
        <v>201521217</v>
      </c>
      <c r="J2652">
        <v>213</v>
      </c>
      <c r="K2652">
        <v>127.8</v>
      </c>
      <c r="L2652" t="str">
        <f>VLOOKUP(C2652,List!$A$2:$C$2089,3,)</f>
        <v>Canada Water</v>
      </c>
      <c r="M2652" t="str">
        <f>VLOOKUP(C2652,List!$A$2:$C$2089,2,)</f>
        <v>Jubilee</v>
      </c>
      <c r="N2652" t="str">
        <f t="shared" si="337"/>
        <v>Canada Water|Jubilee</v>
      </c>
      <c r="O2652">
        <f>VLOOKUP(N2652,Depth!$A$2:$F$427,3,)</f>
        <v>5</v>
      </c>
      <c r="P2652">
        <f>VLOOKUP(N2652,Depth!$A$2:$F$427,5,)</f>
        <v>86.674999999999997</v>
      </c>
      <c r="Q2652">
        <f>VLOOKUP(N2652,Depth!$A$2:$F$427,6,)</f>
        <v>18.324999999999999</v>
      </c>
      <c r="R2652">
        <f>VLOOKUP(L2652,longitude_latitude!C:J,7,)</f>
        <v>-4.8105944999999997E-2</v>
      </c>
      <c r="S2652">
        <f>VLOOKUP(L2652,longitude_latitude!C:J,8,)</f>
        <v>51.497448640000002</v>
      </c>
      <c r="T2652">
        <f t="shared" si="338"/>
        <v>-2.4773334319161648</v>
      </c>
      <c r="U2652">
        <f>VLOOKUP(M2652,LINE!$A$2:$B$13,2,)</f>
        <v>7</v>
      </c>
      <c r="V2652">
        <f>VLOOKUP(L2652,Entry_exit!B:P,4,)</f>
        <v>18516</v>
      </c>
      <c r="W2652">
        <f>2020 - VLOOKUP(L2652, age!$A:$D,4,)</f>
        <v>21</v>
      </c>
      <c r="X2652">
        <f>VLOOKUP(H2652,'air-quality-london-time-of-day'!E:G,3,FALSE)</f>
        <v>14.3</v>
      </c>
      <c r="Y2652">
        <f>VLOOKUP(I2652,Weather!F:K,2,)</f>
        <v>7.6229508196721696</v>
      </c>
      <c r="Z2652">
        <f>VLOOKUP(I2652,Weather!F:K,3,)</f>
        <v>0.28000000000000003</v>
      </c>
      <c r="AA2652">
        <f>VLOOKUP(I2652,Weather!F:K,4,)</f>
        <v>0.6</v>
      </c>
      <c r="AB2652">
        <f>VLOOKUP(I2652,Weather!F:K,5,)</f>
        <v>1038</v>
      </c>
      <c r="AC2652">
        <f>VLOOKUP(I2652,Weather!F:K,6,)</f>
        <v>1</v>
      </c>
    </row>
    <row r="2653" spans="1:29" x14ac:dyDescent="0.25">
      <c r="A2653" t="s">
        <v>7</v>
      </c>
      <c r="B2653" t="s">
        <v>6</v>
      </c>
      <c r="C2653" s="1">
        <v>42052.533333333333</v>
      </c>
      <c r="D2653" s="3">
        <f t="shared" si="336"/>
        <v>2015</v>
      </c>
      <c r="E2653" s="3">
        <f t="shared" si="339"/>
        <v>2</v>
      </c>
      <c r="F2653" s="3">
        <f t="shared" si="340"/>
        <v>12</v>
      </c>
      <c r="G2653" s="3">
        <f t="shared" si="341"/>
        <v>17</v>
      </c>
      <c r="H2653" s="3" t="str">
        <f t="shared" si="342"/>
        <v>2015212</v>
      </c>
      <c r="I2653" s="3" t="str">
        <f t="shared" si="343"/>
        <v>201521217</v>
      </c>
      <c r="J2653">
        <v>182</v>
      </c>
      <c r="K2653">
        <v>109.2</v>
      </c>
      <c r="L2653" t="str">
        <f>VLOOKUP(C2653,List!$A$2:$C$2089,3,)</f>
        <v>Canary Wharf</v>
      </c>
      <c r="M2653" t="str">
        <f>VLOOKUP(C2653,List!$A$2:$C$2089,2,)</f>
        <v>Jubilee</v>
      </c>
      <c r="N2653" t="str">
        <f t="shared" si="337"/>
        <v>Canary Wharf|Jubilee</v>
      </c>
      <c r="O2653">
        <f>VLOOKUP(N2653,Depth!$A$2:$F$427,3,)</f>
        <v>3</v>
      </c>
      <c r="P2653">
        <f>VLOOKUP(N2653,Depth!$A$2:$F$427,5,)</f>
        <v>84.35</v>
      </c>
      <c r="Q2653">
        <f>VLOOKUP(N2653,Depth!$A$2:$F$427,6,)</f>
        <v>18.649999999999999</v>
      </c>
      <c r="R2653">
        <f>VLOOKUP(L2653,longitude_latitude!C:J,7,)</f>
        <v>-1.6134819000000002E-2</v>
      </c>
      <c r="S2653">
        <f>VLOOKUP(L2653,longitude_latitude!C:J,8,)</f>
        <v>51.502917490000002</v>
      </c>
      <c r="T2653">
        <f t="shared" si="338"/>
        <v>-0.83099025167308438</v>
      </c>
      <c r="U2653">
        <f>VLOOKUP(M2653,LINE!$A$2:$B$13,2,)</f>
        <v>7</v>
      </c>
      <c r="V2653">
        <f>VLOOKUP(L2653,Entry_exit!B:P,4,)</f>
        <v>93942</v>
      </c>
      <c r="W2653">
        <f>2020 - VLOOKUP(L2653, age!$A:$D,4,)</f>
        <v>21</v>
      </c>
      <c r="X2653">
        <f>VLOOKUP(H2653,'air-quality-london-time-of-day'!E:G,3,FALSE)</f>
        <v>14.3</v>
      </c>
      <c r="Y2653">
        <f>VLOOKUP(I2653,Weather!F:K,2,)</f>
        <v>7.6229508196721696</v>
      </c>
      <c r="Z2653">
        <f>VLOOKUP(I2653,Weather!F:K,3,)</f>
        <v>0.28000000000000003</v>
      </c>
      <c r="AA2653">
        <f>VLOOKUP(I2653,Weather!F:K,4,)</f>
        <v>0.6</v>
      </c>
      <c r="AB2653">
        <f>VLOOKUP(I2653,Weather!F:K,5,)</f>
        <v>1038</v>
      </c>
      <c r="AC2653">
        <f>VLOOKUP(I2653,Weather!F:K,6,)</f>
        <v>1</v>
      </c>
    </row>
    <row r="2654" spans="1:29" x14ac:dyDescent="0.25">
      <c r="A2654" t="s">
        <v>7</v>
      </c>
      <c r="B2654" t="s">
        <v>6</v>
      </c>
      <c r="C2654" s="1">
        <v>42052.53402777778</v>
      </c>
      <c r="D2654" s="3">
        <f t="shared" si="336"/>
        <v>2015</v>
      </c>
      <c r="E2654" s="3">
        <f t="shared" si="339"/>
        <v>2</v>
      </c>
      <c r="F2654" s="3">
        <f t="shared" si="340"/>
        <v>12</v>
      </c>
      <c r="G2654" s="3">
        <f t="shared" si="341"/>
        <v>17</v>
      </c>
      <c r="H2654" s="3" t="str">
        <f t="shared" si="342"/>
        <v>2015212</v>
      </c>
      <c r="I2654" s="3" t="str">
        <f t="shared" si="343"/>
        <v>201521217</v>
      </c>
      <c r="J2654">
        <v>194</v>
      </c>
      <c r="K2654">
        <v>116.4</v>
      </c>
      <c r="L2654" t="str">
        <f>VLOOKUP(C2654,List!$A$2:$C$2089,3,)</f>
        <v>Canary Wharf</v>
      </c>
      <c r="M2654" t="str">
        <f>VLOOKUP(C2654,List!$A$2:$C$2089,2,)</f>
        <v>Jubilee</v>
      </c>
      <c r="N2654" t="str">
        <f t="shared" si="337"/>
        <v>Canary Wharf|Jubilee</v>
      </c>
      <c r="O2654">
        <f>VLOOKUP(N2654,Depth!$A$2:$F$427,3,)</f>
        <v>3</v>
      </c>
      <c r="P2654">
        <f>VLOOKUP(N2654,Depth!$A$2:$F$427,5,)</f>
        <v>84.35</v>
      </c>
      <c r="Q2654">
        <f>VLOOKUP(N2654,Depth!$A$2:$F$427,6,)</f>
        <v>18.649999999999999</v>
      </c>
      <c r="R2654">
        <f>VLOOKUP(L2654,longitude_latitude!C:J,7,)</f>
        <v>-1.6134819000000002E-2</v>
      </c>
      <c r="S2654">
        <f>VLOOKUP(L2654,longitude_latitude!C:J,8,)</f>
        <v>51.502917490000002</v>
      </c>
      <c r="T2654">
        <f t="shared" si="338"/>
        <v>-0.83099025167308438</v>
      </c>
      <c r="U2654">
        <f>VLOOKUP(M2654,LINE!$A$2:$B$13,2,)</f>
        <v>7</v>
      </c>
      <c r="V2654">
        <f>VLOOKUP(L2654,Entry_exit!B:P,4,)</f>
        <v>93942</v>
      </c>
      <c r="W2654">
        <f>2020 - VLOOKUP(L2654, age!$A:$D,4,)</f>
        <v>21</v>
      </c>
      <c r="X2654">
        <f>VLOOKUP(H2654,'air-quality-london-time-of-day'!E:G,3,FALSE)</f>
        <v>14.3</v>
      </c>
      <c r="Y2654">
        <f>VLOOKUP(I2654,Weather!F:K,2,)</f>
        <v>7.6229508196721696</v>
      </c>
      <c r="Z2654">
        <f>VLOOKUP(I2654,Weather!F:K,3,)</f>
        <v>0.28000000000000003</v>
      </c>
      <c r="AA2654">
        <f>VLOOKUP(I2654,Weather!F:K,4,)</f>
        <v>0.6</v>
      </c>
      <c r="AB2654">
        <f>VLOOKUP(I2654,Weather!F:K,5,)</f>
        <v>1038</v>
      </c>
      <c r="AC2654">
        <f>VLOOKUP(I2654,Weather!F:K,6,)</f>
        <v>1</v>
      </c>
    </row>
    <row r="2655" spans="1:29" x14ac:dyDescent="0.25">
      <c r="A2655" t="s">
        <v>7</v>
      </c>
      <c r="B2655" t="s">
        <v>6</v>
      </c>
      <c r="C2655" s="1">
        <v>42052.534722222219</v>
      </c>
      <c r="D2655" s="3">
        <f t="shared" si="336"/>
        <v>2015</v>
      </c>
      <c r="E2655" s="3">
        <f t="shared" si="339"/>
        <v>2</v>
      </c>
      <c r="F2655" s="3">
        <f t="shared" si="340"/>
        <v>12</v>
      </c>
      <c r="G2655" s="3">
        <f t="shared" si="341"/>
        <v>17</v>
      </c>
      <c r="H2655" s="3" t="str">
        <f t="shared" si="342"/>
        <v>2015212</v>
      </c>
      <c r="I2655" s="3" t="str">
        <f t="shared" si="343"/>
        <v>201521217</v>
      </c>
      <c r="J2655">
        <v>169</v>
      </c>
      <c r="K2655">
        <v>101.4</v>
      </c>
      <c r="L2655" t="str">
        <f>VLOOKUP(C2655,List!$A$2:$C$2089,3,)</f>
        <v>Canary Wharf</v>
      </c>
      <c r="M2655" t="str">
        <f>VLOOKUP(C2655,List!$A$2:$C$2089,2,)</f>
        <v>Jubilee</v>
      </c>
      <c r="N2655" t="str">
        <f t="shared" si="337"/>
        <v>Canary Wharf|Jubilee</v>
      </c>
      <c r="O2655">
        <f>VLOOKUP(N2655,Depth!$A$2:$F$427,3,)</f>
        <v>3</v>
      </c>
      <c r="P2655">
        <f>VLOOKUP(N2655,Depth!$A$2:$F$427,5,)</f>
        <v>84.35</v>
      </c>
      <c r="Q2655">
        <f>VLOOKUP(N2655,Depth!$A$2:$F$427,6,)</f>
        <v>18.649999999999999</v>
      </c>
      <c r="R2655">
        <f>VLOOKUP(L2655,longitude_latitude!C:J,7,)</f>
        <v>-1.6134819000000002E-2</v>
      </c>
      <c r="S2655">
        <f>VLOOKUP(L2655,longitude_latitude!C:J,8,)</f>
        <v>51.502917490000002</v>
      </c>
      <c r="T2655">
        <f t="shared" si="338"/>
        <v>-0.83099025167308438</v>
      </c>
      <c r="U2655">
        <f>VLOOKUP(M2655,LINE!$A$2:$B$13,2,)</f>
        <v>7</v>
      </c>
      <c r="V2655">
        <f>VLOOKUP(L2655,Entry_exit!B:P,4,)</f>
        <v>93942</v>
      </c>
      <c r="W2655">
        <f>2020 - VLOOKUP(L2655, age!$A:$D,4,)</f>
        <v>21</v>
      </c>
      <c r="X2655">
        <f>VLOOKUP(H2655,'air-quality-london-time-of-day'!E:G,3,FALSE)</f>
        <v>14.3</v>
      </c>
      <c r="Y2655">
        <f>VLOOKUP(I2655,Weather!F:K,2,)</f>
        <v>7.6229508196721696</v>
      </c>
      <c r="Z2655">
        <f>VLOOKUP(I2655,Weather!F:K,3,)</f>
        <v>0.28000000000000003</v>
      </c>
      <c r="AA2655">
        <f>VLOOKUP(I2655,Weather!F:K,4,)</f>
        <v>0.6</v>
      </c>
      <c r="AB2655">
        <f>VLOOKUP(I2655,Weather!F:K,5,)</f>
        <v>1038</v>
      </c>
      <c r="AC2655">
        <f>VLOOKUP(I2655,Weather!F:K,6,)</f>
        <v>1</v>
      </c>
    </row>
    <row r="2656" spans="1:29" x14ac:dyDescent="0.25">
      <c r="A2656" t="s">
        <v>7</v>
      </c>
      <c r="B2656" t="s">
        <v>6</v>
      </c>
      <c r="C2656" s="1">
        <v>42052.535416666666</v>
      </c>
      <c r="D2656" s="3">
        <f t="shared" si="336"/>
        <v>2015</v>
      </c>
      <c r="E2656" s="3">
        <f t="shared" si="339"/>
        <v>2</v>
      </c>
      <c r="F2656" s="3">
        <f t="shared" si="340"/>
        <v>12</v>
      </c>
      <c r="G2656" s="3">
        <f t="shared" si="341"/>
        <v>17</v>
      </c>
      <c r="H2656" s="3" t="str">
        <f t="shared" si="342"/>
        <v>2015212</v>
      </c>
      <c r="I2656" s="3" t="str">
        <f t="shared" si="343"/>
        <v>201521217</v>
      </c>
      <c r="J2656">
        <v>174</v>
      </c>
      <c r="K2656">
        <v>104.4</v>
      </c>
      <c r="L2656" t="str">
        <f>VLOOKUP(C2656,List!$A$2:$C$2089,3,)</f>
        <v>North Greenwich</v>
      </c>
      <c r="M2656" t="str">
        <f>VLOOKUP(C2656,List!$A$2:$C$2089,2,)</f>
        <v>Jubilee</v>
      </c>
      <c r="N2656" t="str">
        <f t="shared" si="337"/>
        <v>North Greenwich|Jubilee</v>
      </c>
      <c r="O2656">
        <f>VLOOKUP(N2656,Depth!$A$2:$F$427,3,)</f>
        <v>2</v>
      </c>
      <c r="P2656">
        <f>VLOOKUP(N2656,Depth!$A$2:$F$427,5,)</f>
        <v>86.46</v>
      </c>
      <c r="Q2656">
        <f>VLOOKUP(N2656,Depth!$A$2:$F$427,6,)</f>
        <v>15.54</v>
      </c>
      <c r="R2656">
        <f>VLOOKUP(L2656,longitude_latitude!C:J,7,)</f>
        <v>5.9087840000000003E-3</v>
      </c>
      <c r="S2656">
        <f>VLOOKUP(L2656,longitude_latitude!C:J,8,)</f>
        <v>51.500020990000003</v>
      </c>
      <c r="T2656">
        <f t="shared" si="338"/>
        <v>0.30430250002537618</v>
      </c>
      <c r="U2656">
        <f>VLOOKUP(M2656,LINE!$A$2:$B$13,2,)</f>
        <v>7</v>
      </c>
      <c r="V2656">
        <f>VLOOKUP(L2656,Entry_exit!B:P,4,)</f>
        <v>36889</v>
      </c>
      <c r="W2656">
        <f>2020 - VLOOKUP(L2656, age!$A:$D,4,)</f>
        <v>21</v>
      </c>
      <c r="X2656">
        <f>VLOOKUP(H2656,'air-quality-london-time-of-day'!E:G,3,FALSE)</f>
        <v>14.3</v>
      </c>
      <c r="Y2656">
        <f>VLOOKUP(I2656,Weather!F:K,2,)</f>
        <v>7.6229508196721696</v>
      </c>
      <c r="Z2656">
        <f>VLOOKUP(I2656,Weather!F:K,3,)</f>
        <v>0.28000000000000003</v>
      </c>
      <c r="AA2656">
        <f>VLOOKUP(I2656,Weather!F:K,4,)</f>
        <v>0.6</v>
      </c>
      <c r="AB2656">
        <f>VLOOKUP(I2656,Weather!F:K,5,)</f>
        <v>1038</v>
      </c>
      <c r="AC2656">
        <f>VLOOKUP(I2656,Weather!F:K,6,)</f>
        <v>1</v>
      </c>
    </row>
    <row r="2657" spans="1:29" x14ac:dyDescent="0.25">
      <c r="A2657" t="s">
        <v>7</v>
      </c>
      <c r="B2657" t="s">
        <v>6</v>
      </c>
      <c r="C2657" s="1">
        <v>42052.536111111112</v>
      </c>
      <c r="D2657" s="3">
        <f t="shared" si="336"/>
        <v>2015</v>
      </c>
      <c r="E2657" s="3">
        <f t="shared" si="339"/>
        <v>2</v>
      </c>
      <c r="F2657" s="3">
        <f t="shared" si="340"/>
        <v>12</v>
      </c>
      <c r="G2657" s="3">
        <f t="shared" si="341"/>
        <v>17</v>
      </c>
      <c r="H2657" s="3" t="str">
        <f t="shared" si="342"/>
        <v>2015212</v>
      </c>
      <c r="I2657" s="3" t="str">
        <f t="shared" si="343"/>
        <v>201521217</v>
      </c>
      <c r="J2657">
        <v>165</v>
      </c>
      <c r="K2657">
        <v>99</v>
      </c>
      <c r="L2657" t="str">
        <f>VLOOKUP(C2657,List!$A$2:$C$2089,3,)</f>
        <v>North Greenwich</v>
      </c>
      <c r="M2657" t="str">
        <f>VLOOKUP(C2657,List!$A$2:$C$2089,2,)</f>
        <v>Jubilee</v>
      </c>
      <c r="N2657" t="str">
        <f t="shared" si="337"/>
        <v>North Greenwich|Jubilee</v>
      </c>
      <c r="O2657">
        <f>VLOOKUP(N2657,Depth!$A$2:$F$427,3,)</f>
        <v>2</v>
      </c>
      <c r="P2657">
        <f>VLOOKUP(N2657,Depth!$A$2:$F$427,5,)</f>
        <v>86.46</v>
      </c>
      <c r="Q2657">
        <f>VLOOKUP(N2657,Depth!$A$2:$F$427,6,)</f>
        <v>15.54</v>
      </c>
      <c r="R2657">
        <f>VLOOKUP(L2657,longitude_latitude!C:J,7,)</f>
        <v>5.9087840000000003E-3</v>
      </c>
      <c r="S2657">
        <f>VLOOKUP(L2657,longitude_latitude!C:J,8,)</f>
        <v>51.500020990000003</v>
      </c>
      <c r="T2657">
        <f t="shared" si="338"/>
        <v>0.30430250002537618</v>
      </c>
      <c r="U2657">
        <f>VLOOKUP(M2657,LINE!$A$2:$B$13,2,)</f>
        <v>7</v>
      </c>
      <c r="V2657">
        <f>VLOOKUP(L2657,Entry_exit!B:P,4,)</f>
        <v>36889</v>
      </c>
      <c r="W2657">
        <f>2020 - VLOOKUP(L2657, age!$A:$D,4,)</f>
        <v>21</v>
      </c>
      <c r="X2657">
        <f>VLOOKUP(H2657,'air-quality-london-time-of-day'!E:G,3,FALSE)</f>
        <v>14.3</v>
      </c>
      <c r="Y2657">
        <f>VLOOKUP(I2657,Weather!F:K,2,)</f>
        <v>7.6229508196721696</v>
      </c>
      <c r="Z2657">
        <f>VLOOKUP(I2657,Weather!F:K,3,)</f>
        <v>0.28000000000000003</v>
      </c>
      <c r="AA2657">
        <f>VLOOKUP(I2657,Weather!F:K,4,)</f>
        <v>0.6</v>
      </c>
      <c r="AB2657">
        <f>VLOOKUP(I2657,Weather!F:K,5,)</f>
        <v>1038</v>
      </c>
      <c r="AC2657">
        <f>VLOOKUP(I2657,Weather!F:K,6,)</f>
        <v>1</v>
      </c>
    </row>
    <row r="2658" spans="1:29" x14ac:dyDescent="0.25">
      <c r="A2658" t="s">
        <v>7</v>
      </c>
      <c r="B2658" t="s">
        <v>6</v>
      </c>
      <c r="C2658" s="1">
        <v>42052.536805555559</v>
      </c>
      <c r="D2658" s="3">
        <f t="shared" si="336"/>
        <v>2015</v>
      </c>
      <c r="E2658" s="3">
        <f t="shared" si="339"/>
        <v>2</v>
      </c>
      <c r="F2658" s="3">
        <f t="shared" si="340"/>
        <v>12</v>
      </c>
      <c r="G2658" s="3">
        <f t="shared" si="341"/>
        <v>17</v>
      </c>
      <c r="H2658" s="3" t="str">
        <f t="shared" si="342"/>
        <v>2015212</v>
      </c>
      <c r="I2658" s="3" t="str">
        <f t="shared" si="343"/>
        <v>201521217</v>
      </c>
      <c r="J2658">
        <v>104</v>
      </c>
      <c r="K2658">
        <v>62.4</v>
      </c>
      <c r="L2658" t="str">
        <f>VLOOKUP(C2658,List!$A$2:$C$2089,3,)</f>
        <v>North Greenwich</v>
      </c>
      <c r="M2658" t="str">
        <f>VLOOKUP(C2658,List!$A$2:$C$2089,2,)</f>
        <v>Jubilee</v>
      </c>
      <c r="N2658" t="str">
        <f t="shared" si="337"/>
        <v>North Greenwich|Jubilee</v>
      </c>
      <c r="O2658">
        <f>VLOOKUP(N2658,Depth!$A$2:$F$427,3,)</f>
        <v>2</v>
      </c>
      <c r="P2658">
        <f>VLOOKUP(N2658,Depth!$A$2:$F$427,5,)</f>
        <v>86.46</v>
      </c>
      <c r="Q2658">
        <f>VLOOKUP(N2658,Depth!$A$2:$F$427,6,)</f>
        <v>15.54</v>
      </c>
      <c r="R2658">
        <f>VLOOKUP(L2658,longitude_latitude!C:J,7,)</f>
        <v>5.9087840000000003E-3</v>
      </c>
      <c r="S2658">
        <f>VLOOKUP(L2658,longitude_latitude!C:J,8,)</f>
        <v>51.500020990000003</v>
      </c>
      <c r="T2658">
        <f t="shared" si="338"/>
        <v>0.30430250002537618</v>
      </c>
      <c r="U2658">
        <f>VLOOKUP(M2658,LINE!$A$2:$B$13,2,)</f>
        <v>7</v>
      </c>
      <c r="V2658">
        <f>VLOOKUP(L2658,Entry_exit!B:P,4,)</f>
        <v>36889</v>
      </c>
      <c r="W2658">
        <f>2020 - VLOOKUP(L2658, age!$A:$D,4,)</f>
        <v>21</v>
      </c>
      <c r="X2658">
        <f>VLOOKUP(H2658,'air-quality-london-time-of-day'!E:G,3,FALSE)</f>
        <v>14.3</v>
      </c>
      <c r="Y2658">
        <f>VLOOKUP(I2658,Weather!F:K,2,)</f>
        <v>7.6229508196721696</v>
      </c>
      <c r="Z2658">
        <f>VLOOKUP(I2658,Weather!F:K,3,)</f>
        <v>0.28000000000000003</v>
      </c>
      <c r="AA2658">
        <f>VLOOKUP(I2658,Weather!F:K,4,)</f>
        <v>0.6</v>
      </c>
      <c r="AB2658">
        <f>VLOOKUP(I2658,Weather!F:K,5,)</f>
        <v>1038</v>
      </c>
      <c r="AC2658">
        <f>VLOOKUP(I2658,Weather!F:K,6,)</f>
        <v>1</v>
      </c>
    </row>
    <row r="2659" spans="1:29" x14ac:dyDescent="0.25">
      <c r="A2659" t="s">
        <v>7</v>
      </c>
      <c r="B2659" t="s">
        <v>6</v>
      </c>
      <c r="C2659" s="1">
        <v>42052.537499999999</v>
      </c>
      <c r="D2659" s="3">
        <f t="shared" si="336"/>
        <v>2015</v>
      </c>
      <c r="E2659" s="3">
        <f t="shared" si="339"/>
        <v>2</v>
      </c>
      <c r="F2659" s="3">
        <f t="shared" si="340"/>
        <v>12</v>
      </c>
      <c r="G2659" s="3">
        <f t="shared" si="341"/>
        <v>17</v>
      </c>
      <c r="H2659" s="3" t="str">
        <f t="shared" si="342"/>
        <v>2015212</v>
      </c>
      <c r="I2659" s="3" t="str">
        <f t="shared" si="343"/>
        <v>201521217</v>
      </c>
      <c r="J2659">
        <v>93</v>
      </c>
      <c r="K2659">
        <v>55.8</v>
      </c>
      <c r="L2659" t="str">
        <f>VLOOKUP(C2659,List!$A$2:$C$2089,3,)</f>
        <v>Canning Town</v>
      </c>
      <c r="M2659" t="str">
        <f>VLOOKUP(C2659,List!$A$2:$C$2089,2,)</f>
        <v>Jubilee</v>
      </c>
      <c r="N2659" t="str">
        <f t="shared" si="337"/>
        <v>Canning Town|Jubilee</v>
      </c>
      <c r="O2659">
        <f>VLOOKUP(N2659,Depth!$A$2:$F$427,3,)</f>
        <v>2</v>
      </c>
      <c r="P2659">
        <f>VLOOKUP(N2659,Depth!$A$2:$F$427,5,)</f>
        <v>100</v>
      </c>
      <c r="Q2659">
        <f>VLOOKUP(N2659,Depth!$A$2:$F$427,6,)</f>
        <v>2</v>
      </c>
      <c r="R2659">
        <f>VLOOKUP(L2659,longitude_latitude!C:J,7,)</f>
        <v>9.5688839999999997E-3</v>
      </c>
      <c r="S2659">
        <f>VLOOKUP(L2659,longitude_latitude!C:J,8,)</f>
        <v>51.51360991</v>
      </c>
      <c r="T2659">
        <f t="shared" si="338"/>
        <v>0.49292775765004043</v>
      </c>
      <c r="U2659">
        <f>VLOOKUP(M2659,LINE!$A$2:$B$13,2,)</f>
        <v>7</v>
      </c>
      <c r="V2659">
        <f>VLOOKUP(L2659,Entry_exit!B:P,4,)</f>
        <v>17047</v>
      </c>
      <c r="W2659">
        <f>2020 - VLOOKUP(L2659, age!$A:$D,4,)</f>
        <v>21</v>
      </c>
      <c r="X2659">
        <f>VLOOKUP(H2659,'air-quality-london-time-of-day'!E:G,3,FALSE)</f>
        <v>14.3</v>
      </c>
      <c r="Y2659">
        <f>VLOOKUP(I2659,Weather!F:K,2,)</f>
        <v>7.6229508196721696</v>
      </c>
      <c r="Z2659">
        <f>VLOOKUP(I2659,Weather!F:K,3,)</f>
        <v>0.28000000000000003</v>
      </c>
      <c r="AA2659">
        <f>VLOOKUP(I2659,Weather!F:K,4,)</f>
        <v>0.6</v>
      </c>
      <c r="AB2659">
        <f>VLOOKUP(I2659,Weather!F:K,5,)</f>
        <v>1038</v>
      </c>
      <c r="AC2659">
        <f>VLOOKUP(I2659,Weather!F:K,6,)</f>
        <v>1</v>
      </c>
    </row>
    <row r="2660" spans="1:29" x14ac:dyDescent="0.25">
      <c r="A2660" t="s">
        <v>7</v>
      </c>
      <c r="B2660" t="s">
        <v>6</v>
      </c>
      <c r="C2660" s="1">
        <v>42052.538194444445</v>
      </c>
      <c r="D2660" s="3">
        <f t="shared" si="336"/>
        <v>2015</v>
      </c>
      <c r="E2660" s="3">
        <f t="shared" si="339"/>
        <v>2</v>
      </c>
      <c r="F2660" s="3">
        <f t="shared" si="340"/>
        <v>12</v>
      </c>
      <c r="G2660" s="3">
        <f t="shared" si="341"/>
        <v>17</v>
      </c>
      <c r="H2660" s="3" t="str">
        <f t="shared" si="342"/>
        <v>2015212</v>
      </c>
      <c r="I2660" s="3" t="str">
        <f t="shared" si="343"/>
        <v>201521217</v>
      </c>
      <c r="J2660">
        <v>90</v>
      </c>
      <c r="K2660">
        <v>54</v>
      </c>
      <c r="L2660" t="str">
        <f>VLOOKUP(C2660,List!$A$2:$C$2089,3,)</f>
        <v>Canning Town</v>
      </c>
      <c r="M2660" t="str">
        <f>VLOOKUP(C2660,List!$A$2:$C$2089,2,)</f>
        <v>Jubilee</v>
      </c>
      <c r="N2660" t="str">
        <f t="shared" si="337"/>
        <v>Canning Town|Jubilee</v>
      </c>
      <c r="O2660">
        <f>VLOOKUP(N2660,Depth!$A$2:$F$427,3,)</f>
        <v>2</v>
      </c>
      <c r="P2660">
        <f>VLOOKUP(N2660,Depth!$A$2:$F$427,5,)</f>
        <v>100</v>
      </c>
      <c r="Q2660">
        <f>VLOOKUP(N2660,Depth!$A$2:$F$427,6,)</f>
        <v>2</v>
      </c>
      <c r="R2660">
        <f>VLOOKUP(L2660,longitude_latitude!C:J,7,)</f>
        <v>9.5688839999999997E-3</v>
      </c>
      <c r="S2660">
        <f>VLOOKUP(L2660,longitude_latitude!C:J,8,)</f>
        <v>51.51360991</v>
      </c>
      <c r="T2660">
        <f t="shared" si="338"/>
        <v>0.49292775765004043</v>
      </c>
      <c r="U2660">
        <f>VLOOKUP(M2660,LINE!$A$2:$B$13,2,)</f>
        <v>7</v>
      </c>
      <c r="V2660">
        <f>VLOOKUP(L2660,Entry_exit!B:P,4,)</f>
        <v>17047</v>
      </c>
      <c r="W2660">
        <f>2020 - VLOOKUP(L2660, age!$A:$D,4,)</f>
        <v>21</v>
      </c>
      <c r="X2660">
        <f>VLOOKUP(H2660,'air-quality-london-time-of-day'!E:G,3,FALSE)</f>
        <v>14.3</v>
      </c>
      <c r="Y2660">
        <f>VLOOKUP(I2660,Weather!F:K,2,)</f>
        <v>7.6229508196721696</v>
      </c>
      <c r="Z2660">
        <f>VLOOKUP(I2660,Weather!F:K,3,)</f>
        <v>0.28000000000000003</v>
      </c>
      <c r="AA2660">
        <f>VLOOKUP(I2660,Weather!F:K,4,)</f>
        <v>0.6</v>
      </c>
      <c r="AB2660">
        <f>VLOOKUP(I2660,Weather!F:K,5,)</f>
        <v>1038</v>
      </c>
      <c r="AC2660">
        <f>VLOOKUP(I2660,Weather!F:K,6,)</f>
        <v>1</v>
      </c>
    </row>
    <row r="2661" spans="1:29" x14ac:dyDescent="0.25">
      <c r="A2661" t="s">
        <v>7</v>
      </c>
      <c r="B2661" t="s">
        <v>6</v>
      </c>
      <c r="C2661" s="1">
        <v>42052.538888888892</v>
      </c>
      <c r="D2661" s="3">
        <f t="shared" si="336"/>
        <v>2015</v>
      </c>
      <c r="E2661" s="3">
        <f t="shared" si="339"/>
        <v>2</v>
      </c>
      <c r="F2661" s="3">
        <f t="shared" si="340"/>
        <v>12</v>
      </c>
      <c r="G2661" s="3">
        <f t="shared" si="341"/>
        <v>17</v>
      </c>
      <c r="H2661" s="3" t="str">
        <f t="shared" si="342"/>
        <v>2015212</v>
      </c>
      <c r="I2661" s="3" t="str">
        <f t="shared" si="343"/>
        <v>201521217</v>
      </c>
      <c r="J2661">
        <v>70</v>
      </c>
      <c r="K2661">
        <v>42</v>
      </c>
      <c r="L2661" t="str">
        <f>VLOOKUP(C2661,List!$A$2:$C$2089,3,)</f>
        <v>West Ham</v>
      </c>
      <c r="M2661" t="str">
        <f>VLOOKUP(C2661,List!$A$2:$C$2089,2,)</f>
        <v>Jubilee</v>
      </c>
      <c r="N2661" t="str">
        <f t="shared" si="337"/>
        <v>West Ham|Jubilee</v>
      </c>
      <c r="O2661">
        <f>VLOOKUP(N2661,Depth!$A$2:$F$427,3,)</f>
        <v>1</v>
      </c>
      <c r="P2661">
        <f>VLOOKUP(N2661,Depth!$A$2:$F$427,5,)</f>
        <v>101.2</v>
      </c>
      <c r="Q2661">
        <f>VLOOKUP(N2661,Depth!$A$2:$F$427,6,)</f>
        <v>-0.2</v>
      </c>
      <c r="R2661">
        <f>VLOOKUP(L2661,longitude_latitude!C:J,7,)</f>
        <v>5.9050800000000001E-3</v>
      </c>
      <c r="S2661">
        <f>VLOOKUP(L2661,longitude_latitude!C:J,8,)</f>
        <v>51.527769130000003</v>
      </c>
      <c r="T2661">
        <f t="shared" si="338"/>
        <v>0.30427559893418044</v>
      </c>
      <c r="U2661">
        <f>VLOOKUP(M2661,LINE!$A$2:$B$13,2,)</f>
        <v>7</v>
      </c>
      <c r="V2661">
        <f>VLOOKUP(L2661,Entry_exit!B:P,4,)</f>
        <v>5947</v>
      </c>
      <c r="W2661">
        <f>2020 - VLOOKUP(L2661, age!$A:$D,4,)</f>
        <v>118</v>
      </c>
      <c r="X2661">
        <f>VLOOKUP(H2661,'air-quality-london-time-of-day'!E:G,3,FALSE)</f>
        <v>14.3</v>
      </c>
      <c r="Y2661">
        <f>VLOOKUP(I2661,Weather!F:K,2,)</f>
        <v>7.6229508196721696</v>
      </c>
      <c r="Z2661">
        <f>VLOOKUP(I2661,Weather!F:K,3,)</f>
        <v>0.28000000000000003</v>
      </c>
      <c r="AA2661">
        <f>VLOOKUP(I2661,Weather!F:K,4,)</f>
        <v>0.6</v>
      </c>
      <c r="AB2661">
        <f>VLOOKUP(I2661,Weather!F:K,5,)</f>
        <v>1038</v>
      </c>
      <c r="AC2661">
        <f>VLOOKUP(I2661,Weather!F:K,6,)</f>
        <v>1</v>
      </c>
    </row>
    <row r="2662" spans="1:29" x14ac:dyDescent="0.25">
      <c r="A2662" t="s">
        <v>7</v>
      </c>
      <c r="B2662" t="s">
        <v>6</v>
      </c>
      <c r="C2662" s="1">
        <v>42052.539583333331</v>
      </c>
      <c r="D2662" s="3">
        <f t="shared" si="336"/>
        <v>2015</v>
      </c>
      <c r="E2662" s="3">
        <f t="shared" si="339"/>
        <v>2</v>
      </c>
      <c r="F2662" s="3">
        <f t="shared" si="340"/>
        <v>12</v>
      </c>
      <c r="G2662" s="3">
        <f t="shared" si="341"/>
        <v>17</v>
      </c>
      <c r="H2662" s="3" t="str">
        <f t="shared" si="342"/>
        <v>2015212</v>
      </c>
      <c r="I2662" s="3" t="str">
        <f t="shared" si="343"/>
        <v>201521217</v>
      </c>
      <c r="J2662">
        <v>54</v>
      </c>
      <c r="K2662">
        <v>32.4</v>
      </c>
      <c r="L2662" t="str">
        <f>VLOOKUP(C2662,List!$A$2:$C$2089,3,)</f>
        <v>West Ham</v>
      </c>
      <c r="M2662" t="str">
        <f>VLOOKUP(C2662,List!$A$2:$C$2089,2,)</f>
        <v>Jubilee</v>
      </c>
      <c r="N2662" t="str">
        <f t="shared" si="337"/>
        <v>West Ham|Jubilee</v>
      </c>
      <c r="O2662">
        <f>VLOOKUP(N2662,Depth!$A$2:$F$427,3,)</f>
        <v>1</v>
      </c>
      <c r="P2662">
        <f>VLOOKUP(N2662,Depth!$A$2:$F$427,5,)</f>
        <v>101.2</v>
      </c>
      <c r="Q2662">
        <f>VLOOKUP(N2662,Depth!$A$2:$F$427,6,)</f>
        <v>-0.2</v>
      </c>
      <c r="R2662">
        <f>VLOOKUP(L2662,longitude_latitude!C:J,7,)</f>
        <v>5.9050800000000001E-3</v>
      </c>
      <c r="S2662">
        <f>VLOOKUP(L2662,longitude_latitude!C:J,8,)</f>
        <v>51.527769130000003</v>
      </c>
      <c r="T2662">
        <f t="shared" si="338"/>
        <v>0.30427559893418044</v>
      </c>
      <c r="U2662">
        <f>VLOOKUP(M2662,LINE!$A$2:$B$13,2,)</f>
        <v>7</v>
      </c>
      <c r="V2662">
        <f>VLOOKUP(L2662,Entry_exit!B:P,4,)</f>
        <v>5947</v>
      </c>
      <c r="W2662">
        <f>2020 - VLOOKUP(L2662, age!$A:$D,4,)</f>
        <v>118</v>
      </c>
      <c r="X2662">
        <f>VLOOKUP(H2662,'air-quality-london-time-of-day'!E:G,3,FALSE)</f>
        <v>14.3</v>
      </c>
      <c r="Y2662">
        <f>VLOOKUP(I2662,Weather!F:K,2,)</f>
        <v>7.6229508196721696</v>
      </c>
      <c r="Z2662">
        <f>VLOOKUP(I2662,Weather!F:K,3,)</f>
        <v>0.28000000000000003</v>
      </c>
      <c r="AA2662">
        <f>VLOOKUP(I2662,Weather!F:K,4,)</f>
        <v>0.6</v>
      </c>
      <c r="AB2662">
        <f>VLOOKUP(I2662,Weather!F:K,5,)</f>
        <v>1038</v>
      </c>
      <c r="AC2662">
        <f>VLOOKUP(I2662,Weather!F:K,6,)</f>
        <v>1</v>
      </c>
    </row>
    <row r="2663" spans="1:29" x14ac:dyDescent="0.25">
      <c r="A2663" t="s">
        <v>7</v>
      </c>
      <c r="B2663" t="s">
        <v>6</v>
      </c>
      <c r="C2663" s="1">
        <v>42052.540277777778</v>
      </c>
      <c r="D2663" s="3">
        <f t="shared" si="336"/>
        <v>2015</v>
      </c>
      <c r="E2663" s="3">
        <f t="shared" si="339"/>
        <v>2</v>
      </c>
      <c r="F2663" s="3">
        <f t="shared" si="340"/>
        <v>12</v>
      </c>
      <c r="G2663" s="3">
        <f t="shared" si="341"/>
        <v>17</v>
      </c>
      <c r="H2663" s="3" t="str">
        <f t="shared" si="342"/>
        <v>2015212</v>
      </c>
      <c r="I2663" s="3" t="str">
        <f t="shared" si="343"/>
        <v>201521217</v>
      </c>
      <c r="J2663">
        <v>49</v>
      </c>
      <c r="K2663">
        <v>29.4</v>
      </c>
      <c r="L2663" t="str">
        <f>VLOOKUP(C2663,List!$A$2:$C$2089,3,)</f>
        <v>West Ham</v>
      </c>
      <c r="M2663" t="str">
        <f>VLOOKUP(C2663,List!$A$2:$C$2089,2,)</f>
        <v>Jubilee</v>
      </c>
      <c r="N2663" t="str">
        <f t="shared" si="337"/>
        <v>West Ham|Jubilee</v>
      </c>
      <c r="O2663">
        <f>VLOOKUP(N2663,Depth!$A$2:$F$427,3,)</f>
        <v>1</v>
      </c>
      <c r="P2663">
        <f>VLOOKUP(N2663,Depth!$A$2:$F$427,5,)</f>
        <v>101.2</v>
      </c>
      <c r="Q2663">
        <f>VLOOKUP(N2663,Depth!$A$2:$F$427,6,)</f>
        <v>-0.2</v>
      </c>
      <c r="R2663">
        <f>VLOOKUP(L2663,longitude_latitude!C:J,7,)</f>
        <v>5.9050800000000001E-3</v>
      </c>
      <c r="S2663">
        <f>VLOOKUP(L2663,longitude_latitude!C:J,8,)</f>
        <v>51.527769130000003</v>
      </c>
      <c r="T2663">
        <f t="shared" si="338"/>
        <v>0.30427559893418044</v>
      </c>
      <c r="U2663">
        <f>VLOOKUP(M2663,LINE!$A$2:$B$13,2,)</f>
        <v>7</v>
      </c>
      <c r="V2663">
        <f>VLOOKUP(L2663,Entry_exit!B:P,4,)</f>
        <v>5947</v>
      </c>
      <c r="W2663">
        <f>2020 - VLOOKUP(L2663, age!$A:$D,4,)</f>
        <v>118</v>
      </c>
      <c r="X2663">
        <f>VLOOKUP(H2663,'air-quality-london-time-of-day'!E:G,3,FALSE)</f>
        <v>14.3</v>
      </c>
      <c r="Y2663">
        <f>VLOOKUP(I2663,Weather!F:K,2,)</f>
        <v>7.6229508196721696</v>
      </c>
      <c r="Z2663">
        <f>VLOOKUP(I2663,Weather!F:K,3,)</f>
        <v>0.28000000000000003</v>
      </c>
      <c r="AA2663">
        <f>VLOOKUP(I2663,Weather!F:K,4,)</f>
        <v>0.6</v>
      </c>
      <c r="AB2663">
        <f>VLOOKUP(I2663,Weather!F:K,5,)</f>
        <v>1038</v>
      </c>
      <c r="AC2663">
        <f>VLOOKUP(I2663,Weather!F:K,6,)</f>
        <v>1</v>
      </c>
    </row>
    <row r="2664" spans="1:29" x14ac:dyDescent="0.25">
      <c r="A2664" t="s">
        <v>7</v>
      </c>
      <c r="B2664" t="s">
        <v>6</v>
      </c>
      <c r="C2664" s="1">
        <v>42052.540972222225</v>
      </c>
      <c r="D2664" s="3">
        <f t="shared" si="336"/>
        <v>2015</v>
      </c>
      <c r="E2664" s="3">
        <f t="shared" si="339"/>
        <v>2</v>
      </c>
      <c r="F2664" s="3">
        <f t="shared" si="340"/>
        <v>12</v>
      </c>
      <c r="G2664" s="3">
        <f t="shared" si="341"/>
        <v>17</v>
      </c>
      <c r="H2664" s="3" t="str">
        <f t="shared" si="342"/>
        <v>2015212</v>
      </c>
      <c r="I2664" s="3" t="str">
        <f t="shared" si="343"/>
        <v>201521217</v>
      </c>
      <c r="J2664">
        <v>22</v>
      </c>
      <c r="K2664">
        <v>13.2</v>
      </c>
      <c r="L2664" t="str">
        <f>VLOOKUP(C2664,List!$A$2:$C$2089,3,)</f>
        <v>West Ham</v>
      </c>
      <c r="M2664" t="str">
        <f>VLOOKUP(C2664,List!$A$2:$C$2089,2,)</f>
        <v>Jubilee</v>
      </c>
      <c r="N2664" t="str">
        <f t="shared" si="337"/>
        <v>West Ham|Jubilee</v>
      </c>
      <c r="O2664">
        <f>VLOOKUP(N2664,Depth!$A$2:$F$427,3,)</f>
        <v>1</v>
      </c>
      <c r="P2664">
        <f>VLOOKUP(N2664,Depth!$A$2:$F$427,5,)</f>
        <v>101.2</v>
      </c>
      <c r="Q2664">
        <f>VLOOKUP(N2664,Depth!$A$2:$F$427,6,)</f>
        <v>-0.2</v>
      </c>
      <c r="R2664">
        <f>VLOOKUP(L2664,longitude_latitude!C:J,7,)</f>
        <v>5.9050800000000001E-3</v>
      </c>
      <c r="S2664">
        <f>VLOOKUP(L2664,longitude_latitude!C:J,8,)</f>
        <v>51.527769130000003</v>
      </c>
      <c r="T2664">
        <f t="shared" si="338"/>
        <v>0.30427559893418044</v>
      </c>
      <c r="U2664">
        <f>VLOOKUP(M2664,LINE!$A$2:$B$13,2,)</f>
        <v>7</v>
      </c>
      <c r="V2664">
        <f>VLOOKUP(L2664,Entry_exit!B:P,4,)</f>
        <v>5947</v>
      </c>
      <c r="W2664">
        <f>2020 - VLOOKUP(L2664, age!$A:$D,4,)</f>
        <v>118</v>
      </c>
      <c r="X2664">
        <f>VLOOKUP(H2664,'air-quality-london-time-of-day'!E:G,3,FALSE)</f>
        <v>14.3</v>
      </c>
      <c r="Y2664">
        <f>VLOOKUP(I2664,Weather!F:K,2,)</f>
        <v>7.6229508196721696</v>
      </c>
      <c r="Z2664">
        <f>VLOOKUP(I2664,Weather!F:K,3,)</f>
        <v>0.28000000000000003</v>
      </c>
      <c r="AA2664">
        <f>VLOOKUP(I2664,Weather!F:K,4,)</f>
        <v>0.6</v>
      </c>
      <c r="AB2664">
        <f>VLOOKUP(I2664,Weather!F:K,5,)</f>
        <v>1038</v>
      </c>
      <c r="AC2664">
        <f>VLOOKUP(I2664,Weather!F:K,6,)</f>
        <v>1</v>
      </c>
    </row>
    <row r="2665" spans="1:29" x14ac:dyDescent="0.25">
      <c r="A2665" t="s">
        <v>7</v>
      </c>
      <c r="B2665" t="s">
        <v>6</v>
      </c>
      <c r="C2665" s="1">
        <v>42052.541666666664</v>
      </c>
      <c r="D2665" s="3">
        <f t="shared" si="336"/>
        <v>2015</v>
      </c>
      <c r="E2665" s="3">
        <f t="shared" si="339"/>
        <v>2</v>
      </c>
      <c r="F2665" s="3">
        <f t="shared" si="340"/>
        <v>13</v>
      </c>
      <c r="G2665" s="3">
        <f t="shared" si="341"/>
        <v>17</v>
      </c>
      <c r="H2665" s="3" t="str">
        <f t="shared" si="342"/>
        <v>2015213</v>
      </c>
      <c r="I2665" s="3" t="str">
        <f t="shared" si="343"/>
        <v>201521317</v>
      </c>
      <c r="J2665">
        <v>22</v>
      </c>
      <c r="K2665">
        <v>13.2</v>
      </c>
      <c r="L2665" t="str">
        <f>VLOOKUP(C2665,List!$A$2:$C$2089,3,)</f>
        <v>Stratford</v>
      </c>
      <c r="M2665" t="str">
        <f>VLOOKUP(C2665,List!$A$2:$C$2089,2,)</f>
        <v>Jubilee</v>
      </c>
      <c r="N2665" t="str">
        <f t="shared" si="337"/>
        <v>Stratford|Jubilee</v>
      </c>
      <c r="O2665">
        <f>VLOOKUP(N2665,Depth!$A$2:$F$427,3,)</f>
        <v>4</v>
      </c>
      <c r="P2665">
        <f>VLOOKUP(N2665,Depth!$A$2:$F$427,5,)</f>
        <v>104</v>
      </c>
      <c r="Q2665">
        <f>VLOOKUP(N2665,Depth!$A$2:$F$427,6,)</f>
        <v>0</v>
      </c>
      <c r="R2665">
        <f>VLOOKUP(L2665,longitude_latitude!C:J,7,)</f>
        <v>-2.182514E-3</v>
      </c>
      <c r="S2665">
        <f>VLOOKUP(L2665,longitude_latitude!C:J,8,)</f>
        <v>51.540948020000002</v>
      </c>
      <c r="T2665">
        <f t="shared" si="338"/>
        <v>-0.11248884062692228</v>
      </c>
      <c r="U2665">
        <f>VLOOKUP(M2665,LINE!$A$2:$B$13,2,)</f>
        <v>7</v>
      </c>
      <c r="V2665">
        <f>VLOOKUP(L2665,Entry_exit!B:P,4,)</f>
        <v>91067</v>
      </c>
      <c r="W2665">
        <f>2020 - VLOOKUP(L2665, age!$A:$D,4,)</f>
        <v>74</v>
      </c>
      <c r="X2665">
        <f>VLOOKUP(H2665,'air-quality-london-time-of-day'!E:G,3,FALSE)</f>
        <v>13.9</v>
      </c>
      <c r="Y2665">
        <f>VLOOKUP(I2665,Weather!F:K,2,)</f>
        <v>8.3606557377049739</v>
      </c>
      <c r="Z2665">
        <f>VLOOKUP(I2665,Weather!F:K,3,)</f>
        <v>0.28000000000000003</v>
      </c>
      <c r="AA2665">
        <f>VLOOKUP(I2665,Weather!F:K,4,)</f>
        <v>0.6</v>
      </c>
      <c r="AB2665">
        <f>VLOOKUP(I2665,Weather!F:K,5,)</f>
        <v>1038</v>
      </c>
      <c r="AC2665">
        <f>VLOOKUP(I2665,Weather!F:K,6,)</f>
        <v>1</v>
      </c>
    </row>
    <row r="2666" spans="1:29" x14ac:dyDescent="0.25">
      <c r="A2666" t="s">
        <v>7</v>
      </c>
      <c r="B2666" t="s">
        <v>6</v>
      </c>
      <c r="C2666" s="1">
        <v>42052.542361111111</v>
      </c>
      <c r="D2666" s="3">
        <f t="shared" ref="D2666:D2729" si="344">YEAR(C2666)</f>
        <v>2015</v>
      </c>
      <c r="E2666" s="3">
        <f t="shared" si="339"/>
        <v>2</v>
      </c>
      <c r="F2666" s="3">
        <f t="shared" si="340"/>
        <v>13</v>
      </c>
      <c r="G2666" s="3">
        <f t="shared" si="341"/>
        <v>17</v>
      </c>
      <c r="H2666" s="3" t="str">
        <f t="shared" si="342"/>
        <v>2015213</v>
      </c>
      <c r="I2666" s="3" t="str">
        <f t="shared" si="343"/>
        <v>201521317</v>
      </c>
      <c r="J2666">
        <v>23</v>
      </c>
      <c r="K2666">
        <v>13.8</v>
      </c>
      <c r="L2666" t="str">
        <f>VLOOKUP(C2666,List!$A$2:$C$2089,3,)</f>
        <v>Stratford</v>
      </c>
      <c r="M2666" t="str">
        <f>VLOOKUP(C2666,List!$A$2:$C$2089,2,)</f>
        <v>Jubilee</v>
      </c>
      <c r="N2666" t="str">
        <f t="shared" ref="N2666:N2729" si="345">L2666&amp;"|"&amp;M2666</f>
        <v>Stratford|Jubilee</v>
      </c>
      <c r="O2666">
        <f>VLOOKUP(N2666,Depth!$A$2:$F$427,3,)</f>
        <v>4</v>
      </c>
      <c r="P2666">
        <f>VLOOKUP(N2666,Depth!$A$2:$F$427,5,)</f>
        <v>104</v>
      </c>
      <c r="Q2666">
        <f>VLOOKUP(N2666,Depth!$A$2:$F$427,6,)</f>
        <v>0</v>
      </c>
      <c r="R2666">
        <f>VLOOKUP(L2666,longitude_latitude!C:J,7,)</f>
        <v>-2.182514E-3</v>
      </c>
      <c r="S2666">
        <f>VLOOKUP(L2666,longitude_latitude!C:J,8,)</f>
        <v>51.540948020000002</v>
      </c>
      <c r="T2666">
        <f t="shared" ref="T2666:T2729" si="346">R2666*S2666</f>
        <v>-0.11248884062692228</v>
      </c>
      <c r="U2666">
        <f>VLOOKUP(M2666,LINE!$A$2:$B$13,2,)</f>
        <v>7</v>
      </c>
      <c r="V2666">
        <f>VLOOKUP(L2666,Entry_exit!B:P,4,)</f>
        <v>91067</v>
      </c>
      <c r="W2666">
        <f>2020 - VLOOKUP(L2666, age!$A:$D,4,)</f>
        <v>74</v>
      </c>
      <c r="X2666">
        <f>VLOOKUP(H2666,'air-quality-london-time-of-day'!E:G,3,FALSE)</f>
        <v>13.9</v>
      </c>
      <c r="Y2666">
        <f>VLOOKUP(I2666,Weather!F:K,2,)</f>
        <v>8.3606557377049739</v>
      </c>
      <c r="Z2666">
        <f>VLOOKUP(I2666,Weather!F:K,3,)</f>
        <v>0.28000000000000003</v>
      </c>
      <c r="AA2666">
        <f>VLOOKUP(I2666,Weather!F:K,4,)</f>
        <v>0.6</v>
      </c>
      <c r="AB2666">
        <f>VLOOKUP(I2666,Weather!F:K,5,)</f>
        <v>1038</v>
      </c>
      <c r="AC2666">
        <f>VLOOKUP(I2666,Weather!F:K,6,)</f>
        <v>1</v>
      </c>
    </row>
    <row r="2667" spans="1:29" x14ac:dyDescent="0.25">
      <c r="A2667" t="s">
        <v>7</v>
      </c>
      <c r="B2667" t="s">
        <v>6</v>
      </c>
      <c r="C2667" s="1">
        <v>42052.543055555558</v>
      </c>
      <c r="D2667" s="3">
        <f t="shared" si="344"/>
        <v>2015</v>
      </c>
      <c r="E2667" s="3">
        <f t="shared" si="339"/>
        <v>2</v>
      </c>
      <c r="F2667" s="3">
        <f t="shared" si="340"/>
        <v>13</v>
      </c>
      <c r="G2667" s="3">
        <f t="shared" si="341"/>
        <v>17</v>
      </c>
      <c r="H2667" s="3" t="str">
        <f t="shared" si="342"/>
        <v>2015213</v>
      </c>
      <c r="I2667" s="3" t="str">
        <f t="shared" si="343"/>
        <v>201521317</v>
      </c>
      <c r="J2667">
        <v>22</v>
      </c>
      <c r="K2667">
        <v>13.2</v>
      </c>
      <c r="L2667" t="str">
        <f>VLOOKUP(C2667,List!$A$2:$C$2089,3,)</f>
        <v>Stratford</v>
      </c>
      <c r="M2667" t="str">
        <f>VLOOKUP(C2667,List!$A$2:$C$2089,2,)</f>
        <v>Jubilee</v>
      </c>
      <c r="N2667" t="str">
        <f t="shared" si="345"/>
        <v>Stratford|Jubilee</v>
      </c>
      <c r="O2667">
        <f>VLOOKUP(N2667,Depth!$A$2:$F$427,3,)</f>
        <v>4</v>
      </c>
      <c r="P2667">
        <f>VLOOKUP(N2667,Depth!$A$2:$F$427,5,)</f>
        <v>104</v>
      </c>
      <c r="Q2667">
        <f>VLOOKUP(N2667,Depth!$A$2:$F$427,6,)</f>
        <v>0</v>
      </c>
      <c r="R2667">
        <f>VLOOKUP(L2667,longitude_latitude!C:J,7,)</f>
        <v>-2.182514E-3</v>
      </c>
      <c r="S2667">
        <f>VLOOKUP(L2667,longitude_latitude!C:J,8,)</f>
        <v>51.540948020000002</v>
      </c>
      <c r="T2667">
        <f t="shared" si="346"/>
        <v>-0.11248884062692228</v>
      </c>
      <c r="U2667">
        <f>VLOOKUP(M2667,LINE!$A$2:$B$13,2,)</f>
        <v>7</v>
      </c>
      <c r="V2667">
        <f>VLOOKUP(L2667,Entry_exit!B:P,4,)</f>
        <v>91067</v>
      </c>
      <c r="W2667">
        <f>2020 - VLOOKUP(L2667, age!$A:$D,4,)</f>
        <v>74</v>
      </c>
      <c r="X2667">
        <f>VLOOKUP(H2667,'air-quality-london-time-of-day'!E:G,3,FALSE)</f>
        <v>13.9</v>
      </c>
      <c r="Y2667">
        <f>VLOOKUP(I2667,Weather!F:K,2,)</f>
        <v>8.3606557377049739</v>
      </c>
      <c r="Z2667">
        <f>VLOOKUP(I2667,Weather!F:K,3,)</f>
        <v>0.28000000000000003</v>
      </c>
      <c r="AA2667">
        <f>VLOOKUP(I2667,Weather!F:K,4,)</f>
        <v>0.6</v>
      </c>
      <c r="AB2667">
        <f>VLOOKUP(I2667,Weather!F:K,5,)</f>
        <v>1038</v>
      </c>
      <c r="AC2667">
        <f>VLOOKUP(I2667,Weather!F:K,6,)</f>
        <v>1</v>
      </c>
    </row>
    <row r="2668" spans="1:29" x14ac:dyDescent="0.25">
      <c r="A2668" t="s">
        <v>7</v>
      </c>
      <c r="B2668" t="s">
        <v>6</v>
      </c>
      <c r="C2668" s="1">
        <v>42052.543749999997</v>
      </c>
      <c r="D2668" s="3">
        <f t="shared" si="344"/>
        <v>2015</v>
      </c>
      <c r="E2668" s="3">
        <f t="shared" si="339"/>
        <v>2</v>
      </c>
      <c r="F2668" s="3">
        <f t="shared" si="340"/>
        <v>13</v>
      </c>
      <c r="G2668" s="3">
        <f t="shared" si="341"/>
        <v>17</v>
      </c>
      <c r="H2668" s="3" t="str">
        <f t="shared" si="342"/>
        <v>2015213</v>
      </c>
      <c r="I2668" s="3" t="str">
        <f t="shared" si="343"/>
        <v>201521317</v>
      </c>
      <c r="J2668">
        <v>19</v>
      </c>
      <c r="K2668">
        <v>11.4</v>
      </c>
      <c r="L2668" t="str">
        <f>VLOOKUP(C2668,List!$A$2:$C$2089,3,)</f>
        <v>Stratford</v>
      </c>
      <c r="M2668" t="str">
        <f>VLOOKUP(C2668,List!$A$2:$C$2089,2,)</f>
        <v>Jubilee</v>
      </c>
      <c r="N2668" t="str">
        <f t="shared" si="345"/>
        <v>Stratford|Jubilee</v>
      </c>
      <c r="O2668">
        <f>VLOOKUP(N2668,Depth!$A$2:$F$427,3,)</f>
        <v>4</v>
      </c>
      <c r="P2668">
        <f>VLOOKUP(N2668,Depth!$A$2:$F$427,5,)</f>
        <v>104</v>
      </c>
      <c r="Q2668">
        <f>VLOOKUP(N2668,Depth!$A$2:$F$427,6,)</f>
        <v>0</v>
      </c>
      <c r="R2668">
        <f>VLOOKUP(L2668,longitude_latitude!C:J,7,)</f>
        <v>-2.182514E-3</v>
      </c>
      <c r="S2668">
        <f>VLOOKUP(L2668,longitude_latitude!C:J,8,)</f>
        <v>51.540948020000002</v>
      </c>
      <c r="T2668">
        <f t="shared" si="346"/>
        <v>-0.11248884062692228</v>
      </c>
      <c r="U2668">
        <f>VLOOKUP(M2668,LINE!$A$2:$B$13,2,)</f>
        <v>7</v>
      </c>
      <c r="V2668">
        <f>VLOOKUP(L2668,Entry_exit!B:P,4,)</f>
        <v>91067</v>
      </c>
      <c r="W2668">
        <f>2020 - VLOOKUP(L2668, age!$A:$D,4,)</f>
        <v>74</v>
      </c>
      <c r="X2668">
        <f>VLOOKUP(H2668,'air-quality-london-time-of-day'!E:G,3,FALSE)</f>
        <v>13.9</v>
      </c>
      <c r="Y2668">
        <f>VLOOKUP(I2668,Weather!F:K,2,)</f>
        <v>8.3606557377049739</v>
      </c>
      <c r="Z2668">
        <f>VLOOKUP(I2668,Weather!F:K,3,)</f>
        <v>0.28000000000000003</v>
      </c>
      <c r="AA2668">
        <f>VLOOKUP(I2668,Weather!F:K,4,)</f>
        <v>0.6</v>
      </c>
      <c r="AB2668">
        <f>VLOOKUP(I2668,Weather!F:K,5,)</f>
        <v>1038</v>
      </c>
      <c r="AC2668">
        <f>VLOOKUP(I2668,Weather!F:K,6,)</f>
        <v>1</v>
      </c>
    </row>
    <row r="2669" spans="1:29" x14ac:dyDescent="0.25">
      <c r="A2669" t="s">
        <v>7</v>
      </c>
      <c r="B2669" t="s">
        <v>6</v>
      </c>
      <c r="C2669" s="1">
        <v>42052.544444444444</v>
      </c>
      <c r="D2669" s="3">
        <f t="shared" si="344"/>
        <v>2015</v>
      </c>
      <c r="E2669" s="3">
        <f t="shared" si="339"/>
        <v>2</v>
      </c>
      <c r="F2669" s="3">
        <f t="shared" si="340"/>
        <v>13</v>
      </c>
      <c r="G2669" s="3">
        <f t="shared" si="341"/>
        <v>17</v>
      </c>
      <c r="H2669" s="3" t="str">
        <f t="shared" si="342"/>
        <v>2015213</v>
      </c>
      <c r="I2669" s="3" t="str">
        <f t="shared" si="343"/>
        <v>201521317</v>
      </c>
      <c r="J2669">
        <v>19</v>
      </c>
      <c r="K2669">
        <v>11.4</v>
      </c>
      <c r="L2669" t="str">
        <f>VLOOKUP(C2669,List!$A$2:$C$2089,3,)</f>
        <v>Stratford</v>
      </c>
      <c r="M2669" t="str">
        <f>VLOOKUP(C2669,List!$A$2:$C$2089,2,)</f>
        <v>Jubilee</v>
      </c>
      <c r="N2669" t="str">
        <f t="shared" si="345"/>
        <v>Stratford|Jubilee</v>
      </c>
      <c r="O2669">
        <f>VLOOKUP(N2669,Depth!$A$2:$F$427,3,)</f>
        <v>4</v>
      </c>
      <c r="P2669">
        <f>VLOOKUP(N2669,Depth!$A$2:$F$427,5,)</f>
        <v>104</v>
      </c>
      <c r="Q2669">
        <f>VLOOKUP(N2669,Depth!$A$2:$F$427,6,)</f>
        <v>0</v>
      </c>
      <c r="R2669">
        <f>VLOOKUP(L2669,longitude_latitude!C:J,7,)</f>
        <v>-2.182514E-3</v>
      </c>
      <c r="S2669">
        <f>VLOOKUP(L2669,longitude_latitude!C:J,8,)</f>
        <v>51.540948020000002</v>
      </c>
      <c r="T2669">
        <f t="shared" si="346"/>
        <v>-0.11248884062692228</v>
      </c>
      <c r="U2669">
        <f>VLOOKUP(M2669,LINE!$A$2:$B$13,2,)</f>
        <v>7</v>
      </c>
      <c r="V2669">
        <f>VLOOKUP(L2669,Entry_exit!B:P,4,)</f>
        <v>91067</v>
      </c>
      <c r="W2669">
        <f>2020 - VLOOKUP(L2669, age!$A:$D,4,)</f>
        <v>74</v>
      </c>
      <c r="X2669">
        <f>VLOOKUP(H2669,'air-quality-london-time-of-day'!E:G,3,FALSE)</f>
        <v>13.9</v>
      </c>
      <c r="Y2669">
        <f>VLOOKUP(I2669,Weather!F:K,2,)</f>
        <v>8.3606557377049739</v>
      </c>
      <c r="Z2669">
        <f>VLOOKUP(I2669,Weather!F:K,3,)</f>
        <v>0.28000000000000003</v>
      </c>
      <c r="AA2669">
        <f>VLOOKUP(I2669,Weather!F:K,4,)</f>
        <v>0.6</v>
      </c>
      <c r="AB2669">
        <f>VLOOKUP(I2669,Weather!F:K,5,)</f>
        <v>1038</v>
      </c>
      <c r="AC2669">
        <f>VLOOKUP(I2669,Weather!F:K,6,)</f>
        <v>1</v>
      </c>
    </row>
    <row r="2670" spans="1:29" x14ac:dyDescent="0.25">
      <c r="A2670" t="s">
        <v>7</v>
      </c>
      <c r="B2670" t="s">
        <v>6</v>
      </c>
      <c r="C2670" s="1">
        <v>42052.545138888891</v>
      </c>
      <c r="D2670" s="3">
        <f t="shared" si="344"/>
        <v>2015</v>
      </c>
      <c r="E2670" s="3">
        <f t="shared" si="339"/>
        <v>2</v>
      </c>
      <c r="F2670" s="3">
        <f t="shared" si="340"/>
        <v>13</v>
      </c>
      <c r="G2670" s="3">
        <f t="shared" si="341"/>
        <v>17</v>
      </c>
      <c r="H2670" s="3" t="str">
        <f t="shared" si="342"/>
        <v>2015213</v>
      </c>
      <c r="I2670" s="3" t="str">
        <f t="shared" si="343"/>
        <v>201521317</v>
      </c>
      <c r="J2670">
        <v>18</v>
      </c>
      <c r="K2670">
        <v>10.8</v>
      </c>
      <c r="L2670" t="str">
        <f>VLOOKUP(C2670,List!$A$2:$C$2089,3,)</f>
        <v>Stratford</v>
      </c>
      <c r="M2670" t="str">
        <f>VLOOKUP(C2670,List!$A$2:$C$2089,2,)</f>
        <v>Jubilee</v>
      </c>
      <c r="N2670" t="str">
        <f t="shared" si="345"/>
        <v>Stratford|Jubilee</v>
      </c>
      <c r="O2670">
        <f>VLOOKUP(N2670,Depth!$A$2:$F$427,3,)</f>
        <v>4</v>
      </c>
      <c r="P2670">
        <f>VLOOKUP(N2670,Depth!$A$2:$F$427,5,)</f>
        <v>104</v>
      </c>
      <c r="Q2670">
        <f>VLOOKUP(N2670,Depth!$A$2:$F$427,6,)</f>
        <v>0</v>
      </c>
      <c r="R2670">
        <f>VLOOKUP(L2670,longitude_latitude!C:J,7,)</f>
        <v>-2.182514E-3</v>
      </c>
      <c r="S2670">
        <f>VLOOKUP(L2670,longitude_latitude!C:J,8,)</f>
        <v>51.540948020000002</v>
      </c>
      <c r="T2670">
        <f t="shared" si="346"/>
        <v>-0.11248884062692228</v>
      </c>
      <c r="U2670">
        <f>VLOOKUP(M2670,LINE!$A$2:$B$13,2,)</f>
        <v>7</v>
      </c>
      <c r="V2670">
        <f>VLOOKUP(L2670,Entry_exit!B:P,4,)</f>
        <v>91067</v>
      </c>
      <c r="W2670">
        <f>2020 - VLOOKUP(L2670, age!$A:$D,4,)</f>
        <v>74</v>
      </c>
      <c r="X2670">
        <f>VLOOKUP(H2670,'air-quality-london-time-of-day'!E:G,3,FALSE)</f>
        <v>13.9</v>
      </c>
      <c r="Y2670">
        <f>VLOOKUP(I2670,Weather!F:K,2,)</f>
        <v>8.3606557377049739</v>
      </c>
      <c r="Z2670">
        <f>VLOOKUP(I2670,Weather!F:K,3,)</f>
        <v>0.28000000000000003</v>
      </c>
      <c r="AA2670">
        <f>VLOOKUP(I2670,Weather!F:K,4,)</f>
        <v>0.6</v>
      </c>
      <c r="AB2670">
        <f>VLOOKUP(I2670,Weather!F:K,5,)</f>
        <v>1038</v>
      </c>
      <c r="AC2670">
        <f>VLOOKUP(I2670,Weather!F:K,6,)</f>
        <v>1</v>
      </c>
    </row>
    <row r="2671" spans="1:29" x14ac:dyDescent="0.25">
      <c r="A2671" t="s">
        <v>7</v>
      </c>
      <c r="B2671" t="s">
        <v>6</v>
      </c>
      <c r="C2671" s="1">
        <v>42052.54583333333</v>
      </c>
      <c r="D2671" s="3">
        <f t="shared" si="344"/>
        <v>2015</v>
      </c>
      <c r="E2671" s="3">
        <f t="shared" si="339"/>
        <v>2</v>
      </c>
      <c r="F2671" s="3">
        <f t="shared" si="340"/>
        <v>13</v>
      </c>
      <c r="G2671" s="3">
        <f t="shared" si="341"/>
        <v>17</v>
      </c>
      <c r="H2671" s="3" t="str">
        <f t="shared" si="342"/>
        <v>2015213</v>
      </c>
      <c r="I2671" s="3" t="str">
        <f t="shared" si="343"/>
        <v>201521317</v>
      </c>
      <c r="J2671">
        <v>23</v>
      </c>
      <c r="K2671">
        <v>13.8</v>
      </c>
      <c r="L2671" t="str">
        <f>VLOOKUP(C2671,List!$A$2:$C$2089,3,)</f>
        <v>Stratford</v>
      </c>
      <c r="M2671" t="str">
        <f>VLOOKUP(C2671,List!$A$2:$C$2089,2,)</f>
        <v>Jubilee</v>
      </c>
      <c r="N2671" t="str">
        <f t="shared" si="345"/>
        <v>Stratford|Jubilee</v>
      </c>
      <c r="O2671">
        <f>VLOOKUP(N2671,Depth!$A$2:$F$427,3,)</f>
        <v>4</v>
      </c>
      <c r="P2671">
        <f>VLOOKUP(N2671,Depth!$A$2:$F$427,5,)</f>
        <v>104</v>
      </c>
      <c r="Q2671">
        <f>VLOOKUP(N2671,Depth!$A$2:$F$427,6,)</f>
        <v>0</v>
      </c>
      <c r="R2671">
        <f>VLOOKUP(L2671,longitude_latitude!C:J,7,)</f>
        <v>-2.182514E-3</v>
      </c>
      <c r="S2671">
        <f>VLOOKUP(L2671,longitude_latitude!C:J,8,)</f>
        <v>51.540948020000002</v>
      </c>
      <c r="T2671">
        <f t="shared" si="346"/>
        <v>-0.11248884062692228</v>
      </c>
      <c r="U2671">
        <f>VLOOKUP(M2671,LINE!$A$2:$B$13,2,)</f>
        <v>7</v>
      </c>
      <c r="V2671">
        <f>VLOOKUP(L2671,Entry_exit!B:P,4,)</f>
        <v>91067</v>
      </c>
      <c r="W2671">
        <f>2020 - VLOOKUP(L2671, age!$A:$D,4,)</f>
        <v>74</v>
      </c>
      <c r="X2671">
        <f>VLOOKUP(H2671,'air-quality-london-time-of-day'!E:G,3,FALSE)</f>
        <v>13.9</v>
      </c>
      <c r="Y2671">
        <f>VLOOKUP(I2671,Weather!F:K,2,)</f>
        <v>8.3606557377049739</v>
      </c>
      <c r="Z2671">
        <f>VLOOKUP(I2671,Weather!F:K,3,)</f>
        <v>0.28000000000000003</v>
      </c>
      <c r="AA2671">
        <f>VLOOKUP(I2671,Weather!F:K,4,)</f>
        <v>0.6</v>
      </c>
      <c r="AB2671">
        <f>VLOOKUP(I2671,Weather!F:K,5,)</f>
        <v>1038</v>
      </c>
      <c r="AC2671">
        <f>VLOOKUP(I2671,Weather!F:K,6,)</f>
        <v>1</v>
      </c>
    </row>
    <row r="2672" spans="1:29" x14ac:dyDescent="0.25">
      <c r="A2672" t="s">
        <v>7</v>
      </c>
      <c r="B2672" t="s">
        <v>6</v>
      </c>
      <c r="C2672" s="1">
        <v>42052.546527777777</v>
      </c>
      <c r="D2672" s="3">
        <f t="shared" si="344"/>
        <v>2015</v>
      </c>
      <c r="E2672" s="3">
        <f t="shared" si="339"/>
        <v>2</v>
      </c>
      <c r="F2672" s="3">
        <f t="shared" si="340"/>
        <v>13</v>
      </c>
      <c r="G2672" s="3">
        <f t="shared" si="341"/>
        <v>17</v>
      </c>
      <c r="H2672" s="3" t="str">
        <f t="shared" si="342"/>
        <v>2015213</v>
      </c>
      <c r="I2672" s="3" t="str">
        <f t="shared" si="343"/>
        <v>201521317</v>
      </c>
      <c r="J2672">
        <v>17</v>
      </c>
      <c r="K2672">
        <v>10.199999999999999</v>
      </c>
      <c r="L2672" t="str">
        <f>VLOOKUP(C2672,List!$A$2:$C$2089,3,)</f>
        <v>Stratford</v>
      </c>
      <c r="M2672" t="str">
        <f>VLOOKUP(C2672,List!$A$2:$C$2089,2,)</f>
        <v>Jubilee</v>
      </c>
      <c r="N2672" t="str">
        <f t="shared" si="345"/>
        <v>Stratford|Jubilee</v>
      </c>
      <c r="O2672">
        <f>VLOOKUP(N2672,Depth!$A$2:$F$427,3,)</f>
        <v>4</v>
      </c>
      <c r="P2672">
        <f>VLOOKUP(N2672,Depth!$A$2:$F$427,5,)</f>
        <v>104</v>
      </c>
      <c r="Q2672">
        <f>VLOOKUP(N2672,Depth!$A$2:$F$427,6,)</f>
        <v>0</v>
      </c>
      <c r="R2672">
        <f>VLOOKUP(L2672,longitude_latitude!C:J,7,)</f>
        <v>-2.182514E-3</v>
      </c>
      <c r="S2672">
        <f>VLOOKUP(L2672,longitude_latitude!C:J,8,)</f>
        <v>51.540948020000002</v>
      </c>
      <c r="T2672">
        <f t="shared" si="346"/>
        <v>-0.11248884062692228</v>
      </c>
      <c r="U2672">
        <f>VLOOKUP(M2672,LINE!$A$2:$B$13,2,)</f>
        <v>7</v>
      </c>
      <c r="V2672">
        <f>VLOOKUP(L2672,Entry_exit!B:P,4,)</f>
        <v>91067</v>
      </c>
      <c r="W2672">
        <f>2020 - VLOOKUP(L2672, age!$A:$D,4,)</f>
        <v>74</v>
      </c>
      <c r="X2672">
        <f>VLOOKUP(H2672,'air-quality-london-time-of-day'!E:G,3,FALSE)</f>
        <v>13.9</v>
      </c>
      <c r="Y2672">
        <f>VLOOKUP(I2672,Weather!F:K,2,)</f>
        <v>8.3606557377049739</v>
      </c>
      <c r="Z2672">
        <f>VLOOKUP(I2672,Weather!F:K,3,)</f>
        <v>0.28000000000000003</v>
      </c>
      <c r="AA2672">
        <f>VLOOKUP(I2672,Weather!F:K,4,)</f>
        <v>0.6</v>
      </c>
      <c r="AB2672">
        <f>VLOOKUP(I2672,Weather!F:K,5,)</f>
        <v>1038</v>
      </c>
      <c r="AC2672">
        <f>VLOOKUP(I2672,Weather!F:K,6,)</f>
        <v>1</v>
      </c>
    </row>
    <row r="2673" spans="1:29" x14ac:dyDescent="0.25">
      <c r="A2673" t="s">
        <v>7</v>
      </c>
      <c r="B2673" t="s">
        <v>6</v>
      </c>
      <c r="C2673" s="1">
        <v>42052.547222222223</v>
      </c>
      <c r="D2673" s="3">
        <f t="shared" si="344"/>
        <v>2015</v>
      </c>
      <c r="E2673" s="3">
        <f t="shared" si="339"/>
        <v>2</v>
      </c>
      <c r="F2673" s="3">
        <f t="shared" si="340"/>
        <v>13</v>
      </c>
      <c r="G2673" s="3">
        <f t="shared" si="341"/>
        <v>17</v>
      </c>
      <c r="H2673" s="3" t="str">
        <f t="shared" si="342"/>
        <v>2015213</v>
      </c>
      <c r="I2673" s="3" t="str">
        <f t="shared" si="343"/>
        <v>201521317</v>
      </c>
      <c r="J2673">
        <v>18</v>
      </c>
      <c r="K2673">
        <v>10.8</v>
      </c>
      <c r="L2673" t="str">
        <f>VLOOKUP(C2673,List!$A$2:$C$2089,3,)</f>
        <v>Stratford</v>
      </c>
      <c r="M2673" t="str">
        <f>VLOOKUP(C2673,List!$A$2:$C$2089,2,)</f>
        <v>Jubilee</v>
      </c>
      <c r="N2673" t="str">
        <f t="shared" si="345"/>
        <v>Stratford|Jubilee</v>
      </c>
      <c r="O2673">
        <f>VLOOKUP(N2673,Depth!$A$2:$F$427,3,)</f>
        <v>4</v>
      </c>
      <c r="P2673">
        <f>VLOOKUP(N2673,Depth!$A$2:$F$427,5,)</f>
        <v>104</v>
      </c>
      <c r="Q2673">
        <f>VLOOKUP(N2673,Depth!$A$2:$F$427,6,)</f>
        <v>0</v>
      </c>
      <c r="R2673">
        <f>VLOOKUP(L2673,longitude_latitude!C:J,7,)</f>
        <v>-2.182514E-3</v>
      </c>
      <c r="S2673">
        <f>VLOOKUP(L2673,longitude_latitude!C:J,8,)</f>
        <v>51.540948020000002</v>
      </c>
      <c r="T2673">
        <f t="shared" si="346"/>
        <v>-0.11248884062692228</v>
      </c>
      <c r="U2673">
        <f>VLOOKUP(M2673,LINE!$A$2:$B$13,2,)</f>
        <v>7</v>
      </c>
      <c r="V2673">
        <f>VLOOKUP(L2673,Entry_exit!B:P,4,)</f>
        <v>91067</v>
      </c>
      <c r="W2673">
        <f>2020 - VLOOKUP(L2673, age!$A:$D,4,)</f>
        <v>74</v>
      </c>
      <c r="X2673">
        <f>VLOOKUP(H2673,'air-quality-london-time-of-day'!E:G,3,FALSE)</f>
        <v>13.9</v>
      </c>
      <c r="Y2673">
        <f>VLOOKUP(I2673,Weather!F:K,2,)</f>
        <v>8.3606557377049739</v>
      </c>
      <c r="Z2673">
        <f>VLOOKUP(I2673,Weather!F:K,3,)</f>
        <v>0.28000000000000003</v>
      </c>
      <c r="AA2673">
        <f>VLOOKUP(I2673,Weather!F:K,4,)</f>
        <v>0.6</v>
      </c>
      <c r="AB2673">
        <f>VLOOKUP(I2673,Weather!F:K,5,)</f>
        <v>1038</v>
      </c>
      <c r="AC2673">
        <f>VLOOKUP(I2673,Weather!F:K,6,)</f>
        <v>1</v>
      </c>
    </row>
    <row r="2674" spans="1:29" x14ac:dyDescent="0.25">
      <c r="A2674" t="s">
        <v>7</v>
      </c>
      <c r="B2674" t="s">
        <v>6</v>
      </c>
      <c r="C2674" s="1">
        <v>42052.54791666667</v>
      </c>
      <c r="D2674" s="3">
        <f t="shared" si="344"/>
        <v>2015</v>
      </c>
      <c r="E2674" s="3">
        <f t="shared" si="339"/>
        <v>2</v>
      </c>
      <c r="F2674" s="3">
        <f t="shared" si="340"/>
        <v>13</v>
      </c>
      <c r="G2674" s="3">
        <f t="shared" si="341"/>
        <v>17</v>
      </c>
      <c r="H2674" s="3" t="str">
        <f t="shared" si="342"/>
        <v>2015213</v>
      </c>
      <c r="I2674" s="3" t="str">
        <f t="shared" si="343"/>
        <v>201521317</v>
      </c>
      <c r="J2674">
        <v>20</v>
      </c>
      <c r="K2674">
        <v>12</v>
      </c>
      <c r="L2674" t="str">
        <f>VLOOKUP(C2674,List!$A$2:$C$2089,3,)</f>
        <v>Stratford</v>
      </c>
      <c r="M2674" t="str">
        <f>VLOOKUP(C2674,List!$A$2:$C$2089,2,)</f>
        <v>Jubilee</v>
      </c>
      <c r="N2674" t="str">
        <f t="shared" si="345"/>
        <v>Stratford|Jubilee</v>
      </c>
      <c r="O2674">
        <f>VLOOKUP(N2674,Depth!$A$2:$F$427,3,)</f>
        <v>4</v>
      </c>
      <c r="P2674">
        <f>VLOOKUP(N2674,Depth!$A$2:$F$427,5,)</f>
        <v>104</v>
      </c>
      <c r="Q2674">
        <f>VLOOKUP(N2674,Depth!$A$2:$F$427,6,)</f>
        <v>0</v>
      </c>
      <c r="R2674">
        <f>VLOOKUP(L2674,longitude_latitude!C:J,7,)</f>
        <v>-2.182514E-3</v>
      </c>
      <c r="S2674">
        <f>VLOOKUP(L2674,longitude_latitude!C:J,8,)</f>
        <v>51.540948020000002</v>
      </c>
      <c r="T2674">
        <f t="shared" si="346"/>
        <v>-0.11248884062692228</v>
      </c>
      <c r="U2674">
        <f>VLOOKUP(M2674,LINE!$A$2:$B$13,2,)</f>
        <v>7</v>
      </c>
      <c r="V2674">
        <f>VLOOKUP(L2674,Entry_exit!B:P,4,)</f>
        <v>91067</v>
      </c>
      <c r="W2674">
        <f>2020 - VLOOKUP(L2674, age!$A:$D,4,)</f>
        <v>74</v>
      </c>
      <c r="X2674">
        <f>VLOOKUP(H2674,'air-quality-london-time-of-day'!E:G,3,FALSE)</f>
        <v>13.9</v>
      </c>
      <c r="Y2674">
        <f>VLOOKUP(I2674,Weather!F:K,2,)</f>
        <v>8.3606557377049739</v>
      </c>
      <c r="Z2674">
        <f>VLOOKUP(I2674,Weather!F:K,3,)</f>
        <v>0.28000000000000003</v>
      </c>
      <c r="AA2674">
        <f>VLOOKUP(I2674,Weather!F:K,4,)</f>
        <v>0.6</v>
      </c>
      <c r="AB2674">
        <f>VLOOKUP(I2674,Weather!F:K,5,)</f>
        <v>1038</v>
      </c>
      <c r="AC2674">
        <f>VLOOKUP(I2674,Weather!F:K,6,)</f>
        <v>1</v>
      </c>
    </row>
    <row r="2675" spans="1:29" x14ac:dyDescent="0.25">
      <c r="A2675" t="s">
        <v>7</v>
      </c>
      <c r="B2675" t="s">
        <v>6</v>
      </c>
      <c r="C2675" s="1">
        <v>42052.548611111109</v>
      </c>
      <c r="D2675" s="3">
        <f t="shared" si="344"/>
        <v>2015</v>
      </c>
      <c r="E2675" s="3">
        <f t="shared" si="339"/>
        <v>2</v>
      </c>
      <c r="F2675" s="3">
        <f t="shared" si="340"/>
        <v>13</v>
      </c>
      <c r="G2675" s="3">
        <f t="shared" si="341"/>
        <v>17</v>
      </c>
      <c r="H2675" s="3" t="str">
        <f t="shared" si="342"/>
        <v>2015213</v>
      </c>
      <c r="I2675" s="3" t="str">
        <f t="shared" si="343"/>
        <v>201521317</v>
      </c>
      <c r="J2675">
        <v>20</v>
      </c>
      <c r="K2675">
        <v>12</v>
      </c>
      <c r="L2675" t="str">
        <f>VLOOKUP(C2675,List!$A$2:$C$2089,3,)</f>
        <v>West Ham</v>
      </c>
      <c r="M2675" t="str">
        <f>VLOOKUP(C2675,List!$A$2:$C$2089,2,)</f>
        <v>Jubilee</v>
      </c>
      <c r="N2675" t="str">
        <f t="shared" si="345"/>
        <v>West Ham|Jubilee</v>
      </c>
      <c r="O2675">
        <f>VLOOKUP(N2675,Depth!$A$2:$F$427,3,)</f>
        <v>1</v>
      </c>
      <c r="P2675">
        <f>VLOOKUP(N2675,Depth!$A$2:$F$427,5,)</f>
        <v>101.2</v>
      </c>
      <c r="Q2675">
        <f>VLOOKUP(N2675,Depth!$A$2:$F$427,6,)</f>
        <v>-0.2</v>
      </c>
      <c r="R2675">
        <f>VLOOKUP(L2675,longitude_latitude!C:J,7,)</f>
        <v>5.9050800000000001E-3</v>
      </c>
      <c r="S2675">
        <f>VLOOKUP(L2675,longitude_latitude!C:J,8,)</f>
        <v>51.527769130000003</v>
      </c>
      <c r="T2675">
        <f t="shared" si="346"/>
        <v>0.30427559893418044</v>
      </c>
      <c r="U2675">
        <f>VLOOKUP(M2675,LINE!$A$2:$B$13,2,)</f>
        <v>7</v>
      </c>
      <c r="V2675">
        <f>VLOOKUP(L2675,Entry_exit!B:P,4,)</f>
        <v>5947</v>
      </c>
      <c r="W2675">
        <f>2020 - VLOOKUP(L2675, age!$A:$D,4,)</f>
        <v>118</v>
      </c>
      <c r="X2675">
        <f>VLOOKUP(H2675,'air-quality-london-time-of-day'!E:G,3,FALSE)</f>
        <v>13.9</v>
      </c>
      <c r="Y2675">
        <f>VLOOKUP(I2675,Weather!F:K,2,)</f>
        <v>8.3606557377049739</v>
      </c>
      <c r="Z2675">
        <f>VLOOKUP(I2675,Weather!F:K,3,)</f>
        <v>0.28000000000000003</v>
      </c>
      <c r="AA2675">
        <f>VLOOKUP(I2675,Weather!F:K,4,)</f>
        <v>0.6</v>
      </c>
      <c r="AB2675">
        <f>VLOOKUP(I2675,Weather!F:K,5,)</f>
        <v>1038</v>
      </c>
      <c r="AC2675">
        <f>VLOOKUP(I2675,Weather!F:K,6,)</f>
        <v>1</v>
      </c>
    </row>
    <row r="2676" spans="1:29" x14ac:dyDescent="0.25">
      <c r="A2676" t="s">
        <v>7</v>
      </c>
      <c r="B2676" t="s">
        <v>6</v>
      </c>
      <c r="C2676" s="1">
        <v>42052.549305555556</v>
      </c>
      <c r="D2676" s="3">
        <f t="shared" si="344"/>
        <v>2015</v>
      </c>
      <c r="E2676" s="3">
        <f t="shared" ref="E2676:E2739" si="347">MONTH(C2676)</f>
        <v>2</v>
      </c>
      <c r="F2676" s="3">
        <f t="shared" ref="F2676:F2739" si="348">HOUR(C2676)</f>
        <v>13</v>
      </c>
      <c r="G2676" s="3">
        <f t="shared" ref="G2676:G2739" si="349">DAY(C2676)</f>
        <v>17</v>
      </c>
      <c r="H2676" s="3" t="str">
        <f t="shared" ref="H2676:H2739" si="350">D2676&amp;E2676&amp;F2676</f>
        <v>2015213</v>
      </c>
      <c r="I2676" s="3" t="str">
        <f t="shared" ref="I2676:I2739" si="351">D2676&amp;E2676&amp;F2676&amp;G2676</f>
        <v>201521317</v>
      </c>
      <c r="J2676">
        <v>22</v>
      </c>
      <c r="K2676">
        <v>13.2</v>
      </c>
      <c r="L2676" t="str">
        <f>VLOOKUP(C2676,List!$A$2:$C$2089,3,)</f>
        <v>West Ham</v>
      </c>
      <c r="M2676" t="str">
        <f>VLOOKUP(C2676,List!$A$2:$C$2089,2,)</f>
        <v>Jubilee</v>
      </c>
      <c r="N2676" t="str">
        <f t="shared" si="345"/>
        <v>West Ham|Jubilee</v>
      </c>
      <c r="O2676">
        <f>VLOOKUP(N2676,Depth!$A$2:$F$427,3,)</f>
        <v>1</v>
      </c>
      <c r="P2676">
        <f>VLOOKUP(N2676,Depth!$A$2:$F$427,5,)</f>
        <v>101.2</v>
      </c>
      <c r="Q2676">
        <f>VLOOKUP(N2676,Depth!$A$2:$F$427,6,)</f>
        <v>-0.2</v>
      </c>
      <c r="R2676">
        <f>VLOOKUP(L2676,longitude_latitude!C:J,7,)</f>
        <v>5.9050800000000001E-3</v>
      </c>
      <c r="S2676">
        <f>VLOOKUP(L2676,longitude_latitude!C:J,8,)</f>
        <v>51.527769130000003</v>
      </c>
      <c r="T2676">
        <f t="shared" si="346"/>
        <v>0.30427559893418044</v>
      </c>
      <c r="U2676">
        <f>VLOOKUP(M2676,LINE!$A$2:$B$13,2,)</f>
        <v>7</v>
      </c>
      <c r="V2676">
        <f>VLOOKUP(L2676,Entry_exit!B:P,4,)</f>
        <v>5947</v>
      </c>
      <c r="W2676">
        <f>2020 - VLOOKUP(L2676, age!$A:$D,4,)</f>
        <v>118</v>
      </c>
      <c r="X2676">
        <f>VLOOKUP(H2676,'air-quality-london-time-of-day'!E:G,3,FALSE)</f>
        <v>13.9</v>
      </c>
      <c r="Y2676">
        <f>VLOOKUP(I2676,Weather!F:K,2,)</f>
        <v>8.3606557377049739</v>
      </c>
      <c r="Z2676">
        <f>VLOOKUP(I2676,Weather!F:K,3,)</f>
        <v>0.28000000000000003</v>
      </c>
      <c r="AA2676">
        <f>VLOOKUP(I2676,Weather!F:K,4,)</f>
        <v>0.6</v>
      </c>
      <c r="AB2676">
        <f>VLOOKUP(I2676,Weather!F:K,5,)</f>
        <v>1038</v>
      </c>
      <c r="AC2676">
        <f>VLOOKUP(I2676,Weather!F:K,6,)</f>
        <v>1</v>
      </c>
    </row>
    <row r="2677" spans="1:29" x14ac:dyDescent="0.25">
      <c r="A2677" t="s">
        <v>7</v>
      </c>
      <c r="B2677" t="s">
        <v>6</v>
      </c>
      <c r="C2677" s="1">
        <v>42052.55</v>
      </c>
      <c r="D2677" s="3">
        <f t="shared" si="344"/>
        <v>2015</v>
      </c>
      <c r="E2677" s="3">
        <f t="shared" si="347"/>
        <v>2</v>
      </c>
      <c r="F2677" s="3">
        <f t="shared" si="348"/>
        <v>13</v>
      </c>
      <c r="G2677" s="3">
        <f t="shared" si="349"/>
        <v>17</v>
      </c>
      <c r="H2677" s="3" t="str">
        <f t="shared" si="350"/>
        <v>2015213</v>
      </c>
      <c r="I2677" s="3" t="str">
        <f t="shared" si="351"/>
        <v>201521317</v>
      </c>
      <c r="J2677">
        <v>30</v>
      </c>
      <c r="K2677">
        <v>18</v>
      </c>
      <c r="L2677" t="str">
        <f>VLOOKUP(C2677,List!$A$2:$C$2089,3,)</f>
        <v>Canning Town</v>
      </c>
      <c r="M2677" t="str">
        <f>VLOOKUP(C2677,List!$A$2:$C$2089,2,)</f>
        <v>Jubilee</v>
      </c>
      <c r="N2677" t="str">
        <f t="shared" si="345"/>
        <v>Canning Town|Jubilee</v>
      </c>
      <c r="O2677">
        <f>VLOOKUP(N2677,Depth!$A$2:$F$427,3,)</f>
        <v>2</v>
      </c>
      <c r="P2677">
        <f>VLOOKUP(N2677,Depth!$A$2:$F$427,5,)</f>
        <v>100</v>
      </c>
      <c r="Q2677">
        <f>VLOOKUP(N2677,Depth!$A$2:$F$427,6,)</f>
        <v>2</v>
      </c>
      <c r="R2677">
        <f>VLOOKUP(L2677,longitude_latitude!C:J,7,)</f>
        <v>9.5688839999999997E-3</v>
      </c>
      <c r="S2677">
        <f>VLOOKUP(L2677,longitude_latitude!C:J,8,)</f>
        <v>51.51360991</v>
      </c>
      <c r="T2677">
        <f t="shared" si="346"/>
        <v>0.49292775765004043</v>
      </c>
      <c r="U2677">
        <f>VLOOKUP(M2677,LINE!$A$2:$B$13,2,)</f>
        <v>7</v>
      </c>
      <c r="V2677">
        <f>VLOOKUP(L2677,Entry_exit!B:P,4,)</f>
        <v>17047</v>
      </c>
      <c r="W2677">
        <f>2020 - VLOOKUP(L2677, age!$A:$D,4,)</f>
        <v>21</v>
      </c>
      <c r="X2677">
        <f>VLOOKUP(H2677,'air-quality-london-time-of-day'!E:G,3,FALSE)</f>
        <v>13.9</v>
      </c>
      <c r="Y2677">
        <f>VLOOKUP(I2677,Weather!F:K,2,)</f>
        <v>8.3606557377049739</v>
      </c>
      <c r="Z2677">
        <f>VLOOKUP(I2677,Weather!F:K,3,)</f>
        <v>0.28000000000000003</v>
      </c>
      <c r="AA2677">
        <f>VLOOKUP(I2677,Weather!F:K,4,)</f>
        <v>0.6</v>
      </c>
      <c r="AB2677">
        <f>VLOOKUP(I2677,Weather!F:K,5,)</f>
        <v>1038</v>
      </c>
      <c r="AC2677">
        <f>VLOOKUP(I2677,Weather!F:K,6,)</f>
        <v>1</v>
      </c>
    </row>
    <row r="2678" spans="1:29" x14ac:dyDescent="0.25">
      <c r="A2678" t="s">
        <v>7</v>
      </c>
      <c r="B2678" t="s">
        <v>6</v>
      </c>
      <c r="C2678" s="1">
        <v>42052.550694444442</v>
      </c>
      <c r="D2678" s="3">
        <f t="shared" si="344"/>
        <v>2015</v>
      </c>
      <c r="E2678" s="3">
        <f t="shared" si="347"/>
        <v>2</v>
      </c>
      <c r="F2678" s="3">
        <f t="shared" si="348"/>
        <v>13</v>
      </c>
      <c r="G2678" s="3">
        <f t="shared" si="349"/>
        <v>17</v>
      </c>
      <c r="H2678" s="3" t="str">
        <f t="shared" si="350"/>
        <v>2015213</v>
      </c>
      <c r="I2678" s="3" t="str">
        <f t="shared" si="351"/>
        <v>201521317</v>
      </c>
      <c r="J2678">
        <v>40</v>
      </c>
      <c r="K2678">
        <v>24</v>
      </c>
      <c r="L2678" t="str">
        <f>VLOOKUP(C2678,List!$A$2:$C$2089,3,)</f>
        <v>Canning Town</v>
      </c>
      <c r="M2678" t="str">
        <f>VLOOKUP(C2678,List!$A$2:$C$2089,2,)</f>
        <v>Jubilee</v>
      </c>
      <c r="N2678" t="str">
        <f t="shared" si="345"/>
        <v>Canning Town|Jubilee</v>
      </c>
      <c r="O2678">
        <f>VLOOKUP(N2678,Depth!$A$2:$F$427,3,)</f>
        <v>2</v>
      </c>
      <c r="P2678">
        <f>VLOOKUP(N2678,Depth!$A$2:$F$427,5,)</f>
        <v>100</v>
      </c>
      <c r="Q2678">
        <f>VLOOKUP(N2678,Depth!$A$2:$F$427,6,)</f>
        <v>2</v>
      </c>
      <c r="R2678">
        <f>VLOOKUP(L2678,longitude_latitude!C:J,7,)</f>
        <v>9.5688839999999997E-3</v>
      </c>
      <c r="S2678">
        <f>VLOOKUP(L2678,longitude_latitude!C:J,8,)</f>
        <v>51.51360991</v>
      </c>
      <c r="T2678">
        <f t="shared" si="346"/>
        <v>0.49292775765004043</v>
      </c>
      <c r="U2678">
        <f>VLOOKUP(M2678,LINE!$A$2:$B$13,2,)</f>
        <v>7</v>
      </c>
      <c r="V2678">
        <f>VLOOKUP(L2678,Entry_exit!B:P,4,)</f>
        <v>17047</v>
      </c>
      <c r="W2678">
        <f>2020 - VLOOKUP(L2678, age!$A:$D,4,)</f>
        <v>21</v>
      </c>
      <c r="X2678">
        <f>VLOOKUP(H2678,'air-quality-london-time-of-day'!E:G,3,FALSE)</f>
        <v>13.9</v>
      </c>
      <c r="Y2678">
        <f>VLOOKUP(I2678,Weather!F:K,2,)</f>
        <v>8.3606557377049739</v>
      </c>
      <c r="Z2678">
        <f>VLOOKUP(I2678,Weather!F:K,3,)</f>
        <v>0.28000000000000003</v>
      </c>
      <c r="AA2678">
        <f>VLOOKUP(I2678,Weather!F:K,4,)</f>
        <v>0.6</v>
      </c>
      <c r="AB2678">
        <f>VLOOKUP(I2678,Weather!F:K,5,)</f>
        <v>1038</v>
      </c>
      <c r="AC2678">
        <f>VLOOKUP(I2678,Weather!F:K,6,)</f>
        <v>1</v>
      </c>
    </row>
    <row r="2679" spans="1:29" x14ac:dyDescent="0.25">
      <c r="A2679" t="s">
        <v>7</v>
      </c>
      <c r="B2679" t="s">
        <v>6</v>
      </c>
      <c r="C2679" s="1">
        <v>42052.551388888889</v>
      </c>
      <c r="D2679" s="3">
        <f t="shared" si="344"/>
        <v>2015</v>
      </c>
      <c r="E2679" s="3">
        <f t="shared" si="347"/>
        <v>2</v>
      </c>
      <c r="F2679" s="3">
        <f t="shared" si="348"/>
        <v>13</v>
      </c>
      <c r="G2679" s="3">
        <f t="shared" si="349"/>
        <v>17</v>
      </c>
      <c r="H2679" s="3" t="str">
        <f t="shared" si="350"/>
        <v>2015213</v>
      </c>
      <c r="I2679" s="3" t="str">
        <f t="shared" si="351"/>
        <v>201521317</v>
      </c>
      <c r="J2679">
        <v>58</v>
      </c>
      <c r="K2679">
        <v>34.799999999999997</v>
      </c>
      <c r="L2679" t="str">
        <f>VLOOKUP(C2679,List!$A$2:$C$2089,3,)</f>
        <v>Canning Town</v>
      </c>
      <c r="M2679" t="str">
        <f>VLOOKUP(C2679,List!$A$2:$C$2089,2,)</f>
        <v>Jubilee</v>
      </c>
      <c r="N2679" t="str">
        <f t="shared" si="345"/>
        <v>Canning Town|Jubilee</v>
      </c>
      <c r="O2679">
        <f>VLOOKUP(N2679,Depth!$A$2:$F$427,3,)</f>
        <v>2</v>
      </c>
      <c r="P2679">
        <f>VLOOKUP(N2679,Depth!$A$2:$F$427,5,)</f>
        <v>100</v>
      </c>
      <c r="Q2679">
        <f>VLOOKUP(N2679,Depth!$A$2:$F$427,6,)</f>
        <v>2</v>
      </c>
      <c r="R2679">
        <f>VLOOKUP(L2679,longitude_latitude!C:J,7,)</f>
        <v>9.5688839999999997E-3</v>
      </c>
      <c r="S2679">
        <f>VLOOKUP(L2679,longitude_latitude!C:J,8,)</f>
        <v>51.51360991</v>
      </c>
      <c r="T2679">
        <f t="shared" si="346"/>
        <v>0.49292775765004043</v>
      </c>
      <c r="U2679">
        <f>VLOOKUP(M2679,LINE!$A$2:$B$13,2,)</f>
        <v>7</v>
      </c>
      <c r="V2679">
        <f>VLOOKUP(L2679,Entry_exit!B:P,4,)</f>
        <v>17047</v>
      </c>
      <c r="W2679">
        <f>2020 - VLOOKUP(L2679, age!$A:$D,4,)</f>
        <v>21</v>
      </c>
      <c r="X2679">
        <f>VLOOKUP(H2679,'air-quality-london-time-of-day'!E:G,3,FALSE)</f>
        <v>13.9</v>
      </c>
      <c r="Y2679">
        <f>VLOOKUP(I2679,Weather!F:K,2,)</f>
        <v>8.3606557377049739</v>
      </c>
      <c r="Z2679">
        <f>VLOOKUP(I2679,Weather!F:K,3,)</f>
        <v>0.28000000000000003</v>
      </c>
      <c r="AA2679">
        <f>VLOOKUP(I2679,Weather!F:K,4,)</f>
        <v>0.6</v>
      </c>
      <c r="AB2679">
        <f>VLOOKUP(I2679,Weather!F:K,5,)</f>
        <v>1038</v>
      </c>
      <c r="AC2679">
        <f>VLOOKUP(I2679,Weather!F:K,6,)</f>
        <v>1</v>
      </c>
    </row>
    <row r="2680" spans="1:29" x14ac:dyDescent="0.25">
      <c r="A2680" t="s">
        <v>7</v>
      </c>
      <c r="B2680" t="s">
        <v>6</v>
      </c>
      <c r="C2680" s="1">
        <v>42052.552083333336</v>
      </c>
      <c r="D2680" s="3">
        <f t="shared" si="344"/>
        <v>2015</v>
      </c>
      <c r="E2680" s="3">
        <f t="shared" si="347"/>
        <v>2</v>
      </c>
      <c r="F2680" s="3">
        <f t="shared" si="348"/>
        <v>13</v>
      </c>
      <c r="G2680" s="3">
        <f t="shared" si="349"/>
        <v>17</v>
      </c>
      <c r="H2680" s="3" t="str">
        <f t="shared" si="350"/>
        <v>2015213</v>
      </c>
      <c r="I2680" s="3" t="str">
        <f t="shared" si="351"/>
        <v>201521317</v>
      </c>
      <c r="J2680">
        <v>97</v>
      </c>
      <c r="K2680">
        <v>58.2</v>
      </c>
      <c r="L2680" t="str">
        <f>VLOOKUP(C2680,List!$A$2:$C$2089,3,)</f>
        <v>North Greenwich</v>
      </c>
      <c r="M2680" t="str">
        <f>VLOOKUP(C2680,List!$A$2:$C$2089,2,)</f>
        <v>Jubilee</v>
      </c>
      <c r="N2680" t="str">
        <f t="shared" si="345"/>
        <v>North Greenwich|Jubilee</v>
      </c>
      <c r="O2680">
        <f>VLOOKUP(N2680,Depth!$A$2:$F$427,3,)</f>
        <v>2</v>
      </c>
      <c r="P2680">
        <f>VLOOKUP(N2680,Depth!$A$2:$F$427,5,)</f>
        <v>86.46</v>
      </c>
      <c r="Q2680">
        <f>VLOOKUP(N2680,Depth!$A$2:$F$427,6,)</f>
        <v>15.54</v>
      </c>
      <c r="R2680">
        <f>VLOOKUP(L2680,longitude_latitude!C:J,7,)</f>
        <v>5.9087840000000003E-3</v>
      </c>
      <c r="S2680">
        <f>VLOOKUP(L2680,longitude_latitude!C:J,8,)</f>
        <v>51.500020990000003</v>
      </c>
      <c r="T2680">
        <f t="shared" si="346"/>
        <v>0.30430250002537618</v>
      </c>
      <c r="U2680">
        <f>VLOOKUP(M2680,LINE!$A$2:$B$13,2,)</f>
        <v>7</v>
      </c>
      <c r="V2680">
        <f>VLOOKUP(L2680,Entry_exit!B:P,4,)</f>
        <v>36889</v>
      </c>
      <c r="W2680">
        <f>2020 - VLOOKUP(L2680, age!$A:$D,4,)</f>
        <v>21</v>
      </c>
      <c r="X2680">
        <f>VLOOKUP(H2680,'air-quality-london-time-of-day'!E:G,3,FALSE)</f>
        <v>13.9</v>
      </c>
      <c r="Y2680">
        <f>VLOOKUP(I2680,Weather!F:K,2,)</f>
        <v>8.3606557377049739</v>
      </c>
      <c r="Z2680">
        <f>VLOOKUP(I2680,Weather!F:K,3,)</f>
        <v>0.28000000000000003</v>
      </c>
      <c r="AA2680">
        <f>VLOOKUP(I2680,Weather!F:K,4,)</f>
        <v>0.6</v>
      </c>
      <c r="AB2680">
        <f>VLOOKUP(I2680,Weather!F:K,5,)</f>
        <v>1038</v>
      </c>
      <c r="AC2680">
        <f>VLOOKUP(I2680,Weather!F:K,6,)</f>
        <v>1</v>
      </c>
    </row>
    <row r="2681" spans="1:29" x14ac:dyDescent="0.25">
      <c r="A2681" t="s">
        <v>7</v>
      </c>
      <c r="B2681" t="s">
        <v>6</v>
      </c>
      <c r="C2681" s="1">
        <v>42052.552777777775</v>
      </c>
      <c r="D2681" s="3">
        <f t="shared" si="344"/>
        <v>2015</v>
      </c>
      <c r="E2681" s="3">
        <f t="shared" si="347"/>
        <v>2</v>
      </c>
      <c r="F2681" s="3">
        <f t="shared" si="348"/>
        <v>13</v>
      </c>
      <c r="G2681" s="3">
        <f t="shared" si="349"/>
        <v>17</v>
      </c>
      <c r="H2681" s="3" t="str">
        <f t="shared" si="350"/>
        <v>2015213</v>
      </c>
      <c r="I2681" s="3" t="str">
        <f t="shared" si="351"/>
        <v>201521317</v>
      </c>
      <c r="J2681">
        <v>97</v>
      </c>
      <c r="K2681">
        <v>58.2</v>
      </c>
      <c r="L2681" t="str">
        <f>VLOOKUP(C2681,List!$A$2:$C$2089,3,)</f>
        <v>North Greenwich</v>
      </c>
      <c r="M2681" t="str">
        <f>VLOOKUP(C2681,List!$A$2:$C$2089,2,)</f>
        <v>Jubilee</v>
      </c>
      <c r="N2681" t="str">
        <f t="shared" si="345"/>
        <v>North Greenwich|Jubilee</v>
      </c>
      <c r="O2681">
        <f>VLOOKUP(N2681,Depth!$A$2:$F$427,3,)</f>
        <v>2</v>
      </c>
      <c r="P2681">
        <f>VLOOKUP(N2681,Depth!$A$2:$F$427,5,)</f>
        <v>86.46</v>
      </c>
      <c r="Q2681">
        <f>VLOOKUP(N2681,Depth!$A$2:$F$427,6,)</f>
        <v>15.54</v>
      </c>
      <c r="R2681">
        <f>VLOOKUP(L2681,longitude_latitude!C:J,7,)</f>
        <v>5.9087840000000003E-3</v>
      </c>
      <c r="S2681">
        <f>VLOOKUP(L2681,longitude_latitude!C:J,8,)</f>
        <v>51.500020990000003</v>
      </c>
      <c r="T2681">
        <f t="shared" si="346"/>
        <v>0.30430250002537618</v>
      </c>
      <c r="U2681">
        <f>VLOOKUP(M2681,LINE!$A$2:$B$13,2,)</f>
        <v>7</v>
      </c>
      <c r="V2681">
        <f>VLOOKUP(L2681,Entry_exit!B:P,4,)</f>
        <v>36889</v>
      </c>
      <c r="W2681">
        <f>2020 - VLOOKUP(L2681, age!$A:$D,4,)</f>
        <v>21</v>
      </c>
      <c r="X2681">
        <f>VLOOKUP(H2681,'air-quality-london-time-of-day'!E:G,3,FALSE)</f>
        <v>13.9</v>
      </c>
      <c r="Y2681">
        <f>VLOOKUP(I2681,Weather!F:K,2,)</f>
        <v>8.3606557377049739</v>
      </c>
      <c r="Z2681">
        <f>VLOOKUP(I2681,Weather!F:K,3,)</f>
        <v>0.28000000000000003</v>
      </c>
      <c r="AA2681">
        <f>VLOOKUP(I2681,Weather!F:K,4,)</f>
        <v>0.6</v>
      </c>
      <c r="AB2681">
        <f>VLOOKUP(I2681,Weather!F:K,5,)</f>
        <v>1038</v>
      </c>
      <c r="AC2681">
        <f>VLOOKUP(I2681,Weather!F:K,6,)</f>
        <v>1</v>
      </c>
    </row>
    <row r="2682" spans="1:29" x14ac:dyDescent="0.25">
      <c r="A2682" t="s">
        <v>7</v>
      </c>
      <c r="B2682" t="s">
        <v>6</v>
      </c>
      <c r="C2682" s="1">
        <v>42052.553472222222</v>
      </c>
      <c r="D2682" s="3">
        <f t="shared" si="344"/>
        <v>2015</v>
      </c>
      <c r="E2682" s="3">
        <f t="shared" si="347"/>
        <v>2</v>
      </c>
      <c r="F2682" s="3">
        <f t="shared" si="348"/>
        <v>13</v>
      </c>
      <c r="G2682" s="3">
        <f t="shared" si="349"/>
        <v>17</v>
      </c>
      <c r="H2682" s="3" t="str">
        <f t="shared" si="350"/>
        <v>2015213</v>
      </c>
      <c r="I2682" s="3" t="str">
        <f t="shared" si="351"/>
        <v>201521317</v>
      </c>
      <c r="J2682">
        <v>153</v>
      </c>
      <c r="K2682">
        <v>91.8</v>
      </c>
      <c r="L2682" t="str">
        <f>VLOOKUP(C2682,List!$A$2:$C$2089,3,)</f>
        <v>Canary Wharf</v>
      </c>
      <c r="M2682" t="str">
        <f>VLOOKUP(C2682,List!$A$2:$C$2089,2,)</f>
        <v>Jubilee</v>
      </c>
      <c r="N2682" t="str">
        <f t="shared" si="345"/>
        <v>Canary Wharf|Jubilee</v>
      </c>
      <c r="O2682">
        <f>VLOOKUP(N2682,Depth!$A$2:$F$427,3,)</f>
        <v>3</v>
      </c>
      <c r="P2682">
        <f>VLOOKUP(N2682,Depth!$A$2:$F$427,5,)</f>
        <v>84.35</v>
      </c>
      <c r="Q2682">
        <f>VLOOKUP(N2682,Depth!$A$2:$F$427,6,)</f>
        <v>18.649999999999999</v>
      </c>
      <c r="R2682">
        <f>VLOOKUP(L2682,longitude_latitude!C:J,7,)</f>
        <v>-1.6134819000000002E-2</v>
      </c>
      <c r="S2682">
        <f>VLOOKUP(L2682,longitude_latitude!C:J,8,)</f>
        <v>51.502917490000002</v>
      </c>
      <c r="T2682">
        <f t="shared" si="346"/>
        <v>-0.83099025167308438</v>
      </c>
      <c r="U2682">
        <f>VLOOKUP(M2682,LINE!$A$2:$B$13,2,)</f>
        <v>7</v>
      </c>
      <c r="V2682">
        <f>VLOOKUP(L2682,Entry_exit!B:P,4,)</f>
        <v>93942</v>
      </c>
      <c r="W2682">
        <f>2020 - VLOOKUP(L2682, age!$A:$D,4,)</f>
        <v>21</v>
      </c>
      <c r="X2682">
        <f>VLOOKUP(H2682,'air-quality-london-time-of-day'!E:G,3,FALSE)</f>
        <v>13.9</v>
      </c>
      <c r="Y2682">
        <f>VLOOKUP(I2682,Weather!F:K,2,)</f>
        <v>8.3606557377049739</v>
      </c>
      <c r="Z2682">
        <f>VLOOKUP(I2682,Weather!F:K,3,)</f>
        <v>0.28000000000000003</v>
      </c>
      <c r="AA2682">
        <f>VLOOKUP(I2682,Weather!F:K,4,)</f>
        <v>0.6</v>
      </c>
      <c r="AB2682">
        <f>VLOOKUP(I2682,Weather!F:K,5,)</f>
        <v>1038</v>
      </c>
      <c r="AC2682">
        <f>VLOOKUP(I2682,Weather!F:K,6,)</f>
        <v>1</v>
      </c>
    </row>
    <row r="2683" spans="1:29" x14ac:dyDescent="0.25">
      <c r="A2683" t="s">
        <v>7</v>
      </c>
      <c r="B2683" t="s">
        <v>6</v>
      </c>
      <c r="C2683" s="1">
        <v>42052.554166666669</v>
      </c>
      <c r="D2683" s="3">
        <f t="shared" si="344"/>
        <v>2015</v>
      </c>
      <c r="E2683" s="3">
        <f t="shared" si="347"/>
        <v>2</v>
      </c>
      <c r="F2683" s="3">
        <f t="shared" si="348"/>
        <v>13</v>
      </c>
      <c r="G2683" s="3">
        <f t="shared" si="349"/>
        <v>17</v>
      </c>
      <c r="H2683" s="3" t="str">
        <f t="shared" si="350"/>
        <v>2015213</v>
      </c>
      <c r="I2683" s="3" t="str">
        <f t="shared" si="351"/>
        <v>201521317</v>
      </c>
      <c r="J2683">
        <v>165</v>
      </c>
      <c r="K2683">
        <v>99</v>
      </c>
      <c r="L2683" t="str">
        <f>VLOOKUP(C2683,List!$A$2:$C$2089,3,)</f>
        <v>Canary Wharf</v>
      </c>
      <c r="M2683" t="str">
        <f>VLOOKUP(C2683,List!$A$2:$C$2089,2,)</f>
        <v>Jubilee</v>
      </c>
      <c r="N2683" t="str">
        <f t="shared" si="345"/>
        <v>Canary Wharf|Jubilee</v>
      </c>
      <c r="O2683">
        <f>VLOOKUP(N2683,Depth!$A$2:$F$427,3,)</f>
        <v>3</v>
      </c>
      <c r="P2683">
        <f>VLOOKUP(N2683,Depth!$A$2:$F$427,5,)</f>
        <v>84.35</v>
      </c>
      <c r="Q2683">
        <f>VLOOKUP(N2683,Depth!$A$2:$F$427,6,)</f>
        <v>18.649999999999999</v>
      </c>
      <c r="R2683">
        <f>VLOOKUP(L2683,longitude_latitude!C:J,7,)</f>
        <v>-1.6134819000000002E-2</v>
      </c>
      <c r="S2683">
        <f>VLOOKUP(L2683,longitude_latitude!C:J,8,)</f>
        <v>51.502917490000002</v>
      </c>
      <c r="T2683">
        <f t="shared" si="346"/>
        <v>-0.83099025167308438</v>
      </c>
      <c r="U2683">
        <f>VLOOKUP(M2683,LINE!$A$2:$B$13,2,)</f>
        <v>7</v>
      </c>
      <c r="V2683">
        <f>VLOOKUP(L2683,Entry_exit!B:P,4,)</f>
        <v>93942</v>
      </c>
      <c r="W2683">
        <f>2020 - VLOOKUP(L2683, age!$A:$D,4,)</f>
        <v>21</v>
      </c>
      <c r="X2683">
        <f>VLOOKUP(H2683,'air-quality-london-time-of-day'!E:G,3,FALSE)</f>
        <v>13.9</v>
      </c>
      <c r="Y2683">
        <f>VLOOKUP(I2683,Weather!F:K,2,)</f>
        <v>8.3606557377049739</v>
      </c>
      <c r="Z2683">
        <f>VLOOKUP(I2683,Weather!F:K,3,)</f>
        <v>0.28000000000000003</v>
      </c>
      <c r="AA2683">
        <f>VLOOKUP(I2683,Weather!F:K,4,)</f>
        <v>0.6</v>
      </c>
      <c r="AB2683">
        <f>VLOOKUP(I2683,Weather!F:K,5,)</f>
        <v>1038</v>
      </c>
      <c r="AC2683">
        <f>VLOOKUP(I2683,Weather!F:K,6,)</f>
        <v>1</v>
      </c>
    </row>
    <row r="2684" spans="1:29" x14ac:dyDescent="0.25">
      <c r="A2684" t="s">
        <v>7</v>
      </c>
      <c r="B2684" t="s">
        <v>6</v>
      </c>
      <c r="C2684" s="1">
        <v>42052.554861111108</v>
      </c>
      <c r="D2684" s="3">
        <f t="shared" si="344"/>
        <v>2015</v>
      </c>
      <c r="E2684" s="3">
        <f t="shared" si="347"/>
        <v>2</v>
      </c>
      <c r="F2684" s="3">
        <f t="shared" si="348"/>
        <v>13</v>
      </c>
      <c r="G2684" s="3">
        <f t="shared" si="349"/>
        <v>17</v>
      </c>
      <c r="H2684" s="3" t="str">
        <f t="shared" si="350"/>
        <v>2015213</v>
      </c>
      <c r="I2684" s="3" t="str">
        <f t="shared" si="351"/>
        <v>201521317</v>
      </c>
      <c r="J2684">
        <v>173</v>
      </c>
      <c r="K2684">
        <v>103.8</v>
      </c>
      <c r="L2684" t="str">
        <f>VLOOKUP(C2684,List!$A$2:$C$2089,3,)</f>
        <v>Canary Wharf</v>
      </c>
      <c r="M2684" t="str">
        <f>VLOOKUP(C2684,List!$A$2:$C$2089,2,)</f>
        <v>Jubilee</v>
      </c>
      <c r="N2684" t="str">
        <f t="shared" si="345"/>
        <v>Canary Wharf|Jubilee</v>
      </c>
      <c r="O2684">
        <f>VLOOKUP(N2684,Depth!$A$2:$F$427,3,)</f>
        <v>3</v>
      </c>
      <c r="P2684">
        <f>VLOOKUP(N2684,Depth!$A$2:$F$427,5,)</f>
        <v>84.35</v>
      </c>
      <c r="Q2684">
        <f>VLOOKUP(N2684,Depth!$A$2:$F$427,6,)</f>
        <v>18.649999999999999</v>
      </c>
      <c r="R2684">
        <f>VLOOKUP(L2684,longitude_latitude!C:J,7,)</f>
        <v>-1.6134819000000002E-2</v>
      </c>
      <c r="S2684">
        <f>VLOOKUP(L2684,longitude_latitude!C:J,8,)</f>
        <v>51.502917490000002</v>
      </c>
      <c r="T2684">
        <f t="shared" si="346"/>
        <v>-0.83099025167308438</v>
      </c>
      <c r="U2684">
        <f>VLOOKUP(M2684,LINE!$A$2:$B$13,2,)</f>
        <v>7</v>
      </c>
      <c r="V2684">
        <f>VLOOKUP(L2684,Entry_exit!B:P,4,)</f>
        <v>93942</v>
      </c>
      <c r="W2684">
        <f>2020 - VLOOKUP(L2684, age!$A:$D,4,)</f>
        <v>21</v>
      </c>
      <c r="X2684">
        <f>VLOOKUP(H2684,'air-quality-london-time-of-day'!E:G,3,FALSE)</f>
        <v>13.9</v>
      </c>
      <c r="Y2684">
        <f>VLOOKUP(I2684,Weather!F:K,2,)</f>
        <v>8.3606557377049739</v>
      </c>
      <c r="Z2684">
        <f>VLOOKUP(I2684,Weather!F:K,3,)</f>
        <v>0.28000000000000003</v>
      </c>
      <c r="AA2684">
        <f>VLOOKUP(I2684,Weather!F:K,4,)</f>
        <v>0.6</v>
      </c>
      <c r="AB2684">
        <f>VLOOKUP(I2684,Weather!F:K,5,)</f>
        <v>1038</v>
      </c>
      <c r="AC2684">
        <f>VLOOKUP(I2684,Weather!F:K,6,)</f>
        <v>1</v>
      </c>
    </row>
    <row r="2685" spans="1:29" x14ac:dyDescent="0.25">
      <c r="A2685" t="s">
        <v>7</v>
      </c>
      <c r="B2685" t="s">
        <v>6</v>
      </c>
      <c r="C2685" s="1">
        <v>42052.555555555555</v>
      </c>
      <c r="D2685" s="3">
        <f t="shared" si="344"/>
        <v>2015</v>
      </c>
      <c r="E2685" s="3">
        <f t="shared" si="347"/>
        <v>2</v>
      </c>
      <c r="F2685" s="3">
        <f t="shared" si="348"/>
        <v>13</v>
      </c>
      <c r="G2685" s="3">
        <f t="shared" si="349"/>
        <v>17</v>
      </c>
      <c r="H2685" s="3" t="str">
        <f t="shared" si="350"/>
        <v>2015213</v>
      </c>
      <c r="I2685" s="3" t="str">
        <f t="shared" si="351"/>
        <v>201521317</v>
      </c>
      <c r="J2685">
        <v>179</v>
      </c>
      <c r="K2685">
        <v>107.4</v>
      </c>
      <c r="L2685" t="str">
        <f>VLOOKUP(C2685,List!$A$2:$C$2089,3,)</f>
        <v>Canada Water</v>
      </c>
      <c r="M2685" t="str">
        <f>VLOOKUP(C2685,List!$A$2:$C$2089,2,)</f>
        <v>Jubilee</v>
      </c>
      <c r="N2685" t="str">
        <f t="shared" si="345"/>
        <v>Canada Water|Jubilee</v>
      </c>
      <c r="O2685">
        <f>VLOOKUP(N2685,Depth!$A$2:$F$427,3,)</f>
        <v>5</v>
      </c>
      <c r="P2685">
        <f>VLOOKUP(N2685,Depth!$A$2:$F$427,5,)</f>
        <v>86.674999999999997</v>
      </c>
      <c r="Q2685">
        <f>VLOOKUP(N2685,Depth!$A$2:$F$427,6,)</f>
        <v>18.324999999999999</v>
      </c>
      <c r="R2685">
        <f>VLOOKUP(L2685,longitude_latitude!C:J,7,)</f>
        <v>-4.8105944999999997E-2</v>
      </c>
      <c r="S2685">
        <f>VLOOKUP(L2685,longitude_latitude!C:J,8,)</f>
        <v>51.497448640000002</v>
      </c>
      <c r="T2685">
        <f t="shared" si="346"/>
        <v>-2.4773334319161648</v>
      </c>
      <c r="U2685">
        <f>VLOOKUP(M2685,LINE!$A$2:$B$13,2,)</f>
        <v>7</v>
      </c>
      <c r="V2685">
        <f>VLOOKUP(L2685,Entry_exit!B:P,4,)</f>
        <v>18516</v>
      </c>
      <c r="W2685">
        <f>2020 - VLOOKUP(L2685, age!$A:$D,4,)</f>
        <v>21</v>
      </c>
      <c r="X2685">
        <f>VLOOKUP(H2685,'air-quality-london-time-of-day'!E:G,3,FALSE)</f>
        <v>13.9</v>
      </c>
      <c r="Y2685">
        <f>VLOOKUP(I2685,Weather!F:K,2,)</f>
        <v>8.3606557377049739</v>
      </c>
      <c r="Z2685">
        <f>VLOOKUP(I2685,Weather!F:K,3,)</f>
        <v>0.28000000000000003</v>
      </c>
      <c r="AA2685">
        <f>VLOOKUP(I2685,Weather!F:K,4,)</f>
        <v>0.6</v>
      </c>
      <c r="AB2685">
        <f>VLOOKUP(I2685,Weather!F:K,5,)</f>
        <v>1038</v>
      </c>
      <c r="AC2685">
        <f>VLOOKUP(I2685,Weather!F:K,6,)</f>
        <v>1</v>
      </c>
    </row>
    <row r="2686" spans="1:29" x14ac:dyDescent="0.25">
      <c r="A2686" t="s">
        <v>7</v>
      </c>
      <c r="B2686" t="s">
        <v>6</v>
      </c>
      <c r="C2686" s="1">
        <v>42052.556250000001</v>
      </c>
      <c r="D2686" s="3">
        <f t="shared" si="344"/>
        <v>2015</v>
      </c>
      <c r="E2686" s="3">
        <f t="shared" si="347"/>
        <v>2</v>
      </c>
      <c r="F2686" s="3">
        <f t="shared" si="348"/>
        <v>13</v>
      </c>
      <c r="G2686" s="3">
        <f t="shared" si="349"/>
        <v>17</v>
      </c>
      <c r="H2686" s="3" t="str">
        <f t="shared" si="350"/>
        <v>2015213</v>
      </c>
      <c r="I2686" s="3" t="str">
        <f t="shared" si="351"/>
        <v>201521317</v>
      </c>
      <c r="J2686">
        <v>206</v>
      </c>
      <c r="K2686">
        <v>123.6</v>
      </c>
      <c r="L2686" t="str">
        <f>VLOOKUP(C2686,List!$A$2:$C$2089,3,)</f>
        <v>Bermondsey</v>
      </c>
      <c r="M2686" t="str">
        <f>VLOOKUP(C2686,List!$A$2:$C$2089,2,)</f>
        <v>Jubilee</v>
      </c>
      <c r="N2686" t="str">
        <f t="shared" si="345"/>
        <v>Bermondsey|Jubilee</v>
      </c>
      <c r="O2686">
        <f>VLOOKUP(N2686,Depth!$A$2:$F$427,3,)</f>
        <v>2</v>
      </c>
      <c r="P2686">
        <f>VLOOKUP(N2686,Depth!$A$2:$F$427,5,)</f>
        <v>87.5</v>
      </c>
      <c r="Q2686">
        <f>VLOOKUP(N2686,Depth!$A$2:$F$427,6,)</f>
        <v>14.5</v>
      </c>
      <c r="R2686">
        <f>VLOOKUP(L2686,longitude_latitude!C:J,7,)</f>
        <v>-6.2745892999999997E-2</v>
      </c>
      <c r="S2686">
        <f>VLOOKUP(L2686,longitude_latitude!C:J,8,)</f>
        <v>51.497189839999997</v>
      </c>
      <c r="T2686">
        <f t="shared" si="346"/>
        <v>-3.2312371635013268</v>
      </c>
      <c r="U2686">
        <f>VLOOKUP(M2686,LINE!$A$2:$B$13,2,)</f>
        <v>7</v>
      </c>
      <c r="V2686">
        <f>VLOOKUP(L2686,Entry_exit!B:P,4,)</f>
        <v>16248</v>
      </c>
      <c r="W2686">
        <f>2020 - VLOOKUP(L2686, age!$A:$D,4,)</f>
        <v>21</v>
      </c>
      <c r="X2686">
        <f>VLOOKUP(H2686,'air-quality-london-time-of-day'!E:G,3,FALSE)</f>
        <v>13.9</v>
      </c>
      <c r="Y2686">
        <f>VLOOKUP(I2686,Weather!F:K,2,)</f>
        <v>8.3606557377049739</v>
      </c>
      <c r="Z2686">
        <f>VLOOKUP(I2686,Weather!F:K,3,)</f>
        <v>0.28000000000000003</v>
      </c>
      <c r="AA2686">
        <f>VLOOKUP(I2686,Weather!F:K,4,)</f>
        <v>0.6</v>
      </c>
      <c r="AB2686">
        <f>VLOOKUP(I2686,Weather!F:K,5,)</f>
        <v>1038</v>
      </c>
      <c r="AC2686">
        <f>VLOOKUP(I2686,Weather!F:K,6,)</f>
        <v>1</v>
      </c>
    </row>
    <row r="2687" spans="1:29" x14ac:dyDescent="0.25">
      <c r="A2687" t="s">
        <v>7</v>
      </c>
      <c r="B2687" t="s">
        <v>6</v>
      </c>
      <c r="C2687" s="1">
        <v>42052.556944444441</v>
      </c>
      <c r="D2687" s="3">
        <f t="shared" si="344"/>
        <v>2015</v>
      </c>
      <c r="E2687" s="3">
        <f t="shared" si="347"/>
        <v>2</v>
      </c>
      <c r="F2687" s="3">
        <f t="shared" si="348"/>
        <v>13</v>
      </c>
      <c r="G2687" s="3">
        <f t="shared" si="349"/>
        <v>17</v>
      </c>
      <c r="H2687" s="3" t="str">
        <f t="shared" si="350"/>
        <v>2015213</v>
      </c>
      <c r="I2687" s="3" t="str">
        <f t="shared" si="351"/>
        <v>201521317</v>
      </c>
      <c r="J2687">
        <v>211</v>
      </c>
      <c r="K2687">
        <v>126.6</v>
      </c>
      <c r="L2687" t="str">
        <f>VLOOKUP(C2687,List!$A$2:$C$2089,3,)</f>
        <v>Bermondsey</v>
      </c>
      <c r="M2687" t="str">
        <f>VLOOKUP(C2687,List!$A$2:$C$2089,2,)</f>
        <v>Jubilee</v>
      </c>
      <c r="N2687" t="str">
        <f t="shared" si="345"/>
        <v>Bermondsey|Jubilee</v>
      </c>
      <c r="O2687">
        <f>VLOOKUP(N2687,Depth!$A$2:$F$427,3,)</f>
        <v>2</v>
      </c>
      <c r="P2687">
        <f>VLOOKUP(N2687,Depth!$A$2:$F$427,5,)</f>
        <v>87.5</v>
      </c>
      <c r="Q2687">
        <f>VLOOKUP(N2687,Depth!$A$2:$F$427,6,)</f>
        <v>14.5</v>
      </c>
      <c r="R2687">
        <f>VLOOKUP(L2687,longitude_latitude!C:J,7,)</f>
        <v>-6.2745892999999997E-2</v>
      </c>
      <c r="S2687">
        <f>VLOOKUP(L2687,longitude_latitude!C:J,8,)</f>
        <v>51.497189839999997</v>
      </c>
      <c r="T2687">
        <f t="shared" si="346"/>
        <v>-3.2312371635013268</v>
      </c>
      <c r="U2687">
        <f>VLOOKUP(M2687,LINE!$A$2:$B$13,2,)</f>
        <v>7</v>
      </c>
      <c r="V2687">
        <f>VLOOKUP(L2687,Entry_exit!B:P,4,)</f>
        <v>16248</v>
      </c>
      <c r="W2687">
        <f>2020 - VLOOKUP(L2687, age!$A:$D,4,)</f>
        <v>21</v>
      </c>
      <c r="X2687">
        <f>VLOOKUP(H2687,'air-quality-london-time-of-day'!E:G,3,FALSE)</f>
        <v>13.9</v>
      </c>
      <c r="Y2687">
        <f>VLOOKUP(I2687,Weather!F:K,2,)</f>
        <v>8.3606557377049739</v>
      </c>
      <c r="Z2687">
        <f>VLOOKUP(I2687,Weather!F:K,3,)</f>
        <v>0.28000000000000003</v>
      </c>
      <c r="AA2687">
        <f>VLOOKUP(I2687,Weather!F:K,4,)</f>
        <v>0.6</v>
      </c>
      <c r="AB2687">
        <f>VLOOKUP(I2687,Weather!F:K,5,)</f>
        <v>1038</v>
      </c>
      <c r="AC2687">
        <f>VLOOKUP(I2687,Weather!F:K,6,)</f>
        <v>1</v>
      </c>
    </row>
    <row r="2688" spans="1:29" x14ac:dyDescent="0.25">
      <c r="A2688" t="s">
        <v>7</v>
      </c>
      <c r="B2688" t="s">
        <v>6</v>
      </c>
      <c r="C2688" s="1">
        <v>42052.557638888888</v>
      </c>
      <c r="D2688" s="3">
        <f t="shared" si="344"/>
        <v>2015</v>
      </c>
      <c r="E2688" s="3">
        <f t="shared" si="347"/>
        <v>2</v>
      </c>
      <c r="F2688" s="3">
        <f t="shared" si="348"/>
        <v>13</v>
      </c>
      <c r="G2688" s="3">
        <f t="shared" si="349"/>
        <v>17</v>
      </c>
      <c r="H2688" s="3" t="str">
        <f t="shared" si="350"/>
        <v>2015213</v>
      </c>
      <c r="I2688" s="3" t="str">
        <f t="shared" si="351"/>
        <v>201521317</v>
      </c>
      <c r="J2688">
        <v>207</v>
      </c>
      <c r="K2688">
        <v>124.2</v>
      </c>
      <c r="L2688" t="str">
        <f>VLOOKUP(C2688,List!$A$2:$C$2089,3,)</f>
        <v>Bermondsey</v>
      </c>
      <c r="M2688" t="str">
        <f>VLOOKUP(C2688,List!$A$2:$C$2089,2,)</f>
        <v>Jubilee</v>
      </c>
      <c r="N2688" t="str">
        <f t="shared" si="345"/>
        <v>Bermondsey|Jubilee</v>
      </c>
      <c r="O2688">
        <f>VLOOKUP(N2688,Depth!$A$2:$F$427,3,)</f>
        <v>2</v>
      </c>
      <c r="P2688">
        <f>VLOOKUP(N2688,Depth!$A$2:$F$427,5,)</f>
        <v>87.5</v>
      </c>
      <c r="Q2688">
        <f>VLOOKUP(N2688,Depth!$A$2:$F$427,6,)</f>
        <v>14.5</v>
      </c>
      <c r="R2688">
        <f>VLOOKUP(L2688,longitude_latitude!C:J,7,)</f>
        <v>-6.2745892999999997E-2</v>
      </c>
      <c r="S2688">
        <f>VLOOKUP(L2688,longitude_latitude!C:J,8,)</f>
        <v>51.497189839999997</v>
      </c>
      <c r="T2688">
        <f t="shared" si="346"/>
        <v>-3.2312371635013268</v>
      </c>
      <c r="U2688">
        <f>VLOOKUP(M2688,LINE!$A$2:$B$13,2,)</f>
        <v>7</v>
      </c>
      <c r="V2688">
        <f>VLOOKUP(L2688,Entry_exit!B:P,4,)</f>
        <v>16248</v>
      </c>
      <c r="W2688">
        <f>2020 - VLOOKUP(L2688, age!$A:$D,4,)</f>
        <v>21</v>
      </c>
      <c r="X2688">
        <f>VLOOKUP(H2688,'air-quality-london-time-of-day'!E:G,3,FALSE)</f>
        <v>13.9</v>
      </c>
      <c r="Y2688">
        <f>VLOOKUP(I2688,Weather!F:K,2,)</f>
        <v>8.3606557377049739</v>
      </c>
      <c r="Z2688">
        <f>VLOOKUP(I2688,Weather!F:K,3,)</f>
        <v>0.28000000000000003</v>
      </c>
      <c r="AA2688">
        <f>VLOOKUP(I2688,Weather!F:K,4,)</f>
        <v>0.6</v>
      </c>
      <c r="AB2688">
        <f>VLOOKUP(I2688,Weather!F:K,5,)</f>
        <v>1038</v>
      </c>
      <c r="AC2688">
        <f>VLOOKUP(I2688,Weather!F:K,6,)</f>
        <v>1</v>
      </c>
    </row>
    <row r="2689" spans="1:29" x14ac:dyDescent="0.25">
      <c r="A2689" t="s">
        <v>7</v>
      </c>
      <c r="B2689" t="s">
        <v>6</v>
      </c>
      <c r="C2689" s="1">
        <v>42052.558333333334</v>
      </c>
      <c r="D2689" s="3">
        <f t="shared" si="344"/>
        <v>2015</v>
      </c>
      <c r="E2689" s="3">
        <f t="shared" si="347"/>
        <v>2</v>
      </c>
      <c r="F2689" s="3">
        <f t="shared" si="348"/>
        <v>13</v>
      </c>
      <c r="G2689" s="3">
        <f t="shared" si="349"/>
        <v>17</v>
      </c>
      <c r="H2689" s="3" t="str">
        <f t="shared" si="350"/>
        <v>2015213</v>
      </c>
      <c r="I2689" s="3" t="str">
        <f t="shared" si="351"/>
        <v>201521317</v>
      </c>
      <c r="J2689">
        <v>210</v>
      </c>
      <c r="K2689">
        <v>126</v>
      </c>
      <c r="L2689" t="str">
        <f>VLOOKUP(C2689,List!$A$2:$C$2089,3,)</f>
        <v>London Bridge</v>
      </c>
      <c r="M2689" t="str">
        <f>VLOOKUP(C2689,List!$A$2:$C$2089,2,)</f>
        <v>Jubilee</v>
      </c>
      <c r="N2689" t="str">
        <f t="shared" si="345"/>
        <v>London Bridge|Jubilee</v>
      </c>
      <c r="O2689">
        <f>VLOOKUP(N2689,Depth!$A$2:$F$427,3,)</f>
        <v>4</v>
      </c>
      <c r="P2689">
        <f>VLOOKUP(N2689,Depth!$A$2:$F$427,5,)</f>
        <v>76.8</v>
      </c>
      <c r="Q2689">
        <f>VLOOKUP(N2689,Depth!$A$2:$F$427,6,)</f>
        <v>27.2</v>
      </c>
      <c r="R2689">
        <f>VLOOKUP(L2689,longitude_latitude!C:J,7,)</f>
        <v>-8.8037807999999995E-2</v>
      </c>
      <c r="S2689">
        <f>VLOOKUP(L2689,longitude_latitude!C:J,8,)</f>
        <v>51.504553719999997</v>
      </c>
      <c r="T2689">
        <f t="shared" si="346"/>
        <v>-4.5343480115270456</v>
      </c>
      <c r="U2689">
        <f>VLOOKUP(M2689,LINE!$A$2:$B$13,2,)</f>
        <v>7</v>
      </c>
      <c r="V2689">
        <f>VLOOKUP(L2689,Entry_exit!B:P,4,)</f>
        <v>115478</v>
      </c>
      <c r="W2689">
        <f>2020 - VLOOKUP(L2689, age!$A:$D,4,)</f>
        <v>21</v>
      </c>
      <c r="X2689">
        <f>VLOOKUP(H2689,'air-quality-london-time-of-day'!E:G,3,FALSE)</f>
        <v>13.9</v>
      </c>
      <c r="Y2689">
        <f>VLOOKUP(I2689,Weather!F:K,2,)</f>
        <v>8.3606557377049739</v>
      </c>
      <c r="Z2689">
        <f>VLOOKUP(I2689,Weather!F:K,3,)</f>
        <v>0.28000000000000003</v>
      </c>
      <c r="AA2689">
        <f>VLOOKUP(I2689,Weather!F:K,4,)</f>
        <v>0.6</v>
      </c>
      <c r="AB2689">
        <f>VLOOKUP(I2689,Weather!F:K,5,)</f>
        <v>1038</v>
      </c>
      <c r="AC2689">
        <f>VLOOKUP(I2689,Weather!F:K,6,)</f>
        <v>1</v>
      </c>
    </row>
    <row r="2690" spans="1:29" x14ac:dyDescent="0.25">
      <c r="A2690" t="s">
        <v>7</v>
      </c>
      <c r="B2690" t="s">
        <v>6</v>
      </c>
      <c r="C2690" s="1">
        <v>42052.559027777781</v>
      </c>
      <c r="D2690" s="3">
        <f t="shared" si="344"/>
        <v>2015</v>
      </c>
      <c r="E2690" s="3">
        <f t="shared" si="347"/>
        <v>2</v>
      </c>
      <c r="F2690" s="3">
        <f t="shared" si="348"/>
        <v>13</v>
      </c>
      <c r="G2690" s="3">
        <f t="shared" si="349"/>
        <v>17</v>
      </c>
      <c r="H2690" s="3" t="str">
        <f t="shared" si="350"/>
        <v>2015213</v>
      </c>
      <c r="I2690" s="3" t="str">
        <f t="shared" si="351"/>
        <v>201521317</v>
      </c>
      <c r="J2690">
        <v>203</v>
      </c>
      <c r="K2690">
        <v>121.8</v>
      </c>
      <c r="L2690" t="str">
        <f>VLOOKUP(C2690,List!$A$2:$C$2089,3,)</f>
        <v>London Bridge</v>
      </c>
      <c r="M2690" t="str">
        <f>VLOOKUP(C2690,List!$A$2:$C$2089,2,)</f>
        <v>Jubilee</v>
      </c>
      <c r="N2690" t="str">
        <f t="shared" si="345"/>
        <v>London Bridge|Jubilee</v>
      </c>
      <c r="O2690">
        <f>VLOOKUP(N2690,Depth!$A$2:$F$427,3,)</f>
        <v>4</v>
      </c>
      <c r="P2690">
        <f>VLOOKUP(N2690,Depth!$A$2:$F$427,5,)</f>
        <v>76.8</v>
      </c>
      <c r="Q2690">
        <f>VLOOKUP(N2690,Depth!$A$2:$F$427,6,)</f>
        <v>27.2</v>
      </c>
      <c r="R2690">
        <f>VLOOKUP(L2690,longitude_latitude!C:J,7,)</f>
        <v>-8.8037807999999995E-2</v>
      </c>
      <c r="S2690">
        <f>VLOOKUP(L2690,longitude_latitude!C:J,8,)</f>
        <v>51.504553719999997</v>
      </c>
      <c r="T2690">
        <f t="shared" si="346"/>
        <v>-4.5343480115270456</v>
      </c>
      <c r="U2690">
        <f>VLOOKUP(M2690,LINE!$A$2:$B$13,2,)</f>
        <v>7</v>
      </c>
      <c r="V2690">
        <f>VLOOKUP(L2690,Entry_exit!B:P,4,)</f>
        <v>115478</v>
      </c>
      <c r="W2690">
        <f>2020 - VLOOKUP(L2690, age!$A:$D,4,)</f>
        <v>21</v>
      </c>
      <c r="X2690">
        <f>VLOOKUP(H2690,'air-quality-london-time-of-day'!E:G,3,FALSE)</f>
        <v>13.9</v>
      </c>
      <c r="Y2690">
        <f>VLOOKUP(I2690,Weather!F:K,2,)</f>
        <v>8.3606557377049739</v>
      </c>
      <c r="Z2690">
        <f>VLOOKUP(I2690,Weather!F:K,3,)</f>
        <v>0.28000000000000003</v>
      </c>
      <c r="AA2690">
        <f>VLOOKUP(I2690,Weather!F:K,4,)</f>
        <v>0.6</v>
      </c>
      <c r="AB2690">
        <f>VLOOKUP(I2690,Weather!F:K,5,)</f>
        <v>1038</v>
      </c>
      <c r="AC2690">
        <f>VLOOKUP(I2690,Weather!F:K,6,)</f>
        <v>1</v>
      </c>
    </row>
    <row r="2691" spans="1:29" x14ac:dyDescent="0.25">
      <c r="A2691" t="s">
        <v>7</v>
      </c>
      <c r="B2691" t="s">
        <v>6</v>
      </c>
      <c r="C2691" s="1">
        <v>42052.55972222222</v>
      </c>
      <c r="D2691" s="3">
        <f t="shared" si="344"/>
        <v>2015</v>
      </c>
      <c r="E2691" s="3">
        <f t="shared" si="347"/>
        <v>2</v>
      </c>
      <c r="F2691" s="3">
        <f t="shared" si="348"/>
        <v>13</v>
      </c>
      <c r="G2691" s="3">
        <f t="shared" si="349"/>
        <v>17</v>
      </c>
      <c r="H2691" s="3" t="str">
        <f t="shared" si="350"/>
        <v>2015213</v>
      </c>
      <c r="I2691" s="3" t="str">
        <f t="shared" si="351"/>
        <v>201521317</v>
      </c>
      <c r="J2691">
        <v>201</v>
      </c>
      <c r="K2691">
        <v>120.6</v>
      </c>
      <c r="L2691" t="str">
        <f>VLOOKUP(C2691,List!$A$2:$C$2089,3,)</f>
        <v>Southwark</v>
      </c>
      <c r="M2691" t="str">
        <f>VLOOKUP(C2691,List!$A$2:$C$2089,2,)</f>
        <v>Jubilee</v>
      </c>
      <c r="N2691" t="str">
        <f t="shared" si="345"/>
        <v>Southwark|Jubilee</v>
      </c>
      <c r="O2691">
        <f>VLOOKUP(N2691,Depth!$A$2:$F$427,3,)</f>
        <v>4</v>
      </c>
      <c r="P2691">
        <f>VLOOKUP(N2691,Depth!$A$2:$F$427,5,)</f>
        <v>79.510000000000005</v>
      </c>
      <c r="Q2691">
        <f>VLOOKUP(N2691,Depth!$A$2:$F$427,6,)</f>
        <v>24.49</v>
      </c>
      <c r="R2691">
        <f>VLOOKUP(L2691,longitude_latitude!C:J,7,)</f>
        <v>-0.103788452</v>
      </c>
      <c r="S2691">
        <f>VLOOKUP(L2691,longitude_latitude!C:J,8,)</f>
        <v>51.503776459999997</v>
      </c>
      <c r="T2691">
        <f t="shared" si="346"/>
        <v>-5.3454972309374398</v>
      </c>
      <c r="U2691">
        <f>VLOOKUP(M2691,LINE!$A$2:$B$13,2,)</f>
        <v>7</v>
      </c>
      <c r="V2691">
        <f>VLOOKUP(L2691,Entry_exit!B:P,4,)</f>
        <v>31508</v>
      </c>
      <c r="W2691">
        <f>2020 - VLOOKUP(L2691, age!$A:$D,4,)</f>
        <v>21</v>
      </c>
      <c r="X2691">
        <f>VLOOKUP(H2691,'air-quality-london-time-of-day'!E:G,3,FALSE)</f>
        <v>13.9</v>
      </c>
      <c r="Y2691">
        <f>VLOOKUP(I2691,Weather!F:K,2,)</f>
        <v>8.3606557377049739</v>
      </c>
      <c r="Z2691">
        <f>VLOOKUP(I2691,Weather!F:K,3,)</f>
        <v>0.28000000000000003</v>
      </c>
      <c r="AA2691">
        <f>VLOOKUP(I2691,Weather!F:K,4,)</f>
        <v>0.6</v>
      </c>
      <c r="AB2691">
        <f>VLOOKUP(I2691,Weather!F:K,5,)</f>
        <v>1038</v>
      </c>
      <c r="AC2691">
        <f>VLOOKUP(I2691,Weather!F:K,6,)</f>
        <v>1</v>
      </c>
    </row>
    <row r="2692" spans="1:29" x14ac:dyDescent="0.25">
      <c r="A2692" t="s">
        <v>7</v>
      </c>
      <c r="B2692" t="s">
        <v>6</v>
      </c>
      <c r="C2692" s="1">
        <v>42052.560416666667</v>
      </c>
      <c r="D2692" s="3">
        <f t="shared" si="344"/>
        <v>2015</v>
      </c>
      <c r="E2692" s="3">
        <f t="shared" si="347"/>
        <v>2</v>
      </c>
      <c r="F2692" s="3">
        <f t="shared" si="348"/>
        <v>13</v>
      </c>
      <c r="G2692" s="3">
        <f t="shared" si="349"/>
        <v>17</v>
      </c>
      <c r="H2692" s="3" t="str">
        <f t="shared" si="350"/>
        <v>2015213</v>
      </c>
      <c r="I2692" s="3" t="str">
        <f t="shared" si="351"/>
        <v>201521317</v>
      </c>
      <c r="J2692">
        <v>197</v>
      </c>
      <c r="K2692">
        <v>118.2</v>
      </c>
      <c r="L2692" t="str">
        <f>VLOOKUP(C2692,List!$A$2:$C$2089,3,)</f>
        <v>Waterloo</v>
      </c>
      <c r="M2692" t="str">
        <f>VLOOKUP(C2692,List!$A$2:$C$2089,2,)</f>
        <v>Jubilee</v>
      </c>
      <c r="N2692" t="str">
        <f t="shared" si="345"/>
        <v>Waterloo|Jubilee</v>
      </c>
      <c r="O2692">
        <f>VLOOKUP(N2692,Depth!$A$2:$F$427,3,)</f>
        <v>4</v>
      </c>
      <c r="P2692">
        <f>VLOOKUP(N2692,Depth!$A$2:$F$427,5,)</f>
        <v>73.98</v>
      </c>
      <c r="Q2692">
        <f>VLOOKUP(N2692,Depth!$A$2:$F$427,6,)</f>
        <v>30.02</v>
      </c>
      <c r="R2692">
        <f>VLOOKUP(L2692,longitude_latitude!C:J,7,)</f>
        <v>-0.112818812</v>
      </c>
      <c r="S2692">
        <f>VLOOKUP(L2692,longitude_latitude!C:J,8,)</f>
        <v>51.502914179999998</v>
      </c>
      <c r="T2692">
        <f t="shared" si="346"/>
        <v>-5.8104975923255537</v>
      </c>
      <c r="U2692">
        <f>VLOOKUP(M2692,LINE!$A$2:$B$13,2,)</f>
        <v>7</v>
      </c>
      <c r="V2692">
        <f>VLOOKUP(L2692,Entry_exit!B:P,4,)</f>
        <v>147259</v>
      </c>
      <c r="W2692">
        <f>2020 - VLOOKUP(L2692, age!$A:$D,4,)</f>
        <v>114</v>
      </c>
      <c r="X2692">
        <f>VLOOKUP(H2692,'air-quality-london-time-of-day'!E:G,3,FALSE)</f>
        <v>13.9</v>
      </c>
      <c r="Y2692">
        <f>VLOOKUP(I2692,Weather!F:K,2,)</f>
        <v>8.3606557377049739</v>
      </c>
      <c r="Z2692">
        <f>VLOOKUP(I2692,Weather!F:K,3,)</f>
        <v>0.28000000000000003</v>
      </c>
      <c r="AA2692">
        <f>VLOOKUP(I2692,Weather!F:K,4,)</f>
        <v>0.6</v>
      </c>
      <c r="AB2692">
        <f>VLOOKUP(I2692,Weather!F:K,5,)</f>
        <v>1038</v>
      </c>
      <c r="AC2692">
        <f>VLOOKUP(I2692,Weather!F:K,6,)</f>
        <v>1</v>
      </c>
    </row>
    <row r="2693" spans="1:29" x14ac:dyDescent="0.25">
      <c r="A2693" t="s">
        <v>7</v>
      </c>
      <c r="B2693" t="s">
        <v>6</v>
      </c>
      <c r="C2693" s="1">
        <v>42052.561111111114</v>
      </c>
      <c r="D2693" s="3">
        <f t="shared" si="344"/>
        <v>2015</v>
      </c>
      <c r="E2693" s="3">
        <f t="shared" si="347"/>
        <v>2</v>
      </c>
      <c r="F2693" s="3">
        <f t="shared" si="348"/>
        <v>13</v>
      </c>
      <c r="G2693" s="3">
        <f t="shared" si="349"/>
        <v>17</v>
      </c>
      <c r="H2693" s="3" t="str">
        <f t="shared" si="350"/>
        <v>2015213</v>
      </c>
      <c r="I2693" s="3" t="str">
        <f t="shared" si="351"/>
        <v>201521317</v>
      </c>
      <c r="J2693">
        <v>196</v>
      </c>
      <c r="K2693">
        <v>117.6</v>
      </c>
      <c r="L2693" t="str">
        <f>VLOOKUP(C2693,List!$A$2:$C$2089,3,)</f>
        <v>Westminster</v>
      </c>
      <c r="M2693" t="str">
        <f>VLOOKUP(C2693,List!$A$2:$C$2089,2,)</f>
        <v>Jubilee</v>
      </c>
      <c r="N2693" t="str">
        <f t="shared" si="345"/>
        <v>Westminster|Jubilee</v>
      </c>
      <c r="O2693">
        <f>VLOOKUP(N2693,Depth!$A$2:$F$427,3,)</f>
        <v>6</v>
      </c>
      <c r="P2693">
        <f>VLOOKUP(N2693,Depth!$A$2:$F$427,5,)</f>
        <v>79.295000000000002</v>
      </c>
      <c r="Q2693">
        <f>VLOOKUP(N2693,Depth!$A$2:$F$427,6,)</f>
        <v>26.704999999999998</v>
      </c>
      <c r="R2693">
        <f>VLOOKUP(L2693,longitude_latitude!C:J,7,)</f>
        <v>-0.124052209</v>
      </c>
      <c r="S2693">
        <f>VLOOKUP(L2693,longitude_latitude!C:J,8,)</f>
        <v>51.500453110000002</v>
      </c>
      <c r="T2693">
        <f t="shared" si="346"/>
        <v>-6.3887449727964203</v>
      </c>
      <c r="U2693">
        <f>VLOOKUP(M2693,LINE!$A$2:$B$13,2,)</f>
        <v>7</v>
      </c>
      <c r="V2693">
        <f>VLOOKUP(L2693,Entry_exit!B:P,4,)</f>
        <v>37844</v>
      </c>
      <c r="W2693">
        <f>2020 - VLOOKUP(L2693, age!$A:$D,4,)</f>
        <v>152</v>
      </c>
      <c r="X2693">
        <f>VLOOKUP(H2693,'air-quality-london-time-of-day'!E:G,3,FALSE)</f>
        <v>13.9</v>
      </c>
      <c r="Y2693">
        <f>VLOOKUP(I2693,Weather!F:K,2,)</f>
        <v>8.3606557377049739</v>
      </c>
      <c r="Z2693">
        <f>VLOOKUP(I2693,Weather!F:K,3,)</f>
        <v>0.28000000000000003</v>
      </c>
      <c r="AA2693">
        <f>VLOOKUP(I2693,Weather!F:K,4,)</f>
        <v>0.6</v>
      </c>
      <c r="AB2693">
        <f>VLOOKUP(I2693,Weather!F:K,5,)</f>
        <v>1038</v>
      </c>
      <c r="AC2693">
        <f>VLOOKUP(I2693,Weather!F:K,6,)</f>
        <v>1</v>
      </c>
    </row>
    <row r="2694" spans="1:29" x14ac:dyDescent="0.25">
      <c r="A2694" t="s">
        <v>7</v>
      </c>
      <c r="B2694" t="s">
        <v>6</v>
      </c>
      <c r="C2694" s="1">
        <v>42052.561805555553</v>
      </c>
      <c r="D2694" s="3">
        <f t="shared" si="344"/>
        <v>2015</v>
      </c>
      <c r="E2694" s="3">
        <f t="shared" si="347"/>
        <v>2</v>
      </c>
      <c r="F2694" s="3">
        <f t="shared" si="348"/>
        <v>13</v>
      </c>
      <c r="G2694" s="3">
        <f t="shared" si="349"/>
        <v>17</v>
      </c>
      <c r="H2694" s="3" t="str">
        <f t="shared" si="350"/>
        <v>2015213</v>
      </c>
      <c r="I2694" s="3" t="str">
        <f t="shared" si="351"/>
        <v>201521317</v>
      </c>
      <c r="J2694">
        <v>222</v>
      </c>
      <c r="K2694">
        <v>133.19999999999999</v>
      </c>
      <c r="L2694" t="str">
        <f>VLOOKUP(C2694,List!$A$2:$C$2089,3,)</f>
        <v>Westminster</v>
      </c>
      <c r="M2694" t="str">
        <f>VLOOKUP(C2694,List!$A$2:$C$2089,2,)</f>
        <v>Jubilee</v>
      </c>
      <c r="N2694" t="str">
        <f t="shared" si="345"/>
        <v>Westminster|Jubilee</v>
      </c>
      <c r="O2694">
        <f>VLOOKUP(N2694,Depth!$A$2:$F$427,3,)</f>
        <v>6</v>
      </c>
      <c r="P2694">
        <f>VLOOKUP(N2694,Depth!$A$2:$F$427,5,)</f>
        <v>79.295000000000002</v>
      </c>
      <c r="Q2694">
        <f>VLOOKUP(N2694,Depth!$A$2:$F$427,6,)</f>
        <v>26.704999999999998</v>
      </c>
      <c r="R2694">
        <f>VLOOKUP(L2694,longitude_latitude!C:J,7,)</f>
        <v>-0.124052209</v>
      </c>
      <c r="S2694">
        <f>VLOOKUP(L2694,longitude_latitude!C:J,8,)</f>
        <v>51.500453110000002</v>
      </c>
      <c r="T2694">
        <f t="shared" si="346"/>
        <v>-6.3887449727964203</v>
      </c>
      <c r="U2694">
        <f>VLOOKUP(M2694,LINE!$A$2:$B$13,2,)</f>
        <v>7</v>
      </c>
      <c r="V2694">
        <f>VLOOKUP(L2694,Entry_exit!B:P,4,)</f>
        <v>37844</v>
      </c>
      <c r="W2694">
        <f>2020 - VLOOKUP(L2694, age!$A:$D,4,)</f>
        <v>152</v>
      </c>
      <c r="X2694">
        <f>VLOOKUP(H2694,'air-quality-london-time-of-day'!E:G,3,FALSE)</f>
        <v>13.9</v>
      </c>
      <c r="Y2694">
        <f>VLOOKUP(I2694,Weather!F:K,2,)</f>
        <v>8.3606557377049739</v>
      </c>
      <c r="Z2694">
        <f>VLOOKUP(I2694,Weather!F:K,3,)</f>
        <v>0.28000000000000003</v>
      </c>
      <c r="AA2694">
        <f>VLOOKUP(I2694,Weather!F:K,4,)</f>
        <v>0.6</v>
      </c>
      <c r="AB2694">
        <f>VLOOKUP(I2694,Weather!F:K,5,)</f>
        <v>1038</v>
      </c>
      <c r="AC2694">
        <f>VLOOKUP(I2694,Weather!F:K,6,)</f>
        <v>1</v>
      </c>
    </row>
    <row r="2695" spans="1:29" x14ac:dyDescent="0.25">
      <c r="A2695" t="s">
        <v>7</v>
      </c>
      <c r="B2695" t="s">
        <v>6</v>
      </c>
      <c r="C2695" s="1">
        <v>42052.5625</v>
      </c>
      <c r="D2695" s="3">
        <f t="shared" si="344"/>
        <v>2015</v>
      </c>
      <c r="E2695" s="3">
        <f t="shared" si="347"/>
        <v>2</v>
      </c>
      <c r="F2695" s="3">
        <f t="shared" si="348"/>
        <v>13</v>
      </c>
      <c r="G2695" s="3">
        <f t="shared" si="349"/>
        <v>17</v>
      </c>
      <c r="H2695" s="3" t="str">
        <f t="shared" si="350"/>
        <v>2015213</v>
      </c>
      <c r="I2695" s="3" t="str">
        <f t="shared" si="351"/>
        <v>201521317</v>
      </c>
      <c r="J2695">
        <v>216</v>
      </c>
      <c r="K2695">
        <v>129.6</v>
      </c>
      <c r="L2695" t="str">
        <f>VLOOKUP(C2695,List!$A$2:$C$2089,3,)</f>
        <v>Green Park</v>
      </c>
      <c r="M2695" t="str">
        <f>VLOOKUP(C2695,List!$A$2:$C$2089,2,)</f>
        <v>Jubilee</v>
      </c>
      <c r="N2695" t="str">
        <f t="shared" si="345"/>
        <v>Green Park|Jubilee</v>
      </c>
      <c r="O2695">
        <f>VLOOKUP(N2695,Depth!$A$2:$F$427,3,)</f>
        <v>18</v>
      </c>
      <c r="P2695">
        <f>VLOOKUP(N2695,Depth!$A$2:$F$427,5,)</f>
        <v>87</v>
      </c>
      <c r="Q2695">
        <f>VLOOKUP(N2695,Depth!$A$2:$F$427,6,)</f>
        <v>31</v>
      </c>
      <c r="R2695">
        <f>VLOOKUP(L2695,longitude_latitude!C:J,7,)</f>
        <v>-0.140937126</v>
      </c>
      <c r="S2695">
        <f>VLOOKUP(L2695,longitude_latitude!C:J,8,)</f>
        <v>51.506357469999998</v>
      </c>
      <c r="T2695">
        <f t="shared" si="346"/>
        <v>-7.2591579925504304</v>
      </c>
      <c r="U2695">
        <f>VLOOKUP(M2695,LINE!$A$2:$B$13,2,)</f>
        <v>7</v>
      </c>
      <c r="V2695">
        <f>VLOOKUP(L2695,Entry_exit!B:P,4,)</f>
        <v>59805</v>
      </c>
      <c r="W2695">
        <f>2020 - VLOOKUP(L2695, age!$A:$D,4,)</f>
        <v>114</v>
      </c>
      <c r="X2695">
        <f>VLOOKUP(H2695,'air-quality-london-time-of-day'!E:G,3,FALSE)</f>
        <v>13.9</v>
      </c>
      <c r="Y2695">
        <f>VLOOKUP(I2695,Weather!F:K,2,)</f>
        <v>8.3606557377049739</v>
      </c>
      <c r="Z2695">
        <f>VLOOKUP(I2695,Weather!F:K,3,)</f>
        <v>0.28000000000000003</v>
      </c>
      <c r="AA2695">
        <f>VLOOKUP(I2695,Weather!F:K,4,)</f>
        <v>0.6</v>
      </c>
      <c r="AB2695">
        <f>VLOOKUP(I2695,Weather!F:K,5,)</f>
        <v>1038</v>
      </c>
      <c r="AC2695">
        <f>VLOOKUP(I2695,Weather!F:K,6,)</f>
        <v>1</v>
      </c>
    </row>
    <row r="2696" spans="1:29" x14ac:dyDescent="0.25">
      <c r="A2696" t="s">
        <v>7</v>
      </c>
      <c r="B2696" t="s">
        <v>6</v>
      </c>
      <c r="C2696" s="1">
        <v>42052.563194444447</v>
      </c>
      <c r="D2696" s="3">
        <f t="shared" si="344"/>
        <v>2015</v>
      </c>
      <c r="E2696" s="3">
        <f t="shared" si="347"/>
        <v>2</v>
      </c>
      <c r="F2696" s="3">
        <f t="shared" si="348"/>
        <v>13</v>
      </c>
      <c r="G2696" s="3">
        <f t="shared" si="349"/>
        <v>17</v>
      </c>
      <c r="H2696" s="3" t="str">
        <f t="shared" si="350"/>
        <v>2015213</v>
      </c>
      <c r="I2696" s="3" t="str">
        <f t="shared" si="351"/>
        <v>201521317</v>
      </c>
      <c r="J2696">
        <v>207</v>
      </c>
      <c r="K2696">
        <v>124.2</v>
      </c>
      <c r="L2696" t="str">
        <f>VLOOKUP(C2696,List!$A$2:$C$2089,3,)</f>
        <v>Green Park</v>
      </c>
      <c r="M2696" t="str">
        <f>VLOOKUP(C2696,List!$A$2:$C$2089,2,)</f>
        <v>Jubilee</v>
      </c>
      <c r="N2696" t="str">
        <f t="shared" si="345"/>
        <v>Green Park|Jubilee</v>
      </c>
      <c r="O2696">
        <f>VLOOKUP(N2696,Depth!$A$2:$F$427,3,)</f>
        <v>18</v>
      </c>
      <c r="P2696">
        <f>VLOOKUP(N2696,Depth!$A$2:$F$427,5,)</f>
        <v>87</v>
      </c>
      <c r="Q2696">
        <f>VLOOKUP(N2696,Depth!$A$2:$F$427,6,)</f>
        <v>31</v>
      </c>
      <c r="R2696">
        <f>VLOOKUP(L2696,longitude_latitude!C:J,7,)</f>
        <v>-0.140937126</v>
      </c>
      <c r="S2696">
        <f>VLOOKUP(L2696,longitude_latitude!C:J,8,)</f>
        <v>51.506357469999998</v>
      </c>
      <c r="T2696">
        <f t="shared" si="346"/>
        <v>-7.2591579925504304</v>
      </c>
      <c r="U2696">
        <f>VLOOKUP(M2696,LINE!$A$2:$B$13,2,)</f>
        <v>7</v>
      </c>
      <c r="V2696">
        <f>VLOOKUP(L2696,Entry_exit!B:P,4,)</f>
        <v>59805</v>
      </c>
      <c r="W2696">
        <f>2020 - VLOOKUP(L2696, age!$A:$D,4,)</f>
        <v>114</v>
      </c>
      <c r="X2696">
        <f>VLOOKUP(H2696,'air-quality-london-time-of-day'!E:G,3,FALSE)</f>
        <v>13.9</v>
      </c>
      <c r="Y2696">
        <f>VLOOKUP(I2696,Weather!F:K,2,)</f>
        <v>8.3606557377049739</v>
      </c>
      <c r="Z2696">
        <f>VLOOKUP(I2696,Weather!F:K,3,)</f>
        <v>0.28000000000000003</v>
      </c>
      <c r="AA2696">
        <f>VLOOKUP(I2696,Weather!F:K,4,)</f>
        <v>0.6</v>
      </c>
      <c r="AB2696">
        <f>VLOOKUP(I2696,Weather!F:K,5,)</f>
        <v>1038</v>
      </c>
      <c r="AC2696">
        <f>VLOOKUP(I2696,Weather!F:K,6,)</f>
        <v>1</v>
      </c>
    </row>
    <row r="2697" spans="1:29" x14ac:dyDescent="0.25">
      <c r="A2697" t="s">
        <v>7</v>
      </c>
      <c r="B2697" t="s">
        <v>6</v>
      </c>
      <c r="C2697" s="1">
        <v>42052.563888888886</v>
      </c>
      <c r="D2697" s="3">
        <f t="shared" si="344"/>
        <v>2015</v>
      </c>
      <c r="E2697" s="3">
        <f t="shared" si="347"/>
        <v>2</v>
      </c>
      <c r="F2697" s="3">
        <f t="shared" si="348"/>
        <v>13</v>
      </c>
      <c r="G2697" s="3">
        <f t="shared" si="349"/>
        <v>17</v>
      </c>
      <c r="H2697" s="3" t="str">
        <f t="shared" si="350"/>
        <v>2015213</v>
      </c>
      <c r="I2697" s="3" t="str">
        <f t="shared" si="351"/>
        <v>201521317</v>
      </c>
      <c r="J2697">
        <v>173</v>
      </c>
      <c r="K2697">
        <v>103.8</v>
      </c>
      <c r="L2697" t="str">
        <f>VLOOKUP(C2697,List!$A$2:$C$2089,3,)</f>
        <v>Green Park</v>
      </c>
      <c r="M2697" t="str">
        <f>VLOOKUP(C2697,List!$A$2:$C$2089,2,)</f>
        <v>Jubilee</v>
      </c>
      <c r="N2697" t="str">
        <f t="shared" si="345"/>
        <v>Green Park|Jubilee</v>
      </c>
      <c r="O2697">
        <f>VLOOKUP(N2697,Depth!$A$2:$F$427,3,)</f>
        <v>18</v>
      </c>
      <c r="P2697">
        <f>VLOOKUP(N2697,Depth!$A$2:$F$427,5,)</f>
        <v>87</v>
      </c>
      <c r="Q2697">
        <f>VLOOKUP(N2697,Depth!$A$2:$F$427,6,)</f>
        <v>31</v>
      </c>
      <c r="R2697">
        <f>VLOOKUP(L2697,longitude_latitude!C:J,7,)</f>
        <v>-0.140937126</v>
      </c>
      <c r="S2697">
        <f>VLOOKUP(L2697,longitude_latitude!C:J,8,)</f>
        <v>51.506357469999998</v>
      </c>
      <c r="T2697">
        <f t="shared" si="346"/>
        <v>-7.2591579925504304</v>
      </c>
      <c r="U2697">
        <f>VLOOKUP(M2697,LINE!$A$2:$B$13,2,)</f>
        <v>7</v>
      </c>
      <c r="V2697">
        <f>VLOOKUP(L2697,Entry_exit!B:P,4,)</f>
        <v>59805</v>
      </c>
      <c r="W2697">
        <f>2020 - VLOOKUP(L2697, age!$A:$D,4,)</f>
        <v>114</v>
      </c>
      <c r="X2697">
        <f>VLOOKUP(H2697,'air-quality-london-time-of-day'!E:G,3,FALSE)</f>
        <v>13.9</v>
      </c>
      <c r="Y2697">
        <f>VLOOKUP(I2697,Weather!F:K,2,)</f>
        <v>8.3606557377049739</v>
      </c>
      <c r="Z2697">
        <f>VLOOKUP(I2697,Weather!F:K,3,)</f>
        <v>0.28000000000000003</v>
      </c>
      <c r="AA2697">
        <f>VLOOKUP(I2697,Weather!F:K,4,)</f>
        <v>0.6</v>
      </c>
      <c r="AB2697">
        <f>VLOOKUP(I2697,Weather!F:K,5,)</f>
        <v>1038</v>
      </c>
      <c r="AC2697">
        <f>VLOOKUP(I2697,Weather!F:K,6,)</f>
        <v>1</v>
      </c>
    </row>
    <row r="2698" spans="1:29" x14ac:dyDescent="0.25">
      <c r="A2698" t="s">
        <v>7</v>
      </c>
      <c r="B2698" t="s">
        <v>6</v>
      </c>
      <c r="C2698" s="1">
        <v>42052.564583333333</v>
      </c>
      <c r="D2698" s="3">
        <f t="shared" si="344"/>
        <v>2015</v>
      </c>
      <c r="E2698" s="3">
        <f t="shared" si="347"/>
        <v>2</v>
      </c>
      <c r="F2698" s="3">
        <f t="shared" si="348"/>
        <v>13</v>
      </c>
      <c r="G2698" s="3">
        <f t="shared" si="349"/>
        <v>17</v>
      </c>
      <c r="H2698" s="3" t="str">
        <f t="shared" si="350"/>
        <v>2015213</v>
      </c>
      <c r="I2698" s="3" t="str">
        <f t="shared" si="351"/>
        <v>201521317</v>
      </c>
      <c r="J2698">
        <v>176</v>
      </c>
      <c r="K2698">
        <v>105.6</v>
      </c>
      <c r="L2698" t="str">
        <f>VLOOKUP(C2698,List!$A$2:$C$2089,3,)</f>
        <v>Bond Street</v>
      </c>
      <c r="M2698" t="str">
        <f>VLOOKUP(C2698,List!$A$2:$C$2089,2,)</f>
        <v>Jubilee</v>
      </c>
      <c r="N2698" t="str">
        <f t="shared" si="345"/>
        <v>Bond Street|Jubilee</v>
      </c>
      <c r="O2698">
        <f>VLOOKUP(N2698,Depth!$A$2:$F$427,3,)</f>
        <v>22</v>
      </c>
      <c r="P2698">
        <f>VLOOKUP(N2698,Depth!$A$2:$F$427,5,)</f>
        <v>91</v>
      </c>
      <c r="Q2698">
        <f>VLOOKUP(N2698,Depth!$A$2:$F$427,6,)</f>
        <v>31</v>
      </c>
      <c r="R2698">
        <f>VLOOKUP(L2698,longitude_latitude!C:J,7,)</f>
        <v>-0.14807688399999999</v>
      </c>
      <c r="S2698">
        <f>VLOOKUP(L2698,longitude_latitude!C:J,8,)</f>
        <v>51.513870330000003</v>
      </c>
      <c r="T2698">
        <f t="shared" si="346"/>
        <v>-7.6280134012464513</v>
      </c>
      <c r="U2698">
        <f>VLOOKUP(M2698,LINE!$A$2:$B$13,2,)</f>
        <v>7</v>
      </c>
      <c r="V2698">
        <f>VLOOKUP(L2698,Entry_exit!B:P,4,)</f>
        <v>57022</v>
      </c>
      <c r="W2698">
        <f>2020 - VLOOKUP(L2698, age!$A:$D,4,)</f>
        <v>120</v>
      </c>
      <c r="X2698">
        <f>VLOOKUP(H2698,'air-quality-london-time-of-day'!E:G,3,FALSE)</f>
        <v>13.9</v>
      </c>
      <c r="Y2698">
        <f>VLOOKUP(I2698,Weather!F:K,2,)</f>
        <v>8.3606557377049739</v>
      </c>
      <c r="Z2698">
        <f>VLOOKUP(I2698,Weather!F:K,3,)</f>
        <v>0.28000000000000003</v>
      </c>
      <c r="AA2698">
        <f>VLOOKUP(I2698,Weather!F:K,4,)</f>
        <v>0.6</v>
      </c>
      <c r="AB2698">
        <f>VLOOKUP(I2698,Weather!F:K,5,)</f>
        <v>1038</v>
      </c>
      <c r="AC2698">
        <f>VLOOKUP(I2698,Weather!F:K,6,)</f>
        <v>1</v>
      </c>
    </row>
    <row r="2699" spans="1:29" x14ac:dyDescent="0.25">
      <c r="A2699" t="s">
        <v>7</v>
      </c>
      <c r="B2699" t="s">
        <v>6</v>
      </c>
      <c r="C2699" s="1">
        <v>42052.56527777778</v>
      </c>
      <c r="D2699" s="3">
        <f t="shared" si="344"/>
        <v>2015</v>
      </c>
      <c r="E2699" s="3">
        <f t="shared" si="347"/>
        <v>2</v>
      </c>
      <c r="F2699" s="3">
        <f t="shared" si="348"/>
        <v>13</v>
      </c>
      <c r="G2699" s="3">
        <f t="shared" si="349"/>
        <v>17</v>
      </c>
      <c r="H2699" s="3" t="str">
        <f t="shared" si="350"/>
        <v>2015213</v>
      </c>
      <c r="I2699" s="3" t="str">
        <f t="shared" si="351"/>
        <v>201521317</v>
      </c>
      <c r="J2699">
        <v>176</v>
      </c>
      <c r="K2699">
        <v>105.6</v>
      </c>
      <c r="L2699" t="str">
        <f>VLOOKUP(C2699,List!$A$2:$C$2089,3,)</f>
        <v>Bond Street</v>
      </c>
      <c r="M2699" t="str">
        <f>VLOOKUP(C2699,List!$A$2:$C$2089,2,)</f>
        <v>Jubilee</v>
      </c>
      <c r="N2699" t="str">
        <f t="shared" si="345"/>
        <v>Bond Street|Jubilee</v>
      </c>
      <c r="O2699">
        <f>VLOOKUP(N2699,Depth!$A$2:$F$427,3,)</f>
        <v>22</v>
      </c>
      <c r="P2699">
        <f>VLOOKUP(N2699,Depth!$A$2:$F$427,5,)</f>
        <v>91</v>
      </c>
      <c r="Q2699">
        <f>VLOOKUP(N2699,Depth!$A$2:$F$427,6,)</f>
        <v>31</v>
      </c>
      <c r="R2699">
        <f>VLOOKUP(L2699,longitude_latitude!C:J,7,)</f>
        <v>-0.14807688399999999</v>
      </c>
      <c r="S2699">
        <f>VLOOKUP(L2699,longitude_latitude!C:J,8,)</f>
        <v>51.513870330000003</v>
      </c>
      <c r="T2699">
        <f t="shared" si="346"/>
        <v>-7.6280134012464513</v>
      </c>
      <c r="U2699">
        <f>VLOOKUP(M2699,LINE!$A$2:$B$13,2,)</f>
        <v>7</v>
      </c>
      <c r="V2699">
        <f>VLOOKUP(L2699,Entry_exit!B:P,4,)</f>
        <v>57022</v>
      </c>
      <c r="W2699">
        <f>2020 - VLOOKUP(L2699, age!$A:$D,4,)</f>
        <v>120</v>
      </c>
      <c r="X2699">
        <f>VLOOKUP(H2699,'air-quality-london-time-of-day'!E:G,3,FALSE)</f>
        <v>13.9</v>
      </c>
      <c r="Y2699">
        <f>VLOOKUP(I2699,Weather!F:K,2,)</f>
        <v>8.3606557377049739</v>
      </c>
      <c r="Z2699">
        <f>VLOOKUP(I2699,Weather!F:K,3,)</f>
        <v>0.28000000000000003</v>
      </c>
      <c r="AA2699">
        <f>VLOOKUP(I2699,Weather!F:K,4,)</f>
        <v>0.6</v>
      </c>
      <c r="AB2699">
        <f>VLOOKUP(I2699,Weather!F:K,5,)</f>
        <v>1038</v>
      </c>
      <c r="AC2699">
        <f>VLOOKUP(I2699,Weather!F:K,6,)</f>
        <v>1</v>
      </c>
    </row>
    <row r="2700" spans="1:29" x14ac:dyDescent="0.25">
      <c r="A2700" t="s">
        <v>7</v>
      </c>
      <c r="B2700" t="s">
        <v>6</v>
      </c>
      <c r="C2700" s="1">
        <v>42052.565972222219</v>
      </c>
      <c r="D2700" s="3">
        <f t="shared" si="344"/>
        <v>2015</v>
      </c>
      <c r="E2700" s="3">
        <f t="shared" si="347"/>
        <v>2</v>
      </c>
      <c r="F2700" s="3">
        <f t="shared" si="348"/>
        <v>13</v>
      </c>
      <c r="G2700" s="3">
        <f t="shared" si="349"/>
        <v>17</v>
      </c>
      <c r="H2700" s="3" t="str">
        <f t="shared" si="350"/>
        <v>2015213</v>
      </c>
      <c r="I2700" s="3" t="str">
        <f t="shared" si="351"/>
        <v>201521317</v>
      </c>
      <c r="J2700">
        <v>212</v>
      </c>
      <c r="K2700">
        <v>127.2</v>
      </c>
      <c r="L2700" t="str">
        <f>VLOOKUP(C2700,List!$A$2:$C$2089,3,)</f>
        <v>Baker Street</v>
      </c>
      <c r="M2700" t="str">
        <f>VLOOKUP(C2700,List!$A$2:$C$2089,2,)</f>
        <v>Jubilee</v>
      </c>
      <c r="N2700" t="str">
        <f t="shared" si="345"/>
        <v>Baker Street|Jubilee</v>
      </c>
      <c r="O2700">
        <f>VLOOKUP(N2700,Depth!$A$2:$F$427,3,)</f>
        <v>27</v>
      </c>
      <c r="P2700">
        <f>VLOOKUP(N2700,Depth!$A$2:$F$427,5,)</f>
        <v>105.85</v>
      </c>
      <c r="Q2700">
        <f>VLOOKUP(N2700,Depth!$A$2:$F$427,6,)</f>
        <v>21.15</v>
      </c>
      <c r="R2700">
        <f>VLOOKUP(L2700,longitude_latitude!C:J,7,)</f>
        <v>-0.155454387</v>
      </c>
      <c r="S2700">
        <f>VLOOKUP(L2700,longitude_latitude!C:J,8,)</f>
        <v>51.522493869999998</v>
      </c>
      <c r="T2700">
        <f t="shared" si="346"/>
        <v>-8.0093977012721069</v>
      </c>
      <c r="U2700">
        <f>VLOOKUP(M2700,LINE!$A$2:$B$13,2,)</f>
        <v>7</v>
      </c>
      <c r="V2700">
        <f>VLOOKUP(L2700,Entry_exit!B:P,4,)</f>
        <v>47234</v>
      </c>
      <c r="W2700">
        <f>2020 - VLOOKUP(L2700, age!$A:$D,4,)</f>
        <v>114</v>
      </c>
      <c r="X2700">
        <f>VLOOKUP(H2700,'air-quality-london-time-of-day'!E:G,3,FALSE)</f>
        <v>13.9</v>
      </c>
      <c r="Y2700">
        <f>VLOOKUP(I2700,Weather!F:K,2,)</f>
        <v>8.3606557377049739</v>
      </c>
      <c r="Z2700">
        <f>VLOOKUP(I2700,Weather!F:K,3,)</f>
        <v>0.28000000000000003</v>
      </c>
      <c r="AA2700">
        <f>VLOOKUP(I2700,Weather!F:K,4,)</f>
        <v>0.6</v>
      </c>
      <c r="AB2700">
        <f>VLOOKUP(I2700,Weather!F:K,5,)</f>
        <v>1038</v>
      </c>
      <c r="AC2700">
        <f>VLOOKUP(I2700,Weather!F:K,6,)</f>
        <v>1</v>
      </c>
    </row>
    <row r="2701" spans="1:29" x14ac:dyDescent="0.25">
      <c r="A2701" t="s">
        <v>7</v>
      </c>
      <c r="B2701" t="s">
        <v>6</v>
      </c>
      <c r="C2701" s="1">
        <v>42052.566666666666</v>
      </c>
      <c r="D2701" s="3">
        <f t="shared" si="344"/>
        <v>2015</v>
      </c>
      <c r="E2701" s="3">
        <f t="shared" si="347"/>
        <v>2</v>
      </c>
      <c r="F2701" s="3">
        <f t="shared" si="348"/>
        <v>13</v>
      </c>
      <c r="G2701" s="3">
        <f t="shared" si="349"/>
        <v>17</v>
      </c>
      <c r="H2701" s="3" t="str">
        <f t="shared" si="350"/>
        <v>2015213</v>
      </c>
      <c r="I2701" s="3" t="str">
        <f t="shared" si="351"/>
        <v>201521317</v>
      </c>
      <c r="J2701">
        <v>207</v>
      </c>
      <c r="K2701">
        <v>124.2</v>
      </c>
      <c r="L2701" t="str">
        <f>VLOOKUP(C2701,List!$A$2:$C$2089,3,)</f>
        <v>Baker Street</v>
      </c>
      <c r="M2701" t="str">
        <f>VLOOKUP(C2701,List!$A$2:$C$2089,2,)</f>
        <v>Jubilee</v>
      </c>
      <c r="N2701" t="str">
        <f t="shared" si="345"/>
        <v>Baker Street|Jubilee</v>
      </c>
      <c r="O2701">
        <f>VLOOKUP(N2701,Depth!$A$2:$F$427,3,)</f>
        <v>27</v>
      </c>
      <c r="P2701">
        <f>VLOOKUP(N2701,Depth!$A$2:$F$427,5,)</f>
        <v>105.85</v>
      </c>
      <c r="Q2701">
        <f>VLOOKUP(N2701,Depth!$A$2:$F$427,6,)</f>
        <v>21.15</v>
      </c>
      <c r="R2701">
        <f>VLOOKUP(L2701,longitude_latitude!C:J,7,)</f>
        <v>-0.155454387</v>
      </c>
      <c r="S2701">
        <f>VLOOKUP(L2701,longitude_latitude!C:J,8,)</f>
        <v>51.522493869999998</v>
      </c>
      <c r="T2701">
        <f t="shared" si="346"/>
        <v>-8.0093977012721069</v>
      </c>
      <c r="U2701">
        <f>VLOOKUP(M2701,LINE!$A$2:$B$13,2,)</f>
        <v>7</v>
      </c>
      <c r="V2701">
        <f>VLOOKUP(L2701,Entry_exit!B:P,4,)</f>
        <v>47234</v>
      </c>
      <c r="W2701">
        <f>2020 - VLOOKUP(L2701, age!$A:$D,4,)</f>
        <v>114</v>
      </c>
      <c r="X2701">
        <f>VLOOKUP(H2701,'air-quality-london-time-of-day'!E:G,3,FALSE)</f>
        <v>13.9</v>
      </c>
      <c r="Y2701">
        <f>VLOOKUP(I2701,Weather!F:K,2,)</f>
        <v>8.3606557377049739</v>
      </c>
      <c r="Z2701">
        <f>VLOOKUP(I2701,Weather!F:K,3,)</f>
        <v>0.28000000000000003</v>
      </c>
      <c r="AA2701">
        <f>VLOOKUP(I2701,Weather!F:K,4,)</f>
        <v>0.6</v>
      </c>
      <c r="AB2701">
        <f>VLOOKUP(I2701,Weather!F:K,5,)</f>
        <v>1038</v>
      </c>
      <c r="AC2701">
        <f>VLOOKUP(I2701,Weather!F:K,6,)</f>
        <v>1</v>
      </c>
    </row>
    <row r="2702" spans="1:29" x14ac:dyDescent="0.25">
      <c r="A2702" t="s">
        <v>7</v>
      </c>
      <c r="B2702" t="s">
        <v>6</v>
      </c>
      <c r="C2702" s="1">
        <v>42052.567361111112</v>
      </c>
      <c r="D2702" s="3">
        <f t="shared" si="344"/>
        <v>2015</v>
      </c>
      <c r="E2702" s="3">
        <f t="shared" si="347"/>
        <v>2</v>
      </c>
      <c r="F2702" s="3">
        <f t="shared" si="348"/>
        <v>13</v>
      </c>
      <c r="G2702" s="3">
        <f t="shared" si="349"/>
        <v>17</v>
      </c>
      <c r="H2702" s="3" t="str">
        <f t="shared" si="350"/>
        <v>2015213</v>
      </c>
      <c r="I2702" s="3" t="str">
        <f t="shared" si="351"/>
        <v>201521317</v>
      </c>
      <c r="J2702">
        <v>201</v>
      </c>
      <c r="K2702">
        <v>120.6</v>
      </c>
      <c r="L2702" t="str">
        <f>VLOOKUP(C2702,List!$A$2:$C$2089,3,)</f>
        <v>Baker Street</v>
      </c>
      <c r="M2702" t="str">
        <f>VLOOKUP(C2702,List!$A$2:$C$2089,2,)</f>
        <v>Jubilee</v>
      </c>
      <c r="N2702" t="str">
        <f t="shared" si="345"/>
        <v>Baker Street|Jubilee</v>
      </c>
      <c r="O2702">
        <f>VLOOKUP(N2702,Depth!$A$2:$F$427,3,)</f>
        <v>27</v>
      </c>
      <c r="P2702">
        <f>VLOOKUP(N2702,Depth!$A$2:$F$427,5,)</f>
        <v>105.85</v>
      </c>
      <c r="Q2702">
        <f>VLOOKUP(N2702,Depth!$A$2:$F$427,6,)</f>
        <v>21.15</v>
      </c>
      <c r="R2702">
        <f>VLOOKUP(L2702,longitude_latitude!C:J,7,)</f>
        <v>-0.155454387</v>
      </c>
      <c r="S2702">
        <f>VLOOKUP(L2702,longitude_latitude!C:J,8,)</f>
        <v>51.522493869999998</v>
      </c>
      <c r="T2702">
        <f t="shared" si="346"/>
        <v>-8.0093977012721069</v>
      </c>
      <c r="U2702">
        <f>VLOOKUP(M2702,LINE!$A$2:$B$13,2,)</f>
        <v>7</v>
      </c>
      <c r="V2702">
        <f>VLOOKUP(L2702,Entry_exit!B:P,4,)</f>
        <v>47234</v>
      </c>
      <c r="W2702">
        <f>2020 - VLOOKUP(L2702, age!$A:$D,4,)</f>
        <v>114</v>
      </c>
      <c r="X2702">
        <f>VLOOKUP(H2702,'air-quality-london-time-of-day'!E:G,3,FALSE)</f>
        <v>13.9</v>
      </c>
      <c r="Y2702">
        <f>VLOOKUP(I2702,Weather!F:K,2,)</f>
        <v>8.3606557377049739</v>
      </c>
      <c r="Z2702">
        <f>VLOOKUP(I2702,Weather!F:K,3,)</f>
        <v>0.28000000000000003</v>
      </c>
      <c r="AA2702">
        <f>VLOOKUP(I2702,Weather!F:K,4,)</f>
        <v>0.6</v>
      </c>
      <c r="AB2702">
        <f>VLOOKUP(I2702,Weather!F:K,5,)</f>
        <v>1038</v>
      </c>
      <c r="AC2702">
        <f>VLOOKUP(I2702,Weather!F:K,6,)</f>
        <v>1</v>
      </c>
    </row>
    <row r="2703" spans="1:29" x14ac:dyDescent="0.25">
      <c r="A2703" t="s">
        <v>7</v>
      </c>
      <c r="B2703" t="s">
        <v>6</v>
      </c>
      <c r="C2703" s="1">
        <v>42052.568055555559</v>
      </c>
      <c r="D2703" s="3">
        <f t="shared" si="344"/>
        <v>2015</v>
      </c>
      <c r="E2703" s="3">
        <f t="shared" si="347"/>
        <v>2</v>
      </c>
      <c r="F2703" s="3">
        <f t="shared" si="348"/>
        <v>13</v>
      </c>
      <c r="G2703" s="3">
        <f t="shared" si="349"/>
        <v>17</v>
      </c>
      <c r="H2703" s="3" t="str">
        <f t="shared" si="350"/>
        <v>2015213</v>
      </c>
      <c r="I2703" s="3" t="str">
        <f t="shared" si="351"/>
        <v>201521317</v>
      </c>
      <c r="J2703">
        <v>154</v>
      </c>
      <c r="K2703">
        <v>92.4</v>
      </c>
      <c r="L2703" t="str">
        <f>VLOOKUP(C2703,List!$A$2:$C$2089,3,)</f>
        <v>St. John's Wood</v>
      </c>
      <c r="M2703" t="str">
        <f>VLOOKUP(C2703,List!$A$2:$C$2089,2,)</f>
        <v>Jubilee</v>
      </c>
      <c r="N2703" t="str">
        <f t="shared" si="345"/>
        <v>St. John's Wood|Jubilee</v>
      </c>
      <c r="O2703">
        <f>VLOOKUP(N2703,Depth!$A$2:$F$427,3,)</f>
        <v>49</v>
      </c>
      <c r="P2703">
        <f>VLOOKUP(N2703,Depth!$A$2:$F$427,5,)</f>
        <v>131.44</v>
      </c>
      <c r="Q2703">
        <f>VLOOKUP(N2703,Depth!$A$2:$F$427,6,)</f>
        <v>17.559999999999999</v>
      </c>
      <c r="R2703">
        <f>VLOOKUP(L2703,longitude_latitude!C:J,7,)</f>
        <v>-0.17254524800000001</v>
      </c>
      <c r="S2703">
        <f>VLOOKUP(L2703,longitude_latitude!C:J,8,)</f>
        <v>51.534698519999999</v>
      </c>
      <c r="T2703">
        <f t="shared" si="346"/>
        <v>-8.8920673367386343</v>
      </c>
      <c r="U2703">
        <f>VLOOKUP(M2703,LINE!$A$2:$B$13,2,)</f>
        <v>7</v>
      </c>
      <c r="V2703">
        <f>VLOOKUP(L2703,Entry_exit!B:P,4,)</f>
        <v>12600</v>
      </c>
      <c r="W2703">
        <f>2020 - VLOOKUP(L2703, age!$A:$D,4,)</f>
        <v>81</v>
      </c>
      <c r="X2703">
        <f>VLOOKUP(H2703,'air-quality-london-time-of-day'!E:G,3,FALSE)</f>
        <v>13.9</v>
      </c>
      <c r="Y2703">
        <f>VLOOKUP(I2703,Weather!F:K,2,)</f>
        <v>8.3606557377049739</v>
      </c>
      <c r="Z2703">
        <f>VLOOKUP(I2703,Weather!F:K,3,)</f>
        <v>0.28000000000000003</v>
      </c>
      <c r="AA2703">
        <f>VLOOKUP(I2703,Weather!F:K,4,)</f>
        <v>0.6</v>
      </c>
      <c r="AB2703">
        <f>VLOOKUP(I2703,Weather!F:K,5,)</f>
        <v>1038</v>
      </c>
      <c r="AC2703">
        <f>VLOOKUP(I2703,Weather!F:K,6,)</f>
        <v>1</v>
      </c>
    </row>
    <row r="2704" spans="1:29" x14ac:dyDescent="0.25">
      <c r="A2704" t="s">
        <v>7</v>
      </c>
      <c r="B2704" t="s">
        <v>6</v>
      </c>
      <c r="C2704" s="1">
        <v>42052.568749999999</v>
      </c>
      <c r="D2704" s="3">
        <f t="shared" si="344"/>
        <v>2015</v>
      </c>
      <c r="E2704" s="3">
        <f t="shared" si="347"/>
        <v>2</v>
      </c>
      <c r="F2704" s="3">
        <f t="shared" si="348"/>
        <v>13</v>
      </c>
      <c r="G2704" s="3">
        <f t="shared" si="349"/>
        <v>17</v>
      </c>
      <c r="H2704" s="3" t="str">
        <f t="shared" si="350"/>
        <v>2015213</v>
      </c>
      <c r="I2704" s="3" t="str">
        <f t="shared" si="351"/>
        <v>201521317</v>
      </c>
      <c r="J2704">
        <v>104</v>
      </c>
      <c r="K2704">
        <v>62.4</v>
      </c>
      <c r="L2704" t="str">
        <f>VLOOKUP(C2704,List!$A$2:$C$2089,3,)</f>
        <v>Swiss Cottage</v>
      </c>
      <c r="M2704" t="str">
        <f>VLOOKUP(C2704,List!$A$2:$C$2089,2,)</f>
        <v>Jubilee</v>
      </c>
      <c r="N2704" t="str">
        <f t="shared" si="345"/>
        <v>Swiss Cottage|Jubilee</v>
      </c>
      <c r="O2704">
        <f>VLOOKUP(N2704,Depth!$A$2:$F$427,3,)</f>
        <v>57</v>
      </c>
      <c r="P2704">
        <f>VLOOKUP(N2704,Depth!$A$2:$F$427,5,)</f>
        <v>140.11000000000001</v>
      </c>
      <c r="Q2704">
        <f>VLOOKUP(N2704,Depth!$A$2:$F$427,6,)</f>
        <v>16.89</v>
      </c>
      <c r="R2704">
        <f>VLOOKUP(L2704,longitude_latitude!C:J,7,)</f>
        <v>-0.17323723899999999</v>
      </c>
      <c r="S2704">
        <f>VLOOKUP(L2704,longitude_latitude!C:J,8,)</f>
        <v>51.543199979999997</v>
      </c>
      <c r="T2704">
        <f t="shared" si="346"/>
        <v>-8.9292016537600549</v>
      </c>
      <c r="U2704">
        <f>VLOOKUP(M2704,LINE!$A$2:$B$13,2,)</f>
        <v>7</v>
      </c>
      <c r="V2704">
        <f>VLOOKUP(L2704,Entry_exit!B:P,4,)</f>
        <v>12680</v>
      </c>
      <c r="W2704">
        <f>2020 - VLOOKUP(L2704, age!$A:$D,4,)</f>
        <v>81</v>
      </c>
      <c r="X2704">
        <f>VLOOKUP(H2704,'air-quality-london-time-of-day'!E:G,3,FALSE)</f>
        <v>13.9</v>
      </c>
      <c r="Y2704">
        <f>VLOOKUP(I2704,Weather!F:K,2,)</f>
        <v>8.3606557377049739</v>
      </c>
      <c r="Z2704">
        <f>VLOOKUP(I2704,Weather!F:K,3,)</f>
        <v>0.28000000000000003</v>
      </c>
      <c r="AA2704">
        <f>VLOOKUP(I2704,Weather!F:K,4,)</f>
        <v>0.6</v>
      </c>
      <c r="AB2704">
        <f>VLOOKUP(I2704,Weather!F:K,5,)</f>
        <v>1038</v>
      </c>
      <c r="AC2704">
        <f>VLOOKUP(I2704,Weather!F:K,6,)</f>
        <v>1</v>
      </c>
    </row>
    <row r="2705" spans="1:29" x14ac:dyDescent="0.25">
      <c r="A2705" t="s">
        <v>7</v>
      </c>
      <c r="B2705" t="s">
        <v>6</v>
      </c>
      <c r="C2705" s="1">
        <v>42052.569444444445</v>
      </c>
      <c r="D2705" s="3">
        <f t="shared" si="344"/>
        <v>2015</v>
      </c>
      <c r="E2705" s="3">
        <f t="shared" si="347"/>
        <v>2</v>
      </c>
      <c r="F2705" s="3">
        <f t="shared" si="348"/>
        <v>13</v>
      </c>
      <c r="G2705" s="3">
        <f t="shared" si="349"/>
        <v>17</v>
      </c>
      <c r="H2705" s="3" t="str">
        <f t="shared" si="350"/>
        <v>2015213</v>
      </c>
      <c r="I2705" s="3" t="str">
        <f t="shared" si="351"/>
        <v>201521317</v>
      </c>
      <c r="J2705">
        <v>98</v>
      </c>
      <c r="K2705">
        <v>58.8</v>
      </c>
      <c r="L2705" t="str">
        <f>VLOOKUP(C2705,List!$A$2:$C$2089,3,)</f>
        <v>Swiss Cottage</v>
      </c>
      <c r="M2705" t="str">
        <f>VLOOKUP(C2705,List!$A$2:$C$2089,2,)</f>
        <v>Jubilee</v>
      </c>
      <c r="N2705" t="str">
        <f t="shared" si="345"/>
        <v>Swiss Cottage|Jubilee</v>
      </c>
      <c r="O2705">
        <f>VLOOKUP(N2705,Depth!$A$2:$F$427,3,)</f>
        <v>57</v>
      </c>
      <c r="P2705">
        <f>VLOOKUP(N2705,Depth!$A$2:$F$427,5,)</f>
        <v>140.11000000000001</v>
      </c>
      <c r="Q2705">
        <f>VLOOKUP(N2705,Depth!$A$2:$F$427,6,)</f>
        <v>16.89</v>
      </c>
      <c r="R2705">
        <f>VLOOKUP(L2705,longitude_latitude!C:J,7,)</f>
        <v>-0.17323723899999999</v>
      </c>
      <c r="S2705">
        <f>VLOOKUP(L2705,longitude_latitude!C:J,8,)</f>
        <v>51.543199979999997</v>
      </c>
      <c r="T2705">
        <f t="shared" si="346"/>
        <v>-8.9292016537600549</v>
      </c>
      <c r="U2705">
        <f>VLOOKUP(M2705,LINE!$A$2:$B$13,2,)</f>
        <v>7</v>
      </c>
      <c r="V2705">
        <f>VLOOKUP(L2705,Entry_exit!B:P,4,)</f>
        <v>12680</v>
      </c>
      <c r="W2705">
        <f>2020 - VLOOKUP(L2705, age!$A:$D,4,)</f>
        <v>81</v>
      </c>
      <c r="X2705">
        <f>VLOOKUP(H2705,'air-quality-london-time-of-day'!E:G,3,FALSE)</f>
        <v>13.9</v>
      </c>
      <c r="Y2705">
        <f>VLOOKUP(I2705,Weather!F:K,2,)</f>
        <v>8.3606557377049739</v>
      </c>
      <c r="Z2705">
        <f>VLOOKUP(I2705,Weather!F:K,3,)</f>
        <v>0.28000000000000003</v>
      </c>
      <c r="AA2705">
        <f>VLOOKUP(I2705,Weather!F:K,4,)</f>
        <v>0.6</v>
      </c>
      <c r="AB2705">
        <f>VLOOKUP(I2705,Weather!F:K,5,)</f>
        <v>1038</v>
      </c>
      <c r="AC2705">
        <f>VLOOKUP(I2705,Weather!F:K,6,)</f>
        <v>1</v>
      </c>
    </row>
    <row r="2706" spans="1:29" x14ac:dyDescent="0.25">
      <c r="A2706" t="s">
        <v>7</v>
      </c>
      <c r="B2706" t="s">
        <v>6</v>
      </c>
      <c r="C2706" s="1">
        <v>42052.570138888892</v>
      </c>
      <c r="D2706" s="3">
        <f t="shared" si="344"/>
        <v>2015</v>
      </c>
      <c r="E2706" s="3">
        <f t="shared" si="347"/>
        <v>2</v>
      </c>
      <c r="F2706" s="3">
        <f t="shared" si="348"/>
        <v>13</v>
      </c>
      <c r="G2706" s="3">
        <f t="shared" si="349"/>
        <v>17</v>
      </c>
      <c r="H2706" s="3" t="str">
        <f t="shared" si="350"/>
        <v>2015213</v>
      </c>
      <c r="I2706" s="3" t="str">
        <f t="shared" si="351"/>
        <v>201521317</v>
      </c>
      <c r="J2706">
        <v>68</v>
      </c>
      <c r="K2706">
        <v>40.799999999999997</v>
      </c>
      <c r="L2706" t="str">
        <f>VLOOKUP(C2706,List!$A$2:$C$2089,3,)</f>
        <v>Finchley Road</v>
      </c>
      <c r="M2706" t="str">
        <f>VLOOKUP(C2706,List!$A$2:$C$2089,2,)</f>
        <v>Jubilee</v>
      </c>
      <c r="N2706" t="str">
        <f t="shared" si="345"/>
        <v>Finchley Road|Jubilee</v>
      </c>
      <c r="O2706">
        <f>VLOOKUP(N2706,Depth!$A$2:$F$427,3,)</f>
        <v>52</v>
      </c>
      <c r="P2706">
        <f>VLOOKUP(N2706,Depth!$A$2:$F$427,5,)</f>
        <v>148.69999999999999</v>
      </c>
      <c r="Q2706">
        <f>VLOOKUP(N2706,Depth!$A$2:$F$427,6,)</f>
        <v>3.3</v>
      </c>
      <c r="R2706">
        <f>VLOOKUP(L2706,longitude_latitude!C:J,7,)</f>
        <v>-0.17948951099999999</v>
      </c>
      <c r="S2706">
        <f>VLOOKUP(L2706,longitude_latitude!C:J,8,)</f>
        <v>51.546725889999998</v>
      </c>
      <c r="T2706">
        <f t="shared" si="346"/>
        <v>-9.2520966236471391</v>
      </c>
      <c r="U2706">
        <f>VLOOKUP(M2706,LINE!$A$2:$B$13,2,)</f>
        <v>7</v>
      </c>
      <c r="V2706">
        <f>VLOOKUP(L2706,Entry_exit!B:P,4,)</f>
        <v>15958</v>
      </c>
      <c r="W2706">
        <f>2020 - VLOOKUP(L2706, age!$A:$D,4,)</f>
        <v>141</v>
      </c>
      <c r="X2706">
        <f>VLOOKUP(H2706,'air-quality-london-time-of-day'!E:G,3,FALSE)</f>
        <v>13.9</v>
      </c>
      <c r="Y2706">
        <f>VLOOKUP(I2706,Weather!F:K,2,)</f>
        <v>8.3606557377049739</v>
      </c>
      <c r="Z2706">
        <f>VLOOKUP(I2706,Weather!F:K,3,)</f>
        <v>0.28000000000000003</v>
      </c>
      <c r="AA2706">
        <f>VLOOKUP(I2706,Weather!F:K,4,)</f>
        <v>0.6</v>
      </c>
      <c r="AB2706">
        <f>VLOOKUP(I2706,Weather!F:K,5,)</f>
        <v>1038</v>
      </c>
      <c r="AC2706">
        <f>VLOOKUP(I2706,Weather!F:K,6,)</f>
        <v>1</v>
      </c>
    </row>
    <row r="2707" spans="1:29" x14ac:dyDescent="0.25">
      <c r="A2707" t="s">
        <v>7</v>
      </c>
      <c r="B2707" t="s">
        <v>6</v>
      </c>
      <c r="C2707" s="1">
        <v>42052.570833333331</v>
      </c>
      <c r="D2707" s="3">
        <f t="shared" si="344"/>
        <v>2015</v>
      </c>
      <c r="E2707" s="3">
        <f t="shared" si="347"/>
        <v>2</v>
      </c>
      <c r="F2707" s="3">
        <f t="shared" si="348"/>
        <v>13</v>
      </c>
      <c r="G2707" s="3">
        <f t="shared" si="349"/>
        <v>17</v>
      </c>
      <c r="H2707" s="3" t="str">
        <f t="shared" si="350"/>
        <v>2015213</v>
      </c>
      <c r="I2707" s="3" t="str">
        <f t="shared" si="351"/>
        <v>201521317</v>
      </c>
      <c r="J2707">
        <v>64</v>
      </c>
      <c r="K2707">
        <v>38.4</v>
      </c>
      <c r="L2707" t="str">
        <f>VLOOKUP(C2707,List!$A$2:$C$2089,3,)</f>
        <v>West Hampstead</v>
      </c>
      <c r="M2707" t="str">
        <f>VLOOKUP(C2707,List!$A$2:$C$2089,2,)</f>
        <v>Jubilee</v>
      </c>
      <c r="N2707" t="str">
        <f t="shared" si="345"/>
        <v>West Hampstead|Jubilee</v>
      </c>
      <c r="O2707">
        <f>VLOOKUP(N2707,Depth!$A$2:$F$427,3,)</f>
        <v>56</v>
      </c>
      <c r="P2707">
        <f>VLOOKUP(N2707,Depth!$A$2:$F$427,5,)</f>
        <v>150.5</v>
      </c>
      <c r="Q2707">
        <f>VLOOKUP(N2707,Depth!$A$2:$F$427,6,)</f>
        <v>5.5</v>
      </c>
      <c r="R2707">
        <f>VLOOKUP(L2707,longitude_latitude!C:J,7,)</f>
        <v>-0.18856862699999999</v>
      </c>
      <c r="S2707">
        <f>VLOOKUP(L2707,longitude_latitude!C:J,8,)</f>
        <v>51.546297070000001</v>
      </c>
      <c r="T2707">
        <f t="shared" si="346"/>
        <v>-9.7200144654240219</v>
      </c>
      <c r="U2707">
        <f>VLOOKUP(M2707,LINE!$A$2:$B$13,2,)</f>
        <v>7</v>
      </c>
      <c r="V2707">
        <f>VLOOKUP(L2707,Entry_exit!B:P,4,)</f>
        <v>18346</v>
      </c>
      <c r="W2707">
        <f>2020 - VLOOKUP(L2707, age!$A:$D,4,)</f>
        <v>141</v>
      </c>
      <c r="X2707">
        <f>VLOOKUP(H2707,'air-quality-london-time-of-day'!E:G,3,FALSE)</f>
        <v>13.9</v>
      </c>
      <c r="Y2707">
        <f>VLOOKUP(I2707,Weather!F:K,2,)</f>
        <v>8.3606557377049739</v>
      </c>
      <c r="Z2707">
        <f>VLOOKUP(I2707,Weather!F:K,3,)</f>
        <v>0.28000000000000003</v>
      </c>
      <c r="AA2707">
        <f>VLOOKUP(I2707,Weather!F:K,4,)</f>
        <v>0.6</v>
      </c>
      <c r="AB2707">
        <f>VLOOKUP(I2707,Weather!F:K,5,)</f>
        <v>1038</v>
      </c>
      <c r="AC2707">
        <f>VLOOKUP(I2707,Weather!F:K,6,)</f>
        <v>1</v>
      </c>
    </row>
    <row r="2708" spans="1:29" x14ac:dyDescent="0.25">
      <c r="A2708" t="s">
        <v>7</v>
      </c>
      <c r="B2708" t="s">
        <v>6</v>
      </c>
      <c r="C2708" s="1">
        <v>42052.571527777778</v>
      </c>
      <c r="D2708" s="3">
        <f t="shared" si="344"/>
        <v>2015</v>
      </c>
      <c r="E2708" s="3">
        <f t="shared" si="347"/>
        <v>2</v>
      </c>
      <c r="F2708" s="3">
        <f t="shared" si="348"/>
        <v>13</v>
      </c>
      <c r="G2708" s="3">
        <f t="shared" si="349"/>
        <v>17</v>
      </c>
      <c r="H2708" s="3" t="str">
        <f t="shared" si="350"/>
        <v>2015213</v>
      </c>
      <c r="I2708" s="3" t="str">
        <f t="shared" si="351"/>
        <v>201521317</v>
      </c>
      <c r="J2708">
        <v>43</v>
      </c>
      <c r="K2708">
        <v>25.8</v>
      </c>
      <c r="L2708" t="str">
        <f>VLOOKUP(C2708,List!$A$2:$C$2089,3,)</f>
        <v>West Hampstead</v>
      </c>
      <c r="M2708" t="str">
        <f>VLOOKUP(C2708,List!$A$2:$C$2089,2,)</f>
        <v>Jubilee</v>
      </c>
      <c r="N2708" t="str">
        <f t="shared" si="345"/>
        <v>West Hampstead|Jubilee</v>
      </c>
      <c r="O2708">
        <f>VLOOKUP(N2708,Depth!$A$2:$F$427,3,)</f>
        <v>56</v>
      </c>
      <c r="P2708">
        <f>VLOOKUP(N2708,Depth!$A$2:$F$427,5,)</f>
        <v>150.5</v>
      </c>
      <c r="Q2708">
        <f>VLOOKUP(N2708,Depth!$A$2:$F$427,6,)</f>
        <v>5.5</v>
      </c>
      <c r="R2708">
        <f>VLOOKUP(L2708,longitude_latitude!C:J,7,)</f>
        <v>-0.18856862699999999</v>
      </c>
      <c r="S2708">
        <f>VLOOKUP(L2708,longitude_latitude!C:J,8,)</f>
        <v>51.546297070000001</v>
      </c>
      <c r="T2708">
        <f t="shared" si="346"/>
        <v>-9.7200144654240219</v>
      </c>
      <c r="U2708">
        <f>VLOOKUP(M2708,LINE!$A$2:$B$13,2,)</f>
        <v>7</v>
      </c>
      <c r="V2708">
        <f>VLOOKUP(L2708,Entry_exit!B:P,4,)</f>
        <v>18346</v>
      </c>
      <c r="W2708">
        <f>2020 - VLOOKUP(L2708, age!$A:$D,4,)</f>
        <v>141</v>
      </c>
      <c r="X2708">
        <f>VLOOKUP(H2708,'air-quality-london-time-of-day'!E:G,3,FALSE)</f>
        <v>13.9</v>
      </c>
      <c r="Y2708">
        <f>VLOOKUP(I2708,Weather!F:K,2,)</f>
        <v>8.3606557377049739</v>
      </c>
      <c r="Z2708">
        <f>VLOOKUP(I2708,Weather!F:K,3,)</f>
        <v>0.28000000000000003</v>
      </c>
      <c r="AA2708">
        <f>VLOOKUP(I2708,Weather!F:K,4,)</f>
        <v>0.6</v>
      </c>
      <c r="AB2708">
        <f>VLOOKUP(I2708,Weather!F:K,5,)</f>
        <v>1038</v>
      </c>
      <c r="AC2708">
        <f>VLOOKUP(I2708,Weather!F:K,6,)</f>
        <v>1</v>
      </c>
    </row>
    <row r="2709" spans="1:29" x14ac:dyDescent="0.25">
      <c r="A2709" t="s">
        <v>7</v>
      </c>
      <c r="B2709" t="s">
        <v>6</v>
      </c>
      <c r="C2709" s="1">
        <v>42052.572222222225</v>
      </c>
      <c r="D2709" s="3">
        <f t="shared" si="344"/>
        <v>2015</v>
      </c>
      <c r="E2709" s="3">
        <f t="shared" si="347"/>
        <v>2</v>
      </c>
      <c r="F2709" s="3">
        <f t="shared" si="348"/>
        <v>13</v>
      </c>
      <c r="G2709" s="3">
        <f t="shared" si="349"/>
        <v>17</v>
      </c>
      <c r="H2709" s="3" t="str">
        <f t="shared" si="350"/>
        <v>2015213</v>
      </c>
      <c r="I2709" s="3" t="str">
        <f t="shared" si="351"/>
        <v>201521317</v>
      </c>
      <c r="J2709">
        <v>32</v>
      </c>
      <c r="K2709">
        <v>19.2</v>
      </c>
      <c r="L2709" t="str">
        <f>VLOOKUP(C2709,List!$A$2:$C$2089,3,)</f>
        <v>Kilburn</v>
      </c>
      <c r="M2709" t="str">
        <f>VLOOKUP(C2709,List!$A$2:$C$2089,2,)</f>
        <v>Jubilee</v>
      </c>
      <c r="N2709" t="str">
        <f t="shared" si="345"/>
        <v>Kilburn|Jubilee</v>
      </c>
      <c r="O2709">
        <f>VLOOKUP(N2709,Depth!$A$2:$F$427,3,)</f>
        <v>45</v>
      </c>
      <c r="P2709">
        <f>VLOOKUP(N2709,Depth!$A$2:$F$427,5,)</f>
        <v>152.19999999999999</v>
      </c>
      <c r="Q2709">
        <f>VLOOKUP(N2709,Depth!$A$2:$F$427,6,)</f>
        <v>-7.2</v>
      </c>
      <c r="R2709">
        <f>VLOOKUP(L2709,longitude_latitude!C:J,7,)</f>
        <v>-0.203115567</v>
      </c>
      <c r="S2709">
        <f>VLOOKUP(L2709,longitude_latitude!C:J,8,)</f>
        <v>51.546448419999997</v>
      </c>
      <c r="T2709">
        <f t="shared" si="346"/>
        <v>-10.469886097664553</v>
      </c>
      <c r="U2709">
        <f>VLOOKUP(M2709,LINE!$A$2:$B$13,2,)</f>
        <v>7</v>
      </c>
      <c r="V2709">
        <f>VLOOKUP(L2709,Entry_exit!B:P,4,)</f>
        <v>12956</v>
      </c>
      <c r="W2709">
        <f>2020 - VLOOKUP(L2709, age!$A:$D,4,)</f>
        <v>141</v>
      </c>
      <c r="X2709">
        <f>VLOOKUP(H2709,'air-quality-london-time-of-day'!E:G,3,FALSE)</f>
        <v>13.9</v>
      </c>
      <c r="Y2709">
        <f>VLOOKUP(I2709,Weather!F:K,2,)</f>
        <v>8.3606557377049739</v>
      </c>
      <c r="Z2709">
        <f>VLOOKUP(I2709,Weather!F:K,3,)</f>
        <v>0.28000000000000003</v>
      </c>
      <c r="AA2709">
        <f>VLOOKUP(I2709,Weather!F:K,4,)</f>
        <v>0.6</v>
      </c>
      <c r="AB2709">
        <f>VLOOKUP(I2709,Weather!F:K,5,)</f>
        <v>1038</v>
      </c>
      <c r="AC2709">
        <f>VLOOKUP(I2709,Weather!F:K,6,)</f>
        <v>1</v>
      </c>
    </row>
    <row r="2710" spans="1:29" x14ac:dyDescent="0.25">
      <c r="A2710" t="s">
        <v>7</v>
      </c>
      <c r="B2710" t="s">
        <v>6</v>
      </c>
      <c r="C2710" s="1">
        <v>42052.572916666664</v>
      </c>
      <c r="D2710" s="3">
        <f t="shared" si="344"/>
        <v>2015</v>
      </c>
      <c r="E2710" s="3">
        <f t="shared" si="347"/>
        <v>2</v>
      </c>
      <c r="F2710" s="3">
        <f t="shared" si="348"/>
        <v>13</v>
      </c>
      <c r="G2710" s="3">
        <f t="shared" si="349"/>
        <v>17</v>
      </c>
      <c r="H2710" s="3" t="str">
        <f t="shared" si="350"/>
        <v>2015213</v>
      </c>
      <c r="I2710" s="3" t="str">
        <f t="shared" si="351"/>
        <v>201521317</v>
      </c>
      <c r="J2710">
        <v>27</v>
      </c>
      <c r="K2710">
        <v>16.2</v>
      </c>
      <c r="L2710" t="str">
        <f>VLOOKUP(C2710,List!$A$2:$C$2089,3,)</f>
        <v>Kilburn</v>
      </c>
      <c r="M2710" t="str">
        <f>VLOOKUP(C2710,List!$A$2:$C$2089,2,)</f>
        <v>Jubilee</v>
      </c>
      <c r="N2710" t="str">
        <f t="shared" si="345"/>
        <v>Kilburn|Jubilee</v>
      </c>
      <c r="O2710">
        <f>VLOOKUP(N2710,Depth!$A$2:$F$427,3,)</f>
        <v>45</v>
      </c>
      <c r="P2710">
        <f>VLOOKUP(N2710,Depth!$A$2:$F$427,5,)</f>
        <v>152.19999999999999</v>
      </c>
      <c r="Q2710">
        <f>VLOOKUP(N2710,Depth!$A$2:$F$427,6,)</f>
        <v>-7.2</v>
      </c>
      <c r="R2710">
        <f>VLOOKUP(L2710,longitude_latitude!C:J,7,)</f>
        <v>-0.203115567</v>
      </c>
      <c r="S2710">
        <f>VLOOKUP(L2710,longitude_latitude!C:J,8,)</f>
        <v>51.546448419999997</v>
      </c>
      <c r="T2710">
        <f t="shared" si="346"/>
        <v>-10.469886097664553</v>
      </c>
      <c r="U2710">
        <f>VLOOKUP(M2710,LINE!$A$2:$B$13,2,)</f>
        <v>7</v>
      </c>
      <c r="V2710">
        <f>VLOOKUP(L2710,Entry_exit!B:P,4,)</f>
        <v>12956</v>
      </c>
      <c r="W2710">
        <f>2020 - VLOOKUP(L2710, age!$A:$D,4,)</f>
        <v>141</v>
      </c>
      <c r="X2710">
        <f>VLOOKUP(H2710,'air-quality-london-time-of-day'!E:G,3,FALSE)</f>
        <v>13.9</v>
      </c>
      <c r="Y2710">
        <f>VLOOKUP(I2710,Weather!F:K,2,)</f>
        <v>8.3606557377049739</v>
      </c>
      <c r="Z2710">
        <f>VLOOKUP(I2710,Weather!F:K,3,)</f>
        <v>0.28000000000000003</v>
      </c>
      <c r="AA2710">
        <f>VLOOKUP(I2710,Weather!F:K,4,)</f>
        <v>0.6</v>
      </c>
      <c r="AB2710">
        <f>VLOOKUP(I2710,Weather!F:K,5,)</f>
        <v>1038</v>
      </c>
      <c r="AC2710">
        <f>VLOOKUP(I2710,Weather!F:K,6,)</f>
        <v>1</v>
      </c>
    </row>
    <row r="2711" spans="1:29" x14ac:dyDescent="0.25">
      <c r="A2711" t="s">
        <v>7</v>
      </c>
      <c r="B2711" t="s">
        <v>6</v>
      </c>
      <c r="C2711" s="1">
        <v>42052.573611111111</v>
      </c>
      <c r="D2711" s="3">
        <f t="shared" si="344"/>
        <v>2015</v>
      </c>
      <c r="E2711" s="3">
        <f t="shared" si="347"/>
        <v>2</v>
      </c>
      <c r="F2711" s="3">
        <f t="shared" si="348"/>
        <v>13</v>
      </c>
      <c r="G2711" s="3">
        <f t="shared" si="349"/>
        <v>17</v>
      </c>
      <c r="H2711" s="3" t="str">
        <f t="shared" si="350"/>
        <v>2015213</v>
      </c>
      <c r="I2711" s="3" t="str">
        <f t="shared" si="351"/>
        <v>201521317</v>
      </c>
      <c r="J2711">
        <v>23</v>
      </c>
      <c r="K2711">
        <v>13.8</v>
      </c>
      <c r="L2711" t="str">
        <f>VLOOKUP(C2711,List!$A$2:$C$2089,3,)</f>
        <v>Willesden Green</v>
      </c>
      <c r="M2711" t="str">
        <f>VLOOKUP(C2711,List!$A$2:$C$2089,2,)</f>
        <v>Jubilee</v>
      </c>
      <c r="N2711" t="str">
        <f t="shared" si="345"/>
        <v>Willesden Green|Jubilee</v>
      </c>
      <c r="O2711">
        <f>VLOOKUP(N2711,Depth!$A$2:$F$427,3,)</f>
        <v>56</v>
      </c>
      <c r="P2711">
        <f>VLOOKUP(N2711,Depth!$A$2:$F$427,5,)</f>
        <v>150.30000000000001</v>
      </c>
      <c r="Q2711">
        <f>VLOOKUP(N2711,Depth!$A$2:$F$427,6,)</f>
        <v>5.7</v>
      </c>
      <c r="R2711">
        <f>VLOOKUP(L2711,longitude_latitude!C:J,7,)</f>
        <v>-0.22111935699999999</v>
      </c>
      <c r="S2711">
        <f>VLOOKUP(L2711,longitude_latitude!C:J,8,)</f>
        <v>51.548868380000002</v>
      </c>
      <c r="T2711">
        <f t="shared" si="346"/>
        <v>-11.398452630263231</v>
      </c>
      <c r="U2711">
        <f>VLOOKUP(M2711,LINE!$A$2:$B$13,2,)</f>
        <v>7</v>
      </c>
      <c r="V2711">
        <f>VLOOKUP(L2711,Entry_exit!B:P,4,)</f>
        <v>14170</v>
      </c>
      <c r="W2711">
        <f>2020 - VLOOKUP(L2711, age!$A:$D,4,)</f>
        <v>141</v>
      </c>
      <c r="X2711">
        <f>VLOOKUP(H2711,'air-quality-london-time-of-day'!E:G,3,FALSE)</f>
        <v>13.9</v>
      </c>
      <c r="Y2711">
        <f>VLOOKUP(I2711,Weather!F:K,2,)</f>
        <v>8.3606557377049739</v>
      </c>
      <c r="Z2711">
        <f>VLOOKUP(I2711,Weather!F:K,3,)</f>
        <v>0.28000000000000003</v>
      </c>
      <c r="AA2711">
        <f>VLOOKUP(I2711,Weather!F:K,4,)</f>
        <v>0.6</v>
      </c>
      <c r="AB2711">
        <f>VLOOKUP(I2711,Weather!F:K,5,)</f>
        <v>1038</v>
      </c>
      <c r="AC2711">
        <f>VLOOKUP(I2711,Weather!F:K,6,)</f>
        <v>1</v>
      </c>
    </row>
    <row r="2712" spans="1:29" x14ac:dyDescent="0.25">
      <c r="A2712" t="s">
        <v>7</v>
      </c>
      <c r="B2712" t="s">
        <v>6</v>
      </c>
      <c r="C2712" s="1">
        <v>42052.574305555558</v>
      </c>
      <c r="D2712" s="3">
        <f t="shared" si="344"/>
        <v>2015</v>
      </c>
      <c r="E2712" s="3">
        <f t="shared" si="347"/>
        <v>2</v>
      </c>
      <c r="F2712" s="3">
        <f t="shared" si="348"/>
        <v>13</v>
      </c>
      <c r="G2712" s="3">
        <f t="shared" si="349"/>
        <v>17</v>
      </c>
      <c r="H2712" s="3" t="str">
        <f t="shared" si="350"/>
        <v>2015213</v>
      </c>
      <c r="I2712" s="3" t="str">
        <f t="shared" si="351"/>
        <v>201521317</v>
      </c>
      <c r="J2712">
        <v>22</v>
      </c>
      <c r="K2712">
        <v>13.2</v>
      </c>
      <c r="L2712" t="str">
        <f>VLOOKUP(C2712,List!$A$2:$C$2089,3,)</f>
        <v>Willesden Green</v>
      </c>
      <c r="M2712" t="str">
        <f>VLOOKUP(C2712,List!$A$2:$C$2089,2,)</f>
        <v>Jubilee</v>
      </c>
      <c r="N2712" t="str">
        <f t="shared" si="345"/>
        <v>Willesden Green|Jubilee</v>
      </c>
      <c r="O2712">
        <f>VLOOKUP(N2712,Depth!$A$2:$F$427,3,)</f>
        <v>56</v>
      </c>
      <c r="P2712">
        <f>VLOOKUP(N2712,Depth!$A$2:$F$427,5,)</f>
        <v>150.30000000000001</v>
      </c>
      <c r="Q2712">
        <f>VLOOKUP(N2712,Depth!$A$2:$F$427,6,)</f>
        <v>5.7</v>
      </c>
      <c r="R2712">
        <f>VLOOKUP(L2712,longitude_latitude!C:J,7,)</f>
        <v>-0.22111935699999999</v>
      </c>
      <c r="S2712">
        <f>VLOOKUP(L2712,longitude_latitude!C:J,8,)</f>
        <v>51.548868380000002</v>
      </c>
      <c r="T2712">
        <f t="shared" si="346"/>
        <v>-11.398452630263231</v>
      </c>
      <c r="U2712">
        <f>VLOOKUP(M2712,LINE!$A$2:$B$13,2,)</f>
        <v>7</v>
      </c>
      <c r="V2712">
        <f>VLOOKUP(L2712,Entry_exit!B:P,4,)</f>
        <v>14170</v>
      </c>
      <c r="W2712">
        <f>2020 - VLOOKUP(L2712, age!$A:$D,4,)</f>
        <v>141</v>
      </c>
      <c r="X2712">
        <f>VLOOKUP(H2712,'air-quality-london-time-of-day'!E:G,3,FALSE)</f>
        <v>13.9</v>
      </c>
      <c r="Y2712">
        <f>VLOOKUP(I2712,Weather!F:K,2,)</f>
        <v>8.3606557377049739</v>
      </c>
      <c r="Z2712">
        <f>VLOOKUP(I2712,Weather!F:K,3,)</f>
        <v>0.28000000000000003</v>
      </c>
      <c r="AA2712">
        <f>VLOOKUP(I2712,Weather!F:K,4,)</f>
        <v>0.6</v>
      </c>
      <c r="AB2712">
        <f>VLOOKUP(I2712,Weather!F:K,5,)</f>
        <v>1038</v>
      </c>
      <c r="AC2712">
        <f>VLOOKUP(I2712,Weather!F:K,6,)</f>
        <v>1</v>
      </c>
    </row>
    <row r="2713" spans="1:29" x14ac:dyDescent="0.25">
      <c r="A2713" t="s">
        <v>7</v>
      </c>
      <c r="B2713" t="s">
        <v>6</v>
      </c>
      <c r="C2713" s="1">
        <v>42052.574999999997</v>
      </c>
      <c r="D2713" s="3">
        <f t="shared" si="344"/>
        <v>2015</v>
      </c>
      <c r="E2713" s="3">
        <f t="shared" si="347"/>
        <v>2</v>
      </c>
      <c r="F2713" s="3">
        <f t="shared" si="348"/>
        <v>13</v>
      </c>
      <c r="G2713" s="3">
        <f t="shared" si="349"/>
        <v>17</v>
      </c>
      <c r="H2713" s="3" t="str">
        <f t="shared" si="350"/>
        <v>2015213</v>
      </c>
      <c r="I2713" s="3" t="str">
        <f t="shared" si="351"/>
        <v>201521317</v>
      </c>
      <c r="J2713">
        <v>26</v>
      </c>
      <c r="K2713">
        <v>15.6</v>
      </c>
      <c r="L2713" t="str">
        <f>VLOOKUP(C2713,List!$A$2:$C$2089,3,)</f>
        <v>Dollis Hill</v>
      </c>
      <c r="M2713" t="str">
        <f>VLOOKUP(C2713,List!$A$2:$C$2089,2,)</f>
        <v>Jubilee</v>
      </c>
      <c r="N2713" t="str">
        <f t="shared" si="345"/>
        <v>Dollis Hill|Jubilee</v>
      </c>
      <c r="O2713">
        <f>VLOOKUP(N2713,Depth!$A$2:$F$427,3,)</f>
        <v>37</v>
      </c>
      <c r="P2713">
        <f>VLOOKUP(N2713,Depth!$A$2:$F$427,5,)</f>
        <v>139.4</v>
      </c>
      <c r="Q2713">
        <f>VLOOKUP(N2713,Depth!$A$2:$F$427,6,)</f>
        <v>-2.4</v>
      </c>
      <c r="R2713">
        <f>VLOOKUP(L2713,longitude_latitude!C:J,7,)</f>
        <v>-0.23744514799999999</v>
      </c>
      <c r="S2713">
        <f>VLOOKUP(L2713,longitude_latitude!C:J,8,)</f>
        <v>51.55145847</v>
      </c>
      <c r="T2713">
        <f t="shared" si="346"/>
        <v>-12.240643686025003</v>
      </c>
      <c r="U2713">
        <f>VLOOKUP(M2713,LINE!$A$2:$B$13,2,)</f>
        <v>7</v>
      </c>
      <c r="V2713">
        <f>VLOOKUP(L2713,Entry_exit!B:P,4,)</f>
        <v>6462</v>
      </c>
      <c r="W2713">
        <f>2020 - VLOOKUP(L2713, age!$A:$D,4,)</f>
        <v>111</v>
      </c>
      <c r="X2713">
        <f>VLOOKUP(H2713,'air-quality-london-time-of-day'!E:G,3,FALSE)</f>
        <v>13.9</v>
      </c>
      <c r="Y2713">
        <f>VLOOKUP(I2713,Weather!F:K,2,)</f>
        <v>8.3606557377049739</v>
      </c>
      <c r="Z2713">
        <f>VLOOKUP(I2713,Weather!F:K,3,)</f>
        <v>0.28000000000000003</v>
      </c>
      <c r="AA2713">
        <f>VLOOKUP(I2713,Weather!F:K,4,)</f>
        <v>0.6</v>
      </c>
      <c r="AB2713">
        <f>VLOOKUP(I2713,Weather!F:K,5,)</f>
        <v>1038</v>
      </c>
      <c r="AC2713">
        <f>VLOOKUP(I2713,Weather!F:K,6,)</f>
        <v>1</v>
      </c>
    </row>
    <row r="2714" spans="1:29" x14ac:dyDescent="0.25">
      <c r="A2714" t="s">
        <v>7</v>
      </c>
      <c r="B2714" t="s">
        <v>6</v>
      </c>
      <c r="C2714" s="1">
        <v>42052.575694444444</v>
      </c>
      <c r="D2714" s="3">
        <f t="shared" si="344"/>
        <v>2015</v>
      </c>
      <c r="E2714" s="3">
        <f t="shared" si="347"/>
        <v>2</v>
      </c>
      <c r="F2714" s="3">
        <f t="shared" si="348"/>
        <v>13</v>
      </c>
      <c r="G2714" s="3">
        <f t="shared" si="349"/>
        <v>17</v>
      </c>
      <c r="H2714" s="3" t="str">
        <f t="shared" si="350"/>
        <v>2015213</v>
      </c>
      <c r="I2714" s="3" t="str">
        <f t="shared" si="351"/>
        <v>201521317</v>
      </c>
      <c r="J2714">
        <v>23</v>
      </c>
      <c r="K2714">
        <v>13.8</v>
      </c>
      <c r="L2714" t="str">
        <f>VLOOKUP(C2714,List!$A$2:$C$2089,3,)</f>
        <v>Dollis Hill</v>
      </c>
      <c r="M2714" t="str">
        <f>VLOOKUP(C2714,List!$A$2:$C$2089,2,)</f>
        <v>Jubilee</v>
      </c>
      <c r="N2714" t="str">
        <f t="shared" si="345"/>
        <v>Dollis Hill|Jubilee</v>
      </c>
      <c r="O2714">
        <f>VLOOKUP(N2714,Depth!$A$2:$F$427,3,)</f>
        <v>37</v>
      </c>
      <c r="P2714">
        <f>VLOOKUP(N2714,Depth!$A$2:$F$427,5,)</f>
        <v>139.4</v>
      </c>
      <c r="Q2714">
        <f>VLOOKUP(N2714,Depth!$A$2:$F$427,6,)</f>
        <v>-2.4</v>
      </c>
      <c r="R2714">
        <f>VLOOKUP(L2714,longitude_latitude!C:J,7,)</f>
        <v>-0.23744514799999999</v>
      </c>
      <c r="S2714">
        <f>VLOOKUP(L2714,longitude_latitude!C:J,8,)</f>
        <v>51.55145847</v>
      </c>
      <c r="T2714">
        <f t="shared" si="346"/>
        <v>-12.240643686025003</v>
      </c>
      <c r="U2714">
        <f>VLOOKUP(M2714,LINE!$A$2:$B$13,2,)</f>
        <v>7</v>
      </c>
      <c r="V2714">
        <f>VLOOKUP(L2714,Entry_exit!B:P,4,)</f>
        <v>6462</v>
      </c>
      <c r="W2714">
        <f>2020 - VLOOKUP(L2714, age!$A:$D,4,)</f>
        <v>111</v>
      </c>
      <c r="X2714">
        <f>VLOOKUP(H2714,'air-quality-london-time-of-day'!E:G,3,FALSE)</f>
        <v>13.9</v>
      </c>
      <c r="Y2714">
        <f>VLOOKUP(I2714,Weather!F:K,2,)</f>
        <v>8.3606557377049739</v>
      </c>
      <c r="Z2714">
        <f>VLOOKUP(I2714,Weather!F:K,3,)</f>
        <v>0.28000000000000003</v>
      </c>
      <c r="AA2714">
        <f>VLOOKUP(I2714,Weather!F:K,4,)</f>
        <v>0.6</v>
      </c>
      <c r="AB2714">
        <f>VLOOKUP(I2714,Weather!F:K,5,)</f>
        <v>1038</v>
      </c>
      <c r="AC2714">
        <f>VLOOKUP(I2714,Weather!F:K,6,)</f>
        <v>1</v>
      </c>
    </row>
    <row r="2715" spans="1:29" x14ac:dyDescent="0.25">
      <c r="A2715" t="s">
        <v>7</v>
      </c>
      <c r="B2715" t="s">
        <v>6</v>
      </c>
      <c r="C2715" s="1">
        <v>42052.576388888891</v>
      </c>
      <c r="D2715" s="3">
        <f t="shared" si="344"/>
        <v>2015</v>
      </c>
      <c r="E2715" s="3">
        <f t="shared" si="347"/>
        <v>2</v>
      </c>
      <c r="F2715" s="3">
        <f t="shared" si="348"/>
        <v>13</v>
      </c>
      <c r="G2715" s="3">
        <f t="shared" si="349"/>
        <v>17</v>
      </c>
      <c r="H2715" s="3" t="str">
        <f t="shared" si="350"/>
        <v>2015213</v>
      </c>
      <c r="I2715" s="3" t="str">
        <f t="shared" si="351"/>
        <v>201521317</v>
      </c>
      <c r="J2715">
        <v>29</v>
      </c>
      <c r="K2715">
        <v>17.399999999999999</v>
      </c>
      <c r="L2715" t="str">
        <f>VLOOKUP(C2715,List!$A$2:$C$2089,3,)</f>
        <v>Neasden</v>
      </c>
      <c r="M2715" t="str">
        <f>VLOOKUP(C2715,List!$A$2:$C$2089,2,)</f>
        <v>Jubilee</v>
      </c>
      <c r="N2715" t="str">
        <f t="shared" si="345"/>
        <v>Neasden|Jubilee</v>
      </c>
      <c r="O2715">
        <f>VLOOKUP(N2715,Depth!$A$2:$F$427,3,)</f>
        <v>38</v>
      </c>
      <c r="P2715">
        <f>VLOOKUP(N2715,Depth!$A$2:$F$427,5,)</f>
        <v>132.19999999999999</v>
      </c>
      <c r="Q2715">
        <f>VLOOKUP(N2715,Depth!$A$2:$F$427,6,)</f>
        <v>5.8</v>
      </c>
      <c r="R2715">
        <f>VLOOKUP(L2715,longitude_latitude!C:J,7,)</f>
        <v>-0.24957656</v>
      </c>
      <c r="S2715">
        <f>VLOOKUP(L2715,longitude_latitude!C:J,8,)</f>
        <v>51.553923400000002</v>
      </c>
      <c r="T2715">
        <f t="shared" si="346"/>
        <v>-12.866650856675506</v>
      </c>
      <c r="U2715">
        <f>VLOOKUP(M2715,LINE!$A$2:$B$13,2,)</f>
        <v>7</v>
      </c>
      <c r="V2715">
        <f>VLOOKUP(L2715,Entry_exit!B:P,4,)</f>
        <v>6097</v>
      </c>
      <c r="W2715">
        <f>2020 - VLOOKUP(L2715, age!$A:$D,4,)</f>
        <v>140</v>
      </c>
      <c r="X2715">
        <f>VLOOKUP(H2715,'air-quality-london-time-of-day'!E:G,3,FALSE)</f>
        <v>13.9</v>
      </c>
      <c r="Y2715">
        <f>VLOOKUP(I2715,Weather!F:K,2,)</f>
        <v>8.3606557377049739</v>
      </c>
      <c r="Z2715">
        <f>VLOOKUP(I2715,Weather!F:K,3,)</f>
        <v>0.28000000000000003</v>
      </c>
      <c r="AA2715">
        <f>VLOOKUP(I2715,Weather!F:K,4,)</f>
        <v>0.6</v>
      </c>
      <c r="AB2715">
        <f>VLOOKUP(I2715,Weather!F:K,5,)</f>
        <v>1038</v>
      </c>
      <c r="AC2715">
        <f>VLOOKUP(I2715,Weather!F:K,6,)</f>
        <v>1</v>
      </c>
    </row>
    <row r="2716" spans="1:29" x14ac:dyDescent="0.25">
      <c r="A2716" t="s">
        <v>7</v>
      </c>
      <c r="B2716" t="s">
        <v>6</v>
      </c>
      <c r="C2716" s="1">
        <v>42052.57708333333</v>
      </c>
      <c r="D2716" s="3">
        <f t="shared" si="344"/>
        <v>2015</v>
      </c>
      <c r="E2716" s="3">
        <f t="shared" si="347"/>
        <v>2</v>
      </c>
      <c r="F2716" s="3">
        <f t="shared" si="348"/>
        <v>13</v>
      </c>
      <c r="G2716" s="3">
        <f t="shared" si="349"/>
        <v>17</v>
      </c>
      <c r="H2716" s="3" t="str">
        <f t="shared" si="350"/>
        <v>2015213</v>
      </c>
      <c r="I2716" s="3" t="str">
        <f t="shared" si="351"/>
        <v>201521317</v>
      </c>
      <c r="J2716">
        <v>24</v>
      </c>
      <c r="K2716">
        <v>14.4</v>
      </c>
      <c r="L2716" t="str">
        <f>VLOOKUP(C2716,List!$A$2:$C$2089,3,)</f>
        <v>Neasden</v>
      </c>
      <c r="M2716" t="str">
        <f>VLOOKUP(C2716,List!$A$2:$C$2089,2,)</f>
        <v>Jubilee</v>
      </c>
      <c r="N2716" t="str">
        <f t="shared" si="345"/>
        <v>Neasden|Jubilee</v>
      </c>
      <c r="O2716">
        <f>VLOOKUP(N2716,Depth!$A$2:$F$427,3,)</f>
        <v>38</v>
      </c>
      <c r="P2716">
        <f>VLOOKUP(N2716,Depth!$A$2:$F$427,5,)</f>
        <v>132.19999999999999</v>
      </c>
      <c r="Q2716">
        <f>VLOOKUP(N2716,Depth!$A$2:$F$427,6,)</f>
        <v>5.8</v>
      </c>
      <c r="R2716">
        <f>VLOOKUP(L2716,longitude_latitude!C:J,7,)</f>
        <v>-0.24957656</v>
      </c>
      <c r="S2716">
        <f>VLOOKUP(L2716,longitude_latitude!C:J,8,)</f>
        <v>51.553923400000002</v>
      </c>
      <c r="T2716">
        <f t="shared" si="346"/>
        <v>-12.866650856675506</v>
      </c>
      <c r="U2716">
        <f>VLOOKUP(M2716,LINE!$A$2:$B$13,2,)</f>
        <v>7</v>
      </c>
      <c r="V2716">
        <f>VLOOKUP(L2716,Entry_exit!B:P,4,)</f>
        <v>6097</v>
      </c>
      <c r="W2716">
        <f>2020 - VLOOKUP(L2716, age!$A:$D,4,)</f>
        <v>140</v>
      </c>
      <c r="X2716">
        <f>VLOOKUP(H2716,'air-quality-london-time-of-day'!E:G,3,FALSE)</f>
        <v>13.9</v>
      </c>
      <c r="Y2716">
        <f>VLOOKUP(I2716,Weather!F:K,2,)</f>
        <v>8.3606557377049739</v>
      </c>
      <c r="Z2716">
        <f>VLOOKUP(I2716,Weather!F:K,3,)</f>
        <v>0.28000000000000003</v>
      </c>
      <c r="AA2716">
        <f>VLOOKUP(I2716,Weather!F:K,4,)</f>
        <v>0.6</v>
      </c>
      <c r="AB2716">
        <f>VLOOKUP(I2716,Weather!F:K,5,)</f>
        <v>1038</v>
      </c>
      <c r="AC2716">
        <f>VLOOKUP(I2716,Weather!F:K,6,)</f>
        <v>1</v>
      </c>
    </row>
    <row r="2717" spans="1:29" x14ac:dyDescent="0.25">
      <c r="A2717" t="s">
        <v>7</v>
      </c>
      <c r="B2717" t="s">
        <v>6</v>
      </c>
      <c r="C2717" s="1">
        <v>42066.429166666669</v>
      </c>
      <c r="D2717" s="3">
        <f t="shared" si="344"/>
        <v>2015</v>
      </c>
      <c r="E2717" s="3">
        <f t="shared" si="347"/>
        <v>3</v>
      </c>
      <c r="F2717" s="3">
        <f t="shared" si="348"/>
        <v>10</v>
      </c>
      <c r="G2717" s="3">
        <f t="shared" si="349"/>
        <v>3</v>
      </c>
      <c r="H2717" s="3" t="str">
        <f t="shared" si="350"/>
        <v>2015310</v>
      </c>
      <c r="I2717" s="3" t="str">
        <f t="shared" si="351"/>
        <v>20153103</v>
      </c>
      <c r="J2717">
        <v>9</v>
      </c>
      <c r="K2717">
        <v>5.4</v>
      </c>
      <c r="L2717" t="str">
        <f>VLOOKUP(C2717,List!$A$2:$C$2089,3,)</f>
        <v>Upminster</v>
      </c>
      <c r="M2717" t="str">
        <f>VLOOKUP(C2717,List!$A$2:$C$2089,2,)</f>
        <v>District</v>
      </c>
      <c r="N2717" t="str">
        <f t="shared" si="345"/>
        <v>Upminster|District</v>
      </c>
      <c r="O2717">
        <f>VLOOKUP(N2717,Depth!$A$2:$F$427,3,)</f>
        <v>28</v>
      </c>
      <c r="P2717">
        <f>VLOOKUP(N2717,Depth!$A$2:$F$427,5,)</f>
        <v>119.2</v>
      </c>
      <c r="Q2717">
        <f>VLOOKUP(N2717,Depth!$A$2:$F$427,6,)</f>
        <v>8.8000000000000007</v>
      </c>
      <c r="R2717">
        <f>VLOOKUP(L2717,longitude_latitude!C:J,7,)</f>
        <v>0.25276723499999998</v>
      </c>
      <c r="S2717">
        <f>VLOOKUP(L2717,longitude_latitude!C:J,8,)</f>
        <v>51.558577110000002</v>
      </c>
      <c r="T2717">
        <f t="shared" si="346"/>
        <v>13.032318976628989</v>
      </c>
      <c r="U2717">
        <f>VLOOKUP(M2717,LINE!$A$2:$B$13,2,)</f>
        <v>5</v>
      </c>
      <c r="V2717">
        <f>VLOOKUP(L2717,Entry_exit!B:P,4,)</f>
        <v>8280</v>
      </c>
      <c r="W2717">
        <f>2020 - VLOOKUP(L2717, age!$A:$D,4,)</f>
        <v>118</v>
      </c>
      <c r="X2717">
        <f>VLOOKUP(H2717,'air-quality-london-time-of-day'!E:G,3,FALSE)</f>
        <v>19.600000000000001</v>
      </c>
      <c r="Y2717">
        <f>VLOOKUP(I2717,Weather!F:K,2,)</f>
        <v>7</v>
      </c>
      <c r="Z2717">
        <f>VLOOKUP(I2717,Weather!F:K,3,)</f>
        <v>0.19</v>
      </c>
      <c r="AA2717">
        <f>VLOOKUP(I2717,Weather!F:K,4,)</f>
        <v>0.54</v>
      </c>
      <c r="AB2717">
        <f>VLOOKUP(I2717,Weather!F:K,5,)</f>
        <v>1015</v>
      </c>
      <c r="AC2717">
        <f>VLOOKUP(I2717,Weather!F:K,6,)</f>
        <v>5</v>
      </c>
    </row>
    <row r="2718" spans="1:29" x14ac:dyDescent="0.25">
      <c r="A2718" t="s">
        <v>7</v>
      </c>
      <c r="B2718" t="s">
        <v>6</v>
      </c>
      <c r="C2718" s="1">
        <v>42066.429861111108</v>
      </c>
      <c r="D2718" s="3">
        <f t="shared" si="344"/>
        <v>2015</v>
      </c>
      <c r="E2718" s="3">
        <f t="shared" si="347"/>
        <v>3</v>
      </c>
      <c r="F2718" s="3">
        <f t="shared" si="348"/>
        <v>10</v>
      </c>
      <c r="G2718" s="3">
        <f t="shared" si="349"/>
        <v>3</v>
      </c>
      <c r="H2718" s="3" t="str">
        <f t="shared" si="350"/>
        <v>2015310</v>
      </c>
      <c r="I2718" s="3" t="str">
        <f t="shared" si="351"/>
        <v>20153103</v>
      </c>
      <c r="J2718">
        <v>9</v>
      </c>
      <c r="K2718">
        <v>5.4</v>
      </c>
      <c r="L2718" t="str">
        <f>VLOOKUP(C2718,List!$A$2:$C$2089,3,)</f>
        <v>Upminster</v>
      </c>
      <c r="M2718" t="str">
        <f>VLOOKUP(C2718,List!$A$2:$C$2089,2,)</f>
        <v>District</v>
      </c>
      <c r="N2718" t="str">
        <f t="shared" si="345"/>
        <v>Upminster|District</v>
      </c>
      <c r="O2718">
        <f>VLOOKUP(N2718,Depth!$A$2:$F$427,3,)</f>
        <v>28</v>
      </c>
      <c r="P2718">
        <f>VLOOKUP(N2718,Depth!$A$2:$F$427,5,)</f>
        <v>119.2</v>
      </c>
      <c r="Q2718">
        <f>VLOOKUP(N2718,Depth!$A$2:$F$427,6,)</f>
        <v>8.8000000000000007</v>
      </c>
      <c r="R2718">
        <f>VLOOKUP(L2718,longitude_latitude!C:J,7,)</f>
        <v>0.25276723499999998</v>
      </c>
      <c r="S2718">
        <f>VLOOKUP(L2718,longitude_latitude!C:J,8,)</f>
        <v>51.558577110000002</v>
      </c>
      <c r="T2718">
        <f t="shared" si="346"/>
        <v>13.032318976628989</v>
      </c>
      <c r="U2718">
        <f>VLOOKUP(M2718,LINE!$A$2:$B$13,2,)</f>
        <v>5</v>
      </c>
      <c r="V2718">
        <f>VLOOKUP(L2718,Entry_exit!B:P,4,)</f>
        <v>8280</v>
      </c>
      <c r="W2718">
        <f>2020 - VLOOKUP(L2718, age!$A:$D,4,)</f>
        <v>118</v>
      </c>
      <c r="X2718">
        <f>VLOOKUP(H2718,'air-quality-london-time-of-day'!E:G,3,FALSE)</f>
        <v>19.600000000000001</v>
      </c>
      <c r="Y2718">
        <f>VLOOKUP(I2718,Weather!F:K,2,)</f>
        <v>7</v>
      </c>
      <c r="Z2718">
        <f>VLOOKUP(I2718,Weather!F:K,3,)</f>
        <v>0.19</v>
      </c>
      <c r="AA2718">
        <f>VLOOKUP(I2718,Weather!F:K,4,)</f>
        <v>0.54</v>
      </c>
      <c r="AB2718">
        <f>VLOOKUP(I2718,Weather!F:K,5,)</f>
        <v>1015</v>
      </c>
      <c r="AC2718">
        <f>VLOOKUP(I2718,Weather!F:K,6,)</f>
        <v>5</v>
      </c>
    </row>
    <row r="2719" spans="1:29" x14ac:dyDescent="0.25">
      <c r="A2719" t="s">
        <v>7</v>
      </c>
      <c r="B2719" t="s">
        <v>6</v>
      </c>
      <c r="C2719" s="1">
        <v>42066.430555555555</v>
      </c>
      <c r="D2719" s="3">
        <f t="shared" si="344"/>
        <v>2015</v>
      </c>
      <c r="E2719" s="3">
        <f t="shared" si="347"/>
        <v>3</v>
      </c>
      <c r="F2719" s="3">
        <f t="shared" si="348"/>
        <v>10</v>
      </c>
      <c r="G2719" s="3">
        <f t="shared" si="349"/>
        <v>3</v>
      </c>
      <c r="H2719" s="3" t="str">
        <f t="shared" si="350"/>
        <v>2015310</v>
      </c>
      <c r="I2719" s="3" t="str">
        <f t="shared" si="351"/>
        <v>20153103</v>
      </c>
      <c r="J2719">
        <v>12</v>
      </c>
      <c r="K2719">
        <v>7.2</v>
      </c>
      <c r="L2719" t="str">
        <f>VLOOKUP(C2719,List!$A$2:$C$2089,3,)</f>
        <v>Upminster Bridge</v>
      </c>
      <c r="M2719" t="str">
        <f>VLOOKUP(C2719,List!$A$2:$C$2089,2,)</f>
        <v>District</v>
      </c>
      <c r="N2719" t="str">
        <f t="shared" si="345"/>
        <v>Upminster Bridge|District</v>
      </c>
      <c r="O2719">
        <f>VLOOKUP(N2719,Depth!$A$2:$F$427,3,)</f>
        <v>15</v>
      </c>
      <c r="P2719">
        <f>VLOOKUP(N2719,Depth!$A$2:$F$427,5,)</f>
        <v>119.3</v>
      </c>
      <c r="Q2719">
        <f>VLOOKUP(N2719,Depth!$A$2:$F$427,6,)</f>
        <v>-4.3</v>
      </c>
      <c r="R2719">
        <f>VLOOKUP(L2719,longitude_latitude!C:J,7,)</f>
        <v>0.23747663499999999</v>
      </c>
      <c r="S2719">
        <f>VLOOKUP(L2719,longitude_latitude!C:J,8,)</f>
        <v>51.557985690000002</v>
      </c>
      <c r="T2719">
        <f t="shared" si="346"/>
        <v>12.243816949039353</v>
      </c>
      <c r="U2719">
        <f>VLOOKUP(M2719,LINE!$A$2:$B$13,2,)</f>
        <v>5</v>
      </c>
      <c r="V2719">
        <f>VLOOKUP(L2719,Entry_exit!B:P,4,)</f>
        <v>2109</v>
      </c>
      <c r="W2719">
        <f>2020 - VLOOKUP(L2719, age!$A:$D,4,)</f>
        <v>86</v>
      </c>
      <c r="X2719">
        <f>VLOOKUP(H2719,'air-quality-london-time-of-day'!E:G,3,FALSE)</f>
        <v>19.600000000000001</v>
      </c>
      <c r="Y2719">
        <f>VLOOKUP(I2719,Weather!F:K,2,)</f>
        <v>7</v>
      </c>
      <c r="Z2719">
        <f>VLOOKUP(I2719,Weather!F:K,3,)</f>
        <v>0.19</v>
      </c>
      <c r="AA2719">
        <f>VLOOKUP(I2719,Weather!F:K,4,)</f>
        <v>0.54</v>
      </c>
      <c r="AB2719">
        <f>VLOOKUP(I2719,Weather!F:K,5,)</f>
        <v>1015</v>
      </c>
      <c r="AC2719">
        <f>VLOOKUP(I2719,Weather!F:K,6,)</f>
        <v>5</v>
      </c>
    </row>
    <row r="2720" spans="1:29" x14ac:dyDescent="0.25">
      <c r="A2720" t="s">
        <v>7</v>
      </c>
      <c r="B2720" t="s">
        <v>6</v>
      </c>
      <c r="C2720" s="1">
        <v>42066.431250000001</v>
      </c>
      <c r="D2720" s="3">
        <f t="shared" si="344"/>
        <v>2015</v>
      </c>
      <c r="E2720" s="3">
        <f t="shared" si="347"/>
        <v>3</v>
      </c>
      <c r="F2720" s="3">
        <f t="shared" si="348"/>
        <v>10</v>
      </c>
      <c r="G2720" s="3">
        <f t="shared" si="349"/>
        <v>3</v>
      </c>
      <c r="H2720" s="3" t="str">
        <f t="shared" si="350"/>
        <v>2015310</v>
      </c>
      <c r="I2720" s="3" t="str">
        <f t="shared" si="351"/>
        <v>20153103</v>
      </c>
      <c r="J2720">
        <v>7</v>
      </c>
      <c r="K2720">
        <v>4.2</v>
      </c>
      <c r="L2720" t="str">
        <f>VLOOKUP(C2720,List!$A$2:$C$2089,3,)</f>
        <v>Upminster Bridge</v>
      </c>
      <c r="M2720" t="str">
        <f>VLOOKUP(C2720,List!$A$2:$C$2089,2,)</f>
        <v>District</v>
      </c>
      <c r="N2720" t="str">
        <f t="shared" si="345"/>
        <v>Upminster Bridge|District</v>
      </c>
      <c r="O2720">
        <f>VLOOKUP(N2720,Depth!$A$2:$F$427,3,)</f>
        <v>15</v>
      </c>
      <c r="P2720">
        <f>VLOOKUP(N2720,Depth!$A$2:$F$427,5,)</f>
        <v>119.3</v>
      </c>
      <c r="Q2720">
        <f>VLOOKUP(N2720,Depth!$A$2:$F$427,6,)</f>
        <v>-4.3</v>
      </c>
      <c r="R2720">
        <f>VLOOKUP(L2720,longitude_latitude!C:J,7,)</f>
        <v>0.23747663499999999</v>
      </c>
      <c r="S2720">
        <f>VLOOKUP(L2720,longitude_latitude!C:J,8,)</f>
        <v>51.557985690000002</v>
      </c>
      <c r="T2720">
        <f t="shared" si="346"/>
        <v>12.243816949039353</v>
      </c>
      <c r="U2720">
        <f>VLOOKUP(M2720,LINE!$A$2:$B$13,2,)</f>
        <v>5</v>
      </c>
      <c r="V2720">
        <f>VLOOKUP(L2720,Entry_exit!B:P,4,)</f>
        <v>2109</v>
      </c>
      <c r="W2720">
        <f>2020 - VLOOKUP(L2720, age!$A:$D,4,)</f>
        <v>86</v>
      </c>
      <c r="X2720">
        <f>VLOOKUP(H2720,'air-quality-london-time-of-day'!E:G,3,FALSE)</f>
        <v>19.600000000000001</v>
      </c>
      <c r="Y2720">
        <f>VLOOKUP(I2720,Weather!F:K,2,)</f>
        <v>7</v>
      </c>
      <c r="Z2720">
        <f>VLOOKUP(I2720,Weather!F:K,3,)</f>
        <v>0.19</v>
      </c>
      <c r="AA2720">
        <f>VLOOKUP(I2720,Weather!F:K,4,)</f>
        <v>0.54</v>
      </c>
      <c r="AB2720">
        <f>VLOOKUP(I2720,Weather!F:K,5,)</f>
        <v>1015</v>
      </c>
      <c r="AC2720">
        <f>VLOOKUP(I2720,Weather!F:K,6,)</f>
        <v>5</v>
      </c>
    </row>
    <row r="2721" spans="1:29" x14ac:dyDescent="0.25">
      <c r="A2721" t="s">
        <v>7</v>
      </c>
      <c r="B2721" t="s">
        <v>6</v>
      </c>
      <c r="C2721" s="1">
        <v>42066.431944444441</v>
      </c>
      <c r="D2721" s="3">
        <f t="shared" si="344"/>
        <v>2015</v>
      </c>
      <c r="E2721" s="3">
        <f t="shared" si="347"/>
        <v>3</v>
      </c>
      <c r="F2721" s="3">
        <f t="shared" si="348"/>
        <v>10</v>
      </c>
      <c r="G2721" s="3">
        <f t="shared" si="349"/>
        <v>3</v>
      </c>
      <c r="H2721" s="3" t="str">
        <f t="shared" si="350"/>
        <v>2015310</v>
      </c>
      <c r="I2721" s="3" t="str">
        <f t="shared" si="351"/>
        <v>20153103</v>
      </c>
      <c r="J2721">
        <v>7</v>
      </c>
      <c r="K2721">
        <v>4.2</v>
      </c>
      <c r="L2721" t="str">
        <f>VLOOKUP(C2721,List!$A$2:$C$2089,3,)</f>
        <v>Hornchurch</v>
      </c>
      <c r="M2721" t="str">
        <f>VLOOKUP(C2721,List!$A$2:$C$2089,2,)</f>
        <v>District</v>
      </c>
      <c r="N2721" t="str">
        <f t="shared" si="345"/>
        <v>Hornchurch|District</v>
      </c>
      <c r="O2721">
        <f>VLOOKUP(N2721,Depth!$A$2:$F$427,3,)</f>
        <v>24</v>
      </c>
      <c r="P2721">
        <f>VLOOKUP(N2721,Depth!$A$2:$F$427,5,)</f>
        <v>118.2</v>
      </c>
      <c r="Q2721">
        <f>VLOOKUP(N2721,Depth!$A$2:$F$427,6,)</f>
        <v>5.8</v>
      </c>
      <c r="R2721">
        <f>VLOOKUP(L2721,longitude_latitude!C:J,7,)</f>
        <v>0.22075470699999999</v>
      </c>
      <c r="S2721">
        <f>VLOOKUP(L2721,longitude_latitude!C:J,8,)</f>
        <v>51.553538349999997</v>
      </c>
      <c r="T2721">
        <f t="shared" si="346"/>
        <v>11.380686253267513</v>
      </c>
      <c r="U2721">
        <f>VLOOKUP(M2721,LINE!$A$2:$B$13,2,)</f>
        <v>5</v>
      </c>
      <c r="V2721">
        <f>VLOOKUP(L2721,Entry_exit!B:P,4,)</f>
        <v>3567</v>
      </c>
      <c r="W2721">
        <f>2020 - VLOOKUP(L2721, age!$A:$D,4,)</f>
        <v>118</v>
      </c>
      <c r="X2721">
        <f>VLOOKUP(H2721,'air-quality-london-time-of-day'!E:G,3,FALSE)</f>
        <v>19.600000000000001</v>
      </c>
      <c r="Y2721">
        <f>VLOOKUP(I2721,Weather!F:K,2,)</f>
        <v>7</v>
      </c>
      <c r="Z2721">
        <f>VLOOKUP(I2721,Weather!F:K,3,)</f>
        <v>0.19</v>
      </c>
      <c r="AA2721">
        <f>VLOOKUP(I2721,Weather!F:K,4,)</f>
        <v>0.54</v>
      </c>
      <c r="AB2721">
        <f>VLOOKUP(I2721,Weather!F:K,5,)</f>
        <v>1015</v>
      </c>
      <c r="AC2721">
        <f>VLOOKUP(I2721,Weather!F:K,6,)</f>
        <v>5</v>
      </c>
    </row>
    <row r="2722" spans="1:29" x14ac:dyDescent="0.25">
      <c r="A2722" t="s">
        <v>7</v>
      </c>
      <c r="B2722" t="s">
        <v>6</v>
      </c>
      <c r="C2722" s="1">
        <v>42066.432638888888</v>
      </c>
      <c r="D2722" s="3">
        <f t="shared" si="344"/>
        <v>2015</v>
      </c>
      <c r="E2722" s="3">
        <f t="shared" si="347"/>
        <v>3</v>
      </c>
      <c r="F2722" s="3">
        <f t="shared" si="348"/>
        <v>10</v>
      </c>
      <c r="G2722" s="3">
        <f t="shared" si="349"/>
        <v>3</v>
      </c>
      <c r="H2722" s="3" t="str">
        <f t="shared" si="350"/>
        <v>2015310</v>
      </c>
      <c r="I2722" s="3" t="str">
        <f t="shared" si="351"/>
        <v>20153103</v>
      </c>
      <c r="J2722">
        <v>8</v>
      </c>
      <c r="K2722">
        <v>4.8</v>
      </c>
      <c r="L2722" t="str">
        <f>VLOOKUP(C2722,List!$A$2:$C$2089,3,)</f>
        <v>Hornchurch</v>
      </c>
      <c r="M2722" t="str">
        <f>VLOOKUP(C2722,List!$A$2:$C$2089,2,)</f>
        <v>District</v>
      </c>
      <c r="N2722" t="str">
        <f t="shared" si="345"/>
        <v>Hornchurch|District</v>
      </c>
      <c r="O2722">
        <f>VLOOKUP(N2722,Depth!$A$2:$F$427,3,)</f>
        <v>24</v>
      </c>
      <c r="P2722">
        <f>VLOOKUP(N2722,Depth!$A$2:$F$427,5,)</f>
        <v>118.2</v>
      </c>
      <c r="Q2722">
        <f>VLOOKUP(N2722,Depth!$A$2:$F$427,6,)</f>
        <v>5.8</v>
      </c>
      <c r="R2722">
        <f>VLOOKUP(L2722,longitude_latitude!C:J,7,)</f>
        <v>0.22075470699999999</v>
      </c>
      <c r="S2722">
        <f>VLOOKUP(L2722,longitude_latitude!C:J,8,)</f>
        <v>51.553538349999997</v>
      </c>
      <c r="T2722">
        <f t="shared" si="346"/>
        <v>11.380686253267513</v>
      </c>
      <c r="U2722">
        <f>VLOOKUP(M2722,LINE!$A$2:$B$13,2,)</f>
        <v>5</v>
      </c>
      <c r="V2722">
        <f>VLOOKUP(L2722,Entry_exit!B:P,4,)</f>
        <v>3567</v>
      </c>
      <c r="W2722">
        <f>2020 - VLOOKUP(L2722, age!$A:$D,4,)</f>
        <v>118</v>
      </c>
      <c r="X2722">
        <f>VLOOKUP(H2722,'air-quality-london-time-of-day'!E:G,3,FALSE)</f>
        <v>19.600000000000001</v>
      </c>
      <c r="Y2722">
        <f>VLOOKUP(I2722,Weather!F:K,2,)</f>
        <v>7</v>
      </c>
      <c r="Z2722">
        <f>VLOOKUP(I2722,Weather!F:K,3,)</f>
        <v>0.19</v>
      </c>
      <c r="AA2722">
        <f>VLOOKUP(I2722,Weather!F:K,4,)</f>
        <v>0.54</v>
      </c>
      <c r="AB2722">
        <f>VLOOKUP(I2722,Weather!F:K,5,)</f>
        <v>1015</v>
      </c>
      <c r="AC2722">
        <f>VLOOKUP(I2722,Weather!F:K,6,)</f>
        <v>5</v>
      </c>
    </row>
    <row r="2723" spans="1:29" x14ac:dyDescent="0.25">
      <c r="A2723" t="s">
        <v>7</v>
      </c>
      <c r="B2723" t="s">
        <v>6</v>
      </c>
      <c r="C2723" s="1">
        <v>42066.433333333334</v>
      </c>
      <c r="D2723" s="3">
        <f t="shared" si="344"/>
        <v>2015</v>
      </c>
      <c r="E2723" s="3">
        <f t="shared" si="347"/>
        <v>3</v>
      </c>
      <c r="F2723" s="3">
        <f t="shared" si="348"/>
        <v>10</v>
      </c>
      <c r="G2723" s="3">
        <f t="shared" si="349"/>
        <v>3</v>
      </c>
      <c r="H2723" s="3" t="str">
        <f t="shared" si="350"/>
        <v>2015310</v>
      </c>
      <c r="I2723" s="3" t="str">
        <f t="shared" si="351"/>
        <v>20153103</v>
      </c>
      <c r="J2723">
        <v>6</v>
      </c>
      <c r="K2723">
        <v>3.6</v>
      </c>
      <c r="L2723" t="str">
        <f>VLOOKUP(C2723,List!$A$2:$C$2089,3,)</f>
        <v>Elm Park</v>
      </c>
      <c r="M2723" t="str">
        <f>VLOOKUP(C2723,List!$A$2:$C$2089,2,)</f>
        <v>District</v>
      </c>
      <c r="N2723" t="str">
        <f t="shared" si="345"/>
        <v>Elm Park|District</v>
      </c>
      <c r="O2723">
        <f>VLOOKUP(N2723,Depth!$A$2:$F$427,3,)</f>
        <v>18</v>
      </c>
      <c r="P2723">
        <f>VLOOKUP(N2723,Depth!$A$2:$F$427,5,)</f>
        <v>112.2</v>
      </c>
      <c r="Q2723">
        <f>VLOOKUP(N2723,Depth!$A$2:$F$427,6,)</f>
        <v>5.7</v>
      </c>
      <c r="R2723">
        <f>VLOOKUP(L2723,longitude_latitude!C:J,7,)</f>
        <v>0.200311564</v>
      </c>
      <c r="S2723">
        <f>VLOOKUP(L2723,longitude_latitude!C:J,8,)</f>
        <v>51.54920911</v>
      </c>
      <c r="T2723">
        <f t="shared" si="346"/>
        <v>10.325902699787148</v>
      </c>
      <c r="U2723">
        <f>VLOOKUP(M2723,LINE!$A$2:$B$13,2,)</f>
        <v>5</v>
      </c>
      <c r="V2723">
        <f>VLOOKUP(L2723,Entry_exit!B:P,4,)</f>
        <v>5161</v>
      </c>
      <c r="W2723">
        <f>2020 - VLOOKUP(L2723, age!$A:$D,4,)</f>
        <v>85</v>
      </c>
      <c r="X2723">
        <f>VLOOKUP(H2723,'air-quality-london-time-of-day'!E:G,3,FALSE)</f>
        <v>19.600000000000001</v>
      </c>
      <c r="Y2723">
        <f>VLOOKUP(I2723,Weather!F:K,2,)</f>
        <v>7</v>
      </c>
      <c r="Z2723">
        <f>VLOOKUP(I2723,Weather!F:K,3,)</f>
        <v>0.19</v>
      </c>
      <c r="AA2723">
        <f>VLOOKUP(I2723,Weather!F:K,4,)</f>
        <v>0.54</v>
      </c>
      <c r="AB2723">
        <f>VLOOKUP(I2723,Weather!F:K,5,)</f>
        <v>1015</v>
      </c>
      <c r="AC2723">
        <f>VLOOKUP(I2723,Weather!F:K,6,)</f>
        <v>5</v>
      </c>
    </row>
    <row r="2724" spans="1:29" x14ac:dyDescent="0.25">
      <c r="A2724" t="s">
        <v>7</v>
      </c>
      <c r="B2724" t="s">
        <v>6</v>
      </c>
      <c r="C2724" s="1">
        <v>42066.434027777781</v>
      </c>
      <c r="D2724" s="3">
        <f t="shared" si="344"/>
        <v>2015</v>
      </c>
      <c r="E2724" s="3">
        <f t="shared" si="347"/>
        <v>3</v>
      </c>
      <c r="F2724" s="3">
        <f t="shared" si="348"/>
        <v>10</v>
      </c>
      <c r="G2724" s="3">
        <f t="shared" si="349"/>
        <v>3</v>
      </c>
      <c r="H2724" s="3" t="str">
        <f t="shared" si="350"/>
        <v>2015310</v>
      </c>
      <c r="I2724" s="3" t="str">
        <f t="shared" si="351"/>
        <v>20153103</v>
      </c>
      <c r="J2724">
        <v>5</v>
      </c>
      <c r="K2724">
        <v>3</v>
      </c>
      <c r="L2724" t="str">
        <f>VLOOKUP(C2724,List!$A$2:$C$2089,3,)</f>
        <v>Elm Park</v>
      </c>
      <c r="M2724" t="str">
        <f>VLOOKUP(C2724,List!$A$2:$C$2089,2,)</f>
        <v>District</v>
      </c>
      <c r="N2724" t="str">
        <f t="shared" si="345"/>
        <v>Elm Park|District</v>
      </c>
      <c r="O2724">
        <f>VLOOKUP(N2724,Depth!$A$2:$F$427,3,)</f>
        <v>18</v>
      </c>
      <c r="P2724">
        <f>VLOOKUP(N2724,Depth!$A$2:$F$427,5,)</f>
        <v>112.2</v>
      </c>
      <c r="Q2724">
        <f>VLOOKUP(N2724,Depth!$A$2:$F$427,6,)</f>
        <v>5.7</v>
      </c>
      <c r="R2724">
        <f>VLOOKUP(L2724,longitude_latitude!C:J,7,)</f>
        <v>0.200311564</v>
      </c>
      <c r="S2724">
        <f>VLOOKUP(L2724,longitude_latitude!C:J,8,)</f>
        <v>51.54920911</v>
      </c>
      <c r="T2724">
        <f t="shared" si="346"/>
        <v>10.325902699787148</v>
      </c>
      <c r="U2724">
        <f>VLOOKUP(M2724,LINE!$A$2:$B$13,2,)</f>
        <v>5</v>
      </c>
      <c r="V2724">
        <f>VLOOKUP(L2724,Entry_exit!B:P,4,)</f>
        <v>5161</v>
      </c>
      <c r="W2724">
        <f>2020 - VLOOKUP(L2724, age!$A:$D,4,)</f>
        <v>85</v>
      </c>
      <c r="X2724">
        <f>VLOOKUP(H2724,'air-quality-london-time-of-day'!E:G,3,FALSE)</f>
        <v>19.600000000000001</v>
      </c>
      <c r="Y2724">
        <f>VLOOKUP(I2724,Weather!F:K,2,)</f>
        <v>7</v>
      </c>
      <c r="Z2724">
        <f>VLOOKUP(I2724,Weather!F:K,3,)</f>
        <v>0.19</v>
      </c>
      <c r="AA2724">
        <f>VLOOKUP(I2724,Weather!F:K,4,)</f>
        <v>0.54</v>
      </c>
      <c r="AB2724">
        <f>VLOOKUP(I2724,Weather!F:K,5,)</f>
        <v>1015</v>
      </c>
      <c r="AC2724">
        <f>VLOOKUP(I2724,Weather!F:K,6,)</f>
        <v>5</v>
      </c>
    </row>
    <row r="2725" spans="1:29" x14ac:dyDescent="0.25">
      <c r="A2725" t="s">
        <v>7</v>
      </c>
      <c r="B2725" t="s">
        <v>6</v>
      </c>
      <c r="C2725" s="1">
        <v>42066.43472222222</v>
      </c>
      <c r="D2725" s="3">
        <f t="shared" si="344"/>
        <v>2015</v>
      </c>
      <c r="E2725" s="3">
        <f t="shared" si="347"/>
        <v>3</v>
      </c>
      <c r="F2725" s="3">
        <f t="shared" si="348"/>
        <v>10</v>
      </c>
      <c r="G2725" s="3">
        <f t="shared" si="349"/>
        <v>3</v>
      </c>
      <c r="H2725" s="3" t="str">
        <f t="shared" si="350"/>
        <v>2015310</v>
      </c>
      <c r="I2725" s="3" t="str">
        <f t="shared" si="351"/>
        <v>20153103</v>
      </c>
      <c r="J2725">
        <v>6</v>
      </c>
      <c r="K2725">
        <v>3.6</v>
      </c>
      <c r="L2725" t="str">
        <f>VLOOKUP(C2725,List!$A$2:$C$2089,3,)</f>
        <v>Elm Park</v>
      </c>
      <c r="M2725" t="str">
        <f>VLOOKUP(C2725,List!$A$2:$C$2089,2,)</f>
        <v>District</v>
      </c>
      <c r="N2725" t="str">
        <f t="shared" si="345"/>
        <v>Elm Park|District</v>
      </c>
      <c r="O2725">
        <f>VLOOKUP(N2725,Depth!$A$2:$F$427,3,)</f>
        <v>18</v>
      </c>
      <c r="P2725">
        <f>VLOOKUP(N2725,Depth!$A$2:$F$427,5,)</f>
        <v>112.2</v>
      </c>
      <c r="Q2725">
        <f>VLOOKUP(N2725,Depth!$A$2:$F$427,6,)</f>
        <v>5.7</v>
      </c>
      <c r="R2725">
        <f>VLOOKUP(L2725,longitude_latitude!C:J,7,)</f>
        <v>0.200311564</v>
      </c>
      <c r="S2725">
        <f>VLOOKUP(L2725,longitude_latitude!C:J,8,)</f>
        <v>51.54920911</v>
      </c>
      <c r="T2725">
        <f t="shared" si="346"/>
        <v>10.325902699787148</v>
      </c>
      <c r="U2725">
        <f>VLOOKUP(M2725,LINE!$A$2:$B$13,2,)</f>
        <v>5</v>
      </c>
      <c r="V2725">
        <f>VLOOKUP(L2725,Entry_exit!B:P,4,)</f>
        <v>5161</v>
      </c>
      <c r="W2725">
        <f>2020 - VLOOKUP(L2725, age!$A:$D,4,)</f>
        <v>85</v>
      </c>
      <c r="X2725">
        <f>VLOOKUP(H2725,'air-quality-london-time-of-day'!E:G,3,FALSE)</f>
        <v>19.600000000000001</v>
      </c>
      <c r="Y2725">
        <f>VLOOKUP(I2725,Weather!F:K,2,)</f>
        <v>7</v>
      </c>
      <c r="Z2725">
        <f>VLOOKUP(I2725,Weather!F:K,3,)</f>
        <v>0.19</v>
      </c>
      <c r="AA2725">
        <f>VLOOKUP(I2725,Weather!F:K,4,)</f>
        <v>0.54</v>
      </c>
      <c r="AB2725">
        <f>VLOOKUP(I2725,Weather!F:K,5,)</f>
        <v>1015</v>
      </c>
      <c r="AC2725">
        <f>VLOOKUP(I2725,Weather!F:K,6,)</f>
        <v>5</v>
      </c>
    </row>
    <row r="2726" spans="1:29" x14ac:dyDescent="0.25">
      <c r="A2726" t="s">
        <v>7</v>
      </c>
      <c r="B2726" t="s">
        <v>6</v>
      </c>
      <c r="C2726" s="1">
        <v>42066.435416666667</v>
      </c>
      <c r="D2726" s="3">
        <f t="shared" si="344"/>
        <v>2015</v>
      </c>
      <c r="E2726" s="3">
        <f t="shared" si="347"/>
        <v>3</v>
      </c>
      <c r="F2726" s="3">
        <f t="shared" si="348"/>
        <v>10</v>
      </c>
      <c r="G2726" s="3">
        <f t="shared" si="349"/>
        <v>3</v>
      </c>
      <c r="H2726" s="3" t="str">
        <f t="shared" si="350"/>
        <v>2015310</v>
      </c>
      <c r="I2726" s="3" t="str">
        <f t="shared" si="351"/>
        <v>20153103</v>
      </c>
      <c r="J2726">
        <v>7</v>
      </c>
      <c r="K2726">
        <v>4.2</v>
      </c>
      <c r="L2726" t="str">
        <f>VLOOKUP(C2726,List!$A$2:$C$2089,3,)</f>
        <v>Dagenham East</v>
      </c>
      <c r="M2726" t="str">
        <f>VLOOKUP(C2726,List!$A$2:$C$2089,2,)</f>
        <v>District</v>
      </c>
      <c r="N2726" t="str">
        <f t="shared" si="345"/>
        <v>Dagenham East|District</v>
      </c>
      <c r="O2726">
        <f>VLOOKUP(N2726,Depth!$A$2:$F$427,3,)</f>
        <v>10</v>
      </c>
      <c r="P2726">
        <f>VLOOKUP(N2726,Depth!$A$2:$F$427,5,)</f>
        <v>106.4</v>
      </c>
      <c r="Q2726">
        <f>VLOOKUP(N2726,Depth!$A$2:$F$427,6,)</f>
        <v>3.6</v>
      </c>
      <c r="R2726">
        <f>VLOOKUP(L2726,longitude_latitude!C:J,7,)</f>
        <v>0.167617456</v>
      </c>
      <c r="S2726">
        <f>VLOOKUP(L2726,longitude_latitude!C:J,8,)</f>
        <v>51.543649549999998</v>
      </c>
      <c r="T2726">
        <f t="shared" si="346"/>
        <v>8.6396154105265435</v>
      </c>
      <c r="U2726">
        <f>VLOOKUP(M2726,LINE!$A$2:$B$13,2,)</f>
        <v>5</v>
      </c>
      <c r="V2726">
        <f>VLOOKUP(L2726,Entry_exit!B:P,4,)</f>
        <v>4949</v>
      </c>
      <c r="W2726">
        <f>2020 - VLOOKUP(L2726, age!$A:$D,4,)</f>
        <v>118</v>
      </c>
      <c r="X2726">
        <f>VLOOKUP(H2726,'air-quality-london-time-of-day'!E:G,3,FALSE)</f>
        <v>19.600000000000001</v>
      </c>
      <c r="Y2726">
        <f>VLOOKUP(I2726,Weather!F:K,2,)</f>
        <v>7</v>
      </c>
      <c r="Z2726">
        <f>VLOOKUP(I2726,Weather!F:K,3,)</f>
        <v>0.19</v>
      </c>
      <c r="AA2726">
        <f>VLOOKUP(I2726,Weather!F:K,4,)</f>
        <v>0.54</v>
      </c>
      <c r="AB2726">
        <f>VLOOKUP(I2726,Weather!F:K,5,)</f>
        <v>1015</v>
      </c>
      <c r="AC2726">
        <f>VLOOKUP(I2726,Weather!F:K,6,)</f>
        <v>5</v>
      </c>
    </row>
    <row r="2727" spans="1:29" x14ac:dyDescent="0.25">
      <c r="A2727" t="s">
        <v>7</v>
      </c>
      <c r="B2727" t="s">
        <v>6</v>
      </c>
      <c r="C2727" s="1">
        <v>42066.436111111114</v>
      </c>
      <c r="D2727" s="3">
        <f t="shared" si="344"/>
        <v>2015</v>
      </c>
      <c r="E2727" s="3">
        <f t="shared" si="347"/>
        <v>3</v>
      </c>
      <c r="F2727" s="3">
        <f t="shared" si="348"/>
        <v>10</v>
      </c>
      <c r="G2727" s="3">
        <f t="shared" si="349"/>
        <v>3</v>
      </c>
      <c r="H2727" s="3" t="str">
        <f t="shared" si="350"/>
        <v>2015310</v>
      </c>
      <c r="I2727" s="3" t="str">
        <f t="shared" si="351"/>
        <v>20153103</v>
      </c>
      <c r="J2727">
        <v>7</v>
      </c>
      <c r="K2727">
        <v>4.2</v>
      </c>
      <c r="L2727" t="str">
        <f>VLOOKUP(C2727,List!$A$2:$C$2089,3,)</f>
        <v>Dagenham East</v>
      </c>
      <c r="M2727" t="str">
        <f>VLOOKUP(C2727,List!$A$2:$C$2089,2,)</f>
        <v>District</v>
      </c>
      <c r="N2727" t="str">
        <f t="shared" si="345"/>
        <v>Dagenham East|District</v>
      </c>
      <c r="O2727">
        <f>VLOOKUP(N2727,Depth!$A$2:$F$427,3,)</f>
        <v>10</v>
      </c>
      <c r="P2727">
        <f>VLOOKUP(N2727,Depth!$A$2:$F$427,5,)</f>
        <v>106.4</v>
      </c>
      <c r="Q2727">
        <f>VLOOKUP(N2727,Depth!$A$2:$F$427,6,)</f>
        <v>3.6</v>
      </c>
      <c r="R2727">
        <f>VLOOKUP(L2727,longitude_latitude!C:J,7,)</f>
        <v>0.167617456</v>
      </c>
      <c r="S2727">
        <f>VLOOKUP(L2727,longitude_latitude!C:J,8,)</f>
        <v>51.543649549999998</v>
      </c>
      <c r="T2727">
        <f t="shared" si="346"/>
        <v>8.6396154105265435</v>
      </c>
      <c r="U2727">
        <f>VLOOKUP(M2727,LINE!$A$2:$B$13,2,)</f>
        <v>5</v>
      </c>
      <c r="V2727">
        <f>VLOOKUP(L2727,Entry_exit!B:P,4,)</f>
        <v>4949</v>
      </c>
      <c r="W2727">
        <f>2020 - VLOOKUP(L2727, age!$A:$D,4,)</f>
        <v>118</v>
      </c>
      <c r="X2727">
        <f>VLOOKUP(H2727,'air-quality-london-time-of-day'!E:G,3,FALSE)</f>
        <v>19.600000000000001</v>
      </c>
      <c r="Y2727">
        <f>VLOOKUP(I2727,Weather!F:K,2,)</f>
        <v>7</v>
      </c>
      <c r="Z2727">
        <f>VLOOKUP(I2727,Weather!F:K,3,)</f>
        <v>0.19</v>
      </c>
      <c r="AA2727">
        <f>VLOOKUP(I2727,Weather!F:K,4,)</f>
        <v>0.54</v>
      </c>
      <c r="AB2727">
        <f>VLOOKUP(I2727,Weather!F:K,5,)</f>
        <v>1015</v>
      </c>
      <c r="AC2727">
        <f>VLOOKUP(I2727,Weather!F:K,6,)</f>
        <v>5</v>
      </c>
    </row>
    <row r="2728" spans="1:29" x14ac:dyDescent="0.25">
      <c r="A2728" t="s">
        <v>7</v>
      </c>
      <c r="B2728" t="s">
        <v>6</v>
      </c>
      <c r="C2728" s="1">
        <v>42066.436805555553</v>
      </c>
      <c r="D2728" s="3">
        <f t="shared" si="344"/>
        <v>2015</v>
      </c>
      <c r="E2728" s="3">
        <f t="shared" si="347"/>
        <v>3</v>
      </c>
      <c r="F2728" s="3">
        <f t="shared" si="348"/>
        <v>10</v>
      </c>
      <c r="G2728" s="3">
        <f t="shared" si="349"/>
        <v>3</v>
      </c>
      <c r="H2728" s="3" t="str">
        <f t="shared" si="350"/>
        <v>2015310</v>
      </c>
      <c r="I2728" s="3" t="str">
        <f t="shared" si="351"/>
        <v>20153103</v>
      </c>
      <c r="J2728">
        <v>9</v>
      </c>
      <c r="K2728">
        <v>5.4</v>
      </c>
      <c r="L2728" t="str">
        <f>VLOOKUP(C2728,List!$A$2:$C$2089,3,)</f>
        <v>Dagenham East</v>
      </c>
      <c r="M2728" t="str">
        <f>VLOOKUP(C2728,List!$A$2:$C$2089,2,)</f>
        <v>District</v>
      </c>
      <c r="N2728" t="str">
        <f t="shared" si="345"/>
        <v>Dagenham East|District</v>
      </c>
      <c r="O2728">
        <f>VLOOKUP(N2728,Depth!$A$2:$F$427,3,)</f>
        <v>10</v>
      </c>
      <c r="P2728">
        <f>VLOOKUP(N2728,Depth!$A$2:$F$427,5,)</f>
        <v>106.4</v>
      </c>
      <c r="Q2728">
        <f>VLOOKUP(N2728,Depth!$A$2:$F$427,6,)</f>
        <v>3.6</v>
      </c>
      <c r="R2728">
        <f>VLOOKUP(L2728,longitude_latitude!C:J,7,)</f>
        <v>0.167617456</v>
      </c>
      <c r="S2728">
        <f>VLOOKUP(L2728,longitude_latitude!C:J,8,)</f>
        <v>51.543649549999998</v>
      </c>
      <c r="T2728">
        <f t="shared" si="346"/>
        <v>8.6396154105265435</v>
      </c>
      <c r="U2728">
        <f>VLOOKUP(M2728,LINE!$A$2:$B$13,2,)</f>
        <v>5</v>
      </c>
      <c r="V2728">
        <f>VLOOKUP(L2728,Entry_exit!B:P,4,)</f>
        <v>4949</v>
      </c>
      <c r="W2728">
        <f>2020 - VLOOKUP(L2728, age!$A:$D,4,)</f>
        <v>118</v>
      </c>
      <c r="X2728">
        <f>VLOOKUP(H2728,'air-quality-london-time-of-day'!E:G,3,FALSE)</f>
        <v>19.600000000000001</v>
      </c>
      <c r="Y2728">
        <f>VLOOKUP(I2728,Weather!F:K,2,)</f>
        <v>7</v>
      </c>
      <c r="Z2728">
        <f>VLOOKUP(I2728,Weather!F:K,3,)</f>
        <v>0.19</v>
      </c>
      <c r="AA2728">
        <f>VLOOKUP(I2728,Weather!F:K,4,)</f>
        <v>0.54</v>
      </c>
      <c r="AB2728">
        <f>VLOOKUP(I2728,Weather!F:K,5,)</f>
        <v>1015</v>
      </c>
      <c r="AC2728">
        <f>VLOOKUP(I2728,Weather!F:K,6,)</f>
        <v>5</v>
      </c>
    </row>
    <row r="2729" spans="1:29" x14ac:dyDescent="0.25">
      <c r="A2729" t="s">
        <v>7</v>
      </c>
      <c r="B2729" t="s">
        <v>6</v>
      </c>
      <c r="C2729" s="1">
        <v>42066.4375</v>
      </c>
      <c r="D2729" s="3">
        <f t="shared" si="344"/>
        <v>2015</v>
      </c>
      <c r="E2729" s="3">
        <f t="shared" si="347"/>
        <v>3</v>
      </c>
      <c r="F2729" s="3">
        <f t="shared" si="348"/>
        <v>10</v>
      </c>
      <c r="G2729" s="3">
        <f t="shared" si="349"/>
        <v>3</v>
      </c>
      <c r="H2729" s="3" t="str">
        <f t="shared" si="350"/>
        <v>2015310</v>
      </c>
      <c r="I2729" s="3" t="str">
        <f t="shared" si="351"/>
        <v>20153103</v>
      </c>
      <c r="J2729">
        <v>7</v>
      </c>
      <c r="K2729">
        <v>4.2</v>
      </c>
      <c r="L2729" t="str">
        <f>VLOOKUP(C2729,List!$A$2:$C$2089,3,)</f>
        <v>Dagenham Heathway</v>
      </c>
      <c r="M2729" t="str">
        <f>VLOOKUP(C2729,List!$A$2:$C$2089,2,)</f>
        <v>District</v>
      </c>
      <c r="N2729" t="str">
        <f t="shared" si="345"/>
        <v>Dagenham Heathway|District</v>
      </c>
      <c r="O2729">
        <f>VLOOKUP(N2729,Depth!$A$2:$F$427,3,)</f>
        <v>11</v>
      </c>
      <c r="P2729">
        <f>VLOOKUP(N2729,Depth!$A$2:$F$427,5,)</f>
        <v>106.2</v>
      </c>
      <c r="Q2729">
        <f>VLOOKUP(N2729,Depth!$A$2:$F$427,6,)</f>
        <v>4.8</v>
      </c>
      <c r="R2729">
        <f>VLOOKUP(L2729,longitude_latitude!C:J,7,)</f>
        <v>0.14915837700000001</v>
      </c>
      <c r="S2729">
        <f>VLOOKUP(L2729,longitude_latitude!C:J,8,)</f>
        <v>51.541106450000001</v>
      </c>
      <c r="T2729">
        <f t="shared" si="346"/>
        <v>7.6877877868662319</v>
      </c>
      <c r="U2729">
        <f>VLOOKUP(M2729,LINE!$A$2:$B$13,2,)</f>
        <v>5</v>
      </c>
      <c r="V2729">
        <f>VLOOKUP(L2729,Entry_exit!B:P,4,)</f>
        <v>10028</v>
      </c>
      <c r="W2729">
        <f>2020 - VLOOKUP(L2729, age!$A:$D,4,)</f>
        <v>88</v>
      </c>
      <c r="X2729">
        <f>VLOOKUP(H2729,'air-quality-london-time-of-day'!E:G,3,FALSE)</f>
        <v>19.600000000000001</v>
      </c>
      <c r="Y2729">
        <f>VLOOKUP(I2729,Weather!F:K,2,)</f>
        <v>7</v>
      </c>
      <c r="Z2729">
        <f>VLOOKUP(I2729,Weather!F:K,3,)</f>
        <v>0.19</v>
      </c>
      <c r="AA2729">
        <f>VLOOKUP(I2729,Weather!F:K,4,)</f>
        <v>0.54</v>
      </c>
      <c r="AB2729">
        <f>VLOOKUP(I2729,Weather!F:K,5,)</f>
        <v>1015</v>
      </c>
      <c r="AC2729">
        <f>VLOOKUP(I2729,Weather!F:K,6,)</f>
        <v>5</v>
      </c>
    </row>
    <row r="2730" spans="1:29" x14ac:dyDescent="0.25">
      <c r="A2730" t="s">
        <v>7</v>
      </c>
      <c r="B2730" t="s">
        <v>6</v>
      </c>
      <c r="C2730" s="1">
        <v>42066.438194444447</v>
      </c>
      <c r="D2730" s="3">
        <f t="shared" ref="D2730:D2791" si="352">YEAR(C2730)</f>
        <v>2015</v>
      </c>
      <c r="E2730" s="3">
        <f t="shared" si="347"/>
        <v>3</v>
      </c>
      <c r="F2730" s="3">
        <f t="shared" si="348"/>
        <v>10</v>
      </c>
      <c r="G2730" s="3">
        <f t="shared" si="349"/>
        <v>3</v>
      </c>
      <c r="H2730" s="3" t="str">
        <f t="shared" si="350"/>
        <v>2015310</v>
      </c>
      <c r="I2730" s="3" t="str">
        <f t="shared" si="351"/>
        <v>20153103</v>
      </c>
      <c r="J2730">
        <v>7</v>
      </c>
      <c r="K2730">
        <v>4.2</v>
      </c>
      <c r="L2730" t="str">
        <f>VLOOKUP(C2730,List!$A$2:$C$2089,3,)</f>
        <v>Dagenham Heathway</v>
      </c>
      <c r="M2730" t="str">
        <f>VLOOKUP(C2730,List!$A$2:$C$2089,2,)</f>
        <v>District</v>
      </c>
      <c r="N2730" t="str">
        <f t="shared" ref="N2730:N2791" si="353">L2730&amp;"|"&amp;M2730</f>
        <v>Dagenham Heathway|District</v>
      </c>
      <c r="O2730">
        <f>VLOOKUP(N2730,Depth!$A$2:$F$427,3,)</f>
        <v>11</v>
      </c>
      <c r="P2730">
        <f>VLOOKUP(N2730,Depth!$A$2:$F$427,5,)</f>
        <v>106.2</v>
      </c>
      <c r="Q2730">
        <f>VLOOKUP(N2730,Depth!$A$2:$F$427,6,)</f>
        <v>4.8</v>
      </c>
      <c r="R2730">
        <f>VLOOKUP(L2730,longitude_latitude!C:J,7,)</f>
        <v>0.14915837700000001</v>
      </c>
      <c r="S2730">
        <f>VLOOKUP(L2730,longitude_latitude!C:J,8,)</f>
        <v>51.541106450000001</v>
      </c>
      <c r="T2730">
        <f t="shared" ref="T2730:T2791" si="354">R2730*S2730</f>
        <v>7.6877877868662319</v>
      </c>
      <c r="U2730">
        <f>VLOOKUP(M2730,LINE!$A$2:$B$13,2,)</f>
        <v>5</v>
      </c>
      <c r="V2730">
        <f>VLOOKUP(L2730,Entry_exit!B:P,4,)</f>
        <v>10028</v>
      </c>
      <c r="W2730">
        <f>2020 - VLOOKUP(L2730, age!$A:$D,4,)</f>
        <v>88</v>
      </c>
      <c r="X2730">
        <f>VLOOKUP(H2730,'air-quality-london-time-of-day'!E:G,3,FALSE)</f>
        <v>19.600000000000001</v>
      </c>
      <c r="Y2730">
        <f>VLOOKUP(I2730,Weather!F:K,2,)</f>
        <v>7</v>
      </c>
      <c r="Z2730">
        <f>VLOOKUP(I2730,Weather!F:K,3,)</f>
        <v>0.19</v>
      </c>
      <c r="AA2730">
        <f>VLOOKUP(I2730,Weather!F:K,4,)</f>
        <v>0.54</v>
      </c>
      <c r="AB2730">
        <f>VLOOKUP(I2730,Weather!F:K,5,)</f>
        <v>1015</v>
      </c>
      <c r="AC2730">
        <f>VLOOKUP(I2730,Weather!F:K,6,)</f>
        <v>5</v>
      </c>
    </row>
    <row r="2731" spans="1:29" x14ac:dyDescent="0.25">
      <c r="A2731" t="s">
        <v>7</v>
      </c>
      <c r="B2731" t="s">
        <v>6</v>
      </c>
      <c r="C2731" s="1">
        <v>42066.438888888886</v>
      </c>
      <c r="D2731" s="3">
        <f t="shared" si="352"/>
        <v>2015</v>
      </c>
      <c r="E2731" s="3">
        <f t="shared" si="347"/>
        <v>3</v>
      </c>
      <c r="F2731" s="3">
        <f t="shared" si="348"/>
        <v>10</v>
      </c>
      <c r="G2731" s="3">
        <f t="shared" si="349"/>
        <v>3</v>
      </c>
      <c r="H2731" s="3" t="str">
        <f t="shared" si="350"/>
        <v>2015310</v>
      </c>
      <c r="I2731" s="3" t="str">
        <f t="shared" si="351"/>
        <v>20153103</v>
      </c>
      <c r="J2731">
        <v>7</v>
      </c>
      <c r="K2731">
        <v>4.2</v>
      </c>
      <c r="L2731" t="str">
        <f>VLOOKUP(C2731,List!$A$2:$C$2089,3,)</f>
        <v>Dagenham Heathway</v>
      </c>
      <c r="M2731" t="str">
        <f>VLOOKUP(C2731,List!$A$2:$C$2089,2,)</f>
        <v>District</v>
      </c>
      <c r="N2731" t="str">
        <f t="shared" si="353"/>
        <v>Dagenham Heathway|District</v>
      </c>
      <c r="O2731">
        <f>VLOOKUP(N2731,Depth!$A$2:$F$427,3,)</f>
        <v>11</v>
      </c>
      <c r="P2731">
        <f>VLOOKUP(N2731,Depth!$A$2:$F$427,5,)</f>
        <v>106.2</v>
      </c>
      <c r="Q2731">
        <f>VLOOKUP(N2731,Depth!$A$2:$F$427,6,)</f>
        <v>4.8</v>
      </c>
      <c r="R2731">
        <f>VLOOKUP(L2731,longitude_latitude!C:J,7,)</f>
        <v>0.14915837700000001</v>
      </c>
      <c r="S2731">
        <f>VLOOKUP(L2731,longitude_latitude!C:J,8,)</f>
        <v>51.541106450000001</v>
      </c>
      <c r="T2731">
        <f t="shared" si="354"/>
        <v>7.6877877868662319</v>
      </c>
      <c r="U2731">
        <f>VLOOKUP(M2731,LINE!$A$2:$B$13,2,)</f>
        <v>5</v>
      </c>
      <c r="V2731">
        <f>VLOOKUP(L2731,Entry_exit!B:P,4,)</f>
        <v>10028</v>
      </c>
      <c r="W2731">
        <f>2020 - VLOOKUP(L2731, age!$A:$D,4,)</f>
        <v>88</v>
      </c>
      <c r="X2731">
        <f>VLOOKUP(H2731,'air-quality-london-time-of-day'!E:G,3,FALSE)</f>
        <v>19.600000000000001</v>
      </c>
      <c r="Y2731">
        <f>VLOOKUP(I2731,Weather!F:K,2,)</f>
        <v>7</v>
      </c>
      <c r="Z2731">
        <f>VLOOKUP(I2731,Weather!F:K,3,)</f>
        <v>0.19</v>
      </c>
      <c r="AA2731">
        <f>VLOOKUP(I2731,Weather!F:K,4,)</f>
        <v>0.54</v>
      </c>
      <c r="AB2731">
        <f>VLOOKUP(I2731,Weather!F:K,5,)</f>
        <v>1015</v>
      </c>
      <c r="AC2731">
        <f>VLOOKUP(I2731,Weather!F:K,6,)</f>
        <v>5</v>
      </c>
    </row>
    <row r="2732" spans="1:29" x14ac:dyDescent="0.25">
      <c r="A2732" t="s">
        <v>7</v>
      </c>
      <c r="B2732" t="s">
        <v>6</v>
      </c>
      <c r="C2732" s="1">
        <v>42066.439583333333</v>
      </c>
      <c r="D2732" s="3">
        <f t="shared" si="352"/>
        <v>2015</v>
      </c>
      <c r="E2732" s="3">
        <f t="shared" si="347"/>
        <v>3</v>
      </c>
      <c r="F2732" s="3">
        <f t="shared" si="348"/>
        <v>10</v>
      </c>
      <c r="G2732" s="3">
        <f t="shared" si="349"/>
        <v>3</v>
      </c>
      <c r="H2732" s="3" t="str">
        <f t="shared" si="350"/>
        <v>2015310</v>
      </c>
      <c r="I2732" s="3" t="str">
        <f t="shared" si="351"/>
        <v>20153103</v>
      </c>
      <c r="J2732">
        <v>8</v>
      </c>
      <c r="K2732">
        <v>4.8</v>
      </c>
      <c r="L2732" t="str">
        <f>VLOOKUP(C2732,List!$A$2:$C$2089,3,)</f>
        <v>Becontree</v>
      </c>
      <c r="M2732" t="str">
        <f>VLOOKUP(C2732,List!$A$2:$C$2089,2,)</f>
        <v>District</v>
      </c>
      <c r="N2732" t="str">
        <f t="shared" si="353"/>
        <v>Becontree|District</v>
      </c>
      <c r="O2732">
        <f>VLOOKUP(N2732,Depth!$A$2:$F$427,3,)</f>
        <v>11</v>
      </c>
      <c r="P2732">
        <f>VLOOKUP(N2732,Depth!$A$2:$F$427,5,)</f>
        <v>106.1</v>
      </c>
      <c r="Q2732">
        <f>VLOOKUP(N2732,Depth!$A$2:$F$427,6,)</f>
        <v>4.9000000000000004</v>
      </c>
      <c r="R2732">
        <f>VLOOKUP(L2732,longitude_latitude!C:J,7,)</f>
        <v>0.128978641</v>
      </c>
      <c r="S2732">
        <f>VLOOKUP(L2732,longitude_latitude!C:J,8,)</f>
        <v>51.53983401</v>
      </c>
      <c r="T2732">
        <f t="shared" si="354"/>
        <v>6.647537747975381</v>
      </c>
      <c r="U2732">
        <f>VLOOKUP(M2732,LINE!$A$2:$B$13,2,)</f>
        <v>5</v>
      </c>
      <c r="V2732">
        <f>VLOOKUP(L2732,Entry_exit!B:P,4,)</f>
        <v>5843</v>
      </c>
      <c r="W2732">
        <f>2020 - VLOOKUP(L2732, age!$A:$D,4,)</f>
        <v>88</v>
      </c>
      <c r="X2732">
        <f>VLOOKUP(H2732,'air-quality-london-time-of-day'!E:G,3,FALSE)</f>
        <v>19.600000000000001</v>
      </c>
      <c r="Y2732">
        <f>VLOOKUP(I2732,Weather!F:K,2,)</f>
        <v>7</v>
      </c>
      <c r="Z2732">
        <f>VLOOKUP(I2732,Weather!F:K,3,)</f>
        <v>0.19</v>
      </c>
      <c r="AA2732">
        <f>VLOOKUP(I2732,Weather!F:K,4,)</f>
        <v>0.54</v>
      </c>
      <c r="AB2732">
        <f>VLOOKUP(I2732,Weather!F:K,5,)</f>
        <v>1015</v>
      </c>
      <c r="AC2732">
        <f>VLOOKUP(I2732,Weather!F:K,6,)</f>
        <v>5</v>
      </c>
    </row>
    <row r="2733" spans="1:29" x14ac:dyDescent="0.25">
      <c r="A2733" t="s">
        <v>7</v>
      </c>
      <c r="B2733" t="s">
        <v>6</v>
      </c>
      <c r="C2733" s="1">
        <v>42066.44027777778</v>
      </c>
      <c r="D2733" s="3">
        <f t="shared" si="352"/>
        <v>2015</v>
      </c>
      <c r="E2733" s="3">
        <f t="shared" si="347"/>
        <v>3</v>
      </c>
      <c r="F2733" s="3">
        <f t="shared" si="348"/>
        <v>10</v>
      </c>
      <c r="G2733" s="3">
        <f t="shared" si="349"/>
        <v>3</v>
      </c>
      <c r="H2733" s="3" t="str">
        <f t="shared" si="350"/>
        <v>2015310</v>
      </c>
      <c r="I2733" s="3" t="str">
        <f t="shared" si="351"/>
        <v>20153103</v>
      </c>
      <c r="J2733">
        <v>9</v>
      </c>
      <c r="K2733">
        <v>5.4</v>
      </c>
      <c r="L2733" t="str">
        <f>VLOOKUP(C2733,List!$A$2:$C$2089,3,)</f>
        <v>Becontree</v>
      </c>
      <c r="M2733" t="str">
        <f>VLOOKUP(C2733,List!$A$2:$C$2089,2,)</f>
        <v>District</v>
      </c>
      <c r="N2733" t="str">
        <f t="shared" si="353"/>
        <v>Becontree|District</v>
      </c>
      <c r="O2733">
        <f>VLOOKUP(N2733,Depth!$A$2:$F$427,3,)</f>
        <v>11</v>
      </c>
      <c r="P2733">
        <f>VLOOKUP(N2733,Depth!$A$2:$F$427,5,)</f>
        <v>106.1</v>
      </c>
      <c r="Q2733">
        <f>VLOOKUP(N2733,Depth!$A$2:$F$427,6,)</f>
        <v>4.9000000000000004</v>
      </c>
      <c r="R2733">
        <f>VLOOKUP(L2733,longitude_latitude!C:J,7,)</f>
        <v>0.128978641</v>
      </c>
      <c r="S2733">
        <f>VLOOKUP(L2733,longitude_latitude!C:J,8,)</f>
        <v>51.53983401</v>
      </c>
      <c r="T2733">
        <f t="shared" si="354"/>
        <v>6.647537747975381</v>
      </c>
      <c r="U2733">
        <f>VLOOKUP(M2733,LINE!$A$2:$B$13,2,)</f>
        <v>5</v>
      </c>
      <c r="V2733">
        <f>VLOOKUP(L2733,Entry_exit!B:P,4,)</f>
        <v>5843</v>
      </c>
      <c r="W2733">
        <f>2020 - VLOOKUP(L2733, age!$A:$D,4,)</f>
        <v>88</v>
      </c>
      <c r="X2733">
        <f>VLOOKUP(H2733,'air-quality-london-time-of-day'!E:G,3,FALSE)</f>
        <v>19.600000000000001</v>
      </c>
      <c r="Y2733">
        <f>VLOOKUP(I2733,Weather!F:K,2,)</f>
        <v>7</v>
      </c>
      <c r="Z2733">
        <f>VLOOKUP(I2733,Weather!F:K,3,)</f>
        <v>0.19</v>
      </c>
      <c r="AA2733">
        <f>VLOOKUP(I2733,Weather!F:K,4,)</f>
        <v>0.54</v>
      </c>
      <c r="AB2733">
        <f>VLOOKUP(I2733,Weather!F:K,5,)</f>
        <v>1015</v>
      </c>
      <c r="AC2733">
        <f>VLOOKUP(I2733,Weather!F:K,6,)</f>
        <v>5</v>
      </c>
    </row>
    <row r="2734" spans="1:29" x14ac:dyDescent="0.25">
      <c r="A2734" t="s">
        <v>7</v>
      </c>
      <c r="B2734" t="s">
        <v>6</v>
      </c>
      <c r="C2734" s="1">
        <v>42066.440972222219</v>
      </c>
      <c r="D2734" s="3">
        <f t="shared" si="352"/>
        <v>2015</v>
      </c>
      <c r="E2734" s="3">
        <f t="shared" si="347"/>
        <v>3</v>
      </c>
      <c r="F2734" s="3">
        <f t="shared" si="348"/>
        <v>10</v>
      </c>
      <c r="G2734" s="3">
        <f t="shared" si="349"/>
        <v>3</v>
      </c>
      <c r="H2734" s="3" t="str">
        <f t="shared" si="350"/>
        <v>2015310</v>
      </c>
      <c r="I2734" s="3" t="str">
        <f t="shared" si="351"/>
        <v>20153103</v>
      </c>
      <c r="J2734">
        <v>9</v>
      </c>
      <c r="K2734">
        <v>5.4</v>
      </c>
      <c r="L2734" t="str">
        <f>VLOOKUP(C2734,List!$A$2:$C$2089,3,)</f>
        <v>Becontree</v>
      </c>
      <c r="M2734" t="str">
        <f>VLOOKUP(C2734,List!$A$2:$C$2089,2,)</f>
        <v>District</v>
      </c>
      <c r="N2734" t="str">
        <f t="shared" si="353"/>
        <v>Becontree|District</v>
      </c>
      <c r="O2734">
        <f>VLOOKUP(N2734,Depth!$A$2:$F$427,3,)</f>
        <v>11</v>
      </c>
      <c r="P2734">
        <f>VLOOKUP(N2734,Depth!$A$2:$F$427,5,)</f>
        <v>106.1</v>
      </c>
      <c r="Q2734">
        <f>VLOOKUP(N2734,Depth!$A$2:$F$427,6,)</f>
        <v>4.9000000000000004</v>
      </c>
      <c r="R2734">
        <f>VLOOKUP(L2734,longitude_latitude!C:J,7,)</f>
        <v>0.128978641</v>
      </c>
      <c r="S2734">
        <f>VLOOKUP(L2734,longitude_latitude!C:J,8,)</f>
        <v>51.53983401</v>
      </c>
      <c r="T2734">
        <f t="shared" si="354"/>
        <v>6.647537747975381</v>
      </c>
      <c r="U2734">
        <f>VLOOKUP(M2734,LINE!$A$2:$B$13,2,)</f>
        <v>5</v>
      </c>
      <c r="V2734">
        <f>VLOOKUP(L2734,Entry_exit!B:P,4,)</f>
        <v>5843</v>
      </c>
      <c r="W2734">
        <f>2020 - VLOOKUP(L2734, age!$A:$D,4,)</f>
        <v>88</v>
      </c>
      <c r="X2734">
        <f>VLOOKUP(H2734,'air-quality-london-time-of-day'!E:G,3,FALSE)</f>
        <v>19.600000000000001</v>
      </c>
      <c r="Y2734">
        <f>VLOOKUP(I2734,Weather!F:K,2,)</f>
        <v>7</v>
      </c>
      <c r="Z2734">
        <f>VLOOKUP(I2734,Weather!F:K,3,)</f>
        <v>0.19</v>
      </c>
      <c r="AA2734">
        <f>VLOOKUP(I2734,Weather!F:K,4,)</f>
        <v>0.54</v>
      </c>
      <c r="AB2734">
        <f>VLOOKUP(I2734,Weather!F:K,5,)</f>
        <v>1015</v>
      </c>
      <c r="AC2734">
        <f>VLOOKUP(I2734,Weather!F:K,6,)</f>
        <v>5</v>
      </c>
    </row>
    <row r="2735" spans="1:29" x14ac:dyDescent="0.25">
      <c r="A2735" t="s">
        <v>7</v>
      </c>
      <c r="B2735" t="s">
        <v>6</v>
      </c>
      <c r="C2735" s="1">
        <v>42066.441666666666</v>
      </c>
      <c r="D2735" s="3">
        <f t="shared" si="352"/>
        <v>2015</v>
      </c>
      <c r="E2735" s="3">
        <f t="shared" si="347"/>
        <v>3</v>
      </c>
      <c r="F2735" s="3">
        <f t="shared" si="348"/>
        <v>10</v>
      </c>
      <c r="G2735" s="3">
        <f t="shared" si="349"/>
        <v>3</v>
      </c>
      <c r="H2735" s="3" t="str">
        <f t="shared" si="350"/>
        <v>2015310</v>
      </c>
      <c r="I2735" s="3" t="str">
        <f t="shared" si="351"/>
        <v>20153103</v>
      </c>
      <c r="J2735">
        <v>9</v>
      </c>
      <c r="K2735">
        <v>5.4</v>
      </c>
      <c r="L2735" t="str">
        <f>VLOOKUP(C2735,List!$A$2:$C$2089,3,)</f>
        <v>Upney</v>
      </c>
      <c r="M2735" t="str">
        <f>VLOOKUP(C2735,List!$A$2:$C$2089,2,)</f>
        <v>District</v>
      </c>
      <c r="N2735" t="str">
        <f t="shared" si="353"/>
        <v>Upney|District</v>
      </c>
      <c r="O2735">
        <f>VLOOKUP(N2735,Depth!$A$2:$F$427,3,)</f>
        <v>12</v>
      </c>
      <c r="P2735">
        <f>VLOOKUP(N2735,Depth!$A$2:$F$427,5,)</f>
        <v>106.3</v>
      </c>
      <c r="Q2735">
        <f>VLOOKUP(N2735,Depth!$A$2:$F$427,6,)</f>
        <v>5.7</v>
      </c>
      <c r="R2735">
        <f>VLOOKUP(L2735,longitude_latitude!C:J,7,)</f>
        <v>0.103187503</v>
      </c>
      <c r="S2735">
        <f>VLOOKUP(L2735,longitude_latitude!C:J,8,)</f>
        <v>51.537844059999998</v>
      </c>
      <c r="T2735">
        <f t="shared" si="354"/>
        <v>5.318061438554782</v>
      </c>
      <c r="U2735">
        <f>VLOOKUP(M2735,LINE!$A$2:$B$13,2,)</f>
        <v>5</v>
      </c>
      <c r="V2735">
        <f>VLOOKUP(L2735,Entry_exit!B:P,4,)</f>
        <v>4766</v>
      </c>
      <c r="W2735">
        <f>2020 - VLOOKUP(L2735, age!$A:$D,4,)</f>
        <v>88</v>
      </c>
      <c r="X2735">
        <f>VLOOKUP(H2735,'air-quality-london-time-of-day'!E:G,3,FALSE)</f>
        <v>19.600000000000001</v>
      </c>
      <c r="Y2735">
        <f>VLOOKUP(I2735,Weather!F:K,2,)</f>
        <v>7</v>
      </c>
      <c r="Z2735">
        <f>VLOOKUP(I2735,Weather!F:K,3,)</f>
        <v>0.19</v>
      </c>
      <c r="AA2735">
        <f>VLOOKUP(I2735,Weather!F:K,4,)</f>
        <v>0.54</v>
      </c>
      <c r="AB2735">
        <f>VLOOKUP(I2735,Weather!F:K,5,)</f>
        <v>1015</v>
      </c>
      <c r="AC2735">
        <f>VLOOKUP(I2735,Weather!F:K,6,)</f>
        <v>5</v>
      </c>
    </row>
    <row r="2736" spans="1:29" x14ac:dyDescent="0.25">
      <c r="A2736" t="s">
        <v>7</v>
      </c>
      <c r="B2736" t="s">
        <v>6</v>
      </c>
      <c r="C2736" s="1">
        <v>42066.442361111112</v>
      </c>
      <c r="D2736" s="3">
        <f t="shared" si="352"/>
        <v>2015</v>
      </c>
      <c r="E2736" s="3">
        <f t="shared" si="347"/>
        <v>3</v>
      </c>
      <c r="F2736" s="3">
        <f t="shared" si="348"/>
        <v>10</v>
      </c>
      <c r="G2736" s="3">
        <f t="shared" si="349"/>
        <v>3</v>
      </c>
      <c r="H2736" s="3" t="str">
        <f t="shared" si="350"/>
        <v>2015310</v>
      </c>
      <c r="I2736" s="3" t="str">
        <f t="shared" si="351"/>
        <v>20153103</v>
      </c>
      <c r="J2736">
        <v>11</v>
      </c>
      <c r="K2736">
        <v>6.6</v>
      </c>
      <c r="L2736" t="str">
        <f>VLOOKUP(C2736,List!$A$2:$C$2089,3,)</f>
        <v>Upney</v>
      </c>
      <c r="M2736" t="str">
        <f>VLOOKUP(C2736,List!$A$2:$C$2089,2,)</f>
        <v>District</v>
      </c>
      <c r="N2736" t="str">
        <f t="shared" si="353"/>
        <v>Upney|District</v>
      </c>
      <c r="O2736">
        <f>VLOOKUP(N2736,Depth!$A$2:$F$427,3,)</f>
        <v>12</v>
      </c>
      <c r="P2736">
        <f>VLOOKUP(N2736,Depth!$A$2:$F$427,5,)</f>
        <v>106.3</v>
      </c>
      <c r="Q2736">
        <f>VLOOKUP(N2736,Depth!$A$2:$F$427,6,)</f>
        <v>5.7</v>
      </c>
      <c r="R2736">
        <f>VLOOKUP(L2736,longitude_latitude!C:J,7,)</f>
        <v>0.103187503</v>
      </c>
      <c r="S2736">
        <f>VLOOKUP(L2736,longitude_latitude!C:J,8,)</f>
        <v>51.537844059999998</v>
      </c>
      <c r="T2736">
        <f t="shared" si="354"/>
        <v>5.318061438554782</v>
      </c>
      <c r="U2736">
        <f>VLOOKUP(M2736,LINE!$A$2:$B$13,2,)</f>
        <v>5</v>
      </c>
      <c r="V2736">
        <f>VLOOKUP(L2736,Entry_exit!B:P,4,)</f>
        <v>4766</v>
      </c>
      <c r="W2736">
        <f>2020 - VLOOKUP(L2736, age!$A:$D,4,)</f>
        <v>88</v>
      </c>
      <c r="X2736">
        <f>VLOOKUP(H2736,'air-quality-london-time-of-day'!E:G,3,FALSE)</f>
        <v>19.600000000000001</v>
      </c>
      <c r="Y2736">
        <f>VLOOKUP(I2736,Weather!F:K,2,)</f>
        <v>7</v>
      </c>
      <c r="Z2736">
        <f>VLOOKUP(I2736,Weather!F:K,3,)</f>
        <v>0.19</v>
      </c>
      <c r="AA2736">
        <f>VLOOKUP(I2736,Weather!F:K,4,)</f>
        <v>0.54</v>
      </c>
      <c r="AB2736">
        <f>VLOOKUP(I2736,Weather!F:K,5,)</f>
        <v>1015</v>
      </c>
      <c r="AC2736">
        <f>VLOOKUP(I2736,Weather!F:K,6,)</f>
        <v>5</v>
      </c>
    </row>
    <row r="2737" spans="1:29" x14ac:dyDescent="0.25">
      <c r="A2737" t="s">
        <v>7</v>
      </c>
      <c r="B2737" t="s">
        <v>6</v>
      </c>
      <c r="C2737" s="1">
        <v>42066.443055555559</v>
      </c>
      <c r="D2737" s="3">
        <f t="shared" si="352"/>
        <v>2015</v>
      </c>
      <c r="E2737" s="3">
        <f t="shared" si="347"/>
        <v>3</v>
      </c>
      <c r="F2737" s="3">
        <f t="shared" si="348"/>
        <v>10</v>
      </c>
      <c r="G2737" s="3">
        <f t="shared" si="349"/>
        <v>3</v>
      </c>
      <c r="H2737" s="3" t="str">
        <f t="shared" si="350"/>
        <v>2015310</v>
      </c>
      <c r="I2737" s="3" t="str">
        <f t="shared" si="351"/>
        <v>20153103</v>
      </c>
      <c r="J2737">
        <v>10</v>
      </c>
      <c r="K2737">
        <v>6</v>
      </c>
      <c r="L2737" t="str">
        <f>VLOOKUP(C2737,List!$A$2:$C$2089,3,)</f>
        <v>Barking</v>
      </c>
      <c r="M2737" t="str">
        <f>VLOOKUP(C2737,List!$A$2:$C$2089,2,)</f>
        <v>District</v>
      </c>
      <c r="N2737" t="str">
        <f t="shared" si="353"/>
        <v>Barking|District</v>
      </c>
      <c r="O2737">
        <f>VLOOKUP(N2737,Depth!$A$2:$F$427,3,)</f>
        <v>9</v>
      </c>
      <c r="P2737">
        <f>VLOOKUP(N2737,Depth!$A$2:$F$427,5,)</f>
        <v>106.4</v>
      </c>
      <c r="Q2737">
        <f>VLOOKUP(N2737,Depth!$A$2:$F$427,6,)</f>
        <v>2.6</v>
      </c>
      <c r="R2737">
        <f>VLOOKUP(L2737,longitude_latitude!C:J,7,)</f>
        <v>8.1813551999999998E-2</v>
      </c>
      <c r="S2737">
        <f>VLOOKUP(L2737,longitude_latitude!C:J,8,)</f>
        <v>51.539375110000002</v>
      </c>
      <c r="T2737">
        <f t="shared" si="354"/>
        <v>4.2166193456094909</v>
      </c>
      <c r="U2737">
        <f>VLOOKUP(M2737,LINE!$A$2:$B$13,2,)</f>
        <v>5</v>
      </c>
      <c r="V2737">
        <f>VLOOKUP(L2737,Entry_exit!B:P,4,)</f>
        <v>26914</v>
      </c>
      <c r="W2737">
        <f>2020 - VLOOKUP(L2737, age!$A:$D,4,)</f>
        <v>118</v>
      </c>
      <c r="X2737">
        <f>VLOOKUP(H2737,'air-quality-london-time-of-day'!E:G,3,FALSE)</f>
        <v>19.600000000000001</v>
      </c>
      <c r="Y2737">
        <f>VLOOKUP(I2737,Weather!F:K,2,)</f>
        <v>7</v>
      </c>
      <c r="Z2737">
        <f>VLOOKUP(I2737,Weather!F:K,3,)</f>
        <v>0.19</v>
      </c>
      <c r="AA2737">
        <f>VLOOKUP(I2737,Weather!F:K,4,)</f>
        <v>0.54</v>
      </c>
      <c r="AB2737">
        <f>VLOOKUP(I2737,Weather!F:K,5,)</f>
        <v>1015</v>
      </c>
      <c r="AC2737">
        <f>VLOOKUP(I2737,Weather!F:K,6,)</f>
        <v>5</v>
      </c>
    </row>
    <row r="2738" spans="1:29" x14ac:dyDescent="0.25">
      <c r="A2738" t="s">
        <v>7</v>
      </c>
      <c r="B2738" t="s">
        <v>6</v>
      </c>
      <c r="C2738" s="1">
        <v>42066.443749999999</v>
      </c>
      <c r="D2738" s="3">
        <f t="shared" si="352"/>
        <v>2015</v>
      </c>
      <c r="E2738" s="3">
        <f t="shared" si="347"/>
        <v>3</v>
      </c>
      <c r="F2738" s="3">
        <f t="shared" si="348"/>
        <v>10</v>
      </c>
      <c r="G2738" s="3">
        <f t="shared" si="349"/>
        <v>3</v>
      </c>
      <c r="H2738" s="3" t="str">
        <f t="shared" si="350"/>
        <v>2015310</v>
      </c>
      <c r="I2738" s="3" t="str">
        <f t="shared" si="351"/>
        <v>20153103</v>
      </c>
      <c r="J2738">
        <v>12</v>
      </c>
      <c r="K2738">
        <v>7.2</v>
      </c>
      <c r="L2738" t="str">
        <f>VLOOKUP(C2738,List!$A$2:$C$2089,3,)</f>
        <v>Barking</v>
      </c>
      <c r="M2738" t="str">
        <f>VLOOKUP(C2738,List!$A$2:$C$2089,2,)</f>
        <v>District</v>
      </c>
      <c r="N2738" t="str">
        <f t="shared" si="353"/>
        <v>Barking|District</v>
      </c>
      <c r="O2738">
        <f>VLOOKUP(N2738,Depth!$A$2:$F$427,3,)</f>
        <v>9</v>
      </c>
      <c r="P2738">
        <f>VLOOKUP(N2738,Depth!$A$2:$F$427,5,)</f>
        <v>106.4</v>
      </c>
      <c r="Q2738">
        <f>VLOOKUP(N2738,Depth!$A$2:$F$427,6,)</f>
        <v>2.6</v>
      </c>
      <c r="R2738">
        <f>VLOOKUP(L2738,longitude_latitude!C:J,7,)</f>
        <v>8.1813551999999998E-2</v>
      </c>
      <c r="S2738">
        <f>VLOOKUP(L2738,longitude_latitude!C:J,8,)</f>
        <v>51.539375110000002</v>
      </c>
      <c r="T2738">
        <f t="shared" si="354"/>
        <v>4.2166193456094909</v>
      </c>
      <c r="U2738">
        <f>VLOOKUP(M2738,LINE!$A$2:$B$13,2,)</f>
        <v>5</v>
      </c>
      <c r="V2738">
        <f>VLOOKUP(L2738,Entry_exit!B:P,4,)</f>
        <v>26914</v>
      </c>
      <c r="W2738">
        <f>2020 - VLOOKUP(L2738, age!$A:$D,4,)</f>
        <v>118</v>
      </c>
      <c r="X2738">
        <f>VLOOKUP(H2738,'air-quality-london-time-of-day'!E:G,3,FALSE)</f>
        <v>19.600000000000001</v>
      </c>
      <c r="Y2738">
        <f>VLOOKUP(I2738,Weather!F:K,2,)</f>
        <v>7</v>
      </c>
      <c r="Z2738">
        <f>VLOOKUP(I2738,Weather!F:K,3,)</f>
        <v>0.19</v>
      </c>
      <c r="AA2738">
        <f>VLOOKUP(I2738,Weather!F:K,4,)</f>
        <v>0.54</v>
      </c>
      <c r="AB2738">
        <f>VLOOKUP(I2738,Weather!F:K,5,)</f>
        <v>1015</v>
      </c>
      <c r="AC2738">
        <f>VLOOKUP(I2738,Weather!F:K,6,)</f>
        <v>5</v>
      </c>
    </row>
    <row r="2739" spans="1:29" x14ac:dyDescent="0.25">
      <c r="A2739" t="s">
        <v>7</v>
      </c>
      <c r="B2739" t="s">
        <v>6</v>
      </c>
      <c r="C2739" s="1">
        <v>42066.444444444445</v>
      </c>
      <c r="D2739" s="3">
        <f t="shared" si="352"/>
        <v>2015</v>
      </c>
      <c r="E2739" s="3">
        <f t="shared" si="347"/>
        <v>3</v>
      </c>
      <c r="F2739" s="3">
        <f t="shared" si="348"/>
        <v>10</v>
      </c>
      <c r="G2739" s="3">
        <f t="shared" si="349"/>
        <v>3</v>
      </c>
      <c r="H2739" s="3" t="str">
        <f t="shared" si="350"/>
        <v>2015310</v>
      </c>
      <c r="I2739" s="3" t="str">
        <f t="shared" si="351"/>
        <v>20153103</v>
      </c>
      <c r="J2739">
        <v>9</v>
      </c>
      <c r="K2739">
        <v>5.4</v>
      </c>
      <c r="L2739" t="str">
        <f>VLOOKUP(C2739,List!$A$2:$C$2089,3,)</f>
        <v>Barking</v>
      </c>
      <c r="M2739" t="str">
        <f>VLOOKUP(C2739,List!$A$2:$C$2089,2,)</f>
        <v>District</v>
      </c>
      <c r="N2739" t="str">
        <f t="shared" si="353"/>
        <v>Barking|District</v>
      </c>
      <c r="O2739">
        <f>VLOOKUP(N2739,Depth!$A$2:$F$427,3,)</f>
        <v>9</v>
      </c>
      <c r="P2739">
        <f>VLOOKUP(N2739,Depth!$A$2:$F$427,5,)</f>
        <v>106.4</v>
      </c>
      <c r="Q2739">
        <f>VLOOKUP(N2739,Depth!$A$2:$F$427,6,)</f>
        <v>2.6</v>
      </c>
      <c r="R2739">
        <f>VLOOKUP(L2739,longitude_latitude!C:J,7,)</f>
        <v>8.1813551999999998E-2</v>
      </c>
      <c r="S2739">
        <f>VLOOKUP(L2739,longitude_latitude!C:J,8,)</f>
        <v>51.539375110000002</v>
      </c>
      <c r="T2739">
        <f t="shared" si="354"/>
        <v>4.2166193456094909</v>
      </c>
      <c r="U2739">
        <f>VLOOKUP(M2739,LINE!$A$2:$B$13,2,)</f>
        <v>5</v>
      </c>
      <c r="V2739">
        <f>VLOOKUP(L2739,Entry_exit!B:P,4,)</f>
        <v>26914</v>
      </c>
      <c r="W2739">
        <f>2020 - VLOOKUP(L2739, age!$A:$D,4,)</f>
        <v>118</v>
      </c>
      <c r="X2739">
        <f>VLOOKUP(H2739,'air-quality-london-time-of-day'!E:G,3,FALSE)</f>
        <v>19.600000000000001</v>
      </c>
      <c r="Y2739">
        <f>VLOOKUP(I2739,Weather!F:K,2,)</f>
        <v>7</v>
      </c>
      <c r="Z2739">
        <f>VLOOKUP(I2739,Weather!F:K,3,)</f>
        <v>0.19</v>
      </c>
      <c r="AA2739">
        <f>VLOOKUP(I2739,Weather!F:K,4,)</f>
        <v>0.54</v>
      </c>
      <c r="AB2739">
        <f>VLOOKUP(I2739,Weather!F:K,5,)</f>
        <v>1015</v>
      </c>
      <c r="AC2739">
        <f>VLOOKUP(I2739,Weather!F:K,6,)</f>
        <v>5</v>
      </c>
    </row>
    <row r="2740" spans="1:29" x14ac:dyDescent="0.25">
      <c r="A2740" t="s">
        <v>7</v>
      </c>
      <c r="B2740" t="s">
        <v>6</v>
      </c>
      <c r="C2740" s="1">
        <v>42066.445138888892</v>
      </c>
      <c r="D2740" s="3">
        <f t="shared" si="352"/>
        <v>2015</v>
      </c>
      <c r="E2740" s="3">
        <f t="shared" ref="E2740:E2803" si="355">MONTH(C2740)</f>
        <v>3</v>
      </c>
      <c r="F2740" s="3">
        <f t="shared" ref="F2740:F2803" si="356">HOUR(C2740)</f>
        <v>10</v>
      </c>
      <c r="G2740" s="3">
        <f t="shared" ref="G2740:G2803" si="357">DAY(C2740)</f>
        <v>3</v>
      </c>
      <c r="H2740" s="3" t="str">
        <f t="shared" ref="H2740:H2803" si="358">D2740&amp;E2740&amp;F2740</f>
        <v>2015310</v>
      </c>
      <c r="I2740" s="3" t="str">
        <f t="shared" ref="I2740:I2803" si="359">D2740&amp;E2740&amp;F2740&amp;G2740</f>
        <v>20153103</v>
      </c>
      <c r="J2740">
        <v>10</v>
      </c>
      <c r="K2740">
        <v>6</v>
      </c>
      <c r="L2740" t="str">
        <f>VLOOKUP(C2740,List!$A$2:$C$2089,3,)</f>
        <v>Barking</v>
      </c>
      <c r="M2740" t="str">
        <f>VLOOKUP(C2740,List!$A$2:$C$2089,2,)</f>
        <v>District</v>
      </c>
      <c r="N2740" t="str">
        <f t="shared" si="353"/>
        <v>Barking|District</v>
      </c>
      <c r="O2740">
        <f>VLOOKUP(N2740,Depth!$A$2:$F$427,3,)</f>
        <v>9</v>
      </c>
      <c r="P2740">
        <f>VLOOKUP(N2740,Depth!$A$2:$F$427,5,)</f>
        <v>106.4</v>
      </c>
      <c r="Q2740">
        <f>VLOOKUP(N2740,Depth!$A$2:$F$427,6,)</f>
        <v>2.6</v>
      </c>
      <c r="R2740">
        <f>VLOOKUP(L2740,longitude_latitude!C:J,7,)</f>
        <v>8.1813551999999998E-2</v>
      </c>
      <c r="S2740">
        <f>VLOOKUP(L2740,longitude_latitude!C:J,8,)</f>
        <v>51.539375110000002</v>
      </c>
      <c r="T2740">
        <f t="shared" si="354"/>
        <v>4.2166193456094909</v>
      </c>
      <c r="U2740">
        <f>VLOOKUP(M2740,LINE!$A$2:$B$13,2,)</f>
        <v>5</v>
      </c>
      <c r="V2740">
        <f>VLOOKUP(L2740,Entry_exit!B:P,4,)</f>
        <v>26914</v>
      </c>
      <c r="W2740">
        <f>2020 - VLOOKUP(L2740, age!$A:$D,4,)</f>
        <v>118</v>
      </c>
      <c r="X2740">
        <f>VLOOKUP(H2740,'air-quality-london-time-of-day'!E:G,3,FALSE)</f>
        <v>19.600000000000001</v>
      </c>
      <c r="Y2740">
        <f>VLOOKUP(I2740,Weather!F:K,2,)</f>
        <v>7</v>
      </c>
      <c r="Z2740">
        <f>VLOOKUP(I2740,Weather!F:K,3,)</f>
        <v>0.19</v>
      </c>
      <c r="AA2740">
        <f>VLOOKUP(I2740,Weather!F:K,4,)</f>
        <v>0.54</v>
      </c>
      <c r="AB2740">
        <f>VLOOKUP(I2740,Weather!F:K,5,)</f>
        <v>1015</v>
      </c>
      <c r="AC2740">
        <f>VLOOKUP(I2740,Weather!F:K,6,)</f>
        <v>5</v>
      </c>
    </row>
    <row r="2741" spans="1:29" x14ac:dyDescent="0.25">
      <c r="A2741" t="s">
        <v>7</v>
      </c>
      <c r="B2741" t="s">
        <v>6</v>
      </c>
      <c r="C2741" s="1">
        <v>42066.445833333331</v>
      </c>
      <c r="D2741" s="3">
        <f t="shared" si="352"/>
        <v>2015</v>
      </c>
      <c r="E2741" s="3">
        <f t="shared" si="355"/>
        <v>3</v>
      </c>
      <c r="F2741" s="3">
        <f t="shared" si="356"/>
        <v>10</v>
      </c>
      <c r="G2741" s="3">
        <f t="shared" si="357"/>
        <v>3</v>
      </c>
      <c r="H2741" s="3" t="str">
        <f t="shared" si="358"/>
        <v>2015310</v>
      </c>
      <c r="I2741" s="3" t="str">
        <f t="shared" si="359"/>
        <v>20153103</v>
      </c>
      <c r="J2741">
        <v>11</v>
      </c>
      <c r="K2741">
        <v>6.6</v>
      </c>
      <c r="L2741" t="str">
        <f>VLOOKUP(C2741,List!$A$2:$C$2089,3,)</f>
        <v>East Ham</v>
      </c>
      <c r="M2741" t="str">
        <f>VLOOKUP(C2741,List!$A$2:$C$2089,2,)</f>
        <v>District</v>
      </c>
      <c r="N2741" t="str">
        <f t="shared" si="353"/>
        <v>East Ham|District</v>
      </c>
      <c r="O2741">
        <f>VLOOKUP(N2741,Depth!$A$2:$F$427,3,)</f>
        <v>11</v>
      </c>
      <c r="P2741">
        <f>VLOOKUP(N2741,Depth!$A$2:$F$427,5,)</f>
        <v>105.7</v>
      </c>
      <c r="Q2741">
        <f>VLOOKUP(N2741,Depth!$A$2:$F$427,6,)</f>
        <v>5.3</v>
      </c>
      <c r="R2741">
        <f>VLOOKUP(L2741,longitude_latitude!C:J,7,)</f>
        <v>5.4454908000000003E-2</v>
      </c>
      <c r="S2741">
        <f>VLOOKUP(L2741,longitude_latitude!C:J,8,)</f>
        <v>51.538897499999997</v>
      </c>
      <c r="T2741">
        <f t="shared" si="354"/>
        <v>2.8065459217839299</v>
      </c>
      <c r="U2741">
        <f>VLOOKUP(M2741,LINE!$A$2:$B$13,2,)</f>
        <v>5</v>
      </c>
      <c r="V2741">
        <f>VLOOKUP(L2741,Entry_exit!B:P,4,)</f>
        <v>24072</v>
      </c>
      <c r="W2741">
        <f>2020 - VLOOKUP(L2741, age!$A:$D,4,)</f>
        <v>118</v>
      </c>
      <c r="X2741">
        <f>VLOOKUP(H2741,'air-quality-london-time-of-day'!E:G,3,FALSE)</f>
        <v>19.600000000000001</v>
      </c>
      <c r="Y2741">
        <f>VLOOKUP(I2741,Weather!F:K,2,)</f>
        <v>7</v>
      </c>
      <c r="Z2741">
        <f>VLOOKUP(I2741,Weather!F:K,3,)</f>
        <v>0.19</v>
      </c>
      <c r="AA2741">
        <f>VLOOKUP(I2741,Weather!F:K,4,)</f>
        <v>0.54</v>
      </c>
      <c r="AB2741">
        <f>VLOOKUP(I2741,Weather!F:K,5,)</f>
        <v>1015</v>
      </c>
      <c r="AC2741">
        <f>VLOOKUP(I2741,Weather!F:K,6,)</f>
        <v>5</v>
      </c>
    </row>
    <row r="2742" spans="1:29" x14ac:dyDescent="0.25">
      <c r="A2742" t="s">
        <v>7</v>
      </c>
      <c r="B2742" t="s">
        <v>6</v>
      </c>
      <c r="C2742" s="1">
        <v>42066.446527777778</v>
      </c>
      <c r="D2742" s="3">
        <f t="shared" si="352"/>
        <v>2015</v>
      </c>
      <c r="E2742" s="3">
        <f t="shared" si="355"/>
        <v>3</v>
      </c>
      <c r="F2742" s="3">
        <f t="shared" si="356"/>
        <v>10</v>
      </c>
      <c r="G2742" s="3">
        <f t="shared" si="357"/>
        <v>3</v>
      </c>
      <c r="H2742" s="3" t="str">
        <f t="shared" si="358"/>
        <v>2015310</v>
      </c>
      <c r="I2742" s="3" t="str">
        <f t="shared" si="359"/>
        <v>20153103</v>
      </c>
      <c r="J2742">
        <v>11</v>
      </c>
      <c r="K2742">
        <v>6.6</v>
      </c>
      <c r="L2742" t="str">
        <f>VLOOKUP(C2742,List!$A$2:$C$2089,3,)</f>
        <v>East Ham</v>
      </c>
      <c r="M2742" t="str">
        <f>VLOOKUP(C2742,List!$A$2:$C$2089,2,)</f>
        <v>District</v>
      </c>
      <c r="N2742" t="str">
        <f t="shared" si="353"/>
        <v>East Ham|District</v>
      </c>
      <c r="O2742">
        <f>VLOOKUP(N2742,Depth!$A$2:$F$427,3,)</f>
        <v>11</v>
      </c>
      <c r="P2742">
        <f>VLOOKUP(N2742,Depth!$A$2:$F$427,5,)</f>
        <v>105.7</v>
      </c>
      <c r="Q2742">
        <f>VLOOKUP(N2742,Depth!$A$2:$F$427,6,)</f>
        <v>5.3</v>
      </c>
      <c r="R2742">
        <f>VLOOKUP(L2742,longitude_latitude!C:J,7,)</f>
        <v>5.4454908000000003E-2</v>
      </c>
      <c r="S2742">
        <f>VLOOKUP(L2742,longitude_latitude!C:J,8,)</f>
        <v>51.538897499999997</v>
      </c>
      <c r="T2742">
        <f t="shared" si="354"/>
        <v>2.8065459217839299</v>
      </c>
      <c r="U2742">
        <f>VLOOKUP(M2742,LINE!$A$2:$B$13,2,)</f>
        <v>5</v>
      </c>
      <c r="V2742">
        <f>VLOOKUP(L2742,Entry_exit!B:P,4,)</f>
        <v>24072</v>
      </c>
      <c r="W2742">
        <f>2020 - VLOOKUP(L2742, age!$A:$D,4,)</f>
        <v>118</v>
      </c>
      <c r="X2742">
        <f>VLOOKUP(H2742,'air-quality-london-time-of-day'!E:G,3,FALSE)</f>
        <v>19.600000000000001</v>
      </c>
      <c r="Y2742">
        <f>VLOOKUP(I2742,Weather!F:K,2,)</f>
        <v>7</v>
      </c>
      <c r="Z2742">
        <f>VLOOKUP(I2742,Weather!F:K,3,)</f>
        <v>0.19</v>
      </c>
      <c r="AA2742">
        <f>VLOOKUP(I2742,Weather!F:K,4,)</f>
        <v>0.54</v>
      </c>
      <c r="AB2742">
        <f>VLOOKUP(I2742,Weather!F:K,5,)</f>
        <v>1015</v>
      </c>
      <c r="AC2742">
        <f>VLOOKUP(I2742,Weather!F:K,6,)</f>
        <v>5</v>
      </c>
    </row>
    <row r="2743" spans="1:29" x14ac:dyDescent="0.25">
      <c r="A2743" t="s">
        <v>7</v>
      </c>
      <c r="B2743" t="s">
        <v>6</v>
      </c>
      <c r="C2743" s="1">
        <v>42066.447222222225</v>
      </c>
      <c r="D2743" s="3">
        <f t="shared" si="352"/>
        <v>2015</v>
      </c>
      <c r="E2743" s="3">
        <f t="shared" si="355"/>
        <v>3</v>
      </c>
      <c r="F2743" s="3">
        <f t="shared" si="356"/>
        <v>10</v>
      </c>
      <c r="G2743" s="3">
        <f t="shared" si="357"/>
        <v>3</v>
      </c>
      <c r="H2743" s="3" t="str">
        <f t="shared" si="358"/>
        <v>2015310</v>
      </c>
      <c r="I2743" s="3" t="str">
        <f t="shared" si="359"/>
        <v>20153103</v>
      </c>
      <c r="J2743">
        <v>10</v>
      </c>
      <c r="K2743">
        <v>6</v>
      </c>
      <c r="L2743" t="str">
        <f>VLOOKUP(C2743,List!$A$2:$C$2089,3,)</f>
        <v>Upton Park</v>
      </c>
      <c r="M2743" t="str">
        <f>VLOOKUP(C2743,List!$A$2:$C$2089,2,)</f>
        <v>District</v>
      </c>
      <c r="N2743" t="str">
        <f t="shared" si="353"/>
        <v>Upton Park|District</v>
      </c>
      <c r="O2743">
        <f>VLOOKUP(N2743,Depth!$A$2:$F$427,3,)</f>
        <v>11</v>
      </c>
      <c r="P2743">
        <f>VLOOKUP(N2743,Depth!$A$2:$F$427,5,)</f>
        <v>105.3</v>
      </c>
      <c r="Q2743">
        <f>VLOOKUP(N2743,Depth!$A$2:$F$427,6,)</f>
        <v>5.7</v>
      </c>
      <c r="R2743">
        <f>VLOOKUP(L2743,longitude_latitude!C:J,7,)</f>
        <v>3.6836325000000003E-2</v>
      </c>
      <c r="S2743">
        <f>VLOOKUP(L2743,longitude_latitude!C:J,8,)</f>
        <v>51.534870259999998</v>
      </c>
      <c r="T2743">
        <f t="shared" si="354"/>
        <v>1.8983552297301947</v>
      </c>
      <c r="U2743">
        <f>VLOOKUP(M2743,LINE!$A$2:$B$13,2,)</f>
        <v>5</v>
      </c>
      <c r="V2743">
        <f>VLOOKUP(L2743,Entry_exit!B:P,4,)</f>
        <v>17808</v>
      </c>
      <c r="W2743">
        <f>2020 - VLOOKUP(L2743, age!$A:$D,4,)</f>
        <v>118</v>
      </c>
      <c r="X2743">
        <f>VLOOKUP(H2743,'air-quality-london-time-of-day'!E:G,3,FALSE)</f>
        <v>19.600000000000001</v>
      </c>
      <c r="Y2743">
        <f>VLOOKUP(I2743,Weather!F:K,2,)</f>
        <v>7</v>
      </c>
      <c r="Z2743">
        <f>VLOOKUP(I2743,Weather!F:K,3,)</f>
        <v>0.19</v>
      </c>
      <c r="AA2743">
        <f>VLOOKUP(I2743,Weather!F:K,4,)</f>
        <v>0.54</v>
      </c>
      <c r="AB2743">
        <f>VLOOKUP(I2743,Weather!F:K,5,)</f>
        <v>1015</v>
      </c>
      <c r="AC2743">
        <f>VLOOKUP(I2743,Weather!F:K,6,)</f>
        <v>5</v>
      </c>
    </row>
    <row r="2744" spans="1:29" x14ac:dyDescent="0.25">
      <c r="A2744" t="s">
        <v>7</v>
      </c>
      <c r="B2744" t="s">
        <v>6</v>
      </c>
      <c r="C2744" s="1">
        <v>42066.447916666664</v>
      </c>
      <c r="D2744" s="3">
        <f t="shared" si="352"/>
        <v>2015</v>
      </c>
      <c r="E2744" s="3">
        <f t="shared" si="355"/>
        <v>3</v>
      </c>
      <c r="F2744" s="3">
        <f t="shared" si="356"/>
        <v>10</v>
      </c>
      <c r="G2744" s="3">
        <f t="shared" si="357"/>
        <v>3</v>
      </c>
      <c r="H2744" s="3" t="str">
        <f t="shared" si="358"/>
        <v>2015310</v>
      </c>
      <c r="I2744" s="3" t="str">
        <f t="shared" si="359"/>
        <v>20153103</v>
      </c>
      <c r="J2744">
        <v>9</v>
      </c>
      <c r="K2744">
        <v>5.4</v>
      </c>
      <c r="L2744" t="str">
        <f>VLOOKUP(C2744,List!$A$2:$C$2089,3,)</f>
        <v>Upton Park</v>
      </c>
      <c r="M2744" t="str">
        <f>VLOOKUP(C2744,List!$A$2:$C$2089,2,)</f>
        <v>District</v>
      </c>
      <c r="N2744" t="str">
        <f t="shared" si="353"/>
        <v>Upton Park|District</v>
      </c>
      <c r="O2744">
        <f>VLOOKUP(N2744,Depth!$A$2:$F$427,3,)</f>
        <v>11</v>
      </c>
      <c r="P2744">
        <f>VLOOKUP(N2744,Depth!$A$2:$F$427,5,)</f>
        <v>105.3</v>
      </c>
      <c r="Q2744">
        <f>VLOOKUP(N2744,Depth!$A$2:$F$427,6,)</f>
        <v>5.7</v>
      </c>
      <c r="R2744">
        <f>VLOOKUP(L2744,longitude_latitude!C:J,7,)</f>
        <v>3.6836325000000003E-2</v>
      </c>
      <c r="S2744">
        <f>VLOOKUP(L2744,longitude_latitude!C:J,8,)</f>
        <v>51.534870259999998</v>
      </c>
      <c r="T2744">
        <f t="shared" si="354"/>
        <v>1.8983552297301947</v>
      </c>
      <c r="U2744">
        <f>VLOOKUP(M2744,LINE!$A$2:$B$13,2,)</f>
        <v>5</v>
      </c>
      <c r="V2744">
        <f>VLOOKUP(L2744,Entry_exit!B:P,4,)</f>
        <v>17808</v>
      </c>
      <c r="W2744">
        <f>2020 - VLOOKUP(L2744, age!$A:$D,4,)</f>
        <v>118</v>
      </c>
      <c r="X2744">
        <f>VLOOKUP(H2744,'air-quality-london-time-of-day'!E:G,3,FALSE)</f>
        <v>19.600000000000001</v>
      </c>
      <c r="Y2744">
        <f>VLOOKUP(I2744,Weather!F:K,2,)</f>
        <v>7</v>
      </c>
      <c r="Z2744">
        <f>VLOOKUP(I2744,Weather!F:K,3,)</f>
        <v>0.19</v>
      </c>
      <c r="AA2744">
        <f>VLOOKUP(I2744,Weather!F:K,4,)</f>
        <v>0.54</v>
      </c>
      <c r="AB2744">
        <f>VLOOKUP(I2744,Weather!F:K,5,)</f>
        <v>1015</v>
      </c>
      <c r="AC2744">
        <f>VLOOKUP(I2744,Weather!F:K,6,)</f>
        <v>5</v>
      </c>
    </row>
    <row r="2745" spans="1:29" x14ac:dyDescent="0.25">
      <c r="A2745" t="s">
        <v>7</v>
      </c>
      <c r="B2745" t="s">
        <v>6</v>
      </c>
      <c r="C2745" s="1">
        <v>42066.448611111111</v>
      </c>
      <c r="D2745" s="3">
        <f t="shared" si="352"/>
        <v>2015</v>
      </c>
      <c r="E2745" s="3">
        <f t="shared" si="355"/>
        <v>3</v>
      </c>
      <c r="F2745" s="3">
        <f t="shared" si="356"/>
        <v>10</v>
      </c>
      <c r="G2745" s="3">
        <f t="shared" si="357"/>
        <v>3</v>
      </c>
      <c r="H2745" s="3" t="str">
        <f t="shared" si="358"/>
        <v>2015310</v>
      </c>
      <c r="I2745" s="3" t="str">
        <f t="shared" si="359"/>
        <v>20153103</v>
      </c>
      <c r="J2745">
        <v>10</v>
      </c>
      <c r="K2745">
        <v>6</v>
      </c>
      <c r="L2745" t="str">
        <f>VLOOKUP(C2745,List!$A$2:$C$2089,3,)</f>
        <v>Upton Park</v>
      </c>
      <c r="M2745" t="str">
        <f>VLOOKUP(C2745,List!$A$2:$C$2089,2,)</f>
        <v>District</v>
      </c>
      <c r="N2745" t="str">
        <f t="shared" si="353"/>
        <v>Upton Park|District</v>
      </c>
      <c r="O2745">
        <f>VLOOKUP(N2745,Depth!$A$2:$F$427,3,)</f>
        <v>11</v>
      </c>
      <c r="P2745">
        <f>VLOOKUP(N2745,Depth!$A$2:$F$427,5,)</f>
        <v>105.3</v>
      </c>
      <c r="Q2745">
        <f>VLOOKUP(N2745,Depth!$A$2:$F$427,6,)</f>
        <v>5.7</v>
      </c>
      <c r="R2745">
        <f>VLOOKUP(L2745,longitude_latitude!C:J,7,)</f>
        <v>3.6836325000000003E-2</v>
      </c>
      <c r="S2745">
        <f>VLOOKUP(L2745,longitude_latitude!C:J,8,)</f>
        <v>51.534870259999998</v>
      </c>
      <c r="T2745">
        <f t="shared" si="354"/>
        <v>1.8983552297301947</v>
      </c>
      <c r="U2745">
        <f>VLOOKUP(M2745,LINE!$A$2:$B$13,2,)</f>
        <v>5</v>
      </c>
      <c r="V2745">
        <f>VLOOKUP(L2745,Entry_exit!B:P,4,)</f>
        <v>17808</v>
      </c>
      <c r="W2745">
        <f>2020 - VLOOKUP(L2745, age!$A:$D,4,)</f>
        <v>118</v>
      </c>
      <c r="X2745">
        <f>VLOOKUP(H2745,'air-quality-london-time-of-day'!E:G,3,FALSE)</f>
        <v>19.600000000000001</v>
      </c>
      <c r="Y2745">
        <f>VLOOKUP(I2745,Weather!F:K,2,)</f>
        <v>7</v>
      </c>
      <c r="Z2745">
        <f>VLOOKUP(I2745,Weather!F:K,3,)</f>
        <v>0.19</v>
      </c>
      <c r="AA2745">
        <f>VLOOKUP(I2745,Weather!F:K,4,)</f>
        <v>0.54</v>
      </c>
      <c r="AB2745">
        <f>VLOOKUP(I2745,Weather!F:K,5,)</f>
        <v>1015</v>
      </c>
      <c r="AC2745">
        <f>VLOOKUP(I2745,Weather!F:K,6,)</f>
        <v>5</v>
      </c>
    </row>
    <row r="2746" spans="1:29" x14ac:dyDescent="0.25">
      <c r="A2746" t="s">
        <v>7</v>
      </c>
      <c r="B2746" t="s">
        <v>6</v>
      </c>
      <c r="C2746" s="1">
        <v>42066.449305555558</v>
      </c>
      <c r="D2746" s="3">
        <f t="shared" si="352"/>
        <v>2015</v>
      </c>
      <c r="E2746" s="3">
        <f t="shared" si="355"/>
        <v>3</v>
      </c>
      <c r="F2746" s="3">
        <f t="shared" si="356"/>
        <v>10</v>
      </c>
      <c r="G2746" s="3">
        <f t="shared" si="357"/>
        <v>3</v>
      </c>
      <c r="H2746" s="3" t="str">
        <f t="shared" si="358"/>
        <v>2015310</v>
      </c>
      <c r="I2746" s="3" t="str">
        <f t="shared" si="359"/>
        <v>20153103</v>
      </c>
      <c r="J2746">
        <v>9</v>
      </c>
      <c r="K2746">
        <v>5.4</v>
      </c>
      <c r="L2746" t="str">
        <f>VLOOKUP(C2746,List!$A$2:$C$2089,3,)</f>
        <v>Plaistow</v>
      </c>
      <c r="M2746" t="str">
        <f>VLOOKUP(C2746,List!$A$2:$C$2089,2,)</f>
        <v>District</v>
      </c>
      <c r="N2746" t="str">
        <f t="shared" si="353"/>
        <v>Plaistow|District</v>
      </c>
      <c r="O2746">
        <f>VLOOKUP(N2746,Depth!$A$2:$F$427,3,)</f>
        <v>9</v>
      </c>
      <c r="P2746">
        <f>VLOOKUP(N2746,Depth!$A$2:$F$427,5,)</f>
        <v>102.4</v>
      </c>
      <c r="Q2746">
        <f>VLOOKUP(N2746,Depth!$A$2:$F$427,6,)</f>
        <v>6.6</v>
      </c>
      <c r="R2746">
        <f>VLOOKUP(L2746,longitude_latitude!C:J,7,)</f>
        <v>1.8612643000000002E-2</v>
      </c>
      <c r="S2746">
        <f>VLOOKUP(L2746,longitude_latitude!C:J,8,)</f>
        <v>51.530721370000002</v>
      </c>
      <c r="T2746">
        <f t="shared" si="354"/>
        <v>0.95912292039228098</v>
      </c>
      <c r="U2746">
        <f>VLOOKUP(M2746,LINE!$A$2:$B$13,2,)</f>
        <v>5</v>
      </c>
      <c r="V2746">
        <f>VLOOKUP(L2746,Entry_exit!B:P,4,)</f>
        <v>11204</v>
      </c>
      <c r="W2746">
        <f>2020 - VLOOKUP(L2746, age!$A:$D,4,)</f>
        <v>118</v>
      </c>
      <c r="X2746">
        <f>VLOOKUP(H2746,'air-quality-london-time-of-day'!E:G,3,FALSE)</f>
        <v>19.600000000000001</v>
      </c>
      <c r="Y2746">
        <f>VLOOKUP(I2746,Weather!F:K,2,)</f>
        <v>7</v>
      </c>
      <c r="Z2746">
        <f>VLOOKUP(I2746,Weather!F:K,3,)</f>
        <v>0.19</v>
      </c>
      <c r="AA2746">
        <f>VLOOKUP(I2746,Weather!F:K,4,)</f>
        <v>0.54</v>
      </c>
      <c r="AB2746">
        <f>VLOOKUP(I2746,Weather!F:K,5,)</f>
        <v>1015</v>
      </c>
      <c r="AC2746">
        <f>VLOOKUP(I2746,Weather!F:K,6,)</f>
        <v>5</v>
      </c>
    </row>
    <row r="2747" spans="1:29" x14ac:dyDescent="0.25">
      <c r="A2747" t="s">
        <v>7</v>
      </c>
      <c r="B2747" t="s">
        <v>6</v>
      </c>
      <c r="C2747" s="1">
        <v>42066.45</v>
      </c>
      <c r="D2747" s="3">
        <f t="shared" si="352"/>
        <v>2015</v>
      </c>
      <c r="E2747" s="3">
        <f t="shared" si="355"/>
        <v>3</v>
      </c>
      <c r="F2747" s="3">
        <f t="shared" si="356"/>
        <v>10</v>
      </c>
      <c r="G2747" s="3">
        <f t="shared" si="357"/>
        <v>3</v>
      </c>
      <c r="H2747" s="3" t="str">
        <f t="shared" si="358"/>
        <v>2015310</v>
      </c>
      <c r="I2747" s="3" t="str">
        <f t="shared" si="359"/>
        <v>20153103</v>
      </c>
      <c r="J2747">
        <v>9</v>
      </c>
      <c r="K2747">
        <v>5.4</v>
      </c>
      <c r="L2747" t="str">
        <f>VLOOKUP(C2747,List!$A$2:$C$2089,3,)</f>
        <v>Plaistow</v>
      </c>
      <c r="M2747" t="str">
        <f>VLOOKUP(C2747,List!$A$2:$C$2089,2,)</f>
        <v>District</v>
      </c>
      <c r="N2747" t="str">
        <f t="shared" si="353"/>
        <v>Plaistow|District</v>
      </c>
      <c r="O2747">
        <f>VLOOKUP(N2747,Depth!$A$2:$F$427,3,)</f>
        <v>9</v>
      </c>
      <c r="P2747">
        <f>VLOOKUP(N2747,Depth!$A$2:$F$427,5,)</f>
        <v>102.4</v>
      </c>
      <c r="Q2747">
        <f>VLOOKUP(N2747,Depth!$A$2:$F$427,6,)</f>
        <v>6.6</v>
      </c>
      <c r="R2747">
        <f>VLOOKUP(L2747,longitude_latitude!C:J,7,)</f>
        <v>1.8612643000000002E-2</v>
      </c>
      <c r="S2747">
        <f>VLOOKUP(L2747,longitude_latitude!C:J,8,)</f>
        <v>51.530721370000002</v>
      </c>
      <c r="T2747">
        <f t="shared" si="354"/>
        <v>0.95912292039228098</v>
      </c>
      <c r="U2747">
        <f>VLOOKUP(M2747,LINE!$A$2:$B$13,2,)</f>
        <v>5</v>
      </c>
      <c r="V2747">
        <f>VLOOKUP(L2747,Entry_exit!B:P,4,)</f>
        <v>11204</v>
      </c>
      <c r="W2747">
        <f>2020 - VLOOKUP(L2747, age!$A:$D,4,)</f>
        <v>118</v>
      </c>
      <c r="X2747">
        <f>VLOOKUP(H2747,'air-quality-london-time-of-day'!E:G,3,FALSE)</f>
        <v>19.600000000000001</v>
      </c>
      <c r="Y2747">
        <f>VLOOKUP(I2747,Weather!F:K,2,)</f>
        <v>7</v>
      </c>
      <c r="Z2747">
        <f>VLOOKUP(I2747,Weather!F:K,3,)</f>
        <v>0.19</v>
      </c>
      <c r="AA2747">
        <f>VLOOKUP(I2747,Weather!F:K,4,)</f>
        <v>0.54</v>
      </c>
      <c r="AB2747">
        <f>VLOOKUP(I2747,Weather!F:K,5,)</f>
        <v>1015</v>
      </c>
      <c r="AC2747">
        <f>VLOOKUP(I2747,Weather!F:K,6,)</f>
        <v>5</v>
      </c>
    </row>
    <row r="2748" spans="1:29" x14ac:dyDescent="0.25">
      <c r="A2748" t="s">
        <v>7</v>
      </c>
      <c r="B2748" t="s">
        <v>6</v>
      </c>
      <c r="C2748" s="1">
        <v>42066.450694444444</v>
      </c>
      <c r="D2748" s="3">
        <f t="shared" si="352"/>
        <v>2015</v>
      </c>
      <c r="E2748" s="3">
        <f t="shared" si="355"/>
        <v>3</v>
      </c>
      <c r="F2748" s="3">
        <f t="shared" si="356"/>
        <v>10</v>
      </c>
      <c r="G2748" s="3">
        <f t="shared" si="357"/>
        <v>3</v>
      </c>
      <c r="H2748" s="3" t="str">
        <f t="shared" si="358"/>
        <v>2015310</v>
      </c>
      <c r="I2748" s="3" t="str">
        <f t="shared" si="359"/>
        <v>20153103</v>
      </c>
      <c r="J2748">
        <v>9</v>
      </c>
      <c r="K2748">
        <v>5.4</v>
      </c>
      <c r="L2748" t="str">
        <f>VLOOKUP(C2748,List!$A$2:$C$2089,3,)</f>
        <v>West Ham</v>
      </c>
      <c r="M2748" t="str">
        <f>VLOOKUP(C2748,List!$A$2:$C$2089,2,)</f>
        <v>District</v>
      </c>
      <c r="N2748" t="str">
        <f t="shared" si="353"/>
        <v>West Ham|District</v>
      </c>
      <c r="O2748">
        <f>VLOOKUP(N2748,Depth!$A$2:$F$427,3,)</f>
        <v>1</v>
      </c>
      <c r="P2748">
        <f>VLOOKUP(N2748,Depth!$A$2:$F$427,5,)</f>
        <v>104.7</v>
      </c>
      <c r="Q2748">
        <f>VLOOKUP(N2748,Depth!$A$2:$F$427,6,)</f>
        <v>-3.7</v>
      </c>
      <c r="R2748">
        <f>VLOOKUP(L2748,longitude_latitude!C:J,7,)</f>
        <v>5.9050800000000001E-3</v>
      </c>
      <c r="S2748">
        <f>VLOOKUP(L2748,longitude_latitude!C:J,8,)</f>
        <v>51.527769130000003</v>
      </c>
      <c r="T2748">
        <f t="shared" si="354"/>
        <v>0.30427559893418044</v>
      </c>
      <c r="U2748">
        <f>VLOOKUP(M2748,LINE!$A$2:$B$13,2,)</f>
        <v>5</v>
      </c>
      <c r="V2748">
        <f>VLOOKUP(L2748,Entry_exit!B:P,4,)</f>
        <v>5947</v>
      </c>
      <c r="W2748">
        <f>2020 - VLOOKUP(L2748, age!$A:$D,4,)</f>
        <v>118</v>
      </c>
      <c r="X2748">
        <f>VLOOKUP(H2748,'air-quality-london-time-of-day'!E:G,3,FALSE)</f>
        <v>19.600000000000001</v>
      </c>
      <c r="Y2748">
        <f>VLOOKUP(I2748,Weather!F:K,2,)</f>
        <v>7</v>
      </c>
      <c r="Z2748">
        <f>VLOOKUP(I2748,Weather!F:K,3,)</f>
        <v>0.19</v>
      </c>
      <c r="AA2748">
        <f>VLOOKUP(I2748,Weather!F:K,4,)</f>
        <v>0.54</v>
      </c>
      <c r="AB2748">
        <f>VLOOKUP(I2748,Weather!F:K,5,)</f>
        <v>1015</v>
      </c>
      <c r="AC2748">
        <f>VLOOKUP(I2748,Weather!F:K,6,)</f>
        <v>5</v>
      </c>
    </row>
    <row r="2749" spans="1:29" x14ac:dyDescent="0.25">
      <c r="A2749" t="s">
        <v>7</v>
      </c>
      <c r="B2749" t="s">
        <v>6</v>
      </c>
      <c r="C2749" s="1">
        <v>42066.451388888891</v>
      </c>
      <c r="D2749" s="3">
        <f t="shared" si="352"/>
        <v>2015</v>
      </c>
      <c r="E2749" s="3">
        <f t="shared" si="355"/>
        <v>3</v>
      </c>
      <c r="F2749" s="3">
        <f t="shared" si="356"/>
        <v>10</v>
      </c>
      <c r="G2749" s="3">
        <f t="shared" si="357"/>
        <v>3</v>
      </c>
      <c r="H2749" s="3" t="str">
        <f t="shared" si="358"/>
        <v>2015310</v>
      </c>
      <c r="I2749" s="3" t="str">
        <f t="shared" si="359"/>
        <v>20153103</v>
      </c>
      <c r="J2749">
        <v>9</v>
      </c>
      <c r="K2749">
        <v>5.4</v>
      </c>
      <c r="L2749" t="str">
        <f>VLOOKUP(C2749,List!$A$2:$C$2089,3,)</f>
        <v>West Ham</v>
      </c>
      <c r="M2749" t="str">
        <f>VLOOKUP(C2749,List!$A$2:$C$2089,2,)</f>
        <v>District</v>
      </c>
      <c r="N2749" t="str">
        <f t="shared" si="353"/>
        <v>West Ham|District</v>
      </c>
      <c r="O2749">
        <f>VLOOKUP(N2749,Depth!$A$2:$F$427,3,)</f>
        <v>1</v>
      </c>
      <c r="P2749">
        <f>VLOOKUP(N2749,Depth!$A$2:$F$427,5,)</f>
        <v>104.7</v>
      </c>
      <c r="Q2749">
        <f>VLOOKUP(N2749,Depth!$A$2:$F$427,6,)</f>
        <v>-3.7</v>
      </c>
      <c r="R2749">
        <f>VLOOKUP(L2749,longitude_latitude!C:J,7,)</f>
        <v>5.9050800000000001E-3</v>
      </c>
      <c r="S2749">
        <f>VLOOKUP(L2749,longitude_latitude!C:J,8,)</f>
        <v>51.527769130000003</v>
      </c>
      <c r="T2749">
        <f t="shared" si="354"/>
        <v>0.30427559893418044</v>
      </c>
      <c r="U2749">
        <f>VLOOKUP(M2749,LINE!$A$2:$B$13,2,)</f>
        <v>5</v>
      </c>
      <c r="V2749">
        <f>VLOOKUP(L2749,Entry_exit!B:P,4,)</f>
        <v>5947</v>
      </c>
      <c r="W2749">
        <f>2020 - VLOOKUP(L2749, age!$A:$D,4,)</f>
        <v>118</v>
      </c>
      <c r="X2749">
        <f>VLOOKUP(H2749,'air-quality-london-time-of-day'!E:G,3,FALSE)</f>
        <v>19.600000000000001</v>
      </c>
      <c r="Y2749">
        <f>VLOOKUP(I2749,Weather!F:K,2,)</f>
        <v>7</v>
      </c>
      <c r="Z2749">
        <f>VLOOKUP(I2749,Weather!F:K,3,)</f>
        <v>0.19</v>
      </c>
      <c r="AA2749">
        <f>VLOOKUP(I2749,Weather!F:K,4,)</f>
        <v>0.54</v>
      </c>
      <c r="AB2749">
        <f>VLOOKUP(I2749,Weather!F:K,5,)</f>
        <v>1015</v>
      </c>
      <c r="AC2749">
        <f>VLOOKUP(I2749,Weather!F:K,6,)</f>
        <v>5</v>
      </c>
    </row>
    <row r="2750" spans="1:29" x14ac:dyDescent="0.25">
      <c r="A2750" t="s">
        <v>7</v>
      </c>
      <c r="B2750" t="s">
        <v>6</v>
      </c>
      <c r="C2750" s="1">
        <v>42066.45208333333</v>
      </c>
      <c r="D2750" s="3">
        <f t="shared" si="352"/>
        <v>2015</v>
      </c>
      <c r="E2750" s="3">
        <f t="shared" si="355"/>
        <v>3</v>
      </c>
      <c r="F2750" s="3">
        <f t="shared" si="356"/>
        <v>10</v>
      </c>
      <c r="G2750" s="3">
        <f t="shared" si="357"/>
        <v>3</v>
      </c>
      <c r="H2750" s="3" t="str">
        <f t="shared" si="358"/>
        <v>2015310</v>
      </c>
      <c r="I2750" s="3" t="str">
        <f t="shared" si="359"/>
        <v>20153103</v>
      </c>
      <c r="J2750">
        <v>10</v>
      </c>
      <c r="K2750">
        <v>6</v>
      </c>
      <c r="L2750" t="str">
        <f>VLOOKUP(C2750,List!$A$2:$C$2089,3,)</f>
        <v>Bromley-by-Bow</v>
      </c>
      <c r="M2750" t="str">
        <f>VLOOKUP(C2750,List!$A$2:$C$2089,2,)</f>
        <v>District</v>
      </c>
      <c r="N2750" t="str">
        <f t="shared" si="353"/>
        <v>Bromley-by-Bow|District</v>
      </c>
      <c r="O2750">
        <f>VLOOKUP(N2750,Depth!$A$2:$F$427,3,)</f>
        <v>15</v>
      </c>
      <c r="P2750">
        <f>VLOOKUP(N2750,Depth!$A$2:$F$427,5,)</f>
        <v>112.2</v>
      </c>
      <c r="Q2750">
        <f>VLOOKUP(N2750,Depth!$A$2:$F$427,6,)</f>
        <v>2.8</v>
      </c>
      <c r="R2750">
        <f>VLOOKUP(L2750,longitude_latitude!C:J,7,)</f>
        <v>-9.8410419999999995E-3</v>
      </c>
      <c r="S2750">
        <f>VLOOKUP(L2750,longitude_latitude!C:J,8,)</f>
        <v>51.524249869999998</v>
      </c>
      <c r="T2750">
        <f t="shared" si="354"/>
        <v>-0.50705230698916448</v>
      </c>
      <c r="U2750">
        <f>VLOOKUP(M2750,LINE!$A$2:$B$13,2,)</f>
        <v>5</v>
      </c>
      <c r="V2750">
        <f>VLOOKUP(L2750,Entry_exit!B:P,4,)</f>
        <v>6194</v>
      </c>
      <c r="W2750">
        <f>2020 - VLOOKUP(L2750, age!$A:$D,4,)</f>
        <v>118</v>
      </c>
      <c r="X2750">
        <f>VLOOKUP(H2750,'air-quality-london-time-of-day'!E:G,3,FALSE)</f>
        <v>19.600000000000001</v>
      </c>
      <c r="Y2750">
        <f>VLOOKUP(I2750,Weather!F:K,2,)</f>
        <v>7</v>
      </c>
      <c r="Z2750">
        <f>VLOOKUP(I2750,Weather!F:K,3,)</f>
        <v>0.19</v>
      </c>
      <c r="AA2750">
        <f>VLOOKUP(I2750,Weather!F:K,4,)</f>
        <v>0.54</v>
      </c>
      <c r="AB2750">
        <f>VLOOKUP(I2750,Weather!F:K,5,)</f>
        <v>1015</v>
      </c>
      <c r="AC2750">
        <f>VLOOKUP(I2750,Weather!F:K,6,)</f>
        <v>5</v>
      </c>
    </row>
    <row r="2751" spans="1:29" x14ac:dyDescent="0.25">
      <c r="A2751" t="s">
        <v>7</v>
      </c>
      <c r="B2751" t="s">
        <v>6</v>
      </c>
      <c r="C2751" s="1">
        <v>42066.452777777777</v>
      </c>
      <c r="D2751" s="3">
        <f t="shared" si="352"/>
        <v>2015</v>
      </c>
      <c r="E2751" s="3">
        <f t="shared" si="355"/>
        <v>3</v>
      </c>
      <c r="F2751" s="3">
        <f t="shared" si="356"/>
        <v>10</v>
      </c>
      <c r="G2751" s="3">
        <f t="shared" si="357"/>
        <v>3</v>
      </c>
      <c r="H2751" s="3" t="str">
        <f t="shared" si="358"/>
        <v>2015310</v>
      </c>
      <c r="I2751" s="3" t="str">
        <f t="shared" si="359"/>
        <v>20153103</v>
      </c>
      <c r="J2751">
        <v>24</v>
      </c>
      <c r="K2751">
        <v>14.4</v>
      </c>
      <c r="L2751" t="str">
        <f>VLOOKUP(C2751,List!$A$2:$C$2089,3,)</f>
        <v>Bromley-by-Bow</v>
      </c>
      <c r="M2751" t="str">
        <f>VLOOKUP(C2751,List!$A$2:$C$2089,2,)</f>
        <v>District</v>
      </c>
      <c r="N2751" t="str">
        <f t="shared" si="353"/>
        <v>Bromley-by-Bow|District</v>
      </c>
      <c r="O2751">
        <f>VLOOKUP(N2751,Depth!$A$2:$F$427,3,)</f>
        <v>15</v>
      </c>
      <c r="P2751">
        <f>VLOOKUP(N2751,Depth!$A$2:$F$427,5,)</f>
        <v>112.2</v>
      </c>
      <c r="Q2751">
        <f>VLOOKUP(N2751,Depth!$A$2:$F$427,6,)</f>
        <v>2.8</v>
      </c>
      <c r="R2751">
        <f>VLOOKUP(L2751,longitude_latitude!C:J,7,)</f>
        <v>-9.8410419999999995E-3</v>
      </c>
      <c r="S2751">
        <f>VLOOKUP(L2751,longitude_latitude!C:J,8,)</f>
        <v>51.524249869999998</v>
      </c>
      <c r="T2751">
        <f t="shared" si="354"/>
        <v>-0.50705230698916448</v>
      </c>
      <c r="U2751">
        <f>VLOOKUP(M2751,LINE!$A$2:$B$13,2,)</f>
        <v>5</v>
      </c>
      <c r="V2751">
        <f>VLOOKUP(L2751,Entry_exit!B:P,4,)</f>
        <v>6194</v>
      </c>
      <c r="W2751">
        <f>2020 - VLOOKUP(L2751, age!$A:$D,4,)</f>
        <v>118</v>
      </c>
      <c r="X2751">
        <f>VLOOKUP(H2751,'air-quality-london-time-of-day'!E:G,3,FALSE)</f>
        <v>19.600000000000001</v>
      </c>
      <c r="Y2751">
        <f>VLOOKUP(I2751,Weather!F:K,2,)</f>
        <v>7</v>
      </c>
      <c r="Z2751">
        <f>VLOOKUP(I2751,Weather!F:K,3,)</f>
        <v>0.19</v>
      </c>
      <c r="AA2751">
        <f>VLOOKUP(I2751,Weather!F:K,4,)</f>
        <v>0.54</v>
      </c>
      <c r="AB2751">
        <f>VLOOKUP(I2751,Weather!F:K,5,)</f>
        <v>1015</v>
      </c>
      <c r="AC2751">
        <f>VLOOKUP(I2751,Weather!F:K,6,)</f>
        <v>5</v>
      </c>
    </row>
    <row r="2752" spans="1:29" x14ac:dyDescent="0.25">
      <c r="A2752" t="s">
        <v>7</v>
      </c>
      <c r="B2752" t="s">
        <v>6</v>
      </c>
      <c r="C2752" s="1">
        <v>42066.453472222223</v>
      </c>
      <c r="D2752" s="3">
        <f t="shared" si="352"/>
        <v>2015</v>
      </c>
      <c r="E2752" s="3">
        <f t="shared" si="355"/>
        <v>3</v>
      </c>
      <c r="F2752" s="3">
        <f t="shared" si="356"/>
        <v>10</v>
      </c>
      <c r="G2752" s="3">
        <f t="shared" si="357"/>
        <v>3</v>
      </c>
      <c r="H2752" s="3" t="str">
        <f t="shared" si="358"/>
        <v>2015310</v>
      </c>
      <c r="I2752" s="3" t="str">
        <f t="shared" si="359"/>
        <v>20153103</v>
      </c>
      <c r="J2752">
        <v>87</v>
      </c>
      <c r="K2752">
        <v>52.2</v>
      </c>
      <c r="L2752" t="str">
        <f>VLOOKUP(C2752,List!$A$2:$C$2089,3,)</f>
        <v>Bow Road</v>
      </c>
      <c r="M2752" t="str">
        <f>VLOOKUP(C2752,List!$A$2:$C$2089,2,)</f>
        <v>District</v>
      </c>
      <c r="N2752" t="str">
        <f t="shared" si="353"/>
        <v>Bow Road|District</v>
      </c>
      <c r="O2752">
        <f>VLOOKUP(N2752,Depth!$A$2:$F$427,3,)</f>
        <v>12</v>
      </c>
      <c r="P2752">
        <f>VLOOKUP(N2752,Depth!$A$2:$F$427,5,)</f>
        <v>106.8</v>
      </c>
      <c r="Q2752">
        <f>VLOOKUP(N2752,Depth!$A$2:$F$427,6,)</f>
        <v>5.2</v>
      </c>
      <c r="R2752">
        <f>VLOOKUP(L2752,longitude_latitude!C:J,7,)</f>
        <v>-2.3584270000000001E-2</v>
      </c>
      <c r="S2752">
        <f>VLOOKUP(L2752,longitude_latitude!C:J,8,)</f>
        <v>51.526392870000002</v>
      </c>
      <c r="T2752">
        <f t="shared" si="354"/>
        <v>-1.2152123615721551</v>
      </c>
      <c r="U2752">
        <f>VLOOKUP(M2752,LINE!$A$2:$B$13,2,)</f>
        <v>5</v>
      </c>
      <c r="V2752">
        <f>VLOOKUP(L2752,Entry_exit!B:P,4,)</f>
        <v>9952</v>
      </c>
      <c r="W2752">
        <f>2020 - VLOOKUP(L2752, age!$A:$D,4,)</f>
        <v>118</v>
      </c>
      <c r="X2752">
        <f>VLOOKUP(H2752,'air-quality-london-time-of-day'!E:G,3,FALSE)</f>
        <v>19.600000000000001</v>
      </c>
      <c r="Y2752">
        <f>VLOOKUP(I2752,Weather!F:K,2,)</f>
        <v>7</v>
      </c>
      <c r="Z2752">
        <f>VLOOKUP(I2752,Weather!F:K,3,)</f>
        <v>0.19</v>
      </c>
      <c r="AA2752">
        <f>VLOOKUP(I2752,Weather!F:K,4,)</f>
        <v>0.54</v>
      </c>
      <c r="AB2752">
        <f>VLOOKUP(I2752,Weather!F:K,5,)</f>
        <v>1015</v>
      </c>
      <c r="AC2752">
        <f>VLOOKUP(I2752,Weather!F:K,6,)</f>
        <v>5</v>
      </c>
    </row>
    <row r="2753" spans="1:29" x14ac:dyDescent="0.25">
      <c r="A2753" t="s">
        <v>7</v>
      </c>
      <c r="B2753" t="s">
        <v>6</v>
      </c>
      <c r="C2753" s="1">
        <v>42066.45416666667</v>
      </c>
      <c r="D2753" s="3">
        <f t="shared" si="352"/>
        <v>2015</v>
      </c>
      <c r="E2753" s="3">
        <f t="shared" si="355"/>
        <v>3</v>
      </c>
      <c r="F2753" s="3">
        <f t="shared" si="356"/>
        <v>10</v>
      </c>
      <c r="G2753" s="3">
        <f t="shared" si="357"/>
        <v>3</v>
      </c>
      <c r="H2753" s="3" t="str">
        <f t="shared" si="358"/>
        <v>2015310</v>
      </c>
      <c r="I2753" s="3" t="str">
        <f t="shared" si="359"/>
        <v>20153103</v>
      </c>
      <c r="J2753">
        <v>112</v>
      </c>
      <c r="K2753">
        <v>67.2</v>
      </c>
      <c r="L2753" t="str">
        <f>VLOOKUP(C2753,List!$A$2:$C$2089,3,)</f>
        <v>Mile End</v>
      </c>
      <c r="M2753" t="str">
        <f>VLOOKUP(C2753,List!$A$2:$C$2089,2,)</f>
        <v>District</v>
      </c>
      <c r="N2753" t="str">
        <f t="shared" si="353"/>
        <v>Mile End|District</v>
      </c>
      <c r="O2753">
        <f>VLOOKUP(N2753,Depth!$A$2:$F$427,3,)</f>
        <v>12</v>
      </c>
      <c r="P2753">
        <f>VLOOKUP(N2753,Depth!$A$2:$F$427,5,)</f>
        <v>104.72</v>
      </c>
      <c r="Q2753">
        <f>VLOOKUP(N2753,Depth!$A$2:$F$427,6,)</f>
        <v>7.28</v>
      </c>
      <c r="R2753">
        <f>VLOOKUP(L2753,longitude_latitude!C:J,7,)</f>
        <v>-3.2150165000000001E-2</v>
      </c>
      <c r="S2753">
        <f>VLOOKUP(L2753,longitude_latitude!C:J,8,)</f>
        <v>51.524725070000002</v>
      </c>
      <c r="T2753">
        <f t="shared" si="354"/>
        <v>-1.6565284125801367</v>
      </c>
      <c r="U2753">
        <f>VLOOKUP(M2753,LINE!$A$2:$B$13,2,)</f>
        <v>5</v>
      </c>
      <c r="V2753">
        <f>VLOOKUP(L2753,Entry_exit!B:P,4,)</f>
        <v>25573</v>
      </c>
      <c r="W2753">
        <f>2020 - VLOOKUP(L2753, age!$A:$D,4,)</f>
        <v>74</v>
      </c>
      <c r="X2753">
        <f>VLOOKUP(H2753,'air-quality-london-time-of-day'!E:G,3,FALSE)</f>
        <v>19.600000000000001</v>
      </c>
      <c r="Y2753">
        <f>VLOOKUP(I2753,Weather!F:K,2,)</f>
        <v>7</v>
      </c>
      <c r="Z2753">
        <f>VLOOKUP(I2753,Weather!F:K,3,)</f>
        <v>0.19</v>
      </c>
      <c r="AA2753">
        <f>VLOOKUP(I2753,Weather!F:K,4,)</f>
        <v>0.54</v>
      </c>
      <c r="AB2753">
        <f>VLOOKUP(I2753,Weather!F:K,5,)</f>
        <v>1015</v>
      </c>
      <c r="AC2753">
        <f>VLOOKUP(I2753,Weather!F:K,6,)</f>
        <v>5</v>
      </c>
    </row>
    <row r="2754" spans="1:29" x14ac:dyDescent="0.25">
      <c r="A2754" t="s">
        <v>7</v>
      </c>
      <c r="B2754" t="s">
        <v>6</v>
      </c>
      <c r="C2754" s="1">
        <v>42066.454861111109</v>
      </c>
      <c r="D2754" s="3">
        <f t="shared" si="352"/>
        <v>2015</v>
      </c>
      <c r="E2754" s="3">
        <f t="shared" si="355"/>
        <v>3</v>
      </c>
      <c r="F2754" s="3">
        <f t="shared" si="356"/>
        <v>10</v>
      </c>
      <c r="G2754" s="3">
        <f t="shared" si="357"/>
        <v>3</v>
      </c>
      <c r="H2754" s="3" t="str">
        <f t="shared" si="358"/>
        <v>2015310</v>
      </c>
      <c r="I2754" s="3" t="str">
        <f t="shared" si="359"/>
        <v>20153103</v>
      </c>
      <c r="J2754">
        <v>171</v>
      </c>
      <c r="K2754">
        <v>102.6</v>
      </c>
      <c r="L2754" t="str">
        <f>VLOOKUP(C2754,List!$A$2:$C$2089,3,)</f>
        <v>Mile End</v>
      </c>
      <c r="M2754" t="str">
        <f>VLOOKUP(C2754,List!$A$2:$C$2089,2,)</f>
        <v>District</v>
      </c>
      <c r="N2754" t="str">
        <f t="shared" si="353"/>
        <v>Mile End|District</v>
      </c>
      <c r="O2754">
        <f>VLOOKUP(N2754,Depth!$A$2:$F$427,3,)</f>
        <v>12</v>
      </c>
      <c r="P2754">
        <f>VLOOKUP(N2754,Depth!$A$2:$F$427,5,)</f>
        <v>104.72</v>
      </c>
      <c r="Q2754">
        <f>VLOOKUP(N2754,Depth!$A$2:$F$427,6,)</f>
        <v>7.28</v>
      </c>
      <c r="R2754">
        <f>VLOOKUP(L2754,longitude_latitude!C:J,7,)</f>
        <v>-3.2150165000000001E-2</v>
      </c>
      <c r="S2754">
        <f>VLOOKUP(L2754,longitude_latitude!C:J,8,)</f>
        <v>51.524725070000002</v>
      </c>
      <c r="T2754">
        <f t="shared" si="354"/>
        <v>-1.6565284125801367</v>
      </c>
      <c r="U2754">
        <f>VLOOKUP(M2754,LINE!$A$2:$B$13,2,)</f>
        <v>5</v>
      </c>
      <c r="V2754">
        <f>VLOOKUP(L2754,Entry_exit!B:P,4,)</f>
        <v>25573</v>
      </c>
      <c r="W2754">
        <f>2020 - VLOOKUP(L2754, age!$A:$D,4,)</f>
        <v>74</v>
      </c>
      <c r="X2754">
        <f>VLOOKUP(H2754,'air-quality-london-time-of-day'!E:G,3,FALSE)</f>
        <v>19.600000000000001</v>
      </c>
      <c r="Y2754">
        <f>VLOOKUP(I2754,Weather!F:K,2,)</f>
        <v>7</v>
      </c>
      <c r="Z2754">
        <f>VLOOKUP(I2754,Weather!F:K,3,)</f>
        <v>0.19</v>
      </c>
      <c r="AA2754">
        <f>VLOOKUP(I2754,Weather!F:K,4,)</f>
        <v>0.54</v>
      </c>
      <c r="AB2754">
        <f>VLOOKUP(I2754,Weather!F:K,5,)</f>
        <v>1015</v>
      </c>
      <c r="AC2754">
        <f>VLOOKUP(I2754,Weather!F:K,6,)</f>
        <v>5</v>
      </c>
    </row>
    <row r="2755" spans="1:29" x14ac:dyDescent="0.25">
      <c r="A2755" t="s">
        <v>7</v>
      </c>
      <c r="B2755" t="s">
        <v>6</v>
      </c>
      <c r="C2755" s="1">
        <v>42066.455555555556</v>
      </c>
      <c r="D2755" s="3">
        <f t="shared" si="352"/>
        <v>2015</v>
      </c>
      <c r="E2755" s="3">
        <f t="shared" si="355"/>
        <v>3</v>
      </c>
      <c r="F2755" s="3">
        <f t="shared" si="356"/>
        <v>10</v>
      </c>
      <c r="G2755" s="3">
        <f t="shared" si="357"/>
        <v>3</v>
      </c>
      <c r="H2755" s="3" t="str">
        <f t="shared" si="358"/>
        <v>2015310</v>
      </c>
      <c r="I2755" s="3" t="str">
        <f t="shared" si="359"/>
        <v>20153103</v>
      </c>
      <c r="J2755">
        <v>110</v>
      </c>
      <c r="K2755">
        <v>66</v>
      </c>
      <c r="L2755" t="str">
        <f>VLOOKUP(C2755,List!$A$2:$C$2089,3,)</f>
        <v>Mile End</v>
      </c>
      <c r="M2755" t="str">
        <f>VLOOKUP(C2755,List!$A$2:$C$2089,2,)</f>
        <v>District</v>
      </c>
      <c r="N2755" t="str">
        <f t="shared" si="353"/>
        <v>Mile End|District</v>
      </c>
      <c r="O2755">
        <f>VLOOKUP(N2755,Depth!$A$2:$F$427,3,)</f>
        <v>12</v>
      </c>
      <c r="P2755">
        <f>VLOOKUP(N2755,Depth!$A$2:$F$427,5,)</f>
        <v>104.72</v>
      </c>
      <c r="Q2755">
        <f>VLOOKUP(N2755,Depth!$A$2:$F$427,6,)</f>
        <v>7.28</v>
      </c>
      <c r="R2755">
        <f>VLOOKUP(L2755,longitude_latitude!C:J,7,)</f>
        <v>-3.2150165000000001E-2</v>
      </c>
      <c r="S2755">
        <f>VLOOKUP(L2755,longitude_latitude!C:J,8,)</f>
        <v>51.524725070000002</v>
      </c>
      <c r="T2755">
        <f t="shared" si="354"/>
        <v>-1.6565284125801367</v>
      </c>
      <c r="U2755">
        <f>VLOOKUP(M2755,LINE!$A$2:$B$13,2,)</f>
        <v>5</v>
      </c>
      <c r="V2755">
        <f>VLOOKUP(L2755,Entry_exit!B:P,4,)</f>
        <v>25573</v>
      </c>
      <c r="W2755">
        <f>2020 - VLOOKUP(L2755, age!$A:$D,4,)</f>
        <v>74</v>
      </c>
      <c r="X2755">
        <f>VLOOKUP(H2755,'air-quality-london-time-of-day'!E:G,3,FALSE)</f>
        <v>19.600000000000001</v>
      </c>
      <c r="Y2755">
        <f>VLOOKUP(I2755,Weather!F:K,2,)</f>
        <v>7</v>
      </c>
      <c r="Z2755">
        <f>VLOOKUP(I2755,Weather!F:K,3,)</f>
        <v>0.19</v>
      </c>
      <c r="AA2755">
        <f>VLOOKUP(I2755,Weather!F:K,4,)</f>
        <v>0.54</v>
      </c>
      <c r="AB2755">
        <f>VLOOKUP(I2755,Weather!F:K,5,)</f>
        <v>1015</v>
      </c>
      <c r="AC2755">
        <f>VLOOKUP(I2755,Weather!F:K,6,)</f>
        <v>5</v>
      </c>
    </row>
    <row r="2756" spans="1:29" x14ac:dyDescent="0.25">
      <c r="A2756" t="s">
        <v>7</v>
      </c>
      <c r="B2756" t="s">
        <v>6</v>
      </c>
      <c r="C2756" s="1">
        <v>42066.456250000003</v>
      </c>
      <c r="D2756" s="3">
        <f t="shared" si="352"/>
        <v>2015</v>
      </c>
      <c r="E2756" s="3">
        <f t="shared" si="355"/>
        <v>3</v>
      </c>
      <c r="F2756" s="3">
        <f t="shared" si="356"/>
        <v>10</v>
      </c>
      <c r="G2756" s="3">
        <f t="shared" si="357"/>
        <v>3</v>
      </c>
      <c r="H2756" s="3" t="str">
        <f t="shared" si="358"/>
        <v>2015310</v>
      </c>
      <c r="I2756" s="3" t="str">
        <f t="shared" si="359"/>
        <v>20153103</v>
      </c>
      <c r="J2756">
        <v>75</v>
      </c>
      <c r="K2756">
        <v>45</v>
      </c>
      <c r="L2756" t="str">
        <f>VLOOKUP(C2756,List!$A$2:$C$2089,3,)</f>
        <v>Stepney Green</v>
      </c>
      <c r="M2756" t="str">
        <f>VLOOKUP(C2756,List!$A$2:$C$2089,2,)</f>
        <v>District</v>
      </c>
      <c r="N2756" t="str">
        <f t="shared" si="353"/>
        <v>Stepney Green|District</v>
      </c>
      <c r="O2756">
        <f>VLOOKUP(N2756,Depth!$A$2:$F$427,3,)</f>
        <v>10</v>
      </c>
      <c r="P2756">
        <f>VLOOKUP(N2756,Depth!$A$2:$F$427,5,)</f>
        <v>102.82</v>
      </c>
      <c r="Q2756">
        <f>VLOOKUP(N2756,Depth!$A$2:$F$427,6,)</f>
        <v>7.18</v>
      </c>
      <c r="R2756">
        <f>VLOOKUP(L2756,longitude_latitude!C:J,7,)</f>
        <v>-4.4974603000000002E-2</v>
      </c>
      <c r="S2756">
        <f>VLOOKUP(L2756,longitude_latitude!C:J,8,)</f>
        <v>51.521351660000001</v>
      </c>
      <c r="T2756">
        <f t="shared" si="354"/>
        <v>-2.3171523369318909</v>
      </c>
      <c r="U2756">
        <f>VLOOKUP(M2756,LINE!$A$2:$B$13,2,)</f>
        <v>5</v>
      </c>
      <c r="V2756">
        <f>VLOOKUP(L2756,Entry_exit!B:P,4,)</f>
        <v>9916</v>
      </c>
      <c r="W2756">
        <f>2020 - VLOOKUP(L2756, age!$A:$D,4,)</f>
        <v>118</v>
      </c>
      <c r="X2756">
        <f>VLOOKUP(H2756,'air-quality-london-time-of-day'!E:G,3,FALSE)</f>
        <v>19.600000000000001</v>
      </c>
      <c r="Y2756">
        <f>VLOOKUP(I2756,Weather!F:K,2,)</f>
        <v>7</v>
      </c>
      <c r="Z2756">
        <f>VLOOKUP(I2756,Weather!F:K,3,)</f>
        <v>0.19</v>
      </c>
      <c r="AA2756">
        <f>VLOOKUP(I2756,Weather!F:K,4,)</f>
        <v>0.54</v>
      </c>
      <c r="AB2756">
        <f>VLOOKUP(I2756,Weather!F:K,5,)</f>
        <v>1015</v>
      </c>
      <c r="AC2756">
        <f>VLOOKUP(I2756,Weather!F:K,6,)</f>
        <v>5</v>
      </c>
    </row>
    <row r="2757" spans="1:29" x14ac:dyDescent="0.25">
      <c r="A2757" t="s">
        <v>7</v>
      </c>
      <c r="B2757" t="s">
        <v>6</v>
      </c>
      <c r="C2757" s="1">
        <v>42066.456944444442</v>
      </c>
      <c r="D2757" s="3">
        <f t="shared" si="352"/>
        <v>2015</v>
      </c>
      <c r="E2757" s="3">
        <f t="shared" si="355"/>
        <v>3</v>
      </c>
      <c r="F2757" s="3">
        <f t="shared" si="356"/>
        <v>10</v>
      </c>
      <c r="G2757" s="3">
        <f t="shared" si="357"/>
        <v>3</v>
      </c>
      <c r="H2757" s="3" t="str">
        <f t="shared" si="358"/>
        <v>2015310</v>
      </c>
      <c r="I2757" s="3" t="str">
        <f t="shared" si="359"/>
        <v>20153103</v>
      </c>
      <c r="J2757">
        <v>74</v>
      </c>
      <c r="K2757">
        <v>44.4</v>
      </c>
      <c r="L2757" t="str">
        <f>VLOOKUP(C2757,List!$A$2:$C$2089,3,)</f>
        <v>Stepney Green</v>
      </c>
      <c r="M2757" t="str">
        <f>VLOOKUP(C2757,List!$A$2:$C$2089,2,)</f>
        <v>District</v>
      </c>
      <c r="N2757" t="str">
        <f t="shared" si="353"/>
        <v>Stepney Green|District</v>
      </c>
      <c r="O2757">
        <f>VLOOKUP(N2757,Depth!$A$2:$F$427,3,)</f>
        <v>10</v>
      </c>
      <c r="P2757">
        <f>VLOOKUP(N2757,Depth!$A$2:$F$427,5,)</f>
        <v>102.82</v>
      </c>
      <c r="Q2757">
        <f>VLOOKUP(N2757,Depth!$A$2:$F$427,6,)</f>
        <v>7.18</v>
      </c>
      <c r="R2757">
        <f>VLOOKUP(L2757,longitude_latitude!C:J,7,)</f>
        <v>-4.4974603000000002E-2</v>
      </c>
      <c r="S2757">
        <f>VLOOKUP(L2757,longitude_latitude!C:J,8,)</f>
        <v>51.521351660000001</v>
      </c>
      <c r="T2757">
        <f t="shared" si="354"/>
        <v>-2.3171523369318909</v>
      </c>
      <c r="U2757">
        <f>VLOOKUP(M2757,LINE!$A$2:$B$13,2,)</f>
        <v>5</v>
      </c>
      <c r="V2757">
        <f>VLOOKUP(L2757,Entry_exit!B:P,4,)</f>
        <v>9916</v>
      </c>
      <c r="W2757">
        <f>2020 - VLOOKUP(L2757, age!$A:$D,4,)</f>
        <v>118</v>
      </c>
      <c r="X2757">
        <f>VLOOKUP(H2757,'air-quality-london-time-of-day'!E:G,3,FALSE)</f>
        <v>19.600000000000001</v>
      </c>
      <c r="Y2757">
        <f>VLOOKUP(I2757,Weather!F:K,2,)</f>
        <v>7</v>
      </c>
      <c r="Z2757">
        <f>VLOOKUP(I2757,Weather!F:K,3,)</f>
        <v>0.19</v>
      </c>
      <c r="AA2757">
        <f>VLOOKUP(I2757,Weather!F:K,4,)</f>
        <v>0.54</v>
      </c>
      <c r="AB2757">
        <f>VLOOKUP(I2757,Weather!F:K,5,)</f>
        <v>1015</v>
      </c>
      <c r="AC2757">
        <f>VLOOKUP(I2757,Weather!F:K,6,)</f>
        <v>5</v>
      </c>
    </row>
    <row r="2758" spans="1:29" x14ac:dyDescent="0.25">
      <c r="A2758" t="s">
        <v>7</v>
      </c>
      <c r="B2758" t="s">
        <v>6</v>
      </c>
      <c r="C2758" s="1">
        <v>42066.457638888889</v>
      </c>
      <c r="D2758" s="3">
        <f t="shared" si="352"/>
        <v>2015</v>
      </c>
      <c r="E2758" s="3">
        <f t="shared" si="355"/>
        <v>3</v>
      </c>
      <c r="F2758" s="3">
        <f t="shared" si="356"/>
        <v>10</v>
      </c>
      <c r="G2758" s="3">
        <f t="shared" si="357"/>
        <v>3</v>
      </c>
      <c r="H2758" s="3" t="str">
        <f t="shared" si="358"/>
        <v>2015310</v>
      </c>
      <c r="I2758" s="3" t="str">
        <f t="shared" si="359"/>
        <v>20153103</v>
      </c>
      <c r="J2758">
        <v>91</v>
      </c>
      <c r="K2758">
        <v>54.6</v>
      </c>
      <c r="L2758" t="str">
        <f>VLOOKUP(C2758,List!$A$2:$C$2089,3,)</f>
        <v>Whitechapel</v>
      </c>
      <c r="M2758" t="str">
        <f>VLOOKUP(C2758,List!$A$2:$C$2089,2,)</f>
        <v>District</v>
      </c>
      <c r="N2758" t="str">
        <f t="shared" si="353"/>
        <v>Whitechapel|District</v>
      </c>
      <c r="O2758">
        <f>VLOOKUP(N2758,Depth!$A$2:$F$427,3,)</f>
        <v>12</v>
      </c>
      <c r="P2758">
        <f>VLOOKUP(N2758,Depth!$A$2:$F$427,5,)</f>
        <v>109.11499999999999</v>
      </c>
      <c r="Q2758">
        <f>VLOOKUP(N2758,Depth!$A$2:$F$427,6,)</f>
        <v>2.8849999999999998</v>
      </c>
      <c r="R2758">
        <f>VLOOKUP(L2758,longitude_latitude!C:J,7,)</f>
        <v>-5.8385029999999997E-2</v>
      </c>
      <c r="S2758">
        <f>VLOOKUP(L2758,longitude_latitude!C:J,8,)</f>
        <v>51.519015289999999</v>
      </c>
      <c r="T2758">
        <f t="shared" si="354"/>
        <v>-3.0079392532771085</v>
      </c>
      <c r="U2758">
        <f>VLOOKUP(M2758,LINE!$A$2:$B$13,2,)</f>
        <v>5</v>
      </c>
      <c r="V2758">
        <f>VLOOKUP(L2758,Entry_exit!B:P,4,)</f>
        <v>19379</v>
      </c>
      <c r="W2758">
        <f>2020 - VLOOKUP(L2758, age!$A:$D,4,)</f>
        <v>136</v>
      </c>
      <c r="X2758">
        <f>VLOOKUP(H2758,'air-quality-london-time-of-day'!E:G,3,FALSE)</f>
        <v>19.600000000000001</v>
      </c>
      <c r="Y2758">
        <f>VLOOKUP(I2758,Weather!F:K,2,)</f>
        <v>7</v>
      </c>
      <c r="Z2758">
        <f>VLOOKUP(I2758,Weather!F:K,3,)</f>
        <v>0.19</v>
      </c>
      <c r="AA2758">
        <f>VLOOKUP(I2758,Weather!F:K,4,)</f>
        <v>0.54</v>
      </c>
      <c r="AB2758">
        <f>VLOOKUP(I2758,Weather!F:K,5,)</f>
        <v>1015</v>
      </c>
      <c r="AC2758">
        <f>VLOOKUP(I2758,Weather!F:K,6,)</f>
        <v>5</v>
      </c>
    </row>
    <row r="2759" spans="1:29" x14ac:dyDescent="0.25">
      <c r="A2759" t="s">
        <v>7</v>
      </c>
      <c r="B2759" t="s">
        <v>6</v>
      </c>
      <c r="C2759" s="1">
        <v>42066.458333333336</v>
      </c>
      <c r="D2759" s="3">
        <f t="shared" si="352"/>
        <v>2015</v>
      </c>
      <c r="E2759" s="3">
        <f t="shared" si="355"/>
        <v>3</v>
      </c>
      <c r="F2759" s="3">
        <f t="shared" si="356"/>
        <v>11</v>
      </c>
      <c r="G2759" s="3">
        <f t="shared" si="357"/>
        <v>3</v>
      </c>
      <c r="H2759" s="3" t="str">
        <f t="shared" si="358"/>
        <v>2015311</v>
      </c>
      <c r="I2759" s="3" t="str">
        <f t="shared" si="359"/>
        <v>20153113</v>
      </c>
      <c r="J2759">
        <v>87</v>
      </c>
      <c r="K2759">
        <v>52.2</v>
      </c>
      <c r="L2759" t="str">
        <f>VLOOKUP(C2759,List!$A$2:$C$2089,3,)</f>
        <v>Aldgate East</v>
      </c>
      <c r="M2759" t="str">
        <f>VLOOKUP(C2759,List!$A$2:$C$2089,2,)</f>
        <v>District</v>
      </c>
      <c r="N2759" t="str">
        <f t="shared" si="353"/>
        <v>Aldgate East|District</v>
      </c>
      <c r="O2759">
        <f>VLOOKUP(N2759,Depth!$A$2:$F$427,3,)</f>
        <v>14</v>
      </c>
      <c r="P2759">
        <f>VLOOKUP(N2759,Depth!$A$2:$F$427,5,)</f>
        <v>105.01</v>
      </c>
      <c r="Q2759">
        <f>VLOOKUP(N2759,Depth!$A$2:$F$427,6,)</f>
        <v>8.99</v>
      </c>
      <c r="R2759">
        <f>VLOOKUP(L2759,longitude_latitude!C:J,7,)</f>
        <v>-6.9540402000000001E-2</v>
      </c>
      <c r="S2759">
        <f>VLOOKUP(L2759,longitude_latitude!C:J,8,)</f>
        <v>51.514916530000001</v>
      </c>
      <c r="T2759">
        <f t="shared" si="354"/>
        <v>-3.5823680044926451</v>
      </c>
      <c r="U2759">
        <f>VLOOKUP(M2759,LINE!$A$2:$B$13,2,)</f>
        <v>5</v>
      </c>
      <c r="V2759">
        <f>VLOOKUP(L2759,Entry_exit!B:P,4,)</f>
        <v>20579</v>
      </c>
      <c r="W2759">
        <f>2020 - VLOOKUP(L2759, age!$A:$D,4,)</f>
        <v>136</v>
      </c>
      <c r="X2759">
        <f>VLOOKUP(H2759,'air-quality-london-time-of-day'!E:G,3,FALSE)</f>
        <v>19.100000000000001</v>
      </c>
      <c r="Y2759">
        <f>VLOOKUP(I2759,Weather!F:K,2,)</f>
        <v>7.4516129032258061</v>
      </c>
      <c r="Z2759">
        <f>VLOOKUP(I2759,Weather!F:K,3,)</f>
        <v>0.19</v>
      </c>
      <c r="AA2759">
        <f>VLOOKUP(I2759,Weather!F:K,4,)</f>
        <v>0.54</v>
      </c>
      <c r="AB2759">
        <f>VLOOKUP(I2759,Weather!F:K,5,)</f>
        <v>1015</v>
      </c>
      <c r="AC2759">
        <f>VLOOKUP(I2759,Weather!F:K,6,)</f>
        <v>5</v>
      </c>
    </row>
    <row r="2760" spans="1:29" x14ac:dyDescent="0.25">
      <c r="A2760" t="s">
        <v>7</v>
      </c>
      <c r="B2760" t="s">
        <v>6</v>
      </c>
      <c r="C2760" s="1">
        <v>42066.459027777775</v>
      </c>
      <c r="D2760" s="3">
        <f t="shared" si="352"/>
        <v>2015</v>
      </c>
      <c r="E2760" s="3">
        <f t="shared" si="355"/>
        <v>3</v>
      </c>
      <c r="F2760" s="3">
        <f t="shared" si="356"/>
        <v>11</v>
      </c>
      <c r="G2760" s="3">
        <f t="shared" si="357"/>
        <v>3</v>
      </c>
      <c r="H2760" s="3" t="str">
        <f t="shared" si="358"/>
        <v>2015311</v>
      </c>
      <c r="I2760" s="3" t="str">
        <f t="shared" si="359"/>
        <v>20153113</v>
      </c>
      <c r="J2760">
        <v>88</v>
      </c>
      <c r="K2760">
        <v>52.8</v>
      </c>
      <c r="L2760" t="str">
        <f>VLOOKUP(C2760,List!$A$2:$C$2089,3,)</f>
        <v>Aldgate East</v>
      </c>
      <c r="M2760" t="str">
        <f>VLOOKUP(C2760,List!$A$2:$C$2089,2,)</f>
        <v>District</v>
      </c>
      <c r="N2760" t="str">
        <f t="shared" si="353"/>
        <v>Aldgate East|District</v>
      </c>
      <c r="O2760">
        <f>VLOOKUP(N2760,Depth!$A$2:$F$427,3,)</f>
        <v>14</v>
      </c>
      <c r="P2760">
        <f>VLOOKUP(N2760,Depth!$A$2:$F$427,5,)</f>
        <v>105.01</v>
      </c>
      <c r="Q2760">
        <f>VLOOKUP(N2760,Depth!$A$2:$F$427,6,)</f>
        <v>8.99</v>
      </c>
      <c r="R2760">
        <f>VLOOKUP(L2760,longitude_latitude!C:J,7,)</f>
        <v>-6.9540402000000001E-2</v>
      </c>
      <c r="S2760">
        <f>VLOOKUP(L2760,longitude_latitude!C:J,8,)</f>
        <v>51.514916530000001</v>
      </c>
      <c r="T2760">
        <f t="shared" si="354"/>
        <v>-3.5823680044926451</v>
      </c>
      <c r="U2760">
        <f>VLOOKUP(M2760,LINE!$A$2:$B$13,2,)</f>
        <v>5</v>
      </c>
      <c r="V2760">
        <f>VLOOKUP(L2760,Entry_exit!B:P,4,)</f>
        <v>20579</v>
      </c>
      <c r="W2760">
        <f>2020 - VLOOKUP(L2760, age!$A:$D,4,)</f>
        <v>136</v>
      </c>
      <c r="X2760">
        <f>VLOOKUP(H2760,'air-quality-london-time-of-day'!E:G,3,FALSE)</f>
        <v>19.100000000000001</v>
      </c>
      <c r="Y2760">
        <f>VLOOKUP(I2760,Weather!F:K,2,)</f>
        <v>7.4516129032258061</v>
      </c>
      <c r="Z2760">
        <f>VLOOKUP(I2760,Weather!F:K,3,)</f>
        <v>0.19</v>
      </c>
      <c r="AA2760">
        <f>VLOOKUP(I2760,Weather!F:K,4,)</f>
        <v>0.54</v>
      </c>
      <c r="AB2760">
        <f>VLOOKUP(I2760,Weather!F:K,5,)</f>
        <v>1015</v>
      </c>
      <c r="AC2760">
        <f>VLOOKUP(I2760,Weather!F:K,6,)</f>
        <v>5</v>
      </c>
    </row>
    <row r="2761" spans="1:29" x14ac:dyDescent="0.25">
      <c r="A2761" t="s">
        <v>7</v>
      </c>
      <c r="B2761" t="s">
        <v>6</v>
      </c>
      <c r="C2761" s="1">
        <v>42066.459722222222</v>
      </c>
      <c r="D2761" s="3">
        <f t="shared" si="352"/>
        <v>2015</v>
      </c>
      <c r="E2761" s="3">
        <f t="shared" si="355"/>
        <v>3</v>
      </c>
      <c r="F2761" s="3">
        <f t="shared" si="356"/>
        <v>11</v>
      </c>
      <c r="G2761" s="3">
        <f t="shared" si="357"/>
        <v>3</v>
      </c>
      <c r="H2761" s="3" t="str">
        <f t="shared" si="358"/>
        <v>2015311</v>
      </c>
      <c r="I2761" s="3" t="str">
        <f t="shared" si="359"/>
        <v>20153113</v>
      </c>
      <c r="J2761">
        <v>108</v>
      </c>
      <c r="K2761">
        <v>64.8</v>
      </c>
      <c r="L2761" t="str">
        <f>VLOOKUP(C2761,List!$A$2:$C$2089,3,)</f>
        <v>Tower Hill</v>
      </c>
      <c r="M2761" t="str">
        <f>VLOOKUP(C2761,List!$A$2:$C$2089,2,)</f>
        <v>District</v>
      </c>
      <c r="N2761" t="str">
        <f t="shared" si="353"/>
        <v>Tower Hill|District</v>
      </c>
      <c r="O2761">
        <f>VLOOKUP(N2761,Depth!$A$2:$F$427,3,)</f>
        <v>14</v>
      </c>
      <c r="P2761">
        <f>VLOOKUP(N2761,Depth!$A$2:$F$427,5,)</f>
        <v>106.95</v>
      </c>
      <c r="Q2761">
        <f>VLOOKUP(N2761,Depth!$A$2:$F$427,6,)</f>
        <v>7.05</v>
      </c>
      <c r="R2761">
        <f>VLOOKUP(L2761,longitude_latitude!C:J,7,)</f>
        <v>-7.4913868999999994E-2</v>
      </c>
      <c r="S2761">
        <f>VLOOKUP(L2761,longitude_latitude!C:J,8,)</f>
        <v>51.50943419</v>
      </c>
      <c r="T2761">
        <f t="shared" si="354"/>
        <v>-3.8587710051737809</v>
      </c>
      <c r="U2761">
        <f>VLOOKUP(M2761,LINE!$A$2:$B$13,2,)</f>
        <v>5</v>
      </c>
      <c r="V2761">
        <f>VLOOKUP(L2761,Entry_exit!B:P,4,)</f>
        <v>32210</v>
      </c>
      <c r="W2761">
        <f>2020 - VLOOKUP(L2761, age!$A:$D,4,)</f>
        <v>138</v>
      </c>
      <c r="X2761">
        <f>VLOOKUP(H2761,'air-quality-london-time-of-day'!E:G,3,FALSE)</f>
        <v>19.100000000000001</v>
      </c>
      <c r="Y2761">
        <f>VLOOKUP(I2761,Weather!F:K,2,)</f>
        <v>7.4516129032258061</v>
      </c>
      <c r="Z2761">
        <f>VLOOKUP(I2761,Weather!F:K,3,)</f>
        <v>0.19</v>
      </c>
      <c r="AA2761">
        <f>VLOOKUP(I2761,Weather!F:K,4,)</f>
        <v>0.54</v>
      </c>
      <c r="AB2761">
        <f>VLOOKUP(I2761,Weather!F:K,5,)</f>
        <v>1015</v>
      </c>
      <c r="AC2761">
        <f>VLOOKUP(I2761,Weather!F:K,6,)</f>
        <v>5</v>
      </c>
    </row>
    <row r="2762" spans="1:29" x14ac:dyDescent="0.25">
      <c r="A2762" t="s">
        <v>7</v>
      </c>
      <c r="B2762" t="s">
        <v>6</v>
      </c>
      <c r="C2762" s="1">
        <v>42066.461805555555</v>
      </c>
      <c r="D2762" s="3">
        <f t="shared" si="352"/>
        <v>2015</v>
      </c>
      <c r="E2762" s="3">
        <f t="shared" si="355"/>
        <v>3</v>
      </c>
      <c r="F2762" s="3">
        <f t="shared" si="356"/>
        <v>11</v>
      </c>
      <c r="G2762" s="3">
        <f t="shared" si="357"/>
        <v>3</v>
      </c>
      <c r="H2762" s="3" t="str">
        <f t="shared" si="358"/>
        <v>2015311</v>
      </c>
      <c r="I2762" s="3" t="str">
        <f t="shared" si="359"/>
        <v>20153113</v>
      </c>
      <c r="J2762">
        <v>79</v>
      </c>
      <c r="K2762">
        <v>47.4</v>
      </c>
      <c r="L2762" t="str">
        <f>VLOOKUP(C2762,List!$A$2:$C$2089,3,)</f>
        <v>Cannon Street</v>
      </c>
      <c r="M2762" t="str">
        <f>VLOOKUP(C2762,List!$A$2:$C$2089,2,)</f>
        <v>District</v>
      </c>
      <c r="N2762" t="str">
        <f t="shared" si="353"/>
        <v>Cannon Street|District</v>
      </c>
      <c r="O2762">
        <f>VLOOKUP(N2762,Depth!$A$2:$F$427,3,)</f>
        <v>11</v>
      </c>
      <c r="P2762">
        <f>VLOOKUP(N2762,Depth!$A$2:$F$427,5,)</f>
        <v>104.4</v>
      </c>
      <c r="Q2762">
        <f>VLOOKUP(N2762,Depth!$A$2:$F$427,6,)</f>
        <v>6.6</v>
      </c>
      <c r="R2762">
        <f>VLOOKUP(L2762,longitude_latitude!C:J,7,)</f>
        <v>-8.8801035E-2</v>
      </c>
      <c r="S2762">
        <f>VLOOKUP(L2762,longitude_latitude!C:J,8,)</f>
        <v>51.510962540000001</v>
      </c>
      <c r="T2762">
        <f t="shared" si="354"/>
        <v>-4.5742267873982287</v>
      </c>
      <c r="U2762">
        <f>VLOOKUP(M2762,LINE!$A$2:$B$13,2,)</f>
        <v>5</v>
      </c>
      <c r="V2762">
        <f>VLOOKUP(L2762,Entry_exit!B:P,4,)</f>
        <v>13998</v>
      </c>
      <c r="W2762">
        <f>2020 - VLOOKUP(L2762, age!$A:$D,4,)</f>
        <v>136</v>
      </c>
      <c r="X2762">
        <f>VLOOKUP(H2762,'air-quality-london-time-of-day'!E:G,3,FALSE)</f>
        <v>19.100000000000001</v>
      </c>
      <c r="Y2762">
        <f>VLOOKUP(I2762,Weather!F:K,2,)</f>
        <v>7.4516129032258061</v>
      </c>
      <c r="Z2762">
        <f>VLOOKUP(I2762,Weather!F:K,3,)</f>
        <v>0.19</v>
      </c>
      <c r="AA2762">
        <f>VLOOKUP(I2762,Weather!F:K,4,)</f>
        <v>0.54</v>
      </c>
      <c r="AB2762">
        <f>VLOOKUP(I2762,Weather!F:K,5,)</f>
        <v>1015</v>
      </c>
      <c r="AC2762">
        <f>VLOOKUP(I2762,Weather!F:K,6,)</f>
        <v>5</v>
      </c>
    </row>
    <row r="2763" spans="1:29" x14ac:dyDescent="0.25">
      <c r="A2763" t="s">
        <v>7</v>
      </c>
      <c r="B2763" t="s">
        <v>6</v>
      </c>
      <c r="C2763" s="1">
        <v>42066.462500000001</v>
      </c>
      <c r="D2763" s="3">
        <f t="shared" si="352"/>
        <v>2015</v>
      </c>
      <c r="E2763" s="3">
        <f t="shared" si="355"/>
        <v>3</v>
      </c>
      <c r="F2763" s="3">
        <f t="shared" si="356"/>
        <v>11</v>
      </c>
      <c r="G2763" s="3">
        <f t="shared" si="357"/>
        <v>3</v>
      </c>
      <c r="H2763" s="3" t="str">
        <f t="shared" si="358"/>
        <v>2015311</v>
      </c>
      <c r="I2763" s="3" t="str">
        <f t="shared" si="359"/>
        <v>20153113</v>
      </c>
      <c r="J2763">
        <v>130</v>
      </c>
      <c r="K2763">
        <v>78</v>
      </c>
      <c r="L2763" t="str">
        <f>VLOOKUP(C2763,List!$A$2:$C$2089,3,)</f>
        <v>Mansion House</v>
      </c>
      <c r="M2763" t="str">
        <f>VLOOKUP(C2763,List!$A$2:$C$2089,2,)</f>
        <v>District</v>
      </c>
      <c r="N2763" t="str">
        <f t="shared" si="353"/>
        <v>Mansion House|District</v>
      </c>
      <c r="O2763">
        <f>VLOOKUP(N2763,Depth!$A$2:$F$427,3,)</f>
        <v>14</v>
      </c>
      <c r="P2763">
        <f>VLOOKUP(N2763,Depth!$A$2:$F$427,5,)</f>
        <v>105</v>
      </c>
      <c r="Q2763">
        <f>VLOOKUP(N2763,Depth!$A$2:$F$427,6,)</f>
        <v>9</v>
      </c>
      <c r="R2763">
        <f>VLOOKUP(L2763,longitude_latitude!C:J,7,)</f>
        <v>-9.2495312999999996E-2</v>
      </c>
      <c r="S2763">
        <f>VLOOKUP(L2763,longitude_latitude!C:J,8,)</f>
        <v>51.511305970000002</v>
      </c>
      <c r="T2763">
        <f t="shared" si="354"/>
        <v>-4.7645543687339185</v>
      </c>
      <c r="U2763">
        <f>VLOOKUP(M2763,LINE!$A$2:$B$13,2,)</f>
        <v>5</v>
      </c>
      <c r="V2763">
        <f>VLOOKUP(L2763,Entry_exit!B:P,4,)</f>
        <v>11018</v>
      </c>
      <c r="W2763">
        <f>2020 - VLOOKUP(L2763, age!$A:$D,4,)</f>
        <v>149</v>
      </c>
      <c r="X2763">
        <f>VLOOKUP(H2763,'air-quality-london-time-of-day'!E:G,3,FALSE)</f>
        <v>19.100000000000001</v>
      </c>
      <c r="Y2763">
        <f>VLOOKUP(I2763,Weather!F:K,2,)</f>
        <v>7.4516129032258061</v>
      </c>
      <c r="Z2763">
        <f>VLOOKUP(I2763,Weather!F:K,3,)</f>
        <v>0.19</v>
      </c>
      <c r="AA2763">
        <f>VLOOKUP(I2763,Weather!F:K,4,)</f>
        <v>0.54</v>
      </c>
      <c r="AB2763">
        <f>VLOOKUP(I2763,Weather!F:K,5,)</f>
        <v>1015</v>
      </c>
      <c r="AC2763">
        <f>VLOOKUP(I2763,Weather!F:K,6,)</f>
        <v>5</v>
      </c>
    </row>
    <row r="2764" spans="1:29" x14ac:dyDescent="0.25">
      <c r="A2764" t="s">
        <v>7</v>
      </c>
      <c r="B2764" t="s">
        <v>6</v>
      </c>
      <c r="C2764" s="1">
        <v>42066.463194444441</v>
      </c>
      <c r="D2764" s="3">
        <f t="shared" si="352"/>
        <v>2015</v>
      </c>
      <c r="E2764" s="3">
        <f t="shared" si="355"/>
        <v>3</v>
      </c>
      <c r="F2764" s="3">
        <f t="shared" si="356"/>
        <v>11</v>
      </c>
      <c r="G2764" s="3">
        <f t="shared" si="357"/>
        <v>3</v>
      </c>
      <c r="H2764" s="3" t="str">
        <f t="shared" si="358"/>
        <v>2015311</v>
      </c>
      <c r="I2764" s="3" t="str">
        <f t="shared" si="359"/>
        <v>20153113</v>
      </c>
      <c r="J2764">
        <v>112</v>
      </c>
      <c r="K2764">
        <v>67.2</v>
      </c>
      <c r="L2764" t="str">
        <f>VLOOKUP(C2764,List!$A$2:$C$2089,3,)</f>
        <v>Mansion House</v>
      </c>
      <c r="M2764" t="str">
        <f>VLOOKUP(C2764,List!$A$2:$C$2089,2,)</f>
        <v>District</v>
      </c>
      <c r="N2764" t="str">
        <f t="shared" si="353"/>
        <v>Mansion House|District</v>
      </c>
      <c r="O2764">
        <f>VLOOKUP(N2764,Depth!$A$2:$F$427,3,)</f>
        <v>14</v>
      </c>
      <c r="P2764">
        <f>VLOOKUP(N2764,Depth!$A$2:$F$427,5,)</f>
        <v>105</v>
      </c>
      <c r="Q2764">
        <f>VLOOKUP(N2764,Depth!$A$2:$F$427,6,)</f>
        <v>9</v>
      </c>
      <c r="R2764">
        <f>VLOOKUP(L2764,longitude_latitude!C:J,7,)</f>
        <v>-9.2495312999999996E-2</v>
      </c>
      <c r="S2764">
        <f>VLOOKUP(L2764,longitude_latitude!C:J,8,)</f>
        <v>51.511305970000002</v>
      </c>
      <c r="T2764">
        <f t="shared" si="354"/>
        <v>-4.7645543687339185</v>
      </c>
      <c r="U2764">
        <f>VLOOKUP(M2764,LINE!$A$2:$B$13,2,)</f>
        <v>5</v>
      </c>
      <c r="V2764">
        <f>VLOOKUP(L2764,Entry_exit!B:P,4,)</f>
        <v>11018</v>
      </c>
      <c r="W2764">
        <f>2020 - VLOOKUP(L2764, age!$A:$D,4,)</f>
        <v>149</v>
      </c>
      <c r="X2764">
        <f>VLOOKUP(H2764,'air-quality-london-time-of-day'!E:G,3,FALSE)</f>
        <v>19.100000000000001</v>
      </c>
      <c r="Y2764">
        <f>VLOOKUP(I2764,Weather!F:K,2,)</f>
        <v>7.4516129032258061</v>
      </c>
      <c r="Z2764">
        <f>VLOOKUP(I2764,Weather!F:K,3,)</f>
        <v>0.19</v>
      </c>
      <c r="AA2764">
        <f>VLOOKUP(I2764,Weather!F:K,4,)</f>
        <v>0.54</v>
      </c>
      <c r="AB2764">
        <f>VLOOKUP(I2764,Weather!F:K,5,)</f>
        <v>1015</v>
      </c>
      <c r="AC2764">
        <f>VLOOKUP(I2764,Weather!F:K,6,)</f>
        <v>5</v>
      </c>
    </row>
    <row r="2765" spans="1:29" x14ac:dyDescent="0.25">
      <c r="A2765" t="s">
        <v>7</v>
      </c>
      <c r="B2765" t="s">
        <v>6</v>
      </c>
      <c r="C2765" s="1">
        <v>42066.463888888888</v>
      </c>
      <c r="D2765" s="3">
        <f t="shared" si="352"/>
        <v>2015</v>
      </c>
      <c r="E2765" s="3">
        <f t="shared" si="355"/>
        <v>3</v>
      </c>
      <c r="F2765" s="3">
        <f t="shared" si="356"/>
        <v>11</v>
      </c>
      <c r="G2765" s="3">
        <f t="shared" si="357"/>
        <v>3</v>
      </c>
      <c r="H2765" s="3" t="str">
        <f t="shared" si="358"/>
        <v>2015311</v>
      </c>
      <c r="I2765" s="3" t="str">
        <f t="shared" si="359"/>
        <v>20153113</v>
      </c>
      <c r="J2765">
        <v>91</v>
      </c>
      <c r="K2765">
        <v>54.6</v>
      </c>
      <c r="L2765" t="str">
        <f>VLOOKUP(C2765,List!$A$2:$C$2089,3,)</f>
        <v>Blackfriars</v>
      </c>
      <c r="M2765" t="str">
        <f>VLOOKUP(C2765,List!$A$2:$C$2089,2,)</f>
        <v>District</v>
      </c>
      <c r="N2765" t="str">
        <f t="shared" si="353"/>
        <v>Blackfriars|District</v>
      </c>
      <c r="O2765">
        <f>VLOOKUP(N2765,Depth!$A$2:$F$427,3,)</f>
        <v>8</v>
      </c>
      <c r="P2765">
        <f>VLOOKUP(N2765,Depth!$A$2:$F$427,5,)</f>
        <v>100.7</v>
      </c>
      <c r="Q2765">
        <f>VLOOKUP(N2765,Depth!$A$2:$F$427,6,)</f>
        <v>7.3</v>
      </c>
      <c r="R2765">
        <f>VLOOKUP(L2765,longitude_latitude!C:J,7,)</f>
        <v>-0.10202025100000001</v>
      </c>
      <c r="S2765">
        <f>VLOOKUP(L2765,longitude_latitude!C:J,8,)</f>
        <v>51.511114470000003</v>
      </c>
      <c r="T2765">
        <f t="shared" si="354"/>
        <v>-5.2551768275191328</v>
      </c>
      <c r="U2765">
        <f>VLOOKUP(M2765,LINE!$A$2:$B$13,2,)</f>
        <v>5</v>
      </c>
      <c r="V2765">
        <f>VLOOKUP(L2765,Entry_exit!B:P,4,)</f>
        <v>24574</v>
      </c>
      <c r="W2765">
        <f>2020 - VLOOKUP(L2765, age!$A:$D,4,)</f>
        <v>150</v>
      </c>
      <c r="X2765">
        <f>VLOOKUP(H2765,'air-quality-london-time-of-day'!E:G,3,FALSE)</f>
        <v>19.100000000000001</v>
      </c>
      <c r="Y2765">
        <f>VLOOKUP(I2765,Weather!F:K,2,)</f>
        <v>7.4516129032258061</v>
      </c>
      <c r="Z2765">
        <f>VLOOKUP(I2765,Weather!F:K,3,)</f>
        <v>0.19</v>
      </c>
      <c r="AA2765">
        <f>VLOOKUP(I2765,Weather!F:K,4,)</f>
        <v>0.54</v>
      </c>
      <c r="AB2765">
        <f>VLOOKUP(I2765,Weather!F:K,5,)</f>
        <v>1015</v>
      </c>
      <c r="AC2765">
        <f>VLOOKUP(I2765,Weather!F:K,6,)</f>
        <v>5</v>
      </c>
    </row>
    <row r="2766" spans="1:29" x14ac:dyDescent="0.25">
      <c r="A2766" t="s">
        <v>7</v>
      </c>
      <c r="B2766" t="s">
        <v>6</v>
      </c>
      <c r="C2766" s="1">
        <v>42066.464583333334</v>
      </c>
      <c r="D2766" s="3">
        <f t="shared" si="352"/>
        <v>2015</v>
      </c>
      <c r="E2766" s="3">
        <f t="shared" si="355"/>
        <v>3</v>
      </c>
      <c r="F2766" s="3">
        <f t="shared" si="356"/>
        <v>11</v>
      </c>
      <c r="G2766" s="3">
        <f t="shared" si="357"/>
        <v>3</v>
      </c>
      <c r="H2766" s="3" t="str">
        <f t="shared" si="358"/>
        <v>2015311</v>
      </c>
      <c r="I2766" s="3" t="str">
        <f t="shared" si="359"/>
        <v>20153113</v>
      </c>
      <c r="J2766">
        <v>95</v>
      </c>
      <c r="K2766">
        <v>57</v>
      </c>
      <c r="L2766" t="str">
        <f>VLOOKUP(C2766,List!$A$2:$C$2089,3,)</f>
        <v>Blackfriars</v>
      </c>
      <c r="M2766" t="str">
        <f>VLOOKUP(C2766,List!$A$2:$C$2089,2,)</f>
        <v>District</v>
      </c>
      <c r="N2766" t="str">
        <f t="shared" si="353"/>
        <v>Blackfriars|District</v>
      </c>
      <c r="O2766">
        <f>VLOOKUP(N2766,Depth!$A$2:$F$427,3,)</f>
        <v>8</v>
      </c>
      <c r="P2766">
        <f>VLOOKUP(N2766,Depth!$A$2:$F$427,5,)</f>
        <v>100.7</v>
      </c>
      <c r="Q2766">
        <f>VLOOKUP(N2766,Depth!$A$2:$F$427,6,)</f>
        <v>7.3</v>
      </c>
      <c r="R2766">
        <f>VLOOKUP(L2766,longitude_latitude!C:J,7,)</f>
        <v>-0.10202025100000001</v>
      </c>
      <c r="S2766">
        <f>VLOOKUP(L2766,longitude_latitude!C:J,8,)</f>
        <v>51.511114470000003</v>
      </c>
      <c r="T2766">
        <f t="shared" si="354"/>
        <v>-5.2551768275191328</v>
      </c>
      <c r="U2766">
        <f>VLOOKUP(M2766,LINE!$A$2:$B$13,2,)</f>
        <v>5</v>
      </c>
      <c r="V2766">
        <f>VLOOKUP(L2766,Entry_exit!B:P,4,)</f>
        <v>24574</v>
      </c>
      <c r="W2766">
        <f>2020 - VLOOKUP(L2766, age!$A:$D,4,)</f>
        <v>150</v>
      </c>
      <c r="X2766">
        <f>VLOOKUP(H2766,'air-quality-london-time-of-day'!E:G,3,FALSE)</f>
        <v>19.100000000000001</v>
      </c>
      <c r="Y2766">
        <f>VLOOKUP(I2766,Weather!F:K,2,)</f>
        <v>7.4516129032258061</v>
      </c>
      <c r="Z2766">
        <f>VLOOKUP(I2766,Weather!F:K,3,)</f>
        <v>0.19</v>
      </c>
      <c r="AA2766">
        <f>VLOOKUP(I2766,Weather!F:K,4,)</f>
        <v>0.54</v>
      </c>
      <c r="AB2766">
        <f>VLOOKUP(I2766,Weather!F:K,5,)</f>
        <v>1015</v>
      </c>
      <c r="AC2766">
        <f>VLOOKUP(I2766,Weather!F:K,6,)</f>
        <v>5</v>
      </c>
    </row>
    <row r="2767" spans="1:29" x14ac:dyDescent="0.25">
      <c r="A2767" t="s">
        <v>7</v>
      </c>
      <c r="B2767" t="s">
        <v>6</v>
      </c>
      <c r="C2767" s="1">
        <v>42066.465277777781</v>
      </c>
      <c r="D2767" s="3">
        <f t="shared" si="352"/>
        <v>2015</v>
      </c>
      <c r="E2767" s="3">
        <f t="shared" si="355"/>
        <v>3</v>
      </c>
      <c r="F2767" s="3">
        <f t="shared" si="356"/>
        <v>11</v>
      </c>
      <c r="G2767" s="3">
        <f t="shared" si="357"/>
        <v>3</v>
      </c>
      <c r="H2767" s="3" t="str">
        <f t="shared" si="358"/>
        <v>2015311</v>
      </c>
      <c r="I2767" s="3" t="str">
        <f t="shared" si="359"/>
        <v>20153113</v>
      </c>
      <c r="J2767">
        <v>99</v>
      </c>
      <c r="K2767">
        <v>59.4</v>
      </c>
      <c r="L2767" t="str">
        <f>VLOOKUP(C2767,List!$A$2:$C$2089,3,)</f>
        <v>Temple</v>
      </c>
      <c r="M2767" t="str">
        <f>VLOOKUP(C2767,List!$A$2:$C$2089,2,)</f>
        <v>District</v>
      </c>
      <c r="N2767" t="str">
        <f t="shared" si="353"/>
        <v>Temple|District</v>
      </c>
      <c r="O2767">
        <f>VLOOKUP(N2767,Depth!$A$2:$F$427,3,)</f>
        <v>5</v>
      </c>
      <c r="P2767">
        <f>VLOOKUP(N2767,Depth!$A$2:$F$427,5,)</f>
        <v>99.2</v>
      </c>
      <c r="Q2767">
        <f>VLOOKUP(N2767,Depth!$A$2:$F$427,6,)</f>
        <v>5.8</v>
      </c>
      <c r="R2767">
        <f>VLOOKUP(L2767,longitude_latitude!C:J,7,)</f>
        <v>-0.112643564</v>
      </c>
      <c r="S2767">
        <f>VLOOKUP(L2767,longitude_latitude!C:J,8,)</f>
        <v>51.510474199999997</v>
      </c>
      <c r="T2767">
        <f t="shared" si="354"/>
        <v>-5.802323397218049</v>
      </c>
      <c r="U2767">
        <f>VLOOKUP(M2767,LINE!$A$2:$B$13,2,)</f>
        <v>5</v>
      </c>
      <c r="V2767">
        <f>VLOOKUP(L2767,Entry_exit!B:P,4,)</f>
        <v>14693</v>
      </c>
      <c r="W2767">
        <f>2020 - VLOOKUP(L2767, age!$A:$D,4,)</f>
        <v>150</v>
      </c>
      <c r="X2767">
        <f>VLOOKUP(H2767,'air-quality-london-time-of-day'!E:G,3,FALSE)</f>
        <v>19.100000000000001</v>
      </c>
      <c r="Y2767">
        <f>VLOOKUP(I2767,Weather!F:K,2,)</f>
        <v>7.4516129032258061</v>
      </c>
      <c r="Z2767">
        <f>VLOOKUP(I2767,Weather!F:K,3,)</f>
        <v>0.19</v>
      </c>
      <c r="AA2767">
        <f>VLOOKUP(I2767,Weather!F:K,4,)</f>
        <v>0.54</v>
      </c>
      <c r="AB2767">
        <f>VLOOKUP(I2767,Weather!F:K,5,)</f>
        <v>1015</v>
      </c>
      <c r="AC2767">
        <f>VLOOKUP(I2767,Weather!F:K,6,)</f>
        <v>5</v>
      </c>
    </row>
    <row r="2768" spans="1:29" x14ac:dyDescent="0.25">
      <c r="A2768" t="s">
        <v>7</v>
      </c>
      <c r="B2768" t="s">
        <v>6</v>
      </c>
      <c r="C2768" s="1">
        <v>42066.46597222222</v>
      </c>
      <c r="D2768" s="3">
        <f t="shared" si="352"/>
        <v>2015</v>
      </c>
      <c r="E2768" s="3">
        <f t="shared" si="355"/>
        <v>3</v>
      </c>
      <c r="F2768" s="3">
        <f t="shared" si="356"/>
        <v>11</v>
      </c>
      <c r="G2768" s="3">
        <f t="shared" si="357"/>
        <v>3</v>
      </c>
      <c r="H2768" s="3" t="str">
        <f t="shared" si="358"/>
        <v>2015311</v>
      </c>
      <c r="I2768" s="3" t="str">
        <f t="shared" si="359"/>
        <v>20153113</v>
      </c>
      <c r="J2768">
        <v>104</v>
      </c>
      <c r="K2768">
        <v>62.4</v>
      </c>
      <c r="L2768" t="str">
        <f>VLOOKUP(C2768,List!$A$2:$C$2089,3,)</f>
        <v>Temple</v>
      </c>
      <c r="M2768" t="str">
        <f>VLOOKUP(C2768,List!$A$2:$C$2089,2,)</f>
        <v>District</v>
      </c>
      <c r="N2768" t="str">
        <f t="shared" si="353"/>
        <v>Temple|District</v>
      </c>
      <c r="O2768">
        <f>VLOOKUP(N2768,Depth!$A$2:$F$427,3,)</f>
        <v>5</v>
      </c>
      <c r="P2768">
        <f>VLOOKUP(N2768,Depth!$A$2:$F$427,5,)</f>
        <v>99.2</v>
      </c>
      <c r="Q2768">
        <f>VLOOKUP(N2768,Depth!$A$2:$F$427,6,)</f>
        <v>5.8</v>
      </c>
      <c r="R2768">
        <f>VLOOKUP(L2768,longitude_latitude!C:J,7,)</f>
        <v>-0.112643564</v>
      </c>
      <c r="S2768">
        <f>VLOOKUP(L2768,longitude_latitude!C:J,8,)</f>
        <v>51.510474199999997</v>
      </c>
      <c r="T2768">
        <f t="shared" si="354"/>
        <v>-5.802323397218049</v>
      </c>
      <c r="U2768">
        <f>VLOOKUP(M2768,LINE!$A$2:$B$13,2,)</f>
        <v>5</v>
      </c>
      <c r="V2768">
        <f>VLOOKUP(L2768,Entry_exit!B:P,4,)</f>
        <v>14693</v>
      </c>
      <c r="W2768">
        <f>2020 - VLOOKUP(L2768, age!$A:$D,4,)</f>
        <v>150</v>
      </c>
      <c r="X2768">
        <f>VLOOKUP(H2768,'air-quality-london-time-of-day'!E:G,3,FALSE)</f>
        <v>19.100000000000001</v>
      </c>
      <c r="Y2768">
        <f>VLOOKUP(I2768,Weather!F:K,2,)</f>
        <v>7.4516129032258061</v>
      </c>
      <c r="Z2768">
        <f>VLOOKUP(I2768,Weather!F:K,3,)</f>
        <v>0.19</v>
      </c>
      <c r="AA2768">
        <f>VLOOKUP(I2768,Weather!F:K,4,)</f>
        <v>0.54</v>
      </c>
      <c r="AB2768">
        <f>VLOOKUP(I2768,Weather!F:K,5,)</f>
        <v>1015</v>
      </c>
      <c r="AC2768">
        <f>VLOOKUP(I2768,Weather!F:K,6,)</f>
        <v>5</v>
      </c>
    </row>
    <row r="2769" spans="1:29" x14ac:dyDescent="0.25">
      <c r="A2769" t="s">
        <v>7</v>
      </c>
      <c r="B2769" t="s">
        <v>6</v>
      </c>
      <c r="C2769" s="1">
        <v>42066.466666666667</v>
      </c>
      <c r="D2769" s="3">
        <f t="shared" si="352"/>
        <v>2015</v>
      </c>
      <c r="E2769" s="3">
        <f t="shared" si="355"/>
        <v>3</v>
      </c>
      <c r="F2769" s="3">
        <f t="shared" si="356"/>
        <v>11</v>
      </c>
      <c r="G2769" s="3">
        <f t="shared" si="357"/>
        <v>3</v>
      </c>
      <c r="H2769" s="3" t="str">
        <f t="shared" si="358"/>
        <v>2015311</v>
      </c>
      <c r="I2769" s="3" t="str">
        <f t="shared" si="359"/>
        <v>20153113</v>
      </c>
      <c r="J2769">
        <v>105</v>
      </c>
      <c r="K2769">
        <v>63</v>
      </c>
      <c r="L2769" t="str">
        <f>VLOOKUP(C2769,List!$A$2:$C$2089,3,)</f>
        <v>Embankment</v>
      </c>
      <c r="M2769" t="str">
        <f>VLOOKUP(C2769,List!$A$2:$C$2089,2,)</f>
        <v>District</v>
      </c>
      <c r="N2769" t="str">
        <f t="shared" si="353"/>
        <v>Embankment|District</v>
      </c>
      <c r="O2769">
        <f>VLOOKUP(N2769,Depth!$A$2:$F$427,3,)</f>
        <v>5</v>
      </c>
      <c r="P2769">
        <f>VLOOKUP(N2769,Depth!$A$2:$F$427,5,)</f>
        <v>99.6</v>
      </c>
      <c r="Q2769">
        <f>VLOOKUP(N2769,Depth!$A$2:$F$427,6,)</f>
        <v>5.4</v>
      </c>
      <c r="R2769">
        <f>VLOOKUP(L2769,longitude_latitude!C:J,7,)</f>
        <v>-0.120562428</v>
      </c>
      <c r="S2769">
        <f>VLOOKUP(L2769,longitude_latitude!C:J,8,)</f>
        <v>51.50694137</v>
      </c>
      <c r="T2769">
        <f t="shared" si="354"/>
        <v>-6.2098019104208459</v>
      </c>
      <c r="U2769">
        <f>VLOOKUP(M2769,LINE!$A$2:$B$13,2,)</f>
        <v>5</v>
      </c>
      <c r="V2769">
        <f>VLOOKUP(L2769,Entry_exit!B:P,4,)</f>
        <v>33187</v>
      </c>
      <c r="W2769">
        <f>2020 - VLOOKUP(L2769, age!$A:$D,4,)</f>
        <v>114</v>
      </c>
      <c r="X2769">
        <f>VLOOKUP(H2769,'air-quality-london-time-of-day'!E:G,3,FALSE)</f>
        <v>19.100000000000001</v>
      </c>
      <c r="Y2769">
        <f>VLOOKUP(I2769,Weather!F:K,2,)</f>
        <v>7.4516129032258061</v>
      </c>
      <c r="Z2769">
        <f>VLOOKUP(I2769,Weather!F:K,3,)</f>
        <v>0.19</v>
      </c>
      <c r="AA2769">
        <f>VLOOKUP(I2769,Weather!F:K,4,)</f>
        <v>0.54</v>
      </c>
      <c r="AB2769">
        <f>VLOOKUP(I2769,Weather!F:K,5,)</f>
        <v>1015</v>
      </c>
      <c r="AC2769">
        <f>VLOOKUP(I2769,Weather!F:K,6,)</f>
        <v>5</v>
      </c>
    </row>
    <row r="2770" spans="1:29" x14ac:dyDescent="0.25">
      <c r="A2770" t="s">
        <v>7</v>
      </c>
      <c r="B2770" t="s">
        <v>6</v>
      </c>
      <c r="C2770" s="1">
        <v>42066.467361111114</v>
      </c>
      <c r="D2770" s="3">
        <f t="shared" si="352"/>
        <v>2015</v>
      </c>
      <c r="E2770" s="3">
        <f t="shared" si="355"/>
        <v>3</v>
      </c>
      <c r="F2770" s="3">
        <f t="shared" si="356"/>
        <v>11</v>
      </c>
      <c r="G2770" s="3">
        <f t="shared" si="357"/>
        <v>3</v>
      </c>
      <c r="H2770" s="3" t="str">
        <f t="shared" si="358"/>
        <v>2015311</v>
      </c>
      <c r="I2770" s="3" t="str">
        <f t="shared" si="359"/>
        <v>20153113</v>
      </c>
      <c r="J2770">
        <v>123</v>
      </c>
      <c r="K2770">
        <v>73.8</v>
      </c>
      <c r="L2770" t="str">
        <f>VLOOKUP(C2770,List!$A$2:$C$2089,3,)</f>
        <v>Westminster</v>
      </c>
      <c r="M2770" t="str">
        <f>VLOOKUP(C2770,List!$A$2:$C$2089,2,)</f>
        <v>District</v>
      </c>
      <c r="N2770" t="str">
        <f t="shared" si="353"/>
        <v>Westminster|District</v>
      </c>
      <c r="O2770">
        <f>VLOOKUP(N2770,Depth!$A$2:$F$427,3,)</f>
        <v>6</v>
      </c>
      <c r="P2770">
        <f>VLOOKUP(N2770,Depth!$A$2:$F$427,5,)</f>
        <v>99</v>
      </c>
      <c r="Q2770">
        <f>VLOOKUP(N2770,Depth!$A$2:$F$427,6,)</f>
        <v>7</v>
      </c>
      <c r="R2770">
        <f>VLOOKUP(L2770,longitude_latitude!C:J,7,)</f>
        <v>-0.124052209</v>
      </c>
      <c r="S2770">
        <f>VLOOKUP(L2770,longitude_latitude!C:J,8,)</f>
        <v>51.500453110000002</v>
      </c>
      <c r="T2770">
        <f t="shared" si="354"/>
        <v>-6.3887449727964203</v>
      </c>
      <c r="U2770">
        <f>VLOOKUP(M2770,LINE!$A$2:$B$13,2,)</f>
        <v>5</v>
      </c>
      <c r="V2770">
        <f>VLOOKUP(L2770,Entry_exit!B:P,4,)</f>
        <v>37844</v>
      </c>
      <c r="W2770">
        <f>2020 - VLOOKUP(L2770, age!$A:$D,4,)</f>
        <v>152</v>
      </c>
      <c r="X2770">
        <f>VLOOKUP(H2770,'air-quality-london-time-of-day'!E:G,3,FALSE)</f>
        <v>19.100000000000001</v>
      </c>
      <c r="Y2770">
        <f>VLOOKUP(I2770,Weather!F:K,2,)</f>
        <v>7.4516129032258061</v>
      </c>
      <c r="Z2770">
        <f>VLOOKUP(I2770,Weather!F:K,3,)</f>
        <v>0.19</v>
      </c>
      <c r="AA2770">
        <f>VLOOKUP(I2770,Weather!F:K,4,)</f>
        <v>0.54</v>
      </c>
      <c r="AB2770">
        <f>VLOOKUP(I2770,Weather!F:K,5,)</f>
        <v>1015</v>
      </c>
      <c r="AC2770">
        <f>VLOOKUP(I2770,Weather!F:K,6,)</f>
        <v>5</v>
      </c>
    </row>
    <row r="2771" spans="1:29" x14ac:dyDescent="0.25">
      <c r="A2771" t="s">
        <v>7</v>
      </c>
      <c r="B2771" t="s">
        <v>6</v>
      </c>
      <c r="C2771" s="1">
        <v>42066.468055555553</v>
      </c>
      <c r="D2771" s="3">
        <f t="shared" si="352"/>
        <v>2015</v>
      </c>
      <c r="E2771" s="3">
        <f t="shared" si="355"/>
        <v>3</v>
      </c>
      <c r="F2771" s="3">
        <f t="shared" si="356"/>
        <v>11</v>
      </c>
      <c r="G2771" s="3">
        <f t="shared" si="357"/>
        <v>3</v>
      </c>
      <c r="H2771" s="3" t="str">
        <f t="shared" si="358"/>
        <v>2015311</v>
      </c>
      <c r="I2771" s="3" t="str">
        <f t="shared" si="359"/>
        <v>20153113</v>
      </c>
      <c r="J2771">
        <v>148</v>
      </c>
      <c r="K2771">
        <v>88.8</v>
      </c>
      <c r="L2771" t="str">
        <f>VLOOKUP(C2771,List!$A$2:$C$2089,3,)</f>
        <v>Westminster</v>
      </c>
      <c r="M2771" t="str">
        <f>VLOOKUP(C2771,List!$A$2:$C$2089,2,)</f>
        <v>District</v>
      </c>
      <c r="N2771" t="str">
        <f t="shared" si="353"/>
        <v>Westminster|District</v>
      </c>
      <c r="O2771">
        <f>VLOOKUP(N2771,Depth!$A$2:$F$427,3,)</f>
        <v>6</v>
      </c>
      <c r="P2771">
        <f>VLOOKUP(N2771,Depth!$A$2:$F$427,5,)</f>
        <v>99</v>
      </c>
      <c r="Q2771">
        <f>VLOOKUP(N2771,Depth!$A$2:$F$427,6,)</f>
        <v>7</v>
      </c>
      <c r="R2771">
        <f>VLOOKUP(L2771,longitude_latitude!C:J,7,)</f>
        <v>-0.124052209</v>
      </c>
      <c r="S2771">
        <f>VLOOKUP(L2771,longitude_latitude!C:J,8,)</f>
        <v>51.500453110000002</v>
      </c>
      <c r="T2771">
        <f t="shared" si="354"/>
        <v>-6.3887449727964203</v>
      </c>
      <c r="U2771">
        <f>VLOOKUP(M2771,LINE!$A$2:$B$13,2,)</f>
        <v>5</v>
      </c>
      <c r="V2771">
        <f>VLOOKUP(L2771,Entry_exit!B:P,4,)</f>
        <v>37844</v>
      </c>
      <c r="W2771">
        <f>2020 - VLOOKUP(L2771, age!$A:$D,4,)</f>
        <v>152</v>
      </c>
      <c r="X2771">
        <f>VLOOKUP(H2771,'air-quality-london-time-of-day'!E:G,3,FALSE)</f>
        <v>19.100000000000001</v>
      </c>
      <c r="Y2771">
        <f>VLOOKUP(I2771,Weather!F:K,2,)</f>
        <v>7.4516129032258061</v>
      </c>
      <c r="Z2771">
        <f>VLOOKUP(I2771,Weather!F:K,3,)</f>
        <v>0.19</v>
      </c>
      <c r="AA2771">
        <f>VLOOKUP(I2771,Weather!F:K,4,)</f>
        <v>0.54</v>
      </c>
      <c r="AB2771">
        <f>VLOOKUP(I2771,Weather!F:K,5,)</f>
        <v>1015</v>
      </c>
      <c r="AC2771">
        <f>VLOOKUP(I2771,Weather!F:K,6,)</f>
        <v>5</v>
      </c>
    </row>
    <row r="2772" spans="1:29" x14ac:dyDescent="0.25">
      <c r="A2772" t="s">
        <v>7</v>
      </c>
      <c r="B2772" t="s">
        <v>6</v>
      </c>
      <c r="C2772" s="1">
        <v>42066.46875</v>
      </c>
      <c r="D2772" s="3">
        <f t="shared" si="352"/>
        <v>2015</v>
      </c>
      <c r="E2772" s="3">
        <f t="shared" si="355"/>
        <v>3</v>
      </c>
      <c r="F2772" s="3">
        <f t="shared" si="356"/>
        <v>11</v>
      </c>
      <c r="G2772" s="3">
        <f t="shared" si="357"/>
        <v>3</v>
      </c>
      <c r="H2772" s="3" t="str">
        <f t="shared" si="358"/>
        <v>2015311</v>
      </c>
      <c r="I2772" s="3" t="str">
        <f t="shared" si="359"/>
        <v>20153113</v>
      </c>
      <c r="J2772">
        <v>151</v>
      </c>
      <c r="K2772">
        <v>90.6</v>
      </c>
      <c r="L2772" t="str">
        <f>VLOOKUP(C2772,List!$A$2:$C$2089,3,)</f>
        <v>St. James's Park</v>
      </c>
      <c r="M2772" t="str">
        <f>VLOOKUP(C2772,List!$A$2:$C$2089,2,)</f>
        <v>District</v>
      </c>
      <c r="N2772" t="str">
        <f t="shared" si="353"/>
        <v>St. James's Park|District</v>
      </c>
      <c r="O2772">
        <f>VLOOKUP(N2772,Depth!$A$2:$F$427,3,)</f>
        <v>4</v>
      </c>
      <c r="P2772">
        <f>VLOOKUP(N2772,Depth!$A$2:$F$427,5,)</f>
        <v>98.2</v>
      </c>
      <c r="Q2772">
        <f>VLOOKUP(N2772,Depth!$A$2:$F$427,6,)</f>
        <v>5.8</v>
      </c>
      <c r="R2772">
        <f>VLOOKUP(L2772,longitude_latitude!C:J,7,)</f>
        <v>-0.13202154299999999</v>
      </c>
      <c r="S2772">
        <f>VLOOKUP(L2772,longitude_latitude!C:J,8,)</f>
        <v>51.499050060000002</v>
      </c>
      <c r="T2772">
        <f t="shared" si="354"/>
        <v>-6.7989840519554425</v>
      </c>
      <c r="U2772">
        <f>VLOOKUP(M2772,LINE!$A$2:$B$13,2,)</f>
        <v>5</v>
      </c>
      <c r="V2772">
        <f>VLOOKUP(L2772,Entry_exit!B:P,4,)</f>
        <v>29357</v>
      </c>
      <c r="W2772">
        <f>2020 - VLOOKUP(L2772, age!$A:$D,4,)</f>
        <v>152</v>
      </c>
      <c r="X2772">
        <f>VLOOKUP(H2772,'air-quality-london-time-of-day'!E:G,3,FALSE)</f>
        <v>19.100000000000001</v>
      </c>
      <c r="Y2772">
        <f>VLOOKUP(I2772,Weather!F:K,2,)</f>
        <v>7.4516129032258061</v>
      </c>
      <c r="Z2772">
        <f>VLOOKUP(I2772,Weather!F:K,3,)</f>
        <v>0.19</v>
      </c>
      <c r="AA2772">
        <f>VLOOKUP(I2772,Weather!F:K,4,)</f>
        <v>0.54</v>
      </c>
      <c r="AB2772">
        <f>VLOOKUP(I2772,Weather!F:K,5,)</f>
        <v>1015</v>
      </c>
      <c r="AC2772">
        <f>VLOOKUP(I2772,Weather!F:K,6,)</f>
        <v>5</v>
      </c>
    </row>
    <row r="2773" spans="1:29" x14ac:dyDescent="0.25">
      <c r="A2773" t="s">
        <v>7</v>
      </c>
      <c r="B2773" t="s">
        <v>6</v>
      </c>
      <c r="C2773" s="1">
        <v>42066.469444444447</v>
      </c>
      <c r="D2773" s="3">
        <f t="shared" si="352"/>
        <v>2015</v>
      </c>
      <c r="E2773" s="3">
        <f t="shared" si="355"/>
        <v>3</v>
      </c>
      <c r="F2773" s="3">
        <f t="shared" si="356"/>
        <v>11</v>
      </c>
      <c r="G2773" s="3">
        <f t="shared" si="357"/>
        <v>3</v>
      </c>
      <c r="H2773" s="3" t="str">
        <f t="shared" si="358"/>
        <v>2015311</v>
      </c>
      <c r="I2773" s="3" t="str">
        <f t="shared" si="359"/>
        <v>20153113</v>
      </c>
      <c r="J2773">
        <v>137</v>
      </c>
      <c r="K2773">
        <v>82.2</v>
      </c>
      <c r="L2773" t="str">
        <f>VLOOKUP(C2773,List!$A$2:$C$2089,3,)</f>
        <v>St. James's Park</v>
      </c>
      <c r="M2773" t="str">
        <f>VLOOKUP(C2773,List!$A$2:$C$2089,2,)</f>
        <v>District</v>
      </c>
      <c r="N2773" t="str">
        <f t="shared" si="353"/>
        <v>St. James's Park|District</v>
      </c>
      <c r="O2773">
        <f>VLOOKUP(N2773,Depth!$A$2:$F$427,3,)</f>
        <v>4</v>
      </c>
      <c r="P2773">
        <f>VLOOKUP(N2773,Depth!$A$2:$F$427,5,)</f>
        <v>98.2</v>
      </c>
      <c r="Q2773">
        <f>VLOOKUP(N2773,Depth!$A$2:$F$427,6,)</f>
        <v>5.8</v>
      </c>
      <c r="R2773">
        <f>VLOOKUP(L2773,longitude_latitude!C:J,7,)</f>
        <v>-0.13202154299999999</v>
      </c>
      <c r="S2773">
        <f>VLOOKUP(L2773,longitude_latitude!C:J,8,)</f>
        <v>51.499050060000002</v>
      </c>
      <c r="T2773">
        <f t="shared" si="354"/>
        <v>-6.7989840519554425</v>
      </c>
      <c r="U2773">
        <f>VLOOKUP(M2773,LINE!$A$2:$B$13,2,)</f>
        <v>5</v>
      </c>
      <c r="V2773">
        <f>VLOOKUP(L2773,Entry_exit!B:P,4,)</f>
        <v>29357</v>
      </c>
      <c r="W2773">
        <f>2020 - VLOOKUP(L2773, age!$A:$D,4,)</f>
        <v>152</v>
      </c>
      <c r="X2773">
        <f>VLOOKUP(H2773,'air-quality-london-time-of-day'!E:G,3,FALSE)</f>
        <v>19.100000000000001</v>
      </c>
      <c r="Y2773">
        <f>VLOOKUP(I2773,Weather!F:K,2,)</f>
        <v>7.4516129032258061</v>
      </c>
      <c r="Z2773">
        <f>VLOOKUP(I2773,Weather!F:K,3,)</f>
        <v>0.19</v>
      </c>
      <c r="AA2773">
        <f>VLOOKUP(I2773,Weather!F:K,4,)</f>
        <v>0.54</v>
      </c>
      <c r="AB2773">
        <f>VLOOKUP(I2773,Weather!F:K,5,)</f>
        <v>1015</v>
      </c>
      <c r="AC2773">
        <f>VLOOKUP(I2773,Weather!F:K,6,)</f>
        <v>5</v>
      </c>
    </row>
    <row r="2774" spans="1:29" x14ac:dyDescent="0.25">
      <c r="A2774" t="s">
        <v>7</v>
      </c>
      <c r="B2774" t="s">
        <v>6</v>
      </c>
      <c r="C2774" s="1">
        <v>42066.470138888886</v>
      </c>
      <c r="D2774" s="3">
        <f t="shared" si="352"/>
        <v>2015</v>
      </c>
      <c r="E2774" s="3">
        <f t="shared" si="355"/>
        <v>3</v>
      </c>
      <c r="F2774" s="3">
        <f t="shared" si="356"/>
        <v>11</v>
      </c>
      <c r="G2774" s="3">
        <f t="shared" si="357"/>
        <v>3</v>
      </c>
      <c r="H2774" s="3" t="str">
        <f t="shared" si="358"/>
        <v>2015311</v>
      </c>
      <c r="I2774" s="3" t="str">
        <f t="shared" si="359"/>
        <v>20153113</v>
      </c>
      <c r="J2774">
        <v>105</v>
      </c>
      <c r="K2774">
        <v>63</v>
      </c>
      <c r="L2774" t="str">
        <f>VLOOKUP(C2774,List!$A$2:$C$2089,3,)</f>
        <v>Victoria</v>
      </c>
      <c r="M2774" t="str">
        <f>VLOOKUP(C2774,List!$A$2:$C$2089,2,)</f>
        <v>District</v>
      </c>
      <c r="N2774" t="str">
        <f t="shared" si="353"/>
        <v>Victoria|District</v>
      </c>
      <c r="O2774">
        <f>VLOOKUP(N2774,Depth!$A$2:$F$427,3,)</f>
        <v>4.5999999999999996</v>
      </c>
      <c r="P2774">
        <f>VLOOKUP(N2774,Depth!$A$2:$F$427,5,)</f>
        <v>97</v>
      </c>
      <c r="Q2774">
        <f>VLOOKUP(N2774,Depth!$A$2:$F$427,6,)</f>
        <v>7.6</v>
      </c>
      <c r="R2774">
        <f>VLOOKUP(L2774,longitude_latitude!C:J,7,)</f>
        <v>-0.14148501699999999</v>
      </c>
      <c r="S2774">
        <f>VLOOKUP(L2774,longitude_latitude!C:J,8,)</f>
        <v>51.49588954</v>
      </c>
      <c r="T2774">
        <f t="shared" si="354"/>
        <v>-7.2858968069970214</v>
      </c>
      <c r="U2774">
        <f>VLOOKUP(M2774,LINE!$A$2:$B$13,2,)</f>
        <v>5</v>
      </c>
      <c r="V2774">
        <f>VLOOKUP(L2774,Entry_exit!B:P,4,)</f>
        <v>123265</v>
      </c>
      <c r="W2774">
        <f>2020 - VLOOKUP(L2774, age!$A:$D,4,)</f>
        <v>160</v>
      </c>
      <c r="X2774">
        <f>VLOOKUP(H2774,'air-quality-london-time-of-day'!E:G,3,FALSE)</f>
        <v>19.100000000000001</v>
      </c>
      <c r="Y2774">
        <f>VLOOKUP(I2774,Weather!F:K,2,)</f>
        <v>7.4516129032258061</v>
      </c>
      <c r="Z2774">
        <f>VLOOKUP(I2774,Weather!F:K,3,)</f>
        <v>0.19</v>
      </c>
      <c r="AA2774">
        <f>VLOOKUP(I2774,Weather!F:K,4,)</f>
        <v>0.54</v>
      </c>
      <c r="AB2774">
        <f>VLOOKUP(I2774,Weather!F:K,5,)</f>
        <v>1015</v>
      </c>
      <c r="AC2774">
        <f>VLOOKUP(I2774,Weather!F:K,6,)</f>
        <v>5</v>
      </c>
    </row>
    <row r="2775" spans="1:29" x14ac:dyDescent="0.25">
      <c r="A2775" t="s">
        <v>7</v>
      </c>
      <c r="B2775" t="s">
        <v>6</v>
      </c>
      <c r="C2775" s="1">
        <v>42066.470833333333</v>
      </c>
      <c r="D2775" s="3">
        <f t="shared" si="352"/>
        <v>2015</v>
      </c>
      <c r="E2775" s="3">
        <f t="shared" si="355"/>
        <v>3</v>
      </c>
      <c r="F2775" s="3">
        <f t="shared" si="356"/>
        <v>11</v>
      </c>
      <c r="G2775" s="3">
        <f t="shared" si="357"/>
        <v>3</v>
      </c>
      <c r="H2775" s="3" t="str">
        <f t="shared" si="358"/>
        <v>2015311</v>
      </c>
      <c r="I2775" s="3" t="str">
        <f t="shared" si="359"/>
        <v>20153113</v>
      </c>
      <c r="J2775">
        <v>89</v>
      </c>
      <c r="K2775">
        <v>53.4</v>
      </c>
      <c r="L2775" t="str">
        <f>VLOOKUP(C2775,List!$A$2:$C$2089,3,)</f>
        <v>Victoria</v>
      </c>
      <c r="M2775" t="str">
        <f>VLOOKUP(C2775,List!$A$2:$C$2089,2,)</f>
        <v>District</v>
      </c>
      <c r="N2775" t="str">
        <f t="shared" si="353"/>
        <v>Victoria|District</v>
      </c>
      <c r="O2775">
        <f>VLOOKUP(N2775,Depth!$A$2:$F$427,3,)</f>
        <v>4.5999999999999996</v>
      </c>
      <c r="P2775">
        <f>VLOOKUP(N2775,Depth!$A$2:$F$427,5,)</f>
        <v>97</v>
      </c>
      <c r="Q2775">
        <f>VLOOKUP(N2775,Depth!$A$2:$F$427,6,)</f>
        <v>7.6</v>
      </c>
      <c r="R2775">
        <f>VLOOKUP(L2775,longitude_latitude!C:J,7,)</f>
        <v>-0.14148501699999999</v>
      </c>
      <c r="S2775">
        <f>VLOOKUP(L2775,longitude_latitude!C:J,8,)</f>
        <v>51.49588954</v>
      </c>
      <c r="T2775">
        <f t="shared" si="354"/>
        <v>-7.2858968069970214</v>
      </c>
      <c r="U2775">
        <f>VLOOKUP(M2775,LINE!$A$2:$B$13,2,)</f>
        <v>5</v>
      </c>
      <c r="V2775">
        <f>VLOOKUP(L2775,Entry_exit!B:P,4,)</f>
        <v>123265</v>
      </c>
      <c r="W2775">
        <f>2020 - VLOOKUP(L2775, age!$A:$D,4,)</f>
        <v>160</v>
      </c>
      <c r="X2775">
        <f>VLOOKUP(H2775,'air-quality-london-time-of-day'!E:G,3,FALSE)</f>
        <v>19.100000000000001</v>
      </c>
      <c r="Y2775">
        <f>VLOOKUP(I2775,Weather!F:K,2,)</f>
        <v>7.4516129032258061</v>
      </c>
      <c r="Z2775">
        <f>VLOOKUP(I2775,Weather!F:K,3,)</f>
        <v>0.19</v>
      </c>
      <c r="AA2775">
        <f>VLOOKUP(I2775,Weather!F:K,4,)</f>
        <v>0.54</v>
      </c>
      <c r="AB2775">
        <f>VLOOKUP(I2775,Weather!F:K,5,)</f>
        <v>1015</v>
      </c>
      <c r="AC2775">
        <f>VLOOKUP(I2775,Weather!F:K,6,)</f>
        <v>5</v>
      </c>
    </row>
    <row r="2776" spans="1:29" x14ac:dyDescent="0.25">
      <c r="A2776" t="s">
        <v>7</v>
      </c>
      <c r="B2776" t="s">
        <v>6</v>
      </c>
      <c r="C2776" s="1">
        <v>42066.47152777778</v>
      </c>
      <c r="D2776" s="3">
        <f t="shared" si="352"/>
        <v>2015</v>
      </c>
      <c r="E2776" s="3">
        <f t="shared" si="355"/>
        <v>3</v>
      </c>
      <c r="F2776" s="3">
        <f t="shared" si="356"/>
        <v>11</v>
      </c>
      <c r="G2776" s="3">
        <f t="shared" si="357"/>
        <v>3</v>
      </c>
      <c r="H2776" s="3" t="str">
        <f t="shared" si="358"/>
        <v>2015311</v>
      </c>
      <c r="I2776" s="3" t="str">
        <f t="shared" si="359"/>
        <v>20153113</v>
      </c>
      <c r="J2776">
        <v>62</v>
      </c>
      <c r="K2776">
        <v>37.200000000000003</v>
      </c>
      <c r="L2776" t="str">
        <f>VLOOKUP(C2776,List!$A$2:$C$2089,3,)</f>
        <v>Sloane Square</v>
      </c>
      <c r="M2776" t="str">
        <f>VLOOKUP(C2776,List!$A$2:$C$2089,2,)</f>
        <v>District</v>
      </c>
      <c r="N2776" t="str">
        <f t="shared" si="353"/>
        <v>Sloane Square|District</v>
      </c>
      <c r="O2776">
        <f>VLOOKUP(N2776,Depth!$A$2:$F$427,3,)</f>
        <v>6</v>
      </c>
      <c r="P2776">
        <f>VLOOKUP(N2776,Depth!$A$2:$F$427,5,)</f>
        <v>97.6</v>
      </c>
      <c r="Q2776">
        <f>VLOOKUP(N2776,Depth!$A$2:$F$427,6,)</f>
        <v>8.4</v>
      </c>
      <c r="R2776">
        <f>VLOOKUP(L2776,longitude_latitude!C:J,7,)</f>
        <v>-0.15473274000000001</v>
      </c>
      <c r="S2776">
        <f>VLOOKUP(L2776,longitude_latitude!C:J,8,)</f>
        <v>51.491825239999997</v>
      </c>
      <c r="T2776">
        <f t="shared" si="354"/>
        <v>-7.9674712069863576</v>
      </c>
      <c r="U2776">
        <f>VLOOKUP(M2776,LINE!$A$2:$B$13,2,)</f>
        <v>5</v>
      </c>
      <c r="V2776">
        <f>VLOOKUP(L2776,Entry_exit!B:P,4,)</f>
        <v>27121</v>
      </c>
      <c r="W2776">
        <f>2020 - VLOOKUP(L2776, age!$A:$D,4,)</f>
        <v>152</v>
      </c>
      <c r="X2776">
        <f>VLOOKUP(H2776,'air-quality-london-time-of-day'!E:G,3,FALSE)</f>
        <v>19.100000000000001</v>
      </c>
      <c r="Y2776">
        <f>VLOOKUP(I2776,Weather!F:K,2,)</f>
        <v>7.4516129032258061</v>
      </c>
      <c r="Z2776">
        <f>VLOOKUP(I2776,Weather!F:K,3,)</f>
        <v>0.19</v>
      </c>
      <c r="AA2776">
        <f>VLOOKUP(I2776,Weather!F:K,4,)</f>
        <v>0.54</v>
      </c>
      <c r="AB2776">
        <f>VLOOKUP(I2776,Weather!F:K,5,)</f>
        <v>1015</v>
      </c>
      <c r="AC2776">
        <f>VLOOKUP(I2776,Weather!F:K,6,)</f>
        <v>5</v>
      </c>
    </row>
    <row r="2777" spans="1:29" x14ac:dyDescent="0.25">
      <c r="A2777" t="s">
        <v>7</v>
      </c>
      <c r="B2777" t="s">
        <v>6</v>
      </c>
      <c r="C2777" s="1">
        <v>42066.472222222219</v>
      </c>
      <c r="D2777" s="3">
        <f t="shared" si="352"/>
        <v>2015</v>
      </c>
      <c r="E2777" s="3">
        <f t="shared" si="355"/>
        <v>3</v>
      </c>
      <c r="F2777" s="3">
        <f t="shared" si="356"/>
        <v>11</v>
      </c>
      <c r="G2777" s="3">
        <f t="shared" si="357"/>
        <v>3</v>
      </c>
      <c r="H2777" s="3" t="str">
        <f t="shared" si="358"/>
        <v>2015311</v>
      </c>
      <c r="I2777" s="3" t="str">
        <f t="shared" si="359"/>
        <v>20153113</v>
      </c>
      <c r="J2777">
        <v>48</v>
      </c>
      <c r="K2777">
        <v>28.8</v>
      </c>
      <c r="L2777" t="str">
        <f>VLOOKUP(C2777,List!$A$2:$C$2089,3,)</f>
        <v>Sloane Square</v>
      </c>
      <c r="M2777" t="str">
        <f>VLOOKUP(C2777,List!$A$2:$C$2089,2,)</f>
        <v>District</v>
      </c>
      <c r="N2777" t="str">
        <f t="shared" si="353"/>
        <v>Sloane Square|District</v>
      </c>
      <c r="O2777">
        <f>VLOOKUP(N2777,Depth!$A$2:$F$427,3,)</f>
        <v>6</v>
      </c>
      <c r="P2777">
        <f>VLOOKUP(N2777,Depth!$A$2:$F$427,5,)</f>
        <v>97.6</v>
      </c>
      <c r="Q2777">
        <f>VLOOKUP(N2777,Depth!$A$2:$F$427,6,)</f>
        <v>8.4</v>
      </c>
      <c r="R2777">
        <f>VLOOKUP(L2777,longitude_latitude!C:J,7,)</f>
        <v>-0.15473274000000001</v>
      </c>
      <c r="S2777">
        <f>VLOOKUP(L2777,longitude_latitude!C:J,8,)</f>
        <v>51.491825239999997</v>
      </c>
      <c r="T2777">
        <f t="shared" si="354"/>
        <v>-7.9674712069863576</v>
      </c>
      <c r="U2777">
        <f>VLOOKUP(M2777,LINE!$A$2:$B$13,2,)</f>
        <v>5</v>
      </c>
      <c r="V2777">
        <f>VLOOKUP(L2777,Entry_exit!B:P,4,)</f>
        <v>27121</v>
      </c>
      <c r="W2777">
        <f>2020 - VLOOKUP(L2777, age!$A:$D,4,)</f>
        <v>152</v>
      </c>
      <c r="X2777">
        <f>VLOOKUP(H2777,'air-quality-london-time-of-day'!E:G,3,FALSE)</f>
        <v>19.100000000000001</v>
      </c>
      <c r="Y2777">
        <f>VLOOKUP(I2777,Weather!F:K,2,)</f>
        <v>7.4516129032258061</v>
      </c>
      <c r="Z2777">
        <f>VLOOKUP(I2777,Weather!F:K,3,)</f>
        <v>0.19</v>
      </c>
      <c r="AA2777">
        <f>VLOOKUP(I2777,Weather!F:K,4,)</f>
        <v>0.54</v>
      </c>
      <c r="AB2777">
        <f>VLOOKUP(I2777,Weather!F:K,5,)</f>
        <v>1015</v>
      </c>
      <c r="AC2777">
        <f>VLOOKUP(I2777,Weather!F:K,6,)</f>
        <v>5</v>
      </c>
    </row>
    <row r="2778" spans="1:29" x14ac:dyDescent="0.25">
      <c r="A2778" t="s">
        <v>7</v>
      </c>
      <c r="B2778" t="s">
        <v>6</v>
      </c>
      <c r="C2778" s="1">
        <v>42066.472916666666</v>
      </c>
      <c r="D2778" s="3">
        <f t="shared" si="352"/>
        <v>2015</v>
      </c>
      <c r="E2778" s="3">
        <f t="shared" si="355"/>
        <v>3</v>
      </c>
      <c r="F2778" s="3">
        <f t="shared" si="356"/>
        <v>11</v>
      </c>
      <c r="G2778" s="3">
        <f t="shared" si="357"/>
        <v>3</v>
      </c>
      <c r="H2778" s="3" t="str">
        <f t="shared" si="358"/>
        <v>2015311</v>
      </c>
      <c r="I2778" s="3" t="str">
        <f t="shared" si="359"/>
        <v>20153113</v>
      </c>
      <c r="J2778">
        <v>55</v>
      </c>
      <c r="K2778">
        <v>33</v>
      </c>
      <c r="L2778" t="str">
        <f>VLOOKUP(C2778,List!$A$2:$C$2089,3,)</f>
        <v>South Kensington</v>
      </c>
      <c r="M2778" t="str">
        <f>VLOOKUP(C2778,List!$A$2:$C$2089,2,)</f>
        <v>District</v>
      </c>
      <c r="N2778" t="str">
        <f t="shared" si="353"/>
        <v>South Kensington|District</v>
      </c>
      <c r="O2778">
        <f>VLOOKUP(N2778,Depth!$A$2:$F$427,3,)</f>
        <v>7</v>
      </c>
      <c r="P2778">
        <f>VLOOKUP(N2778,Depth!$A$2:$F$427,5,)</f>
        <v>99.974999999999994</v>
      </c>
      <c r="Q2778">
        <f>VLOOKUP(N2778,Depth!$A$2:$F$427,6,)</f>
        <v>7.0250000000000004</v>
      </c>
      <c r="R2778">
        <f>VLOOKUP(L2778,longitude_latitude!C:J,7,)</f>
        <v>-0.17156429100000001</v>
      </c>
      <c r="S2778">
        <f>VLOOKUP(L2778,longitude_latitude!C:J,8,)</f>
        <v>51.493577360000003</v>
      </c>
      <c r="T2778">
        <f t="shared" si="354"/>
        <v>-8.8344590908220528</v>
      </c>
      <c r="U2778">
        <f>VLOOKUP(M2778,LINE!$A$2:$B$13,2,)</f>
        <v>5</v>
      </c>
      <c r="V2778">
        <f>VLOOKUP(L2778,Entry_exit!B:P,4,)</f>
        <v>50469</v>
      </c>
      <c r="W2778">
        <f>2020 - VLOOKUP(L2778, age!$A:$D,4,)</f>
        <v>152</v>
      </c>
      <c r="X2778">
        <f>VLOOKUP(H2778,'air-quality-london-time-of-day'!E:G,3,FALSE)</f>
        <v>19.100000000000001</v>
      </c>
      <c r="Y2778">
        <f>VLOOKUP(I2778,Weather!F:K,2,)</f>
        <v>7.4516129032258061</v>
      </c>
      <c r="Z2778">
        <f>VLOOKUP(I2778,Weather!F:K,3,)</f>
        <v>0.19</v>
      </c>
      <c r="AA2778">
        <f>VLOOKUP(I2778,Weather!F:K,4,)</f>
        <v>0.54</v>
      </c>
      <c r="AB2778">
        <f>VLOOKUP(I2778,Weather!F:K,5,)</f>
        <v>1015</v>
      </c>
      <c r="AC2778">
        <f>VLOOKUP(I2778,Weather!F:K,6,)</f>
        <v>5</v>
      </c>
    </row>
    <row r="2779" spans="1:29" x14ac:dyDescent="0.25">
      <c r="A2779" t="s">
        <v>7</v>
      </c>
      <c r="B2779" t="s">
        <v>6</v>
      </c>
      <c r="C2779" s="1">
        <v>42066.473611111112</v>
      </c>
      <c r="D2779" s="3">
        <f t="shared" si="352"/>
        <v>2015</v>
      </c>
      <c r="E2779" s="3">
        <f t="shared" si="355"/>
        <v>3</v>
      </c>
      <c r="F2779" s="3">
        <f t="shared" si="356"/>
        <v>11</v>
      </c>
      <c r="G2779" s="3">
        <f t="shared" si="357"/>
        <v>3</v>
      </c>
      <c r="H2779" s="3" t="str">
        <f t="shared" si="358"/>
        <v>2015311</v>
      </c>
      <c r="I2779" s="3" t="str">
        <f t="shared" si="359"/>
        <v>20153113</v>
      </c>
      <c r="J2779">
        <v>49</v>
      </c>
      <c r="K2779">
        <v>29.4</v>
      </c>
      <c r="L2779" t="str">
        <f>VLOOKUP(C2779,List!$A$2:$C$2089,3,)</f>
        <v>South Kensington</v>
      </c>
      <c r="M2779" t="str">
        <f>VLOOKUP(C2779,List!$A$2:$C$2089,2,)</f>
        <v>District</v>
      </c>
      <c r="N2779" t="str">
        <f t="shared" si="353"/>
        <v>South Kensington|District</v>
      </c>
      <c r="O2779">
        <f>VLOOKUP(N2779,Depth!$A$2:$F$427,3,)</f>
        <v>7</v>
      </c>
      <c r="P2779">
        <f>VLOOKUP(N2779,Depth!$A$2:$F$427,5,)</f>
        <v>99.974999999999994</v>
      </c>
      <c r="Q2779">
        <f>VLOOKUP(N2779,Depth!$A$2:$F$427,6,)</f>
        <v>7.0250000000000004</v>
      </c>
      <c r="R2779">
        <f>VLOOKUP(L2779,longitude_latitude!C:J,7,)</f>
        <v>-0.17156429100000001</v>
      </c>
      <c r="S2779">
        <f>VLOOKUP(L2779,longitude_latitude!C:J,8,)</f>
        <v>51.493577360000003</v>
      </c>
      <c r="T2779">
        <f t="shared" si="354"/>
        <v>-8.8344590908220528</v>
      </c>
      <c r="U2779">
        <f>VLOOKUP(M2779,LINE!$A$2:$B$13,2,)</f>
        <v>5</v>
      </c>
      <c r="V2779">
        <f>VLOOKUP(L2779,Entry_exit!B:P,4,)</f>
        <v>50469</v>
      </c>
      <c r="W2779">
        <f>2020 - VLOOKUP(L2779, age!$A:$D,4,)</f>
        <v>152</v>
      </c>
      <c r="X2779">
        <f>VLOOKUP(H2779,'air-quality-london-time-of-day'!E:G,3,FALSE)</f>
        <v>19.100000000000001</v>
      </c>
      <c r="Y2779">
        <f>VLOOKUP(I2779,Weather!F:K,2,)</f>
        <v>7.4516129032258061</v>
      </c>
      <c r="Z2779">
        <f>VLOOKUP(I2779,Weather!F:K,3,)</f>
        <v>0.19</v>
      </c>
      <c r="AA2779">
        <f>VLOOKUP(I2779,Weather!F:K,4,)</f>
        <v>0.54</v>
      </c>
      <c r="AB2779">
        <f>VLOOKUP(I2779,Weather!F:K,5,)</f>
        <v>1015</v>
      </c>
      <c r="AC2779">
        <f>VLOOKUP(I2779,Weather!F:K,6,)</f>
        <v>5</v>
      </c>
    </row>
    <row r="2780" spans="1:29" x14ac:dyDescent="0.25">
      <c r="A2780" t="s">
        <v>7</v>
      </c>
      <c r="B2780" t="s">
        <v>6</v>
      </c>
      <c r="C2780" s="1">
        <v>42066.474305555559</v>
      </c>
      <c r="D2780" s="3">
        <f t="shared" si="352"/>
        <v>2015</v>
      </c>
      <c r="E2780" s="3">
        <f t="shared" si="355"/>
        <v>3</v>
      </c>
      <c r="F2780" s="3">
        <f t="shared" si="356"/>
        <v>11</v>
      </c>
      <c r="G2780" s="3">
        <f t="shared" si="357"/>
        <v>3</v>
      </c>
      <c r="H2780" s="3" t="str">
        <f t="shared" si="358"/>
        <v>2015311</v>
      </c>
      <c r="I2780" s="3" t="str">
        <f t="shared" si="359"/>
        <v>20153113</v>
      </c>
      <c r="J2780">
        <v>41</v>
      </c>
      <c r="K2780">
        <v>24.6</v>
      </c>
      <c r="L2780" t="str">
        <f>VLOOKUP(C2780,List!$A$2:$C$2089,3,)</f>
        <v>Gloucester Road</v>
      </c>
      <c r="M2780" t="str">
        <f>VLOOKUP(C2780,List!$A$2:$C$2089,2,)</f>
        <v>District</v>
      </c>
      <c r="N2780" t="str">
        <f t="shared" si="353"/>
        <v>Gloucester Road|District</v>
      </c>
      <c r="O2780">
        <f>VLOOKUP(N2780,Depth!$A$2:$F$427,3,)</f>
        <v>7</v>
      </c>
      <c r="P2780">
        <f>VLOOKUP(N2780,Depth!$A$2:$F$427,5,)</f>
        <v>99.95</v>
      </c>
      <c r="Q2780">
        <f>VLOOKUP(N2780,Depth!$A$2:$F$427,6,)</f>
        <v>7.05</v>
      </c>
      <c r="R2780">
        <f>VLOOKUP(L2780,longitude_latitude!C:J,7,)</f>
        <v>-0.18213512100000001</v>
      </c>
      <c r="S2780">
        <f>VLOOKUP(L2780,longitude_latitude!C:J,8,)</f>
        <v>51.493977630000003</v>
      </c>
      <c r="T2780">
        <f t="shared" si="354"/>
        <v>-9.3788618464113451</v>
      </c>
      <c r="U2780">
        <f>VLOOKUP(M2780,LINE!$A$2:$B$13,2,)</f>
        <v>5</v>
      </c>
      <c r="V2780">
        <f>VLOOKUP(L2780,Entry_exit!B:P,4,)</f>
        <v>22330</v>
      </c>
      <c r="W2780">
        <f>2020 - VLOOKUP(L2780, age!$A:$D,4,)</f>
        <v>152</v>
      </c>
      <c r="X2780">
        <f>VLOOKUP(H2780,'air-quality-london-time-of-day'!E:G,3,FALSE)</f>
        <v>19.100000000000001</v>
      </c>
      <c r="Y2780">
        <f>VLOOKUP(I2780,Weather!F:K,2,)</f>
        <v>7.4516129032258061</v>
      </c>
      <c r="Z2780">
        <f>VLOOKUP(I2780,Weather!F:K,3,)</f>
        <v>0.19</v>
      </c>
      <c r="AA2780">
        <f>VLOOKUP(I2780,Weather!F:K,4,)</f>
        <v>0.54</v>
      </c>
      <c r="AB2780">
        <f>VLOOKUP(I2780,Weather!F:K,5,)</f>
        <v>1015</v>
      </c>
      <c r="AC2780">
        <f>VLOOKUP(I2780,Weather!F:K,6,)</f>
        <v>5</v>
      </c>
    </row>
    <row r="2781" spans="1:29" x14ac:dyDescent="0.25">
      <c r="A2781" t="s">
        <v>7</v>
      </c>
      <c r="B2781" t="s">
        <v>6</v>
      </c>
      <c r="C2781" s="1">
        <v>42066.474999999999</v>
      </c>
      <c r="D2781" s="3">
        <f t="shared" si="352"/>
        <v>2015</v>
      </c>
      <c r="E2781" s="3">
        <f t="shared" si="355"/>
        <v>3</v>
      </c>
      <c r="F2781" s="3">
        <f t="shared" si="356"/>
        <v>11</v>
      </c>
      <c r="G2781" s="3">
        <f t="shared" si="357"/>
        <v>3</v>
      </c>
      <c r="H2781" s="3" t="str">
        <f t="shared" si="358"/>
        <v>2015311</v>
      </c>
      <c r="I2781" s="3" t="str">
        <f t="shared" si="359"/>
        <v>20153113</v>
      </c>
      <c r="J2781">
        <v>34</v>
      </c>
      <c r="K2781">
        <v>20.399999999999999</v>
      </c>
      <c r="L2781" t="str">
        <f>VLOOKUP(C2781,List!$A$2:$C$2089,3,)</f>
        <v>Gloucester Road</v>
      </c>
      <c r="M2781" t="str">
        <f>VLOOKUP(C2781,List!$A$2:$C$2089,2,)</f>
        <v>District</v>
      </c>
      <c r="N2781" t="str">
        <f t="shared" si="353"/>
        <v>Gloucester Road|District</v>
      </c>
      <c r="O2781">
        <f>VLOOKUP(N2781,Depth!$A$2:$F$427,3,)</f>
        <v>7</v>
      </c>
      <c r="P2781">
        <f>VLOOKUP(N2781,Depth!$A$2:$F$427,5,)</f>
        <v>99.95</v>
      </c>
      <c r="Q2781">
        <f>VLOOKUP(N2781,Depth!$A$2:$F$427,6,)</f>
        <v>7.05</v>
      </c>
      <c r="R2781">
        <f>VLOOKUP(L2781,longitude_latitude!C:J,7,)</f>
        <v>-0.18213512100000001</v>
      </c>
      <c r="S2781">
        <f>VLOOKUP(L2781,longitude_latitude!C:J,8,)</f>
        <v>51.493977630000003</v>
      </c>
      <c r="T2781">
        <f t="shared" si="354"/>
        <v>-9.3788618464113451</v>
      </c>
      <c r="U2781">
        <f>VLOOKUP(M2781,LINE!$A$2:$B$13,2,)</f>
        <v>5</v>
      </c>
      <c r="V2781">
        <f>VLOOKUP(L2781,Entry_exit!B:P,4,)</f>
        <v>22330</v>
      </c>
      <c r="W2781">
        <f>2020 - VLOOKUP(L2781, age!$A:$D,4,)</f>
        <v>152</v>
      </c>
      <c r="X2781">
        <f>VLOOKUP(H2781,'air-quality-london-time-of-day'!E:G,3,FALSE)</f>
        <v>19.100000000000001</v>
      </c>
      <c r="Y2781">
        <f>VLOOKUP(I2781,Weather!F:K,2,)</f>
        <v>7.4516129032258061</v>
      </c>
      <c r="Z2781">
        <f>VLOOKUP(I2781,Weather!F:K,3,)</f>
        <v>0.19</v>
      </c>
      <c r="AA2781">
        <f>VLOOKUP(I2781,Weather!F:K,4,)</f>
        <v>0.54</v>
      </c>
      <c r="AB2781">
        <f>VLOOKUP(I2781,Weather!F:K,5,)</f>
        <v>1015</v>
      </c>
      <c r="AC2781">
        <f>VLOOKUP(I2781,Weather!F:K,6,)</f>
        <v>5</v>
      </c>
    </row>
    <row r="2782" spans="1:29" x14ac:dyDescent="0.25">
      <c r="A2782" t="s">
        <v>7</v>
      </c>
      <c r="B2782" t="s">
        <v>6</v>
      </c>
      <c r="C2782" s="1">
        <v>42066.475694444445</v>
      </c>
      <c r="D2782" s="3">
        <f t="shared" si="352"/>
        <v>2015</v>
      </c>
      <c r="E2782" s="3">
        <f t="shared" si="355"/>
        <v>3</v>
      </c>
      <c r="F2782" s="3">
        <f t="shared" si="356"/>
        <v>11</v>
      </c>
      <c r="G2782" s="3">
        <f t="shared" si="357"/>
        <v>3</v>
      </c>
      <c r="H2782" s="3" t="str">
        <f t="shared" si="358"/>
        <v>2015311</v>
      </c>
      <c r="I2782" s="3" t="str">
        <f t="shared" si="359"/>
        <v>20153113</v>
      </c>
      <c r="J2782">
        <v>30</v>
      </c>
      <c r="K2782">
        <v>18</v>
      </c>
      <c r="L2782" t="str">
        <f>VLOOKUP(C2782,List!$A$2:$C$2089,3,)</f>
        <v>Earl's Court</v>
      </c>
      <c r="M2782" t="str">
        <f>VLOOKUP(C2782,List!$A$2:$C$2089,2,)</f>
        <v>District</v>
      </c>
      <c r="N2782" t="str">
        <f t="shared" si="353"/>
        <v>Earl's Court|District</v>
      </c>
      <c r="O2782">
        <f>VLOOKUP(N2782,Depth!$A$2:$F$427,3,)</f>
        <v>8</v>
      </c>
      <c r="P2782">
        <f>VLOOKUP(N2782,Depth!$A$2:$F$427,5,)</f>
        <v>102.2</v>
      </c>
      <c r="Q2782">
        <f>VLOOKUP(N2782,Depth!$A$2:$F$427,6,)</f>
        <v>5.8</v>
      </c>
      <c r="R2782">
        <f>VLOOKUP(L2782,longitude_latitude!C:J,7,)</f>
        <v>-0.19157700999999999</v>
      </c>
      <c r="S2782">
        <f>VLOOKUP(L2782,longitude_latitude!C:J,8,)</f>
        <v>51.491473399999997</v>
      </c>
      <c r="T2782">
        <f t="shared" si="354"/>
        <v>-9.8645825144665338</v>
      </c>
      <c r="U2782">
        <f>VLOOKUP(M2782,LINE!$A$2:$B$13,2,)</f>
        <v>5</v>
      </c>
      <c r="V2782">
        <f>VLOOKUP(L2782,Entry_exit!B:P,4,)</f>
        <v>31241</v>
      </c>
      <c r="W2782">
        <f>2020 - VLOOKUP(L2782, age!$A:$D,4,)</f>
        <v>149</v>
      </c>
      <c r="X2782">
        <f>VLOOKUP(H2782,'air-quality-london-time-of-day'!E:G,3,FALSE)</f>
        <v>19.100000000000001</v>
      </c>
      <c r="Y2782">
        <f>VLOOKUP(I2782,Weather!F:K,2,)</f>
        <v>7.4516129032258061</v>
      </c>
      <c r="Z2782">
        <f>VLOOKUP(I2782,Weather!F:K,3,)</f>
        <v>0.19</v>
      </c>
      <c r="AA2782">
        <f>VLOOKUP(I2782,Weather!F:K,4,)</f>
        <v>0.54</v>
      </c>
      <c r="AB2782">
        <f>VLOOKUP(I2782,Weather!F:K,5,)</f>
        <v>1015</v>
      </c>
      <c r="AC2782">
        <f>VLOOKUP(I2782,Weather!F:K,6,)</f>
        <v>5</v>
      </c>
    </row>
    <row r="2783" spans="1:29" x14ac:dyDescent="0.25">
      <c r="A2783" t="s">
        <v>7</v>
      </c>
      <c r="B2783" t="s">
        <v>6</v>
      </c>
      <c r="C2783" s="1">
        <v>42066.476388888892</v>
      </c>
      <c r="D2783" s="3">
        <f t="shared" si="352"/>
        <v>2015</v>
      </c>
      <c r="E2783" s="3">
        <f t="shared" si="355"/>
        <v>3</v>
      </c>
      <c r="F2783" s="3">
        <f t="shared" si="356"/>
        <v>11</v>
      </c>
      <c r="G2783" s="3">
        <f t="shared" si="357"/>
        <v>3</v>
      </c>
      <c r="H2783" s="3" t="str">
        <f t="shared" si="358"/>
        <v>2015311</v>
      </c>
      <c r="I2783" s="3" t="str">
        <f t="shared" si="359"/>
        <v>20153113</v>
      </c>
      <c r="J2783">
        <v>22</v>
      </c>
      <c r="K2783">
        <v>13.2</v>
      </c>
      <c r="L2783" t="str">
        <f>VLOOKUP(C2783,List!$A$2:$C$2089,3,)</f>
        <v>Earl's Court</v>
      </c>
      <c r="M2783" t="str">
        <f>VLOOKUP(C2783,List!$A$2:$C$2089,2,)</f>
        <v>District</v>
      </c>
      <c r="N2783" t="str">
        <f t="shared" si="353"/>
        <v>Earl's Court|District</v>
      </c>
      <c r="O2783">
        <f>VLOOKUP(N2783,Depth!$A$2:$F$427,3,)</f>
        <v>8</v>
      </c>
      <c r="P2783">
        <f>VLOOKUP(N2783,Depth!$A$2:$F$427,5,)</f>
        <v>102.2</v>
      </c>
      <c r="Q2783">
        <f>VLOOKUP(N2783,Depth!$A$2:$F$427,6,)</f>
        <v>5.8</v>
      </c>
      <c r="R2783">
        <f>VLOOKUP(L2783,longitude_latitude!C:J,7,)</f>
        <v>-0.19157700999999999</v>
      </c>
      <c r="S2783">
        <f>VLOOKUP(L2783,longitude_latitude!C:J,8,)</f>
        <v>51.491473399999997</v>
      </c>
      <c r="T2783">
        <f t="shared" si="354"/>
        <v>-9.8645825144665338</v>
      </c>
      <c r="U2783">
        <f>VLOOKUP(M2783,LINE!$A$2:$B$13,2,)</f>
        <v>5</v>
      </c>
      <c r="V2783">
        <f>VLOOKUP(L2783,Entry_exit!B:P,4,)</f>
        <v>31241</v>
      </c>
      <c r="W2783">
        <f>2020 - VLOOKUP(L2783, age!$A:$D,4,)</f>
        <v>149</v>
      </c>
      <c r="X2783">
        <f>VLOOKUP(H2783,'air-quality-london-time-of-day'!E:G,3,FALSE)</f>
        <v>19.100000000000001</v>
      </c>
      <c r="Y2783">
        <f>VLOOKUP(I2783,Weather!F:K,2,)</f>
        <v>7.4516129032258061</v>
      </c>
      <c r="Z2783">
        <f>VLOOKUP(I2783,Weather!F:K,3,)</f>
        <v>0.19</v>
      </c>
      <c r="AA2783">
        <f>VLOOKUP(I2783,Weather!F:K,4,)</f>
        <v>0.54</v>
      </c>
      <c r="AB2783">
        <f>VLOOKUP(I2783,Weather!F:K,5,)</f>
        <v>1015</v>
      </c>
      <c r="AC2783">
        <f>VLOOKUP(I2783,Weather!F:K,6,)</f>
        <v>5</v>
      </c>
    </row>
    <row r="2784" spans="1:29" x14ac:dyDescent="0.25">
      <c r="A2784" t="s">
        <v>7</v>
      </c>
      <c r="B2784" t="s">
        <v>6</v>
      </c>
      <c r="C2784" s="1">
        <v>42066.477083333331</v>
      </c>
      <c r="D2784" s="3">
        <f t="shared" si="352"/>
        <v>2015</v>
      </c>
      <c r="E2784" s="3">
        <f t="shared" si="355"/>
        <v>3</v>
      </c>
      <c r="F2784" s="3">
        <f t="shared" si="356"/>
        <v>11</v>
      </c>
      <c r="G2784" s="3">
        <f t="shared" si="357"/>
        <v>3</v>
      </c>
      <c r="H2784" s="3" t="str">
        <f t="shared" si="358"/>
        <v>2015311</v>
      </c>
      <c r="I2784" s="3" t="str">
        <f t="shared" si="359"/>
        <v>20153113</v>
      </c>
      <c r="J2784">
        <v>21</v>
      </c>
      <c r="K2784">
        <v>12.6</v>
      </c>
      <c r="L2784" t="str">
        <f>VLOOKUP(C2784,List!$A$2:$C$2089,3,)</f>
        <v>West Kensington</v>
      </c>
      <c r="M2784" t="str">
        <f>VLOOKUP(C2784,List!$A$2:$C$2089,2,)</f>
        <v>District</v>
      </c>
      <c r="N2784" t="str">
        <f t="shared" si="353"/>
        <v>West Kensington|District</v>
      </c>
      <c r="O2784">
        <f>VLOOKUP(N2784,Depth!$A$2:$F$427,3,)</f>
        <v>5</v>
      </c>
      <c r="P2784">
        <f>VLOOKUP(N2784,Depth!$A$2:$F$427,5,)</f>
        <v>99.35</v>
      </c>
      <c r="Q2784">
        <f>VLOOKUP(N2784,Depth!$A$2:$F$427,6,)</f>
        <v>5.65</v>
      </c>
      <c r="R2784">
        <f>VLOOKUP(L2784,longitude_latitude!C:J,7,)</f>
        <v>-0.20386005400000001</v>
      </c>
      <c r="S2784">
        <f>VLOOKUP(L2784,longitude_latitude!C:J,8,)</f>
        <v>51.490279459999996</v>
      </c>
      <c r="T2784">
        <f t="shared" si="354"/>
        <v>-10.496811151190691</v>
      </c>
      <c r="U2784">
        <f>VLOOKUP(M2784,LINE!$A$2:$B$13,2,)</f>
        <v>5</v>
      </c>
      <c r="V2784">
        <f>VLOOKUP(L2784,Entry_exit!B:P,4,)</f>
        <v>8456</v>
      </c>
      <c r="W2784">
        <f>2020 - VLOOKUP(L2784, age!$A:$D,4,)</f>
        <v>146</v>
      </c>
      <c r="X2784">
        <f>VLOOKUP(H2784,'air-quality-london-time-of-day'!E:G,3,FALSE)</f>
        <v>19.100000000000001</v>
      </c>
      <c r="Y2784">
        <f>VLOOKUP(I2784,Weather!F:K,2,)</f>
        <v>7.4516129032258061</v>
      </c>
      <c r="Z2784">
        <f>VLOOKUP(I2784,Weather!F:K,3,)</f>
        <v>0.19</v>
      </c>
      <c r="AA2784">
        <f>VLOOKUP(I2784,Weather!F:K,4,)</f>
        <v>0.54</v>
      </c>
      <c r="AB2784">
        <f>VLOOKUP(I2784,Weather!F:K,5,)</f>
        <v>1015</v>
      </c>
      <c r="AC2784">
        <f>VLOOKUP(I2784,Weather!F:K,6,)</f>
        <v>5</v>
      </c>
    </row>
    <row r="2785" spans="1:29" x14ac:dyDescent="0.25">
      <c r="A2785" t="s">
        <v>7</v>
      </c>
      <c r="B2785" t="s">
        <v>6</v>
      </c>
      <c r="C2785" s="1">
        <v>42066.477777777778</v>
      </c>
      <c r="D2785" s="3">
        <f t="shared" si="352"/>
        <v>2015</v>
      </c>
      <c r="E2785" s="3">
        <f t="shared" si="355"/>
        <v>3</v>
      </c>
      <c r="F2785" s="3">
        <f t="shared" si="356"/>
        <v>11</v>
      </c>
      <c r="G2785" s="3">
        <f t="shared" si="357"/>
        <v>3</v>
      </c>
      <c r="H2785" s="3" t="str">
        <f t="shared" si="358"/>
        <v>2015311</v>
      </c>
      <c r="I2785" s="3" t="str">
        <f t="shared" si="359"/>
        <v>20153113</v>
      </c>
      <c r="J2785">
        <v>25</v>
      </c>
      <c r="K2785">
        <v>15</v>
      </c>
      <c r="L2785" t="str">
        <f>VLOOKUP(C2785,List!$A$2:$C$2089,3,)</f>
        <v>Barons Court</v>
      </c>
      <c r="M2785" t="str">
        <f>VLOOKUP(C2785,List!$A$2:$C$2089,2,)</f>
        <v>District</v>
      </c>
      <c r="N2785" t="str">
        <f t="shared" si="353"/>
        <v>Barons Court|District</v>
      </c>
      <c r="O2785">
        <f>VLOOKUP(N2785,Depth!$A$2:$F$427,3,)</f>
        <v>4.5999999999999996</v>
      </c>
      <c r="P2785">
        <f>VLOOKUP(N2785,Depth!$A$2:$F$427,5,)</f>
        <v>101.9</v>
      </c>
      <c r="Q2785">
        <f>VLOOKUP(N2785,Depth!$A$2:$F$427,6,)</f>
        <v>2.7</v>
      </c>
      <c r="R2785">
        <f>VLOOKUP(L2785,longitude_latitude!C:J,7,)</f>
        <v>-0.21308817399999999</v>
      </c>
      <c r="S2785">
        <f>VLOOKUP(L2785,longitude_latitude!C:J,8,)</f>
        <v>51.489787370000002</v>
      </c>
      <c r="T2785">
        <f t="shared" si="354"/>
        <v>-10.971864770321563</v>
      </c>
      <c r="U2785">
        <f>VLOOKUP(M2785,LINE!$A$2:$B$13,2,)</f>
        <v>5</v>
      </c>
      <c r="V2785">
        <f>VLOOKUP(L2785,Entry_exit!B:P,4,)</f>
        <v>12462</v>
      </c>
      <c r="W2785">
        <f>2020 - VLOOKUP(L2785, age!$A:$D,4,)</f>
        <v>114</v>
      </c>
      <c r="X2785">
        <f>VLOOKUP(H2785,'air-quality-london-time-of-day'!E:G,3,FALSE)</f>
        <v>19.100000000000001</v>
      </c>
      <c r="Y2785">
        <f>VLOOKUP(I2785,Weather!F:K,2,)</f>
        <v>7.4516129032258061</v>
      </c>
      <c r="Z2785">
        <f>VLOOKUP(I2785,Weather!F:K,3,)</f>
        <v>0.19</v>
      </c>
      <c r="AA2785">
        <f>VLOOKUP(I2785,Weather!F:K,4,)</f>
        <v>0.54</v>
      </c>
      <c r="AB2785">
        <f>VLOOKUP(I2785,Weather!F:K,5,)</f>
        <v>1015</v>
      </c>
      <c r="AC2785">
        <f>VLOOKUP(I2785,Weather!F:K,6,)</f>
        <v>5</v>
      </c>
    </row>
    <row r="2786" spans="1:29" x14ac:dyDescent="0.25">
      <c r="A2786" t="s">
        <v>7</v>
      </c>
      <c r="B2786" t="s">
        <v>6</v>
      </c>
      <c r="C2786" s="1">
        <v>42066.478472222225</v>
      </c>
      <c r="D2786" s="3">
        <f t="shared" si="352"/>
        <v>2015</v>
      </c>
      <c r="E2786" s="3">
        <f t="shared" si="355"/>
        <v>3</v>
      </c>
      <c r="F2786" s="3">
        <f t="shared" si="356"/>
        <v>11</v>
      </c>
      <c r="G2786" s="3">
        <f t="shared" si="357"/>
        <v>3</v>
      </c>
      <c r="H2786" s="3" t="str">
        <f t="shared" si="358"/>
        <v>2015311</v>
      </c>
      <c r="I2786" s="3" t="str">
        <f t="shared" si="359"/>
        <v>20153113</v>
      </c>
      <c r="J2786">
        <v>23</v>
      </c>
      <c r="K2786">
        <v>13.8</v>
      </c>
      <c r="L2786" t="str">
        <f>VLOOKUP(C2786,List!$A$2:$C$2089,3,)</f>
        <v>Barons Court</v>
      </c>
      <c r="M2786" t="str">
        <f>VLOOKUP(C2786,List!$A$2:$C$2089,2,)</f>
        <v>District</v>
      </c>
      <c r="N2786" t="str">
        <f t="shared" si="353"/>
        <v>Barons Court|District</v>
      </c>
      <c r="O2786">
        <f>VLOOKUP(N2786,Depth!$A$2:$F$427,3,)</f>
        <v>4.5999999999999996</v>
      </c>
      <c r="P2786">
        <f>VLOOKUP(N2786,Depth!$A$2:$F$427,5,)</f>
        <v>101.9</v>
      </c>
      <c r="Q2786">
        <f>VLOOKUP(N2786,Depth!$A$2:$F$427,6,)</f>
        <v>2.7</v>
      </c>
      <c r="R2786">
        <f>VLOOKUP(L2786,longitude_latitude!C:J,7,)</f>
        <v>-0.21308817399999999</v>
      </c>
      <c r="S2786">
        <f>VLOOKUP(L2786,longitude_latitude!C:J,8,)</f>
        <v>51.489787370000002</v>
      </c>
      <c r="T2786">
        <f t="shared" si="354"/>
        <v>-10.971864770321563</v>
      </c>
      <c r="U2786">
        <f>VLOOKUP(M2786,LINE!$A$2:$B$13,2,)</f>
        <v>5</v>
      </c>
      <c r="V2786">
        <f>VLOOKUP(L2786,Entry_exit!B:P,4,)</f>
        <v>12462</v>
      </c>
      <c r="W2786">
        <f>2020 - VLOOKUP(L2786, age!$A:$D,4,)</f>
        <v>114</v>
      </c>
      <c r="X2786">
        <f>VLOOKUP(H2786,'air-quality-london-time-of-day'!E:G,3,FALSE)</f>
        <v>19.100000000000001</v>
      </c>
      <c r="Y2786">
        <f>VLOOKUP(I2786,Weather!F:K,2,)</f>
        <v>7.4516129032258061</v>
      </c>
      <c r="Z2786">
        <f>VLOOKUP(I2786,Weather!F:K,3,)</f>
        <v>0.19</v>
      </c>
      <c r="AA2786">
        <f>VLOOKUP(I2786,Weather!F:K,4,)</f>
        <v>0.54</v>
      </c>
      <c r="AB2786">
        <f>VLOOKUP(I2786,Weather!F:K,5,)</f>
        <v>1015</v>
      </c>
      <c r="AC2786">
        <f>VLOOKUP(I2786,Weather!F:K,6,)</f>
        <v>5</v>
      </c>
    </row>
    <row r="2787" spans="1:29" x14ac:dyDescent="0.25">
      <c r="A2787" t="s">
        <v>7</v>
      </c>
      <c r="B2787" t="s">
        <v>6</v>
      </c>
      <c r="C2787" s="1">
        <v>42066.479166666664</v>
      </c>
      <c r="D2787" s="3">
        <f t="shared" si="352"/>
        <v>2015</v>
      </c>
      <c r="E2787" s="3">
        <f t="shared" si="355"/>
        <v>3</v>
      </c>
      <c r="F2787" s="3">
        <f t="shared" si="356"/>
        <v>11</v>
      </c>
      <c r="G2787" s="3">
        <f t="shared" si="357"/>
        <v>3</v>
      </c>
      <c r="H2787" s="3" t="str">
        <f t="shared" si="358"/>
        <v>2015311</v>
      </c>
      <c r="I2787" s="3" t="str">
        <f t="shared" si="359"/>
        <v>20153113</v>
      </c>
      <c r="J2787">
        <v>20</v>
      </c>
      <c r="K2787">
        <v>12</v>
      </c>
      <c r="L2787" t="str">
        <f>VLOOKUP(C2787,List!$A$2:$C$2089,3,)</f>
        <v>Barons Court</v>
      </c>
      <c r="M2787" t="str">
        <f>VLOOKUP(C2787,List!$A$2:$C$2089,2,)</f>
        <v>District</v>
      </c>
      <c r="N2787" t="str">
        <f t="shared" si="353"/>
        <v>Barons Court|District</v>
      </c>
      <c r="O2787">
        <f>VLOOKUP(N2787,Depth!$A$2:$F$427,3,)</f>
        <v>4.5999999999999996</v>
      </c>
      <c r="P2787">
        <f>VLOOKUP(N2787,Depth!$A$2:$F$427,5,)</f>
        <v>101.9</v>
      </c>
      <c r="Q2787">
        <f>VLOOKUP(N2787,Depth!$A$2:$F$427,6,)</f>
        <v>2.7</v>
      </c>
      <c r="R2787">
        <f>VLOOKUP(L2787,longitude_latitude!C:J,7,)</f>
        <v>-0.21308817399999999</v>
      </c>
      <c r="S2787">
        <f>VLOOKUP(L2787,longitude_latitude!C:J,8,)</f>
        <v>51.489787370000002</v>
      </c>
      <c r="T2787">
        <f t="shared" si="354"/>
        <v>-10.971864770321563</v>
      </c>
      <c r="U2787">
        <f>VLOOKUP(M2787,LINE!$A$2:$B$13,2,)</f>
        <v>5</v>
      </c>
      <c r="V2787">
        <f>VLOOKUP(L2787,Entry_exit!B:P,4,)</f>
        <v>12462</v>
      </c>
      <c r="W2787">
        <f>2020 - VLOOKUP(L2787, age!$A:$D,4,)</f>
        <v>114</v>
      </c>
      <c r="X2787">
        <f>VLOOKUP(H2787,'air-quality-london-time-of-day'!E:G,3,FALSE)</f>
        <v>19.100000000000001</v>
      </c>
      <c r="Y2787">
        <f>VLOOKUP(I2787,Weather!F:K,2,)</f>
        <v>7.4516129032258061</v>
      </c>
      <c r="Z2787">
        <f>VLOOKUP(I2787,Weather!F:K,3,)</f>
        <v>0.19</v>
      </c>
      <c r="AA2787">
        <f>VLOOKUP(I2787,Weather!F:K,4,)</f>
        <v>0.54</v>
      </c>
      <c r="AB2787">
        <f>VLOOKUP(I2787,Weather!F:K,5,)</f>
        <v>1015</v>
      </c>
      <c r="AC2787">
        <f>VLOOKUP(I2787,Weather!F:K,6,)</f>
        <v>5</v>
      </c>
    </row>
    <row r="2788" spans="1:29" x14ac:dyDescent="0.25">
      <c r="A2788" t="s">
        <v>7</v>
      </c>
      <c r="B2788" t="s">
        <v>6</v>
      </c>
      <c r="C2788" s="1">
        <v>42066.479861111111</v>
      </c>
      <c r="D2788" s="3">
        <f t="shared" si="352"/>
        <v>2015</v>
      </c>
      <c r="E2788" s="3">
        <f t="shared" si="355"/>
        <v>3</v>
      </c>
      <c r="F2788" s="3">
        <f t="shared" si="356"/>
        <v>11</v>
      </c>
      <c r="G2788" s="3">
        <f t="shared" si="357"/>
        <v>3</v>
      </c>
      <c r="H2788" s="3" t="str">
        <f t="shared" si="358"/>
        <v>2015311</v>
      </c>
      <c r="I2788" s="3" t="str">
        <f t="shared" si="359"/>
        <v>20153113</v>
      </c>
      <c r="J2788">
        <v>20</v>
      </c>
      <c r="K2788">
        <v>12</v>
      </c>
      <c r="L2788" t="str">
        <f>VLOOKUP(C2788,List!$A$2:$C$2089,3,)</f>
        <v>Hammersmith</v>
      </c>
      <c r="M2788" t="str">
        <f>VLOOKUP(C2788,List!$A$2:$C$2089,2,)</f>
        <v>District</v>
      </c>
      <c r="N2788" t="str">
        <f t="shared" si="353"/>
        <v>Hammersmith|District</v>
      </c>
      <c r="O2788">
        <f>VLOOKUP(N2788,Depth!$A$2:$F$427,3,)</f>
        <v>5</v>
      </c>
      <c r="P2788">
        <f>VLOOKUP(N2788,Depth!$A$2:$F$427,5,)</f>
        <v>100.4</v>
      </c>
      <c r="Q2788">
        <f>VLOOKUP(N2788,Depth!$A$2:$F$427,6,)</f>
        <v>4.5999999999999996</v>
      </c>
      <c r="R2788">
        <f>VLOOKUP(L2788,longitude_latitude!C:J,7,)</f>
        <v>-0.22333450699999999</v>
      </c>
      <c r="S2788">
        <f>VLOOKUP(L2788,longitude_latitude!C:J,8,)</f>
        <v>51.493273559999999</v>
      </c>
      <c r="T2788">
        <f t="shared" si="354"/>
        <v>-11.500224864338733</v>
      </c>
      <c r="U2788">
        <f>VLOOKUP(M2788,LINE!$A$2:$B$13,2,)</f>
        <v>5</v>
      </c>
      <c r="V2788">
        <f>VLOOKUP(L2788,Entry_exit!B:P,4,)</f>
        <v>46414</v>
      </c>
      <c r="W2788">
        <f>2020 - VLOOKUP(L2788, age!$A:$D,4,)</f>
        <v>156</v>
      </c>
      <c r="X2788">
        <f>VLOOKUP(H2788,'air-quality-london-time-of-day'!E:G,3,FALSE)</f>
        <v>19.100000000000001</v>
      </c>
      <c r="Y2788">
        <f>VLOOKUP(I2788,Weather!F:K,2,)</f>
        <v>7.4516129032258061</v>
      </c>
      <c r="Z2788">
        <f>VLOOKUP(I2788,Weather!F:K,3,)</f>
        <v>0.19</v>
      </c>
      <c r="AA2788">
        <f>VLOOKUP(I2788,Weather!F:K,4,)</f>
        <v>0.54</v>
      </c>
      <c r="AB2788">
        <f>VLOOKUP(I2788,Weather!F:K,5,)</f>
        <v>1015</v>
      </c>
      <c r="AC2788">
        <f>VLOOKUP(I2788,Weather!F:K,6,)</f>
        <v>5</v>
      </c>
    </row>
    <row r="2789" spans="1:29" x14ac:dyDescent="0.25">
      <c r="A2789" t="s">
        <v>7</v>
      </c>
      <c r="B2789" t="s">
        <v>6</v>
      </c>
      <c r="C2789" s="1">
        <v>42066.480555555558</v>
      </c>
      <c r="D2789" s="3">
        <f t="shared" si="352"/>
        <v>2015</v>
      </c>
      <c r="E2789" s="3">
        <f t="shared" si="355"/>
        <v>3</v>
      </c>
      <c r="F2789" s="3">
        <f t="shared" si="356"/>
        <v>11</v>
      </c>
      <c r="G2789" s="3">
        <f t="shared" si="357"/>
        <v>3</v>
      </c>
      <c r="H2789" s="3" t="str">
        <f t="shared" si="358"/>
        <v>2015311</v>
      </c>
      <c r="I2789" s="3" t="str">
        <f t="shared" si="359"/>
        <v>20153113</v>
      </c>
      <c r="J2789">
        <v>18</v>
      </c>
      <c r="K2789">
        <v>10.8</v>
      </c>
      <c r="L2789" t="str">
        <f>VLOOKUP(C2789,List!$A$2:$C$2089,3,)</f>
        <v>Hammersmith</v>
      </c>
      <c r="M2789" t="str">
        <f>VLOOKUP(C2789,List!$A$2:$C$2089,2,)</f>
        <v>District</v>
      </c>
      <c r="N2789" t="str">
        <f t="shared" si="353"/>
        <v>Hammersmith|District</v>
      </c>
      <c r="O2789">
        <f>VLOOKUP(N2789,Depth!$A$2:$F$427,3,)</f>
        <v>5</v>
      </c>
      <c r="P2789">
        <f>VLOOKUP(N2789,Depth!$A$2:$F$427,5,)</f>
        <v>100.4</v>
      </c>
      <c r="Q2789">
        <f>VLOOKUP(N2789,Depth!$A$2:$F$427,6,)</f>
        <v>4.5999999999999996</v>
      </c>
      <c r="R2789">
        <f>VLOOKUP(L2789,longitude_latitude!C:J,7,)</f>
        <v>-0.22333450699999999</v>
      </c>
      <c r="S2789">
        <f>VLOOKUP(L2789,longitude_latitude!C:J,8,)</f>
        <v>51.493273559999999</v>
      </c>
      <c r="T2789">
        <f t="shared" si="354"/>
        <v>-11.500224864338733</v>
      </c>
      <c r="U2789">
        <f>VLOOKUP(M2789,LINE!$A$2:$B$13,2,)</f>
        <v>5</v>
      </c>
      <c r="V2789">
        <f>VLOOKUP(L2789,Entry_exit!B:P,4,)</f>
        <v>46414</v>
      </c>
      <c r="W2789">
        <f>2020 - VLOOKUP(L2789, age!$A:$D,4,)</f>
        <v>156</v>
      </c>
      <c r="X2789">
        <f>VLOOKUP(H2789,'air-quality-london-time-of-day'!E:G,3,FALSE)</f>
        <v>19.100000000000001</v>
      </c>
      <c r="Y2789">
        <f>VLOOKUP(I2789,Weather!F:K,2,)</f>
        <v>7.4516129032258061</v>
      </c>
      <c r="Z2789">
        <f>VLOOKUP(I2789,Weather!F:K,3,)</f>
        <v>0.19</v>
      </c>
      <c r="AA2789">
        <f>VLOOKUP(I2789,Weather!F:K,4,)</f>
        <v>0.54</v>
      </c>
      <c r="AB2789">
        <f>VLOOKUP(I2789,Weather!F:K,5,)</f>
        <v>1015</v>
      </c>
      <c r="AC2789">
        <f>VLOOKUP(I2789,Weather!F:K,6,)</f>
        <v>5</v>
      </c>
    </row>
    <row r="2790" spans="1:29" x14ac:dyDescent="0.25">
      <c r="A2790" t="s">
        <v>7</v>
      </c>
      <c r="B2790" t="s">
        <v>6</v>
      </c>
      <c r="C2790" s="1">
        <v>42066.481249999997</v>
      </c>
      <c r="D2790" s="3">
        <f t="shared" si="352"/>
        <v>2015</v>
      </c>
      <c r="E2790" s="3">
        <f t="shared" si="355"/>
        <v>3</v>
      </c>
      <c r="F2790" s="3">
        <f t="shared" si="356"/>
        <v>11</v>
      </c>
      <c r="G2790" s="3">
        <f t="shared" si="357"/>
        <v>3</v>
      </c>
      <c r="H2790" s="3" t="str">
        <f t="shared" si="358"/>
        <v>2015311</v>
      </c>
      <c r="I2790" s="3" t="str">
        <f t="shared" si="359"/>
        <v>20153113</v>
      </c>
      <c r="J2790">
        <v>17</v>
      </c>
      <c r="K2790">
        <v>10.199999999999999</v>
      </c>
      <c r="L2790" t="str">
        <f>VLOOKUP(C2790,List!$A$2:$C$2089,3,)</f>
        <v>Ravenscourt Park</v>
      </c>
      <c r="M2790" t="str">
        <f>VLOOKUP(C2790,List!$A$2:$C$2089,2,)</f>
        <v>District</v>
      </c>
      <c r="N2790" t="str">
        <f t="shared" si="353"/>
        <v>Ravenscourt Park|District</v>
      </c>
      <c r="O2790">
        <f>VLOOKUP(N2790,Depth!$A$2:$F$427,3,)</f>
        <v>5</v>
      </c>
      <c r="P2790">
        <f>VLOOKUP(N2790,Depth!$A$2:$F$427,5,)</f>
        <v>111</v>
      </c>
      <c r="Q2790">
        <f>VLOOKUP(N2790,Depth!$A$2:$F$427,6,)</f>
        <v>-6</v>
      </c>
      <c r="R2790">
        <f>VLOOKUP(L2790,longitude_latitude!C:J,7,)</f>
        <v>-0.23418172400000001</v>
      </c>
      <c r="S2790">
        <f>VLOOKUP(L2790,longitude_latitude!C:J,8,)</f>
        <v>51.493657519999999</v>
      </c>
      <c r="T2790">
        <f t="shared" si="354"/>
        <v>-12.058873493099165</v>
      </c>
      <c r="U2790">
        <f>VLOOKUP(M2790,LINE!$A$2:$B$13,2,)</f>
        <v>5</v>
      </c>
      <c r="V2790">
        <f>VLOOKUP(L2790,Entry_exit!B:P,4,)</f>
        <v>5268</v>
      </c>
      <c r="W2790">
        <f>2020 - VLOOKUP(L2790, age!$A:$D,4,)</f>
        <v>143</v>
      </c>
      <c r="X2790">
        <f>VLOOKUP(H2790,'air-quality-london-time-of-day'!E:G,3,FALSE)</f>
        <v>19.100000000000001</v>
      </c>
      <c r="Y2790">
        <f>VLOOKUP(I2790,Weather!F:K,2,)</f>
        <v>7.4516129032258061</v>
      </c>
      <c r="Z2790">
        <f>VLOOKUP(I2790,Weather!F:K,3,)</f>
        <v>0.19</v>
      </c>
      <c r="AA2790">
        <f>VLOOKUP(I2790,Weather!F:K,4,)</f>
        <v>0.54</v>
      </c>
      <c r="AB2790">
        <f>VLOOKUP(I2790,Weather!F:K,5,)</f>
        <v>1015</v>
      </c>
      <c r="AC2790">
        <f>VLOOKUP(I2790,Weather!F:K,6,)</f>
        <v>5</v>
      </c>
    </row>
    <row r="2791" spans="1:29" x14ac:dyDescent="0.25">
      <c r="A2791" t="s">
        <v>7</v>
      </c>
      <c r="B2791" t="s">
        <v>6</v>
      </c>
      <c r="C2791" s="1">
        <v>42066.481944444444</v>
      </c>
      <c r="D2791" s="3">
        <f t="shared" si="352"/>
        <v>2015</v>
      </c>
      <c r="E2791" s="3">
        <f t="shared" si="355"/>
        <v>3</v>
      </c>
      <c r="F2791" s="3">
        <f t="shared" si="356"/>
        <v>11</v>
      </c>
      <c r="G2791" s="3">
        <f t="shared" si="357"/>
        <v>3</v>
      </c>
      <c r="H2791" s="3" t="str">
        <f t="shared" si="358"/>
        <v>2015311</v>
      </c>
      <c r="I2791" s="3" t="str">
        <f t="shared" si="359"/>
        <v>20153113</v>
      </c>
      <c r="J2791">
        <v>18</v>
      </c>
      <c r="K2791">
        <v>10.8</v>
      </c>
      <c r="L2791" t="str">
        <f>VLOOKUP(C2791,List!$A$2:$C$2089,3,)</f>
        <v>Ravenscourt Park</v>
      </c>
      <c r="M2791" t="str">
        <f>VLOOKUP(C2791,List!$A$2:$C$2089,2,)</f>
        <v>District</v>
      </c>
      <c r="N2791" t="str">
        <f t="shared" si="353"/>
        <v>Ravenscourt Park|District</v>
      </c>
      <c r="O2791">
        <f>VLOOKUP(N2791,Depth!$A$2:$F$427,3,)</f>
        <v>5</v>
      </c>
      <c r="P2791">
        <f>VLOOKUP(N2791,Depth!$A$2:$F$427,5,)</f>
        <v>111</v>
      </c>
      <c r="Q2791">
        <f>VLOOKUP(N2791,Depth!$A$2:$F$427,6,)</f>
        <v>-6</v>
      </c>
      <c r="R2791">
        <f>VLOOKUP(L2791,longitude_latitude!C:J,7,)</f>
        <v>-0.23418172400000001</v>
      </c>
      <c r="S2791">
        <f>VLOOKUP(L2791,longitude_latitude!C:J,8,)</f>
        <v>51.493657519999999</v>
      </c>
      <c r="T2791">
        <f t="shared" si="354"/>
        <v>-12.058873493099165</v>
      </c>
      <c r="U2791">
        <f>VLOOKUP(M2791,LINE!$A$2:$B$13,2,)</f>
        <v>5</v>
      </c>
      <c r="V2791">
        <f>VLOOKUP(L2791,Entry_exit!B:P,4,)</f>
        <v>5268</v>
      </c>
      <c r="W2791">
        <f>2020 - VLOOKUP(L2791, age!$A:$D,4,)</f>
        <v>143</v>
      </c>
      <c r="X2791">
        <f>VLOOKUP(H2791,'air-quality-london-time-of-day'!E:G,3,FALSE)</f>
        <v>19.100000000000001</v>
      </c>
      <c r="Y2791">
        <f>VLOOKUP(I2791,Weather!F:K,2,)</f>
        <v>7.4516129032258061</v>
      </c>
      <c r="Z2791">
        <f>VLOOKUP(I2791,Weather!F:K,3,)</f>
        <v>0.19</v>
      </c>
      <c r="AA2791">
        <f>VLOOKUP(I2791,Weather!F:K,4,)</f>
        <v>0.54</v>
      </c>
      <c r="AB2791">
        <f>VLOOKUP(I2791,Weather!F:K,5,)</f>
        <v>1015</v>
      </c>
      <c r="AC2791">
        <f>VLOOKUP(I2791,Weather!F:K,6,)</f>
        <v>5</v>
      </c>
    </row>
    <row r="2792" spans="1:29" x14ac:dyDescent="0.25">
      <c r="A2792" t="s">
        <v>7</v>
      </c>
      <c r="B2792" t="s">
        <v>6</v>
      </c>
      <c r="C2792" s="1">
        <v>42066.482638888891</v>
      </c>
      <c r="D2792" s="3">
        <f t="shared" ref="D2792:D2855" si="360">YEAR(C2792)</f>
        <v>2015</v>
      </c>
      <c r="E2792" s="3">
        <f t="shared" si="355"/>
        <v>3</v>
      </c>
      <c r="F2792" s="3">
        <f t="shared" si="356"/>
        <v>11</v>
      </c>
      <c r="G2792" s="3">
        <f t="shared" si="357"/>
        <v>3</v>
      </c>
      <c r="H2792" s="3" t="str">
        <f t="shared" si="358"/>
        <v>2015311</v>
      </c>
      <c r="I2792" s="3" t="str">
        <f t="shared" si="359"/>
        <v>20153113</v>
      </c>
      <c r="J2792">
        <v>17</v>
      </c>
      <c r="K2792">
        <v>10.199999999999999</v>
      </c>
      <c r="L2792" t="str">
        <f>VLOOKUP(C2792,List!$A$2:$C$2089,3,)</f>
        <v>Stamford Brook</v>
      </c>
      <c r="M2792" t="str">
        <f>VLOOKUP(C2792,List!$A$2:$C$2089,2,)</f>
        <v>District</v>
      </c>
      <c r="N2792" t="str">
        <f t="shared" ref="N2792:N2855" si="361">L2792&amp;"|"&amp;M2792</f>
        <v>Stamford Brook|District</v>
      </c>
      <c r="O2792">
        <f>VLOOKUP(N2792,Depth!$A$2:$F$427,3,)</f>
        <v>5</v>
      </c>
      <c r="P2792">
        <f>VLOOKUP(N2792,Depth!$A$2:$F$427,5,)</f>
        <v>111.4</v>
      </c>
      <c r="Q2792">
        <f>VLOOKUP(N2792,Depth!$A$2:$F$427,6,)</f>
        <v>-6.4</v>
      </c>
      <c r="R2792">
        <f>VLOOKUP(L2792,longitude_latitude!C:J,7,)</f>
        <v>-0.24440872599999999</v>
      </c>
      <c r="S2792">
        <f>VLOOKUP(L2792,longitude_latitude!C:J,8,)</f>
        <v>51.494408139999997</v>
      </c>
      <c r="T2792">
        <f t="shared" ref="T2792:T2855" si="362">R2792*S2792</f>
        <v>-12.585682689621429</v>
      </c>
      <c r="U2792">
        <f>VLOOKUP(M2792,LINE!$A$2:$B$13,2,)</f>
        <v>5</v>
      </c>
      <c r="V2792">
        <f>VLOOKUP(L2792,Entry_exit!B:P,4,)</f>
        <v>4505</v>
      </c>
      <c r="W2792">
        <f>2020 - VLOOKUP(L2792, age!$A:$D,4,)</f>
        <v>108</v>
      </c>
      <c r="X2792">
        <f>VLOOKUP(H2792,'air-quality-london-time-of-day'!E:G,3,FALSE)</f>
        <v>19.100000000000001</v>
      </c>
      <c r="Y2792">
        <f>VLOOKUP(I2792,Weather!F:K,2,)</f>
        <v>7.4516129032258061</v>
      </c>
      <c r="Z2792">
        <f>VLOOKUP(I2792,Weather!F:K,3,)</f>
        <v>0.19</v>
      </c>
      <c r="AA2792">
        <f>VLOOKUP(I2792,Weather!F:K,4,)</f>
        <v>0.54</v>
      </c>
      <c r="AB2792">
        <f>VLOOKUP(I2792,Weather!F:K,5,)</f>
        <v>1015</v>
      </c>
      <c r="AC2792">
        <f>VLOOKUP(I2792,Weather!F:K,6,)</f>
        <v>5</v>
      </c>
    </row>
    <row r="2793" spans="1:29" x14ac:dyDescent="0.25">
      <c r="A2793" t="s">
        <v>7</v>
      </c>
      <c r="B2793" t="s">
        <v>6</v>
      </c>
      <c r="C2793" s="1">
        <v>42066.48333333333</v>
      </c>
      <c r="D2793" s="3">
        <f t="shared" si="360"/>
        <v>2015</v>
      </c>
      <c r="E2793" s="3">
        <f t="shared" si="355"/>
        <v>3</v>
      </c>
      <c r="F2793" s="3">
        <f t="shared" si="356"/>
        <v>11</v>
      </c>
      <c r="G2793" s="3">
        <f t="shared" si="357"/>
        <v>3</v>
      </c>
      <c r="H2793" s="3" t="str">
        <f t="shared" si="358"/>
        <v>2015311</v>
      </c>
      <c r="I2793" s="3" t="str">
        <f t="shared" si="359"/>
        <v>20153113</v>
      </c>
      <c r="J2793">
        <v>20</v>
      </c>
      <c r="K2793">
        <v>12</v>
      </c>
      <c r="L2793" t="str">
        <f>VLOOKUP(C2793,List!$A$2:$C$2089,3,)</f>
        <v>Turnham Green</v>
      </c>
      <c r="M2793" t="str">
        <f>VLOOKUP(C2793,List!$A$2:$C$2089,2,)</f>
        <v>District</v>
      </c>
      <c r="N2793" t="str">
        <f t="shared" si="361"/>
        <v>Turnham Green|District</v>
      </c>
      <c r="O2793">
        <f>VLOOKUP(N2793,Depth!$A$2:$F$427,3,)</f>
        <v>5</v>
      </c>
      <c r="P2793">
        <f>VLOOKUP(N2793,Depth!$A$2:$F$427,5,)</f>
        <v>110.9</v>
      </c>
      <c r="Q2793">
        <f>VLOOKUP(N2793,Depth!$A$2:$F$427,6,)</f>
        <v>-5.9</v>
      </c>
      <c r="R2793">
        <f>VLOOKUP(L2793,longitude_latitude!C:J,7,)</f>
        <v>-0.25295880300000001</v>
      </c>
      <c r="S2793">
        <f>VLOOKUP(L2793,longitude_latitude!C:J,8,)</f>
        <v>51.494447999999998</v>
      </c>
      <c r="T2793">
        <f t="shared" si="362"/>
        <v>-13.025973927225744</v>
      </c>
      <c r="U2793">
        <f>VLOOKUP(M2793,LINE!$A$2:$B$13,2,)</f>
        <v>5</v>
      </c>
      <c r="V2793">
        <f>VLOOKUP(L2793,Entry_exit!B:P,4,)</f>
        <v>10146</v>
      </c>
      <c r="W2793">
        <f>2020 - VLOOKUP(L2793, age!$A:$D,4,)</f>
        <v>143</v>
      </c>
      <c r="X2793">
        <f>VLOOKUP(H2793,'air-quality-london-time-of-day'!E:G,3,FALSE)</f>
        <v>19.100000000000001</v>
      </c>
      <c r="Y2793">
        <f>VLOOKUP(I2793,Weather!F:K,2,)</f>
        <v>7.4516129032258061</v>
      </c>
      <c r="Z2793">
        <f>VLOOKUP(I2793,Weather!F:K,3,)</f>
        <v>0.19</v>
      </c>
      <c r="AA2793">
        <f>VLOOKUP(I2793,Weather!F:K,4,)</f>
        <v>0.54</v>
      </c>
      <c r="AB2793">
        <f>VLOOKUP(I2793,Weather!F:K,5,)</f>
        <v>1015</v>
      </c>
      <c r="AC2793">
        <f>VLOOKUP(I2793,Weather!F:K,6,)</f>
        <v>5</v>
      </c>
    </row>
    <row r="2794" spans="1:29" x14ac:dyDescent="0.25">
      <c r="A2794" t="s">
        <v>7</v>
      </c>
      <c r="B2794" t="s">
        <v>6</v>
      </c>
      <c r="C2794" s="1">
        <v>42066.484027777777</v>
      </c>
      <c r="D2794" s="3">
        <f t="shared" si="360"/>
        <v>2015</v>
      </c>
      <c r="E2794" s="3">
        <f t="shared" si="355"/>
        <v>3</v>
      </c>
      <c r="F2794" s="3">
        <f t="shared" si="356"/>
        <v>11</v>
      </c>
      <c r="G2794" s="3">
        <f t="shared" si="357"/>
        <v>3</v>
      </c>
      <c r="H2794" s="3" t="str">
        <f t="shared" si="358"/>
        <v>2015311</v>
      </c>
      <c r="I2794" s="3" t="str">
        <f t="shared" si="359"/>
        <v>20153113</v>
      </c>
      <c r="J2794">
        <v>18</v>
      </c>
      <c r="K2794">
        <v>10.8</v>
      </c>
      <c r="L2794" t="str">
        <f>VLOOKUP(C2794,List!$A$2:$C$2089,3,)</f>
        <v>Turnham Green</v>
      </c>
      <c r="M2794" t="str">
        <f>VLOOKUP(C2794,List!$A$2:$C$2089,2,)</f>
        <v>District</v>
      </c>
      <c r="N2794" t="str">
        <f t="shared" si="361"/>
        <v>Turnham Green|District</v>
      </c>
      <c r="O2794">
        <f>VLOOKUP(N2794,Depth!$A$2:$F$427,3,)</f>
        <v>5</v>
      </c>
      <c r="P2794">
        <f>VLOOKUP(N2794,Depth!$A$2:$F$427,5,)</f>
        <v>110.9</v>
      </c>
      <c r="Q2794">
        <f>VLOOKUP(N2794,Depth!$A$2:$F$427,6,)</f>
        <v>-5.9</v>
      </c>
      <c r="R2794">
        <f>VLOOKUP(L2794,longitude_latitude!C:J,7,)</f>
        <v>-0.25295880300000001</v>
      </c>
      <c r="S2794">
        <f>VLOOKUP(L2794,longitude_latitude!C:J,8,)</f>
        <v>51.494447999999998</v>
      </c>
      <c r="T2794">
        <f t="shared" si="362"/>
        <v>-13.025973927225744</v>
      </c>
      <c r="U2794">
        <f>VLOOKUP(M2794,LINE!$A$2:$B$13,2,)</f>
        <v>5</v>
      </c>
      <c r="V2794">
        <f>VLOOKUP(L2794,Entry_exit!B:P,4,)</f>
        <v>10146</v>
      </c>
      <c r="W2794">
        <f>2020 - VLOOKUP(L2794, age!$A:$D,4,)</f>
        <v>143</v>
      </c>
      <c r="X2794">
        <f>VLOOKUP(H2794,'air-quality-london-time-of-day'!E:G,3,FALSE)</f>
        <v>19.100000000000001</v>
      </c>
      <c r="Y2794">
        <f>VLOOKUP(I2794,Weather!F:K,2,)</f>
        <v>7.4516129032258061</v>
      </c>
      <c r="Z2794">
        <f>VLOOKUP(I2794,Weather!F:K,3,)</f>
        <v>0.19</v>
      </c>
      <c r="AA2794">
        <f>VLOOKUP(I2794,Weather!F:K,4,)</f>
        <v>0.54</v>
      </c>
      <c r="AB2794">
        <f>VLOOKUP(I2794,Weather!F:K,5,)</f>
        <v>1015</v>
      </c>
      <c r="AC2794">
        <f>VLOOKUP(I2794,Weather!F:K,6,)</f>
        <v>5</v>
      </c>
    </row>
    <row r="2795" spans="1:29" x14ac:dyDescent="0.25">
      <c r="A2795" t="s">
        <v>7</v>
      </c>
      <c r="B2795" t="s">
        <v>6</v>
      </c>
      <c r="C2795" s="1">
        <v>42066.484722222223</v>
      </c>
      <c r="D2795" s="3">
        <f t="shared" si="360"/>
        <v>2015</v>
      </c>
      <c r="E2795" s="3">
        <f t="shared" si="355"/>
        <v>3</v>
      </c>
      <c r="F2795" s="3">
        <f t="shared" si="356"/>
        <v>11</v>
      </c>
      <c r="G2795" s="3">
        <f t="shared" si="357"/>
        <v>3</v>
      </c>
      <c r="H2795" s="3" t="str">
        <f t="shared" si="358"/>
        <v>2015311</v>
      </c>
      <c r="I2795" s="3" t="str">
        <f t="shared" si="359"/>
        <v>20153113</v>
      </c>
      <c r="J2795">
        <v>17</v>
      </c>
      <c r="K2795">
        <v>10.199999999999999</v>
      </c>
      <c r="L2795" t="str">
        <f>VLOOKUP(C2795,List!$A$2:$C$2089,3,)</f>
        <v>Chiswick Park</v>
      </c>
      <c r="M2795" t="str">
        <f>VLOOKUP(C2795,List!$A$2:$C$2089,2,)</f>
        <v>District</v>
      </c>
      <c r="N2795" t="str">
        <f t="shared" si="361"/>
        <v>Chiswick Park|District</v>
      </c>
      <c r="O2795">
        <f>VLOOKUP(N2795,Depth!$A$2:$F$427,3,)</f>
        <v>10</v>
      </c>
      <c r="P2795">
        <f>VLOOKUP(N2795,Depth!$A$2:$F$427,5,)</f>
        <v>113</v>
      </c>
      <c r="Q2795">
        <f>VLOOKUP(N2795,Depth!$A$2:$F$427,6,)</f>
        <v>-3</v>
      </c>
      <c r="R2795">
        <f>VLOOKUP(L2795,longitude_latitude!C:J,7,)</f>
        <v>-0.26698160599999998</v>
      </c>
      <c r="S2795">
        <f>VLOOKUP(L2795,longitude_latitude!C:J,8,)</f>
        <v>51.494157850000001</v>
      </c>
      <c r="T2795">
        <f t="shared" si="362"/>
        <v>-13.747992962410507</v>
      </c>
      <c r="U2795">
        <f>VLOOKUP(M2795,LINE!$A$2:$B$13,2,)</f>
        <v>5</v>
      </c>
      <c r="V2795">
        <f>VLOOKUP(L2795,Entry_exit!B:P,4,)</f>
        <v>3252</v>
      </c>
      <c r="W2795">
        <f>2020 - VLOOKUP(L2795, age!$A:$D,4,)</f>
        <v>141</v>
      </c>
      <c r="X2795">
        <f>VLOOKUP(H2795,'air-quality-london-time-of-day'!E:G,3,FALSE)</f>
        <v>19.100000000000001</v>
      </c>
      <c r="Y2795">
        <f>VLOOKUP(I2795,Weather!F:K,2,)</f>
        <v>7.4516129032258061</v>
      </c>
      <c r="Z2795">
        <f>VLOOKUP(I2795,Weather!F:K,3,)</f>
        <v>0.19</v>
      </c>
      <c r="AA2795">
        <f>VLOOKUP(I2795,Weather!F:K,4,)</f>
        <v>0.54</v>
      </c>
      <c r="AB2795">
        <f>VLOOKUP(I2795,Weather!F:K,5,)</f>
        <v>1015</v>
      </c>
      <c r="AC2795">
        <f>VLOOKUP(I2795,Weather!F:K,6,)</f>
        <v>5</v>
      </c>
    </row>
    <row r="2796" spans="1:29" x14ac:dyDescent="0.25">
      <c r="A2796" t="s">
        <v>7</v>
      </c>
      <c r="B2796" t="s">
        <v>6</v>
      </c>
      <c r="C2796" s="1">
        <v>42066.48541666667</v>
      </c>
      <c r="D2796" s="3">
        <f t="shared" si="360"/>
        <v>2015</v>
      </c>
      <c r="E2796" s="3">
        <f t="shared" si="355"/>
        <v>3</v>
      </c>
      <c r="F2796" s="3">
        <f t="shared" si="356"/>
        <v>11</v>
      </c>
      <c r="G2796" s="3">
        <f t="shared" si="357"/>
        <v>3</v>
      </c>
      <c r="H2796" s="3" t="str">
        <f t="shared" si="358"/>
        <v>2015311</v>
      </c>
      <c r="I2796" s="3" t="str">
        <f t="shared" si="359"/>
        <v>20153113</v>
      </c>
      <c r="J2796">
        <v>17</v>
      </c>
      <c r="K2796">
        <v>10.199999999999999</v>
      </c>
      <c r="L2796" t="str">
        <f>VLOOKUP(C2796,List!$A$2:$C$2089,3,)</f>
        <v>Chiswick Park</v>
      </c>
      <c r="M2796" t="str">
        <f>VLOOKUP(C2796,List!$A$2:$C$2089,2,)</f>
        <v>District</v>
      </c>
      <c r="N2796" t="str">
        <f t="shared" si="361"/>
        <v>Chiswick Park|District</v>
      </c>
      <c r="O2796">
        <f>VLOOKUP(N2796,Depth!$A$2:$F$427,3,)</f>
        <v>10</v>
      </c>
      <c r="P2796">
        <f>VLOOKUP(N2796,Depth!$A$2:$F$427,5,)</f>
        <v>113</v>
      </c>
      <c r="Q2796">
        <f>VLOOKUP(N2796,Depth!$A$2:$F$427,6,)</f>
        <v>-3</v>
      </c>
      <c r="R2796">
        <f>VLOOKUP(L2796,longitude_latitude!C:J,7,)</f>
        <v>-0.26698160599999998</v>
      </c>
      <c r="S2796">
        <f>VLOOKUP(L2796,longitude_latitude!C:J,8,)</f>
        <v>51.494157850000001</v>
      </c>
      <c r="T2796">
        <f t="shared" si="362"/>
        <v>-13.747992962410507</v>
      </c>
      <c r="U2796">
        <f>VLOOKUP(M2796,LINE!$A$2:$B$13,2,)</f>
        <v>5</v>
      </c>
      <c r="V2796">
        <f>VLOOKUP(L2796,Entry_exit!B:P,4,)</f>
        <v>3252</v>
      </c>
      <c r="W2796">
        <f>2020 - VLOOKUP(L2796, age!$A:$D,4,)</f>
        <v>141</v>
      </c>
      <c r="X2796">
        <f>VLOOKUP(H2796,'air-quality-london-time-of-day'!E:G,3,FALSE)</f>
        <v>19.100000000000001</v>
      </c>
      <c r="Y2796">
        <f>VLOOKUP(I2796,Weather!F:K,2,)</f>
        <v>7.4516129032258061</v>
      </c>
      <c r="Z2796">
        <f>VLOOKUP(I2796,Weather!F:K,3,)</f>
        <v>0.19</v>
      </c>
      <c r="AA2796">
        <f>VLOOKUP(I2796,Weather!F:K,4,)</f>
        <v>0.54</v>
      </c>
      <c r="AB2796">
        <f>VLOOKUP(I2796,Weather!F:K,5,)</f>
        <v>1015</v>
      </c>
      <c r="AC2796">
        <f>VLOOKUP(I2796,Weather!F:K,6,)</f>
        <v>5</v>
      </c>
    </row>
    <row r="2797" spans="1:29" x14ac:dyDescent="0.25">
      <c r="A2797" t="s">
        <v>7</v>
      </c>
      <c r="B2797" t="s">
        <v>6</v>
      </c>
      <c r="C2797" s="1">
        <v>42066.486111111109</v>
      </c>
      <c r="D2797" s="3">
        <f t="shared" si="360"/>
        <v>2015</v>
      </c>
      <c r="E2797" s="3">
        <f t="shared" si="355"/>
        <v>3</v>
      </c>
      <c r="F2797" s="3">
        <f t="shared" si="356"/>
        <v>11</v>
      </c>
      <c r="G2797" s="3">
        <f t="shared" si="357"/>
        <v>3</v>
      </c>
      <c r="H2797" s="3" t="str">
        <f t="shared" si="358"/>
        <v>2015311</v>
      </c>
      <c r="I2797" s="3" t="str">
        <f t="shared" si="359"/>
        <v>20153113</v>
      </c>
      <c r="J2797">
        <v>17</v>
      </c>
      <c r="K2797">
        <v>10.199999999999999</v>
      </c>
      <c r="L2797" t="str">
        <f>VLOOKUP(C2797,List!$A$2:$C$2089,3,)</f>
        <v>Acton Town</v>
      </c>
      <c r="M2797" t="str">
        <f>VLOOKUP(C2797,List!$A$2:$C$2089,2,)</f>
        <v>District</v>
      </c>
      <c r="N2797" t="str">
        <f t="shared" si="361"/>
        <v>Acton Town|District</v>
      </c>
      <c r="O2797">
        <f>VLOOKUP(N2797,Depth!$A$2:$F$427,3,)</f>
        <v>21</v>
      </c>
      <c r="P2797">
        <f>VLOOKUP(N2797,Depth!$A$2:$F$427,5,)</f>
        <v>115.5</v>
      </c>
      <c r="Q2797">
        <f>VLOOKUP(N2797,Depth!$A$2:$F$427,6,)</f>
        <v>5.5</v>
      </c>
      <c r="R2797">
        <f>VLOOKUP(L2797,longitude_latitude!C:J,7,)</f>
        <v>-0.27843282400000002</v>
      </c>
      <c r="S2797">
        <f>VLOOKUP(L2797,longitude_latitude!C:J,8,)</f>
        <v>51.502137019999999</v>
      </c>
      <c r="T2797">
        <f t="shared" si="362"/>
        <v>-14.339885452513546</v>
      </c>
      <c r="U2797">
        <f>VLOOKUP(M2797,LINE!$A$2:$B$13,2,)</f>
        <v>5</v>
      </c>
      <c r="V2797">
        <f>VLOOKUP(L2797,Entry_exit!B:P,4,)</f>
        <v>9861</v>
      </c>
      <c r="W2797">
        <f>2020 - VLOOKUP(L2797, age!$A:$D,4,)</f>
        <v>141</v>
      </c>
      <c r="X2797">
        <f>VLOOKUP(H2797,'air-quality-london-time-of-day'!E:G,3,FALSE)</f>
        <v>19.100000000000001</v>
      </c>
      <c r="Y2797">
        <f>VLOOKUP(I2797,Weather!F:K,2,)</f>
        <v>7.4516129032258061</v>
      </c>
      <c r="Z2797">
        <f>VLOOKUP(I2797,Weather!F:K,3,)</f>
        <v>0.19</v>
      </c>
      <c r="AA2797">
        <f>VLOOKUP(I2797,Weather!F:K,4,)</f>
        <v>0.54</v>
      </c>
      <c r="AB2797">
        <f>VLOOKUP(I2797,Weather!F:K,5,)</f>
        <v>1015</v>
      </c>
      <c r="AC2797">
        <f>VLOOKUP(I2797,Weather!F:K,6,)</f>
        <v>5</v>
      </c>
    </row>
    <row r="2798" spans="1:29" x14ac:dyDescent="0.25">
      <c r="A2798" t="s">
        <v>7</v>
      </c>
      <c r="B2798" t="s">
        <v>6</v>
      </c>
      <c r="C2798" s="1">
        <v>42066.486805555556</v>
      </c>
      <c r="D2798" s="3">
        <f t="shared" si="360"/>
        <v>2015</v>
      </c>
      <c r="E2798" s="3">
        <f t="shared" si="355"/>
        <v>3</v>
      </c>
      <c r="F2798" s="3">
        <f t="shared" si="356"/>
        <v>11</v>
      </c>
      <c r="G2798" s="3">
        <f t="shared" si="357"/>
        <v>3</v>
      </c>
      <c r="H2798" s="3" t="str">
        <f t="shared" si="358"/>
        <v>2015311</v>
      </c>
      <c r="I2798" s="3" t="str">
        <f t="shared" si="359"/>
        <v>20153113</v>
      </c>
      <c r="J2798">
        <v>18</v>
      </c>
      <c r="K2798">
        <v>10.8</v>
      </c>
      <c r="L2798" t="str">
        <f>VLOOKUP(C2798,List!$A$2:$C$2089,3,)</f>
        <v>Acton Town</v>
      </c>
      <c r="M2798" t="str">
        <f>VLOOKUP(C2798,List!$A$2:$C$2089,2,)</f>
        <v>District</v>
      </c>
      <c r="N2798" t="str">
        <f t="shared" si="361"/>
        <v>Acton Town|District</v>
      </c>
      <c r="O2798">
        <f>VLOOKUP(N2798,Depth!$A$2:$F$427,3,)</f>
        <v>21</v>
      </c>
      <c r="P2798">
        <f>VLOOKUP(N2798,Depth!$A$2:$F$427,5,)</f>
        <v>115.5</v>
      </c>
      <c r="Q2798">
        <f>VLOOKUP(N2798,Depth!$A$2:$F$427,6,)</f>
        <v>5.5</v>
      </c>
      <c r="R2798">
        <f>VLOOKUP(L2798,longitude_latitude!C:J,7,)</f>
        <v>-0.27843282400000002</v>
      </c>
      <c r="S2798">
        <f>VLOOKUP(L2798,longitude_latitude!C:J,8,)</f>
        <v>51.502137019999999</v>
      </c>
      <c r="T2798">
        <f t="shared" si="362"/>
        <v>-14.339885452513546</v>
      </c>
      <c r="U2798">
        <f>VLOOKUP(M2798,LINE!$A$2:$B$13,2,)</f>
        <v>5</v>
      </c>
      <c r="V2798">
        <f>VLOOKUP(L2798,Entry_exit!B:P,4,)</f>
        <v>9861</v>
      </c>
      <c r="W2798">
        <f>2020 - VLOOKUP(L2798, age!$A:$D,4,)</f>
        <v>141</v>
      </c>
      <c r="X2798">
        <f>VLOOKUP(H2798,'air-quality-london-time-of-day'!E:G,3,FALSE)</f>
        <v>19.100000000000001</v>
      </c>
      <c r="Y2798">
        <f>VLOOKUP(I2798,Weather!F:K,2,)</f>
        <v>7.4516129032258061</v>
      </c>
      <c r="Z2798">
        <f>VLOOKUP(I2798,Weather!F:K,3,)</f>
        <v>0.19</v>
      </c>
      <c r="AA2798">
        <f>VLOOKUP(I2798,Weather!F:K,4,)</f>
        <v>0.54</v>
      </c>
      <c r="AB2798">
        <f>VLOOKUP(I2798,Weather!F:K,5,)</f>
        <v>1015</v>
      </c>
      <c r="AC2798">
        <f>VLOOKUP(I2798,Weather!F:K,6,)</f>
        <v>5</v>
      </c>
    </row>
    <row r="2799" spans="1:29" x14ac:dyDescent="0.25">
      <c r="A2799" t="s">
        <v>7</v>
      </c>
      <c r="B2799" t="s">
        <v>6</v>
      </c>
      <c r="C2799" s="1">
        <v>42066.487500000003</v>
      </c>
      <c r="D2799" s="3">
        <f t="shared" si="360"/>
        <v>2015</v>
      </c>
      <c r="E2799" s="3">
        <f t="shared" si="355"/>
        <v>3</v>
      </c>
      <c r="F2799" s="3">
        <f t="shared" si="356"/>
        <v>11</v>
      </c>
      <c r="G2799" s="3">
        <f t="shared" si="357"/>
        <v>3</v>
      </c>
      <c r="H2799" s="3" t="str">
        <f t="shared" si="358"/>
        <v>2015311</v>
      </c>
      <c r="I2799" s="3" t="str">
        <f t="shared" si="359"/>
        <v>20153113</v>
      </c>
      <c r="J2799">
        <v>17</v>
      </c>
      <c r="K2799">
        <v>10.199999999999999</v>
      </c>
      <c r="L2799" t="str">
        <f>VLOOKUP(C2799,List!$A$2:$C$2089,3,)</f>
        <v>Ealing Common</v>
      </c>
      <c r="M2799" t="str">
        <f>VLOOKUP(C2799,List!$A$2:$C$2089,2,)</f>
        <v>District</v>
      </c>
      <c r="N2799" t="str">
        <f t="shared" si="361"/>
        <v>Ealing Common|District</v>
      </c>
      <c r="O2799">
        <f>VLOOKUP(N2799,Depth!$A$2:$F$427,3,)</f>
        <v>29</v>
      </c>
      <c r="P2799">
        <f>VLOOKUP(N2799,Depth!$A$2:$F$427,5,)</f>
        <v>124</v>
      </c>
      <c r="Q2799">
        <f>VLOOKUP(N2799,Depth!$A$2:$F$427,6,)</f>
        <v>5</v>
      </c>
      <c r="R2799">
        <f>VLOOKUP(L2799,longitude_latitude!C:J,7,)</f>
        <v>-0.286555479</v>
      </c>
      <c r="S2799">
        <f>VLOOKUP(L2799,longitude_latitude!C:J,8,)</f>
        <v>51.509035650000001</v>
      </c>
      <c r="T2799">
        <f t="shared" si="362"/>
        <v>-14.760196383513827</v>
      </c>
      <c r="U2799">
        <f>VLOOKUP(M2799,LINE!$A$2:$B$13,2,)</f>
        <v>5</v>
      </c>
      <c r="V2799">
        <f>VLOOKUP(L2799,Entry_exit!B:P,4,)</f>
        <v>5467</v>
      </c>
      <c r="W2799">
        <f>2020 - VLOOKUP(L2799, age!$A:$D,4,)</f>
        <v>141</v>
      </c>
      <c r="X2799">
        <f>VLOOKUP(H2799,'air-quality-london-time-of-day'!E:G,3,FALSE)</f>
        <v>19.100000000000001</v>
      </c>
      <c r="Y2799">
        <f>VLOOKUP(I2799,Weather!F:K,2,)</f>
        <v>7.4516129032258061</v>
      </c>
      <c r="Z2799">
        <f>VLOOKUP(I2799,Weather!F:K,3,)</f>
        <v>0.19</v>
      </c>
      <c r="AA2799">
        <f>VLOOKUP(I2799,Weather!F:K,4,)</f>
        <v>0.54</v>
      </c>
      <c r="AB2799">
        <f>VLOOKUP(I2799,Weather!F:K,5,)</f>
        <v>1015</v>
      </c>
      <c r="AC2799">
        <f>VLOOKUP(I2799,Weather!F:K,6,)</f>
        <v>5</v>
      </c>
    </row>
    <row r="2800" spans="1:29" x14ac:dyDescent="0.25">
      <c r="A2800" t="s">
        <v>7</v>
      </c>
      <c r="B2800" t="s">
        <v>6</v>
      </c>
      <c r="C2800" s="1">
        <v>42066.488194444442</v>
      </c>
      <c r="D2800" s="3">
        <f t="shared" si="360"/>
        <v>2015</v>
      </c>
      <c r="E2800" s="3">
        <f t="shared" si="355"/>
        <v>3</v>
      </c>
      <c r="F2800" s="3">
        <f t="shared" si="356"/>
        <v>11</v>
      </c>
      <c r="G2800" s="3">
        <f t="shared" si="357"/>
        <v>3</v>
      </c>
      <c r="H2800" s="3" t="str">
        <f t="shared" si="358"/>
        <v>2015311</v>
      </c>
      <c r="I2800" s="3" t="str">
        <f t="shared" si="359"/>
        <v>20153113</v>
      </c>
      <c r="J2800">
        <v>17</v>
      </c>
      <c r="K2800">
        <v>10.199999999999999</v>
      </c>
      <c r="L2800" t="str">
        <f>VLOOKUP(C2800,List!$A$2:$C$2089,3,)</f>
        <v>Ealing Common</v>
      </c>
      <c r="M2800" t="str">
        <f>VLOOKUP(C2800,List!$A$2:$C$2089,2,)</f>
        <v>District</v>
      </c>
      <c r="N2800" t="str">
        <f t="shared" si="361"/>
        <v>Ealing Common|District</v>
      </c>
      <c r="O2800">
        <f>VLOOKUP(N2800,Depth!$A$2:$F$427,3,)</f>
        <v>29</v>
      </c>
      <c r="P2800">
        <f>VLOOKUP(N2800,Depth!$A$2:$F$427,5,)</f>
        <v>124</v>
      </c>
      <c r="Q2800">
        <f>VLOOKUP(N2800,Depth!$A$2:$F$427,6,)</f>
        <v>5</v>
      </c>
      <c r="R2800">
        <f>VLOOKUP(L2800,longitude_latitude!C:J,7,)</f>
        <v>-0.286555479</v>
      </c>
      <c r="S2800">
        <f>VLOOKUP(L2800,longitude_latitude!C:J,8,)</f>
        <v>51.509035650000001</v>
      </c>
      <c r="T2800">
        <f t="shared" si="362"/>
        <v>-14.760196383513827</v>
      </c>
      <c r="U2800">
        <f>VLOOKUP(M2800,LINE!$A$2:$B$13,2,)</f>
        <v>5</v>
      </c>
      <c r="V2800">
        <f>VLOOKUP(L2800,Entry_exit!B:P,4,)</f>
        <v>5467</v>
      </c>
      <c r="W2800">
        <f>2020 - VLOOKUP(L2800, age!$A:$D,4,)</f>
        <v>141</v>
      </c>
      <c r="X2800">
        <f>VLOOKUP(H2800,'air-quality-london-time-of-day'!E:G,3,FALSE)</f>
        <v>19.100000000000001</v>
      </c>
      <c r="Y2800">
        <f>VLOOKUP(I2800,Weather!F:K,2,)</f>
        <v>7.4516129032258061</v>
      </c>
      <c r="Z2800">
        <f>VLOOKUP(I2800,Weather!F:K,3,)</f>
        <v>0.19</v>
      </c>
      <c r="AA2800">
        <f>VLOOKUP(I2800,Weather!F:K,4,)</f>
        <v>0.54</v>
      </c>
      <c r="AB2800">
        <f>VLOOKUP(I2800,Weather!F:K,5,)</f>
        <v>1015</v>
      </c>
      <c r="AC2800">
        <f>VLOOKUP(I2800,Weather!F:K,6,)</f>
        <v>5</v>
      </c>
    </row>
    <row r="2801" spans="1:29" x14ac:dyDescent="0.25">
      <c r="A2801" t="s">
        <v>7</v>
      </c>
      <c r="B2801" t="s">
        <v>6</v>
      </c>
      <c r="C2801" s="1">
        <v>42066.488888888889</v>
      </c>
      <c r="D2801" s="3">
        <f t="shared" si="360"/>
        <v>2015</v>
      </c>
      <c r="E2801" s="3">
        <f t="shared" si="355"/>
        <v>3</v>
      </c>
      <c r="F2801" s="3">
        <f t="shared" si="356"/>
        <v>11</v>
      </c>
      <c r="G2801" s="3">
        <f t="shared" si="357"/>
        <v>3</v>
      </c>
      <c r="H2801" s="3" t="str">
        <f t="shared" si="358"/>
        <v>2015311</v>
      </c>
      <c r="I2801" s="3" t="str">
        <f t="shared" si="359"/>
        <v>20153113</v>
      </c>
      <c r="J2801">
        <v>19</v>
      </c>
      <c r="K2801">
        <v>11.4</v>
      </c>
      <c r="L2801" t="str">
        <f>VLOOKUP(C2801,List!$A$2:$C$2089,3,)</f>
        <v>Ealing Broadway</v>
      </c>
      <c r="M2801" t="str">
        <f>VLOOKUP(C2801,List!$A$2:$C$2089,2,)</f>
        <v>District</v>
      </c>
      <c r="N2801" t="str">
        <f t="shared" si="361"/>
        <v>Ealing Broadway|District</v>
      </c>
      <c r="O2801">
        <f>VLOOKUP(N2801,Depth!$A$2:$F$427,3,)</f>
        <v>33</v>
      </c>
      <c r="P2801">
        <f>VLOOKUP(N2801,Depth!$A$2:$F$427,5,)</f>
        <v>127.9</v>
      </c>
      <c r="Q2801">
        <f>VLOOKUP(N2801,Depth!$A$2:$F$427,6,)</f>
        <v>5.0999999999999996</v>
      </c>
      <c r="R2801">
        <f>VLOOKUP(L2801,longitude_latitude!C:J,7,)</f>
        <v>-0.29941849700000001</v>
      </c>
      <c r="S2801">
        <f>VLOOKUP(L2801,longitude_latitude!C:J,8,)</f>
        <v>51.514497769999998</v>
      </c>
      <c r="T2801">
        <f t="shared" si="362"/>
        <v>-15.424393496003251</v>
      </c>
      <c r="U2801">
        <f>VLOOKUP(M2801,LINE!$A$2:$B$13,2,)</f>
        <v>5</v>
      </c>
      <c r="V2801">
        <f>VLOOKUP(L2801,Entry_exit!B:P,4,)</f>
        <v>27945</v>
      </c>
      <c r="W2801">
        <f>2020 - VLOOKUP(L2801, age!$A:$D,4,)</f>
        <v>100</v>
      </c>
      <c r="X2801">
        <f>VLOOKUP(H2801,'air-quality-london-time-of-day'!E:G,3,FALSE)</f>
        <v>19.100000000000001</v>
      </c>
      <c r="Y2801">
        <f>VLOOKUP(I2801,Weather!F:K,2,)</f>
        <v>7.4516129032258061</v>
      </c>
      <c r="Z2801">
        <f>VLOOKUP(I2801,Weather!F:K,3,)</f>
        <v>0.19</v>
      </c>
      <c r="AA2801">
        <f>VLOOKUP(I2801,Weather!F:K,4,)</f>
        <v>0.54</v>
      </c>
      <c r="AB2801">
        <f>VLOOKUP(I2801,Weather!F:K,5,)</f>
        <v>1015</v>
      </c>
      <c r="AC2801">
        <f>VLOOKUP(I2801,Weather!F:K,6,)</f>
        <v>5</v>
      </c>
    </row>
    <row r="2802" spans="1:29" x14ac:dyDescent="0.25">
      <c r="A2802" t="s">
        <v>7</v>
      </c>
      <c r="B2802" t="s">
        <v>6</v>
      </c>
      <c r="C2802" s="1">
        <v>42066.489583333336</v>
      </c>
      <c r="D2802" s="3">
        <f t="shared" si="360"/>
        <v>2015</v>
      </c>
      <c r="E2802" s="3">
        <f t="shared" si="355"/>
        <v>3</v>
      </c>
      <c r="F2802" s="3">
        <f t="shared" si="356"/>
        <v>11</v>
      </c>
      <c r="G2802" s="3">
        <f t="shared" si="357"/>
        <v>3</v>
      </c>
      <c r="H2802" s="3" t="str">
        <f t="shared" si="358"/>
        <v>2015311</v>
      </c>
      <c r="I2802" s="3" t="str">
        <f t="shared" si="359"/>
        <v>20153113</v>
      </c>
      <c r="J2802">
        <v>18</v>
      </c>
      <c r="K2802">
        <v>10.8</v>
      </c>
      <c r="L2802" t="str">
        <f>VLOOKUP(C2802,List!$A$2:$C$2089,3,)</f>
        <v>Ealing Broadway</v>
      </c>
      <c r="M2802" t="str">
        <f>VLOOKUP(C2802,List!$A$2:$C$2089,2,)</f>
        <v>District</v>
      </c>
      <c r="N2802" t="str">
        <f t="shared" si="361"/>
        <v>Ealing Broadway|District</v>
      </c>
      <c r="O2802">
        <f>VLOOKUP(N2802,Depth!$A$2:$F$427,3,)</f>
        <v>33</v>
      </c>
      <c r="P2802">
        <f>VLOOKUP(N2802,Depth!$A$2:$F$427,5,)</f>
        <v>127.9</v>
      </c>
      <c r="Q2802">
        <f>VLOOKUP(N2802,Depth!$A$2:$F$427,6,)</f>
        <v>5.0999999999999996</v>
      </c>
      <c r="R2802">
        <f>VLOOKUP(L2802,longitude_latitude!C:J,7,)</f>
        <v>-0.29941849700000001</v>
      </c>
      <c r="S2802">
        <f>VLOOKUP(L2802,longitude_latitude!C:J,8,)</f>
        <v>51.514497769999998</v>
      </c>
      <c r="T2802">
        <f t="shared" si="362"/>
        <v>-15.424393496003251</v>
      </c>
      <c r="U2802">
        <f>VLOOKUP(M2802,LINE!$A$2:$B$13,2,)</f>
        <v>5</v>
      </c>
      <c r="V2802">
        <f>VLOOKUP(L2802,Entry_exit!B:P,4,)</f>
        <v>27945</v>
      </c>
      <c r="W2802">
        <f>2020 - VLOOKUP(L2802, age!$A:$D,4,)</f>
        <v>100</v>
      </c>
      <c r="X2802">
        <f>VLOOKUP(H2802,'air-quality-london-time-of-day'!E:G,3,FALSE)</f>
        <v>19.100000000000001</v>
      </c>
      <c r="Y2802">
        <f>VLOOKUP(I2802,Weather!F:K,2,)</f>
        <v>7.4516129032258061</v>
      </c>
      <c r="Z2802">
        <f>VLOOKUP(I2802,Weather!F:K,3,)</f>
        <v>0.19</v>
      </c>
      <c r="AA2802">
        <f>VLOOKUP(I2802,Weather!F:K,4,)</f>
        <v>0.54</v>
      </c>
      <c r="AB2802">
        <f>VLOOKUP(I2802,Weather!F:K,5,)</f>
        <v>1015</v>
      </c>
      <c r="AC2802">
        <f>VLOOKUP(I2802,Weather!F:K,6,)</f>
        <v>5</v>
      </c>
    </row>
    <row r="2803" spans="1:29" x14ac:dyDescent="0.25">
      <c r="A2803" t="s">
        <v>7</v>
      </c>
      <c r="B2803" t="s">
        <v>6</v>
      </c>
      <c r="C2803" s="1">
        <v>42066.490277777775</v>
      </c>
      <c r="D2803" s="3">
        <f t="shared" si="360"/>
        <v>2015</v>
      </c>
      <c r="E2803" s="3">
        <f t="shared" si="355"/>
        <v>3</v>
      </c>
      <c r="F2803" s="3">
        <f t="shared" si="356"/>
        <v>11</v>
      </c>
      <c r="G2803" s="3">
        <f t="shared" si="357"/>
        <v>3</v>
      </c>
      <c r="H2803" s="3" t="str">
        <f t="shared" si="358"/>
        <v>2015311</v>
      </c>
      <c r="I2803" s="3" t="str">
        <f t="shared" si="359"/>
        <v>20153113</v>
      </c>
      <c r="J2803">
        <v>23</v>
      </c>
      <c r="K2803">
        <v>13.8</v>
      </c>
      <c r="L2803" t="str">
        <f>VLOOKUP(C2803,List!$A$2:$C$2089,3,)</f>
        <v>Ealing Broadway</v>
      </c>
      <c r="M2803" t="str">
        <f>VLOOKUP(C2803,List!$A$2:$C$2089,2,)</f>
        <v>District</v>
      </c>
      <c r="N2803" t="str">
        <f t="shared" si="361"/>
        <v>Ealing Broadway|District</v>
      </c>
      <c r="O2803">
        <f>VLOOKUP(N2803,Depth!$A$2:$F$427,3,)</f>
        <v>33</v>
      </c>
      <c r="P2803">
        <f>VLOOKUP(N2803,Depth!$A$2:$F$427,5,)</f>
        <v>127.9</v>
      </c>
      <c r="Q2803">
        <f>VLOOKUP(N2803,Depth!$A$2:$F$427,6,)</f>
        <v>5.0999999999999996</v>
      </c>
      <c r="R2803">
        <f>VLOOKUP(L2803,longitude_latitude!C:J,7,)</f>
        <v>-0.29941849700000001</v>
      </c>
      <c r="S2803">
        <f>VLOOKUP(L2803,longitude_latitude!C:J,8,)</f>
        <v>51.514497769999998</v>
      </c>
      <c r="T2803">
        <f t="shared" si="362"/>
        <v>-15.424393496003251</v>
      </c>
      <c r="U2803">
        <f>VLOOKUP(M2803,LINE!$A$2:$B$13,2,)</f>
        <v>5</v>
      </c>
      <c r="V2803">
        <f>VLOOKUP(L2803,Entry_exit!B:P,4,)</f>
        <v>27945</v>
      </c>
      <c r="W2803">
        <f>2020 - VLOOKUP(L2803, age!$A:$D,4,)</f>
        <v>100</v>
      </c>
      <c r="X2803">
        <f>VLOOKUP(H2803,'air-quality-london-time-of-day'!E:G,3,FALSE)</f>
        <v>19.100000000000001</v>
      </c>
      <c r="Y2803">
        <f>VLOOKUP(I2803,Weather!F:K,2,)</f>
        <v>7.4516129032258061</v>
      </c>
      <c r="Z2803">
        <f>VLOOKUP(I2803,Weather!F:K,3,)</f>
        <v>0.19</v>
      </c>
      <c r="AA2803">
        <f>VLOOKUP(I2803,Weather!F:K,4,)</f>
        <v>0.54</v>
      </c>
      <c r="AB2803">
        <f>VLOOKUP(I2803,Weather!F:K,5,)</f>
        <v>1015</v>
      </c>
      <c r="AC2803">
        <f>VLOOKUP(I2803,Weather!F:K,6,)</f>
        <v>5</v>
      </c>
    </row>
    <row r="2804" spans="1:29" x14ac:dyDescent="0.25">
      <c r="A2804" t="s">
        <v>7</v>
      </c>
      <c r="B2804" t="s">
        <v>6</v>
      </c>
      <c r="C2804" s="1">
        <v>42066.490972222222</v>
      </c>
      <c r="D2804" s="3">
        <f t="shared" si="360"/>
        <v>2015</v>
      </c>
      <c r="E2804" s="3">
        <f t="shared" ref="E2804:E2867" si="363">MONTH(C2804)</f>
        <v>3</v>
      </c>
      <c r="F2804" s="3">
        <f t="shared" ref="F2804:F2867" si="364">HOUR(C2804)</f>
        <v>11</v>
      </c>
      <c r="G2804" s="3">
        <f t="shared" ref="G2804:G2867" si="365">DAY(C2804)</f>
        <v>3</v>
      </c>
      <c r="H2804" s="3" t="str">
        <f t="shared" ref="H2804:H2867" si="366">D2804&amp;E2804&amp;F2804</f>
        <v>2015311</v>
      </c>
      <c r="I2804" s="3" t="str">
        <f t="shared" ref="I2804:I2867" si="367">D2804&amp;E2804&amp;F2804&amp;G2804</f>
        <v>20153113</v>
      </c>
      <c r="J2804">
        <v>21</v>
      </c>
      <c r="K2804">
        <v>12.6</v>
      </c>
      <c r="L2804" t="str">
        <f>VLOOKUP(C2804,List!$A$2:$C$2089,3,)</f>
        <v>Ealing Broadway</v>
      </c>
      <c r="M2804" t="str">
        <f>VLOOKUP(C2804,List!$A$2:$C$2089,2,)</f>
        <v>District</v>
      </c>
      <c r="N2804" t="str">
        <f t="shared" si="361"/>
        <v>Ealing Broadway|District</v>
      </c>
      <c r="O2804">
        <f>VLOOKUP(N2804,Depth!$A$2:$F$427,3,)</f>
        <v>33</v>
      </c>
      <c r="P2804">
        <f>VLOOKUP(N2804,Depth!$A$2:$F$427,5,)</f>
        <v>127.9</v>
      </c>
      <c r="Q2804">
        <f>VLOOKUP(N2804,Depth!$A$2:$F$427,6,)</f>
        <v>5.0999999999999996</v>
      </c>
      <c r="R2804">
        <f>VLOOKUP(L2804,longitude_latitude!C:J,7,)</f>
        <v>-0.29941849700000001</v>
      </c>
      <c r="S2804">
        <f>VLOOKUP(L2804,longitude_latitude!C:J,8,)</f>
        <v>51.514497769999998</v>
      </c>
      <c r="T2804">
        <f t="shared" si="362"/>
        <v>-15.424393496003251</v>
      </c>
      <c r="U2804">
        <f>VLOOKUP(M2804,LINE!$A$2:$B$13,2,)</f>
        <v>5</v>
      </c>
      <c r="V2804">
        <f>VLOOKUP(L2804,Entry_exit!B:P,4,)</f>
        <v>27945</v>
      </c>
      <c r="W2804">
        <f>2020 - VLOOKUP(L2804, age!$A:$D,4,)</f>
        <v>100</v>
      </c>
      <c r="X2804">
        <f>VLOOKUP(H2804,'air-quality-london-time-of-day'!E:G,3,FALSE)</f>
        <v>19.100000000000001</v>
      </c>
      <c r="Y2804">
        <f>VLOOKUP(I2804,Weather!F:K,2,)</f>
        <v>7.4516129032258061</v>
      </c>
      <c r="Z2804">
        <f>VLOOKUP(I2804,Weather!F:K,3,)</f>
        <v>0.19</v>
      </c>
      <c r="AA2804">
        <f>VLOOKUP(I2804,Weather!F:K,4,)</f>
        <v>0.54</v>
      </c>
      <c r="AB2804">
        <f>VLOOKUP(I2804,Weather!F:K,5,)</f>
        <v>1015</v>
      </c>
      <c r="AC2804">
        <f>VLOOKUP(I2804,Weather!F:K,6,)</f>
        <v>5</v>
      </c>
    </row>
    <row r="2805" spans="1:29" x14ac:dyDescent="0.25">
      <c r="A2805" t="s">
        <v>7</v>
      </c>
      <c r="B2805" t="s">
        <v>6</v>
      </c>
      <c r="C2805" s="1">
        <v>42066.491666666669</v>
      </c>
      <c r="D2805" s="3">
        <f t="shared" si="360"/>
        <v>2015</v>
      </c>
      <c r="E2805" s="3">
        <f t="shared" si="363"/>
        <v>3</v>
      </c>
      <c r="F2805" s="3">
        <f t="shared" si="364"/>
        <v>11</v>
      </c>
      <c r="G2805" s="3">
        <f t="shared" si="365"/>
        <v>3</v>
      </c>
      <c r="H2805" s="3" t="str">
        <f t="shared" si="366"/>
        <v>2015311</v>
      </c>
      <c r="I2805" s="3" t="str">
        <f t="shared" si="367"/>
        <v>20153113</v>
      </c>
      <c r="J2805">
        <v>18</v>
      </c>
      <c r="K2805">
        <v>10.8</v>
      </c>
      <c r="L2805" t="str">
        <f>VLOOKUP(C2805,List!$A$2:$C$2089,3,)</f>
        <v>Ealing Broadway</v>
      </c>
      <c r="M2805" t="str">
        <f>VLOOKUP(C2805,List!$A$2:$C$2089,2,)</f>
        <v>District</v>
      </c>
      <c r="N2805" t="str">
        <f t="shared" si="361"/>
        <v>Ealing Broadway|District</v>
      </c>
      <c r="O2805">
        <f>VLOOKUP(N2805,Depth!$A$2:$F$427,3,)</f>
        <v>33</v>
      </c>
      <c r="P2805">
        <f>VLOOKUP(N2805,Depth!$A$2:$F$427,5,)</f>
        <v>127.9</v>
      </c>
      <c r="Q2805">
        <f>VLOOKUP(N2805,Depth!$A$2:$F$427,6,)</f>
        <v>5.0999999999999996</v>
      </c>
      <c r="R2805">
        <f>VLOOKUP(L2805,longitude_latitude!C:J,7,)</f>
        <v>-0.29941849700000001</v>
      </c>
      <c r="S2805">
        <f>VLOOKUP(L2805,longitude_latitude!C:J,8,)</f>
        <v>51.514497769999998</v>
      </c>
      <c r="T2805">
        <f t="shared" si="362"/>
        <v>-15.424393496003251</v>
      </c>
      <c r="U2805">
        <f>VLOOKUP(M2805,LINE!$A$2:$B$13,2,)</f>
        <v>5</v>
      </c>
      <c r="V2805">
        <f>VLOOKUP(L2805,Entry_exit!B:P,4,)</f>
        <v>27945</v>
      </c>
      <c r="W2805">
        <f>2020 - VLOOKUP(L2805, age!$A:$D,4,)</f>
        <v>100</v>
      </c>
      <c r="X2805">
        <f>VLOOKUP(H2805,'air-quality-london-time-of-day'!E:G,3,FALSE)</f>
        <v>19.100000000000001</v>
      </c>
      <c r="Y2805">
        <f>VLOOKUP(I2805,Weather!F:K,2,)</f>
        <v>7.4516129032258061</v>
      </c>
      <c r="Z2805">
        <f>VLOOKUP(I2805,Weather!F:K,3,)</f>
        <v>0.19</v>
      </c>
      <c r="AA2805">
        <f>VLOOKUP(I2805,Weather!F:K,4,)</f>
        <v>0.54</v>
      </c>
      <c r="AB2805">
        <f>VLOOKUP(I2805,Weather!F:K,5,)</f>
        <v>1015</v>
      </c>
      <c r="AC2805">
        <f>VLOOKUP(I2805,Weather!F:K,6,)</f>
        <v>5</v>
      </c>
    </row>
    <row r="2806" spans="1:29" x14ac:dyDescent="0.25">
      <c r="A2806" t="s">
        <v>7</v>
      </c>
      <c r="B2806" t="s">
        <v>6</v>
      </c>
      <c r="C2806" s="1">
        <v>42066.492361111108</v>
      </c>
      <c r="D2806" s="3">
        <f t="shared" si="360"/>
        <v>2015</v>
      </c>
      <c r="E2806" s="3">
        <f t="shared" si="363"/>
        <v>3</v>
      </c>
      <c r="F2806" s="3">
        <f t="shared" si="364"/>
        <v>11</v>
      </c>
      <c r="G2806" s="3">
        <f t="shared" si="365"/>
        <v>3</v>
      </c>
      <c r="H2806" s="3" t="str">
        <f t="shared" si="366"/>
        <v>2015311</v>
      </c>
      <c r="I2806" s="3" t="str">
        <f t="shared" si="367"/>
        <v>20153113</v>
      </c>
      <c r="J2806">
        <v>24</v>
      </c>
      <c r="K2806">
        <v>14.4</v>
      </c>
      <c r="L2806" t="str">
        <f>VLOOKUP(C2806,List!$A$2:$C$2089,3,)</f>
        <v>Ealing Broadway</v>
      </c>
      <c r="M2806" t="str">
        <f>VLOOKUP(C2806,List!$A$2:$C$2089,2,)</f>
        <v>District</v>
      </c>
      <c r="N2806" t="str">
        <f t="shared" si="361"/>
        <v>Ealing Broadway|District</v>
      </c>
      <c r="O2806">
        <f>VLOOKUP(N2806,Depth!$A$2:$F$427,3,)</f>
        <v>33</v>
      </c>
      <c r="P2806">
        <f>VLOOKUP(N2806,Depth!$A$2:$F$427,5,)</f>
        <v>127.9</v>
      </c>
      <c r="Q2806">
        <f>VLOOKUP(N2806,Depth!$A$2:$F$427,6,)</f>
        <v>5.0999999999999996</v>
      </c>
      <c r="R2806">
        <f>VLOOKUP(L2806,longitude_latitude!C:J,7,)</f>
        <v>-0.29941849700000001</v>
      </c>
      <c r="S2806">
        <f>VLOOKUP(L2806,longitude_latitude!C:J,8,)</f>
        <v>51.514497769999998</v>
      </c>
      <c r="T2806">
        <f t="shared" si="362"/>
        <v>-15.424393496003251</v>
      </c>
      <c r="U2806">
        <f>VLOOKUP(M2806,LINE!$A$2:$B$13,2,)</f>
        <v>5</v>
      </c>
      <c r="V2806">
        <f>VLOOKUP(L2806,Entry_exit!B:P,4,)</f>
        <v>27945</v>
      </c>
      <c r="W2806">
        <f>2020 - VLOOKUP(L2806, age!$A:$D,4,)</f>
        <v>100</v>
      </c>
      <c r="X2806">
        <f>VLOOKUP(H2806,'air-quality-london-time-of-day'!E:G,3,FALSE)</f>
        <v>19.100000000000001</v>
      </c>
      <c r="Y2806">
        <f>VLOOKUP(I2806,Weather!F:K,2,)</f>
        <v>7.4516129032258061</v>
      </c>
      <c r="Z2806">
        <f>VLOOKUP(I2806,Weather!F:K,3,)</f>
        <v>0.19</v>
      </c>
      <c r="AA2806">
        <f>VLOOKUP(I2806,Weather!F:K,4,)</f>
        <v>0.54</v>
      </c>
      <c r="AB2806">
        <f>VLOOKUP(I2806,Weather!F:K,5,)</f>
        <v>1015</v>
      </c>
      <c r="AC2806">
        <f>VLOOKUP(I2806,Weather!F:K,6,)</f>
        <v>5</v>
      </c>
    </row>
    <row r="2807" spans="1:29" x14ac:dyDescent="0.25">
      <c r="A2807" t="s">
        <v>7</v>
      </c>
      <c r="B2807" t="s">
        <v>6</v>
      </c>
      <c r="C2807" s="1">
        <v>42066.493055555555</v>
      </c>
      <c r="D2807" s="3">
        <f t="shared" si="360"/>
        <v>2015</v>
      </c>
      <c r="E2807" s="3">
        <f t="shared" si="363"/>
        <v>3</v>
      </c>
      <c r="F2807" s="3">
        <f t="shared" si="364"/>
        <v>11</v>
      </c>
      <c r="G2807" s="3">
        <f t="shared" si="365"/>
        <v>3</v>
      </c>
      <c r="H2807" s="3" t="str">
        <f t="shared" si="366"/>
        <v>2015311</v>
      </c>
      <c r="I2807" s="3" t="str">
        <f t="shared" si="367"/>
        <v>20153113</v>
      </c>
      <c r="J2807">
        <v>18</v>
      </c>
      <c r="K2807">
        <v>10.8</v>
      </c>
      <c r="L2807" t="str">
        <f>VLOOKUP(C2807,List!$A$2:$C$2089,3,)</f>
        <v>Ealing Broadway</v>
      </c>
      <c r="M2807" t="str">
        <f>VLOOKUP(C2807,List!$A$2:$C$2089,2,)</f>
        <v>District</v>
      </c>
      <c r="N2807" t="str">
        <f t="shared" si="361"/>
        <v>Ealing Broadway|District</v>
      </c>
      <c r="O2807">
        <f>VLOOKUP(N2807,Depth!$A$2:$F$427,3,)</f>
        <v>33</v>
      </c>
      <c r="P2807">
        <f>VLOOKUP(N2807,Depth!$A$2:$F$427,5,)</f>
        <v>127.9</v>
      </c>
      <c r="Q2807">
        <f>VLOOKUP(N2807,Depth!$A$2:$F$427,6,)</f>
        <v>5.0999999999999996</v>
      </c>
      <c r="R2807">
        <f>VLOOKUP(L2807,longitude_latitude!C:J,7,)</f>
        <v>-0.29941849700000001</v>
      </c>
      <c r="S2807">
        <f>VLOOKUP(L2807,longitude_latitude!C:J,8,)</f>
        <v>51.514497769999998</v>
      </c>
      <c r="T2807">
        <f t="shared" si="362"/>
        <v>-15.424393496003251</v>
      </c>
      <c r="U2807">
        <f>VLOOKUP(M2807,LINE!$A$2:$B$13,2,)</f>
        <v>5</v>
      </c>
      <c r="V2807">
        <f>VLOOKUP(L2807,Entry_exit!B:P,4,)</f>
        <v>27945</v>
      </c>
      <c r="W2807">
        <f>2020 - VLOOKUP(L2807, age!$A:$D,4,)</f>
        <v>100</v>
      </c>
      <c r="X2807">
        <f>VLOOKUP(H2807,'air-quality-london-time-of-day'!E:G,3,FALSE)</f>
        <v>19.100000000000001</v>
      </c>
      <c r="Y2807">
        <f>VLOOKUP(I2807,Weather!F:K,2,)</f>
        <v>7.4516129032258061</v>
      </c>
      <c r="Z2807">
        <f>VLOOKUP(I2807,Weather!F:K,3,)</f>
        <v>0.19</v>
      </c>
      <c r="AA2807">
        <f>VLOOKUP(I2807,Weather!F:K,4,)</f>
        <v>0.54</v>
      </c>
      <c r="AB2807">
        <f>VLOOKUP(I2807,Weather!F:K,5,)</f>
        <v>1015</v>
      </c>
      <c r="AC2807">
        <f>VLOOKUP(I2807,Weather!F:K,6,)</f>
        <v>5</v>
      </c>
    </row>
    <row r="2808" spans="1:29" x14ac:dyDescent="0.25">
      <c r="A2808" t="s">
        <v>7</v>
      </c>
      <c r="B2808" t="s">
        <v>6</v>
      </c>
      <c r="C2808" s="1">
        <v>42066.493750000001</v>
      </c>
      <c r="D2808" s="3">
        <f t="shared" si="360"/>
        <v>2015</v>
      </c>
      <c r="E2808" s="3">
        <f t="shared" si="363"/>
        <v>3</v>
      </c>
      <c r="F2808" s="3">
        <f t="shared" si="364"/>
        <v>11</v>
      </c>
      <c r="G2808" s="3">
        <f t="shared" si="365"/>
        <v>3</v>
      </c>
      <c r="H2808" s="3" t="str">
        <f t="shared" si="366"/>
        <v>2015311</v>
      </c>
      <c r="I2808" s="3" t="str">
        <f t="shared" si="367"/>
        <v>20153113</v>
      </c>
      <c r="J2808">
        <v>21</v>
      </c>
      <c r="K2808">
        <v>12.6</v>
      </c>
      <c r="L2808" t="str">
        <f>VLOOKUP(C2808,List!$A$2:$C$2089,3,)</f>
        <v>Ealing Broadway</v>
      </c>
      <c r="M2808" t="str">
        <f>VLOOKUP(C2808,List!$A$2:$C$2089,2,)</f>
        <v>District</v>
      </c>
      <c r="N2808" t="str">
        <f t="shared" si="361"/>
        <v>Ealing Broadway|District</v>
      </c>
      <c r="O2808">
        <f>VLOOKUP(N2808,Depth!$A$2:$F$427,3,)</f>
        <v>33</v>
      </c>
      <c r="P2808">
        <f>VLOOKUP(N2808,Depth!$A$2:$F$427,5,)</f>
        <v>127.9</v>
      </c>
      <c r="Q2808">
        <f>VLOOKUP(N2808,Depth!$A$2:$F$427,6,)</f>
        <v>5.0999999999999996</v>
      </c>
      <c r="R2808">
        <f>VLOOKUP(L2808,longitude_latitude!C:J,7,)</f>
        <v>-0.29941849700000001</v>
      </c>
      <c r="S2808">
        <f>VLOOKUP(L2808,longitude_latitude!C:J,8,)</f>
        <v>51.514497769999998</v>
      </c>
      <c r="T2808">
        <f t="shared" si="362"/>
        <v>-15.424393496003251</v>
      </c>
      <c r="U2808">
        <f>VLOOKUP(M2808,LINE!$A$2:$B$13,2,)</f>
        <v>5</v>
      </c>
      <c r="V2808">
        <f>VLOOKUP(L2808,Entry_exit!B:P,4,)</f>
        <v>27945</v>
      </c>
      <c r="W2808">
        <f>2020 - VLOOKUP(L2808, age!$A:$D,4,)</f>
        <v>100</v>
      </c>
      <c r="X2808">
        <f>VLOOKUP(H2808,'air-quality-london-time-of-day'!E:G,3,FALSE)</f>
        <v>19.100000000000001</v>
      </c>
      <c r="Y2808">
        <f>VLOOKUP(I2808,Weather!F:K,2,)</f>
        <v>7.4516129032258061</v>
      </c>
      <c r="Z2808">
        <f>VLOOKUP(I2808,Weather!F:K,3,)</f>
        <v>0.19</v>
      </c>
      <c r="AA2808">
        <f>VLOOKUP(I2808,Weather!F:K,4,)</f>
        <v>0.54</v>
      </c>
      <c r="AB2808">
        <f>VLOOKUP(I2808,Weather!F:K,5,)</f>
        <v>1015</v>
      </c>
      <c r="AC2808">
        <f>VLOOKUP(I2808,Weather!F:K,6,)</f>
        <v>5</v>
      </c>
    </row>
    <row r="2809" spans="1:29" x14ac:dyDescent="0.25">
      <c r="A2809" t="s">
        <v>7</v>
      </c>
      <c r="B2809" t="s">
        <v>6</v>
      </c>
      <c r="C2809" s="1">
        <v>42066.494444444441</v>
      </c>
      <c r="D2809" s="3">
        <f t="shared" si="360"/>
        <v>2015</v>
      </c>
      <c r="E2809" s="3">
        <f t="shared" si="363"/>
        <v>3</v>
      </c>
      <c r="F2809" s="3">
        <f t="shared" si="364"/>
        <v>11</v>
      </c>
      <c r="G2809" s="3">
        <f t="shared" si="365"/>
        <v>3</v>
      </c>
      <c r="H2809" s="3" t="str">
        <f t="shared" si="366"/>
        <v>2015311</v>
      </c>
      <c r="I2809" s="3" t="str">
        <f t="shared" si="367"/>
        <v>20153113</v>
      </c>
      <c r="J2809">
        <v>18</v>
      </c>
      <c r="K2809">
        <v>10.8</v>
      </c>
      <c r="L2809" t="str">
        <f>VLOOKUP(C2809,List!$A$2:$C$2089,3,)</f>
        <v>Ealing Broadway</v>
      </c>
      <c r="M2809" t="str">
        <f>VLOOKUP(C2809,List!$A$2:$C$2089,2,)</f>
        <v>District</v>
      </c>
      <c r="N2809" t="str">
        <f t="shared" si="361"/>
        <v>Ealing Broadway|District</v>
      </c>
      <c r="O2809">
        <f>VLOOKUP(N2809,Depth!$A$2:$F$427,3,)</f>
        <v>33</v>
      </c>
      <c r="P2809">
        <f>VLOOKUP(N2809,Depth!$A$2:$F$427,5,)</f>
        <v>127.9</v>
      </c>
      <c r="Q2809">
        <f>VLOOKUP(N2809,Depth!$A$2:$F$427,6,)</f>
        <v>5.0999999999999996</v>
      </c>
      <c r="R2809">
        <f>VLOOKUP(L2809,longitude_latitude!C:J,7,)</f>
        <v>-0.29941849700000001</v>
      </c>
      <c r="S2809">
        <f>VLOOKUP(L2809,longitude_latitude!C:J,8,)</f>
        <v>51.514497769999998</v>
      </c>
      <c r="T2809">
        <f t="shared" si="362"/>
        <v>-15.424393496003251</v>
      </c>
      <c r="U2809">
        <f>VLOOKUP(M2809,LINE!$A$2:$B$13,2,)</f>
        <v>5</v>
      </c>
      <c r="V2809">
        <f>VLOOKUP(L2809,Entry_exit!B:P,4,)</f>
        <v>27945</v>
      </c>
      <c r="W2809">
        <f>2020 - VLOOKUP(L2809, age!$A:$D,4,)</f>
        <v>100</v>
      </c>
      <c r="X2809">
        <f>VLOOKUP(H2809,'air-quality-london-time-of-day'!E:G,3,FALSE)</f>
        <v>19.100000000000001</v>
      </c>
      <c r="Y2809">
        <f>VLOOKUP(I2809,Weather!F:K,2,)</f>
        <v>7.4516129032258061</v>
      </c>
      <c r="Z2809">
        <f>VLOOKUP(I2809,Weather!F:K,3,)</f>
        <v>0.19</v>
      </c>
      <c r="AA2809">
        <f>VLOOKUP(I2809,Weather!F:K,4,)</f>
        <v>0.54</v>
      </c>
      <c r="AB2809">
        <f>VLOOKUP(I2809,Weather!F:K,5,)</f>
        <v>1015</v>
      </c>
      <c r="AC2809">
        <f>VLOOKUP(I2809,Weather!F:K,6,)</f>
        <v>5</v>
      </c>
    </row>
    <row r="2810" spans="1:29" x14ac:dyDescent="0.25">
      <c r="A2810" t="s">
        <v>7</v>
      </c>
      <c r="B2810" t="s">
        <v>6</v>
      </c>
      <c r="C2810" s="1">
        <v>42066.495138888888</v>
      </c>
      <c r="D2810" s="3">
        <f t="shared" si="360"/>
        <v>2015</v>
      </c>
      <c r="E2810" s="3">
        <f t="shared" si="363"/>
        <v>3</v>
      </c>
      <c r="F2810" s="3">
        <f t="shared" si="364"/>
        <v>11</v>
      </c>
      <c r="G2810" s="3">
        <f t="shared" si="365"/>
        <v>3</v>
      </c>
      <c r="H2810" s="3" t="str">
        <f t="shared" si="366"/>
        <v>2015311</v>
      </c>
      <c r="I2810" s="3" t="str">
        <f t="shared" si="367"/>
        <v>20153113</v>
      </c>
      <c r="J2810">
        <v>21</v>
      </c>
      <c r="K2810">
        <v>12.6</v>
      </c>
      <c r="L2810" t="str">
        <f>VLOOKUP(C2810,List!$A$2:$C$2089,3,)</f>
        <v>Ealing Broadway</v>
      </c>
      <c r="M2810" t="str">
        <f>VLOOKUP(C2810,List!$A$2:$C$2089,2,)</f>
        <v>District</v>
      </c>
      <c r="N2810" t="str">
        <f t="shared" si="361"/>
        <v>Ealing Broadway|District</v>
      </c>
      <c r="O2810">
        <f>VLOOKUP(N2810,Depth!$A$2:$F$427,3,)</f>
        <v>33</v>
      </c>
      <c r="P2810">
        <f>VLOOKUP(N2810,Depth!$A$2:$F$427,5,)</f>
        <v>127.9</v>
      </c>
      <c r="Q2810">
        <f>VLOOKUP(N2810,Depth!$A$2:$F$427,6,)</f>
        <v>5.0999999999999996</v>
      </c>
      <c r="R2810">
        <f>VLOOKUP(L2810,longitude_latitude!C:J,7,)</f>
        <v>-0.29941849700000001</v>
      </c>
      <c r="S2810">
        <f>VLOOKUP(L2810,longitude_latitude!C:J,8,)</f>
        <v>51.514497769999998</v>
      </c>
      <c r="T2810">
        <f t="shared" si="362"/>
        <v>-15.424393496003251</v>
      </c>
      <c r="U2810">
        <f>VLOOKUP(M2810,LINE!$A$2:$B$13,2,)</f>
        <v>5</v>
      </c>
      <c r="V2810">
        <f>VLOOKUP(L2810,Entry_exit!B:P,4,)</f>
        <v>27945</v>
      </c>
      <c r="W2810">
        <f>2020 - VLOOKUP(L2810, age!$A:$D,4,)</f>
        <v>100</v>
      </c>
      <c r="X2810">
        <f>VLOOKUP(H2810,'air-quality-london-time-of-day'!E:G,3,FALSE)</f>
        <v>19.100000000000001</v>
      </c>
      <c r="Y2810">
        <f>VLOOKUP(I2810,Weather!F:K,2,)</f>
        <v>7.4516129032258061</v>
      </c>
      <c r="Z2810">
        <f>VLOOKUP(I2810,Weather!F:K,3,)</f>
        <v>0.19</v>
      </c>
      <c r="AA2810">
        <f>VLOOKUP(I2810,Weather!F:K,4,)</f>
        <v>0.54</v>
      </c>
      <c r="AB2810">
        <f>VLOOKUP(I2810,Weather!F:K,5,)</f>
        <v>1015</v>
      </c>
      <c r="AC2810">
        <f>VLOOKUP(I2810,Weather!F:K,6,)</f>
        <v>5</v>
      </c>
    </row>
    <row r="2811" spans="1:29" x14ac:dyDescent="0.25">
      <c r="A2811" t="s">
        <v>7</v>
      </c>
      <c r="B2811" t="s">
        <v>6</v>
      </c>
      <c r="C2811" s="1">
        <v>42066.495833333334</v>
      </c>
      <c r="D2811" s="3">
        <f t="shared" si="360"/>
        <v>2015</v>
      </c>
      <c r="E2811" s="3">
        <f t="shared" si="363"/>
        <v>3</v>
      </c>
      <c r="F2811" s="3">
        <f t="shared" si="364"/>
        <v>11</v>
      </c>
      <c r="G2811" s="3">
        <f t="shared" si="365"/>
        <v>3</v>
      </c>
      <c r="H2811" s="3" t="str">
        <f t="shared" si="366"/>
        <v>2015311</v>
      </c>
      <c r="I2811" s="3" t="str">
        <f t="shared" si="367"/>
        <v>20153113</v>
      </c>
      <c r="J2811">
        <v>19</v>
      </c>
      <c r="K2811">
        <v>11.4</v>
      </c>
      <c r="L2811" t="str">
        <f>VLOOKUP(C2811,List!$A$2:$C$2089,3,)</f>
        <v>Ealing Broadway</v>
      </c>
      <c r="M2811" t="str">
        <f>VLOOKUP(C2811,List!$A$2:$C$2089,2,)</f>
        <v>District</v>
      </c>
      <c r="N2811" t="str">
        <f t="shared" si="361"/>
        <v>Ealing Broadway|District</v>
      </c>
      <c r="O2811">
        <f>VLOOKUP(N2811,Depth!$A$2:$F$427,3,)</f>
        <v>33</v>
      </c>
      <c r="P2811">
        <f>VLOOKUP(N2811,Depth!$A$2:$F$427,5,)</f>
        <v>127.9</v>
      </c>
      <c r="Q2811">
        <f>VLOOKUP(N2811,Depth!$A$2:$F$427,6,)</f>
        <v>5.0999999999999996</v>
      </c>
      <c r="R2811">
        <f>VLOOKUP(L2811,longitude_latitude!C:J,7,)</f>
        <v>-0.29941849700000001</v>
      </c>
      <c r="S2811">
        <f>VLOOKUP(L2811,longitude_latitude!C:J,8,)</f>
        <v>51.514497769999998</v>
      </c>
      <c r="T2811">
        <f t="shared" si="362"/>
        <v>-15.424393496003251</v>
      </c>
      <c r="U2811">
        <f>VLOOKUP(M2811,LINE!$A$2:$B$13,2,)</f>
        <v>5</v>
      </c>
      <c r="V2811">
        <f>VLOOKUP(L2811,Entry_exit!B:P,4,)</f>
        <v>27945</v>
      </c>
      <c r="W2811">
        <f>2020 - VLOOKUP(L2811, age!$A:$D,4,)</f>
        <v>100</v>
      </c>
      <c r="X2811">
        <f>VLOOKUP(H2811,'air-quality-london-time-of-day'!E:G,3,FALSE)</f>
        <v>19.100000000000001</v>
      </c>
      <c r="Y2811">
        <f>VLOOKUP(I2811,Weather!F:K,2,)</f>
        <v>7.4516129032258061</v>
      </c>
      <c r="Z2811">
        <f>VLOOKUP(I2811,Weather!F:K,3,)</f>
        <v>0.19</v>
      </c>
      <c r="AA2811">
        <f>VLOOKUP(I2811,Weather!F:K,4,)</f>
        <v>0.54</v>
      </c>
      <c r="AB2811">
        <f>VLOOKUP(I2811,Weather!F:K,5,)</f>
        <v>1015</v>
      </c>
      <c r="AC2811">
        <f>VLOOKUP(I2811,Weather!F:K,6,)</f>
        <v>5</v>
      </c>
    </row>
    <row r="2812" spans="1:29" x14ac:dyDescent="0.25">
      <c r="A2812" t="s">
        <v>7</v>
      </c>
      <c r="B2812" t="s">
        <v>6</v>
      </c>
      <c r="C2812" s="1">
        <v>42066.496527777781</v>
      </c>
      <c r="D2812" s="3">
        <f t="shared" si="360"/>
        <v>2015</v>
      </c>
      <c r="E2812" s="3">
        <f t="shared" si="363"/>
        <v>3</v>
      </c>
      <c r="F2812" s="3">
        <f t="shared" si="364"/>
        <v>11</v>
      </c>
      <c r="G2812" s="3">
        <f t="shared" si="365"/>
        <v>3</v>
      </c>
      <c r="H2812" s="3" t="str">
        <f t="shared" si="366"/>
        <v>2015311</v>
      </c>
      <c r="I2812" s="3" t="str">
        <f t="shared" si="367"/>
        <v>20153113</v>
      </c>
      <c r="J2812">
        <v>21</v>
      </c>
      <c r="K2812">
        <v>12.6</v>
      </c>
      <c r="L2812" t="str">
        <f>VLOOKUP(C2812,List!$A$2:$C$2089,3,)</f>
        <v>Ealing Broadway</v>
      </c>
      <c r="M2812" t="str">
        <f>VLOOKUP(C2812,List!$A$2:$C$2089,2,)</f>
        <v>District</v>
      </c>
      <c r="N2812" t="str">
        <f t="shared" si="361"/>
        <v>Ealing Broadway|District</v>
      </c>
      <c r="O2812">
        <f>VLOOKUP(N2812,Depth!$A$2:$F$427,3,)</f>
        <v>33</v>
      </c>
      <c r="P2812">
        <f>VLOOKUP(N2812,Depth!$A$2:$F$427,5,)</f>
        <v>127.9</v>
      </c>
      <c r="Q2812">
        <f>VLOOKUP(N2812,Depth!$A$2:$F$427,6,)</f>
        <v>5.0999999999999996</v>
      </c>
      <c r="R2812">
        <f>VLOOKUP(L2812,longitude_latitude!C:J,7,)</f>
        <v>-0.29941849700000001</v>
      </c>
      <c r="S2812">
        <f>VLOOKUP(L2812,longitude_latitude!C:J,8,)</f>
        <v>51.514497769999998</v>
      </c>
      <c r="T2812">
        <f t="shared" si="362"/>
        <v>-15.424393496003251</v>
      </c>
      <c r="U2812">
        <f>VLOOKUP(M2812,LINE!$A$2:$B$13,2,)</f>
        <v>5</v>
      </c>
      <c r="V2812">
        <f>VLOOKUP(L2812,Entry_exit!B:P,4,)</f>
        <v>27945</v>
      </c>
      <c r="W2812">
        <f>2020 - VLOOKUP(L2812, age!$A:$D,4,)</f>
        <v>100</v>
      </c>
      <c r="X2812">
        <f>VLOOKUP(H2812,'air-quality-london-time-of-day'!E:G,3,FALSE)</f>
        <v>19.100000000000001</v>
      </c>
      <c r="Y2812">
        <f>VLOOKUP(I2812,Weather!F:K,2,)</f>
        <v>7.4516129032258061</v>
      </c>
      <c r="Z2812">
        <f>VLOOKUP(I2812,Weather!F:K,3,)</f>
        <v>0.19</v>
      </c>
      <c r="AA2812">
        <f>VLOOKUP(I2812,Weather!F:K,4,)</f>
        <v>0.54</v>
      </c>
      <c r="AB2812">
        <f>VLOOKUP(I2812,Weather!F:K,5,)</f>
        <v>1015</v>
      </c>
      <c r="AC2812">
        <f>VLOOKUP(I2812,Weather!F:K,6,)</f>
        <v>5</v>
      </c>
    </row>
    <row r="2813" spans="1:29" x14ac:dyDescent="0.25">
      <c r="A2813" t="s">
        <v>7</v>
      </c>
      <c r="B2813" t="s">
        <v>6</v>
      </c>
      <c r="C2813" s="1">
        <v>42066.49722222222</v>
      </c>
      <c r="D2813" s="3">
        <f t="shared" si="360"/>
        <v>2015</v>
      </c>
      <c r="E2813" s="3">
        <f t="shared" si="363"/>
        <v>3</v>
      </c>
      <c r="F2813" s="3">
        <f t="shared" si="364"/>
        <v>11</v>
      </c>
      <c r="G2813" s="3">
        <f t="shared" si="365"/>
        <v>3</v>
      </c>
      <c r="H2813" s="3" t="str">
        <f t="shared" si="366"/>
        <v>2015311</v>
      </c>
      <c r="I2813" s="3" t="str">
        <f t="shared" si="367"/>
        <v>20153113</v>
      </c>
      <c r="J2813">
        <v>21</v>
      </c>
      <c r="K2813">
        <v>12.6</v>
      </c>
      <c r="L2813" t="str">
        <f>VLOOKUP(C2813,List!$A$2:$C$2089,3,)</f>
        <v>Ealing Broadway</v>
      </c>
      <c r="M2813" t="str">
        <f>VLOOKUP(C2813,List!$A$2:$C$2089,2,)</f>
        <v>District</v>
      </c>
      <c r="N2813" t="str">
        <f t="shared" si="361"/>
        <v>Ealing Broadway|District</v>
      </c>
      <c r="O2813">
        <f>VLOOKUP(N2813,Depth!$A$2:$F$427,3,)</f>
        <v>33</v>
      </c>
      <c r="P2813">
        <f>VLOOKUP(N2813,Depth!$A$2:$F$427,5,)</f>
        <v>127.9</v>
      </c>
      <c r="Q2813">
        <f>VLOOKUP(N2813,Depth!$A$2:$F$427,6,)</f>
        <v>5.0999999999999996</v>
      </c>
      <c r="R2813">
        <f>VLOOKUP(L2813,longitude_latitude!C:J,7,)</f>
        <v>-0.29941849700000001</v>
      </c>
      <c r="S2813">
        <f>VLOOKUP(L2813,longitude_latitude!C:J,8,)</f>
        <v>51.514497769999998</v>
      </c>
      <c r="T2813">
        <f t="shared" si="362"/>
        <v>-15.424393496003251</v>
      </c>
      <c r="U2813">
        <f>VLOOKUP(M2813,LINE!$A$2:$B$13,2,)</f>
        <v>5</v>
      </c>
      <c r="V2813">
        <f>VLOOKUP(L2813,Entry_exit!B:P,4,)</f>
        <v>27945</v>
      </c>
      <c r="W2813">
        <f>2020 - VLOOKUP(L2813, age!$A:$D,4,)</f>
        <v>100</v>
      </c>
      <c r="X2813">
        <f>VLOOKUP(H2813,'air-quality-london-time-of-day'!E:G,3,FALSE)</f>
        <v>19.100000000000001</v>
      </c>
      <c r="Y2813">
        <f>VLOOKUP(I2813,Weather!F:K,2,)</f>
        <v>7.4516129032258061</v>
      </c>
      <c r="Z2813">
        <f>VLOOKUP(I2813,Weather!F:K,3,)</f>
        <v>0.19</v>
      </c>
      <c r="AA2813">
        <f>VLOOKUP(I2813,Weather!F:K,4,)</f>
        <v>0.54</v>
      </c>
      <c r="AB2813">
        <f>VLOOKUP(I2813,Weather!F:K,5,)</f>
        <v>1015</v>
      </c>
      <c r="AC2813">
        <f>VLOOKUP(I2813,Weather!F:K,6,)</f>
        <v>5</v>
      </c>
    </row>
    <row r="2814" spans="1:29" x14ac:dyDescent="0.25">
      <c r="A2814" t="s">
        <v>7</v>
      </c>
      <c r="B2814" t="s">
        <v>6</v>
      </c>
      <c r="C2814" s="1">
        <v>42066.497916666667</v>
      </c>
      <c r="D2814" s="3">
        <f t="shared" si="360"/>
        <v>2015</v>
      </c>
      <c r="E2814" s="3">
        <f t="shared" si="363"/>
        <v>3</v>
      </c>
      <c r="F2814" s="3">
        <f t="shared" si="364"/>
        <v>11</v>
      </c>
      <c r="G2814" s="3">
        <f t="shared" si="365"/>
        <v>3</v>
      </c>
      <c r="H2814" s="3" t="str">
        <f t="shared" si="366"/>
        <v>2015311</v>
      </c>
      <c r="I2814" s="3" t="str">
        <f t="shared" si="367"/>
        <v>20153113</v>
      </c>
      <c r="J2814">
        <v>20</v>
      </c>
      <c r="K2814">
        <v>12</v>
      </c>
      <c r="L2814" t="str">
        <f>VLOOKUP(C2814,List!$A$2:$C$2089,3,)</f>
        <v>Ealing Broadway</v>
      </c>
      <c r="M2814" t="str">
        <f>VLOOKUP(C2814,List!$A$2:$C$2089,2,)</f>
        <v>District</v>
      </c>
      <c r="N2814" t="str">
        <f t="shared" si="361"/>
        <v>Ealing Broadway|District</v>
      </c>
      <c r="O2814">
        <f>VLOOKUP(N2814,Depth!$A$2:$F$427,3,)</f>
        <v>33</v>
      </c>
      <c r="P2814">
        <f>VLOOKUP(N2814,Depth!$A$2:$F$427,5,)</f>
        <v>127.9</v>
      </c>
      <c r="Q2814">
        <f>VLOOKUP(N2814,Depth!$A$2:$F$427,6,)</f>
        <v>5.0999999999999996</v>
      </c>
      <c r="R2814">
        <f>VLOOKUP(L2814,longitude_latitude!C:J,7,)</f>
        <v>-0.29941849700000001</v>
      </c>
      <c r="S2814">
        <f>VLOOKUP(L2814,longitude_latitude!C:J,8,)</f>
        <v>51.514497769999998</v>
      </c>
      <c r="T2814">
        <f t="shared" si="362"/>
        <v>-15.424393496003251</v>
      </c>
      <c r="U2814">
        <f>VLOOKUP(M2814,LINE!$A$2:$B$13,2,)</f>
        <v>5</v>
      </c>
      <c r="V2814">
        <f>VLOOKUP(L2814,Entry_exit!B:P,4,)</f>
        <v>27945</v>
      </c>
      <c r="W2814">
        <f>2020 - VLOOKUP(L2814, age!$A:$D,4,)</f>
        <v>100</v>
      </c>
      <c r="X2814">
        <f>VLOOKUP(H2814,'air-quality-london-time-of-day'!E:G,3,FALSE)</f>
        <v>19.100000000000001</v>
      </c>
      <c r="Y2814">
        <f>VLOOKUP(I2814,Weather!F:K,2,)</f>
        <v>7.4516129032258061</v>
      </c>
      <c r="Z2814">
        <f>VLOOKUP(I2814,Weather!F:K,3,)</f>
        <v>0.19</v>
      </c>
      <c r="AA2814">
        <f>VLOOKUP(I2814,Weather!F:K,4,)</f>
        <v>0.54</v>
      </c>
      <c r="AB2814">
        <f>VLOOKUP(I2814,Weather!F:K,5,)</f>
        <v>1015</v>
      </c>
      <c r="AC2814">
        <f>VLOOKUP(I2814,Weather!F:K,6,)</f>
        <v>5</v>
      </c>
    </row>
    <row r="2815" spans="1:29" x14ac:dyDescent="0.25">
      <c r="A2815" t="s">
        <v>7</v>
      </c>
      <c r="B2815" t="s">
        <v>6</v>
      </c>
      <c r="C2815" s="1">
        <v>42066.498611111114</v>
      </c>
      <c r="D2815" s="3">
        <f t="shared" si="360"/>
        <v>2015</v>
      </c>
      <c r="E2815" s="3">
        <f t="shared" si="363"/>
        <v>3</v>
      </c>
      <c r="F2815" s="3">
        <f t="shared" si="364"/>
        <v>11</v>
      </c>
      <c r="G2815" s="3">
        <f t="shared" si="365"/>
        <v>3</v>
      </c>
      <c r="H2815" s="3" t="str">
        <f t="shared" si="366"/>
        <v>2015311</v>
      </c>
      <c r="I2815" s="3" t="str">
        <f t="shared" si="367"/>
        <v>20153113</v>
      </c>
      <c r="J2815">
        <v>24</v>
      </c>
      <c r="K2815">
        <v>14.4</v>
      </c>
      <c r="L2815" t="str">
        <f>VLOOKUP(C2815,List!$A$2:$C$2089,3,)</f>
        <v>Ealing Broadway</v>
      </c>
      <c r="M2815" t="str">
        <f>VLOOKUP(C2815,List!$A$2:$C$2089,2,)</f>
        <v>District</v>
      </c>
      <c r="N2815" t="str">
        <f t="shared" si="361"/>
        <v>Ealing Broadway|District</v>
      </c>
      <c r="O2815">
        <f>VLOOKUP(N2815,Depth!$A$2:$F$427,3,)</f>
        <v>33</v>
      </c>
      <c r="P2815">
        <f>VLOOKUP(N2815,Depth!$A$2:$F$427,5,)</f>
        <v>127.9</v>
      </c>
      <c r="Q2815">
        <f>VLOOKUP(N2815,Depth!$A$2:$F$427,6,)</f>
        <v>5.0999999999999996</v>
      </c>
      <c r="R2815">
        <f>VLOOKUP(L2815,longitude_latitude!C:J,7,)</f>
        <v>-0.29941849700000001</v>
      </c>
      <c r="S2815">
        <f>VLOOKUP(L2815,longitude_latitude!C:J,8,)</f>
        <v>51.514497769999998</v>
      </c>
      <c r="T2815">
        <f t="shared" si="362"/>
        <v>-15.424393496003251</v>
      </c>
      <c r="U2815">
        <f>VLOOKUP(M2815,LINE!$A$2:$B$13,2,)</f>
        <v>5</v>
      </c>
      <c r="V2815">
        <f>VLOOKUP(L2815,Entry_exit!B:P,4,)</f>
        <v>27945</v>
      </c>
      <c r="W2815">
        <f>2020 - VLOOKUP(L2815, age!$A:$D,4,)</f>
        <v>100</v>
      </c>
      <c r="X2815">
        <f>VLOOKUP(H2815,'air-quality-london-time-of-day'!E:G,3,FALSE)</f>
        <v>19.100000000000001</v>
      </c>
      <c r="Y2815">
        <f>VLOOKUP(I2815,Weather!F:K,2,)</f>
        <v>7.4516129032258061</v>
      </c>
      <c r="Z2815">
        <f>VLOOKUP(I2815,Weather!F:K,3,)</f>
        <v>0.19</v>
      </c>
      <c r="AA2815">
        <f>VLOOKUP(I2815,Weather!F:K,4,)</f>
        <v>0.54</v>
      </c>
      <c r="AB2815">
        <f>VLOOKUP(I2815,Weather!F:K,5,)</f>
        <v>1015</v>
      </c>
      <c r="AC2815">
        <f>VLOOKUP(I2815,Weather!F:K,6,)</f>
        <v>5</v>
      </c>
    </row>
    <row r="2816" spans="1:29" x14ac:dyDescent="0.25">
      <c r="A2816" t="s">
        <v>7</v>
      </c>
      <c r="B2816" t="s">
        <v>6</v>
      </c>
      <c r="C2816" s="1">
        <v>42066.499305555553</v>
      </c>
      <c r="D2816" s="3">
        <f t="shared" si="360"/>
        <v>2015</v>
      </c>
      <c r="E2816" s="3">
        <f t="shared" si="363"/>
        <v>3</v>
      </c>
      <c r="F2816" s="3">
        <f t="shared" si="364"/>
        <v>11</v>
      </c>
      <c r="G2816" s="3">
        <f t="shared" si="365"/>
        <v>3</v>
      </c>
      <c r="H2816" s="3" t="str">
        <f t="shared" si="366"/>
        <v>2015311</v>
      </c>
      <c r="I2816" s="3" t="str">
        <f t="shared" si="367"/>
        <v>20153113</v>
      </c>
      <c r="J2816">
        <v>21</v>
      </c>
      <c r="K2816">
        <v>12.6</v>
      </c>
      <c r="L2816" t="str">
        <f>VLOOKUP(C2816,List!$A$2:$C$2089,3,)</f>
        <v>Ealing Broadway</v>
      </c>
      <c r="M2816" t="str">
        <f>VLOOKUP(C2816,List!$A$2:$C$2089,2,)</f>
        <v>District</v>
      </c>
      <c r="N2816" t="str">
        <f t="shared" si="361"/>
        <v>Ealing Broadway|District</v>
      </c>
      <c r="O2816">
        <f>VLOOKUP(N2816,Depth!$A$2:$F$427,3,)</f>
        <v>33</v>
      </c>
      <c r="P2816">
        <f>VLOOKUP(N2816,Depth!$A$2:$F$427,5,)</f>
        <v>127.9</v>
      </c>
      <c r="Q2816">
        <f>VLOOKUP(N2816,Depth!$A$2:$F$427,6,)</f>
        <v>5.0999999999999996</v>
      </c>
      <c r="R2816">
        <f>VLOOKUP(L2816,longitude_latitude!C:J,7,)</f>
        <v>-0.29941849700000001</v>
      </c>
      <c r="S2816">
        <f>VLOOKUP(L2816,longitude_latitude!C:J,8,)</f>
        <v>51.514497769999998</v>
      </c>
      <c r="T2816">
        <f t="shared" si="362"/>
        <v>-15.424393496003251</v>
      </c>
      <c r="U2816">
        <f>VLOOKUP(M2816,LINE!$A$2:$B$13,2,)</f>
        <v>5</v>
      </c>
      <c r="V2816">
        <f>VLOOKUP(L2816,Entry_exit!B:P,4,)</f>
        <v>27945</v>
      </c>
      <c r="W2816">
        <f>2020 - VLOOKUP(L2816, age!$A:$D,4,)</f>
        <v>100</v>
      </c>
      <c r="X2816">
        <f>VLOOKUP(H2816,'air-quality-london-time-of-day'!E:G,3,FALSE)</f>
        <v>19.100000000000001</v>
      </c>
      <c r="Y2816">
        <f>VLOOKUP(I2816,Weather!F:K,2,)</f>
        <v>7.4516129032258061</v>
      </c>
      <c r="Z2816">
        <f>VLOOKUP(I2816,Weather!F:K,3,)</f>
        <v>0.19</v>
      </c>
      <c r="AA2816">
        <f>VLOOKUP(I2816,Weather!F:K,4,)</f>
        <v>0.54</v>
      </c>
      <c r="AB2816">
        <f>VLOOKUP(I2816,Weather!F:K,5,)</f>
        <v>1015</v>
      </c>
      <c r="AC2816">
        <f>VLOOKUP(I2816,Weather!F:K,6,)</f>
        <v>5</v>
      </c>
    </row>
    <row r="2817" spans="1:29" x14ac:dyDescent="0.25">
      <c r="A2817" t="s">
        <v>7</v>
      </c>
      <c r="B2817" t="s">
        <v>6</v>
      </c>
      <c r="C2817" s="1">
        <v>42066.5</v>
      </c>
      <c r="D2817" s="3">
        <f t="shared" si="360"/>
        <v>2015</v>
      </c>
      <c r="E2817" s="3">
        <f t="shared" si="363"/>
        <v>3</v>
      </c>
      <c r="F2817" s="3">
        <f t="shared" si="364"/>
        <v>12</v>
      </c>
      <c r="G2817" s="3">
        <f t="shared" si="365"/>
        <v>3</v>
      </c>
      <c r="H2817" s="3" t="str">
        <f t="shared" si="366"/>
        <v>2015312</v>
      </c>
      <c r="I2817" s="3" t="str">
        <f t="shared" si="367"/>
        <v>20153123</v>
      </c>
      <c r="J2817">
        <v>22</v>
      </c>
      <c r="K2817">
        <v>13.2</v>
      </c>
      <c r="L2817" t="str">
        <f>VLOOKUP(C2817,List!$A$2:$C$2089,3,)</f>
        <v>Ealing Broadway</v>
      </c>
      <c r="M2817" t="str">
        <f>VLOOKUP(C2817,List!$A$2:$C$2089,2,)</f>
        <v>District</v>
      </c>
      <c r="N2817" t="str">
        <f t="shared" si="361"/>
        <v>Ealing Broadway|District</v>
      </c>
      <c r="O2817">
        <f>VLOOKUP(N2817,Depth!$A$2:$F$427,3,)</f>
        <v>33</v>
      </c>
      <c r="P2817">
        <f>VLOOKUP(N2817,Depth!$A$2:$F$427,5,)</f>
        <v>127.9</v>
      </c>
      <c r="Q2817">
        <f>VLOOKUP(N2817,Depth!$A$2:$F$427,6,)</f>
        <v>5.0999999999999996</v>
      </c>
      <c r="R2817">
        <f>VLOOKUP(L2817,longitude_latitude!C:J,7,)</f>
        <v>-0.29941849700000001</v>
      </c>
      <c r="S2817">
        <f>VLOOKUP(L2817,longitude_latitude!C:J,8,)</f>
        <v>51.514497769999998</v>
      </c>
      <c r="T2817">
        <f t="shared" si="362"/>
        <v>-15.424393496003251</v>
      </c>
      <c r="U2817">
        <f>VLOOKUP(M2817,LINE!$A$2:$B$13,2,)</f>
        <v>5</v>
      </c>
      <c r="V2817">
        <f>VLOOKUP(L2817,Entry_exit!B:P,4,)</f>
        <v>27945</v>
      </c>
      <c r="W2817">
        <f>2020 - VLOOKUP(L2817, age!$A:$D,4,)</f>
        <v>100</v>
      </c>
      <c r="X2817">
        <f>VLOOKUP(H2817,'air-quality-london-time-of-day'!E:G,3,FALSE)</f>
        <v>18.7</v>
      </c>
      <c r="Y2817">
        <f>VLOOKUP(I2817,Weather!F:K,2,)</f>
        <v>8.0752688172043054</v>
      </c>
      <c r="Z2817">
        <f>VLOOKUP(I2817,Weather!F:K,3,)</f>
        <v>0.19</v>
      </c>
      <c r="AA2817">
        <f>VLOOKUP(I2817,Weather!F:K,4,)</f>
        <v>0.54</v>
      </c>
      <c r="AB2817">
        <f>VLOOKUP(I2817,Weather!F:K,5,)</f>
        <v>1015</v>
      </c>
      <c r="AC2817">
        <f>VLOOKUP(I2817,Weather!F:K,6,)</f>
        <v>5</v>
      </c>
    </row>
    <row r="2818" spans="1:29" x14ac:dyDescent="0.25">
      <c r="A2818" t="s">
        <v>7</v>
      </c>
      <c r="B2818" t="s">
        <v>6</v>
      </c>
      <c r="C2818" s="1">
        <v>42066.500694444447</v>
      </c>
      <c r="D2818" s="3">
        <f t="shared" si="360"/>
        <v>2015</v>
      </c>
      <c r="E2818" s="3">
        <f t="shared" si="363"/>
        <v>3</v>
      </c>
      <c r="F2818" s="3">
        <f t="shared" si="364"/>
        <v>12</v>
      </c>
      <c r="G2818" s="3">
        <f t="shared" si="365"/>
        <v>3</v>
      </c>
      <c r="H2818" s="3" t="str">
        <f t="shared" si="366"/>
        <v>2015312</v>
      </c>
      <c r="I2818" s="3" t="str">
        <f t="shared" si="367"/>
        <v>20153123</v>
      </c>
      <c r="J2818">
        <v>19</v>
      </c>
      <c r="K2818">
        <v>11.4</v>
      </c>
      <c r="L2818" t="str">
        <f>VLOOKUP(C2818,List!$A$2:$C$2089,3,)</f>
        <v>Ealing Common</v>
      </c>
      <c r="M2818" t="str">
        <f>VLOOKUP(C2818,List!$A$2:$C$2089,2,)</f>
        <v>District</v>
      </c>
      <c r="N2818" t="str">
        <f t="shared" si="361"/>
        <v>Ealing Common|District</v>
      </c>
      <c r="O2818">
        <f>VLOOKUP(N2818,Depth!$A$2:$F$427,3,)</f>
        <v>29</v>
      </c>
      <c r="P2818">
        <f>VLOOKUP(N2818,Depth!$A$2:$F$427,5,)</f>
        <v>124</v>
      </c>
      <c r="Q2818">
        <f>VLOOKUP(N2818,Depth!$A$2:$F$427,6,)</f>
        <v>5</v>
      </c>
      <c r="R2818">
        <f>VLOOKUP(L2818,longitude_latitude!C:J,7,)</f>
        <v>-0.286555479</v>
      </c>
      <c r="S2818">
        <f>VLOOKUP(L2818,longitude_latitude!C:J,8,)</f>
        <v>51.509035650000001</v>
      </c>
      <c r="T2818">
        <f t="shared" si="362"/>
        <v>-14.760196383513827</v>
      </c>
      <c r="U2818">
        <f>VLOOKUP(M2818,LINE!$A$2:$B$13,2,)</f>
        <v>5</v>
      </c>
      <c r="V2818">
        <f>VLOOKUP(L2818,Entry_exit!B:P,4,)</f>
        <v>5467</v>
      </c>
      <c r="W2818">
        <f>2020 - VLOOKUP(L2818, age!$A:$D,4,)</f>
        <v>141</v>
      </c>
      <c r="X2818">
        <f>VLOOKUP(H2818,'air-quality-london-time-of-day'!E:G,3,FALSE)</f>
        <v>18.7</v>
      </c>
      <c r="Y2818">
        <f>VLOOKUP(I2818,Weather!F:K,2,)</f>
        <v>8.0752688172043054</v>
      </c>
      <c r="Z2818">
        <f>VLOOKUP(I2818,Weather!F:K,3,)</f>
        <v>0.19</v>
      </c>
      <c r="AA2818">
        <f>VLOOKUP(I2818,Weather!F:K,4,)</f>
        <v>0.54</v>
      </c>
      <c r="AB2818">
        <f>VLOOKUP(I2818,Weather!F:K,5,)</f>
        <v>1015</v>
      </c>
      <c r="AC2818">
        <f>VLOOKUP(I2818,Weather!F:K,6,)</f>
        <v>5</v>
      </c>
    </row>
    <row r="2819" spans="1:29" x14ac:dyDescent="0.25">
      <c r="A2819" t="s">
        <v>7</v>
      </c>
      <c r="B2819" t="s">
        <v>6</v>
      </c>
      <c r="C2819" s="1">
        <v>42066.501388888886</v>
      </c>
      <c r="D2819" s="3">
        <f t="shared" si="360"/>
        <v>2015</v>
      </c>
      <c r="E2819" s="3">
        <f t="shared" si="363"/>
        <v>3</v>
      </c>
      <c r="F2819" s="3">
        <f t="shared" si="364"/>
        <v>12</v>
      </c>
      <c r="G2819" s="3">
        <f t="shared" si="365"/>
        <v>3</v>
      </c>
      <c r="H2819" s="3" t="str">
        <f t="shared" si="366"/>
        <v>2015312</v>
      </c>
      <c r="I2819" s="3" t="str">
        <f t="shared" si="367"/>
        <v>20153123</v>
      </c>
      <c r="J2819">
        <v>21</v>
      </c>
      <c r="K2819">
        <v>12.6</v>
      </c>
      <c r="L2819" t="str">
        <f>VLOOKUP(C2819,List!$A$2:$C$2089,3,)</f>
        <v>Ealing Common</v>
      </c>
      <c r="M2819" t="str">
        <f>VLOOKUP(C2819,List!$A$2:$C$2089,2,)</f>
        <v>District</v>
      </c>
      <c r="N2819" t="str">
        <f t="shared" si="361"/>
        <v>Ealing Common|District</v>
      </c>
      <c r="O2819">
        <f>VLOOKUP(N2819,Depth!$A$2:$F$427,3,)</f>
        <v>29</v>
      </c>
      <c r="P2819">
        <f>VLOOKUP(N2819,Depth!$A$2:$F$427,5,)</f>
        <v>124</v>
      </c>
      <c r="Q2819">
        <f>VLOOKUP(N2819,Depth!$A$2:$F$427,6,)</f>
        <v>5</v>
      </c>
      <c r="R2819">
        <f>VLOOKUP(L2819,longitude_latitude!C:J,7,)</f>
        <v>-0.286555479</v>
      </c>
      <c r="S2819">
        <f>VLOOKUP(L2819,longitude_latitude!C:J,8,)</f>
        <v>51.509035650000001</v>
      </c>
      <c r="T2819">
        <f t="shared" si="362"/>
        <v>-14.760196383513827</v>
      </c>
      <c r="U2819">
        <f>VLOOKUP(M2819,LINE!$A$2:$B$13,2,)</f>
        <v>5</v>
      </c>
      <c r="V2819">
        <f>VLOOKUP(L2819,Entry_exit!B:P,4,)</f>
        <v>5467</v>
      </c>
      <c r="W2819">
        <f>2020 - VLOOKUP(L2819, age!$A:$D,4,)</f>
        <v>141</v>
      </c>
      <c r="X2819">
        <f>VLOOKUP(H2819,'air-quality-london-time-of-day'!E:G,3,FALSE)</f>
        <v>18.7</v>
      </c>
      <c r="Y2819">
        <f>VLOOKUP(I2819,Weather!F:K,2,)</f>
        <v>8.0752688172043054</v>
      </c>
      <c r="Z2819">
        <f>VLOOKUP(I2819,Weather!F:K,3,)</f>
        <v>0.19</v>
      </c>
      <c r="AA2819">
        <f>VLOOKUP(I2819,Weather!F:K,4,)</f>
        <v>0.54</v>
      </c>
      <c r="AB2819">
        <f>VLOOKUP(I2819,Weather!F:K,5,)</f>
        <v>1015</v>
      </c>
      <c r="AC2819">
        <f>VLOOKUP(I2819,Weather!F:K,6,)</f>
        <v>5</v>
      </c>
    </row>
    <row r="2820" spans="1:29" x14ac:dyDescent="0.25">
      <c r="A2820" t="s">
        <v>7</v>
      </c>
      <c r="B2820" t="s">
        <v>6</v>
      </c>
      <c r="C2820" s="1">
        <v>42066.502083333333</v>
      </c>
      <c r="D2820" s="3">
        <f t="shared" si="360"/>
        <v>2015</v>
      </c>
      <c r="E2820" s="3">
        <f t="shared" si="363"/>
        <v>3</v>
      </c>
      <c r="F2820" s="3">
        <f t="shared" si="364"/>
        <v>12</v>
      </c>
      <c r="G2820" s="3">
        <f t="shared" si="365"/>
        <v>3</v>
      </c>
      <c r="H2820" s="3" t="str">
        <f t="shared" si="366"/>
        <v>2015312</v>
      </c>
      <c r="I2820" s="3" t="str">
        <f t="shared" si="367"/>
        <v>20153123</v>
      </c>
      <c r="J2820">
        <v>17</v>
      </c>
      <c r="K2820">
        <v>10.199999999999999</v>
      </c>
      <c r="L2820" t="str">
        <f>VLOOKUP(C2820,List!$A$2:$C$2089,3,)</f>
        <v>Ealing Common</v>
      </c>
      <c r="M2820" t="str">
        <f>VLOOKUP(C2820,List!$A$2:$C$2089,2,)</f>
        <v>District</v>
      </c>
      <c r="N2820" t="str">
        <f t="shared" si="361"/>
        <v>Ealing Common|District</v>
      </c>
      <c r="O2820">
        <f>VLOOKUP(N2820,Depth!$A$2:$F$427,3,)</f>
        <v>29</v>
      </c>
      <c r="P2820">
        <f>VLOOKUP(N2820,Depth!$A$2:$F$427,5,)</f>
        <v>124</v>
      </c>
      <c r="Q2820">
        <f>VLOOKUP(N2820,Depth!$A$2:$F$427,6,)</f>
        <v>5</v>
      </c>
      <c r="R2820">
        <f>VLOOKUP(L2820,longitude_latitude!C:J,7,)</f>
        <v>-0.286555479</v>
      </c>
      <c r="S2820">
        <f>VLOOKUP(L2820,longitude_latitude!C:J,8,)</f>
        <v>51.509035650000001</v>
      </c>
      <c r="T2820">
        <f t="shared" si="362"/>
        <v>-14.760196383513827</v>
      </c>
      <c r="U2820">
        <f>VLOOKUP(M2820,LINE!$A$2:$B$13,2,)</f>
        <v>5</v>
      </c>
      <c r="V2820">
        <f>VLOOKUP(L2820,Entry_exit!B:P,4,)</f>
        <v>5467</v>
      </c>
      <c r="W2820">
        <f>2020 - VLOOKUP(L2820, age!$A:$D,4,)</f>
        <v>141</v>
      </c>
      <c r="X2820">
        <f>VLOOKUP(H2820,'air-quality-london-time-of-day'!E:G,3,FALSE)</f>
        <v>18.7</v>
      </c>
      <c r="Y2820">
        <f>VLOOKUP(I2820,Weather!F:K,2,)</f>
        <v>8.0752688172043054</v>
      </c>
      <c r="Z2820">
        <f>VLOOKUP(I2820,Weather!F:K,3,)</f>
        <v>0.19</v>
      </c>
      <c r="AA2820">
        <f>VLOOKUP(I2820,Weather!F:K,4,)</f>
        <v>0.54</v>
      </c>
      <c r="AB2820">
        <f>VLOOKUP(I2820,Weather!F:K,5,)</f>
        <v>1015</v>
      </c>
      <c r="AC2820">
        <f>VLOOKUP(I2820,Weather!F:K,6,)</f>
        <v>5</v>
      </c>
    </row>
    <row r="2821" spans="1:29" x14ac:dyDescent="0.25">
      <c r="A2821" t="s">
        <v>7</v>
      </c>
      <c r="B2821" t="s">
        <v>6</v>
      </c>
      <c r="C2821" s="1">
        <v>42066.50277777778</v>
      </c>
      <c r="D2821" s="3">
        <f t="shared" si="360"/>
        <v>2015</v>
      </c>
      <c r="E2821" s="3">
        <f t="shared" si="363"/>
        <v>3</v>
      </c>
      <c r="F2821" s="3">
        <f t="shared" si="364"/>
        <v>12</v>
      </c>
      <c r="G2821" s="3">
        <f t="shared" si="365"/>
        <v>3</v>
      </c>
      <c r="H2821" s="3" t="str">
        <f t="shared" si="366"/>
        <v>2015312</v>
      </c>
      <c r="I2821" s="3" t="str">
        <f t="shared" si="367"/>
        <v>20153123</v>
      </c>
      <c r="J2821">
        <v>20</v>
      </c>
      <c r="K2821">
        <v>12</v>
      </c>
      <c r="L2821" t="str">
        <f>VLOOKUP(C2821,List!$A$2:$C$2089,3,)</f>
        <v>Ealing Common</v>
      </c>
      <c r="M2821" t="str">
        <f>VLOOKUP(C2821,List!$A$2:$C$2089,2,)</f>
        <v>District</v>
      </c>
      <c r="N2821" t="str">
        <f t="shared" si="361"/>
        <v>Ealing Common|District</v>
      </c>
      <c r="O2821">
        <f>VLOOKUP(N2821,Depth!$A$2:$F$427,3,)</f>
        <v>29</v>
      </c>
      <c r="P2821">
        <f>VLOOKUP(N2821,Depth!$A$2:$F$427,5,)</f>
        <v>124</v>
      </c>
      <c r="Q2821">
        <f>VLOOKUP(N2821,Depth!$A$2:$F$427,6,)</f>
        <v>5</v>
      </c>
      <c r="R2821">
        <f>VLOOKUP(L2821,longitude_latitude!C:J,7,)</f>
        <v>-0.286555479</v>
      </c>
      <c r="S2821">
        <f>VLOOKUP(L2821,longitude_latitude!C:J,8,)</f>
        <v>51.509035650000001</v>
      </c>
      <c r="T2821">
        <f t="shared" si="362"/>
        <v>-14.760196383513827</v>
      </c>
      <c r="U2821">
        <f>VLOOKUP(M2821,LINE!$A$2:$B$13,2,)</f>
        <v>5</v>
      </c>
      <c r="V2821">
        <f>VLOOKUP(L2821,Entry_exit!B:P,4,)</f>
        <v>5467</v>
      </c>
      <c r="W2821">
        <f>2020 - VLOOKUP(L2821, age!$A:$D,4,)</f>
        <v>141</v>
      </c>
      <c r="X2821">
        <f>VLOOKUP(H2821,'air-quality-london-time-of-day'!E:G,3,FALSE)</f>
        <v>18.7</v>
      </c>
      <c r="Y2821">
        <f>VLOOKUP(I2821,Weather!F:K,2,)</f>
        <v>8.0752688172043054</v>
      </c>
      <c r="Z2821">
        <f>VLOOKUP(I2821,Weather!F:K,3,)</f>
        <v>0.19</v>
      </c>
      <c r="AA2821">
        <f>VLOOKUP(I2821,Weather!F:K,4,)</f>
        <v>0.54</v>
      </c>
      <c r="AB2821">
        <f>VLOOKUP(I2821,Weather!F:K,5,)</f>
        <v>1015</v>
      </c>
      <c r="AC2821">
        <f>VLOOKUP(I2821,Weather!F:K,6,)</f>
        <v>5</v>
      </c>
    </row>
    <row r="2822" spans="1:29" x14ac:dyDescent="0.25">
      <c r="A2822" t="s">
        <v>7</v>
      </c>
      <c r="B2822" t="s">
        <v>6</v>
      </c>
      <c r="C2822" s="1">
        <v>42066.503472222219</v>
      </c>
      <c r="D2822" s="3">
        <f t="shared" si="360"/>
        <v>2015</v>
      </c>
      <c r="E2822" s="3">
        <f t="shared" si="363"/>
        <v>3</v>
      </c>
      <c r="F2822" s="3">
        <f t="shared" si="364"/>
        <v>12</v>
      </c>
      <c r="G2822" s="3">
        <f t="shared" si="365"/>
        <v>3</v>
      </c>
      <c r="H2822" s="3" t="str">
        <f t="shared" si="366"/>
        <v>2015312</v>
      </c>
      <c r="I2822" s="3" t="str">
        <f t="shared" si="367"/>
        <v>20153123</v>
      </c>
      <c r="J2822">
        <v>21</v>
      </c>
      <c r="K2822">
        <v>12.6</v>
      </c>
      <c r="L2822" t="str">
        <f>VLOOKUP(C2822,List!$A$2:$C$2089,3,)</f>
        <v>Acton Town</v>
      </c>
      <c r="M2822" t="str">
        <f>VLOOKUP(C2822,List!$A$2:$C$2089,2,)</f>
        <v>District</v>
      </c>
      <c r="N2822" t="str">
        <f t="shared" si="361"/>
        <v>Acton Town|District</v>
      </c>
      <c r="O2822">
        <f>VLOOKUP(N2822,Depth!$A$2:$F$427,3,)</f>
        <v>21</v>
      </c>
      <c r="P2822">
        <f>VLOOKUP(N2822,Depth!$A$2:$F$427,5,)</f>
        <v>115.5</v>
      </c>
      <c r="Q2822">
        <f>VLOOKUP(N2822,Depth!$A$2:$F$427,6,)</f>
        <v>5.5</v>
      </c>
      <c r="R2822">
        <f>VLOOKUP(L2822,longitude_latitude!C:J,7,)</f>
        <v>-0.27843282400000002</v>
      </c>
      <c r="S2822">
        <f>VLOOKUP(L2822,longitude_latitude!C:J,8,)</f>
        <v>51.502137019999999</v>
      </c>
      <c r="T2822">
        <f t="shared" si="362"/>
        <v>-14.339885452513546</v>
      </c>
      <c r="U2822">
        <f>VLOOKUP(M2822,LINE!$A$2:$B$13,2,)</f>
        <v>5</v>
      </c>
      <c r="V2822">
        <f>VLOOKUP(L2822,Entry_exit!B:P,4,)</f>
        <v>9861</v>
      </c>
      <c r="W2822">
        <f>2020 - VLOOKUP(L2822, age!$A:$D,4,)</f>
        <v>141</v>
      </c>
      <c r="X2822">
        <f>VLOOKUP(H2822,'air-quality-london-time-of-day'!E:G,3,FALSE)</f>
        <v>18.7</v>
      </c>
      <c r="Y2822">
        <f>VLOOKUP(I2822,Weather!F:K,2,)</f>
        <v>8.0752688172043054</v>
      </c>
      <c r="Z2822">
        <f>VLOOKUP(I2822,Weather!F:K,3,)</f>
        <v>0.19</v>
      </c>
      <c r="AA2822">
        <f>VLOOKUP(I2822,Weather!F:K,4,)</f>
        <v>0.54</v>
      </c>
      <c r="AB2822">
        <f>VLOOKUP(I2822,Weather!F:K,5,)</f>
        <v>1015</v>
      </c>
      <c r="AC2822">
        <f>VLOOKUP(I2822,Weather!F:K,6,)</f>
        <v>5</v>
      </c>
    </row>
    <row r="2823" spans="1:29" x14ac:dyDescent="0.25">
      <c r="A2823" t="s">
        <v>7</v>
      </c>
      <c r="B2823" t="s">
        <v>6</v>
      </c>
      <c r="C2823" s="1">
        <v>42066.504166666666</v>
      </c>
      <c r="D2823" s="3">
        <f t="shared" si="360"/>
        <v>2015</v>
      </c>
      <c r="E2823" s="3">
        <f t="shared" si="363"/>
        <v>3</v>
      </c>
      <c r="F2823" s="3">
        <f t="shared" si="364"/>
        <v>12</v>
      </c>
      <c r="G2823" s="3">
        <f t="shared" si="365"/>
        <v>3</v>
      </c>
      <c r="H2823" s="3" t="str">
        <f t="shared" si="366"/>
        <v>2015312</v>
      </c>
      <c r="I2823" s="3" t="str">
        <f t="shared" si="367"/>
        <v>20153123</v>
      </c>
      <c r="J2823">
        <v>20</v>
      </c>
      <c r="K2823">
        <v>12</v>
      </c>
      <c r="L2823" t="str">
        <f>VLOOKUP(C2823,List!$A$2:$C$2089,3,)</f>
        <v>Acton Town</v>
      </c>
      <c r="M2823" t="str">
        <f>VLOOKUP(C2823,List!$A$2:$C$2089,2,)</f>
        <v>District</v>
      </c>
      <c r="N2823" t="str">
        <f t="shared" si="361"/>
        <v>Acton Town|District</v>
      </c>
      <c r="O2823">
        <f>VLOOKUP(N2823,Depth!$A$2:$F$427,3,)</f>
        <v>21</v>
      </c>
      <c r="P2823">
        <f>VLOOKUP(N2823,Depth!$A$2:$F$427,5,)</f>
        <v>115.5</v>
      </c>
      <c r="Q2823">
        <f>VLOOKUP(N2823,Depth!$A$2:$F$427,6,)</f>
        <v>5.5</v>
      </c>
      <c r="R2823">
        <f>VLOOKUP(L2823,longitude_latitude!C:J,7,)</f>
        <v>-0.27843282400000002</v>
      </c>
      <c r="S2823">
        <f>VLOOKUP(L2823,longitude_latitude!C:J,8,)</f>
        <v>51.502137019999999</v>
      </c>
      <c r="T2823">
        <f t="shared" si="362"/>
        <v>-14.339885452513546</v>
      </c>
      <c r="U2823">
        <f>VLOOKUP(M2823,LINE!$A$2:$B$13,2,)</f>
        <v>5</v>
      </c>
      <c r="V2823">
        <f>VLOOKUP(L2823,Entry_exit!B:P,4,)</f>
        <v>9861</v>
      </c>
      <c r="W2823">
        <f>2020 - VLOOKUP(L2823, age!$A:$D,4,)</f>
        <v>141</v>
      </c>
      <c r="X2823">
        <f>VLOOKUP(H2823,'air-quality-london-time-of-day'!E:G,3,FALSE)</f>
        <v>18.7</v>
      </c>
      <c r="Y2823">
        <f>VLOOKUP(I2823,Weather!F:K,2,)</f>
        <v>8.0752688172043054</v>
      </c>
      <c r="Z2823">
        <f>VLOOKUP(I2823,Weather!F:K,3,)</f>
        <v>0.19</v>
      </c>
      <c r="AA2823">
        <f>VLOOKUP(I2823,Weather!F:K,4,)</f>
        <v>0.54</v>
      </c>
      <c r="AB2823">
        <f>VLOOKUP(I2823,Weather!F:K,5,)</f>
        <v>1015</v>
      </c>
      <c r="AC2823">
        <f>VLOOKUP(I2823,Weather!F:K,6,)</f>
        <v>5</v>
      </c>
    </row>
    <row r="2824" spans="1:29" x14ac:dyDescent="0.25">
      <c r="A2824" t="s">
        <v>7</v>
      </c>
      <c r="B2824" t="s">
        <v>6</v>
      </c>
      <c r="C2824" s="1">
        <v>42066.504861111112</v>
      </c>
      <c r="D2824" s="3">
        <f t="shared" si="360"/>
        <v>2015</v>
      </c>
      <c r="E2824" s="3">
        <f t="shared" si="363"/>
        <v>3</v>
      </c>
      <c r="F2824" s="3">
        <f t="shared" si="364"/>
        <v>12</v>
      </c>
      <c r="G2824" s="3">
        <f t="shared" si="365"/>
        <v>3</v>
      </c>
      <c r="H2824" s="3" t="str">
        <f t="shared" si="366"/>
        <v>2015312</v>
      </c>
      <c r="I2824" s="3" t="str">
        <f t="shared" si="367"/>
        <v>20153123</v>
      </c>
      <c r="J2824">
        <v>20</v>
      </c>
      <c r="K2824">
        <v>12</v>
      </c>
      <c r="L2824" t="str">
        <f>VLOOKUP(C2824,List!$A$2:$C$2089,3,)</f>
        <v>Chiswick Park</v>
      </c>
      <c r="M2824" t="str">
        <f>VLOOKUP(C2824,List!$A$2:$C$2089,2,)</f>
        <v>District</v>
      </c>
      <c r="N2824" t="str">
        <f t="shared" si="361"/>
        <v>Chiswick Park|District</v>
      </c>
      <c r="O2824">
        <f>VLOOKUP(N2824,Depth!$A$2:$F$427,3,)</f>
        <v>10</v>
      </c>
      <c r="P2824">
        <f>VLOOKUP(N2824,Depth!$A$2:$F$427,5,)</f>
        <v>113</v>
      </c>
      <c r="Q2824">
        <f>VLOOKUP(N2824,Depth!$A$2:$F$427,6,)</f>
        <v>-3</v>
      </c>
      <c r="R2824">
        <f>VLOOKUP(L2824,longitude_latitude!C:J,7,)</f>
        <v>-0.26698160599999998</v>
      </c>
      <c r="S2824">
        <f>VLOOKUP(L2824,longitude_latitude!C:J,8,)</f>
        <v>51.494157850000001</v>
      </c>
      <c r="T2824">
        <f t="shared" si="362"/>
        <v>-13.747992962410507</v>
      </c>
      <c r="U2824">
        <f>VLOOKUP(M2824,LINE!$A$2:$B$13,2,)</f>
        <v>5</v>
      </c>
      <c r="V2824">
        <f>VLOOKUP(L2824,Entry_exit!B:P,4,)</f>
        <v>3252</v>
      </c>
      <c r="W2824">
        <f>2020 - VLOOKUP(L2824, age!$A:$D,4,)</f>
        <v>141</v>
      </c>
      <c r="X2824">
        <f>VLOOKUP(H2824,'air-quality-london-time-of-day'!E:G,3,FALSE)</f>
        <v>18.7</v>
      </c>
      <c r="Y2824">
        <f>VLOOKUP(I2824,Weather!F:K,2,)</f>
        <v>8.0752688172043054</v>
      </c>
      <c r="Z2824">
        <f>VLOOKUP(I2824,Weather!F:K,3,)</f>
        <v>0.19</v>
      </c>
      <c r="AA2824">
        <f>VLOOKUP(I2824,Weather!F:K,4,)</f>
        <v>0.54</v>
      </c>
      <c r="AB2824">
        <f>VLOOKUP(I2824,Weather!F:K,5,)</f>
        <v>1015</v>
      </c>
      <c r="AC2824">
        <f>VLOOKUP(I2824,Weather!F:K,6,)</f>
        <v>5</v>
      </c>
    </row>
    <row r="2825" spans="1:29" x14ac:dyDescent="0.25">
      <c r="A2825" t="s">
        <v>7</v>
      </c>
      <c r="B2825" t="s">
        <v>6</v>
      </c>
      <c r="C2825" s="1">
        <v>42066.505555555559</v>
      </c>
      <c r="D2825" s="3">
        <f t="shared" si="360"/>
        <v>2015</v>
      </c>
      <c r="E2825" s="3">
        <f t="shared" si="363"/>
        <v>3</v>
      </c>
      <c r="F2825" s="3">
        <f t="shared" si="364"/>
        <v>12</v>
      </c>
      <c r="G2825" s="3">
        <f t="shared" si="365"/>
        <v>3</v>
      </c>
      <c r="H2825" s="3" t="str">
        <f t="shared" si="366"/>
        <v>2015312</v>
      </c>
      <c r="I2825" s="3" t="str">
        <f t="shared" si="367"/>
        <v>20153123</v>
      </c>
      <c r="J2825">
        <v>19</v>
      </c>
      <c r="K2825">
        <v>11.4</v>
      </c>
      <c r="L2825" t="str">
        <f>VLOOKUP(C2825,List!$A$2:$C$2089,3,)</f>
        <v>Chiswick Park</v>
      </c>
      <c r="M2825" t="str">
        <f>VLOOKUP(C2825,List!$A$2:$C$2089,2,)</f>
        <v>District</v>
      </c>
      <c r="N2825" t="str">
        <f t="shared" si="361"/>
        <v>Chiswick Park|District</v>
      </c>
      <c r="O2825">
        <f>VLOOKUP(N2825,Depth!$A$2:$F$427,3,)</f>
        <v>10</v>
      </c>
      <c r="P2825">
        <f>VLOOKUP(N2825,Depth!$A$2:$F$427,5,)</f>
        <v>113</v>
      </c>
      <c r="Q2825">
        <f>VLOOKUP(N2825,Depth!$A$2:$F$427,6,)</f>
        <v>-3</v>
      </c>
      <c r="R2825">
        <f>VLOOKUP(L2825,longitude_latitude!C:J,7,)</f>
        <v>-0.26698160599999998</v>
      </c>
      <c r="S2825">
        <f>VLOOKUP(L2825,longitude_latitude!C:J,8,)</f>
        <v>51.494157850000001</v>
      </c>
      <c r="T2825">
        <f t="shared" si="362"/>
        <v>-13.747992962410507</v>
      </c>
      <c r="U2825">
        <f>VLOOKUP(M2825,LINE!$A$2:$B$13,2,)</f>
        <v>5</v>
      </c>
      <c r="V2825">
        <f>VLOOKUP(L2825,Entry_exit!B:P,4,)</f>
        <v>3252</v>
      </c>
      <c r="W2825">
        <f>2020 - VLOOKUP(L2825, age!$A:$D,4,)</f>
        <v>141</v>
      </c>
      <c r="X2825">
        <f>VLOOKUP(H2825,'air-quality-london-time-of-day'!E:G,3,FALSE)</f>
        <v>18.7</v>
      </c>
      <c r="Y2825">
        <f>VLOOKUP(I2825,Weather!F:K,2,)</f>
        <v>8.0752688172043054</v>
      </c>
      <c r="Z2825">
        <f>VLOOKUP(I2825,Weather!F:K,3,)</f>
        <v>0.19</v>
      </c>
      <c r="AA2825">
        <f>VLOOKUP(I2825,Weather!F:K,4,)</f>
        <v>0.54</v>
      </c>
      <c r="AB2825">
        <f>VLOOKUP(I2825,Weather!F:K,5,)</f>
        <v>1015</v>
      </c>
      <c r="AC2825">
        <f>VLOOKUP(I2825,Weather!F:K,6,)</f>
        <v>5</v>
      </c>
    </row>
    <row r="2826" spans="1:29" x14ac:dyDescent="0.25">
      <c r="A2826" t="s">
        <v>7</v>
      </c>
      <c r="B2826" t="s">
        <v>6</v>
      </c>
      <c r="C2826" s="1">
        <v>42066.506249999999</v>
      </c>
      <c r="D2826" s="3">
        <f t="shared" si="360"/>
        <v>2015</v>
      </c>
      <c r="E2826" s="3">
        <f t="shared" si="363"/>
        <v>3</v>
      </c>
      <c r="F2826" s="3">
        <f t="shared" si="364"/>
        <v>12</v>
      </c>
      <c r="G2826" s="3">
        <f t="shared" si="365"/>
        <v>3</v>
      </c>
      <c r="H2826" s="3" t="str">
        <f t="shared" si="366"/>
        <v>2015312</v>
      </c>
      <c r="I2826" s="3" t="str">
        <f t="shared" si="367"/>
        <v>20153123</v>
      </c>
      <c r="J2826">
        <v>22</v>
      </c>
      <c r="K2826">
        <v>13.2</v>
      </c>
      <c r="L2826" t="str">
        <f>VLOOKUP(C2826,List!$A$2:$C$2089,3,)</f>
        <v>Chiswick Park</v>
      </c>
      <c r="M2826" t="str">
        <f>VLOOKUP(C2826,List!$A$2:$C$2089,2,)</f>
        <v>District</v>
      </c>
      <c r="N2826" t="str">
        <f t="shared" si="361"/>
        <v>Chiswick Park|District</v>
      </c>
      <c r="O2826">
        <f>VLOOKUP(N2826,Depth!$A$2:$F$427,3,)</f>
        <v>10</v>
      </c>
      <c r="P2826">
        <f>VLOOKUP(N2826,Depth!$A$2:$F$427,5,)</f>
        <v>113</v>
      </c>
      <c r="Q2826">
        <f>VLOOKUP(N2826,Depth!$A$2:$F$427,6,)</f>
        <v>-3</v>
      </c>
      <c r="R2826">
        <f>VLOOKUP(L2826,longitude_latitude!C:J,7,)</f>
        <v>-0.26698160599999998</v>
      </c>
      <c r="S2826">
        <f>VLOOKUP(L2826,longitude_latitude!C:J,8,)</f>
        <v>51.494157850000001</v>
      </c>
      <c r="T2826">
        <f t="shared" si="362"/>
        <v>-13.747992962410507</v>
      </c>
      <c r="U2826">
        <f>VLOOKUP(M2826,LINE!$A$2:$B$13,2,)</f>
        <v>5</v>
      </c>
      <c r="V2826">
        <f>VLOOKUP(L2826,Entry_exit!B:P,4,)</f>
        <v>3252</v>
      </c>
      <c r="W2826">
        <f>2020 - VLOOKUP(L2826, age!$A:$D,4,)</f>
        <v>141</v>
      </c>
      <c r="X2826">
        <f>VLOOKUP(H2826,'air-quality-london-time-of-day'!E:G,3,FALSE)</f>
        <v>18.7</v>
      </c>
      <c r="Y2826">
        <f>VLOOKUP(I2826,Weather!F:K,2,)</f>
        <v>8.0752688172043054</v>
      </c>
      <c r="Z2826">
        <f>VLOOKUP(I2826,Weather!F:K,3,)</f>
        <v>0.19</v>
      </c>
      <c r="AA2826">
        <f>VLOOKUP(I2826,Weather!F:K,4,)</f>
        <v>0.54</v>
      </c>
      <c r="AB2826">
        <f>VLOOKUP(I2826,Weather!F:K,5,)</f>
        <v>1015</v>
      </c>
      <c r="AC2826">
        <f>VLOOKUP(I2826,Weather!F:K,6,)</f>
        <v>5</v>
      </c>
    </row>
    <row r="2827" spans="1:29" x14ac:dyDescent="0.25">
      <c r="A2827" t="s">
        <v>7</v>
      </c>
      <c r="B2827" t="s">
        <v>6</v>
      </c>
      <c r="C2827" s="1">
        <v>42066.506944444445</v>
      </c>
      <c r="D2827" s="3">
        <f t="shared" si="360"/>
        <v>2015</v>
      </c>
      <c r="E2827" s="3">
        <f t="shared" si="363"/>
        <v>3</v>
      </c>
      <c r="F2827" s="3">
        <f t="shared" si="364"/>
        <v>12</v>
      </c>
      <c r="G2827" s="3">
        <f t="shared" si="365"/>
        <v>3</v>
      </c>
      <c r="H2827" s="3" t="str">
        <f t="shared" si="366"/>
        <v>2015312</v>
      </c>
      <c r="I2827" s="3" t="str">
        <f t="shared" si="367"/>
        <v>20153123</v>
      </c>
      <c r="J2827">
        <v>25</v>
      </c>
      <c r="K2827">
        <v>15</v>
      </c>
      <c r="L2827" t="str">
        <f>VLOOKUP(C2827,List!$A$2:$C$2089,3,)</f>
        <v>Turnham Green</v>
      </c>
      <c r="M2827" t="str">
        <f>VLOOKUP(C2827,List!$A$2:$C$2089,2,)</f>
        <v>District</v>
      </c>
      <c r="N2827" t="str">
        <f t="shared" si="361"/>
        <v>Turnham Green|District</v>
      </c>
      <c r="O2827">
        <f>VLOOKUP(N2827,Depth!$A$2:$F$427,3,)</f>
        <v>5</v>
      </c>
      <c r="P2827">
        <f>VLOOKUP(N2827,Depth!$A$2:$F$427,5,)</f>
        <v>110.9</v>
      </c>
      <c r="Q2827">
        <f>VLOOKUP(N2827,Depth!$A$2:$F$427,6,)</f>
        <v>-5.9</v>
      </c>
      <c r="R2827">
        <f>VLOOKUP(L2827,longitude_latitude!C:J,7,)</f>
        <v>-0.25295880300000001</v>
      </c>
      <c r="S2827">
        <f>VLOOKUP(L2827,longitude_latitude!C:J,8,)</f>
        <v>51.494447999999998</v>
      </c>
      <c r="T2827">
        <f t="shared" si="362"/>
        <v>-13.025973927225744</v>
      </c>
      <c r="U2827">
        <f>VLOOKUP(M2827,LINE!$A$2:$B$13,2,)</f>
        <v>5</v>
      </c>
      <c r="V2827">
        <f>VLOOKUP(L2827,Entry_exit!B:P,4,)</f>
        <v>10146</v>
      </c>
      <c r="W2827">
        <f>2020 - VLOOKUP(L2827, age!$A:$D,4,)</f>
        <v>143</v>
      </c>
      <c r="X2827">
        <f>VLOOKUP(H2827,'air-quality-london-time-of-day'!E:G,3,FALSE)</f>
        <v>18.7</v>
      </c>
      <c r="Y2827">
        <f>VLOOKUP(I2827,Weather!F:K,2,)</f>
        <v>8.0752688172043054</v>
      </c>
      <c r="Z2827">
        <f>VLOOKUP(I2827,Weather!F:K,3,)</f>
        <v>0.19</v>
      </c>
      <c r="AA2827">
        <f>VLOOKUP(I2827,Weather!F:K,4,)</f>
        <v>0.54</v>
      </c>
      <c r="AB2827">
        <f>VLOOKUP(I2827,Weather!F:K,5,)</f>
        <v>1015</v>
      </c>
      <c r="AC2827">
        <f>VLOOKUP(I2827,Weather!F:K,6,)</f>
        <v>5</v>
      </c>
    </row>
    <row r="2828" spans="1:29" x14ac:dyDescent="0.25">
      <c r="A2828" t="s">
        <v>7</v>
      </c>
      <c r="B2828" t="s">
        <v>6</v>
      </c>
      <c r="C2828" s="1">
        <v>42066.507638888892</v>
      </c>
      <c r="D2828" s="3">
        <f t="shared" si="360"/>
        <v>2015</v>
      </c>
      <c r="E2828" s="3">
        <f t="shared" si="363"/>
        <v>3</v>
      </c>
      <c r="F2828" s="3">
        <f t="shared" si="364"/>
        <v>12</v>
      </c>
      <c r="G2828" s="3">
        <f t="shared" si="365"/>
        <v>3</v>
      </c>
      <c r="H2828" s="3" t="str">
        <f t="shared" si="366"/>
        <v>2015312</v>
      </c>
      <c r="I2828" s="3" t="str">
        <f t="shared" si="367"/>
        <v>20153123</v>
      </c>
      <c r="J2828">
        <v>20</v>
      </c>
      <c r="K2828">
        <v>12</v>
      </c>
      <c r="L2828" t="str">
        <f>VLOOKUP(C2828,List!$A$2:$C$2089,3,)</f>
        <v>Turnham Green</v>
      </c>
      <c r="M2828" t="str">
        <f>VLOOKUP(C2828,List!$A$2:$C$2089,2,)</f>
        <v>District</v>
      </c>
      <c r="N2828" t="str">
        <f t="shared" si="361"/>
        <v>Turnham Green|District</v>
      </c>
      <c r="O2828">
        <f>VLOOKUP(N2828,Depth!$A$2:$F$427,3,)</f>
        <v>5</v>
      </c>
      <c r="P2828">
        <f>VLOOKUP(N2828,Depth!$A$2:$F$427,5,)</f>
        <v>110.9</v>
      </c>
      <c r="Q2828">
        <f>VLOOKUP(N2828,Depth!$A$2:$F$427,6,)</f>
        <v>-5.9</v>
      </c>
      <c r="R2828">
        <f>VLOOKUP(L2828,longitude_latitude!C:J,7,)</f>
        <v>-0.25295880300000001</v>
      </c>
      <c r="S2828">
        <f>VLOOKUP(L2828,longitude_latitude!C:J,8,)</f>
        <v>51.494447999999998</v>
      </c>
      <c r="T2828">
        <f t="shared" si="362"/>
        <v>-13.025973927225744</v>
      </c>
      <c r="U2828">
        <f>VLOOKUP(M2828,LINE!$A$2:$B$13,2,)</f>
        <v>5</v>
      </c>
      <c r="V2828">
        <f>VLOOKUP(L2828,Entry_exit!B:P,4,)</f>
        <v>10146</v>
      </c>
      <c r="W2828">
        <f>2020 - VLOOKUP(L2828, age!$A:$D,4,)</f>
        <v>143</v>
      </c>
      <c r="X2828">
        <f>VLOOKUP(H2828,'air-quality-london-time-of-day'!E:G,3,FALSE)</f>
        <v>18.7</v>
      </c>
      <c r="Y2828">
        <f>VLOOKUP(I2828,Weather!F:K,2,)</f>
        <v>8.0752688172043054</v>
      </c>
      <c r="Z2828">
        <f>VLOOKUP(I2828,Weather!F:K,3,)</f>
        <v>0.19</v>
      </c>
      <c r="AA2828">
        <f>VLOOKUP(I2828,Weather!F:K,4,)</f>
        <v>0.54</v>
      </c>
      <c r="AB2828">
        <f>VLOOKUP(I2828,Weather!F:K,5,)</f>
        <v>1015</v>
      </c>
      <c r="AC2828">
        <f>VLOOKUP(I2828,Weather!F:K,6,)</f>
        <v>5</v>
      </c>
    </row>
    <row r="2829" spans="1:29" x14ac:dyDescent="0.25">
      <c r="A2829" t="s">
        <v>7</v>
      </c>
      <c r="B2829" t="s">
        <v>6</v>
      </c>
      <c r="C2829" s="1">
        <v>42066.508333333331</v>
      </c>
      <c r="D2829" s="3">
        <f t="shared" si="360"/>
        <v>2015</v>
      </c>
      <c r="E2829" s="3">
        <f t="shared" si="363"/>
        <v>3</v>
      </c>
      <c r="F2829" s="3">
        <f t="shared" si="364"/>
        <v>12</v>
      </c>
      <c r="G2829" s="3">
        <f t="shared" si="365"/>
        <v>3</v>
      </c>
      <c r="H2829" s="3" t="str">
        <f t="shared" si="366"/>
        <v>2015312</v>
      </c>
      <c r="I2829" s="3" t="str">
        <f t="shared" si="367"/>
        <v>20153123</v>
      </c>
      <c r="J2829">
        <v>22</v>
      </c>
      <c r="K2829">
        <v>13.2</v>
      </c>
      <c r="L2829" t="str">
        <f>VLOOKUP(C2829,List!$A$2:$C$2089,3,)</f>
        <v>Stamford Brook</v>
      </c>
      <c r="M2829" t="str">
        <f>VLOOKUP(C2829,List!$A$2:$C$2089,2,)</f>
        <v>District</v>
      </c>
      <c r="N2829" t="str">
        <f t="shared" si="361"/>
        <v>Stamford Brook|District</v>
      </c>
      <c r="O2829">
        <f>VLOOKUP(N2829,Depth!$A$2:$F$427,3,)</f>
        <v>5</v>
      </c>
      <c r="P2829">
        <f>VLOOKUP(N2829,Depth!$A$2:$F$427,5,)</f>
        <v>111.4</v>
      </c>
      <c r="Q2829">
        <f>VLOOKUP(N2829,Depth!$A$2:$F$427,6,)</f>
        <v>-6.4</v>
      </c>
      <c r="R2829">
        <f>VLOOKUP(L2829,longitude_latitude!C:J,7,)</f>
        <v>-0.24440872599999999</v>
      </c>
      <c r="S2829">
        <f>VLOOKUP(L2829,longitude_latitude!C:J,8,)</f>
        <v>51.494408139999997</v>
      </c>
      <c r="T2829">
        <f t="shared" si="362"/>
        <v>-12.585682689621429</v>
      </c>
      <c r="U2829">
        <f>VLOOKUP(M2829,LINE!$A$2:$B$13,2,)</f>
        <v>5</v>
      </c>
      <c r="V2829">
        <f>VLOOKUP(L2829,Entry_exit!B:P,4,)</f>
        <v>4505</v>
      </c>
      <c r="W2829">
        <f>2020 - VLOOKUP(L2829, age!$A:$D,4,)</f>
        <v>108</v>
      </c>
      <c r="X2829">
        <f>VLOOKUP(H2829,'air-quality-london-time-of-day'!E:G,3,FALSE)</f>
        <v>18.7</v>
      </c>
      <c r="Y2829">
        <f>VLOOKUP(I2829,Weather!F:K,2,)</f>
        <v>8.0752688172043054</v>
      </c>
      <c r="Z2829">
        <f>VLOOKUP(I2829,Weather!F:K,3,)</f>
        <v>0.19</v>
      </c>
      <c r="AA2829">
        <f>VLOOKUP(I2829,Weather!F:K,4,)</f>
        <v>0.54</v>
      </c>
      <c r="AB2829">
        <f>VLOOKUP(I2829,Weather!F:K,5,)</f>
        <v>1015</v>
      </c>
      <c r="AC2829">
        <f>VLOOKUP(I2829,Weather!F:K,6,)</f>
        <v>5</v>
      </c>
    </row>
    <row r="2830" spans="1:29" x14ac:dyDescent="0.25">
      <c r="A2830" t="s">
        <v>7</v>
      </c>
      <c r="B2830" t="s">
        <v>6</v>
      </c>
      <c r="C2830" s="1">
        <v>42066.509027777778</v>
      </c>
      <c r="D2830" s="3">
        <f t="shared" si="360"/>
        <v>2015</v>
      </c>
      <c r="E2830" s="3">
        <f t="shared" si="363"/>
        <v>3</v>
      </c>
      <c r="F2830" s="3">
        <f t="shared" si="364"/>
        <v>12</v>
      </c>
      <c r="G2830" s="3">
        <f t="shared" si="365"/>
        <v>3</v>
      </c>
      <c r="H2830" s="3" t="str">
        <f t="shared" si="366"/>
        <v>2015312</v>
      </c>
      <c r="I2830" s="3" t="str">
        <f t="shared" si="367"/>
        <v>20153123</v>
      </c>
      <c r="J2830">
        <v>21</v>
      </c>
      <c r="K2830">
        <v>12.6</v>
      </c>
      <c r="L2830" t="str">
        <f>VLOOKUP(C2830,List!$A$2:$C$2089,3,)</f>
        <v>Ravenscourt Park</v>
      </c>
      <c r="M2830" t="str">
        <f>VLOOKUP(C2830,List!$A$2:$C$2089,2,)</f>
        <v>District</v>
      </c>
      <c r="N2830" t="str">
        <f t="shared" si="361"/>
        <v>Ravenscourt Park|District</v>
      </c>
      <c r="O2830">
        <f>VLOOKUP(N2830,Depth!$A$2:$F$427,3,)</f>
        <v>5</v>
      </c>
      <c r="P2830">
        <f>VLOOKUP(N2830,Depth!$A$2:$F$427,5,)</f>
        <v>111</v>
      </c>
      <c r="Q2830">
        <f>VLOOKUP(N2830,Depth!$A$2:$F$427,6,)</f>
        <v>-6</v>
      </c>
      <c r="R2830">
        <f>VLOOKUP(L2830,longitude_latitude!C:J,7,)</f>
        <v>-0.23418172400000001</v>
      </c>
      <c r="S2830">
        <f>VLOOKUP(L2830,longitude_latitude!C:J,8,)</f>
        <v>51.493657519999999</v>
      </c>
      <c r="T2830">
        <f t="shared" si="362"/>
        <v>-12.058873493099165</v>
      </c>
      <c r="U2830">
        <f>VLOOKUP(M2830,LINE!$A$2:$B$13,2,)</f>
        <v>5</v>
      </c>
      <c r="V2830">
        <f>VLOOKUP(L2830,Entry_exit!B:P,4,)</f>
        <v>5268</v>
      </c>
      <c r="W2830">
        <f>2020 - VLOOKUP(L2830, age!$A:$D,4,)</f>
        <v>143</v>
      </c>
      <c r="X2830">
        <f>VLOOKUP(H2830,'air-quality-london-time-of-day'!E:G,3,FALSE)</f>
        <v>18.7</v>
      </c>
      <c r="Y2830">
        <f>VLOOKUP(I2830,Weather!F:K,2,)</f>
        <v>8.0752688172043054</v>
      </c>
      <c r="Z2830">
        <f>VLOOKUP(I2830,Weather!F:K,3,)</f>
        <v>0.19</v>
      </c>
      <c r="AA2830">
        <f>VLOOKUP(I2830,Weather!F:K,4,)</f>
        <v>0.54</v>
      </c>
      <c r="AB2830">
        <f>VLOOKUP(I2830,Weather!F:K,5,)</f>
        <v>1015</v>
      </c>
      <c r="AC2830">
        <f>VLOOKUP(I2830,Weather!F:K,6,)</f>
        <v>5</v>
      </c>
    </row>
    <row r="2831" spans="1:29" x14ac:dyDescent="0.25">
      <c r="A2831" t="s">
        <v>7</v>
      </c>
      <c r="B2831" t="s">
        <v>6</v>
      </c>
      <c r="C2831" s="1">
        <v>42066.509722222225</v>
      </c>
      <c r="D2831" s="3">
        <f t="shared" si="360"/>
        <v>2015</v>
      </c>
      <c r="E2831" s="3">
        <f t="shared" si="363"/>
        <v>3</v>
      </c>
      <c r="F2831" s="3">
        <f t="shared" si="364"/>
        <v>12</v>
      </c>
      <c r="G2831" s="3">
        <f t="shared" si="365"/>
        <v>3</v>
      </c>
      <c r="H2831" s="3" t="str">
        <f t="shared" si="366"/>
        <v>2015312</v>
      </c>
      <c r="I2831" s="3" t="str">
        <f t="shared" si="367"/>
        <v>20153123</v>
      </c>
      <c r="J2831">
        <v>20</v>
      </c>
      <c r="K2831">
        <v>12</v>
      </c>
      <c r="L2831" t="str">
        <f>VLOOKUP(C2831,List!$A$2:$C$2089,3,)</f>
        <v>Ravenscourt Park</v>
      </c>
      <c r="M2831" t="str">
        <f>VLOOKUP(C2831,List!$A$2:$C$2089,2,)</f>
        <v>District</v>
      </c>
      <c r="N2831" t="str">
        <f t="shared" si="361"/>
        <v>Ravenscourt Park|District</v>
      </c>
      <c r="O2831">
        <f>VLOOKUP(N2831,Depth!$A$2:$F$427,3,)</f>
        <v>5</v>
      </c>
      <c r="P2831">
        <f>VLOOKUP(N2831,Depth!$A$2:$F$427,5,)</f>
        <v>111</v>
      </c>
      <c r="Q2831">
        <f>VLOOKUP(N2831,Depth!$A$2:$F$427,6,)</f>
        <v>-6</v>
      </c>
      <c r="R2831">
        <f>VLOOKUP(L2831,longitude_latitude!C:J,7,)</f>
        <v>-0.23418172400000001</v>
      </c>
      <c r="S2831">
        <f>VLOOKUP(L2831,longitude_latitude!C:J,8,)</f>
        <v>51.493657519999999</v>
      </c>
      <c r="T2831">
        <f t="shared" si="362"/>
        <v>-12.058873493099165</v>
      </c>
      <c r="U2831">
        <f>VLOOKUP(M2831,LINE!$A$2:$B$13,2,)</f>
        <v>5</v>
      </c>
      <c r="V2831">
        <f>VLOOKUP(L2831,Entry_exit!B:P,4,)</f>
        <v>5268</v>
      </c>
      <c r="W2831">
        <f>2020 - VLOOKUP(L2831, age!$A:$D,4,)</f>
        <v>143</v>
      </c>
      <c r="X2831">
        <f>VLOOKUP(H2831,'air-quality-london-time-of-day'!E:G,3,FALSE)</f>
        <v>18.7</v>
      </c>
      <c r="Y2831">
        <f>VLOOKUP(I2831,Weather!F:K,2,)</f>
        <v>8.0752688172043054</v>
      </c>
      <c r="Z2831">
        <f>VLOOKUP(I2831,Weather!F:K,3,)</f>
        <v>0.19</v>
      </c>
      <c r="AA2831">
        <f>VLOOKUP(I2831,Weather!F:K,4,)</f>
        <v>0.54</v>
      </c>
      <c r="AB2831">
        <f>VLOOKUP(I2831,Weather!F:K,5,)</f>
        <v>1015</v>
      </c>
      <c r="AC2831">
        <f>VLOOKUP(I2831,Weather!F:K,6,)</f>
        <v>5</v>
      </c>
    </row>
    <row r="2832" spans="1:29" x14ac:dyDescent="0.25">
      <c r="A2832" t="s">
        <v>7</v>
      </c>
      <c r="B2832" t="s">
        <v>6</v>
      </c>
      <c r="C2832" s="1">
        <v>42066.510416666664</v>
      </c>
      <c r="D2832" s="3">
        <f t="shared" si="360"/>
        <v>2015</v>
      </c>
      <c r="E2832" s="3">
        <f t="shared" si="363"/>
        <v>3</v>
      </c>
      <c r="F2832" s="3">
        <f t="shared" si="364"/>
        <v>12</v>
      </c>
      <c r="G2832" s="3">
        <f t="shared" si="365"/>
        <v>3</v>
      </c>
      <c r="H2832" s="3" t="str">
        <f t="shared" si="366"/>
        <v>2015312</v>
      </c>
      <c r="I2832" s="3" t="str">
        <f t="shared" si="367"/>
        <v>20153123</v>
      </c>
      <c r="J2832">
        <v>20</v>
      </c>
      <c r="K2832">
        <v>12</v>
      </c>
      <c r="L2832" t="str">
        <f>VLOOKUP(C2832,List!$A$2:$C$2089,3,)</f>
        <v>Hammersmith</v>
      </c>
      <c r="M2832" t="str">
        <f>VLOOKUP(C2832,List!$A$2:$C$2089,2,)</f>
        <v>District</v>
      </c>
      <c r="N2832" t="str">
        <f t="shared" si="361"/>
        <v>Hammersmith|District</v>
      </c>
      <c r="O2832">
        <f>VLOOKUP(N2832,Depth!$A$2:$F$427,3,)</f>
        <v>5</v>
      </c>
      <c r="P2832">
        <f>VLOOKUP(N2832,Depth!$A$2:$F$427,5,)</f>
        <v>100.4</v>
      </c>
      <c r="Q2832">
        <f>VLOOKUP(N2832,Depth!$A$2:$F$427,6,)</f>
        <v>4.5999999999999996</v>
      </c>
      <c r="R2832">
        <f>VLOOKUP(L2832,longitude_latitude!C:J,7,)</f>
        <v>-0.22333450699999999</v>
      </c>
      <c r="S2832">
        <f>VLOOKUP(L2832,longitude_latitude!C:J,8,)</f>
        <v>51.493273559999999</v>
      </c>
      <c r="T2832">
        <f t="shared" si="362"/>
        <v>-11.500224864338733</v>
      </c>
      <c r="U2832">
        <f>VLOOKUP(M2832,LINE!$A$2:$B$13,2,)</f>
        <v>5</v>
      </c>
      <c r="V2832">
        <f>VLOOKUP(L2832,Entry_exit!B:P,4,)</f>
        <v>46414</v>
      </c>
      <c r="W2832">
        <f>2020 - VLOOKUP(L2832, age!$A:$D,4,)</f>
        <v>156</v>
      </c>
      <c r="X2832">
        <f>VLOOKUP(H2832,'air-quality-london-time-of-day'!E:G,3,FALSE)</f>
        <v>18.7</v>
      </c>
      <c r="Y2832">
        <f>VLOOKUP(I2832,Weather!F:K,2,)</f>
        <v>8.0752688172043054</v>
      </c>
      <c r="Z2832">
        <f>VLOOKUP(I2832,Weather!F:K,3,)</f>
        <v>0.19</v>
      </c>
      <c r="AA2832">
        <f>VLOOKUP(I2832,Weather!F:K,4,)</f>
        <v>0.54</v>
      </c>
      <c r="AB2832">
        <f>VLOOKUP(I2832,Weather!F:K,5,)</f>
        <v>1015</v>
      </c>
      <c r="AC2832">
        <f>VLOOKUP(I2832,Weather!F:K,6,)</f>
        <v>5</v>
      </c>
    </row>
    <row r="2833" spans="1:29" x14ac:dyDescent="0.25">
      <c r="A2833" t="s">
        <v>7</v>
      </c>
      <c r="B2833" t="s">
        <v>6</v>
      </c>
      <c r="C2833" s="1">
        <v>42066.511111111111</v>
      </c>
      <c r="D2833" s="3">
        <f t="shared" si="360"/>
        <v>2015</v>
      </c>
      <c r="E2833" s="3">
        <f t="shared" si="363"/>
        <v>3</v>
      </c>
      <c r="F2833" s="3">
        <f t="shared" si="364"/>
        <v>12</v>
      </c>
      <c r="G2833" s="3">
        <f t="shared" si="365"/>
        <v>3</v>
      </c>
      <c r="H2833" s="3" t="str">
        <f t="shared" si="366"/>
        <v>2015312</v>
      </c>
      <c r="I2833" s="3" t="str">
        <f t="shared" si="367"/>
        <v>20153123</v>
      </c>
      <c r="J2833">
        <v>21</v>
      </c>
      <c r="K2833">
        <v>12.6</v>
      </c>
      <c r="L2833" t="str">
        <f>VLOOKUP(C2833,List!$A$2:$C$2089,3,)</f>
        <v>Hammersmith</v>
      </c>
      <c r="M2833" t="str">
        <f>VLOOKUP(C2833,List!$A$2:$C$2089,2,)</f>
        <v>District</v>
      </c>
      <c r="N2833" t="str">
        <f t="shared" si="361"/>
        <v>Hammersmith|District</v>
      </c>
      <c r="O2833">
        <f>VLOOKUP(N2833,Depth!$A$2:$F$427,3,)</f>
        <v>5</v>
      </c>
      <c r="P2833">
        <f>VLOOKUP(N2833,Depth!$A$2:$F$427,5,)</f>
        <v>100.4</v>
      </c>
      <c r="Q2833">
        <f>VLOOKUP(N2833,Depth!$A$2:$F$427,6,)</f>
        <v>4.5999999999999996</v>
      </c>
      <c r="R2833">
        <f>VLOOKUP(L2833,longitude_latitude!C:J,7,)</f>
        <v>-0.22333450699999999</v>
      </c>
      <c r="S2833">
        <f>VLOOKUP(L2833,longitude_latitude!C:J,8,)</f>
        <v>51.493273559999999</v>
      </c>
      <c r="T2833">
        <f t="shared" si="362"/>
        <v>-11.500224864338733</v>
      </c>
      <c r="U2833">
        <f>VLOOKUP(M2833,LINE!$A$2:$B$13,2,)</f>
        <v>5</v>
      </c>
      <c r="V2833">
        <f>VLOOKUP(L2833,Entry_exit!B:P,4,)</f>
        <v>46414</v>
      </c>
      <c r="W2833">
        <f>2020 - VLOOKUP(L2833, age!$A:$D,4,)</f>
        <v>156</v>
      </c>
      <c r="X2833">
        <f>VLOOKUP(H2833,'air-quality-london-time-of-day'!E:G,3,FALSE)</f>
        <v>18.7</v>
      </c>
      <c r="Y2833">
        <f>VLOOKUP(I2833,Weather!F:K,2,)</f>
        <v>8.0752688172043054</v>
      </c>
      <c r="Z2833">
        <f>VLOOKUP(I2833,Weather!F:K,3,)</f>
        <v>0.19</v>
      </c>
      <c r="AA2833">
        <f>VLOOKUP(I2833,Weather!F:K,4,)</f>
        <v>0.54</v>
      </c>
      <c r="AB2833">
        <f>VLOOKUP(I2833,Weather!F:K,5,)</f>
        <v>1015</v>
      </c>
      <c r="AC2833">
        <f>VLOOKUP(I2833,Weather!F:K,6,)</f>
        <v>5</v>
      </c>
    </row>
    <row r="2834" spans="1:29" x14ac:dyDescent="0.25">
      <c r="A2834" t="s">
        <v>7</v>
      </c>
      <c r="B2834" t="s">
        <v>6</v>
      </c>
      <c r="C2834" s="1">
        <v>42066.511805555558</v>
      </c>
      <c r="D2834" s="3">
        <f t="shared" si="360"/>
        <v>2015</v>
      </c>
      <c r="E2834" s="3">
        <f t="shared" si="363"/>
        <v>3</v>
      </c>
      <c r="F2834" s="3">
        <f t="shared" si="364"/>
        <v>12</v>
      </c>
      <c r="G2834" s="3">
        <f t="shared" si="365"/>
        <v>3</v>
      </c>
      <c r="H2834" s="3" t="str">
        <f t="shared" si="366"/>
        <v>2015312</v>
      </c>
      <c r="I2834" s="3" t="str">
        <f t="shared" si="367"/>
        <v>20153123</v>
      </c>
      <c r="J2834">
        <v>22</v>
      </c>
      <c r="K2834">
        <v>13.2</v>
      </c>
      <c r="L2834" t="str">
        <f>VLOOKUP(C2834,List!$A$2:$C$2089,3,)</f>
        <v>Barons Court</v>
      </c>
      <c r="M2834" t="str">
        <f>VLOOKUP(C2834,List!$A$2:$C$2089,2,)</f>
        <v>District</v>
      </c>
      <c r="N2834" t="str">
        <f t="shared" si="361"/>
        <v>Barons Court|District</v>
      </c>
      <c r="O2834">
        <f>VLOOKUP(N2834,Depth!$A$2:$F$427,3,)</f>
        <v>4.5999999999999996</v>
      </c>
      <c r="P2834">
        <f>VLOOKUP(N2834,Depth!$A$2:$F$427,5,)</f>
        <v>101.9</v>
      </c>
      <c r="Q2834">
        <f>VLOOKUP(N2834,Depth!$A$2:$F$427,6,)</f>
        <v>2.7</v>
      </c>
      <c r="R2834">
        <f>VLOOKUP(L2834,longitude_latitude!C:J,7,)</f>
        <v>-0.21308817399999999</v>
      </c>
      <c r="S2834">
        <f>VLOOKUP(L2834,longitude_latitude!C:J,8,)</f>
        <v>51.489787370000002</v>
      </c>
      <c r="T2834">
        <f t="shared" si="362"/>
        <v>-10.971864770321563</v>
      </c>
      <c r="U2834">
        <f>VLOOKUP(M2834,LINE!$A$2:$B$13,2,)</f>
        <v>5</v>
      </c>
      <c r="V2834">
        <f>VLOOKUP(L2834,Entry_exit!B:P,4,)</f>
        <v>12462</v>
      </c>
      <c r="W2834">
        <f>2020 - VLOOKUP(L2834, age!$A:$D,4,)</f>
        <v>114</v>
      </c>
      <c r="X2834">
        <f>VLOOKUP(H2834,'air-quality-london-time-of-day'!E:G,3,FALSE)</f>
        <v>18.7</v>
      </c>
      <c r="Y2834">
        <f>VLOOKUP(I2834,Weather!F:K,2,)</f>
        <v>8.0752688172043054</v>
      </c>
      <c r="Z2834">
        <f>VLOOKUP(I2834,Weather!F:K,3,)</f>
        <v>0.19</v>
      </c>
      <c r="AA2834">
        <f>VLOOKUP(I2834,Weather!F:K,4,)</f>
        <v>0.54</v>
      </c>
      <c r="AB2834">
        <f>VLOOKUP(I2834,Weather!F:K,5,)</f>
        <v>1015</v>
      </c>
      <c r="AC2834">
        <f>VLOOKUP(I2834,Weather!F:K,6,)</f>
        <v>5</v>
      </c>
    </row>
    <row r="2835" spans="1:29" x14ac:dyDescent="0.25">
      <c r="A2835" t="s">
        <v>7</v>
      </c>
      <c r="B2835" t="s">
        <v>6</v>
      </c>
      <c r="C2835" s="1">
        <v>42066.512499999997</v>
      </c>
      <c r="D2835" s="3">
        <f t="shared" si="360"/>
        <v>2015</v>
      </c>
      <c r="E2835" s="3">
        <f t="shared" si="363"/>
        <v>3</v>
      </c>
      <c r="F2835" s="3">
        <f t="shared" si="364"/>
        <v>12</v>
      </c>
      <c r="G2835" s="3">
        <f t="shared" si="365"/>
        <v>3</v>
      </c>
      <c r="H2835" s="3" t="str">
        <f t="shared" si="366"/>
        <v>2015312</v>
      </c>
      <c r="I2835" s="3" t="str">
        <f t="shared" si="367"/>
        <v>20153123</v>
      </c>
      <c r="J2835">
        <v>20</v>
      </c>
      <c r="K2835">
        <v>12</v>
      </c>
      <c r="L2835" t="str">
        <f>VLOOKUP(C2835,List!$A$2:$C$2089,3,)</f>
        <v>West Kensington</v>
      </c>
      <c r="M2835" t="str">
        <f>VLOOKUP(C2835,List!$A$2:$C$2089,2,)</f>
        <v>District</v>
      </c>
      <c r="N2835" t="str">
        <f t="shared" si="361"/>
        <v>West Kensington|District</v>
      </c>
      <c r="O2835">
        <f>VLOOKUP(N2835,Depth!$A$2:$F$427,3,)</f>
        <v>5</v>
      </c>
      <c r="P2835">
        <f>VLOOKUP(N2835,Depth!$A$2:$F$427,5,)</f>
        <v>99.35</v>
      </c>
      <c r="Q2835">
        <f>VLOOKUP(N2835,Depth!$A$2:$F$427,6,)</f>
        <v>5.65</v>
      </c>
      <c r="R2835">
        <f>VLOOKUP(L2835,longitude_latitude!C:J,7,)</f>
        <v>-0.20386005400000001</v>
      </c>
      <c r="S2835">
        <f>VLOOKUP(L2835,longitude_latitude!C:J,8,)</f>
        <v>51.490279459999996</v>
      </c>
      <c r="T2835">
        <f t="shared" si="362"/>
        <v>-10.496811151190691</v>
      </c>
      <c r="U2835">
        <f>VLOOKUP(M2835,LINE!$A$2:$B$13,2,)</f>
        <v>5</v>
      </c>
      <c r="V2835">
        <f>VLOOKUP(L2835,Entry_exit!B:P,4,)</f>
        <v>8456</v>
      </c>
      <c r="W2835">
        <f>2020 - VLOOKUP(L2835, age!$A:$D,4,)</f>
        <v>146</v>
      </c>
      <c r="X2835">
        <f>VLOOKUP(H2835,'air-quality-london-time-of-day'!E:G,3,FALSE)</f>
        <v>18.7</v>
      </c>
      <c r="Y2835">
        <f>VLOOKUP(I2835,Weather!F:K,2,)</f>
        <v>8.0752688172043054</v>
      </c>
      <c r="Z2835">
        <f>VLOOKUP(I2835,Weather!F:K,3,)</f>
        <v>0.19</v>
      </c>
      <c r="AA2835">
        <f>VLOOKUP(I2835,Weather!F:K,4,)</f>
        <v>0.54</v>
      </c>
      <c r="AB2835">
        <f>VLOOKUP(I2835,Weather!F:K,5,)</f>
        <v>1015</v>
      </c>
      <c r="AC2835">
        <f>VLOOKUP(I2835,Weather!F:K,6,)</f>
        <v>5</v>
      </c>
    </row>
    <row r="2836" spans="1:29" x14ac:dyDescent="0.25">
      <c r="A2836" t="s">
        <v>7</v>
      </c>
      <c r="B2836" t="s">
        <v>6</v>
      </c>
      <c r="C2836" s="1">
        <v>42066.513194444444</v>
      </c>
      <c r="D2836" s="3">
        <f t="shared" si="360"/>
        <v>2015</v>
      </c>
      <c r="E2836" s="3">
        <f t="shared" si="363"/>
        <v>3</v>
      </c>
      <c r="F2836" s="3">
        <f t="shared" si="364"/>
        <v>12</v>
      </c>
      <c r="G2836" s="3">
        <f t="shared" si="365"/>
        <v>3</v>
      </c>
      <c r="H2836" s="3" t="str">
        <f t="shared" si="366"/>
        <v>2015312</v>
      </c>
      <c r="I2836" s="3" t="str">
        <f t="shared" si="367"/>
        <v>20153123</v>
      </c>
      <c r="J2836">
        <v>21</v>
      </c>
      <c r="K2836">
        <v>12.6</v>
      </c>
      <c r="L2836" t="str">
        <f>VLOOKUP(C2836,List!$A$2:$C$2089,3,)</f>
        <v>West Kensington</v>
      </c>
      <c r="M2836" t="str">
        <f>VLOOKUP(C2836,List!$A$2:$C$2089,2,)</f>
        <v>District</v>
      </c>
      <c r="N2836" t="str">
        <f t="shared" si="361"/>
        <v>West Kensington|District</v>
      </c>
      <c r="O2836">
        <f>VLOOKUP(N2836,Depth!$A$2:$F$427,3,)</f>
        <v>5</v>
      </c>
      <c r="P2836">
        <f>VLOOKUP(N2836,Depth!$A$2:$F$427,5,)</f>
        <v>99.35</v>
      </c>
      <c r="Q2836">
        <f>VLOOKUP(N2836,Depth!$A$2:$F$427,6,)</f>
        <v>5.65</v>
      </c>
      <c r="R2836">
        <f>VLOOKUP(L2836,longitude_latitude!C:J,7,)</f>
        <v>-0.20386005400000001</v>
      </c>
      <c r="S2836">
        <f>VLOOKUP(L2836,longitude_latitude!C:J,8,)</f>
        <v>51.490279459999996</v>
      </c>
      <c r="T2836">
        <f t="shared" si="362"/>
        <v>-10.496811151190691</v>
      </c>
      <c r="U2836">
        <f>VLOOKUP(M2836,LINE!$A$2:$B$13,2,)</f>
        <v>5</v>
      </c>
      <c r="V2836">
        <f>VLOOKUP(L2836,Entry_exit!B:P,4,)</f>
        <v>8456</v>
      </c>
      <c r="W2836">
        <f>2020 - VLOOKUP(L2836, age!$A:$D,4,)</f>
        <v>146</v>
      </c>
      <c r="X2836">
        <f>VLOOKUP(H2836,'air-quality-london-time-of-day'!E:G,3,FALSE)</f>
        <v>18.7</v>
      </c>
      <c r="Y2836">
        <f>VLOOKUP(I2836,Weather!F:K,2,)</f>
        <v>8.0752688172043054</v>
      </c>
      <c r="Z2836">
        <f>VLOOKUP(I2836,Weather!F:K,3,)</f>
        <v>0.19</v>
      </c>
      <c r="AA2836">
        <f>VLOOKUP(I2836,Weather!F:K,4,)</f>
        <v>0.54</v>
      </c>
      <c r="AB2836">
        <f>VLOOKUP(I2836,Weather!F:K,5,)</f>
        <v>1015</v>
      </c>
      <c r="AC2836">
        <f>VLOOKUP(I2836,Weather!F:K,6,)</f>
        <v>5</v>
      </c>
    </row>
    <row r="2837" spans="1:29" x14ac:dyDescent="0.25">
      <c r="A2837" t="s">
        <v>7</v>
      </c>
      <c r="B2837" t="s">
        <v>6</v>
      </c>
      <c r="C2837" s="1">
        <v>42066.513888888891</v>
      </c>
      <c r="D2837" s="3">
        <f t="shared" si="360"/>
        <v>2015</v>
      </c>
      <c r="E2837" s="3">
        <f t="shared" si="363"/>
        <v>3</v>
      </c>
      <c r="F2837" s="3">
        <f t="shared" si="364"/>
        <v>12</v>
      </c>
      <c r="G2837" s="3">
        <f t="shared" si="365"/>
        <v>3</v>
      </c>
      <c r="H2837" s="3" t="str">
        <f t="shared" si="366"/>
        <v>2015312</v>
      </c>
      <c r="I2837" s="3" t="str">
        <f t="shared" si="367"/>
        <v>20153123</v>
      </c>
      <c r="J2837">
        <v>23</v>
      </c>
      <c r="K2837">
        <v>13.8</v>
      </c>
      <c r="L2837" t="str">
        <f>VLOOKUP(C2837,List!$A$2:$C$2089,3,)</f>
        <v>Earl's Court</v>
      </c>
      <c r="M2837" t="str">
        <f>VLOOKUP(C2837,List!$A$2:$C$2089,2,)</f>
        <v>District</v>
      </c>
      <c r="N2837" t="str">
        <f t="shared" si="361"/>
        <v>Earl's Court|District</v>
      </c>
      <c r="O2837">
        <f>VLOOKUP(N2837,Depth!$A$2:$F$427,3,)</f>
        <v>8</v>
      </c>
      <c r="P2837">
        <f>VLOOKUP(N2837,Depth!$A$2:$F$427,5,)</f>
        <v>102.2</v>
      </c>
      <c r="Q2837">
        <f>VLOOKUP(N2837,Depth!$A$2:$F$427,6,)</f>
        <v>5.8</v>
      </c>
      <c r="R2837">
        <f>VLOOKUP(L2837,longitude_latitude!C:J,7,)</f>
        <v>-0.19157700999999999</v>
      </c>
      <c r="S2837">
        <f>VLOOKUP(L2837,longitude_latitude!C:J,8,)</f>
        <v>51.491473399999997</v>
      </c>
      <c r="T2837">
        <f t="shared" si="362"/>
        <v>-9.8645825144665338</v>
      </c>
      <c r="U2837">
        <f>VLOOKUP(M2837,LINE!$A$2:$B$13,2,)</f>
        <v>5</v>
      </c>
      <c r="V2837">
        <f>VLOOKUP(L2837,Entry_exit!B:P,4,)</f>
        <v>31241</v>
      </c>
      <c r="W2837">
        <f>2020 - VLOOKUP(L2837, age!$A:$D,4,)</f>
        <v>149</v>
      </c>
      <c r="X2837">
        <f>VLOOKUP(H2837,'air-quality-london-time-of-day'!E:G,3,FALSE)</f>
        <v>18.7</v>
      </c>
      <c r="Y2837">
        <f>VLOOKUP(I2837,Weather!F:K,2,)</f>
        <v>8.0752688172043054</v>
      </c>
      <c r="Z2837">
        <f>VLOOKUP(I2837,Weather!F:K,3,)</f>
        <v>0.19</v>
      </c>
      <c r="AA2837">
        <f>VLOOKUP(I2837,Weather!F:K,4,)</f>
        <v>0.54</v>
      </c>
      <c r="AB2837">
        <f>VLOOKUP(I2837,Weather!F:K,5,)</f>
        <v>1015</v>
      </c>
      <c r="AC2837">
        <f>VLOOKUP(I2837,Weather!F:K,6,)</f>
        <v>5</v>
      </c>
    </row>
    <row r="2838" spans="1:29" x14ac:dyDescent="0.25">
      <c r="A2838" t="s">
        <v>7</v>
      </c>
      <c r="B2838" t="s">
        <v>6</v>
      </c>
      <c r="C2838" s="1">
        <v>42066.51458333333</v>
      </c>
      <c r="D2838" s="3">
        <f t="shared" si="360"/>
        <v>2015</v>
      </c>
      <c r="E2838" s="3">
        <f t="shared" si="363"/>
        <v>3</v>
      </c>
      <c r="F2838" s="3">
        <f t="shared" si="364"/>
        <v>12</v>
      </c>
      <c r="G2838" s="3">
        <f t="shared" si="365"/>
        <v>3</v>
      </c>
      <c r="H2838" s="3" t="str">
        <f t="shared" si="366"/>
        <v>2015312</v>
      </c>
      <c r="I2838" s="3" t="str">
        <f t="shared" si="367"/>
        <v>20153123</v>
      </c>
      <c r="J2838">
        <v>35</v>
      </c>
      <c r="K2838">
        <v>21</v>
      </c>
      <c r="L2838" t="str">
        <f>VLOOKUP(C2838,List!$A$2:$C$2089,3,)</f>
        <v>Earl's Court</v>
      </c>
      <c r="M2838" t="str">
        <f>VLOOKUP(C2838,List!$A$2:$C$2089,2,)</f>
        <v>District</v>
      </c>
      <c r="N2838" t="str">
        <f t="shared" si="361"/>
        <v>Earl's Court|District</v>
      </c>
      <c r="O2838">
        <f>VLOOKUP(N2838,Depth!$A$2:$F$427,3,)</f>
        <v>8</v>
      </c>
      <c r="P2838">
        <f>VLOOKUP(N2838,Depth!$A$2:$F$427,5,)</f>
        <v>102.2</v>
      </c>
      <c r="Q2838">
        <f>VLOOKUP(N2838,Depth!$A$2:$F$427,6,)</f>
        <v>5.8</v>
      </c>
      <c r="R2838">
        <f>VLOOKUP(L2838,longitude_latitude!C:J,7,)</f>
        <v>-0.19157700999999999</v>
      </c>
      <c r="S2838">
        <f>VLOOKUP(L2838,longitude_latitude!C:J,8,)</f>
        <v>51.491473399999997</v>
      </c>
      <c r="T2838">
        <f t="shared" si="362"/>
        <v>-9.8645825144665338</v>
      </c>
      <c r="U2838">
        <f>VLOOKUP(M2838,LINE!$A$2:$B$13,2,)</f>
        <v>5</v>
      </c>
      <c r="V2838">
        <f>VLOOKUP(L2838,Entry_exit!B:P,4,)</f>
        <v>31241</v>
      </c>
      <c r="W2838">
        <f>2020 - VLOOKUP(L2838, age!$A:$D,4,)</f>
        <v>149</v>
      </c>
      <c r="X2838">
        <f>VLOOKUP(H2838,'air-quality-london-time-of-day'!E:G,3,FALSE)</f>
        <v>18.7</v>
      </c>
      <c r="Y2838">
        <f>VLOOKUP(I2838,Weather!F:K,2,)</f>
        <v>8.0752688172043054</v>
      </c>
      <c r="Z2838">
        <f>VLOOKUP(I2838,Weather!F:K,3,)</f>
        <v>0.19</v>
      </c>
      <c r="AA2838">
        <f>VLOOKUP(I2838,Weather!F:K,4,)</f>
        <v>0.54</v>
      </c>
      <c r="AB2838">
        <f>VLOOKUP(I2838,Weather!F:K,5,)</f>
        <v>1015</v>
      </c>
      <c r="AC2838">
        <f>VLOOKUP(I2838,Weather!F:K,6,)</f>
        <v>5</v>
      </c>
    </row>
    <row r="2839" spans="1:29" x14ac:dyDescent="0.25">
      <c r="A2839" t="s">
        <v>7</v>
      </c>
      <c r="B2839" t="s">
        <v>6</v>
      </c>
      <c r="C2839" s="1">
        <v>42066.515277777777</v>
      </c>
      <c r="D2839" s="3">
        <f t="shared" si="360"/>
        <v>2015</v>
      </c>
      <c r="E2839" s="3">
        <f t="shared" si="363"/>
        <v>3</v>
      </c>
      <c r="F2839" s="3">
        <f t="shared" si="364"/>
        <v>12</v>
      </c>
      <c r="G2839" s="3">
        <f t="shared" si="365"/>
        <v>3</v>
      </c>
      <c r="H2839" s="3" t="str">
        <f t="shared" si="366"/>
        <v>2015312</v>
      </c>
      <c r="I2839" s="3" t="str">
        <f t="shared" si="367"/>
        <v>20153123</v>
      </c>
      <c r="J2839">
        <v>49</v>
      </c>
      <c r="K2839">
        <v>29.4</v>
      </c>
      <c r="L2839" t="str">
        <f>VLOOKUP(C2839,List!$A$2:$C$2089,3,)</f>
        <v>Gloucester Road</v>
      </c>
      <c r="M2839" t="str">
        <f>VLOOKUP(C2839,List!$A$2:$C$2089,2,)</f>
        <v>District</v>
      </c>
      <c r="N2839" t="str">
        <f t="shared" si="361"/>
        <v>Gloucester Road|District</v>
      </c>
      <c r="O2839">
        <f>VLOOKUP(N2839,Depth!$A$2:$F$427,3,)</f>
        <v>7</v>
      </c>
      <c r="P2839">
        <f>VLOOKUP(N2839,Depth!$A$2:$F$427,5,)</f>
        <v>99.95</v>
      </c>
      <c r="Q2839">
        <f>VLOOKUP(N2839,Depth!$A$2:$F$427,6,)</f>
        <v>7.05</v>
      </c>
      <c r="R2839">
        <f>VLOOKUP(L2839,longitude_latitude!C:J,7,)</f>
        <v>-0.18213512100000001</v>
      </c>
      <c r="S2839">
        <f>VLOOKUP(L2839,longitude_latitude!C:J,8,)</f>
        <v>51.493977630000003</v>
      </c>
      <c r="T2839">
        <f t="shared" si="362"/>
        <v>-9.3788618464113451</v>
      </c>
      <c r="U2839">
        <f>VLOOKUP(M2839,LINE!$A$2:$B$13,2,)</f>
        <v>5</v>
      </c>
      <c r="V2839">
        <f>VLOOKUP(L2839,Entry_exit!B:P,4,)</f>
        <v>22330</v>
      </c>
      <c r="W2839">
        <f>2020 - VLOOKUP(L2839, age!$A:$D,4,)</f>
        <v>152</v>
      </c>
      <c r="X2839">
        <f>VLOOKUP(H2839,'air-quality-london-time-of-day'!E:G,3,FALSE)</f>
        <v>18.7</v>
      </c>
      <c r="Y2839">
        <f>VLOOKUP(I2839,Weather!F:K,2,)</f>
        <v>8.0752688172043054</v>
      </c>
      <c r="Z2839">
        <f>VLOOKUP(I2839,Weather!F:K,3,)</f>
        <v>0.19</v>
      </c>
      <c r="AA2839">
        <f>VLOOKUP(I2839,Weather!F:K,4,)</f>
        <v>0.54</v>
      </c>
      <c r="AB2839">
        <f>VLOOKUP(I2839,Weather!F:K,5,)</f>
        <v>1015</v>
      </c>
      <c r="AC2839">
        <f>VLOOKUP(I2839,Weather!F:K,6,)</f>
        <v>5</v>
      </c>
    </row>
    <row r="2840" spans="1:29" x14ac:dyDescent="0.25">
      <c r="A2840" t="s">
        <v>7</v>
      </c>
      <c r="B2840" t="s">
        <v>6</v>
      </c>
      <c r="C2840" s="1">
        <v>42066.515972222223</v>
      </c>
      <c r="D2840" s="3">
        <f t="shared" si="360"/>
        <v>2015</v>
      </c>
      <c r="E2840" s="3">
        <f t="shared" si="363"/>
        <v>3</v>
      </c>
      <c r="F2840" s="3">
        <f t="shared" si="364"/>
        <v>12</v>
      </c>
      <c r="G2840" s="3">
        <f t="shared" si="365"/>
        <v>3</v>
      </c>
      <c r="H2840" s="3" t="str">
        <f t="shared" si="366"/>
        <v>2015312</v>
      </c>
      <c r="I2840" s="3" t="str">
        <f t="shared" si="367"/>
        <v>20153123</v>
      </c>
      <c r="J2840">
        <v>50</v>
      </c>
      <c r="K2840">
        <v>30</v>
      </c>
      <c r="L2840" t="str">
        <f>VLOOKUP(C2840,List!$A$2:$C$2089,3,)</f>
        <v>Gloucester Road</v>
      </c>
      <c r="M2840" t="str">
        <f>VLOOKUP(C2840,List!$A$2:$C$2089,2,)</f>
        <v>District</v>
      </c>
      <c r="N2840" t="str">
        <f t="shared" si="361"/>
        <v>Gloucester Road|District</v>
      </c>
      <c r="O2840">
        <f>VLOOKUP(N2840,Depth!$A$2:$F$427,3,)</f>
        <v>7</v>
      </c>
      <c r="P2840">
        <f>VLOOKUP(N2840,Depth!$A$2:$F$427,5,)</f>
        <v>99.95</v>
      </c>
      <c r="Q2840">
        <f>VLOOKUP(N2840,Depth!$A$2:$F$427,6,)</f>
        <v>7.05</v>
      </c>
      <c r="R2840">
        <f>VLOOKUP(L2840,longitude_latitude!C:J,7,)</f>
        <v>-0.18213512100000001</v>
      </c>
      <c r="S2840">
        <f>VLOOKUP(L2840,longitude_latitude!C:J,8,)</f>
        <v>51.493977630000003</v>
      </c>
      <c r="T2840">
        <f t="shared" si="362"/>
        <v>-9.3788618464113451</v>
      </c>
      <c r="U2840">
        <f>VLOOKUP(M2840,LINE!$A$2:$B$13,2,)</f>
        <v>5</v>
      </c>
      <c r="V2840">
        <f>VLOOKUP(L2840,Entry_exit!B:P,4,)</f>
        <v>22330</v>
      </c>
      <c r="W2840">
        <f>2020 - VLOOKUP(L2840, age!$A:$D,4,)</f>
        <v>152</v>
      </c>
      <c r="X2840">
        <f>VLOOKUP(H2840,'air-quality-london-time-of-day'!E:G,3,FALSE)</f>
        <v>18.7</v>
      </c>
      <c r="Y2840">
        <f>VLOOKUP(I2840,Weather!F:K,2,)</f>
        <v>8.0752688172043054</v>
      </c>
      <c r="Z2840">
        <f>VLOOKUP(I2840,Weather!F:K,3,)</f>
        <v>0.19</v>
      </c>
      <c r="AA2840">
        <f>VLOOKUP(I2840,Weather!F:K,4,)</f>
        <v>0.54</v>
      </c>
      <c r="AB2840">
        <f>VLOOKUP(I2840,Weather!F:K,5,)</f>
        <v>1015</v>
      </c>
      <c r="AC2840">
        <f>VLOOKUP(I2840,Weather!F:K,6,)</f>
        <v>5</v>
      </c>
    </row>
    <row r="2841" spans="1:29" x14ac:dyDescent="0.25">
      <c r="A2841" t="s">
        <v>7</v>
      </c>
      <c r="B2841" t="s">
        <v>6</v>
      </c>
      <c r="C2841" s="1">
        <v>42066.51666666667</v>
      </c>
      <c r="D2841" s="3">
        <f t="shared" si="360"/>
        <v>2015</v>
      </c>
      <c r="E2841" s="3">
        <f t="shared" si="363"/>
        <v>3</v>
      </c>
      <c r="F2841" s="3">
        <f t="shared" si="364"/>
        <v>12</v>
      </c>
      <c r="G2841" s="3">
        <f t="shared" si="365"/>
        <v>3</v>
      </c>
      <c r="H2841" s="3" t="str">
        <f t="shared" si="366"/>
        <v>2015312</v>
      </c>
      <c r="I2841" s="3" t="str">
        <f t="shared" si="367"/>
        <v>20153123</v>
      </c>
      <c r="J2841">
        <v>46</v>
      </c>
      <c r="K2841">
        <v>27.6</v>
      </c>
      <c r="L2841" t="str">
        <f>VLOOKUP(C2841,List!$A$2:$C$2089,3,)</f>
        <v>South Kensington</v>
      </c>
      <c r="M2841" t="str">
        <f>VLOOKUP(C2841,List!$A$2:$C$2089,2,)</f>
        <v>District</v>
      </c>
      <c r="N2841" t="str">
        <f t="shared" si="361"/>
        <v>South Kensington|District</v>
      </c>
      <c r="O2841">
        <f>VLOOKUP(N2841,Depth!$A$2:$F$427,3,)</f>
        <v>7</v>
      </c>
      <c r="P2841">
        <f>VLOOKUP(N2841,Depth!$A$2:$F$427,5,)</f>
        <v>99.974999999999994</v>
      </c>
      <c r="Q2841">
        <f>VLOOKUP(N2841,Depth!$A$2:$F$427,6,)</f>
        <v>7.0250000000000004</v>
      </c>
      <c r="R2841">
        <f>VLOOKUP(L2841,longitude_latitude!C:J,7,)</f>
        <v>-0.17156429100000001</v>
      </c>
      <c r="S2841">
        <f>VLOOKUP(L2841,longitude_latitude!C:J,8,)</f>
        <v>51.493577360000003</v>
      </c>
      <c r="T2841">
        <f t="shared" si="362"/>
        <v>-8.8344590908220528</v>
      </c>
      <c r="U2841">
        <f>VLOOKUP(M2841,LINE!$A$2:$B$13,2,)</f>
        <v>5</v>
      </c>
      <c r="V2841">
        <f>VLOOKUP(L2841,Entry_exit!B:P,4,)</f>
        <v>50469</v>
      </c>
      <c r="W2841">
        <f>2020 - VLOOKUP(L2841, age!$A:$D,4,)</f>
        <v>152</v>
      </c>
      <c r="X2841">
        <f>VLOOKUP(H2841,'air-quality-london-time-of-day'!E:G,3,FALSE)</f>
        <v>18.7</v>
      </c>
      <c r="Y2841">
        <f>VLOOKUP(I2841,Weather!F:K,2,)</f>
        <v>8.0752688172043054</v>
      </c>
      <c r="Z2841">
        <f>VLOOKUP(I2841,Weather!F:K,3,)</f>
        <v>0.19</v>
      </c>
      <c r="AA2841">
        <f>VLOOKUP(I2841,Weather!F:K,4,)</f>
        <v>0.54</v>
      </c>
      <c r="AB2841">
        <f>VLOOKUP(I2841,Weather!F:K,5,)</f>
        <v>1015</v>
      </c>
      <c r="AC2841">
        <f>VLOOKUP(I2841,Weather!F:K,6,)</f>
        <v>5</v>
      </c>
    </row>
    <row r="2842" spans="1:29" x14ac:dyDescent="0.25">
      <c r="A2842" t="s">
        <v>7</v>
      </c>
      <c r="B2842" t="s">
        <v>6</v>
      </c>
      <c r="C2842" s="1">
        <v>42066.517361111109</v>
      </c>
      <c r="D2842" s="3">
        <f t="shared" si="360"/>
        <v>2015</v>
      </c>
      <c r="E2842" s="3">
        <f t="shared" si="363"/>
        <v>3</v>
      </c>
      <c r="F2842" s="3">
        <f t="shared" si="364"/>
        <v>12</v>
      </c>
      <c r="G2842" s="3">
        <f t="shared" si="365"/>
        <v>3</v>
      </c>
      <c r="H2842" s="3" t="str">
        <f t="shared" si="366"/>
        <v>2015312</v>
      </c>
      <c r="I2842" s="3" t="str">
        <f t="shared" si="367"/>
        <v>20153123</v>
      </c>
      <c r="J2842">
        <v>45</v>
      </c>
      <c r="K2842">
        <v>27</v>
      </c>
      <c r="L2842" t="str">
        <f>VLOOKUP(C2842,List!$A$2:$C$2089,3,)</f>
        <v>South Kensington</v>
      </c>
      <c r="M2842" t="str">
        <f>VLOOKUP(C2842,List!$A$2:$C$2089,2,)</f>
        <v>District</v>
      </c>
      <c r="N2842" t="str">
        <f t="shared" si="361"/>
        <v>South Kensington|District</v>
      </c>
      <c r="O2842">
        <f>VLOOKUP(N2842,Depth!$A$2:$F$427,3,)</f>
        <v>7</v>
      </c>
      <c r="P2842">
        <f>VLOOKUP(N2842,Depth!$A$2:$F$427,5,)</f>
        <v>99.974999999999994</v>
      </c>
      <c r="Q2842">
        <f>VLOOKUP(N2842,Depth!$A$2:$F$427,6,)</f>
        <v>7.0250000000000004</v>
      </c>
      <c r="R2842">
        <f>VLOOKUP(L2842,longitude_latitude!C:J,7,)</f>
        <v>-0.17156429100000001</v>
      </c>
      <c r="S2842">
        <f>VLOOKUP(L2842,longitude_latitude!C:J,8,)</f>
        <v>51.493577360000003</v>
      </c>
      <c r="T2842">
        <f t="shared" si="362"/>
        <v>-8.8344590908220528</v>
      </c>
      <c r="U2842">
        <f>VLOOKUP(M2842,LINE!$A$2:$B$13,2,)</f>
        <v>5</v>
      </c>
      <c r="V2842">
        <f>VLOOKUP(L2842,Entry_exit!B:P,4,)</f>
        <v>50469</v>
      </c>
      <c r="W2842">
        <f>2020 - VLOOKUP(L2842, age!$A:$D,4,)</f>
        <v>152</v>
      </c>
      <c r="X2842">
        <f>VLOOKUP(H2842,'air-quality-london-time-of-day'!E:G,3,FALSE)</f>
        <v>18.7</v>
      </c>
      <c r="Y2842">
        <f>VLOOKUP(I2842,Weather!F:K,2,)</f>
        <v>8.0752688172043054</v>
      </c>
      <c r="Z2842">
        <f>VLOOKUP(I2842,Weather!F:K,3,)</f>
        <v>0.19</v>
      </c>
      <c r="AA2842">
        <f>VLOOKUP(I2842,Weather!F:K,4,)</f>
        <v>0.54</v>
      </c>
      <c r="AB2842">
        <f>VLOOKUP(I2842,Weather!F:K,5,)</f>
        <v>1015</v>
      </c>
      <c r="AC2842">
        <f>VLOOKUP(I2842,Weather!F:K,6,)</f>
        <v>5</v>
      </c>
    </row>
    <row r="2843" spans="1:29" x14ac:dyDescent="0.25">
      <c r="A2843" t="s">
        <v>7</v>
      </c>
      <c r="B2843" t="s">
        <v>6</v>
      </c>
      <c r="C2843" s="1">
        <v>42066.518055555556</v>
      </c>
      <c r="D2843" s="3">
        <f t="shared" si="360"/>
        <v>2015</v>
      </c>
      <c r="E2843" s="3">
        <f t="shared" si="363"/>
        <v>3</v>
      </c>
      <c r="F2843" s="3">
        <f t="shared" si="364"/>
        <v>12</v>
      </c>
      <c r="G2843" s="3">
        <f t="shared" si="365"/>
        <v>3</v>
      </c>
      <c r="H2843" s="3" t="str">
        <f t="shared" si="366"/>
        <v>2015312</v>
      </c>
      <c r="I2843" s="3" t="str">
        <f t="shared" si="367"/>
        <v>20153123</v>
      </c>
      <c r="J2843">
        <v>42</v>
      </c>
      <c r="K2843">
        <v>25.2</v>
      </c>
      <c r="L2843" t="str">
        <f>VLOOKUP(C2843,List!$A$2:$C$2089,3,)</f>
        <v>Sloane Square</v>
      </c>
      <c r="M2843" t="str">
        <f>VLOOKUP(C2843,List!$A$2:$C$2089,2,)</f>
        <v>District</v>
      </c>
      <c r="N2843" t="str">
        <f t="shared" si="361"/>
        <v>Sloane Square|District</v>
      </c>
      <c r="O2843">
        <f>VLOOKUP(N2843,Depth!$A$2:$F$427,3,)</f>
        <v>6</v>
      </c>
      <c r="P2843">
        <f>VLOOKUP(N2843,Depth!$A$2:$F$427,5,)</f>
        <v>97.6</v>
      </c>
      <c r="Q2843">
        <f>VLOOKUP(N2843,Depth!$A$2:$F$427,6,)</f>
        <v>8.4</v>
      </c>
      <c r="R2843">
        <f>VLOOKUP(L2843,longitude_latitude!C:J,7,)</f>
        <v>-0.15473274000000001</v>
      </c>
      <c r="S2843">
        <f>VLOOKUP(L2843,longitude_latitude!C:J,8,)</f>
        <v>51.491825239999997</v>
      </c>
      <c r="T2843">
        <f t="shared" si="362"/>
        <v>-7.9674712069863576</v>
      </c>
      <c r="U2843">
        <f>VLOOKUP(M2843,LINE!$A$2:$B$13,2,)</f>
        <v>5</v>
      </c>
      <c r="V2843">
        <f>VLOOKUP(L2843,Entry_exit!B:P,4,)</f>
        <v>27121</v>
      </c>
      <c r="W2843">
        <f>2020 - VLOOKUP(L2843, age!$A:$D,4,)</f>
        <v>152</v>
      </c>
      <c r="X2843">
        <f>VLOOKUP(H2843,'air-quality-london-time-of-day'!E:G,3,FALSE)</f>
        <v>18.7</v>
      </c>
      <c r="Y2843">
        <f>VLOOKUP(I2843,Weather!F:K,2,)</f>
        <v>8.0752688172043054</v>
      </c>
      <c r="Z2843">
        <f>VLOOKUP(I2843,Weather!F:K,3,)</f>
        <v>0.19</v>
      </c>
      <c r="AA2843">
        <f>VLOOKUP(I2843,Weather!F:K,4,)</f>
        <v>0.54</v>
      </c>
      <c r="AB2843">
        <f>VLOOKUP(I2843,Weather!F:K,5,)</f>
        <v>1015</v>
      </c>
      <c r="AC2843">
        <f>VLOOKUP(I2843,Weather!F:K,6,)</f>
        <v>5</v>
      </c>
    </row>
    <row r="2844" spans="1:29" x14ac:dyDescent="0.25">
      <c r="A2844" t="s">
        <v>7</v>
      </c>
      <c r="B2844" t="s">
        <v>6</v>
      </c>
      <c r="C2844" s="1">
        <v>42066.518750000003</v>
      </c>
      <c r="D2844" s="3">
        <f t="shared" si="360"/>
        <v>2015</v>
      </c>
      <c r="E2844" s="3">
        <f t="shared" si="363"/>
        <v>3</v>
      </c>
      <c r="F2844" s="3">
        <f t="shared" si="364"/>
        <v>12</v>
      </c>
      <c r="G2844" s="3">
        <f t="shared" si="365"/>
        <v>3</v>
      </c>
      <c r="H2844" s="3" t="str">
        <f t="shared" si="366"/>
        <v>2015312</v>
      </c>
      <c r="I2844" s="3" t="str">
        <f t="shared" si="367"/>
        <v>20153123</v>
      </c>
      <c r="J2844">
        <v>46</v>
      </c>
      <c r="K2844">
        <v>27.6</v>
      </c>
      <c r="L2844" t="str">
        <f>VLOOKUP(C2844,List!$A$2:$C$2089,3,)</f>
        <v>Sloane Square</v>
      </c>
      <c r="M2844" t="str">
        <f>VLOOKUP(C2844,List!$A$2:$C$2089,2,)</f>
        <v>District</v>
      </c>
      <c r="N2844" t="str">
        <f t="shared" si="361"/>
        <v>Sloane Square|District</v>
      </c>
      <c r="O2844">
        <f>VLOOKUP(N2844,Depth!$A$2:$F$427,3,)</f>
        <v>6</v>
      </c>
      <c r="P2844">
        <f>VLOOKUP(N2844,Depth!$A$2:$F$427,5,)</f>
        <v>97.6</v>
      </c>
      <c r="Q2844">
        <f>VLOOKUP(N2844,Depth!$A$2:$F$427,6,)</f>
        <v>8.4</v>
      </c>
      <c r="R2844">
        <f>VLOOKUP(L2844,longitude_latitude!C:J,7,)</f>
        <v>-0.15473274000000001</v>
      </c>
      <c r="S2844">
        <f>VLOOKUP(L2844,longitude_latitude!C:J,8,)</f>
        <v>51.491825239999997</v>
      </c>
      <c r="T2844">
        <f t="shared" si="362"/>
        <v>-7.9674712069863576</v>
      </c>
      <c r="U2844">
        <f>VLOOKUP(M2844,LINE!$A$2:$B$13,2,)</f>
        <v>5</v>
      </c>
      <c r="V2844">
        <f>VLOOKUP(L2844,Entry_exit!B:P,4,)</f>
        <v>27121</v>
      </c>
      <c r="W2844">
        <f>2020 - VLOOKUP(L2844, age!$A:$D,4,)</f>
        <v>152</v>
      </c>
      <c r="X2844">
        <f>VLOOKUP(H2844,'air-quality-london-time-of-day'!E:G,3,FALSE)</f>
        <v>18.7</v>
      </c>
      <c r="Y2844">
        <f>VLOOKUP(I2844,Weather!F:K,2,)</f>
        <v>8.0752688172043054</v>
      </c>
      <c r="Z2844">
        <f>VLOOKUP(I2844,Weather!F:K,3,)</f>
        <v>0.19</v>
      </c>
      <c r="AA2844">
        <f>VLOOKUP(I2844,Weather!F:K,4,)</f>
        <v>0.54</v>
      </c>
      <c r="AB2844">
        <f>VLOOKUP(I2844,Weather!F:K,5,)</f>
        <v>1015</v>
      </c>
      <c r="AC2844">
        <f>VLOOKUP(I2844,Weather!F:K,6,)</f>
        <v>5</v>
      </c>
    </row>
    <row r="2845" spans="1:29" x14ac:dyDescent="0.25">
      <c r="A2845" t="s">
        <v>7</v>
      </c>
      <c r="B2845" t="s">
        <v>6</v>
      </c>
      <c r="C2845" s="1">
        <v>42066.519444444442</v>
      </c>
      <c r="D2845" s="3">
        <f t="shared" si="360"/>
        <v>2015</v>
      </c>
      <c r="E2845" s="3">
        <f t="shared" si="363"/>
        <v>3</v>
      </c>
      <c r="F2845" s="3">
        <f t="shared" si="364"/>
        <v>12</v>
      </c>
      <c r="G2845" s="3">
        <f t="shared" si="365"/>
        <v>3</v>
      </c>
      <c r="H2845" s="3" t="str">
        <f t="shared" si="366"/>
        <v>2015312</v>
      </c>
      <c r="I2845" s="3" t="str">
        <f t="shared" si="367"/>
        <v>20153123</v>
      </c>
      <c r="J2845">
        <v>48</v>
      </c>
      <c r="K2845">
        <v>28.8</v>
      </c>
      <c r="L2845" t="str">
        <f>VLOOKUP(C2845,List!$A$2:$C$2089,3,)</f>
        <v>Victoria</v>
      </c>
      <c r="M2845" t="str">
        <f>VLOOKUP(C2845,List!$A$2:$C$2089,2,)</f>
        <v>District</v>
      </c>
      <c r="N2845" t="str">
        <f t="shared" si="361"/>
        <v>Victoria|District</v>
      </c>
      <c r="O2845">
        <f>VLOOKUP(N2845,Depth!$A$2:$F$427,3,)</f>
        <v>4.5999999999999996</v>
      </c>
      <c r="P2845">
        <f>VLOOKUP(N2845,Depth!$A$2:$F$427,5,)</f>
        <v>97</v>
      </c>
      <c r="Q2845">
        <f>VLOOKUP(N2845,Depth!$A$2:$F$427,6,)</f>
        <v>7.6</v>
      </c>
      <c r="R2845">
        <f>VLOOKUP(L2845,longitude_latitude!C:J,7,)</f>
        <v>-0.14148501699999999</v>
      </c>
      <c r="S2845">
        <f>VLOOKUP(L2845,longitude_latitude!C:J,8,)</f>
        <v>51.49588954</v>
      </c>
      <c r="T2845">
        <f t="shared" si="362"/>
        <v>-7.2858968069970214</v>
      </c>
      <c r="U2845">
        <f>VLOOKUP(M2845,LINE!$A$2:$B$13,2,)</f>
        <v>5</v>
      </c>
      <c r="V2845">
        <f>VLOOKUP(L2845,Entry_exit!B:P,4,)</f>
        <v>123265</v>
      </c>
      <c r="W2845">
        <f>2020 - VLOOKUP(L2845, age!$A:$D,4,)</f>
        <v>160</v>
      </c>
      <c r="X2845">
        <f>VLOOKUP(H2845,'air-quality-london-time-of-day'!E:G,3,FALSE)</f>
        <v>18.7</v>
      </c>
      <c r="Y2845">
        <f>VLOOKUP(I2845,Weather!F:K,2,)</f>
        <v>8.0752688172043054</v>
      </c>
      <c r="Z2845">
        <f>VLOOKUP(I2845,Weather!F:K,3,)</f>
        <v>0.19</v>
      </c>
      <c r="AA2845">
        <f>VLOOKUP(I2845,Weather!F:K,4,)</f>
        <v>0.54</v>
      </c>
      <c r="AB2845">
        <f>VLOOKUP(I2845,Weather!F:K,5,)</f>
        <v>1015</v>
      </c>
      <c r="AC2845">
        <f>VLOOKUP(I2845,Weather!F:K,6,)</f>
        <v>5</v>
      </c>
    </row>
    <row r="2846" spans="1:29" x14ac:dyDescent="0.25">
      <c r="A2846" t="s">
        <v>7</v>
      </c>
      <c r="B2846" t="s">
        <v>6</v>
      </c>
      <c r="C2846" s="1">
        <v>42066.520138888889</v>
      </c>
      <c r="D2846" s="3">
        <f t="shared" si="360"/>
        <v>2015</v>
      </c>
      <c r="E2846" s="3">
        <f t="shared" si="363"/>
        <v>3</v>
      </c>
      <c r="F2846" s="3">
        <f t="shared" si="364"/>
        <v>12</v>
      </c>
      <c r="G2846" s="3">
        <f t="shared" si="365"/>
        <v>3</v>
      </c>
      <c r="H2846" s="3" t="str">
        <f t="shared" si="366"/>
        <v>2015312</v>
      </c>
      <c r="I2846" s="3" t="str">
        <f t="shared" si="367"/>
        <v>20153123</v>
      </c>
      <c r="J2846">
        <v>71</v>
      </c>
      <c r="K2846">
        <v>42.6</v>
      </c>
      <c r="L2846" t="str">
        <f>VLOOKUP(C2846,List!$A$2:$C$2089,3,)</f>
        <v>Victoria</v>
      </c>
      <c r="M2846" t="str">
        <f>VLOOKUP(C2846,List!$A$2:$C$2089,2,)</f>
        <v>District</v>
      </c>
      <c r="N2846" t="str">
        <f t="shared" si="361"/>
        <v>Victoria|District</v>
      </c>
      <c r="O2846">
        <f>VLOOKUP(N2846,Depth!$A$2:$F$427,3,)</f>
        <v>4.5999999999999996</v>
      </c>
      <c r="P2846">
        <f>VLOOKUP(N2846,Depth!$A$2:$F$427,5,)</f>
        <v>97</v>
      </c>
      <c r="Q2846">
        <f>VLOOKUP(N2846,Depth!$A$2:$F$427,6,)</f>
        <v>7.6</v>
      </c>
      <c r="R2846">
        <f>VLOOKUP(L2846,longitude_latitude!C:J,7,)</f>
        <v>-0.14148501699999999</v>
      </c>
      <c r="S2846">
        <f>VLOOKUP(L2846,longitude_latitude!C:J,8,)</f>
        <v>51.49588954</v>
      </c>
      <c r="T2846">
        <f t="shared" si="362"/>
        <v>-7.2858968069970214</v>
      </c>
      <c r="U2846">
        <f>VLOOKUP(M2846,LINE!$A$2:$B$13,2,)</f>
        <v>5</v>
      </c>
      <c r="V2846">
        <f>VLOOKUP(L2846,Entry_exit!B:P,4,)</f>
        <v>123265</v>
      </c>
      <c r="W2846">
        <f>2020 - VLOOKUP(L2846, age!$A:$D,4,)</f>
        <v>160</v>
      </c>
      <c r="X2846">
        <f>VLOOKUP(H2846,'air-quality-london-time-of-day'!E:G,3,FALSE)</f>
        <v>18.7</v>
      </c>
      <c r="Y2846">
        <f>VLOOKUP(I2846,Weather!F:K,2,)</f>
        <v>8.0752688172043054</v>
      </c>
      <c r="Z2846">
        <f>VLOOKUP(I2846,Weather!F:K,3,)</f>
        <v>0.19</v>
      </c>
      <c r="AA2846">
        <f>VLOOKUP(I2846,Weather!F:K,4,)</f>
        <v>0.54</v>
      </c>
      <c r="AB2846">
        <f>VLOOKUP(I2846,Weather!F:K,5,)</f>
        <v>1015</v>
      </c>
      <c r="AC2846">
        <f>VLOOKUP(I2846,Weather!F:K,6,)</f>
        <v>5</v>
      </c>
    </row>
    <row r="2847" spans="1:29" x14ac:dyDescent="0.25">
      <c r="A2847" t="s">
        <v>7</v>
      </c>
      <c r="B2847" t="s">
        <v>6</v>
      </c>
      <c r="C2847" s="1">
        <v>42066.520833333336</v>
      </c>
      <c r="D2847" s="3">
        <f t="shared" si="360"/>
        <v>2015</v>
      </c>
      <c r="E2847" s="3">
        <f t="shared" si="363"/>
        <v>3</v>
      </c>
      <c r="F2847" s="3">
        <f t="shared" si="364"/>
        <v>12</v>
      </c>
      <c r="G2847" s="3">
        <f t="shared" si="365"/>
        <v>3</v>
      </c>
      <c r="H2847" s="3" t="str">
        <f t="shared" si="366"/>
        <v>2015312</v>
      </c>
      <c r="I2847" s="3" t="str">
        <f t="shared" si="367"/>
        <v>20153123</v>
      </c>
      <c r="J2847">
        <v>105</v>
      </c>
      <c r="K2847">
        <v>63</v>
      </c>
      <c r="L2847" t="str">
        <f>VLOOKUP(C2847,List!$A$2:$C$2089,3,)</f>
        <v>St. James's Park</v>
      </c>
      <c r="M2847" t="str">
        <f>VLOOKUP(C2847,List!$A$2:$C$2089,2,)</f>
        <v>District</v>
      </c>
      <c r="N2847" t="str">
        <f t="shared" si="361"/>
        <v>St. James's Park|District</v>
      </c>
      <c r="O2847">
        <f>VLOOKUP(N2847,Depth!$A$2:$F$427,3,)</f>
        <v>4</v>
      </c>
      <c r="P2847">
        <f>VLOOKUP(N2847,Depth!$A$2:$F$427,5,)</f>
        <v>98.2</v>
      </c>
      <c r="Q2847">
        <f>VLOOKUP(N2847,Depth!$A$2:$F$427,6,)</f>
        <v>5.8</v>
      </c>
      <c r="R2847">
        <f>VLOOKUP(L2847,longitude_latitude!C:J,7,)</f>
        <v>-0.13202154299999999</v>
      </c>
      <c r="S2847">
        <f>VLOOKUP(L2847,longitude_latitude!C:J,8,)</f>
        <v>51.499050060000002</v>
      </c>
      <c r="T2847">
        <f t="shared" si="362"/>
        <v>-6.7989840519554425</v>
      </c>
      <c r="U2847">
        <f>VLOOKUP(M2847,LINE!$A$2:$B$13,2,)</f>
        <v>5</v>
      </c>
      <c r="V2847">
        <f>VLOOKUP(L2847,Entry_exit!B:P,4,)</f>
        <v>29357</v>
      </c>
      <c r="W2847">
        <f>2020 - VLOOKUP(L2847, age!$A:$D,4,)</f>
        <v>152</v>
      </c>
      <c r="X2847">
        <f>VLOOKUP(H2847,'air-quality-london-time-of-day'!E:G,3,FALSE)</f>
        <v>18.7</v>
      </c>
      <c r="Y2847">
        <f>VLOOKUP(I2847,Weather!F:K,2,)</f>
        <v>8.0752688172043054</v>
      </c>
      <c r="Z2847">
        <f>VLOOKUP(I2847,Weather!F:K,3,)</f>
        <v>0.19</v>
      </c>
      <c r="AA2847">
        <f>VLOOKUP(I2847,Weather!F:K,4,)</f>
        <v>0.54</v>
      </c>
      <c r="AB2847">
        <f>VLOOKUP(I2847,Weather!F:K,5,)</f>
        <v>1015</v>
      </c>
      <c r="AC2847">
        <f>VLOOKUP(I2847,Weather!F:K,6,)</f>
        <v>5</v>
      </c>
    </row>
    <row r="2848" spans="1:29" x14ac:dyDescent="0.25">
      <c r="A2848" t="s">
        <v>7</v>
      </c>
      <c r="B2848" t="s">
        <v>6</v>
      </c>
      <c r="C2848" s="1">
        <v>42066.521527777775</v>
      </c>
      <c r="D2848" s="3">
        <f t="shared" si="360"/>
        <v>2015</v>
      </c>
      <c r="E2848" s="3">
        <f t="shared" si="363"/>
        <v>3</v>
      </c>
      <c r="F2848" s="3">
        <f t="shared" si="364"/>
        <v>12</v>
      </c>
      <c r="G2848" s="3">
        <f t="shared" si="365"/>
        <v>3</v>
      </c>
      <c r="H2848" s="3" t="str">
        <f t="shared" si="366"/>
        <v>2015312</v>
      </c>
      <c r="I2848" s="3" t="str">
        <f t="shared" si="367"/>
        <v>20153123</v>
      </c>
      <c r="J2848">
        <v>113</v>
      </c>
      <c r="K2848">
        <v>67.8</v>
      </c>
      <c r="L2848" t="str">
        <f>VLOOKUP(C2848,List!$A$2:$C$2089,3,)</f>
        <v>St. James's Park</v>
      </c>
      <c r="M2848" t="str">
        <f>VLOOKUP(C2848,List!$A$2:$C$2089,2,)</f>
        <v>District</v>
      </c>
      <c r="N2848" t="str">
        <f t="shared" si="361"/>
        <v>St. James's Park|District</v>
      </c>
      <c r="O2848">
        <f>VLOOKUP(N2848,Depth!$A$2:$F$427,3,)</f>
        <v>4</v>
      </c>
      <c r="P2848">
        <f>VLOOKUP(N2848,Depth!$A$2:$F$427,5,)</f>
        <v>98.2</v>
      </c>
      <c r="Q2848">
        <f>VLOOKUP(N2848,Depth!$A$2:$F$427,6,)</f>
        <v>5.8</v>
      </c>
      <c r="R2848">
        <f>VLOOKUP(L2848,longitude_latitude!C:J,7,)</f>
        <v>-0.13202154299999999</v>
      </c>
      <c r="S2848">
        <f>VLOOKUP(L2848,longitude_latitude!C:J,8,)</f>
        <v>51.499050060000002</v>
      </c>
      <c r="T2848">
        <f t="shared" si="362"/>
        <v>-6.7989840519554425</v>
      </c>
      <c r="U2848">
        <f>VLOOKUP(M2848,LINE!$A$2:$B$13,2,)</f>
        <v>5</v>
      </c>
      <c r="V2848">
        <f>VLOOKUP(L2848,Entry_exit!B:P,4,)</f>
        <v>29357</v>
      </c>
      <c r="W2848">
        <f>2020 - VLOOKUP(L2848, age!$A:$D,4,)</f>
        <v>152</v>
      </c>
      <c r="X2848">
        <f>VLOOKUP(H2848,'air-quality-london-time-of-day'!E:G,3,FALSE)</f>
        <v>18.7</v>
      </c>
      <c r="Y2848">
        <f>VLOOKUP(I2848,Weather!F:K,2,)</f>
        <v>8.0752688172043054</v>
      </c>
      <c r="Z2848">
        <f>VLOOKUP(I2848,Weather!F:K,3,)</f>
        <v>0.19</v>
      </c>
      <c r="AA2848">
        <f>VLOOKUP(I2848,Weather!F:K,4,)</f>
        <v>0.54</v>
      </c>
      <c r="AB2848">
        <f>VLOOKUP(I2848,Weather!F:K,5,)</f>
        <v>1015</v>
      </c>
      <c r="AC2848">
        <f>VLOOKUP(I2848,Weather!F:K,6,)</f>
        <v>5</v>
      </c>
    </row>
    <row r="2849" spans="1:29" x14ac:dyDescent="0.25">
      <c r="A2849" t="s">
        <v>7</v>
      </c>
      <c r="B2849" t="s">
        <v>6</v>
      </c>
      <c r="C2849" s="1">
        <v>42066.522222222222</v>
      </c>
      <c r="D2849" s="3">
        <f t="shared" si="360"/>
        <v>2015</v>
      </c>
      <c r="E2849" s="3">
        <f t="shared" si="363"/>
        <v>3</v>
      </c>
      <c r="F2849" s="3">
        <f t="shared" si="364"/>
        <v>12</v>
      </c>
      <c r="G2849" s="3">
        <f t="shared" si="365"/>
        <v>3</v>
      </c>
      <c r="H2849" s="3" t="str">
        <f t="shared" si="366"/>
        <v>2015312</v>
      </c>
      <c r="I2849" s="3" t="str">
        <f t="shared" si="367"/>
        <v>20153123</v>
      </c>
      <c r="J2849">
        <v>126</v>
      </c>
      <c r="K2849">
        <v>75.599999999999994</v>
      </c>
      <c r="L2849" t="str">
        <f>VLOOKUP(C2849,List!$A$2:$C$2089,3,)</f>
        <v>Westminster</v>
      </c>
      <c r="M2849" t="str">
        <f>VLOOKUP(C2849,List!$A$2:$C$2089,2,)</f>
        <v>District</v>
      </c>
      <c r="N2849" t="str">
        <f t="shared" si="361"/>
        <v>Westminster|District</v>
      </c>
      <c r="O2849">
        <f>VLOOKUP(N2849,Depth!$A$2:$F$427,3,)</f>
        <v>6</v>
      </c>
      <c r="P2849">
        <f>VLOOKUP(N2849,Depth!$A$2:$F$427,5,)</f>
        <v>99</v>
      </c>
      <c r="Q2849">
        <f>VLOOKUP(N2849,Depth!$A$2:$F$427,6,)</f>
        <v>7</v>
      </c>
      <c r="R2849">
        <f>VLOOKUP(L2849,longitude_latitude!C:J,7,)</f>
        <v>-0.124052209</v>
      </c>
      <c r="S2849">
        <f>VLOOKUP(L2849,longitude_latitude!C:J,8,)</f>
        <v>51.500453110000002</v>
      </c>
      <c r="T2849">
        <f t="shared" si="362"/>
        <v>-6.3887449727964203</v>
      </c>
      <c r="U2849">
        <f>VLOOKUP(M2849,LINE!$A$2:$B$13,2,)</f>
        <v>5</v>
      </c>
      <c r="V2849">
        <f>VLOOKUP(L2849,Entry_exit!B:P,4,)</f>
        <v>37844</v>
      </c>
      <c r="W2849">
        <f>2020 - VLOOKUP(L2849, age!$A:$D,4,)</f>
        <v>152</v>
      </c>
      <c r="X2849">
        <f>VLOOKUP(H2849,'air-quality-london-time-of-day'!E:G,3,FALSE)</f>
        <v>18.7</v>
      </c>
      <c r="Y2849">
        <f>VLOOKUP(I2849,Weather!F:K,2,)</f>
        <v>8.0752688172043054</v>
      </c>
      <c r="Z2849">
        <f>VLOOKUP(I2849,Weather!F:K,3,)</f>
        <v>0.19</v>
      </c>
      <c r="AA2849">
        <f>VLOOKUP(I2849,Weather!F:K,4,)</f>
        <v>0.54</v>
      </c>
      <c r="AB2849">
        <f>VLOOKUP(I2849,Weather!F:K,5,)</f>
        <v>1015</v>
      </c>
      <c r="AC2849">
        <f>VLOOKUP(I2849,Weather!F:K,6,)</f>
        <v>5</v>
      </c>
    </row>
    <row r="2850" spans="1:29" x14ac:dyDescent="0.25">
      <c r="A2850" t="s">
        <v>7</v>
      </c>
      <c r="B2850" t="s">
        <v>6</v>
      </c>
      <c r="C2850" s="1">
        <v>42066.522916666669</v>
      </c>
      <c r="D2850" s="3">
        <f t="shared" si="360"/>
        <v>2015</v>
      </c>
      <c r="E2850" s="3">
        <f t="shared" si="363"/>
        <v>3</v>
      </c>
      <c r="F2850" s="3">
        <f t="shared" si="364"/>
        <v>12</v>
      </c>
      <c r="G2850" s="3">
        <f t="shared" si="365"/>
        <v>3</v>
      </c>
      <c r="H2850" s="3" t="str">
        <f t="shared" si="366"/>
        <v>2015312</v>
      </c>
      <c r="I2850" s="3" t="str">
        <f t="shared" si="367"/>
        <v>20153123</v>
      </c>
      <c r="J2850">
        <v>113</v>
      </c>
      <c r="K2850">
        <v>67.8</v>
      </c>
      <c r="L2850" t="str">
        <f>VLOOKUP(C2850,List!$A$2:$C$2089,3,)</f>
        <v>Westminster</v>
      </c>
      <c r="M2850" t="str">
        <f>VLOOKUP(C2850,List!$A$2:$C$2089,2,)</f>
        <v>District</v>
      </c>
      <c r="N2850" t="str">
        <f t="shared" si="361"/>
        <v>Westminster|District</v>
      </c>
      <c r="O2850">
        <f>VLOOKUP(N2850,Depth!$A$2:$F$427,3,)</f>
        <v>6</v>
      </c>
      <c r="P2850">
        <f>VLOOKUP(N2850,Depth!$A$2:$F$427,5,)</f>
        <v>99</v>
      </c>
      <c r="Q2850">
        <f>VLOOKUP(N2850,Depth!$A$2:$F$427,6,)</f>
        <v>7</v>
      </c>
      <c r="R2850">
        <f>VLOOKUP(L2850,longitude_latitude!C:J,7,)</f>
        <v>-0.124052209</v>
      </c>
      <c r="S2850">
        <f>VLOOKUP(L2850,longitude_latitude!C:J,8,)</f>
        <v>51.500453110000002</v>
      </c>
      <c r="T2850">
        <f t="shared" si="362"/>
        <v>-6.3887449727964203</v>
      </c>
      <c r="U2850">
        <f>VLOOKUP(M2850,LINE!$A$2:$B$13,2,)</f>
        <v>5</v>
      </c>
      <c r="V2850">
        <f>VLOOKUP(L2850,Entry_exit!B:P,4,)</f>
        <v>37844</v>
      </c>
      <c r="W2850">
        <f>2020 - VLOOKUP(L2850, age!$A:$D,4,)</f>
        <v>152</v>
      </c>
      <c r="X2850">
        <f>VLOOKUP(H2850,'air-quality-london-time-of-day'!E:G,3,FALSE)</f>
        <v>18.7</v>
      </c>
      <c r="Y2850">
        <f>VLOOKUP(I2850,Weather!F:K,2,)</f>
        <v>8.0752688172043054</v>
      </c>
      <c r="Z2850">
        <f>VLOOKUP(I2850,Weather!F:K,3,)</f>
        <v>0.19</v>
      </c>
      <c r="AA2850">
        <f>VLOOKUP(I2850,Weather!F:K,4,)</f>
        <v>0.54</v>
      </c>
      <c r="AB2850">
        <f>VLOOKUP(I2850,Weather!F:K,5,)</f>
        <v>1015</v>
      </c>
      <c r="AC2850">
        <f>VLOOKUP(I2850,Weather!F:K,6,)</f>
        <v>5</v>
      </c>
    </row>
    <row r="2851" spans="1:29" x14ac:dyDescent="0.25">
      <c r="A2851" t="s">
        <v>7</v>
      </c>
      <c r="B2851" t="s">
        <v>6</v>
      </c>
      <c r="C2851" s="1">
        <v>42066.523611111108</v>
      </c>
      <c r="D2851" s="3">
        <f t="shared" si="360"/>
        <v>2015</v>
      </c>
      <c r="E2851" s="3">
        <f t="shared" si="363"/>
        <v>3</v>
      </c>
      <c r="F2851" s="3">
        <f t="shared" si="364"/>
        <v>12</v>
      </c>
      <c r="G2851" s="3">
        <f t="shared" si="365"/>
        <v>3</v>
      </c>
      <c r="H2851" s="3" t="str">
        <f t="shared" si="366"/>
        <v>2015312</v>
      </c>
      <c r="I2851" s="3" t="str">
        <f t="shared" si="367"/>
        <v>20153123</v>
      </c>
      <c r="J2851">
        <v>109</v>
      </c>
      <c r="K2851">
        <v>65.400000000000006</v>
      </c>
      <c r="L2851" t="str">
        <f>VLOOKUP(C2851,List!$A$2:$C$2089,3,)</f>
        <v>Embankment</v>
      </c>
      <c r="M2851" t="str">
        <f>VLOOKUP(C2851,List!$A$2:$C$2089,2,)</f>
        <v>District</v>
      </c>
      <c r="N2851" t="str">
        <f t="shared" si="361"/>
        <v>Embankment|District</v>
      </c>
      <c r="O2851">
        <f>VLOOKUP(N2851,Depth!$A$2:$F$427,3,)</f>
        <v>5</v>
      </c>
      <c r="P2851">
        <f>VLOOKUP(N2851,Depth!$A$2:$F$427,5,)</f>
        <v>99.6</v>
      </c>
      <c r="Q2851">
        <f>VLOOKUP(N2851,Depth!$A$2:$F$427,6,)</f>
        <v>5.4</v>
      </c>
      <c r="R2851">
        <f>VLOOKUP(L2851,longitude_latitude!C:J,7,)</f>
        <v>-0.120562428</v>
      </c>
      <c r="S2851">
        <f>VLOOKUP(L2851,longitude_latitude!C:J,8,)</f>
        <v>51.50694137</v>
      </c>
      <c r="T2851">
        <f t="shared" si="362"/>
        <v>-6.2098019104208459</v>
      </c>
      <c r="U2851">
        <f>VLOOKUP(M2851,LINE!$A$2:$B$13,2,)</f>
        <v>5</v>
      </c>
      <c r="V2851">
        <f>VLOOKUP(L2851,Entry_exit!B:P,4,)</f>
        <v>33187</v>
      </c>
      <c r="W2851">
        <f>2020 - VLOOKUP(L2851, age!$A:$D,4,)</f>
        <v>114</v>
      </c>
      <c r="X2851">
        <f>VLOOKUP(H2851,'air-quality-london-time-of-day'!E:G,3,FALSE)</f>
        <v>18.7</v>
      </c>
      <c r="Y2851">
        <f>VLOOKUP(I2851,Weather!F:K,2,)</f>
        <v>8.0752688172043054</v>
      </c>
      <c r="Z2851">
        <f>VLOOKUP(I2851,Weather!F:K,3,)</f>
        <v>0.19</v>
      </c>
      <c r="AA2851">
        <f>VLOOKUP(I2851,Weather!F:K,4,)</f>
        <v>0.54</v>
      </c>
      <c r="AB2851">
        <f>VLOOKUP(I2851,Weather!F:K,5,)</f>
        <v>1015</v>
      </c>
      <c r="AC2851">
        <f>VLOOKUP(I2851,Weather!F:K,6,)</f>
        <v>5</v>
      </c>
    </row>
    <row r="2852" spans="1:29" x14ac:dyDescent="0.25">
      <c r="A2852" t="s">
        <v>7</v>
      </c>
      <c r="B2852" t="s">
        <v>6</v>
      </c>
      <c r="C2852" s="1">
        <v>42066.524305555555</v>
      </c>
      <c r="D2852" s="3">
        <f t="shared" si="360"/>
        <v>2015</v>
      </c>
      <c r="E2852" s="3">
        <f t="shared" si="363"/>
        <v>3</v>
      </c>
      <c r="F2852" s="3">
        <f t="shared" si="364"/>
        <v>12</v>
      </c>
      <c r="G2852" s="3">
        <f t="shared" si="365"/>
        <v>3</v>
      </c>
      <c r="H2852" s="3" t="str">
        <f t="shared" si="366"/>
        <v>2015312</v>
      </c>
      <c r="I2852" s="3" t="str">
        <f t="shared" si="367"/>
        <v>20153123</v>
      </c>
      <c r="J2852">
        <v>111</v>
      </c>
      <c r="K2852">
        <v>66.599999999999994</v>
      </c>
      <c r="L2852" t="str">
        <f>VLOOKUP(C2852,List!$A$2:$C$2089,3,)</f>
        <v>Temple</v>
      </c>
      <c r="M2852" t="str">
        <f>VLOOKUP(C2852,List!$A$2:$C$2089,2,)</f>
        <v>District</v>
      </c>
      <c r="N2852" t="str">
        <f t="shared" si="361"/>
        <v>Temple|District</v>
      </c>
      <c r="O2852">
        <f>VLOOKUP(N2852,Depth!$A$2:$F$427,3,)</f>
        <v>5</v>
      </c>
      <c r="P2852">
        <f>VLOOKUP(N2852,Depth!$A$2:$F$427,5,)</f>
        <v>99.2</v>
      </c>
      <c r="Q2852">
        <f>VLOOKUP(N2852,Depth!$A$2:$F$427,6,)</f>
        <v>5.8</v>
      </c>
      <c r="R2852">
        <f>VLOOKUP(L2852,longitude_latitude!C:J,7,)</f>
        <v>-0.112643564</v>
      </c>
      <c r="S2852">
        <f>VLOOKUP(L2852,longitude_latitude!C:J,8,)</f>
        <v>51.510474199999997</v>
      </c>
      <c r="T2852">
        <f t="shared" si="362"/>
        <v>-5.802323397218049</v>
      </c>
      <c r="U2852">
        <f>VLOOKUP(M2852,LINE!$A$2:$B$13,2,)</f>
        <v>5</v>
      </c>
      <c r="V2852">
        <f>VLOOKUP(L2852,Entry_exit!B:P,4,)</f>
        <v>14693</v>
      </c>
      <c r="W2852">
        <f>2020 - VLOOKUP(L2852, age!$A:$D,4,)</f>
        <v>150</v>
      </c>
      <c r="X2852">
        <f>VLOOKUP(H2852,'air-quality-london-time-of-day'!E:G,3,FALSE)</f>
        <v>18.7</v>
      </c>
      <c r="Y2852">
        <f>VLOOKUP(I2852,Weather!F:K,2,)</f>
        <v>8.0752688172043054</v>
      </c>
      <c r="Z2852">
        <f>VLOOKUP(I2852,Weather!F:K,3,)</f>
        <v>0.19</v>
      </c>
      <c r="AA2852">
        <f>VLOOKUP(I2852,Weather!F:K,4,)</f>
        <v>0.54</v>
      </c>
      <c r="AB2852">
        <f>VLOOKUP(I2852,Weather!F:K,5,)</f>
        <v>1015</v>
      </c>
      <c r="AC2852">
        <f>VLOOKUP(I2852,Weather!F:K,6,)</f>
        <v>5</v>
      </c>
    </row>
    <row r="2853" spans="1:29" x14ac:dyDescent="0.25">
      <c r="A2853" t="s">
        <v>7</v>
      </c>
      <c r="B2853" t="s">
        <v>6</v>
      </c>
      <c r="C2853" s="1">
        <v>42066.525000000001</v>
      </c>
      <c r="D2853" s="3">
        <f t="shared" si="360"/>
        <v>2015</v>
      </c>
      <c r="E2853" s="3">
        <f t="shared" si="363"/>
        <v>3</v>
      </c>
      <c r="F2853" s="3">
        <f t="shared" si="364"/>
        <v>12</v>
      </c>
      <c r="G2853" s="3">
        <f t="shared" si="365"/>
        <v>3</v>
      </c>
      <c r="H2853" s="3" t="str">
        <f t="shared" si="366"/>
        <v>2015312</v>
      </c>
      <c r="I2853" s="3" t="str">
        <f t="shared" si="367"/>
        <v>20153123</v>
      </c>
      <c r="J2853">
        <v>102</v>
      </c>
      <c r="K2853">
        <v>61.2</v>
      </c>
      <c r="L2853" t="str">
        <f>VLOOKUP(C2853,List!$A$2:$C$2089,3,)</f>
        <v>Temple</v>
      </c>
      <c r="M2853" t="str">
        <f>VLOOKUP(C2853,List!$A$2:$C$2089,2,)</f>
        <v>District</v>
      </c>
      <c r="N2853" t="str">
        <f t="shared" si="361"/>
        <v>Temple|District</v>
      </c>
      <c r="O2853">
        <f>VLOOKUP(N2853,Depth!$A$2:$F$427,3,)</f>
        <v>5</v>
      </c>
      <c r="P2853">
        <f>VLOOKUP(N2853,Depth!$A$2:$F$427,5,)</f>
        <v>99.2</v>
      </c>
      <c r="Q2853">
        <f>VLOOKUP(N2853,Depth!$A$2:$F$427,6,)</f>
        <v>5.8</v>
      </c>
      <c r="R2853">
        <f>VLOOKUP(L2853,longitude_latitude!C:J,7,)</f>
        <v>-0.112643564</v>
      </c>
      <c r="S2853">
        <f>VLOOKUP(L2853,longitude_latitude!C:J,8,)</f>
        <v>51.510474199999997</v>
      </c>
      <c r="T2853">
        <f t="shared" si="362"/>
        <v>-5.802323397218049</v>
      </c>
      <c r="U2853">
        <f>VLOOKUP(M2853,LINE!$A$2:$B$13,2,)</f>
        <v>5</v>
      </c>
      <c r="V2853">
        <f>VLOOKUP(L2853,Entry_exit!B:P,4,)</f>
        <v>14693</v>
      </c>
      <c r="W2853">
        <f>2020 - VLOOKUP(L2853, age!$A:$D,4,)</f>
        <v>150</v>
      </c>
      <c r="X2853">
        <f>VLOOKUP(H2853,'air-quality-london-time-of-day'!E:G,3,FALSE)</f>
        <v>18.7</v>
      </c>
      <c r="Y2853">
        <f>VLOOKUP(I2853,Weather!F:K,2,)</f>
        <v>8.0752688172043054</v>
      </c>
      <c r="Z2853">
        <f>VLOOKUP(I2853,Weather!F:K,3,)</f>
        <v>0.19</v>
      </c>
      <c r="AA2853">
        <f>VLOOKUP(I2853,Weather!F:K,4,)</f>
        <v>0.54</v>
      </c>
      <c r="AB2853">
        <f>VLOOKUP(I2853,Weather!F:K,5,)</f>
        <v>1015</v>
      </c>
      <c r="AC2853">
        <f>VLOOKUP(I2853,Weather!F:K,6,)</f>
        <v>5</v>
      </c>
    </row>
    <row r="2854" spans="1:29" x14ac:dyDescent="0.25">
      <c r="A2854" t="s">
        <v>7</v>
      </c>
      <c r="B2854" t="s">
        <v>6</v>
      </c>
      <c r="C2854" s="1">
        <v>42066.525694444441</v>
      </c>
      <c r="D2854" s="3">
        <f t="shared" si="360"/>
        <v>2015</v>
      </c>
      <c r="E2854" s="3">
        <f t="shared" si="363"/>
        <v>3</v>
      </c>
      <c r="F2854" s="3">
        <f t="shared" si="364"/>
        <v>12</v>
      </c>
      <c r="G2854" s="3">
        <f t="shared" si="365"/>
        <v>3</v>
      </c>
      <c r="H2854" s="3" t="str">
        <f t="shared" si="366"/>
        <v>2015312</v>
      </c>
      <c r="I2854" s="3" t="str">
        <f t="shared" si="367"/>
        <v>20153123</v>
      </c>
      <c r="J2854">
        <v>102</v>
      </c>
      <c r="K2854">
        <v>61.2</v>
      </c>
      <c r="L2854" t="str">
        <f>VLOOKUP(C2854,List!$A$2:$C$2089,3,)</f>
        <v>Blackfriars</v>
      </c>
      <c r="M2854" t="str">
        <f>VLOOKUP(C2854,List!$A$2:$C$2089,2,)</f>
        <v>District</v>
      </c>
      <c r="N2854" t="str">
        <f t="shared" si="361"/>
        <v>Blackfriars|District</v>
      </c>
      <c r="O2854">
        <f>VLOOKUP(N2854,Depth!$A$2:$F$427,3,)</f>
        <v>8</v>
      </c>
      <c r="P2854">
        <f>VLOOKUP(N2854,Depth!$A$2:$F$427,5,)</f>
        <v>100.7</v>
      </c>
      <c r="Q2854">
        <f>VLOOKUP(N2854,Depth!$A$2:$F$427,6,)</f>
        <v>7.3</v>
      </c>
      <c r="R2854">
        <f>VLOOKUP(L2854,longitude_latitude!C:J,7,)</f>
        <v>-0.10202025100000001</v>
      </c>
      <c r="S2854">
        <f>VLOOKUP(L2854,longitude_latitude!C:J,8,)</f>
        <v>51.511114470000003</v>
      </c>
      <c r="T2854">
        <f t="shared" si="362"/>
        <v>-5.2551768275191328</v>
      </c>
      <c r="U2854">
        <f>VLOOKUP(M2854,LINE!$A$2:$B$13,2,)</f>
        <v>5</v>
      </c>
      <c r="V2854">
        <f>VLOOKUP(L2854,Entry_exit!B:P,4,)</f>
        <v>24574</v>
      </c>
      <c r="W2854">
        <f>2020 - VLOOKUP(L2854, age!$A:$D,4,)</f>
        <v>150</v>
      </c>
      <c r="X2854">
        <f>VLOOKUP(H2854,'air-quality-london-time-of-day'!E:G,3,FALSE)</f>
        <v>18.7</v>
      </c>
      <c r="Y2854">
        <f>VLOOKUP(I2854,Weather!F:K,2,)</f>
        <v>8.0752688172043054</v>
      </c>
      <c r="Z2854">
        <f>VLOOKUP(I2854,Weather!F:K,3,)</f>
        <v>0.19</v>
      </c>
      <c r="AA2854">
        <f>VLOOKUP(I2854,Weather!F:K,4,)</f>
        <v>0.54</v>
      </c>
      <c r="AB2854">
        <f>VLOOKUP(I2854,Weather!F:K,5,)</f>
        <v>1015</v>
      </c>
      <c r="AC2854">
        <f>VLOOKUP(I2854,Weather!F:K,6,)</f>
        <v>5</v>
      </c>
    </row>
    <row r="2855" spans="1:29" x14ac:dyDescent="0.25">
      <c r="A2855" t="s">
        <v>7</v>
      </c>
      <c r="B2855" t="s">
        <v>6</v>
      </c>
      <c r="C2855" s="1">
        <v>42066.526388888888</v>
      </c>
      <c r="D2855" s="3">
        <f t="shared" si="360"/>
        <v>2015</v>
      </c>
      <c r="E2855" s="3">
        <f t="shared" si="363"/>
        <v>3</v>
      </c>
      <c r="F2855" s="3">
        <f t="shared" si="364"/>
        <v>12</v>
      </c>
      <c r="G2855" s="3">
        <f t="shared" si="365"/>
        <v>3</v>
      </c>
      <c r="H2855" s="3" t="str">
        <f t="shared" si="366"/>
        <v>2015312</v>
      </c>
      <c r="I2855" s="3" t="str">
        <f t="shared" si="367"/>
        <v>20153123</v>
      </c>
      <c r="J2855">
        <v>97</v>
      </c>
      <c r="K2855">
        <v>58.2</v>
      </c>
      <c r="L2855" t="str">
        <f>VLOOKUP(C2855,List!$A$2:$C$2089,3,)</f>
        <v>Mansion House</v>
      </c>
      <c r="M2855" t="str">
        <f>VLOOKUP(C2855,List!$A$2:$C$2089,2,)</f>
        <v>District</v>
      </c>
      <c r="N2855" t="str">
        <f t="shared" si="361"/>
        <v>Mansion House|District</v>
      </c>
      <c r="O2855">
        <f>VLOOKUP(N2855,Depth!$A$2:$F$427,3,)</f>
        <v>14</v>
      </c>
      <c r="P2855">
        <f>VLOOKUP(N2855,Depth!$A$2:$F$427,5,)</f>
        <v>105</v>
      </c>
      <c r="Q2855">
        <f>VLOOKUP(N2855,Depth!$A$2:$F$427,6,)</f>
        <v>9</v>
      </c>
      <c r="R2855">
        <f>VLOOKUP(L2855,longitude_latitude!C:J,7,)</f>
        <v>-9.2495312999999996E-2</v>
      </c>
      <c r="S2855">
        <f>VLOOKUP(L2855,longitude_latitude!C:J,8,)</f>
        <v>51.511305970000002</v>
      </c>
      <c r="T2855">
        <f t="shared" si="362"/>
        <v>-4.7645543687339185</v>
      </c>
      <c r="U2855">
        <f>VLOOKUP(M2855,LINE!$A$2:$B$13,2,)</f>
        <v>5</v>
      </c>
      <c r="V2855">
        <f>VLOOKUP(L2855,Entry_exit!B:P,4,)</f>
        <v>11018</v>
      </c>
      <c r="W2855">
        <f>2020 - VLOOKUP(L2855, age!$A:$D,4,)</f>
        <v>149</v>
      </c>
      <c r="X2855">
        <f>VLOOKUP(H2855,'air-quality-london-time-of-day'!E:G,3,FALSE)</f>
        <v>18.7</v>
      </c>
      <c r="Y2855">
        <f>VLOOKUP(I2855,Weather!F:K,2,)</f>
        <v>8.0752688172043054</v>
      </c>
      <c r="Z2855">
        <f>VLOOKUP(I2855,Weather!F:K,3,)</f>
        <v>0.19</v>
      </c>
      <c r="AA2855">
        <f>VLOOKUP(I2855,Weather!F:K,4,)</f>
        <v>0.54</v>
      </c>
      <c r="AB2855">
        <f>VLOOKUP(I2855,Weather!F:K,5,)</f>
        <v>1015</v>
      </c>
      <c r="AC2855">
        <f>VLOOKUP(I2855,Weather!F:K,6,)</f>
        <v>5</v>
      </c>
    </row>
    <row r="2856" spans="1:29" x14ac:dyDescent="0.25">
      <c r="A2856" t="s">
        <v>7</v>
      </c>
      <c r="B2856" t="s">
        <v>6</v>
      </c>
      <c r="C2856" s="1">
        <v>42066.527083333334</v>
      </c>
      <c r="D2856" s="3">
        <f t="shared" ref="D2856:D2917" si="368">YEAR(C2856)</f>
        <v>2015</v>
      </c>
      <c r="E2856" s="3">
        <f t="shared" si="363"/>
        <v>3</v>
      </c>
      <c r="F2856" s="3">
        <f t="shared" si="364"/>
        <v>12</v>
      </c>
      <c r="G2856" s="3">
        <f t="shared" si="365"/>
        <v>3</v>
      </c>
      <c r="H2856" s="3" t="str">
        <f t="shared" si="366"/>
        <v>2015312</v>
      </c>
      <c r="I2856" s="3" t="str">
        <f t="shared" si="367"/>
        <v>20153123</v>
      </c>
      <c r="J2856">
        <v>94</v>
      </c>
      <c r="K2856">
        <v>56.4</v>
      </c>
      <c r="L2856" t="str">
        <f>VLOOKUP(C2856,List!$A$2:$C$2089,3,)</f>
        <v>Mansion House</v>
      </c>
      <c r="M2856" t="str">
        <f>VLOOKUP(C2856,List!$A$2:$C$2089,2,)</f>
        <v>District</v>
      </c>
      <c r="N2856" t="str">
        <f t="shared" ref="N2856:N2917" si="369">L2856&amp;"|"&amp;M2856</f>
        <v>Mansion House|District</v>
      </c>
      <c r="O2856">
        <f>VLOOKUP(N2856,Depth!$A$2:$F$427,3,)</f>
        <v>14</v>
      </c>
      <c r="P2856">
        <f>VLOOKUP(N2856,Depth!$A$2:$F$427,5,)</f>
        <v>105</v>
      </c>
      <c r="Q2856">
        <f>VLOOKUP(N2856,Depth!$A$2:$F$427,6,)</f>
        <v>9</v>
      </c>
      <c r="R2856">
        <f>VLOOKUP(L2856,longitude_latitude!C:J,7,)</f>
        <v>-9.2495312999999996E-2</v>
      </c>
      <c r="S2856">
        <f>VLOOKUP(L2856,longitude_latitude!C:J,8,)</f>
        <v>51.511305970000002</v>
      </c>
      <c r="T2856">
        <f t="shared" ref="T2856:T2917" si="370">R2856*S2856</f>
        <v>-4.7645543687339185</v>
      </c>
      <c r="U2856">
        <f>VLOOKUP(M2856,LINE!$A$2:$B$13,2,)</f>
        <v>5</v>
      </c>
      <c r="V2856">
        <f>VLOOKUP(L2856,Entry_exit!B:P,4,)</f>
        <v>11018</v>
      </c>
      <c r="W2856">
        <f>2020 - VLOOKUP(L2856, age!$A:$D,4,)</f>
        <v>149</v>
      </c>
      <c r="X2856">
        <f>VLOOKUP(H2856,'air-quality-london-time-of-day'!E:G,3,FALSE)</f>
        <v>18.7</v>
      </c>
      <c r="Y2856">
        <f>VLOOKUP(I2856,Weather!F:K,2,)</f>
        <v>8.0752688172043054</v>
      </c>
      <c r="Z2856">
        <f>VLOOKUP(I2856,Weather!F:K,3,)</f>
        <v>0.19</v>
      </c>
      <c r="AA2856">
        <f>VLOOKUP(I2856,Weather!F:K,4,)</f>
        <v>0.54</v>
      </c>
      <c r="AB2856">
        <f>VLOOKUP(I2856,Weather!F:K,5,)</f>
        <v>1015</v>
      </c>
      <c r="AC2856">
        <f>VLOOKUP(I2856,Weather!F:K,6,)</f>
        <v>5</v>
      </c>
    </row>
    <row r="2857" spans="1:29" x14ac:dyDescent="0.25">
      <c r="A2857" t="s">
        <v>7</v>
      </c>
      <c r="B2857" t="s">
        <v>6</v>
      </c>
      <c r="C2857" s="1">
        <v>42066.527777777781</v>
      </c>
      <c r="D2857" s="3">
        <f t="shared" si="368"/>
        <v>2015</v>
      </c>
      <c r="E2857" s="3">
        <f t="shared" si="363"/>
        <v>3</v>
      </c>
      <c r="F2857" s="3">
        <f t="shared" si="364"/>
        <v>12</v>
      </c>
      <c r="G2857" s="3">
        <f t="shared" si="365"/>
        <v>3</v>
      </c>
      <c r="H2857" s="3" t="str">
        <f t="shared" si="366"/>
        <v>2015312</v>
      </c>
      <c r="I2857" s="3" t="str">
        <f t="shared" si="367"/>
        <v>20153123</v>
      </c>
      <c r="J2857">
        <v>100</v>
      </c>
      <c r="K2857">
        <v>60</v>
      </c>
      <c r="L2857" t="str">
        <f>VLOOKUP(C2857,List!$A$2:$C$2089,3,)</f>
        <v>Cannon Street</v>
      </c>
      <c r="M2857" t="str">
        <f>VLOOKUP(C2857,List!$A$2:$C$2089,2,)</f>
        <v>District</v>
      </c>
      <c r="N2857" t="str">
        <f t="shared" si="369"/>
        <v>Cannon Street|District</v>
      </c>
      <c r="O2857">
        <f>VLOOKUP(N2857,Depth!$A$2:$F$427,3,)</f>
        <v>11</v>
      </c>
      <c r="P2857">
        <f>VLOOKUP(N2857,Depth!$A$2:$F$427,5,)</f>
        <v>104.4</v>
      </c>
      <c r="Q2857">
        <f>VLOOKUP(N2857,Depth!$A$2:$F$427,6,)</f>
        <v>6.6</v>
      </c>
      <c r="R2857">
        <f>VLOOKUP(L2857,longitude_latitude!C:J,7,)</f>
        <v>-8.8801035E-2</v>
      </c>
      <c r="S2857">
        <f>VLOOKUP(L2857,longitude_latitude!C:J,8,)</f>
        <v>51.510962540000001</v>
      </c>
      <c r="T2857">
        <f t="shared" si="370"/>
        <v>-4.5742267873982287</v>
      </c>
      <c r="U2857">
        <f>VLOOKUP(M2857,LINE!$A$2:$B$13,2,)</f>
        <v>5</v>
      </c>
      <c r="V2857">
        <f>VLOOKUP(L2857,Entry_exit!B:P,4,)</f>
        <v>13998</v>
      </c>
      <c r="W2857">
        <f>2020 - VLOOKUP(L2857, age!$A:$D,4,)</f>
        <v>136</v>
      </c>
      <c r="X2857">
        <f>VLOOKUP(H2857,'air-quality-london-time-of-day'!E:G,3,FALSE)</f>
        <v>18.7</v>
      </c>
      <c r="Y2857">
        <f>VLOOKUP(I2857,Weather!F:K,2,)</f>
        <v>8.0752688172043054</v>
      </c>
      <c r="Z2857">
        <f>VLOOKUP(I2857,Weather!F:K,3,)</f>
        <v>0.19</v>
      </c>
      <c r="AA2857">
        <f>VLOOKUP(I2857,Weather!F:K,4,)</f>
        <v>0.54</v>
      </c>
      <c r="AB2857">
        <f>VLOOKUP(I2857,Weather!F:K,5,)</f>
        <v>1015</v>
      </c>
      <c r="AC2857">
        <f>VLOOKUP(I2857,Weather!F:K,6,)</f>
        <v>5</v>
      </c>
    </row>
    <row r="2858" spans="1:29" x14ac:dyDescent="0.25">
      <c r="A2858" t="s">
        <v>7</v>
      </c>
      <c r="B2858" t="s">
        <v>6</v>
      </c>
      <c r="C2858" s="1">
        <v>42066.529861111114</v>
      </c>
      <c r="D2858" s="3">
        <f t="shared" si="368"/>
        <v>2015</v>
      </c>
      <c r="E2858" s="3">
        <f t="shared" si="363"/>
        <v>3</v>
      </c>
      <c r="F2858" s="3">
        <f t="shared" si="364"/>
        <v>12</v>
      </c>
      <c r="G2858" s="3">
        <f t="shared" si="365"/>
        <v>3</v>
      </c>
      <c r="H2858" s="3" t="str">
        <f t="shared" si="366"/>
        <v>2015312</v>
      </c>
      <c r="I2858" s="3" t="str">
        <f t="shared" si="367"/>
        <v>20153123</v>
      </c>
      <c r="J2858">
        <v>99</v>
      </c>
      <c r="K2858">
        <v>59.4</v>
      </c>
      <c r="L2858" t="str">
        <f>VLOOKUP(C2858,List!$A$2:$C$2089,3,)</f>
        <v>Tower Hill</v>
      </c>
      <c r="M2858" t="str">
        <f>VLOOKUP(C2858,List!$A$2:$C$2089,2,)</f>
        <v>District</v>
      </c>
      <c r="N2858" t="str">
        <f t="shared" si="369"/>
        <v>Tower Hill|District</v>
      </c>
      <c r="O2858">
        <f>VLOOKUP(N2858,Depth!$A$2:$F$427,3,)</f>
        <v>14</v>
      </c>
      <c r="P2858">
        <f>VLOOKUP(N2858,Depth!$A$2:$F$427,5,)</f>
        <v>106.95</v>
      </c>
      <c r="Q2858">
        <f>VLOOKUP(N2858,Depth!$A$2:$F$427,6,)</f>
        <v>7.05</v>
      </c>
      <c r="R2858">
        <f>VLOOKUP(L2858,longitude_latitude!C:J,7,)</f>
        <v>-7.4913868999999994E-2</v>
      </c>
      <c r="S2858">
        <f>VLOOKUP(L2858,longitude_latitude!C:J,8,)</f>
        <v>51.50943419</v>
      </c>
      <c r="T2858">
        <f t="shared" si="370"/>
        <v>-3.8587710051737809</v>
      </c>
      <c r="U2858">
        <f>VLOOKUP(M2858,LINE!$A$2:$B$13,2,)</f>
        <v>5</v>
      </c>
      <c r="V2858">
        <f>VLOOKUP(L2858,Entry_exit!B:P,4,)</f>
        <v>32210</v>
      </c>
      <c r="W2858">
        <f>2020 - VLOOKUP(L2858, age!$A:$D,4,)</f>
        <v>138</v>
      </c>
      <c r="X2858">
        <f>VLOOKUP(H2858,'air-quality-london-time-of-day'!E:G,3,FALSE)</f>
        <v>18.7</v>
      </c>
      <c r="Y2858">
        <f>VLOOKUP(I2858,Weather!F:K,2,)</f>
        <v>8.0752688172043054</v>
      </c>
      <c r="Z2858">
        <f>VLOOKUP(I2858,Weather!F:K,3,)</f>
        <v>0.19</v>
      </c>
      <c r="AA2858">
        <f>VLOOKUP(I2858,Weather!F:K,4,)</f>
        <v>0.54</v>
      </c>
      <c r="AB2858">
        <f>VLOOKUP(I2858,Weather!F:K,5,)</f>
        <v>1015</v>
      </c>
      <c r="AC2858">
        <f>VLOOKUP(I2858,Weather!F:K,6,)</f>
        <v>5</v>
      </c>
    </row>
    <row r="2859" spans="1:29" x14ac:dyDescent="0.25">
      <c r="A2859" t="s">
        <v>7</v>
      </c>
      <c r="B2859" t="s">
        <v>6</v>
      </c>
      <c r="C2859" s="1">
        <v>42066.530555555553</v>
      </c>
      <c r="D2859" s="3">
        <f t="shared" si="368"/>
        <v>2015</v>
      </c>
      <c r="E2859" s="3">
        <f t="shared" si="363"/>
        <v>3</v>
      </c>
      <c r="F2859" s="3">
        <f t="shared" si="364"/>
        <v>12</v>
      </c>
      <c r="G2859" s="3">
        <f t="shared" si="365"/>
        <v>3</v>
      </c>
      <c r="H2859" s="3" t="str">
        <f t="shared" si="366"/>
        <v>2015312</v>
      </c>
      <c r="I2859" s="3" t="str">
        <f t="shared" si="367"/>
        <v>20153123</v>
      </c>
      <c r="J2859">
        <v>101</v>
      </c>
      <c r="K2859">
        <v>60.6</v>
      </c>
      <c r="L2859" t="str">
        <f>VLOOKUP(C2859,List!$A$2:$C$2089,3,)</f>
        <v>Tower Hill</v>
      </c>
      <c r="M2859" t="str">
        <f>VLOOKUP(C2859,List!$A$2:$C$2089,2,)</f>
        <v>District</v>
      </c>
      <c r="N2859" t="str">
        <f t="shared" si="369"/>
        <v>Tower Hill|District</v>
      </c>
      <c r="O2859">
        <f>VLOOKUP(N2859,Depth!$A$2:$F$427,3,)</f>
        <v>14</v>
      </c>
      <c r="P2859">
        <f>VLOOKUP(N2859,Depth!$A$2:$F$427,5,)</f>
        <v>106.95</v>
      </c>
      <c r="Q2859">
        <f>VLOOKUP(N2859,Depth!$A$2:$F$427,6,)</f>
        <v>7.05</v>
      </c>
      <c r="R2859">
        <f>VLOOKUP(L2859,longitude_latitude!C:J,7,)</f>
        <v>-7.4913868999999994E-2</v>
      </c>
      <c r="S2859">
        <f>VLOOKUP(L2859,longitude_latitude!C:J,8,)</f>
        <v>51.50943419</v>
      </c>
      <c r="T2859">
        <f t="shared" si="370"/>
        <v>-3.8587710051737809</v>
      </c>
      <c r="U2859">
        <f>VLOOKUP(M2859,LINE!$A$2:$B$13,2,)</f>
        <v>5</v>
      </c>
      <c r="V2859">
        <f>VLOOKUP(L2859,Entry_exit!B:P,4,)</f>
        <v>32210</v>
      </c>
      <c r="W2859">
        <f>2020 - VLOOKUP(L2859, age!$A:$D,4,)</f>
        <v>138</v>
      </c>
      <c r="X2859">
        <f>VLOOKUP(H2859,'air-quality-london-time-of-day'!E:G,3,FALSE)</f>
        <v>18.7</v>
      </c>
      <c r="Y2859">
        <f>VLOOKUP(I2859,Weather!F:K,2,)</f>
        <v>8.0752688172043054</v>
      </c>
      <c r="Z2859">
        <f>VLOOKUP(I2859,Weather!F:K,3,)</f>
        <v>0.19</v>
      </c>
      <c r="AA2859">
        <f>VLOOKUP(I2859,Weather!F:K,4,)</f>
        <v>0.54</v>
      </c>
      <c r="AB2859">
        <f>VLOOKUP(I2859,Weather!F:K,5,)</f>
        <v>1015</v>
      </c>
      <c r="AC2859">
        <f>VLOOKUP(I2859,Weather!F:K,6,)</f>
        <v>5</v>
      </c>
    </row>
    <row r="2860" spans="1:29" x14ac:dyDescent="0.25">
      <c r="A2860" t="s">
        <v>7</v>
      </c>
      <c r="B2860" t="s">
        <v>6</v>
      </c>
      <c r="C2860" s="1">
        <v>42066.53125</v>
      </c>
      <c r="D2860" s="3">
        <f t="shared" si="368"/>
        <v>2015</v>
      </c>
      <c r="E2860" s="3">
        <f t="shared" si="363"/>
        <v>3</v>
      </c>
      <c r="F2860" s="3">
        <f t="shared" si="364"/>
        <v>12</v>
      </c>
      <c r="G2860" s="3">
        <f t="shared" si="365"/>
        <v>3</v>
      </c>
      <c r="H2860" s="3" t="str">
        <f t="shared" si="366"/>
        <v>2015312</v>
      </c>
      <c r="I2860" s="3" t="str">
        <f t="shared" si="367"/>
        <v>20153123</v>
      </c>
      <c r="J2860">
        <v>113</v>
      </c>
      <c r="K2860">
        <v>67.8</v>
      </c>
      <c r="L2860" t="str">
        <f>VLOOKUP(C2860,List!$A$2:$C$2089,3,)</f>
        <v>Aldgate East</v>
      </c>
      <c r="M2860" t="str">
        <f>VLOOKUP(C2860,List!$A$2:$C$2089,2,)</f>
        <v>District</v>
      </c>
      <c r="N2860" t="str">
        <f t="shared" si="369"/>
        <v>Aldgate East|District</v>
      </c>
      <c r="O2860">
        <f>VLOOKUP(N2860,Depth!$A$2:$F$427,3,)</f>
        <v>14</v>
      </c>
      <c r="P2860">
        <f>VLOOKUP(N2860,Depth!$A$2:$F$427,5,)</f>
        <v>105.01</v>
      </c>
      <c r="Q2860">
        <f>VLOOKUP(N2860,Depth!$A$2:$F$427,6,)</f>
        <v>8.99</v>
      </c>
      <c r="R2860">
        <f>VLOOKUP(L2860,longitude_latitude!C:J,7,)</f>
        <v>-6.9540402000000001E-2</v>
      </c>
      <c r="S2860">
        <f>VLOOKUP(L2860,longitude_latitude!C:J,8,)</f>
        <v>51.514916530000001</v>
      </c>
      <c r="T2860">
        <f t="shared" si="370"/>
        <v>-3.5823680044926451</v>
      </c>
      <c r="U2860">
        <f>VLOOKUP(M2860,LINE!$A$2:$B$13,2,)</f>
        <v>5</v>
      </c>
      <c r="V2860">
        <f>VLOOKUP(L2860,Entry_exit!B:P,4,)</f>
        <v>20579</v>
      </c>
      <c r="W2860">
        <f>2020 - VLOOKUP(L2860, age!$A:$D,4,)</f>
        <v>136</v>
      </c>
      <c r="X2860">
        <f>VLOOKUP(H2860,'air-quality-london-time-of-day'!E:G,3,FALSE)</f>
        <v>18.7</v>
      </c>
      <c r="Y2860">
        <f>VLOOKUP(I2860,Weather!F:K,2,)</f>
        <v>8.0752688172043054</v>
      </c>
      <c r="Z2860">
        <f>VLOOKUP(I2860,Weather!F:K,3,)</f>
        <v>0.19</v>
      </c>
      <c r="AA2860">
        <f>VLOOKUP(I2860,Weather!F:K,4,)</f>
        <v>0.54</v>
      </c>
      <c r="AB2860">
        <f>VLOOKUP(I2860,Weather!F:K,5,)</f>
        <v>1015</v>
      </c>
      <c r="AC2860">
        <f>VLOOKUP(I2860,Weather!F:K,6,)</f>
        <v>5</v>
      </c>
    </row>
    <row r="2861" spans="1:29" x14ac:dyDescent="0.25">
      <c r="A2861" t="s">
        <v>7</v>
      </c>
      <c r="B2861" t="s">
        <v>6</v>
      </c>
      <c r="C2861" s="1">
        <v>42066.531944444447</v>
      </c>
      <c r="D2861" s="3">
        <f t="shared" si="368"/>
        <v>2015</v>
      </c>
      <c r="E2861" s="3">
        <f t="shared" si="363"/>
        <v>3</v>
      </c>
      <c r="F2861" s="3">
        <f t="shared" si="364"/>
        <v>12</v>
      </c>
      <c r="G2861" s="3">
        <f t="shared" si="365"/>
        <v>3</v>
      </c>
      <c r="H2861" s="3" t="str">
        <f t="shared" si="366"/>
        <v>2015312</v>
      </c>
      <c r="I2861" s="3" t="str">
        <f t="shared" si="367"/>
        <v>20153123</v>
      </c>
      <c r="J2861">
        <v>122</v>
      </c>
      <c r="K2861">
        <v>73.2</v>
      </c>
      <c r="L2861" t="str">
        <f>VLOOKUP(C2861,List!$A$2:$C$2089,3,)</f>
        <v>Aldgate East</v>
      </c>
      <c r="M2861" t="str">
        <f>VLOOKUP(C2861,List!$A$2:$C$2089,2,)</f>
        <v>District</v>
      </c>
      <c r="N2861" t="str">
        <f t="shared" si="369"/>
        <v>Aldgate East|District</v>
      </c>
      <c r="O2861">
        <f>VLOOKUP(N2861,Depth!$A$2:$F$427,3,)</f>
        <v>14</v>
      </c>
      <c r="P2861">
        <f>VLOOKUP(N2861,Depth!$A$2:$F$427,5,)</f>
        <v>105.01</v>
      </c>
      <c r="Q2861">
        <f>VLOOKUP(N2861,Depth!$A$2:$F$427,6,)</f>
        <v>8.99</v>
      </c>
      <c r="R2861">
        <f>VLOOKUP(L2861,longitude_latitude!C:J,7,)</f>
        <v>-6.9540402000000001E-2</v>
      </c>
      <c r="S2861">
        <f>VLOOKUP(L2861,longitude_latitude!C:J,8,)</f>
        <v>51.514916530000001</v>
      </c>
      <c r="T2861">
        <f t="shared" si="370"/>
        <v>-3.5823680044926451</v>
      </c>
      <c r="U2861">
        <f>VLOOKUP(M2861,LINE!$A$2:$B$13,2,)</f>
        <v>5</v>
      </c>
      <c r="V2861">
        <f>VLOOKUP(L2861,Entry_exit!B:P,4,)</f>
        <v>20579</v>
      </c>
      <c r="W2861">
        <f>2020 - VLOOKUP(L2861, age!$A:$D,4,)</f>
        <v>136</v>
      </c>
      <c r="X2861">
        <f>VLOOKUP(H2861,'air-quality-london-time-of-day'!E:G,3,FALSE)</f>
        <v>18.7</v>
      </c>
      <c r="Y2861">
        <f>VLOOKUP(I2861,Weather!F:K,2,)</f>
        <v>8.0752688172043054</v>
      </c>
      <c r="Z2861">
        <f>VLOOKUP(I2861,Weather!F:K,3,)</f>
        <v>0.19</v>
      </c>
      <c r="AA2861">
        <f>VLOOKUP(I2861,Weather!F:K,4,)</f>
        <v>0.54</v>
      </c>
      <c r="AB2861">
        <f>VLOOKUP(I2861,Weather!F:K,5,)</f>
        <v>1015</v>
      </c>
      <c r="AC2861">
        <f>VLOOKUP(I2861,Weather!F:K,6,)</f>
        <v>5</v>
      </c>
    </row>
    <row r="2862" spans="1:29" x14ac:dyDescent="0.25">
      <c r="A2862" t="s">
        <v>7</v>
      </c>
      <c r="B2862" t="s">
        <v>6</v>
      </c>
      <c r="C2862" s="1">
        <v>42066.532638888886</v>
      </c>
      <c r="D2862" s="3">
        <f t="shared" si="368"/>
        <v>2015</v>
      </c>
      <c r="E2862" s="3">
        <f t="shared" si="363"/>
        <v>3</v>
      </c>
      <c r="F2862" s="3">
        <f t="shared" si="364"/>
        <v>12</v>
      </c>
      <c r="G2862" s="3">
        <f t="shared" si="365"/>
        <v>3</v>
      </c>
      <c r="H2862" s="3" t="str">
        <f t="shared" si="366"/>
        <v>2015312</v>
      </c>
      <c r="I2862" s="3" t="str">
        <f t="shared" si="367"/>
        <v>20153123</v>
      </c>
      <c r="J2862">
        <v>95</v>
      </c>
      <c r="K2862">
        <v>57</v>
      </c>
      <c r="L2862" t="str">
        <f>VLOOKUP(C2862,List!$A$2:$C$2089,3,)</f>
        <v>Whitechapel</v>
      </c>
      <c r="M2862" t="str">
        <f>VLOOKUP(C2862,List!$A$2:$C$2089,2,)</f>
        <v>District</v>
      </c>
      <c r="N2862" t="str">
        <f t="shared" si="369"/>
        <v>Whitechapel|District</v>
      </c>
      <c r="O2862">
        <f>VLOOKUP(N2862,Depth!$A$2:$F$427,3,)</f>
        <v>12</v>
      </c>
      <c r="P2862">
        <f>VLOOKUP(N2862,Depth!$A$2:$F$427,5,)</f>
        <v>109.11499999999999</v>
      </c>
      <c r="Q2862">
        <f>VLOOKUP(N2862,Depth!$A$2:$F$427,6,)</f>
        <v>2.8849999999999998</v>
      </c>
      <c r="R2862">
        <f>VLOOKUP(L2862,longitude_latitude!C:J,7,)</f>
        <v>-5.8385029999999997E-2</v>
      </c>
      <c r="S2862">
        <f>VLOOKUP(L2862,longitude_latitude!C:J,8,)</f>
        <v>51.519015289999999</v>
      </c>
      <c r="T2862">
        <f t="shared" si="370"/>
        <v>-3.0079392532771085</v>
      </c>
      <c r="U2862">
        <f>VLOOKUP(M2862,LINE!$A$2:$B$13,2,)</f>
        <v>5</v>
      </c>
      <c r="V2862">
        <f>VLOOKUP(L2862,Entry_exit!B:P,4,)</f>
        <v>19379</v>
      </c>
      <c r="W2862">
        <f>2020 - VLOOKUP(L2862, age!$A:$D,4,)</f>
        <v>136</v>
      </c>
      <c r="X2862">
        <f>VLOOKUP(H2862,'air-quality-london-time-of-day'!E:G,3,FALSE)</f>
        <v>18.7</v>
      </c>
      <c r="Y2862">
        <f>VLOOKUP(I2862,Weather!F:K,2,)</f>
        <v>8.0752688172043054</v>
      </c>
      <c r="Z2862">
        <f>VLOOKUP(I2862,Weather!F:K,3,)</f>
        <v>0.19</v>
      </c>
      <c r="AA2862">
        <f>VLOOKUP(I2862,Weather!F:K,4,)</f>
        <v>0.54</v>
      </c>
      <c r="AB2862">
        <f>VLOOKUP(I2862,Weather!F:K,5,)</f>
        <v>1015</v>
      </c>
      <c r="AC2862">
        <f>VLOOKUP(I2862,Weather!F:K,6,)</f>
        <v>5</v>
      </c>
    </row>
    <row r="2863" spans="1:29" x14ac:dyDescent="0.25">
      <c r="A2863" t="s">
        <v>7</v>
      </c>
      <c r="B2863" t="s">
        <v>6</v>
      </c>
      <c r="C2863" s="1">
        <v>42066.533333333333</v>
      </c>
      <c r="D2863" s="3">
        <f t="shared" si="368"/>
        <v>2015</v>
      </c>
      <c r="E2863" s="3">
        <f t="shared" si="363"/>
        <v>3</v>
      </c>
      <c r="F2863" s="3">
        <f t="shared" si="364"/>
        <v>12</v>
      </c>
      <c r="G2863" s="3">
        <f t="shared" si="365"/>
        <v>3</v>
      </c>
      <c r="H2863" s="3" t="str">
        <f t="shared" si="366"/>
        <v>2015312</v>
      </c>
      <c r="I2863" s="3" t="str">
        <f t="shared" si="367"/>
        <v>20153123</v>
      </c>
      <c r="J2863">
        <v>131</v>
      </c>
      <c r="K2863">
        <v>78.599999999999994</v>
      </c>
      <c r="L2863" t="str">
        <f>VLOOKUP(C2863,List!$A$2:$C$2089,3,)</f>
        <v>Whitechapel</v>
      </c>
      <c r="M2863" t="str">
        <f>VLOOKUP(C2863,List!$A$2:$C$2089,2,)</f>
        <v>District</v>
      </c>
      <c r="N2863" t="str">
        <f t="shared" si="369"/>
        <v>Whitechapel|District</v>
      </c>
      <c r="O2863">
        <f>VLOOKUP(N2863,Depth!$A$2:$F$427,3,)</f>
        <v>12</v>
      </c>
      <c r="P2863">
        <f>VLOOKUP(N2863,Depth!$A$2:$F$427,5,)</f>
        <v>109.11499999999999</v>
      </c>
      <c r="Q2863">
        <f>VLOOKUP(N2863,Depth!$A$2:$F$427,6,)</f>
        <v>2.8849999999999998</v>
      </c>
      <c r="R2863">
        <f>VLOOKUP(L2863,longitude_latitude!C:J,7,)</f>
        <v>-5.8385029999999997E-2</v>
      </c>
      <c r="S2863">
        <f>VLOOKUP(L2863,longitude_latitude!C:J,8,)</f>
        <v>51.519015289999999</v>
      </c>
      <c r="T2863">
        <f t="shared" si="370"/>
        <v>-3.0079392532771085</v>
      </c>
      <c r="U2863">
        <f>VLOOKUP(M2863,LINE!$A$2:$B$13,2,)</f>
        <v>5</v>
      </c>
      <c r="V2863">
        <f>VLOOKUP(L2863,Entry_exit!B:P,4,)</f>
        <v>19379</v>
      </c>
      <c r="W2863">
        <f>2020 - VLOOKUP(L2863, age!$A:$D,4,)</f>
        <v>136</v>
      </c>
      <c r="X2863">
        <f>VLOOKUP(H2863,'air-quality-london-time-of-day'!E:G,3,FALSE)</f>
        <v>18.7</v>
      </c>
      <c r="Y2863">
        <f>VLOOKUP(I2863,Weather!F:K,2,)</f>
        <v>8.0752688172043054</v>
      </c>
      <c r="Z2863">
        <f>VLOOKUP(I2863,Weather!F:K,3,)</f>
        <v>0.19</v>
      </c>
      <c r="AA2863">
        <f>VLOOKUP(I2863,Weather!F:K,4,)</f>
        <v>0.54</v>
      </c>
      <c r="AB2863">
        <f>VLOOKUP(I2863,Weather!F:K,5,)</f>
        <v>1015</v>
      </c>
      <c r="AC2863">
        <f>VLOOKUP(I2863,Weather!F:K,6,)</f>
        <v>5</v>
      </c>
    </row>
    <row r="2864" spans="1:29" x14ac:dyDescent="0.25">
      <c r="A2864" t="s">
        <v>7</v>
      </c>
      <c r="B2864" t="s">
        <v>6</v>
      </c>
      <c r="C2864" s="1">
        <v>42066.53402777778</v>
      </c>
      <c r="D2864" s="3">
        <f t="shared" si="368"/>
        <v>2015</v>
      </c>
      <c r="E2864" s="3">
        <f t="shared" si="363"/>
        <v>3</v>
      </c>
      <c r="F2864" s="3">
        <f t="shared" si="364"/>
        <v>12</v>
      </c>
      <c r="G2864" s="3">
        <f t="shared" si="365"/>
        <v>3</v>
      </c>
      <c r="H2864" s="3" t="str">
        <f t="shared" si="366"/>
        <v>2015312</v>
      </c>
      <c r="I2864" s="3" t="str">
        <f t="shared" si="367"/>
        <v>20153123</v>
      </c>
      <c r="J2864">
        <v>124</v>
      </c>
      <c r="K2864">
        <v>74.400000000000006</v>
      </c>
      <c r="L2864" t="str">
        <f>VLOOKUP(C2864,List!$A$2:$C$2089,3,)</f>
        <v>Stepney Green</v>
      </c>
      <c r="M2864" t="str">
        <f>VLOOKUP(C2864,List!$A$2:$C$2089,2,)</f>
        <v>District</v>
      </c>
      <c r="N2864" t="str">
        <f t="shared" si="369"/>
        <v>Stepney Green|District</v>
      </c>
      <c r="O2864">
        <f>VLOOKUP(N2864,Depth!$A$2:$F$427,3,)</f>
        <v>10</v>
      </c>
      <c r="P2864">
        <f>VLOOKUP(N2864,Depth!$A$2:$F$427,5,)</f>
        <v>102.82</v>
      </c>
      <c r="Q2864">
        <f>VLOOKUP(N2864,Depth!$A$2:$F$427,6,)</f>
        <v>7.18</v>
      </c>
      <c r="R2864">
        <f>VLOOKUP(L2864,longitude_latitude!C:J,7,)</f>
        <v>-4.4974603000000002E-2</v>
      </c>
      <c r="S2864">
        <f>VLOOKUP(L2864,longitude_latitude!C:J,8,)</f>
        <v>51.521351660000001</v>
      </c>
      <c r="T2864">
        <f t="shared" si="370"/>
        <v>-2.3171523369318909</v>
      </c>
      <c r="U2864">
        <f>VLOOKUP(M2864,LINE!$A$2:$B$13,2,)</f>
        <v>5</v>
      </c>
      <c r="V2864">
        <f>VLOOKUP(L2864,Entry_exit!B:P,4,)</f>
        <v>9916</v>
      </c>
      <c r="W2864">
        <f>2020 - VLOOKUP(L2864, age!$A:$D,4,)</f>
        <v>118</v>
      </c>
      <c r="X2864">
        <f>VLOOKUP(H2864,'air-quality-london-time-of-day'!E:G,3,FALSE)</f>
        <v>18.7</v>
      </c>
      <c r="Y2864">
        <f>VLOOKUP(I2864,Weather!F:K,2,)</f>
        <v>8.0752688172043054</v>
      </c>
      <c r="Z2864">
        <f>VLOOKUP(I2864,Weather!F:K,3,)</f>
        <v>0.19</v>
      </c>
      <c r="AA2864">
        <f>VLOOKUP(I2864,Weather!F:K,4,)</f>
        <v>0.54</v>
      </c>
      <c r="AB2864">
        <f>VLOOKUP(I2864,Weather!F:K,5,)</f>
        <v>1015</v>
      </c>
      <c r="AC2864">
        <f>VLOOKUP(I2864,Weather!F:K,6,)</f>
        <v>5</v>
      </c>
    </row>
    <row r="2865" spans="1:29" x14ac:dyDescent="0.25">
      <c r="A2865" t="s">
        <v>7</v>
      </c>
      <c r="B2865" t="s">
        <v>6</v>
      </c>
      <c r="C2865" s="1">
        <v>42066.534722222219</v>
      </c>
      <c r="D2865" s="3">
        <f t="shared" si="368"/>
        <v>2015</v>
      </c>
      <c r="E2865" s="3">
        <f t="shared" si="363"/>
        <v>3</v>
      </c>
      <c r="F2865" s="3">
        <f t="shared" si="364"/>
        <v>12</v>
      </c>
      <c r="G2865" s="3">
        <f t="shared" si="365"/>
        <v>3</v>
      </c>
      <c r="H2865" s="3" t="str">
        <f t="shared" si="366"/>
        <v>2015312</v>
      </c>
      <c r="I2865" s="3" t="str">
        <f t="shared" si="367"/>
        <v>20153123</v>
      </c>
      <c r="J2865">
        <v>156</v>
      </c>
      <c r="K2865">
        <v>93.6</v>
      </c>
      <c r="L2865" t="str">
        <f>VLOOKUP(C2865,List!$A$2:$C$2089,3,)</f>
        <v>Stepney Green</v>
      </c>
      <c r="M2865" t="str">
        <f>VLOOKUP(C2865,List!$A$2:$C$2089,2,)</f>
        <v>District</v>
      </c>
      <c r="N2865" t="str">
        <f t="shared" si="369"/>
        <v>Stepney Green|District</v>
      </c>
      <c r="O2865">
        <f>VLOOKUP(N2865,Depth!$A$2:$F$427,3,)</f>
        <v>10</v>
      </c>
      <c r="P2865">
        <f>VLOOKUP(N2865,Depth!$A$2:$F$427,5,)</f>
        <v>102.82</v>
      </c>
      <c r="Q2865">
        <f>VLOOKUP(N2865,Depth!$A$2:$F$427,6,)</f>
        <v>7.18</v>
      </c>
      <c r="R2865">
        <f>VLOOKUP(L2865,longitude_latitude!C:J,7,)</f>
        <v>-4.4974603000000002E-2</v>
      </c>
      <c r="S2865">
        <f>VLOOKUP(L2865,longitude_latitude!C:J,8,)</f>
        <v>51.521351660000001</v>
      </c>
      <c r="T2865">
        <f t="shared" si="370"/>
        <v>-2.3171523369318909</v>
      </c>
      <c r="U2865">
        <f>VLOOKUP(M2865,LINE!$A$2:$B$13,2,)</f>
        <v>5</v>
      </c>
      <c r="V2865">
        <f>VLOOKUP(L2865,Entry_exit!B:P,4,)</f>
        <v>9916</v>
      </c>
      <c r="W2865">
        <f>2020 - VLOOKUP(L2865, age!$A:$D,4,)</f>
        <v>118</v>
      </c>
      <c r="X2865">
        <f>VLOOKUP(H2865,'air-quality-london-time-of-day'!E:G,3,FALSE)</f>
        <v>18.7</v>
      </c>
      <c r="Y2865">
        <f>VLOOKUP(I2865,Weather!F:K,2,)</f>
        <v>8.0752688172043054</v>
      </c>
      <c r="Z2865">
        <f>VLOOKUP(I2865,Weather!F:K,3,)</f>
        <v>0.19</v>
      </c>
      <c r="AA2865">
        <f>VLOOKUP(I2865,Weather!F:K,4,)</f>
        <v>0.54</v>
      </c>
      <c r="AB2865">
        <f>VLOOKUP(I2865,Weather!F:K,5,)</f>
        <v>1015</v>
      </c>
      <c r="AC2865">
        <f>VLOOKUP(I2865,Weather!F:K,6,)</f>
        <v>5</v>
      </c>
    </row>
    <row r="2866" spans="1:29" x14ac:dyDescent="0.25">
      <c r="A2866" t="s">
        <v>7</v>
      </c>
      <c r="B2866" t="s">
        <v>6</v>
      </c>
      <c r="C2866" s="1">
        <v>42066.535416666666</v>
      </c>
      <c r="D2866" s="3">
        <f t="shared" si="368"/>
        <v>2015</v>
      </c>
      <c r="E2866" s="3">
        <f t="shared" si="363"/>
        <v>3</v>
      </c>
      <c r="F2866" s="3">
        <f t="shared" si="364"/>
        <v>12</v>
      </c>
      <c r="G2866" s="3">
        <f t="shared" si="365"/>
        <v>3</v>
      </c>
      <c r="H2866" s="3" t="str">
        <f t="shared" si="366"/>
        <v>2015312</v>
      </c>
      <c r="I2866" s="3" t="str">
        <f t="shared" si="367"/>
        <v>20153123</v>
      </c>
      <c r="J2866">
        <v>173</v>
      </c>
      <c r="K2866">
        <v>103.8</v>
      </c>
      <c r="L2866" t="str">
        <f>VLOOKUP(C2866,List!$A$2:$C$2089,3,)</f>
        <v>Mile End</v>
      </c>
      <c r="M2866" t="str">
        <f>VLOOKUP(C2866,List!$A$2:$C$2089,2,)</f>
        <v>District</v>
      </c>
      <c r="N2866" t="str">
        <f t="shared" si="369"/>
        <v>Mile End|District</v>
      </c>
      <c r="O2866">
        <f>VLOOKUP(N2866,Depth!$A$2:$F$427,3,)</f>
        <v>12</v>
      </c>
      <c r="P2866">
        <f>VLOOKUP(N2866,Depth!$A$2:$F$427,5,)</f>
        <v>104.72</v>
      </c>
      <c r="Q2866">
        <f>VLOOKUP(N2866,Depth!$A$2:$F$427,6,)</f>
        <v>7.28</v>
      </c>
      <c r="R2866">
        <f>VLOOKUP(L2866,longitude_latitude!C:J,7,)</f>
        <v>-3.2150165000000001E-2</v>
      </c>
      <c r="S2866">
        <f>VLOOKUP(L2866,longitude_latitude!C:J,8,)</f>
        <v>51.524725070000002</v>
      </c>
      <c r="T2866">
        <f t="shared" si="370"/>
        <v>-1.6565284125801367</v>
      </c>
      <c r="U2866">
        <f>VLOOKUP(M2866,LINE!$A$2:$B$13,2,)</f>
        <v>5</v>
      </c>
      <c r="V2866">
        <f>VLOOKUP(L2866,Entry_exit!B:P,4,)</f>
        <v>25573</v>
      </c>
      <c r="W2866">
        <f>2020 - VLOOKUP(L2866, age!$A:$D,4,)</f>
        <v>74</v>
      </c>
      <c r="X2866">
        <f>VLOOKUP(H2866,'air-quality-london-time-of-day'!E:G,3,FALSE)</f>
        <v>18.7</v>
      </c>
      <c r="Y2866">
        <f>VLOOKUP(I2866,Weather!F:K,2,)</f>
        <v>8.0752688172043054</v>
      </c>
      <c r="Z2866">
        <f>VLOOKUP(I2866,Weather!F:K,3,)</f>
        <v>0.19</v>
      </c>
      <c r="AA2866">
        <f>VLOOKUP(I2866,Weather!F:K,4,)</f>
        <v>0.54</v>
      </c>
      <c r="AB2866">
        <f>VLOOKUP(I2866,Weather!F:K,5,)</f>
        <v>1015</v>
      </c>
      <c r="AC2866">
        <f>VLOOKUP(I2866,Weather!F:K,6,)</f>
        <v>5</v>
      </c>
    </row>
    <row r="2867" spans="1:29" x14ac:dyDescent="0.25">
      <c r="A2867" t="s">
        <v>7</v>
      </c>
      <c r="B2867" t="s">
        <v>6</v>
      </c>
      <c r="C2867" s="1">
        <v>42066.536111111112</v>
      </c>
      <c r="D2867" s="3">
        <f t="shared" si="368"/>
        <v>2015</v>
      </c>
      <c r="E2867" s="3">
        <f t="shared" si="363"/>
        <v>3</v>
      </c>
      <c r="F2867" s="3">
        <f t="shared" si="364"/>
        <v>12</v>
      </c>
      <c r="G2867" s="3">
        <f t="shared" si="365"/>
        <v>3</v>
      </c>
      <c r="H2867" s="3" t="str">
        <f t="shared" si="366"/>
        <v>2015312</v>
      </c>
      <c r="I2867" s="3" t="str">
        <f t="shared" si="367"/>
        <v>20153123</v>
      </c>
      <c r="J2867">
        <v>185</v>
      </c>
      <c r="K2867">
        <v>111</v>
      </c>
      <c r="L2867" t="str">
        <f>VLOOKUP(C2867,List!$A$2:$C$2089,3,)</f>
        <v>Mile End</v>
      </c>
      <c r="M2867" t="str">
        <f>VLOOKUP(C2867,List!$A$2:$C$2089,2,)</f>
        <v>District</v>
      </c>
      <c r="N2867" t="str">
        <f t="shared" si="369"/>
        <v>Mile End|District</v>
      </c>
      <c r="O2867">
        <f>VLOOKUP(N2867,Depth!$A$2:$F$427,3,)</f>
        <v>12</v>
      </c>
      <c r="P2867">
        <f>VLOOKUP(N2867,Depth!$A$2:$F$427,5,)</f>
        <v>104.72</v>
      </c>
      <c r="Q2867">
        <f>VLOOKUP(N2867,Depth!$A$2:$F$427,6,)</f>
        <v>7.28</v>
      </c>
      <c r="R2867">
        <f>VLOOKUP(L2867,longitude_latitude!C:J,7,)</f>
        <v>-3.2150165000000001E-2</v>
      </c>
      <c r="S2867">
        <f>VLOOKUP(L2867,longitude_latitude!C:J,8,)</f>
        <v>51.524725070000002</v>
      </c>
      <c r="T2867">
        <f t="shared" si="370"/>
        <v>-1.6565284125801367</v>
      </c>
      <c r="U2867">
        <f>VLOOKUP(M2867,LINE!$A$2:$B$13,2,)</f>
        <v>5</v>
      </c>
      <c r="V2867">
        <f>VLOOKUP(L2867,Entry_exit!B:P,4,)</f>
        <v>25573</v>
      </c>
      <c r="W2867">
        <f>2020 - VLOOKUP(L2867, age!$A:$D,4,)</f>
        <v>74</v>
      </c>
      <c r="X2867">
        <f>VLOOKUP(H2867,'air-quality-london-time-of-day'!E:G,3,FALSE)</f>
        <v>18.7</v>
      </c>
      <c r="Y2867">
        <f>VLOOKUP(I2867,Weather!F:K,2,)</f>
        <v>8.0752688172043054</v>
      </c>
      <c r="Z2867">
        <f>VLOOKUP(I2867,Weather!F:K,3,)</f>
        <v>0.19</v>
      </c>
      <c r="AA2867">
        <f>VLOOKUP(I2867,Weather!F:K,4,)</f>
        <v>0.54</v>
      </c>
      <c r="AB2867">
        <f>VLOOKUP(I2867,Weather!F:K,5,)</f>
        <v>1015</v>
      </c>
      <c r="AC2867">
        <f>VLOOKUP(I2867,Weather!F:K,6,)</f>
        <v>5</v>
      </c>
    </row>
    <row r="2868" spans="1:29" x14ac:dyDescent="0.25">
      <c r="A2868" t="s">
        <v>7</v>
      </c>
      <c r="B2868" t="s">
        <v>6</v>
      </c>
      <c r="C2868" s="1">
        <v>42066.536805555559</v>
      </c>
      <c r="D2868" s="3">
        <f t="shared" si="368"/>
        <v>2015</v>
      </c>
      <c r="E2868" s="3">
        <f t="shared" ref="E2868:E2931" si="371">MONTH(C2868)</f>
        <v>3</v>
      </c>
      <c r="F2868" s="3">
        <f t="shared" ref="F2868:F2931" si="372">HOUR(C2868)</f>
        <v>12</v>
      </c>
      <c r="G2868" s="3">
        <f t="shared" ref="G2868:G2931" si="373">DAY(C2868)</f>
        <v>3</v>
      </c>
      <c r="H2868" s="3" t="str">
        <f t="shared" ref="H2868:H2931" si="374">D2868&amp;E2868&amp;F2868</f>
        <v>2015312</v>
      </c>
      <c r="I2868" s="3" t="str">
        <f t="shared" ref="I2868:I2931" si="375">D2868&amp;E2868&amp;F2868&amp;G2868</f>
        <v>20153123</v>
      </c>
      <c r="J2868">
        <v>158</v>
      </c>
      <c r="K2868">
        <v>94.8</v>
      </c>
      <c r="L2868" t="str">
        <f>VLOOKUP(C2868,List!$A$2:$C$2089,3,)</f>
        <v>Bow Road</v>
      </c>
      <c r="M2868" t="str">
        <f>VLOOKUP(C2868,List!$A$2:$C$2089,2,)</f>
        <v>District</v>
      </c>
      <c r="N2868" t="str">
        <f t="shared" si="369"/>
        <v>Bow Road|District</v>
      </c>
      <c r="O2868">
        <f>VLOOKUP(N2868,Depth!$A$2:$F$427,3,)</f>
        <v>12</v>
      </c>
      <c r="P2868">
        <f>VLOOKUP(N2868,Depth!$A$2:$F$427,5,)</f>
        <v>106.8</v>
      </c>
      <c r="Q2868">
        <f>VLOOKUP(N2868,Depth!$A$2:$F$427,6,)</f>
        <v>5.2</v>
      </c>
      <c r="R2868">
        <f>VLOOKUP(L2868,longitude_latitude!C:J,7,)</f>
        <v>-2.3584270000000001E-2</v>
      </c>
      <c r="S2868">
        <f>VLOOKUP(L2868,longitude_latitude!C:J,8,)</f>
        <v>51.526392870000002</v>
      </c>
      <c r="T2868">
        <f t="shared" si="370"/>
        <v>-1.2152123615721551</v>
      </c>
      <c r="U2868">
        <f>VLOOKUP(M2868,LINE!$A$2:$B$13,2,)</f>
        <v>5</v>
      </c>
      <c r="V2868">
        <f>VLOOKUP(L2868,Entry_exit!B:P,4,)</f>
        <v>9952</v>
      </c>
      <c r="W2868">
        <f>2020 - VLOOKUP(L2868, age!$A:$D,4,)</f>
        <v>118</v>
      </c>
      <c r="X2868">
        <f>VLOOKUP(H2868,'air-quality-london-time-of-day'!E:G,3,FALSE)</f>
        <v>18.7</v>
      </c>
      <c r="Y2868">
        <f>VLOOKUP(I2868,Weather!F:K,2,)</f>
        <v>8.0752688172043054</v>
      </c>
      <c r="Z2868">
        <f>VLOOKUP(I2868,Weather!F:K,3,)</f>
        <v>0.19</v>
      </c>
      <c r="AA2868">
        <f>VLOOKUP(I2868,Weather!F:K,4,)</f>
        <v>0.54</v>
      </c>
      <c r="AB2868">
        <f>VLOOKUP(I2868,Weather!F:K,5,)</f>
        <v>1015</v>
      </c>
      <c r="AC2868">
        <f>VLOOKUP(I2868,Weather!F:K,6,)</f>
        <v>5</v>
      </c>
    </row>
    <row r="2869" spans="1:29" x14ac:dyDescent="0.25">
      <c r="A2869" t="s">
        <v>7</v>
      </c>
      <c r="B2869" t="s">
        <v>6</v>
      </c>
      <c r="C2869" s="1">
        <v>42066.537499999999</v>
      </c>
      <c r="D2869" s="3">
        <f t="shared" si="368"/>
        <v>2015</v>
      </c>
      <c r="E2869" s="3">
        <f t="shared" si="371"/>
        <v>3</v>
      </c>
      <c r="F2869" s="3">
        <f t="shared" si="372"/>
        <v>12</v>
      </c>
      <c r="G2869" s="3">
        <f t="shared" si="373"/>
        <v>3</v>
      </c>
      <c r="H2869" s="3" t="str">
        <f t="shared" si="374"/>
        <v>2015312</v>
      </c>
      <c r="I2869" s="3" t="str">
        <f t="shared" si="375"/>
        <v>20153123</v>
      </c>
      <c r="J2869">
        <v>146</v>
      </c>
      <c r="K2869">
        <v>87.6</v>
      </c>
      <c r="L2869" t="str">
        <f>VLOOKUP(C2869,List!$A$2:$C$2089,3,)</f>
        <v>Bow Road</v>
      </c>
      <c r="M2869" t="str">
        <f>VLOOKUP(C2869,List!$A$2:$C$2089,2,)</f>
        <v>District</v>
      </c>
      <c r="N2869" t="str">
        <f t="shared" si="369"/>
        <v>Bow Road|District</v>
      </c>
      <c r="O2869">
        <f>VLOOKUP(N2869,Depth!$A$2:$F$427,3,)</f>
        <v>12</v>
      </c>
      <c r="P2869">
        <f>VLOOKUP(N2869,Depth!$A$2:$F$427,5,)</f>
        <v>106.8</v>
      </c>
      <c r="Q2869">
        <f>VLOOKUP(N2869,Depth!$A$2:$F$427,6,)</f>
        <v>5.2</v>
      </c>
      <c r="R2869">
        <f>VLOOKUP(L2869,longitude_latitude!C:J,7,)</f>
        <v>-2.3584270000000001E-2</v>
      </c>
      <c r="S2869">
        <f>VLOOKUP(L2869,longitude_latitude!C:J,8,)</f>
        <v>51.526392870000002</v>
      </c>
      <c r="T2869">
        <f t="shared" si="370"/>
        <v>-1.2152123615721551</v>
      </c>
      <c r="U2869">
        <f>VLOOKUP(M2869,LINE!$A$2:$B$13,2,)</f>
        <v>5</v>
      </c>
      <c r="V2869">
        <f>VLOOKUP(L2869,Entry_exit!B:P,4,)</f>
        <v>9952</v>
      </c>
      <c r="W2869">
        <f>2020 - VLOOKUP(L2869, age!$A:$D,4,)</f>
        <v>118</v>
      </c>
      <c r="X2869">
        <f>VLOOKUP(H2869,'air-quality-london-time-of-day'!E:G,3,FALSE)</f>
        <v>18.7</v>
      </c>
      <c r="Y2869">
        <f>VLOOKUP(I2869,Weather!F:K,2,)</f>
        <v>8.0752688172043054</v>
      </c>
      <c r="Z2869">
        <f>VLOOKUP(I2869,Weather!F:K,3,)</f>
        <v>0.19</v>
      </c>
      <c r="AA2869">
        <f>VLOOKUP(I2869,Weather!F:K,4,)</f>
        <v>0.54</v>
      </c>
      <c r="AB2869">
        <f>VLOOKUP(I2869,Weather!F:K,5,)</f>
        <v>1015</v>
      </c>
      <c r="AC2869">
        <f>VLOOKUP(I2869,Weather!F:K,6,)</f>
        <v>5</v>
      </c>
    </row>
    <row r="2870" spans="1:29" x14ac:dyDescent="0.25">
      <c r="A2870" t="s">
        <v>7</v>
      </c>
      <c r="B2870" t="s">
        <v>6</v>
      </c>
      <c r="C2870" s="1">
        <v>42066.538194444445</v>
      </c>
      <c r="D2870" s="3">
        <f t="shared" si="368"/>
        <v>2015</v>
      </c>
      <c r="E2870" s="3">
        <f t="shared" si="371"/>
        <v>3</v>
      </c>
      <c r="F2870" s="3">
        <f t="shared" si="372"/>
        <v>12</v>
      </c>
      <c r="G2870" s="3">
        <f t="shared" si="373"/>
        <v>3</v>
      </c>
      <c r="H2870" s="3" t="str">
        <f t="shared" si="374"/>
        <v>2015312</v>
      </c>
      <c r="I2870" s="3" t="str">
        <f t="shared" si="375"/>
        <v>20153123</v>
      </c>
      <c r="J2870">
        <v>153</v>
      </c>
      <c r="K2870">
        <v>91.8</v>
      </c>
      <c r="L2870" t="str">
        <f>VLOOKUP(C2870,List!$A$2:$C$2089,3,)</f>
        <v>Bromley-by-Bow</v>
      </c>
      <c r="M2870" t="str">
        <f>VLOOKUP(C2870,List!$A$2:$C$2089,2,)</f>
        <v>District</v>
      </c>
      <c r="N2870" t="str">
        <f t="shared" si="369"/>
        <v>Bromley-by-Bow|District</v>
      </c>
      <c r="O2870">
        <f>VLOOKUP(N2870,Depth!$A$2:$F$427,3,)</f>
        <v>15</v>
      </c>
      <c r="P2870">
        <f>VLOOKUP(N2870,Depth!$A$2:$F$427,5,)</f>
        <v>112.2</v>
      </c>
      <c r="Q2870">
        <f>VLOOKUP(N2870,Depth!$A$2:$F$427,6,)</f>
        <v>2.8</v>
      </c>
      <c r="R2870">
        <f>VLOOKUP(L2870,longitude_latitude!C:J,7,)</f>
        <v>-9.8410419999999995E-3</v>
      </c>
      <c r="S2870">
        <f>VLOOKUP(L2870,longitude_latitude!C:J,8,)</f>
        <v>51.524249869999998</v>
      </c>
      <c r="T2870">
        <f t="shared" si="370"/>
        <v>-0.50705230698916448</v>
      </c>
      <c r="U2870">
        <f>VLOOKUP(M2870,LINE!$A$2:$B$13,2,)</f>
        <v>5</v>
      </c>
      <c r="V2870">
        <f>VLOOKUP(L2870,Entry_exit!B:P,4,)</f>
        <v>6194</v>
      </c>
      <c r="W2870">
        <f>2020 - VLOOKUP(L2870, age!$A:$D,4,)</f>
        <v>118</v>
      </c>
      <c r="X2870">
        <f>VLOOKUP(H2870,'air-quality-london-time-of-day'!E:G,3,FALSE)</f>
        <v>18.7</v>
      </c>
      <c r="Y2870">
        <f>VLOOKUP(I2870,Weather!F:K,2,)</f>
        <v>8.0752688172043054</v>
      </c>
      <c r="Z2870">
        <f>VLOOKUP(I2870,Weather!F:K,3,)</f>
        <v>0.19</v>
      </c>
      <c r="AA2870">
        <f>VLOOKUP(I2870,Weather!F:K,4,)</f>
        <v>0.54</v>
      </c>
      <c r="AB2870">
        <f>VLOOKUP(I2870,Weather!F:K,5,)</f>
        <v>1015</v>
      </c>
      <c r="AC2870">
        <f>VLOOKUP(I2870,Weather!F:K,6,)</f>
        <v>5</v>
      </c>
    </row>
    <row r="2871" spans="1:29" x14ac:dyDescent="0.25">
      <c r="A2871" t="s">
        <v>7</v>
      </c>
      <c r="B2871" t="s">
        <v>6</v>
      </c>
      <c r="C2871" s="1">
        <v>42066.538888888892</v>
      </c>
      <c r="D2871" s="3">
        <f t="shared" si="368"/>
        <v>2015</v>
      </c>
      <c r="E2871" s="3">
        <f t="shared" si="371"/>
        <v>3</v>
      </c>
      <c r="F2871" s="3">
        <f t="shared" si="372"/>
        <v>12</v>
      </c>
      <c r="G2871" s="3">
        <f t="shared" si="373"/>
        <v>3</v>
      </c>
      <c r="H2871" s="3" t="str">
        <f t="shared" si="374"/>
        <v>2015312</v>
      </c>
      <c r="I2871" s="3" t="str">
        <f t="shared" si="375"/>
        <v>20153123</v>
      </c>
      <c r="J2871">
        <v>79</v>
      </c>
      <c r="K2871">
        <v>47.4</v>
      </c>
      <c r="L2871" t="str">
        <f>VLOOKUP(C2871,List!$A$2:$C$2089,3,)</f>
        <v>Bromley-by-Bow</v>
      </c>
      <c r="M2871" t="str">
        <f>VLOOKUP(C2871,List!$A$2:$C$2089,2,)</f>
        <v>District</v>
      </c>
      <c r="N2871" t="str">
        <f t="shared" si="369"/>
        <v>Bromley-by-Bow|District</v>
      </c>
      <c r="O2871">
        <f>VLOOKUP(N2871,Depth!$A$2:$F$427,3,)</f>
        <v>15</v>
      </c>
      <c r="P2871">
        <f>VLOOKUP(N2871,Depth!$A$2:$F$427,5,)</f>
        <v>112.2</v>
      </c>
      <c r="Q2871">
        <f>VLOOKUP(N2871,Depth!$A$2:$F$427,6,)</f>
        <v>2.8</v>
      </c>
      <c r="R2871">
        <f>VLOOKUP(L2871,longitude_latitude!C:J,7,)</f>
        <v>-9.8410419999999995E-3</v>
      </c>
      <c r="S2871">
        <f>VLOOKUP(L2871,longitude_latitude!C:J,8,)</f>
        <v>51.524249869999998</v>
      </c>
      <c r="T2871">
        <f t="shared" si="370"/>
        <v>-0.50705230698916448</v>
      </c>
      <c r="U2871">
        <f>VLOOKUP(M2871,LINE!$A$2:$B$13,2,)</f>
        <v>5</v>
      </c>
      <c r="V2871">
        <f>VLOOKUP(L2871,Entry_exit!B:P,4,)</f>
        <v>6194</v>
      </c>
      <c r="W2871">
        <f>2020 - VLOOKUP(L2871, age!$A:$D,4,)</f>
        <v>118</v>
      </c>
      <c r="X2871">
        <f>VLOOKUP(H2871,'air-quality-london-time-of-day'!E:G,3,FALSE)</f>
        <v>18.7</v>
      </c>
      <c r="Y2871">
        <f>VLOOKUP(I2871,Weather!F:K,2,)</f>
        <v>8.0752688172043054</v>
      </c>
      <c r="Z2871">
        <f>VLOOKUP(I2871,Weather!F:K,3,)</f>
        <v>0.19</v>
      </c>
      <c r="AA2871">
        <f>VLOOKUP(I2871,Weather!F:K,4,)</f>
        <v>0.54</v>
      </c>
      <c r="AB2871">
        <f>VLOOKUP(I2871,Weather!F:K,5,)</f>
        <v>1015</v>
      </c>
      <c r="AC2871">
        <f>VLOOKUP(I2871,Weather!F:K,6,)</f>
        <v>5</v>
      </c>
    </row>
    <row r="2872" spans="1:29" x14ac:dyDescent="0.25">
      <c r="A2872" t="s">
        <v>7</v>
      </c>
      <c r="B2872" t="s">
        <v>6</v>
      </c>
      <c r="C2872" s="1">
        <v>42066.539583333331</v>
      </c>
      <c r="D2872" s="3">
        <f t="shared" si="368"/>
        <v>2015</v>
      </c>
      <c r="E2872" s="3">
        <f t="shared" si="371"/>
        <v>3</v>
      </c>
      <c r="F2872" s="3">
        <f t="shared" si="372"/>
        <v>12</v>
      </c>
      <c r="G2872" s="3">
        <f t="shared" si="373"/>
        <v>3</v>
      </c>
      <c r="H2872" s="3" t="str">
        <f t="shared" si="374"/>
        <v>2015312</v>
      </c>
      <c r="I2872" s="3" t="str">
        <f t="shared" si="375"/>
        <v>20153123</v>
      </c>
      <c r="J2872">
        <v>43</v>
      </c>
      <c r="K2872">
        <v>25.8</v>
      </c>
      <c r="L2872" t="str">
        <f>VLOOKUP(C2872,List!$A$2:$C$2089,3,)</f>
        <v>Bromley-by-Bow</v>
      </c>
      <c r="M2872" t="str">
        <f>VLOOKUP(C2872,List!$A$2:$C$2089,2,)</f>
        <v>District</v>
      </c>
      <c r="N2872" t="str">
        <f t="shared" si="369"/>
        <v>Bromley-by-Bow|District</v>
      </c>
      <c r="O2872">
        <f>VLOOKUP(N2872,Depth!$A$2:$F$427,3,)</f>
        <v>15</v>
      </c>
      <c r="P2872">
        <f>VLOOKUP(N2872,Depth!$A$2:$F$427,5,)</f>
        <v>112.2</v>
      </c>
      <c r="Q2872">
        <f>VLOOKUP(N2872,Depth!$A$2:$F$427,6,)</f>
        <v>2.8</v>
      </c>
      <c r="R2872">
        <f>VLOOKUP(L2872,longitude_latitude!C:J,7,)</f>
        <v>-9.8410419999999995E-3</v>
      </c>
      <c r="S2872">
        <f>VLOOKUP(L2872,longitude_latitude!C:J,8,)</f>
        <v>51.524249869999998</v>
      </c>
      <c r="T2872">
        <f t="shared" si="370"/>
        <v>-0.50705230698916448</v>
      </c>
      <c r="U2872">
        <f>VLOOKUP(M2872,LINE!$A$2:$B$13,2,)</f>
        <v>5</v>
      </c>
      <c r="V2872">
        <f>VLOOKUP(L2872,Entry_exit!B:P,4,)</f>
        <v>6194</v>
      </c>
      <c r="W2872">
        <f>2020 - VLOOKUP(L2872, age!$A:$D,4,)</f>
        <v>118</v>
      </c>
      <c r="X2872">
        <f>VLOOKUP(H2872,'air-quality-london-time-of-day'!E:G,3,FALSE)</f>
        <v>18.7</v>
      </c>
      <c r="Y2872">
        <f>VLOOKUP(I2872,Weather!F:K,2,)</f>
        <v>8.0752688172043054</v>
      </c>
      <c r="Z2872">
        <f>VLOOKUP(I2872,Weather!F:K,3,)</f>
        <v>0.19</v>
      </c>
      <c r="AA2872">
        <f>VLOOKUP(I2872,Weather!F:K,4,)</f>
        <v>0.54</v>
      </c>
      <c r="AB2872">
        <f>VLOOKUP(I2872,Weather!F:K,5,)</f>
        <v>1015</v>
      </c>
      <c r="AC2872">
        <f>VLOOKUP(I2872,Weather!F:K,6,)</f>
        <v>5</v>
      </c>
    </row>
    <row r="2873" spans="1:29" x14ac:dyDescent="0.25">
      <c r="A2873" t="s">
        <v>7</v>
      </c>
      <c r="B2873" t="s">
        <v>6</v>
      </c>
      <c r="C2873" s="1">
        <v>42066.540277777778</v>
      </c>
      <c r="D2873" s="3">
        <f t="shared" si="368"/>
        <v>2015</v>
      </c>
      <c r="E2873" s="3">
        <f t="shared" si="371"/>
        <v>3</v>
      </c>
      <c r="F2873" s="3">
        <f t="shared" si="372"/>
        <v>12</v>
      </c>
      <c r="G2873" s="3">
        <f t="shared" si="373"/>
        <v>3</v>
      </c>
      <c r="H2873" s="3" t="str">
        <f t="shared" si="374"/>
        <v>2015312</v>
      </c>
      <c r="I2873" s="3" t="str">
        <f t="shared" si="375"/>
        <v>20153123</v>
      </c>
      <c r="J2873">
        <v>33</v>
      </c>
      <c r="K2873">
        <v>19.8</v>
      </c>
      <c r="L2873" t="str">
        <f>VLOOKUP(C2873,List!$A$2:$C$2089,3,)</f>
        <v>Bromley-by-Bow</v>
      </c>
      <c r="M2873" t="str">
        <f>VLOOKUP(C2873,List!$A$2:$C$2089,2,)</f>
        <v>District</v>
      </c>
      <c r="N2873" t="str">
        <f t="shared" si="369"/>
        <v>Bromley-by-Bow|District</v>
      </c>
      <c r="O2873">
        <f>VLOOKUP(N2873,Depth!$A$2:$F$427,3,)</f>
        <v>15</v>
      </c>
      <c r="P2873">
        <f>VLOOKUP(N2873,Depth!$A$2:$F$427,5,)</f>
        <v>112.2</v>
      </c>
      <c r="Q2873">
        <f>VLOOKUP(N2873,Depth!$A$2:$F$427,6,)</f>
        <v>2.8</v>
      </c>
      <c r="R2873">
        <f>VLOOKUP(L2873,longitude_latitude!C:J,7,)</f>
        <v>-9.8410419999999995E-3</v>
      </c>
      <c r="S2873">
        <f>VLOOKUP(L2873,longitude_latitude!C:J,8,)</f>
        <v>51.524249869999998</v>
      </c>
      <c r="T2873">
        <f t="shared" si="370"/>
        <v>-0.50705230698916448</v>
      </c>
      <c r="U2873">
        <f>VLOOKUP(M2873,LINE!$A$2:$B$13,2,)</f>
        <v>5</v>
      </c>
      <c r="V2873">
        <f>VLOOKUP(L2873,Entry_exit!B:P,4,)</f>
        <v>6194</v>
      </c>
      <c r="W2873">
        <f>2020 - VLOOKUP(L2873, age!$A:$D,4,)</f>
        <v>118</v>
      </c>
      <c r="X2873">
        <f>VLOOKUP(H2873,'air-quality-london-time-of-day'!E:G,3,FALSE)</f>
        <v>18.7</v>
      </c>
      <c r="Y2873">
        <f>VLOOKUP(I2873,Weather!F:K,2,)</f>
        <v>8.0752688172043054</v>
      </c>
      <c r="Z2873">
        <f>VLOOKUP(I2873,Weather!F:K,3,)</f>
        <v>0.19</v>
      </c>
      <c r="AA2873">
        <f>VLOOKUP(I2873,Weather!F:K,4,)</f>
        <v>0.54</v>
      </c>
      <c r="AB2873">
        <f>VLOOKUP(I2873,Weather!F:K,5,)</f>
        <v>1015</v>
      </c>
      <c r="AC2873">
        <f>VLOOKUP(I2873,Weather!F:K,6,)</f>
        <v>5</v>
      </c>
    </row>
    <row r="2874" spans="1:29" x14ac:dyDescent="0.25">
      <c r="A2874" t="s">
        <v>7</v>
      </c>
      <c r="B2874" t="s">
        <v>6</v>
      </c>
      <c r="C2874" s="1">
        <v>42066.540972222225</v>
      </c>
      <c r="D2874" s="3">
        <f t="shared" si="368"/>
        <v>2015</v>
      </c>
      <c r="E2874" s="3">
        <f t="shared" si="371"/>
        <v>3</v>
      </c>
      <c r="F2874" s="3">
        <f t="shared" si="372"/>
        <v>12</v>
      </c>
      <c r="G2874" s="3">
        <f t="shared" si="373"/>
        <v>3</v>
      </c>
      <c r="H2874" s="3" t="str">
        <f t="shared" si="374"/>
        <v>2015312</v>
      </c>
      <c r="I2874" s="3" t="str">
        <f t="shared" si="375"/>
        <v>20153123</v>
      </c>
      <c r="J2874">
        <v>34</v>
      </c>
      <c r="K2874">
        <v>20.399999999999999</v>
      </c>
      <c r="L2874" t="str">
        <f>VLOOKUP(C2874,List!$A$2:$C$2089,3,)</f>
        <v>West Ham</v>
      </c>
      <c r="M2874" t="str">
        <f>VLOOKUP(C2874,List!$A$2:$C$2089,2,)</f>
        <v>District</v>
      </c>
      <c r="N2874" t="str">
        <f t="shared" si="369"/>
        <v>West Ham|District</v>
      </c>
      <c r="O2874">
        <f>VLOOKUP(N2874,Depth!$A$2:$F$427,3,)</f>
        <v>1</v>
      </c>
      <c r="P2874">
        <f>VLOOKUP(N2874,Depth!$A$2:$F$427,5,)</f>
        <v>104.7</v>
      </c>
      <c r="Q2874">
        <f>VLOOKUP(N2874,Depth!$A$2:$F$427,6,)</f>
        <v>-3.7</v>
      </c>
      <c r="R2874">
        <f>VLOOKUP(L2874,longitude_latitude!C:J,7,)</f>
        <v>5.9050800000000001E-3</v>
      </c>
      <c r="S2874">
        <f>VLOOKUP(L2874,longitude_latitude!C:J,8,)</f>
        <v>51.527769130000003</v>
      </c>
      <c r="T2874">
        <f t="shared" si="370"/>
        <v>0.30427559893418044</v>
      </c>
      <c r="U2874">
        <f>VLOOKUP(M2874,LINE!$A$2:$B$13,2,)</f>
        <v>5</v>
      </c>
      <c r="V2874">
        <f>VLOOKUP(L2874,Entry_exit!B:P,4,)</f>
        <v>5947</v>
      </c>
      <c r="W2874">
        <f>2020 - VLOOKUP(L2874, age!$A:$D,4,)</f>
        <v>118</v>
      </c>
      <c r="X2874">
        <f>VLOOKUP(H2874,'air-quality-london-time-of-day'!E:G,3,FALSE)</f>
        <v>18.7</v>
      </c>
      <c r="Y2874">
        <f>VLOOKUP(I2874,Weather!F:K,2,)</f>
        <v>8.0752688172043054</v>
      </c>
      <c r="Z2874">
        <f>VLOOKUP(I2874,Weather!F:K,3,)</f>
        <v>0.19</v>
      </c>
      <c r="AA2874">
        <f>VLOOKUP(I2874,Weather!F:K,4,)</f>
        <v>0.54</v>
      </c>
      <c r="AB2874">
        <f>VLOOKUP(I2874,Weather!F:K,5,)</f>
        <v>1015</v>
      </c>
      <c r="AC2874">
        <f>VLOOKUP(I2874,Weather!F:K,6,)</f>
        <v>5</v>
      </c>
    </row>
    <row r="2875" spans="1:29" x14ac:dyDescent="0.25">
      <c r="A2875" t="s">
        <v>7</v>
      </c>
      <c r="B2875" t="s">
        <v>6</v>
      </c>
      <c r="C2875" s="1">
        <v>42066.541666666664</v>
      </c>
      <c r="D2875" s="3">
        <f t="shared" si="368"/>
        <v>2015</v>
      </c>
      <c r="E2875" s="3">
        <f t="shared" si="371"/>
        <v>3</v>
      </c>
      <c r="F2875" s="3">
        <f t="shared" si="372"/>
        <v>13</v>
      </c>
      <c r="G2875" s="3">
        <f t="shared" si="373"/>
        <v>3</v>
      </c>
      <c r="H2875" s="3" t="str">
        <f t="shared" si="374"/>
        <v>2015313</v>
      </c>
      <c r="I2875" s="3" t="str">
        <f t="shared" si="375"/>
        <v>20153133</v>
      </c>
      <c r="J2875">
        <v>33</v>
      </c>
      <c r="K2875">
        <v>19.8</v>
      </c>
      <c r="L2875" t="str">
        <f>VLOOKUP(C2875,List!$A$2:$C$2089,3,)</f>
        <v>West Ham</v>
      </c>
      <c r="M2875" t="str">
        <f>VLOOKUP(C2875,List!$A$2:$C$2089,2,)</f>
        <v>District</v>
      </c>
      <c r="N2875" t="str">
        <f t="shared" si="369"/>
        <v>West Ham|District</v>
      </c>
      <c r="O2875">
        <f>VLOOKUP(N2875,Depth!$A$2:$F$427,3,)</f>
        <v>1</v>
      </c>
      <c r="P2875">
        <f>VLOOKUP(N2875,Depth!$A$2:$F$427,5,)</f>
        <v>104.7</v>
      </c>
      <c r="Q2875">
        <f>VLOOKUP(N2875,Depth!$A$2:$F$427,6,)</f>
        <v>-3.7</v>
      </c>
      <c r="R2875">
        <f>VLOOKUP(L2875,longitude_latitude!C:J,7,)</f>
        <v>5.9050800000000001E-3</v>
      </c>
      <c r="S2875">
        <f>VLOOKUP(L2875,longitude_latitude!C:J,8,)</f>
        <v>51.527769130000003</v>
      </c>
      <c r="T2875">
        <f t="shared" si="370"/>
        <v>0.30427559893418044</v>
      </c>
      <c r="U2875">
        <f>VLOOKUP(M2875,LINE!$A$2:$B$13,2,)</f>
        <v>5</v>
      </c>
      <c r="V2875">
        <f>VLOOKUP(L2875,Entry_exit!B:P,4,)</f>
        <v>5947</v>
      </c>
      <c r="W2875">
        <f>2020 - VLOOKUP(L2875, age!$A:$D,4,)</f>
        <v>118</v>
      </c>
      <c r="X2875">
        <f>VLOOKUP(H2875,'air-quality-london-time-of-day'!E:G,3,FALSE)</f>
        <v>18.399999999999999</v>
      </c>
      <c r="Y2875">
        <f>VLOOKUP(I2875,Weather!F:K,2,)</f>
        <v>8.698924731182851</v>
      </c>
      <c r="Z2875">
        <f>VLOOKUP(I2875,Weather!F:K,3,)</f>
        <v>0.19</v>
      </c>
      <c r="AA2875">
        <f>VLOOKUP(I2875,Weather!F:K,4,)</f>
        <v>0.54</v>
      </c>
      <c r="AB2875">
        <f>VLOOKUP(I2875,Weather!F:K,5,)</f>
        <v>1015</v>
      </c>
      <c r="AC2875">
        <f>VLOOKUP(I2875,Weather!F:K,6,)</f>
        <v>5</v>
      </c>
    </row>
    <row r="2876" spans="1:29" x14ac:dyDescent="0.25">
      <c r="A2876" t="s">
        <v>7</v>
      </c>
      <c r="B2876" t="s">
        <v>6</v>
      </c>
      <c r="C2876" s="1">
        <v>42066.542361111111</v>
      </c>
      <c r="D2876" s="3">
        <f t="shared" si="368"/>
        <v>2015</v>
      </c>
      <c r="E2876" s="3">
        <f t="shared" si="371"/>
        <v>3</v>
      </c>
      <c r="F2876" s="3">
        <f t="shared" si="372"/>
        <v>13</v>
      </c>
      <c r="G2876" s="3">
        <f t="shared" si="373"/>
        <v>3</v>
      </c>
      <c r="H2876" s="3" t="str">
        <f t="shared" si="374"/>
        <v>2015313</v>
      </c>
      <c r="I2876" s="3" t="str">
        <f t="shared" si="375"/>
        <v>20153133</v>
      </c>
      <c r="J2876">
        <v>33</v>
      </c>
      <c r="K2876">
        <v>19.8</v>
      </c>
      <c r="L2876" t="str">
        <f>VLOOKUP(C2876,List!$A$2:$C$2089,3,)</f>
        <v>Plaistow</v>
      </c>
      <c r="M2876" t="str">
        <f>VLOOKUP(C2876,List!$A$2:$C$2089,2,)</f>
        <v>District</v>
      </c>
      <c r="N2876" t="str">
        <f t="shared" si="369"/>
        <v>Plaistow|District</v>
      </c>
      <c r="O2876">
        <f>VLOOKUP(N2876,Depth!$A$2:$F$427,3,)</f>
        <v>9</v>
      </c>
      <c r="P2876">
        <f>VLOOKUP(N2876,Depth!$A$2:$F$427,5,)</f>
        <v>102.4</v>
      </c>
      <c r="Q2876">
        <f>VLOOKUP(N2876,Depth!$A$2:$F$427,6,)</f>
        <v>6.6</v>
      </c>
      <c r="R2876">
        <f>VLOOKUP(L2876,longitude_latitude!C:J,7,)</f>
        <v>1.8612643000000002E-2</v>
      </c>
      <c r="S2876">
        <f>VLOOKUP(L2876,longitude_latitude!C:J,8,)</f>
        <v>51.530721370000002</v>
      </c>
      <c r="T2876">
        <f t="shared" si="370"/>
        <v>0.95912292039228098</v>
      </c>
      <c r="U2876">
        <f>VLOOKUP(M2876,LINE!$A$2:$B$13,2,)</f>
        <v>5</v>
      </c>
      <c r="V2876">
        <f>VLOOKUP(L2876,Entry_exit!B:P,4,)</f>
        <v>11204</v>
      </c>
      <c r="W2876">
        <f>2020 - VLOOKUP(L2876, age!$A:$D,4,)</f>
        <v>118</v>
      </c>
      <c r="X2876">
        <f>VLOOKUP(H2876,'air-quality-london-time-of-day'!E:G,3,FALSE)</f>
        <v>18.399999999999999</v>
      </c>
      <c r="Y2876">
        <f>VLOOKUP(I2876,Weather!F:K,2,)</f>
        <v>8.698924731182851</v>
      </c>
      <c r="Z2876">
        <f>VLOOKUP(I2876,Weather!F:K,3,)</f>
        <v>0.19</v>
      </c>
      <c r="AA2876">
        <f>VLOOKUP(I2876,Weather!F:K,4,)</f>
        <v>0.54</v>
      </c>
      <c r="AB2876">
        <f>VLOOKUP(I2876,Weather!F:K,5,)</f>
        <v>1015</v>
      </c>
      <c r="AC2876">
        <f>VLOOKUP(I2876,Weather!F:K,6,)</f>
        <v>5</v>
      </c>
    </row>
    <row r="2877" spans="1:29" x14ac:dyDescent="0.25">
      <c r="A2877" t="s">
        <v>7</v>
      </c>
      <c r="B2877" t="s">
        <v>6</v>
      </c>
      <c r="C2877" s="1">
        <v>42066.543055555558</v>
      </c>
      <c r="D2877" s="3">
        <f t="shared" si="368"/>
        <v>2015</v>
      </c>
      <c r="E2877" s="3">
        <f t="shared" si="371"/>
        <v>3</v>
      </c>
      <c r="F2877" s="3">
        <f t="shared" si="372"/>
        <v>13</v>
      </c>
      <c r="G2877" s="3">
        <f t="shared" si="373"/>
        <v>3</v>
      </c>
      <c r="H2877" s="3" t="str">
        <f t="shared" si="374"/>
        <v>2015313</v>
      </c>
      <c r="I2877" s="3" t="str">
        <f t="shared" si="375"/>
        <v>20153133</v>
      </c>
      <c r="J2877">
        <v>28</v>
      </c>
      <c r="K2877">
        <v>16.8</v>
      </c>
      <c r="L2877" t="str">
        <f>VLOOKUP(C2877,List!$A$2:$C$2089,3,)</f>
        <v>Plaistow</v>
      </c>
      <c r="M2877" t="str">
        <f>VLOOKUP(C2877,List!$A$2:$C$2089,2,)</f>
        <v>District</v>
      </c>
      <c r="N2877" t="str">
        <f t="shared" si="369"/>
        <v>Plaistow|District</v>
      </c>
      <c r="O2877">
        <f>VLOOKUP(N2877,Depth!$A$2:$F$427,3,)</f>
        <v>9</v>
      </c>
      <c r="P2877">
        <f>VLOOKUP(N2877,Depth!$A$2:$F$427,5,)</f>
        <v>102.4</v>
      </c>
      <c r="Q2877">
        <f>VLOOKUP(N2877,Depth!$A$2:$F$427,6,)</f>
        <v>6.6</v>
      </c>
      <c r="R2877">
        <f>VLOOKUP(L2877,longitude_latitude!C:J,7,)</f>
        <v>1.8612643000000002E-2</v>
      </c>
      <c r="S2877">
        <f>VLOOKUP(L2877,longitude_latitude!C:J,8,)</f>
        <v>51.530721370000002</v>
      </c>
      <c r="T2877">
        <f t="shared" si="370"/>
        <v>0.95912292039228098</v>
      </c>
      <c r="U2877">
        <f>VLOOKUP(M2877,LINE!$A$2:$B$13,2,)</f>
        <v>5</v>
      </c>
      <c r="V2877">
        <f>VLOOKUP(L2877,Entry_exit!B:P,4,)</f>
        <v>11204</v>
      </c>
      <c r="W2877">
        <f>2020 - VLOOKUP(L2877, age!$A:$D,4,)</f>
        <v>118</v>
      </c>
      <c r="X2877">
        <f>VLOOKUP(H2877,'air-quality-london-time-of-day'!E:G,3,FALSE)</f>
        <v>18.399999999999999</v>
      </c>
      <c r="Y2877">
        <f>VLOOKUP(I2877,Weather!F:K,2,)</f>
        <v>8.698924731182851</v>
      </c>
      <c r="Z2877">
        <f>VLOOKUP(I2877,Weather!F:K,3,)</f>
        <v>0.19</v>
      </c>
      <c r="AA2877">
        <f>VLOOKUP(I2877,Weather!F:K,4,)</f>
        <v>0.54</v>
      </c>
      <c r="AB2877">
        <f>VLOOKUP(I2877,Weather!F:K,5,)</f>
        <v>1015</v>
      </c>
      <c r="AC2877">
        <f>VLOOKUP(I2877,Weather!F:K,6,)</f>
        <v>5</v>
      </c>
    </row>
    <row r="2878" spans="1:29" x14ac:dyDescent="0.25">
      <c r="A2878" t="s">
        <v>7</v>
      </c>
      <c r="B2878" t="s">
        <v>6</v>
      </c>
      <c r="C2878" s="1">
        <v>42066.543749999997</v>
      </c>
      <c r="D2878" s="3">
        <f t="shared" si="368"/>
        <v>2015</v>
      </c>
      <c r="E2878" s="3">
        <f t="shared" si="371"/>
        <v>3</v>
      </c>
      <c r="F2878" s="3">
        <f t="shared" si="372"/>
        <v>13</v>
      </c>
      <c r="G2878" s="3">
        <f t="shared" si="373"/>
        <v>3</v>
      </c>
      <c r="H2878" s="3" t="str">
        <f t="shared" si="374"/>
        <v>2015313</v>
      </c>
      <c r="I2878" s="3" t="str">
        <f t="shared" si="375"/>
        <v>20153133</v>
      </c>
      <c r="J2878">
        <v>29</v>
      </c>
      <c r="K2878">
        <v>17.399999999999999</v>
      </c>
      <c r="L2878" t="str">
        <f>VLOOKUP(C2878,List!$A$2:$C$2089,3,)</f>
        <v>Upton Park</v>
      </c>
      <c r="M2878" t="str">
        <f>VLOOKUP(C2878,List!$A$2:$C$2089,2,)</f>
        <v>District</v>
      </c>
      <c r="N2878" t="str">
        <f t="shared" si="369"/>
        <v>Upton Park|District</v>
      </c>
      <c r="O2878">
        <f>VLOOKUP(N2878,Depth!$A$2:$F$427,3,)</f>
        <v>11</v>
      </c>
      <c r="P2878">
        <f>VLOOKUP(N2878,Depth!$A$2:$F$427,5,)</f>
        <v>105.3</v>
      </c>
      <c r="Q2878">
        <f>VLOOKUP(N2878,Depth!$A$2:$F$427,6,)</f>
        <v>5.7</v>
      </c>
      <c r="R2878">
        <f>VLOOKUP(L2878,longitude_latitude!C:J,7,)</f>
        <v>3.6836325000000003E-2</v>
      </c>
      <c r="S2878">
        <f>VLOOKUP(L2878,longitude_latitude!C:J,8,)</f>
        <v>51.534870259999998</v>
      </c>
      <c r="T2878">
        <f t="shared" si="370"/>
        <v>1.8983552297301947</v>
      </c>
      <c r="U2878">
        <f>VLOOKUP(M2878,LINE!$A$2:$B$13,2,)</f>
        <v>5</v>
      </c>
      <c r="V2878">
        <f>VLOOKUP(L2878,Entry_exit!B:P,4,)</f>
        <v>17808</v>
      </c>
      <c r="W2878">
        <f>2020 - VLOOKUP(L2878, age!$A:$D,4,)</f>
        <v>118</v>
      </c>
      <c r="X2878">
        <f>VLOOKUP(H2878,'air-quality-london-time-of-day'!E:G,3,FALSE)</f>
        <v>18.399999999999999</v>
      </c>
      <c r="Y2878">
        <f>VLOOKUP(I2878,Weather!F:K,2,)</f>
        <v>8.698924731182851</v>
      </c>
      <c r="Z2878">
        <f>VLOOKUP(I2878,Weather!F:K,3,)</f>
        <v>0.19</v>
      </c>
      <c r="AA2878">
        <f>VLOOKUP(I2878,Weather!F:K,4,)</f>
        <v>0.54</v>
      </c>
      <c r="AB2878">
        <f>VLOOKUP(I2878,Weather!F:K,5,)</f>
        <v>1015</v>
      </c>
      <c r="AC2878">
        <f>VLOOKUP(I2878,Weather!F:K,6,)</f>
        <v>5</v>
      </c>
    </row>
    <row r="2879" spans="1:29" x14ac:dyDescent="0.25">
      <c r="A2879" t="s">
        <v>7</v>
      </c>
      <c r="B2879" t="s">
        <v>6</v>
      </c>
      <c r="C2879" s="1">
        <v>42066.544444444444</v>
      </c>
      <c r="D2879" s="3">
        <f t="shared" si="368"/>
        <v>2015</v>
      </c>
      <c r="E2879" s="3">
        <f t="shared" si="371"/>
        <v>3</v>
      </c>
      <c r="F2879" s="3">
        <f t="shared" si="372"/>
        <v>13</v>
      </c>
      <c r="G2879" s="3">
        <f t="shared" si="373"/>
        <v>3</v>
      </c>
      <c r="H2879" s="3" t="str">
        <f t="shared" si="374"/>
        <v>2015313</v>
      </c>
      <c r="I2879" s="3" t="str">
        <f t="shared" si="375"/>
        <v>20153133</v>
      </c>
      <c r="J2879">
        <v>29</v>
      </c>
      <c r="K2879">
        <v>17.399999999999999</v>
      </c>
      <c r="L2879" t="str">
        <f>VLOOKUP(C2879,List!$A$2:$C$2089,3,)</f>
        <v>Upton Park</v>
      </c>
      <c r="M2879" t="str">
        <f>VLOOKUP(C2879,List!$A$2:$C$2089,2,)</f>
        <v>District</v>
      </c>
      <c r="N2879" t="str">
        <f t="shared" si="369"/>
        <v>Upton Park|District</v>
      </c>
      <c r="O2879">
        <f>VLOOKUP(N2879,Depth!$A$2:$F$427,3,)</f>
        <v>11</v>
      </c>
      <c r="P2879">
        <f>VLOOKUP(N2879,Depth!$A$2:$F$427,5,)</f>
        <v>105.3</v>
      </c>
      <c r="Q2879">
        <f>VLOOKUP(N2879,Depth!$A$2:$F$427,6,)</f>
        <v>5.7</v>
      </c>
      <c r="R2879">
        <f>VLOOKUP(L2879,longitude_latitude!C:J,7,)</f>
        <v>3.6836325000000003E-2</v>
      </c>
      <c r="S2879">
        <f>VLOOKUP(L2879,longitude_latitude!C:J,8,)</f>
        <v>51.534870259999998</v>
      </c>
      <c r="T2879">
        <f t="shared" si="370"/>
        <v>1.8983552297301947</v>
      </c>
      <c r="U2879">
        <f>VLOOKUP(M2879,LINE!$A$2:$B$13,2,)</f>
        <v>5</v>
      </c>
      <c r="V2879">
        <f>VLOOKUP(L2879,Entry_exit!B:P,4,)</f>
        <v>17808</v>
      </c>
      <c r="W2879">
        <f>2020 - VLOOKUP(L2879, age!$A:$D,4,)</f>
        <v>118</v>
      </c>
      <c r="X2879">
        <f>VLOOKUP(H2879,'air-quality-london-time-of-day'!E:G,3,FALSE)</f>
        <v>18.399999999999999</v>
      </c>
      <c r="Y2879">
        <f>VLOOKUP(I2879,Weather!F:K,2,)</f>
        <v>8.698924731182851</v>
      </c>
      <c r="Z2879">
        <f>VLOOKUP(I2879,Weather!F:K,3,)</f>
        <v>0.19</v>
      </c>
      <c r="AA2879">
        <f>VLOOKUP(I2879,Weather!F:K,4,)</f>
        <v>0.54</v>
      </c>
      <c r="AB2879">
        <f>VLOOKUP(I2879,Weather!F:K,5,)</f>
        <v>1015</v>
      </c>
      <c r="AC2879">
        <f>VLOOKUP(I2879,Weather!F:K,6,)</f>
        <v>5</v>
      </c>
    </row>
    <row r="2880" spans="1:29" x14ac:dyDescent="0.25">
      <c r="A2880" t="s">
        <v>7</v>
      </c>
      <c r="B2880" t="s">
        <v>6</v>
      </c>
      <c r="C2880" s="1">
        <v>42066.545138888891</v>
      </c>
      <c r="D2880" s="3">
        <f t="shared" si="368"/>
        <v>2015</v>
      </c>
      <c r="E2880" s="3">
        <f t="shared" si="371"/>
        <v>3</v>
      </c>
      <c r="F2880" s="3">
        <f t="shared" si="372"/>
        <v>13</v>
      </c>
      <c r="G2880" s="3">
        <f t="shared" si="373"/>
        <v>3</v>
      </c>
      <c r="H2880" s="3" t="str">
        <f t="shared" si="374"/>
        <v>2015313</v>
      </c>
      <c r="I2880" s="3" t="str">
        <f t="shared" si="375"/>
        <v>20153133</v>
      </c>
      <c r="J2880">
        <v>28</v>
      </c>
      <c r="K2880">
        <v>16.8</v>
      </c>
      <c r="L2880" t="str">
        <f>VLOOKUP(C2880,List!$A$2:$C$2089,3,)</f>
        <v>East Ham</v>
      </c>
      <c r="M2880" t="str">
        <f>VLOOKUP(C2880,List!$A$2:$C$2089,2,)</f>
        <v>District</v>
      </c>
      <c r="N2880" t="str">
        <f t="shared" si="369"/>
        <v>East Ham|District</v>
      </c>
      <c r="O2880">
        <f>VLOOKUP(N2880,Depth!$A$2:$F$427,3,)</f>
        <v>11</v>
      </c>
      <c r="P2880">
        <f>VLOOKUP(N2880,Depth!$A$2:$F$427,5,)</f>
        <v>105.7</v>
      </c>
      <c r="Q2880">
        <f>VLOOKUP(N2880,Depth!$A$2:$F$427,6,)</f>
        <v>5.3</v>
      </c>
      <c r="R2880">
        <f>VLOOKUP(L2880,longitude_latitude!C:J,7,)</f>
        <v>5.4454908000000003E-2</v>
      </c>
      <c r="S2880">
        <f>VLOOKUP(L2880,longitude_latitude!C:J,8,)</f>
        <v>51.538897499999997</v>
      </c>
      <c r="T2880">
        <f t="shared" si="370"/>
        <v>2.8065459217839299</v>
      </c>
      <c r="U2880">
        <f>VLOOKUP(M2880,LINE!$A$2:$B$13,2,)</f>
        <v>5</v>
      </c>
      <c r="V2880">
        <f>VLOOKUP(L2880,Entry_exit!B:P,4,)</f>
        <v>24072</v>
      </c>
      <c r="W2880">
        <f>2020 - VLOOKUP(L2880, age!$A:$D,4,)</f>
        <v>118</v>
      </c>
      <c r="X2880">
        <f>VLOOKUP(H2880,'air-quality-london-time-of-day'!E:G,3,FALSE)</f>
        <v>18.399999999999999</v>
      </c>
      <c r="Y2880">
        <f>VLOOKUP(I2880,Weather!F:K,2,)</f>
        <v>8.698924731182851</v>
      </c>
      <c r="Z2880">
        <f>VLOOKUP(I2880,Weather!F:K,3,)</f>
        <v>0.19</v>
      </c>
      <c r="AA2880">
        <f>VLOOKUP(I2880,Weather!F:K,4,)</f>
        <v>0.54</v>
      </c>
      <c r="AB2880">
        <f>VLOOKUP(I2880,Weather!F:K,5,)</f>
        <v>1015</v>
      </c>
      <c r="AC2880">
        <f>VLOOKUP(I2880,Weather!F:K,6,)</f>
        <v>5</v>
      </c>
    </row>
    <row r="2881" spans="1:29" x14ac:dyDescent="0.25">
      <c r="A2881" t="s">
        <v>7</v>
      </c>
      <c r="B2881" t="s">
        <v>6</v>
      </c>
      <c r="C2881" s="1">
        <v>42066.54583333333</v>
      </c>
      <c r="D2881" s="3">
        <f t="shared" si="368"/>
        <v>2015</v>
      </c>
      <c r="E2881" s="3">
        <f t="shared" si="371"/>
        <v>3</v>
      </c>
      <c r="F2881" s="3">
        <f t="shared" si="372"/>
        <v>13</v>
      </c>
      <c r="G2881" s="3">
        <f t="shared" si="373"/>
        <v>3</v>
      </c>
      <c r="H2881" s="3" t="str">
        <f t="shared" si="374"/>
        <v>2015313</v>
      </c>
      <c r="I2881" s="3" t="str">
        <f t="shared" si="375"/>
        <v>20153133</v>
      </c>
      <c r="J2881">
        <v>26</v>
      </c>
      <c r="K2881">
        <v>15.6</v>
      </c>
      <c r="L2881" t="str">
        <f>VLOOKUP(C2881,List!$A$2:$C$2089,3,)</f>
        <v>East Ham</v>
      </c>
      <c r="M2881" t="str">
        <f>VLOOKUP(C2881,List!$A$2:$C$2089,2,)</f>
        <v>District</v>
      </c>
      <c r="N2881" t="str">
        <f t="shared" si="369"/>
        <v>East Ham|District</v>
      </c>
      <c r="O2881">
        <f>VLOOKUP(N2881,Depth!$A$2:$F$427,3,)</f>
        <v>11</v>
      </c>
      <c r="P2881">
        <f>VLOOKUP(N2881,Depth!$A$2:$F$427,5,)</f>
        <v>105.7</v>
      </c>
      <c r="Q2881">
        <f>VLOOKUP(N2881,Depth!$A$2:$F$427,6,)</f>
        <v>5.3</v>
      </c>
      <c r="R2881">
        <f>VLOOKUP(L2881,longitude_latitude!C:J,7,)</f>
        <v>5.4454908000000003E-2</v>
      </c>
      <c r="S2881">
        <f>VLOOKUP(L2881,longitude_latitude!C:J,8,)</f>
        <v>51.538897499999997</v>
      </c>
      <c r="T2881">
        <f t="shared" si="370"/>
        <v>2.8065459217839299</v>
      </c>
      <c r="U2881">
        <f>VLOOKUP(M2881,LINE!$A$2:$B$13,2,)</f>
        <v>5</v>
      </c>
      <c r="V2881">
        <f>VLOOKUP(L2881,Entry_exit!B:P,4,)</f>
        <v>24072</v>
      </c>
      <c r="W2881">
        <f>2020 - VLOOKUP(L2881, age!$A:$D,4,)</f>
        <v>118</v>
      </c>
      <c r="X2881">
        <f>VLOOKUP(H2881,'air-quality-london-time-of-day'!E:G,3,FALSE)</f>
        <v>18.399999999999999</v>
      </c>
      <c r="Y2881">
        <f>VLOOKUP(I2881,Weather!F:K,2,)</f>
        <v>8.698924731182851</v>
      </c>
      <c r="Z2881">
        <f>VLOOKUP(I2881,Weather!F:K,3,)</f>
        <v>0.19</v>
      </c>
      <c r="AA2881">
        <f>VLOOKUP(I2881,Weather!F:K,4,)</f>
        <v>0.54</v>
      </c>
      <c r="AB2881">
        <f>VLOOKUP(I2881,Weather!F:K,5,)</f>
        <v>1015</v>
      </c>
      <c r="AC2881">
        <f>VLOOKUP(I2881,Weather!F:K,6,)</f>
        <v>5</v>
      </c>
    </row>
    <row r="2882" spans="1:29" x14ac:dyDescent="0.25">
      <c r="A2882" t="s">
        <v>7</v>
      </c>
      <c r="B2882" t="s">
        <v>6</v>
      </c>
      <c r="C2882" s="1">
        <v>42066.546527777777</v>
      </c>
      <c r="D2882" s="3">
        <f t="shared" si="368"/>
        <v>2015</v>
      </c>
      <c r="E2882" s="3">
        <f t="shared" si="371"/>
        <v>3</v>
      </c>
      <c r="F2882" s="3">
        <f t="shared" si="372"/>
        <v>13</v>
      </c>
      <c r="G2882" s="3">
        <f t="shared" si="373"/>
        <v>3</v>
      </c>
      <c r="H2882" s="3" t="str">
        <f t="shared" si="374"/>
        <v>2015313</v>
      </c>
      <c r="I2882" s="3" t="str">
        <f t="shared" si="375"/>
        <v>20153133</v>
      </c>
      <c r="J2882">
        <v>26</v>
      </c>
      <c r="K2882">
        <v>15.6</v>
      </c>
      <c r="L2882" t="str">
        <f>VLOOKUP(C2882,List!$A$2:$C$2089,3,)</f>
        <v>East Ham</v>
      </c>
      <c r="M2882" t="str">
        <f>VLOOKUP(C2882,List!$A$2:$C$2089,2,)</f>
        <v>District</v>
      </c>
      <c r="N2882" t="str">
        <f t="shared" si="369"/>
        <v>East Ham|District</v>
      </c>
      <c r="O2882">
        <f>VLOOKUP(N2882,Depth!$A$2:$F$427,3,)</f>
        <v>11</v>
      </c>
      <c r="P2882">
        <f>VLOOKUP(N2882,Depth!$A$2:$F$427,5,)</f>
        <v>105.7</v>
      </c>
      <c r="Q2882">
        <f>VLOOKUP(N2882,Depth!$A$2:$F$427,6,)</f>
        <v>5.3</v>
      </c>
      <c r="R2882">
        <f>VLOOKUP(L2882,longitude_latitude!C:J,7,)</f>
        <v>5.4454908000000003E-2</v>
      </c>
      <c r="S2882">
        <f>VLOOKUP(L2882,longitude_latitude!C:J,8,)</f>
        <v>51.538897499999997</v>
      </c>
      <c r="T2882">
        <f t="shared" si="370"/>
        <v>2.8065459217839299</v>
      </c>
      <c r="U2882">
        <f>VLOOKUP(M2882,LINE!$A$2:$B$13,2,)</f>
        <v>5</v>
      </c>
      <c r="V2882">
        <f>VLOOKUP(L2882,Entry_exit!B:P,4,)</f>
        <v>24072</v>
      </c>
      <c r="W2882">
        <f>2020 - VLOOKUP(L2882, age!$A:$D,4,)</f>
        <v>118</v>
      </c>
      <c r="X2882">
        <f>VLOOKUP(H2882,'air-quality-london-time-of-day'!E:G,3,FALSE)</f>
        <v>18.399999999999999</v>
      </c>
      <c r="Y2882">
        <f>VLOOKUP(I2882,Weather!F:K,2,)</f>
        <v>8.698924731182851</v>
      </c>
      <c r="Z2882">
        <f>VLOOKUP(I2882,Weather!F:K,3,)</f>
        <v>0.19</v>
      </c>
      <c r="AA2882">
        <f>VLOOKUP(I2882,Weather!F:K,4,)</f>
        <v>0.54</v>
      </c>
      <c r="AB2882">
        <f>VLOOKUP(I2882,Weather!F:K,5,)</f>
        <v>1015</v>
      </c>
      <c r="AC2882">
        <f>VLOOKUP(I2882,Weather!F:K,6,)</f>
        <v>5</v>
      </c>
    </row>
    <row r="2883" spans="1:29" x14ac:dyDescent="0.25">
      <c r="A2883" t="s">
        <v>7</v>
      </c>
      <c r="B2883" t="s">
        <v>6</v>
      </c>
      <c r="C2883" s="1">
        <v>42066.547222222223</v>
      </c>
      <c r="D2883" s="3">
        <f t="shared" si="368"/>
        <v>2015</v>
      </c>
      <c r="E2883" s="3">
        <f t="shared" si="371"/>
        <v>3</v>
      </c>
      <c r="F2883" s="3">
        <f t="shared" si="372"/>
        <v>13</v>
      </c>
      <c r="G2883" s="3">
        <f t="shared" si="373"/>
        <v>3</v>
      </c>
      <c r="H2883" s="3" t="str">
        <f t="shared" si="374"/>
        <v>2015313</v>
      </c>
      <c r="I2883" s="3" t="str">
        <f t="shared" si="375"/>
        <v>20153133</v>
      </c>
      <c r="J2883">
        <v>25</v>
      </c>
      <c r="K2883">
        <v>15</v>
      </c>
      <c r="L2883" t="str">
        <f>VLOOKUP(C2883,List!$A$2:$C$2089,3,)</f>
        <v>East Ham</v>
      </c>
      <c r="M2883" t="str">
        <f>VLOOKUP(C2883,List!$A$2:$C$2089,2,)</f>
        <v>District</v>
      </c>
      <c r="N2883" t="str">
        <f t="shared" si="369"/>
        <v>East Ham|District</v>
      </c>
      <c r="O2883">
        <f>VLOOKUP(N2883,Depth!$A$2:$F$427,3,)</f>
        <v>11</v>
      </c>
      <c r="P2883">
        <f>VLOOKUP(N2883,Depth!$A$2:$F$427,5,)</f>
        <v>105.7</v>
      </c>
      <c r="Q2883">
        <f>VLOOKUP(N2883,Depth!$A$2:$F$427,6,)</f>
        <v>5.3</v>
      </c>
      <c r="R2883">
        <f>VLOOKUP(L2883,longitude_latitude!C:J,7,)</f>
        <v>5.4454908000000003E-2</v>
      </c>
      <c r="S2883">
        <f>VLOOKUP(L2883,longitude_latitude!C:J,8,)</f>
        <v>51.538897499999997</v>
      </c>
      <c r="T2883">
        <f t="shared" si="370"/>
        <v>2.8065459217839299</v>
      </c>
      <c r="U2883">
        <f>VLOOKUP(M2883,LINE!$A$2:$B$13,2,)</f>
        <v>5</v>
      </c>
      <c r="V2883">
        <f>VLOOKUP(L2883,Entry_exit!B:P,4,)</f>
        <v>24072</v>
      </c>
      <c r="W2883">
        <f>2020 - VLOOKUP(L2883, age!$A:$D,4,)</f>
        <v>118</v>
      </c>
      <c r="X2883">
        <f>VLOOKUP(H2883,'air-quality-london-time-of-day'!E:G,3,FALSE)</f>
        <v>18.399999999999999</v>
      </c>
      <c r="Y2883">
        <f>VLOOKUP(I2883,Weather!F:K,2,)</f>
        <v>8.698924731182851</v>
      </c>
      <c r="Z2883">
        <f>VLOOKUP(I2883,Weather!F:K,3,)</f>
        <v>0.19</v>
      </c>
      <c r="AA2883">
        <f>VLOOKUP(I2883,Weather!F:K,4,)</f>
        <v>0.54</v>
      </c>
      <c r="AB2883">
        <f>VLOOKUP(I2883,Weather!F:K,5,)</f>
        <v>1015</v>
      </c>
      <c r="AC2883">
        <f>VLOOKUP(I2883,Weather!F:K,6,)</f>
        <v>5</v>
      </c>
    </row>
    <row r="2884" spans="1:29" x14ac:dyDescent="0.25">
      <c r="A2884" t="s">
        <v>7</v>
      </c>
      <c r="B2884" t="s">
        <v>6</v>
      </c>
      <c r="C2884" s="1">
        <v>42066.54791666667</v>
      </c>
      <c r="D2884" s="3">
        <f t="shared" si="368"/>
        <v>2015</v>
      </c>
      <c r="E2884" s="3">
        <f t="shared" si="371"/>
        <v>3</v>
      </c>
      <c r="F2884" s="3">
        <f t="shared" si="372"/>
        <v>13</v>
      </c>
      <c r="G2884" s="3">
        <f t="shared" si="373"/>
        <v>3</v>
      </c>
      <c r="H2884" s="3" t="str">
        <f t="shared" si="374"/>
        <v>2015313</v>
      </c>
      <c r="I2884" s="3" t="str">
        <f t="shared" si="375"/>
        <v>20153133</v>
      </c>
      <c r="J2884">
        <v>30</v>
      </c>
      <c r="K2884">
        <v>18</v>
      </c>
      <c r="L2884" t="str">
        <f>VLOOKUP(C2884,List!$A$2:$C$2089,3,)</f>
        <v>East Ham</v>
      </c>
      <c r="M2884" t="str">
        <f>VLOOKUP(C2884,List!$A$2:$C$2089,2,)</f>
        <v>District</v>
      </c>
      <c r="N2884" t="str">
        <f t="shared" si="369"/>
        <v>East Ham|District</v>
      </c>
      <c r="O2884">
        <f>VLOOKUP(N2884,Depth!$A$2:$F$427,3,)</f>
        <v>11</v>
      </c>
      <c r="P2884">
        <f>VLOOKUP(N2884,Depth!$A$2:$F$427,5,)</f>
        <v>105.7</v>
      </c>
      <c r="Q2884">
        <f>VLOOKUP(N2884,Depth!$A$2:$F$427,6,)</f>
        <v>5.3</v>
      </c>
      <c r="R2884">
        <f>VLOOKUP(L2884,longitude_latitude!C:J,7,)</f>
        <v>5.4454908000000003E-2</v>
      </c>
      <c r="S2884">
        <f>VLOOKUP(L2884,longitude_latitude!C:J,8,)</f>
        <v>51.538897499999997</v>
      </c>
      <c r="T2884">
        <f t="shared" si="370"/>
        <v>2.8065459217839299</v>
      </c>
      <c r="U2884">
        <f>VLOOKUP(M2884,LINE!$A$2:$B$13,2,)</f>
        <v>5</v>
      </c>
      <c r="V2884">
        <f>VLOOKUP(L2884,Entry_exit!B:P,4,)</f>
        <v>24072</v>
      </c>
      <c r="W2884">
        <f>2020 - VLOOKUP(L2884, age!$A:$D,4,)</f>
        <v>118</v>
      </c>
      <c r="X2884">
        <f>VLOOKUP(H2884,'air-quality-london-time-of-day'!E:G,3,FALSE)</f>
        <v>18.399999999999999</v>
      </c>
      <c r="Y2884">
        <f>VLOOKUP(I2884,Weather!F:K,2,)</f>
        <v>8.698924731182851</v>
      </c>
      <c r="Z2884">
        <f>VLOOKUP(I2884,Weather!F:K,3,)</f>
        <v>0.19</v>
      </c>
      <c r="AA2884">
        <f>VLOOKUP(I2884,Weather!F:K,4,)</f>
        <v>0.54</v>
      </c>
      <c r="AB2884">
        <f>VLOOKUP(I2884,Weather!F:K,5,)</f>
        <v>1015</v>
      </c>
      <c r="AC2884">
        <f>VLOOKUP(I2884,Weather!F:K,6,)</f>
        <v>5</v>
      </c>
    </row>
    <row r="2885" spans="1:29" x14ac:dyDescent="0.25">
      <c r="A2885" t="s">
        <v>7</v>
      </c>
      <c r="B2885" t="s">
        <v>6</v>
      </c>
      <c r="C2885" s="1">
        <v>42066.548611111109</v>
      </c>
      <c r="D2885" s="3">
        <f t="shared" si="368"/>
        <v>2015</v>
      </c>
      <c r="E2885" s="3">
        <f t="shared" si="371"/>
        <v>3</v>
      </c>
      <c r="F2885" s="3">
        <f t="shared" si="372"/>
        <v>13</v>
      </c>
      <c r="G2885" s="3">
        <f t="shared" si="373"/>
        <v>3</v>
      </c>
      <c r="H2885" s="3" t="str">
        <f t="shared" si="374"/>
        <v>2015313</v>
      </c>
      <c r="I2885" s="3" t="str">
        <f t="shared" si="375"/>
        <v>20153133</v>
      </c>
      <c r="J2885">
        <v>30</v>
      </c>
      <c r="K2885">
        <v>18</v>
      </c>
      <c r="L2885" t="str">
        <f>VLOOKUP(C2885,List!$A$2:$C$2089,3,)</f>
        <v>East Ham</v>
      </c>
      <c r="M2885" t="str">
        <f>VLOOKUP(C2885,List!$A$2:$C$2089,2,)</f>
        <v>District</v>
      </c>
      <c r="N2885" t="str">
        <f t="shared" si="369"/>
        <v>East Ham|District</v>
      </c>
      <c r="O2885">
        <f>VLOOKUP(N2885,Depth!$A$2:$F$427,3,)</f>
        <v>11</v>
      </c>
      <c r="P2885">
        <f>VLOOKUP(N2885,Depth!$A$2:$F$427,5,)</f>
        <v>105.7</v>
      </c>
      <c r="Q2885">
        <f>VLOOKUP(N2885,Depth!$A$2:$F$427,6,)</f>
        <v>5.3</v>
      </c>
      <c r="R2885">
        <f>VLOOKUP(L2885,longitude_latitude!C:J,7,)</f>
        <v>5.4454908000000003E-2</v>
      </c>
      <c r="S2885">
        <f>VLOOKUP(L2885,longitude_latitude!C:J,8,)</f>
        <v>51.538897499999997</v>
      </c>
      <c r="T2885">
        <f t="shared" si="370"/>
        <v>2.8065459217839299</v>
      </c>
      <c r="U2885">
        <f>VLOOKUP(M2885,LINE!$A$2:$B$13,2,)</f>
        <v>5</v>
      </c>
      <c r="V2885">
        <f>VLOOKUP(L2885,Entry_exit!B:P,4,)</f>
        <v>24072</v>
      </c>
      <c r="W2885">
        <f>2020 - VLOOKUP(L2885, age!$A:$D,4,)</f>
        <v>118</v>
      </c>
      <c r="X2885">
        <f>VLOOKUP(H2885,'air-quality-london-time-of-day'!E:G,3,FALSE)</f>
        <v>18.399999999999999</v>
      </c>
      <c r="Y2885">
        <f>VLOOKUP(I2885,Weather!F:K,2,)</f>
        <v>8.698924731182851</v>
      </c>
      <c r="Z2885">
        <f>VLOOKUP(I2885,Weather!F:K,3,)</f>
        <v>0.19</v>
      </c>
      <c r="AA2885">
        <f>VLOOKUP(I2885,Weather!F:K,4,)</f>
        <v>0.54</v>
      </c>
      <c r="AB2885">
        <f>VLOOKUP(I2885,Weather!F:K,5,)</f>
        <v>1015</v>
      </c>
      <c r="AC2885">
        <f>VLOOKUP(I2885,Weather!F:K,6,)</f>
        <v>5</v>
      </c>
    </row>
    <row r="2886" spans="1:29" x14ac:dyDescent="0.25">
      <c r="A2886" t="s">
        <v>7</v>
      </c>
      <c r="B2886" t="s">
        <v>6</v>
      </c>
      <c r="C2886" s="1">
        <v>42066.549305555556</v>
      </c>
      <c r="D2886" s="3">
        <f t="shared" si="368"/>
        <v>2015</v>
      </c>
      <c r="E2886" s="3">
        <f t="shared" si="371"/>
        <v>3</v>
      </c>
      <c r="F2886" s="3">
        <f t="shared" si="372"/>
        <v>13</v>
      </c>
      <c r="G2886" s="3">
        <f t="shared" si="373"/>
        <v>3</v>
      </c>
      <c r="H2886" s="3" t="str">
        <f t="shared" si="374"/>
        <v>2015313</v>
      </c>
      <c r="I2886" s="3" t="str">
        <f t="shared" si="375"/>
        <v>20153133</v>
      </c>
      <c r="J2886">
        <v>26</v>
      </c>
      <c r="K2886">
        <v>15.6</v>
      </c>
      <c r="L2886" t="str">
        <f>VLOOKUP(C2886,List!$A$2:$C$2089,3,)</f>
        <v>Barking</v>
      </c>
      <c r="M2886" t="str">
        <f>VLOOKUP(C2886,List!$A$2:$C$2089,2,)</f>
        <v>District</v>
      </c>
      <c r="N2886" t="str">
        <f t="shared" si="369"/>
        <v>Barking|District</v>
      </c>
      <c r="O2886">
        <f>VLOOKUP(N2886,Depth!$A$2:$F$427,3,)</f>
        <v>9</v>
      </c>
      <c r="P2886">
        <f>VLOOKUP(N2886,Depth!$A$2:$F$427,5,)</f>
        <v>106.4</v>
      </c>
      <c r="Q2886">
        <f>VLOOKUP(N2886,Depth!$A$2:$F$427,6,)</f>
        <v>2.6</v>
      </c>
      <c r="R2886">
        <f>VLOOKUP(L2886,longitude_latitude!C:J,7,)</f>
        <v>8.1813551999999998E-2</v>
      </c>
      <c r="S2886">
        <f>VLOOKUP(L2886,longitude_latitude!C:J,8,)</f>
        <v>51.539375110000002</v>
      </c>
      <c r="T2886">
        <f t="shared" si="370"/>
        <v>4.2166193456094909</v>
      </c>
      <c r="U2886">
        <f>VLOOKUP(M2886,LINE!$A$2:$B$13,2,)</f>
        <v>5</v>
      </c>
      <c r="V2886">
        <f>VLOOKUP(L2886,Entry_exit!B:P,4,)</f>
        <v>26914</v>
      </c>
      <c r="W2886">
        <f>2020 - VLOOKUP(L2886, age!$A:$D,4,)</f>
        <v>118</v>
      </c>
      <c r="X2886">
        <f>VLOOKUP(H2886,'air-quality-london-time-of-day'!E:G,3,FALSE)</f>
        <v>18.399999999999999</v>
      </c>
      <c r="Y2886">
        <f>VLOOKUP(I2886,Weather!F:K,2,)</f>
        <v>8.698924731182851</v>
      </c>
      <c r="Z2886">
        <f>VLOOKUP(I2886,Weather!F:K,3,)</f>
        <v>0.19</v>
      </c>
      <c r="AA2886">
        <f>VLOOKUP(I2886,Weather!F:K,4,)</f>
        <v>0.54</v>
      </c>
      <c r="AB2886">
        <f>VLOOKUP(I2886,Weather!F:K,5,)</f>
        <v>1015</v>
      </c>
      <c r="AC2886">
        <f>VLOOKUP(I2886,Weather!F:K,6,)</f>
        <v>5</v>
      </c>
    </row>
    <row r="2887" spans="1:29" x14ac:dyDescent="0.25">
      <c r="A2887" t="s">
        <v>7</v>
      </c>
      <c r="B2887" t="s">
        <v>6</v>
      </c>
      <c r="C2887" s="1">
        <v>42066.55</v>
      </c>
      <c r="D2887" s="3">
        <f t="shared" si="368"/>
        <v>2015</v>
      </c>
      <c r="E2887" s="3">
        <f t="shared" si="371"/>
        <v>3</v>
      </c>
      <c r="F2887" s="3">
        <f t="shared" si="372"/>
        <v>13</v>
      </c>
      <c r="G2887" s="3">
        <f t="shared" si="373"/>
        <v>3</v>
      </c>
      <c r="H2887" s="3" t="str">
        <f t="shared" si="374"/>
        <v>2015313</v>
      </c>
      <c r="I2887" s="3" t="str">
        <f t="shared" si="375"/>
        <v>20153133</v>
      </c>
      <c r="J2887">
        <v>26</v>
      </c>
      <c r="K2887">
        <v>15.6</v>
      </c>
      <c r="L2887" t="str">
        <f>VLOOKUP(C2887,List!$A$2:$C$2089,3,)</f>
        <v>Barking</v>
      </c>
      <c r="M2887" t="str">
        <f>VLOOKUP(C2887,List!$A$2:$C$2089,2,)</f>
        <v>District</v>
      </c>
      <c r="N2887" t="str">
        <f t="shared" si="369"/>
        <v>Barking|District</v>
      </c>
      <c r="O2887">
        <f>VLOOKUP(N2887,Depth!$A$2:$F$427,3,)</f>
        <v>9</v>
      </c>
      <c r="P2887">
        <f>VLOOKUP(N2887,Depth!$A$2:$F$427,5,)</f>
        <v>106.4</v>
      </c>
      <c r="Q2887">
        <f>VLOOKUP(N2887,Depth!$A$2:$F$427,6,)</f>
        <v>2.6</v>
      </c>
      <c r="R2887">
        <f>VLOOKUP(L2887,longitude_latitude!C:J,7,)</f>
        <v>8.1813551999999998E-2</v>
      </c>
      <c r="S2887">
        <f>VLOOKUP(L2887,longitude_latitude!C:J,8,)</f>
        <v>51.539375110000002</v>
      </c>
      <c r="T2887">
        <f t="shared" si="370"/>
        <v>4.2166193456094909</v>
      </c>
      <c r="U2887">
        <f>VLOOKUP(M2887,LINE!$A$2:$B$13,2,)</f>
        <v>5</v>
      </c>
      <c r="V2887">
        <f>VLOOKUP(L2887,Entry_exit!B:P,4,)</f>
        <v>26914</v>
      </c>
      <c r="W2887">
        <f>2020 - VLOOKUP(L2887, age!$A:$D,4,)</f>
        <v>118</v>
      </c>
      <c r="X2887">
        <f>VLOOKUP(H2887,'air-quality-london-time-of-day'!E:G,3,FALSE)</f>
        <v>18.399999999999999</v>
      </c>
      <c r="Y2887">
        <f>VLOOKUP(I2887,Weather!F:K,2,)</f>
        <v>8.698924731182851</v>
      </c>
      <c r="Z2887">
        <f>VLOOKUP(I2887,Weather!F:K,3,)</f>
        <v>0.19</v>
      </c>
      <c r="AA2887">
        <f>VLOOKUP(I2887,Weather!F:K,4,)</f>
        <v>0.54</v>
      </c>
      <c r="AB2887">
        <f>VLOOKUP(I2887,Weather!F:K,5,)</f>
        <v>1015</v>
      </c>
      <c r="AC2887">
        <f>VLOOKUP(I2887,Weather!F:K,6,)</f>
        <v>5</v>
      </c>
    </row>
    <row r="2888" spans="1:29" x14ac:dyDescent="0.25">
      <c r="A2888" t="s">
        <v>7</v>
      </c>
      <c r="B2888" t="s">
        <v>6</v>
      </c>
      <c r="C2888" s="1">
        <v>42066.550694444442</v>
      </c>
      <c r="D2888" s="3">
        <f t="shared" si="368"/>
        <v>2015</v>
      </c>
      <c r="E2888" s="3">
        <f t="shared" si="371"/>
        <v>3</v>
      </c>
      <c r="F2888" s="3">
        <f t="shared" si="372"/>
        <v>13</v>
      </c>
      <c r="G2888" s="3">
        <f t="shared" si="373"/>
        <v>3</v>
      </c>
      <c r="H2888" s="3" t="str">
        <f t="shared" si="374"/>
        <v>2015313</v>
      </c>
      <c r="I2888" s="3" t="str">
        <f t="shared" si="375"/>
        <v>20153133</v>
      </c>
      <c r="J2888">
        <v>28</v>
      </c>
      <c r="K2888">
        <v>16.8</v>
      </c>
      <c r="L2888" t="str">
        <f>VLOOKUP(C2888,List!$A$2:$C$2089,3,)</f>
        <v>Barking</v>
      </c>
      <c r="M2888" t="str">
        <f>VLOOKUP(C2888,List!$A$2:$C$2089,2,)</f>
        <v>District</v>
      </c>
      <c r="N2888" t="str">
        <f t="shared" si="369"/>
        <v>Barking|District</v>
      </c>
      <c r="O2888">
        <f>VLOOKUP(N2888,Depth!$A$2:$F$427,3,)</f>
        <v>9</v>
      </c>
      <c r="P2888">
        <f>VLOOKUP(N2888,Depth!$A$2:$F$427,5,)</f>
        <v>106.4</v>
      </c>
      <c r="Q2888">
        <f>VLOOKUP(N2888,Depth!$A$2:$F$427,6,)</f>
        <v>2.6</v>
      </c>
      <c r="R2888">
        <f>VLOOKUP(L2888,longitude_latitude!C:J,7,)</f>
        <v>8.1813551999999998E-2</v>
      </c>
      <c r="S2888">
        <f>VLOOKUP(L2888,longitude_latitude!C:J,8,)</f>
        <v>51.539375110000002</v>
      </c>
      <c r="T2888">
        <f t="shared" si="370"/>
        <v>4.2166193456094909</v>
      </c>
      <c r="U2888">
        <f>VLOOKUP(M2888,LINE!$A$2:$B$13,2,)</f>
        <v>5</v>
      </c>
      <c r="V2888">
        <f>VLOOKUP(L2888,Entry_exit!B:P,4,)</f>
        <v>26914</v>
      </c>
      <c r="W2888">
        <f>2020 - VLOOKUP(L2888, age!$A:$D,4,)</f>
        <v>118</v>
      </c>
      <c r="X2888">
        <f>VLOOKUP(H2888,'air-quality-london-time-of-day'!E:G,3,FALSE)</f>
        <v>18.399999999999999</v>
      </c>
      <c r="Y2888">
        <f>VLOOKUP(I2888,Weather!F:K,2,)</f>
        <v>8.698924731182851</v>
      </c>
      <c r="Z2888">
        <f>VLOOKUP(I2888,Weather!F:K,3,)</f>
        <v>0.19</v>
      </c>
      <c r="AA2888">
        <f>VLOOKUP(I2888,Weather!F:K,4,)</f>
        <v>0.54</v>
      </c>
      <c r="AB2888">
        <f>VLOOKUP(I2888,Weather!F:K,5,)</f>
        <v>1015</v>
      </c>
      <c r="AC2888">
        <f>VLOOKUP(I2888,Weather!F:K,6,)</f>
        <v>5</v>
      </c>
    </row>
    <row r="2889" spans="1:29" x14ac:dyDescent="0.25">
      <c r="A2889" t="s">
        <v>7</v>
      </c>
      <c r="B2889" t="s">
        <v>6</v>
      </c>
      <c r="C2889" s="1">
        <v>42066.551388888889</v>
      </c>
      <c r="D2889" s="3">
        <f t="shared" si="368"/>
        <v>2015</v>
      </c>
      <c r="E2889" s="3">
        <f t="shared" si="371"/>
        <v>3</v>
      </c>
      <c r="F2889" s="3">
        <f t="shared" si="372"/>
        <v>13</v>
      </c>
      <c r="G2889" s="3">
        <f t="shared" si="373"/>
        <v>3</v>
      </c>
      <c r="H2889" s="3" t="str">
        <f t="shared" si="374"/>
        <v>2015313</v>
      </c>
      <c r="I2889" s="3" t="str">
        <f t="shared" si="375"/>
        <v>20153133</v>
      </c>
      <c r="J2889">
        <v>24</v>
      </c>
      <c r="K2889">
        <v>14.4</v>
      </c>
      <c r="L2889" t="str">
        <f>VLOOKUP(C2889,List!$A$2:$C$2089,3,)</f>
        <v>Upney</v>
      </c>
      <c r="M2889" t="str">
        <f>VLOOKUP(C2889,List!$A$2:$C$2089,2,)</f>
        <v>District</v>
      </c>
      <c r="N2889" t="str">
        <f t="shared" si="369"/>
        <v>Upney|District</v>
      </c>
      <c r="O2889">
        <f>VLOOKUP(N2889,Depth!$A$2:$F$427,3,)</f>
        <v>12</v>
      </c>
      <c r="P2889">
        <f>VLOOKUP(N2889,Depth!$A$2:$F$427,5,)</f>
        <v>106.3</v>
      </c>
      <c r="Q2889">
        <f>VLOOKUP(N2889,Depth!$A$2:$F$427,6,)</f>
        <v>5.7</v>
      </c>
      <c r="R2889">
        <f>VLOOKUP(L2889,longitude_latitude!C:J,7,)</f>
        <v>0.103187503</v>
      </c>
      <c r="S2889">
        <f>VLOOKUP(L2889,longitude_latitude!C:J,8,)</f>
        <v>51.537844059999998</v>
      </c>
      <c r="T2889">
        <f t="shared" si="370"/>
        <v>5.318061438554782</v>
      </c>
      <c r="U2889">
        <f>VLOOKUP(M2889,LINE!$A$2:$B$13,2,)</f>
        <v>5</v>
      </c>
      <c r="V2889">
        <f>VLOOKUP(L2889,Entry_exit!B:P,4,)</f>
        <v>4766</v>
      </c>
      <c r="W2889">
        <f>2020 - VLOOKUP(L2889, age!$A:$D,4,)</f>
        <v>88</v>
      </c>
      <c r="X2889">
        <f>VLOOKUP(H2889,'air-quality-london-time-of-day'!E:G,3,FALSE)</f>
        <v>18.399999999999999</v>
      </c>
      <c r="Y2889">
        <f>VLOOKUP(I2889,Weather!F:K,2,)</f>
        <v>8.698924731182851</v>
      </c>
      <c r="Z2889">
        <f>VLOOKUP(I2889,Weather!F:K,3,)</f>
        <v>0.19</v>
      </c>
      <c r="AA2889">
        <f>VLOOKUP(I2889,Weather!F:K,4,)</f>
        <v>0.54</v>
      </c>
      <c r="AB2889">
        <f>VLOOKUP(I2889,Weather!F:K,5,)</f>
        <v>1015</v>
      </c>
      <c r="AC2889">
        <f>VLOOKUP(I2889,Weather!F:K,6,)</f>
        <v>5</v>
      </c>
    </row>
    <row r="2890" spans="1:29" x14ac:dyDescent="0.25">
      <c r="A2890" t="s">
        <v>7</v>
      </c>
      <c r="B2890" t="s">
        <v>6</v>
      </c>
      <c r="C2890" s="1">
        <v>42066.552083333336</v>
      </c>
      <c r="D2890" s="3">
        <f t="shared" si="368"/>
        <v>2015</v>
      </c>
      <c r="E2890" s="3">
        <f t="shared" si="371"/>
        <v>3</v>
      </c>
      <c r="F2890" s="3">
        <f t="shared" si="372"/>
        <v>13</v>
      </c>
      <c r="G2890" s="3">
        <f t="shared" si="373"/>
        <v>3</v>
      </c>
      <c r="H2890" s="3" t="str">
        <f t="shared" si="374"/>
        <v>2015313</v>
      </c>
      <c r="I2890" s="3" t="str">
        <f t="shared" si="375"/>
        <v>20153133</v>
      </c>
      <c r="J2890">
        <v>27</v>
      </c>
      <c r="K2890">
        <v>16.2</v>
      </c>
      <c r="L2890" t="str">
        <f>VLOOKUP(C2890,List!$A$2:$C$2089,3,)</f>
        <v>Upney</v>
      </c>
      <c r="M2890" t="str">
        <f>VLOOKUP(C2890,List!$A$2:$C$2089,2,)</f>
        <v>District</v>
      </c>
      <c r="N2890" t="str">
        <f t="shared" si="369"/>
        <v>Upney|District</v>
      </c>
      <c r="O2890">
        <f>VLOOKUP(N2890,Depth!$A$2:$F$427,3,)</f>
        <v>12</v>
      </c>
      <c r="P2890">
        <f>VLOOKUP(N2890,Depth!$A$2:$F$427,5,)</f>
        <v>106.3</v>
      </c>
      <c r="Q2890">
        <f>VLOOKUP(N2890,Depth!$A$2:$F$427,6,)</f>
        <v>5.7</v>
      </c>
      <c r="R2890">
        <f>VLOOKUP(L2890,longitude_latitude!C:J,7,)</f>
        <v>0.103187503</v>
      </c>
      <c r="S2890">
        <f>VLOOKUP(L2890,longitude_latitude!C:J,8,)</f>
        <v>51.537844059999998</v>
      </c>
      <c r="T2890">
        <f t="shared" si="370"/>
        <v>5.318061438554782</v>
      </c>
      <c r="U2890">
        <f>VLOOKUP(M2890,LINE!$A$2:$B$13,2,)</f>
        <v>5</v>
      </c>
      <c r="V2890">
        <f>VLOOKUP(L2890,Entry_exit!B:P,4,)</f>
        <v>4766</v>
      </c>
      <c r="W2890">
        <f>2020 - VLOOKUP(L2890, age!$A:$D,4,)</f>
        <v>88</v>
      </c>
      <c r="X2890">
        <f>VLOOKUP(H2890,'air-quality-london-time-of-day'!E:G,3,FALSE)</f>
        <v>18.399999999999999</v>
      </c>
      <c r="Y2890">
        <f>VLOOKUP(I2890,Weather!F:K,2,)</f>
        <v>8.698924731182851</v>
      </c>
      <c r="Z2890">
        <f>VLOOKUP(I2890,Weather!F:K,3,)</f>
        <v>0.19</v>
      </c>
      <c r="AA2890">
        <f>VLOOKUP(I2890,Weather!F:K,4,)</f>
        <v>0.54</v>
      </c>
      <c r="AB2890">
        <f>VLOOKUP(I2890,Weather!F:K,5,)</f>
        <v>1015</v>
      </c>
      <c r="AC2890">
        <f>VLOOKUP(I2890,Weather!F:K,6,)</f>
        <v>5</v>
      </c>
    </row>
    <row r="2891" spans="1:29" x14ac:dyDescent="0.25">
      <c r="A2891" t="s">
        <v>7</v>
      </c>
      <c r="B2891" t="s">
        <v>6</v>
      </c>
      <c r="C2891" s="1">
        <v>42066.552777777775</v>
      </c>
      <c r="D2891" s="3">
        <f t="shared" si="368"/>
        <v>2015</v>
      </c>
      <c r="E2891" s="3">
        <f t="shared" si="371"/>
        <v>3</v>
      </c>
      <c r="F2891" s="3">
        <f t="shared" si="372"/>
        <v>13</v>
      </c>
      <c r="G2891" s="3">
        <f t="shared" si="373"/>
        <v>3</v>
      </c>
      <c r="H2891" s="3" t="str">
        <f t="shared" si="374"/>
        <v>2015313</v>
      </c>
      <c r="I2891" s="3" t="str">
        <f t="shared" si="375"/>
        <v>20153133</v>
      </c>
      <c r="J2891">
        <v>25</v>
      </c>
      <c r="K2891">
        <v>15</v>
      </c>
      <c r="L2891" t="str">
        <f>VLOOKUP(C2891,List!$A$2:$C$2089,3,)</f>
        <v>Becontree</v>
      </c>
      <c r="M2891" t="str">
        <f>VLOOKUP(C2891,List!$A$2:$C$2089,2,)</f>
        <v>District</v>
      </c>
      <c r="N2891" t="str">
        <f t="shared" si="369"/>
        <v>Becontree|District</v>
      </c>
      <c r="O2891">
        <f>VLOOKUP(N2891,Depth!$A$2:$F$427,3,)</f>
        <v>11</v>
      </c>
      <c r="P2891">
        <f>VLOOKUP(N2891,Depth!$A$2:$F$427,5,)</f>
        <v>106.1</v>
      </c>
      <c r="Q2891">
        <f>VLOOKUP(N2891,Depth!$A$2:$F$427,6,)</f>
        <v>4.9000000000000004</v>
      </c>
      <c r="R2891">
        <f>VLOOKUP(L2891,longitude_latitude!C:J,7,)</f>
        <v>0.128978641</v>
      </c>
      <c r="S2891">
        <f>VLOOKUP(L2891,longitude_latitude!C:J,8,)</f>
        <v>51.53983401</v>
      </c>
      <c r="T2891">
        <f t="shared" si="370"/>
        <v>6.647537747975381</v>
      </c>
      <c r="U2891">
        <f>VLOOKUP(M2891,LINE!$A$2:$B$13,2,)</f>
        <v>5</v>
      </c>
      <c r="V2891">
        <f>VLOOKUP(L2891,Entry_exit!B:P,4,)</f>
        <v>5843</v>
      </c>
      <c r="W2891">
        <f>2020 - VLOOKUP(L2891, age!$A:$D,4,)</f>
        <v>88</v>
      </c>
      <c r="X2891">
        <f>VLOOKUP(H2891,'air-quality-london-time-of-day'!E:G,3,FALSE)</f>
        <v>18.399999999999999</v>
      </c>
      <c r="Y2891">
        <f>VLOOKUP(I2891,Weather!F:K,2,)</f>
        <v>8.698924731182851</v>
      </c>
      <c r="Z2891">
        <f>VLOOKUP(I2891,Weather!F:K,3,)</f>
        <v>0.19</v>
      </c>
      <c r="AA2891">
        <f>VLOOKUP(I2891,Weather!F:K,4,)</f>
        <v>0.54</v>
      </c>
      <c r="AB2891">
        <f>VLOOKUP(I2891,Weather!F:K,5,)</f>
        <v>1015</v>
      </c>
      <c r="AC2891">
        <f>VLOOKUP(I2891,Weather!F:K,6,)</f>
        <v>5</v>
      </c>
    </row>
    <row r="2892" spans="1:29" x14ac:dyDescent="0.25">
      <c r="A2892" t="s">
        <v>7</v>
      </c>
      <c r="B2892" t="s">
        <v>6</v>
      </c>
      <c r="C2892" s="1">
        <v>42066.553472222222</v>
      </c>
      <c r="D2892" s="3">
        <f t="shared" si="368"/>
        <v>2015</v>
      </c>
      <c r="E2892" s="3">
        <f t="shared" si="371"/>
        <v>3</v>
      </c>
      <c r="F2892" s="3">
        <f t="shared" si="372"/>
        <v>13</v>
      </c>
      <c r="G2892" s="3">
        <f t="shared" si="373"/>
        <v>3</v>
      </c>
      <c r="H2892" s="3" t="str">
        <f t="shared" si="374"/>
        <v>2015313</v>
      </c>
      <c r="I2892" s="3" t="str">
        <f t="shared" si="375"/>
        <v>20153133</v>
      </c>
      <c r="J2892">
        <v>26</v>
      </c>
      <c r="K2892">
        <v>15.6</v>
      </c>
      <c r="L2892" t="str">
        <f>VLOOKUP(C2892,List!$A$2:$C$2089,3,)</f>
        <v>Becontree</v>
      </c>
      <c r="M2892" t="str">
        <f>VLOOKUP(C2892,List!$A$2:$C$2089,2,)</f>
        <v>District</v>
      </c>
      <c r="N2892" t="str">
        <f t="shared" si="369"/>
        <v>Becontree|District</v>
      </c>
      <c r="O2892">
        <f>VLOOKUP(N2892,Depth!$A$2:$F$427,3,)</f>
        <v>11</v>
      </c>
      <c r="P2892">
        <f>VLOOKUP(N2892,Depth!$A$2:$F$427,5,)</f>
        <v>106.1</v>
      </c>
      <c r="Q2892">
        <f>VLOOKUP(N2892,Depth!$A$2:$F$427,6,)</f>
        <v>4.9000000000000004</v>
      </c>
      <c r="R2892">
        <f>VLOOKUP(L2892,longitude_latitude!C:J,7,)</f>
        <v>0.128978641</v>
      </c>
      <c r="S2892">
        <f>VLOOKUP(L2892,longitude_latitude!C:J,8,)</f>
        <v>51.53983401</v>
      </c>
      <c r="T2892">
        <f t="shared" si="370"/>
        <v>6.647537747975381</v>
      </c>
      <c r="U2892">
        <f>VLOOKUP(M2892,LINE!$A$2:$B$13,2,)</f>
        <v>5</v>
      </c>
      <c r="V2892">
        <f>VLOOKUP(L2892,Entry_exit!B:P,4,)</f>
        <v>5843</v>
      </c>
      <c r="W2892">
        <f>2020 - VLOOKUP(L2892, age!$A:$D,4,)</f>
        <v>88</v>
      </c>
      <c r="X2892">
        <f>VLOOKUP(H2892,'air-quality-london-time-of-day'!E:G,3,FALSE)</f>
        <v>18.399999999999999</v>
      </c>
      <c r="Y2892">
        <f>VLOOKUP(I2892,Weather!F:K,2,)</f>
        <v>8.698924731182851</v>
      </c>
      <c r="Z2892">
        <f>VLOOKUP(I2892,Weather!F:K,3,)</f>
        <v>0.19</v>
      </c>
      <c r="AA2892">
        <f>VLOOKUP(I2892,Weather!F:K,4,)</f>
        <v>0.54</v>
      </c>
      <c r="AB2892">
        <f>VLOOKUP(I2892,Weather!F:K,5,)</f>
        <v>1015</v>
      </c>
      <c r="AC2892">
        <f>VLOOKUP(I2892,Weather!F:K,6,)</f>
        <v>5</v>
      </c>
    </row>
    <row r="2893" spans="1:29" x14ac:dyDescent="0.25">
      <c r="A2893" t="s">
        <v>7</v>
      </c>
      <c r="B2893" t="s">
        <v>6</v>
      </c>
      <c r="C2893" s="1">
        <v>42066.554166666669</v>
      </c>
      <c r="D2893" s="3">
        <f t="shared" si="368"/>
        <v>2015</v>
      </c>
      <c r="E2893" s="3">
        <f t="shared" si="371"/>
        <v>3</v>
      </c>
      <c r="F2893" s="3">
        <f t="shared" si="372"/>
        <v>13</v>
      </c>
      <c r="G2893" s="3">
        <f t="shared" si="373"/>
        <v>3</v>
      </c>
      <c r="H2893" s="3" t="str">
        <f t="shared" si="374"/>
        <v>2015313</v>
      </c>
      <c r="I2893" s="3" t="str">
        <f t="shared" si="375"/>
        <v>20153133</v>
      </c>
      <c r="J2893">
        <v>23</v>
      </c>
      <c r="K2893">
        <v>13.8</v>
      </c>
      <c r="L2893" t="str">
        <f>VLOOKUP(C2893,List!$A$2:$C$2089,3,)</f>
        <v>Dagenham Heathway</v>
      </c>
      <c r="M2893" t="str">
        <f>VLOOKUP(C2893,List!$A$2:$C$2089,2,)</f>
        <v>District</v>
      </c>
      <c r="N2893" t="str">
        <f t="shared" si="369"/>
        <v>Dagenham Heathway|District</v>
      </c>
      <c r="O2893">
        <f>VLOOKUP(N2893,Depth!$A$2:$F$427,3,)</f>
        <v>11</v>
      </c>
      <c r="P2893">
        <f>VLOOKUP(N2893,Depth!$A$2:$F$427,5,)</f>
        <v>106.2</v>
      </c>
      <c r="Q2893">
        <f>VLOOKUP(N2893,Depth!$A$2:$F$427,6,)</f>
        <v>4.8</v>
      </c>
      <c r="R2893">
        <f>VLOOKUP(L2893,longitude_latitude!C:J,7,)</f>
        <v>0.14915837700000001</v>
      </c>
      <c r="S2893">
        <f>VLOOKUP(L2893,longitude_latitude!C:J,8,)</f>
        <v>51.541106450000001</v>
      </c>
      <c r="T2893">
        <f t="shared" si="370"/>
        <v>7.6877877868662319</v>
      </c>
      <c r="U2893">
        <f>VLOOKUP(M2893,LINE!$A$2:$B$13,2,)</f>
        <v>5</v>
      </c>
      <c r="V2893">
        <f>VLOOKUP(L2893,Entry_exit!B:P,4,)</f>
        <v>10028</v>
      </c>
      <c r="W2893">
        <f>2020 - VLOOKUP(L2893, age!$A:$D,4,)</f>
        <v>88</v>
      </c>
      <c r="X2893">
        <f>VLOOKUP(H2893,'air-quality-london-time-of-day'!E:G,3,FALSE)</f>
        <v>18.399999999999999</v>
      </c>
      <c r="Y2893">
        <f>VLOOKUP(I2893,Weather!F:K,2,)</f>
        <v>8.698924731182851</v>
      </c>
      <c r="Z2893">
        <f>VLOOKUP(I2893,Weather!F:K,3,)</f>
        <v>0.19</v>
      </c>
      <c r="AA2893">
        <f>VLOOKUP(I2893,Weather!F:K,4,)</f>
        <v>0.54</v>
      </c>
      <c r="AB2893">
        <f>VLOOKUP(I2893,Weather!F:K,5,)</f>
        <v>1015</v>
      </c>
      <c r="AC2893">
        <f>VLOOKUP(I2893,Weather!F:K,6,)</f>
        <v>5</v>
      </c>
    </row>
    <row r="2894" spans="1:29" x14ac:dyDescent="0.25">
      <c r="A2894" t="s">
        <v>7</v>
      </c>
      <c r="B2894" t="s">
        <v>6</v>
      </c>
      <c r="C2894" s="1">
        <v>42066.554861111108</v>
      </c>
      <c r="D2894" s="3">
        <f t="shared" si="368"/>
        <v>2015</v>
      </c>
      <c r="E2894" s="3">
        <f t="shared" si="371"/>
        <v>3</v>
      </c>
      <c r="F2894" s="3">
        <f t="shared" si="372"/>
        <v>13</v>
      </c>
      <c r="G2894" s="3">
        <f t="shared" si="373"/>
        <v>3</v>
      </c>
      <c r="H2894" s="3" t="str">
        <f t="shared" si="374"/>
        <v>2015313</v>
      </c>
      <c r="I2894" s="3" t="str">
        <f t="shared" si="375"/>
        <v>20153133</v>
      </c>
      <c r="J2894">
        <v>25</v>
      </c>
      <c r="K2894">
        <v>15</v>
      </c>
      <c r="L2894" t="str">
        <f>VLOOKUP(C2894,List!$A$2:$C$2089,3,)</f>
        <v>Dagenham Heathway</v>
      </c>
      <c r="M2894" t="str">
        <f>VLOOKUP(C2894,List!$A$2:$C$2089,2,)</f>
        <v>District</v>
      </c>
      <c r="N2894" t="str">
        <f t="shared" si="369"/>
        <v>Dagenham Heathway|District</v>
      </c>
      <c r="O2894">
        <f>VLOOKUP(N2894,Depth!$A$2:$F$427,3,)</f>
        <v>11</v>
      </c>
      <c r="P2894">
        <f>VLOOKUP(N2894,Depth!$A$2:$F$427,5,)</f>
        <v>106.2</v>
      </c>
      <c r="Q2894">
        <f>VLOOKUP(N2894,Depth!$A$2:$F$427,6,)</f>
        <v>4.8</v>
      </c>
      <c r="R2894">
        <f>VLOOKUP(L2894,longitude_latitude!C:J,7,)</f>
        <v>0.14915837700000001</v>
      </c>
      <c r="S2894">
        <f>VLOOKUP(L2894,longitude_latitude!C:J,8,)</f>
        <v>51.541106450000001</v>
      </c>
      <c r="T2894">
        <f t="shared" si="370"/>
        <v>7.6877877868662319</v>
      </c>
      <c r="U2894">
        <f>VLOOKUP(M2894,LINE!$A$2:$B$13,2,)</f>
        <v>5</v>
      </c>
      <c r="V2894">
        <f>VLOOKUP(L2894,Entry_exit!B:P,4,)</f>
        <v>10028</v>
      </c>
      <c r="W2894">
        <f>2020 - VLOOKUP(L2894, age!$A:$D,4,)</f>
        <v>88</v>
      </c>
      <c r="X2894">
        <f>VLOOKUP(H2894,'air-quality-london-time-of-day'!E:G,3,FALSE)</f>
        <v>18.399999999999999</v>
      </c>
      <c r="Y2894">
        <f>VLOOKUP(I2894,Weather!F:K,2,)</f>
        <v>8.698924731182851</v>
      </c>
      <c r="Z2894">
        <f>VLOOKUP(I2894,Weather!F:K,3,)</f>
        <v>0.19</v>
      </c>
      <c r="AA2894">
        <f>VLOOKUP(I2894,Weather!F:K,4,)</f>
        <v>0.54</v>
      </c>
      <c r="AB2894">
        <f>VLOOKUP(I2894,Weather!F:K,5,)</f>
        <v>1015</v>
      </c>
      <c r="AC2894">
        <f>VLOOKUP(I2894,Weather!F:K,6,)</f>
        <v>5</v>
      </c>
    </row>
    <row r="2895" spans="1:29" x14ac:dyDescent="0.25">
      <c r="A2895" t="s">
        <v>7</v>
      </c>
      <c r="B2895" t="s">
        <v>6</v>
      </c>
      <c r="C2895" s="1">
        <v>42066.555555555555</v>
      </c>
      <c r="D2895" s="3">
        <f t="shared" si="368"/>
        <v>2015</v>
      </c>
      <c r="E2895" s="3">
        <f t="shared" si="371"/>
        <v>3</v>
      </c>
      <c r="F2895" s="3">
        <f t="shared" si="372"/>
        <v>13</v>
      </c>
      <c r="G2895" s="3">
        <f t="shared" si="373"/>
        <v>3</v>
      </c>
      <c r="H2895" s="3" t="str">
        <f t="shared" si="374"/>
        <v>2015313</v>
      </c>
      <c r="I2895" s="3" t="str">
        <f t="shared" si="375"/>
        <v>20153133</v>
      </c>
      <c r="J2895">
        <v>24</v>
      </c>
      <c r="K2895">
        <v>14.4</v>
      </c>
      <c r="L2895" t="str">
        <f>VLOOKUP(C2895,List!$A$2:$C$2089,3,)</f>
        <v>Dagenham East</v>
      </c>
      <c r="M2895" t="str">
        <f>VLOOKUP(C2895,List!$A$2:$C$2089,2,)</f>
        <v>District</v>
      </c>
      <c r="N2895" t="str">
        <f t="shared" si="369"/>
        <v>Dagenham East|District</v>
      </c>
      <c r="O2895">
        <f>VLOOKUP(N2895,Depth!$A$2:$F$427,3,)</f>
        <v>10</v>
      </c>
      <c r="P2895">
        <f>VLOOKUP(N2895,Depth!$A$2:$F$427,5,)</f>
        <v>106.4</v>
      </c>
      <c r="Q2895">
        <f>VLOOKUP(N2895,Depth!$A$2:$F$427,6,)</f>
        <v>3.6</v>
      </c>
      <c r="R2895">
        <f>VLOOKUP(L2895,longitude_latitude!C:J,7,)</f>
        <v>0.167617456</v>
      </c>
      <c r="S2895">
        <f>VLOOKUP(L2895,longitude_latitude!C:J,8,)</f>
        <v>51.543649549999998</v>
      </c>
      <c r="T2895">
        <f t="shared" si="370"/>
        <v>8.6396154105265435</v>
      </c>
      <c r="U2895">
        <f>VLOOKUP(M2895,LINE!$A$2:$B$13,2,)</f>
        <v>5</v>
      </c>
      <c r="V2895">
        <f>VLOOKUP(L2895,Entry_exit!B:P,4,)</f>
        <v>4949</v>
      </c>
      <c r="W2895">
        <f>2020 - VLOOKUP(L2895, age!$A:$D,4,)</f>
        <v>118</v>
      </c>
      <c r="X2895">
        <f>VLOOKUP(H2895,'air-quality-london-time-of-day'!E:G,3,FALSE)</f>
        <v>18.399999999999999</v>
      </c>
      <c r="Y2895">
        <f>VLOOKUP(I2895,Weather!F:K,2,)</f>
        <v>8.698924731182851</v>
      </c>
      <c r="Z2895">
        <f>VLOOKUP(I2895,Weather!F:K,3,)</f>
        <v>0.19</v>
      </c>
      <c r="AA2895">
        <f>VLOOKUP(I2895,Weather!F:K,4,)</f>
        <v>0.54</v>
      </c>
      <c r="AB2895">
        <f>VLOOKUP(I2895,Weather!F:K,5,)</f>
        <v>1015</v>
      </c>
      <c r="AC2895">
        <f>VLOOKUP(I2895,Weather!F:K,6,)</f>
        <v>5</v>
      </c>
    </row>
    <row r="2896" spans="1:29" x14ac:dyDescent="0.25">
      <c r="A2896" t="s">
        <v>7</v>
      </c>
      <c r="B2896" t="s">
        <v>6</v>
      </c>
      <c r="C2896" s="1">
        <v>42066.556250000001</v>
      </c>
      <c r="D2896" s="3">
        <f t="shared" si="368"/>
        <v>2015</v>
      </c>
      <c r="E2896" s="3">
        <f t="shared" si="371"/>
        <v>3</v>
      </c>
      <c r="F2896" s="3">
        <f t="shared" si="372"/>
        <v>13</v>
      </c>
      <c r="G2896" s="3">
        <f t="shared" si="373"/>
        <v>3</v>
      </c>
      <c r="H2896" s="3" t="str">
        <f t="shared" si="374"/>
        <v>2015313</v>
      </c>
      <c r="I2896" s="3" t="str">
        <f t="shared" si="375"/>
        <v>20153133</v>
      </c>
      <c r="J2896">
        <v>25</v>
      </c>
      <c r="K2896">
        <v>15</v>
      </c>
      <c r="L2896" t="str">
        <f>VLOOKUP(C2896,List!$A$2:$C$2089,3,)</f>
        <v>Dagenham East</v>
      </c>
      <c r="M2896" t="str">
        <f>VLOOKUP(C2896,List!$A$2:$C$2089,2,)</f>
        <v>District</v>
      </c>
      <c r="N2896" t="str">
        <f t="shared" si="369"/>
        <v>Dagenham East|District</v>
      </c>
      <c r="O2896">
        <f>VLOOKUP(N2896,Depth!$A$2:$F$427,3,)</f>
        <v>10</v>
      </c>
      <c r="P2896">
        <f>VLOOKUP(N2896,Depth!$A$2:$F$427,5,)</f>
        <v>106.4</v>
      </c>
      <c r="Q2896">
        <f>VLOOKUP(N2896,Depth!$A$2:$F$427,6,)</f>
        <v>3.6</v>
      </c>
      <c r="R2896">
        <f>VLOOKUP(L2896,longitude_latitude!C:J,7,)</f>
        <v>0.167617456</v>
      </c>
      <c r="S2896">
        <f>VLOOKUP(L2896,longitude_latitude!C:J,8,)</f>
        <v>51.543649549999998</v>
      </c>
      <c r="T2896">
        <f t="shared" si="370"/>
        <v>8.6396154105265435</v>
      </c>
      <c r="U2896">
        <f>VLOOKUP(M2896,LINE!$A$2:$B$13,2,)</f>
        <v>5</v>
      </c>
      <c r="V2896">
        <f>VLOOKUP(L2896,Entry_exit!B:P,4,)</f>
        <v>4949</v>
      </c>
      <c r="W2896">
        <f>2020 - VLOOKUP(L2896, age!$A:$D,4,)</f>
        <v>118</v>
      </c>
      <c r="X2896">
        <f>VLOOKUP(H2896,'air-quality-london-time-of-day'!E:G,3,FALSE)</f>
        <v>18.399999999999999</v>
      </c>
      <c r="Y2896">
        <f>VLOOKUP(I2896,Weather!F:K,2,)</f>
        <v>8.698924731182851</v>
      </c>
      <c r="Z2896">
        <f>VLOOKUP(I2896,Weather!F:K,3,)</f>
        <v>0.19</v>
      </c>
      <c r="AA2896">
        <f>VLOOKUP(I2896,Weather!F:K,4,)</f>
        <v>0.54</v>
      </c>
      <c r="AB2896">
        <f>VLOOKUP(I2896,Weather!F:K,5,)</f>
        <v>1015</v>
      </c>
      <c r="AC2896">
        <f>VLOOKUP(I2896,Weather!F:K,6,)</f>
        <v>5</v>
      </c>
    </row>
    <row r="2897" spans="1:29" x14ac:dyDescent="0.25">
      <c r="A2897" t="s">
        <v>7</v>
      </c>
      <c r="B2897" t="s">
        <v>6</v>
      </c>
      <c r="C2897" s="1">
        <v>42066.556944444441</v>
      </c>
      <c r="D2897" s="3">
        <f t="shared" si="368"/>
        <v>2015</v>
      </c>
      <c r="E2897" s="3">
        <f t="shared" si="371"/>
        <v>3</v>
      </c>
      <c r="F2897" s="3">
        <f t="shared" si="372"/>
        <v>13</v>
      </c>
      <c r="G2897" s="3">
        <f t="shared" si="373"/>
        <v>3</v>
      </c>
      <c r="H2897" s="3" t="str">
        <f t="shared" si="374"/>
        <v>2015313</v>
      </c>
      <c r="I2897" s="3" t="str">
        <f t="shared" si="375"/>
        <v>20153133</v>
      </c>
      <c r="J2897">
        <v>25</v>
      </c>
      <c r="K2897">
        <v>15</v>
      </c>
      <c r="L2897" t="str">
        <f>VLOOKUP(C2897,List!$A$2:$C$2089,3,)</f>
        <v>Elm Park</v>
      </c>
      <c r="M2897" t="str">
        <f>VLOOKUP(C2897,List!$A$2:$C$2089,2,)</f>
        <v>District</v>
      </c>
      <c r="N2897" t="str">
        <f t="shared" si="369"/>
        <v>Elm Park|District</v>
      </c>
      <c r="O2897">
        <f>VLOOKUP(N2897,Depth!$A$2:$F$427,3,)</f>
        <v>18</v>
      </c>
      <c r="P2897">
        <f>VLOOKUP(N2897,Depth!$A$2:$F$427,5,)</f>
        <v>112.2</v>
      </c>
      <c r="Q2897">
        <f>VLOOKUP(N2897,Depth!$A$2:$F$427,6,)</f>
        <v>5.7</v>
      </c>
      <c r="R2897">
        <f>VLOOKUP(L2897,longitude_latitude!C:J,7,)</f>
        <v>0.200311564</v>
      </c>
      <c r="S2897">
        <f>VLOOKUP(L2897,longitude_latitude!C:J,8,)</f>
        <v>51.54920911</v>
      </c>
      <c r="T2897">
        <f t="shared" si="370"/>
        <v>10.325902699787148</v>
      </c>
      <c r="U2897">
        <f>VLOOKUP(M2897,LINE!$A$2:$B$13,2,)</f>
        <v>5</v>
      </c>
      <c r="V2897">
        <f>VLOOKUP(L2897,Entry_exit!B:P,4,)</f>
        <v>5161</v>
      </c>
      <c r="W2897">
        <f>2020 - VLOOKUP(L2897, age!$A:$D,4,)</f>
        <v>85</v>
      </c>
      <c r="X2897">
        <f>VLOOKUP(H2897,'air-quality-london-time-of-day'!E:G,3,FALSE)</f>
        <v>18.399999999999999</v>
      </c>
      <c r="Y2897">
        <f>VLOOKUP(I2897,Weather!F:K,2,)</f>
        <v>8.698924731182851</v>
      </c>
      <c r="Z2897">
        <f>VLOOKUP(I2897,Weather!F:K,3,)</f>
        <v>0.19</v>
      </c>
      <c r="AA2897">
        <f>VLOOKUP(I2897,Weather!F:K,4,)</f>
        <v>0.54</v>
      </c>
      <c r="AB2897">
        <f>VLOOKUP(I2897,Weather!F:K,5,)</f>
        <v>1015</v>
      </c>
      <c r="AC2897">
        <f>VLOOKUP(I2897,Weather!F:K,6,)</f>
        <v>5</v>
      </c>
    </row>
    <row r="2898" spans="1:29" x14ac:dyDescent="0.25">
      <c r="A2898" t="s">
        <v>7</v>
      </c>
      <c r="B2898" t="s">
        <v>6</v>
      </c>
      <c r="C2898" s="1">
        <v>42066.557638888888</v>
      </c>
      <c r="D2898" s="3">
        <f t="shared" si="368"/>
        <v>2015</v>
      </c>
      <c r="E2898" s="3">
        <f t="shared" si="371"/>
        <v>3</v>
      </c>
      <c r="F2898" s="3">
        <f t="shared" si="372"/>
        <v>13</v>
      </c>
      <c r="G2898" s="3">
        <f t="shared" si="373"/>
        <v>3</v>
      </c>
      <c r="H2898" s="3" t="str">
        <f t="shared" si="374"/>
        <v>2015313</v>
      </c>
      <c r="I2898" s="3" t="str">
        <f t="shared" si="375"/>
        <v>20153133</v>
      </c>
      <c r="J2898">
        <v>24</v>
      </c>
      <c r="K2898">
        <v>14.4</v>
      </c>
      <c r="L2898" t="str">
        <f>VLOOKUP(C2898,List!$A$2:$C$2089,3,)</f>
        <v>Elm Park</v>
      </c>
      <c r="M2898" t="str">
        <f>VLOOKUP(C2898,List!$A$2:$C$2089,2,)</f>
        <v>District</v>
      </c>
      <c r="N2898" t="str">
        <f t="shared" si="369"/>
        <v>Elm Park|District</v>
      </c>
      <c r="O2898">
        <f>VLOOKUP(N2898,Depth!$A$2:$F$427,3,)</f>
        <v>18</v>
      </c>
      <c r="P2898">
        <f>VLOOKUP(N2898,Depth!$A$2:$F$427,5,)</f>
        <v>112.2</v>
      </c>
      <c r="Q2898">
        <f>VLOOKUP(N2898,Depth!$A$2:$F$427,6,)</f>
        <v>5.7</v>
      </c>
      <c r="R2898">
        <f>VLOOKUP(L2898,longitude_latitude!C:J,7,)</f>
        <v>0.200311564</v>
      </c>
      <c r="S2898">
        <f>VLOOKUP(L2898,longitude_latitude!C:J,8,)</f>
        <v>51.54920911</v>
      </c>
      <c r="T2898">
        <f t="shared" si="370"/>
        <v>10.325902699787148</v>
      </c>
      <c r="U2898">
        <f>VLOOKUP(M2898,LINE!$A$2:$B$13,2,)</f>
        <v>5</v>
      </c>
      <c r="V2898">
        <f>VLOOKUP(L2898,Entry_exit!B:P,4,)</f>
        <v>5161</v>
      </c>
      <c r="W2898">
        <f>2020 - VLOOKUP(L2898, age!$A:$D,4,)</f>
        <v>85</v>
      </c>
      <c r="X2898">
        <f>VLOOKUP(H2898,'air-quality-london-time-of-day'!E:G,3,FALSE)</f>
        <v>18.399999999999999</v>
      </c>
      <c r="Y2898">
        <f>VLOOKUP(I2898,Weather!F:K,2,)</f>
        <v>8.698924731182851</v>
      </c>
      <c r="Z2898">
        <f>VLOOKUP(I2898,Weather!F:K,3,)</f>
        <v>0.19</v>
      </c>
      <c r="AA2898">
        <f>VLOOKUP(I2898,Weather!F:K,4,)</f>
        <v>0.54</v>
      </c>
      <c r="AB2898">
        <f>VLOOKUP(I2898,Weather!F:K,5,)</f>
        <v>1015</v>
      </c>
      <c r="AC2898">
        <f>VLOOKUP(I2898,Weather!F:K,6,)</f>
        <v>5</v>
      </c>
    </row>
    <row r="2899" spans="1:29" x14ac:dyDescent="0.25">
      <c r="A2899" t="s">
        <v>7</v>
      </c>
      <c r="B2899" t="s">
        <v>6</v>
      </c>
      <c r="C2899" s="1">
        <v>42066.558333333334</v>
      </c>
      <c r="D2899" s="3">
        <f t="shared" si="368"/>
        <v>2015</v>
      </c>
      <c r="E2899" s="3">
        <f t="shared" si="371"/>
        <v>3</v>
      </c>
      <c r="F2899" s="3">
        <f t="shared" si="372"/>
        <v>13</v>
      </c>
      <c r="G2899" s="3">
        <f t="shared" si="373"/>
        <v>3</v>
      </c>
      <c r="H2899" s="3" t="str">
        <f t="shared" si="374"/>
        <v>2015313</v>
      </c>
      <c r="I2899" s="3" t="str">
        <f t="shared" si="375"/>
        <v>20153133</v>
      </c>
      <c r="J2899">
        <v>25</v>
      </c>
      <c r="K2899">
        <v>15</v>
      </c>
      <c r="L2899" t="str">
        <f>VLOOKUP(C2899,List!$A$2:$C$2089,3,)</f>
        <v>Hornchurch</v>
      </c>
      <c r="M2899" t="str">
        <f>VLOOKUP(C2899,List!$A$2:$C$2089,2,)</f>
        <v>District</v>
      </c>
      <c r="N2899" t="str">
        <f t="shared" si="369"/>
        <v>Hornchurch|District</v>
      </c>
      <c r="O2899">
        <f>VLOOKUP(N2899,Depth!$A$2:$F$427,3,)</f>
        <v>24</v>
      </c>
      <c r="P2899">
        <f>VLOOKUP(N2899,Depth!$A$2:$F$427,5,)</f>
        <v>118.2</v>
      </c>
      <c r="Q2899">
        <f>VLOOKUP(N2899,Depth!$A$2:$F$427,6,)</f>
        <v>5.8</v>
      </c>
      <c r="R2899">
        <f>VLOOKUP(L2899,longitude_latitude!C:J,7,)</f>
        <v>0.22075470699999999</v>
      </c>
      <c r="S2899">
        <f>VLOOKUP(L2899,longitude_latitude!C:J,8,)</f>
        <v>51.553538349999997</v>
      </c>
      <c r="T2899">
        <f t="shared" si="370"/>
        <v>11.380686253267513</v>
      </c>
      <c r="U2899">
        <f>VLOOKUP(M2899,LINE!$A$2:$B$13,2,)</f>
        <v>5</v>
      </c>
      <c r="V2899">
        <f>VLOOKUP(L2899,Entry_exit!B:P,4,)</f>
        <v>3567</v>
      </c>
      <c r="W2899">
        <f>2020 - VLOOKUP(L2899, age!$A:$D,4,)</f>
        <v>118</v>
      </c>
      <c r="X2899">
        <f>VLOOKUP(H2899,'air-quality-london-time-of-day'!E:G,3,FALSE)</f>
        <v>18.399999999999999</v>
      </c>
      <c r="Y2899">
        <f>VLOOKUP(I2899,Weather!F:K,2,)</f>
        <v>8.698924731182851</v>
      </c>
      <c r="Z2899">
        <f>VLOOKUP(I2899,Weather!F:K,3,)</f>
        <v>0.19</v>
      </c>
      <c r="AA2899">
        <f>VLOOKUP(I2899,Weather!F:K,4,)</f>
        <v>0.54</v>
      </c>
      <c r="AB2899">
        <f>VLOOKUP(I2899,Weather!F:K,5,)</f>
        <v>1015</v>
      </c>
      <c r="AC2899">
        <f>VLOOKUP(I2899,Weather!F:K,6,)</f>
        <v>5</v>
      </c>
    </row>
    <row r="2900" spans="1:29" x14ac:dyDescent="0.25">
      <c r="A2900" t="s">
        <v>7</v>
      </c>
      <c r="B2900" t="s">
        <v>6</v>
      </c>
      <c r="C2900" s="1">
        <v>42066.559027777781</v>
      </c>
      <c r="D2900" s="3">
        <f t="shared" si="368"/>
        <v>2015</v>
      </c>
      <c r="E2900" s="3">
        <f t="shared" si="371"/>
        <v>3</v>
      </c>
      <c r="F2900" s="3">
        <f t="shared" si="372"/>
        <v>13</v>
      </c>
      <c r="G2900" s="3">
        <f t="shared" si="373"/>
        <v>3</v>
      </c>
      <c r="H2900" s="3" t="str">
        <f t="shared" si="374"/>
        <v>2015313</v>
      </c>
      <c r="I2900" s="3" t="str">
        <f t="shared" si="375"/>
        <v>20153133</v>
      </c>
      <c r="J2900">
        <v>24</v>
      </c>
      <c r="K2900">
        <v>14.4</v>
      </c>
      <c r="L2900" t="str">
        <f>VLOOKUP(C2900,List!$A$2:$C$2089,3,)</f>
        <v>Hornchurch</v>
      </c>
      <c r="M2900" t="str">
        <f>VLOOKUP(C2900,List!$A$2:$C$2089,2,)</f>
        <v>District</v>
      </c>
      <c r="N2900" t="str">
        <f t="shared" si="369"/>
        <v>Hornchurch|District</v>
      </c>
      <c r="O2900">
        <f>VLOOKUP(N2900,Depth!$A$2:$F$427,3,)</f>
        <v>24</v>
      </c>
      <c r="P2900">
        <f>VLOOKUP(N2900,Depth!$A$2:$F$427,5,)</f>
        <v>118.2</v>
      </c>
      <c r="Q2900">
        <f>VLOOKUP(N2900,Depth!$A$2:$F$427,6,)</f>
        <v>5.8</v>
      </c>
      <c r="R2900">
        <f>VLOOKUP(L2900,longitude_latitude!C:J,7,)</f>
        <v>0.22075470699999999</v>
      </c>
      <c r="S2900">
        <f>VLOOKUP(L2900,longitude_latitude!C:J,8,)</f>
        <v>51.553538349999997</v>
      </c>
      <c r="T2900">
        <f t="shared" si="370"/>
        <v>11.380686253267513</v>
      </c>
      <c r="U2900">
        <f>VLOOKUP(M2900,LINE!$A$2:$B$13,2,)</f>
        <v>5</v>
      </c>
      <c r="V2900">
        <f>VLOOKUP(L2900,Entry_exit!B:P,4,)</f>
        <v>3567</v>
      </c>
      <c r="W2900">
        <f>2020 - VLOOKUP(L2900, age!$A:$D,4,)</f>
        <v>118</v>
      </c>
      <c r="X2900">
        <f>VLOOKUP(H2900,'air-quality-london-time-of-day'!E:G,3,FALSE)</f>
        <v>18.399999999999999</v>
      </c>
      <c r="Y2900">
        <f>VLOOKUP(I2900,Weather!F:K,2,)</f>
        <v>8.698924731182851</v>
      </c>
      <c r="Z2900">
        <f>VLOOKUP(I2900,Weather!F:K,3,)</f>
        <v>0.19</v>
      </c>
      <c r="AA2900">
        <f>VLOOKUP(I2900,Weather!F:K,4,)</f>
        <v>0.54</v>
      </c>
      <c r="AB2900">
        <f>VLOOKUP(I2900,Weather!F:K,5,)</f>
        <v>1015</v>
      </c>
      <c r="AC2900">
        <f>VLOOKUP(I2900,Weather!F:K,6,)</f>
        <v>5</v>
      </c>
    </row>
    <row r="2901" spans="1:29" x14ac:dyDescent="0.25">
      <c r="A2901" t="s">
        <v>7</v>
      </c>
      <c r="B2901" t="s">
        <v>6</v>
      </c>
      <c r="C2901" s="1">
        <v>42066.55972222222</v>
      </c>
      <c r="D2901" s="3">
        <f t="shared" si="368"/>
        <v>2015</v>
      </c>
      <c r="E2901" s="3">
        <f t="shared" si="371"/>
        <v>3</v>
      </c>
      <c r="F2901" s="3">
        <f t="shared" si="372"/>
        <v>13</v>
      </c>
      <c r="G2901" s="3">
        <f t="shared" si="373"/>
        <v>3</v>
      </c>
      <c r="H2901" s="3" t="str">
        <f t="shared" si="374"/>
        <v>2015313</v>
      </c>
      <c r="I2901" s="3" t="str">
        <f t="shared" si="375"/>
        <v>20153133</v>
      </c>
      <c r="J2901">
        <v>24</v>
      </c>
      <c r="K2901">
        <v>14.4</v>
      </c>
      <c r="L2901" t="str">
        <f>VLOOKUP(C2901,List!$A$2:$C$2089,3,)</f>
        <v>Upminster Bridge</v>
      </c>
      <c r="M2901" t="str">
        <f>VLOOKUP(C2901,List!$A$2:$C$2089,2,)</f>
        <v>District</v>
      </c>
      <c r="N2901" t="str">
        <f t="shared" si="369"/>
        <v>Upminster Bridge|District</v>
      </c>
      <c r="O2901">
        <f>VLOOKUP(N2901,Depth!$A$2:$F$427,3,)</f>
        <v>15</v>
      </c>
      <c r="P2901">
        <f>VLOOKUP(N2901,Depth!$A$2:$F$427,5,)</f>
        <v>119.3</v>
      </c>
      <c r="Q2901">
        <f>VLOOKUP(N2901,Depth!$A$2:$F$427,6,)</f>
        <v>-4.3</v>
      </c>
      <c r="R2901">
        <f>VLOOKUP(L2901,longitude_latitude!C:J,7,)</f>
        <v>0.23747663499999999</v>
      </c>
      <c r="S2901">
        <f>VLOOKUP(L2901,longitude_latitude!C:J,8,)</f>
        <v>51.557985690000002</v>
      </c>
      <c r="T2901">
        <f t="shared" si="370"/>
        <v>12.243816949039353</v>
      </c>
      <c r="U2901">
        <f>VLOOKUP(M2901,LINE!$A$2:$B$13,2,)</f>
        <v>5</v>
      </c>
      <c r="V2901">
        <f>VLOOKUP(L2901,Entry_exit!B:P,4,)</f>
        <v>2109</v>
      </c>
      <c r="W2901">
        <f>2020 - VLOOKUP(L2901, age!$A:$D,4,)</f>
        <v>86</v>
      </c>
      <c r="X2901">
        <f>VLOOKUP(H2901,'air-quality-london-time-of-day'!E:G,3,FALSE)</f>
        <v>18.399999999999999</v>
      </c>
      <c r="Y2901">
        <f>VLOOKUP(I2901,Weather!F:K,2,)</f>
        <v>8.698924731182851</v>
      </c>
      <c r="Z2901">
        <f>VLOOKUP(I2901,Weather!F:K,3,)</f>
        <v>0.19</v>
      </c>
      <c r="AA2901">
        <f>VLOOKUP(I2901,Weather!F:K,4,)</f>
        <v>0.54</v>
      </c>
      <c r="AB2901">
        <f>VLOOKUP(I2901,Weather!F:K,5,)</f>
        <v>1015</v>
      </c>
      <c r="AC2901">
        <f>VLOOKUP(I2901,Weather!F:K,6,)</f>
        <v>5</v>
      </c>
    </row>
    <row r="2902" spans="1:29" x14ac:dyDescent="0.25">
      <c r="A2902" t="s">
        <v>7</v>
      </c>
      <c r="B2902" t="s">
        <v>6</v>
      </c>
      <c r="C2902" s="1">
        <v>42066.560416666667</v>
      </c>
      <c r="D2902" s="3">
        <f t="shared" si="368"/>
        <v>2015</v>
      </c>
      <c r="E2902" s="3">
        <f t="shared" si="371"/>
        <v>3</v>
      </c>
      <c r="F2902" s="3">
        <f t="shared" si="372"/>
        <v>13</v>
      </c>
      <c r="G2902" s="3">
        <f t="shared" si="373"/>
        <v>3</v>
      </c>
      <c r="H2902" s="3" t="str">
        <f t="shared" si="374"/>
        <v>2015313</v>
      </c>
      <c r="I2902" s="3" t="str">
        <f t="shared" si="375"/>
        <v>20153133</v>
      </c>
      <c r="J2902">
        <v>24</v>
      </c>
      <c r="K2902">
        <v>14.4</v>
      </c>
      <c r="L2902" t="str">
        <f>VLOOKUP(C2902,List!$A$2:$C$2089,3,)</f>
        <v>Upminster Bridge</v>
      </c>
      <c r="M2902" t="str">
        <f>VLOOKUP(C2902,List!$A$2:$C$2089,2,)</f>
        <v>District</v>
      </c>
      <c r="N2902" t="str">
        <f t="shared" si="369"/>
        <v>Upminster Bridge|District</v>
      </c>
      <c r="O2902">
        <f>VLOOKUP(N2902,Depth!$A$2:$F$427,3,)</f>
        <v>15</v>
      </c>
      <c r="P2902">
        <f>VLOOKUP(N2902,Depth!$A$2:$F$427,5,)</f>
        <v>119.3</v>
      </c>
      <c r="Q2902">
        <f>VLOOKUP(N2902,Depth!$A$2:$F$427,6,)</f>
        <v>-4.3</v>
      </c>
      <c r="R2902">
        <f>VLOOKUP(L2902,longitude_latitude!C:J,7,)</f>
        <v>0.23747663499999999</v>
      </c>
      <c r="S2902">
        <f>VLOOKUP(L2902,longitude_latitude!C:J,8,)</f>
        <v>51.557985690000002</v>
      </c>
      <c r="T2902">
        <f t="shared" si="370"/>
        <v>12.243816949039353</v>
      </c>
      <c r="U2902">
        <f>VLOOKUP(M2902,LINE!$A$2:$B$13,2,)</f>
        <v>5</v>
      </c>
      <c r="V2902">
        <f>VLOOKUP(L2902,Entry_exit!B:P,4,)</f>
        <v>2109</v>
      </c>
      <c r="W2902">
        <f>2020 - VLOOKUP(L2902, age!$A:$D,4,)</f>
        <v>86</v>
      </c>
      <c r="X2902">
        <f>VLOOKUP(H2902,'air-quality-london-time-of-day'!E:G,3,FALSE)</f>
        <v>18.399999999999999</v>
      </c>
      <c r="Y2902">
        <f>VLOOKUP(I2902,Weather!F:K,2,)</f>
        <v>8.698924731182851</v>
      </c>
      <c r="Z2902">
        <f>VLOOKUP(I2902,Weather!F:K,3,)</f>
        <v>0.19</v>
      </c>
      <c r="AA2902">
        <f>VLOOKUP(I2902,Weather!F:K,4,)</f>
        <v>0.54</v>
      </c>
      <c r="AB2902">
        <f>VLOOKUP(I2902,Weather!F:K,5,)</f>
        <v>1015</v>
      </c>
      <c r="AC2902">
        <f>VLOOKUP(I2902,Weather!F:K,6,)</f>
        <v>5</v>
      </c>
    </row>
    <row r="2903" spans="1:29" x14ac:dyDescent="0.25">
      <c r="A2903" t="s">
        <v>7</v>
      </c>
      <c r="B2903" t="s">
        <v>6</v>
      </c>
      <c r="C2903" s="1">
        <v>42080.4</v>
      </c>
      <c r="D2903" s="3">
        <f t="shared" si="368"/>
        <v>2015</v>
      </c>
      <c r="E2903" s="3">
        <f t="shared" si="371"/>
        <v>3</v>
      </c>
      <c r="F2903" s="3">
        <f t="shared" si="372"/>
        <v>9</v>
      </c>
      <c r="G2903" s="3">
        <f t="shared" si="373"/>
        <v>17</v>
      </c>
      <c r="H2903" s="3" t="str">
        <f t="shared" si="374"/>
        <v>201539</v>
      </c>
      <c r="I2903" s="3" t="str">
        <f t="shared" si="375"/>
        <v>20153917</v>
      </c>
      <c r="J2903">
        <v>151</v>
      </c>
      <c r="K2903">
        <v>90.6</v>
      </c>
      <c r="L2903" t="str">
        <f>VLOOKUP(C2903,List!$A$2:$C$2089,3,)</f>
        <v>Acton Town</v>
      </c>
      <c r="M2903" t="str">
        <f>VLOOKUP(C2903,List!$A$2:$C$2089,2,)</f>
        <v>Piccadilly</v>
      </c>
      <c r="N2903" t="str">
        <f t="shared" si="369"/>
        <v>Acton Town|Piccadilly</v>
      </c>
      <c r="O2903">
        <f>VLOOKUP(N2903,Depth!$A$2:$F$427,3,)</f>
        <v>21</v>
      </c>
      <c r="P2903">
        <f>VLOOKUP(N2903,Depth!$A$2:$F$427,5,)</f>
        <v>115.5</v>
      </c>
      <c r="Q2903">
        <f>VLOOKUP(N2903,Depth!$A$2:$F$427,6,)</f>
        <v>5.5</v>
      </c>
      <c r="R2903">
        <f>VLOOKUP(L2903,longitude_latitude!C:J,7,)</f>
        <v>-0.27843282400000002</v>
      </c>
      <c r="S2903">
        <f>VLOOKUP(L2903,longitude_latitude!C:J,8,)</f>
        <v>51.502137019999999</v>
      </c>
      <c r="T2903">
        <f t="shared" si="370"/>
        <v>-14.339885452513546</v>
      </c>
      <c r="U2903">
        <f>VLOOKUP(M2903,LINE!$A$2:$B$13,2,)</f>
        <v>10</v>
      </c>
      <c r="V2903">
        <f>VLOOKUP(L2903,Entry_exit!B:P,4,)</f>
        <v>9861</v>
      </c>
      <c r="W2903">
        <f>2020 - VLOOKUP(L2903, age!$A:$D,4,)</f>
        <v>141</v>
      </c>
      <c r="X2903">
        <f>VLOOKUP(H2903,'air-quality-london-time-of-day'!E:G,3,FALSE)</f>
        <v>20.2</v>
      </c>
      <c r="Y2903">
        <f>VLOOKUP(I2903,Weather!F:K,2,)</f>
        <v>8</v>
      </c>
      <c r="Z2903">
        <f>VLOOKUP(I2903,Weather!F:K,3,)</f>
        <v>1.3</v>
      </c>
      <c r="AA2903">
        <f>VLOOKUP(I2903,Weather!F:K,4,)</f>
        <v>0.79</v>
      </c>
      <c r="AB2903">
        <f>VLOOKUP(I2903,Weather!F:K,5,)</f>
        <v>1025</v>
      </c>
      <c r="AC2903">
        <f>VLOOKUP(I2903,Weather!F:K,6,)</f>
        <v>0</v>
      </c>
    </row>
    <row r="2904" spans="1:29" x14ac:dyDescent="0.25">
      <c r="A2904" t="s">
        <v>7</v>
      </c>
      <c r="B2904" t="s">
        <v>6</v>
      </c>
      <c r="C2904" s="1">
        <v>42080.400694444441</v>
      </c>
      <c r="D2904" s="3">
        <f t="shared" si="368"/>
        <v>2015</v>
      </c>
      <c r="E2904" s="3">
        <f t="shared" si="371"/>
        <v>3</v>
      </c>
      <c r="F2904" s="3">
        <f t="shared" si="372"/>
        <v>9</v>
      </c>
      <c r="G2904" s="3">
        <f t="shared" si="373"/>
        <v>17</v>
      </c>
      <c r="H2904" s="3" t="str">
        <f t="shared" si="374"/>
        <v>201539</v>
      </c>
      <c r="I2904" s="3" t="str">
        <f t="shared" si="375"/>
        <v>20153917</v>
      </c>
      <c r="J2904">
        <v>152</v>
      </c>
      <c r="K2904">
        <v>91.2</v>
      </c>
      <c r="L2904" t="str">
        <f>VLOOKUP(C2904,List!$A$2:$C$2089,3,)</f>
        <v>Acton Town</v>
      </c>
      <c r="M2904" t="str">
        <f>VLOOKUP(C2904,List!$A$2:$C$2089,2,)</f>
        <v>Piccadilly</v>
      </c>
      <c r="N2904" t="str">
        <f t="shared" si="369"/>
        <v>Acton Town|Piccadilly</v>
      </c>
      <c r="O2904">
        <f>VLOOKUP(N2904,Depth!$A$2:$F$427,3,)</f>
        <v>21</v>
      </c>
      <c r="P2904">
        <f>VLOOKUP(N2904,Depth!$A$2:$F$427,5,)</f>
        <v>115.5</v>
      </c>
      <c r="Q2904">
        <f>VLOOKUP(N2904,Depth!$A$2:$F$427,6,)</f>
        <v>5.5</v>
      </c>
      <c r="R2904">
        <f>VLOOKUP(L2904,longitude_latitude!C:J,7,)</f>
        <v>-0.27843282400000002</v>
      </c>
      <c r="S2904">
        <f>VLOOKUP(L2904,longitude_latitude!C:J,8,)</f>
        <v>51.502137019999999</v>
      </c>
      <c r="T2904">
        <f t="shared" si="370"/>
        <v>-14.339885452513546</v>
      </c>
      <c r="U2904">
        <f>VLOOKUP(M2904,LINE!$A$2:$B$13,2,)</f>
        <v>10</v>
      </c>
      <c r="V2904">
        <f>VLOOKUP(L2904,Entry_exit!B:P,4,)</f>
        <v>9861</v>
      </c>
      <c r="W2904">
        <f>2020 - VLOOKUP(L2904, age!$A:$D,4,)</f>
        <v>141</v>
      </c>
      <c r="X2904">
        <f>VLOOKUP(H2904,'air-quality-london-time-of-day'!E:G,3,FALSE)</f>
        <v>20.2</v>
      </c>
      <c r="Y2904">
        <f>VLOOKUP(I2904,Weather!F:K,2,)</f>
        <v>8</v>
      </c>
      <c r="Z2904">
        <f>VLOOKUP(I2904,Weather!F:K,3,)</f>
        <v>1.3</v>
      </c>
      <c r="AA2904">
        <f>VLOOKUP(I2904,Weather!F:K,4,)</f>
        <v>0.79</v>
      </c>
      <c r="AB2904">
        <f>VLOOKUP(I2904,Weather!F:K,5,)</f>
        <v>1025</v>
      </c>
      <c r="AC2904">
        <f>VLOOKUP(I2904,Weather!F:K,6,)</f>
        <v>0</v>
      </c>
    </row>
    <row r="2905" spans="1:29" x14ac:dyDescent="0.25">
      <c r="A2905" t="s">
        <v>7</v>
      </c>
      <c r="B2905" t="s">
        <v>6</v>
      </c>
      <c r="C2905" s="1">
        <v>42080.401388888888</v>
      </c>
      <c r="D2905" s="3">
        <f t="shared" si="368"/>
        <v>2015</v>
      </c>
      <c r="E2905" s="3">
        <f t="shared" si="371"/>
        <v>3</v>
      </c>
      <c r="F2905" s="3">
        <f t="shared" si="372"/>
        <v>9</v>
      </c>
      <c r="G2905" s="3">
        <f t="shared" si="373"/>
        <v>17</v>
      </c>
      <c r="H2905" s="3" t="str">
        <f t="shared" si="374"/>
        <v>201539</v>
      </c>
      <c r="I2905" s="3" t="str">
        <f t="shared" si="375"/>
        <v>20153917</v>
      </c>
      <c r="J2905">
        <v>146</v>
      </c>
      <c r="K2905">
        <v>87.6</v>
      </c>
      <c r="L2905" t="str">
        <f>VLOOKUP(C2905,List!$A$2:$C$2089,3,)</f>
        <v>Acton Town</v>
      </c>
      <c r="M2905" t="str">
        <f>VLOOKUP(C2905,List!$A$2:$C$2089,2,)</f>
        <v>Piccadilly</v>
      </c>
      <c r="N2905" t="str">
        <f t="shared" si="369"/>
        <v>Acton Town|Piccadilly</v>
      </c>
      <c r="O2905">
        <f>VLOOKUP(N2905,Depth!$A$2:$F$427,3,)</f>
        <v>21</v>
      </c>
      <c r="P2905">
        <f>VLOOKUP(N2905,Depth!$A$2:$F$427,5,)</f>
        <v>115.5</v>
      </c>
      <c r="Q2905">
        <f>VLOOKUP(N2905,Depth!$A$2:$F$427,6,)</f>
        <v>5.5</v>
      </c>
      <c r="R2905">
        <f>VLOOKUP(L2905,longitude_latitude!C:J,7,)</f>
        <v>-0.27843282400000002</v>
      </c>
      <c r="S2905">
        <f>VLOOKUP(L2905,longitude_latitude!C:J,8,)</f>
        <v>51.502137019999999</v>
      </c>
      <c r="T2905">
        <f t="shared" si="370"/>
        <v>-14.339885452513546</v>
      </c>
      <c r="U2905">
        <f>VLOOKUP(M2905,LINE!$A$2:$B$13,2,)</f>
        <v>10</v>
      </c>
      <c r="V2905">
        <f>VLOOKUP(L2905,Entry_exit!B:P,4,)</f>
        <v>9861</v>
      </c>
      <c r="W2905">
        <f>2020 - VLOOKUP(L2905, age!$A:$D,4,)</f>
        <v>141</v>
      </c>
      <c r="X2905">
        <f>VLOOKUP(H2905,'air-quality-london-time-of-day'!E:G,3,FALSE)</f>
        <v>20.2</v>
      </c>
      <c r="Y2905">
        <f>VLOOKUP(I2905,Weather!F:K,2,)</f>
        <v>8</v>
      </c>
      <c r="Z2905">
        <f>VLOOKUP(I2905,Weather!F:K,3,)</f>
        <v>1.3</v>
      </c>
      <c r="AA2905">
        <f>VLOOKUP(I2905,Weather!F:K,4,)</f>
        <v>0.79</v>
      </c>
      <c r="AB2905">
        <f>VLOOKUP(I2905,Weather!F:K,5,)</f>
        <v>1025</v>
      </c>
      <c r="AC2905">
        <f>VLOOKUP(I2905,Weather!F:K,6,)</f>
        <v>0</v>
      </c>
    </row>
    <row r="2906" spans="1:29" x14ac:dyDescent="0.25">
      <c r="A2906" t="s">
        <v>7</v>
      </c>
      <c r="B2906" t="s">
        <v>6</v>
      </c>
      <c r="C2906" s="1">
        <v>42080.402083333334</v>
      </c>
      <c r="D2906" s="3">
        <f t="shared" si="368"/>
        <v>2015</v>
      </c>
      <c r="E2906" s="3">
        <f t="shared" si="371"/>
        <v>3</v>
      </c>
      <c r="F2906" s="3">
        <f t="shared" si="372"/>
        <v>9</v>
      </c>
      <c r="G2906" s="3">
        <f t="shared" si="373"/>
        <v>17</v>
      </c>
      <c r="H2906" s="3" t="str">
        <f t="shared" si="374"/>
        <v>201539</v>
      </c>
      <c r="I2906" s="3" t="str">
        <f t="shared" si="375"/>
        <v>20153917</v>
      </c>
      <c r="J2906">
        <v>136</v>
      </c>
      <c r="K2906">
        <v>81.599999999999994</v>
      </c>
      <c r="L2906" t="str">
        <f>VLOOKUP(C2906,List!$A$2:$C$2089,3,)</f>
        <v>South Ealing</v>
      </c>
      <c r="M2906" t="str">
        <f>VLOOKUP(C2906,List!$A$2:$C$2089,2,)</f>
        <v>Piccadilly</v>
      </c>
      <c r="N2906" t="str">
        <f t="shared" si="369"/>
        <v>South Ealing|Piccadilly</v>
      </c>
      <c r="O2906">
        <f>VLOOKUP(N2906,Depth!$A$2:$F$427,3,)</f>
        <v>24</v>
      </c>
      <c r="P2906">
        <f>VLOOKUP(N2906,Depth!$A$2:$F$427,5,)</f>
        <v>120.3</v>
      </c>
      <c r="Q2906">
        <f>VLOOKUP(N2906,Depth!$A$2:$F$427,6,)</f>
        <v>3.7</v>
      </c>
      <c r="R2906">
        <f>VLOOKUP(L2906,longitude_latitude!C:J,7,)</f>
        <v>-0.30591951899999997</v>
      </c>
      <c r="S2906">
        <f>VLOOKUP(L2906,longitude_latitude!C:J,8,)</f>
        <v>51.500391360000002</v>
      </c>
      <c r="T2906">
        <f t="shared" si="370"/>
        <v>-15.754974953162955</v>
      </c>
      <c r="U2906">
        <f>VLOOKUP(M2906,LINE!$A$2:$B$13,2,)</f>
        <v>10</v>
      </c>
      <c r="V2906">
        <f>VLOOKUP(L2906,Entry_exit!B:P,4,)</f>
        <v>5837</v>
      </c>
      <c r="W2906">
        <f>2020 - VLOOKUP(L2906, age!$A:$D,4,)</f>
        <v>137</v>
      </c>
      <c r="X2906">
        <f>VLOOKUP(H2906,'air-quality-london-time-of-day'!E:G,3,FALSE)</f>
        <v>20.2</v>
      </c>
      <c r="Y2906">
        <f>VLOOKUP(I2906,Weather!F:K,2,)</f>
        <v>8</v>
      </c>
      <c r="Z2906">
        <f>VLOOKUP(I2906,Weather!F:K,3,)</f>
        <v>1.3</v>
      </c>
      <c r="AA2906">
        <f>VLOOKUP(I2906,Weather!F:K,4,)</f>
        <v>0.79</v>
      </c>
      <c r="AB2906">
        <f>VLOOKUP(I2906,Weather!F:K,5,)</f>
        <v>1025</v>
      </c>
      <c r="AC2906">
        <f>VLOOKUP(I2906,Weather!F:K,6,)</f>
        <v>0</v>
      </c>
    </row>
    <row r="2907" spans="1:29" x14ac:dyDescent="0.25">
      <c r="A2907" t="s">
        <v>7</v>
      </c>
      <c r="B2907" t="s">
        <v>6</v>
      </c>
      <c r="C2907" s="1">
        <v>42080.402777777781</v>
      </c>
      <c r="D2907" s="3">
        <f t="shared" si="368"/>
        <v>2015</v>
      </c>
      <c r="E2907" s="3">
        <f t="shared" si="371"/>
        <v>3</v>
      </c>
      <c r="F2907" s="3">
        <f t="shared" si="372"/>
        <v>9</v>
      </c>
      <c r="G2907" s="3">
        <f t="shared" si="373"/>
        <v>17</v>
      </c>
      <c r="H2907" s="3" t="str">
        <f t="shared" si="374"/>
        <v>201539</v>
      </c>
      <c r="I2907" s="3" t="str">
        <f t="shared" si="375"/>
        <v>20153917</v>
      </c>
      <c r="J2907">
        <v>141</v>
      </c>
      <c r="K2907">
        <v>84.6</v>
      </c>
      <c r="L2907" t="str">
        <f>VLOOKUP(C2907,List!$A$2:$C$2089,3,)</f>
        <v>South Ealing</v>
      </c>
      <c r="M2907" t="str">
        <f>VLOOKUP(C2907,List!$A$2:$C$2089,2,)</f>
        <v>Piccadilly</v>
      </c>
      <c r="N2907" t="str">
        <f t="shared" si="369"/>
        <v>South Ealing|Piccadilly</v>
      </c>
      <c r="O2907">
        <f>VLOOKUP(N2907,Depth!$A$2:$F$427,3,)</f>
        <v>24</v>
      </c>
      <c r="P2907">
        <f>VLOOKUP(N2907,Depth!$A$2:$F$427,5,)</f>
        <v>120.3</v>
      </c>
      <c r="Q2907">
        <f>VLOOKUP(N2907,Depth!$A$2:$F$427,6,)</f>
        <v>3.7</v>
      </c>
      <c r="R2907">
        <f>VLOOKUP(L2907,longitude_latitude!C:J,7,)</f>
        <v>-0.30591951899999997</v>
      </c>
      <c r="S2907">
        <f>VLOOKUP(L2907,longitude_latitude!C:J,8,)</f>
        <v>51.500391360000002</v>
      </c>
      <c r="T2907">
        <f t="shared" si="370"/>
        <v>-15.754974953162955</v>
      </c>
      <c r="U2907">
        <f>VLOOKUP(M2907,LINE!$A$2:$B$13,2,)</f>
        <v>10</v>
      </c>
      <c r="V2907">
        <f>VLOOKUP(L2907,Entry_exit!B:P,4,)</f>
        <v>5837</v>
      </c>
      <c r="W2907">
        <f>2020 - VLOOKUP(L2907, age!$A:$D,4,)</f>
        <v>137</v>
      </c>
      <c r="X2907">
        <f>VLOOKUP(H2907,'air-quality-london-time-of-day'!E:G,3,FALSE)</f>
        <v>20.2</v>
      </c>
      <c r="Y2907">
        <f>VLOOKUP(I2907,Weather!F:K,2,)</f>
        <v>8</v>
      </c>
      <c r="Z2907">
        <f>VLOOKUP(I2907,Weather!F:K,3,)</f>
        <v>1.3</v>
      </c>
      <c r="AA2907">
        <f>VLOOKUP(I2907,Weather!F:K,4,)</f>
        <v>0.79</v>
      </c>
      <c r="AB2907">
        <f>VLOOKUP(I2907,Weather!F:K,5,)</f>
        <v>1025</v>
      </c>
      <c r="AC2907">
        <f>VLOOKUP(I2907,Weather!F:K,6,)</f>
        <v>0</v>
      </c>
    </row>
    <row r="2908" spans="1:29" x14ac:dyDescent="0.25">
      <c r="A2908" t="s">
        <v>7</v>
      </c>
      <c r="B2908" t="s">
        <v>6</v>
      </c>
      <c r="C2908" s="1">
        <v>42080.40347222222</v>
      </c>
      <c r="D2908" s="3">
        <f t="shared" si="368"/>
        <v>2015</v>
      </c>
      <c r="E2908" s="3">
        <f t="shared" si="371"/>
        <v>3</v>
      </c>
      <c r="F2908" s="3">
        <f t="shared" si="372"/>
        <v>9</v>
      </c>
      <c r="G2908" s="3">
        <f t="shared" si="373"/>
        <v>17</v>
      </c>
      <c r="H2908" s="3" t="str">
        <f t="shared" si="374"/>
        <v>201539</v>
      </c>
      <c r="I2908" s="3" t="str">
        <f t="shared" si="375"/>
        <v>20153917</v>
      </c>
      <c r="J2908">
        <v>144</v>
      </c>
      <c r="K2908">
        <v>86.4</v>
      </c>
      <c r="L2908" t="str">
        <f>VLOOKUP(C2908,List!$A$2:$C$2089,3,)</f>
        <v>Northfields</v>
      </c>
      <c r="M2908" t="str">
        <f>VLOOKUP(C2908,List!$A$2:$C$2089,2,)</f>
        <v>Piccadilly</v>
      </c>
      <c r="N2908" t="str">
        <f t="shared" si="369"/>
        <v>Northfields|Piccadilly</v>
      </c>
      <c r="O2908">
        <f>VLOOKUP(N2908,Depth!$A$2:$F$427,3,)</f>
        <v>24</v>
      </c>
      <c r="P2908">
        <f>VLOOKUP(N2908,Depth!$A$2:$F$427,5,)</f>
        <v>119.3</v>
      </c>
      <c r="Q2908">
        <f>VLOOKUP(N2908,Depth!$A$2:$F$427,6,)</f>
        <v>4.7</v>
      </c>
      <c r="R2908">
        <f>VLOOKUP(L2908,longitude_latitude!C:J,7,)</f>
        <v>-0.31140986500000001</v>
      </c>
      <c r="S2908">
        <f>VLOOKUP(L2908,longitude_latitude!C:J,8,)</f>
        <v>51.499146340000003</v>
      </c>
      <c r="T2908">
        <f t="shared" si="370"/>
        <v>-16.037342209354644</v>
      </c>
      <c r="U2908">
        <f>VLOOKUP(M2908,LINE!$A$2:$B$13,2,)</f>
        <v>10</v>
      </c>
      <c r="V2908">
        <f>VLOOKUP(L2908,Entry_exit!B:P,4,)</f>
        <v>6714</v>
      </c>
      <c r="W2908">
        <f>2020 - VLOOKUP(L2908, age!$A:$D,4,)</f>
        <v>112</v>
      </c>
      <c r="X2908">
        <f>VLOOKUP(H2908,'air-quality-london-time-of-day'!E:G,3,FALSE)</f>
        <v>20.2</v>
      </c>
      <c r="Y2908">
        <f>VLOOKUP(I2908,Weather!F:K,2,)</f>
        <v>8</v>
      </c>
      <c r="Z2908">
        <f>VLOOKUP(I2908,Weather!F:K,3,)</f>
        <v>1.3</v>
      </c>
      <c r="AA2908">
        <f>VLOOKUP(I2908,Weather!F:K,4,)</f>
        <v>0.79</v>
      </c>
      <c r="AB2908">
        <f>VLOOKUP(I2908,Weather!F:K,5,)</f>
        <v>1025</v>
      </c>
      <c r="AC2908">
        <f>VLOOKUP(I2908,Weather!F:K,6,)</f>
        <v>0</v>
      </c>
    </row>
    <row r="2909" spans="1:29" x14ac:dyDescent="0.25">
      <c r="A2909" t="s">
        <v>7</v>
      </c>
      <c r="B2909" t="s">
        <v>6</v>
      </c>
      <c r="C2909" s="1">
        <v>42080.404166666667</v>
      </c>
      <c r="D2909" s="3">
        <f t="shared" si="368"/>
        <v>2015</v>
      </c>
      <c r="E2909" s="3">
        <f t="shared" si="371"/>
        <v>3</v>
      </c>
      <c r="F2909" s="3">
        <f t="shared" si="372"/>
        <v>9</v>
      </c>
      <c r="G2909" s="3">
        <f t="shared" si="373"/>
        <v>17</v>
      </c>
      <c r="H2909" s="3" t="str">
        <f t="shared" si="374"/>
        <v>201539</v>
      </c>
      <c r="I2909" s="3" t="str">
        <f t="shared" si="375"/>
        <v>20153917</v>
      </c>
      <c r="J2909">
        <v>144</v>
      </c>
      <c r="K2909">
        <v>86.4</v>
      </c>
      <c r="L2909" t="str">
        <f>VLOOKUP(C2909,List!$A$2:$C$2089,3,)</f>
        <v>Boston Manor</v>
      </c>
      <c r="M2909" t="str">
        <f>VLOOKUP(C2909,List!$A$2:$C$2089,2,)</f>
        <v>Piccadilly</v>
      </c>
      <c r="N2909" t="str">
        <f t="shared" si="369"/>
        <v>Boston Manor|Piccadilly</v>
      </c>
      <c r="O2909">
        <f>VLOOKUP(N2909,Depth!$A$2:$F$427,3,)</f>
        <v>25</v>
      </c>
      <c r="P2909">
        <f>VLOOKUP(N2909,Depth!$A$2:$F$427,5,)</f>
        <v>119.4</v>
      </c>
      <c r="Q2909">
        <f>VLOOKUP(N2909,Depth!$A$2:$F$427,6,)</f>
        <v>5.6</v>
      </c>
      <c r="R2909">
        <f>VLOOKUP(L2909,longitude_latitude!C:J,7,)</f>
        <v>-0.32401175999999998</v>
      </c>
      <c r="S2909">
        <f>VLOOKUP(L2909,longitude_latitude!C:J,8,)</f>
        <v>51.494711000000002</v>
      </c>
      <c r="T2909">
        <f t="shared" si="370"/>
        <v>-16.684891941801361</v>
      </c>
      <c r="U2909">
        <f>VLOOKUP(M2909,LINE!$A$2:$B$13,2,)</f>
        <v>10</v>
      </c>
      <c r="V2909">
        <f>VLOOKUP(L2909,Entry_exit!B:P,4,)</f>
        <v>3610</v>
      </c>
      <c r="W2909">
        <f>2020 - VLOOKUP(L2909, age!$A:$D,4,)</f>
        <v>137</v>
      </c>
      <c r="X2909">
        <f>VLOOKUP(H2909,'air-quality-london-time-of-day'!E:G,3,FALSE)</f>
        <v>20.2</v>
      </c>
      <c r="Y2909">
        <f>VLOOKUP(I2909,Weather!F:K,2,)</f>
        <v>8</v>
      </c>
      <c r="Z2909">
        <f>VLOOKUP(I2909,Weather!F:K,3,)</f>
        <v>1.3</v>
      </c>
      <c r="AA2909">
        <f>VLOOKUP(I2909,Weather!F:K,4,)</f>
        <v>0.79</v>
      </c>
      <c r="AB2909">
        <f>VLOOKUP(I2909,Weather!F:K,5,)</f>
        <v>1025</v>
      </c>
      <c r="AC2909">
        <f>VLOOKUP(I2909,Weather!F:K,6,)</f>
        <v>0</v>
      </c>
    </row>
    <row r="2910" spans="1:29" x14ac:dyDescent="0.25">
      <c r="A2910" t="s">
        <v>7</v>
      </c>
      <c r="B2910" t="s">
        <v>6</v>
      </c>
      <c r="C2910" s="1">
        <v>42080.404861111114</v>
      </c>
      <c r="D2910" s="3">
        <f t="shared" si="368"/>
        <v>2015</v>
      </c>
      <c r="E2910" s="3">
        <f t="shared" si="371"/>
        <v>3</v>
      </c>
      <c r="F2910" s="3">
        <f t="shared" si="372"/>
        <v>9</v>
      </c>
      <c r="G2910" s="3">
        <f t="shared" si="373"/>
        <v>17</v>
      </c>
      <c r="H2910" s="3" t="str">
        <f t="shared" si="374"/>
        <v>201539</v>
      </c>
      <c r="I2910" s="3" t="str">
        <f t="shared" si="375"/>
        <v>20153917</v>
      </c>
      <c r="J2910">
        <v>141</v>
      </c>
      <c r="K2910">
        <v>84.6</v>
      </c>
      <c r="L2910" t="str">
        <f>VLOOKUP(C2910,List!$A$2:$C$2089,3,)</f>
        <v>Boston Manor</v>
      </c>
      <c r="M2910" t="str">
        <f>VLOOKUP(C2910,List!$A$2:$C$2089,2,)</f>
        <v>Piccadilly</v>
      </c>
      <c r="N2910" t="str">
        <f t="shared" si="369"/>
        <v>Boston Manor|Piccadilly</v>
      </c>
      <c r="O2910">
        <f>VLOOKUP(N2910,Depth!$A$2:$F$427,3,)</f>
        <v>25</v>
      </c>
      <c r="P2910">
        <f>VLOOKUP(N2910,Depth!$A$2:$F$427,5,)</f>
        <v>119.4</v>
      </c>
      <c r="Q2910">
        <f>VLOOKUP(N2910,Depth!$A$2:$F$427,6,)</f>
        <v>5.6</v>
      </c>
      <c r="R2910">
        <f>VLOOKUP(L2910,longitude_latitude!C:J,7,)</f>
        <v>-0.32401175999999998</v>
      </c>
      <c r="S2910">
        <f>VLOOKUP(L2910,longitude_latitude!C:J,8,)</f>
        <v>51.494711000000002</v>
      </c>
      <c r="T2910">
        <f t="shared" si="370"/>
        <v>-16.684891941801361</v>
      </c>
      <c r="U2910">
        <f>VLOOKUP(M2910,LINE!$A$2:$B$13,2,)</f>
        <v>10</v>
      </c>
      <c r="V2910">
        <f>VLOOKUP(L2910,Entry_exit!B:P,4,)</f>
        <v>3610</v>
      </c>
      <c r="W2910">
        <f>2020 - VLOOKUP(L2910, age!$A:$D,4,)</f>
        <v>137</v>
      </c>
      <c r="X2910">
        <f>VLOOKUP(H2910,'air-quality-london-time-of-day'!E:G,3,FALSE)</f>
        <v>20.2</v>
      </c>
      <c r="Y2910">
        <f>VLOOKUP(I2910,Weather!F:K,2,)</f>
        <v>8</v>
      </c>
      <c r="Z2910">
        <f>VLOOKUP(I2910,Weather!F:K,3,)</f>
        <v>1.3</v>
      </c>
      <c r="AA2910">
        <f>VLOOKUP(I2910,Weather!F:K,4,)</f>
        <v>0.79</v>
      </c>
      <c r="AB2910">
        <f>VLOOKUP(I2910,Weather!F:K,5,)</f>
        <v>1025</v>
      </c>
      <c r="AC2910">
        <f>VLOOKUP(I2910,Weather!F:K,6,)</f>
        <v>0</v>
      </c>
    </row>
    <row r="2911" spans="1:29" x14ac:dyDescent="0.25">
      <c r="A2911" t="s">
        <v>7</v>
      </c>
      <c r="B2911" t="s">
        <v>6</v>
      </c>
      <c r="C2911" s="1">
        <v>42080.405555555553</v>
      </c>
      <c r="D2911" s="3">
        <f t="shared" si="368"/>
        <v>2015</v>
      </c>
      <c r="E2911" s="3">
        <f t="shared" si="371"/>
        <v>3</v>
      </c>
      <c r="F2911" s="3">
        <f t="shared" si="372"/>
        <v>9</v>
      </c>
      <c r="G2911" s="3">
        <f t="shared" si="373"/>
        <v>17</v>
      </c>
      <c r="H2911" s="3" t="str">
        <f t="shared" si="374"/>
        <v>201539</v>
      </c>
      <c r="I2911" s="3" t="str">
        <f t="shared" si="375"/>
        <v>20153917</v>
      </c>
      <c r="J2911">
        <v>150</v>
      </c>
      <c r="K2911">
        <v>90</v>
      </c>
      <c r="L2911" t="str">
        <f>VLOOKUP(C2911,List!$A$2:$C$2089,3,)</f>
        <v>Boston Manor</v>
      </c>
      <c r="M2911" t="str">
        <f>VLOOKUP(C2911,List!$A$2:$C$2089,2,)</f>
        <v>Piccadilly</v>
      </c>
      <c r="N2911" t="str">
        <f t="shared" si="369"/>
        <v>Boston Manor|Piccadilly</v>
      </c>
      <c r="O2911">
        <f>VLOOKUP(N2911,Depth!$A$2:$F$427,3,)</f>
        <v>25</v>
      </c>
      <c r="P2911">
        <f>VLOOKUP(N2911,Depth!$A$2:$F$427,5,)</f>
        <v>119.4</v>
      </c>
      <c r="Q2911">
        <f>VLOOKUP(N2911,Depth!$A$2:$F$427,6,)</f>
        <v>5.6</v>
      </c>
      <c r="R2911">
        <f>VLOOKUP(L2911,longitude_latitude!C:J,7,)</f>
        <v>-0.32401175999999998</v>
      </c>
      <c r="S2911">
        <f>VLOOKUP(L2911,longitude_latitude!C:J,8,)</f>
        <v>51.494711000000002</v>
      </c>
      <c r="T2911">
        <f t="shared" si="370"/>
        <v>-16.684891941801361</v>
      </c>
      <c r="U2911">
        <f>VLOOKUP(M2911,LINE!$A$2:$B$13,2,)</f>
        <v>10</v>
      </c>
      <c r="V2911">
        <f>VLOOKUP(L2911,Entry_exit!B:P,4,)</f>
        <v>3610</v>
      </c>
      <c r="W2911">
        <f>2020 - VLOOKUP(L2911, age!$A:$D,4,)</f>
        <v>137</v>
      </c>
      <c r="X2911">
        <f>VLOOKUP(H2911,'air-quality-london-time-of-day'!E:G,3,FALSE)</f>
        <v>20.2</v>
      </c>
      <c r="Y2911">
        <f>VLOOKUP(I2911,Weather!F:K,2,)</f>
        <v>8</v>
      </c>
      <c r="Z2911">
        <f>VLOOKUP(I2911,Weather!F:K,3,)</f>
        <v>1.3</v>
      </c>
      <c r="AA2911">
        <f>VLOOKUP(I2911,Weather!F:K,4,)</f>
        <v>0.79</v>
      </c>
      <c r="AB2911">
        <f>VLOOKUP(I2911,Weather!F:K,5,)</f>
        <v>1025</v>
      </c>
      <c r="AC2911">
        <f>VLOOKUP(I2911,Weather!F:K,6,)</f>
        <v>0</v>
      </c>
    </row>
    <row r="2912" spans="1:29" x14ac:dyDescent="0.25">
      <c r="A2912" t="s">
        <v>7</v>
      </c>
      <c r="B2912" t="s">
        <v>6</v>
      </c>
      <c r="C2912" s="1">
        <v>42080.40625</v>
      </c>
      <c r="D2912" s="3">
        <f t="shared" si="368"/>
        <v>2015</v>
      </c>
      <c r="E2912" s="3">
        <f t="shared" si="371"/>
        <v>3</v>
      </c>
      <c r="F2912" s="3">
        <f t="shared" si="372"/>
        <v>9</v>
      </c>
      <c r="G2912" s="3">
        <f t="shared" si="373"/>
        <v>17</v>
      </c>
      <c r="H2912" s="3" t="str">
        <f t="shared" si="374"/>
        <v>201539</v>
      </c>
      <c r="I2912" s="3" t="str">
        <f t="shared" si="375"/>
        <v>20153917</v>
      </c>
      <c r="J2912">
        <v>151</v>
      </c>
      <c r="K2912">
        <v>90.6</v>
      </c>
      <c r="L2912" t="str">
        <f>VLOOKUP(C2912,List!$A$2:$C$2089,3,)</f>
        <v>Osterley</v>
      </c>
      <c r="M2912" t="str">
        <f>VLOOKUP(C2912,List!$A$2:$C$2089,2,)</f>
        <v>Piccadilly</v>
      </c>
      <c r="N2912" t="str">
        <f t="shared" si="369"/>
        <v>Osterley|Piccadilly</v>
      </c>
      <c r="O2912">
        <f>VLOOKUP(N2912,Depth!$A$2:$F$427,3,)</f>
        <v>30</v>
      </c>
      <c r="P2912">
        <f>VLOOKUP(N2912,Depth!$A$2:$F$427,5,)</f>
        <v>124.2</v>
      </c>
      <c r="Q2912">
        <f>VLOOKUP(N2912,Depth!$A$2:$F$427,6,)</f>
        <v>5.8</v>
      </c>
      <c r="R2912">
        <f>VLOOKUP(L2912,longitude_latitude!C:J,7,)</f>
        <v>-0.35064089599999998</v>
      </c>
      <c r="S2912">
        <f>VLOOKUP(L2912,longitude_latitude!C:J,8,)</f>
        <v>51.48073359</v>
      </c>
      <c r="T2912">
        <f t="shared" si="370"/>
        <v>-18.051250552734896</v>
      </c>
      <c r="U2912">
        <f>VLOOKUP(M2912,LINE!$A$2:$B$13,2,)</f>
        <v>10</v>
      </c>
      <c r="V2912">
        <f>VLOOKUP(L2912,Entry_exit!B:P,4,)</f>
        <v>3660</v>
      </c>
      <c r="W2912">
        <f>2020 - VLOOKUP(L2912, age!$A:$D,4,)</f>
        <v>86</v>
      </c>
      <c r="X2912">
        <f>VLOOKUP(H2912,'air-quality-london-time-of-day'!E:G,3,FALSE)</f>
        <v>20.2</v>
      </c>
      <c r="Y2912">
        <f>VLOOKUP(I2912,Weather!F:K,2,)</f>
        <v>8</v>
      </c>
      <c r="Z2912">
        <f>VLOOKUP(I2912,Weather!F:K,3,)</f>
        <v>1.3</v>
      </c>
      <c r="AA2912">
        <f>VLOOKUP(I2912,Weather!F:K,4,)</f>
        <v>0.79</v>
      </c>
      <c r="AB2912">
        <f>VLOOKUP(I2912,Weather!F:K,5,)</f>
        <v>1025</v>
      </c>
      <c r="AC2912">
        <f>VLOOKUP(I2912,Weather!F:K,6,)</f>
        <v>0</v>
      </c>
    </row>
    <row r="2913" spans="1:29" x14ac:dyDescent="0.25">
      <c r="A2913" t="s">
        <v>7</v>
      </c>
      <c r="B2913" t="s">
        <v>6</v>
      </c>
      <c r="C2913" s="1">
        <v>42080.406944444447</v>
      </c>
      <c r="D2913" s="3">
        <f t="shared" si="368"/>
        <v>2015</v>
      </c>
      <c r="E2913" s="3">
        <f t="shared" si="371"/>
        <v>3</v>
      </c>
      <c r="F2913" s="3">
        <f t="shared" si="372"/>
        <v>9</v>
      </c>
      <c r="G2913" s="3">
        <f t="shared" si="373"/>
        <v>17</v>
      </c>
      <c r="H2913" s="3" t="str">
        <f t="shared" si="374"/>
        <v>201539</v>
      </c>
      <c r="I2913" s="3" t="str">
        <f t="shared" si="375"/>
        <v>20153917</v>
      </c>
      <c r="J2913">
        <v>146</v>
      </c>
      <c r="K2913">
        <v>87.6</v>
      </c>
      <c r="L2913" t="str">
        <f>VLOOKUP(C2913,List!$A$2:$C$2089,3,)</f>
        <v>Osterley</v>
      </c>
      <c r="M2913" t="str">
        <f>VLOOKUP(C2913,List!$A$2:$C$2089,2,)</f>
        <v>Piccadilly</v>
      </c>
      <c r="N2913" t="str">
        <f t="shared" si="369"/>
        <v>Osterley|Piccadilly</v>
      </c>
      <c r="O2913">
        <f>VLOOKUP(N2913,Depth!$A$2:$F$427,3,)</f>
        <v>30</v>
      </c>
      <c r="P2913">
        <f>VLOOKUP(N2913,Depth!$A$2:$F$427,5,)</f>
        <v>124.2</v>
      </c>
      <c r="Q2913">
        <f>VLOOKUP(N2913,Depth!$A$2:$F$427,6,)</f>
        <v>5.8</v>
      </c>
      <c r="R2913">
        <f>VLOOKUP(L2913,longitude_latitude!C:J,7,)</f>
        <v>-0.35064089599999998</v>
      </c>
      <c r="S2913">
        <f>VLOOKUP(L2913,longitude_latitude!C:J,8,)</f>
        <v>51.48073359</v>
      </c>
      <c r="T2913">
        <f t="shared" si="370"/>
        <v>-18.051250552734896</v>
      </c>
      <c r="U2913">
        <f>VLOOKUP(M2913,LINE!$A$2:$B$13,2,)</f>
        <v>10</v>
      </c>
      <c r="V2913">
        <f>VLOOKUP(L2913,Entry_exit!B:P,4,)</f>
        <v>3660</v>
      </c>
      <c r="W2913">
        <f>2020 - VLOOKUP(L2913, age!$A:$D,4,)</f>
        <v>86</v>
      </c>
      <c r="X2913">
        <f>VLOOKUP(H2913,'air-quality-london-time-of-day'!E:G,3,FALSE)</f>
        <v>20.2</v>
      </c>
      <c r="Y2913">
        <f>VLOOKUP(I2913,Weather!F:K,2,)</f>
        <v>8</v>
      </c>
      <c r="Z2913">
        <f>VLOOKUP(I2913,Weather!F:K,3,)</f>
        <v>1.3</v>
      </c>
      <c r="AA2913">
        <f>VLOOKUP(I2913,Weather!F:K,4,)</f>
        <v>0.79</v>
      </c>
      <c r="AB2913">
        <f>VLOOKUP(I2913,Weather!F:K,5,)</f>
        <v>1025</v>
      </c>
      <c r="AC2913">
        <f>VLOOKUP(I2913,Weather!F:K,6,)</f>
        <v>0</v>
      </c>
    </row>
    <row r="2914" spans="1:29" x14ac:dyDescent="0.25">
      <c r="A2914" t="s">
        <v>7</v>
      </c>
      <c r="B2914" t="s">
        <v>6</v>
      </c>
      <c r="C2914" s="1">
        <v>42080.407638888886</v>
      </c>
      <c r="D2914" s="3">
        <f t="shared" si="368"/>
        <v>2015</v>
      </c>
      <c r="E2914" s="3">
        <f t="shared" si="371"/>
        <v>3</v>
      </c>
      <c r="F2914" s="3">
        <f t="shared" si="372"/>
        <v>9</v>
      </c>
      <c r="G2914" s="3">
        <f t="shared" si="373"/>
        <v>17</v>
      </c>
      <c r="H2914" s="3" t="str">
        <f t="shared" si="374"/>
        <v>201539</v>
      </c>
      <c r="I2914" s="3" t="str">
        <f t="shared" si="375"/>
        <v>20153917</v>
      </c>
      <c r="J2914">
        <v>146</v>
      </c>
      <c r="K2914">
        <v>87.6</v>
      </c>
      <c r="L2914" t="str">
        <f>VLOOKUP(C2914,List!$A$2:$C$2089,3,)</f>
        <v>Hounslow East</v>
      </c>
      <c r="M2914" t="str">
        <f>VLOOKUP(C2914,List!$A$2:$C$2089,2,)</f>
        <v>Piccadilly</v>
      </c>
      <c r="N2914" t="str">
        <f t="shared" si="369"/>
        <v>Hounslow East|Piccadilly</v>
      </c>
      <c r="O2914">
        <f>VLOOKUP(N2914,Depth!$A$2:$F$427,3,)</f>
        <v>20</v>
      </c>
      <c r="P2914">
        <f>VLOOKUP(N2914,Depth!$A$2:$F$427,5,)</f>
        <v>125.8</v>
      </c>
      <c r="Q2914">
        <f>VLOOKUP(N2914,Depth!$A$2:$F$427,6,)</f>
        <v>-5.8</v>
      </c>
      <c r="R2914">
        <f>VLOOKUP(L2914,longitude_latitude!C:J,7,)</f>
        <v>-0.3547554</v>
      </c>
      <c r="S2914">
        <f>VLOOKUP(L2914,longitude_latitude!C:J,8,)</f>
        <v>51.472752190000001</v>
      </c>
      <c r="T2914">
        <f t="shared" si="370"/>
        <v>-18.260236792264326</v>
      </c>
      <c r="U2914">
        <f>VLOOKUP(M2914,LINE!$A$2:$B$13,2,)</f>
        <v>10</v>
      </c>
      <c r="V2914">
        <f>VLOOKUP(L2914,Entry_exit!B:P,4,)</f>
        <v>6727</v>
      </c>
      <c r="W2914">
        <f>2020 - VLOOKUP(L2914, age!$A:$D,4,)</f>
        <v>111</v>
      </c>
      <c r="X2914">
        <f>VLOOKUP(H2914,'air-quality-london-time-of-day'!E:G,3,FALSE)</f>
        <v>20.2</v>
      </c>
      <c r="Y2914">
        <f>VLOOKUP(I2914,Weather!F:K,2,)</f>
        <v>8</v>
      </c>
      <c r="Z2914">
        <f>VLOOKUP(I2914,Weather!F:K,3,)</f>
        <v>1.3</v>
      </c>
      <c r="AA2914">
        <f>VLOOKUP(I2914,Weather!F:K,4,)</f>
        <v>0.79</v>
      </c>
      <c r="AB2914">
        <f>VLOOKUP(I2914,Weather!F:K,5,)</f>
        <v>1025</v>
      </c>
      <c r="AC2914">
        <f>VLOOKUP(I2914,Weather!F:K,6,)</f>
        <v>0</v>
      </c>
    </row>
    <row r="2915" spans="1:29" x14ac:dyDescent="0.25">
      <c r="A2915" t="s">
        <v>7</v>
      </c>
      <c r="B2915" t="s">
        <v>6</v>
      </c>
      <c r="C2915" s="1">
        <v>42080.408333333333</v>
      </c>
      <c r="D2915" s="3">
        <f t="shared" si="368"/>
        <v>2015</v>
      </c>
      <c r="E2915" s="3">
        <f t="shared" si="371"/>
        <v>3</v>
      </c>
      <c r="F2915" s="3">
        <f t="shared" si="372"/>
        <v>9</v>
      </c>
      <c r="G2915" s="3">
        <f t="shared" si="373"/>
        <v>17</v>
      </c>
      <c r="H2915" s="3" t="str">
        <f t="shared" si="374"/>
        <v>201539</v>
      </c>
      <c r="I2915" s="3" t="str">
        <f t="shared" si="375"/>
        <v>20153917</v>
      </c>
      <c r="J2915">
        <v>148</v>
      </c>
      <c r="K2915">
        <v>88.8</v>
      </c>
      <c r="L2915" t="str">
        <f>VLOOKUP(C2915,List!$A$2:$C$2089,3,)</f>
        <v>Hounslow East</v>
      </c>
      <c r="M2915" t="str">
        <f>VLOOKUP(C2915,List!$A$2:$C$2089,2,)</f>
        <v>Piccadilly</v>
      </c>
      <c r="N2915" t="str">
        <f t="shared" si="369"/>
        <v>Hounslow East|Piccadilly</v>
      </c>
      <c r="O2915">
        <f>VLOOKUP(N2915,Depth!$A$2:$F$427,3,)</f>
        <v>20</v>
      </c>
      <c r="P2915">
        <f>VLOOKUP(N2915,Depth!$A$2:$F$427,5,)</f>
        <v>125.8</v>
      </c>
      <c r="Q2915">
        <f>VLOOKUP(N2915,Depth!$A$2:$F$427,6,)</f>
        <v>-5.8</v>
      </c>
      <c r="R2915">
        <f>VLOOKUP(L2915,longitude_latitude!C:J,7,)</f>
        <v>-0.3547554</v>
      </c>
      <c r="S2915">
        <f>VLOOKUP(L2915,longitude_latitude!C:J,8,)</f>
        <v>51.472752190000001</v>
      </c>
      <c r="T2915">
        <f t="shared" si="370"/>
        <v>-18.260236792264326</v>
      </c>
      <c r="U2915">
        <f>VLOOKUP(M2915,LINE!$A$2:$B$13,2,)</f>
        <v>10</v>
      </c>
      <c r="V2915">
        <f>VLOOKUP(L2915,Entry_exit!B:P,4,)</f>
        <v>6727</v>
      </c>
      <c r="W2915">
        <f>2020 - VLOOKUP(L2915, age!$A:$D,4,)</f>
        <v>111</v>
      </c>
      <c r="X2915">
        <f>VLOOKUP(H2915,'air-quality-london-time-of-day'!E:G,3,FALSE)</f>
        <v>20.2</v>
      </c>
      <c r="Y2915">
        <f>VLOOKUP(I2915,Weather!F:K,2,)</f>
        <v>8</v>
      </c>
      <c r="Z2915">
        <f>VLOOKUP(I2915,Weather!F:K,3,)</f>
        <v>1.3</v>
      </c>
      <c r="AA2915">
        <f>VLOOKUP(I2915,Weather!F:K,4,)</f>
        <v>0.79</v>
      </c>
      <c r="AB2915">
        <f>VLOOKUP(I2915,Weather!F:K,5,)</f>
        <v>1025</v>
      </c>
      <c r="AC2915">
        <f>VLOOKUP(I2915,Weather!F:K,6,)</f>
        <v>0</v>
      </c>
    </row>
    <row r="2916" spans="1:29" x14ac:dyDescent="0.25">
      <c r="A2916" t="s">
        <v>7</v>
      </c>
      <c r="B2916" t="s">
        <v>6</v>
      </c>
      <c r="C2916" s="1">
        <v>42080.40902777778</v>
      </c>
      <c r="D2916" s="3">
        <f t="shared" si="368"/>
        <v>2015</v>
      </c>
      <c r="E2916" s="3">
        <f t="shared" si="371"/>
        <v>3</v>
      </c>
      <c r="F2916" s="3">
        <f t="shared" si="372"/>
        <v>9</v>
      </c>
      <c r="G2916" s="3">
        <f t="shared" si="373"/>
        <v>17</v>
      </c>
      <c r="H2916" s="3" t="str">
        <f t="shared" si="374"/>
        <v>201539</v>
      </c>
      <c r="I2916" s="3" t="str">
        <f t="shared" si="375"/>
        <v>20153917</v>
      </c>
      <c r="J2916">
        <v>141</v>
      </c>
      <c r="K2916">
        <v>84.6</v>
      </c>
      <c r="L2916" t="str">
        <f>VLOOKUP(C2916,List!$A$2:$C$2089,3,)</f>
        <v>Hounslow Central</v>
      </c>
      <c r="M2916" t="str">
        <f>VLOOKUP(C2916,List!$A$2:$C$2089,2,)</f>
        <v>Piccadilly</v>
      </c>
      <c r="N2916" t="str">
        <f t="shared" si="369"/>
        <v>Hounslow Central|Piccadilly</v>
      </c>
      <c r="O2916">
        <f>VLOOKUP(N2916,Depth!$A$2:$F$427,3,)</f>
        <v>20</v>
      </c>
      <c r="P2916">
        <f>VLOOKUP(N2916,Depth!$A$2:$F$427,5,)</f>
        <v>124.9</v>
      </c>
      <c r="Q2916">
        <f>VLOOKUP(N2916,Depth!$A$2:$F$427,6,)</f>
        <v>-4.9000000000000004</v>
      </c>
      <c r="R2916">
        <f>VLOOKUP(L2916,longitude_latitude!C:J,7,)</f>
        <v>-0.36471606899999998</v>
      </c>
      <c r="S2916">
        <f>VLOOKUP(L2916,longitude_latitude!C:J,8,)</f>
        <v>51.470809000000003</v>
      </c>
      <c r="T2916">
        <f t="shared" si="370"/>
        <v>-18.772231126729821</v>
      </c>
      <c r="U2916">
        <f>VLOOKUP(M2916,LINE!$A$2:$B$13,2,)</f>
        <v>10</v>
      </c>
      <c r="V2916">
        <f>VLOOKUP(L2916,Entry_exit!B:P,4,)</f>
        <v>6258</v>
      </c>
      <c r="W2916">
        <f>2020 - VLOOKUP(L2916, age!$A:$D,4,)</f>
        <v>134</v>
      </c>
      <c r="X2916">
        <f>VLOOKUP(H2916,'air-quality-london-time-of-day'!E:G,3,FALSE)</f>
        <v>20.2</v>
      </c>
      <c r="Y2916">
        <f>VLOOKUP(I2916,Weather!F:K,2,)</f>
        <v>8</v>
      </c>
      <c r="Z2916">
        <f>VLOOKUP(I2916,Weather!F:K,3,)</f>
        <v>1.3</v>
      </c>
      <c r="AA2916">
        <f>VLOOKUP(I2916,Weather!F:K,4,)</f>
        <v>0.79</v>
      </c>
      <c r="AB2916">
        <f>VLOOKUP(I2916,Weather!F:K,5,)</f>
        <v>1025</v>
      </c>
      <c r="AC2916">
        <f>VLOOKUP(I2916,Weather!F:K,6,)</f>
        <v>0</v>
      </c>
    </row>
    <row r="2917" spans="1:29" x14ac:dyDescent="0.25">
      <c r="A2917" t="s">
        <v>7</v>
      </c>
      <c r="B2917" t="s">
        <v>6</v>
      </c>
      <c r="C2917" s="1">
        <v>42080.409722222219</v>
      </c>
      <c r="D2917" s="3">
        <f t="shared" si="368"/>
        <v>2015</v>
      </c>
      <c r="E2917" s="3">
        <f t="shared" si="371"/>
        <v>3</v>
      </c>
      <c r="F2917" s="3">
        <f t="shared" si="372"/>
        <v>9</v>
      </c>
      <c r="G2917" s="3">
        <f t="shared" si="373"/>
        <v>17</v>
      </c>
      <c r="H2917" s="3" t="str">
        <f t="shared" si="374"/>
        <v>201539</v>
      </c>
      <c r="I2917" s="3" t="str">
        <f t="shared" si="375"/>
        <v>20153917</v>
      </c>
      <c r="J2917">
        <v>146</v>
      </c>
      <c r="K2917">
        <v>87.6</v>
      </c>
      <c r="L2917" t="str">
        <f>VLOOKUP(C2917,List!$A$2:$C$2089,3,)</f>
        <v>Hounslow Central</v>
      </c>
      <c r="M2917" t="str">
        <f>VLOOKUP(C2917,List!$A$2:$C$2089,2,)</f>
        <v>Piccadilly</v>
      </c>
      <c r="N2917" t="str">
        <f t="shared" si="369"/>
        <v>Hounslow Central|Piccadilly</v>
      </c>
      <c r="O2917">
        <f>VLOOKUP(N2917,Depth!$A$2:$F$427,3,)</f>
        <v>20</v>
      </c>
      <c r="P2917">
        <f>VLOOKUP(N2917,Depth!$A$2:$F$427,5,)</f>
        <v>124.9</v>
      </c>
      <c r="Q2917">
        <f>VLOOKUP(N2917,Depth!$A$2:$F$427,6,)</f>
        <v>-4.9000000000000004</v>
      </c>
      <c r="R2917">
        <f>VLOOKUP(L2917,longitude_latitude!C:J,7,)</f>
        <v>-0.36471606899999998</v>
      </c>
      <c r="S2917">
        <f>VLOOKUP(L2917,longitude_latitude!C:J,8,)</f>
        <v>51.470809000000003</v>
      </c>
      <c r="T2917">
        <f t="shared" si="370"/>
        <v>-18.772231126729821</v>
      </c>
      <c r="U2917">
        <f>VLOOKUP(M2917,LINE!$A$2:$B$13,2,)</f>
        <v>10</v>
      </c>
      <c r="V2917">
        <f>VLOOKUP(L2917,Entry_exit!B:P,4,)</f>
        <v>6258</v>
      </c>
      <c r="W2917">
        <f>2020 - VLOOKUP(L2917, age!$A:$D,4,)</f>
        <v>134</v>
      </c>
      <c r="X2917">
        <f>VLOOKUP(H2917,'air-quality-london-time-of-day'!E:G,3,FALSE)</f>
        <v>20.2</v>
      </c>
      <c r="Y2917">
        <f>VLOOKUP(I2917,Weather!F:K,2,)</f>
        <v>8</v>
      </c>
      <c r="Z2917">
        <f>VLOOKUP(I2917,Weather!F:K,3,)</f>
        <v>1.3</v>
      </c>
      <c r="AA2917">
        <f>VLOOKUP(I2917,Weather!F:K,4,)</f>
        <v>0.79</v>
      </c>
      <c r="AB2917">
        <f>VLOOKUP(I2917,Weather!F:K,5,)</f>
        <v>1025</v>
      </c>
      <c r="AC2917">
        <f>VLOOKUP(I2917,Weather!F:K,6,)</f>
        <v>0</v>
      </c>
    </row>
    <row r="2918" spans="1:29" x14ac:dyDescent="0.25">
      <c r="A2918" t="s">
        <v>7</v>
      </c>
      <c r="B2918" t="s">
        <v>6</v>
      </c>
      <c r="C2918" s="1">
        <v>42080.410416666666</v>
      </c>
      <c r="D2918" s="3">
        <f t="shared" ref="D2918:D2981" si="376">YEAR(C2918)</f>
        <v>2015</v>
      </c>
      <c r="E2918" s="3">
        <f t="shared" si="371"/>
        <v>3</v>
      </c>
      <c r="F2918" s="3">
        <f t="shared" si="372"/>
        <v>9</v>
      </c>
      <c r="G2918" s="3">
        <f t="shared" si="373"/>
        <v>17</v>
      </c>
      <c r="H2918" s="3" t="str">
        <f t="shared" si="374"/>
        <v>201539</v>
      </c>
      <c r="I2918" s="3" t="str">
        <f t="shared" si="375"/>
        <v>20153917</v>
      </c>
      <c r="J2918">
        <v>145</v>
      </c>
      <c r="K2918">
        <v>87</v>
      </c>
      <c r="L2918" t="str">
        <f>VLOOKUP(C2918,List!$A$2:$C$2089,3,)</f>
        <v>Hounslow West</v>
      </c>
      <c r="M2918" t="str">
        <f>VLOOKUP(C2918,List!$A$2:$C$2089,2,)</f>
        <v>Piccadilly</v>
      </c>
      <c r="N2918" t="str">
        <f t="shared" ref="N2918:N2981" si="377">L2918&amp;"|"&amp;M2918</f>
        <v>Hounslow West|Piccadilly</v>
      </c>
      <c r="O2918">
        <f>VLOOKUP(N2918,Depth!$A$2:$F$427,3,)</f>
        <v>23</v>
      </c>
      <c r="P2918">
        <f>VLOOKUP(N2918,Depth!$A$2:$F$427,5,)</f>
        <v>117.7</v>
      </c>
      <c r="Q2918">
        <f>VLOOKUP(N2918,Depth!$A$2:$F$427,6,)</f>
        <v>5.3</v>
      </c>
      <c r="R2918">
        <f>VLOOKUP(L2918,longitude_latitude!C:J,7,)</f>
        <v>-0.38421826199999998</v>
      </c>
      <c r="S2918">
        <f>VLOOKUP(L2918,longitude_latitude!C:J,8,)</f>
        <v>51.473108449999998</v>
      </c>
      <c r="T2918">
        <f t="shared" ref="T2918:T2981" si="378">R2918*S2918</f>
        <v>-19.776908268396511</v>
      </c>
      <c r="U2918">
        <f>VLOOKUP(M2918,LINE!$A$2:$B$13,2,)</f>
        <v>10</v>
      </c>
      <c r="V2918">
        <f>VLOOKUP(L2918,Entry_exit!B:P,4,)</f>
        <v>5502</v>
      </c>
      <c r="W2918">
        <f>2020 - VLOOKUP(L2918, age!$A:$D,4,)</f>
        <v>136</v>
      </c>
      <c r="X2918">
        <f>VLOOKUP(H2918,'air-quality-london-time-of-day'!E:G,3,FALSE)</f>
        <v>20.2</v>
      </c>
      <c r="Y2918">
        <f>VLOOKUP(I2918,Weather!F:K,2,)</f>
        <v>8</v>
      </c>
      <c r="Z2918">
        <f>VLOOKUP(I2918,Weather!F:K,3,)</f>
        <v>1.3</v>
      </c>
      <c r="AA2918">
        <f>VLOOKUP(I2918,Weather!F:K,4,)</f>
        <v>0.79</v>
      </c>
      <c r="AB2918">
        <f>VLOOKUP(I2918,Weather!F:K,5,)</f>
        <v>1025</v>
      </c>
      <c r="AC2918">
        <f>VLOOKUP(I2918,Weather!F:K,6,)</f>
        <v>0</v>
      </c>
    </row>
    <row r="2919" spans="1:29" x14ac:dyDescent="0.25">
      <c r="A2919" t="s">
        <v>7</v>
      </c>
      <c r="B2919" t="s">
        <v>6</v>
      </c>
      <c r="C2919" s="1">
        <v>42080.411111111112</v>
      </c>
      <c r="D2919" s="3">
        <f t="shared" si="376"/>
        <v>2015</v>
      </c>
      <c r="E2919" s="3">
        <f t="shared" si="371"/>
        <v>3</v>
      </c>
      <c r="F2919" s="3">
        <f t="shared" si="372"/>
        <v>9</v>
      </c>
      <c r="G2919" s="3">
        <f t="shared" si="373"/>
        <v>17</v>
      </c>
      <c r="H2919" s="3" t="str">
        <f t="shared" si="374"/>
        <v>201539</v>
      </c>
      <c r="I2919" s="3" t="str">
        <f t="shared" si="375"/>
        <v>20153917</v>
      </c>
      <c r="J2919">
        <v>144</v>
      </c>
      <c r="K2919">
        <v>86.4</v>
      </c>
      <c r="L2919" t="str">
        <f>VLOOKUP(C2919,List!$A$2:$C$2089,3,)</f>
        <v>Hounslow West</v>
      </c>
      <c r="M2919" t="str">
        <f>VLOOKUP(C2919,List!$A$2:$C$2089,2,)</f>
        <v>Piccadilly</v>
      </c>
      <c r="N2919" t="str">
        <f t="shared" si="377"/>
        <v>Hounslow West|Piccadilly</v>
      </c>
      <c r="O2919">
        <f>VLOOKUP(N2919,Depth!$A$2:$F$427,3,)</f>
        <v>23</v>
      </c>
      <c r="P2919">
        <f>VLOOKUP(N2919,Depth!$A$2:$F$427,5,)</f>
        <v>117.7</v>
      </c>
      <c r="Q2919">
        <f>VLOOKUP(N2919,Depth!$A$2:$F$427,6,)</f>
        <v>5.3</v>
      </c>
      <c r="R2919">
        <f>VLOOKUP(L2919,longitude_latitude!C:J,7,)</f>
        <v>-0.38421826199999998</v>
      </c>
      <c r="S2919">
        <f>VLOOKUP(L2919,longitude_latitude!C:J,8,)</f>
        <v>51.473108449999998</v>
      </c>
      <c r="T2919">
        <f t="shared" si="378"/>
        <v>-19.776908268396511</v>
      </c>
      <c r="U2919">
        <f>VLOOKUP(M2919,LINE!$A$2:$B$13,2,)</f>
        <v>10</v>
      </c>
      <c r="V2919">
        <f>VLOOKUP(L2919,Entry_exit!B:P,4,)</f>
        <v>5502</v>
      </c>
      <c r="W2919">
        <f>2020 - VLOOKUP(L2919, age!$A:$D,4,)</f>
        <v>136</v>
      </c>
      <c r="X2919">
        <f>VLOOKUP(H2919,'air-quality-london-time-of-day'!E:G,3,FALSE)</f>
        <v>20.2</v>
      </c>
      <c r="Y2919">
        <f>VLOOKUP(I2919,Weather!F:K,2,)</f>
        <v>8</v>
      </c>
      <c r="Z2919">
        <f>VLOOKUP(I2919,Weather!F:K,3,)</f>
        <v>1.3</v>
      </c>
      <c r="AA2919">
        <f>VLOOKUP(I2919,Weather!F:K,4,)</f>
        <v>0.79</v>
      </c>
      <c r="AB2919">
        <f>VLOOKUP(I2919,Weather!F:K,5,)</f>
        <v>1025</v>
      </c>
      <c r="AC2919">
        <f>VLOOKUP(I2919,Weather!F:K,6,)</f>
        <v>0</v>
      </c>
    </row>
    <row r="2920" spans="1:29" x14ac:dyDescent="0.25">
      <c r="A2920" t="s">
        <v>7</v>
      </c>
      <c r="B2920" t="s">
        <v>6</v>
      </c>
      <c r="C2920" s="1">
        <v>42080.411805555559</v>
      </c>
      <c r="D2920" s="3">
        <f t="shared" si="376"/>
        <v>2015</v>
      </c>
      <c r="E2920" s="3">
        <f t="shared" si="371"/>
        <v>3</v>
      </c>
      <c r="F2920" s="3">
        <f t="shared" si="372"/>
        <v>9</v>
      </c>
      <c r="G2920" s="3">
        <f t="shared" si="373"/>
        <v>17</v>
      </c>
      <c r="H2920" s="3" t="str">
        <f t="shared" si="374"/>
        <v>201539</v>
      </c>
      <c r="I2920" s="3" t="str">
        <f t="shared" si="375"/>
        <v>20153917</v>
      </c>
      <c r="J2920">
        <v>166</v>
      </c>
      <c r="K2920">
        <v>99.6</v>
      </c>
      <c r="L2920" t="str">
        <f>VLOOKUP(C2920,List!$A$2:$C$2089,3,)</f>
        <v>Hounslow West</v>
      </c>
      <c r="M2920" t="str">
        <f>VLOOKUP(C2920,List!$A$2:$C$2089,2,)</f>
        <v>Piccadilly</v>
      </c>
      <c r="N2920" t="str">
        <f t="shared" si="377"/>
        <v>Hounslow West|Piccadilly</v>
      </c>
      <c r="O2920">
        <f>VLOOKUP(N2920,Depth!$A$2:$F$427,3,)</f>
        <v>23</v>
      </c>
      <c r="P2920">
        <f>VLOOKUP(N2920,Depth!$A$2:$F$427,5,)</f>
        <v>117.7</v>
      </c>
      <c r="Q2920">
        <f>VLOOKUP(N2920,Depth!$A$2:$F$427,6,)</f>
        <v>5.3</v>
      </c>
      <c r="R2920">
        <f>VLOOKUP(L2920,longitude_latitude!C:J,7,)</f>
        <v>-0.38421826199999998</v>
      </c>
      <c r="S2920">
        <f>VLOOKUP(L2920,longitude_latitude!C:J,8,)</f>
        <v>51.473108449999998</v>
      </c>
      <c r="T2920">
        <f t="shared" si="378"/>
        <v>-19.776908268396511</v>
      </c>
      <c r="U2920">
        <f>VLOOKUP(M2920,LINE!$A$2:$B$13,2,)</f>
        <v>10</v>
      </c>
      <c r="V2920">
        <f>VLOOKUP(L2920,Entry_exit!B:P,4,)</f>
        <v>5502</v>
      </c>
      <c r="W2920">
        <f>2020 - VLOOKUP(L2920, age!$A:$D,4,)</f>
        <v>136</v>
      </c>
      <c r="X2920">
        <f>VLOOKUP(H2920,'air-quality-london-time-of-day'!E:G,3,FALSE)</f>
        <v>20.2</v>
      </c>
      <c r="Y2920">
        <f>VLOOKUP(I2920,Weather!F:K,2,)</f>
        <v>8</v>
      </c>
      <c r="Z2920">
        <f>VLOOKUP(I2920,Weather!F:K,3,)</f>
        <v>1.3</v>
      </c>
      <c r="AA2920">
        <f>VLOOKUP(I2920,Weather!F:K,4,)</f>
        <v>0.79</v>
      </c>
      <c r="AB2920">
        <f>VLOOKUP(I2920,Weather!F:K,5,)</f>
        <v>1025</v>
      </c>
      <c r="AC2920">
        <f>VLOOKUP(I2920,Weather!F:K,6,)</f>
        <v>0</v>
      </c>
    </row>
    <row r="2921" spans="1:29" x14ac:dyDescent="0.25">
      <c r="A2921" t="s">
        <v>7</v>
      </c>
      <c r="B2921" t="s">
        <v>6</v>
      </c>
      <c r="C2921" s="1">
        <v>42080.412499999999</v>
      </c>
      <c r="D2921" s="3">
        <f t="shared" si="376"/>
        <v>2015</v>
      </c>
      <c r="E2921" s="3">
        <f t="shared" si="371"/>
        <v>3</v>
      </c>
      <c r="F2921" s="3">
        <f t="shared" si="372"/>
        <v>9</v>
      </c>
      <c r="G2921" s="3">
        <f t="shared" si="373"/>
        <v>17</v>
      </c>
      <c r="H2921" s="3" t="str">
        <f t="shared" si="374"/>
        <v>201539</v>
      </c>
      <c r="I2921" s="3" t="str">
        <f t="shared" si="375"/>
        <v>20153917</v>
      </c>
      <c r="J2921">
        <v>156</v>
      </c>
      <c r="K2921">
        <v>93.6</v>
      </c>
      <c r="L2921" t="str">
        <f>VLOOKUP(C2921,List!$A$2:$C$2089,3,)</f>
        <v>Hounslow West</v>
      </c>
      <c r="M2921" t="str">
        <f>VLOOKUP(C2921,List!$A$2:$C$2089,2,)</f>
        <v>Piccadilly</v>
      </c>
      <c r="N2921" t="str">
        <f t="shared" si="377"/>
        <v>Hounslow West|Piccadilly</v>
      </c>
      <c r="O2921">
        <f>VLOOKUP(N2921,Depth!$A$2:$F$427,3,)</f>
        <v>23</v>
      </c>
      <c r="P2921">
        <f>VLOOKUP(N2921,Depth!$A$2:$F$427,5,)</f>
        <v>117.7</v>
      </c>
      <c r="Q2921">
        <f>VLOOKUP(N2921,Depth!$A$2:$F$427,6,)</f>
        <v>5.3</v>
      </c>
      <c r="R2921">
        <f>VLOOKUP(L2921,longitude_latitude!C:J,7,)</f>
        <v>-0.38421826199999998</v>
      </c>
      <c r="S2921">
        <f>VLOOKUP(L2921,longitude_latitude!C:J,8,)</f>
        <v>51.473108449999998</v>
      </c>
      <c r="T2921">
        <f t="shared" si="378"/>
        <v>-19.776908268396511</v>
      </c>
      <c r="U2921">
        <f>VLOOKUP(M2921,LINE!$A$2:$B$13,2,)</f>
        <v>10</v>
      </c>
      <c r="V2921">
        <f>VLOOKUP(L2921,Entry_exit!B:P,4,)</f>
        <v>5502</v>
      </c>
      <c r="W2921">
        <f>2020 - VLOOKUP(L2921, age!$A:$D,4,)</f>
        <v>136</v>
      </c>
      <c r="X2921">
        <f>VLOOKUP(H2921,'air-quality-london-time-of-day'!E:G,3,FALSE)</f>
        <v>20.2</v>
      </c>
      <c r="Y2921">
        <f>VLOOKUP(I2921,Weather!F:K,2,)</f>
        <v>8</v>
      </c>
      <c r="Z2921">
        <f>VLOOKUP(I2921,Weather!F:K,3,)</f>
        <v>1.3</v>
      </c>
      <c r="AA2921">
        <f>VLOOKUP(I2921,Weather!F:K,4,)</f>
        <v>0.79</v>
      </c>
      <c r="AB2921">
        <f>VLOOKUP(I2921,Weather!F:K,5,)</f>
        <v>1025</v>
      </c>
      <c r="AC2921">
        <f>VLOOKUP(I2921,Weather!F:K,6,)</f>
        <v>0</v>
      </c>
    </row>
    <row r="2922" spans="1:29" x14ac:dyDescent="0.25">
      <c r="A2922" t="s">
        <v>7</v>
      </c>
      <c r="B2922" t="s">
        <v>6</v>
      </c>
      <c r="C2922" s="1">
        <v>42080.413194444445</v>
      </c>
      <c r="D2922" s="3">
        <f t="shared" si="376"/>
        <v>2015</v>
      </c>
      <c r="E2922" s="3">
        <f t="shared" si="371"/>
        <v>3</v>
      </c>
      <c r="F2922" s="3">
        <f t="shared" si="372"/>
        <v>9</v>
      </c>
      <c r="G2922" s="3">
        <f t="shared" si="373"/>
        <v>17</v>
      </c>
      <c r="H2922" s="3" t="str">
        <f t="shared" si="374"/>
        <v>201539</v>
      </c>
      <c r="I2922" s="3" t="str">
        <f t="shared" si="375"/>
        <v>20153917</v>
      </c>
      <c r="J2922">
        <v>152</v>
      </c>
      <c r="K2922">
        <v>91.2</v>
      </c>
      <c r="L2922" t="str">
        <f>VLOOKUP(C2922,List!$A$2:$C$2089,3,)</f>
        <v>Hatton Cross</v>
      </c>
      <c r="M2922" t="str">
        <f>VLOOKUP(C2922,List!$A$2:$C$2089,2,)</f>
        <v>Piccadilly</v>
      </c>
      <c r="N2922" t="str">
        <f t="shared" si="377"/>
        <v>Hatton Cross|Piccadilly</v>
      </c>
      <c r="O2922">
        <f>VLOOKUP(N2922,Depth!$A$2:$F$427,3,)</f>
        <v>22</v>
      </c>
      <c r="P2922">
        <f>VLOOKUP(N2922,Depth!$A$2:$F$427,5,)</f>
        <v>113.4</v>
      </c>
      <c r="Q2922">
        <f>VLOOKUP(N2922,Depth!$A$2:$F$427,6,)</f>
        <v>8.6</v>
      </c>
      <c r="R2922">
        <f>VLOOKUP(L2922,longitude_latitude!C:J,7,)</f>
        <v>-0.42189305999999999</v>
      </c>
      <c r="S2922">
        <f>VLOOKUP(L2922,longitude_latitude!C:J,8,)</f>
        <v>51.466117400000002</v>
      </c>
      <c r="T2922">
        <f t="shared" si="378"/>
        <v>-21.713197756205243</v>
      </c>
      <c r="U2922">
        <f>VLOOKUP(M2922,LINE!$A$2:$B$13,2,)</f>
        <v>10</v>
      </c>
      <c r="V2922">
        <f>VLOOKUP(L2922,Entry_exit!B:P,4,)</f>
        <v>5128</v>
      </c>
      <c r="W2922">
        <f>2020 - VLOOKUP(L2922, age!$A:$D,4,)</f>
        <v>45</v>
      </c>
      <c r="X2922">
        <f>VLOOKUP(H2922,'air-quality-london-time-of-day'!E:G,3,FALSE)</f>
        <v>20.2</v>
      </c>
      <c r="Y2922">
        <f>VLOOKUP(I2922,Weather!F:K,2,)</f>
        <v>8</v>
      </c>
      <c r="Z2922">
        <f>VLOOKUP(I2922,Weather!F:K,3,)</f>
        <v>1.3</v>
      </c>
      <c r="AA2922">
        <f>VLOOKUP(I2922,Weather!F:K,4,)</f>
        <v>0.79</v>
      </c>
      <c r="AB2922">
        <f>VLOOKUP(I2922,Weather!F:K,5,)</f>
        <v>1025</v>
      </c>
      <c r="AC2922">
        <f>VLOOKUP(I2922,Weather!F:K,6,)</f>
        <v>0</v>
      </c>
    </row>
    <row r="2923" spans="1:29" x14ac:dyDescent="0.25">
      <c r="A2923" t="s">
        <v>7</v>
      </c>
      <c r="B2923" t="s">
        <v>6</v>
      </c>
      <c r="C2923" s="1">
        <v>42080.413888888892</v>
      </c>
      <c r="D2923" s="3">
        <f t="shared" si="376"/>
        <v>2015</v>
      </c>
      <c r="E2923" s="3">
        <f t="shared" si="371"/>
        <v>3</v>
      </c>
      <c r="F2923" s="3">
        <f t="shared" si="372"/>
        <v>9</v>
      </c>
      <c r="G2923" s="3">
        <f t="shared" si="373"/>
        <v>17</v>
      </c>
      <c r="H2923" s="3" t="str">
        <f t="shared" si="374"/>
        <v>201539</v>
      </c>
      <c r="I2923" s="3" t="str">
        <f t="shared" si="375"/>
        <v>20153917</v>
      </c>
      <c r="J2923">
        <v>162</v>
      </c>
      <c r="K2923">
        <v>97.2</v>
      </c>
      <c r="L2923" t="str">
        <f>VLOOKUP(C2923,List!$A$2:$C$2089,3,)</f>
        <v>Hatton Cross</v>
      </c>
      <c r="M2923" t="str">
        <f>VLOOKUP(C2923,List!$A$2:$C$2089,2,)</f>
        <v>Piccadilly</v>
      </c>
      <c r="N2923" t="str">
        <f t="shared" si="377"/>
        <v>Hatton Cross|Piccadilly</v>
      </c>
      <c r="O2923">
        <f>VLOOKUP(N2923,Depth!$A$2:$F$427,3,)</f>
        <v>22</v>
      </c>
      <c r="P2923">
        <f>VLOOKUP(N2923,Depth!$A$2:$F$427,5,)</f>
        <v>113.4</v>
      </c>
      <c r="Q2923">
        <f>VLOOKUP(N2923,Depth!$A$2:$F$427,6,)</f>
        <v>8.6</v>
      </c>
      <c r="R2923">
        <f>VLOOKUP(L2923,longitude_latitude!C:J,7,)</f>
        <v>-0.42189305999999999</v>
      </c>
      <c r="S2923">
        <f>VLOOKUP(L2923,longitude_latitude!C:J,8,)</f>
        <v>51.466117400000002</v>
      </c>
      <c r="T2923">
        <f t="shared" si="378"/>
        <v>-21.713197756205243</v>
      </c>
      <c r="U2923">
        <f>VLOOKUP(M2923,LINE!$A$2:$B$13,2,)</f>
        <v>10</v>
      </c>
      <c r="V2923">
        <f>VLOOKUP(L2923,Entry_exit!B:P,4,)</f>
        <v>5128</v>
      </c>
      <c r="W2923">
        <f>2020 - VLOOKUP(L2923, age!$A:$D,4,)</f>
        <v>45</v>
      </c>
      <c r="X2923">
        <f>VLOOKUP(H2923,'air-quality-london-time-of-day'!E:G,3,FALSE)</f>
        <v>20.2</v>
      </c>
      <c r="Y2923">
        <f>VLOOKUP(I2923,Weather!F:K,2,)</f>
        <v>8</v>
      </c>
      <c r="Z2923">
        <f>VLOOKUP(I2923,Weather!F:K,3,)</f>
        <v>1.3</v>
      </c>
      <c r="AA2923">
        <f>VLOOKUP(I2923,Weather!F:K,4,)</f>
        <v>0.79</v>
      </c>
      <c r="AB2923">
        <f>VLOOKUP(I2923,Weather!F:K,5,)</f>
        <v>1025</v>
      </c>
      <c r="AC2923">
        <f>VLOOKUP(I2923,Weather!F:K,6,)</f>
        <v>0</v>
      </c>
    </row>
    <row r="2924" spans="1:29" x14ac:dyDescent="0.25">
      <c r="A2924" t="s">
        <v>7</v>
      </c>
      <c r="B2924" t="s">
        <v>6</v>
      </c>
      <c r="C2924" s="1">
        <v>42080.414583333331</v>
      </c>
      <c r="D2924" s="3">
        <f t="shared" si="376"/>
        <v>2015</v>
      </c>
      <c r="E2924" s="3">
        <f t="shared" si="371"/>
        <v>3</v>
      </c>
      <c r="F2924" s="3">
        <f t="shared" si="372"/>
        <v>9</v>
      </c>
      <c r="G2924" s="3">
        <f t="shared" si="373"/>
        <v>17</v>
      </c>
      <c r="H2924" s="3" t="str">
        <f t="shared" si="374"/>
        <v>201539</v>
      </c>
      <c r="I2924" s="3" t="str">
        <f t="shared" si="375"/>
        <v>20153917</v>
      </c>
      <c r="J2924">
        <v>167</v>
      </c>
      <c r="K2924">
        <v>100.2</v>
      </c>
      <c r="L2924" t="str">
        <f>VLOOKUP(C2924,List!$A$2:$C$2089,3,)</f>
        <v>Hatton Cross</v>
      </c>
      <c r="M2924" t="str">
        <f>VLOOKUP(C2924,List!$A$2:$C$2089,2,)</f>
        <v>Piccadilly</v>
      </c>
      <c r="N2924" t="str">
        <f t="shared" si="377"/>
        <v>Hatton Cross|Piccadilly</v>
      </c>
      <c r="O2924">
        <f>VLOOKUP(N2924,Depth!$A$2:$F$427,3,)</f>
        <v>22</v>
      </c>
      <c r="P2924">
        <f>VLOOKUP(N2924,Depth!$A$2:$F$427,5,)</f>
        <v>113.4</v>
      </c>
      <c r="Q2924">
        <f>VLOOKUP(N2924,Depth!$A$2:$F$427,6,)</f>
        <v>8.6</v>
      </c>
      <c r="R2924">
        <f>VLOOKUP(L2924,longitude_latitude!C:J,7,)</f>
        <v>-0.42189305999999999</v>
      </c>
      <c r="S2924">
        <f>VLOOKUP(L2924,longitude_latitude!C:J,8,)</f>
        <v>51.466117400000002</v>
      </c>
      <c r="T2924">
        <f t="shared" si="378"/>
        <v>-21.713197756205243</v>
      </c>
      <c r="U2924">
        <f>VLOOKUP(M2924,LINE!$A$2:$B$13,2,)</f>
        <v>10</v>
      </c>
      <c r="V2924">
        <f>VLOOKUP(L2924,Entry_exit!B:P,4,)</f>
        <v>5128</v>
      </c>
      <c r="W2924">
        <f>2020 - VLOOKUP(L2924, age!$A:$D,4,)</f>
        <v>45</v>
      </c>
      <c r="X2924">
        <f>VLOOKUP(H2924,'air-quality-london-time-of-day'!E:G,3,FALSE)</f>
        <v>20.2</v>
      </c>
      <c r="Y2924">
        <f>VLOOKUP(I2924,Weather!F:K,2,)</f>
        <v>8</v>
      </c>
      <c r="Z2924">
        <f>VLOOKUP(I2924,Weather!F:K,3,)</f>
        <v>1.3</v>
      </c>
      <c r="AA2924">
        <f>VLOOKUP(I2924,Weather!F:K,4,)</f>
        <v>0.79</v>
      </c>
      <c r="AB2924">
        <f>VLOOKUP(I2924,Weather!F:K,5,)</f>
        <v>1025</v>
      </c>
      <c r="AC2924">
        <f>VLOOKUP(I2924,Weather!F:K,6,)</f>
        <v>0</v>
      </c>
    </row>
    <row r="2925" spans="1:29" x14ac:dyDescent="0.25">
      <c r="A2925" t="s">
        <v>7</v>
      </c>
      <c r="B2925" t="s">
        <v>6</v>
      </c>
      <c r="C2925" s="1">
        <v>42080.415277777778</v>
      </c>
      <c r="D2925" s="3">
        <f t="shared" si="376"/>
        <v>2015</v>
      </c>
      <c r="E2925" s="3">
        <f t="shared" si="371"/>
        <v>3</v>
      </c>
      <c r="F2925" s="3">
        <f t="shared" si="372"/>
        <v>9</v>
      </c>
      <c r="G2925" s="3">
        <f t="shared" si="373"/>
        <v>17</v>
      </c>
      <c r="H2925" s="3" t="str">
        <f t="shared" si="374"/>
        <v>201539</v>
      </c>
      <c r="I2925" s="3" t="str">
        <f t="shared" si="375"/>
        <v>20153917</v>
      </c>
      <c r="J2925">
        <v>167</v>
      </c>
      <c r="K2925">
        <v>100.2</v>
      </c>
      <c r="L2925" t="str">
        <f>VLOOKUP(C2925,List!$A$2:$C$2089,3,)</f>
        <v>Heathrow Terminal 4</v>
      </c>
      <c r="M2925" t="str">
        <f>VLOOKUP(C2925,List!$A$2:$C$2089,2,)</f>
        <v>Piccadilly</v>
      </c>
      <c r="N2925" t="str">
        <f t="shared" si="377"/>
        <v>Heathrow Terminal 4|Piccadilly</v>
      </c>
      <c r="O2925">
        <f>VLOOKUP(N2925,Depth!$A$2:$F$427,3,)</f>
        <v>23</v>
      </c>
      <c r="P2925">
        <f>VLOOKUP(N2925,Depth!$A$2:$F$427,5,)</f>
        <v>112.9</v>
      </c>
      <c r="Q2925">
        <f>VLOOKUP(N2925,Depth!$A$2:$F$427,6,)</f>
        <v>10.1</v>
      </c>
      <c r="R2925">
        <f>VLOOKUP(L2925,longitude_latitude!C:J,7,)</f>
        <v>-0.44414567199999999</v>
      </c>
      <c r="S2925">
        <f>VLOOKUP(L2925,longitude_latitude!C:J,8,)</f>
        <v>51.45802947</v>
      </c>
      <c r="T2925">
        <f t="shared" si="378"/>
        <v>-22.854861078748954</v>
      </c>
      <c r="U2925">
        <f>VLOOKUP(M2925,LINE!$A$2:$B$13,2,)</f>
        <v>10</v>
      </c>
      <c r="V2925">
        <f>VLOOKUP(L2925,Entry_exit!B:P,4,)</f>
        <v>3260</v>
      </c>
      <c r="W2925">
        <f>2020 - VLOOKUP(L2925, age!$A:$D,4,)</f>
        <v>34</v>
      </c>
      <c r="X2925">
        <f>VLOOKUP(H2925,'air-quality-london-time-of-day'!E:G,3,FALSE)</f>
        <v>20.2</v>
      </c>
      <c r="Y2925">
        <f>VLOOKUP(I2925,Weather!F:K,2,)</f>
        <v>8</v>
      </c>
      <c r="Z2925">
        <f>VLOOKUP(I2925,Weather!F:K,3,)</f>
        <v>1.3</v>
      </c>
      <c r="AA2925">
        <f>VLOOKUP(I2925,Weather!F:K,4,)</f>
        <v>0.79</v>
      </c>
      <c r="AB2925">
        <f>VLOOKUP(I2925,Weather!F:K,5,)</f>
        <v>1025</v>
      </c>
      <c r="AC2925">
        <f>VLOOKUP(I2925,Weather!F:K,6,)</f>
        <v>0</v>
      </c>
    </row>
    <row r="2926" spans="1:29" x14ac:dyDescent="0.25">
      <c r="A2926" t="s">
        <v>7</v>
      </c>
      <c r="B2926" t="s">
        <v>6</v>
      </c>
      <c r="C2926" s="1">
        <v>42080.415972222225</v>
      </c>
      <c r="D2926" s="3">
        <f t="shared" si="376"/>
        <v>2015</v>
      </c>
      <c r="E2926" s="3">
        <f t="shared" si="371"/>
        <v>3</v>
      </c>
      <c r="F2926" s="3">
        <f t="shared" si="372"/>
        <v>9</v>
      </c>
      <c r="G2926" s="3">
        <f t="shared" si="373"/>
        <v>17</v>
      </c>
      <c r="H2926" s="3" t="str">
        <f t="shared" si="374"/>
        <v>201539</v>
      </c>
      <c r="I2926" s="3" t="str">
        <f t="shared" si="375"/>
        <v>20153917</v>
      </c>
      <c r="J2926">
        <v>153</v>
      </c>
      <c r="K2926">
        <v>91.8</v>
      </c>
      <c r="L2926" t="str">
        <f>VLOOKUP(C2926,List!$A$2:$C$2089,3,)</f>
        <v>Heathrow Terminal 4</v>
      </c>
      <c r="M2926" t="str">
        <f>VLOOKUP(C2926,List!$A$2:$C$2089,2,)</f>
        <v>Piccadilly</v>
      </c>
      <c r="N2926" t="str">
        <f t="shared" si="377"/>
        <v>Heathrow Terminal 4|Piccadilly</v>
      </c>
      <c r="O2926">
        <f>VLOOKUP(N2926,Depth!$A$2:$F$427,3,)</f>
        <v>23</v>
      </c>
      <c r="P2926">
        <f>VLOOKUP(N2926,Depth!$A$2:$F$427,5,)</f>
        <v>112.9</v>
      </c>
      <c r="Q2926">
        <f>VLOOKUP(N2926,Depth!$A$2:$F$427,6,)</f>
        <v>10.1</v>
      </c>
      <c r="R2926">
        <f>VLOOKUP(L2926,longitude_latitude!C:J,7,)</f>
        <v>-0.44414567199999999</v>
      </c>
      <c r="S2926">
        <f>VLOOKUP(L2926,longitude_latitude!C:J,8,)</f>
        <v>51.45802947</v>
      </c>
      <c r="T2926">
        <f t="shared" si="378"/>
        <v>-22.854861078748954</v>
      </c>
      <c r="U2926">
        <f>VLOOKUP(M2926,LINE!$A$2:$B$13,2,)</f>
        <v>10</v>
      </c>
      <c r="V2926">
        <f>VLOOKUP(L2926,Entry_exit!B:P,4,)</f>
        <v>3260</v>
      </c>
      <c r="W2926">
        <f>2020 - VLOOKUP(L2926, age!$A:$D,4,)</f>
        <v>34</v>
      </c>
      <c r="X2926">
        <f>VLOOKUP(H2926,'air-quality-london-time-of-day'!E:G,3,FALSE)</f>
        <v>20.2</v>
      </c>
      <c r="Y2926">
        <f>VLOOKUP(I2926,Weather!F:K,2,)</f>
        <v>8</v>
      </c>
      <c r="Z2926">
        <f>VLOOKUP(I2926,Weather!F:K,3,)</f>
        <v>1.3</v>
      </c>
      <c r="AA2926">
        <f>VLOOKUP(I2926,Weather!F:K,4,)</f>
        <v>0.79</v>
      </c>
      <c r="AB2926">
        <f>VLOOKUP(I2926,Weather!F:K,5,)</f>
        <v>1025</v>
      </c>
      <c r="AC2926">
        <f>VLOOKUP(I2926,Weather!F:K,6,)</f>
        <v>0</v>
      </c>
    </row>
    <row r="2927" spans="1:29" x14ac:dyDescent="0.25">
      <c r="A2927" t="s">
        <v>7</v>
      </c>
      <c r="B2927" t="s">
        <v>6</v>
      </c>
      <c r="C2927" s="1">
        <v>42080.416666666664</v>
      </c>
      <c r="D2927" s="3">
        <f t="shared" si="376"/>
        <v>2015</v>
      </c>
      <c r="E2927" s="3">
        <f t="shared" si="371"/>
        <v>3</v>
      </c>
      <c r="F2927" s="3">
        <f t="shared" si="372"/>
        <v>10</v>
      </c>
      <c r="G2927" s="3">
        <f t="shared" si="373"/>
        <v>17</v>
      </c>
      <c r="H2927" s="3" t="str">
        <f t="shared" si="374"/>
        <v>2015310</v>
      </c>
      <c r="I2927" s="3" t="str">
        <f t="shared" si="375"/>
        <v>201531017</v>
      </c>
      <c r="J2927">
        <v>160</v>
      </c>
      <c r="K2927">
        <v>96</v>
      </c>
      <c r="L2927" t="str">
        <f>VLOOKUP(C2927,List!$A$2:$C$2089,3,)</f>
        <v>Heathrow Terminal 4</v>
      </c>
      <c r="M2927" t="str">
        <f>VLOOKUP(C2927,List!$A$2:$C$2089,2,)</f>
        <v>Piccadilly</v>
      </c>
      <c r="N2927" t="str">
        <f t="shared" si="377"/>
        <v>Heathrow Terminal 4|Piccadilly</v>
      </c>
      <c r="O2927">
        <f>VLOOKUP(N2927,Depth!$A$2:$F$427,3,)</f>
        <v>23</v>
      </c>
      <c r="P2927">
        <f>VLOOKUP(N2927,Depth!$A$2:$F$427,5,)</f>
        <v>112.9</v>
      </c>
      <c r="Q2927">
        <f>VLOOKUP(N2927,Depth!$A$2:$F$427,6,)</f>
        <v>10.1</v>
      </c>
      <c r="R2927">
        <f>VLOOKUP(L2927,longitude_latitude!C:J,7,)</f>
        <v>-0.44414567199999999</v>
      </c>
      <c r="S2927">
        <f>VLOOKUP(L2927,longitude_latitude!C:J,8,)</f>
        <v>51.45802947</v>
      </c>
      <c r="T2927">
        <f t="shared" si="378"/>
        <v>-22.854861078748954</v>
      </c>
      <c r="U2927">
        <f>VLOOKUP(M2927,LINE!$A$2:$B$13,2,)</f>
        <v>10</v>
      </c>
      <c r="V2927">
        <f>VLOOKUP(L2927,Entry_exit!B:P,4,)</f>
        <v>3260</v>
      </c>
      <c r="W2927">
        <f>2020 - VLOOKUP(L2927, age!$A:$D,4,)</f>
        <v>34</v>
      </c>
      <c r="X2927">
        <f>VLOOKUP(H2927,'air-quality-london-time-of-day'!E:G,3,FALSE)</f>
        <v>19.600000000000001</v>
      </c>
      <c r="Y2927">
        <f>VLOOKUP(I2927,Weather!F:K,2,)</f>
        <v>8.34375</v>
      </c>
      <c r="Z2927">
        <f>VLOOKUP(I2927,Weather!F:K,3,)</f>
        <v>1.3</v>
      </c>
      <c r="AA2927">
        <f>VLOOKUP(I2927,Weather!F:K,4,)</f>
        <v>0.79</v>
      </c>
      <c r="AB2927">
        <f>VLOOKUP(I2927,Weather!F:K,5,)</f>
        <v>1025</v>
      </c>
      <c r="AC2927">
        <f>VLOOKUP(I2927,Weather!F:K,6,)</f>
        <v>0</v>
      </c>
    </row>
    <row r="2928" spans="1:29" x14ac:dyDescent="0.25">
      <c r="A2928" t="s">
        <v>7</v>
      </c>
      <c r="B2928" t="s">
        <v>6</v>
      </c>
      <c r="C2928" s="1">
        <v>42080.417361111111</v>
      </c>
      <c r="D2928" s="3">
        <f t="shared" si="376"/>
        <v>2015</v>
      </c>
      <c r="E2928" s="3">
        <f t="shared" si="371"/>
        <v>3</v>
      </c>
      <c r="F2928" s="3">
        <f t="shared" si="372"/>
        <v>10</v>
      </c>
      <c r="G2928" s="3">
        <f t="shared" si="373"/>
        <v>17</v>
      </c>
      <c r="H2928" s="3" t="str">
        <f t="shared" si="374"/>
        <v>2015310</v>
      </c>
      <c r="I2928" s="3" t="str">
        <f t="shared" si="375"/>
        <v>201531017</v>
      </c>
      <c r="J2928">
        <v>158</v>
      </c>
      <c r="K2928">
        <v>94.8</v>
      </c>
      <c r="L2928" t="str">
        <f>VLOOKUP(C2928,List!$A$2:$C$2089,3,)</f>
        <v>Heathrow Terminal 4</v>
      </c>
      <c r="M2928" t="str">
        <f>VLOOKUP(C2928,List!$A$2:$C$2089,2,)</f>
        <v>Piccadilly</v>
      </c>
      <c r="N2928" t="str">
        <f t="shared" si="377"/>
        <v>Heathrow Terminal 4|Piccadilly</v>
      </c>
      <c r="O2928">
        <f>VLOOKUP(N2928,Depth!$A$2:$F$427,3,)</f>
        <v>23</v>
      </c>
      <c r="P2928">
        <f>VLOOKUP(N2928,Depth!$A$2:$F$427,5,)</f>
        <v>112.9</v>
      </c>
      <c r="Q2928">
        <f>VLOOKUP(N2928,Depth!$A$2:$F$427,6,)</f>
        <v>10.1</v>
      </c>
      <c r="R2928">
        <f>VLOOKUP(L2928,longitude_latitude!C:J,7,)</f>
        <v>-0.44414567199999999</v>
      </c>
      <c r="S2928">
        <f>VLOOKUP(L2928,longitude_latitude!C:J,8,)</f>
        <v>51.45802947</v>
      </c>
      <c r="T2928">
        <f t="shared" si="378"/>
        <v>-22.854861078748954</v>
      </c>
      <c r="U2928">
        <f>VLOOKUP(M2928,LINE!$A$2:$B$13,2,)</f>
        <v>10</v>
      </c>
      <c r="V2928">
        <f>VLOOKUP(L2928,Entry_exit!B:P,4,)</f>
        <v>3260</v>
      </c>
      <c r="W2928">
        <f>2020 - VLOOKUP(L2928, age!$A:$D,4,)</f>
        <v>34</v>
      </c>
      <c r="X2928">
        <f>VLOOKUP(H2928,'air-quality-london-time-of-day'!E:G,3,FALSE)</f>
        <v>19.600000000000001</v>
      </c>
      <c r="Y2928">
        <f>VLOOKUP(I2928,Weather!F:K,2,)</f>
        <v>8.34375</v>
      </c>
      <c r="Z2928">
        <f>VLOOKUP(I2928,Weather!F:K,3,)</f>
        <v>1.3</v>
      </c>
      <c r="AA2928">
        <f>VLOOKUP(I2928,Weather!F:K,4,)</f>
        <v>0.79</v>
      </c>
      <c r="AB2928">
        <f>VLOOKUP(I2928,Weather!F:K,5,)</f>
        <v>1025</v>
      </c>
      <c r="AC2928">
        <f>VLOOKUP(I2928,Weather!F:K,6,)</f>
        <v>0</v>
      </c>
    </row>
    <row r="2929" spans="1:29" x14ac:dyDescent="0.25">
      <c r="A2929" t="s">
        <v>7</v>
      </c>
      <c r="B2929" t="s">
        <v>6</v>
      </c>
      <c r="C2929" s="1">
        <v>42080.418055555558</v>
      </c>
      <c r="D2929" s="3">
        <f t="shared" si="376"/>
        <v>2015</v>
      </c>
      <c r="E2929" s="3">
        <f t="shared" si="371"/>
        <v>3</v>
      </c>
      <c r="F2929" s="3">
        <f t="shared" si="372"/>
        <v>10</v>
      </c>
      <c r="G2929" s="3">
        <f t="shared" si="373"/>
        <v>17</v>
      </c>
      <c r="H2929" s="3" t="str">
        <f t="shared" si="374"/>
        <v>2015310</v>
      </c>
      <c r="I2929" s="3" t="str">
        <f t="shared" si="375"/>
        <v>201531017</v>
      </c>
      <c r="J2929">
        <v>164</v>
      </c>
      <c r="K2929">
        <v>98.4</v>
      </c>
      <c r="L2929" t="str">
        <f>VLOOKUP(C2929,List!$A$2:$C$2089,3,)</f>
        <v>Heathrow Terminal 4</v>
      </c>
      <c r="M2929" t="str">
        <f>VLOOKUP(C2929,List!$A$2:$C$2089,2,)</f>
        <v>Piccadilly</v>
      </c>
      <c r="N2929" t="str">
        <f t="shared" si="377"/>
        <v>Heathrow Terminal 4|Piccadilly</v>
      </c>
      <c r="O2929">
        <f>VLOOKUP(N2929,Depth!$A$2:$F$427,3,)</f>
        <v>23</v>
      </c>
      <c r="P2929">
        <f>VLOOKUP(N2929,Depth!$A$2:$F$427,5,)</f>
        <v>112.9</v>
      </c>
      <c r="Q2929">
        <f>VLOOKUP(N2929,Depth!$A$2:$F$427,6,)</f>
        <v>10.1</v>
      </c>
      <c r="R2929">
        <f>VLOOKUP(L2929,longitude_latitude!C:J,7,)</f>
        <v>-0.44414567199999999</v>
      </c>
      <c r="S2929">
        <f>VLOOKUP(L2929,longitude_latitude!C:J,8,)</f>
        <v>51.45802947</v>
      </c>
      <c r="T2929">
        <f t="shared" si="378"/>
        <v>-22.854861078748954</v>
      </c>
      <c r="U2929">
        <f>VLOOKUP(M2929,LINE!$A$2:$B$13,2,)</f>
        <v>10</v>
      </c>
      <c r="V2929">
        <f>VLOOKUP(L2929,Entry_exit!B:P,4,)</f>
        <v>3260</v>
      </c>
      <c r="W2929">
        <f>2020 - VLOOKUP(L2929, age!$A:$D,4,)</f>
        <v>34</v>
      </c>
      <c r="X2929">
        <f>VLOOKUP(H2929,'air-quality-london-time-of-day'!E:G,3,FALSE)</f>
        <v>19.600000000000001</v>
      </c>
      <c r="Y2929">
        <f>VLOOKUP(I2929,Weather!F:K,2,)</f>
        <v>8.34375</v>
      </c>
      <c r="Z2929">
        <f>VLOOKUP(I2929,Weather!F:K,3,)</f>
        <v>1.3</v>
      </c>
      <c r="AA2929">
        <f>VLOOKUP(I2929,Weather!F:K,4,)</f>
        <v>0.79</v>
      </c>
      <c r="AB2929">
        <f>VLOOKUP(I2929,Weather!F:K,5,)</f>
        <v>1025</v>
      </c>
      <c r="AC2929">
        <f>VLOOKUP(I2929,Weather!F:K,6,)</f>
        <v>0</v>
      </c>
    </row>
    <row r="2930" spans="1:29" x14ac:dyDescent="0.25">
      <c r="A2930" t="s">
        <v>7</v>
      </c>
      <c r="B2930" t="s">
        <v>6</v>
      </c>
      <c r="C2930" s="1">
        <v>42080.418749999997</v>
      </c>
      <c r="D2930" s="3">
        <f t="shared" si="376"/>
        <v>2015</v>
      </c>
      <c r="E2930" s="3">
        <f t="shared" si="371"/>
        <v>3</v>
      </c>
      <c r="F2930" s="3">
        <f t="shared" si="372"/>
        <v>10</v>
      </c>
      <c r="G2930" s="3">
        <f t="shared" si="373"/>
        <v>17</v>
      </c>
      <c r="H2930" s="3" t="str">
        <f t="shared" si="374"/>
        <v>2015310</v>
      </c>
      <c r="I2930" s="3" t="str">
        <f t="shared" si="375"/>
        <v>201531017</v>
      </c>
      <c r="J2930">
        <v>159</v>
      </c>
      <c r="K2930">
        <v>95.4</v>
      </c>
      <c r="L2930" t="str">
        <f>VLOOKUP(C2930,List!$A$2:$C$2089,3,)</f>
        <v>Heathrow Terminal 4</v>
      </c>
      <c r="M2930" t="str">
        <f>VLOOKUP(C2930,List!$A$2:$C$2089,2,)</f>
        <v>Piccadilly</v>
      </c>
      <c r="N2930" t="str">
        <f t="shared" si="377"/>
        <v>Heathrow Terminal 4|Piccadilly</v>
      </c>
      <c r="O2930">
        <f>VLOOKUP(N2930,Depth!$A$2:$F$427,3,)</f>
        <v>23</v>
      </c>
      <c r="P2930">
        <f>VLOOKUP(N2930,Depth!$A$2:$F$427,5,)</f>
        <v>112.9</v>
      </c>
      <c r="Q2930">
        <f>VLOOKUP(N2930,Depth!$A$2:$F$427,6,)</f>
        <v>10.1</v>
      </c>
      <c r="R2930">
        <f>VLOOKUP(L2930,longitude_latitude!C:J,7,)</f>
        <v>-0.44414567199999999</v>
      </c>
      <c r="S2930">
        <f>VLOOKUP(L2930,longitude_latitude!C:J,8,)</f>
        <v>51.45802947</v>
      </c>
      <c r="T2930">
        <f t="shared" si="378"/>
        <v>-22.854861078748954</v>
      </c>
      <c r="U2930">
        <f>VLOOKUP(M2930,LINE!$A$2:$B$13,2,)</f>
        <v>10</v>
      </c>
      <c r="V2930">
        <f>VLOOKUP(L2930,Entry_exit!B:P,4,)</f>
        <v>3260</v>
      </c>
      <c r="W2930">
        <f>2020 - VLOOKUP(L2930, age!$A:$D,4,)</f>
        <v>34</v>
      </c>
      <c r="X2930">
        <f>VLOOKUP(H2930,'air-quality-london-time-of-day'!E:G,3,FALSE)</f>
        <v>19.600000000000001</v>
      </c>
      <c r="Y2930">
        <f>VLOOKUP(I2930,Weather!F:K,2,)</f>
        <v>8.34375</v>
      </c>
      <c r="Z2930">
        <f>VLOOKUP(I2930,Weather!F:K,3,)</f>
        <v>1.3</v>
      </c>
      <c r="AA2930">
        <f>VLOOKUP(I2930,Weather!F:K,4,)</f>
        <v>0.79</v>
      </c>
      <c r="AB2930">
        <f>VLOOKUP(I2930,Weather!F:K,5,)</f>
        <v>1025</v>
      </c>
      <c r="AC2930">
        <f>VLOOKUP(I2930,Weather!F:K,6,)</f>
        <v>0</v>
      </c>
    </row>
    <row r="2931" spans="1:29" x14ac:dyDescent="0.25">
      <c r="A2931" t="s">
        <v>7</v>
      </c>
      <c r="B2931" t="s">
        <v>6</v>
      </c>
      <c r="C2931" s="1">
        <v>42080.419444444444</v>
      </c>
      <c r="D2931" s="3">
        <f t="shared" si="376"/>
        <v>2015</v>
      </c>
      <c r="E2931" s="3">
        <f t="shared" si="371"/>
        <v>3</v>
      </c>
      <c r="F2931" s="3">
        <f t="shared" si="372"/>
        <v>10</v>
      </c>
      <c r="G2931" s="3">
        <f t="shared" si="373"/>
        <v>17</v>
      </c>
      <c r="H2931" s="3" t="str">
        <f t="shared" si="374"/>
        <v>2015310</v>
      </c>
      <c r="I2931" s="3" t="str">
        <f t="shared" si="375"/>
        <v>201531017</v>
      </c>
      <c r="J2931">
        <v>156</v>
      </c>
      <c r="K2931">
        <v>93.6</v>
      </c>
      <c r="L2931" t="str">
        <f>VLOOKUP(C2931,List!$A$2:$C$2089,3,)</f>
        <v>Heathrow Terminal 4</v>
      </c>
      <c r="M2931" t="str">
        <f>VLOOKUP(C2931,List!$A$2:$C$2089,2,)</f>
        <v>Piccadilly</v>
      </c>
      <c r="N2931" t="str">
        <f t="shared" si="377"/>
        <v>Heathrow Terminal 4|Piccadilly</v>
      </c>
      <c r="O2931">
        <f>VLOOKUP(N2931,Depth!$A$2:$F$427,3,)</f>
        <v>23</v>
      </c>
      <c r="P2931">
        <f>VLOOKUP(N2931,Depth!$A$2:$F$427,5,)</f>
        <v>112.9</v>
      </c>
      <c r="Q2931">
        <f>VLOOKUP(N2931,Depth!$A$2:$F$427,6,)</f>
        <v>10.1</v>
      </c>
      <c r="R2931">
        <f>VLOOKUP(L2931,longitude_latitude!C:J,7,)</f>
        <v>-0.44414567199999999</v>
      </c>
      <c r="S2931">
        <f>VLOOKUP(L2931,longitude_latitude!C:J,8,)</f>
        <v>51.45802947</v>
      </c>
      <c r="T2931">
        <f t="shared" si="378"/>
        <v>-22.854861078748954</v>
      </c>
      <c r="U2931">
        <f>VLOOKUP(M2931,LINE!$A$2:$B$13,2,)</f>
        <v>10</v>
      </c>
      <c r="V2931">
        <f>VLOOKUP(L2931,Entry_exit!B:P,4,)</f>
        <v>3260</v>
      </c>
      <c r="W2931">
        <f>2020 - VLOOKUP(L2931, age!$A:$D,4,)</f>
        <v>34</v>
      </c>
      <c r="X2931">
        <f>VLOOKUP(H2931,'air-quality-london-time-of-day'!E:G,3,FALSE)</f>
        <v>19.600000000000001</v>
      </c>
      <c r="Y2931">
        <f>VLOOKUP(I2931,Weather!F:K,2,)</f>
        <v>8.34375</v>
      </c>
      <c r="Z2931">
        <f>VLOOKUP(I2931,Weather!F:K,3,)</f>
        <v>1.3</v>
      </c>
      <c r="AA2931">
        <f>VLOOKUP(I2931,Weather!F:K,4,)</f>
        <v>0.79</v>
      </c>
      <c r="AB2931">
        <f>VLOOKUP(I2931,Weather!F:K,5,)</f>
        <v>1025</v>
      </c>
      <c r="AC2931">
        <f>VLOOKUP(I2931,Weather!F:K,6,)</f>
        <v>0</v>
      </c>
    </row>
    <row r="2932" spans="1:29" x14ac:dyDescent="0.25">
      <c r="A2932" t="s">
        <v>7</v>
      </c>
      <c r="B2932" t="s">
        <v>6</v>
      </c>
      <c r="C2932" s="1">
        <v>42080.420138888891</v>
      </c>
      <c r="D2932" s="3">
        <f t="shared" si="376"/>
        <v>2015</v>
      </c>
      <c r="E2932" s="3">
        <f t="shared" ref="E2932:E2995" si="379">MONTH(C2932)</f>
        <v>3</v>
      </c>
      <c r="F2932" s="3">
        <f t="shared" ref="F2932:F2995" si="380">HOUR(C2932)</f>
        <v>10</v>
      </c>
      <c r="G2932" s="3">
        <f t="shared" ref="G2932:G2995" si="381">DAY(C2932)</f>
        <v>17</v>
      </c>
      <c r="H2932" s="3" t="str">
        <f t="shared" ref="H2932:H2995" si="382">D2932&amp;E2932&amp;F2932</f>
        <v>2015310</v>
      </c>
      <c r="I2932" s="3" t="str">
        <f t="shared" ref="I2932:I2995" si="383">D2932&amp;E2932&amp;F2932&amp;G2932</f>
        <v>201531017</v>
      </c>
      <c r="J2932">
        <v>153</v>
      </c>
      <c r="K2932">
        <v>91.8</v>
      </c>
      <c r="L2932" t="str">
        <f>VLOOKUP(C2932,List!$A$2:$C$2089,3,)</f>
        <v>Heathrow Terminal 4</v>
      </c>
      <c r="M2932" t="str">
        <f>VLOOKUP(C2932,List!$A$2:$C$2089,2,)</f>
        <v>Piccadilly</v>
      </c>
      <c r="N2932" t="str">
        <f t="shared" si="377"/>
        <v>Heathrow Terminal 4|Piccadilly</v>
      </c>
      <c r="O2932">
        <f>VLOOKUP(N2932,Depth!$A$2:$F$427,3,)</f>
        <v>23</v>
      </c>
      <c r="P2932">
        <f>VLOOKUP(N2932,Depth!$A$2:$F$427,5,)</f>
        <v>112.9</v>
      </c>
      <c r="Q2932">
        <f>VLOOKUP(N2932,Depth!$A$2:$F$427,6,)</f>
        <v>10.1</v>
      </c>
      <c r="R2932">
        <f>VLOOKUP(L2932,longitude_latitude!C:J,7,)</f>
        <v>-0.44414567199999999</v>
      </c>
      <c r="S2932">
        <f>VLOOKUP(L2932,longitude_latitude!C:J,8,)</f>
        <v>51.45802947</v>
      </c>
      <c r="T2932">
        <f t="shared" si="378"/>
        <v>-22.854861078748954</v>
      </c>
      <c r="U2932">
        <f>VLOOKUP(M2932,LINE!$A$2:$B$13,2,)</f>
        <v>10</v>
      </c>
      <c r="V2932">
        <f>VLOOKUP(L2932,Entry_exit!B:P,4,)</f>
        <v>3260</v>
      </c>
      <c r="W2932">
        <f>2020 - VLOOKUP(L2932, age!$A:$D,4,)</f>
        <v>34</v>
      </c>
      <c r="X2932">
        <f>VLOOKUP(H2932,'air-quality-london-time-of-day'!E:G,3,FALSE)</f>
        <v>19.600000000000001</v>
      </c>
      <c r="Y2932">
        <f>VLOOKUP(I2932,Weather!F:K,2,)</f>
        <v>8.34375</v>
      </c>
      <c r="Z2932">
        <f>VLOOKUP(I2932,Weather!F:K,3,)</f>
        <v>1.3</v>
      </c>
      <c r="AA2932">
        <f>VLOOKUP(I2932,Weather!F:K,4,)</f>
        <v>0.79</v>
      </c>
      <c r="AB2932">
        <f>VLOOKUP(I2932,Weather!F:K,5,)</f>
        <v>1025</v>
      </c>
      <c r="AC2932">
        <f>VLOOKUP(I2932,Weather!F:K,6,)</f>
        <v>0</v>
      </c>
    </row>
    <row r="2933" spans="1:29" x14ac:dyDescent="0.25">
      <c r="A2933" t="s">
        <v>7</v>
      </c>
      <c r="B2933" t="s">
        <v>6</v>
      </c>
      <c r="C2933" s="1">
        <v>42080.42083333333</v>
      </c>
      <c r="D2933" s="3">
        <f t="shared" si="376"/>
        <v>2015</v>
      </c>
      <c r="E2933" s="3">
        <f t="shared" si="379"/>
        <v>3</v>
      </c>
      <c r="F2933" s="3">
        <f t="shared" si="380"/>
        <v>10</v>
      </c>
      <c r="G2933" s="3">
        <f t="shared" si="381"/>
        <v>17</v>
      </c>
      <c r="H2933" s="3" t="str">
        <f t="shared" si="382"/>
        <v>2015310</v>
      </c>
      <c r="I2933" s="3" t="str">
        <f t="shared" si="383"/>
        <v>201531017</v>
      </c>
      <c r="J2933">
        <v>160</v>
      </c>
      <c r="K2933">
        <v>96</v>
      </c>
      <c r="L2933" t="str">
        <f>VLOOKUP(C2933,List!$A$2:$C$2089,3,)</f>
        <v>Heathrow Terminal 4</v>
      </c>
      <c r="M2933" t="str">
        <f>VLOOKUP(C2933,List!$A$2:$C$2089,2,)</f>
        <v>Piccadilly</v>
      </c>
      <c r="N2933" t="str">
        <f t="shared" si="377"/>
        <v>Heathrow Terminal 4|Piccadilly</v>
      </c>
      <c r="O2933">
        <f>VLOOKUP(N2933,Depth!$A$2:$F$427,3,)</f>
        <v>23</v>
      </c>
      <c r="P2933">
        <f>VLOOKUP(N2933,Depth!$A$2:$F$427,5,)</f>
        <v>112.9</v>
      </c>
      <c r="Q2933">
        <f>VLOOKUP(N2933,Depth!$A$2:$F$427,6,)</f>
        <v>10.1</v>
      </c>
      <c r="R2933">
        <f>VLOOKUP(L2933,longitude_latitude!C:J,7,)</f>
        <v>-0.44414567199999999</v>
      </c>
      <c r="S2933">
        <f>VLOOKUP(L2933,longitude_latitude!C:J,8,)</f>
        <v>51.45802947</v>
      </c>
      <c r="T2933">
        <f t="shared" si="378"/>
        <v>-22.854861078748954</v>
      </c>
      <c r="U2933">
        <f>VLOOKUP(M2933,LINE!$A$2:$B$13,2,)</f>
        <v>10</v>
      </c>
      <c r="V2933">
        <f>VLOOKUP(L2933,Entry_exit!B:P,4,)</f>
        <v>3260</v>
      </c>
      <c r="W2933">
        <f>2020 - VLOOKUP(L2933, age!$A:$D,4,)</f>
        <v>34</v>
      </c>
      <c r="X2933">
        <f>VLOOKUP(H2933,'air-quality-london-time-of-day'!E:G,3,FALSE)</f>
        <v>19.600000000000001</v>
      </c>
      <c r="Y2933">
        <f>VLOOKUP(I2933,Weather!F:K,2,)</f>
        <v>8.34375</v>
      </c>
      <c r="Z2933">
        <f>VLOOKUP(I2933,Weather!F:K,3,)</f>
        <v>1.3</v>
      </c>
      <c r="AA2933">
        <f>VLOOKUP(I2933,Weather!F:K,4,)</f>
        <v>0.79</v>
      </c>
      <c r="AB2933">
        <f>VLOOKUP(I2933,Weather!F:K,5,)</f>
        <v>1025</v>
      </c>
      <c r="AC2933">
        <f>VLOOKUP(I2933,Weather!F:K,6,)</f>
        <v>0</v>
      </c>
    </row>
    <row r="2934" spans="1:29" x14ac:dyDescent="0.25">
      <c r="A2934" t="s">
        <v>7</v>
      </c>
      <c r="B2934" t="s">
        <v>6</v>
      </c>
      <c r="C2934" s="1">
        <v>42080.421527777777</v>
      </c>
      <c r="D2934" s="3">
        <f t="shared" si="376"/>
        <v>2015</v>
      </c>
      <c r="E2934" s="3">
        <f t="shared" si="379"/>
        <v>3</v>
      </c>
      <c r="F2934" s="3">
        <f t="shared" si="380"/>
        <v>10</v>
      </c>
      <c r="G2934" s="3">
        <f t="shared" si="381"/>
        <v>17</v>
      </c>
      <c r="H2934" s="3" t="str">
        <f t="shared" si="382"/>
        <v>2015310</v>
      </c>
      <c r="I2934" s="3" t="str">
        <f t="shared" si="383"/>
        <v>201531017</v>
      </c>
      <c r="J2934">
        <v>149</v>
      </c>
      <c r="K2934">
        <v>89.4</v>
      </c>
      <c r="L2934" t="str">
        <f>VLOOKUP(C2934,List!$A$2:$C$2089,3,)</f>
        <v>Heathrow Terminal 4</v>
      </c>
      <c r="M2934" t="str">
        <f>VLOOKUP(C2934,List!$A$2:$C$2089,2,)</f>
        <v>Piccadilly</v>
      </c>
      <c r="N2934" t="str">
        <f t="shared" si="377"/>
        <v>Heathrow Terminal 4|Piccadilly</v>
      </c>
      <c r="O2934">
        <f>VLOOKUP(N2934,Depth!$A$2:$F$427,3,)</f>
        <v>23</v>
      </c>
      <c r="P2934">
        <f>VLOOKUP(N2934,Depth!$A$2:$F$427,5,)</f>
        <v>112.9</v>
      </c>
      <c r="Q2934">
        <f>VLOOKUP(N2934,Depth!$A$2:$F$427,6,)</f>
        <v>10.1</v>
      </c>
      <c r="R2934">
        <f>VLOOKUP(L2934,longitude_latitude!C:J,7,)</f>
        <v>-0.44414567199999999</v>
      </c>
      <c r="S2934">
        <f>VLOOKUP(L2934,longitude_latitude!C:J,8,)</f>
        <v>51.45802947</v>
      </c>
      <c r="T2934">
        <f t="shared" si="378"/>
        <v>-22.854861078748954</v>
      </c>
      <c r="U2934">
        <f>VLOOKUP(M2934,LINE!$A$2:$B$13,2,)</f>
        <v>10</v>
      </c>
      <c r="V2934">
        <f>VLOOKUP(L2934,Entry_exit!B:P,4,)</f>
        <v>3260</v>
      </c>
      <c r="W2934">
        <f>2020 - VLOOKUP(L2934, age!$A:$D,4,)</f>
        <v>34</v>
      </c>
      <c r="X2934">
        <f>VLOOKUP(H2934,'air-quality-london-time-of-day'!E:G,3,FALSE)</f>
        <v>19.600000000000001</v>
      </c>
      <c r="Y2934">
        <f>VLOOKUP(I2934,Weather!F:K,2,)</f>
        <v>8.34375</v>
      </c>
      <c r="Z2934">
        <f>VLOOKUP(I2934,Weather!F:K,3,)</f>
        <v>1.3</v>
      </c>
      <c r="AA2934">
        <f>VLOOKUP(I2934,Weather!F:K,4,)</f>
        <v>0.79</v>
      </c>
      <c r="AB2934">
        <f>VLOOKUP(I2934,Weather!F:K,5,)</f>
        <v>1025</v>
      </c>
      <c r="AC2934">
        <f>VLOOKUP(I2934,Weather!F:K,6,)</f>
        <v>0</v>
      </c>
    </row>
    <row r="2935" spans="1:29" x14ac:dyDescent="0.25">
      <c r="A2935" t="s">
        <v>7</v>
      </c>
      <c r="B2935" t="s">
        <v>6</v>
      </c>
      <c r="C2935" s="1">
        <v>42080.422222222223</v>
      </c>
      <c r="D2935" s="3">
        <f t="shared" si="376"/>
        <v>2015</v>
      </c>
      <c r="E2935" s="3">
        <f t="shared" si="379"/>
        <v>3</v>
      </c>
      <c r="F2935" s="3">
        <f t="shared" si="380"/>
        <v>10</v>
      </c>
      <c r="G2935" s="3">
        <f t="shared" si="381"/>
        <v>17</v>
      </c>
      <c r="H2935" s="3" t="str">
        <f t="shared" si="382"/>
        <v>2015310</v>
      </c>
      <c r="I2935" s="3" t="str">
        <f t="shared" si="383"/>
        <v>201531017</v>
      </c>
      <c r="J2935">
        <v>146</v>
      </c>
      <c r="K2935">
        <v>87.6</v>
      </c>
      <c r="L2935" t="str">
        <f>VLOOKUP(C2935,List!$A$2:$C$2089,3,)</f>
        <v>Heathrow Terminal 4</v>
      </c>
      <c r="M2935" t="str">
        <f>VLOOKUP(C2935,List!$A$2:$C$2089,2,)</f>
        <v>Piccadilly</v>
      </c>
      <c r="N2935" t="str">
        <f t="shared" si="377"/>
        <v>Heathrow Terminal 4|Piccadilly</v>
      </c>
      <c r="O2935">
        <f>VLOOKUP(N2935,Depth!$A$2:$F$427,3,)</f>
        <v>23</v>
      </c>
      <c r="P2935">
        <f>VLOOKUP(N2935,Depth!$A$2:$F$427,5,)</f>
        <v>112.9</v>
      </c>
      <c r="Q2935">
        <f>VLOOKUP(N2935,Depth!$A$2:$F$427,6,)</f>
        <v>10.1</v>
      </c>
      <c r="R2935">
        <f>VLOOKUP(L2935,longitude_latitude!C:J,7,)</f>
        <v>-0.44414567199999999</v>
      </c>
      <c r="S2935">
        <f>VLOOKUP(L2935,longitude_latitude!C:J,8,)</f>
        <v>51.45802947</v>
      </c>
      <c r="T2935">
        <f t="shared" si="378"/>
        <v>-22.854861078748954</v>
      </c>
      <c r="U2935">
        <f>VLOOKUP(M2935,LINE!$A$2:$B$13,2,)</f>
        <v>10</v>
      </c>
      <c r="V2935">
        <f>VLOOKUP(L2935,Entry_exit!B:P,4,)</f>
        <v>3260</v>
      </c>
      <c r="W2935">
        <f>2020 - VLOOKUP(L2935, age!$A:$D,4,)</f>
        <v>34</v>
      </c>
      <c r="X2935">
        <f>VLOOKUP(H2935,'air-quality-london-time-of-day'!E:G,3,FALSE)</f>
        <v>19.600000000000001</v>
      </c>
      <c r="Y2935">
        <f>VLOOKUP(I2935,Weather!F:K,2,)</f>
        <v>8.34375</v>
      </c>
      <c r="Z2935">
        <f>VLOOKUP(I2935,Weather!F:K,3,)</f>
        <v>1.3</v>
      </c>
      <c r="AA2935">
        <f>VLOOKUP(I2935,Weather!F:K,4,)</f>
        <v>0.79</v>
      </c>
      <c r="AB2935">
        <f>VLOOKUP(I2935,Weather!F:K,5,)</f>
        <v>1025</v>
      </c>
      <c r="AC2935">
        <f>VLOOKUP(I2935,Weather!F:K,6,)</f>
        <v>0</v>
      </c>
    </row>
    <row r="2936" spans="1:29" x14ac:dyDescent="0.25">
      <c r="A2936" t="s">
        <v>7</v>
      </c>
      <c r="B2936" t="s">
        <v>6</v>
      </c>
      <c r="C2936" s="1">
        <v>42080.42291666667</v>
      </c>
      <c r="D2936" s="3">
        <f t="shared" si="376"/>
        <v>2015</v>
      </c>
      <c r="E2936" s="3">
        <f t="shared" si="379"/>
        <v>3</v>
      </c>
      <c r="F2936" s="3">
        <f t="shared" si="380"/>
        <v>10</v>
      </c>
      <c r="G2936" s="3">
        <f t="shared" si="381"/>
        <v>17</v>
      </c>
      <c r="H2936" s="3" t="str">
        <f t="shared" si="382"/>
        <v>2015310</v>
      </c>
      <c r="I2936" s="3" t="str">
        <f t="shared" si="383"/>
        <v>201531017</v>
      </c>
      <c r="J2936">
        <v>153</v>
      </c>
      <c r="K2936">
        <v>91.8</v>
      </c>
      <c r="L2936" t="str">
        <f>VLOOKUP(C2936,List!$A$2:$C$2089,3,)</f>
        <v>Heathrow Terminal 4</v>
      </c>
      <c r="M2936" t="str">
        <f>VLOOKUP(C2936,List!$A$2:$C$2089,2,)</f>
        <v>Piccadilly</v>
      </c>
      <c r="N2936" t="str">
        <f t="shared" si="377"/>
        <v>Heathrow Terminal 4|Piccadilly</v>
      </c>
      <c r="O2936">
        <f>VLOOKUP(N2936,Depth!$A$2:$F$427,3,)</f>
        <v>23</v>
      </c>
      <c r="P2936">
        <f>VLOOKUP(N2936,Depth!$A$2:$F$427,5,)</f>
        <v>112.9</v>
      </c>
      <c r="Q2936">
        <f>VLOOKUP(N2936,Depth!$A$2:$F$427,6,)</f>
        <v>10.1</v>
      </c>
      <c r="R2936">
        <f>VLOOKUP(L2936,longitude_latitude!C:J,7,)</f>
        <v>-0.44414567199999999</v>
      </c>
      <c r="S2936">
        <f>VLOOKUP(L2936,longitude_latitude!C:J,8,)</f>
        <v>51.45802947</v>
      </c>
      <c r="T2936">
        <f t="shared" si="378"/>
        <v>-22.854861078748954</v>
      </c>
      <c r="U2936">
        <f>VLOOKUP(M2936,LINE!$A$2:$B$13,2,)</f>
        <v>10</v>
      </c>
      <c r="V2936">
        <f>VLOOKUP(L2936,Entry_exit!B:P,4,)</f>
        <v>3260</v>
      </c>
      <c r="W2936">
        <f>2020 - VLOOKUP(L2936, age!$A:$D,4,)</f>
        <v>34</v>
      </c>
      <c r="X2936">
        <f>VLOOKUP(H2936,'air-quality-london-time-of-day'!E:G,3,FALSE)</f>
        <v>19.600000000000001</v>
      </c>
      <c r="Y2936">
        <f>VLOOKUP(I2936,Weather!F:K,2,)</f>
        <v>8.34375</v>
      </c>
      <c r="Z2936">
        <f>VLOOKUP(I2936,Weather!F:K,3,)</f>
        <v>1.3</v>
      </c>
      <c r="AA2936">
        <f>VLOOKUP(I2936,Weather!F:K,4,)</f>
        <v>0.79</v>
      </c>
      <c r="AB2936">
        <f>VLOOKUP(I2936,Weather!F:K,5,)</f>
        <v>1025</v>
      </c>
      <c r="AC2936">
        <f>VLOOKUP(I2936,Weather!F:K,6,)</f>
        <v>0</v>
      </c>
    </row>
    <row r="2937" spans="1:29" x14ac:dyDescent="0.25">
      <c r="A2937" t="s">
        <v>7</v>
      </c>
      <c r="B2937" t="s">
        <v>6</v>
      </c>
      <c r="C2937" s="1">
        <v>42080.423611111109</v>
      </c>
      <c r="D2937" s="3">
        <f t="shared" si="376"/>
        <v>2015</v>
      </c>
      <c r="E2937" s="3">
        <f t="shared" si="379"/>
        <v>3</v>
      </c>
      <c r="F2937" s="3">
        <f t="shared" si="380"/>
        <v>10</v>
      </c>
      <c r="G2937" s="3">
        <f t="shared" si="381"/>
        <v>17</v>
      </c>
      <c r="H2937" s="3" t="str">
        <f t="shared" si="382"/>
        <v>2015310</v>
      </c>
      <c r="I2937" s="3" t="str">
        <f t="shared" si="383"/>
        <v>201531017</v>
      </c>
      <c r="J2937">
        <v>143</v>
      </c>
      <c r="K2937">
        <v>85.8</v>
      </c>
      <c r="L2937" t="str">
        <f>VLOOKUP(C2937,List!$A$2:$C$2089,3,)</f>
        <v>Heathrow Terminal 4</v>
      </c>
      <c r="M2937" t="str">
        <f>VLOOKUP(C2937,List!$A$2:$C$2089,2,)</f>
        <v>Piccadilly</v>
      </c>
      <c r="N2937" t="str">
        <f t="shared" si="377"/>
        <v>Heathrow Terminal 4|Piccadilly</v>
      </c>
      <c r="O2937">
        <f>VLOOKUP(N2937,Depth!$A$2:$F$427,3,)</f>
        <v>23</v>
      </c>
      <c r="P2937">
        <f>VLOOKUP(N2937,Depth!$A$2:$F$427,5,)</f>
        <v>112.9</v>
      </c>
      <c r="Q2937">
        <f>VLOOKUP(N2937,Depth!$A$2:$F$427,6,)</f>
        <v>10.1</v>
      </c>
      <c r="R2937">
        <f>VLOOKUP(L2937,longitude_latitude!C:J,7,)</f>
        <v>-0.44414567199999999</v>
      </c>
      <c r="S2937">
        <f>VLOOKUP(L2937,longitude_latitude!C:J,8,)</f>
        <v>51.45802947</v>
      </c>
      <c r="T2937">
        <f t="shared" si="378"/>
        <v>-22.854861078748954</v>
      </c>
      <c r="U2937">
        <f>VLOOKUP(M2937,LINE!$A$2:$B$13,2,)</f>
        <v>10</v>
      </c>
      <c r="V2937">
        <f>VLOOKUP(L2937,Entry_exit!B:P,4,)</f>
        <v>3260</v>
      </c>
      <c r="W2937">
        <f>2020 - VLOOKUP(L2937, age!$A:$D,4,)</f>
        <v>34</v>
      </c>
      <c r="X2937">
        <f>VLOOKUP(H2937,'air-quality-london-time-of-day'!E:G,3,FALSE)</f>
        <v>19.600000000000001</v>
      </c>
      <c r="Y2937">
        <f>VLOOKUP(I2937,Weather!F:K,2,)</f>
        <v>8.34375</v>
      </c>
      <c r="Z2937">
        <f>VLOOKUP(I2937,Weather!F:K,3,)</f>
        <v>1.3</v>
      </c>
      <c r="AA2937">
        <f>VLOOKUP(I2937,Weather!F:K,4,)</f>
        <v>0.79</v>
      </c>
      <c r="AB2937">
        <f>VLOOKUP(I2937,Weather!F:K,5,)</f>
        <v>1025</v>
      </c>
      <c r="AC2937">
        <f>VLOOKUP(I2937,Weather!F:K,6,)</f>
        <v>0</v>
      </c>
    </row>
    <row r="2938" spans="1:29" x14ac:dyDescent="0.25">
      <c r="A2938" t="s">
        <v>7</v>
      </c>
      <c r="B2938" t="s">
        <v>6</v>
      </c>
      <c r="C2938" s="1">
        <v>42080.424305555556</v>
      </c>
      <c r="D2938" s="3">
        <f t="shared" si="376"/>
        <v>2015</v>
      </c>
      <c r="E2938" s="3">
        <f t="shared" si="379"/>
        <v>3</v>
      </c>
      <c r="F2938" s="3">
        <f t="shared" si="380"/>
        <v>10</v>
      </c>
      <c r="G2938" s="3">
        <f t="shared" si="381"/>
        <v>17</v>
      </c>
      <c r="H2938" s="3" t="str">
        <f t="shared" si="382"/>
        <v>2015310</v>
      </c>
      <c r="I2938" s="3" t="str">
        <f t="shared" si="383"/>
        <v>201531017</v>
      </c>
      <c r="J2938">
        <v>146</v>
      </c>
      <c r="K2938">
        <v>87.6</v>
      </c>
      <c r="L2938" t="str">
        <f>VLOOKUP(C2938,List!$A$2:$C$2089,3,)</f>
        <v>Heathrow Terminal 4</v>
      </c>
      <c r="M2938" t="str">
        <f>VLOOKUP(C2938,List!$A$2:$C$2089,2,)</f>
        <v>Piccadilly</v>
      </c>
      <c r="N2938" t="str">
        <f t="shared" si="377"/>
        <v>Heathrow Terminal 4|Piccadilly</v>
      </c>
      <c r="O2938">
        <f>VLOOKUP(N2938,Depth!$A$2:$F$427,3,)</f>
        <v>23</v>
      </c>
      <c r="P2938">
        <f>VLOOKUP(N2938,Depth!$A$2:$F$427,5,)</f>
        <v>112.9</v>
      </c>
      <c r="Q2938">
        <f>VLOOKUP(N2938,Depth!$A$2:$F$427,6,)</f>
        <v>10.1</v>
      </c>
      <c r="R2938">
        <f>VLOOKUP(L2938,longitude_latitude!C:J,7,)</f>
        <v>-0.44414567199999999</v>
      </c>
      <c r="S2938">
        <f>VLOOKUP(L2938,longitude_latitude!C:J,8,)</f>
        <v>51.45802947</v>
      </c>
      <c r="T2938">
        <f t="shared" si="378"/>
        <v>-22.854861078748954</v>
      </c>
      <c r="U2938">
        <f>VLOOKUP(M2938,LINE!$A$2:$B$13,2,)</f>
        <v>10</v>
      </c>
      <c r="V2938">
        <f>VLOOKUP(L2938,Entry_exit!B:P,4,)</f>
        <v>3260</v>
      </c>
      <c r="W2938">
        <f>2020 - VLOOKUP(L2938, age!$A:$D,4,)</f>
        <v>34</v>
      </c>
      <c r="X2938">
        <f>VLOOKUP(H2938,'air-quality-london-time-of-day'!E:G,3,FALSE)</f>
        <v>19.600000000000001</v>
      </c>
      <c r="Y2938">
        <f>VLOOKUP(I2938,Weather!F:K,2,)</f>
        <v>8.34375</v>
      </c>
      <c r="Z2938">
        <f>VLOOKUP(I2938,Weather!F:K,3,)</f>
        <v>1.3</v>
      </c>
      <c r="AA2938">
        <f>VLOOKUP(I2938,Weather!F:K,4,)</f>
        <v>0.79</v>
      </c>
      <c r="AB2938">
        <f>VLOOKUP(I2938,Weather!F:K,5,)</f>
        <v>1025</v>
      </c>
      <c r="AC2938">
        <f>VLOOKUP(I2938,Weather!F:K,6,)</f>
        <v>0</v>
      </c>
    </row>
    <row r="2939" spans="1:29" x14ac:dyDescent="0.25">
      <c r="A2939" t="s">
        <v>7</v>
      </c>
      <c r="B2939" t="s">
        <v>6</v>
      </c>
      <c r="C2939" s="1">
        <v>42080.425000000003</v>
      </c>
      <c r="D2939" s="3">
        <f t="shared" si="376"/>
        <v>2015</v>
      </c>
      <c r="E2939" s="3">
        <f t="shared" si="379"/>
        <v>3</v>
      </c>
      <c r="F2939" s="3">
        <f t="shared" si="380"/>
        <v>10</v>
      </c>
      <c r="G2939" s="3">
        <f t="shared" si="381"/>
        <v>17</v>
      </c>
      <c r="H2939" s="3" t="str">
        <f t="shared" si="382"/>
        <v>2015310</v>
      </c>
      <c r="I2939" s="3" t="str">
        <f t="shared" si="383"/>
        <v>201531017</v>
      </c>
      <c r="J2939">
        <v>155</v>
      </c>
      <c r="K2939">
        <v>93</v>
      </c>
      <c r="L2939" t="str">
        <f>VLOOKUP(C2939,List!$A$2:$C$2089,3,)</f>
        <v>Heathrow Terminals 1, 2, 3</v>
      </c>
      <c r="M2939" t="str">
        <f>VLOOKUP(C2939,List!$A$2:$C$2089,2,)</f>
        <v>Piccadilly</v>
      </c>
      <c r="N2939" t="str">
        <f t="shared" si="377"/>
        <v>Heathrow Terminals 1, 2, 3|Piccadilly</v>
      </c>
      <c r="O2939">
        <f>VLOOKUP(N2939,Depth!$A$2:$F$427,3,)</f>
        <v>23</v>
      </c>
      <c r="P2939">
        <f>VLOOKUP(N2939,Depth!$A$2:$F$427,5,)</f>
        <v>109.6</v>
      </c>
      <c r="Q2939">
        <f>VLOOKUP(N2939,Depth!$A$2:$F$427,6,)</f>
        <v>13.4</v>
      </c>
      <c r="R2939">
        <f>VLOOKUP(L2939,longitude_latitude!C:J,7,)</f>
        <v>-0.45085777199999999</v>
      </c>
      <c r="S2939">
        <f>VLOOKUP(L2939,longitude_latitude!C:J,8,)</f>
        <v>51.470794210000001</v>
      </c>
      <c r="T2939">
        <f t="shared" si="378"/>
        <v>-23.2060076005911</v>
      </c>
      <c r="U2939">
        <f>VLOOKUP(M2939,LINE!$A$2:$B$13,2,)</f>
        <v>10</v>
      </c>
      <c r="V2939">
        <f>VLOOKUP(L2939,Entry_exit!B:P,4,)</f>
        <v>10719</v>
      </c>
      <c r="W2939">
        <f>2020 - VLOOKUP(L2939, age!$A:$D,4,)</f>
        <v>43</v>
      </c>
      <c r="X2939">
        <f>VLOOKUP(H2939,'air-quality-london-time-of-day'!E:G,3,FALSE)</f>
        <v>19.600000000000001</v>
      </c>
      <c r="Y2939">
        <f>VLOOKUP(I2939,Weather!F:K,2,)</f>
        <v>8.34375</v>
      </c>
      <c r="Z2939">
        <f>VLOOKUP(I2939,Weather!F:K,3,)</f>
        <v>1.3</v>
      </c>
      <c r="AA2939">
        <f>VLOOKUP(I2939,Weather!F:K,4,)</f>
        <v>0.79</v>
      </c>
      <c r="AB2939">
        <f>VLOOKUP(I2939,Weather!F:K,5,)</f>
        <v>1025</v>
      </c>
      <c r="AC2939">
        <f>VLOOKUP(I2939,Weather!F:K,6,)</f>
        <v>0</v>
      </c>
    </row>
    <row r="2940" spans="1:29" x14ac:dyDescent="0.25">
      <c r="A2940" t="s">
        <v>7</v>
      </c>
      <c r="B2940" t="s">
        <v>6</v>
      </c>
      <c r="C2940" s="1">
        <v>42080.425694444442</v>
      </c>
      <c r="D2940" s="3">
        <f t="shared" si="376"/>
        <v>2015</v>
      </c>
      <c r="E2940" s="3">
        <f t="shared" si="379"/>
        <v>3</v>
      </c>
      <c r="F2940" s="3">
        <f t="shared" si="380"/>
        <v>10</v>
      </c>
      <c r="G2940" s="3">
        <f t="shared" si="381"/>
        <v>17</v>
      </c>
      <c r="H2940" s="3" t="str">
        <f t="shared" si="382"/>
        <v>2015310</v>
      </c>
      <c r="I2940" s="3" t="str">
        <f t="shared" si="383"/>
        <v>201531017</v>
      </c>
      <c r="J2940">
        <v>146</v>
      </c>
      <c r="K2940">
        <v>87.6</v>
      </c>
      <c r="L2940" t="str">
        <f>VLOOKUP(C2940,List!$A$2:$C$2089,3,)</f>
        <v>Heathrow Terminals 1, 2, 3</v>
      </c>
      <c r="M2940" t="str">
        <f>VLOOKUP(C2940,List!$A$2:$C$2089,2,)</f>
        <v>Piccadilly</v>
      </c>
      <c r="N2940" t="str">
        <f t="shared" si="377"/>
        <v>Heathrow Terminals 1, 2, 3|Piccadilly</v>
      </c>
      <c r="O2940">
        <f>VLOOKUP(N2940,Depth!$A$2:$F$427,3,)</f>
        <v>23</v>
      </c>
      <c r="P2940">
        <f>VLOOKUP(N2940,Depth!$A$2:$F$427,5,)</f>
        <v>109.6</v>
      </c>
      <c r="Q2940">
        <f>VLOOKUP(N2940,Depth!$A$2:$F$427,6,)</f>
        <v>13.4</v>
      </c>
      <c r="R2940">
        <f>VLOOKUP(L2940,longitude_latitude!C:J,7,)</f>
        <v>-0.45085777199999999</v>
      </c>
      <c r="S2940">
        <f>VLOOKUP(L2940,longitude_latitude!C:J,8,)</f>
        <v>51.470794210000001</v>
      </c>
      <c r="T2940">
        <f t="shared" si="378"/>
        <v>-23.2060076005911</v>
      </c>
      <c r="U2940">
        <f>VLOOKUP(M2940,LINE!$A$2:$B$13,2,)</f>
        <v>10</v>
      </c>
      <c r="V2940">
        <f>VLOOKUP(L2940,Entry_exit!B:P,4,)</f>
        <v>10719</v>
      </c>
      <c r="W2940">
        <f>2020 - VLOOKUP(L2940, age!$A:$D,4,)</f>
        <v>43</v>
      </c>
      <c r="X2940">
        <f>VLOOKUP(H2940,'air-quality-london-time-of-day'!E:G,3,FALSE)</f>
        <v>19.600000000000001</v>
      </c>
      <c r="Y2940">
        <f>VLOOKUP(I2940,Weather!F:K,2,)</f>
        <v>8.34375</v>
      </c>
      <c r="Z2940">
        <f>VLOOKUP(I2940,Weather!F:K,3,)</f>
        <v>1.3</v>
      </c>
      <c r="AA2940">
        <f>VLOOKUP(I2940,Weather!F:K,4,)</f>
        <v>0.79</v>
      </c>
      <c r="AB2940">
        <f>VLOOKUP(I2940,Weather!F:K,5,)</f>
        <v>1025</v>
      </c>
      <c r="AC2940">
        <f>VLOOKUP(I2940,Weather!F:K,6,)</f>
        <v>0</v>
      </c>
    </row>
    <row r="2941" spans="1:29" x14ac:dyDescent="0.25">
      <c r="A2941" t="s">
        <v>7</v>
      </c>
      <c r="B2941" t="s">
        <v>6</v>
      </c>
      <c r="C2941" s="1">
        <v>42080.426388888889</v>
      </c>
      <c r="D2941" s="3">
        <f t="shared" si="376"/>
        <v>2015</v>
      </c>
      <c r="E2941" s="3">
        <f t="shared" si="379"/>
        <v>3</v>
      </c>
      <c r="F2941" s="3">
        <f t="shared" si="380"/>
        <v>10</v>
      </c>
      <c r="G2941" s="3">
        <f t="shared" si="381"/>
        <v>17</v>
      </c>
      <c r="H2941" s="3" t="str">
        <f t="shared" si="382"/>
        <v>2015310</v>
      </c>
      <c r="I2941" s="3" t="str">
        <f t="shared" si="383"/>
        <v>201531017</v>
      </c>
      <c r="J2941">
        <v>143</v>
      </c>
      <c r="K2941">
        <v>85.8</v>
      </c>
      <c r="L2941" t="str">
        <f>VLOOKUP(C2941,List!$A$2:$C$2089,3,)</f>
        <v>Heathrow Terminals 1, 2, 3</v>
      </c>
      <c r="M2941" t="str">
        <f>VLOOKUP(C2941,List!$A$2:$C$2089,2,)</f>
        <v>Piccadilly</v>
      </c>
      <c r="N2941" t="str">
        <f t="shared" si="377"/>
        <v>Heathrow Terminals 1, 2, 3|Piccadilly</v>
      </c>
      <c r="O2941">
        <f>VLOOKUP(N2941,Depth!$A$2:$F$427,3,)</f>
        <v>23</v>
      </c>
      <c r="P2941">
        <f>VLOOKUP(N2941,Depth!$A$2:$F$427,5,)</f>
        <v>109.6</v>
      </c>
      <c r="Q2941">
        <f>VLOOKUP(N2941,Depth!$A$2:$F$427,6,)</f>
        <v>13.4</v>
      </c>
      <c r="R2941">
        <f>VLOOKUP(L2941,longitude_latitude!C:J,7,)</f>
        <v>-0.45085777199999999</v>
      </c>
      <c r="S2941">
        <f>VLOOKUP(L2941,longitude_latitude!C:J,8,)</f>
        <v>51.470794210000001</v>
      </c>
      <c r="T2941">
        <f t="shared" si="378"/>
        <v>-23.2060076005911</v>
      </c>
      <c r="U2941">
        <f>VLOOKUP(M2941,LINE!$A$2:$B$13,2,)</f>
        <v>10</v>
      </c>
      <c r="V2941">
        <f>VLOOKUP(L2941,Entry_exit!B:P,4,)</f>
        <v>10719</v>
      </c>
      <c r="W2941">
        <f>2020 - VLOOKUP(L2941, age!$A:$D,4,)</f>
        <v>43</v>
      </c>
      <c r="X2941">
        <f>VLOOKUP(H2941,'air-quality-london-time-of-day'!E:G,3,FALSE)</f>
        <v>19.600000000000001</v>
      </c>
      <c r="Y2941">
        <f>VLOOKUP(I2941,Weather!F:K,2,)</f>
        <v>8.34375</v>
      </c>
      <c r="Z2941">
        <f>VLOOKUP(I2941,Weather!F:K,3,)</f>
        <v>1.3</v>
      </c>
      <c r="AA2941">
        <f>VLOOKUP(I2941,Weather!F:K,4,)</f>
        <v>0.79</v>
      </c>
      <c r="AB2941">
        <f>VLOOKUP(I2941,Weather!F:K,5,)</f>
        <v>1025</v>
      </c>
      <c r="AC2941">
        <f>VLOOKUP(I2941,Weather!F:K,6,)</f>
        <v>0</v>
      </c>
    </row>
    <row r="2942" spans="1:29" x14ac:dyDescent="0.25">
      <c r="A2942" t="s">
        <v>7</v>
      </c>
      <c r="B2942" t="s">
        <v>6</v>
      </c>
      <c r="C2942" s="1">
        <v>42080.427083333336</v>
      </c>
      <c r="D2942" s="3">
        <f t="shared" si="376"/>
        <v>2015</v>
      </c>
      <c r="E2942" s="3">
        <f t="shared" si="379"/>
        <v>3</v>
      </c>
      <c r="F2942" s="3">
        <f t="shared" si="380"/>
        <v>10</v>
      </c>
      <c r="G2942" s="3">
        <f t="shared" si="381"/>
        <v>17</v>
      </c>
      <c r="H2942" s="3" t="str">
        <f t="shared" si="382"/>
        <v>2015310</v>
      </c>
      <c r="I2942" s="3" t="str">
        <f t="shared" si="383"/>
        <v>201531017</v>
      </c>
      <c r="J2942">
        <v>147</v>
      </c>
      <c r="K2942">
        <v>88.2</v>
      </c>
      <c r="L2942" t="str">
        <f>VLOOKUP(C2942,List!$A$2:$C$2089,3,)</f>
        <v>Hatton Cross</v>
      </c>
      <c r="M2942" t="str">
        <f>VLOOKUP(C2942,List!$A$2:$C$2089,2,)</f>
        <v>Piccadilly</v>
      </c>
      <c r="N2942" t="str">
        <f t="shared" si="377"/>
        <v>Hatton Cross|Piccadilly</v>
      </c>
      <c r="O2942">
        <f>VLOOKUP(N2942,Depth!$A$2:$F$427,3,)</f>
        <v>22</v>
      </c>
      <c r="P2942">
        <f>VLOOKUP(N2942,Depth!$A$2:$F$427,5,)</f>
        <v>113.4</v>
      </c>
      <c r="Q2942">
        <f>VLOOKUP(N2942,Depth!$A$2:$F$427,6,)</f>
        <v>8.6</v>
      </c>
      <c r="R2942">
        <f>VLOOKUP(L2942,longitude_latitude!C:J,7,)</f>
        <v>-0.42189305999999999</v>
      </c>
      <c r="S2942">
        <f>VLOOKUP(L2942,longitude_latitude!C:J,8,)</f>
        <v>51.466117400000002</v>
      </c>
      <c r="T2942">
        <f t="shared" si="378"/>
        <v>-21.713197756205243</v>
      </c>
      <c r="U2942">
        <f>VLOOKUP(M2942,LINE!$A$2:$B$13,2,)</f>
        <v>10</v>
      </c>
      <c r="V2942">
        <f>VLOOKUP(L2942,Entry_exit!B:P,4,)</f>
        <v>5128</v>
      </c>
      <c r="W2942">
        <f>2020 - VLOOKUP(L2942, age!$A:$D,4,)</f>
        <v>45</v>
      </c>
      <c r="X2942">
        <f>VLOOKUP(H2942,'air-quality-london-time-of-day'!E:G,3,FALSE)</f>
        <v>19.600000000000001</v>
      </c>
      <c r="Y2942">
        <f>VLOOKUP(I2942,Weather!F:K,2,)</f>
        <v>8.34375</v>
      </c>
      <c r="Z2942">
        <f>VLOOKUP(I2942,Weather!F:K,3,)</f>
        <v>1.3</v>
      </c>
      <c r="AA2942">
        <f>VLOOKUP(I2942,Weather!F:K,4,)</f>
        <v>0.79</v>
      </c>
      <c r="AB2942">
        <f>VLOOKUP(I2942,Weather!F:K,5,)</f>
        <v>1025</v>
      </c>
      <c r="AC2942">
        <f>VLOOKUP(I2942,Weather!F:K,6,)</f>
        <v>0</v>
      </c>
    </row>
    <row r="2943" spans="1:29" x14ac:dyDescent="0.25">
      <c r="A2943" t="s">
        <v>7</v>
      </c>
      <c r="B2943" t="s">
        <v>6</v>
      </c>
      <c r="C2943" s="1">
        <v>42080.427777777775</v>
      </c>
      <c r="D2943" s="3">
        <f t="shared" si="376"/>
        <v>2015</v>
      </c>
      <c r="E2943" s="3">
        <f t="shared" si="379"/>
        <v>3</v>
      </c>
      <c r="F2943" s="3">
        <f t="shared" si="380"/>
        <v>10</v>
      </c>
      <c r="G2943" s="3">
        <f t="shared" si="381"/>
        <v>17</v>
      </c>
      <c r="H2943" s="3" t="str">
        <f t="shared" si="382"/>
        <v>2015310</v>
      </c>
      <c r="I2943" s="3" t="str">
        <f t="shared" si="383"/>
        <v>201531017</v>
      </c>
      <c r="J2943">
        <v>152</v>
      </c>
      <c r="K2943">
        <v>91.2</v>
      </c>
      <c r="L2943" t="str">
        <f>VLOOKUP(C2943,List!$A$2:$C$2089,3,)</f>
        <v>Hatton Cross</v>
      </c>
      <c r="M2943" t="str">
        <f>VLOOKUP(C2943,List!$A$2:$C$2089,2,)</f>
        <v>Piccadilly</v>
      </c>
      <c r="N2943" t="str">
        <f t="shared" si="377"/>
        <v>Hatton Cross|Piccadilly</v>
      </c>
      <c r="O2943">
        <f>VLOOKUP(N2943,Depth!$A$2:$F$427,3,)</f>
        <v>22</v>
      </c>
      <c r="P2943">
        <f>VLOOKUP(N2943,Depth!$A$2:$F$427,5,)</f>
        <v>113.4</v>
      </c>
      <c r="Q2943">
        <f>VLOOKUP(N2943,Depth!$A$2:$F$427,6,)</f>
        <v>8.6</v>
      </c>
      <c r="R2943">
        <f>VLOOKUP(L2943,longitude_latitude!C:J,7,)</f>
        <v>-0.42189305999999999</v>
      </c>
      <c r="S2943">
        <f>VLOOKUP(L2943,longitude_latitude!C:J,8,)</f>
        <v>51.466117400000002</v>
      </c>
      <c r="T2943">
        <f t="shared" si="378"/>
        <v>-21.713197756205243</v>
      </c>
      <c r="U2943">
        <f>VLOOKUP(M2943,LINE!$A$2:$B$13,2,)</f>
        <v>10</v>
      </c>
      <c r="V2943">
        <f>VLOOKUP(L2943,Entry_exit!B:P,4,)</f>
        <v>5128</v>
      </c>
      <c r="W2943">
        <f>2020 - VLOOKUP(L2943, age!$A:$D,4,)</f>
        <v>45</v>
      </c>
      <c r="X2943">
        <f>VLOOKUP(H2943,'air-quality-london-time-of-day'!E:G,3,FALSE)</f>
        <v>19.600000000000001</v>
      </c>
      <c r="Y2943">
        <f>VLOOKUP(I2943,Weather!F:K,2,)</f>
        <v>8.34375</v>
      </c>
      <c r="Z2943">
        <f>VLOOKUP(I2943,Weather!F:K,3,)</f>
        <v>1.3</v>
      </c>
      <c r="AA2943">
        <f>VLOOKUP(I2943,Weather!F:K,4,)</f>
        <v>0.79</v>
      </c>
      <c r="AB2943">
        <f>VLOOKUP(I2943,Weather!F:K,5,)</f>
        <v>1025</v>
      </c>
      <c r="AC2943">
        <f>VLOOKUP(I2943,Weather!F:K,6,)</f>
        <v>0</v>
      </c>
    </row>
    <row r="2944" spans="1:29" x14ac:dyDescent="0.25">
      <c r="A2944" t="s">
        <v>7</v>
      </c>
      <c r="B2944" t="s">
        <v>6</v>
      </c>
      <c r="C2944" s="1">
        <v>42080.428472222222</v>
      </c>
      <c r="D2944" s="3">
        <f t="shared" si="376"/>
        <v>2015</v>
      </c>
      <c r="E2944" s="3">
        <f t="shared" si="379"/>
        <v>3</v>
      </c>
      <c r="F2944" s="3">
        <f t="shared" si="380"/>
        <v>10</v>
      </c>
      <c r="G2944" s="3">
        <f t="shared" si="381"/>
        <v>17</v>
      </c>
      <c r="H2944" s="3" t="str">
        <f t="shared" si="382"/>
        <v>2015310</v>
      </c>
      <c r="I2944" s="3" t="str">
        <f t="shared" si="383"/>
        <v>201531017</v>
      </c>
      <c r="J2944">
        <v>155</v>
      </c>
      <c r="K2944">
        <v>93</v>
      </c>
      <c r="L2944" t="str">
        <f>VLOOKUP(C2944,List!$A$2:$C$2089,3,)</f>
        <v>Hatton Cross</v>
      </c>
      <c r="M2944" t="str">
        <f>VLOOKUP(C2944,List!$A$2:$C$2089,2,)</f>
        <v>Piccadilly</v>
      </c>
      <c r="N2944" t="str">
        <f t="shared" si="377"/>
        <v>Hatton Cross|Piccadilly</v>
      </c>
      <c r="O2944">
        <f>VLOOKUP(N2944,Depth!$A$2:$F$427,3,)</f>
        <v>22</v>
      </c>
      <c r="P2944">
        <f>VLOOKUP(N2944,Depth!$A$2:$F$427,5,)</f>
        <v>113.4</v>
      </c>
      <c r="Q2944">
        <f>VLOOKUP(N2944,Depth!$A$2:$F$427,6,)</f>
        <v>8.6</v>
      </c>
      <c r="R2944">
        <f>VLOOKUP(L2944,longitude_latitude!C:J,7,)</f>
        <v>-0.42189305999999999</v>
      </c>
      <c r="S2944">
        <f>VLOOKUP(L2944,longitude_latitude!C:J,8,)</f>
        <v>51.466117400000002</v>
      </c>
      <c r="T2944">
        <f t="shared" si="378"/>
        <v>-21.713197756205243</v>
      </c>
      <c r="U2944">
        <f>VLOOKUP(M2944,LINE!$A$2:$B$13,2,)</f>
        <v>10</v>
      </c>
      <c r="V2944">
        <f>VLOOKUP(L2944,Entry_exit!B:P,4,)</f>
        <v>5128</v>
      </c>
      <c r="W2944">
        <f>2020 - VLOOKUP(L2944, age!$A:$D,4,)</f>
        <v>45</v>
      </c>
      <c r="X2944">
        <f>VLOOKUP(H2944,'air-quality-london-time-of-day'!E:G,3,FALSE)</f>
        <v>19.600000000000001</v>
      </c>
      <c r="Y2944">
        <f>VLOOKUP(I2944,Weather!F:K,2,)</f>
        <v>8.34375</v>
      </c>
      <c r="Z2944">
        <f>VLOOKUP(I2944,Weather!F:K,3,)</f>
        <v>1.3</v>
      </c>
      <c r="AA2944">
        <f>VLOOKUP(I2944,Weather!F:K,4,)</f>
        <v>0.79</v>
      </c>
      <c r="AB2944">
        <f>VLOOKUP(I2944,Weather!F:K,5,)</f>
        <v>1025</v>
      </c>
      <c r="AC2944">
        <f>VLOOKUP(I2944,Weather!F:K,6,)</f>
        <v>0</v>
      </c>
    </row>
    <row r="2945" spans="1:29" x14ac:dyDescent="0.25">
      <c r="A2945" t="s">
        <v>7</v>
      </c>
      <c r="B2945" t="s">
        <v>6</v>
      </c>
      <c r="C2945" s="1">
        <v>42080.429166666669</v>
      </c>
      <c r="D2945" s="3">
        <f t="shared" si="376"/>
        <v>2015</v>
      </c>
      <c r="E2945" s="3">
        <f t="shared" si="379"/>
        <v>3</v>
      </c>
      <c r="F2945" s="3">
        <f t="shared" si="380"/>
        <v>10</v>
      </c>
      <c r="G2945" s="3">
        <f t="shared" si="381"/>
        <v>17</v>
      </c>
      <c r="H2945" s="3" t="str">
        <f t="shared" si="382"/>
        <v>2015310</v>
      </c>
      <c r="I2945" s="3" t="str">
        <f t="shared" si="383"/>
        <v>201531017</v>
      </c>
      <c r="J2945">
        <v>168</v>
      </c>
      <c r="K2945">
        <v>100.8</v>
      </c>
      <c r="L2945" t="str">
        <f>VLOOKUP(C2945,List!$A$2:$C$2089,3,)</f>
        <v>Hatton Cross</v>
      </c>
      <c r="M2945" t="str">
        <f>VLOOKUP(C2945,List!$A$2:$C$2089,2,)</f>
        <v>Piccadilly</v>
      </c>
      <c r="N2945" t="str">
        <f t="shared" si="377"/>
        <v>Hatton Cross|Piccadilly</v>
      </c>
      <c r="O2945">
        <f>VLOOKUP(N2945,Depth!$A$2:$F$427,3,)</f>
        <v>22</v>
      </c>
      <c r="P2945">
        <f>VLOOKUP(N2945,Depth!$A$2:$F$427,5,)</f>
        <v>113.4</v>
      </c>
      <c r="Q2945">
        <f>VLOOKUP(N2945,Depth!$A$2:$F$427,6,)</f>
        <v>8.6</v>
      </c>
      <c r="R2945">
        <f>VLOOKUP(L2945,longitude_latitude!C:J,7,)</f>
        <v>-0.42189305999999999</v>
      </c>
      <c r="S2945">
        <f>VLOOKUP(L2945,longitude_latitude!C:J,8,)</f>
        <v>51.466117400000002</v>
      </c>
      <c r="T2945">
        <f t="shared" si="378"/>
        <v>-21.713197756205243</v>
      </c>
      <c r="U2945">
        <f>VLOOKUP(M2945,LINE!$A$2:$B$13,2,)</f>
        <v>10</v>
      </c>
      <c r="V2945">
        <f>VLOOKUP(L2945,Entry_exit!B:P,4,)</f>
        <v>5128</v>
      </c>
      <c r="W2945">
        <f>2020 - VLOOKUP(L2945, age!$A:$D,4,)</f>
        <v>45</v>
      </c>
      <c r="X2945">
        <f>VLOOKUP(H2945,'air-quality-london-time-of-day'!E:G,3,FALSE)</f>
        <v>19.600000000000001</v>
      </c>
      <c r="Y2945">
        <f>VLOOKUP(I2945,Weather!F:K,2,)</f>
        <v>8.34375</v>
      </c>
      <c r="Z2945">
        <f>VLOOKUP(I2945,Weather!F:K,3,)</f>
        <v>1.3</v>
      </c>
      <c r="AA2945">
        <f>VLOOKUP(I2945,Weather!F:K,4,)</f>
        <v>0.79</v>
      </c>
      <c r="AB2945">
        <f>VLOOKUP(I2945,Weather!F:K,5,)</f>
        <v>1025</v>
      </c>
      <c r="AC2945">
        <f>VLOOKUP(I2945,Weather!F:K,6,)</f>
        <v>0</v>
      </c>
    </row>
    <row r="2946" spans="1:29" x14ac:dyDescent="0.25">
      <c r="A2946" t="s">
        <v>7</v>
      </c>
      <c r="B2946" t="s">
        <v>6</v>
      </c>
      <c r="C2946" s="1">
        <v>42080.429861111108</v>
      </c>
      <c r="D2946" s="3">
        <f t="shared" si="376"/>
        <v>2015</v>
      </c>
      <c r="E2946" s="3">
        <f t="shared" si="379"/>
        <v>3</v>
      </c>
      <c r="F2946" s="3">
        <f t="shared" si="380"/>
        <v>10</v>
      </c>
      <c r="G2946" s="3">
        <f t="shared" si="381"/>
        <v>17</v>
      </c>
      <c r="H2946" s="3" t="str">
        <f t="shared" si="382"/>
        <v>2015310</v>
      </c>
      <c r="I2946" s="3" t="str">
        <f t="shared" si="383"/>
        <v>201531017</v>
      </c>
      <c r="J2946">
        <v>159</v>
      </c>
      <c r="K2946">
        <v>95.4</v>
      </c>
      <c r="L2946" t="str">
        <f>VLOOKUP(C2946,List!$A$2:$C$2089,3,)</f>
        <v>Hounslow West</v>
      </c>
      <c r="M2946" t="str">
        <f>VLOOKUP(C2946,List!$A$2:$C$2089,2,)</f>
        <v>Piccadilly</v>
      </c>
      <c r="N2946" t="str">
        <f t="shared" si="377"/>
        <v>Hounslow West|Piccadilly</v>
      </c>
      <c r="O2946">
        <f>VLOOKUP(N2946,Depth!$A$2:$F$427,3,)</f>
        <v>23</v>
      </c>
      <c r="P2946">
        <f>VLOOKUP(N2946,Depth!$A$2:$F$427,5,)</f>
        <v>117.7</v>
      </c>
      <c r="Q2946">
        <f>VLOOKUP(N2946,Depth!$A$2:$F$427,6,)</f>
        <v>5.3</v>
      </c>
      <c r="R2946">
        <f>VLOOKUP(L2946,longitude_latitude!C:J,7,)</f>
        <v>-0.38421826199999998</v>
      </c>
      <c r="S2946">
        <f>VLOOKUP(L2946,longitude_latitude!C:J,8,)</f>
        <v>51.473108449999998</v>
      </c>
      <c r="T2946">
        <f t="shared" si="378"/>
        <v>-19.776908268396511</v>
      </c>
      <c r="U2946">
        <f>VLOOKUP(M2946,LINE!$A$2:$B$13,2,)</f>
        <v>10</v>
      </c>
      <c r="V2946">
        <f>VLOOKUP(L2946,Entry_exit!B:P,4,)</f>
        <v>5502</v>
      </c>
      <c r="W2946">
        <f>2020 - VLOOKUP(L2946, age!$A:$D,4,)</f>
        <v>136</v>
      </c>
      <c r="X2946">
        <f>VLOOKUP(H2946,'air-quality-london-time-of-day'!E:G,3,FALSE)</f>
        <v>19.600000000000001</v>
      </c>
      <c r="Y2946">
        <f>VLOOKUP(I2946,Weather!F:K,2,)</f>
        <v>8.34375</v>
      </c>
      <c r="Z2946">
        <f>VLOOKUP(I2946,Weather!F:K,3,)</f>
        <v>1.3</v>
      </c>
      <c r="AA2946">
        <f>VLOOKUP(I2946,Weather!F:K,4,)</f>
        <v>0.79</v>
      </c>
      <c r="AB2946">
        <f>VLOOKUP(I2946,Weather!F:K,5,)</f>
        <v>1025</v>
      </c>
      <c r="AC2946">
        <f>VLOOKUP(I2946,Weather!F:K,6,)</f>
        <v>0</v>
      </c>
    </row>
    <row r="2947" spans="1:29" x14ac:dyDescent="0.25">
      <c r="A2947" t="s">
        <v>7</v>
      </c>
      <c r="B2947" t="s">
        <v>6</v>
      </c>
      <c r="C2947" s="1">
        <v>42080.430555555555</v>
      </c>
      <c r="D2947" s="3">
        <f t="shared" si="376"/>
        <v>2015</v>
      </c>
      <c r="E2947" s="3">
        <f t="shared" si="379"/>
        <v>3</v>
      </c>
      <c r="F2947" s="3">
        <f t="shared" si="380"/>
        <v>10</v>
      </c>
      <c r="G2947" s="3">
        <f t="shared" si="381"/>
        <v>17</v>
      </c>
      <c r="H2947" s="3" t="str">
        <f t="shared" si="382"/>
        <v>2015310</v>
      </c>
      <c r="I2947" s="3" t="str">
        <f t="shared" si="383"/>
        <v>201531017</v>
      </c>
      <c r="J2947">
        <v>178</v>
      </c>
      <c r="K2947">
        <v>106.8</v>
      </c>
      <c r="L2947" t="str">
        <f>VLOOKUP(C2947,List!$A$2:$C$2089,3,)</f>
        <v>Hounslow West</v>
      </c>
      <c r="M2947" t="str">
        <f>VLOOKUP(C2947,List!$A$2:$C$2089,2,)</f>
        <v>Piccadilly</v>
      </c>
      <c r="N2947" t="str">
        <f t="shared" si="377"/>
        <v>Hounslow West|Piccadilly</v>
      </c>
      <c r="O2947">
        <f>VLOOKUP(N2947,Depth!$A$2:$F$427,3,)</f>
        <v>23</v>
      </c>
      <c r="P2947">
        <f>VLOOKUP(N2947,Depth!$A$2:$F$427,5,)</f>
        <v>117.7</v>
      </c>
      <c r="Q2947">
        <f>VLOOKUP(N2947,Depth!$A$2:$F$427,6,)</f>
        <v>5.3</v>
      </c>
      <c r="R2947">
        <f>VLOOKUP(L2947,longitude_latitude!C:J,7,)</f>
        <v>-0.38421826199999998</v>
      </c>
      <c r="S2947">
        <f>VLOOKUP(L2947,longitude_latitude!C:J,8,)</f>
        <v>51.473108449999998</v>
      </c>
      <c r="T2947">
        <f t="shared" si="378"/>
        <v>-19.776908268396511</v>
      </c>
      <c r="U2947">
        <f>VLOOKUP(M2947,LINE!$A$2:$B$13,2,)</f>
        <v>10</v>
      </c>
      <c r="V2947">
        <f>VLOOKUP(L2947,Entry_exit!B:P,4,)</f>
        <v>5502</v>
      </c>
      <c r="W2947">
        <f>2020 - VLOOKUP(L2947, age!$A:$D,4,)</f>
        <v>136</v>
      </c>
      <c r="X2947">
        <f>VLOOKUP(H2947,'air-quality-london-time-of-day'!E:G,3,FALSE)</f>
        <v>19.600000000000001</v>
      </c>
      <c r="Y2947">
        <f>VLOOKUP(I2947,Weather!F:K,2,)</f>
        <v>8.34375</v>
      </c>
      <c r="Z2947">
        <f>VLOOKUP(I2947,Weather!F:K,3,)</f>
        <v>1.3</v>
      </c>
      <c r="AA2947">
        <f>VLOOKUP(I2947,Weather!F:K,4,)</f>
        <v>0.79</v>
      </c>
      <c r="AB2947">
        <f>VLOOKUP(I2947,Weather!F:K,5,)</f>
        <v>1025</v>
      </c>
      <c r="AC2947">
        <f>VLOOKUP(I2947,Weather!F:K,6,)</f>
        <v>0</v>
      </c>
    </row>
    <row r="2948" spans="1:29" x14ac:dyDescent="0.25">
      <c r="A2948" t="s">
        <v>7</v>
      </c>
      <c r="B2948" t="s">
        <v>6</v>
      </c>
      <c r="C2948" s="1">
        <v>42080.431250000001</v>
      </c>
      <c r="D2948" s="3">
        <f t="shared" si="376"/>
        <v>2015</v>
      </c>
      <c r="E2948" s="3">
        <f t="shared" si="379"/>
        <v>3</v>
      </c>
      <c r="F2948" s="3">
        <f t="shared" si="380"/>
        <v>10</v>
      </c>
      <c r="G2948" s="3">
        <f t="shared" si="381"/>
        <v>17</v>
      </c>
      <c r="H2948" s="3" t="str">
        <f t="shared" si="382"/>
        <v>2015310</v>
      </c>
      <c r="I2948" s="3" t="str">
        <f t="shared" si="383"/>
        <v>201531017</v>
      </c>
      <c r="J2948">
        <v>157</v>
      </c>
      <c r="K2948">
        <v>94.2</v>
      </c>
      <c r="L2948" t="str">
        <f>VLOOKUP(C2948,List!$A$2:$C$2089,3,)</f>
        <v>Hounslow Central</v>
      </c>
      <c r="M2948" t="str">
        <f>VLOOKUP(C2948,List!$A$2:$C$2089,2,)</f>
        <v>Piccadilly</v>
      </c>
      <c r="N2948" t="str">
        <f t="shared" si="377"/>
        <v>Hounslow Central|Piccadilly</v>
      </c>
      <c r="O2948">
        <f>VLOOKUP(N2948,Depth!$A$2:$F$427,3,)</f>
        <v>20</v>
      </c>
      <c r="P2948">
        <f>VLOOKUP(N2948,Depth!$A$2:$F$427,5,)</f>
        <v>124.9</v>
      </c>
      <c r="Q2948">
        <f>VLOOKUP(N2948,Depth!$A$2:$F$427,6,)</f>
        <v>-4.9000000000000004</v>
      </c>
      <c r="R2948">
        <f>VLOOKUP(L2948,longitude_latitude!C:J,7,)</f>
        <v>-0.36471606899999998</v>
      </c>
      <c r="S2948">
        <f>VLOOKUP(L2948,longitude_latitude!C:J,8,)</f>
        <v>51.470809000000003</v>
      </c>
      <c r="T2948">
        <f t="shared" si="378"/>
        <v>-18.772231126729821</v>
      </c>
      <c r="U2948">
        <f>VLOOKUP(M2948,LINE!$A$2:$B$13,2,)</f>
        <v>10</v>
      </c>
      <c r="V2948">
        <f>VLOOKUP(L2948,Entry_exit!B:P,4,)</f>
        <v>6258</v>
      </c>
      <c r="W2948">
        <f>2020 - VLOOKUP(L2948, age!$A:$D,4,)</f>
        <v>134</v>
      </c>
      <c r="X2948">
        <f>VLOOKUP(H2948,'air-quality-london-time-of-day'!E:G,3,FALSE)</f>
        <v>19.600000000000001</v>
      </c>
      <c r="Y2948">
        <f>VLOOKUP(I2948,Weather!F:K,2,)</f>
        <v>8.34375</v>
      </c>
      <c r="Z2948">
        <f>VLOOKUP(I2948,Weather!F:K,3,)</f>
        <v>1.3</v>
      </c>
      <c r="AA2948">
        <f>VLOOKUP(I2948,Weather!F:K,4,)</f>
        <v>0.79</v>
      </c>
      <c r="AB2948">
        <f>VLOOKUP(I2948,Weather!F:K,5,)</f>
        <v>1025</v>
      </c>
      <c r="AC2948">
        <f>VLOOKUP(I2948,Weather!F:K,6,)</f>
        <v>0</v>
      </c>
    </row>
    <row r="2949" spans="1:29" x14ac:dyDescent="0.25">
      <c r="A2949" t="s">
        <v>7</v>
      </c>
      <c r="B2949" t="s">
        <v>6</v>
      </c>
      <c r="C2949" s="1">
        <v>42080.431944444441</v>
      </c>
      <c r="D2949" s="3">
        <f t="shared" si="376"/>
        <v>2015</v>
      </c>
      <c r="E2949" s="3">
        <f t="shared" si="379"/>
        <v>3</v>
      </c>
      <c r="F2949" s="3">
        <f t="shared" si="380"/>
        <v>10</v>
      </c>
      <c r="G2949" s="3">
        <f t="shared" si="381"/>
        <v>17</v>
      </c>
      <c r="H2949" s="3" t="str">
        <f t="shared" si="382"/>
        <v>2015310</v>
      </c>
      <c r="I2949" s="3" t="str">
        <f t="shared" si="383"/>
        <v>201531017</v>
      </c>
      <c r="J2949">
        <v>168</v>
      </c>
      <c r="K2949">
        <v>100.8</v>
      </c>
      <c r="L2949" t="str">
        <f>VLOOKUP(C2949,List!$A$2:$C$2089,3,)</f>
        <v>Hounslow Central</v>
      </c>
      <c r="M2949" t="str">
        <f>VLOOKUP(C2949,List!$A$2:$C$2089,2,)</f>
        <v>Piccadilly</v>
      </c>
      <c r="N2949" t="str">
        <f t="shared" si="377"/>
        <v>Hounslow Central|Piccadilly</v>
      </c>
      <c r="O2949">
        <f>VLOOKUP(N2949,Depth!$A$2:$F$427,3,)</f>
        <v>20</v>
      </c>
      <c r="P2949">
        <f>VLOOKUP(N2949,Depth!$A$2:$F$427,5,)</f>
        <v>124.9</v>
      </c>
      <c r="Q2949">
        <f>VLOOKUP(N2949,Depth!$A$2:$F$427,6,)</f>
        <v>-4.9000000000000004</v>
      </c>
      <c r="R2949">
        <f>VLOOKUP(L2949,longitude_latitude!C:J,7,)</f>
        <v>-0.36471606899999998</v>
      </c>
      <c r="S2949">
        <f>VLOOKUP(L2949,longitude_latitude!C:J,8,)</f>
        <v>51.470809000000003</v>
      </c>
      <c r="T2949">
        <f t="shared" si="378"/>
        <v>-18.772231126729821</v>
      </c>
      <c r="U2949">
        <f>VLOOKUP(M2949,LINE!$A$2:$B$13,2,)</f>
        <v>10</v>
      </c>
      <c r="V2949">
        <f>VLOOKUP(L2949,Entry_exit!B:P,4,)</f>
        <v>6258</v>
      </c>
      <c r="W2949">
        <f>2020 - VLOOKUP(L2949, age!$A:$D,4,)</f>
        <v>134</v>
      </c>
      <c r="X2949">
        <f>VLOOKUP(H2949,'air-quality-london-time-of-day'!E:G,3,FALSE)</f>
        <v>19.600000000000001</v>
      </c>
      <c r="Y2949">
        <f>VLOOKUP(I2949,Weather!F:K,2,)</f>
        <v>8.34375</v>
      </c>
      <c r="Z2949">
        <f>VLOOKUP(I2949,Weather!F:K,3,)</f>
        <v>1.3</v>
      </c>
      <c r="AA2949">
        <f>VLOOKUP(I2949,Weather!F:K,4,)</f>
        <v>0.79</v>
      </c>
      <c r="AB2949">
        <f>VLOOKUP(I2949,Weather!F:K,5,)</f>
        <v>1025</v>
      </c>
      <c r="AC2949">
        <f>VLOOKUP(I2949,Weather!F:K,6,)</f>
        <v>0</v>
      </c>
    </row>
    <row r="2950" spans="1:29" x14ac:dyDescent="0.25">
      <c r="A2950" t="s">
        <v>7</v>
      </c>
      <c r="B2950" t="s">
        <v>6</v>
      </c>
      <c r="C2950" s="1">
        <v>42080.432638888888</v>
      </c>
      <c r="D2950" s="3">
        <f t="shared" si="376"/>
        <v>2015</v>
      </c>
      <c r="E2950" s="3">
        <f t="shared" si="379"/>
        <v>3</v>
      </c>
      <c r="F2950" s="3">
        <f t="shared" si="380"/>
        <v>10</v>
      </c>
      <c r="G2950" s="3">
        <f t="shared" si="381"/>
        <v>17</v>
      </c>
      <c r="H2950" s="3" t="str">
        <f t="shared" si="382"/>
        <v>2015310</v>
      </c>
      <c r="I2950" s="3" t="str">
        <f t="shared" si="383"/>
        <v>201531017</v>
      </c>
      <c r="J2950">
        <v>162</v>
      </c>
      <c r="K2950">
        <v>97.2</v>
      </c>
      <c r="L2950" t="str">
        <f>VLOOKUP(C2950,List!$A$2:$C$2089,3,)</f>
        <v>Hounslow East</v>
      </c>
      <c r="M2950" t="str">
        <f>VLOOKUP(C2950,List!$A$2:$C$2089,2,)</f>
        <v>Piccadilly</v>
      </c>
      <c r="N2950" t="str">
        <f t="shared" si="377"/>
        <v>Hounslow East|Piccadilly</v>
      </c>
      <c r="O2950">
        <f>VLOOKUP(N2950,Depth!$A$2:$F$427,3,)</f>
        <v>20</v>
      </c>
      <c r="P2950">
        <f>VLOOKUP(N2950,Depth!$A$2:$F$427,5,)</f>
        <v>125.8</v>
      </c>
      <c r="Q2950">
        <f>VLOOKUP(N2950,Depth!$A$2:$F$427,6,)</f>
        <v>-5.8</v>
      </c>
      <c r="R2950">
        <f>VLOOKUP(L2950,longitude_latitude!C:J,7,)</f>
        <v>-0.3547554</v>
      </c>
      <c r="S2950">
        <f>VLOOKUP(L2950,longitude_latitude!C:J,8,)</f>
        <v>51.472752190000001</v>
      </c>
      <c r="T2950">
        <f t="shared" si="378"/>
        <v>-18.260236792264326</v>
      </c>
      <c r="U2950">
        <f>VLOOKUP(M2950,LINE!$A$2:$B$13,2,)</f>
        <v>10</v>
      </c>
      <c r="V2950">
        <f>VLOOKUP(L2950,Entry_exit!B:P,4,)</f>
        <v>6727</v>
      </c>
      <c r="W2950">
        <f>2020 - VLOOKUP(L2950, age!$A:$D,4,)</f>
        <v>111</v>
      </c>
      <c r="X2950">
        <f>VLOOKUP(H2950,'air-quality-london-time-of-day'!E:G,3,FALSE)</f>
        <v>19.600000000000001</v>
      </c>
      <c r="Y2950">
        <f>VLOOKUP(I2950,Weather!F:K,2,)</f>
        <v>8.34375</v>
      </c>
      <c r="Z2950">
        <f>VLOOKUP(I2950,Weather!F:K,3,)</f>
        <v>1.3</v>
      </c>
      <c r="AA2950">
        <f>VLOOKUP(I2950,Weather!F:K,4,)</f>
        <v>0.79</v>
      </c>
      <c r="AB2950">
        <f>VLOOKUP(I2950,Weather!F:K,5,)</f>
        <v>1025</v>
      </c>
      <c r="AC2950">
        <f>VLOOKUP(I2950,Weather!F:K,6,)</f>
        <v>0</v>
      </c>
    </row>
    <row r="2951" spans="1:29" x14ac:dyDescent="0.25">
      <c r="A2951" t="s">
        <v>7</v>
      </c>
      <c r="B2951" t="s">
        <v>6</v>
      </c>
      <c r="C2951" s="1">
        <v>42080.433333333334</v>
      </c>
      <c r="D2951" s="3">
        <f t="shared" si="376"/>
        <v>2015</v>
      </c>
      <c r="E2951" s="3">
        <f t="shared" si="379"/>
        <v>3</v>
      </c>
      <c r="F2951" s="3">
        <f t="shared" si="380"/>
        <v>10</v>
      </c>
      <c r="G2951" s="3">
        <f t="shared" si="381"/>
        <v>17</v>
      </c>
      <c r="H2951" s="3" t="str">
        <f t="shared" si="382"/>
        <v>2015310</v>
      </c>
      <c r="I2951" s="3" t="str">
        <f t="shared" si="383"/>
        <v>201531017</v>
      </c>
      <c r="J2951">
        <v>154</v>
      </c>
      <c r="K2951">
        <v>92.4</v>
      </c>
      <c r="L2951" t="str">
        <f>VLOOKUP(C2951,List!$A$2:$C$2089,3,)</f>
        <v>Hounslow East</v>
      </c>
      <c r="M2951" t="str">
        <f>VLOOKUP(C2951,List!$A$2:$C$2089,2,)</f>
        <v>Piccadilly</v>
      </c>
      <c r="N2951" t="str">
        <f t="shared" si="377"/>
        <v>Hounslow East|Piccadilly</v>
      </c>
      <c r="O2951">
        <f>VLOOKUP(N2951,Depth!$A$2:$F$427,3,)</f>
        <v>20</v>
      </c>
      <c r="P2951">
        <f>VLOOKUP(N2951,Depth!$A$2:$F$427,5,)</f>
        <v>125.8</v>
      </c>
      <c r="Q2951">
        <f>VLOOKUP(N2951,Depth!$A$2:$F$427,6,)</f>
        <v>-5.8</v>
      </c>
      <c r="R2951">
        <f>VLOOKUP(L2951,longitude_latitude!C:J,7,)</f>
        <v>-0.3547554</v>
      </c>
      <c r="S2951">
        <f>VLOOKUP(L2951,longitude_latitude!C:J,8,)</f>
        <v>51.472752190000001</v>
      </c>
      <c r="T2951">
        <f t="shared" si="378"/>
        <v>-18.260236792264326</v>
      </c>
      <c r="U2951">
        <f>VLOOKUP(M2951,LINE!$A$2:$B$13,2,)</f>
        <v>10</v>
      </c>
      <c r="V2951">
        <f>VLOOKUP(L2951,Entry_exit!B:P,4,)</f>
        <v>6727</v>
      </c>
      <c r="W2951">
        <f>2020 - VLOOKUP(L2951, age!$A:$D,4,)</f>
        <v>111</v>
      </c>
      <c r="X2951">
        <f>VLOOKUP(H2951,'air-quality-london-time-of-day'!E:G,3,FALSE)</f>
        <v>19.600000000000001</v>
      </c>
      <c r="Y2951">
        <f>VLOOKUP(I2951,Weather!F:K,2,)</f>
        <v>8.34375</v>
      </c>
      <c r="Z2951">
        <f>VLOOKUP(I2951,Weather!F:K,3,)</f>
        <v>1.3</v>
      </c>
      <c r="AA2951">
        <f>VLOOKUP(I2951,Weather!F:K,4,)</f>
        <v>0.79</v>
      </c>
      <c r="AB2951">
        <f>VLOOKUP(I2951,Weather!F:K,5,)</f>
        <v>1025</v>
      </c>
      <c r="AC2951">
        <f>VLOOKUP(I2951,Weather!F:K,6,)</f>
        <v>0</v>
      </c>
    </row>
    <row r="2952" spans="1:29" x14ac:dyDescent="0.25">
      <c r="A2952" t="s">
        <v>7</v>
      </c>
      <c r="B2952" t="s">
        <v>6</v>
      </c>
      <c r="C2952" s="1">
        <v>42080.434027777781</v>
      </c>
      <c r="D2952" s="3">
        <f t="shared" si="376"/>
        <v>2015</v>
      </c>
      <c r="E2952" s="3">
        <f t="shared" si="379"/>
        <v>3</v>
      </c>
      <c r="F2952" s="3">
        <f t="shared" si="380"/>
        <v>10</v>
      </c>
      <c r="G2952" s="3">
        <f t="shared" si="381"/>
        <v>17</v>
      </c>
      <c r="H2952" s="3" t="str">
        <f t="shared" si="382"/>
        <v>2015310</v>
      </c>
      <c r="I2952" s="3" t="str">
        <f t="shared" si="383"/>
        <v>201531017</v>
      </c>
      <c r="J2952">
        <v>153</v>
      </c>
      <c r="K2952">
        <v>91.8</v>
      </c>
      <c r="L2952" t="str">
        <f>VLOOKUP(C2952,List!$A$2:$C$2089,3,)</f>
        <v>Osterley</v>
      </c>
      <c r="M2952" t="str">
        <f>VLOOKUP(C2952,List!$A$2:$C$2089,2,)</f>
        <v>Piccadilly</v>
      </c>
      <c r="N2952" t="str">
        <f t="shared" si="377"/>
        <v>Osterley|Piccadilly</v>
      </c>
      <c r="O2952">
        <f>VLOOKUP(N2952,Depth!$A$2:$F$427,3,)</f>
        <v>30</v>
      </c>
      <c r="P2952">
        <f>VLOOKUP(N2952,Depth!$A$2:$F$427,5,)</f>
        <v>124.2</v>
      </c>
      <c r="Q2952">
        <f>VLOOKUP(N2952,Depth!$A$2:$F$427,6,)</f>
        <v>5.8</v>
      </c>
      <c r="R2952">
        <f>VLOOKUP(L2952,longitude_latitude!C:J,7,)</f>
        <v>-0.35064089599999998</v>
      </c>
      <c r="S2952">
        <f>VLOOKUP(L2952,longitude_latitude!C:J,8,)</f>
        <v>51.48073359</v>
      </c>
      <c r="T2952">
        <f t="shared" si="378"/>
        <v>-18.051250552734896</v>
      </c>
      <c r="U2952">
        <f>VLOOKUP(M2952,LINE!$A$2:$B$13,2,)</f>
        <v>10</v>
      </c>
      <c r="V2952">
        <f>VLOOKUP(L2952,Entry_exit!B:P,4,)</f>
        <v>3660</v>
      </c>
      <c r="W2952">
        <f>2020 - VLOOKUP(L2952, age!$A:$D,4,)</f>
        <v>86</v>
      </c>
      <c r="X2952">
        <f>VLOOKUP(H2952,'air-quality-london-time-of-day'!E:G,3,FALSE)</f>
        <v>19.600000000000001</v>
      </c>
      <c r="Y2952">
        <f>VLOOKUP(I2952,Weather!F:K,2,)</f>
        <v>8.34375</v>
      </c>
      <c r="Z2952">
        <f>VLOOKUP(I2952,Weather!F:K,3,)</f>
        <v>1.3</v>
      </c>
      <c r="AA2952">
        <f>VLOOKUP(I2952,Weather!F:K,4,)</f>
        <v>0.79</v>
      </c>
      <c r="AB2952">
        <f>VLOOKUP(I2952,Weather!F:K,5,)</f>
        <v>1025</v>
      </c>
      <c r="AC2952">
        <f>VLOOKUP(I2952,Weather!F:K,6,)</f>
        <v>0</v>
      </c>
    </row>
    <row r="2953" spans="1:29" x14ac:dyDescent="0.25">
      <c r="A2953" t="s">
        <v>7</v>
      </c>
      <c r="B2953" t="s">
        <v>6</v>
      </c>
      <c r="C2953" s="1">
        <v>42080.43472222222</v>
      </c>
      <c r="D2953" s="3">
        <f t="shared" si="376"/>
        <v>2015</v>
      </c>
      <c r="E2953" s="3">
        <f t="shared" si="379"/>
        <v>3</v>
      </c>
      <c r="F2953" s="3">
        <f t="shared" si="380"/>
        <v>10</v>
      </c>
      <c r="G2953" s="3">
        <f t="shared" si="381"/>
        <v>17</v>
      </c>
      <c r="H2953" s="3" t="str">
        <f t="shared" si="382"/>
        <v>2015310</v>
      </c>
      <c r="I2953" s="3" t="str">
        <f t="shared" si="383"/>
        <v>201531017</v>
      </c>
      <c r="J2953">
        <v>162</v>
      </c>
      <c r="K2953">
        <v>97.2</v>
      </c>
      <c r="L2953" t="str">
        <f>VLOOKUP(C2953,List!$A$2:$C$2089,3,)</f>
        <v>Osterley</v>
      </c>
      <c r="M2953" t="str">
        <f>VLOOKUP(C2953,List!$A$2:$C$2089,2,)</f>
        <v>Piccadilly</v>
      </c>
      <c r="N2953" t="str">
        <f t="shared" si="377"/>
        <v>Osterley|Piccadilly</v>
      </c>
      <c r="O2953">
        <f>VLOOKUP(N2953,Depth!$A$2:$F$427,3,)</f>
        <v>30</v>
      </c>
      <c r="P2953">
        <f>VLOOKUP(N2953,Depth!$A$2:$F$427,5,)</f>
        <v>124.2</v>
      </c>
      <c r="Q2953">
        <f>VLOOKUP(N2953,Depth!$A$2:$F$427,6,)</f>
        <v>5.8</v>
      </c>
      <c r="R2953">
        <f>VLOOKUP(L2953,longitude_latitude!C:J,7,)</f>
        <v>-0.35064089599999998</v>
      </c>
      <c r="S2953">
        <f>VLOOKUP(L2953,longitude_latitude!C:J,8,)</f>
        <v>51.48073359</v>
      </c>
      <c r="T2953">
        <f t="shared" si="378"/>
        <v>-18.051250552734896</v>
      </c>
      <c r="U2953">
        <f>VLOOKUP(M2953,LINE!$A$2:$B$13,2,)</f>
        <v>10</v>
      </c>
      <c r="V2953">
        <f>VLOOKUP(L2953,Entry_exit!B:P,4,)</f>
        <v>3660</v>
      </c>
      <c r="W2953">
        <f>2020 - VLOOKUP(L2953, age!$A:$D,4,)</f>
        <v>86</v>
      </c>
      <c r="X2953">
        <f>VLOOKUP(H2953,'air-quality-london-time-of-day'!E:G,3,FALSE)</f>
        <v>19.600000000000001</v>
      </c>
      <c r="Y2953">
        <f>VLOOKUP(I2953,Weather!F:K,2,)</f>
        <v>8.34375</v>
      </c>
      <c r="Z2953">
        <f>VLOOKUP(I2953,Weather!F:K,3,)</f>
        <v>1.3</v>
      </c>
      <c r="AA2953">
        <f>VLOOKUP(I2953,Weather!F:K,4,)</f>
        <v>0.79</v>
      </c>
      <c r="AB2953">
        <f>VLOOKUP(I2953,Weather!F:K,5,)</f>
        <v>1025</v>
      </c>
      <c r="AC2953">
        <f>VLOOKUP(I2953,Weather!F:K,6,)</f>
        <v>0</v>
      </c>
    </row>
    <row r="2954" spans="1:29" x14ac:dyDescent="0.25">
      <c r="A2954" t="s">
        <v>7</v>
      </c>
      <c r="B2954" t="s">
        <v>6</v>
      </c>
      <c r="C2954" s="1">
        <v>42080.435416666667</v>
      </c>
      <c r="D2954" s="3">
        <f t="shared" si="376"/>
        <v>2015</v>
      </c>
      <c r="E2954" s="3">
        <f t="shared" si="379"/>
        <v>3</v>
      </c>
      <c r="F2954" s="3">
        <f t="shared" si="380"/>
        <v>10</v>
      </c>
      <c r="G2954" s="3">
        <f t="shared" si="381"/>
        <v>17</v>
      </c>
      <c r="H2954" s="3" t="str">
        <f t="shared" si="382"/>
        <v>2015310</v>
      </c>
      <c r="I2954" s="3" t="str">
        <f t="shared" si="383"/>
        <v>201531017</v>
      </c>
      <c r="J2954">
        <v>156</v>
      </c>
      <c r="K2954">
        <v>93.6</v>
      </c>
      <c r="L2954" t="str">
        <f>VLOOKUP(C2954,List!$A$2:$C$2089,3,)</f>
        <v>Osterley</v>
      </c>
      <c r="M2954" t="str">
        <f>VLOOKUP(C2954,List!$A$2:$C$2089,2,)</f>
        <v>Piccadilly</v>
      </c>
      <c r="N2954" t="str">
        <f t="shared" si="377"/>
        <v>Osterley|Piccadilly</v>
      </c>
      <c r="O2954">
        <f>VLOOKUP(N2954,Depth!$A$2:$F$427,3,)</f>
        <v>30</v>
      </c>
      <c r="P2954">
        <f>VLOOKUP(N2954,Depth!$A$2:$F$427,5,)</f>
        <v>124.2</v>
      </c>
      <c r="Q2954">
        <f>VLOOKUP(N2954,Depth!$A$2:$F$427,6,)</f>
        <v>5.8</v>
      </c>
      <c r="R2954">
        <f>VLOOKUP(L2954,longitude_latitude!C:J,7,)</f>
        <v>-0.35064089599999998</v>
      </c>
      <c r="S2954">
        <f>VLOOKUP(L2954,longitude_latitude!C:J,8,)</f>
        <v>51.48073359</v>
      </c>
      <c r="T2954">
        <f t="shared" si="378"/>
        <v>-18.051250552734896</v>
      </c>
      <c r="U2954">
        <f>VLOOKUP(M2954,LINE!$A$2:$B$13,2,)</f>
        <v>10</v>
      </c>
      <c r="V2954">
        <f>VLOOKUP(L2954,Entry_exit!B:P,4,)</f>
        <v>3660</v>
      </c>
      <c r="W2954">
        <f>2020 - VLOOKUP(L2954, age!$A:$D,4,)</f>
        <v>86</v>
      </c>
      <c r="X2954">
        <f>VLOOKUP(H2954,'air-quality-london-time-of-day'!E:G,3,FALSE)</f>
        <v>19.600000000000001</v>
      </c>
      <c r="Y2954">
        <f>VLOOKUP(I2954,Weather!F:K,2,)</f>
        <v>8.34375</v>
      </c>
      <c r="Z2954">
        <f>VLOOKUP(I2954,Weather!F:K,3,)</f>
        <v>1.3</v>
      </c>
      <c r="AA2954">
        <f>VLOOKUP(I2954,Weather!F:K,4,)</f>
        <v>0.79</v>
      </c>
      <c r="AB2954">
        <f>VLOOKUP(I2954,Weather!F:K,5,)</f>
        <v>1025</v>
      </c>
      <c r="AC2954">
        <f>VLOOKUP(I2954,Weather!F:K,6,)</f>
        <v>0</v>
      </c>
    </row>
    <row r="2955" spans="1:29" x14ac:dyDescent="0.25">
      <c r="A2955" t="s">
        <v>7</v>
      </c>
      <c r="B2955" t="s">
        <v>6</v>
      </c>
      <c r="C2955" s="1">
        <v>42080.436111111114</v>
      </c>
      <c r="D2955" s="3">
        <f t="shared" si="376"/>
        <v>2015</v>
      </c>
      <c r="E2955" s="3">
        <f t="shared" si="379"/>
        <v>3</v>
      </c>
      <c r="F2955" s="3">
        <f t="shared" si="380"/>
        <v>10</v>
      </c>
      <c r="G2955" s="3">
        <f t="shared" si="381"/>
        <v>17</v>
      </c>
      <c r="H2955" s="3" t="str">
        <f t="shared" si="382"/>
        <v>2015310</v>
      </c>
      <c r="I2955" s="3" t="str">
        <f t="shared" si="383"/>
        <v>201531017</v>
      </c>
      <c r="J2955">
        <v>153</v>
      </c>
      <c r="K2955">
        <v>91.8</v>
      </c>
      <c r="L2955" t="str">
        <f>VLOOKUP(C2955,List!$A$2:$C$2089,3,)</f>
        <v>Boston Manor</v>
      </c>
      <c r="M2955" t="str">
        <f>VLOOKUP(C2955,List!$A$2:$C$2089,2,)</f>
        <v>Piccadilly</v>
      </c>
      <c r="N2955" t="str">
        <f t="shared" si="377"/>
        <v>Boston Manor|Piccadilly</v>
      </c>
      <c r="O2955">
        <f>VLOOKUP(N2955,Depth!$A$2:$F$427,3,)</f>
        <v>25</v>
      </c>
      <c r="P2955">
        <f>VLOOKUP(N2955,Depth!$A$2:$F$427,5,)</f>
        <v>119.4</v>
      </c>
      <c r="Q2955">
        <f>VLOOKUP(N2955,Depth!$A$2:$F$427,6,)</f>
        <v>5.6</v>
      </c>
      <c r="R2955">
        <f>VLOOKUP(L2955,longitude_latitude!C:J,7,)</f>
        <v>-0.32401175999999998</v>
      </c>
      <c r="S2955">
        <f>VLOOKUP(L2955,longitude_latitude!C:J,8,)</f>
        <v>51.494711000000002</v>
      </c>
      <c r="T2955">
        <f t="shared" si="378"/>
        <v>-16.684891941801361</v>
      </c>
      <c r="U2955">
        <f>VLOOKUP(M2955,LINE!$A$2:$B$13,2,)</f>
        <v>10</v>
      </c>
      <c r="V2955">
        <f>VLOOKUP(L2955,Entry_exit!B:P,4,)</f>
        <v>3610</v>
      </c>
      <c r="W2955">
        <f>2020 - VLOOKUP(L2955, age!$A:$D,4,)</f>
        <v>137</v>
      </c>
      <c r="X2955">
        <f>VLOOKUP(H2955,'air-quality-london-time-of-day'!E:G,3,FALSE)</f>
        <v>19.600000000000001</v>
      </c>
      <c r="Y2955">
        <f>VLOOKUP(I2955,Weather!F:K,2,)</f>
        <v>8.34375</v>
      </c>
      <c r="Z2955">
        <f>VLOOKUP(I2955,Weather!F:K,3,)</f>
        <v>1.3</v>
      </c>
      <c r="AA2955">
        <f>VLOOKUP(I2955,Weather!F:K,4,)</f>
        <v>0.79</v>
      </c>
      <c r="AB2955">
        <f>VLOOKUP(I2955,Weather!F:K,5,)</f>
        <v>1025</v>
      </c>
      <c r="AC2955">
        <f>VLOOKUP(I2955,Weather!F:K,6,)</f>
        <v>0</v>
      </c>
    </row>
    <row r="2956" spans="1:29" x14ac:dyDescent="0.25">
      <c r="A2956" t="s">
        <v>7</v>
      </c>
      <c r="B2956" t="s">
        <v>6</v>
      </c>
      <c r="C2956" s="1">
        <v>42080.436805555553</v>
      </c>
      <c r="D2956" s="3">
        <f t="shared" si="376"/>
        <v>2015</v>
      </c>
      <c r="E2956" s="3">
        <f t="shared" si="379"/>
        <v>3</v>
      </c>
      <c r="F2956" s="3">
        <f t="shared" si="380"/>
        <v>10</v>
      </c>
      <c r="G2956" s="3">
        <f t="shared" si="381"/>
        <v>17</v>
      </c>
      <c r="H2956" s="3" t="str">
        <f t="shared" si="382"/>
        <v>2015310</v>
      </c>
      <c r="I2956" s="3" t="str">
        <f t="shared" si="383"/>
        <v>201531017</v>
      </c>
      <c r="J2956">
        <v>153</v>
      </c>
      <c r="K2956">
        <v>91.8</v>
      </c>
      <c r="L2956" t="str">
        <f>VLOOKUP(C2956,List!$A$2:$C$2089,3,)</f>
        <v>Boston Manor</v>
      </c>
      <c r="M2956" t="str">
        <f>VLOOKUP(C2956,List!$A$2:$C$2089,2,)</f>
        <v>Piccadilly</v>
      </c>
      <c r="N2956" t="str">
        <f t="shared" si="377"/>
        <v>Boston Manor|Piccadilly</v>
      </c>
      <c r="O2956">
        <f>VLOOKUP(N2956,Depth!$A$2:$F$427,3,)</f>
        <v>25</v>
      </c>
      <c r="P2956">
        <f>VLOOKUP(N2956,Depth!$A$2:$F$427,5,)</f>
        <v>119.4</v>
      </c>
      <c r="Q2956">
        <f>VLOOKUP(N2956,Depth!$A$2:$F$427,6,)</f>
        <v>5.6</v>
      </c>
      <c r="R2956">
        <f>VLOOKUP(L2956,longitude_latitude!C:J,7,)</f>
        <v>-0.32401175999999998</v>
      </c>
      <c r="S2956">
        <f>VLOOKUP(L2956,longitude_latitude!C:J,8,)</f>
        <v>51.494711000000002</v>
      </c>
      <c r="T2956">
        <f t="shared" si="378"/>
        <v>-16.684891941801361</v>
      </c>
      <c r="U2956">
        <f>VLOOKUP(M2956,LINE!$A$2:$B$13,2,)</f>
        <v>10</v>
      </c>
      <c r="V2956">
        <f>VLOOKUP(L2956,Entry_exit!B:P,4,)</f>
        <v>3610</v>
      </c>
      <c r="W2956">
        <f>2020 - VLOOKUP(L2956, age!$A:$D,4,)</f>
        <v>137</v>
      </c>
      <c r="X2956">
        <f>VLOOKUP(H2956,'air-quality-london-time-of-day'!E:G,3,FALSE)</f>
        <v>19.600000000000001</v>
      </c>
      <c r="Y2956">
        <f>VLOOKUP(I2956,Weather!F:K,2,)</f>
        <v>8.34375</v>
      </c>
      <c r="Z2956">
        <f>VLOOKUP(I2956,Weather!F:K,3,)</f>
        <v>1.3</v>
      </c>
      <c r="AA2956">
        <f>VLOOKUP(I2956,Weather!F:K,4,)</f>
        <v>0.79</v>
      </c>
      <c r="AB2956">
        <f>VLOOKUP(I2956,Weather!F:K,5,)</f>
        <v>1025</v>
      </c>
      <c r="AC2956">
        <f>VLOOKUP(I2956,Weather!F:K,6,)</f>
        <v>0</v>
      </c>
    </row>
    <row r="2957" spans="1:29" x14ac:dyDescent="0.25">
      <c r="A2957" t="s">
        <v>7</v>
      </c>
      <c r="B2957" t="s">
        <v>6</v>
      </c>
      <c r="C2957" s="1">
        <v>42080.4375</v>
      </c>
      <c r="D2957" s="3">
        <f t="shared" si="376"/>
        <v>2015</v>
      </c>
      <c r="E2957" s="3">
        <f t="shared" si="379"/>
        <v>3</v>
      </c>
      <c r="F2957" s="3">
        <f t="shared" si="380"/>
        <v>10</v>
      </c>
      <c r="G2957" s="3">
        <f t="shared" si="381"/>
        <v>17</v>
      </c>
      <c r="H2957" s="3" t="str">
        <f t="shared" si="382"/>
        <v>2015310</v>
      </c>
      <c r="I2957" s="3" t="str">
        <f t="shared" si="383"/>
        <v>201531017</v>
      </c>
      <c r="J2957">
        <v>168</v>
      </c>
      <c r="K2957">
        <v>100.8</v>
      </c>
      <c r="L2957" t="str">
        <f>VLOOKUP(C2957,List!$A$2:$C$2089,3,)</f>
        <v>Northfields</v>
      </c>
      <c r="M2957" t="str">
        <f>VLOOKUP(C2957,List!$A$2:$C$2089,2,)</f>
        <v>Piccadilly</v>
      </c>
      <c r="N2957" t="str">
        <f t="shared" si="377"/>
        <v>Northfields|Piccadilly</v>
      </c>
      <c r="O2957">
        <f>VLOOKUP(N2957,Depth!$A$2:$F$427,3,)</f>
        <v>24</v>
      </c>
      <c r="P2957">
        <f>VLOOKUP(N2957,Depth!$A$2:$F$427,5,)</f>
        <v>119.3</v>
      </c>
      <c r="Q2957">
        <f>VLOOKUP(N2957,Depth!$A$2:$F$427,6,)</f>
        <v>4.7</v>
      </c>
      <c r="R2957">
        <f>VLOOKUP(L2957,longitude_latitude!C:J,7,)</f>
        <v>-0.31140986500000001</v>
      </c>
      <c r="S2957">
        <f>VLOOKUP(L2957,longitude_latitude!C:J,8,)</f>
        <v>51.499146340000003</v>
      </c>
      <c r="T2957">
        <f t="shared" si="378"/>
        <v>-16.037342209354644</v>
      </c>
      <c r="U2957">
        <f>VLOOKUP(M2957,LINE!$A$2:$B$13,2,)</f>
        <v>10</v>
      </c>
      <c r="V2957">
        <f>VLOOKUP(L2957,Entry_exit!B:P,4,)</f>
        <v>6714</v>
      </c>
      <c r="W2957">
        <f>2020 - VLOOKUP(L2957, age!$A:$D,4,)</f>
        <v>112</v>
      </c>
      <c r="X2957">
        <f>VLOOKUP(H2957,'air-quality-london-time-of-day'!E:G,3,FALSE)</f>
        <v>19.600000000000001</v>
      </c>
      <c r="Y2957">
        <f>VLOOKUP(I2957,Weather!F:K,2,)</f>
        <v>8.34375</v>
      </c>
      <c r="Z2957">
        <f>VLOOKUP(I2957,Weather!F:K,3,)</f>
        <v>1.3</v>
      </c>
      <c r="AA2957">
        <f>VLOOKUP(I2957,Weather!F:K,4,)</f>
        <v>0.79</v>
      </c>
      <c r="AB2957">
        <f>VLOOKUP(I2957,Weather!F:K,5,)</f>
        <v>1025</v>
      </c>
      <c r="AC2957">
        <f>VLOOKUP(I2957,Weather!F:K,6,)</f>
        <v>0</v>
      </c>
    </row>
    <row r="2958" spans="1:29" x14ac:dyDescent="0.25">
      <c r="A2958" t="s">
        <v>7</v>
      </c>
      <c r="B2958" t="s">
        <v>6</v>
      </c>
      <c r="C2958" s="1">
        <v>42080.438194444447</v>
      </c>
      <c r="D2958" s="3">
        <f t="shared" si="376"/>
        <v>2015</v>
      </c>
      <c r="E2958" s="3">
        <f t="shared" si="379"/>
        <v>3</v>
      </c>
      <c r="F2958" s="3">
        <f t="shared" si="380"/>
        <v>10</v>
      </c>
      <c r="G2958" s="3">
        <f t="shared" si="381"/>
        <v>17</v>
      </c>
      <c r="H2958" s="3" t="str">
        <f t="shared" si="382"/>
        <v>2015310</v>
      </c>
      <c r="I2958" s="3" t="str">
        <f t="shared" si="383"/>
        <v>201531017</v>
      </c>
      <c r="J2958">
        <v>161</v>
      </c>
      <c r="K2958">
        <v>96.6</v>
      </c>
      <c r="L2958" t="str">
        <f>VLOOKUP(C2958,List!$A$2:$C$2089,3,)</f>
        <v>South Ealing</v>
      </c>
      <c r="M2958" t="str">
        <f>VLOOKUP(C2958,List!$A$2:$C$2089,2,)</f>
        <v>Piccadilly</v>
      </c>
      <c r="N2958" t="str">
        <f t="shared" si="377"/>
        <v>South Ealing|Piccadilly</v>
      </c>
      <c r="O2958">
        <f>VLOOKUP(N2958,Depth!$A$2:$F$427,3,)</f>
        <v>24</v>
      </c>
      <c r="P2958">
        <f>VLOOKUP(N2958,Depth!$A$2:$F$427,5,)</f>
        <v>120.3</v>
      </c>
      <c r="Q2958">
        <f>VLOOKUP(N2958,Depth!$A$2:$F$427,6,)</f>
        <v>3.7</v>
      </c>
      <c r="R2958">
        <f>VLOOKUP(L2958,longitude_latitude!C:J,7,)</f>
        <v>-0.30591951899999997</v>
      </c>
      <c r="S2958">
        <f>VLOOKUP(L2958,longitude_latitude!C:J,8,)</f>
        <v>51.500391360000002</v>
      </c>
      <c r="T2958">
        <f t="shared" si="378"/>
        <v>-15.754974953162955</v>
      </c>
      <c r="U2958">
        <f>VLOOKUP(M2958,LINE!$A$2:$B$13,2,)</f>
        <v>10</v>
      </c>
      <c r="V2958">
        <f>VLOOKUP(L2958,Entry_exit!B:P,4,)</f>
        <v>5837</v>
      </c>
      <c r="W2958">
        <f>2020 - VLOOKUP(L2958, age!$A:$D,4,)</f>
        <v>137</v>
      </c>
      <c r="X2958">
        <f>VLOOKUP(H2958,'air-quality-london-time-of-day'!E:G,3,FALSE)</f>
        <v>19.600000000000001</v>
      </c>
      <c r="Y2958">
        <f>VLOOKUP(I2958,Weather!F:K,2,)</f>
        <v>8.34375</v>
      </c>
      <c r="Z2958">
        <f>VLOOKUP(I2958,Weather!F:K,3,)</f>
        <v>1.3</v>
      </c>
      <c r="AA2958">
        <f>VLOOKUP(I2958,Weather!F:K,4,)</f>
        <v>0.79</v>
      </c>
      <c r="AB2958">
        <f>VLOOKUP(I2958,Weather!F:K,5,)</f>
        <v>1025</v>
      </c>
      <c r="AC2958">
        <f>VLOOKUP(I2958,Weather!F:K,6,)</f>
        <v>0</v>
      </c>
    </row>
    <row r="2959" spans="1:29" x14ac:dyDescent="0.25">
      <c r="A2959" t="s">
        <v>7</v>
      </c>
      <c r="B2959" t="s">
        <v>6</v>
      </c>
      <c r="C2959" s="1">
        <v>42080.438888888886</v>
      </c>
      <c r="D2959" s="3">
        <f t="shared" si="376"/>
        <v>2015</v>
      </c>
      <c r="E2959" s="3">
        <f t="shared" si="379"/>
        <v>3</v>
      </c>
      <c r="F2959" s="3">
        <f t="shared" si="380"/>
        <v>10</v>
      </c>
      <c r="G2959" s="3">
        <f t="shared" si="381"/>
        <v>17</v>
      </c>
      <c r="H2959" s="3" t="str">
        <f t="shared" si="382"/>
        <v>2015310</v>
      </c>
      <c r="I2959" s="3" t="str">
        <f t="shared" si="383"/>
        <v>201531017</v>
      </c>
      <c r="J2959">
        <v>169</v>
      </c>
      <c r="K2959">
        <v>101.4</v>
      </c>
      <c r="L2959" t="str">
        <f>VLOOKUP(C2959,List!$A$2:$C$2089,3,)</f>
        <v>South Ealing</v>
      </c>
      <c r="M2959" t="str">
        <f>VLOOKUP(C2959,List!$A$2:$C$2089,2,)</f>
        <v>Piccadilly</v>
      </c>
      <c r="N2959" t="str">
        <f t="shared" si="377"/>
        <v>South Ealing|Piccadilly</v>
      </c>
      <c r="O2959">
        <f>VLOOKUP(N2959,Depth!$A$2:$F$427,3,)</f>
        <v>24</v>
      </c>
      <c r="P2959">
        <f>VLOOKUP(N2959,Depth!$A$2:$F$427,5,)</f>
        <v>120.3</v>
      </c>
      <c r="Q2959">
        <f>VLOOKUP(N2959,Depth!$A$2:$F$427,6,)</f>
        <v>3.7</v>
      </c>
      <c r="R2959">
        <f>VLOOKUP(L2959,longitude_latitude!C:J,7,)</f>
        <v>-0.30591951899999997</v>
      </c>
      <c r="S2959">
        <f>VLOOKUP(L2959,longitude_latitude!C:J,8,)</f>
        <v>51.500391360000002</v>
      </c>
      <c r="T2959">
        <f t="shared" si="378"/>
        <v>-15.754974953162955</v>
      </c>
      <c r="U2959">
        <f>VLOOKUP(M2959,LINE!$A$2:$B$13,2,)</f>
        <v>10</v>
      </c>
      <c r="V2959">
        <f>VLOOKUP(L2959,Entry_exit!B:P,4,)</f>
        <v>5837</v>
      </c>
      <c r="W2959">
        <f>2020 - VLOOKUP(L2959, age!$A:$D,4,)</f>
        <v>137</v>
      </c>
      <c r="X2959">
        <f>VLOOKUP(H2959,'air-quality-london-time-of-day'!E:G,3,FALSE)</f>
        <v>19.600000000000001</v>
      </c>
      <c r="Y2959">
        <f>VLOOKUP(I2959,Weather!F:K,2,)</f>
        <v>8.34375</v>
      </c>
      <c r="Z2959">
        <f>VLOOKUP(I2959,Weather!F:K,3,)</f>
        <v>1.3</v>
      </c>
      <c r="AA2959">
        <f>VLOOKUP(I2959,Weather!F:K,4,)</f>
        <v>0.79</v>
      </c>
      <c r="AB2959">
        <f>VLOOKUP(I2959,Weather!F:K,5,)</f>
        <v>1025</v>
      </c>
      <c r="AC2959">
        <f>VLOOKUP(I2959,Weather!F:K,6,)</f>
        <v>0</v>
      </c>
    </row>
    <row r="2960" spans="1:29" x14ac:dyDescent="0.25">
      <c r="A2960" t="s">
        <v>7</v>
      </c>
      <c r="B2960" t="s">
        <v>6</v>
      </c>
      <c r="C2960" s="1">
        <v>42080.439583333333</v>
      </c>
      <c r="D2960" s="3">
        <f t="shared" si="376"/>
        <v>2015</v>
      </c>
      <c r="E2960" s="3">
        <f t="shared" si="379"/>
        <v>3</v>
      </c>
      <c r="F2960" s="3">
        <f t="shared" si="380"/>
        <v>10</v>
      </c>
      <c r="G2960" s="3">
        <f t="shared" si="381"/>
        <v>17</v>
      </c>
      <c r="H2960" s="3" t="str">
        <f t="shared" si="382"/>
        <v>2015310</v>
      </c>
      <c r="I2960" s="3" t="str">
        <f t="shared" si="383"/>
        <v>201531017</v>
      </c>
      <c r="J2960">
        <v>163</v>
      </c>
      <c r="K2960">
        <v>97.8</v>
      </c>
      <c r="L2960" t="str">
        <f>VLOOKUP(C2960,List!$A$2:$C$2089,3,)</f>
        <v>South Ealing</v>
      </c>
      <c r="M2960" t="str">
        <f>VLOOKUP(C2960,List!$A$2:$C$2089,2,)</f>
        <v>Piccadilly</v>
      </c>
      <c r="N2960" t="str">
        <f t="shared" si="377"/>
        <v>South Ealing|Piccadilly</v>
      </c>
      <c r="O2960">
        <f>VLOOKUP(N2960,Depth!$A$2:$F$427,3,)</f>
        <v>24</v>
      </c>
      <c r="P2960">
        <f>VLOOKUP(N2960,Depth!$A$2:$F$427,5,)</f>
        <v>120.3</v>
      </c>
      <c r="Q2960">
        <f>VLOOKUP(N2960,Depth!$A$2:$F$427,6,)</f>
        <v>3.7</v>
      </c>
      <c r="R2960">
        <f>VLOOKUP(L2960,longitude_latitude!C:J,7,)</f>
        <v>-0.30591951899999997</v>
      </c>
      <c r="S2960">
        <f>VLOOKUP(L2960,longitude_latitude!C:J,8,)</f>
        <v>51.500391360000002</v>
      </c>
      <c r="T2960">
        <f t="shared" si="378"/>
        <v>-15.754974953162955</v>
      </c>
      <c r="U2960">
        <f>VLOOKUP(M2960,LINE!$A$2:$B$13,2,)</f>
        <v>10</v>
      </c>
      <c r="V2960">
        <f>VLOOKUP(L2960,Entry_exit!B:P,4,)</f>
        <v>5837</v>
      </c>
      <c r="W2960">
        <f>2020 - VLOOKUP(L2960, age!$A:$D,4,)</f>
        <v>137</v>
      </c>
      <c r="X2960">
        <f>VLOOKUP(H2960,'air-quality-london-time-of-day'!E:G,3,FALSE)</f>
        <v>19.600000000000001</v>
      </c>
      <c r="Y2960">
        <f>VLOOKUP(I2960,Weather!F:K,2,)</f>
        <v>8.34375</v>
      </c>
      <c r="Z2960">
        <f>VLOOKUP(I2960,Weather!F:K,3,)</f>
        <v>1.3</v>
      </c>
      <c r="AA2960">
        <f>VLOOKUP(I2960,Weather!F:K,4,)</f>
        <v>0.79</v>
      </c>
      <c r="AB2960">
        <f>VLOOKUP(I2960,Weather!F:K,5,)</f>
        <v>1025</v>
      </c>
      <c r="AC2960">
        <f>VLOOKUP(I2960,Weather!F:K,6,)</f>
        <v>0</v>
      </c>
    </row>
    <row r="2961" spans="1:29" x14ac:dyDescent="0.25">
      <c r="A2961" t="s">
        <v>7</v>
      </c>
      <c r="B2961" t="s">
        <v>6</v>
      </c>
      <c r="C2961" s="1">
        <v>42080.44027777778</v>
      </c>
      <c r="D2961" s="3">
        <f t="shared" si="376"/>
        <v>2015</v>
      </c>
      <c r="E2961" s="3">
        <f t="shared" si="379"/>
        <v>3</v>
      </c>
      <c r="F2961" s="3">
        <f t="shared" si="380"/>
        <v>10</v>
      </c>
      <c r="G2961" s="3">
        <f t="shared" si="381"/>
        <v>17</v>
      </c>
      <c r="H2961" s="3" t="str">
        <f t="shared" si="382"/>
        <v>2015310</v>
      </c>
      <c r="I2961" s="3" t="str">
        <f t="shared" si="383"/>
        <v>201531017</v>
      </c>
      <c r="J2961">
        <v>172</v>
      </c>
      <c r="K2961">
        <v>103.2</v>
      </c>
      <c r="L2961" t="str">
        <f>VLOOKUP(C2961,List!$A$2:$C$2089,3,)</f>
        <v>Acton Town</v>
      </c>
      <c r="M2961" t="str">
        <f>VLOOKUP(C2961,List!$A$2:$C$2089,2,)</f>
        <v>Piccadilly</v>
      </c>
      <c r="N2961" t="str">
        <f t="shared" si="377"/>
        <v>Acton Town|Piccadilly</v>
      </c>
      <c r="O2961">
        <f>VLOOKUP(N2961,Depth!$A$2:$F$427,3,)</f>
        <v>21</v>
      </c>
      <c r="P2961">
        <f>VLOOKUP(N2961,Depth!$A$2:$F$427,5,)</f>
        <v>115.5</v>
      </c>
      <c r="Q2961">
        <f>VLOOKUP(N2961,Depth!$A$2:$F$427,6,)</f>
        <v>5.5</v>
      </c>
      <c r="R2961">
        <f>VLOOKUP(L2961,longitude_latitude!C:J,7,)</f>
        <v>-0.27843282400000002</v>
      </c>
      <c r="S2961">
        <f>VLOOKUP(L2961,longitude_latitude!C:J,8,)</f>
        <v>51.502137019999999</v>
      </c>
      <c r="T2961">
        <f t="shared" si="378"/>
        <v>-14.339885452513546</v>
      </c>
      <c r="U2961">
        <f>VLOOKUP(M2961,LINE!$A$2:$B$13,2,)</f>
        <v>10</v>
      </c>
      <c r="V2961">
        <f>VLOOKUP(L2961,Entry_exit!B:P,4,)</f>
        <v>9861</v>
      </c>
      <c r="W2961">
        <f>2020 - VLOOKUP(L2961, age!$A:$D,4,)</f>
        <v>141</v>
      </c>
      <c r="X2961">
        <f>VLOOKUP(H2961,'air-quality-london-time-of-day'!E:G,3,FALSE)</f>
        <v>19.600000000000001</v>
      </c>
      <c r="Y2961">
        <f>VLOOKUP(I2961,Weather!F:K,2,)</f>
        <v>8.34375</v>
      </c>
      <c r="Z2961">
        <f>VLOOKUP(I2961,Weather!F:K,3,)</f>
        <v>1.3</v>
      </c>
      <c r="AA2961">
        <f>VLOOKUP(I2961,Weather!F:K,4,)</f>
        <v>0.79</v>
      </c>
      <c r="AB2961">
        <f>VLOOKUP(I2961,Weather!F:K,5,)</f>
        <v>1025</v>
      </c>
      <c r="AC2961">
        <f>VLOOKUP(I2961,Weather!F:K,6,)</f>
        <v>0</v>
      </c>
    </row>
    <row r="2962" spans="1:29" x14ac:dyDescent="0.25">
      <c r="A2962" t="s">
        <v>7</v>
      </c>
      <c r="B2962" t="s">
        <v>6</v>
      </c>
      <c r="C2962" s="1">
        <v>42080.440972222219</v>
      </c>
      <c r="D2962" s="3">
        <f t="shared" si="376"/>
        <v>2015</v>
      </c>
      <c r="E2962" s="3">
        <f t="shared" si="379"/>
        <v>3</v>
      </c>
      <c r="F2962" s="3">
        <f t="shared" si="380"/>
        <v>10</v>
      </c>
      <c r="G2962" s="3">
        <f t="shared" si="381"/>
        <v>17</v>
      </c>
      <c r="H2962" s="3" t="str">
        <f t="shared" si="382"/>
        <v>2015310</v>
      </c>
      <c r="I2962" s="3" t="str">
        <f t="shared" si="383"/>
        <v>201531017</v>
      </c>
      <c r="J2962">
        <v>168</v>
      </c>
      <c r="K2962">
        <v>100.8</v>
      </c>
      <c r="L2962" t="str">
        <f>VLOOKUP(C2962,List!$A$2:$C$2089,3,)</f>
        <v>Acton Town</v>
      </c>
      <c r="M2962" t="str">
        <f>VLOOKUP(C2962,List!$A$2:$C$2089,2,)</f>
        <v>Piccadilly</v>
      </c>
      <c r="N2962" t="str">
        <f t="shared" si="377"/>
        <v>Acton Town|Piccadilly</v>
      </c>
      <c r="O2962">
        <f>VLOOKUP(N2962,Depth!$A$2:$F$427,3,)</f>
        <v>21</v>
      </c>
      <c r="P2962">
        <f>VLOOKUP(N2962,Depth!$A$2:$F$427,5,)</f>
        <v>115.5</v>
      </c>
      <c r="Q2962">
        <f>VLOOKUP(N2962,Depth!$A$2:$F$427,6,)</f>
        <v>5.5</v>
      </c>
      <c r="R2962">
        <f>VLOOKUP(L2962,longitude_latitude!C:J,7,)</f>
        <v>-0.27843282400000002</v>
      </c>
      <c r="S2962">
        <f>VLOOKUP(L2962,longitude_latitude!C:J,8,)</f>
        <v>51.502137019999999</v>
      </c>
      <c r="T2962">
        <f t="shared" si="378"/>
        <v>-14.339885452513546</v>
      </c>
      <c r="U2962">
        <f>VLOOKUP(M2962,LINE!$A$2:$B$13,2,)</f>
        <v>10</v>
      </c>
      <c r="V2962">
        <f>VLOOKUP(L2962,Entry_exit!B:P,4,)</f>
        <v>9861</v>
      </c>
      <c r="W2962">
        <f>2020 - VLOOKUP(L2962, age!$A:$D,4,)</f>
        <v>141</v>
      </c>
      <c r="X2962">
        <f>VLOOKUP(H2962,'air-quality-london-time-of-day'!E:G,3,FALSE)</f>
        <v>19.600000000000001</v>
      </c>
      <c r="Y2962">
        <f>VLOOKUP(I2962,Weather!F:K,2,)</f>
        <v>8.34375</v>
      </c>
      <c r="Z2962">
        <f>VLOOKUP(I2962,Weather!F:K,3,)</f>
        <v>1.3</v>
      </c>
      <c r="AA2962">
        <f>VLOOKUP(I2962,Weather!F:K,4,)</f>
        <v>0.79</v>
      </c>
      <c r="AB2962">
        <f>VLOOKUP(I2962,Weather!F:K,5,)</f>
        <v>1025</v>
      </c>
      <c r="AC2962">
        <f>VLOOKUP(I2962,Weather!F:K,6,)</f>
        <v>0</v>
      </c>
    </row>
    <row r="2963" spans="1:29" x14ac:dyDescent="0.25">
      <c r="A2963" t="s">
        <v>7</v>
      </c>
      <c r="B2963" t="s">
        <v>6</v>
      </c>
      <c r="C2963" s="1">
        <v>42080.441666666666</v>
      </c>
      <c r="D2963" s="3">
        <f t="shared" si="376"/>
        <v>2015</v>
      </c>
      <c r="E2963" s="3">
        <f t="shared" si="379"/>
        <v>3</v>
      </c>
      <c r="F2963" s="3">
        <f t="shared" si="380"/>
        <v>10</v>
      </c>
      <c r="G2963" s="3">
        <f t="shared" si="381"/>
        <v>17</v>
      </c>
      <c r="H2963" s="3" t="str">
        <f t="shared" si="382"/>
        <v>2015310</v>
      </c>
      <c r="I2963" s="3" t="str">
        <f t="shared" si="383"/>
        <v>201531017</v>
      </c>
      <c r="J2963">
        <v>162</v>
      </c>
      <c r="K2963">
        <v>97.2</v>
      </c>
      <c r="L2963" t="str">
        <f>VLOOKUP(C2963,List!$A$2:$C$2089,3,)</f>
        <v>Turnham Green</v>
      </c>
      <c r="M2963" t="str">
        <f>VLOOKUP(C2963,List!$A$2:$C$2089,2,)</f>
        <v>Piccadilly</v>
      </c>
      <c r="N2963" t="str">
        <f t="shared" si="377"/>
        <v>Turnham Green|Piccadilly</v>
      </c>
      <c r="O2963">
        <f>VLOOKUP(N2963,Depth!$A$2:$F$427,3,)</f>
        <v>5</v>
      </c>
      <c r="P2963">
        <f>VLOOKUP(N2963,Depth!$A$2:$F$427,5,)</f>
        <v>110.9</v>
      </c>
      <c r="Q2963">
        <f>VLOOKUP(N2963,Depth!$A$2:$F$427,6,)</f>
        <v>-5.9</v>
      </c>
      <c r="R2963">
        <f>VLOOKUP(L2963,longitude_latitude!C:J,7,)</f>
        <v>-0.25295880300000001</v>
      </c>
      <c r="S2963">
        <f>VLOOKUP(L2963,longitude_latitude!C:J,8,)</f>
        <v>51.494447999999998</v>
      </c>
      <c r="T2963">
        <f t="shared" si="378"/>
        <v>-13.025973927225744</v>
      </c>
      <c r="U2963">
        <f>VLOOKUP(M2963,LINE!$A$2:$B$13,2,)</f>
        <v>10</v>
      </c>
      <c r="V2963">
        <f>VLOOKUP(L2963,Entry_exit!B:P,4,)</f>
        <v>10146</v>
      </c>
      <c r="W2963">
        <f>2020 - VLOOKUP(L2963, age!$A:$D,4,)</f>
        <v>143</v>
      </c>
      <c r="X2963">
        <f>VLOOKUP(H2963,'air-quality-london-time-of-day'!E:G,3,FALSE)</f>
        <v>19.600000000000001</v>
      </c>
      <c r="Y2963">
        <f>VLOOKUP(I2963,Weather!F:K,2,)</f>
        <v>8.34375</v>
      </c>
      <c r="Z2963">
        <f>VLOOKUP(I2963,Weather!F:K,3,)</f>
        <v>1.3</v>
      </c>
      <c r="AA2963">
        <f>VLOOKUP(I2963,Weather!F:K,4,)</f>
        <v>0.79</v>
      </c>
      <c r="AB2963">
        <f>VLOOKUP(I2963,Weather!F:K,5,)</f>
        <v>1025</v>
      </c>
      <c r="AC2963">
        <f>VLOOKUP(I2963,Weather!F:K,6,)</f>
        <v>0</v>
      </c>
    </row>
    <row r="2964" spans="1:29" x14ac:dyDescent="0.25">
      <c r="A2964" t="s">
        <v>7</v>
      </c>
      <c r="B2964" t="s">
        <v>6</v>
      </c>
      <c r="C2964" s="1">
        <v>42080.442361111112</v>
      </c>
      <c r="D2964" s="3">
        <f t="shared" si="376"/>
        <v>2015</v>
      </c>
      <c r="E2964" s="3">
        <f t="shared" si="379"/>
        <v>3</v>
      </c>
      <c r="F2964" s="3">
        <f t="shared" si="380"/>
        <v>10</v>
      </c>
      <c r="G2964" s="3">
        <f t="shared" si="381"/>
        <v>17</v>
      </c>
      <c r="H2964" s="3" t="str">
        <f t="shared" si="382"/>
        <v>2015310</v>
      </c>
      <c r="I2964" s="3" t="str">
        <f t="shared" si="383"/>
        <v>201531017</v>
      </c>
      <c r="J2964">
        <v>168</v>
      </c>
      <c r="K2964">
        <v>100.8</v>
      </c>
      <c r="L2964" t="str">
        <f>VLOOKUP(C2964,List!$A$2:$C$2089,3,)</f>
        <v>Turnham Green</v>
      </c>
      <c r="M2964" t="str">
        <f>VLOOKUP(C2964,List!$A$2:$C$2089,2,)</f>
        <v>Piccadilly</v>
      </c>
      <c r="N2964" t="str">
        <f t="shared" si="377"/>
        <v>Turnham Green|Piccadilly</v>
      </c>
      <c r="O2964">
        <f>VLOOKUP(N2964,Depth!$A$2:$F$427,3,)</f>
        <v>5</v>
      </c>
      <c r="P2964">
        <f>VLOOKUP(N2964,Depth!$A$2:$F$427,5,)</f>
        <v>110.9</v>
      </c>
      <c r="Q2964">
        <f>VLOOKUP(N2964,Depth!$A$2:$F$427,6,)</f>
        <v>-5.9</v>
      </c>
      <c r="R2964">
        <f>VLOOKUP(L2964,longitude_latitude!C:J,7,)</f>
        <v>-0.25295880300000001</v>
      </c>
      <c r="S2964">
        <f>VLOOKUP(L2964,longitude_latitude!C:J,8,)</f>
        <v>51.494447999999998</v>
      </c>
      <c r="T2964">
        <f t="shared" si="378"/>
        <v>-13.025973927225744</v>
      </c>
      <c r="U2964">
        <f>VLOOKUP(M2964,LINE!$A$2:$B$13,2,)</f>
        <v>10</v>
      </c>
      <c r="V2964">
        <f>VLOOKUP(L2964,Entry_exit!B:P,4,)</f>
        <v>10146</v>
      </c>
      <c r="W2964">
        <f>2020 - VLOOKUP(L2964, age!$A:$D,4,)</f>
        <v>143</v>
      </c>
      <c r="X2964">
        <f>VLOOKUP(H2964,'air-quality-london-time-of-day'!E:G,3,FALSE)</f>
        <v>19.600000000000001</v>
      </c>
      <c r="Y2964">
        <f>VLOOKUP(I2964,Weather!F:K,2,)</f>
        <v>8.34375</v>
      </c>
      <c r="Z2964">
        <f>VLOOKUP(I2964,Weather!F:K,3,)</f>
        <v>1.3</v>
      </c>
      <c r="AA2964">
        <f>VLOOKUP(I2964,Weather!F:K,4,)</f>
        <v>0.79</v>
      </c>
      <c r="AB2964">
        <f>VLOOKUP(I2964,Weather!F:K,5,)</f>
        <v>1025</v>
      </c>
      <c r="AC2964">
        <f>VLOOKUP(I2964,Weather!F:K,6,)</f>
        <v>0</v>
      </c>
    </row>
    <row r="2965" spans="1:29" x14ac:dyDescent="0.25">
      <c r="A2965" t="s">
        <v>7</v>
      </c>
      <c r="B2965" t="s">
        <v>6</v>
      </c>
      <c r="C2965" s="1">
        <v>42080.443055555559</v>
      </c>
      <c r="D2965" s="3">
        <f t="shared" si="376"/>
        <v>2015</v>
      </c>
      <c r="E2965" s="3">
        <f t="shared" si="379"/>
        <v>3</v>
      </c>
      <c r="F2965" s="3">
        <f t="shared" si="380"/>
        <v>10</v>
      </c>
      <c r="G2965" s="3">
        <f t="shared" si="381"/>
        <v>17</v>
      </c>
      <c r="H2965" s="3" t="str">
        <f t="shared" si="382"/>
        <v>2015310</v>
      </c>
      <c r="I2965" s="3" t="str">
        <f t="shared" si="383"/>
        <v>201531017</v>
      </c>
      <c r="J2965">
        <v>170</v>
      </c>
      <c r="K2965">
        <v>102</v>
      </c>
      <c r="L2965" t="str">
        <f>VLOOKUP(C2965,List!$A$2:$C$2089,3,)</f>
        <v>Turnham Green</v>
      </c>
      <c r="M2965" t="str">
        <f>VLOOKUP(C2965,List!$A$2:$C$2089,2,)</f>
        <v>Piccadilly</v>
      </c>
      <c r="N2965" t="str">
        <f t="shared" si="377"/>
        <v>Turnham Green|Piccadilly</v>
      </c>
      <c r="O2965">
        <f>VLOOKUP(N2965,Depth!$A$2:$F$427,3,)</f>
        <v>5</v>
      </c>
      <c r="P2965">
        <f>VLOOKUP(N2965,Depth!$A$2:$F$427,5,)</f>
        <v>110.9</v>
      </c>
      <c r="Q2965">
        <f>VLOOKUP(N2965,Depth!$A$2:$F$427,6,)</f>
        <v>-5.9</v>
      </c>
      <c r="R2965">
        <f>VLOOKUP(L2965,longitude_latitude!C:J,7,)</f>
        <v>-0.25295880300000001</v>
      </c>
      <c r="S2965">
        <f>VLOOKUP(L2965,longitude_latitude!C:J,8,)</f>
        <v>51.494447999999998</v>
      </c>
      <c r="T2965">
        <f t="shared" si="378"/>
        <v>-13.025973927225744</v>
      </c>
      <c r="U2965">
        <f>VLOOKUP(M2965,LINE!$A$2:$B$13,2,)</f>
        <v>10</v>
      </c>
      <c r="V2965">
        <f>VLOOKUP(L2965,Entry_exit!B:P,4,)</f>
        <v>10146</v>
      </c>
      <c r="W2965">
        <f>2020 - VLOOKUP(L2965, age!$A:$D,4,)</f>
        <v>143</v>
      </c>
      <c r="X2965">
        <f>VLOOKUP(H2965,'air-quality-london-time-of-day'!E:G,3,FALSE)</f>
        <v>19.600000000000001</v>
      </c>
      <c r="Y2965">
        <f>VLOOKUP(I2965,Weather!F:K,2,)</f>
        <v>8.34375</v>
      </c>
      <c r="Z2965">
        <f>VLOOKUP(I2965,Weather!F:K,3,)</f>
        <v>1.3</v>
      </c>
      <c r="AA2965">
        <f>VLOOKUP(I2965,Weather!F:K,4,)</f>
        <v>0.79</v>
      </c>
      <c r="AB2965">
        <f>VLOOKUP(I2965,Weather!F:K,5,)</f>
        <v>1025</v>
      </c>
      <c r="AC2965">
        <f>VLOOKUP(I2965,Weather!F:K,6,)</f>
        <v>0</v>
      </c>
    </row>
    <row r="2966" spans="1:29" x14ac:dyDescent="0.25">
      <c r="A2966" t="s">
        <v>7</v>
      </c>
      <c r="B2966" t="s">
        <v>6</v>
      </c>
      <c r="C2966" s="1">
        <v>42080.443749999999</v>
      </c>
      <c r="D2966" s="3">
        <f t="shared" si="376"/>
        <v>2015</v>
      </c>
      <c r="E2966" s="3">
        <f t="shared" si="379"/>
        <v>3</v>
      </c>
      <c r="F2966" s="3">
        <f t="shared" si="380"/>
        <v>10</v>
      </c>
      <c r="G2966" s="3">
        <f t="shared" si="381"/>
        <v>17</v>
      </c>
      <c r="H2966" s="3" t="str">
        <f t="shared" si="382"/>
        <v>2015310</v>
      </c>
      <c r="I2966" s="3" t="str">
        <f t="shared" si="383"/>
        <v>201531017</v>
      </c>
      <c r="J2966">
        <v>166</v>
      </c>
      <c r="K2966">
        <v>99.6</v>
      </c>
      <c r="L2966" t="str">
        <f>VLOOKUP(C2966,List!$A$2:$C$2089,3,)</f>
        <v>Turnham Green</v>
      </c>
      <c r="M2966" t="str">
        <f>VLOOKUP(C2966,List!$A$2:$C$2089,2,)</f>
        <v>Piccadilly</v>
      </c>
      <c r="N2966" t="str">
        <f t="shared" si="377"/>
        <v>Turnham Green|Piccadilly</v>
      </c>
      <c r="O2966">
        <f>VLOOKUP(N2966,Depth!$A$2:$F$427,3,)</f>
        <v>5</v>
      </c>
      <c r="P2966">
        <f>VLOOKUP(N2966,Depth!$A$2:$F$427,5,)</f>
        <v>110.9</v>
      </c>
      <c r="Q2966">
        <f>VLOOKUP(N2966,Depth!$A$2:$F$427,6,)</f>
        <v>-5.9</v>
      </c>
      <c r="R2966">
        <f>VLOOKUP(L2966,longitude_latitude!C:J,7,)</f>
        <v>-0.25295880300000001</v>
      </c>
      <c r="S2966">
        <f>VLOOKUP(L2966,longitude_latitude!C:J,8,)</f>
        <v>51.494447999999998</v>
      </c>
      <c r="T2966">
        <f t="shared" si="378"/>
        <v>-13.025973927225744</v>
      </c>
      <c r="U2966">
        <f>VLOOKUP(M2966,LINE!$A$2:$B$13,2,)</f>
        <v>10</v>
      </c>
      <c r="V2966">
        <f>VLOOKUP(L2966,Entry_exit!B:P,4,)</f>
        <v>10146</v>
      </c>
      <c r="W2966">
        <f>2020 - VLOOKUP(L2966, age!$A:$D,4,)</f>
        <v>143</v>
      </c>
      <c r="X2966">
        <f>VLOOKUP(H2966,'air-quality-london-time-of-day'!E:G,3,FALSE)</f>
        <v>19.600000000000001</v>
      </c>
      <c r="Y2966">
        <f>VLOOKUP(I2966,Weather!F:K,2,)</f>
        <v>8.34375</v>
      </c>
      <c r="Z2966">
        <f>VLOOKUP(I2966,Weather!F:K,3,)</f>
        <v>1.3</v>
      </c>
      <c r="AA2966">
        <f>VLOOKUP(I2966,Weather!F:K,4,)</f>
        <v>0.79</v>
      </c>
      <c r="AB2966">
        <f>VLOOKUP(I2966,Weather!F:K,5,)</f>
        <v>1025</v>
      </c>
      <c r="AC2966">
        <f>VLOOKUP(I2966,Weather!F:K,6,)</f>
        <v>0</v>
      </c>
    </row>
    <row r="2967" spans="1:29" x14ac:dyDescent="0.25">
      <c r="A2967" t="s">
        <v>7</v>
      </c>
      <c r="B2967" t="s">
        <v>6</v>
      </c>
      <c r="C2967" s="1">
        <v>42080.444444444445</v>
      </c>
      <c r="D2967" s="3">
        <f t="shared" si="376"/>
        <v>2015</v>
      </c>
      <c r="E2967" s="3">
        <f t="shared" si="379"/>
        <v>3</v>
      </c>
      <c r="F2967" s="3">
        <f t="shared" si="380"/>
        <v>10</v>
      </c>
      <c r="G2967" s="3">
        <f t="shared" si="381"/>
        <v>17</v>
      </c>
      <c r="H2967" s="3" t="str">
        <f t="shared" si="382"/>
        <v>2015310</v>
      </c>
      <c r="I2967" s="3" t="str">
        <f t="shared" si="383"/>
        <v>201531017</v>
      </c>
      <c r="J2967">
        <v>172</v>
      </c>
      <c r="K2967">
        <v>103.2</v>
      </c>
      <c r="L2967" t="str">
        <f>VLOOKUP(C2967,List!$A$2:$C$2089,3,)</f>
        <v>Hammersmith</v>
      </c>
      <c r="M2967" t="str">
        <f>VLOOKUP(C2967,List!$A$2:$C$2089,2,)</f>
        <v>Piccadilly</v>
      </c>
      <c r="N2967" t="str">
        <f t="shared" si="377"/>
        <v>Hammersmith|Piccadilly</v>
      </c>
      <c r="O2967">
        <f>VLOOKUP(N2967,Depth!$A$2:$F$427,3,)</f>
        <v>5</v>
      </c>
      <c r="P2967">
        <f>VLOOKUP(N2967,Depth!$A$2:$F$427,5,)</f>
        <v>100.4</v>
      </c>
      <c r="Q2967">
        <f>VLOOKUP(N2967,Depth!$A$2:$F$427,6,)</f>
        <v>4.5999999999999996</v>
      </c>
      <c r="R2967">
        <f>VLOOKUP(L2967,longitude_latitude!C:J,7,)</f>
        <v>-0.22333450699999999</v>
      </c>
      <c r="S2967">
        <f>VLOOKUP(L2967,longitude_latitude!C:J,8,)</f>
        <v>51.493273559999999</v>
      </c>
      <c r="T2967">
        <f t="shared" si="378"/>
        <v>-11.500224864338733</v>
      </c>
      <c r="U2967">
        <f>VLOOKUP(M2967,LINE!$A$2:$B$13,2,)</f>
        <v>10</v>
      </c>
      <c r="V2967">
        <f>VLOOKUP(L2967,Entry_exit!B:P,4,)</f>
        <v>46414</v>
      </c>
      <c r="W2967">
        <f>2020 - VLOOKUP(L2967, age!$A:$D,4,)</f>
        <v>156</v>
      </c>
      <c r="X2967">
        <f>VLOOKUP(H2967,'air-quality-london-time-of-day'!E:G,3,FALSE)</f>
        <v>19.600000000000001</v>
      </c>
      <c r="Y2967">
        <f>VLOOKUP(I2967,Weather!F:K,2,)</f>
        <v>8.34375</v>
      </c>
      <c r="Z2967">
        <f>VLOOKUP(I2967,Weather!F:K,3,)</f>
        <v>1.3</v>
      </c>
      <c r="AA2967">
        <f>VLOOKUP(I2967,Weather!F:K,4,)</f>
        <v>0.79</v>
      </c>
      <c r="AB2967">
        <f>VLOOKUP(I2967,Weather!F:K,5,)</f>
        <v>1025</v>
      </c>
      <c r="AC2967">
        <f>VLOOKUP(I2967,Weather!F:K,6,)</f>
        <v>0</v>
      </c>
    </row>
    <row r="2968" spans="1:29" x14ac:dyDescent="0.25">
      <c r="A2968" t="s">
        <v>7</v>
      </c>
      <c r="B2968" t="s">
        <v>6</v>
      </c>
      <c r="C2968" s="1">
        <v>42080.445138888892</v>
      </c>
      <c r="D2968" s="3">
        <f t="shared" si="376"/>
        <v>2015</v>
      </c>
      <c r="E2968" s="3">
        <f t="shared" si="379"/>
        <v>3</v>
      </c>
      <c r="F2968" s="3">
        <f t="shared" si="380"/>
        <v>10</v>
      </c>
      <c r="G2968" s="3">
        <f t="shared" si="381"/>
        <v>17</v>
      </c>
      <c r="H2968" s="3" t="str">
        <f t="shared" si="382"/>
        <v>2015310</v>
      </c>
      <c r="I2968" s="3" t="str">
        <f t="shared" si="383"/>
        <v>201531017</v>
      </c>
      <c r="J2968">
        <v>157</v>
      </c>
      <c r="K2968">
        <v>94.2</v>
      </c>
      <c r="L2968" t="str">
        <f>VLOOKUP(C2968,List!$A$2:$C$2089,3,)</f>
        <v>Hammersmith</v>
      </c>
      <c r="M2968" t="str">
        <f>VLOOKUP(C2968,List!$A$2:$C$2089,2,)</f>
        <v>Piccadilly</v>
      </c>
      <c r="N2968" t="str">
        <f t="shared" si="377"/>
        <v>Hammersmith|Piccadilly</v>
      </c>
      <c r="O2968">
        <f>VLOOKUP(N2968,Depth!$A$2:$F$427,3,)</f>
        <v>5</v>
      </c>
      <c r="P2968">
        <f>VLOOKUP(N2968,Depth!$A$2:$F$427,5,)</f>
        <v>100.4</v>
      </c>
      <c r="Q2968">
        <f>VLOOKUP(N2968,Depth!$A$2:$F$427,6,)</f>
        <v>4.5999999999999996</v>
      </c>
      <c r="R2968">
        <f>VLOOKUP(L2968,longitude_latitude!C:J,7,)</f>
        <v>-0.22333450699999999</v>
      </c>
      <c r="S2968">
        <f>VLOOKUP(L2968,longitude_latitude!C:J,8,)</f>
        <v>51.493273559999999</v>
      </c>
      <c r="T2968">
        <f t="shared" si="378"/>
        <v>-11.500224864338733</v>
      </c>
      <c r="U2968">
        <f>VLOOKUP(M2968,LINE!$A$2:$B$13,2,)</f>
        <v>10</v>
      </c>
      <c r="V2968">
        <f>VLOOKUP(L2968,Entry_exit!B:P,4,)</f>
        <v>46414</v>
      </c>
      <c r="W2968">
        <f>2020 - VLOOKUP(L2968, age!$A:$D,4,)</f>
        <v>156</v>
      </c>
      <c r="X2968">
        <f>VLOOKUP(H2968,'air-quality-london-time-of-day'!E:G,3,FALSE)</f>
        <v>19.600000000000001</v>
      </c>
      <c r="Y2968">
        <f>VLOOKUP(I2968,Weather!F:K,2,)</f>
        <v>8.34375</v>
      </c>
      <c r="Z2968">
        <f>VLOOKUP(I2968,Weather!F:K,3,)</f>
        <v>1.3</v>
      </c>
      <c r="AA2968">
        <f>VLOOKUP(I2968,Weather!F:K,4,)</f>
        <v>0.79</v>
      </c>
      <c r="AB2968">
        <f>VLOOKUP(I2968,Weather!F:K,5,)</f>
        <v>1025</v>
      </c>
      <c r="AC2968">
        <f>VLOOKUP(I2968,Weather!F:K,6,)</f>
        <v>0</v>
      </c>
    </row>
    <row r="2969" spans="1:29" x14ac:dyDescent="0.25">
      <c r="A2969" t="s">
        <v>7</v>
      </c>
      <c r="B2969" t="s">
        <v>6</v>
      </c>
      <c r="C2969" s="1">
        <v>42080.445833333331</v>
      </c>
      <c r="D2969" s="3">
        <f t="shared" si="376"/>
        <v>2015</v>
      </c>
      <c r="E2969" s="3">
        <f t="shared" si="379"/>
        <v>3</v>
      </c>
      <c r="F2969" s="3">
        <f t="shared" si="380"/>
        <v>10</v>
      </c>
      <c r="G2969" s="3">
        <f t="shared" si="381"/>
        <v>17</v>
      </c>
      <c r="H2969" s="3" t="str">
        <f t="shared" si="382"/>
        <v>2015310</v>
      </c>
      <c r="I2969" s="3" t="str">
        <f t="shared" si="383"/>
        <v>201531017</v>
      </c>
      <c r="J2969">
        <v>162</v>
      </c>
      <c r="K2969">
        <v>97.2</v>
      </c>
      <c r="L2969" t="str">
        <f>VLOOKUP(C2969,List!$A$2:$C$2089,3,)</f>
        <v>Hammersmith</v>
      </c>
      <c r="M2969" t="str">
        <f>VLOOKUP(C2969,List!$A$2:$C$2089,2,)</f>
        <v>Piccadilly</v>
      </c>
      <c r="N2969" t="str">
        <f t="shared" si="377"/>
        <v>Hammersmith|Piccadilly</v>
      </c>
      <c r="O2969">
        <f>VLOOKUP(N2969,Depth!$A$2:$F$427,3,)</f>
        <v>5</v>
      </c>
      <c r="P2969">
        <f>VLOOKUP(N2969,Depth!$A$2:$F$427,5,)</f>
        <v>100.4</v>
      </c>
      <c r="Q2969">
        <f>VLOOKUP(N2969,Depth!$A$2:$F$427,6,)</f>
        <v>4.5999999999999996</v>
      </c>
      <c r="R2969">
        <f>VLOOKUP(L2969,longitude_latitude!C:J,7,)</f>
        <v>-0.22333450699999999</v>
      </c>
      <c r="S2969">
        <f>VLOOKUP(L2969,longitude_latitude!C:J,8,)</f>
        <v>51.493273559999999</v>
      </c>
      <c r="T2969">
        <f t="shared" si="378"/>
        <v>-11.500224864338733</v>
      </c>
      <c r="U2969">
        <f>VLOOKUP(M2969,LINE!$A$2:$B$13,2,)</f>
        <v>10</v>
      </c>
      <c r="V2969">
        <f>VLOOKUP(L2969,Entry_exit!B:P,4,)</f>
        <v>46414</v>
      </c>
      <c r="W2969">
        <f>2020 - VLOOKUP(L2969, age!$A:$D,4,)</f>
        <v>156</v>
      </c>
      <c r="X2969">
        <f>VLOOKUP(H2969,'air-quality-london-time-of-day'!E:G,3,FALSE)</f>
        <v>19.600000000000001</v>
      </c>
      <c r="Y2969">
        <f>VLOOKUP(I2969,Weather!F:K,2,)</f>
        <v>8.34375</v>
      </c>
      <c r="Z2969">
        <f>VLOOKUP(I2969,Weather!F:K,3,)</f>
        <v>1.3</v>
      </c>
      <c r="AA2969">
        <f>VLOOKUP(I2969,Weather!F:K,4,)</f>
        <v>0.79</v>
      </c>
      <c r="AB2969">
        <f>VLOOKUP(I2969,Weather!F:K,5,)</f>
        <v>1025</v>
      </c>
      <c r="AC2969">
        <f>VLOOKUP(I2969,Weather!F:K,6,)</f>
        <v>0</v>
      </c>
    </row>
    <row r="2970" spans="1:29" x14ac:dyDescent="0.25">
      <c r="A2970" t="s">
        <v>7</v>
      </c>
      <c r="B2970" t="s">
        <v>6</v>
      </c>
      <c r="C2970" s="1">
        <v>42080.446527777778</v>
      </c>
      <c r="D2970" s="3">
        <f t="shared" si="376"/>
        <v>2015</v>
      </c>
      <c r="E2970" s="3">
        <f t="shared" si="379"/>
        <v>3</v>
      </c>
      <c r="F2970" s="3">
        <f t="shared" si="380"/>
        <v>10</v>
      </c>
      <c r="G2970" s="3">
        <f t="shared" si="381"/>
        <v>17</v>
      </c>
      <c r="H2970" s="3" t="str">
        <f t="shared" si="382"/>
        <v>2015310</v>
      </c>
      <c r="I2970" s="3" t="str">
        <f t="shared" si="383"/>
        <v>201531017</v>
      </c>
      <c r="J2970">
        <v>168</v>
      </c>
      <c r="K2970">
        <v>100.8</v>
      </c>
      <c r="L2970" t="str">
        <f>VLOOKUP(C2970,List!$A$2:$C$2089,3,)</f>
        <v>Barons Court</v>
      </c>
      <c r="M2970" t="str">
        <f>VLOOKUP(C2970,List!$A$2:$C$2089,2,)</f>
        <v>Piccadilly</v>
      </c>
      <c r="N2970" t="str">
        <f t="shared" si="377"/>
        <v>Barons Court|Piccadilly</v>
      </c>
      <c r="O2970">
        <f>VLOOKUP(N2970,Depth!$A$2:$F$427,3,)</f>
        <v>4.5999999999999996</v>
      </c>
      <c r="P2970">
        <f>VLOOKUP(N2970,Depth!$A$2:$F$427,5,)</f>
        <v>102.2</v>
      </c>
      <c r="Q2970">
        <f>VLOOKUP(N2970,Depth!$A$2:$F$427,6,)</f>
        <v>2.4</v>
      </c>
      <c r="R2970">
        <f>VLOOKUP(L2970,longitude_latitude!C:J,7,)</f>
        <v>-0.21308817399999999</v>
      </c>
      <c r="S2970">
        <f>VLOOKUP(L2970,longitude_latitude!C:J,8,)</f>
        <v>51.489787370000002</v>
      </c>
      <c r="T2970">
        <f t="shared" si="378"/>
        <v>-10.971864770321563</v>
      </c>
      <c r="U2970">
        <f>VLOOKUP(M2970,LINE!$A$2:$B$13,2,)</f>
        <v>10</v>
      </c>
      <c r="V2970">
        <f>VLOOKUP(L2970,Entry_exit!B:P,4,)</f>
        <v>12462</v>
      </c>
      <c r="W2970">
        <f>2020 - VLOOKUP(L2970, age!$A:$D,4,)</f>
        <v>114</v>
      </c>
      <c r="X2970">
        <f>VLOOKUP(H2970,'air-quality-london-time-of-day'!E:G,3,FALSE)</f>
        <v>19.600000000000001</v>
      </c>
      <c r="Y2970">
        <f>VLOOKUP(I2970,Weather!F:K,2,)</f>
        <v>8.34375</v>
      </c>
      <c r="Z2970">
        <f>VLOOKUP(I2970,Weather!F:K,3,)</f>
        <v>1.3</v>
      </c>
      <c r="AA2970">
        <f>VLOOKUP(I2970,Weather!F:K,4,)</f>
        <v>0.79</v>
      </c>
      <c r="AB2970">
        <f>VLOOKUP(I2970,Weather!F:K,5,)</f>
        <v>1025</v>
      </c>
      <c r="AC2970">
        <f>VLOOKUP(I2970,Weather!F:K,6,)</f>
        <v>0</v>
      </c>
    </row>
    <row r="2971" spans="1:29" x14ac:dyDescent="0.25">
      <c r="A2971" t="s">
        <v>7</v>
      </c>
      <c r="B2971" t="s">
        <v>6</v>
      </c>
      <c r="C2971" s="1">
        <v>42080.447222222225</v>
      </c>
      <c r="D2971" s="3">
        <f t="shared" si="376"/>
        <v>2015</v>
      </c>
      <c r="E2971" s="3">
        <f t="shared" si="379"/>
        <v>3</v>
      </c>
      <c r="F2971" s="3">
        <f t="shared" si="380"/>
        <v>10</v>
      </c>
      <c r="G2971" s="3">
        <f t="shared" si="381"/>
        <v>17</v>
      </c>
      <c r="H2971" s="3" t="str">
        <f t="shared" si="382"/>
        <v>2015310</v>
      </c>
      <c r="I2971" s="3" t="str">
        <f t="shared" si="383"/>
        <v>201531017</v>
      </c>
      <c r="J2971">
        <v>161</v>
      </c>
      <c r="K2971">
        <v>96.6</v>
      </c>
      <c r="L2971" t="str">
        <f>VLOOKUP(C2971,List!$A$2:$C$2089,3,)</f>
        <v>Barons Court</v>
      </c>
      <c r="M2971" t="str">
        <f>VLOOKUP(C2971,List!$A$2:$C$2089,2,)</f>
        <v>Piccadilly</v>
      </c>
      <c r="N2971" t="str">
        <f t="shared" si="377"/>
        <v>Barons Court|Piccadilly</v>
      </c>
      <c r="O2971">
        <f>VLOOKUP(N2971,Depth!$A$2:$F$427,3,)</f>
        <v>4.5999999999999996</v>
      </c>
      <c r="P2971">
        <f>VLOOKUP(N2971,Depth!$A$2:$F$427,5,)</f>
        <v>102.2</v>
      </c>
      <c r="Q2971">
        <f>VLOOKUP(N2971,Depth!$A$2:$F$427,6,)</f>
        <v>2.4</v>
      </c>
      <c r="R2971">
        <f>VLOOKUP(L2971,longitude_latitude!C:J,7,)</f>
        <v>-0.21308817399999999</v>
      </c>
      <c r="S2971">
        <f>VLOOKUP(L2971,longitude_latitude!C:J,8,)</f>
        <v>51.489787370000002</v>
      </c>
      <c r="T2971">
        <f t="shared" si="378"/>
        <v>-10.971864770321563</v>
      </c>
      <c r="U2971">
        <f>VLOOKUP(M2971,LINE!$A$2:$B$13,2,)</f>
        <v>10</v>
      </c>
      <c r="V2971">
        <f>VLOOKUP(L2971,Entry_exit!B:P,4,)</f>
        <v>12462</v>
      </c>
      <c r="W2971">
        <f>2020 - VLOOKUP(L2971, age!$A:$D,4,)</f>
        <v>114</v>
      </c>
      <c r="X2971">
        <f>VLOOKUP(H2971,'air-quality-london-time-of-day'!E:G,3,FALSE)</f>
        <v>19.600000000000001</v>
      </c>
      <c r="Y2971">
        <f>VLOOKUP(I2971,Weather!F:K,2,)</f>
        <v>8.34375</v>
      </c>
      <c r="Z2971">
        <f>VLOOKUP(I2971,Weather!F:K,3,)</f>
        <v>1.3</v>
      </c>
      <c r="AA2971">
        <f>VLOOKUP(I2971,Weather!F:K,4,)</f>
        <v>0.79</v>
      </c>
      <c r="AB2971">
        <f>VLOOKUP(I2971,Weather!F:K,5,)</f>
        <v>1025</v>
      </c>
      <c r="AC2971">
        <f>VLOOKUP(I2971,Weather!F:K,6,)</f>
        <v>0</v>
      </c>
    </row>
    <row r="2972" spans="1:29" x14ac:dyDescent="0.25">
      <c r="A2972" t="s">
        <v>7</v>
      </c>
      <c r="B2972" t="s">
        <v>6</v>
      </c>
      <c r="C2972" s="1">
        <v>42080.447916666664</v>
      </c>
      <c r="D2972" s="3">
        <f t="shared" si="376"/>
        <v>2015</v>
      </c>
      <c r="E2972" s="3">
        <f t="shared" si="379"/>
        <v>3</v>
      </c>
      <c r="F2972" s="3">
        <f t="shared" si="380"/>
        <v>10</v>
      </c>
      <c r="G2972" s="3">
        <f t="shared" si="381"/>
        <v>17</v>
      </c>
      <c r="H2972" s="3" t="str">
        <f t="shared" si="382"/>
        <v>2015310</v>
      </c>
      <c r="I2972" s="3" t="str">
        <f t="shared" si="383"/>
        <v>201531017</v>
      </c>
      <c r="J2972">
        <v>207</v>
      </c>
      <c r="K2972">
        <v>124.2</v>
      </c>
      <c r="L2972" t="str">
        <f>VLOOKUP(C2972,List!$A$2:$C$2089,3,)</f>
        <v>Barons Court</v>
      </c>
      <c r="M2972" t="str">
        <f>VLOOKUP(C2972,List!$A$2:$C$2089,2,)</f>
        <v>Piccadilly</v>
      </c>
      <c r="N2972" t="str">
        <f t="shared" si="377"/>
        <v>Barons Court|Piccadilly</v>
      </c>
      <c r="O2972">
        <f>VLOOKUP(N2972,Depth!$A$2:$F$427,3,)</f>
        <v>4.5999999999999996</v>
      </c>
      <c r="P2972">
        <f>VLOOKUP(N2972,Depth!$A$2:$F$427,5,)</f>
        <v>102.2</v>
      </c>
      <c r="Q2972">
        <f>VLOOKUP(N2972,Depth!$A$2:$F$427,6,)</f>
        <v>2.4</v>
      </c>
      <c r="R2972">
        <f>VLOOKUP(L2972,longitude_latitude!C:J,7,)</f>
        <v>-0.21308817399999999</v>
      </c>
      <c r="S2972">
        <f>VLOOKUP(L2972,longitude_latitude!C:J,8,)</f>
        <v>51.489787370000002</v>
      </c>
      <c r="T2972">
        <f t="shared" si="378"/>
        <v>-10.971864770321563</v>
      </c>
      <c r="U2972">
        <f>VLOOKUP(M2972,LINE!$A$2:$B$13,2,)</f>
        <v>10</v>
      </c>
      <c r="V2972">
        <f>VLOOKUP(L2972,Entry_exit!B:P,4,)</f>
        <v>12462</v>
      </c>
      <c r="W2972">
        <f>2020 - VLOOKUP(L2972, age!$A:$D,4,)</f>
        <v>114</v>
      </c>
      <c r="X2972">
        <f>VLOOKUP(H2972,'air-quality-london-time-of-day'!E:G,3,FALSE)</f>
        <v>19.600000000000001</v>
      </c>
      <c r="Y2972">
        <f>VLOOKUP(I2972,Weather!F:K,2,)</f>
        <v>8.34375</v>
      </c>
      <c r="Z2972">
        <f>VLOOKUP(I2972,Weather!F:K,3,)</f>
        <v>1.3</v>
      </c>
      <c r="AA2972">
        <f>VLOOKUP(I2972,Weather!F:K,4,)</f>
        <v>0.79</v>
      </c>
      <c r="AB2972">
        <f>VLOOKUP(I2972,Weather!F:K,5,)</f>
        <v>1025</v>
      </c>
      <c r="AC2972">
        <f>VLOOKUP(I2972,Weather!F:K,6,)</f>
        <v>0</v>
      </c>
    </row>
    <row r="2973" spans="1:29" x14ac:dyDescent="0.25">
      <c r="A2973" t="s">
        <v>7</v>
      </c>
      <c r="B2973" t="s">
        <v>6</v>
      </c>
      <c r="C2973" s="1">
        <v>42080.448611111111</v>
      </c>
      <c r="D2973" s="3">
        <f t="shared" si="376"/>
        <v>2015</v>
      </c>
      <c r="E2973" s="3">
        <f t="shared" si="379"/>
        <v>3</v>
      </c>
      <c r="F2973" s="3">
        <f t="shared" si="380"/>
        <v>10</v>
      </c>
      <c r="G2973" s="3">
        <f t="shared" si="381"/>
        <v>17</v>
      </c>
      <c r="H2973" s="3" t="str">
        <f t="shared" si="382"/>
        <v>2015310</v>
      </c>
      <c r="I2973" s="3" t="str">
        <f t="shared" si="383"/>
        <v>201531017</v>
      </c>
      <c r="J2973">
        <v>245</v>
      </c>
      <c r="K2973">
        <v>147</v>
      </c>
      <c r="L2973" t="str">
        <f>VLOOKUP(C2973,List!$A$2:$C$2089,3,)</f>
        <v>Earl's Court</v>
      </c>
      <c r="M2973" t="str">
        <f>VLOOKUP(C2973,List!$A$2:$C$2089,2,)</f>
        <v>Piccadilly</v>
      </c>
      <c r="N2973" t="str">
        <f t="shared" si="377"/>
        <v>Earl's Court|Piccadilly</v>
      </c>
      <c r="O2973">
        <f>VLOOKUP(N2973,Depth!$A$2:$F$427,3,)</f>
        <v>8</v>
      </c>
      <c r="P2973">
        <f>VLOOKUP(N2973,Depth!$A$2:$F$427,5,)</f>
        <v>87.38</v>
      </c>
      <c r="Q2973">
        <f>VLOOKUP(N2973,Depth!$A$2:$F$427,6,)</f>
        <v>20.62</v>
      </c>
      <c r="R2973">
        <f>VLOOKUP(L2973,longitude_latitude!C:J,7,)</f>
        <v>-0.19157700999999999</v>
      </c>
      <c r="S2973">
        <f>VLOOKUP(L2973,longitude_latitude!C:J,8,)</f>
        <v>51.491473399999997</v>
      </c>
      <c r="T2973">
        <f t="shared" si="378"/>
        <v>-9.8645825144665338</v>
      </c>
      <c r="U2973">
        <f>VLOOKUP(M2973,LINE!$A$2:$B$13,2,)</f>
        <v>10</v>
      </c>
      <c r="V2973">
        <f>VLOOKUP(L2973,Entry_exit!B:P,4,)</f>
        <v>31241</v>
      </c>
      <c r="W2973">
        <f>2020 - VLOOKUP(L2973, age!$A:$D,4,)</f>
        <v>149</v>
      </c>
      <c r="X2973">
        <f>VLOOKUP(H2973,'air-quality-london-time-of-day'!E:G,3,FALSE)</f>
        <v>19.600000000000001</v>
      </c>
      <c r="Y2973">
        <f>VLOOKUP(I2973,Weather!F:K,2,)</f>
        <v>8.34375</v>
      </c>
      <c r="Z2973">
        <f>VLOOKUP(I2973,Weather!F:K,3,)</f>
        <v>1.3</v>
      </c>
      <c r="AA2973">
        <f>VLOOKUP(I2973,Weather!F:K,4,)</f>
        <v>0.79</v>
      </c>
      <c r="AB2973">
        <f>VLOOKUP(I2973,Weather!F:K,5,)</f>
        <v>1025</v>
      </c>
      <c r="AC2973">
        <f>VLOOKUP(I2973,Weather!F:K,6,)</f>
        <v>0</v>
      </c>
    </row>
    <row r="2974" spans="1:29" x14ac:dyDescent="0.25">
      <c r="A2974" t="s">
        <v>7</v>
      </c>
      <c r="B2974" t="s">
        <v>6</v>
      </c>
      <c r="C2974" s="1">
        <v>42080.449305555558</v>
      </c>
      <c r="D2974" s="3">
        <f t="shared" si="376"/>
        <v>2015</v>
      </c>
      <c r="E2974" s="3">
        <f t="shared" si="379"/>
        <v>3</v>
      </c>
      <c r="F2974" s="3">
        <f t="shared" si="380"/>
        <v>10</v>
      </c>
      <c r="G2974" s="3">
        <f t="shared" si="381"/>
        <v>17</v>
      </c>
      <c r="H2974" s="3" t="str">
        <f t="shared" si="382"/>
        <v>2015310</v>
      </c>
      <c r="I2974" s="3" t="str">
        <f t="shared" si="383"/>
        <v>201531017</v>
      </c>
      <c r="J2974">
        <v>271</v>
      </c>
      <c r="K2974">
        <v>162.6</v>
      </c>
      <c r="L2974" t="str">
        <f>VLOOKUP(C2974,List!$A$2:$C$2089,3,)</f>
        <v>Earl's Court</v>
      </c>
      <c r="M2974" t="str">
        <f>VLOOKUP(C2974,List!$A$2:$C$2089,2,)</f>
        <v>Piccadilly</v>
      </c>
      <c r="N2974" t="str">
        <f t="shared" si="377"/>
        <v>Earl's Court|Piccadilly</v>
      </c>
      <c r="O2974">
        <f>VLOOKUP(N2974,Depth!$A$2:$F$427,3,)</f>
        <v>8</v>
      </c>
      <c r="P2974">
        <f>VLOOKUP(N2974,Depth!$A$2:$F$427,5,)</f>
        <v>87.38</v>
      </c>
      <c r="Q2974">
        <f>VLOOKUP(N2974,Depth!$A$2:$F$427,6,)</f>
        <v>20.62</v>
      </c>
      <c r="R2974">
        <f>VLOOKUP(L2974,longitude_latitude!C:J,7,)</f>
        <v>-0.19157700999999999</v>
      </c>
      <c r="S2974">
        <f>VLOOKUP(L2974,longitude_latitude!C:J,8,)</f>
        <v>51.491473399999997</v>
      </c>
      <c r="T2974">
        <f t="shared" si="378"/>
        <v>-9.8645825144665338</v>
      </c>
      <c r="U2974">
        <f>VLOOKUP(M2974,LINE!$A$2:$B$13,2,)</f>
        <v>10</v>
      </c>
      <c r="V2974">
        <f>VLOOKUP(L2974,Entry_exit!B:P,4,)</f>
        <v>31241</v>
      </c>
      <c r="W2974">
        <f>2020 - VLOOKUP(L2974, age!$A:$D,4,)</f>
        <v>149</v>
      </c>
      <c r="X2974">
        <f>VLOOKUP(H2974,'air-quality-london-time-of-day'!E:G,3,FALSE)</f>
        <v>19.600000000000001</v>
      </c>
      <c r="Y2974">
        <f>VLOOKUP(I2974,Weather!F:K,2,)</f>
        <v>8.34375</v>
      </c>
      <c r="Z2974">
        <f>VLOOKUP(I2974,Weather!F:K,3,)</f>
        <v>1.3</v>
      </c>
      <c r="AA2974">
        <f>VLOOKUP(I2974,Weather!F:K,4,)</f>
        <v>0.79</v>
      </c>
      <c r="AB2974">
        <f>VLOOKUP(I2974,Weather!F:K,5,)</f>
        <v>1025</v>
      </c>
      <c r="AC2974">
        <f>VLOOKUP(I2974,Weather!F:K,6,)</f>
        <v>0</v>
      </c>
    </row>
    <row r="2975" spans="1:29" x14ac:dyDescent="0.25">
      <c r="A2975" t="s">
        <v>7</v>
      </c>
      <c r="B2975" t="s">
        <v>6</v>
      </c>
      <c r="C2975" s="1">
        <v>42080.45</v>
      </c>
      <c r="D2975" s="3">
        <f t="shared" si="376"/>
        <v>2015</v>
      </c>
      <c r="E2975" s="3">
        <f t="shared" si="379"/>
        <v>3</v>
      </c>
      <c r="F2975" s="3">
        <f t="shared" si="380"/>
        <v>10</v>
      </c>
      <c r="G2975" s="3">
        <f t="shared" si="381"/>
        <v>17</v>
      </c>
      <c r="H2975" s="3" t="str">
        <f t="shared" si="382"/>
        <v>2015310</v>
      </c>
      <c r="I2975" s="3" t="str">
        <f t="shared" si="383"/>
        <v>201531017</v>
      </c>
      <c r="J2975">
        <v>261</v>
      </c>
      <c r="K2975">
        <v>156.6</v>
      </c>
      <c r="L2975" t="str">
        <f>VLOOKUP(C2975,List!$A$2:$C$2089,3,)</f>
        <v>Gloucester Road</v>
      </c>
      <c r="M2975" t="str">
        <f>VLOOKUP(C2975,List!$A$2:$C$2089,2,)</f>
        <v>Piccadilly</v>
      </c>
      <c r="N2975" t="str">
        <f t="shared" si="377"/>
        <v>Gloucester Road|Piccadilly</v>
      </c>
      <c r="O2975">
        <f>VLOOKUP(N2975,Depth!$A$2:$F$427,3,)</f>
        <v>7</v>
      </c>
      <c r="P2975">
        <f>VLOOKUP(N2975,Depth!$A$2:$F$427,5,)</f>
        <v>87.38</v>
      </c>
      <c r="Q2975">
        <f>VLOOKUP(N2975,Depth!$A$2:$F$427,6,)</f>
        <v>19.62</v>
      </c>
      <c r="R2975">
        <f>VLOOKUP(L2975,longitude_latitude!C:J,7,)</f>
        <v>-0.18213512100000001</v>
      </c>
      <c r="S2975">
        <f>VLOOKUP(L2975,longitude_latitude!C:J,8,)</f>
        <v>51.493977630000003</v>
      </c>
      <c r="T2975">
        <f t="shared" si="378"/>
        <v>-9.3788618464113451</v>
      </c>
      <c r="U2975">
        <f>VLOOKUP(M2975,LINE!$A$2:$B$13,2,)</f>
        <v>10</v>
      </c>
      <c r="V2975">
        <f>VLOOKUP(L2975,Entry_exit!B:P,4,)</f>
        <v>22330</v>
      </c>
      <c r="W2975">
        <f>2020 - VLOOKUP(L2975, age!$A:$D,4,)</f>
        <v>152</v>
      </c>
      <c r="X2975">
        <f>VLOOKUP(H2975,'air-quality-london-time-of-day'!E:G,3,FALSE)</f>
        <v>19.600000000000001</v>
      </c>
      <c r="Y2975">
        <f>VLOOKUP(I2975,Weather!F:K,2,)</f>
        <v>8.34375</v>
      </c>
      <c r="Z2975">
        <f>VLOOKUP(I2975,Weather!F:K,3,)</f>
        <v>1.3</v>
      </c>
      <c r="AA2975">
        <f>VLOOKUP(I2975,Weather!F:K,4,)</f>
        <v>0.79</v>
      </c>
      <c r="AB2975">
        <f>VLOOKUP(I2975,Weather!F:K,5,)</f>
        <v>1025</v>
      </c>
      <c r="AC2975">
        <f>VLOOKUP(I2975,Weather!F:K,6,)</f>
        <v>0</v>
      </c>
    </row>
    <row r="2976" spans="1:29" x14ac:dyDescent="0.25">
      <c r="A2976" t="s">
        <v>7</v>
      </c>
      <c r="B2976" t="s">
        <v>6</v>
      </c>
      <c r="C2976" s="1">
        <v>42080.450694444444</v>
      </c>
      <c r="D2976" s="3">
        <f t="shared" si="376"/>
        <v>2015</v>
      </c>
      <c r="E2976" s="3">
        <f t="shared" si="379"/>
        <v>3</v>
      </c>
      <c r="F2976" s="3">
        <f t="shared" si="380"/>
        <v>10</v>
      </c>
      <c r="G2976" s="3">
        <f t="shared" si="381"/>
        <v>17</v>
      </c>
      <c r="H2976" s="3" t="str">
        <f t="shared" si="382"/>
        <v>2015310</v>
      </c>
      <c r="I2976" s="3" t="str">
        <f t="shared" si="383"/>
        <v>201531017</v>
      </c>
      <c r="J2976">
        <v>286</v>
      </c>
      <c r="K2976">
        <v>171.6</v>
      </c>
      <c r="L2976" t="str">
        <f>VLOOKUP(C2976,List!$A$2:$C$2089,3,)</f>
        <v>Gloucester Road</v>
      </c>
      <c r="M2976" t="str">
        <f>VLOOKUP(C2976,List!$A$2:$C$2089,2,)</f>
        <v>Piccadilly</v>
      </c>
      <c r="N2976" t="str">
        <f t="shared" si="377"/>
        <v>Gloucester Road|Piccadilly</v>
      </c>
      <c r="O2976">
        <f>VLOOKUP(N2976,Depth!$A$2:$F$427,3,)</f>
        <v>7</v>
      </c>
      <c r="P2976">
        <f>VLOOKUP(N2976,Depth!$A$2:$F$427,5,)</f>
        <v>87.38</v>
      </c>
      <c r="Q2976">
        <f>VLOOKUP(N2976,Depth!$A$2:$F$427,6,)</f>
        <v>19.62</v>
      </c>
      <c r="R2976">
        <f>VLOOKUP(L2976,longitude_latitude!C:J,7,)</f>
        <v>-0.18213512100000001</v>
      </c>
      <c r="S2976">
        <f>VLOOKUP(L2976,longitude_latitude!C:J,8,)</f>
        <v>51.493977630000003</v>
      </c>
      <c r="T2976">
        <f t="shared" si="378"/>
        <v>-9.3788618464113451</v>
      </c>
      <c r="U2976">
        <f>VLOOKUP(M2976,LINE!$A$2:$B$13,2,)</f>
        <v>10</v>
      </c>
      <c r="V2976">
        <f>VLOOKUP(L2976,Entry_exit!B:P,4,)</f>
        <v>22330</v>
      </c>
      <c r="W2976">
        <f>2020 - VLOOKUP(L2976, age!$A:$D,4,)</f>
        <v>152</v>
      </c>
      <c r="X2976">
        <f>VLOOKUP(H2976,'air-quality-london-time-of-day'!E:G,3,FALSE)</f>
        <v>19.600000000000001</v>
      </c>
      <c r="Y2976">
        <f>VLOOKUP(I2976,Weather!F:K,2,)</f>
        <v>8.34375</v>
      </c>
      <c r="Z2976">
        <f>VLOOKUP(I2976,Weather!F:K,3,)</f>
        <v>1.3</v>
      </c>
      <c r="AA2976">
        <f>VLOOKUP(I2976,Weather!F:K,4,)</f>
        <v>0.79</v>
      </c>
      <c r="AB2976">
        <f>VLOOKUP(I2976,Weather!F:K,5,)</f>
        <v>1025</v>
      </c>
      <c r="AC2976">
        <f>VLOOKUP(I2976,Weather!F:K,6,)</f>
        <v>0</v>
      </c>
    </row>
    <row r="2977" spans="1:29" x14ac:dyDescent="0.25">
      <c r="A2977" t="s">
        <v>7</v>
      </c>
      <c r="B2977" t="s">
        <v>6</v>
      </c>
      <c r="C2977" s="1">
        <v>42080.451388888891</v>
      </c>
      <c r="D2977" s="3">
        <f t="shared" si="376"/>
        <v>2015</v>
      </c>
      <c r="E2977" s="3">
        <f t="shared" si="379"/>
        <v>3</v>
      </c>
      <c r="F2977" s="3">
        <f t="shared" si="380"/>
        <v>10</v>
      </c>
      <c r="G2977" s="3">
        <f t="shared" si="381"/>
        <v>17</v>
      </c>
      <c r="H2977" s="3" t="str">
        <f t="shared" si="382"/>
        <v>2015310</v>
      </c>
      <c r="I2977" s="3" t="str">
        <f t="shared" si="383"/>
        <v>201531017</v>
      </c>
      <c r="J2977">
        <v>302</v>
      </c>
      <c r="K2977">
        <v>181.2</v>
      </c>
      <c r="L2977" t="str">
        <f>VLOOKUP(C2977,List!$A$2:$C$2089,3,)</f>
        <v>South Kensington</v>
      </c>
      <c r="M2977" t="str">
        <f>VLOOKUP(C2977,List!$A$2:$C$2089,2,)</f>
        <v>Piccadilly</v>
      </c>
      <c r="N2977" t="str">
        <f t="shared" si="377"/>
        <v>South Kensington|Piccadilly</v>
      </c>
      <c r="O2977">
        <f>VLOOKUP(N2977,Depth!$A$2:$F$427,3,)</f>
        <v>7</v>
      </c>
      <c r="P2977">
        <f>VLOOKUP(N2977,Depth!$A$2:$F$427,5,)</f>
        <v>86.254999999999995</v>
      </c>
      <c r="Q2977">
        <f>VLOOKUP(N2977,Depth!$A$2:$F$427,6,)</f>
        <v>20.745000000000001</v>
      </c>
      <c r="R2977">
        <f>VLOOKUP(L2977,longitude_latitude!C:J,7,)</f>
        <v>-0.17156429100000001</v>
      </c>
      <c r="S2977">
        <f>VLOOKUP(L2977,longitude_latitude!C:J,8,)</f>
        <v>51.493577360000003</v>
      </c>
      <c r="T2977">
        <f t="shared" si="378"/>
        <v>-8.8344590908220528</v>
      </c>
      <c r="U2977">
        <f>VLOOKUP(M2977,LINE!$A$2:$B$13,2,)</f>
        <v>10</v>
      </c>
      <c r="V2977">
        <f>VLOOKUP(L2977,Entry_exit!B:P,4,)</f>
        <v>50469</v>
      </c>
      <c r="W2977">
        <f>2020 - VLOOKUP(L2977, age!$A:$D,4,)</f>
        <v>152</v>
      </c>
      <c r="X2977">
        <f>VLOOKUP(H2977,'air-quality-london-time-of-day'!E:G,3,FALSE)</f>
        <v>19.600000000000001</v>
      </c>
      <c r="Y2977">
        <f>VLOOKUP(I2977,Weather!F:K,2,)</f>
        <v>8.34375</v>
      </c>
      <c r="Z2977">
        <f>VLOOKUP(I2977,Weather!F:K,3,)</f>
        <v>1.3</v>
      </c>
      <c r="AA2977">
        <f>VLOOKUP(I2977,Weather!F:K,4,)</f>
        <v>0.79</v>
      </c>
      <c r="AB2977">
        <f>VLOOKUP(I2977,Weather!F:K,5,)</f>
        <v>1025</v>
      </c>
      <c r="AC2977">
        <f>VLOOKUP(I2977,Weather!F:K,6,)</f>
        <v>0</v>
      </c>
    </row>
    <row r="2978" spans="1:29" x14ac:dyDescent="0.25">
      <c r="A2978" t="s">
        <v>7</v>
      </c>
      <c r="B2978" t="s">
        <v>6</v>
      </c>
      <c r="C2978" s="1">
        <v>42080.45208333333</v>
      </c>
      <c r="D2978" s="3">
        <f t="shared" si="376"/>
        <v>2015</v>
      </c>
      <c r="E2978" s="3">
        <f t="shared" si="379"/>
        <v>3</v>
      </c>
      <c r="F2978" s="3">
        <f t="shared" si="380"/>
        <v>10</v>
      </c>
      <c r="G2978" s="3">
        <f t="shared" si="381"/>
        <v>17</v>
      </c>
      <c r="H2978" s="3" t="str">
        <f t="shared" si="382"/>
        <v>2015310</v>
      </c>
      <c r="I2978" s="3" t="str">
        <f t="shared" si="383"/>
        <v>201531017</v>
      </c>
      <c r="J2978">
        <v>277</v>
      </c>
      <c r="K2978">
        <v>166.2</v>
      </c>
      <c r="L2978" t="str">
        <f>VLOOKUP(C2978,List!$A$2:$C$2089,3,)</f>
        <v>South Kensington</v>
      </c>
      <c r="M2978" t="str">
        <f>VLOOKUP(C2978,List!$A$2:$C$2089,2,)</f>
        <v>Piccadilly</v>
      </c>
      <c r="N2978" t="str">
        <f t="shared" si="377"/>
        <v>South Kensington|Piccadilly</v>
      </c>
      <c r="O2978">
        <f>VLOOKUP(N2978,Depth!$A$2:$F$427,3,)</f>
        <v>7</v>
      </c>
      <c r="P2978">
        <f>VLOOKUP(N2978,Depth!$A$2:$F$427,5,)</f>
        <v>86.254999999999995</v>
      </c>
      <c r="Q2978">
        <f>VLOOKUP(N2978,Depth!$A$2:$F$427,6,)</f>
        <v>20.745000000000001</v>
      </c>
      <c r="R2978">
        <f>VLOOKUP(L2978,longitude_latitude!C:J,7,)</f>
        <v>-0.17156429100000001</v>
      </c>
      <c r="S2978">
        <f>VLOOKUP(L2978,longitude_latitude!C:J,8,)</f>
        <v>51.493577360000003</v>
      </c>
      <c r="T2978">
        <f t="shared" si="378"/>
        <v>-8.8344590908220528</v>
      </c>
      <c r="U2978">
        <f>VLOOKUP(M2978,LINE!$A$2:$B$13,2,)</f>
        <v>10</v>
      </c>
      <c r="V2978">
        <f>VLOOKUP(L2978,Entry_exit!B:P,4,)</f>
        <v>50469</v>
      </c>
      <c r="W2978">
        <f>2020 - VLOOKUP(L2978, age!$A:$D,4,)</f>
        <v>152</v>
      </c>
      <c r="X2978">
        <f>VLOOKUP(H2978,'air-quality-london-time-of-day'!E:G,3,FALSE)</f>
        <v>19.600000000000001</v>
      </c>
      <c r="Y2978">
        <f>VLOOKUP(I2978,Weather!F:K,2,)</f>
        <v>8.34375</v>
      </c>
      <c r="Z2978">
        <f>VLOOKUP(I2978,Weather!F:K,3,)</f>
        <v>1.3</v>
      </c>
      <c r="AA2978">
        <f>VLOOKUP(I2978,Weather!F:K,4,)</f>
        <v>0.79</v>
      </c>
      <c r="AB2978">
        <f>VLOOKUP(I2978,Weather!F:K,5,)</f>
        <v>1025</v>
      </c>
      <c r="AC2978">
        <f>VLOOKUP(I2978,Weather!F:K,6,)</f>
        <v>0</v>
      </c>
    </row>
    <row r="2979" spans="1:29" x14ac:dyDescent="0.25">
      <c r="A2979" t="s">
        <v>7</v>
      </c>
      <c r="B2979" t="s">
        <v>6</v>
      </c>
      <c r="C2979" s="1">
        <v>42080.452777777777</v>
      </c>
      <c r="D2979" s="3">
        <f t="shared" si="376"/>
        <v>2015</v>
      </c>
      <c r="E2979" s="3">
        <f t="shared" si="379"/>
        <v>3</v>
      </c>
      <c r="F2979" s="3">
        <f t="shared" si="380"/>
        <v>10</v>
      </c>
      <c r="G2979" s="3">
        <f t="shared" si="381"/>
        <v>17</v>
      </c>
      <c r="H2979" s="3" t="str">
        <f t="shared" si="382"/>
        <v>2015310</v>
      </c>
      <c r="I2979" s="3" t="str">
        <f t="shared" si="383"/>
        <v>201531017</v>
      </c>
      <c r="J2979">
        <v>275</v>
      </c>
      <c r="K2979">
        <v>165</v>
      </c>
      <c r="L2979" t="str">
        <f>VLOOKUP(C2979,List!$A$2:$C$2089,3,)</f>
        <v>Knightsbridge</v>
      </c>
      <c r="M2979" t="str">
        <f>VLOOKUP(C2979,List!$A$2:$C$2089,2,)</f>
        <v>Piccadilly</v>
      </c>
      <c r="N2979" t="str">
        <f t="shared" si="377"/>
        <v>Knightsbridge|Piccadilly</v>
      </c>
      <c r="O2979">
        <f>VLOOKUP(N2979,Depth!$A$2:$F$427,3,)</f>
        <v>9</v>
      </c>
      <c r="P2979">
        <f>VLOOKUP(N2979,Depth!$A$2:$F$427,5,)</f>
        <v>86.72</v>
      </c>
      <c r="Q2979">
        <f>VLOOKUP(N2979,Depth!$A$2:$F$427,6,)</f>
        <v>22.28</v>
      </c>
      <c r="R2979">
        <f>VLOOKUP(L2979,longitude_latitude!C:J,7,)</f>
        <v>-0.15986373700000001</v>
      </c>
      <c r="S2979">
        <f>VLOOKUP(L2979,longitude_latitude!C:J,8,)</f>
        <v>51.500730609999998</v>
      </c>
      <c r="T2979">
        <f t="shared" si="378"/>
        <v>-8.2330992535448893</v>
      </c>
      <c r="U2979">
        <f>VLOOKUP(M2979,LINE!$A$2:$B$13,2,)</f>
        <v>10</v>
      </c>
      <c r="V2979">
        <f>VLOOKUP(L2979,Entry_exit!B:P,4,)</f>
        <v>28118</v>
      </c>
      <c r="W2979">
        <f>2020 - VLOOKUP(L2979, age!$A:$D,4,)</f>
        <v>114</v>
      </c>
      <c r="X2979">
        <f>VLOOKUP(H2979,'air-quality-london-time-of-day'!E:G,3,FALSE)</f>
        <v>19.600000000000001</v>
      </c>
      <c r="Y2979">
        <f>VLOOKUP(I2979,Weather!F:K,2,)</f>
        <v>8.34375</v>
      </c>
      <c r="Z2979">
        <f>VLOOKUP(I2979,Weather!F:K,3,)</f>
        <v>1.3</v>
      </c>
      <c r="AA2979">
        <f>VLOOKUP(I2979,Weather!F:K,4,)</f>
        <v>0.79</v>
      </c>
      <c r="AB2979">
        <f>VLOOKUP(I2979,Weather!F:K,5,)</f>
        <v>1025</v>
      </c>
      <c r="AC2979">
        <f>VLOOKUP(I2979,Weather!F:K,6,)</f>
        <v>0</v>
      </c>
    </row>
    <row r="2980" spans="1:29" x14ac:dyDescent="0.25">
      <c r="A2980" t="s">
        <v>7</v>
      </c>
      <c r="B2980" t="s">
        <v>6</v>
      </c>
      <c r="C2980" s="1">
        <v>42080.453472222223</v>
      </c>
      <c r="D2980" s="3">
        <f t="shared" si="376"/>
        <v>2015</v>
      </c>
      <c r="E2980" s="3">
        <f t="shared" si="379"/>
        <v>3</v>
      </c>
      <c r="F2980" s="3">
        <f t="shared" si="380"/>
        <v>10</v>
      </c>
      <c r="G2980" s="3">
        <f t="shared" si="381"/>
        <v>17</v>
      </c>
      <c r="H2980" s="3" t="str">
        <f t="shared" si="382"/>
        <v>2015310</v>
      </c>
      <c r="I2980" s="3" t="str">
        <f t="shared" si="383"/>
        <v>201531017</v>
      </c>
      <c r="J2980">
        <v>298</v>
      </c>
      <c r="K2980">
        <v>178.8</v>
      </c>
      <c r="L2980" t="str">
        <f>VLOOKUP(C2980,List!$A$2:$C$2089,3,)</f>
        <v>Knightsbridge</v>
      </c>
      <c r="M2980" t="str">
        <f>VLOOKUP(C2980,List!$A$2:$C$2089,2,)</f>
        <v>Piccadilly</v>
      </c>
      <c r="N2980" t="str">
        <f t="shared" si="377"/>
        <v>Knightsbridge|Piccadilly</v>
      </c>
      <c r="O2980">
        <f>VLOOKUP(N2980,Depth!$A$2:$F$427,3,)</f>
        <v>9</v>
      </c>
      <c r="P2980">
        <f>VLOOKUP(N2980,Depth!$A$2:$F$427,5,)</f>
        <v>86.72</v>
      </c>
      <c r="Q2980">
        <f>VLOOKUP(N2980,Depth!$A$2:$F$427,6,)</f>
        <v>22.28</v>
      </c>
      <c r="R2980">
        <f>VLOOKUP(L2980,longitude_latitude!C:J,7,)</f>
        <v>-0.15986373700000001</v>
      </c>
      <c r="S2980">
        <f>VLOOKUP(L2980,longitude_latitude!C:J,8,)</f>
        <v>51.500730609999998</v>
      </c>
      <c r="T2980">
        <f t="shared" si="378"/>
        <v>-8.2330992535448893</v>
      </c>
      <c r="U2980">
        <f>VLOOKUP(M2980,LINE!$A$2:$B$13,2,)</f>
        <v>10</v>
      </c>
      <c r="V2980">
        <f>VLOOKUP(L2980,Entry_exit!B:P,4,)</f>
        <v>28118</v>
      </c>
      <c r="W2980">
        <f>2020 - VLOOKUP(L2980, age!$A:$D,4,)</f>
        <v>114</v>
      </c>
      <c r="X2980">
        <f>VLOOKUP(H2980,'air-quality-london-time-of-day'!E:G,3,FALSE)</f>
        <v>19.600000000000001</v>
      </c>
      <c r="Y2980">
        <f>VLOOKUP(I2980,Weather!F:K,2,)</f>
        <v>8.34375</v>
      </c>
      <c r="Z2980">
        <f>VLOOKUP(I2980,Weather!F:K,3,)</f>
        <v>1.3</v>
      </c>
      <c r="AA2980">
        <f>VLOOKUP(I2980,Weather!F:K,4,)</f>
        <v>0.79</v>
      </c>
      <c r="AB2980">
        <f>VLOOKUP(I2980,Weather!F:K,5,)</f>
        <v>1025</v>
      </c>
      <c r="AC2980">
        <f>VLOOKUP(I2980,Weather!F:K,6,)</f>
        <v>0</v>
      </c>
    </row>
    <row r="2981" spans="1:29" x14ac:dyDescent="0.25">
      <c r="A2981" t="s">
        <v>7</v>
      </c>
      <c r="B2981" t="s">
        <v>6</v>
      </c>
      <c r="C2981" s="1">
        <v>42080.45416666667</v>
      </c>
      <c r="D2981" s="3">
        <f t="shared" si="376"/>
        <v>2015</v>
      </c>
      <c r="E2981" s="3">
        <f t="shared" si="379"/>
        <v>3</v>
      </c>
      <c r="F2981" s="3">
        <f t="shared" si="380"/>
        <v>10</v>
      </c>
      <c r="G2981" s="3">
        <f t="shared" si="381"/>
        <v>17</v>
      </c>
      <c r="H2981" s="3" t="str">
        <f t="shared" si="382"/>
        <v>2015310</v>
      </c>
      <c r="I2981" s="3" t="str">
        <f t="shared" si="383"/>
        <v>201531017</v>
      </c>
      <c r="J2981">
        <v>306</v>
      </c>
      <c r="K2981">
        <v>183.6</v>
      </c>
      <c r="L2981" t="str">
        <f>VLOOKUP(C2981,List!$A$2:$C$2089,3,)</f>
        <v>Hyde Park Corner</v>
      </c>
      <c r="M2981" t="str">
        <f>VLOOKUP(C2981,List!$A$2:$C$2089,2,)</f>
        <v>Piccadilly</v>
      </c>
      <c r="N2981" t="str">
        <f t="shared" si="377"/>
        <v>Hyde Park Corner|Piccadilly</v>
      </c>
      <c r="O2981">
        <f>VLOOKUP(N2981,Depth!$A$2:$F$427,3,)</f>
        <v>16</v>
      </c>
      <c r="P2981">
        <f>VLOOKUP(N2981,Depth!$A$2:$F$427,5,)</f>
        <v>88.91</v>
      </c>
      <c r="Q2981">
        <f>VLOOKUP(N2981,Depth!$A$2:$F$427,6,)</f>
        <v>27.09</v>
      </c>
      <c r="R2981">
        <f>VLOOKUP(L2981,longitude_latitude!C:J,7,)</f>
        <v>-0.152546395</v>
      </c>
      <c r="S2981">
        <f>VLOOKUP(L2981,longitude_latitude!C:J,8,)</f>
        <v>51.50224103</v>
      </c>
      <c r="T2981">
        <f t="shared" si="378"/>
        <v>-7.8564812035475873</v>
      </c>
      <c r="U2981">
        <f>VLOOKUP(M2981,LINE!$A$2:$B$13,2,)</f>
        <v>10</v>
      </c>
      <c r="V2981">
        <f>VLOOKUP(L2981,Entry_exit!B:P,4,)</f>
        <v>9220</v>
      </c>
      <c r="W2981">
        <f>2020 - VLOOKUP(L2981, age!$A:$D,4,)</f>
        <v>114</v>
      </c>
      <c r="X2981">
        <f>VLOOKUP(H2981,'air-quality-london-time-of-day'!E:G,3,FALSE)</f>
        <v>19.600000000000001</v>
      </c>
      <c r="Y2981">
        <f>VLOOKUP(I2981,Weather!F:K,2,)</f>
        <v>8.34375</v>
      </c>
      <c r="Z2981">
        <f>VLOOKUP(I2981,Weather!F:K,3,)</f>
        <v>1.3</v>
      </c>
      <c r="AA2981">
        <f>VLOOKUP(I2981,Weather!F:K,4,)</f>
        <v>0.79</v>
      </c>
      <c r="AB2981">
        <f>VLOOKUP(I2981,Weather!F:K,5,)</f>
        <v>1025</v>
      </c>
      <c r="AC2981">
        <f>VLOOKUP(I2981,Weather!F:K,6,)</f>
        <v>0</v>
      </c>
    </row>
    <row r="2982" spans="1:29" x14ac:dyDescent="0.25">
      <c r="A2982" t="s">
        <v>7</v>
      </c>
      <c r="B2982" t="s">
        <v>6</v>
      </c>
      <c r="C2982" s="1">
        <v>42080.454861111109</v>
      </c>
      <c r="D2982" s="3">
        <f t="shared" ref="D2982:D3045" si="384">YEAR(C2982)</f>
        <v>2015</v>
      </c>
      <c r="E2982" s="3">
        <f t="shared" si="379"/>
        <v>3</v>
      </c>
      <c r="F2982" s="3">
        <f t="shared" si="380"/>
        <v>10</v>
      </c>
      <c r="G2982" s="3">
        <f t="shared" si="381"/>
        <v>17</v>
      </c>
      <c r="H2982" s="3" t="str">
        <f t="shared" si="382"/>
        <v>2015310</v>
      </c>
      <c r="I2982" s="3" t="str">
        <f t="shared" si="383"/>
        <v>201531017</v>
      </c>
      <c r="J2982">
        <v>262</v>
      </c>
      <c r="K2982">
        <v>157.19999999999999</v>
      </c>
      <c r="L2982" t="str">
        <f>VLOOKUP(C2982,List!$A$2:$C$2089,3,)</f>
        <v>Hyde Park Corner</v>
      </c>
      <c r="M2982" t="str">
        <f>VLOOKUP(C2982,List!$A$2:$C$2089,2,)</f>
        <v>Piccadilly</v>
      </c>
      <c r="N2982" t="str">
        <f t="shared" ref="N2982:N3045" si="385">L2982&amp;"|"&amp;M2982</f>
        <v>Hyde Park Corner|Piccadilly</v>
      </c>
      <c r="O2982">
        <f>VLOOKUP(N2982,Depth!$A$2:$F$427,3,)</f>
        <v>16</v>
      </c>
      <c r="P2982">
        <f>VLOOKUP(N2982,Depth!$A$2:$F$427,5,)</f>
        <v>88.91</v>
      </c>
      <c r="Q2982">
        <f>VLOOKUP(N2982,Depth!$A$2:$F$427,6,)</f>
        <v>27.09</v>
      </c>
      <c r="R2982">
        <f>VLOOKUP(L2982,longitude_latitude!C:J,7,)</f>
        <v>-0.152546395</v>
      </c>
      <c r="S2982">
        <f>VLOOKUP(L2982,longitude_latitude!C:J,8,)</f>
        <v>51.50224103</v>
      </c>
      <c r="T2982">
        <f t="shared" ref="T2982:T3045" si="386">R2982*S2982</f>
        <v>-7.8564812035475873</v>
      </c>
      <c r="U2982">
        <f>VLOOKUP(M2982,LINE!$A$2:$B$13,2,)</f>
        <v>10</v>
      </c>
      <c r="V2982">
        <f>VLOOKUP(L2982,Entry_exit!B:P,4,)</f>
        <v>9220</v>
      </c>
      <c r="W2982">
        <f>2020 - VLOOKUP(L2982, age!$A:$D,4,)</f>
        <v>114</v>
      </c>
      <c r="X2982">
        <f>VLOOKUP(H2982,'air-quality-london-time-of-day'!E:G,3,FALSE)</f>
        <v>19.600000000000001</v>
      </c>
      <c r="Y2982">
        <f>VLOOKUP(I2982,Weather!F:K,2,)</f>
        <v>8.34375</v>
      </c>
      <c r="Z2982">
        <f>VLOOKUP(I2982,Weather!F:K,3,)</f>
        <v>1.3</v>
      </c>
      <c r="AA2982">
        <f>VLOOKUP(I2982,Weather!F:K,4,)</f>
        <v>0.79</v>
      </c>
      <c r="AB2982">
        <f>VLOOKUP(I2982,Weather!F:K,5,)</f>
        <v>1025</v>
      </c>
      <c r="AC2982">
        <f>VLOOKUP(I2982,Weather!F:K,6,)</f>
        <v>0</v>
      </c>
    </row>
    <row r="2983" spans="1:29" x14ac:dyDescent="0.25">
      <c r="A2983" t="s">
        <v>7</v>
      </c>
      <c r="B2983" t="s">
        <v>6</v>
      </c>
      <c r="C2983" s="1">
        <v>42080.455555555556</v>
      </c>
      <c r="D2983" s="3">
        <f t="shared" si="384"/>
        <v>2015</v>
      </c>
      <c r="E2983" s="3">
        <f t="shared" si="379"/>
        <v>3</v>
      </c>
      <c r="F2983" s="3">
        <f t="shared" si="380"/>
        <v>10</v>
      </c>
      <c r="G2983" s="3">
        <f t="shared" si="381"/>
        <v>17</v>
      </c>
      <c r="H2983" s="3" t="str">
        <f t="shared" si="382"/>
        <v>2015310</v>
      </c>
      <c r="I2983" s="3" t="str">
        <f t="shared" si="383"/>
        <v>201531017</v>
      </c>
      <c r="J2983">
        <v>244</v>
      </c>
      <c r="K2983">
        <v>146.4</v>
      </c>
      <c r="L2983" t="str">
        <f>VLOOKUP(C2983,List!$A$2:$C$2089,3,)</f>
        <v>Green Park</v>
      </c>
      <c r="M2983" t="str">
        <f>VLOOKUP(C2983,List!$A$2:$C$2089,2,)</f>
        <v>Piccadilly</v>
      </c>
      <c r="N2983" t="str">
        <f t="shared" si="385"/>
        <v>Green Park|Piccadilly</v>
      </c>
      <c r="O2983">
        <f>VLOOKUP(N2983,Depth!$A$2:$F$427,3,)</f>
        <v>18</v>
      </c>
      <c r="P2983">
        <f>VLOOKUP(N2983,Depth!$A$2:$F$427,5,)</f>
        <v>91.5</v>
      </c>
      <c r="Q2983">
        <f>VLOOKUP(N2983,Depth!$A$2:$F$427,6,)</f>
        <v>26.5</v>
      </c>
      <c r="R2983">
        <f>VLOOKUP(L2983,longitude_latitude!C:J,7,)</f>
        <v>-0.140937126</v>
      </c>
      <c r="S2983">
        <f>VLOOKUP(L2983,longitude_latitude!C:J,8,)</f>
        <v>51.506357469999998</v>
      </c>
      <c r="T2983">
        <f t="shared" si="386"/>
        <v>-7.2591579925504304</v>
      </c>
      <c r="U2983">
        <f>VLOOKUP(M2983,LINE!$A$2:$B$13,2,)</f>
        <v>10</v>
      </c>
      <c r="V2983">
        <f>VLOOKUP(L2983,Entry_exit!B:P,4,)</f>
        <v>59805</v>
      </c>
      <c r="W2983">
        <f>2020 - VLOOKUP(L2983, age!$A:$D,4,)</f>
        <v>114</v>
      </c>
      <c r="X2983">
        <f>VLOOKUP(H2983,'air-quality-london-time-of-day'!E:G,3,FALSE)</f>
        <v>19.600000000000001</v>
      </c>
      <c r="Y2983">
        <f>VLOOKUP(I2983,Weather!F:K,2,)</f>
        <v>8.34375</v>
      </c>
      <c r="Z2983">
        <f>VLOOKUP(I2983,Weather!F:K,3,)</f>
        <v>1.3</v>
      </c>
      <c r="AA2983">
        <f>VLOOKUP(I2983,Weather!F:K,4,)</f>
        <v>0.79</v>
      </c>
      <c r="AB2983">
        <f>VLOOKUP(I2983,Weather!F:K,5,)</f>
        <v>1025</v>
      </c>
      <c r="AC2983">
        <f>VLOOKUP(I2983,Weather!F:K,6,)</f>
        <v>0</v>
      </c>
    </row>
    <row r="2984" spans="1:29" x14ac:dyDescent="0.25">
      <c r="A2984" t="s">
        <v>7</v>
      </c>
      <c r="B2984" t="s">
        <v>6</v>
      </c>
      <c r="C2984" s="1">
        <v>42080.456250000003</v>
      </c>
      <c r="D2984" s="3">
        <f t="shared" si="384"/>
        <v>2015</v>
      </c>
      <c r="E2984" s="3">
        <f t="shared" si="379"/>
        <v>3</v>
      </c>
      <c r="F2984" s="3">
        <f t="shared" si="380"/>
        <v>10</v>
      </c>
      <c r="G2984" s="3">
        <f t="shared" si="381"/>
        <v>17</v>
      </c>
      <c r="H2984" s="3" t="str">
        <f t="shared" si="382"/>
        <v>2015310</v>
      </c>
      <c r="I2984" s="3" t="str">
        <f t="shared" si="383"/>
        <v>201531017</v>
      </c>
      <c r="J2984">
        <v>275</v>
      </c>
      <c r="K2984">
        <v>165</v>
      </c>
      <c r="L2984" t="str">
        <f>VLOOKUP(C2984,List!$A$2:$C$2089,3,)</f>
        <v>Green Park</v>
      </c>
      <c r="M2984" t="str">
        <f>VLOOKUP(C2984,List!$A$2:$C$2089,2,)</f>
        <v>Piccadilly</v>
      </c>
      <c r="N2984" t="str">
        <f t="shared" si="385"/>
        <v>Green Park|Piccadilly</v>
      </c>
      <c r="O2984">
        <f>VLOOKUP(N2984,Depth!$A$2:$F$427,3,)</f>
        <v>18</v>
      </c>
      <c r="P2984">
        <f>VLOOKUP(N2984,Depth!$A$2:$F$427,5,)</f>
        <v>91.5</v>
      </c>
      <c r="Q2984">
        <f>VLOOKUP(N2984,Depth!$A$2:$F$427,6,)</f>
        <v>26.5</v>
      </c>
      <c r="R2984">
        <f>VLOOKUP(L2984,longitude_latitude!C:J,7,)</f>
        <v>-0.140937126</v>
      </c>
      <c r="S2984">
        <f>VLOOKUP(L2984,longitude_latitude!C:J,8,)</f>
        <v>51.506357469999998</v>
      </c>
      <c r="T2984">
        <f t="shared" si="386"/>
        <v>-7.2591579925504304</v>
      </c>
      <c r="U2984">
        <f>VLOOKUP(M2984,LINE!$A$2:$B$13,2,)</f>
        <v>10</v>
      </c>
      <c r="V2984">
        <f>VLOOKUP(L2984,Entry_exit!B:P,4,)</f>
        <v>59805</v>
      </c>
      <c r="W2984">
        <f>2020 - VLOOKUP(L2984, age!$A:$D,4,)</f>
        <v>114</v>
      </c>
      <c r="X2984">
        <f>VLOOKUP(H2984,'air-quality-london-time-of-day'!E:G,3,FALSE)</f>
        <v>19.600000000000001</v>
      </c>
      <c r="Y2984">
        <f>VLOOKUP(I2984,Weather!F:K,2,)</f>
        <v>8.34375</v>
      </c>
      <c r="Z2984">
        <f>VLOOKUP(I2984,Weather!F:K,3,)</f>
        <v>1.3</v>
      </c>
      <c r="AA2984">
        <f>VLOOKUP(I2984,Weather!F:K,4,)</f>
        <v>0.79</v>
      </c>
      <c r="AB2984">
        <f>VLOOKUP(I2984,Weather!F:K,5,)</f>
        <v>1025</v>
      </c>
      <c r="AC2984">
        <f>VLOOKUP(I2984,Weather!F:K,6,)</f>
        <v>0</v>
      </c>
    </row>
    <row r="2985" spans="1:29" x14ac:dyDescent="0.25">
      <c r="A2985" t="s">
        <v>7</v>
      </c>
      <c r="B2985" t="s">
        <v>6</v>
      </c>
      <c r="C2985" s="1">
        <v>42080.456944444442</v>
      </c>
      <c r="D2985" s="3">
        <f t="shared" si="384"/>
        <v>2015</v>
      </c>
      <c r="E2985" s="3">
        <f t="shared" si="379"/>
        <v>3</v>
      </c>
      <c r="F2985" s="3">
        <f t="shared" si="380"/>
        <v>10</v>
      </c>
      <c r="G2985" s="3">
        <f t="shared" si="381"/>
        <v>17</v>
      </c>
      <c r="H2985" s="3" t="str">
        <f t="shared" si="382"/>
        <v>2015310</v>
      </c>
      <c r="I2985" s="3" t="str">
        <f t="shared" si="383"/>
        <v>201531017</v>
      </c>
      <c r="J2985">
        <v>280</v>
      </c>
      <c r="K2985">
        <v>168</v>
      </c>
      <c r="L2985" t="str">
        <f>VLOOKUP(C2985,List!$A$2:$C$2089,3,)</f>
        <v>Piccadilly Circus</v>
      </c>
      <c r="M2985" t="str">
        <f>VLOOKUP(C2985,List!$A$2:$C$2089,2,)</f>
        <v>Piccadilly</v>
      </c>
      <c r="N2985" t="str">
        <f t="shared" si="385"/>
        <v>Piccadilly Circus|Piccadilly</v>
      </c>
      <c r="O2985">
        <f>VLOOKUP(N2985,Depth!$A$2:$F$427,3,)</f>
        <v>19</v>
      </c>
      <c r="P2985">
        <f>VLOOKUP(N2985,Depth!$A$2:$F$427,5,)</f>
        <v>86.77</v>
      </c>
      <c r="Q2985">
        <f>VLOOKUP(N2985,Depth!$A$2:$F$427,6,)</f>
        <v>32.229999999999997</v>
      </c>
      <c r="R2985">
        <f>VLOOKUP(L2985,longitude_latitude!C:J,7,)</f>
        <v>-0.132081484</v>
      </c>
      <c r="S2985">
        <f>VLOOKUP(L2985,longitude_latitude!C:J,8,)</f>
        <v>51.509550609999998</v>
      </c>
      <c r="T2985">
        <f t="shared" si="386"/>
        <v>-6.8034578847419045</v>
      </c>
      <c r="U2985">
        <f>VLOOKUP(M2985,LINE!$A$2:$B$13,2,)</f>
        <v>10</v>
      </c>
      <c r="V2985">
        <f>VLOOKUP(L2985,Entry_exit!B:P,4,)</f>
        <v>60037</v>
      </c>
      <c r="W2985">
        <f>2020 - VLOOKUP(L2985, age!$A:$D,4,)</f>
        <v>114</v>
      </c>
      <c r="X2985">
        <f>VLOOKUP(H2985,'air-quality-london-time-of-day'!E:G,3,FALSE)</f>
        <v>19.600000000000001</v>
      </c>
      <c r="Y2985">
        <f>VLOOKUP(I2985,Weather!F:K,2,)</f>
        <v>8.34375</v>
      </c>
      <c r="Z2985">
        <f>VLOOKUP(I2985,Weather!F:K,3,)</f>
        <v>1.3</v>
      </c>
      <c r="AA2985">
        <f>VLOOKUP(I2985,Weather!F:K,4,)</f>
        <v>0.79</v>
      </c>
      <c r="AB2985">
        <f>VLOOKUP(I2985,Weather!F:K,5,)</f>
        <v>1025</v>
      </c>
      <c r="AC2985">
        <f>VLOOKUP(I2985,Weather!F:K,6,)</f>
        <v>0</v>
      </c>
    </row>
    <row r="2986" spans="1:29" x14ac:dyDescent="0.25">
      <c r="A2986" t="s">
        <v>7</v>
      </c>
      <c r="B2986" t="s">
        <v>6</v>
      </c>
      <c r="C2986" s="1">
        <v>42080.457638888889</v>
      </c>
      <c r="D2986" s="3">
        <f t="shared" si="384"/>
        <v>2015</v>
      </c>
      <c r="E2986" s="3">
        <f t="shared" si="379"/>
        <v>3</v>
      </c>
      <c r="F2986" s="3">
        <f t="shared" si="380"/>
        <v>10</v>
      </c>
      <c r="G2986" s="3">
        <f t="shared" si="381"/>
        <v>17</v>
      </c>
      <c r="H2986" s="3" t="str">
        <f t="shared" si="382"/>
        <v>2015310</v>
      </c>
      <c r="I2986" s="3" t="str">
        <f t="shared" si="383"/>
        <v>201531017</v>
      </c>
      <c r="J2986">
        <v>274</v>
      </c>
      <c r="K2986">
        <v>164.4</v>
      </c>
      <c r="L2986" t="str">
        <f>VLOOKUP(C2986,List!$A$2:$C$2089,3,)</f>
        <v>Leicester Square</v>
      </c>
      <c r="M2986" t="str">
        <f>VLOOKUP(C2986,List!$A$2:$C$2089,2,)</f>
        <v>Piccadilly</v>
      </c>
      <c r="N2986" t="str">
        <f t="shared" si="385"/>
        <v>Leicester Square|Piccadilly</v>
      </c>
      <c r="O2986">
        <f>VLOOKUP(N2986,Depth!$A$2:$F$427,3,)</f>
        <v>20</v>
      </c>
      <c r="P2986">
        <f>VLOOKUP(N2986,Depth!$A$2:$F$427,5,)</f>
        <v>86.77</v>
      </c>
      <c r="Q2986">
        <f>VLOOKUP(N2986,Depth!$A$2:$F$427,6,)</f>
        <v>33.229999999999997</v>
      </c>
      <c r="R2986">
        <f>VLOOKUP(L2986,longitude_latitude!C:J,7,)</f>
        <v>-0.12672556700000001</v>
      </c>
      <c r="S2986">
        <f>VLOOKUP(L2986,longitude_latitude!C:J,8,)</f>
        <v>51.510894720000003</v>
      </c>
      <c r="T2986">
        <f t="shared" si="386"/>
        <v>-6.5277473400693076</v>
      </c>
      <c r="U2986">
        <f>VLOOKUP(M2986,LINE!$A$2:$B$13,2,)</f>
        <v>10</v>
      </c>
      <c r="V2986">
        <f>VLOOKUP(L2986,Entry_exit!B:P,4,)</f>
        <v>58943</v>
      </c>
      <c r="W2986">
        <f>2020 - VLOOKUP(L2986, age!$A:$D,4,)</f>
        <v>113</v>
      </c>
      <c r="X2986">
        <f>VLOOKUP(H2986,'air-quality-london-time-of-day'!E:G,3,FALSE)</f>
        <v>19.600000000000001</v>
      </c>
      <c r="Y2986">
        <f>VLOOKUP(I2986,Weather!F:K,2,)</f>
        <v>8.34375</v>
      </c>
      <c r="Z2986">
        <f>VLOOKUP(I2986,Weather!F:K,3,)</f>
        <v>1.3</v>
      </c>
      <c r="AA2986">
        <f>VLOOKUP(I2986,Weather!F:K,4,)</f>
        <v>0.79</v>
      </c>
      <c r="AB2986">
        <f>VLOOKUP(I2986,Weather!F:K,5,)</f>
        <v>1025</v>
      </c>
      <c r="AC2986">
        <f>VLOOKUP(I2986,Weather!F:K,6,)</f>
        <v>0</v>
      </c>
    </row>
    <row r="2987" spans="1:29" x14ac:dyDescent="0.25">
      <c r="A2987" t="s">
        <v>7</v>
      </c>
      <c r="B2987" t="s">
        <v>6</v>
      </c>
      <c r="C2987" s="1">
        <v>42080.458333333336</v>
      </c>
      <c r="D2987" s="3">
        <f t="shared" si="384"/>
        <v>2015</v>
      </c>
      <c r="E2987" s="3">
        <f t="shared" si="379"/>
        <v>3</v>
      </c>
      <c r="F2987" s="3">
        <f t="shared" si="380"/>
        <v>11</v>
      </c>
      <c r="G2987" s="3">
        <f t="shared" si="381"/>
        <v>17</v>
      </c>
      <c r="H2987" s="3" t="str">
        <f t="shared" si="382"/>
        <v>2015311</v>
      </c>
      <c r="I2987" s="3" t="str">
        <f t="shared" si="383"/>
        <v>201531117</v>
      </c>
      <c r="J2987">
        <v>288</v>
      </c>
      <c r="K2987">
        <v>172.8</v>
      </c>
      <c r="L2987" t="str">
        <f>VLOOKUP(C2987,List!$A$2:$C$2089,3,)</f>
        <v>Covent Garden</v>
      </c>
      <c r="M2987" t="str">
        <f>VLOOKUP(C2987,List!$A$2:$C$2089,2,)</f>
        <v>Piccadilly</v>
      </c>
      <c r="N2987" t="str">
        <f t="shared" si="385"/>
        <v>Covent Garden|Piccadilly</v>
      </c>
      <c r="O2987">
        <f>VLOOKUP(N2987,Depth!$A$2:$F$427,3,)</f>
        <v>23</v>
      </c>
      <c r="P2987">
        <f>VLOOKUP(N2987,Depth!$A$2:$F$427,5,)</f>
        <v>86.01</v>
      </c>
      <c r="Q2987">
        <f>VLOOKUP(N2987,Depth!$A$2:$F$427,6,)</f>
        <v>36.99</v>
      </c>
      <c r="R2987">
        <f>VLOOKUP(L2987,longitude_latitude!C:J,7,)</f>
        <v>-0.122759938</v>
      </c>
      <c r="S2987">
        <f>VLOOKUP(L2987,longitude_latitude!C:J,8,)</f>
        <v>51.51263471</v>
      </c>
      <c r="T2987">
        <f t="shared" si="386"/>
        <v>-6.3236878432162476</v>
      </c>
      <c r="U2987">
        <f>VLOOKUP(M2987,LINE!$A$2:$B$13,2,)</f>
        <v>10</v>
      </c>
      <c r="V2987">
        <f>VLOOKUP(L2987,Entry_exit!B:P,4,)</f>
        <v>16937</v>
      </c>
      <c r="W2987">
        <f>2020 - VLOOKUP(L2987, age!$A:$D,4,)</f>
        <v>113</v>
      </c>
      <c r="X2987">
        <f>VLOOKUP(H2987,'air-quality-london-time-of-day'!E:G,3,FALSE)</f>
        <v>19.100000000000001</v>
      </c>
      <c r="Y2987">
        <f>VLOOKUP(I2987,Weather!F:K,2,)</f>
        <v>9.28125</v>
      </c>
      <c r="Z2987">
        <f>VLOOKUP(I2987,Weather!F:K,3,)</f>
        <v>1.3</v>
      </c>
      <c r="AA2987">
        <f>VLOOKUP(I2987,Weather!F:K,4,)</f>
        <v>0.79</v>
      </c>
      <c r="AB2987">
        <f>VLOOKUP(I2987,Weather!F:K,5,)</f>
        <v>1025</v>
      </c>
      <c r="AC2987">
        <f>VLOOKUP(I2987,Weather!F:K,6,)</f>
        <v>0</v>
      </c>
    </row>
    <row r="2988" spans="1:29" x14ac:dyDescent="0.25">
      <c r="A2988" t="s">
        <v>7</v>
      </c>
      <c r="B2988" t="s">
        <v>6</v>
      </c>
      <c r="C2988" s="1">
        <v>42080.459027777775</v>
      </c>
      <c r="D2988" s="3">
        <f t="shared" si="384"/>
        <v>2015</v>
      </c>
      <c r="E2988" s="3">
        <f t="shared" si="379"/>
        <v>3</v>
      </c>
      <c r="F2988" s="3">
        <f t="shared" si="380"/>
        <v>11</v>
      </c>
      <c r="G2988" s="3">
        <f t="shared" si="381"/>
        <v>17</v>
      </c>
      <c r="H2988" s="3" t="str">
        <f t="shared" si="382"/>
        <v>2015311</v>
      </c>
      <c r="I2988" s="3" t="str">
        <f t="shared" si="383"/>
        <v>201531117</v>
      </c>
      <c r="J2988">
        <v>298</v>
      </c>
      <c r="K2988">
        <v>178.8</v>
      </c>
      <c r="L2988" t="str">
        <f>VLOOKUP(C2988,List!$A$2:$C$2089,3,)</f>
        <v>Covent Garden</v>
      </c>
      <c r="M2988" t="str">
        <f>VLOOKUP(C2988,List!$A$2:$C$2089,2,)</f>
        <v>Piccadilly</v>
      </c>
      <c r="N2988" t="str">
        <f t="shared" si="385"/>
        <v>Covent Garden|Piccadilly</v>
      </c>
      <c r="O2988">
        <f>VLOOKUP(N2988,Depth!$A$2:$F$427,3,)</f>
        <v>23</v>
      </c>
      <c r="P2988">
        <f>VLOOKUP(N2988,Depth!$A$2:$F$427,5,)</f>
        <v>86.01</v>
      </c>
      <c r="Q2988">
        <f>VLOOKUP(N2988,Depth!$A$2:$F$427,6,)</f>
        <v>36.99</v>
      </c>
      <c r="R2988">
        <f>VLOOKUP(L2988,longitude_latitude!C:J,7,)</f>
        <v>-0.122759938</v>
      </c>
      <c r="S2988">
        <f>VLOOKUP(L2988,longitude_latitude!C:J,8,)</f>
        <v>51.51263471</v>
      </c>
      <c r="T2988">
        <f t="shared" si="386"/>
        <v>-6.3236878432162476</v>
      </c>
      <c r="U2988">
        <f>VLOOKUP(M2988,LINE!$A$2:$B$13,2,)</f>
        <v>10</v>
      </c>
      <c r="V2988">
        <f>VLOOKUP(L2988,Entry_exit!B:P,4,)</f>
        <v>16937</v>
      </c>
      <c r="W2988">
        <f>2020 - VLOOKUP(L2988, age!$A:$D,4,)</f>
        <v>113</v>
      </c>
      <c r="X2988">
        <f>VLOOKUP(H2988,'air-quality-london-time-of-day'!E:G,3,FALSE)</f>
        <v>19.100000000000001</v>
      </c>
      <c r="Y2988">
        <f>VLOOKUP(I2988,Weather!F:K,2,)</f>
        <v>9.28125</v>
      </c>
      <c r="Z2988">
        <f>VLOOKUP(I2988,Weather!F:K,3,)</f>
        <v>1.3</v>
      </c>
      <c r="AA2988">
        <f>VLOOKUP(I2988,Weather!F:K,4,)</f>
        <v>0.79</v>
      </c>
      <c r="AB2988">
        <f>VLOOKUP(I2988,Weather!F:K,5,)</f>
        <v>1025</v>
      </c>
      <c r="AC2988">
        <f>VLOOKUP(I2988,Weather!F:K,6,)</f>
        <v>0</v>
      </c>
    </row>
    <row r="2989" spans="1:29" x14ac:dyDescent="0.25">
      <c r="A2989" t="s">
        <v>7</v>
      </c>
      <c r="B2989" t="s">
        <v>6</v>
      </c>
      <c r="C2989" s="1">
        <v>42080.459722222222</v>
      </c>
      <c r="D2989" s="3">
        <f t="shared" si="384"/>
        <v>2015</v>
      </c>
      <c r="E2989" s="3">
        <f t="shared" si="379"/>
        <v>3</v>
      </c>
      <c r="F2989" s="3">
        <f t="shared" si="380"/>
        <v>11</v>
      </c>
      <c r="G2989" s="3">
        <f t="shared" si="381"/>
        <v>17</v>
      </c>
      <c r="H2989" s="3" t="str">
        <f t="shared" si="382"/>
        <v>2015311</v>
      </c>
      <c r="I2989" s="3" t="str">
        <f t="shared" si="383"/>
        <v>201531117</v>
      </c>
      <c r="J2989">
        <v>263</v>
      </c>
      <c r="K2989">
        <v>157.80000000000001</v>
      </c>
      <c r="L2989" t="str">
        <f>VLOOKUP(C2989,List!$A$2:$C$2089,3,)</f>
        <v>Holborn</v>
      </c>
      <c r="M2989" t="str">
        <f>VLOOKUP(C2989,List!$A$2:$C$2089,2,)</f>
        <v>Piccadilly</v>
      </c>
      <c r="N2989" t="str">
        <f t="shared" si="385"/>
        <v>Holborn|Piccadilly</v>
      </c>
      <c r="O2989">
        <f>VLOOKUP(N2989,Depth!$A$2:$F$427,3,)</f>
        <v>23</v>
      </c>
      <c r="P2989">
        <f>VLOOKUP(N2989,Depth!$A$2:$F$427,5,)</f>
        <v>85.094999999999999</v>
      </c>
      <c r="Q2989">
        <f>VLOOKUP(N2989,Depth!$A$2:$F$427,6,)</f>
        <v>37.905000000000001</v>
      </c>
      <c r="R2989">
        <f>VLOOKUP(L2989,longitude_latitude!C:J,7,)</f>
        <v>-0.1188087</v>
      </c>
      <c r="S2989">
        <f>VLOOKUP(L2989,longitude_latitude!C:J,8,)</f>
        <v>51.517068790000003</v>
      </c>
      <c r="T2989">
        <f t="shared" si="386"/>
        <v>-6.1206759707504732</v>
      </c>
      <c r="U2989">
        <f>VLOOKUP(M2989,LINE!$A$2:$B$13,2,)</f>
        <v>10</v>
      </c>
      <c r="V2989">
        <f>VLOOKUP(L2989,Entry_exit!B:P,4,)</f>
        <v>62752</v>
      </c>
      <c r="W2989">
        <f>2020 - VLOOKUP(L2989, age!$A:$D,4,)</f>
        <v>87</v>
      </c>
      <c r="X2989">
        <f>VLOOKUP(H2989,'air-quality-london-time-of-day'!E:G,3,FALSE)</f>
        <v>19.100000000000001</v>
      </c>
      <c r="Y2989">
        <f>VLOOKUP(I2989,Weather!F:K,2,)</f>
        <v>9.28125</v>
      </c>
      <c r="Z2989">
        <f>VLOOKUP(I2989,Weather!F:K,3,)</f>
        <v>1.3</v>
      </c>
      <c r="AA2989">
        <f>VLOOKUP(I2989,Weather!F:K,4,)</f>
        <v>0.79</v>
      </c>
      <c r="AB2989">
        <f>VLOOKUP(I2989,Weather!F:K,5,)</f>
        <v>1025</v>
      </c>
      <c r="AC2989">
        <f>VLOOKUP(I2989,Weather!F:K,6,)</f>
        <v>0</v>
      </c>
    </row>
    <row r="2990" spans="1:29" x14ac:dyDescent="0.25">
      <c r="A2990" t="s">
        <v>7</v>
      </c>
      <c r="B2990" t="s">
        <v>6</v>
      </c>
      <c r="C2990" s="1">
        <v>42080.460416666669</v>
      </c>
      <c r="D2990" s="3">
        <f t="shared" si="384"/>
        <v>2015</v>
      </c>
      <c r="E2990" s="3">
        <f t="shared" si="379"/>
        <v>3</v>
      </c>
      <c r="F2990" s="3">
        <f t="shared" si="380"/>
        <v>11</v>
      </c>
      <c r="G2990" s="3">
        <f t="shared" si="381"/>
        <v>17</v>
      </c>
      <c r="H2990" s="3" t="str">
        <f t="shared" si="382"/>
        <v>2015311</v>
      </c>
      <c r="I2990" s="3" t="str">
        <f t="shared" si="383"/>
        <v>201531117</v>
      </c>
      <c r="J2990">
        <v>254</v>
      </c>
      <c r="K2990">
        <v>152.4</v>
      </c>
      <c r="L2990" t="str">
        <f>VLOOKUP(C2990,List!$A$2:$C$2089,3,)</f>
        <v>Holborn</v>
      </c>
      <c r="M2990" t="str">
        <f>VLOOKUP(C2990,List!$A$2:$C$2089,2,)</f>
        <v>Piccadilly</v>
      </c>
      <c r="N2990" t="str">
        <f t="shared" si="385"/>
        <v>Holborn|Piccadilly</v>
      </c>
      <c r="O2990">
        <f>VLOOKUP(N2990,Depth!$A$2:$F$427,3,)</f>
        <v>23</v>
      </c>
      <c r="P2990">
        <f>VLOOKUP(N2990,Depth!$A$2:$F$427,5,)</f>
        <v>85.094999999999999</v>
      </c>
      <c r="Q2990">
        <f>VLOOKUP(N2990,Depth!$A$2:$F$427,6,)</f>
        <v>37.905000000000001</v>
      </c>
      <c r="R2990">
        <f>VLOOKUP(L2990,longitude_latitude!C:J,7,)</f>
        <v>-0.1188087</v>
      </c>
      <c r="S2990">
        <f>VLOOKUP(L2990,longitude_latitude!C:J,8,)</f>
        <v>51.517068790000003</v>
      </c>
      <c r="T2990">
        <f t="shared" si="386"/>
        <v>-6.1206759707504732</v>
      </c>
      <c r="U2990">
        <f>VLOOKUP(M2990,LINE!$A$2:$B$13,2,)</f>
        <v>10</v>
      </c>
      <c r="V2990">
        <f>VLOOKUP(L2990,Entry_exit!B:P,4,)</f>
        <v>62752</v>
      </c>
      <c r="W2990">
        <f>2020 - VLOOKUP(L2990, age!$A:$D,4,)</f>
        <v>87</v>
      </c>
      <c r="X2990">
        <f>VLOOKUP(H2990,'air-quality-london-time-of-day'!E:G,3,FALSE)</f>
        <v>19.100000000000001</v>
      </c>
      <c r="Y2990">
        <f>VLOOKUP(I2990,Weather!F:K,2,)</f>
        <v>9.28125</v>
      </c>
      <c r="Z2990">
        <f>VLOOKUP(I2990,Weather!F:K,3,)</f>
        <v>1.3</v>
      </c>
      <c r="AA2990">
        <f>VLOOKUP(I2990,Weather!F:K,4,)</f>
        <v>0.79</v>
      </c>
      <c r="AB2990">
        <f>VLOOKUP(I2990,Weather!F:K,5,)</f>
        <v>1025</v>
      </c>
      <c r="AC2990">
        <f>VLOOKUP(I2990,Weather!F:K,6,)</f>
        <v>0</v>
      </c>
    </row>
    <row r="2991" spans="1:29" x14ac:dyDescent="0.25">
      <c r="A2991" t="s">
        <v>7</v>
      </c>
      <c r="B2991" t="s">
        <v>6</v>
      </c>
      <c r="C2991" s="1">
        <v>42080.461111111108</v>
      </c>
      <c r="D2991" s="3">
        <f t="shared" si="384"/>
        <v>2015</v>
      </c>
      <c r="E2991" s="3">
        <f t="shared" si="379"/>
        <v>3</v>
      </c>
      <c r="F2991" s="3">
        <f t="shared" si="380"/>
        <v>11</v>
      </c>
      <c r="G2991" s="3">
        <f t="shared" si="381"/>
        <v>17</v>
      </c>
      <c r="H2991" s="3" t="str">
        <f t="shared" si="382"/>
        <v>2015311</v>
      </c>
      <c r="I2991" s="3" t="str">
        <f t="shared" si="383"/>
        <v>201531117</v>
      </c>
      <c r="J2991">
        <v>238</v>
      </c>
      <c r="K2991">
        <v>142.80000000000001</v>
      </c>
      <c r="L2991" t="str">
        <f>VLOOKUP(C2991,List!$A$2:$C$2089,3,)</f>
        <v>Russell Square</v>
      </c>
      <c r="M2991" t="str">
        <f>VLOOKUP(C2991,List!$A$2:$C$2089,2,)</f>
        <v>Piccadilly</v>
      </c>
      <c r="N2991" t="str">
        <f t="shared" si="385"/>
        <v>Russell Square|Piccadilly</v>
      </c>
      <c r="O2991">
        <f>VLOOKUP(N2991,Depth!$A$2:$F$427,3,)</f>
        <v>23</v>
      </c>
      <c r="P2991">
        <f>VLOOKUP(N2991,Depth!$A$2:$F$427,5,)</f>
        <v>89.82</v>
      </c>
      <c r="Q2991">
        <f>VLOOKUP(N2991,Depth!$A$2:$F$427,6,)</f>
        <v>33.18</v>
      </c>
      <c r="R2991">
        <f>VLOOKUP(L2991,longitude_latitude!C:J,7,)</f>
        <v>-0.122662273</v>
      </c>
      <c r="S2991">
        <f>VLOOKUP(L2991,longitude_latitude!C:J,8,)</f>
        <v>51.522550529999997</v>
      </c>
      <c r="T2991">
        <f t="shared" si="386"/>
        <v>-6.3198731587671544</v>
      </c>
      <c r="U2991">
        <f>VLOOKUP(M2991,LINE!$A$2:$B$13,2,)</f>
        <v>10</v>
      </c>
      <c r="V2991">
        <f>VLOOKUP(L2991,Entry_exit!B:P,4,)</f>
        <v>20395</v>
      </c>
      <c r="W2991">
        <f>2020 - VLOOKUP(L2991, age!$A:$D,4,)</f>
        <v>114</v>
      </c>
      <c r="X2991">
        <f>VLOOKUP(H2991,'air-quality-london-time-of-day'!E:G,3,FALSE)</f>
        <v>19.100000000000001</v>
      </c>
      <c r="Y2991">
        <f>VLOOKUP(I2991,Weather!F:K,2,)</f>
        <v>9.28125</v>
      </c>
      <c r="Z2991">
        <f>VLOOKUP(I2991,Weather!F:K,3,)</f>
        <v>1.3</v>
      </c>
      <c r="AA2991">
        <f>VLOOKUP(I2991,Weather!F:K,4,)</f>
        <v>0.79</v>
      </c>
      <c r="AB2991">
        <f>VLOOKUP(I2991,Weather!F:K,5,)</f>
        <v>1025</v>
      </c>
      <c r="AC2991">
        <f>VLOOKUP(I2991,Weather!F:K,6,)</f>
        <v>0</v>
      </c>
    </row>
    <row r="2992" spans="1:29" x14ac:dyDescent="0.25">
      <c r="A2992" t="s">
        <v>7</v>
      </c>
      <c r="B2992" t="s">
        <v>6</v>
      </c>
      <c r="C2992" s="1">
        <v>42080.461805555555</v>
      </c>
      <c r="D2992" s="3">
        <f t="shared" si="384"/>
        <v>2015</v>
      </c>
      <c r="E2992" s="3">
        <f t="shared" si="379"/>
        <v>3</v>
      </c>
      <c r="F2992" s="3">
        <f t="shared" si="380"/>
        <v>11</v>
      </c>
      <c r="G2992" s="3">
        <f t="shared" si="381"/>
        <v>17</v>
      </c>
      <c r="H2992" s="3" t="str">
        <f t="shared" si="382"/>
        <v>2015311</v>
      </c>
      <c r="I2992" s="3" t="str">
        <f t="shared" si="383"/>
        <v>201531117</v>
      </c>
      <c r="J2992">
        <v>248</v>
      </c>
      <c r="K2992">
        <v>148.80000000000001</v>
      </c>
      <c r="L2992" t="str">
        <f>VLOOKUP(C2992,List!$A$2:$C$2089,3,)</f>
        <v>King's Cross St. Pancras</v>
      </c>
      <c r="M2992" t="str">
        <f>VLOOKUP(C2992,List!$A$2:$C$2089,2,)</f>
        <v>Piccadilly</v>
      </c>
      <c r="N2992" t="str">
        <f t="shared" si="385"/>
        <v>King's Cross St. Pancras|Piccadilly</v>
      </c>
      <c r="O2992">
        <f>VLOOKUP(N2992,Depth!$A$2:$F$427,3,)</f>
        <v>17</v>
      </c>
      <c r="P2992">
        <f>VLOOKUP(N2992,Depth!$A$2:$F$427,5,)</f>
        <v>94.36</v>
      </c>
      <c r="Q2992">
        <f>VLOOKUP(N2992,Depth!$A$2:$F$427,6,)</f>
        <v>22.64</v>
      </c>
      <c r="R2992">
        <f>VLOOKUP(L2992,longitude_latitude!C:J,7,)</f>
        <v>-0.123168404</v>
      </c>
      <c r="S2992">
        <f>VLOOKUP(L2992,longitude_latitude!C:J,8,)</f>
        <v>51.529277280000002</v>
      </c>
      <c r="T2992">
        <f t="shared" si="386"/>
        <v>-6.3467788418510613</v>
      </c>
      <c r="U2992">
        <f>VLOOKUP(M2992,LINE!$A$2:$B$13,2,)</f>
        <v>10</v>
      </c>
      <c r="V2992">
        <f>VLOOKUP(L2992,Entry_exit!B:P,4,)</f>
        <v>138159</v>
      </c>
      <c r="W2992">
        <f>2020 - VLOOKUP(L2992, age!$A:$D,4,)</f>
        <v>158</v>
      </c>
      <c r="X2992">
        <f>VLOOKUP(H2992,'air-quality-london-time-of-day'!E:G,3,FALSE)</f>
        <v>19.100000000000001</v>
      </c>
      <c r="Y2992">
        <f>VLOOKUP(I2992,Weather!F:K,2,)</f>
        <v>9.28125</v>
      </c>
      <c r="Z2992">
        <f>VLOOKUP(I2992,Weather!F:K,3,)</f>
        <v>1.3</v>
      </c>
      <c r="AA2992">
        <f>VLOOKUP(I2992,Weather!F:K,4,)</f>
        <v>0.79</v>
      </c>
      <c r="AB2992">
        <f>VLOOKUP(I2992,Weather!F:K,5,)</f>
        <v>1025</v>
      </c>
      <c r="AC2992">
        <f>VLOOKUP(I2992,Weather!F:K,6,)</f>
        <v>0</v>
      </c>
    </row>
    <row r="2993" spans="1:29" x14ac:dyDescent="0.25">
      <c r="A2993" t="s">
        <v>7</v>
      </c>
      <c r="B2993" t="s">
        <v>6</v>
      </c>
      <c r="C2993" s="1">
        <v>42080.462500000001</v>
      </c>
      <c r="D2993" s="3">
        <f t="shared" si="384"/>
        <v>2015</v>
      </c>
      <c r="E2993" s="3">
        <f t="shared" si="379"/>
        <v>3</v>
      </c>
      <c r="F2993" s="3">
        <f t="shared" si="380"/>
        <v>11</v>
      </c>
      <c r="G2993" s="3">
        <f t="shared" si="381"/>
        <v>17</v>
      </c>
      <c r="H2993" s="3" t="str">
        <f t="shared" si="382"/>
        <v>2015311</v>
      </c>
      <c r="I2993" s="3" t="str">
        <f t="shared" si="383"/>
        <v>201531117</v>
      </c>
      <c r="J2993">
        <v>228</v>
      </c>
      <c r="K2993">
        <v>136.80000000000001</v>
      </c>
      <c r="L2993" t="str">
        <f>VLOOKUP(C2993,List!$A$2:$C$2089,3,)</f>
        <v>King's Cross St. Pancras</v>
      </c>
      <c r="M2993" t="str">
        <f>VLOOKUP(C2993,List!$A$2:$C$2089,2,)</f>
        <v>Piccadilly</v>
      </c>
      <c r="N2993" t="str">
        <f t="shared" si="385"/>
        <v>King's Cross St. Pancras|Piccadilly</v>
      </c>
      <c r="O2993">
        <f>VLOOKUP(N2993,Depth!$A$2:$F$427,3,)</f>
        <v>17</v>
      </c>
      <c r="P2993">
        <f>VLOOKUP(N2993,Depth!$A$2:$F$427,5,)</f>
        <v>94.36</v>
      </c>
      <c r="Q2993">
        <f>VLOOKUP(N2993,Depth!$A$2:$F$427,6,)</f>
        <v>22.64</v>
      </c>
      <c r="R2993">
        <f>VLOOKUP(L2993,longitude_latitude!C:J,7,)</f>
        <v>-0.123168404</v>
      </c>
      <c r="S2993">
        <f>VLOOKUP(L2993,longitude_latitude!C:J,8,)</f>
        <v>51.529277280000002</v>
      </c>
      <c r="T2993">
        <f t="shared" si="386"/>
        <v>-6.3467788418510613</v>
      </c>
      <c r="U2993">
        <f>VLOOKUP(M2993,LINE!$A$2:$B$13,2,)</f>
        <v>10</v>
      </c>
      <c r="V2993">
        <f>VLOOKUP(L2993,Entry_exit!B:P,4,)</f>
        <v>138159</v>
      </c>
      <c r="W2993">
        <f>2020 - VLOOKUP(L2993, age!$A:$D,4,)</f>
        <v>158</v>
      </c>
      <c r="X2993">
        <f>VLOOKUP(H2993,'air-quality-london-time-of-day'!E:G,3,FALSE)</f>
        <v>19.100000000000001</v>
      </c>
      <c r="Y2993">
        <f>VLOOKUP(I2993,Weather!F:K,2,)</f>
        <v>9.28125</v>
      </c>
      <c r="Z2993">
        <f>VLOOKUP(I2993,Weather!F:K,3,)</f>
        <v>1.3</v>
      </c>
      <c r="AA2993">
        <f>VLOOKUP(I2993,Weather!F:K,4,)</f>
        <v>0.79</v>
      </c>
      <c r="AB2993">
        <f>VLOOKUP(I2993,Weather!F:K,5,)</f>
        <v>1025</v>
      </c>
      <c r="AC2993">
        <f>VLOOKUP(I2993,Weather!F:K,6,)</f>
        <v>0</v>
      </c>
    </row>
    <row r="2994" spans="1:29" x14ac:dyDescent="0.25">
      <c r="A2994" t="s">
        <v>7</v>
      </c>
      <c r="B2994" t="s">
        <v>6</v>
      </c>
      <c r="C2994" s="1">
        <v>42080.463194444441</v>
      </c>
      <c r="D2994" s="3">
        <f t="shared" si="384"/>
        <v>2015</v>
      </c>
      <c r="E2994" s="3">
        <f t="shared" si="379"/>
        <v>3</v>
      </c>
      <c r="F2994" s="3">
        <f t="shared" si="380"/>
        <v>11</v>
      </c>
      <c r="G2994" s="3">
        <f t="shared" si="381"/>
        <v>17</v>
      </c>
      <c r="H2994" s="3" t="str">
        <f t="shared" si="382"/>
        <v>2015311</v>
      </c>
      <c r="I2994" s="3" t="str">
        <f t="shared" si="383"/>
        <v>201531117</v>
      </c>
      <c r="J2994">
        <v>237</v>
      </c>
      <c r="K2994">
        <v>142.19999999999999</v>
      </c>
      <c r="L2994" t="str">
        <f>VLOOKUP(C2994,List!$A$2:$C$2089,3,)</f>
        <v>King's Cross St. Pancras</v>
      </c>
      <c r="M2994" t="str">
        <f>VLOOKUP(C2994,List!$A$2:$C$2089,2,)</f>
        <v>Piccadilly</v>
      </c>
      <c r="N2994" t="str">
        <f t="shared" si="385"/>
        <v>King's Cross St. Pancras|Piccadilly</v>
      </c>
      <c r="O2994">
        <f>VLOOKUP(N2994,Depth!$A$2:$F$427,3,)</f>
        <v>17</v>
      </c>
      <c r="P2994">
        <f>VLOOKUP(N2994,Depth!$A$2:$F$427,5,)</f>
        <v>94.36</v>
      </c>
      <c r="Q2994">
        <f>VLOOKUP(N2994,Depth!$A$2:$F$427,6,)</f>
        <v>22.64</v>
      </c>
      <c r="R2994">
        <f>VLOOKUP(L2994,longitude_latitude!C:J,7,)</f>
        <v>-0.123168404</v>
      </c>
      <c r="S2994">
        <f>VLOOKUP(L2994,longitude_latitude!C:J,8,)</f>
        <v>51.529277280000002</v>
      </c>
      <c r="T2994">
        <f t="shared" si="386"/>
        <v>-6.3467788418510613</v>
      </c>
      <c r="U2994">
        <f>VLOOKUP(M2994,LINE!$A$2:$B$13,2,)</f>
        <v>10</v>
      </c>
      <c r="V2994">
        <f>VLOOKUP(L2994,Entry_exit!B:P,4,)</f>
        <v>138159</v>
      </c>
      <c r="W2994">
        <f>2020 - VLOOKUP(L2994, age!$A:$D,4,)</f>
        <v>158</v>
      </c>
      <c r="X2994">
        <f>VLOOKUP(H2994,'air-quality-london-time-of-day'!E:G,3,FALSE)</f>
        <v>19.100000000000001</v>
      </c>
      <c r="Y2994">
        <f>VLOOKUP(I2994,Weather!F:K,2,)</f>
        <v>9.28125</v>
      </c>
      <c r="Z2994">
        <f>VLOOKUP(I2994,Weather!F:K,3,)</f>
        <v>1.3</v>
      </c>
      <c r="AA2994">
        <f>VLOOKUP(I2994,Weather!F:K,4,)</f>
        <v>0.79</v>
      </c>
      <c r="AB2994">
        <f>VLOOKUP(I2994,Weather!F:K,5,)</f>
        <v>1025</v>
      </c>
      <c r="AC2994">
        <f>VLOOKUP(I2994,Weather!F:K,6,)</f>
        <v>0</v>
      </c>
    </row>
    <row r="2995" spans="1:29" x14ac:dyDescent="0.25">
      <c r="A2995" t="s">
        <v>7</v>
      </c>
      <c r="B2995" t="s">
        <v>6</v>
      </c>
      <c r="C2995" s="1">
        <v>42080.463888888888</v>
      </c>
      <c r="D2995" s="3">
        <f t="shared" si="384"/>
        <v>2015</v>
      </c>
      <c r="E2995" s="3">
        <f t="shared" si="379"/>
        <v>3</v>
      </c>
      <c r="F2995" s="3">
        <f t="shared" si="380"/>
        <v>11</v>
      </c>
      <c r="G2995" s="3">
        <f t="shared" si="381"/>
        <v>17</v>
      </c>
      <c r="H2995" s="3" t="str">
        <f t="shared" si="382"/>
        <v>2015311</v>
      </c>
      <c r="I2995" s="3" t="str">
        <f t="shared" si="383"/>
        <v>201531117</v>
      </c>
      <c r="J2995">
        <v>270</v>
      </c>
      <c r="K2995">
        <v>162</v>
      </c>
      <c r="L2995" t="str">
        <f>VLOOKUP(C2995,List!$A$2:$C$2089,3,)</f>
        <v>Caledonian Road</v>
      </c>
      <c r="M2995" t="str">
        <f>VLOOKUP(C2995,List!$A$2:$C$2089,2,)</f>
        <v>Piccadilly</v>
      </c>
      <c r="N2995" t="str">
        <f t="shared" si="385"/>
        <v>Caledonian Road|Piccadilly</v>
      </c>
      <c r="O2995">
        <f>VLOOKUP(N2995,Depth!$A$2:$F$427,3,)</f>
        <v>36</v>
      </c>
      <c r="P2995">
        <f>VLOOKUP(N2995,Depth!$A$2:$F$427,5,)</f>
        <v>112.93</v>
      </c>
      <c r="Q2995">
        <f>VLOOKUP(N2995,Depth!$A$2:$F$427,6,)</f>
        <v>23.07</v>
      </c>
      <c r="R2995">
        <f>VLOOKUP(L2995,longitude_latitude!C:J,7,)</f>
        <v>-0.116864262</v>
      </c>
      <c r="S2995">
        <f>VLOOKUP(L2995,longitude_latitude!C:J,8,)</f>
        <v>51.548017739999999</v>
      </c>
      <c r="T2995">
        <f t="shared" si="386"/>
        <v>-6.0241210507480076</v>
      </c>
      <c r="U2995">
        <f>VLOOKUP(M2995,LINE!$A$2:$B$13,2,)</f>
        <v>10</v>
      </c>
      <c r="V2995">
        <f>VLOOKUP(L2995,Entry_exit!B:P,4,)</f>
        <v>9966</v>
      </c>
      <c r="W2995">
        <f>2020 - VLOOKUP(L2995, age!$A:$D,4,)</f>
        <v>114</v>
      </c>
      <c r="X2995">
        <f>VLOOKUP(H2995,'air-quality-london-time-of-day'!E:G,3,FALSE)</f>
        <v>19.100000000000001</v>
      </c>
      <c r="Y2995">
        <f>VLOOKUP(I2995,Weather!F:K,2,)</f>
        <v>9.28125</v>
      </c>
      <c r="Z2995">
        <f>VLOOKUP(I2995,Weather!F:K,3,)</f>
        <v>1.3</v>
      </c>
      <c r="AA2995">
        <f>VLOOKUP(I2995,Weather!F:K,4,)</f>
        <v>0.79</v>
      </c>
      <c r="AB2995">
        <f>VLOOKUP(I2995,Weather!F:K,5,)</f>
        <v>1025</v>
      </c>
      <c r="AC2995">
        <f>VLOOKUP(I2995,Weather!F:K,6,)</f>
        <v>0</v>
      </c>
    </row>
    <row r="2996" spans="1:29" x14ac:dyDescent="0.25">
      <c r="A2996" t="s">
        <v>7</v>
      </c>
      <c r="B2996" t="s">
        <v>6</v>
      </c>
      <c r="C2996" s="1">
        <v>42080.464583333334</v>
      </c>
      <c r="D2996" s="3">
        <f t="shared" si="384"/>
        <v>2015</v>
      </c>
      <c r="E2996" s="3">
        <f t="shared" ref="E2996:E3059" si="387">MONTH(C2996)</f>
        <v>3</v>
      </c>
      <c r="F2996" s="3">
        <f t="shared" ref="F2996:F3059" si="388">HOUR(C2996)</f>
        <v>11</v>
      </c>
      <c r="G2996" s="3">
        <f t="shared" ref="G2996:G3059" si="389">DAY(C2996)</f>
        <v>17</v>
      </c>
      <c r="H2996" s="3" t="str">
        <f t="shared" ref="H2996:H3059" si="390">D2996&amp;E2996&amp;F2996</f>
        <v>2015311</v>
      </c>
      <c r="I2996" s="3" t="str">
        <f t="shared" ref="I2996:I3059" si="391">D2996&amp;E2996&amp;F2996&amp;G2996</f>
        <v>201531117</v>
      </c>
      <c r="J2996">
        <v>274</v>
      </c>
      <c r="K2996">
        <v>164.4</v>
      </c>
      <c r="L2996" t="str">
        <f>VLOOKUP(C2996,List!$A$2:$C$2089,3,)</f>
        <v>Caledonian Road</v>
      </c>
      <c r="M2996" t="str">
        <f>VLOOKUP(C2996,List!$A$2:$C$2089,2,)</f>
        <v>Piccadilly</v>
      </c>
      <c r="N2996" t="str">
        <f t="shared" si="385"/>
        <v>Caledonian Road|Piccadilly</v>
      </c>
      <c r="O2996">
        <f>VLOOKUP(N2996,Depth!$A$2:$F$427,3,)</f>
        <v>36</v>
      </c>
      <c r="P2996">
        <f>VLOOKUP(N2996,Depth!$A$2:$F$427,5,)</f>
        <v>112.93</v>
      </c>
      <c r="Q2996">
        <f>VLOOKUP(N2996,Depth!$A$2:$F$427,6,)</f>
        <v>23.07</v>
      </c>
      <c r="R2996">
        <f>VLOOKUP(L2996,longitude_latitude!C:J,7,)</f>
        <v>-0.116864262</v>
      </c>
      <c r="S2996">
        <f>VLOOKUP(L2996,longitude_latitude!C:J,8,)</f>
        <v>51.548017739999999</v>
      </c>
      <c r="T2996">
        <f t="shared" si="386"/>
        <v>-6.0241210507480076</v>
      </c>
      <c r="U2996">
        <f>VLOOKUP(M2996,LINE!$A$2:$B$13,2,)</f>
        <v>10</v>
      </c>
      <c r="V2996">
        <f>VLOOKUP(L2996,Entry_exit!B:P,4,)</f>
        <v>9966</v>
      </c>
      <c r="W2996">
        <f>2020 - VLOOKUP(L2996, age!$A:$D,4,)</f>
        <v>114</v>
      </c>
      <c r="X2996">
        <f>VLOOKUP(H2996,'air-quality-london-time-of-day'!E:G,3,FALSE)</f>
        <v>19.100000000000001</v>
      </c>
      <c r="Y2996">
        <f>VLOOKUP(I2996,Weather!F:K,2,)</f>
        <v>9.28125</v>
      </c>
      <c r="Z2996">
        <f>VLOOKUP(I2996,Weather!F:K,3,)</f>
        <v>1.3</v>
      </c>
      <c r="AA2996">
        <f>VLOOKUP(I2996,Weather!F:K,4,)</f>
        <v>0.79</v>
      </c>
      <c r="AB2996">
        <f>VLOOKUP(I2996,Weather!F:K,5,)</f>
        <v>1025</v>
      </c>
      <c r="AC2996">
        <f>VLOOKUP(I2996,Weather!F:K,6,)</f>
        <v>0</v>
      </c>
    </row>
    <row r="2997" spans="1:29" x14ac:dyDescent="0.25">
      <c r="A2997" t="s">
        <v>7</v>
      </c>
      <c r="B2997" t="s">
        <v>6</v>
      </c>
      <c r="C2997" s="1">
        <v>42080.465277777781</v>
      </c>
      <c r="D2997" s="3">
        <f t="shared" si="384"/>
        <v>2015</v>
      </c>
      <c r="E2997" s="3">
        <f t="shared" si="387"/>
        <v>3</v>
      </c>
      <c r="F2997" s="3">
        <f t="shared" si="388"/>
        <v>11</v>
      </c>
      <c r="G2997" s="3">
        <f t="shared" si="389"/>
        <v>17</v>
      </c>
      <c r="H2997" s="3" t="str">
        <f t="shared" si="390"/>
        <v>2015311</v>
      </c>
      <c r="I2997" s="3" t="str">
        <f t="shared" si="391"/>
        <v>201531117</v>
      </c>
      <c r="J2997">
        <v>267</v>
      </c>
      <c r="K2997">
        <v>160.19999999999999</v>
      </c>
      <c r="L2997" t="str">
        <f>VLOOKUP(C2997,List!$A$2:$C$2089,3,)</f>
        <v>Holloway Road</v>
      </c>
      <c r="M2997" t="str">
        <f>VLOOKUP(C2997,List!$A$2:$C$2089,2,)</f>
        <v>Piccadilly</v>
      </c>
      <c r="N2997" t="str">
        <f t="shared" si="385"/>
        <v>Holloway Road|Piccadilly</v>
      </c>
      <c r="O2997">
        <f>VLOOKUP(N2997,Depth!$A$2:$F$427,3,)</f>
        <v>29</v>
      </c>
      <c r="P2997">
        <f>VLOOKUP(N2997,Depth!$A$2:$F$427,5,)</f>
        <v>115.4</v>
      </c>
      <c r="Q2997">
        <f>VLOOKUP(N2997,Depth!$A$2:$F$427,6,)</f>
        <v>13.6</v>
      </c>
      <c r="R2997">
        <f>VLOOKUP(L2997,longitude_latitude!C:J,7,)</f>
        <v>-0.111653531</v>
      </c>
      <c r="S2997">
        <f>VLOOKUP(L2997,longitude_latitude!C:J,8,)</f>
        <v>51.552250379999997</v>
      </c>
      <c r="T2997">
        <f t="shared" si="386"/>
        <v>-5.7559907859230917</v>
      </c>
      <c r="U2997">
        <f>VLOOKUP(M2997,LINE!$A$2:$B$13,2,)</f>
        <v>10</v>
      </c>
      <c r="V2997">
        <f>VLOOKUP(L2997,Entry_exit!B:P,4,)</f>
        <v>10741</v>
      </c>
      <c r="W2997">
        <f>2020 - VLOOKUP(L2997, age!$A:$D,4,)</f>
        <v>114</v>
      </c>
      <c r="X2997">
        <f>VLOOKUP(H2997,'air-quality-london-time-of-day'!E:G,3,FALSE)</f>
        <v>19.100000000000001</v>
      </c>
      <c r="Y2997">
        <f>VLOOKUP(I2997,Weather!F:K,2,)</f>
        <v>9.28125</v>
      </c>
      <c r="Z2997">
        <f>VLOOKUP(I2997,Weather!F:K,3,)</f>
        <v>1.3</v>
      </c>
      <c r="AA2997">
        <f>VLOOKUP(I2997,Weather!F:K,4,)</f>
        <v>0.79</v>
      </c>
      <c r="AB2997">
        <f>VLOOKUP(I2997,Weather!F:K,5,)</f>
        <v>1025</v>
      </c>
      <c r="AC2997">
        <f>VLOOKUP(I2997,Weather!F:K,6,)</f>
        <v>0</v>
      </c>
    </row>
    <row r="2998" spans="1:29" x14ac:dyDescent="0.25">
      <c r="A2998" t="s">
        <v>7</v>
      </c>
      <c r="B2998" t="s">
        <v>6</v>
      </c>
      <c r="C2998" s="1">
        <v>42080.46597222222</v>
      </c>
      <c r="D2998" s="3">
        <f t="shared" si="384"/>
        <v>2015</v>
      </c>
      <c r="E2998" s="3">
        <f t="shared" si="387"/>
        <v>3</v>
      </c>
      <c r="F2998" s="3">
        <f t="shared" si="388"/>
        <v>11</v>
      </c>
      <c r="G2998" s="3">
        <f t="shared" si="389"/>
        <v>17</v>
      </c>
      <c r="H2998" s="3" t="str">
        <f t="shared" si="390"/>
        <v>2015311</v>
      </c>
      <c r="I2998" s="3" t="str">
        <f t="shared" si="391"/>
        <v>201531117</v>
      </c>
      <c r="J2998">
        <v>262</v>
      </c>
      <c r="K2998">
        <v>157.19999999999999</v>
      </c>
      <c r="L2998" t="str">
        <f>VLOOKUP(C2998,List!$A$2:$C$2089,3,)</f>
        <v>Arsenal</v>
      </c>
      <c r="M2998" t="str">
        <f>VLOOKUP(C2998,List!$A$2:$C$2089,2,)</f>
        <v>Piccadilly</v>
      </c>
      <c r="N2998" t="str">
        <f t="shared" si="385"/>
        <v>Arsenal|Piccadilly</v>
      </c>
      <c r="O2998">
        <f>VLOOKUP(N2998,Depth!$A$2:$F$427,3,)</f>
        <v>25</v>
      </c>
      <c r="P2998">
        <f>VLOOKUP(N2998,Depth!$A$2:$F$427,5,)</f>
        <v>116.76</v>
      </c>
      <c r="Q2998">
        <f>VLOOKUP(N2998,Depth!$A$2:$F$427,6,)</f>
        <v>8.24</v>
      </c>
      <c r="R2998">
        <f>VLOOKUP(L2998,longitude_latitude!C:J,7,)</f>
        <v>-0.105674399</v>
      </c>
      <c r="S2998">
        <f>VLOOKUP(L2998,longitude_latitude!C:J,8,)</f>
        <v>51.558111050000001</v>
      </c>
      <c r="T2998">
        <f t="shared" si="386"/>
        <v>-5.4483723987840094</v>
      </c>
      <c r="U2998">
        <f>VLOOKUP(M2998,LINE!$A$2:$B$13,2,)</f>
        <v>10</v>
      </c>
      <c r="V2998">
        <f>VLOOKUP(L2998,Entry_exit!B:P,4,)</f>
        <v>4377</v>
      </c>
      <c r="W2998">
        <f>2020 - VLOOKUP(L2998, age!$A:$D,4,)</f>
        <v>114</v>
      </c>
      <c r="X2998">
        <f>VLOOKUP(H2998,'air-quality-london-time-of-day'!E:G,3,FALSE)</f>
        <v>19.100000000000001</v>
      </c>
      <c r="Y2998">
        <f>VLOOKUP(I2998,Weather!F:K,2,)</f>
        <v>9.28125</v>
      </c>
      <c r="Z2998">
        <f>VLOOKUP(I2998,Weather!F:K,3,)</f>
        <v>1.3</v>
      </c>
      <c r="AA2998">
        <f>VLOOKUP(I2998,Weather!F:K,4,)</f>
        <v>0.79</v>
      </c>
      <c r="AB2998">
        <f>VLOOKUP(I2998,Weather!F:K,5,)</f>
        <v>1025</v>
      </c>
      <c r="AC2998">
        <f>VLOOKUP(I2998,Weather!F:K,6,)</f>
        <v>0</v>
      </c>
    </row>
    <row r="2999" spans="1:29" x14ac:dyDescent="0.25">
      <c r="A2999" t="s">
        <v>7</v>
      </c>
      <c r="B2999" t="s">
        <v>6</v>
      </c>
      <c r="C2999" s="1">
        <v>42080.466666666667</v>
      </c>
      <c r="D2999" s="3">
        <f t="shared" si="384"/>
        <v>2015</v>
      </c>
      <c r="E2999" s="3">
        <f t="shared" si="387"/>
        <v>3</v>
      </c>
      <c r="F2999" s="3">
        <f t="shared" si="388"/>
        <v>11</v>
      </c>
      <c r="G2999" s="3">
        <f t="shared" si="389"/>
        <v>17</v>
      </c>
      <c r="H2999" s="3" t="str">
        <f t="shared" si="390"/>
        <v>2015311</v>
      </c>
      <c r="I2999" s="3" t="str">
        <f t="shared" si="391"/>
        <v>201531117</v>
      </c>
      <c r="J2999">
        <v>262</v>
      </c>
      <c r="K2999">
        <v>157.19999999999999</v>
      </c>
      <c r="L2999" t="str">
        <f>VLOOKUP(C2999,List!$A$2:$C$2089,3,)</f>
        <v>Arsenal</v>
      </c>
      <c r="M2999" t="str">
        <f>VLOOKUP(C2999,List!$A$2:$C$2089,2,)</f>
        <v>Piccadilly</v>
      </c>
      <c r="N2999" t="str">
        <f t="shared" si="385"/>
        <v>Arsenal|Piccadilly</v>
      </c>
      <c r="O2999">
        <f>VLOOKUP(N2999,Depth!$A$2:$F$427,3,)</f>
        <v>25</v>
      </c>
      <c r="P2999">
        <f>VLOOKUP(N2999,Depth!$A$2:$F$427,5,)</f>
        <v>116.76</v>
      </c>
      <c r="Q2999">
        <f>VLOOKUP(N2999,Depth!$A$2:$F$427,6,)</f>
        <v>8.24</v>
      </c>
      <c r="R2999">
        <f>VLOOKUP(L2999,longitude_latitude!C:J,7,)</f>
        <v>-0.105674399</v>
      </c>
      <c r="S2999">
        <f>VLOOKUP(L2999,longitude_latitude!C:J,8,)</f>
        <v>51.558111050000001</v>
      </c>
      <c r="T2999">
        <f t="shared" si="386"/>
        <v>-5.4483723987840094</v>
      </c>
      <c r="U2999">
        <f>VLOOKUP(M2999,LINE!$A$2:$B$13,2,)</f>
        <v>10</v>
      </c>
      <c r="V2999">
        <f>VLOOKUP(L2999,Entry_exit!B:P,4,)</f>
        <v>4377</v>
      </c>
      <c r="W2999">
        <f>2020 - VLOOKUP(L2999, age!$A:$D,4,)</f>
        <v>114</v>
      </c>
      <c r="X2999">
        <f>VLOOKUP(H2999,'air-quality-london-time-of-day'!E:G,3,FALSE)</f>
        <v>19.100000000000001</v>
      </c>
      <c r="Y2999">
        <f>VLOOKUP(I2999,Weather!F:K,2,)</f>
        <v>9.28125</v>
      </c>
      <c r="Z2999">
        <f>VLOOKUP(I2999,Weather!F:K,3,)</f>
        <v>1.3</v>
      </c>
      <c r="AA2999">
        <f>VLOOKUP(I2999,Weather!F:K,4,)</f>
        <v>0.79</v>
      </c>
      <c r="AB2999">
        <f>VLOOKUP(I2999,Weather!F:K,5,)</f>
        <v>1025</v>
      </c>
      <c r="AC2999">
        <f>VLOOKUP(I2999,Weather!F:K,6,)</f>
        <v>0</v>
      </c>
    </row>
    <row r="3000" spans="1:29" x14ac:dyDescent="0.25">
      <c r="A3000" t="s">
        <v>7</v>
      </c>
      <c r="B3000" t="s">
        <v>6</v>
      </c>
      <c r="C3000" s="1">
        <v>42080.467361111114</v>
      </c>
      <c r="D3000" s="3">
        <f t="shared" si="384"/>
        <v>2015</v>
      </c>
      <c r="E3000" s="3">
        <f t="shared" si="387"/>
        <v>3</v>
      </c>
      <c r="F3000" s="3">
        <f t="shared" si="388"/>
        <v>11</v>
      </c>
      <c r="G3000" s="3">
        <f t="shared" si="389"/>
        <v>17</v>
      </c>
      <c r="H3000" s="3" t="str">
        <f t="shared" si="390"/>
        <v>2015311</v>
      </c>
      <c r="I3000" s="3" t="str">
        <f t="shared" si="391"/>
        <v>201531117</v>
      </c>
      <c r="J3000">
        <v>275</v>
      </c>
      <c r="K3000">
        <v>165</v>
      </c>
      <c r="L3000" t="str">
        <f>VLOOKUP(C3000,List!$A$2:$C$2089,3,)</f>
        <v>Finsbury Park</v>
      </c>
      <c r="M3000" t="str">
        <f>VLOOKUP(C3000,List!$A$2:$C$2089,2,)</f>
        <v>Piccadilly</v>
      </c>
      <c r="N3000" t="str">
        <f t="shared" si="385"/>
        <v>Finsbury Park|Piccadilly</v>
      </c>
      <c r="O3000">
        <f>VLOOKUP(N3000,Depth!$A$2:$F$427,3,)</f>
        <v>32</v>
      </c>
      <c r="P3000">
        <f>VLOOKUP(N3000,Depth!$A$2:$F$427,5,)</f>
        <v>123.92</v>
      </c>
      <c r="Q3000">
        <f>VLOOKUP(N3000,Depth!$A$2:$F$427,6,)</f>
        <v>8.08</v>
      </c>
      <c r="R3000">
        <f>VLOOKUP(L3000,longitude_latitude!C:J,7,)</f>
        <v>-0.105068129</v>
      </c>
      <c r="S3000">
        <f>VLOOKUP(L3000,longitude_latitude!C:J,8,)</f>
        <v>51.564066089999997</v>
      </c>
      <c r="T3000">
        <f t="shared" si="386"/>
        <v>-5.417739947708645</v>
      </c>
      <c r="U3000">
        <f>VLOOKUP(M3000,LINE!$A$2:$B$13,2,)</f>
        <v>10</v>
      </c>
      <c r="V3000">
        <f>VLOOKUP(L3000,Entry_exit!B:P,4,)</f>
        <v>44703</v>
      </c>
      <c r="W3000">
        <f>2020 - VLOOKUP(L3000, age!$A:$D,4,)</f>
        <v>159</v>
      </c>
      <c r="X3000">
        <f>VLOOKUP(H3000,'air-quality-london-time-of-day'!E:G,3,FALSE)</f>
        <v>19.100000000000001</v>
      </c>
      <c r="Y3000">
        <f>VLOOKUP(I3000,Weather!F:K,2,)</f>
        <v>9.28125</v>
      </c>
      <c r="Z3000">
        <f>VLOOKUP(I3000,Weather!F:K,3,)</f>
        <v>1.3</v>
      </c>
      <c r="AA3000">
        <f>VLOOKUP(I3000,Weather!F:K,4,)</f>
        <v>0.79</v>
      </c>
      <c r="AB3000">
        <f>VLOOKUP(I3000,Weather!F:K,5,)</f>
        <v>1025</v>
      </c>
      <c r="AC3000">
        <f>VLOOKUP(I3000,Weather!F:K,6,)</f>
        <v>0</v>
      </c>
    </row>
    <row r="3001" spans="1:29" x14ac:dyDescent="0.25">
      <c r="A3001" t="s">
        <v>7</v>
      </c>
      <c r="B3001" t="s">
        <v>6</v>
      </c>
      <c r="C3001" s="1">
        <v>42080.468055555553</v>
      </c>
      <c r="D3001" s="3">
        <f t="shared" si="384"/>
        <v>2015</v>
      </c>
      <c r="E3001" s="3">
        <f t="shared" si="387"/>
        <v>3</v>
      </c>
      <c r="F3001" s="3">
        <f t="shared" si="388"/>
        <v>11</v>
      </c>
      <c r="G3001" s="3">
        <f t="shared" si="389"/>
        <v>17</v>
      </c>
      <c r="H3001" s="3" t="str">
        <f t="shared" si="390"/>
        <v>2015311</v>
      </c>
      <c r="I3001" s="3" t="str">
        <f t="shared" si="391"/>
        <v>201531117</v>
      </c>
      <c r="J3001">
        <v>307</v>
      </c>
      <c r="K3001">
        <v>184.2</v>
      </c>
      <c r="L3001" t="str">
        <f>VLOOKUP(C3001,List!$A$2:$C$2089,3,)</f>
        <v>Finsbury Park</v>
      </c>
      <c r="M3001" t="str">
        <f>VLOOKUP(C3001,List!$A$2:$C$2089,2,)</f>
        <v>Piccadilly</v>
      </c>
      <c r="N3001" t="str">
        <f t="shared" si="385"/>
        <v>Finsbury Park|Piccadilly</v>
      </c>
      <c r="O3001">
        <f>VLOOKUP(N3001,Depth!$A$2:$F$427,3,)</f>
        <v>32</v>
      </c>
      <c r="P3001">
        <f>VLOOKUP(N3001,Depth!$A$2:$F$427,5,)</f>
        <v>123.92</v>
      </c>
      <c r="Q3001">
        <f>VLOOKUP(N3001,Depth!$A$2:$F$427,6,)</f>
        <v>8.08</v>
      </c>
      <c r="R3001">
        <f>VLOOKUP(L3001,longitude_latitude!C:J,7,)</f>
        <v>-0.105068129</v>
      </c>
      <c r="S3001">
        <f>VLOOKUP(L3001,longitude_latitude!C:J,8,)</f>
        <v>51.564066089999997</v>
      </c>
      <c r="T3001">
        <f t="shared" si="386"/>
        <v>-5.417739947708645</v>
      </c>
      <c r="U3001">
        <f>VLOOKUP(M3001,LINE!$A$2:$B$13,2,)</f>
        <v>10</v>
      </c>
      <c r="V3001">
        <f>VLOOKUP(L3001,Entry_exit!B:P,4,)</f>
        <v>44703</v>
      </c>
      <c r="W3001">
        <f>2020 - VLOOKUP(L3001, age!$A:$D,4,)</f>
        <v>159</v>
      </c>
      <c r="X3001">
        <f>VLOOKUP(H3001,'air-quality-london-time-of-day'!E:G,3,FALSE)</f>
        <v>19.100000000000001</v>
      </c>
      <c r="Y3001">
        <f>VLOOKUP(I3001,Weather!F:K,2,)</f>
        <v>9.28125</v>
      </c>
      <c r="Z3001">
        <f>VLOOKUP(I3001,Weather!F:K,3,)</f>
        <v>1.3</v>
      </c>
      <c r="AA3001">
        <f>VLOOKUP(I3001,Weather!F:K,4,)</f>
        <v>0.79</v>
      </c>
      <c r="AB3001">
        <f>VLOOKUP(I3001,Weather!F:K,5,)</f>
        <v>1025</v>
      </c>
      <c r="AC3001">
        <f>VLOOKUP(I3001,Weather!F:K,6,)</f>
        <v>0</v>
      </c>
    </row>
    <row r="3002" spans="1:29" x14ac:dyDescent="0.25">
      <c r="A3002" t="s">
        <v>7</v>
      </c>
      <c r="B3002" t="s">
        <v>6</v>
      </c>
      <c r="C3002" s="1">
        <v>42080.46875</v>
      </c>
      <c r="D3002" s="3">
        <f t="shared" si="384"/>
        <v>2015</v>
      </c>
      <c r="E3002" s="3">
        <f t="shared" si="387"/>
        <v>3</v>
      </c>
      <c r="F3002" s="3">
        <f t="shared" si="388"/>
        <v>11</v>
      </c>
      <c r="G3002" s="3">
        <f t="shared" si="389"/>
        <v>17</v>
      </c>
      <c r="H3002" s="3" t="str">
        <f t="shared" si="390"/>
        <v>2015311</v>
      </c>
      <c r="I3002" s="3" t="str">
        <f t="shared" si="391"/>
        <v>201531117</v>
      </c>
      <c r="J3002">
        <v>303</v>
      </c>
      <c r="K3002">
        <v>181.8</v>
      </c>
      <c r="L3002" t="str">
        <f>VLOOKUP(C3002,List!$A$2:$C$2089,3,)</f>
        <v>Manor House</v>
      </c>
      <c r="M3002" t="str">
        <f>VLOOKUP(C3002,List!$A$2:$C$2089,2,)</f>
        <v>Piccadilly</v>
      </c>
      <c r="N3002" t="str">
        <f t="shared" si="385"/>
        <v>Manor House|Piccadilly</v>
      </c>
      <c r="O3002">
        <f>VLOOKUP(N3002,Depth!$A$2:$F$427,3,)</f>
        <v>38</v>
      </c>
      <c r="P3002">
        <f>VLOOKUP(N3002,Depth!$A$2:$F$427,5,)</f>
        <v>119.51</v>
      </c>
      <c r="Q3002">
        <f>VLOOKUP(N3002,Depth!$A$2:$F$427,6,)</f>
        <v>18.489999999999998</v>
      </c>
      <c r="R3002">
        <f>VLOOKUP(L3002,longitude_latitude!C:J,7,)</f>
        <v>-9.4452148E-2</v>
      </c>
      <c r="S3002">
        <f>VLOOKUP(L3002,longitude_latitude!C:J,8,)</f>
        <v>51.570247690000002</v>
      </c>
      <c r="T3002">
        <f t="shared" si="386"/>
        <v>-4.8709206672125385</v>
      </c>
      <c r="U3002">
        <f>VLOOKUP(M3002,LINE!$A$2:$B$13,2,)</f>
        <v>10</v>
      </c>
      <c r="V3002">
        <f>VLOOKUP(L3002,Entry_exit!B:P,4,)</f>
        <v>14218</v>
      </c>
      <c r="W3002">
        <f>2020 - VLOOKUP(L3002, age!$A:$D,4,)</f>
        <v>88</v>
      </c>
      <c r="X3002">
        <f>VLOOKUP(H3002,'air-quality-london-time-of-day'!E:G,3,FALSE)</f>
        <v>19.100000000000001</v>
      </c>
      <c r="Y3002">
        <f>VLOOKUP(I3002,Weather!F:K,2,)</f>
        <v>9.28125</v>
      </c>
      <c r="Z3002">
        <f>VLOOKUP(I3002,Weather!F:K,3,)</f>
        <v>1.3</v>
      </c>
      <c r="AA3002">
        <f>VLOOKUP(I3002,Weather!F:K,4,)</f>
        <v>0.79</v>
      </c>
      <c r="AB3002">
        <f>VLOOKUP(I3002,Weather!F:K,5,)</f>
        <v>1025</v>
      </c>
      <c r="AC3002">
        <f>VLOOKUP(I3002,Weather!F:K,6,)</f>
        <v>0</v>
      </c>
    </row>
    <row r="3003" spans="1:29" x14ac:dyDescent="0.25">
      <c r="A3003" t="s">
        <v>7</v>
      </c>
      <c r="B3003" t="s">
        <v>6</v>
      </c>
      <c r="C3003" s="1">
        <v>42080.469444444447</v>
      </c>
      <c r="D3003" s="3">
        <f t="shared" si="384"/>
        <v>2015</v>
      </c>
      <c r="E3003" s="3">
        <f t="shared" si="387"/>
        <v>3</v>
      </c>
      <c r="F3003" s="3">
        <f t="shared" si="388"/>
        <v>11</v>
      </c>
      <c r="G3003" s="3">
        <f t="shared" si="389"/>
        <v>17</v>
      </c>
      <c r="H3003" s="3" t="str">
        <f t="shared" si="390"/>
        <v>2015311</v>
      </c>
      <c r="I3003" s="3" t="str">
        <f t="shared" si="391"/>
        <v>201531117</v>
      </c>
      <c r="J3003">
        <v>263</v>
      </c>
      <c r="K3003">
        <v>157.80000000000001</v>
      </c>
      <c r="L3003" t="str">
        <f>VLOOKUP(C3003,List!$A$2:$C$2089,3,)</f>
        <v>Manor House</v>
      </c>
      <c r="M3003" t="str">
        <f>VLOOKUP(C3003,List!$A$2:$C$2089,2,)</f>
        <v>Piccadilly</v>
      </c>
      <c r="N3003" t="str">
        <f t="shared" si="385"/>
        <v>Manor House|Piccadilly</v>
      </c>
      <c r="O3003">
        <f>VLOOKUP(N3003,Depth!$A$2:$F$427,3,)</f>
        <v>38</v>
      </c>
      <c r="P3003">
        <f>VLOOKUP(N3003,Depth!$A$2:$F$427,5,)</f>
        <v>119.51</v>
      </c>
      <c r="Q3003">
        <f>VLOOKUP(N3003,Depth!$A$2:$F$427,6,)</f>
        <v>18.489999999999998</v>
      </c>
      <c r="R3003">
        <f>VLOOKUP(L3003,longitude_latitude!C:J,7,)</f>
        <v>-9.4452148E-2</v>
      </c>
      <c r="S3003">
        <f>VLOOKUP(L3003,longitude_latitude!C:J,8,)</f>
        <v>51.570247690000002</v>
      </c>
      <c r="T3003">
        <f t="shared" si="386"/>
        <v>-4.8709206672125385</v>
      </c>
      <c r="U3003">
        <f>VLOOKUP(M3003,LINE!$A$2:$B$13,2,)</f>
        <v>10</v>
      </c>
      <c r="V3003">
        <f>VLOOKUP(L3003,Entry_exit!B:P,4,)</f>
        <v>14218</v>
      </c>
      <c r="W3003">
        <f>2020 - VLOOKUP(L3003, age!$A:$D,4,)</f>
        <v>88</v>
      </c>
      <c r="X3003">
        <f>VLOOKUP(H3003,'air-quality-london-time-of-day'!E:G,3,FALSE)</f>
        <v>19.100000000000001</v>
      </c>
      <c r="Y3003">
        <f>VLOOKUP(I3003,Weather!F:K,2,)</f>
        <v>9.28125</v>
      </c>
      <c r="Z3003">
        <f>VLOOKUP(I3003,Weather!F:K,3,)</f>
        <v>1.3</v>
      </c>
      <c r="AA3003">
        <f>VLOOKUP(I3003,Weather!F:K,4,)</f>
        <v>0.79</v>
      </c>
      <c r="AB3003">
        <f>VLOOKUP(I3003,Weather!F:K,5,)</f>
        <v>1025</v>
      </c>
      <c r="AC3003">
        <f>VLOOKUP(I3003,Weather!F:K,6,)</f>
        <v>0</v>
      </c>
    </row>
    <row r="3004" spans="1:29" x14ac:dyDescent="0.25">
      <c r="A3004" t="s">
        <v>7</v>
      </c>
      <c r="B3004" t="s">
        <v>6</v>
      </c>
      <c r="C3004" s="1">
        <v>42080.470138888886</v>
      </c>
      <c r="D3004" s="3">
        <f t="shared" si="384"/>
        <v>2015</v>
      </c>
      <c r="E3004" s="3">
        <f t="shared" si="387"/>
        <v>3</v>
      </c>
      <c r="F3004" s="3">
        <f t="shared" si="388"/>
        <v>11</v>
      </c>
      <c r="G3004" s="3">
        <f t="shared" si="389"/>
        <v>17</v>
      </c>
      <c r="H3004" s="3" t="str">
        <f t="shared" si="390"/>
        <v>2015311</v>
      </c>
      <c r="I3004" s="3" t="str">
        <f t="shared" si="391"/>
        <v>201531117</v>
      </c>
      <c r="J3004">
        <v>304</v>
      </c>
      <c r="K3004">
        <v>182.4</v>
      </c>
      <c r="L3004" t="str">
        <f>VLOOKUP(C3004,List!$A$2:$C$2089,3,)</f>
        <v>Manor House</v>
      </c>
      <c r="M3004" t="str">
        <f>VLOOKUP(C3004,List!$A$2:$C$2089,2,)</f>
        <v>Piccadilly</v>
      </c>
      <c r="N3004" t="str">
        <f t="shared" si="385"/>
        <v>Manor House|Piccadilly</v>
      </c>
      <c r="O3004">
        <f>VLOOKUP(N3004,Depth!$A$2:$F$427,3,)</f>
        <v>38</v>
      </c>
      <c r="P3004">
        <f>VLOOKUP(N3004,Depth!$A$2:$F$427,5,)</f>
        <v>119.51</v>
      </c>
      <c r="Q3004">
        <f>VLOOKUP(N3004,Depth!$A$2:$F$427,6,)</f>
        <v>18.489999999999998</v>
      </c>
      <c r="R3004">
        <f>VLOOKUP(L3004,longitude_latitude!C:J,7,)</f>
        <v>-9.4452148E-2</v>
      </c>
      <c r="S3004">
        <f>VLOOKUP(L3004,longitude_latitude!C:J,8,)</f>
        <v>51.570247690000002</v>
      </c>
      <c r="T3004">
        <f t="shared" si="386"/>
        <v>-4.8709206672125385</v>
      </c>
      <c r="U3004">
        <f>VLOOKUP(M3004,LINE!$A$2:$B$13,2,)</f>
        <v>10</v>
      </c>
      <c r="V3004">
        <f>VLOOKUP(L3004,Entry_exit!B:P,4,)</f>
        <v>14218</v>
      </c>
      <c r="W3004">
        <f>2020 - VLOOKUP(L3004, age!$A:$D,4,)</f>
        <v>88</v>
      </c>
      <c r="X3004">
        <f>VLOOKUP(H3004,'air-quality-london-time-of-day'!E:G,3,FALSE)</f>
        <v>19.100000000000001</v>
      </c>
      <c r="Y3004">
        <f>VLOOKUP(I3004,Weather!F:K,2,)</f>
        <v>9.28125</v>
      </c>
      <c r="Z3004">
        <f>VLOOKUP(I3004,Weather!F:K,3,)</f>
        <v>1.3</v>
      </c>
      <c r="AA3004">
        <f>VLOOKUP(I3004,Weather!F:K,4,)</f>
        <v>0.79</v>
      </c>
      <c r="AB3004">
        <f>VLOOKUP(I3004,Weather!F:K,5,)</f>
        <v>1025</v>
      </c>
      <c r="AC3004">
        <f>VLOOKUP(I3004,Weather!F:K,6,)</f>
        <v>0</v>
      </c>
    </row>
    <row r="3005" spans="1:29" x14ac:dyDescent="0.25">
      <c r="A3005" t="s">
        <v>7</v>
      </c>
      <c r="B3005" t="s">
        <v>6</v>
      </c>
      <c r="C3005" s="1">
        <v>42080.470833333333</v>
      </c>
      <c r="D3005" s="3">
        <f t="shared" si="384"/>
        <v>2015</v>
      </c>
      <c r="E3005" s="3">
        <f t="shared" si="387"/>
        <v>3</v>
      </c>
      <c r="F3005" s="3">
        <f t="shared" si="388"/>
        <v>11</v>
      </c>
      <c r="G3005" s="3">
        <f t="shared" si="389"/>
        <v>17</v>
      </c>
      <c r="H3005" s="3" t="str">
        <f t="shared" si="390"/>
        <v>2015311</v>
      </c>
      <c r="I3005" s="3" t="str">
        <f t="shared" si="391"/>
        <v>201531117</v>
      </c>
      <c r="J3005">
        <v>294</v>
      </c>
      <c r="K3005">
        <v>176.4</v>
      </c>
      <c r="L3005" t="str">
        <f>VLOOKUP(C3005,List!$A$2:$C$2089,3,)</f>
        <v>Turnpike Lane</v>
      </c>
      <c r="M3005" t="str">
        <f>VLOOKUP(C3005,List!$A$2:$C$2089,2,)</f>
        <v>Piccadilly</v>
      </c>
      <c r="N3005" t="str">
        <f t="shared" si="385"/>
        <v>Turnpike Lane|Piccadilly</v>
      </c>
      <c r="O3005">
        <f>VLOOKUP(N3005,Depth!$A$2:$F$427,3,)</f>
        <v>21</v>
      </c>
      <c r="P3005">
        <f>VLOOKUP(N3005,Depth!$A$2:$F$427,5,)</f>
        <v>106.28</v>
      </c>
      <c r="Q3005">
        <f>VLOOKUP(N3005,Depth!$A$2:$F$427,6,)</f>
        <v>14.72</v>
      </c>
      <c r="R3005">
        <f>VLOOKUP(L3005,longitude_latitude!C:J,7,)</f>
        <v>-0.101359413</v>
      </c>
      <c r="S3005">
        <f>VLOOKUP(L3005,longitude_latitude!C:J,8,)</f>
        <v>51.589751120000003</v>
      </c>
      <c r="T3005">
        <f t="shared" si="386"/>
        <v>-5.2291068903392928</v>
      </c>
      <c r="U3005">
        <f>VLOOKUP(M3005,LINE!$A$2:$B$13,2,)</f>
        <v>10</v>
      </c>
      <c r="V3005">
        <f>VLOOKUP(L3005,Entry_exit!B:P,4,)</f>
        <v>15937</v>
      </c>
      <c r="W3005">
        <f>2020 - VLOOKUP(L3005, age!$A:$D,4,)</f>
        <v>88</v>
      </c>
      <c r="X3005">
        <f>VLOOKUP(H3005,'air-quality-london-time-of-day'!E:G,3,FALSE)</f>
        <v>19.100000000000001</v>
      </c>
      <c r="Y3005">
        <f>VLOOKUP(I3005,Weather!F:K,2,)</f>
        <v>9.28125</v>
      </c>
      <c r="Z3005">
        <f>VLOOKUP(I3005,Weather!F:K,3,)</f>
        <v>1.3</v>
      </c>
      <c r="AA3005">
        <f>VLOOKUP(I3005,Weather!F:K,4,)</f>
        <v>0.79</v>
      </c>
      <c r="AB3005">
        <f>VLOOKUP(I3005,Weather!F:K,5,)</f>
        <v>1025</v>
      </c>
      <c r="AC3005">
        <f>VLOOKUP(I3005,Weather!F:K,6,)</f>
        <v>0</v>
      </c>
    </row>
    <row r="3006" spans="1:29" x14ac:dyDescent="0.25">
      <c r="A3006" t="s">
        <v>7</v>
      </c>
      <c r="B3006" t="s">
        <v>6</v>
      </c>
      <c r="C3006" s="1">
        <v>42080.47152777778</v>
      </c>
      <c r="D3006" s="3">
        <f t="shared" si="384"/>
        <v>2015</v>
      </c>
      <c r="E3006" s="3">
        <f t="shared" si="387"/>
        <v>3</v>
      </c>
      <c r="F3006" s="3">
        <f t="shared" si="388"/>
        <v>11</v>
      </c>
      <c r="G3006" s="3">
        <f t="shared" si="389"/>
        <v>17</v>
      </c>
      <c r="H3006" s="3" t="str">
        <f t="shared" si="390"/>
        <v>2015311</v>
      </c>
      <c r="I3006" s="3" t="str">
        <f t="shared" si="391"/>
        <v>201531117</v>
      </c>
      <c r="J3006">
        <v>325</v>
      </c>
      <c r="K3006">
        <v>195</v>
      </c>
      <c r="L3006" t="str">
        <f>VLOOKUP(C3006,List!$A$2:$C$2089,3,)</f>
        <v>Turnpike Lane</v>
      </c>
      <c r="M3006" t="str">
        <f>VLOOKUP(C3006,List!$A$2:$C$2089,2,)</f>
        <v>Piccadilly</v>
      </c>
      <c r="N3006" t="str">
        <f t="shared" si="385"/>
        <v>Turnpike Lane|Piccadilly</v>
      </c>
      <c r="O3006">
        <f>VLOOKUP(N3006,Depth!$A$2:$F$427,3,)</f>
        <v>21</v>
      </c>
      <c r="P3006">
        <f>VLOOKUP(N3006,Depth!$A$2:$F$427,5,)</f>
        <v>106.28</v>
      </c>
      <c r="Q3006">
        <f>VLOOKUP(N3006,Depth!$A$2:$F$427,6,)</f>
        <v>14.72</v>
      </c>
      <c r="R3006">
        <f>VLOOKUP(L3006,longitude_latitude!C:J,7,)</f>
        <v>-0.101359413</v>
      </c>
      <c r="S3006">
        <f>VLOOKUP(L3006,longitude_latitude!C:J,8,)</f>
        <v>51.589751120000003</v>
      </c>
      <c r="T3006">
        <f t="shared" si="386"/>
        <v>-5.2291068903392928</v>
      </c>
      <c r="U3006">
        <f>VLOOKUP(M3006,LINE!$A$2:$B$13,2,)</f>
        <v>10</v>
      </c>
      <c r="V3006">
        <f>VLOOKUP(L3006,Entry_exit!B:P,4,)</f>
        <v>15937</v>
      </c>
      <c r="W3006">
        <f>2020 - VLOOKUP(L3006, age!$A:$D,4,)</f>
        <v>88</v>
      </c>
      <c r="X3006">
        <f>VLOOKUP(H3006,'air-quality-london-time-of-day'!E:G,3,FALSE)</f>
        <v>19.100000000000001</v>
      </c>
      <c r="Y3006">
        <f>VLOOKUP(I3006,Weather!F:K,2,)</f>
        <v>9.28125</v>
      </c>
      <c r="Z3006">
        <f>VLOOKUP(I3006,Weather!F:K,3,)</f>
        <v>1.3</v>
      </c>
      <c r="AA3006">
        <f>VLOOKUP(I3006,Weather!F:K,4,)</f>
        <v>0.79</v>
      </c>
      <c r="AB3006">
        <f>VLOOKUP(I3006,Weather!F:K,5,)</f>
        <v>1025</v>
      </c>
      <c r="AC3006">
        <f>VLOOKUP(I3006,Weather!F:K,6,)</f>
        <v>0</v>
      </c>
    </row>
    <row r="3007" spans="1:29" x14ac:dyDescent="0.25">
      <c r="A3007" t="s">
        <v>7</v>
      </c>
      <c r="B3007" t="s">
        <v>6</v>
      </c>
      <c r="C3007" s="1">
        <v>42080.472222222219</v>
      </c>
      <c r="D3007" s="3">
        <f t="shared" si="384"/>
        <v>2015</v>
      </c>
      <c r="E3007" s="3">
        <f t="shared" si="387"/>
        <v>3</v>
      </c>
      <c r="F3007" s="3">
        <f t="shared" si="388"/>
        <v>11</v>
      </c>
      <c r="G3007" s="3">
        <f t="shared" si="389"/>
        <v>17</v>
      </c>
      <c r="H3007" s="3" t="str">
        <f t="shared" si="390"/>
        <v>2015311</v>
      </c>
      <c r="I3007" s="3" t="str">
        <f t="shared" si="391"/>
        <v>201531117</v>
      </c>
      <c r="J3007">
        <v>313</v>
      </c>
      <c r="K3007">
        <v>187.8</v>
      </c>
      <c r="L3007" t="str">
        <f>VLOOKUP(C3007,List!$A$2:$C$2089,3,)</f>
        <v>Turnpike Lane</v>
      </c>
      <c r="M3007" t="str">
        <f>VLOOKUP(C3007,List!$A$2:$C$2089,2,)</f>
        <v>Piccadilly</v>
      </c>
      <c r="N3007" t="str">
        <f t="shared" si="385"/>
        <v>Turnpike Lane|Piccadilly</v>
      </c>
      <c r="O3007">
        <f>VLOOKUP(N3007,Depth!$A$2:$F$427,3,)</f>
        <v>21</v>
      </c>
      <c r="P3007">
        <f>VLOOKUP(N3007,Depth!$A$2:$F$427,5,)</f>
        <v>106.28</v>
      </c>
      <c r="Q3007">
        <f>VLOOKUP(N3007,Depth!$A$2:$F$427,6,)</f>
        <v>14.72</v>
      </c>
      <c r="R3007">
        <f>VLOOKUP(L3007,longitude_latitude!C:J,7,)</f>
        <v>-0.101359413</v>
      </c>
      <c r="S3007">
        <f>VLOOKUP(L3007,longitude_latitude!C:J,8,)</f>
        <v>51.589751120000003</v>
      </c>
      <c r="T3007">
        <f t="shared" si="386"/>
        <v>-5.2291068903392928</v>
      </c>
      <c r="U3007">
        <f>VLOOKUP(M3007,LINE!$A$2:$B$13,2,)</f>
        <v>10</v>
      </c>
      <c r="V3007">
        <f>VLOOKUP(L3007,Entry_exit!B:P,4,)</f>
        <v>15937</v>
      </c>
      <c r="W3007">
        <f>2020 - VLOOKUP(L3007, age!$A:$D,4,)</f>
        <v>88</v>
      </c>
      <c r="X3007">
        <f>VLOOKUP(H3007,'air-quality-london-time-of-day'!E:G,3,FALSE)</f>
        <v>19.100000000000001</v>
      </c>
      <c r="Y3007">
        <f>VLOOKUP(I3007,Weather!F:K,2,)</f>
        <v>9.28125</v>
      </c>
      <c r="Z3007">
        <f>VLOOKUP(I3007,Weather!F:K,3,)</f>
        <v>1.3</v>
      </c>
      <c r="AA3007">
        <f>VLOOKUP(I3007,Weather!F:K,4,)</f>
        <v>0.79</v>
      </c>
      <c r="AB3007">
        <f>VLOOKUP(I3007,Weather!F:K,5,)</f>
        <v>1025</v>
      </c>
      <c r="AC3007">
        <f>VLOOKUP(I3007,Weather!F:K,6,)</f>
        <v>0</v>
      </c>
    </row>
    <row r="3008" spans="1:29" x14ac:dyDescent="0.25">
      <c r="A3008" t="s">
        <v>7</v>
      </c>
      <c r="B3008" t="s">
        <v>6</v>
      </c>
      <c r="C3008" s="1">
        <v>42080.472916666666</v>
      </c>
      <c r="D3008" s="3">
        <f t="shared" si="384"/>
        <v>2015</v>
      </c>
      <c r="E3008" s="3">
        <f t="shared" si="387"/>
        <v>3</v>
      </c>
      <c r="F3008" s="3">
        <f t="shared" si="388"/>
        <v>11</v>
      </c>
      <c r="G3008" s="3">
        <f t="shared" si="389"/>
        <v>17</v>
      </c>
      <c r="H3008" s="3" t="str">
        <f t="shared" si="390"/>
        <v>2015311</v>
      </c>
      <c r="I3008" s="3" t="str">
        <f t="shared" si="391"/>
        <v>201531117</v>
      </c>
      <c r="J3008">
        <v>298</v>
      </c>
      <c r="K3008">
        <v>178.8</v>
      </c>
      <c r="L3008" t="str">
        <f>VLOOKUP(C3008,List!$A$2:$C$2089,3,)</f>
        <v>Wood Green</v>
      </c>
      <c r="M3008" t="str">
        <f>VLOOKUP(C3008,List!$A$2:$C$2089,2,)</f>
        <v>Piccadilly</v>
      </c>
      <c r="N3008" t="str">
        <f t="shared" si="385"/>
        <v>Wood Green|Piccadilly</v>
      </c>
      <c r="O3008">
        <f>VLOOKUP(N3008,Depth!$A$2:$F$427,3,)</f>
        <v>25</v>
      </c>
      <c r="P3008">
        <f>VLOOKUP(N3008,Depth!$A$2:$F$427,5,)</f>
        <v>113.59</v>
      </c>
      <c r="Q3008">
        <f>VLOOKUP(N3008,Depth!$A$2:$F$427,6,)</f>
        <v>11.41</v>
      </c>
      <c r="R3008">
        <f>VLOOKUP(L3008,longitude_latitude!C:J,7,)</f>
        <v>-0.108246806</v>
      </c>
      <c r="S3008">
        <f>VLOOKUP(L3008,longitude_latitude!C:J,8,)</f>
        <v>51.596971199999999</v>
      </c>
      <c r="T3008">
        <f t="shared" si="386"/>
        <v>-5.5852073316739874</v>
      </c>
      <c r="U3008">
        <f>VLOOKUP(M3008,LINE!$A$2:$B$13,2,)</f>
        <v>10</v>
      </c>
      <c r="V3008">
        <f>VLOOKUP(L3008,Entry_exit!B:P,4,)</f>
        <v>20281</v>
      </c>
      <c r="W3008">
        <f>2020 - VLOOKUP(L3008, age!$A:$D,4,)</f>
        <v>88</v>
      </c>
      <c r="X3008">
        <f>VLOOKUP(H3008,'air-quality-london-time-of-day'!E:G,3,FALSE)</f>
        <v>19.100000000000001</v>
      </c>
      <c r="Y3008">
        <f>VLOOKUP(I3008,Weather!F:K,2,)</f>
        <v>9.28125</v>
      </c>
      <c r="Z3008">
        <f>VLOOKUP(I3008,Weather!F:K,3,)</f>
        <v>1.3</v>
      </c>
      <c r="AA3008">
        <f>VLOOKUP(I3008,Weather!F:K,4,)</f>
        <v>0.79</v>
      </c>
      <c r="AB3008">
        <f>VLOOKUP(I3008,Weather!F:K,5,)</f>
        <v>1025</v>
      </c>
      <c r="AC3008">
        <f>VLOOKUP(I3008,Weather!F:K,6,)</f>
        <v>0</v>
      </c>
    </row>
    <row r="3009" spans="1:29" x14ac:dyDescent="0.25">
      <c r="A3009" t="s">
        <v>7</v>
      </c>
      <c r="B3009" t="s">
        <v>6</v>
      </c>
      <c r="C3009" s="1">
        <v>42080.473611111112</v>
      </c>
      <c r="D3009" s="3">
        <f t="shared" si="384"/>
        <v>2015</v>
      </c>
      <c r="E3009" s="3">
        <f t="shared" si="387"/>
        <v>3</v>
      </c>
      <c r="F3009" s="3">
        <f t="shared" si="388"/>
        <v>11</v>
      </c>
      <c r="G3009" s="3">
        <f t="shared" si="389"/>
        <v>17</v>
      </c>
      <c r="H3009" s="3" t="str">
        <f t="shared" si="390"/>
        <v>2015311</v>
      </c>
      <c r="I3009" s="3" t="str">
        <f t="shared" si="391"/>
        <v>201531117</v>
      </c>
      <c r="J3009">
        <v>293</v>
      </c>
      <c r="K3009">
        <v>175.8</v>
      </c>
      <c r="L3009" t="str">
        <f>VLOOKUP(C3009,List!$A$2:$C$2089,3,)</f>
        <v>Wood Green</v>
      </c>
      <c r="M3009" t="str">
        <f>VLOOKUP(C3009,List!$A$2:$C$2089,2,)</f>
        <v>Piccadilly</v>
      </c>
      <c r="N3009" t="str">
        <f t="shared" si="385"/>
        <v>Wood Green|Piccadilly</v>
      </c>
      <c r="O3009">
        <f>VLOOKUP(N3009,Depth!$A$2:$F$427,3,)</f>
        <v>25</v>
      </c>
      <c r="P3009">
        <f>VLOOKUP(N3009,Depth!$A$2:$F$427,5,)</f>
        <v>113.59</v>
      </c>
      <c r="Q3009">
        <f>VLOOKUP(N3009,Depth!$A$2:$F$427,6,)</f>
        <v>11.41</v>
      </c>
      <c r="R3009">
        <f>VLOOKUP(L3009,longitude_latitude!C:J,7,)</f>
        <v>-0.108246806</v>
      </c>
      <c r="S3009">
        <f>VLOOKUP(L3009,longitude_latitude!C:J,8,)</f>
        <v>51.596971199999999</v>
      </c>
      <c r="T3009">
        <f t="shared" si="386"/>
        <v>-5.5852073316739874</v>
      </c>
      <c r="U3009">
        <f>VLOOKUP(M3009,LINE!$A$2:$B$13,2,)</f>
        <v>10</v>
      </c>
      <c r="V3009">
        <f>VLOOKUP(L3009,Entry_exit!B:P,4,)</f>
        <v>20281</v>
      </c>
      <c r="W3009">
        <f>2020 - VLOOKUP(L3009, age!$A:$D,4,)</f>
        <v>88</v>
      </c>
      <c r="X3009">
        <f>VLOOKUP(H3009,'air-quality-london-time-of-day'!E:G,3,FALSE)</f>
        <v>19.100000000000001</v>
      </c>
      <c r="Y3009">
        <f>VLOOKUP(I3009,Weather!F:K,2,)</f>
        <v>9.28125</v>
      </c>
      <c r="Z3009">
        <f>VLOOKUP(I3009,Weather!F:K,3,)</f>
        <v>1.3</v>
      </c>
      <c r="AA3009">
        <f>VLOOKUP(I3009,Weather!F:K,4,)</f>
        <v>0.79</v>
      </c>
      <c r="AB3009">
        <f>VLOOKUP(I3009,Weather!F:K,5,)</f>
        <v>1025</v>
      </c>
      <c r="AC3009">
        <f>VLOOKUP(I3009,Weather!F:K,6,)</f>
        <v>0</v>
      </c>
    </row>
    <row r="3010" spans="1:29" x14ac:dyDescent="0.25">
      <c r="A3010" t="s">
        <v>7</v>
      </c>
      <c r="B3010" t="s">
        <v>6</v>
      </c>
      <c r="C3010" s="1">
        <v>42080.474305555559</v>
      </c>
      <c r="D3010" s="3">
        <f t="shared" si="384"/>
        <v>2015</v>
      </c>
      <c r="E3010" s="3">
        <f t="shared" si="387"/>
        <v>3</v>
      </c>
      <c r="F3010" s="3">
        <f t="shared" si="388"/>
        <v>11</v>
      </c>
      <c r="G3010" s="3">
        <f t="shared" si="389"/>
        <v>17</v>
      </c>
      <c r="H3010" s="3" t="str">
        <f t="shared" si="390"/>
        <v>2015311</v>
      </c>
      <c r="I3010" s="3" t="str">
        <f t="shared" si="391"/>
        <v>201531117</v>
      </c>
      <c r="J3010">
        <v>290</v>
      </c>
      <c r="K3010">
        <v>174</v>
      </c>
      <c r="L3010" t="str">
        <f>VLOOKUP(C3010,List!$A$2:$C$2089,3,)</f>
        <v>Wood Green</v>
      </c>
      <c r="M3010" t="str">
        <f>VLOOKUP(C3010,List!$A$2:$C$2089,2,)</f>
        <v>Piccadilly</v>
      </c>
      <c r="N3010" t="str">
        <f t="shared" si="385"/>
        <v>Wood Green|Piccadilly</v>
      </c>
      <c r="O3010">
        <f>VLOOKUP(N3010,Depth!$A$2:$F$427,3,)</f>
        <v>25</v>
      </c>
      <c r="P3010">
        <f>VLOOKUP(N3010,Depth!$A$2:$F$427,5,)</f>
        <v>113.59</v>
      </c>
      <c r="Q3010">
        <f>VLOOKUP(N3010,Depth!$A$2:$F$427,6,)</f>
        <v>11.41</v>
      </c>
      <c r="R3010">
        <f>VLOOKUP(L3010,longitude_latitude!C:J,7,)</f>
        <v>-0.108246806</v>
      </c>
      <c r="S3010">
        <f>VLOOKUP(L3010,longitude_latitude!C:J,8,)</f>
        <v>51.596971199999999</v>
      </c>
      <c r="T3010">
        <f t="shared" si="386"/>
        <v>-5.5852073316739874</v>
      </c>
      <c r="U3010">
        <f>VLOOKUP(M3010,LINE!$A$2:$B$13,2,)</f>
        <v>10</v>
      </c>
      <c r="V3010">
        <f>VLOOKUP(L3010,Entry_exit!B:P,4,)</f>
        <v>20281</v>
      </c>
      <c r="W3010">
        <f>2020 - VLOOKUP(L3010, age!$A:$D,4,)</f>
        <v>88</v>
      </c>
      <c r="X3010">
        <f>VLOOKUP(H3010,'air-quality-london-time-of-day'!E:G,3,FALSE)</f>
        <v>19.100000000000001</v>
      </c>
      <c r="Y3010">
        <f>VLOOKUP(I3010,Weather!F:K,2,)</f>
        <v>9.28125</v>
      </c>
      <c r="Z3010">
        <f>VLOOKUP(I3010,Weather!F:K,3,)</f>
        <v>1.3</v>
      </c>
      <c r="AA3010">
        <f>VLOOKUP(I3010,Weather!F:K,4,)</f>
        <v>0.79</v>
      </c>
      <c r="AB3010">
        <f>VLOOKUP(I3010,Weather!F:K,5,)</f>
        <v>1025</v>
      </c>
      <c r="AC3010">
        <f>VLOOKUP(I3010,Weather!F:K,6,)</f>
        <v>0</v>
      </c>
    </row>
    <row r="3011" spans="1:29" x14ac:dyDescent="0.25">
      <c r="A3011" t="s">
        <v>7</v>
      </c>
      <c r="B3011" t="s">
        <v>6</v>
      </c>
      <c r="C3011" s="1">
        <v>42080.474999999999</v>
      </c>
      <c r="D3011" s="3">
        <f t="shared" si="384"/>
        <v>2015</v>
      </c>
      <c r="E3011" s="3">
        <f t="shared" si="387"/>
        <v>3</v>
      </c>
      <c r="F3011" s="3">
        <f t="shared" si="388"/>
        <v>11</v>
      </c>
      <c r="G3011" s="3">
        <f t="shared" si="389"/>
        <v>17</v>
      </c>
      <c r="H3011" s="3" t="str">
        <f t="shared" si="390"/>
        <v>2015311</v>
      </c>
      <c r="I3011" s="3" t="str">
        <f t="shared" si="391"/>
        <v>201531117</v>
      </c>
      <c r="J3011">
        <v>291</v>
      </c>
      <c r="K3011">
        <v>174.6</v>
      </c>
      <c r="L3011" t="str">
        <f>VLOOKUP(C3011,List!$A$2:$C$2089,3,)</f>
        <v>Bounds Green</v>
      </c>
      <c r="M3011" t="str">
        <f>VLOOKUP(C3011,List!$A$2:$C$2089,2,)</f>
        <v>Piccadilly</v>
      </c>
      <c r="N3011" t="str">
        <f t="shared" si="385"/>
        <v>Bounds Green|Piccadilly</v>
      </c>
      <c r="O3011">
        <f>VLOOKUP(N3011,Depth!$A$2:$F$427,3,)</f>
        <v>47</v>
      </c>
      <c r="P3011">
        <f>VLOOKUP(N3011,Depth!$A$2:$F$427,5,)</f>
        <v>130.82</v>
      </c>
      <c r="Q3011">
        <f>VLOOKUP(N3011,Depth!$A$2:$F$427,6,)</f>
        <v>16.18</v>
      </c>
      <c r="R3011">
        <f>VLOOKUP(L3011,longitude_latitude!C:J,7,)</f>
        <v>-0.122731021</v>
      </c>
      <c r="S3011">
        <f>VLOOKUP(L3011,longitude_latitude!C:J,8,)</f>
        <v>51.60656487</v>
      </c>
      <c r="T3011">
        <f t="shared" si="386"/>
        <v>-6.3337263967978323</v>
      </c>
      <c r="U3011">
        <f>VLOOKUP(M3011,LINE!$A$2:$B$13,2,)</f>
        <v>10</v>
      </c>
      <c r="V3011">
        <f>VLOOKUP(L3011,Entry_exit!B:P,4,)</f>
        <v>10251</v>
      </c>
      <c r="W3011">
        <f>2020 - VLOOKUP(L3011, age!$A:$D,4,)</f>
        <v>88</v>
      </c>
      <c r="X3011">
        <f>VLOOKUP(H3011,'air-quality-london-time-of-day'!E:G,3,FALSE)</f>
        <v>19.100000000000001</v>
      </c>
      <c r="Y3011">
        <f>VLOOKUP(I3011,Weather!F:K,2,)</f>
        <v>9.28125</v>
      </c>
      <c r="Z3011">
        <f>VLOOKUP(I3011,Weather!F:K,3,)</f>
        <v>1.3</v>
      </c>
      <c r="AA3011">
        <f>VLOOKUP(I3011,Weather!F:K,4,)</f>
        <v>0.79</v>
      </c>
      <c r="AB3011">
        <f>VLOOKUP(I3011,Weather!F:K,5,)</f>
        <v>1025</v>
      </c>
      <c r="AC3011">
        <f>VLOOKUP(I3011,Weather!F:K,6,)</f>
        <v>0</v>
      </c>
    </row>
    <row r="3012" spans="1:29" x14ac:dyDescent="0.25">
      <c r="A3012" t="s">
        <v>7</v>
      </c>
      <c r="B3012" t="s">
        <v>6</v>
      </c>
      <c r="C3012" s="1">
        <v>42080.475694444445</v>
      </c>
      <c r="D3012" s="3">
        <f t="shared" si="384"/>
        <v>2015</v>
      </c>
      <c r="E3012" s="3">
        <f t="shared" si="387"/>
        <v>3</v>
      </c>
      <c r="F3012" s="3">
        <f t="shared" si="388"/>
        <v>11</v>
      </c>
      <c r="G3012" s="3">
        <f t="shared" si="389"/>
        <v>17</v>
      </c>
      <c r="H3012" s="3" t="str">
        <f t="shared" si="390"/>
        <v>2015311</v>
      </c>
      <c r="I3012" s="3" t="str">
        <f t="shared" si="391"/>
        <v>201531117</v>
      </c>
      <c r="J3012">
        <v>271</v>
      </c>
      <c r="K3012">
        <v>162.6</v>
      </c>
      <c r="L3012" t="str">
        <f>VLOOKUP(C3012,List!$A$2:$C$2089,3,)</f>
        <v>Bounds Green</v>
      </c>
      <c r="M3012" t="str">
        <f>VLOOKUP(C3012,List!$A$2:$C$2089,2,)</f>
        <v>Piccadilly</v>
      </c>
      <c r="N3012" t="str">
        <f t="shared" si="385"/>
        <v>Bounds Green|Piccadilly</v>
      </c>
      <c r="O3012">
        <f>VLOOKUP(N3012,Depth!$A$2:$F$427,3,)</f>
        <v>47</v>
      </c>
      <c r="P3012">
        <f>VLOOKUP(N3012,Depth!$A$2:$F$427,5,)</f>
        <v>130.82</v>
      </c>
      <c r="Q3012">
        <f>VLOOKUP(N3012,Depth!$A$2:$F$427,6,)</f>
        <v>16.18</v>
      </c>
      <c r="R3012">
        <f>VLOOKUP(L3012,longitude_latitude!C:J,7,)</f>
        <v>-0.122731021</v>
      </c>
      <c r="S3012">
        <f>VLOOKUP(L3012,longitude_latitude!C:J,8,)</f>
        <v>51.60656487</v>
      </c>
      <c r="T3012">
        <f t="shared" si="386"/>
        <v>-6.3337263967978323</v>
      </c>
      <c r="U3012">
        <f>VLOOKUP(M3012,LINE!$A$2:$B$13,2,)</f>
        <v>10</v>
      </c>
      <c r="V3012">
        <f>VLOOKUP(L3012,Entry_exit!B:P,4,)</f>
        <v>10251</v>
      </c>
      <c r="W3012">
        <f>2020 - VLOOKUP(L3012, age!$A:$D,4,)</f>
        <v>88</v>
      </c>
      <c r="X3012">
        <f>VLOOKUP(H3012,'air-quality-london-time-of-day'!E:G,3,FALSE)</f>
        <v>19.100000000000001</v>
      </c>
      <c r="Y3012">
        <f>VLOOKUP(I3012,Weather!F:K,2,)</f>
        <v>9.28125</v>
      </c>
      <c r="Z3012">
        <f>VLOOKUP(I3012,Weather!F:K,3,)</f>
        <v>1.3</v>
      </c>
      <c r="AA3012">
        <f>VLOOKUP(I3012,Weather!F:K,4,)</f>
        <v>0.79</v>
      </c>
      <c r="AB3012">
        <f>VLOOKUP(I3012,Weather!F:K,5,)</f>
        <v>1025</v>
      </c>
      <c r="AC3012">
        <f>VLOOKUP(I3012,Weather!F:K,6,)</f>
        <v>0</v>
      </c>
    </row>
    <row r="3013" spans="1:29" x14ac:dyDescent="0.25">
      <c r="A3013" t="s">
        <v>7</v>
      </c>
      <c r="B3013" t="s">
        <v>6</v>
      </c>
      <c r="C3013" s="1">
        <v>42080.476388888892</v>
      </c>
      <c r="D3013" s="3">
        <f t="shared" si="384"/>
        <v>2015</v>
      </c>
      <c r="E3013" s="3">
        <f t="shared" si="387"/>
        <v>3</v>
      </c>
      <c r="F3013" s="3">
        <f t="shared" si="388"/>
        <v>11</v>
      </c>
      <c r="G3013" s="3">
        <f t="shared" si="389"/>
        <v>17</v>
      </c>
      <c r="H3013" s="3" t="str">
        <f t="shared" si="390"/>
        <v>2015311</v>
      </c>
      <c r="I3013" s="3" t="str">
        <f t="shared" si="391"/>
        <v>201531117</v>
      </c>
      <c r="J3013">
        <v>272</v>
      </c>
      <c r="K3013">
        <v>163.19999999999999</v>
      </c>
      <c r="L3013" t="str">
        <f>VLOOKUP(C3013,List!$A$2:$C$2089,3,)</f>
        <v>Bounds Green</v>
      </c>
      <c r="M3013" t="str">
        <f>VLOOKUP(C3013,List!$A$2:$C$2089,2,)</f>
        <v>Piccadilly</v>
      </c>
      <c r="N3013" t="str">
        <f t="shared" si="385"/>
        <v>Bounds Green|Piccadilly</v>
      </c>
      <c r="O3013">
        <f>VLOOKUP(N3013,Depth!$A$2:$F$427,3,)</f>
        <v>47</v>
      </c>
      <c r="P3013">
        <f>VLOOKUP(N3013,Depth!$A$2:$F$427,5,)</f>
        <v>130.82</v>
      </c>
      <c r="Q3013">
        <f>VLOOKUP(N3013,Depth!$A$2:$F$427,6,)</f>
        <v>16.18</v>
      </c>
      <c r="R3013">
        <f>VLOOKUP(L3013,longitude_latitude!C:J,7,)</f>
        <v>-0.122731021</v>
      </c>
      <c r="S3013">
        <f>VLOOKUP(L3013,longitude_latitude!C:J,8,)</f>
        <v>51.60656487</v>
      </c>
      <c r="T3013">
        <f t="shared" si="386"/>
        <v>-6.3337263967978323</v>
      </c>
      <c r="U3013">
        <f>VLOOKUP(M3013,LINE!$A$2:$B$13,2,)</f>
        <v>10</v>
      </c>
      <c r="V3013">
        <f>VLOOKUP(L3013,Entry_exit!B:P,4,)</f>
        <v>10251</v>
      </c>
      <c r="W3013">
        <f>2020 - VLOOKUP(L3013, age!$A:$D,4,)</f>
        <v>88</v>
      </c>
      <c r="X3013">
        <f>VLOOKUP(H3013,'air-quality-london-time-of-day'!E:G,3,FALSE)</f>
        <v>19.100000000000001</v>
      </c>
      <c r="Y3013">
        <f>VLOOKUP(I3013,Weather!F:K,2,)</f>
        <v>9.28125</v>
      </c>
      <c r="Z3013">
        <f>VLOOKUP(I3013,Weather!F:K,3,)</f>
        <v>1.3</v>
      </c>
      <c r="AA3013">
        <f>VLOOKUP(I3013,Weather!F:K,4,)</f>
        <v>0.79</v>
      </c>
      <c r="AB3013">
        <f>VLOOKUP(I3013,Weather!F:K,5,)</f>
        <v>1025</v>
      </c>
      <c r="AC3013">
        <f>VLOOKUP(I3013,Weather!F:K,6,)</f>
        <v>0</v>
      </c>
    </row>
    <row r="3014" spans="1:29" x14ac:dyDescent="0.25">
      <c r="A3014" t="s">
        <v>7</v>
      </c>
      <c r="B3014" t="s">
        <v>6</v>
      </c>
      <c r="C3014" s="1">
        <v>42080.477083333331</v>
      </c>
      <c r="D3014" s="3">
        <f t="shared" si="384"/>
        <v>2015</v>
      </c>
      <c r="E3014" s="3">
        <f t="shared" si="387"/>
        <v>3</v>
      </c>
      <c r="F3014" s="3">
        <f t="shared" si="388"/>
        <v>11</v>
      </c>
      <c r="G3014" s="3">
        <f t="shared" si="389"/>
        <v>17</v>
      </c>
      <c r="H3014" s="3" t="str">
        <f t="shared" si="390"/>
        <v>2015311</v>
      </c>
      <c r="I3014" s="3" t="str">
        <f t="shared" si="391"/>
        <v>201531117</v>
      </c>
      <c r="J3014">
        <v>221</v>
      </c>
      <c r="K3014">
        <v>132.6</v>
      </c>
      <c r="L3014" t="str">
        <f>VLOOKUP(C3014,List!$A$2:$C$2089,3,)</f>
        <v>Arnos Grove</v>
      </c>
      <c r="M3014" t="str">
        <f>VLOOKUP(C3014,List!$A$2:$C$2089,2,)</f>
        <v>Piccadilly</v>
      </c>
      <c r="N3014" t="str">
        <f t="shared" si="385"/>
        <v>Arnos Grove|Piccadilly</v>
      </c>
      <c r="O3014">
        <f>VLOOKUP(N3014,Depth!$A$2:$F$427,3,)</f>
        <v>43</v>
      </c>
      <c r="P3014">
        <f>VLOOKUP(N3014,Depth!$A$2:$F$427,5,)</f>
        <v>137.6</v>
      </c>
      <c r="Q3014">
        <f>VLOOKUP(N3014,Depth!$A$2:$F$427,6,)</f>
        <v>5.4</v>
      </c>
      <c r="R3014">
        <f>VLOOKUP(L3014,longitude_latitude!C:J,7,)</f>
        <v>-0.13143482300000001</v>
      </c>
      <c r="S3014">
        <f>VLOOKUP(L3014,longitude_latitude!C:J,8,)</f>
        <v>51.615954780000003</v>
      </c>
      <c r="T3014">
        <f t="shared" si="386"/>
        <v>-6.7841338804853049</v>
      </c>
      <c r="U3014">
        <f>VLOOKUP(M3014,LINE!$A$2:$B$13,2,)</f>
        <v>10</v>
      </c>
      <c r="V3014">
        <f>VLOOKUP(L3014,Entry_exit!B:P,4,)</f>
        <v>7217</v>
      </c>
      <c r="W3014">
        <f>2020 - VLOOKUP(L3014, age!$A:$D,4,)</f>
        <v>88</v>
      </c>
      <c r="X3014">
        <f>VLOOKUP(H3014,'air-quality-london-time-of-day'!E:G,3,FALSE)</f>
        <v>19.100000000000001</v>
      </c>
      <c r="Y3014">
        <f>VLOOKUP(I3014,Weather!F:K,2,)</f>
        <v>9.28125</v>
      </c>
      <c r="Z3014">
        <f>VLOOKUP(I3014,Weather!F:K,3,)</f>
        <v>1.3</v>
      </c>
      <c r="AA3014">
        <f>VLOOKUP(I3014,Weather!F:K,4,)</f>
        <v>0.79</v>
      </c>
      <c r="AB3014">
        <f>VLOOKUP(I3014,Weather!F:K,5,)</f>
        <v>1025</v>
      </c>
      <c r="AC3014">
        <f>VLOOKUP(I3014,Weather!F:K,6,)</f>
        <v>0</v>
      </c>
    </row>
    <row r="3015" spans="1:29" x14ac:dyDescent="0.25">
      <c r="A3015" t="s">
        <v>7</v>
      </c>
      <c r="B3015" t="s">
        <v>6</v>
      </c>
      <c r="C3015" s="1">
        <v>42080.477777777778</v>
      </c>
      <c r="D3015" s="3">
        <f t="shared" si="384"/>
        <v>2015</v>
      </c>
      <c r="E3015" s="3">
        <f t="shared" si="387"/>
        <v>3</v>
      </c>
      <c r="F3015" s="3">
        <f t="shared" si="388"/>
        <v>11</v>
      </c>
      <c r="G3015" s="3">
        <f t="shared" si="389"/>
        <v>17</v>
      </c>
      <c r="H3015" s="3" t="str">
        <f t="shared" si="390"/>
        <v>2015311</v>
      </c>
      <c r="I3015" s="3" t="str">
        <f t="shared" si="391"/>
        <v>201531117</v>
      </c>
      <c r="J3015">
        <v>165</v>
      </c>
      <c r="K3015">
        <v>99</v>
      </c>
      <c r="L3015" t="str">
        <f>VLOOKUP(C3015,List!$A$2:$C$2089,3,)</f>
        <v>Arnos Grove</v>
      </c>
      <c r="M3015" t="str">
        <f>VLOOKUP(C3015,List!$A$2:$C$2089,2,)</f>
        <v>Piccadilly</v>
      </c>
      <c r="N3015" t="str">
        <f t="shared" si="385"/>
        <v>Arnos Grove|Piccadilly</v>
      </c>
      <c r="O3015">
        <f>VLOOKUP(N3015,Depth!$A$2:$F$427,3,)</f>
        <v>43</v>
      </c>
      <c r="P3015">
        <f>VLOOKUP(N3015,Depth!$A$2:$F$427,5,)</f>
        <v>137.6</v>
      </c>
      <c r="Q3015">
        <f>VLOOKUP(N3015,Depth!$A$2:$F$427,6,)</f>
        <v>5.4</v>
      </c>
      <c r="R3015">
        <f>VLOOKUP(L3015,longitude_latitude!C:J,7,)</f>
        <v>-0.13143482300000001</v>
      </c>
      <c r="S3015">
        <f>VLOOKUP(L3015,longitude_latitude!C:J,8,)</f>
        <v>51.615954780000003</v>
      </c>
      <c r="T3015">
        <f t="shared" si="386"/>
        <v>-6.7841338804853049</v>
      </c>
      <c r="U3015">
        <f>VLOOKUP(M3015,LINE!$A$2:$B$13,2,)</f>
        <v>10</v>
      </c>
      <c r="V3015">
        <f>VLOOKUP(L3015,Entry_exit!B:P,4,)</f>
        <v>7217</v>
      </c>
      <c r="W3015">
        <f>2020 - VLOOKUP(L3015, age!$A:$D,4,)</f>
        <v>88</v>
      </c>
      <c r="X3015">
        <f>VLOOKUP(H3015,'air-quality-london-time-of-day'!E:G,3,FALSE)</f>
        <v>19.100000000000001</v>
      </c>
      <c r="Y3015">
        <f>VLOOKUP(I3015,Weather!F:K,2,)</f>
        <v>9.28125</v>
      </c>
      <c r="Z3015">
        <f>VLOOKUP(I3015,Weather!F:K,3,)</f>
        <v>1.3</v>
      </c>
      <c r="AA3015">
        <f>VLOOKUP(I3015,Weather!F:K,4,)</f>
        <v>0.79</v>
      </c>
      <c r="AB3015">
        <f>VLOOKUP(I3015,Weather!F:K,5,)</f>
        <v>1025</v>
      </c>
      <c r="AC3015">
        <f>VLOOKUP(I3015,Weather!F:K,6,)</f>
        <v>0</v>
      </c>
    </row>
    <row r="3016" spans="1:29" x14ac:dyDescent="0.25">
      <c r="A3016" t="s">
        <v>7</v>
      </c>
      <c r="B3016" t="s">
        <v>6</v>
      </c>
      <c r="C3016" s="1">
        <v>42080.478472222225</v>
      </c>
      <c r="D3016" s="3">
        <f t="shared" si="384"/>
        <v>2015</v>
      </c>
      <c r="E3016" s="3">
        <f t="shared" si="387"/>
        <v>3</v>
      </c>
      <c r="F3016" s="3">
        <f t="shared" si="388"/>
        <v>11</v>
      </c>
      <c r="G3016" s="3">
        <f t="shared" si="389"/>
        <v>17</v>
      </c>
      <c r="H3016" s="3" t="str">
        <f t="shared" si="390"/>
        <v>2015311</v>
      </c>
      <c r="I3016" s="3" t="str">
        <f t="shared" si="391"/>
        <v>201531117</v>
      </c>
      <c r="J3016">
        <v>157</v>
      </c>
      <c r="K3016">
        <v>94.2</v>
      </c>
      <c r="L3016" t="str">
        <f>VLOOKUP(C3016,List!$A$2:$C$2089,3,)</f>
        <v>Arnos Grove</v>
      </c>
      <c r="M3016" t="str">
        <f>VLOOKUP(C3016,List!$A$2:$C$2089,2,)</f>
        <v>Piccadilly</v>
      </c>
      <c r="N3016" t="str">
        <f t="shared" si="385"/>
        <v>Arnos Grove|Piccadilly</v>
      </c>
      <c r="O3016">
        <f>VLOOKUP(N3016,Depth!$A$2:$F$427,3,)</f>
        <v>43</v>
      </c>
      <c r="P3016">
        <f>VLOOKUP(N3016,Depth!$A$2:$F$427,5,)</f>
        <v>137.6</v>
      </c>
      <c r="Q3016">
        <f>VLOOKUP(N3016,Depth!$A$2:$F$427,6,)</f>
        <v>5.4</v>
      </c>
      <c r="R3016">
        <f>VLOOKUP(L3016,longitude_latitude!C:J,7,)</f>
        <v>-0.13143482300000001</v>
      </c>
      <c r="S3016">
        <f>VLOOKUP(L3016,longitude_latitude!C:J,8,)</f>
        <v>51.615954780000003</v>
      </c>
      <c r="T3016">
        <f t="shared" si="386"/>
        <v>-6.7841338804853049</v>
      </c>
      <c r="U3016">
        <f>VLOOKUP(M3016,LINE!$A$2:$B$13,2,)</f>
        <v>10</v>
      </c>
      <c r="V3016">
        <f>VLOOKUP(L3016,Entry_exit!B:P,4,)</f>
        <v>7217</v>
      </c>
      <c r="W3016">
        <f>2020 - VLOOKUP(L3016, age!$A:$D,4,)</f>
        <v>88</v>
      </c>
      <c r="X3016">
        <f>VLOOKUP(H3016,'air-quality-london-time-of-day'!E:G,3,FALSE)</f>
        <v>19.100000000000001</v>
      </c>
      <c r="Y3016">
        <f>VLOOKUP(I3016,Weather!F:K,2,)</f>
        <v>9.28125</v>
      </c>
      <c r="Z3016">
        <f>VLOOKUP(I3016,Weather!F:K,3,)</f>
        <v>1.3</v>
      </c>
      <c r="AA3016">
        <f>VLOOKUP(I3016,Weather!F:K,4,)</f>
        <v>0.79</v>
      </c>
      <c r="AB3016">
        <f>VLOOKUP(I3016,Weather!F:K,5,)</f>
        <v>1025</v>
      </c>
      <c r="AC3016">
        <f>VLOOKUP(I3016,Weather!F:K,6,)</f>
        <v>0</v>
      </c>
    </row>
    <row r="3017" spans="1:29" x14ac:dyDescent="0.25">
      <c r="A3017" t="s">
        <v>7</v>
      </c>
      <c r="B3017" t="s">
        <v>6</v>
      </c>
      <c r="C3017" s="1">
        <v>42080.479166666664</v>
      </c>
      <c r="D3017" s="3">
        <f t="shared" si="384"/>
        <v>2015</v>
      </c>
      <c r="E3017" s="3">
        <f t="shared" si="387"/>
        <v>3</v>
      </c>
      <c r="F3017" s="3">
        <f t="shared" si="388"/>
        <v>11</v>
      </c>
      <c r="G3017" s="3">
        <f t="shared" si="389"/>
        <v>17</v>
      </c>
      <c r="H3017" s="3" t="str">
        <f t="shared" si="390"/>
        <v>2015311</v>
      </c>
      <c r="I3017" s="3" t="str">
        <f t="shared" si="391"/>
        <v>201531117</v>
      </c>
      <c r="J3017">
        <v>158</v>
      </c>
      <c r="K3017">
        <v>94.8</v>
      </c>
      <c r="L3017" t="str">
        <f>VLOOKUP(C3017,List!$A$2:$C$2089,3,)</f>
        <v>Arnos Grove</v>
      </c>
      <c r="M3017" t="str">
        <f>VLOOKUP(C3017,List!$A$2:$C$2089,2,)</f>
        <v>Piccadilly</v>
      </c>
      <c r="N3017" t="str">
        <f t="shared" si="385"/>
        <v>Arnos Grove|Piccadilly</v>
      </c>
      <c r="O3017">
        <f>VLOOKUP(N3017,Depth!$A$2:$F$427,3,)</f>
        <v>43</v>
      </c>
      <c r="P3017">
        <f>VLOOKUP(N3017,Depth!$A$2:$F$427,5,)</f>
        <v>137.6</v>
      </c>
      <c r="Q3017">
        <f>VLOOKUP(N3017,Depth!$A$2:$F$427,6,)</f>
        <v>5.4</v>
      </c>
      <c r="R3017">
        <f>VLOOKUP(L3017,longitude_latitude!C:J,7,)</f>
        <v>-0.13143482300000001</v>
      </c>
      <c r="S3017">
        <f>VLOOKUP(L3017,longitude_latitude!C:J,8,)</f>
        <v>51.615954780000003</v>
      </c>
      <c r="T3017">
        <f t="shared" si="386"/>
        <v>-6.7841338804853049</v>
      </c>
      <c r="U3017">
        <f>VLOOKUP(M3017,LINE!$A$2:$B$13,2,)</f>
        <v>10</v>
      </c>
      <c r="V3017">
        <f>VLOOKUP(L3017,Entry_exit!B:P,4,)</f>
        <v>7217</v>
      </c>
      <c r="W3017">
        <f>2020 - VLOOKUP(L3017, age!$A:$D,4,)</f>
        <v>88</v>
      </c>
      <c r="X3017">
        <f>VLOOKUP(H3017,'air-quality-london-time-of-day'!E:G,3,FALSE)</f>
        <v>19.100000000000001</v>
      </c>
      <c r="Y3017">
        <f>VLOOKUP(I3017,Weather!F:K,2,)</f>
        <v>9.28125</v>
      </c>
      <c r="Z3017">
        <f>VLOOKUP(I3017,Weather!F:K,3,)</f>
        <v>1.3</v>
      </c>
      <c r="AA3017">
        <f>VLOOKUP(I3017,Weather!F:K,4,)</f>
        <v>0.79</v>
      </c>
      <c r="AB3017">
        <f>VLOOKUP(I3017,Weather!F:K,5,)</f>
        <v>1025</v>
      </c>
      <c r="AC3017">
        <f>VLOOKUP(I3017,Weather!F:K,6,)</f>
        <v>0</v>
      </c>
    </row>
    <row r="3018" spans="1:29" x14ac:dyDescent="0.25">
      <c r="A3018" t="s">
        <v>7</v>
      </c>
      <c r="B3018" t="s">
        <v>6</v>
      </c>
      <c r="C3018" s="1">
        <v>42080.479861111111</v>
      </c>
      <c r="D3018" s="3">
        <f t="shared" si="384"/>
        <v>2015</v>
      </c>
      <c r="E3018" s="3">
        <f t="shared" si="387"/>
        <v>3</v>
      </c>
      <c r="F3018" s="3">
        <f t="shared" si="388"/>
        <v>11</v>
      </c>
      <c r="G3018" s="3">
        <f t="shared" si="389"/>
        <v>17</v>
      </c>
      <c r="H3018" s="3" t="str">
        <f t="shared" si="390"/>
        <v>2015311</v>
      </c>
      <c r="I3018" s="3" t="str">
        <f t="shared" si="391"/>
        <v>201531117</v>
      </c>
      <c r="J3018">
        <v>155</v>
      </c>
      <c r="K3018">
        <v>93</v>
      </c>
      <c r="L3018" t="str">
        <f>VLOOKUP(C3018,List!$A$2:$C$2089,3,)</f>
        <v>Arnos Grove</v>
      </c>
      <c r="M3018" t="str">
        <f>VLOOKUP(C3018,List!$A$2:$C$2089,2,)</f>
        <v>Piccadilly</v>
      </c>
      <c r="N3018" t="str">
        <f t="shared" si="385"/>
        <v>Arnos Grove|Piccadilly</v>
      </c>
      <c r="O3018">
        <f>VLOOKUP(N3018,Depth!$A$2:$F$427,3,)</f>
        <v>43</v>
      </c>
      <c r="P3018">
        <f>VLOOKUP(N3018,Depth!$A$2:$F$427,5,)</f>
        <v>137.6</v>
      </c>
      <c r="Q3018">
        <f>VLOOKUP(N3018,Depth!$A$2:$F$427,6,)</f>
        <v>5.4</v>
      </c>
      <c r="R3018">
        <f>VLOOKUP(L3018,longitude_latitude!C:J,7,)</f>
        <v>-0.13143482300000001</v>
      </c>
      <c r="S3018">
        <f>VLOOKUP(L3018,longitude_latitude!C:J,8,)</f>
        <v>51.615954780000003</v>
      </c>
      <c r="T3018">
        <f t="shared" si="386"/>
        <v>-6.7841338804853049</v>
      </c>
      <c r="U3018">
        <f>VLOOKUP(M3018,LINE!$A$2:$B$13,2,)</f>
        <v>10</v>
      </c>
      <c r="V3018">
        <f>VLOOKUP(L3018,Entry_exit!B:P,4,)</f>
        <v>7217</v>
      </c>
      <c r="W3018">
        <f>2020 - VLOOKUP(L3018, age!$A:$D,4,)</f>
        <v>88</v>
      </c>
      <c r="X3018">
        <f>VLOOKUP(H3018,'air-quality-london-time-of-day'!E:G,3,FALSE)</f>
        <v>19.100000000000001</v>
      </c>
      <c r="Y3018">
        <f>VLOOKUP(I3018,Weather!F:K,2,)</f>
        <v>9.28125</v>
      </c>
      <c r="Z3018">
        <f>VLOOKUP(I3018,Weather!F:K,3,)</f>
        <v>1.3</v>
      </c>
      <c r="AA3018">
        <f>VLOOKUP(I3018,Weather!F:K,4,)</f>
        <v>0.79</v>
      </c>
      <c r="AB3018">
        <f>VLOOKUP(I3018,Weather!F:K,5,)</f>
        <v>1025</v>
      </c>
      <c r="AC3018">
        <f>VLOOKUP(I3018,Weather!F:K,6,)</f>
        <v>0</v>
      </c>
    </row>
    <row r="3019" spans="1:29" x14ac:dyDescent="0.25">
      <c r="A3019" t="s">
        <v>7</v>
      </c>
      <c r="B3019" t="s">
        <v>6</v>
      </c>
      <c r="C3019" s="1">
        <v>42080.480555555558</v>
      </c>
      <c r="D3019" s="3">
        <f t="shared" si="384"/>
        <v>2015</v>
      </c>
      <c r="E3019" s="3">
        <f t="shared" si="387"/>
        <v>3</v>
      </c>
      <c r="F3019" s="3">
        <f t="shared" si="388"/>
        <v>11</v>
      </c>
      <c r="G3019" s="3">
        <f t="shared" si="389"/>
        <v>17</v>
      </c>
      <c r="H3019" s="3" t="str">
        <f t="shared" si="390"/>
        <v>2015311</v>
      </c>
      <c r="I3019" s="3" t="str">
        <f t="shared" si="391"/>
        <v>201531117</v>
      </c>
      <c r="J3019">
        <v>168</v>
      </c>
      <c r="K3019">
        <v>100.8</v>
      </c>
      <c r="L3019" t="str">
        <f>VLOOKUP(C3019,List!$A$2:$C$2089,3,)</f>
        <v>Southgate</v>
      </c>
      <c r="M3019" t="str">
        <f>VLOOKUP(C3019,List!$A$2:$C$2089,2,)</f>
        <v>Piccadilly</v>
      </c>
      <c r="N3019" t="str">
        <f t="shared" si="385"/>
        <v>Southgate|Piccadilly</v>
      </c>
      <c r="O3019">
        <f>VLOOKUP(N3019,Depth!$A$2:$F$427,3,)</f>
        <v>71</v>
      </c>
      <c r="P3019">
        <f>VLOOKUP(N3019,Depth!$A$2:$F$427,5,)</f>
        <v>160.22999999999999</v>
      </c>
      <c r="Q3019">
        <f>VLOOKUP(N3019,Depth!$A$2:$F$427,6,)</f>
        <v>10.77</v>
      </c>
      <c r="R3019">
        <f>VLOOKUP(L3019,longitude_latitude!C:J,7,)</f>
        <v>-0.12615093299999999</v>
      </c>
      <c r="S3019">
        <f>VLOOKUP(L3019,longitude_latitude!C:J,8,)</f>
        <v>51.631762600000002</v>
      </c>
      <c r="T3019">
        <f t="shared" si="386"/>
        <v>-6.513395024424506</v>
      </c>
      <c r="U3019">
        <f>VLOOKUP(M3019,LINE!$A$2:$B$13,2,)</f>
        <v>10</v>
      </c>
      <c r="V3019">
        <f>VLOOKUP(L3019,Entry_exit!B:P,4,)</f>
        <v>8623</v>
      </c>
      <c r="W3019">
        <f>2020 - VLOOKUP(L3019, age!$A:$D,4,)</f>
        <v>87</v>
      </c>
      <c r="X3019">
        <f>VLOOKUP(H3019,'air-quality-london-time-of-day'!E:G,3,FALSE)</f>
        <v>19.100000000000001</v>
      </c>
      <c r="Y3019">
        <f>VLOOKUP(I3019,Weather!F:K,2,)</f>
        <v>9.28125</v>
      </c>
      <c r="Z3019">
        <f>VLOOKUP(I3019,Weather!F:K,3,)</f>
        <v>1.3</v>
      </c>
      <c r="AA3019">
        <f>VLOOKUP(I3019,Weather!F:K,4,)</f>
        <v>0.79</v>
      </c>
      <c r="AB3019">
        <f>VLOOKUP(I3019,Weather!F:K,5,)</f>
        <v>1025</v>
      </c>
      <c r="AC3019">
        <f>VLOOKUP(I3019,Weather!F:K,6,)</f>
        <v>0</v>
      </c>
    </row>
    <row r="3020" spans="1:29" x14ac:dyDescent="0.25">
      <c r="A3020" t="s">
        <v>7</v>
      </c>
      <c r="B3020" t="s">
        <v>6</v>
      </c>
      <c r="C3020" s="1">
        <v>42080.481249999997</v>
      </c>
      <c r="D3020" s="3">
        <f t="shared" si="384"/>
        <v>2015</v>
      </c>
      <c r="E3020" s="3">
        <f t="shared" si="387"/>
        <v>3</v>
      </c>
      <c r="F3020" s="3">
        <f t="shared" si="388"/>
        <v>11</v>
      </c>
      <c r="G3020" s="3">
        <f t="shared" si="389"/>
        <v>17</v>
      </c>
      <c r="H3020" s="3" t="str">
        <f t="shared" si="390"/>
        <v>2015311</v>
      </c>
      <c r="I3020" s="3" t="str">
        <f t="shared" si="391"/>
        <v>201531117</v>
      </c>
      <c r="J3020">
        <v>165</v>
      </c>
      <c r="K3020">
        <v>99</v>
      </c>
      <c r="L3020" t="str">
        <f>VLOOKUP(C3020,List!$A$2:$C$2089,3,)</f>
        <v>Southgate</v>
      </c>
      <c r="M3020" t="str">
        <f>VLOOKUP(C3020,List!$A$2:$C$2089,2,)</f>
        <v>Piccadilly</v>
      </c>
      <c r="N3020" t="str">
        <f t="shared" si="385"/>
        <v>Southgate|Piccadilly</v>
      </c>
      <c r="O3020">
        <f>VLOOKUP(N3020,Depth!$A$2:$F$427,3,)</f>
        <v>71</v>
      </c>
      <c r="P3020">
        <f>VLOOKUP(N3020,Depth!$A$2:$F$427,5,)</f>
        <v>160.22999999999999</v>
      </c>
      <c r="Q3020">
        <f>VLOOKUP(N3020,Depth!$A$2:$F$427,6,)</f>
        <v>10.77</v>
      </c>
      <c r="R3020">
        <f>VLOOKUP(L3020,longitude_latitude!C:J,7,)</f>
        <v>-0.12615093299999999</v>
      </c>
      <c r="S3020">
        <f>VLOOKUP(L3020,longitude_latitude!C:J,8,)</f>
        <v>51.631762600000002</v>
      </c>
      <c r="T3020">
        <f t="shared" si="386"/>
        <v>-6.513395024424506</v>
      </c>
      <c r="U3020">
        <f>VLOOKUP(M3020,LINE!$A$2:$B$13,2,)</f>
        <v>10</v>
      </c>
      <c r="V3020">
        <f>VLOOKUP(L3020,Entry_exit!B:P,4,)</f>
        <v>8623</v>
      </c>
      <c r="W3020">
        <f>2020 - VLOOKUP(L3020, age!$A:$D,4,)</f>
        <v>87</v>
      </c>
      <c r="X3020">
        <f>VLOOKUP(H3020,'air-quality-london-time-of-day'!E:G,3,FALSE)</f>
        <v>19.100000000000001</v>
      </c>
      <c r="Y3020">
        <f>VLOOKUP(I3020,Weather!F:K,2,)</f>
        <v>9.28125</v>
      </c>
      <c r="Z3020">
        <f>VLOOKUP(I3020,Weather!F:K,3,)</f>
        <v>1.3</v>
      </c>
      <c r="AA3020">
        <f>VLOOKUP(I3020,Weather!F:K,4,)</f>
        <v>0.79</v>
      </c>
      <c r="AB3020">
        <f>VLOOKUP(I3020,Weather!F:K,5,)</f>
        <v>1025</v>
      </c>
      <c r="AC3020">
        <f>VLOOKUP(I3020,Weather!F:K,6,)</f>
        <v>0</v>
      </c>
    </row>
    <row r="3021" spans="1:29" x14ac:dyDescent="0.25">
      <c r="A3021" t="s">
        <v>7</v>
      </c>
      <c r="B3021" t="s">
        <v>6</v>
      </c>
      <c r="C3021" s="1">
        <v>42080.481944444444</v>
      </c>
      <c r="D3021" s="3">
        <f t="shared" si="384"/>
        <v>2015</v>
      </c>
      <c r="E3021" s="3">
        <f t="shared" si="387"/>
        <v>3</v>
      </c>
      <c r="F3021" s="3">
        <f t="shared" si="388"/>
        <v>11</v>
      </c>
      <c r="G3021" s="3">
        <f t="shared" si="389"/>
        <v>17</v>
      </c>
      <c r="H3021" s="3" t="str">
        <f t="shared" si="390"/>
        <v>2015311</v>
      </c>
      <c r="I3021" s="3" t="str">
        <f t="shared" si="391"/>
        <v>201531117</v>
      </c>
      <c r="J3021">
        <v>155</v>
      </c>
      <c r="K3021">
        <v>93</v>
      </c>
      <c r="L3021" t="str">
        <f>VLOOKUP(C3021,List!$A$2:$C$2089,3,)</f>
        <v>Southgate</v>
      </c>
      <c r="M3021" t="str">
        <f>VLOOKUP(C3021,List!$A$2:$C$2089,2,)</f>
        <v>Piccadilly</v>
      </c>
      <c r="N3021" t="str">
        <f t="shared" si="385"/>
        <v>Southgate|Piccadilly</v>
      </c>
      <c r="O3021">
        <f>VLOOKUP(N3021,Depth!$A$2:$F$427,3,)</f>
        <v>71</v>
      </c>
      <c r="P3021">
        <f>VLOOKUP(N3021,Depth!$A$2:$F$427,5,)</f>
        <v>160.22999999999999</v>
      </c>
      <c r="Q3021">
        <f>VLOOKUP(N3021,Depth!$A$2:$F$427,6,)</f>
        <v>10.77</v>
      </c>
      <c r="R3021">
        <f>VLOOKUP(L3021,longitude_latitude!C:J,7,)</f>
        <v>-0.12615093299999999</v>
      </c>
      <c r="S3021">
        <f>VLOOKUP(L3021,longitude_latitude!C:J,8,)</f>
        <v>51.631762600000002</v>
      </c>
      <c r="T3021">
        <f t="shared" si="386"/>
        <v>-6.513395024424506</v>
      </c>
      <c r="U3021">
        <f>VLOOKUP(M3021,LINE!$A$2:$B$13,2,)</f>
        <v>10</v>
      </c>
      <c r="V3021">
        <f>VLOOKUP(L3021,Entry_exit!B:P,4,)</f>
        <v>8623</v>
      </c>
      <c r="W3021">
        <f>2020 - VLOOKUP(L3021, age!$A:$D,4,)</f>
        <v>87</v>
      </c>
      <c r="X3021">
        <f>VLOOKUP(H3021,'air-quality-london-time-of-day'!E:G,3,FALSE)</f>
        <v>19.100000000000001</v>
      </c>
      <c r="Y3021">
        <f>VLOOKUP(I3021,Weather!F:K,2,)</f>
        <v>9.28125</v>
      </c>
      <c r="Z3021">
        <f>VLOOKUP(I3021,Weather!F:K,3,)</f>
        <v>1.3</v>
      </c>
      <c r="AA3021">
        <f>VLOOKUP(I3021,Weather!F:K,4,)</f>
        <v>0.79</v>
      </c>
      <c r="AB3021">
        <f>VLOOKUP(I3021,Weather!F:K,5,)</f>
        <v>1025</v>
      </c>
      <c r="AC3021">
        <f>VLOOKUP(I3021,Weather!F:K,6,)</f>
        <v>0</v>
      </c>
    </row>
    <row r="3022" spans="1:29" x14ac:dyDescent="0.25">
      <c r="A3022" t="s">
        <v>7</v>
      </c>
      <c r="B3022" t="s">
        <v>6</v>
      </c>
      <c r="C3022" s="1">
        <v>42080.482638888891</v>
      </c>
      <c r="D3022" s="3">
        <f t="shared" si="384"/>
        <v>2015</v>
      </c>
      <c r="E3022" s="3">
        <f t="shared" si="387"/>
        <v>3</v>
      </c>
      <c r="F3022" s="3">
        <f t="shared" si="388"/>
        <v>11</v>
      </c>
      <c r="G3022" s="3">
        <f t="shared" si="389"/>
        <v>17</v>
      </c>
      <c r="H3022" s="3" t="str">
        <f t="shared" si="390"/>
        <v>2015311</v>
      </c>
      <c r="I3022" s="3" t="str">
        <f t="shared" si="391"/>
        <v>201531117</v>
      </c>
      <c r="J3022">
        <v>162</v>
      </c>
      <c r="K3022">
        <v>97.2</v>
      </c>
      <c r="L3022" t="str">
        <f>VLOOKUP(C3022,List!$A$2:$C$2089,3,)</f>
        <v>Oakwood</v>
      </c>
      <c r="M3022" t="str">
        <f>VLOOKUP(C3022,List!$A$2:$C$2089,2,)</f>
        <v>Piccadilly</v>
      </c>
      <c r="N3022" t="str">
        <f t="shared" si="385"/>
        <v>Oakwood|Piccadilly</v>
      </c>
      <c r="O3022">
        <f>VLOOKUP(N3022,Depth!$A$2:$F$427,3,)</f>
        <v>88</v>
      </c>
      <c r="P3022">
        <f>VLOOKUP(N3022,Depth!$A$2:$F$427,5,)</f>
        <v>181.8</v>
      </c>
      <c r="Q3022">
        <f>VLOOKUP(N3022,Depth!$A$2:$F$427,6,)</f>
        <v>6.2</v>
      </c>
      <c r="R3022">
        <f>VLOOKUP(L3022,longitude_latitude!C:J,7,)</f>
        <v>-0.12965710899999999</v>
      </c>
      <c r="S3022">
        <f>VLOOKUP(L3022,longitude_latitude!C:J,8,)</f>
        <v>51.646839479999997</v>
      </c>
      <c r="T3022">
        <f t="shared" si="386"/>
        <v>-6.6963798959638625</v>
      </c>
      <c r="U3022">
        <f>VLOOKUP(M3022,LINE!$A$2:$B$13,2,)</f>
        <v>10</v>
      </c>
      <c r="V3022">
        <f>VLOOKUP(L3022,Entry_exit!B:P,4,)</f>
        <v>4264</v>
      </c>
      <c r="W3022">
        <f>2020 - VLOOKUP(L3022, age!$A:$D,4,)</f>
        <v>87</v>
      </c>
      <c r="X3022">
        <f>VLOOKUP(H3022,'air-quality-london-time-of-day'!E:G,3,FALSE)</f>
        <v>19.100000000000001</v>
      </c>
      <c r="Y3022">
        <f>VLOOKUP(I3022,Weather!F:K,2,)</f>
        <v>9.28125</v>
      </c>
      <c r="Z3022">
        <f>VLOOKUP(I3022,Weather!F:K,3,)</f>
        <v>1.3</v>
      </c>
      <c r="AA3022">
        <f>VLOOKUP(I3022,Weather!F:K,4,)</f>
        <v>0.79</v>
      </c>
      <c r="AB3022">
        <f>VLOOKUP(I3022,Weather!F:K,5,)</f>
        <v>1025</v>
      </c>
      <c r="AC3022">
        <f>VLOOKUP(I3022,Weather!F:K,6,)</f>
        <v>0</v>
      </c>
    </row>
    <row r="3023" spans="1:29" x14ac:dyDescent="0.25">
      <c r="A3023" t="s">
        <v>7</v>
      </c>
      <c r="B3023" t="s">
        <v>6</v>
      </c>
      <c r="C3023" s="1">
        <v>42080.48333333333</v>
      </c>
      <c r="D3023" s="3">
        <f t="shared" si="384"/>
        <v>2015</v>
      </c>
      <c r="E3023" s="3">
        <f t="shared" si="387"/>
        <v>3</v>
      </c>
      <c r="F3023" s="3">
        <f t="shared" si="388"/>
        <v>11</v>
      </c>
      <c r="G3023" s="3">
        <f t="shared" si="389"/>
        <v>17</v>
      </c>
      <c r="H3023" s="3" t="str">
        <f t="shared" si="390"/>
        <v>2015311</v>
      </c>
      <c r="I3023" s="3" t="str">
        <f t="shared" si="391"/>
        <v>201531117</v>
      </c>
      <c r="J3023">
        <v>153</v>
      </c>
      <c r="K3023">
        <v>91.8</v>
      </c>
      <c r="L3023" t="str">
        <f>VLOOKUP(C3023,List!$A$2:$C$2089,3,)</f>
        <v>Oakwood</v>
      </c>
      <c r="M3023" t="str">
        <f>VLOOKUP(C3023,List!$A$2:$C$2089,2,)</f>
        <v>Piccadilly</v>
      </c>
      <c r="N3023" t="str">
        <f t="shared" si="385"/>
        <v>Oakwood|Piccadilly</v>
      </c>
      <c r="O3023">
        <f>VLOOKUP(N3023,Depth!$A$2:$F$427,3,)</f>
        <v>88</v>
      </c>
      <c r="P3023">
        <f>VLOOKUP(N3023,Depth!$A$2:$F$427,5,)</f>
        <v>181.8</v>
      </c>
      <c r="Q3023">
        <f>VLOOKUP(N3023,Depth!$A$2:$F$427,6,)</f>
        <v>6.2</v>
      </c>
      <c r="R3023">
        <f>VLOOKUP(L3023,longitude_latitude!C:J,7,)</f>
        <v>-0.12965710899999999</v>
      </c>
      <c r="S3023">
        <f>VLOOKUP(L3023,longitude_latitude!C:J,8,)</f>
        <v>51.646839479999997</v>
      </c>
      <c r="T3023">
        <f t="shared" si="386"/>
        <v>-6.6963798959638625</v>
      </c>
      <c r="U3023">
        <f>VLOOKUP(M3023,LINE!$A$2:$B$13,2,)</f>
        <v>10</v>
      </c>
      <c r="V3023">
        <f>VLOOKUP(L3023,Entry_exit!B:P,4,)</f>
        <v>4264</v>
      </c>
      <c r="W3023">
        <f>2020 - VLOOKUP(L3023, age!$A:$D,4,)</f>
        <v>87</v>
      </c>
      <c r="X3023">
        <f>VLOOKUP(H3023,'air-quality-london-time-of-day'!E:G,3,FALSE)</f>
        <v>19.100000000000001</v>
      </c>
      <c r="Y3023">
        <f>VLOOKUP(I3023,Weather!F:K,2,)</f>
        <v>9.28125</v>
      </c>
      <c r="Z3023">
        <f>VLOOKUP(I3023,Weather!F:K,3,)</f>
        <v>1.3</v>
      </c>
      <c r="AA3023">
        <f>VLOOKUP(I3023,Weather!F:K,4,)</f>
        <v>0.79</v>
      </c>
      <c r="AB3023">
        <f>VLOOKUP(I3023,Weather!F:K,5,)</f>
        <v>1025</v>
      </c>
      <c r="AC3023">
        <f>VLOOKUP(I3023,Weather!F:K,6,)</f>
        <v>0</v>
      </c>
    </row>
    <row r="3024" spans="1:29" x14ac:dyDescent="0.25">
      <c r="A3024" t="s">
        <v>7</v>
      </c>
      <c r="B3024" t="s">
        <v>6</v>
      </c>
      <c r="C3024" s="1">
        <v>42080.484027777777</v>
      </c>
      <c r="D3024" s="3">
        <f t="shared" si="384"/>
        <v>2015</v>
      </c>
      <c r="E3024" s="3">
        <f t="shared" si="387"/>
        <v>3</v>
      </c>
      <c r="F3024" s="3">
        <f t="shared" si="388"/>
        <v>11</v>
      </c>
      <c r="G3024" s="3">
        <f t="shared" si="389"/>
        <v>17</v>
      </c>
      <c r="H3024" s="3" t="str">
        <f t="shared" si="390"/>
        <v>2015311</v>
      </c>
      <c r="I3024" s="3" t="str">
        <f t="shared" si="391"/>
        <v>201531117</v>
      </c>
      <c r="J3024">
        <v>160</v>
      </c>
      <c r="K3024">
        <v>96</v>
      </c>
      <c r="L3024" t="str">
        <f>VLOOKUP(C3024,List!$A$2:$C$2089,3,)</f>
        <v>Oakwood</v>
      </c>
      <c r="M3024" t="str">
        <f>VLOOKUP(C3024,List!$A$2:$C$2089,2,)</f>
        <v>Piccadilly</v>
      </c>
      <c r="N3024" t="str">
        <f t="shared" si="385"/>
        <v>Oakwood|Piccadilly</v>
      </c>
      <c r="O3024">
        <f>VLOOKUP(N3024,Depth!$A$2:$F$427,3,)</f>
        <v>88</v>
      </c>
      <c r="P3024">
        <f>VLOOKUP(N3024,Depth!$A$2:$F$427,5,)</f>
        <v>181.8</v>
      </c>
      <c r="Q3024">
        <f>VLOOKUP(N3024,Depth!$A$2:$F$427,6,)</f>
        <v>6.2</v>
      </c>
      <c r="R3024">
        <f>VLOOKUP(L3024,longitude_latitude!C:J,7,)</f>
        <v>-0.12965710899999999</v>
      </c>
      <c r="S3024">
        <f>VLOOKUP(L3024,longitude_latitude!C:J,8,)</f>
        <v>51.646839479999997</v>
      </c>
      <c r="T3024">
        <f t="shared" si="386"/>
        <v>-6.6963798959638625</v>
      </c>
      <c r="U3024">
        <f>VLOOKUP(M3024,LINE!$A$2:$B$13,2,)</f>
        <v>10</v>
      </c>
      <c r="V3024">
        <f>VLOOKUP(L3024,Entry_exit!B:P,4,)</f>
        <v>4264</v>
      </c>
      <c r="W3024">
        <f>2020 - VLOOKUP(L3024, age!$A:$D,4,)</f>
        <v>87</v>
      </c>
      <c r="X3024">
        <f>VLOOKUP(H3024,'air-quality-london-time-of-day'!E:G,3,FALSE)</f>
        <v>19.100000000000001</v>
      </c>
      <c r="Y3024">
        <f>VLOOKUP(I3024,Weather!F:K,2,)</f>
        <v>9.28125</v>
      </c>
      <c r="Z3024">
        <f>VLOOKUP(I3024,Weather!F:K,3,)</f>
        <v>1.3</v>
      </c>
      <c r="AA3024">
        <f>VLOOKUP(I3024,Weather!F:K,4,)</f>
        <v>0.79</v>
      </c>
      <c r="AB3024">
        <f>VLOOKUP(I3024,Weather!F:K,5,)</f>
        <v>1025</v>
      </c>
      <c r="AC3024">
        <f>VLOOKUP(I3024,Weather!F:K,6,)</f>
        <v>0</v>
      </c>
    </row>
    <row r="3025" spans="1:29" x14ac:dyDescent="0.25">
      <c r="A3025" t="s">
        <v>7</v>
      </c>
      <c r="B3025" t="s">
        <v>6</v>
      </c>
      <c r="C3025" s="1">
        <v>42080.484722222223</v>
      </c>
      <c r="D3025" s="3">
        <f t="shared" si="384"/>
        <v>2015</v>
      </c>
      <c r="E3025" s="3">
        <f t="shared" si="387"/>
        <v>3</v>
      </c>
      <c r="F3025" s="3">
        <f t="shared" si="388"/>
        <v>11</v>
      </c>
      <c r="G3025" s="3">
        <f t="shared" si="389"/>
        <v>17</v>
      </c>
      <c r="H3025" s="3" t="str">
        <f t="shared" si="390"/>
        <v>2015311</v>
      </c>
      <c r="I3025" s="3" t="str">
        <f t="shared" si="391"/>
        <v>201531117</v>
      </c>
      <c r="J3025">
        <v>146</v>
      </c>
      <c r="K3025">
        <v>87.6</v>
      </c>
      <c r="L3025" t="str">
        <f>VLOOKUP(C3025,List!$A$2:$C$2089,3,)</f>
        <v>Cockfosters</v>
      </c>
      <c r="M3025" t="str">
        <f>VLOOKUP(C3025,List!$A$2:$C$2089,2,)</f>
        <v>Piccadilly</v>
      </c>
      <c r="N3025" t="str">
        <f t="shared" si="385"/>
        <v>Cockfosters|Piccadilly</v>
      </c>
      <c r="O3025">
        <f>VLOOKUP(N3025,Depth!$A$2:$F$427,3,)</f>
        <v>98</v>
      </c>
      <c r="P3025">
        <f>VLOOKUP(N3025,Depth!$A$2:$F$427,5,)</f>
        <v>194</v>
      </c>
      <c r="Q3025">
        <f>VLOOKUP(N3025,Depth!$A$2:$F$427,6,)</f>
        <v>4</v>
      </c>
      <c r="R3025">
        <f>VLOOKUP(L3025,longitude_latitude!C:J,7,)</f>
        <v>-0.147553187</v>
      </c>
      <c r="S3025">
        <f>VLOOKUP(L3025,longitude_latitude!C:J,8,)</f>
        <v>51.65103526</v>
      </c>
      <c r="T3025">
        <f t="shared" si="386"/>
        <v>-7.6212748644623742</v>
      </c>
      <c r="U3025">
        <f>VLOOKUP(M3025,LINE!$A$2:$B$13,2,)</f>
        <v>10</v>
      </c>
      <c r="V3025">
        <f>VLOOKUP(L3025,Entry_exit!B:P,4,)</f>
        <v>2812</v>
      </c>
      <c r="W3025">
        <f>2020 - VLOOKUP(L3025, age!$A:$D,4,)</f>
        <v>87</v>
      </c>
      <c r="X3025">
        <f>VLOOKUP(H3025,'air-quality-london-time-of-day'!E:G,3,FALSE)</f>
        <v>19.100000000000001</v>
      </c>
      <c r="Y3025">
        <f>VLOOKUP(I3025,Weather!F:K,2,)</f>
        <v>9.28125</v>
      </c>
      <c r="Z3025">
        <f>VLOOKUP(I3025,Weather!F:K,3,)</f>
        <v>1.3</v>
      </c>
      <c r="AA3025">
        <f>VLOOKUP(I3025,Weather!F:K,4,)</f>
        <v>0.79</v>
      </c>
      <c r="AB3025">
        <f>VLOOKUP(I3025,Weather!F:K,5,)</f>
        <v>1025</v>
      </c>
      <c r="AC3025">
        <f>VLOOKUP(I3025,Weather!F:K,6,)</f>
        <v>0</v>
      </c>
    </row>
    <row r="3026" spans="1:29" x14ac:dyDescent="0.25">
      <c r="A3026" t="s">
        <v>7</v>
      </c>
      <c r="B3026" t="s">
        <v>6</v>
      </c>
      <c r="C3026" s="1">
        <v>42080.48541666667</v>
      </c>
      <c r="D3026" s="3">
        <f t="shared" si="384"/>
        <v>2015</v>
      </c>
      <c r="E3026" s="3">
        <f t="shared" si="387"/>
        <v>3</v>
      </c>
      <c r="F3026" s="3">
        <f t="shared" si="388"/>
        <v>11</v>
      </c>
      <c r="G3026" s="3">
        <f t="shared" si="389"/>
        <v>17</v>
      </c>
      <c r="H3026" s="3" t="str">
        <f t="shared" si="390"/>
        <v>2015311</v>
      </c>
      <c r="I3026" s="3" t="str">
        <f t="shared" si="391"/>
        <v>201531117</v>
      </c>
      <c r="J3026">
        <v>140</v>
      </c>
      <c r="K3026">
        <v>84</v>
      </c>
      <c r="L3026" t="str">
        <f>VLOOKUP(C3026,List!$A$2:$C$2089,3,)</f>
        <v>Cockfosters</v>
      </c>
      <c r="M3026" t="str">
        <f>VLOOKUP(C3026,List!$A$2:$C$2089,2,)</f>
        <v>Piccadilly</v>
      </c>
      <c r="N3026" t="str">
        <f t="shared" si="385"/>
        <v>Cockfosters|Piccadilly</v>
      </c>
      <c r="O3026">
        <f>VLOOKUP(N3026,Depth!$A$2:$F$427,3,)</f>
        <v>98</v>
      </c>
      <c r="P3026">
        <f>VLOOKUP(N3026,Depth!$A$2:$F$427,5,)</f>
        <v>194</v>
      </c>
      <c r="Q3026">
        <f>VLOOKUP(N3026,Depth!$A$2:$F$427,6,)</f>
        <v>4</v>
      </c>
      <c r="R3026">
        <f>VLOOKUP(L3026,longitude_latitude!C:J,7,)</f>
        <v>-0.147553187</v>
      </c>
      <c r="S3026">
        <f>VLOOKUP(L3026,longitude_latitude!C:J,8,)</f>
        <v>51.65103526</v>
      </c>
      <c r="T3026">
        <f t="shared" si="386"/>
        <v>-7.6212748644623742</v>
      </c>
      <c r="U3026">
        <f>VLOOKUP(M3026,LINE!$A$2:$B$13,2,)</f>
        <v>10</v>
      </c>
      <c r="V3026">
        <f>VLOOKUP(L3026,Entry_exit!B:P,4,)</f>
        <v>2812</v>
      </c>
      <c r="W3026">
        <f>2020 - VLOOKUP(L3026, age!$A:$D,4,)</f>
        <v>87</v>
      </c>
      <c r="X3026">
        <f>VLOOKUP(H3026,'air-quality-london-time-of-day'!E:G,3,FALSE)</f>
        <v>19.100000000000001</v>
      </c>
      <c r="Y3026">
        <f>VLOOKUP(I3026,Weather!F:K,2,)</f>
        <v>9.28125</v>
      </c>
      <c r="Z3026">
        <f>VLOOKUP(I3026,Weather!F:K,3,)</f>
        <v>1.3</v>
      </c>
      <c r="AA3026">
        <f>VLOOKUP(I3026,Weather!F:K,4,)</f>
        <v>0.79</v>
      </c>
      <c r="AB3026">
        <f>VLOOKUP(I3026,Weather!F:K,5,)</f>
        <v>1025</v>
      </c>
      <c r="AC3026">
        <f>VLOOKUP(I3026,Weather!F:K,6,)</f>
        <v>0</v>
      </c>
    </row>
    <row r="3027" spans="1:29" x14ac:dyDescent="0.25">
      <c r="A3027" t="s">
        <v>7</v>
      </c>
      <c r="B3027" t="s">
        <v>6</v>
      </c>
      <c r="C3027" s="1">
        <v>42080.486111111109</v>
      </c>
      <c r="D3027" s="3">
        <f t="shared" si="384"/>
        <v>2015</v>
      </c>
      <c r="E3027" s="3">
        <f t="shared" si="387"/>
        <v>3</v>
      </c>
      <c r="F3027" s="3">
        <f t="shared" si="388"/>
        <v>11</v>
      </c>
      <c r="G3027" s="3">
        <f t="shared" si="389"/>
        <v>17</v>
      </c>
      <c r="H3027" s="3" t="str">
        <f t="shared" si="390"/>
        <v>2015311</v>
      </c>
      <c r="I3027" s="3" t="str">
        <f t="shared" si="391"/>
        <v>201531117</v>
      </c>
      <c r="J3027">
        <v>149</v>
      </c>
      <c r="K3027">
        <v>89.4</v>
      </c>
      <c r="L3027" t="str">
        <f>VLOOKUP(C3027,List!$A$2:$C$2089,3,)</f>
        <v>Cockfosters</v>
      </c>
      <c r="M3027" t="str">
        <f>VLOOKUP(C3027,List!$A$2:$C$2089,2,)</f>
        <v>Piccadilly</v>
      </c>
      <c r="N3027" t="str">
        <f t="shared" si="385"/>
        <v>Cockfosters|Piccadilly</v>
      </c>
      <c r="O3027">
        <f>VLOOKUP(N3027,Depth!$A$2:$F$427,3,)</f>
        <v>98</v>
      </c>
      <c r="P3027">
        <f>VLOOKUP(N3027,Depth!$A$2:$F$427,5,)</f>
        <v>194</v>
      </c>
      <c r="Q3027">
        <f>VLOOKUP(N3027,Depth!$A$2:$F$427,6,)</f>
        <v>4</v>
      </c>
      <c r="R3027">
        <f>VLOOKUP(L3027,longitude_latitude!C:J,7,)</f>
        <v>-0.147553187</v>
      </c>
      <c r="S3027">
        <f>VLOOKUP(L3027,longitude_latitude!C:J,8,)</f>
        <v>51.65103526</v>
      </c>
      <c r="T3027">
        <f t="shared" si="386"/>
        <v>-7.6212748644623742</v>
      </c>
      <c r="U3027">
        <f>VLOOKUP(M3027,LINE!$A$2:$B$13,2,)</f>
        <v>10</v>
      </c>
      <c r="V3027">
        <f>VLOOKUP(L3027,Entry_exit!B:P,4,)</f>
        <v>2812</v>
      </c>
      <c r="W3027">
        <f>2020 - VLOOKUP(L3027, age!$A:$D,4,)</f>
        <v>87</v>
      </c>
      <c r="X3027">
        <f>VLOOKUP(H3027,'air-quality-london-time-of-day'!E:G,3,FALSE)</f>
        <v>19.100000000000001</v>
      </c>
      <c r="Y3027">
        <f>VLOOKUP(I3027,Weather!F:K,2,)</f>
        <v>9.28125</v>
      </c>
      <c r="Z3027">
        <f>VLOOKUP(I3027,Weather!F:K,3,)</f>
        <v>1.3</v>
      </c>
      <c r="AA3027">
        <f>VLOOKUP(I3027,Weather!F:K,4,)</f>
        <v>0.79</v>
      </c>
      <c r="AB3027">
        <f>VLOOKUP(I3027,Weather!F:K,5,)</f>
        <v>1025</v>
      </c>
      <c r="AC3027">
        <f>VLOOKUP(I3027,Weather!F:K,6,)</f>
        <v>0</v>
      </c>
    </row>
    <row r="3028" spans="1:29" x14ac:dyDescent="0.25">
      <c r="A3028" t="s">
        <v>7</v>
      </c>
      <c r="B3028" t="s">
        <v>6</v>
      </c>
      <c r="C3028" s="1">
        <v>42080.486805555556</v>
      </c>
      <c r="D3028" s="3">
        <f t="shared" si="384"/>
        <v>2015</v>
      </c>
      <c r="E3028" s="3">
        <f t="shared" si="387"/>
        <v>3</v>
      </c>
      <c r="F3028" s="3">
        <f t="shared" si="388"/>
        <v>11</v>
      </c>
      <c r="G3028" s="3">
        <f t="shared" si="389"/>
        <v>17</v>
      </c>
      <c r="H3028" s="3" t="str">
        <f t="shared" si="390"/>
        <v>2015311</v>
      </c>
      <c r="I3028" s="3" t="str">
        <f t="shared" si="391"/>
        <v>201531117</v>
      </c>
      <c r="J3028">
        <v>135</v>
      </c>
      <c r="K3028">
        <v>81</v>
      </c>
      <c r="L3028" t="str">
        <f>VLOOKUP(C3028,List!$A$2:$C$2089,3,)</f>
        <v>Cockfosters</v>
      </c>
      <c r="M3028" t="str">
        <f>VLOOKUP(C3028,List!$A$2:$C$2089,2,)</f>
        <v>Piccadilly</v>
      </c>
      <c r="N3028" t="str">
        <f t="shared" si="385"/>
        <v>Cockfosters|Piccadilly</v>
      </c>
      <c r="O3028">
        <f>VLOOKUP(N3028,Depth!$A$2:$F$427,3,)</f>
        <v>98</v>
      </c>
      <c r="P3028">
        <f>VLOOKUP(N3028,Depth!$A$2:$F$427,5,)</f>
        <v>194</v>
      </c>
      <c r="Q3028">
        <f>VLOOKUP(N3028,Depth!$A$2:$F$427,6,)</f>
        <v>4</v>
      </c>
      <c r="R3028">
        <f>VLOOKUP(L3028,longitude_latitude!C:J,7,)</f>
        <v>-0.147553187</v>
      </c>
      <c r="S3028">
        <f>VLOOKUP(L3028,longitude_latitude!C:J,8,)</f>
        <v>51.65103526</v>
      </c>
      <c r="T3028">
        <f t="shared" si="386"/>
        <v>-7.6212748644623742</v>
      </c>
      <c r="U3028">
        <f>VLOOKUP(M3028,LINE!$A$2:$B$13,2,)</f>
        <v>10</v>
      </c>
      <c r="V3028">
        <f>VLOOKUP(L3028,Entry_exit!B:P,4,)</f>
        <v>2812</v>
      </c>
      <c r="W3028">
        <f>2020 - VLOOKUP(L3028, age!$A:$D,4,)</f>
        <v>87</v>
      </c>
      <c r="X3028">
        <f>VLOOKUP(H3028,'air-quality-london-time-of-day'!E:G,3,FALSE)</f>
        <v>19.100000000000001</v>
      </c>
      <c r="Y3028">
        <f>VLOOKUP(I3028,Weather!F:K,2,)</f>
        <v>9.28125</v>
      </c>
      <c r="Z3028">
        <f>VLOOKUP(I3028,Weather!F:K,3,)</f>
        <v>1.3</v>
      </c>
      <c r="AA3028">
        <f>VLOOKUP(I3028,Weather!F:K,4,)</f>
        <v>0.79</v>
      </c>
      <c r="AB3028">
        <f>VLOOKUP(I3028,Weather!F:K,5,)</f>
        <v>1025</v>
      </c>
      <c r="AC3028">
        <f>VLOOKUP(I3028,Weather!F:K,6,)</f>
        <v>0</v>
      </c>
    </row>
    <row r="3029" spans="1:29" x14ac:dyDescent="0.25">
      <c r="A3029" t="s">
        <v>7</v>
      </c>
      <c r="B3029" t="s">
        <v>6</v>
      </c>
      <c r="C3029" s="1">
        <v>42080.487500000003</v>
      </c>
      <c r="D3029" s="3">
        <f t="shared" si="384"/>
        <v>2015</v>
      </c>
      <c r="E3029" s="3">
        <f t="shared" si="387"/>
        <v>3</v>
      </c>
      <c r="F3029" s="3">
        <f t="shared" si="388"/>
        <v>11</v>
      </c>
      <c r="G3029" s="3">
        <f t="shared" si="389"/>
        <v>17</v>
      </c>
      <c r="H3029" s="3" t="str">
        <f t="shared" si="390"/>
        <v>2015311</v>
      </c>
      <c r="I3029" s="3" t="str">
        <f t="shared" si="391"/>
        <v>201531117</v>
      </c>
      <c r="J3029">
        <v>155</v>
      </c>
      <c r="K3029">
        <v>93</v>
      </c>
      <c r="L3029" t="str">
        <f>VLOOKUP(C3029,List!$A$2:$C$2089,3,)</f>
        <v>Cockfosters</v>
      </c>
      <c r="M3029" t="str">
        <f>VLOOKUP(C3029,List!$A$2:$C$2089,2,)</f>
        <v>Piccadilly</v>
      </c>
      <c r="N3029" t="str">
        <f t="shared" si="385"/>
        <v>Cockfosters|Piccadilly</v>
      </c>
      <c r="O3029">
        <f>VLOOKUP(N3029,Depth!$A$2:$F$427,3,)</f>
        <v>98</v>
      </c>
      <c r="P3029">
        <f>VLOOKUP(N3029,Depth!$A$2:$F$427,5,)</f>
        <v>194</v>
      </c>
      <c r="Q3029">
        <f>VLOOKUP(N3029,Depth!$A$2:$F$427,6,)</f>
        <v>4</v>
      </c>
      <c r="R3029">
        <f>VLOOKUP(L3029,longitude_latitude!C:J,7,)</f>
        <v>-0.147553187</v>
      </c>
      <c r="S3029">
        <f>VLOOKUP(L3029,longitude_latitude!C:J,8,)</f>
        <v>51.65103526</v>
      </c>
      <c r="T3029">
        <f t="shared" si="386"/>
        <v>-7.6212748644623742</v>
      </c>
      <c r="U3029">
        <f>VLOOKUP(M3029,LINE!$A$2:$B$13,2,)</f>
        <v>10</v>
      </c>
      <c r="V3029">
        <f>VLOOKUP(L3029,Entry_exit!B:P,4,)</f>
        <v>2812</v>
      </c>
      <c r="W3029">
        <f>2020 - VLOOKUP(L3029, age!$A:$D,4,)</f>
        <v>87</v>
      </c>
      <c r="X3029">
        <f>VLOOKUP(H3029,'air-quality-london-time-of-day'!E:G,3,FALSE)</f>
        <v>19.100000000000001</v>
      </c>
      <c r="Y3029">
        <f>VLOOKUP(I3029,Weather!F:K,2,)</f>
        <v>9.28125</v>
      </c>
      <c r="Z3029">
        <f>VLOOKUP(I3029,Weather!F:K,3,)</f>
        <v>1.3</v>
      </c>
      <c r="AA3029">
        <f>VLOOKUP(I3029,Weather!F:K,4,)</f>
        <v>0.79</v>
      </c>
      <c r="AB3029">
        <f>VLOOKUP(I3029,Weather!F:K,5,)</f>
        <v>1025</v>
      </c>
      <c r="AC3029">
        <f>VLOOKUP(I3029,Weather!F:K,6,)</f>
        <v>0</v>
      </c>
    </row>
    <row r="3030" spans="1:29" x14ac:dyDescent="0.25">
      <c r="A3030" t="s">
        <v>7</v>
      </c>
      <c r="B3030" t="s">
        <v>6</v>
      </c>
      <c r="C3030" s="1">
        <v>42080.488194444442</v>
      </c>
      <c r="D3030" s="3">
        <f t="shared" si="384"/>
        <v>2015</v>
      </c>
      <c r="E3030" s="3">
        <f t="shared" si="387"/>
        <v>3</v>
      </c>
      <c r="F3030" s="3">
        <f t="shared" si="388"/>
        <v>11</v>
      </c>
      <c r="G3030" s="3">
        <f t="shared" si="389"/>
        <v>17</v>
      </c>
      <c r="H3030" s="3" t="str">
        <f t="shared" si="390"/>
        <v>2015311</v>
      </c>
      <c r="I3030" s="3" t="str">
        <f t="shared" si="391"/>
        <v>201531117</v>
      </c>
      <c r="J3030">
        <v>162</v>
      </c>
      <c r="K3030">
        <v>97.2</v>
      </c>
      <c r="L3030" t="str">
        <f>VLOOKUP(C3030,List!$A$2:$C$2089,3,)</f>
        <v>Cockfosters</v>
      </c>
      <c r="M3030" t="str">
        <f>VLOOKUP(C3030,List!$A$2:$C$2089,2,)</f>
        <v>Piccadilly</v>
      </c>
      <c r="N3030" t="str">
        <f t="shared" si="385"/>
        <v>Cockfosters|Piccadilly</v>
      </c>
      <c r="O3030">
        <f>VLOOKUP(N3030,Depth!$A$2:$F$427,3,)</f>
        <v>98</v>
      </c>
      <c r="P3030">
        <f>VLOOKUP(N3030,Depth!$A$2:$F$427,5,)</f>
        <v>194</v>
      </c>
      <c r="Q3030">
        <f>VLOOKUP(N3030,Depth!$A$2:$F$427,6,)</f>
        <v>4</v>
      </c>
      <c r="R3030">
        <f>VLOOKUP(L3030,longitude_latitude!C:J,7,)</f>
        <v>-0.147553187</v>
      </c>
      <c r="S3030">
        <f>VLOOKUP(L3030,longitude_latitude!C:J,8,)</f>
        <v>51.65103526</v>
      </c>
      <c r="T3030">
        <f t="shared" si="386"/>
        <v>-7.6212748644623742</v>
      </c>
      <c r="U3030">
        <f>VLOOKUP(M3030,LINE!$A$2:$B$13,2,)</f>
        <v>10</v>
      </c>
      <c r="V3030">
        <f>VLOOKUP(L3030,Entry_exit!B:P,4,)</f>
        <v>2812</v>
      </c>
      <c r="W3030">
        <f>2020 - VLOOKUP(L3030, age!$A:$D,4,)</f>
        <v>87</v>
      </c>
      <c r="X3030">
        <f>VLOOKUP(H3030,'air-quality-london-time-of-day'!E:G,3,FALSE)</f>
        <v>19.100000000000001</v>
      </c>
      <c r="Y3030">
        <f>VLOOKUP(I3030,Weather!F:K,2,)</f>
        <v>9.28125</v>
      </c>
      <c r="Z3030">
        <f>VLOOKUP(I3030,Weather!F:K,3,)</f>
        <v>1.3</v>
      </c>
      <c r="AA3030">
        <f>VLOOKUP(I3030,Weather!F:K,4,)</f>
        <v>0.79</v>
      </c>
      <c r="AB3030">
        <f>VLOOKUP(I3030,Weather!F:K,5,)</f>
        <v>1025</v>
      </c>
      <c r="AC3030">
        <f>VLOOKUP(I3030,Weather!F:K,6,)</f>
        <v>0</v>
      </c>
    </row>
    <row r="3031" spans="1:29" x14ac:dyDescent="0.25">
      <c r="A3031" t="s">
        <v>7</v>
      </c>
      <c r="B3031" t="s">
        <v>6</v>
      </c>
      <c r="C3031" s="1">
        <v>42080.488888888889</v>
      </c>
      <c r="D3031" s="3">
        <f t="shared" si="384"/>
        <v>2015</v>
      </c>
      <c r="E3031" s="3">
        <f t="shared" si="387"/>
        <v>3</v>
      </c>
      <c r="F3031" s="3">
        <f t="shared" si="388"/>
        <v>11</v>
      </c>
      <c r="G3031" s="3">
        <f t="shared" si="389"/>
        <v>17</v>
      </c>
      <c r="H3031" s="3" t="str">
        <f t="shared" si="390"/>
        <v>2015311</v>
      </c>
      <c r="I3031" s="3" t="str">
        <f t="shared" si="391"/>
        <v>201531117</v>
      </c>
      <c r="J3031">
        <v>177</v>
      </c>
      <c r="K3031">
        <v>106.2</v>
      </c>
      <c r="L3031" t="str">
        <f>VLOOKUP(C3031,List!$A$2:$C$2089,3,)</f>
        <v>Cockfosters</v>
      </c>
      <c r="M3031" t="str">
        <f>VLOOKUP(C3031,List!$A$2:$C$2089,2,)</f>
        <v>Piccadilly</v>
      </c>
      <c r="N3031" t="str">
        <f t="shared" si="385"/>
        <v>Cockfosters|Piccadilly</v>
      </c>
      <c r="O3031">
        <f>VLOOKUP(N3031,Depth!$A$2:$F$427,3,)</f>
        <v>98</v>
      </c>
      <c r="P3031">
        <f>VLOOKUP(N3031,Depth!$A$2:$F$427,5,)</f>
        <v>194</v>
      </c>
      <c r="Q3031">
        <f>VLOOKUP(N3031,Depth!$A$2:$F$427,6,)</f>
        <v>4</v>
      </c>
      <c r="R3031">
        <f>VLOOKUP(L3031,longitude_latitude!C:J,7,)</f>
        <v>-0.147553187</v>
      </c>
      <c r="S3031">
        <f>VLOOKUP(L3031,longitude_latitude!C:J,8,)</f>
        <v>51.65103526</v>
      </c>
      <c r="T3031">
        <f t="shared" si="386"/>
        <v>-7.6212748644623742</v>
      </c>
      <c r="U3031">
        <f>VLOOKUP(M3031,LINE!$A$2:$B$13,2,)</f>
        <v>10</v>
      </c>
      <c r="V3031">
        <f>VLOOKUP(L3031,Entry_exit!B:P,4,)</f>
        <v>2812</v>
      </c>
      <c r="W3031">
        <f>2020 - VLOOKUP(L3031, age!$A:$D,4,)</f>
        <v>87</v>
      </c>
      <c r="X3031">
        <f>VLOOKUP(H3031,'air-quality-london-time-of-day'!E:G,3,FALSE)</f>
        <v>19.100000000000001</v>
      </c>
      <c r="Y3031">
        <f>VLOOKUP(I3031,Weather!F:K,2,)</f>
        <v>9.28125</v>
      </c>
      <c r="Z3031">
        <f>VLOOKUP(I3031,Weather!F:K,3,)</f>
        <v>1.3</v>
      </c>
      <c r="AA3031">
        <f>VLOOKUP(I3031,Weather!F:K,4,)</f>
        <v>0.79</v>
      </c>
      <c r="AB3031">
        <f>VLOOKUP(I3031,Weather!F:K,5,)</f>
        <v>1025</v>
      </c>
      <c r="AC3031">
        <f>VLOOKUP(I3031,Weather!F:K,6,)</f>
        <v>0</v>
      </c>
    </row>
    <row r="3032" spans="1:29" x14ac:dyDescent="0.25">
      <c r="A3032" t="s">
        <v>7</v>
      </c>
      <c r="B3032" t="s">
        <v>6</v>
      </c>
      <c r="C3032" s="1">
        <v>42080.489583333336</v>
      </c>
      <c r="D3032" s="3">
        <f t="shared" si="384"/>
        <v>2015</v>
      </c>
      <c r="E3032" s="3">
        <f t="shared" si="387"/>
        <v>3</v>
      </c>
      <c r="F3032" s="3">
        <f t="shared" si="388"/>
        <v>11</v>
      </c>
      <c r="G3032" s="3">
        <f t="shared" si="389"/>
        <v>17</v>
      </c>
      <c r="H3032" s="3" t="str">
        <f t="shared" si="390"/>
        <v>2015311</v>
      </c>
      <c r="I3032" s="3" t="str">
        <f t="shared" si="391"/>
        <v>201531117</v>
      </c>
      <c r="J3032">
        <v>174</v>
      </c>
      <c r="K3032">
        <v>104.4</v>
      </c>
      <c r="L3032" t="str">
        <f>VLOOKUP(C3032,List!$A$2:$C$2089,3,)</f>
        <v>Cockfosters</v>
      </c>
      <c r="M3032" t="str">
        <f>VLOOKUP(C3032,List!$A$2:$C$2089,2,)</f>
        <v>Piccadilly</v>
      </c>
      <c r="N3032" t="str">
        <f t="shared" si="385"/>
        <v>Cockfosters|Piccadilly</v>
      </c>
      <c r="O3032">
        <f>VLOOKUP(N3032,Depth!$A$2:$F$427,3,)</f>
        <v>98</v>
      </c>
      <c r="P3032">
        <f>VLOOKUP(N3032,Depth!$A$2:$F$427,5,)</f>
        <v>194</v>
      </c>
      <c r="Q3032">
        <f>VLOOKUP(N3032,Depth!$A$2:$F$427,6,)</f>
        <v>4</v>
      </c>
      <c r="R3032">
        <f>VLOOKUP(L3032,longitude_latitude!C:J,7,)</f>
        <v>-0.147553187</v>
      </c>
      <c r="S3032">
        <f>VLOOKUP(L3032,longitude_latitude!C:J,8,)</f>
        <v>51.65103526</v>
      </c>
      <c r="T3032">
        <f t="shared" si="386"/>
        <v>-7.6212748644623742</v>
      </c>
      <c r="U3032">
        <f>VLOOKUP(M3032,LINE!$A$2:$B$13,2,)</f>
        <v>10</v>
      </c>
      <c r="V3032">
        <f>VLOOKUP(L3032,Entry_exit!B:P,4,)</f>
        <v>2812</v>
      </c>
      <c r="W3032">
        <f>2020 - VLOOKUP(L3032, age!$A:$D,4,)</f>
        <v>87</v>
      </c>
      <c r="X3032">
        <f>VLOOKUP(H3032,'air-quality-london-time-of-day'!E:G,3,FALSE)</f>
        <v>19.100000000000001</v>
      </c>
      <c r="Y3032">
        <f>VLOOKUP(I3032,Weather!F:K,2,)</f>
        <v>9.28125</v>
      </c>
      <c r="Z3032">
        <f>VLOOKUP(I3032,Weather!F:K,3,)</f>
        <v>1.3</v>
      </c>
      <c r="AA3032">
        <f>VLOOKUP(I3032,Weather!F:K,4,)</f>
        <v>0.79</v>
      </c>
      <c r="AB3032">
        <f>VLOOKUP(I3032,Weather!F:K,5,)</f>
        <v>1025</v>
      </c>
      <c r="AC3032">
        <f>VLOOKUP(I3032,Weather!F:K,6,)</f>
        <v>0</v>
      </c>
    </row>
    <row r="3033" spans="1:29" x14ac:dyDescent="0.25">
      <c r="A3033" t="s">
        <v>7</v>
      </c>
      <c r="B3033" t="s">
        <v>6</v>
      </c>
      <c r="C3033" s="1">
        <v>42080.490277777775</v>
      </c>
      <c r="D3033" s="3">
        <f t="shared" si="384"/>
        <v>2015</v>
      </c>
      <c r="E3033" s="3">
        <f t="shared" si="387"/>
        <v>3</v>
      </c>
      <c r="F3033" s="3">
        <f t="shared" si="388"/>
        <v>11</v>
      </c>
      <c r="G3033" s="3">
        <f t="shared" si="389"/>
        <v>17</v>
      </c>
      <c r="H3033" s="3" t="str">
        <f t="shared" si="390"/>
        <v>2015311</v>
      </c>
      <c r="I3033" s="3" t="str">
        <f t="shared" si="391"/>
        <v>201531117</v>
      </c>
      <c r="J3033">
        <v>167</v>
      </c>
      <c r="K3033">
        <v>100.2</v>
      </c>
      <c r="L3033" t="str">
        <f>VLOOKUP(C3033,List!$A$2:$C$2089,3,)</f>
        <v>Cockfosters</v>
      </c>
      <c r="M3033" t="str">
        <f>VLOOKUP(C3033,List!$A$2:$C$2089,2,)</f>
        <v>Piccadilly</v>
      </c>
      <c r="N3033" t="str">
        <f t="shared" si="385"/>
        <v>Cockfosters|Piccadilly</v>
      </c>
      <c r="O3033">
        <f>VLOOKUP(N3033,Depth!$A$2:$F$427,3,)</f>
        <v>98</v>
      </c>
      <c r="P3033">
        <f>VLOOKUP(N3033,Depth!$A$2:$F$427,5,)</f>
        <v>194</v>
      </c>
      <c r="Q3033">
        <f>VLOOKUP(N3033,Depth!$A$2:$F$427,6,)</f>
        <v>4</v>
      </c>
      <c r="R3033">
        <f>VLOOKUP(L3033,longitude_latitude!C:J,7,)</f>
        <v>-0.147553187</v>
      </c>
      <c r="S3033">
        <f>VLOOKUP(L3033,longitude_latitude!C:J,8,)</f>
        <v>51.65103526</v>
      </c>
      <c r="T3033">
        <f t="shared" si="386"/>
        <v>-7.6212748644623742</v>
      </c>
      <c r="U3033">
        <f>VLOOKUP(M3033,LINE!$A$2:$B$13,2,)</f>
        <v>10</v>
      </c>
      <c r="V3033">
        <f>VLOOKUP(L3033,Entry_exit!B:P,4,)</f>
        <v>2812</v>
      </c>
      <c r="W3033">
        <f>2020 - VLOOKUP(L3033, age!$A:$D,4,)</f>
        <v>87</v>
      </c>
      <c r="X3033">
        <f>VLOOKUP(H3033,'air-quality-london-time-of-day'!E:G,3,FALSE)</f>
        <v>19.100000000000001</v>
      </c>
      <c r="Y3033">
        <f>VLOOKUP(I3033,Weather!F:K,2,)</f>
        <v>9.28125</v>
      </c>
      <c r="Z3033">
        <f>VLOOKUP(I3033,Weather!F:K,3,)</f>
        <v>1.3</v>
      </c>
      <c r="AA3033">
        <f>VLOOKUP(I3033,Weather!F:K,4,)</f>
        <v>0.79</v>
      </c>
      <c r="AB3033">
        <f>VLOOKUP(I3033,Weather!F:K,5,)</f>
        <v>1025</v>
      </c>
      <c r="AC3033">
        <f>VLOOKUP(I3033,Weather!F:K,6,)</f>
        <v>0</v>
      </c>
    </row>
    <row r="3034" spans="1:29" x14ac:dyDescent="0.25">
      <c r="A3034" t="s">
        <v>7</v>
      </c>
      <c r="B3034" t="s">
        <v>6</v>
      </c>
      <c r="C3034" s="1">
        <v>42080.490972222222</v>
      </c>
      <c r="D3034" s="3">
        <f t="shared" si="384"/>
        <v>2015</v>
      </c>
      <c r="E3034" s="3">
        <f t="shared" si="387"/>
        <v>3</v>
      </c>
      <c r="F3034" s="3">
        <f t="shared" si="388"/>
        <v>11</v>
      </c>
      <c r="G3034" s="3">
        <f t="shared" si="389"/>
        <v>17</v>
      </c>
      <c r="H3034" s="3" t="str">
        <f t="shared" si="390"/>
        <v>2015311</v>
      </c>
      <c r="I3034" s="3" t="str">
        <f t="shared" si="391"/>
        <v>201531117</v>
      </c>
      <c r="J3034">
        <v>155</v>
      </c>
      <c r="K3034">
        <v>93</v>
      </c>
      <c r="L3034" t="str">
        <f>VLOOKUP(C3034,List!$A$2:$C$2089,3,)</f>
        <v>Cockfosters</v>
      </c>
      <c r="M3034" t="str">
        <f>VLOOKUP(C3034,List!$A$2:$C$2089,2,)</f>
        <v>Piccadilly</v>
      </c>
      <c r="N3034" t="str">
        <f t="shared" si="385"/>
        <v>Cockfosters|Piccadilly</v>
      </c>
      <c r="O3034">
        <f>VLOOKUP(N3034,Depth!$A$2:$F$427,3,)</f>
        <v>98</v>
      </c>
      <c r="P3034">
        <f>VLOOKUP(N3034,Depth!$A$2:$F$427,5,)</f>
        <v>194</v>
      </c>
      <c r="Q3034">
        <f>VLOOKUP(N3034,Depth!$A$2:$F$427,6,)</f>
        <v>4</v>
      </c>
      <c r="R3034">
        <f>VLOOKUP(L3034,longitude_latitude!C:J,7,)</f>
        <v>-0.147553187</v>
      </c>
      <c r="S3034">
        <f>VLOOKUP(L3034,longitude_latitude!C:J,8,)</f>
        <v>51.65103526</v>
      </c>
      <c r="T3034">
        <f t="shared" si="386"/>
        <v>-7.6212748644623742</v>
      </c>
      <c r="U3034">
        <f>VLOOKUP(M3034,LINE!$A$2:$B$13,2,)</f>
        <v>10</v>
      </c>
      <c r="V3034">
        <f>VLOOKUP(L3034,Entry_exit!B:P,4,)</f>
        <v>2812</v>
      </c>
      <c r="W3034">
        <f>2020 - VLOOKUP(L3034, age!$A:$D,4,)</f>
        <v>87</v>
      </c>
      <c r="X3034">
        <f>VLOOKUP(H3034,'air-quality-london-time-of-day'!E:G,3,FALSE)</f>
        <v>19.100000000000001</v>
      </c>
      <c r="Y3034">
        <f>VLOOKUP(I3034,Weather!F:K,2,)</f>
        <v>9.28125</v>
      </c>
      <c r="Z3034">
        <f>VLOOKUP(I3034,Weather!F:K,3,)</f>
        <v>1.3</v>
      </c>
      <c r="AA3034">
        <f>VLOOKUP(I3034,Weather!F:K,4,)</f>
        <v>0.79</v>
      </c>
      <c r="AB3034">
        <f>VLOOKUP(I3034,Weather!F:K,5,)</f>
        <v>1025</v>
      </c>
      <c r="AC3034">
        <f>VLOOKUP(I3034,Weather!F:K,6,)</f>
        <v>0</v>
      </c>
    </row>
    <row r="3035" spans="1:29" x14ac:dyDescent="0.25">
      <c r="A3035" t="s">
        <v>7</v>
      </c>
      <c r="B3035" t="s">
        <v>6</v>
      </c>
      <c r="C3035" s="1">
        <v>42080.491666666669</v>
      </c>
      <c r="D3035" s="3">
        <f t="shared" si="384"/>
        <v>2015</v>
      </c>
      <c r="E3035" s="3">
        <f t="shared" si="387"/>
        <v>3</v>
      </c>
      <c r="F3035" s="3">
        <f t="shared" si="388"/>
        <v>11</v>
      </c>
      <c r="G3035" s="3">
        <f t="shared" si="389"/>
        <v>17</v>
      </c>
      <c r="H3035" s="3" t="str">
        <f t="shared" si="390"/>
        <v>2015311</v>
      </c>
      <c r="I3035" s="3" t="str">
        <f t="shared" si="391"/>
        <v>201531117</v>
      </c>
      <c r="J3035">
        <v>160</v>
      </c>
      <c r="K3035">
        <v>96</v>
      </c>
      <c r="L3035" t="str">
        <f>VLOOKUP(C3035,List!$A$2:$C$2089,3,)</f>
        <v>Oakwood</v>
      </c>
      <c r="M3035" t="str">
        <f>VLOOKUP(C3035,List!$A$2:$C$2089,2,)</f>
        <v>Piccadilly</v>
      </c>
      <c r="N3035" t="str">
        <f t="shared" si="385"/>
        <v>Oakwood|Piccadilly</v>
      </c>
      <c r="O3035">
        <f>VLOOKUP(N3035,Depth!$A$2:$F$427,3,)</f>
        <v>88</v>
      </c>
      <c r="P3035">
        <f>VLOOKUP(N3035,Depth!$A$2:$F$427,5,)</f>
        <v>181.8</v>
      </c>
      <c r="Q3035">
        <f>VLOOKUP(N3035,Depth!$A$2:$F$427,6,)</f>
        <v>6.2</v>
      </c>
      <c r="R3035">
        <f>VLOOKUP(L3035,longitude_latitude!C:J,7,)</f>
        <v>-0.12965710899999999</v>
      </c>
      <c r="S3035">
        <f>VLOOKUP(L3035,longitude_latitude!C:J,8,)</f>
        <v>51.646839479999997</v>
      </c>
      <c r="T3035">
        <f t="shared" si="386"/>
        <v>-6.6963798959638625</v>
      </c>
      <c r="U3035">
        <f>VLOOKUP(M3035,LINE!$A$2:$B$13,2,)</f>
        <v>10</v>
      </c>
      <c r="V3035">
        <f>VLOOKUP(L3035,Entry_exit!B:P,4,)</f>
        <v>4264</v>
      </c>
      <c r="W3035">
        <f>2020 - VLOOKUP(L3035, age!$A:$D,4,)</f>
        <v>87</v>
      </c>
      <c r="X3035">
        <f>VLOOKUP(H3035,'air-quality-london-time-of-day'!E:G,3,FALSE)</f>
        <v>19.100000000000001</v>
      </c>
      <c r="Y3035">
        <f>VLOOKUP(I3035,Weather!F:K,2,)</f>
        <v>9.28125</v>
      </c>
      <c r="Z3035">
        <f>VLOOKUP(I3035,Weather!F:K,3,)</f>
        <v>1.3</v>
      </c>
      <c r="AA3035">
        <f>VLOOKUP(I3035,Weather!F:K,4,)</f>
        <v>0.79</v>
      </c>
      <c r="AB3035">
        <f>VLOOKUP(I3035,Weather!F:K,5,)</f>
        <v>1025</v>
      </c>
      <c r="AC3035">
        <f>VLOOKUP(I3035,Weather!F:K,6,)</f>
        <v>0</v>
      </c>
    </row>
    <row r="3036" spans="1:29" x14ac:dyDescent="0.25">
      <c r="A3036" t="s">
        <v>7</v>
      </c>
      <c r="B3036" t="s">
        <v>6</v>
      </c>
      <c r="C3036" s="1">
        <v>42080.492361111108</v>
      </c>
      <c r="D3036" s="3">
        <f t="shared" si="384"/>
        <v>2015</v>
      </c>
      <c r="E3036" s="3">
        <f t="shared" si="387"/>
        <v>3</v>
      </c>
      <c r="F3036" s="3">
        <f t="shared" si="388"/>
        <v>11</v>
      </c>
      <c r="G3036" s="3">
        <f t="shared" si="389"/>
        <v>17</v>
      </c>
      <c r="H3036" s="3" t="str">
        <f t="shared" si="390"/>
        <v>2015311</v>
      </c>
      <c r="I3036" s="3" t="str">
        <f t="shared" si="391"/>
        <v>201531117</v>
      </c>
      <c r="J3036">
        <v>145</v>
      </c>
      <c r="K3036">
        <v>87</v>
      </c>
      <c r="L3036" t="str">
        <f>VLOOKUP(C3036,List!$A$2:$C$2089,3,)</f>
        <v>Oakwood</v>
      </c>
      <c r="M3036" t="str">
        <f>VLOOKUP(C3036,List!$A$2:$C$2089,2,)</f>
        <v>Piccadilly</v>
      </c>
      <c r="N3036" t="str">
        <f t="shared" si="385"/>
        <v>Oakwood|Piccadilly</v>
      </c>
      <c r="O3036">
        <f>VLOOKUP(N3036,Depth!$A$2:$F$427,3,)</f>
        <v>88</v>
      </c>
      <c r="P3036">
        <f>VLOOKUP(N3036,Depth!$A$2:$F$427,5,)</f>
        <v>181.8</v>
      </c>
      <c r="Q3036">
        <f>VLOOKUP(N3036,Depth!$A$2:$F$427,6,)</f>
        <v>6.2</v>
      </c>
      <c r="R3036">
        <f>VLOOKUP(L3036,longitude_latitude!C:J,7,)</f>
        <v>-0.12965710899999999</v>
      </c>
      <c r="S3036">
        <f>VLOOKUP(L3036,longitude_latitude!C:J,8,)</f>
        <v>51.646839479999997</v>
      </c>
      <c r="T3036">
        <f t="shared" si="386"/>
        <v>-6.6963798959638625</v>
      </c>
      <c r="U3036">
        <f>VLOOKUP(M3036,LINE!$A$2:$B$13,2,)</f>
        <v>10</v>
      </c>
      <c r="V3036">
        <f>VLOOKUP(L3036,Entry_exit!B:P,4,)</f>
        <v>4264</v>
      </c>
      <c r="W3036">
        <f>2020 - VLOOKUP(L3036, age!$A:$D,4,)</f>
        <v>87</v>
      </c>
      <c r="X3036">
        <f>VLOOKUP(H3036,'air-quality-london-time-of-day'!E:G,3,FALSE)</f>
        <v>19.100000000000001</v>
      </c>
      <c r="Y3036">
        <f>VLOOKUP(I3036,Weather!F:K,2,)</f>
        <v>9.28125</v>
      </c>
      <c r="Z3036">
        <f>VLOOKUP(I3036,Weather!F:K,3,)</f>
        <v>1.3</v>
      </c>
      <c r="AA3036">
        <f>VLOOKUP(I3036,Weather!F:K,4,)</f>
        <v>0.79</v>
      </c>
      <c r="AB3036">
        <f>VLOOKUP(I3036,Weather!F:K,5,)</f>
        <v>1025</v>
      </c>
      <c r="AC3036">
        <f>VLOOKUP(I3036,Weather!F:K,6,)</f>
        <v>0</v>
      </c>
    </row>
    <row r="3037" spans="1:29" x14ac:dyDescent="0.25">
      <c r="A3037" t="s">
        <v>7</v>
      </c>
      <c r="B3037" t="s">
        <v>6</v>
      </c>
      <c r="C3037" s="1">
        <v>42080.493055555555</v>
      </c>
      <c r="D3037" s="3">
        <f t="shared" si="384"/>
        <v>2015</v>
      </c>
      <c r="E3037" s="3">
        <f t="shared" si="387"/>
        <v>3</v>
      </c>
      <c r="F3037" s="3">
        <f t="shared" si="388"/>
        <v>11</v>
      </c>
      <c r="G3037" s="3">
        <f t="shared" si="389"/>
        <v>17</v>
      </c>
      <c r="H3037" s="3" t="str">
        <f t="shared" si="390"/>
        <v>2015311</v>
      </c>
      <c r="I3037" s="3" t="str">
        <f t="shared" si="391"/>
        <v>201531117</v>
      </c>
      <c r="J3037">
        <v>172</v>
      </c>
      <c r="K3037">
        <v>103.2</v>
      </c>
      <c r="L3037" t="str">
        <f>VLOOKUP(C3037,List!$A$2:$C$2089,3,)</f>
        <v>Oakwood</v>
      </c>
      <c r="M3037" t="str">
        <f>VLOOKUP(C3037,List!$A$2:$C$2089,2,)</f>
        <v>Piccadilly</v>
      </c>
      <c r="N3037" t="str">
        <f t="shared" si="385"/>
        <v>Oakwood|Piccadilly</v>
      </c>
      <c r="O3037">
        <f>VLOOKUP(N3037,Depth!$A$2:$F$427,3,)</f>
        <v>88</v>
      </c>
      <c r="P3037">
        <f>VLOOKUP(N3037,Depth!$A$2:$F$427,5,)</f>
        <v>181.8</v>
      </c>
      <c r="Q3037">
        <f>VLOOKUP(N3037,Depth!$A$2:$F$427,6,)</f>
        <v>6.2</v>
      </c>
      <c r="R3037">
        <f>VLOOKUP(L3037,longitude_latitude!C:J,7,)</f>
        <v>-0.12965710899999999</v>
      </c>
      <c r="S3037">
        <f>VLOOKUP(L3037,longitude_latitude!C:J,8,)</f>
        <v>51.646839479999997</v>
      </c>
      <c r="T3037">
        <f t="shared" si="386"/>
        <v>-6.6963798959638625</v>
      </c>
      <c r="U3037">
        <f>VLOOKUP(M3037,LINE!$A$2:$B$13,2,)</f>
        <v>10</v>
      </c>
      <c r="V3037">
        <f>VLOOKUP(L3037,Entry_exit!B:P,4,)</f>
        <v>4264</v>
      </c>
      <c r="W3037">
        <f>2020 - VLOOKUP(L3037, age!$A:$D,4,)</f>
        <v>87</v>
      </c>
      <c r="X3037">
        <f>VLOOKUP(H3037,'air-quality-london-time-of-day'!E:G,3,FALSE)</f>
        <v>19.100000000000001</v>
      </c>
      <c r="Y3037">
        <f>VLOOKUP(I3037,Weather!F:K,2,)</f>
        <v>9.28125</v>
      </c>
      <c r="Z3037">
        <f>VLOOKUP(I3037,Weather!F:K,3,)</f>
        <v>1.3</v>
      </c>
      <c r="AA3037">
        <f>VLOOKUP(I3037,Weather!F:K,4,)</f>
        <v>0.79</v>
      </c>
      <c r="AB3037">
        <f>VLOOKUP(I3037,Weather!F:K,5,)</f>
        <v>1025</v>
      </c>
      <c r="AC3037">
        <f>VLOOKUP(I3037,Weather!F:K,6,)</f>
        <v>0</v>
      </c>
    </row>
    <row r="3038" spans="1:29" x14ac:dyDescent="0.25">
      <c r="A3038" t="s">
        <v>7</v>
      </c>
      <c r="B3038" t="s">
        <v>6</v>
      </c>
      <c r="C3038" s="1">
        <v>42080.493750000001</v>
      </c>
      <c r="D3038" s="3">
        <f t="shared" si="384"/>
        <v>2015</v>
      </c>
      <c r="E3038" s="3">
        <f t="shared" si="387"/>
        <v>3</v>
      </c>
      <c r="F3038" s="3">
        <f t="shared" si="388"/>
        <v>11</v>
      </c>
      <c r="G3038" s="3">
        <f t="shared" si="389"/>
        <v>17</v>
      </c>
      <c r="H3038" s="3" t="str">
        <f t="shared" si="390"/>
        <v>2015311</v>
      </c>
      <c r="I3038" s="3" t="str">
        <f t="shared" si="391"/>
        <v>201531117</v>
      </c>
      <c r="J3038">
        <v>176</v>
      </c>
      <c r="K3038">
        <v>105.6</v>
      </c>
      <c r="L3038" t="str">
        <f>VLOOKUP(C3038,List!$A$2:$C$2089,3,)</f>
        <v>Southgate</v>
      </c>
      <c r="M3038" t="str">
        <f>VLOOKUP(C3038,List!$A$2:$C$2089,2,)</f>
        <v>Piccadilly</v>
      </c>
      <c r="N3038" t="str">
        <f t="shared" si="385"/>
        <v>Southgate|Piccadilly</v>
      </c>
      <c r="O3038">
        <f>VLOOKUP(N3038,Depth!$A$2:$F$427,3,)</f>
        <v>71</v>
      </c>
      <c r="P3038">
        <f>VLOOKUP(N3038,Depth!$A$2:$F$427,5,)</f>
        <v>160.22999999999999</v>
      </c>
      <c r="Q3038">
        <f>VLOOKUP(N3038,Depth!$A$2:$F$427,6,)</f>
        <v>10.77</v>
      </c>
      <c r="R3038">
        <f>VLOOKUP(L3038,longitude_latitude!C:J,7,)</f>
        <v>-0.12615093299999999</v>
      </c>
      <c r="S3038">
        <f>VLOOKUP(L3038,longitude_latitude!C:J,8,)</f>
        <v>51.631762600000002</v>
      </c>
      <c r="T3038">
        <f t="shared" si="386"/>
        <v>-6.513395024424506</v>
      </c>
      <c r="U3038">
        <f>VLOOKUP(M3038,LINE!$A$2:$B$13,2,)</f>
        <v>10</v>
      </c>
      <c r="V3038">
        <f>VLOOKUP(L3038,Entry_exit!B:P,4,)</f>
        <v>8623</v>
      </c>
      <c r="W3038">
        <f>2020 - VLOOKUP(L3038, age!$A:$D,4,)</f>
        <v>87</v>
      </c>
      <c r="X3038">
        <f>VLOOKUP(H3038,'air-quality-london-time-of-day'!E:G,3,FALSE)</f>
        <v>19.100000000000001</v>
      </c>
      <c r="Y3038">
        <f>VLOOKUP(I3038,Weather!F:K,2,)</f>
        <v>9.28125</v>
      </c>
      <c r="Z3038">
        <f>VLOOKUP(I3038,Weather!F:K,3,)</f>
        <v>1.3</v>
      </c>
      <c r="AA3038">
        <f>VLOOKUP(I3038,Weather!F:K,4,)</f>
        <v>0.79</v>
      </c>
      <c r="AB3038">
        <f>VLOOKUP(I3038,Weather!F:K,5,)</f>
        <v>1025</v>
      </c>
      <c r="AC3038">
        <f>VLOOKUP(I3038,Weather!F:K,6,)</f>
        <v>0</v>
      </c>
    </row>
    <row r="3039" spans="1:29" x14ac:dyDescent="0.25">
      <c r="A3039" t="s">
        <v>7</v>
      </c>
      <c r="B3039" t="s">
        <v>6</v>
      </c>
      <c r="C3039" s="1">
        <v>42080.494444444441</v>
      </c>
      <c r="D3039" s="3">
        <f t="shared" si="384"/>
        <v>2015</v>
      </c>
      <c r="E3039" s="3">
        <f t="shared" si="387"/>
        <v>3</v>
      </c>
      <c r="F3039" s="3">
        <f t="shared" si="388"/>
        <v>11</v>
      </c>
      <c r="G3039" s="3">
        <f t="shared" si="389"/>
        <v>17</v>
      </c>
      <c r="H3039" s="3" t="str">
        <f t="shared" si="390"/>
        <v>2015311</v>
      </c>
      <c r="I3039" s="3" t="str">
        <f t="shared" si="391"/>
        <v>201531117</v>
      </c>
      <c r="J3039">
        <v>178</v>
      </c>
      <c r="K3039">
        <v>106.8</v>
      </c>
      <c r="L3039" t="str">
        <f>VLOOKUP(C3039,List!$A$2:$C$2089,3,)</f>
        <v>Southgate</v>
      </c>
      <c r="M3039" t="str">
        <f>VLOOKUP(C3039,List!$A$2:$C$2089,2,)</f>
        <v>Piccadilly</v>
      </c>
      <c r="N3039" t="str">
        <f t="shared" si="385"/>
        <v>Southgate|Piccadilly</v>
      </c>
      <c r="O3039">
        <f>VLOOKUP(N3039,Depth!$A$2:$F$427,3,)</f>
        <v>71</v>
      </c>
      <c r="P3039">
        <f>VLOOKUP(N3039,Depth!$A$2:$F$427,5,)</f>
        <v>160.22999999999999</v>
      </c>
      <c r="Q3039">
        <f>VLOOKUP(N3039,Depth!$A$2:$F$427,6,)</f>
        <v>10.77</v>
      </c>
      <c r="R3039">
        <f>VLOOKUP(L3039,longitude_latitude!C:J,7,)</f>
        <v>-0.12615093299999999</v>
      </c>
      <c r="S3039">
        <f>VLOOKUP(L3039,longitude_latitude!C:J,8,)</f>
        <v>51.631762600000002</v>
      </c>
      <c r="T3039">
        <f t="shared" si="386"/>
        <v>-6.513395024424506</v>
      </c>
      <c r="U3039">
        <f>VLOOKUP(M3039,LINE!$A$2:$B$13,2,)</f>
        <v>10</v>
      </c>
      <c r="V3039">
        <f>VLOOKUP(L3039,Entry_exit!B:P,4,)</f>
        <v>8623</v>
      </c>
      <c r="W3039">
        <f>2020 - VLOOKUP(L3039, age!$A:$D,4,)</f>
        <v>87</v>
      </c>
      <c r="X3039">
        <f>VLOOKUP(H3039,'air-quality-london-time-of-day'!E:G,3,FALSE)</f>
        <v>19.100000000000001</v>
      </c>
      <c r="Y3039">
        <f>VLOOKUP(I3039,Weather!F:K,2,)</f>
        <v>9.28125</v>
      </c>
      <c r="Z3039">
        <f>VLOOKUP(I3039,Weather!F:K,3,)</f>
        <v>1.3</v>
      </c>
      <c r="AA3039">
        <f>VLOOKUP(I3039,Weather!F:K,4,)</f>
        <v>0.79</v>
      </c>
      <c r="AB3039">
        <f>VLOOKUP(I3039,Weather!F:K,5,)</f>
        <v>1025</v>
      </c>
      <c r="AC3039">
        <f>VLOOKUP(I3039,Weather!F:K,6,)</f>
        <v>0</v>
      </c>
    </row>
    <row r="3040" spans="1:29" x14ac:dyDescent="0.25">
      <c r="A3040" t="s">
        <v>7</v>
      </c>
      <c r="B3040" t="s">
        <v>6</v>
      </c>
      <c r="C3040" s="1">
        <v>42080.495138888888</v>
      </c>
      <c r="D3040" s="3">
        <f t="shared" si="384"/>
        <v>2015</v>
      </c>
      <c r="E3040" s="3">
        <f t="shared" si="387"/>
        <v>3</v>
      </c>
      <c r="F3040" s="3">
        <f t="shared" si="388"/>
        <v>11</v>
      </c>
      <c r="G3040" s="3">
        <f t="shared" si="389"/>
        <v>17</v>
      </c>
      <c r="H3040" s="3" t="str">
        <f t="shared" si="390"/>
        <v>2015311</v>
      </c>
      <c r="I3040" s="3" t="str">
        <f t="shared" si="391"/>
        <v>201531117</v>
      </c>
      <c r="J3040">
        <v>181</v>
      </c>
      <c r="K3040">
        <v>108.6</v>
      </c>
      <c r="L3040" t="str">
        <f>VLOOKUP(C3040,List!$A$2:$C$2089,3,)</f>
        <v>Southgate</v>
      </c>
      <c r="M3040" t="str">
        <f>VLOOKUP(C3040,List!$A$2:$C$2089,2,)</f>
        <v>Piccadilly</v>
      </c>
      <c r="N3040" t="str">
        <f t="shared" si="385"/>
        <v>Southgate|Piccadilly</v>
      </c>
      <c r="O3040">
        <f>VLOOKUP(N3040,Depth!$A$2:$F$427,3,)</f>
        <v>71</v>
      </c>
      <c r="P3040">
        <f>VLOOKUP(N3040,Depth!$A$2:$F$427,5,)</f>
        <v>160.22999999999999</v>
      </c>
      <c r="Q3040">
        <f>VLOOKUP(N3040,Depth!$A$2:$F$427,6,)</f>
        <v>10.77</v>
      </c>
      <c r="R3040">
        <f>VLOOKUP(L3040,longitude_latitude!C:J,7,)</f>
        <v>-0.12615093299999999</v>
      </c>
      <c r="S3040">
        <f>VLOOKUP(L3040,longitude_latitude!C:J,8,)</f>
        <v>51.631762600000002</v>
      </c>
      <c r="T3040">
        <f t="shared" si="386"/>
        <v>-6.513395024424506</v>
      </c>
      <c r="U3040">
        <f>VLOOKUP(M3040,LINE!$A$2:$B$13,2,)</f>
        <v>10</v>
      </c>
      <c r="V3040">
        <f>VLOOKUP(L3040,Entry_exit!B:P,4,)</f>
        <v>8623</v>
      </c>
      <c r="W3040">
        <f>2020 - VLOOKUP(L3040, age!$A:$D,4,)</f>
        <v>87</v>
      </c>
      <c r="X3040">
        <f>VLOOKUP(H3040,'air-quality-london-time-of-day'!E:G,3,FALSE)</f>
        <v>19.100000000000001</v>
      </c>
      <c r="Y3040">
        <f>VLOOKUP(I3040,Weather!F:K,2,)</f>
        <v>9.28125</v>
      </c>
      <c r="Z3040">
        <f>VLOOKUP(I3040,Weather!F:K,3,)</f>
        <v>1.3</v>
      </c>
      <c r="AA3040">
        <f>VLOOKUP(I3040,Weather!F:K,4,)</f>
        <v>0.79</v>
      </c>
      <c r="AB3040">
        <f>VLOOKUP(I3040,Weather!F:K,5,)</f>
        <v>1025</v>
      </c>
      <c r="AC3040">
        <f>VLOOKUP(I3040,Weather!F:K,6,)</f>
        <v>0</v>
      </c>
    </row>
    <row r="3041" spans="1:29" x14ac:dyDescent="0.25">
      <c r="A3041" t="s">
        <v>7</v>
      </c>
      <c r="B3041" t="s">
        <v>6</v>
      </c>
      <c r="C3041" s="1">
        <v>42080.495833333334</v>
      </c>
      <c r="D3041" s="3">
        <f t="shared" si="384"/>
        <v>2015</v>
      </c>
      <c r="E3041" s="3">
        <f t="shared" si="387"/>
        <v>3</v>
      </c>
      <c r="F3041" s="3">
        <f t="shared" si="388"/>
        <v>11</v>
      </c>
      <c r="G3041" s="3">
        <f t="shared" si="389"/>
        <v>17</v>
      </c>
      <c r="H3041" s="3" t="str">
        <f t="shared" si="390"/>
        <v>2015311</v>
      </c>
      <c r="I3041" s="3" t="str">
        <f t="shared" si="391"/>
        <v>201531117</v>
      </c>
      <c r="J3041">
        <v>182</v>
      </c>
      <c r="K3041">
        <v>109.2</v>
      </c>
      <c r="L3041" t="str">
        <f>VLOOKUP(C3041,List!$A$2:$C$2089,3,)</f>
        <v>Arnos Grove</v>
      </c>
      <c r="M3041" t="str">
        <f>VLOOKUP(C3041,List!$A$2:$C$2089,2,)</f>
        <v>Piccadilly</v>
      </c>
      <c r="N3041" t="str">
        <f t="shared" si="385"/>
        <v>Arnos Grove|Piccadilly</v>
      </c>
      <c r="O3041">
        <f>VLOOKUP(N3041,Depth!$A$2:$F$427,3,)</f>
        <v>43</v>
      </c>
      <c r="P3041">
        <f>VLOOKUP(N3041,Depth!$A$2:$F$427,5,)</f>
        <v>137.6</v>
      </c>
      <c r="Q3041">
        <f>VLOOKUP(N3041,Depth!$A$2:$F$427,6,)</f>
        <v>5.4</v>
      </c>
      <c r="R3041">
        <f>VLOOKUP(L3041,longitude_latitude!C:J,7,)</f>
        <v>-0.13143482300000001</v>
      </c>
      <c r="S3041">
        <f>VLOOKUP(L3041,longitude_latitude!C:J,8,)</f>
        <v>51.615954780000003</v>
      </c>
      <c r="T3041">
        <f t="shared" si="386"/>
        <v>-6.7841338804853049</v>
      </c>
      <c r="U3041">
        <f>VLOOKUP(M3041,LINE!$A$2:$B$13,2,)</f>
        <v>10</v>
      </c>
      <c r="V3041">
        <f>VLOOKUP(L3041,Entry_exit!B:P,4,)</f>
        <v>7217</v>
      </c>
      <c r="W3041">
        <f>2020 - VLOOKUP(L3041, age!$A:$D,4,)</f>
        <v>88</v>
      </c>
      <c r="X3041">
        <f>VLOOKUP(H3041,'air-quality-london-time-of-day'!E:G,3,FALSE)</f>
        <v>19.100000000000001</v>
      </c>
      <c r="Y3041">
        <f>VLOOKUP(I3041,Weather!F:K,2,)</f>
        <v>9.28125</v>
      </c>
      <c r="Z3041">
        <f>VLOOKUP(I3041,Weather!F:K,3,)</f>
        <v>1.3</v>
      </c>
      <c r="AA3041">
        <f>VLOOKUP(I3041,Weather!F:K,4,)</f>
        <v>0.79</v>
      </c>
      <c r="AB3041">
        <f>VLOOKUP(I3041,Weather!F:K,5,)</f>
        <v>1025</v>
      </c>
      <c r="AC3041">
        <f>VLOOKUP(I3041,Weather!F:K,6,)</f>
        <v>0</v>
      </c>
    </row>
    <row r="3042" spans="1:29" x14ac:dyDescent="0.25">
      <c r="A3042" t="s">
        <v>7</v>
      </c>
      <c r="B3042" t="s">
        <v>6</v>
      </c>
      <c r="C3042" s="1">
        <v>42080.496527777781</v>
      </c>
      <c r="D3042" s="3">
        <f t="shared" si="384"/>
        <v>2015</v>
      </c>
      <c r="E3042" s="3">
        <f t="shared" si="387"/>
        <v>3</v>
      </c>
      <c r="F3042" s="3">
        <f t="shared" si="388"/>
        <v>11</v>
      </c>
      <c r="G3042" s="3">
        <f t="shared" si="389"/>
        <v>17</v>
      </c>
      <c r="H3042" s="3" t="str">
        <f t="shared" si="390"/>
        <v>2015311</v>
      </c>
      <c r="I3042" s="3" t="str">
        <f t="shared" si="391"/>
        <v>201531117</v>
      </c>
      <c r="J3042">
        <v>160</v>
      </c>
      <c r="K3042">
        <v>96</v>
      </c>
      <c r="L3042" t="str">
        <f>VLOOKUP(C3042,List!$A$2:$C$2089,3,)</f>
        <v>Arnos Grove</v>
      </c>
      <c r="M3042" t="str">
        <f>VLOOKUP(C3042,List!$A$2:$C$2089,2,)</f>
        <v>Piccadilly</v>
      </c>
      <c r="N3042" t="str">
        <f t="shared" si="385"/>
        <v>Arnos Grove|Piccadilly</v>
      </c>
      <c r="O3042">
        <f>VLOOKUP(N3042,Depth!$A$2:$F$427,3,)</f>
        <v>43</v>
      </c>
      <c r="P3042">
        <f>VLOOKUP(N3042,Depth!$A$2:$F$427,5,)</f>
        <v>137.6</v>
      </c>
      <c r="Q3042">
        <f>VLOOKUP(N3042,Depth!$A$2:$F$427,6,)</f>
        <v>5.4</v>
      </c>
      <c r="R3042">
        <f>VLOOKUP(L3042,longitude_latitude!C:J,7,)</f>
        <v>-0.13143482300000001</v>
      </c>
      <c r="S3042">
        <f>VLOOKUP(L3042,longitude_latitude!C:J,8,)</f>
        <v>51.615954780000003</v>
      </c>
      <c r="T3042">
        <f t="shared" si="386"/>
        <v>-6.7841338804853049</v>
      </c>
      <c r="U3042">
        <f>VLOOKUP(M3042,LINE!$A$2:$B$13,2,)</f>
        <v>10</v>
      </c>
      <c r="V3042">
        <f>VLOOKUP(L3042,Entry_exit!B:P,4,)</f>
        <v>7217</v>
      </c>
      <c r="W3042">
        <f>2020 - VLOOKUP(L3042, age!$A:$D,4,)</f>
        <v>88</v>
      </c>
      <c r="X3042">
        <f>VLOOKUP(H3042,'air-quality-london-time-of-day'!E:G,3,FALSE)</f>
        <v>19.100000000000001</v>
      </c>
      <c r="Y3042">
        <f>VLOOKUP(I3042,Weather!F:K,2,)</f>
        <v>9.28125</v>
      </c>
      <c r="Z3042">
        <f>VLOOKUP(I3042,Weather!F:K,3,)</f>
        <v>1.3</v>
      </c>
      <c r="AA3042">
        <f>VLOOKUP(I3042,Weather!F:K,4,)</f>
        <v>0.79</v>
      </c>
      <c r="AB3042">
        <f>VLOOKUP(I3042,Weather!F:K,5,)</f>
        <v>1025</v>
      </c>
      <c r="AC3042">
        <f>VLOOKUP(I3042,Weather!F:K,6,)</f>
        <v>0</v>
      </c>
    </row>
    <row r="3043" spans="1:29" x14ac:dyDescent="0.25">
      <c r="A3043" t="s">
        <v>7</v>
      </c>
      <c r="B3043" t="s">
        <v>6</v>
      </c>
      <c r="C3043" s="1">
        <v>42080.49722222222</v>
      </c>
      <c r="D3043" s="3">
        <f t="shared" si="384"/>
        <v>2015</v>
      </c>
      <c r="E3043" s="3">
        <f t="shared" si="387"/>
        <v>3</v>
      </c>
      <c r="F3043" s="3">
        <f t="shared" si="388"/>
        <v>11</v>
      </c>
      <c r="G3043" s="3">
        <f t="shared" si="389"/>
        <v>17</v>
      </c>
      <c r="H3043" s="3" t="str">
        <f t="shared" si="390"/>
        <v>2015311</v>
      </c>
      <c r="I3043" s="3" t="str">
        <f t="shared" si="391"/>
        <v>201531117</v>
      </c>
      <c r="J3043">
        <v>153</v>
      </c>
      <c r="K3043">
        <v>91.8</v>
      </c>
      <c r="L3043" t="str">
        <f>VLOOKUP(C3043,List!$A$2:$C$2089,3,)</f>
        <v>Arnos Grove</v>
      </c>
      <c r="M3043" t="str">
        <f>VLOOKUP(C3043,List!$A$2:$C$2089,2,)</f>
        <v>Piccadilly</v>
      </c>
      <c r="N3043" t="str">
        <f t="shared" si="385"/>
        <v>Arnos Grove|Piccadilly</v>
      </c>
      <c r="O3043">
        <f>VLOOKUP(N3043,Depth!$A$2:$F$427,3,)</f>
        <v>43</v>
      </c>
      <c r="P3043">
        <f>VLOOKUP(N3043,Depth!$A$2:$F$427,5,)</f>
        <v>137.6</v>
      </c>
      <c r="Q3043">
        <f>VLOOKUP(N3043,Depth!$A$2:$F$427,6,)</f>
        <v>5.4</v>
      </c>
      <c r="R3043">
        <f>VLOOKUP(L3043,longitude_latitude!C:J,7,)</f>
        <v>-0.13143482300000001</v>
      </c>
      <c r="S3043">
        <f>VLOOKUP(L3043,longitude_latitude!C:J,8,)</f>
        <v>51.615954780000003</v>
      </c>
      <c r="T3043">
        <f t="shared" si="386"/>
        <v>-6.7841338804853049</v>
      </c>
      <c r="U3043">
        <f>VLOOKUP(M3043,LINE!$A$2:$B$13,2,)</f>
        <v>10</v>
      </c>
      <c r="V3043">
        <f>VLOOKUP(L3043,Entry_exit!B:P,4,)</f>
        <v>7217</v>
      </c>
      <c r="W3043">
        <f>2020 - VLOOKUP(L3043, age!$A:$D,4,)</f>
        <v>88</v>
      </c>
      <c r="X3043">
        <f>VLOOKUP(H3043,'air-quality-london-time-of-day'!E:G,3,FALSE)</f>
        <v>19.100000000000001</v>
      </c>
      <c r="Y3043">
        <f>VLOOKUP(I3043,Weather!F:K,2,)</f>
        <v>9.28125</v>
      </c>
      <c r="Z3043">
        <f>VLOOKUP(I3043,Weather!F:K,3,)</f>
        <v>1.3</v>
      </c>
      <c r="AA3043">
        <f>VLOOKUP(I3043,Weather!F:K,4,)</f>
        <v>0.79</v>
      </c>
      <c r="AB3043">
        <f>VLOOKUP(I3043,Weather!F:K,5,)</f>
        <v>1025</v>
      </c>
      <c r="AC3043">
        <f>VLOOKUP(I3043,Weather!F:K,6,)</f>
        <v>0</v>
      </c>
    </row>
    <row r="3044" spans="1:29" x14ac:dyDescent="0.25">
      <c r="A3044" t="s">
        <v>7</v>
      </c>
      <c r="B3044" t="s">
        <v>6</v>
      </c>
      <c r="C3044" s="1">
        <v>42080.497916666667</v>
      </c>
      <c r="D3044" s="3">
        <f t="shared" si="384"/>
        <v>2015</v>
      </c>
      <c r="E3044" s="3">
        <f t="shared" si="387"/>
        <v>3</v>
      </c>
      <c r="F3044" s="3">
        <f t="shared" si="388"/>
        <v>11</v>
      </c>
      <c r="G3044" s="3">
        <f t="shared" si="389"/>
        <v>17</v>
      </c>
      <c r="H3044" s="3" t="str">
        <f t="shared" si="390"/>
        <v>2015311</v>
      </c>
      <c r="I3044" s="3" t="str">
        <f t="shared" si="391"/>
        <v>201531117</v>
      </c>
      <c r="J3044">
        <v>155</v>
      </c>
      <c r="K3044">
        <v>93</v>
      </c>
      <c r="L3044" t="str">
        <f>VLOOKUP(C3044,List!$A$2:$C$2089,3,)</f>
        <v>Arnos Grove</v>
      </c>
      <c r="M3044" t="str">
        <f>VLOOKUP(C3044,List!$A$2:$C$2089,2,)</f>
        <v>Piccadilly</v>
      </c>
      <c r="N3044" t="str">
        <f t="shared" si="385"/>
        <v>Arnos Grove|Piccadilly</v>
      </c>
      <c r="O3044">
        <f>VLOOKUP(N3044,Depth!$A$2:$F$427,3,)</f>
        <v>43</v>
      </c>
      <c r="P3044">
        <f>VLOOKUP(N3044,Depth!$A$2:$F$427,5,)</f>
        <v>137.6</v>
      </c>
      <c r="Q3044">
        <f>VLOOKUP(N3044,Depth!$A$2:$F$427,6,)</f>
        <v>5.4</v>
      </c>
      <c r="R3044">
        <f>VLOOKUP(L3044,longitude_latitude!C:J,7,)</f>
        <v>-0.13143482300000001</v>
      </c>
      <c r="S3044">
        <f>VLOOKUP(L3044,longitude_latitude!C:J,8,)</f>
        <v>51.615954780000003</v>
      </c>
      <c r="T3044">
        <f t="shared" si="386"/>
        <v>-6.7841338804853049</v>
      </c>
      <c r="U3044">
        <f>VLOOKUP(M3044,LINE!$A$2:$B$13,2,)</f>
        <v>10</v>
      </c>
      <c r="V3044">
        <f>VLOOKUP(L3044,Entry_exit!B:P,4,)</f>
        <v>7217</v>
      </c>
      <c r="W3044">
        <f>2020 - VLOOKUP(L3044, age!$A:$D,4,)</f>
        <v>88</v>
      </c>
      <c r="X3044">
        <f>VLOOKUP(H3044,'air-quality-london-time-of-day'!E:G,3,FALSE)</f>
        <v>19.100000000000001</v>
      </c>
      <c r="Y3044">
        <f>VLOOKUP(I3044,Weather!F:K,2,)</f>
        <v>9.28125</v>
      </c>
      <c r="Z3044">
        <f>VLOOKUP(I3044,Weather!F:K,3,)</f>
        <v>1.3</v>
      </c>
      <c r="AA3044">
        <f>VLOOKUP(I3044,Weather!F:K,4,)</f>
        <v>0.79</v>
      </c>
      <c r="AB3044">
        <f>VLOOKUP(I3044,Weather!F:K,5,)</f>
        <v>1025</v>
      </c>
      <c r="AC3044">
        <f>VLOOKUP(I3044,Weather!F:K,6,)</f>
        <v>0</v>
      </c>
    </row>
    <row r="3045" spans="1:29" x14ac:dyDescent="0.25">
      <c r="A3045" t="s">
        <v>7</v>
      </c>
      <c r="B3045" t="s">
        <v>6</v>
      </c>
      <c r="C3045" s="1">
        <v>42080.498611111114</v>
      </c>
      <c r="D3045" s="3">
        <f t="shared" si="384"/>
        <v>2015</v>
      </c>
      <c r="E3045" s="3">
        <f t="shared" si="387"/>
        <v>3</v>
      </c>
      <c r="F3045" s="3">
        <f t="shared" si="388"/>
        <v>11</v>
      </c>
      <c r="G3045" s="3">
        <f t="shared" si="389"/>
        <v>17</v>
      </c>
      <c r="H3045" s="3" t="str">
        <f t="shared" si="390"/>
        <v>2015311</v>
      </c>
      <c r="I3045" s="3" t="str">
        <f t="shared" si="391"/>
        <v>201531117</v>
      </c>
      <c r="J3045">
        <v>151</v>
      </c>
      <c r="K3045">
        <v>90.6</v>
      </c>
      <c r="L3045" t="str">
        <f>VLOOKUP(C3045,List!$A$2:$C$2089,3,)</f>
        <v>Arnos Grove</v>
      </c>
      <c r="M3045" t="str">
        <f>VLOOKUP(C3045,List!$A$2:$C$2089,2,)</f>
        <v>Piccadilly</v>
      </c>
      <c r="N3045" t="str">
        <f t="shared" si="385"/>
        <v>Arnos Grove|Piccadilly</v>
      </c>
      <c r="O3045">
        <f>VLOOKUP(N3045,Depth!$A$2:$F$427,3,)</f>
        <v>43</v>
      </c>
      <c r="P3045">
        <f>VLOOKUP(N3045,Depth!$A$2:$F$427,5,)</f>
        <v>137.6</v>
      </c>
      <c r="Q3045">
        <f>VLOOKUP(N3045,Depth!$A$2:$F$427,6,)</f>
        <v>5.4</v>
      </c>
      <c r="R3045">
        <f>VLOOKUP(L3045,longitude_latitude!C:J,7,)</f>
        <v>-0.13143482300000001</v>
      </c>
      <c r="S3045">
        <f>VLOOKUP(L3045,longitude_latitude!C:J,8,)</f>
        <v>51.615954780000003</v>
      </c>
      <c r="T3045">
        <f t="shared" si="386"/>
        <v>-6.7841338804853049</v>
      </c>
      <c r="U3045">
        <f>VLOOKUP(M3045,LINE!$A$2:$B$13,2,)</f>
        <v>10</v>
      </c>
      <c r="V3045">
        <f>VLOOKUP(L3045,Entry_exit!B:P,4,)</f>
        <v>7217</v>
      </c>
      <c r="W3045">
        <f>2020 - VLOOKUP(L3045, age!$A:$D,4,)</f>
        <v>88</v>
      </c>
      <c r="X3045">
        <f>VLOOKUP(H3045,'air-quality-london-time-of-day'!E:G,3,FALSE)</f>
        <v>19.100000000000001</v>
      </c>
      <c r="Y3045">
        <f>VLOOKUP(I3045,Weather!F:K,2,)</f>
        <v>9.28125</v>
      </c>
      <c r="Z3045">
        <f>VLOOKUP(I3045,Weather!F:K,3,)</f>
        <v>1.3</v>
      </c>
      <c r="AA3045">
        <f>VLOOKUP(I3045,Weather!F:K,4,)</f>
        <v>0.79</v>
      </c>
      <c r="AB3045">
        <f>VLOOKUP(I3045,Weather!F:K,5,)</f>
        <v>1025</v>
      </c>
      <c r="AC3045">
        <f>VLOOKUP(I3045,Weather!F:K,6,)</f>
        <v>0</v>
      </c>
    </row>
    <row r="3046" spans="1:29" x14ac:dyDescent="0.25">
      <c r="A3046" t="s">
        <v>7</v>
      </c>
      <c r="B3046" t="s">
        <v>6</v>
      </c>
      <c r="C3046" s="1">
        <v>42080.499305555553</v>
      </c>
      <c r="D3046" s="3">
        <f t="shared" ref="D3046:D3109" si="392">YEAR(C3046)</f>
        <v>2015</v>
      </c>
      <c r="E3046" s="3">
        <f t="shared" si="387"/>
        <v>3</v>
      </c>
      <c r="F3046" s="3">
        <f t="shared" si="388"/>
        <v>11</v>
      </c>
      <c r="G3046" s="3">
        <f t="shared" si="389"/>
        <v>17</v>
      </c>
      <c r="H3046" s="3" t="str">
        <f t="shared" si="390"/>
        <v>2015311</v>
      </c>
      <c r="I3046" s="3" t="str">
        <f t="shared" si="391"/>
        <v>201531117</v>
      </c>
      <c r="J3046">
        <v>171</v>
      </c>
      <c r="K3046">
        <v>102.6</v>
      </c>
      <c r="L3046" t="str">
        <f>VLOOKUP(C3046,List!$A$2:$C$2089,3,)</f>
        <v>Arnos Grove</v>
      </c>
      <c r="M3046" t="str">
        <f>VLOOKUP(C3046,List!$A$2:$C$2089,2,)</f>
        <v>Piccadilly</v>
      </c>
      <c r="N3046" t="str">
        <f t="shared" ref="N3046:N3109" si="393">L3046&amp;"|"&amp;M3046</f>
        <v>Arnos Grove|Piccadilly</v>
      </c>
      <c r="O3046">
        <f>VLOOKUP(N3046,Depth!$A$2:$F$427,3,)</f>
        <v>43</v>
      </c>
      <c r="P3046">
        <f>VLOOKUP(N3046,Depth!$A$2:$F$427,5,)</f>
        <v>137.6</v>
      </c>
      <c r="Q3046">
        <f>VLOOKUP(N3046,Depth!$A$2:$F$427,6,)</f>
        <v>5.4</v>
      </c>
      <c r="R3046">
        <f>VLOOKUP(L3046,longitude_latitude!C:J,7,)</f>
        <v>-0.13143482300000001</v>
      </c>
      <c r="S3046">
        <f>VLOOKUP(L3046,longitude_latitude!C:J,8,)</f>
        <v>51.615954780000003</v>
      </c>
      <c r="T3046">
        <f t="shared" ref="T3046:T3109" si="394">R3046*S3046</f>
        <v>-6.7841338804853049</v>
      </c>
      <c r="U3046">
        <f>VLOOKUP(M3046,LINE!$A$2:$B$13,2,)</f>
        <v>10</v>
      </c>
      <c r="V3046">
        <f>VLOOKUP(L3046,Entry_exit!B:P,4,)</f>
        <v>7217</v>
      </c>
      <c r="W3046">
        <f>2020 - VLOOKUP(L3046, age!$A:$D,4,)</f>
        <v>88</v>
      </c>
      <c r="X3046">
        <f>VLOOKUP(H3046,'air-quality-london-time-of-day'!E:G,3,FALSE)</f>
        <v>19.100000000000001</v>
      </c>
      <c r="Y3046">
        <f>VLOOKUP(I3046,Weather!F:K,2,)</f>
        <v>9.28125</v>
      </c>
      <c r="Z3046">
        <f>VLOOKUP(I3046,Weather!F:K,3,)</f>
        <v>1.3</v>
      </c>
      <c r="AA3046">
        <f>VLOOKUP(I3046,Weather!F:K,4,)</f>
        <v>0.79</v>
      </c>
      <c r="AB3046">
        <f>VLOOKUP(I3046,Weather!F:K,5,)</f>
        <v>1025</v>
      </c>
      <c r="AC3046">
        <f>VLOOKUP(I3046,Weather!F:K,6,)</f>
        <v>0</v>
      </c>
    </row>
    <row r="3047" spans="1:29" x14ac:dyDescent="0.25">
      <c r="A3047" t="s">
        <v>7</v>
      </c>
      <c r="B3047" t="s">
        <v>6</v>
      </c>
      <c r="C3047" s="1">
        <v>42080.5</v>
      </c>
      <c r="D3047" s="3">
        <f t="shared" si="392"/>
        <v>2015</v>
      </c>
      <c r="E3047" s="3">
        <f t="shared" si="387"/>
        <v>3</v>
      </c>
      <c r="F3047" s="3">
        <f t="shared" si="388"/>
        <v>12</v>
      </c>
      <c r="G3047" s="3">
        <f t="shared" si="389"/>
        <v>17</v>
      </c>
      <c r="H3047" s="3" t="str">
        <f t="shared" si="390"/>
        <v>2015312</v>
      </c>
      <c r="I3047" s="3" t="str">
        <f t="shared" si="391"/>
        <v>201531217</v>
      </c>
      <c r="J3047">
        <v>186</v>
      </c>
      <c r="K3047">
        <v>111.6</v>
      </c>
      <c r="L3047" t="str">
        <f>VLOOKUP(C3047,List!$A$2:$C$2089,3,)</f>
        <v>Arnos Grove</v>
      </c>
      <c r="M3047" t="str">
        <f>VLOOKUP(C3047,List!$A$2:$C$2089,2,)</f>
        <v>Piccadilly</v>
      </c>
      <c r="N3047" t="str">
        <f t="shared" si="393"/>
        <v>Arnos Grove|Piccadilly</v>
      </c>
      <c r="O3047">
        <f>VLOOKUP(N3047,Depth!$A$2:$F$427,3,)</f>
        <v>43</v>
      </c>
      <c r="P3047">
        <f>VLOOKUP(N3047,Depth!$A$2:$F$427,5,)</f>
        <v>137.6</v>
      </c>
      <c r="Q3047">
        <f>VLOOKUP(N3047,Depth!$A$2:$F$427,6,)</f>
        <v>5.4</v>
      </c>
      <c r="R3047">
        <f>VLOOKUP(L3047,longitude_latitude!C:J,7,)</f>
        <v>-0.13143482300000001</v>
      </c>
      <c r="S3047">
        <f>VLOOKUP(L3047,longitude_latitude!C:J,8,)</f>
        <v>51.615954780000003</v>
      </c>
      <c r="T3047">
        <f t="shared" si="394"/>
        <v>-6.7841338804853049</v>
      </c>
      <c r="U3047">
        <f>VLOOKUP(M3047,LINE!$A$2:$B$13,2,)</f>
        <v>10</v>
      </c>
      <c r="V3047">
        <f>VLOOKUP(L3047,Entry_exit!B:P,4,)</f>
        <v>7217</v>
      </c>
      <c r="W3047">
        <f>2020 - VLOOKUP(L3047, age!$A:$D,4,)</f>
        <v>88</v>
      </c>
      <c r="X3047">
        <f>VLOOKUP(H3047,'air-quality-london-time-of-day'!E:G,3,FALSE)</f>
        <v>18.7</v>
      </c>
      <c r="Y3047">
        <f>VLOOKUP(I3047,Weather!F:K,2,)</f>
        <v>10.21875</v>
      </c>
      <c r="Z3047">
        <f>VLOOKUP(I3047,Weather!F:K,3,)</f>
        <v>1.3</v>
      </c>
      <c r="AA3047">
        <f>VLOOKUP(I3047,Weather!F:K,4,)</f>
        <v>0.79</v>
      </c>
      <c r="AB3047">
        <f>VLOOKUP(I3047,Weather!F:K,5,)</f>
        <v>1025</v>
      </c>
      <c r="AC3047">
        <f>VLOOKUP(I3047,Weather!F:K,6,)</f>
        <v>0</v>
      </c>
    </row>
    <row r="3048" spans="1:29" x14ac:dyDescent="0.25">
      <c r="A3048" t="s">
        <v>7</v>
      </c>
      <c r="B3048" t="s">
        <v>6</v>
      </c>
      <c r="C3048" s="1">
        <v>42080.500694444447</v>
      </c>
      <c r="D3048" s="3">
        <f t="shared" si="392"/>
        <v>2015</v>
      </c>
      <c r="E3048" s="3">
        <f t="shared" si="387"/>
        <v>3</v>
      </c>
      <c r="F3048" s="3">
        <f t="shared" si="388"/>
        <v>12</v>
      </c>
      <c r="G3048" s="3">
        <f t="shared" si="389"/>
        <v>17</v>
      </c>
      <c r="H3048" s="3" t="str">
        <f t="shared" si="390"/>
        <v>2015312</v>
      </c>
      <c r="I3048" s="3" t="str">
        <f t="shared" si="391"/>
        <v>201531217</v>
      </c>
      <c r="J3048">
        <v>211</v>
      </c>
      <c r="K3048">
        <v>126.6</v>
      </c>
      <c r="L3048" t="str">
        <f>VLOOKUP(C3048,List!$A$2:$C$2089,3,)</f>
        <v>Bounds Green</v>
      </c>
      <c r="M3048" t="str">
        <f>VLOOKUP(C3048,List!$A$2:$C$2089,2,)</f>
        <v>Piccadilly</v>
      </c>
      <c r="N3048" t="str">
        <f t="shared" si="393"/>
        <v>Bounds Green|Piccadilly</v>
      </c>
      <c r="O3048">
        <f>VLOOKUP(N3048,Depth!$A$2:$F$427,3,)</f>
        <v>47</v>
      </c>
      <c r="P3048">
        <f>VLOOKUP(N3048,Depth!$A$2:$F$427,5,)</f>
        <v>130.82</v>
      </c>
      <c r="Q3048">
        <f>VLOOKUP(N3048,Depth!$A$2:$F$427,6,)</f>
        <v>16.18</v>
      </c>
      <c r="R3048">
        <f>VLOOKUP(L3048,longitude_latitude!C:J,7,)</f>
        <v>-0.122731021</v>
      </c>
      <c r="S3048">
        <f>VLOOKUP(L3048,longitude_latitude!C:J,8,)</f>
        <v>51.60656487</v>
      </c>
      <c r="T3048">
        <f t="shared" si="394"/>
        <v>-6.3337263967978323</v>
      </c>
      <c r="U3048">
        <f>VLOOKUP(M3048,LINE!$A$2:$B$13,2,)</f>
        <v>10</v>
      </c>
      <c r="V3048">
        <f>VLOOKUP(L3048,Entry_exit!B:P,4,)</f>
        <v>10251</v>
      </c>
      <c r="W3048">
        <f>2020 - VLOOKUP(L3048, age!$A:$D,4,)</f>
        <v>88</v>
      </c>
      <c r="X3048">
        <f>VLOOKUP(H3048,'air-quality-london-time-of-day'!E:G,3,FALSE)</f>
        <v>18.7</v>
      </c>
      <c r="Y3048">
        <f>VLOOKUP(I3048,Weather!F:K,2,)</f>
        <v>10.21875</v>
      </c>
      <c r="Z3048">
        <f>VLOOKUP(I3048,Weather!F:K,3,)</f>
        <v>1.3</v>
      </c>
      <c r="AA3048">
        <f>VLOOKUP(I3048,Weather!F:K,4,)</f>
        <v>0.79</v>
      </c>
      <c r="AB3048">
        <f>VLOOKUP(I3048,Weather!F:K,5,)</f>
        <v>1025</v>
      </c>
      <c r="AC3048">
        <f>VLOOKUP(I3048,Weather!F:K,6,)</f>
        <v>0</v>
      </c>
    </row>
    <row r="3049" spans="1:29" x14ac:dyDescent="0.25">
      <c r="A3049" t="s">
        <v>7</v>
      </c>
      <c r="B3049" t="s">
        <v>6</v>
      </c>
      <c r="C3049" s="1">
        <v>42080.501388888886</v>
      </c>
      <c r="D3049" s="3">
        <f t="shared" si="392"/>
        <v>2015</v>
      </c>
      <c r="E3049" s="3">
        <f t="shared" si="387"/>
        <v>3</v>
      </c>
      <c r="F3049" s="3">
        <f t="shared" si="388"/>
        <v>12</v>
      </c>
      <c r="G3049" s="3">
        <f t="shared" si="389"/>
        <v>17</v>
      </c>
      <c r="H3049" s="3" t="str">
        <f t="shared" si="390"/>
        <v>2015312</v>
      </c>
      <c r="I3049" s="3" t="str">
        <f t="shared" si="391"/>
        <v>201531217</v>
      </c>
      <c r="J3049">
        <v>225</v>
      </c>
      <c r="K3049">
        <v>135</v>
      </c>
      <c r="L3049" t="str">
        <f>VLOOKUP(C3049,List!$A$2:$C$2089,3,)</f>
        <v>Bounds Green</v>
      </c>
      <c r="M3049" t="str">
        <f>VLOOKUP(C3049,List!$A$2:$C$2089,2,)</f>
        <v>Piccadilly</v>
      </c>
      <c r="N3049" t="str">
        <f t="shared" si="393"/>
        <v>Bounds Green|Piccadilly</v>
      </c>
      <c r="O3049">
        <f>VLOOKUP(N3049,Depth!$A$2:$F$427,3,)</f>
        <v>47</v>
      </c>
      <c r="P3049">
        <f>VLOOKUP(N3049,Depth!$A$2:$F$427,5,)</f>
        <v>130.82</v>
      </c>
      <c r="Q3049">
        <f>VLOOKUP(N3049,Depth!$A$2:$F$427,6,)</f>
        <v>16.18</v>
      </c>
      <c r="R3049">
        <f>VLOOKUP(L3049,longitude_latitude!C:J,7,)</f>
        <v>-0.122731021</v>
      </c>
      <c r="S3049">
        <f>VLOOKUP(L3049,longitude_latitude!C:J,8,)</f>
        <v>51.60656487</v>
      </c>
      <c r="T3049">
        <f t="shared" si="394"/>
        <v>-6.3337263967978323</v>
      </c>
      <c r="U3049">
        <f>VLOOKUP(M3049,LINE!$A$2:$B$13,2,)</f>
        <v>10</v>
      </c>
      <c r="V3049">
        <f>VLOOKUP(L3049,Entry_exit!B:P,4,)</f>
        <v>10251</v>
      </c>
      <c r="W3049">
        <f>2020 - VLOOKUP(L3049, age!$A:$D,4,)</f>
        <v>88</v>
      </c>
      <c r="X3049">
        <f>VLOOKUP(H3049,'air-quality-london-time-of-day'!E:G,3,FALSE)</f>
        <v>18.7</v>
      </c>
      <c r="Y3049">
        <f>VLOOKUP(I3049,Weather!F:K,2,)</f>
        <v>10.21875</v>
      </c>
      <c r="Z3049">
        <f>VLOOKUP(I3049,Weather!F:K,3,)</f>
        <v>1.3</v>
      </c>
      <c r="AA3049">
        <f>VLOOKUP(I3049,Weather!F:K,4,)</f>
        <v>0.79</v>
      </c>
      <c r="AB3049">
        <f>VLOOKUP(I3049,Weather!F:K,5,)</f>
        <v>1025</v>
      </c>
      <c r="AC3049">
        <f>VLOOKUP(I3049,Weather!F:K,6,)</f>
        <v>0</v>
      </c>
    </row>
    <row r="3050" spans="1:29" x14ac:dyDescent="0.25">
      <c r="A3050" t="s">
        <v>7</v>
      </c>
      <c r="B3050" t="s">
        <v>6</v>
      </c>
      <c r="C3050" s="1">
        <v>42080.502083333333</v>
      </c>
      <c r="D3050" s="3">
        <f t="shared" si="392"/>
        <v>2015</v>
      </c>
      <c r="E3050" s="3">
        <f t="shared" si="387"/>
        <v>3</v>
      </c>
      <c r="F3050" s="3">
        <f t="shared" si="388"/>
        <v>12</v>
      </c>
      <c r="G3050" s="3">
        <f t="shared" si="389"/>
        <v>17</v>
      </c>
      <c r="H3050" s="3" t="str">
        <f t="shared" si="390"/>
        <v>2015312</v>
      </c>
      <c r="I3050" s="3" t="str">
        <f t="shared" si="391"/>
        <v>201531217</v>
      </c>
      <c r="J3050">
        <v>271</v>
      </c>
      <c r="K3050">
        <v>162.6</v>
      </c>
      <c r="L3050" t="str">
        <f>VLOOKUP(C3050,List!$A$2:$C$2089,3,)</f>
        <v>Wood Green</v>
      </c>
      <c r="M3050" t="str">
        <f>VLOOKUP(C3050,List!$A$2:$C$2089,2,)</f>
        <v>Piccadilly</v>
      </c>
      <c r="N3050" t="str">
        <f t="shared" si="393"/>
        <v>Wood Green|Piccadilly</v>
      </c>
      <c r="O3050">
        <f>VLOOKUP(N3050,Depth!$A$2:$F$427,3,)</f>
        <v>25</v>
      </c>
      <c r="P3050">
        <f>VLOOKUP(N3050,Depth!$A$2:$F$427,5,)</f>
        <v>113.59</v>
      </c>
      <c r="Q3050">
        <f>VLOOKUP(N3050,Depth!$A$2:$F$427,6,)</f>
        <v>11.41</v>
      </c>
      <c r="R3050">
        <f>VLOOKUP(L3050,longitude_latitude!C:J,7,)</f>
        <v>-0.108246806</v>
      </c>
      <c r="S3050">
        <f>VLOOKUP(L3050,longitude_latitude!C:J,8,)</f>
        <v>51.596971199999999</v>
      </c>
      <c r="T3050">
        <f t="shared" si="394"/>
        <v>-5.5852073316739874</v>
      </c>
      <c r="U3050">
        <f>VLOOKUP(M3050,LINE!$A$2:$B$13,2,)</f>
        <v>10</v>
      </c>
      <c r="V3050">
        <f>VLOOKUP(L3050,Entry_exit!B:P,4,)</f>
        <v>20281</v>
      </c>
      <c r="W3050">
        <f>2020 - VLOOKUP(L3050, age!$A:$D,4,)</f>
        <v>88</v>
      </c>
      <c r="X3050">
        <f>VLOOKUP(H3050,'air-quality-london-time-of-day'!E:G,3,FALSE)</f>
        <v>18.7</v>
      </c>
      <c r="Y3050">
        <f>VLOOKUP(I3050,Weather!F:K,2,)</f>
        <v>10.21875</v>
      </c>
      <c r="Z3050">
        <f>VLOOKUP(I3050,Weather!F:K,3,)</f>
        <v>1.3</v>
      </c>
      <c r="AA3050">
        <f>VLOOKUP(I3050,Weather!F:K,4,)</f>
        <v>0.79</v>
      </c>
      <c r="AB3050">
        <f>VLOOKUP(I3050,Weather!F:K,5,)</f>
        <v>1025</v>
      </c>
      <c r="AC3050">
        <f>VLOOKUP(I3050,Weather!F:K,6,)</f>
        <v>0</v>
      </c>
    </row>
    <row r="3051" spans="1:29" x14ac:dyDescent="0.25">
      <c r="A3051" t="s">
        <v>7</v>
      </c>
      <c r="B3051" t="s">
        <v>6</v>
      </c>
      <c r="C3051" s="1">
        <v>42080.50277777778</v>
      </c>
      <c r="D3051" s="3">
        <f t="shared" si="392"/>
        <v>2015</v>
      </c>
      <c r="E3051" s="3">
        <f t="shared" si="387"/>
        <v>3</v>
      </c>
      <c r="F3051" s="3">
        <f t="shared" si="388"/>
        <v>12</v>
      </c>
      <c r="G3051" s="3">
        <f t="shared" si="389"/>
        <v>17</v>
      </c>
      <c r="H3051" s="3" t="str">
        <f t="shared" si="390"/>
        <v>2015312</v>
      </c>
      <c r="I3051" s="3" t="str">
        <f t="shared" si="391"/>
        <v>201531217</v>
      </c>
      <c r="J3051">
        <v>254</v>
      </c>
      <c r="K3051">
        <v>152.4</v>
      </c>
      <c r="L3051" t="str">
        <f>VLOOKUP(C3051,List!$A$2:$C$2089,3,)</f>
        <v>Wood Green</v>
      </c>
      <c r="M3051" t="str">
        <f>VLOOKUP(C3051,List!$A$2:$C$2089,2,)</f>
        <v>Piccadilly</v>
      </c>
      <c r="N3051" t="str">
        <f t="shared" si="393"/>
        <v>Wood Green|Piccadilly</v>
      </c>
      <c r="O3051">
        <f>VLOOKUP(N3051,Depth!$A$2:$F$427,3,)</f>
        <v>25</v>
      </c>
      <c r="P3051">
        <f>VLOOKUP(N3051,Depth!$A$2:$F$427,5,)</f>
        <v>113.59</v>
      </c>
      <c r="Q3051">
        <f>VLOOKUP(N3051,Depth!$A$2:$F$427,6,)</f>
        <v>11.41</v>
      </c>
      <c r="R3051">
        <f>VLOOKUP(L3051,longitude_latitude!C:J,7,)</f>
        <v>-0.108246806</v>
      </c>
      <c r="S3051">
        <f>VLOOKUP(L3051,longitude_latitude!C:J,8,)</f>
        <v>51.596971199999999</v>
      </c>
      <c r="T3051">
        <f t="shared" si="394"/>
        <v>-5.5852073316739874</v>
      </c>
      <c r="U3051">
        <f>VLOOKUP(M3051,LINE!$A$2:$B$13,2,)</f>
        <v>10</v>
      </c>
      <c r="V3051">
        <f>VLOOKUP(L3051,Entry_exit!B:P,4,)</f>
        <v>20281</v>
      </c>
      <c r="W3051">
        <f>2020 - VLOOKUP(L3051, age!$A:$D,4,)</f>
        <v>88</v>
      </c>
      <c r="X3051">
        <f>VLOOKUP(H3051,'air-quality-london-time-of-day'!E:G,3,FALSE)</f>
        <v>18.7</v>
      </c>
      <c r="Y3051">
        <f>VLOOKUP(I3051,Weather!F:K,2,)</f>
        <v>10.21875</v>
      </c>
      <c r="Z3051">
        <f>VLOOKUP(I3051,Weather!F:K,3,)</f>
        <v>1.3</v>
      </c>
      <c r="AA3051">
        <f>VLOOKUP(I3051,Weather!F:K,4,)</f>
        <v>0.79</v>
      </c>
      <c r="AB3051">
        <f>VLOOKUP(I3051,Weather!F:K,5,)</f>
        <v>1025</v>
      </c>
      <c r="AC3051">
        <f>VLOOKUP(I3051,Weather!F:K,6,)</f>
        <v>0</v>
      </c>
    </row>
    <row r="3052" spans="1:29" x14ac:dyDescent="0.25">
      <c r="A3052" t="s">
        <v>7</v>
      </c>
      <c r="B3052" t="s">
        <v>6</v>
      </c>
      <c r="C3052" s="1">
        <v>42080.503472222219</v>
      </c>
      <c r="D3052" s="3">
        <f t="shared" si="392"/>
        <v>2015</v>
      </c>
      <c r="E3052" s="3">
        <f t="shared" si="387"/>
        <v>3</v>
      </c>
      <c r="F3052" s="3">
        <f t="shared" si="388"/>
        <v>12</v>
      </c>
      <c r="G3052" s="3">
        <f t="shared" si="389"/>
        <v>17</v>
      </c>
      <c r="H3052" s="3" t="str">
        <f t="shared" si="390"/>
        <v>2015312</v>
      </c>
      <c r="I3052" s="3" t="str">
        <f t="shared" si="391"/>
        <v>201531217</v>
      </c>
      <c r="J3052">
        <v>280</v>
      </c>
      <c r="K3052">
        <v>168</v>
      </c>
      <c r="L3052" t="str">
        <f>VLOOKUP(C3052,List!$A$2:$C$2089,3,)</f>
        <v>Turnpike Lane</v>
      </c>
      <c r="M3052" t="str">
        <f>VLOOKUP(C3052,List!$A$2:$C$2089,2,)</f>
        <v>Piccadilly</v>
      </c>
      <c r="N3052" t="str">
        <f t="shared" si="393"/>
        <v>Turnpike Lane|Piccadilly</v>
      </c>
      <c r="O3052">
        <f>VLOOKUP(N3052,Depth!$A$2:$F$427,3,)</f>
        <v>21</v>
      </c>
      <c r="P3052">
        <f>VLOOKUP(N3052,Depth!$A$2:$F$427,5,)</f>
        <v>106.28</v>
      </c>
      <c r="Q3052">
        <f>VLOOKUP(N3052,Depth!$A$2:$F$427,6,)</f>
        <v>14.72</v>
      </c>
      <c r="R3052">
        <f>VLOOKUP(L3052,longitude_latitude!C:J,7,)</f>
        <v>-0.101359413</v>
      </c>
      <c r="S3052">
        <f>VLOOKUP(L3052,longitude_latitude!C:J,8,)</f>
        <v>51.589751120000003</v>
      </c>
      <c r="T3052">
        <f t="shared" si="394"/>
        <v>-5.2291068903392928</v>
      </c>
      <c r="U3052">
        <f>VLOOKUP(M3052,LINE!$A$2:$B$13,2,)</f>
        <v>10</v>
      </c>
      <c r="V3052">
        <f>VLOOKUP(L3052,Entry_exit!B:P,4,)</f>
        <v>15937</v>
      </c>
      <c r="W3052">
        <f>2020 - VLOOKUP(L3052, age!$A:$D,4,)</f>
        <v>88</v>
      </c>
      <c r="X3052">
        <f>VLOOKUP(H3052,'air-quality-london-time-of-day'!E:G,3,FALSE)</f>
        <v>18.7</v>
      </c>
      <c r="Y3052">
        <f>VLOOKUP(I3052,Weather!F:K,2,)</f>
        <v>10.21875</v>
      </c>
      <c r="Z3052">
        <f>VLOOKUP(I3052,Weather!F:K,3,)</f>
        <v>1.3</v>
      </c>
      <c r="AA3052">
        <f>VLOOKUP(I3052,Weather!F:K,4,)</f>
        <v>0.79</v>
      </c>
      <c r="AB3052">
        <f>VLOOKUP(I3052,Weather!F:K,5,)</f>
        <v>1025</v>
      </c>
      <c r="AC3052">
        <f>VLOOKUP(I3052,Weather!F:K,6,)</f>
        <v>0</v>
      </c>
    </row>
    <row r="3053" spans="1:29" x14ac:dyDescent="0.25">
      <c r="A3053" t="s">
        <v>7</v>
      </c>
      <c r="B3053" t="s">
        <v>6</v>
      </c>
      <c r="C3053" s="1">
        <v>42080.504166666666</v>
      </c>
      <c r="D3053" s="3">
        <f t="shared" si="392"/>
        <v>2015</v>
      </c>
      <c r="E3053" s="3">
        <f t="shared" si="387"/>
        <v>3</v>
      </c>
      <c r="F3053" s="3">
        <f t="shared" si="388"/>
        <v>12</v>
      </c>
      <c r="G3053" s="3">
        <f t="shared" si="389"/>
        <v>17</v>
      </c>
      <c r="H3053" s="3" t="str">
        <f t="shared" si="390"/>
        <v>2015312</v>
      </c>
      <c r="I3053" s="3" t="str">
        <f t="shared" si="391"/>
        <v>201531217</v>
      </c>
      <c r="J3053">
        <v>290</v>
      </c>
      <c r="K3053">
        <v>174</v>
      </c>
      <c r="L3053" t="str">
        <f>VLOOKUP(C3053,List!$A$2:$C$2089,3,)</f>
        <v>Turnpike Lane</v>
      </c>
      <c r="M3053" t="str">
        <f>VLOOKUP(C3053,List!$A$2:$C$2089,2,)</f>
        <v>Piccadilly</v>
      </c>
      <c r="N3053" t="str">
        <f t="shared" si="393"/>
        <v>Turnpike Lane|Piccadilly</v>
      </c>
      <c r="O3053">
        <f>VLOOKUP(N3053,Depth!$A$2:$F$427,3,)</f>
        <v>21</v>
      </c>
      <c r="P3053">
        <f>VLOOKUP(N3053,Depth!$A$2:$F$427,5,)</f>
        <v>106.28</v>
      </c>
      <c r="Q3053">
        <f>VLOOKUP(N3053,Depth!$A$2:$F$427,6,)</f>
        <v>14.72</v>
      </c>
      <c r="R3053">
        <f>VLOOKUP(L3053,longitude_latitude!C:J,7,)</f>
        <v>-0.101359413</v>
      </c>
      <c r="S3053">
        <f>VLOOKUP(L3053,longitude_latitude!C:J,8,)</f>
        <v>51.589751120000003</v>
      </c>
      <c r="T3053">
        <f t="shared" si="394"/>
        <v>-5.2291068903392928</v>
      </c>
      <c r="U3053">
        <f>VLOOKUP(M3053,LINE!$A$2:$B$13,2,)</f>
        <v>10</v>
      </c>
      <c r="V3053">
        <f>VLOOKUP(L3053,Entry_exit!B:P,4,)</f>
        <v>15937</v>
      </c>
      <c r="W3053">
        <f>2020 - VLOOKUP(L3053, age!$A:$D,4,)</f>
        <v>88</v>
      </c>
      <c r="X3053">
        <f>VLOOKUP(H3053,'air-quality-london-time-of-day'!E:G,3,FALSE)</f>
        <v>18.7</v>
      </c>
      <c r="Y3053">
        <f>VLOOKUP(I3053,Weather!F:K,2,)</f>
        <v>10.21875</v>
      </c>
      <c r="Z3053">
        <f>VLOOKUP(I3053,Weather!F:K,3,)</f>
        <v>1.3</v>
      </c>
      <c r="AA3053">
        <f>VLOOKUP(I3053,Weather!F:K,4,)</f>
        <v>0.79</v>
      </c>
      <c r="AB3053">
        <f>VLOOKUP(I3053,Weather!F:K,5,)</f>
        <v>1025</v>
      </c>
      <c r="AC3053">
        <f>VLOOKUP(I3053,Weather!F:K,6,)</f>
        <v>0</v>
      </c>
    </row>
    <row r="3054" spans="1:29" x14ac:dyDescent="0.25">
      <c r="A3054" t="s">
        <v>7</v>
      </c>
      <c r="B3054" t="s">
        <v>6</v>
      </c>
      <c r="C3054" s="1">
        <v>42080.504861111112</v>
      </c>
      <c r="D3054" s="3">
        <f t="shared" si="392"/>
        <v>2015</v>
      </c>
      <c r="E3054" s="3">
        <f t="shared" si="387"/>
        <v>3</v>
      </c>
      <c r="F3054" s="3">
        <f t="shared" si="388"/>
        <v>12</v>
      </c>
      <c r="G3054" s="3">
        <f t="shared" si="389"/>
        <v>17</v>
      </c>
      <c r="H3054" s="3" t="str">
        <f t="shared" si="390"/>
        <v>2015312</v>
      </c>
      <c r="I3054" s="3" t="str">
        <f t="shared" si="391"/>
        <v>201531217</v>
      </c>
      <c r="J3054">
        <v>305</v>
      </c>
      <c r="K3054">
        <v>183</v>
      </c>
      <c r="L3054" t="str">
        <f>VLOOKUP(C3054,List!$A$2:$C$2089,3,)</f>
        <v>Turnpike Lane</v>
      </c>
      <c r="M3054" t="str">
        <f>VLOOKUP(C3054,List!$A$2:$C$2089,2,)</f>
        <v>Piccadilly</v>
      </c>
      <c r="N3054" t="str">
        <f t="shared" si="393"/>
        <v>Turnpike Lane|Piccadilly</v>
      </c>
      <c r="O3054">
        <f>VLOOKUP(N3054,Depth!$A$2:$F$427,3,)</f>
        <v>21</v>
      </c>
      <c r="P3054">
        <f>VLOOKUP(N3054,Depth!$A$2:$F$427,5,)</f>
        <v>106.28</v>
      </c>
      <c r="Q3054">
        <f>VLOOKUP(N3054,Depth!$A$2:$F$427,6,)</f>
        <v>14.72</v>
      </c>
      <c r="R3054">
        <f>VLOOKUP(L3054,longitude_latitude!C:J,7,)</f>
        <v>-0.101359413</v>
      </c>
      <c r="S3054">
        <f>VLOOKUP(L3054,longitude_latitude!C:J,8,)</f>
        <v>51.589751120000003</v>
      </c>
      <c r="T3054">
        <f t="shared" si="394"/>
        <v>-5.2291068903392928</v>
      </c>
      <c r="U3054">
        <f>VLOOKUP(M3054,LINE!$A$2:$B$13,2,)</f>
        <v>10</v>
      </c>
      <c r="V3054">
        <f>VLOOKUP(L3054,Entry_exit!B:P,4,)</f>
        <v>15937</v>
      </c>
      <c r="W3054">
        <f>2020 - VLOOKUP(L3054, age!$A:$D,4,)</f>
        <v>88</v>
      </c>
      <c r="X3054">
        <f>VLOOKUP(H3054,'air-quality-london-time-of-day'!E:G,3,FALSE)</f>
        <v>18.7</v>
      </c>
      <c r="Y3054">
        <f>VLOOKUP(I3054,Weather!F:K,2,)</f>
        <v>10.21875</v>
      </c>
      <c r="Z3054">
        <f>VLOOKUP(I3054,Weather!F:K,3,)</f>
        <v>1.3</v>
      </c>
      <c r="AA3054">
        <f>VLOOKUP(I3054,Weather!F:K,4,)</f>
        <v>0.79</v>
      </c>
      <c r="AB3054">
        <f>VLOOKUP(I3054,Weather!F:K,5,)</f>
        <v>1025</v>
      </c>
      <c r="AC3054">
        <f>VLOOKUP(I3054,Weather!F:K,6,)</f>
        <v>0</v>
      </c>
    </row>
    <row r="3055" spans="1:29" x14ac:dyDescent="0.25">
      <c r="A3055" t="s">
        <v>7</v>
      </c>
      <c r="B3055" t="s">
        <v>6</v>
      </c>
      <c r="C3055" s="1">
        <v>42080.505555555559</v>
      </c>
      <c r="D3055" s="3">
        <f t="shared" si="392"/>
        <v>2015</v>
      </c>
      <c r="E3055" s="3">
        <f t="shared" si="387"/>
        <v>3</v>
      </c>
      <c r="F3055" s="3">
        <f t="shared" si="388"/>
        <v>12</v>
      </c>
      <c r="G3055" s="3">
        <f t="shared" si="389"/>
        <v>17</v>
      </c>
      <c r="H3055" s="3" t="str">
        <f t="shared" si="390"/>
        <v>2015312</v>
      </c>
      <c r="I3055" s="3" t="str">
        <f t="shared" si="391"/>
        <v>201531217</v>
      </c>
      <c r="J3055">
        <v>379</v>
      </c>
      <c r="K3055">
        <v>227.4</v>
      </c>
      <c r="L3055" t="str">
        <f>VLOOKUP(C3055,List!$A$2:$C$2089,3,)</f>
        <v>Manor House</v>
      </c>
      <c r="M3055" t="str">
        <f>VLOOKUP(C3055,List!$A$2:$C$2089,2,)</f>
        <v>Piccadilly</v>
      </c>
      <c r="N3055" t="str">
        <f t="shared" si="393"/>
        <v>Manor House|Piccadilly</v>
      </c>
      <c r="O3055">
        <f>VLOOKUP(N3055,Depth!$A$2:$F$427,3,)</f>
        <v>38</v>
      </c>
      <c r="P3055">
        <f>VLOOKUP(N3055,Depth!$A$2:$F$427,5,)</f>
        <v>119.51</v>
      </c>
      <c r="Q3055">
        <f>VLOOKUP(N3055,Depth!$A$2:$F$427,6,)</f>
        <v>18.489999999999998</v>
      </c>
      <c r="R3055">
        <f>VLOOKUP(L3055,longitude_latitude!C:J,7,)</f>
        <v>-9.4452148E-2</v>
      </c>
      <c r="S3055">
        <f>VLOOKUP(L3055,longitude_latitude!C:J,8,)</f>
        <v>51.570247690000002</v>
      </c>
      <c r="T3055">
        <f t="shared" si="394"/>
        <v>-4.8709206672125385</v>
      </c>
      <c r="U3055">
        <f>VLOOKUP(M3055,LINE!$A$2:$B$13,2,)</f>
        <v>10</v>
      </c>
      <c r="V3055">
        <f>VLOOKUP(L3055,Entry_exit!B:P,4,)</f>
        <v>14218</v>
      </c>
      <c r="W3055">
        <f>2020 - VLOOKUP(L3055, age!$A:$D,4,)</f>
        <v>88</v>
      </c>
      <c r="X3055">
        <f>VLOOKUP(H3055,'air-quality-london-time-of-day'!E:G,3,FALSE)</f>
        <v>18.7</v>
      </c>
      <c r="Y3055">
        <f>VLOOKUP(I3055,Weather!F:K,2,)</f>
        <v>10.21875</v>
      </c>
      <c r="Z3055">
        <f>VLOOKUP(I3055,Weather!F:K,3,)</f>
        <v>1.3</v>
      </c>
      <c r="AA3055">
        <f>VLOOKUP(I3055,Weather!F:K,4,)</f>
        <v>0.79</v>
      </c>
      <c r="AB3055">
        <f>VLOOKUP(I3055,Weather!F:K,5,)</f>
        <v>1025</v>
      </c>
      <c r="AC3055">
        <f>VLOOKUP(I3055,Weather!F:K,6,)</f>
        <v>0</v>
      </c>
    </row>
    <row r="3056" spans="1:29" x14ac:dyDescent="0.25">
      <c r="A3056" t="s">
        <v>7</v>
      </c>
      <c r="B3056" t="s">
        <v>6</v>
      </c>
      <c r="C3056" s="1">
        <v>42080.506249999999</v>
      </c>
      <c r="D3056" s="3">
        <f t="shared" si="392"/>
        <v>2015</v>
      </c>
      <c r="E3056" s="3">
        <f t="shared" si="387"/>
        <v>3</v>
      </c>
      <c r="F3056" s="3">
        <f t="shared" si="388"/>
        <v>12</v>
      </c>
      <c r="G3056" s="3">
        <f t="shared" si="389"/>
        <v>17</v>
      </c>
      <c r="H3056" s="3" t="str">
        <f t="shared" si="390"/>
        <v>2015312</v>
      </c>
      <c r="I3056" s="3" t="str">
        <f t="shared" si="391"/>
        <v>201531217</v>
      </c>
      <c r="J3056">
        <v>312</v>
      </c>
      <c r="K3056">
        <v>187.2</v>
      </c>
      <c r="L3056" t="str">
        <f>VLOOKUP(C3056,List!$A$2:$C$2089,3,)</f>
        <v>Manor House</v>
      </c>
      <c r="M3056" t="str">
        <f>VLOOKUP(C3056,List!$A$2:$C$2089,2,)</f>
        <v>Piccadilly</v>
      </c>
      <c r="N3056" t="str">
        <f t="shared" si="393"/>
        <v>Manor House|Piccadilly</v>
      </c>
      <c r="O3056">
        <f>VLOOKUP(N3056,Depth!$A$2:$F$427,3,)</f>
        <v>38</v>
      </c>
      <c r="P3056">
        <f>VLOOKUP(N3056,Depth!$A$2:$F$427,5,)</f>
        <v>119.51</v>
      </c>
      <c r="Q3056">
        <f>VLOOKUP(N3056,Depth!$A$2:$F$427,6,)</f>
        <v>18.489999999999998</v>
      </c>
      <c r="R3056">
        <f>VLOOKUP(L3056,longitude_latitude!C:J,7,)</f>
        <v>-9.4452148E-2</v>
      </c>
      <c r="S3056">
        <f>VLOOKUP(L3056,longitude_latitude!C:J,8,)</f>
        <v>51.570247690000002</v>
      </c>
      <c r="T3056">
        <f t="shared" si="394"/>
        <v>-4.8709206672125385</v>
      </c>
      <c r="U3056">
        <f>VLOOKUP(M3056,LINE!$A$2:$B$13,2,)</f>
        <v>10</v>
      </c>
      <c r="V3056">
        <f>VLOOKUP(L3056,Entry_exit!B:P,4,)</f>
        <v>14218</v>
      </c>
      <c r="W3056">
        <f>2020 - VLOOKUP(L3056, age!$A:$D,4,)</f>
        <v>88</v>
      </c>
      <c r="X3056">
        <f>VLOOKUP(H3056,'air-quality-london-time-of-day'!E:G,3,FALSE)</f>
        <v>18.7</v>
      </c>
      <c r="Y3056">
        <f>VLOOKUP(I3056,Weather!F:K,2,)</f>
        <v>10.21875</v>
      </c>
      <c r="Z3056">
        <f>VLOOKUP(I3056,Weather!F:K,3,)</f>
        <v>1.3</v>
      </c>
      <c r="AA3056">
        <f>VLOOKUP(I3056,Weather!F:K,4,)</f>
        <v>0.79</v>
      </c>
      <c r="AB3056">
        <f>VLOOKUP(I3056,Weather!F:K,5,)</f>
        <v>1025</v>
      </c>
      <c r="AC3056">
        <f>VLOOKUP(I3056,Weather!F:K,6,)</f>
        <v>0</v>
      </c>
    </row>
    <row r="3057" spans="1:29" x14ac:dyDescent="0.25">
      <c r="A3057" t="s">
        <v>7</v>
      </c>
      <c r="B3057" t="s">
        <v>6</v>
      </c>
      <c r="C3057" s="1">
        <v>42080.506944444445</v>
      </c>
      <c r="D3057" s="3">
        <f t="shared" si="392"/>
        <v>2015</v>
      </c>
      <c r="E3057" s="3">
        <f t="shared" si="387"/>
        <v>3</v>
      </c>
      <c r="F3057" s="3">
        <f t="shared" si="388"/>
        <v>12</v>
      </c>
      <c r="G3057" s="3">
        <f t="shared" si="389"/>
        <v>17</v>
      </c>
      <c r="H3057" s="3" t="str">
        <f t="shared" si="390"/>
        <v>2015312</v>
      </c>
      <c r="I3057" s="3" t="str">
        <f t="shared" si="391"/>
        <v>201531217</v>
      </c>
      <c r="J3057">
        <v>320</v>
      </c>
      <c r="K3057">
        <v>192</v>
      </c>
      <c r="L3057" t="str">
        <f>VLOOKUP(C3057,List!$A$2:$C$2089,3,)</f>
        <v>Finsbury Park</v>
      </c>
      <c r="M3057" t="str">
        <f>VLOOKUP(C3057,List!$A$2:$C$2089,2,)</f>
        <v>Piccadilly</v>
      </c>
      <c r="N3057" t="str">
        <f t="shared" si="393"/>
        <v>Finsbury Park|Piccadilly</v>
      </c>
      <c r="O3057">
        <f>VLOOKUP(N3057,Depth!$A$2:$F$427,3,)</f>
        <v>32</v>
      </c>
      <c r="P3057">
        <f>VLOOKUP(N3057,Depth!$A$2:$F$427,5,)</f>
        <v>123.92</v>
      </c>
      <c r="Q3057">
        <f>VLOOKUP(N3057,Depth!$A$2:$F$427,6,)</f>
        <v>8.08</v>
      </c>
      <c r="R3057">
        <f>VLOOKUP(L3057,longitude_latitude!C:J,7,)</f>
        <v>-0.105068129</v>
      </c>
      <c r="S3057">
        <f>VLOOKUP(L3057,longitude_latitude!C:J,8,)</f>
        <v>51.564066089999997</v>
      </c>
      <c r="T3057">
        <f t="shared" si="394"/>
        <v>-5.417739947708645</v>
      </c>
      <c r="U3057">
        <f>VLOOKUP(M3057,LINE!$A$2:$B$13,2,)</f>
        <v>10</v>
      </c>
      <c r="V3057">
        <f>VLOOKUP(L3057,Entry_exit!B:P,4,)</f>
        <v>44703</v>
      </c>
      <c r="W3057">
        <f>2020 - VLOOKUP(L3057, age!$A:$D,4,)</f>
        <v>159</v>
      </c>
      <c r="X3057">
        <f>VLOOKUP(H3057,'air-quality-london-time-of-day'!E:G,3,FALSE)</f>
        <v>18.7</v>
      </c>
      <c r="Y3057">
        <f>VLOOKUP(I3057,Weather!F:K,2,)</f>
        <v>10.21875</v>
      </c>
      <c r="Z3057">
        <f>VLOOKUP(I3057,Weather!F:K,3,)</f>
        <v>1.3</v>
      </c>
      <c r="AA3057">
        <f>VLOOKUP(I3057,Weather!F:K,4,)</f>
        <v>0.79</v>
      </c>
      <c r="AB3057">
        <f>VLOOKUP(I3057,Weather!F:K,5,)</f>
        <v>1025</v>
      </c>
      <c r="AC3057">
        <f>VLOOKUP(I3057,Weather!F:K,6,)</f>
        <v>0</v>
      </c>
    </row>
    <row r="3058" spans="1:29" x14ac:dyDescent="0.25">
      <c r="A3058" t="s">
        <v>7</v>
      </c>
      <c r="B3058" t="s">
        <v>6</v>
      </c>
      <c r="C3058" s="1">
        <v>42080.507638888892</v>
      </c>
      <c r="D3058" s="3">
        <f t="shared" si="392"/>
        <v>2015</v>
      </c>
      <c r="E3058" s="3">
        <f t="shared" si="387"/>
        <v>3</v>
      </c>
      <c r="F3058" s="3">
        <f t="shared" si="388"/>
        <v>12</v>
      </c>
      <c r="G3058" s="3">
        <f t="shared" si="389"/>
        <v>17</v>
      </c>
      <c r="H3058" s="3" t="str">
        <f t="shared" si="390"/>
        <v>2015312</v>
      </c>
      <c r="I3058" s="3" t="str">
        <f t="shared" si="391"/>
        <v>201531217</v>
      </c>
      <c r="J3058">
        <v>339</v>
      </c>
      <c r="K3058">
        <v>203.4</v>
      </c>
      <c r="L3058" t="str">
        <f>VLOOKUP(C3058,List!$A$2:$C$2089,3,)</f>
        <v>Finsbury Park</v>
      </c>
      <c r="M3058" t="str">
        <f>VLOOKUP(C3058,List!$A$2:$C$2089,2,)</f>
        <v>Piccadilly</v>
      </c>
      <c r="N3058" t="str">
        <f t="shared" si="393"/>
        <v>Finsbury Park|Piccadilly</v>
      </c>
      <c r="O3058">
        <f>VLOOKUP(N3058,Depth!$A$2:$F$427,3,)</f>
        <v>32</v>
      </c>
      <c r="P3058">
        <f>VLOOKUP(N3058,Depth!$A$2:$F$427,5,)</f>
        <v>123.92</v>
      </c>
      <c r="Q3058">
        <f>VLOOKUP(N3058,Depth!$A$2:$F$427,6,)</f>
        <v>8.08</v>
      </c>
      <c r="R3058">
        <f>VLOOKUP(L3058,longitude_latitude!C:J,7,)</f>
        <v>-0.105068129</v>
      </c>
      <c r="S3058">
        <f>VLOOKUP(L3058,longitude_latitude!C:J,8,)</f>
        <v>51.564066089999997</v>
      </c>
      <c r="T3058">
        <f t="shared" si="394"/>
        <v>-5.417739947708645</v>
      </c>
      <c r="U3058">
        <f>VLOOKUP(M3058,LINE!$A$2:$B$13,2,)</f>
        <v>10</v>
      </c>
      <c r="V3058">
        <f>VLOOKUP(L3058,Entry_exit!B:P,4,)</f>
        <v>44703</v>
      </c>
      <c r="W3058">
        <f>2020 - VLOOKUP(L3058, age!$A:$D,4,)</f>
        <v>159</v>
      </c>
      <c r="X3058">
        <f>VLOOKUP(H3058,'air-quality-london-time-of-day'!E:G,3,FALSE)</f>
        <v>18.7</v>
      </c>
      <c r="Y3058">
        <f>VLOOKUP(I3058,Weather!F:K,2,)</f>
        <v>10.21875</v>
      </c>
      <c r="Z3058">
        <f>VLOOKUP(I3058,Weather!F:K,3,)</f>
        <v>1.3</v>
      </c>
      <c r="AA3058">
        <f>VLOOKUP(I3058,Weather!F:K,4,)</f>
        <v>0.79</v>
      </c>
      <c r="AB3058">
        <f>VLOOKUP(I3058,Weather!F:K,5,)</f>
        <v>1025</v>
      </c>
      <c r="AC3058">
        <f>VLOOKUP(I3058,Weather!F:K,6,)</f>
        <v>0</v>
      </c>
    </row>
    <row r="3059" spans="1:29" x14ac:dyDescent="0.25">
      <c r="A3059" t="s">
        <v>7</v>
      </c>
      <c r="B3059" t="s">
        <v>6</v>
      </c>
      <c r="C3059" s="1">
        <v>42080.508333333331</v>
      </c>
      <c r="D3059" s="3">
        <f t="shared" si="392"/>
        <v>2015</v>
      </c>
      <c r="E3059" s="3">
        <f t="shared" si="387"/>
        <v>3</v>
      </c>
      <c r="F3059" s="3">
        <f t="shared" si="388"/>
        <v>12</v>
      </c>
      <c r="G3059" s="3">
        <f t="shared" si="389"/>
        <v>17</v>
      </c>
      <c r="H3059" s="3" t="str">
        <f t="shared" si="390"/>
        <v>2015312</v>
      </c>
      <c r="I3059" s="3" t="str">
        <f t="shared" si="391"/>
        <v>201531217</v>
      </c>
      <c r="J3059">
        <v>318</v>
      </c>
      <c r="K3059">
        <v>190.8</v>
      </c>
      <c r="L3059" t="str">
        <f>VLOOKUP(C3059,List!$A$2:$C$2089,3,)</f>
        <v>Finsbury Park</v>
      </c>
      <c r="M3059" t="str">
        <f>VLOOKUP(C3059,List!$A$2:$C$2089,2,)</f>
        <v>Piccadilly</v>
      </c>
      <c r="N3059" t="str">
        <f t="shared" si="393"/>
        <v>Finsbury Park|Piccadilly</v>
      </c>
      <c r="O3059">
        <f>VLOOKUP(N3059,Depth!$A$2:$F$427,3,)</f>
        <v>32</v>
      </c>
      <c r="P3059">
        <f>VLOOKUP(N3059,Depth!$A$2:$F$427,5,)</f>
        <v>123.92</v>
      </c>
      <c r="Q3059">
        <f>VLOOKUP(N3059,Depth!$A$2:$F$427,6,)</f>
        <v>8.08</v>
      </c>
      <c r="R3059">
        <f>VLOOKUP(L3059,longitude_latitude!C:J,7,)</f>
        <v>-0.105068129</v>
      </c>
      <c r="S3059">
        <f>VLOOKUP(L3059,longitude_latitude!C:J,8,)</f>
        <v>51.564066089999997</v>
      </c>
      <c r="T3059">
        <f t="shared" si="394"/>
        <v>-5.417739947708645</v>
      </c>
      <c r="U3059">
        <f>VLOOKUP(M3059,LINE!$A$2:$B$13,2,)</f>
        <v>10</v>
      </c>
      <c r="V3059">
        <f>VLOOKUP(L3059,Entry_exit!B:P,4,)</f>
        <v>44703</v>
      </c>
      <c r="W3059">
        <f>2020 - VLOOKUP(L3059, age!$A:$D,4,)</f>
        <v>159</v>
      </c>
      <c r="X3059">
        <f>VLOOKUP(H3059,'air-quality-london-time-of-day'!E:G,3,FALSE)</f>
        <v>18.7</v>
      </c>
      <c r="Y3059">
        <f>VLOOKUP(I3059,Weather!F:K,2,)</f>
        <v>10.21875</v>
      </c>
      <c r="Z3059">
        <f>VLOOKUP(I3059,Weather!F:K,3,)</f>
        <v>1.3</v>
      </c>
      <c r="AA3059">
        <f>VLOOKUP(I3059,Weather!F:K,4,)</f>
        <v>0.79</v>
      </c>
      <c r="AB3059">
        <f>VLOOKUP(I3059,Weather!F:K,5,)</f>
        <v>1025</v>
      </c>
      <c r="AC3059">
        <f>VLOOKUP(I3059,Weather!F:K,6,)</f>
        <v>0</v>
      </c>
    </row>
    <row r="3060" spans="1:29" x14ac:dyDescent="0.25">
      <c r="A3060" t="s">
        <v>7</v>
      </c>
      <c r="B3060" t="s">
        <v>6</v>
      </c>
      <c r="C3060" s="1">
        <v>42080.509027777778</v>
      </c>
      <c r="D3060" s="3">
        <f t="shared" si="392"/>
        <v>2015</v>
      </c>
      <c r="E3060" s="3">
        <f t="shared" ref="E3060:E3123" si="395">MONTH(C3060)</f>
        <v>3</v>
      </c>
      <c r="F3060" s="3">
        <f t="shared" ref="F3060:F3123" si="396">HOUR(C3060)</f>
        <v>12</v>
      </c>
      <c r="G3060" s="3">
        <f t="shared" ref="G3060:G3123" si="397">DAY(C3060)</f>
        <v>17</v>
      </c>
      <c r="H3060" s="3" t="str">
        <f t="shared" ref="H3060:H3123" si="398">D3060&amp;E3060&amp;F3060</f>
        <v>2015312</v>
      </c>
      <c r="I3060" s="3" t="str">
        <f t="shared" ref="I3060:I3123" si="399">D3060&amp;E3060&amp;F3060&amp;G3060</f>
        <v>201531217</v>
      </c>
      <c r="J3060">
        <v>348</v>
      </c>
      <c r="K3060">
        <v>208.8</v>
      </c>
      <c r="L3060" t="str">
        <f>VLOOKUP(C3060,List!$A$2:$C$2089,3,)</f>
        <v>Arsenal</v>
      </c>
      <c r="M3060" t="str">
        <f>VLOOKUP(C3060,List!$A$2:$C$2089,2,)</f>
        <v>Piccadilly</v>
      </c>
      <c r="N3060" t="str">
        <f t="shared" si="393"/>
        <v>Arsenal|Piccadilly</v>
      </c>
      <c r="O3060">
        <f>VLOOKUP(N3060,Depth!$A$2:$F$427,3,)</f>
        <v>25</v>
      </c>
      <c r="P3060">
        <f>VLOOKUP(N3060,Depth!$A$2:$F$427,5,)</f>
        <v>116.76</v>
      </c>
      <c r="Q3060">
        <f>VLOOKUP(N3060,Depth!$A$2:$F$427,6,)</f>
        <v>8.24</v>
      </c>
      <c r="R3060">
        <f>VLOOKUP(L3060,longitude_latitude!C:J,7,)</f>
        <v>-0.105674399</v>
      </c>
      <c r="S3060">
        <f>VLOOKUP(L3060,longitude_latitude!C:J,8,)</f>
        <v>51.558111050000001</v>
      </c>
      <c r="T3060">
        <f t="shared" si="394"/>
        <v>-5.4483723987840094</v>
      </c>
      <c r="U3060">
        <f>VLOOKUP(M3060,LINE!$A$2:$B$13,2,)</f>
        <v>10</v>
      </c>
      <c r="V3060">
        <f>VLOOKUP(L3060,Entry_exit!B:P,4,)</f>
        <v>4377</v>
      </c>
      <c r="W3060">
        <f>2020 - VLOOKUP(L3060, age!$A:$D,4,)</f>
        <v>114</v>
      </c>
      <c r="X3060">
        <f>VLOOKUP(H3060,'air-quality-london-time-of-day'!E:G,3,FALSE)</f>
        <v>18.7</v>
      </c>
      <c r="Y3060">
        <f>VLOOKUP(I3060,Weather!F:K,2,)</f>
        <v>10.21875</v>
      </c>
      <c r="Z3060">
        <f>VLOOKUP(I3060,Weather!F:K,3,)</f>
        <v>1.3</v>
      </c>
      <c r="AA3060">
        <f>VLOOKUP(I3060,Weather!F:K,4,)</f>
        <v>0.79</v>
      </c>
      <c r="AB3060">
        <f>VLOOKUP(I3060,Weather!F:K,5,)</f>
        <v>1025</v>
      </c>
      <c r="AC3060">
        <f>VLOOKUP(I3060,Weather!F:K,6,)</f>
        <v>0</v>
      </c>
    </row>
    <row r="3061" spans="1:29" x14ac:dyDescent="0.25">
      <c r="A3061" t="s">
        <v>7</v>
      </c>
      <c r="B3061" t="s">
        <v>6</v>
      </c>
      <c r="C3061" s="1">
        <v>42080.509722222225</v>
      </c>
      <c r="D3061" s="3">
        <f t="shared" si="392"/>
        <v>2015</v>
      </c>
      <c r="E3061" s="3">
        <f t="shared" si="395"/>
        <v>3</v>
      </c>
      <c r="F3061" s="3">
        <f t="shared" si="396"/>
        <v>12</v>
      </c>
      <c r="G3061" s="3">
        <f t="shared" si="397"/>
        <v>17</v>
      </c>
      <c r="H3061" s="3" t="str">
        <f t="shared" si="398"/>
        <v>2015312</v>
      </c>
      <c r="I3061" s="3" t="str">
        <f t="shared" si="399"/>
        <v>201531217</v>
      </c>
      <c r="J3061">
        <v>288</v>
      </c>
      <c r="K3061">
        <v>172.8</v>
      </c>
      <c r="L3061" t="str">
        <f>VLOOKUP(C3061,List!$A$2:$C$2089,3,)</f>
        <v>Arsenal</v>
      </c>
      <c r="M3061" t="str">
        <f>VLOOKUP(C3061,List!$A$2:$C$2089,2,)</f>
        <v>Piccadilly</v>
      </c>
      <c r="N3061" t="str">
        <f t="shared" si="393"/>
        <v>Arsenal|Piccadilly</v>
      </c>
      <c r="O3061">
        <f>VLOOKUP(N3061,Depth!$A$2:$F$427,3,)</f>
        <v>25</v>
      </c>
      <c r="P3061">
        <f>VLOOKUP(N3061,Depth!$A$2:$F$427,5,)</f>
        <v>116.76</v>
      </c>
      <c r="Q3061">
        <f>VLOOKUP(N3061,Depth!$A$2:$F$427,6,)</f>
        <v>8.24</v>
      </c>
      <c r="R3061">
        <f>VLOOKUP(L3061,longitude_latitude!C:J,7,)</f>
        <v>-0.105674399</v>
      </c>
      <c r="S3061">
        <f>VLOOKUP(L3061,longitude_latitude!C:J,8,)</f>
        <v>51.558111050000001</v>
      </c>
      <c r="T3061">
        <f t="shared" si="394"/>
        <v>-5.4483723987840094</v>
      </c>
      <c r="U3061">
        <f>VLOOKUP(M3061,LINE!$A$2:$B$13,2,)</f>
        <v>10</v>
      </c>
      <c r="V3061">
        <f>VLOOKUP(L3061,Entry_exit!B:P,4,)</f>
        <v>4377</v>
      </c>
      <c r="W3061">
        <f>2020 - VLOOKUP(L3061, age!$A:$D,4,)</f>
        <v>114</v>
      </c>
      <c r="X3061">
        <f>VLOOKUP(H3061,'air-quality-london-time-of-day'!E:G,3,FALSE)</f>
        <v>18.7</v>
      </c>
      <c r="Y3061">
        <f>VLOOKUP(I3061,Weather!F:K,2,)</f>
        <v>10.21875</v>
      </c>
      <c r="Z3061">
        <f>VLOOKUP(I3061,Weather!F:K,3,)</f>
        <v>1.3</v>
      </c>
      <c r="AA3061">
        <f>VLOOKUP(I3061,Weather!F:K,4,)</f>
        <v>0.79</v>
      </c>
      <c r="AB3061">
        <f>VLOOKUP(I3061,Weather!F:K,5,)</f>
        <v>1025</v>
      </c>
      <c r="AC3061">
        <f>VLOOKUP(I3061,Weather!F:K,6,)</f>
        <v>0</v>
      </c>
    </row>
    <row r="3062" spans="1:29" x14ac:dyDescent="0.25">
      <c r="A3062" t="s">
        <v>7</v>
      </c>
      <c r="B3062" t="s">
        <v>6</v>
      </c>
      <c r="C3062" s="1">
        <v>42080.510416666664</v>
      </c>
      <c r="D3062" s="3">
        <f t="shared" si="392"/>
        <v>2015</v>
      </c>
      <c r="E3062" s="3">
        <f t="shared" si="395"/>
        <v>3</v>
      </c>
      <c r="F3062" s="3">
        <f t="shared" si="396"/>
        <v>12</v>
      </c>
      <c r="G3062" s="3">
        <f t="shared" si="397"/>
        <v>17</v>
      </c>
      <c r="H3062" s="3" t="str">
        <f t="shared" si="398"/>
        <v>2015312</v>
      </c>
      <c r="I3062" s="3" t="str">
        <f t="shared" si="399"/>
        <v>201531217</v>
      </c>
      <c r="J3062">
        <v>279</v>
      </c>
      <c r="K3062">
        <v>167.4</v>
      </c>
      <c r="L3062" t="str">
        <f>VLOOKUP(C3062,List!$A$2:$C$2089,3,)</f>
        <v>Holloway Road</v>
      </c>
      <c r="M3062" t="str">
        <f>VLOOKUP(C3062,List!$A$2:$C$2089,2,)</f>
        <v>Piccadilly</v>
      </c>
      <c r="N3062" t="str">
        <f t="shared" si="393"/>
        <v>Holloway Road|Piccadilly</v>
      </c>
      <c r="O3062">
        <f>VLOOKUP(N3062,Depth!$A$2:$F$427,3,)</f>
        <v>29</v>
      </c>
      <c r="P3062">
        <f>VLOOKUP(N3062,Depth!$A$2:$F$427,5,)</f>
        <v>115.4</v>
      </c>
      <c r="Q3062">
        <f>VLOOKUP(N3062,Depth!$A$2:$F$427,6,)</f>
        <v>13.6</v>
      </c>
      <c r="R3062">
        <f>VLOOKUP(L3062,longitude_latitude!C:J,7,)</f>
        <v>-0.111653531</v>
      </c>
      <c r="S3062">
        <f>VLOOKUP(L3062,longitude_latitude!C:J,8,)</f>
        <v>51.552250379999997</v>
      </c>
      <c r="T3062">
        <f t="shared" si="394"/>
        <v>-5.7559907859230917</v>
      </c>
      <c r="U3062">
        <f>VLOOKUP(M3062,LINE!$A$2:$B$13,2,)</f>
        <v>10</v>
      </c>
      <c r="V3062">
        <f>VLOOKUP(L3062,Entry_exit!B:P,4,)</f>
        <v>10741</v>
      </c>
      <c r="W3062">
        <f>2020 - VLOOKUP(L3062, age!$A:$D,4,)</f>
        <v>114</v>
      </c>
      <c r="X3062">
        <f>VLOOKUP(H3062,'air-quality-london-time-of-day'!E:G,3,FALSE)</f>
        <v>18.7</v>
      </c>
      <c r="Y3062">
        <f>VLOOKUP(I3062,Weather!F:K,2,)</f>
        <v>10.21875</v>
      </c>
      <c r="Z3062">
        <f>VLOOKUP(I3062,Weather!F:K,3,)</f>
        <v>1.3</v>
      </c>
      <c r="AA3062">
        <f>VLOOKUP(I3062,Weather!F:K,4,)</f>
        <v>0.79</v>
      </c>
      <c r="AB3062">
        <f>VLOOKUP(I3062,Weather!F:K,5,)</f>
        <v>1025</v>
      </c>
      <c r="AC3062">
        <f>VLOOKUP(I3062,Weather!F:K,6,)</f>
        <v>0</v>
      </c>
    </row>
    <row r="3063" spans="1:29" x14ac:dyDescent="0.25">
      <c r="A3063" t="s">
        <v>7</v>
      </c>
      <c r="B3063" t="s">
        <v>6</v>
      </c>
      <c r="C3063" s="1">
        <v>42080.511111111111</v>
      </c>
      <c r="D3063" s="3">
        <f t="shared" si="392"/>
        <v>2015</v>
      </c>
      <c r="E3063" s="3">
        <f t="shared" si="395"/>
        <v>3</v>
      </c>
      <c r="F3063" s="3">
        <f t="shared" si="396"/>
        <v>12</v>
      </c>
      <c r="G3063" s="3">
        <f t="shared" si="397"/>
        <v>17</v>
      </c>
      <c r="H3063" s="3" t="str">
        <f t="shared" si="398"/>
        <v>2015312</v>
      </c>
      <c r="I3063" s="3" t="str">
        <f t="shared" si="399"/>
        <v>201531217</v>
      </c>
      <c r="J3063">
        <v>315</v>
      </c>
      <c r="K3063">
        <v>189</v>
      </c>
      <c r="L3063" t="str">
        <f>VLOOKUP(C3063,List!$A$2:$C$2089,3,)</f>
        <v>Holloway Road</v>
      </c>
      <c r="M3063" t="str">
        <f>VLOOKUP(C3063,List!$A$2:$C$2089,2,)</f>
        <v>Piccadilly</v>
      </c>
      <c r="N3063" t="str">
        <f t="shared" si="393"/>
        <v>Holloway Road|Piccadilly</v>
      </c>
      <c r="O3063">
        <f>VLOOKUP(N3063,Depth!$A$2:$F$427,3,)</f>
        <v>29</v>
      </c>
      <c r="P3063">
        <f>VLOOKUP(N3063,Depth!$A$2:$F$427,5,)</f>
        <v>115.4</v>
      </c>
      <c r="Q3063">
        <f>VLOOKUP(N3063,Depth!$A$2:$F$427,6,)</f>
        <v>13.6</v>
      </c>
      <c r="R3063">
        <f>VLOOKUP(L3063,longitude_latitude!C:J,7,)</f>
        <v>-0.111653531</v>
      </c>
      <c r="S3063">
        <f>VLOOKUP(L3063,longitude_latitude!C:J,8,)</f>
        <v>51.552250379999997</v>
      </c>
      <c r="T3063">
        <f t="shared" si="394"/>
        <v>-5.7559907859230917</v>
      </c>
      <c r="U3063">
        <f>VLOOKUP(M3063,LINE!$A$2:$B$13,2,)</f>
        <v>10</v>
      </c>
      <c r="V3063">
        <f>VLOOKUP(L3063,Entry_exit!B:P,4,)</f>
        <v>10741</v>
      </c>
      <c r="W3063">
        <f>2020 - VLOOKUP(L3063, age!$A:$D,4,)</f>
        <v>114</v>
      </c>
      <c r="X3063">
        <f>VLOOKUP(H3063,'air-quality-london-time-of-day'!E:G,3,FALSE)</f>
        <v>18.7</v>
      </c>
      <c r="Y3063">
        <f>VLOOKUP(I3063,Weather!F:K,2,)</f>
        <v>10.21875</v>
      </c>
      <c r="Z3063">
        <f>VLOOKUP(I3063,Weather!F:K,3,)</f>
        <v>1.3</v>
      </c>
      <c r="AA3063">
        <f>VLOOKUP(I3063,Weather!F:K,4,)</f>
        <v>0.79</v>
      </c>
      <c r="AB3063">
        <f>VLOOKUP(I3063,Weather!F:K,5,)</f>
        <v>1025</v>
      </c>
      <c r="AC3063">
        <f>VLOOKUP(I3063,Weather!F:K,6,)</f>
        <v>0</v>
      </c>
    </row>
    <row r="3064" spans="1:29" x14ac:dyDescent="0.25">
      <c r="A3064" t="s">
        <v>7</v>
      </c>
      <c r="B3064" t="s">
        <v>6</v>
      </c>
      <c r="C3064" s="1">
        <v>42080.511805555558</v>
      </c>
      <c r="D3064" s="3">
        <f t="shared" si="392"/>
        <v>2015</v>
      </c>
      <c r="E3064" s="3">
        <f t="shared" si="395"/>
        <v>3</v>
      </c>
      <c r="F3064" s="3">
        <f t="shared" si="396"/>
        <v>12</v>
      </c>
      <c r="G3064" s="3">
        <f t="shared" si="397"/>
        <v>17</v>
      </c>
      <c r="H3064" s="3" t="str">
        <f t="shared" si="398"/>
        <v>2015312</v>
      </c>
      <c r="I3064" s="3" t="str">
        <f t="shared" si="399"/>
        <v>201531217</v>
      </c>
      <c r="J3064">
        <v>303</v>
      </c>
      <c r="K3064">
        <v>181.8</v>
      </c>
      <c r="L3064" t="str">
        <f>VLOOKUP(C3064,List!$A$2:$C$2089,3,)</f>
        <v>Caledonian Road</v>
      </c>
      <c r="M3064" t="str">
        <f>VLOOKUP(C3064,List!$A$2:$C$2089,2,)</f>
        <v>Piccadilly</v>
      </c>
      <c r="N3064" t="str">
        <f t="shared" si="393"/>
        <v>Caledonian Road|Piccadilly</v>
      </c>
      <c r="O3064">
        <f>VLOOKUP(N3064,Depth!$A$2:$F$427,3,)</f>
        <v>36</v>
      </c>
      <c r="P3064">
        <f>VLOOKUP(N3064,Depth!$A$2:$F$427,5,)</f>
        <v>112.93</v>
      </c>
      <c r="Q3064">
        <f>VLOOKUP(N3064,Depth!$A$2:$F$427,6,)</f>
        <v>23.07</v>
      </c>
      <c r="R3064">
        <f>VLOOKUP(L3064,longitude_latitude!C:J,7,)</f>
        <v>-0.116864262</v>
      </c>
      <c r="S3064">
        <f>VLOOKUP(L3064,longitude_latitude!C:J,8,)</f>
        <v>51.548017739999999</v>
      </c>
      <c r="T3064">
        <f t="shared" si="394"/>
        <v>-6.0241210507480076</v>
      </c>
      <c r="U3064">
        <f>VLOOKUP(M3064,LINE!$A$2:$B$13,2,)</f>
        <v>10</v>
      </c>
      <c r="V3064">
        <f>VLOOKUP(L3064,Entry_exit!B:P,4,)</f>
        <v>9966</v>
      </c>
      <c r="W3064">
        <f>2020 - VLOOKUP(L3064, age!$A:$D,4,)</f>
        <v>114</v>
      </c>
      <c r="X3064">
        <f>VLOOKUP(H3064,'air-quality-london-time-of-day'!E:G,3,FALSE)</f>
        <v>18.7</v>
      </c>
      <c r="Y3064">
        <f>VLOOKUP(I3064,Weather!F:K,2,)</f>
        <v>10.21875</v>
      </c>
      <c r="Z3064">
        <f>VLOOKUP(I3064,Weather!F:K,3,)</f>
        <v>1.3</v>
      </c>
      <c r="AA3064">
        <f>VLOOKUP(I3064,Weather!F:K,4,)</f>
        <v>0.79</v>
      </c>
      <c r="AB3064">
        <f>VLOOKUP(I3064,Weather!F:K,5,)</f>
        <v>1025</v>
      </c>
      <c r="AC3064">
        <f>VLOOKUP(I3064,Weather!F:K,6,)</f>
        <v>0</v>
      </c>
    </row>
    <row r="3065" spans="1:29" x14ac:dyDescent="0.25">
      <c r="A3065" t="s">
        <v>7</v>
      </c>
      <c r="B3065" t="s">
        <v>6</v>
      </c>
      <c r="C3065" s="1">
        <v>42080.512499999997</v>
      </c>
      <c r="D3065" s="3">
        <f t="shared" si="392"/>
        <v>2015</v>
      </c>
      <c r="E3065" s="3">
        <f t="shared" si="395"/>
        <v>3</v>
      </c>
      <c r="F3065" s="3">
        <f t="shared" si="396"/>
        <v>12</v>
      </c>
      <c r="G3065" s="3">
        <f t="shared" si="397"/>
        <v>17</v>
      </c>
      <c r="H3065" s="3" t="str">
        <f t="shared" si="398"/>
        <v>2015312</v>
      </c>
      <c r="I3065" s="3" t="str">
        <f t="shared" si="399"/>
        <v>201531217</v>
      </c>
      <c r="J3065">
        <v>308</v>
      </c>
      <c r="K3065">
        <v>184.8</v>
      </c>
      <c r="L3065" t="str">
        <f>VLOOKUP(C3065,List!$A$2:$C$2089,3,)</f>
        <v>Caledonian Road</v>
      </c>
      <c r="M3065" t="str">
        <f>VLOOKUP(C3065,List!$A$2:$C$2089,2,)</f>
        <v>Piccadilly</v>
      </c>
      <c r="N3065" t="str">
        <f t="shared" si="393"/>
        <v>Caledonian Road|Piccadilly</v>
      </c>
      <c r="O3065">
        <f>VLOOKUP(N3065,Depth!$A$2:$F$427,3,)</f>
        <v>36</v>
      </c>
      <c r="P3065">
        <f>VLOOKUP(N3065,Depth!$A$2:$F$427,5,)</f>
        <v>112.93</v>
      </c>
      <c r="Q3065">
        <f>VLOOKUP(N3065,Depth!$A$2:$F$427,6,)</f>
        <v>23.07</v>
      </c>
      <c r="R3065">
        <f>VLOOKUP(L3065,longitude_latitude!C:J,7,)</f>
        <v>-0.116864262</v>
      </c>
      <c r="S3065">
        <f>VLOOKUP(L3065,longitude_latitude!C:J,8,)</f>
        <v>51.548017739999999</v>
      </c>
      <c r="T3065">
        <f t="shared" si="394"/>
        <v>-6.0241210507480076</v>
      </c>
      <c r="U3065">
        <f>VLOOKUP(M3065,LINE!$A$2:$B$13,2,)</f>
        <v>10</v>
      </c>
      <c r="V3065">
        <f>VLOOKUP(L3065,Entry_exit!B:P,4,)</f>
        <v>9966</v>
      </c>
      <c r="W3065">
        <f>2020 - VLOOKUP(L3065, age!$A:$D,4,)</f>
        <v>114</v>
      </c>
      <c r="X3065">
        <f>VLOOKUP(H3065,'air-quality-london-time-of-day'!E:G,3,FALSE)</f>
        <v>18.7</v>
      </c>
      <c r="Y3065">
        <f>VLOOKUP(I3065,Weather!F:K,2,)</f>
        <v>10.21875</v>
      </c>
      <c r="Z3065">
        <f>VLOOKUP(I3065,Weather!F:K,3,)</f>
        <v>1.3</v>
      </c>
      <c r="AA3065">
        <f>VLOOKUP(I3065,Weather!F:K,4,)</f>
        <v>0.79</v>
      </c>
      <c r="AB3065">
        <f>VLOOKUP(I3065,Weather!F:K,5,)</f>
        <v>1025</v>
      </c>
      <c r="AC3065">
        <f>VLOOKUP(I3065,Weather!F:K,6,)</f>
        <v>0</v>
      </c>
    </row>
    <row r="3066" spans="1:29" x14ac:dyDescent="0.25">
      <c r="A3066" t="s">
        <v>7</v>
      </c>
      <c r="B3066" t="s">
        <v>6</v>
      </c>
      <c r="C3066" s="1">
        <v>42080.513194444444</v>
      </c>
      <c r="D3066" s="3">
        <f t="shared" si="392"/>
        <v>2015</v>
      </c>
      <c r="E3066" s="3">
        <f t="shared" si="395"/>
        <v>3</v>
      </c>
      <c r="F3066" s="3">
        <f t="shared" si="396"/>
        <v>12</v>
      </c>
      <c r="G3066" s="3">
        <f t="shared" si="397"/>
        <v>17</v>
      </c>
      <c r="H3066" s="3" t="str">
        <f t="shared" si="398"/>
        <v>2015312</v>
      </c>
      <c r="I3066" s="3" t="str">
        <f t="shared" si="399"/>
        <v>201531217</v>
      </c>
      <c r="J3066">
        <v>307</v>
      </c>
      <c r="K3066">
        <v>184.2</v>
      </c>
      <c r="L3066" t="str">
        <f>VLOOKUP(C3066,List!$A$2:$C$2089,3,)</f>
        <v>King's Cross St. Pancras</v>
      </c>
      <c r="M3066" t="str">
        <f>VLOOKUP(C3066,List!$A$2:$C$2089,2,)</f>
        <v>Piccadilly</v>
      </c>
      <c r="N3066" t="str">
        <f t="shared" si="393"/>
        <v>King's Cross St. Pancras|Piccadilly</v>
      </c>
      <c r="O3066">
        <f>VLOOKUP(N3066,Depth!$A$2:$F$427,3,)</f>
        <v>17</v>
      </c>
      <c r="P3066">
        <f>VLOOKUP(N3066,Depth!$A$2:$F$427,5,)</f>
        <v>94.36</v>
      </c>
      <c r="Q3066">
        <f>VLOOKUP(N3066,Depth!$A$2:$F$427,6,)</f>
        <v>22.64</v>
      </c>
      <c r="R3066">
        <f>VLOOKUP(L3066,longitude_latitude!C:J,7,)</f>
        <v>-0.123168404</v>
      </c>
      <c r="S3066">
        <f>VLOOKUP(L3066,longitude_latitude!C:J,8,)</f>
        <v>51.529277280000002</v>
      </c>
      <c r="T3066">
        <f t="shared" si="394"/>
        <v>-6.3467788418510613</v>
      </c>
      <c r="U3066">
        <f>VLOOKUP(M3066,LINE!$A$2:$B$13,2,)</f>
        <v>10</v>
      </c>
      <c r="V3066">
        <f>VLOOKUP(L3066,Entry_exit!B:P,4,)</f>
        <v>138159</v>
      </c>
      <c r="W3066">
        <f>2020 - VLOOKUP(L3066, age!$A:$D,4,)</f>
        <v>158</v>
      </c>
      <c r="X3066">
        <f>VLOOKUP(H3066,'air-quality-london-time-of-day'!E:G,3,FALSE)</f>
        <v>18.7</v>
      </c>
      <c r="Y3066">
        <f>VLOOKUP(I3066,Weather!F:K,2,)</f>
        <v>10.21875</v>
      </c>
      <c r="Z3066">
        <f>VLOOKUP(I3066,Weather!F:K,3,)</f>
        <v>1.3</v>
      </c>
      <c r="AA3066">
        <f>VLOOKUP(I3066,Weather!F:K,4,)</f>
        <v>0.79</v>
      </c>
      <c r="AB3066">
        <f>VLOOKUP(I3066,Weather!F:K,5,)</f>
        <v>1025</v>
      </c>
      <c r="AC3066">
        <f>VLOOKUP(I3066,Weather!F:K,6,)</f>
        <v>0</v>
      </c>
    </row>
    <row r="3067" spans="1:29" x14ac:dyDescent="0.25">
      <c r="A3067" t="s">
        <v>7</v>
      </c>
      <c r="B3067" t="s">
        <v>6</v>
      </c>
      <c r="C3067" s="1">
        <v>42080.513888888891</v>
      </c>
      <c r="D3067" s="3">
        <f t="shared" si="392"/>
        <v>2015</v>
      </c>
      <c r="E3067" s="3">
        <f t="shared" si="395"/>
        <v>3</v>
      </c>
      <c r="F3067" s="3">
        <f t="shared" si="396"/>
        <v>12</v>
      </c>
      <c r="G3067" s="3">
        <f t="shared" si="397"/>
        <v>17</v>
      </c>
      <c r="H3067" s="3" t="str">
        <f t="shared" si="398"/>
        <v>2015312</v>
      </c>
      <c r="I3067" s="3" t="str">
        <f t="shared" si="399"/>
        <v>201531217</v>
      </c>
      <c r="J3067">
        <v>278</v>
      </c>
      <c r="K3067">
        <v>166.8</v>
      </c>
      <c r="L3067" t="str">
        <f>VLOOKUP(C3067,List!$A$2:$C$2089,3,)</f>
        <v>King's Cross St. Pancras</v>
      </c>
      <c r="M3067" t="str">
        <f>VLOOKUP(C3067,List!$A$2:$C$2089,2,)</f>
        <v>Piccadilly</v>
      </c>
      <c r="N3067" t="str">
        <f t="shared" si="393"/>
        <v>King's Cross St. Pancras|Piccadilly</v>
      </c>
      <c r="O3067">
        <f>VLOOKUP(N3067,Depth!$A$2:$F$427,3,)</f>
        <v>17</v>
      </c>
      <c r="P3067">
        <f>VLOOKUP(N3067,Depth!$A$2:$F$427,5,)</f>
        <v>94.36</v>
      </c>
      <c r="Q3067">
        <f>VLOOKUP(N3067,Depth!$A$2:$F$427,6,)</f>
        <v>22.64</v>
      </c>
      <c r="R3067">
        <f>VLOOKUP(L3067,longitude_latitude!C:J,7,)</f>
        <v>-0.123168404</v>
      </c>
      <c r="S3067">
        <f>VLOOKUP(L3067,longitude_latitude!C:J,8,)</f>
        <v>51.529277280000002</v>
      </c>
      <c r="T3067">
        <f t="shared" si="394"/>
        <v>-6.3467788418510613</v>
      </c>
      <c r="U3067">
        <f>VLOOKUP(M3067,LINE!$A$2:$B$13,2,)</f>
        <v>10</v>
      </c>
      <c r="V3067">
        <f>VLOOKUP(L3067,Entry_exit!B:P,4,)</f>
        <v>138159</v>
      </c>
      <c r="W3067">
        <f>2020 - VLOOKUP(L3067, age!$A:$D,4,)</f>
        <v>158</v>
      </c>
      <c r="X3067">
        <f>VLOOKUP(H3067,'air-quality-london-time-of-day'!E:G,3,FALSE)</f>
        <v>18.7</v>
      </c>
      <c r="Y3067">
        <f>VLOOKUP(I3067,Weather!F:K,2,)</f>
        <v>10.21875</v>
      </c>
      <c r="Z3067">
        <f>VLOOKUP(I3067,Weather!F:K,3,)</f>
        <v>1.3</v>
      </c>
      <c r="AA3067">
        <f>VLOOKUP(I3067,Weather!F:K,4,)</f>
        <v>0.79</v>
      </c>
      <c r="AB3067">
        <f>VLOOKUP(I3067,Weather!F:K,5,)</f>
        <v>1025</v>
      </c>
      <c r="AC3067">
        <f>VLOOKUP(I3067,Weather!F:K,6,)</f>
        <v>0</v>
      </c>
    </row>
    <row r="3068" spans="1:29" x14ac:dyDescent="0.25">
      <c r="A3068" t="s">
        <v>7</v>
      </c>
      <c r="B3068" t="s">
        <v>6</v>
      </c>
      <c r="C3068" s="1">
        <v>42080.51458333333</v>
      </c>
      <c r="D3068" s="3">
        <f t="shared" si="392"/>
        <v>2015</v>
      </c>
      <c r="E3068" s="3">
        <f t="shared" si="395"/>
        <v>3</v>
      </c>
      <c r="F3068" s="3">
        <f t="shared" si="396"/>
        <v>12</v>
      </c>
      <c r="G3068" s="3">
        <f t="shared" si="397"/>
        <v>17</v>
      </c>
      <c r="H3068" s="3" t="str">
        <f t="shared" si="398"/>
        <v>2015312</v>
      </c>
      <c r="I3068" s="3" t="str">
        <f t="shared" si="399"/>
        <v>201531217</v>
      </c>
      <c r="J3068">
        <v>262</v>
      </c>
      <c r="K3068">
        <v>157.19999999999999</v>
      </c>
      <c r="L3068" t="str">
        <f>VLOOKUP(C3068,List!$A$2:$C$2089,3,)</f>
        <v>Russell Square</v>
      </c>
      <c r="M3068" t="str">
        <f>VLOOKUP(C3068,List!$A$2:$C$2089,2,)</f>
        <v>Piccadilly</v>
      </c>
      <c r="N3068" t="str">
        <f t="shared" si="393"/>
        <v>Russell Square|Piccadilly</v>
      </c>
      <c r="O3068">
        <f>VLOOKUP(N3068,Depth!$A$2:$F$427,3,)</f>
        <v>23</v>
      </c>
      <c r="P3068">
        <f>VLOOKUP(N3068,Depth!$A$2:$F$427,5,)</f>
        <v>89.82</v>
      </c>
      <c r="Q3068">
        <f>VLOOKUP(N3068,Depth!$A$2:$F$427,6,)</f>
        <v>33.18</v>
      </c>
      <c r="R3068">
        <f>VLOOKUP(L3068,longitude_latitude!C:J,7,)</f>
        <v>-0.122662273</v>
      </c>
      <c r="S3068">
        <f>VLOOKUP(L3068,longitude_latitude!C:J,8,)</f>
        <v>51.522550529999997</v>
      </c>
      <c r="T3068">
        <f t="shared" si="394"/>
        <v>-6.3198731587671544</v>
      </c>
      <c r="U3068">
        <f>VLOOKUP(M3068,LINE!$A$2:$B$13,2,)</f>
        <v>10</v>
      </c>
      <c r="V3068">
        <f>VLOOKUP(L3068,Entry_exit!B:P,4,)</f>
        <v>20395</v>
      </c>
      <c r="W3068">
        <f>2020 - VLOOKUP(L3068, age!$A:$D,4,)</f>
        <v>114</v>
      </c>
      <c r="X3068">
        <f>VLOOKUP(H3068,'air-quality-london-time-of-day'!E:G,3,FALSE)</f>
        <v>18.7</v>
      </c>
      <c r="Y3068">
        <f>VLOOKUP(I3068,Weather!F:K,2,)</f>
        <v>10.21875</v>
      </c>
      <c r="Z3068">
        <f>VLOOKUP(I3068,Weather!F:K,3,)</f>
        <v>1.3</v>
      </c>
      <c r="AA3068">
        <f>VLOOKUP(I3068,Weather!F:K,4,)</f>
        <v>0.79</v>
      </c>
      <c r="AB3068">
        <f>VLOOKUP(I3068,Weather!F:K,5,)</f>
        <v>1025</v>
      </c>
      <c r="AC3068">
        <f>VLOOKUP(I3068,Weather!F:K,6,)</f>
        <v>0</v>
      </c>
    </row>
    <row r="3069" spans="1:29" x14ac:dyDescent="0.25">
      <c r="A3069" t="s">
        <v>7</v>
      </c>
      <c r="B3069" t="s">
        <v>6</v>
      </c>
      <c r="C3069" s="1">
        <v>42080.515277777777</v>
      </c>
      <c r="D3069" s="3">
        <f t="shared" si="392"/>
        <v>2015</v>
      </c>
      <c r="E3069" s="3">
        <f t="shared" si="395"/>
        <v>3</v>
      </c>
      <c r="F3069" s="3">
        <f t="shared" si="396"/>
        <v>12</v>
      </c>
      <c r="G3069" s="3">
        <f t="shared" si="397"/>
        <v>17</v>
      </c>
      <c r="H3069" s="3" t="str">
        <f t="shared" si="398"/>
        <v>2015312</v>
      </c>
      <c r="I3069" s="3" t="str">
        <f t="shared" si="399"/>
        <v>201531217</v>
      </c>
      <c r="J3069">
        <v>264</v>
      </c>
      <c r="K3069">
        <v>158.4</v>
      </c>
      <c r="L3069" t="str">
        <f>VLOOKUP(C3069,List!$A$2:$C$2089,3,)</f>
        <v>Russell Square</v>
      </c>
      <c r="M3069" t="str">
        <f>VLOOKUP(C3069,List!$A$2:$C$2089,2,)</f>
        <v>Piccadilly</v>
      </c>
      <c r="N3069" t="str">
        <f t="shared" si="393"/>
        <v>Russell Square|Piccadilly</v>
      </c>
      <c r="O3069">
        <f>VLOOKUP(N3069,Depth!$A$2:$F$427,3,)</f>
        <v>23</v>
      </c>
      <c r="P3069">
        <f>VLOOKUP(N3069,Depth!$A$2:$F$427,5,)</f>
        <v>89.82</v>
      </c>
      <c r="Q3069">
        <f>VLOOKUP(N3069,Depth!$A$2:$F$427,6,)</f>
        <v>33.18</v>
      </c>
      <c r="R3069">
        <f>VLOOKUP(L3069,longitude_latitude!C:J,7,)</f>
        <v>-0.122662273</v>
      </c>
      <c r="S3069">
        <f>VLOOKUP(L3069,longitude_latitude!C:J,8,)</f>
        <v>51.522550529999997</v>
      </c>
      <c r="T3069">
        <f t="shared" si="394"/>
        <v>-6.3198731587671544</v>
      </c>
      <c r="U3069">
        <f>VLOOKUP(M3069,LINE!$A$2:$B$13,2,)</f>
        <v>10</v>
      </c>
      <c r="V3069">
        <f>VLOOKUP(L3069,Entry_exit!B:P,4,)</f>
        <v>20395</v>
      </c>
      <c r="W3069">
        <f>2020 - VLOOKUP(L3069, age!$A:$D,4,)</f>
        <v>114</v>
      </c>
      <c r="X3069">
        <f>VLOOKUP(H3069,'air-quality-london-time-of-day'!E:G,3,FALSE)</f>
        <v>18.7</v>
      </c>
      <c r="Y3069">
        <f>VLOOKUP(I3069,Weather!F:K,2,)</f>
        <v>10.21875</v>
      </c>
      <c r="Z3069">
        <f>VLOOKUP(I3069,Weather!F:K,3,)</f>
        <v>1.3</v>
      </c>
      <c r="AA3069">
        <f>VLOOKUP(I3069,Weather!F:K,4,)</f>
        <v>0.79</v>
      </c>
      <c r="AB3069">
        <f>VLOOKUP(I3069,Weather!F:K,5,)</f>
        <v>1025</v>
      </c>
      <c r="AC3069">
        <f>VLOOKUP(I3069,Weather!F:K,6,)</f>
        <v>0</v>
      </c>
    </row>
    <row r="3070" spans="1:29" x14ac:dyDescent="0.25">
      <c r="A3070" t="s">
        <v>7</v>
      </c>
      <c r="B3070" t="s">
        <v>6</v>
      </c>
      <c r="C3070" s="1">
        <v>42080.515972222223</v>
      </c>
      <c r="D3070" s="3">
        <f t="shared" si="392"/>
        <v>2015</v>
      </c>
      <c r="E3070" s="3">
        <f t="shared" si="395"/>
        <v>3</v>
      </c>
      <c r="F3070" s="3">
        <f t="shared" si="396"/>
        <v>12</v>
      </c>
      <c r="G3070" s="3">
        <f t="shared" si="397"/>
        <v>17</v>
      </c>
      <c r="H3070" s="3" t="str">
        <f t="shared" si="398"/>
        <v>2015312</v>
      </c>
      <c r="I3070" s="3" t="str">
        <f t="shared" si="399"/>
        <v>201531217</v>
      </c>
      <c r="J3070">
        <v>283</v>
      </c>
      <c r="K3070">
        <v>169.8</v>
      </c>
      <c r="L3070" t="str">
        <f>VLOOKUP(C3070,List!$A$2:$C$2089,3,)</f>
        <v>Russell Square</v>
      </c>
      <c r="M3070" t="str">
        <f>VLOOKUP(C3070,List!$A$2:$C$2089,2,)</f>
        <v>Piccadilly</v>
      </c>
      <c r="N3070" t="str">
        <f t="shared" si="393"/>
        <v>Russell Square|Piccadilly</v>
      </c>
      <c r="O3070">
        <f>VLOOKUP(N3070,Depth!$A$2:$F$427,3,)</f>
        <v>23</v>
      </c>
      <c r="P3070">
        <f>VLOOKUP(N3070,Depth!$A$2:$F$427,5,)</f>
        <v>89.82</v>
      </c>
      <c r="Q3070">
        <f>VLOOKUP(N3070,Depth!$A$2:$F$427,6,)</f>
        <v>33.18</v>
      </c>
      <c r="R3070">
        <f>VLOOKUP(L3070,longitude_latitude!C:J,7,)</f>
        <v>-0.122662273</v>
      </c>
      <c r="S3070">
        <f>VLOOKUP(L3070,longitude_latitude!C:J,8,)</f>
        <v>51.522550529999997</v>
      </c>
      <c r="T3070">
        <f t="shared" si="394"/>
        <v>-6.3198731587671544</v>
      </c>
      <c r="U3070">
        <f>VLOOKUP(M3070,LINE!$A$2:$B$13,2,)</f>
        <v>10</v>
      </c>
      <c r="V3070">
        <f>VLOOKUP(L3070,Entry_exit!B:P,4,)</f>
        <v>20395</v>
      </c>
      <c r="W3070">
        <f>2020 - VLOOKUP(L3070, age!$A:$D,4,)</f>
        <v>114</v>
      </c>
      <c r="X3070">
        <f>VLOOKUP(H3070,'air-quality-london-time-of-day'!E:G,3,FALSE)</f>
        <v>18.7</v>
      </c>
      <c r="Y3070">
        <f>VLOOKUP(I3070,Weather!F:K,2,)</f>
        <v>10.21875</v>
      </c>
      <c r="Z3070">
        <f>VLOOKUP(I3070,Weather!F:K,3,)</f>
        <v>1.3</v>
      </c>
      <c r="AA3070">
        <f>VLOOKUP(I3070,Weather!F:K,4,)</f>
        <v>0.79</v>
      </c>
      <c r="AB3070">
        <f>VLOOKUP(I3070,Weather!F:K,5,)</f>
        <v>1025</v>
      </c>
      <c r="AC3070">
        <f>VLOOKUP(I3070,Weather!F:K,6,)</f>
        <v>0</v>
      </c>
    </row>
    <row r="3071" spans="1:29" x14ac:dyDescent="0.25">
      <c r="A3071" t="s">
        <v>7</v>
      </c>
      <c r="B3071" t="s">
        <v>6</v>
      </c>
      <c r="C3071" s="1">
        <v>42080.51666666667</v>
      </c>
      <c r="D3071" s="3">
        <f t="shared" si="392"/>
        <v>2015</v>
      </c>
      <c r="E3071" s="3">
        <f t="shared" si="395"/>
        <v>3</v>
      </c>
      <c r="F3071" s="3">
        <f t="shared" si="396"/>
        <v>12</v>
      </c>
      <c r="G3071" s="3">
        <f t="shared" si="397"/>
        <v>17</v>
      </c>
      <c r="H3071" s="3" t="str">
        <f t="shared" si="398"/>
        <v>2015312</v>
      </c>
      <c r="I3071" s="3" t="str">
        <f t="shared" si="399"/>
        <v>201531217</v>
      </c>
      <c r="J3071">
        <v>259</v>
      </c>
      <c r="K3071">
        <v>155.4</v>
      </c>
      <c r="L3071" t="str">
        <f>VLOOKUP(C3071,List!$A$2:$C$2089,3,)</f>
        <v>Holborn</v>
      </c>
      <c r="M3071" t="str">
        <f>VLOOKUP(C3071,List!$A$2:$C$2089,2,)</f>
        <v>Piccadilly</v>
      </c>
      <c r="N3071" t="str">
        <f t="shared" si="393"/>
        <v>Holborn|Piccadilly</v>
      </c>
      <c r="O3071">
        <f>VLOOKUP(N3071,Depth!$A$2:$F$427,3,)</f>
        <v>23</v>
      </c>
      <c r="P3071">
        <f>VLOOKUP(N3071,Depth!$A$2:$F$427,5,)</f>
        <v>85.094999999999999</v>
      </c>
      <c r="Q3071">
        <f>VLOOKUP(N3071,Depth!$A$2:$F$427,6,)</f>
        <v>37.905000000000001</v>
      </c>
      <c r="R3071">
        <f>VLOOKUP(L3071,longitude_latitude!C:J,7,)</f>
        <v>-0.1188087</v>
      </c>
      <c r="S3071">
        <f>VLOOKUP(L3071,longitude_latitude!C:J,8,)</f>
        <v>51.517068790000003</v>
      </c>
      <c r="T3071">
        <f t="shared" si="394"/>
        <v>-6.1206759707504732</v>
      </c>
      <c r="U3071">
        <f>VLOOKUP(M3071,LINE!$A$2:$B$13,2,)</f>
        <v>10</v>
      </c>
      <c r="V3071">
        <f>VLOOKUP(L3071,Entry_exit!B:P,4,)</f>
        <v>62752</v>
      </c>
      <c r="W3071">
        <f>2020 - VLOOKUP(L3071, age!$A:$D,4,)</f>
        <v>87</v>
      </c>
      <c r="X3071">
        <f>VLOOKUP(H3071,'air-quality-london-time-of-day'!E:G,3,FALSE)</f>
        <v>18.7</v>
      </c>
      <c r="Y3071">
        <f>VLOOKUP(I3071,Weather!F:K,2,)</f>
        <v>10.21875</v>
      </c>
      <c r="Z3071">
        <f>VLOOKUP(I3071,Weather!F:K,3,)</f>
        <v>1.3</v>
      </c>
      <c r="AA3071">
        <f>VLOOKUP(I3071,Weather!F:K,4,)</f>
        <v>0.79</v>
      </c>
      <c r="AB3071">
        <f>VLOOKUP(I3071,Weather!F:K,5,)</f>
        <v>1025</v>
      </c>
      <c r="AC3071">
        <f>VLOOKUP(I3071,Weather!F:K,6,)</f>
        <v>0</v>
      </c>
    </row>
    <row r="3072" spans="1:29" x14ac:dyDescent="0.25">
      <c r="A3072" t="s">
        <v>7</v>
      </c>
      <c r="B3072" t="s">
        <v>6</v>
      </c>
      <c r="C3072" s="1">
        <v>42080.517361111109</v>
      </c>
      <c r="D3072" s="3">
        <f t="shared" si="392"/>
        <v>2015</v>
      </c>
      <c r="E3072" s="3">
        <f t="shared" si="395"/>
        <v>3</v>
      </c>
      <c r="F3072" s="3">
        <f t="shared" si="396"/>
        <v>12</v>
      </c>
      <c r="G3072" s="3">
        <f t="shared" si="397"/>
        <v>17</v>
      </c>
      <c r="H3072" s="3" t="str">
        <f t="shared" si="398"/>
        <v>2015312</v>
      </c>
      <c r="I3072" s="3" t="str">
        <f t="shared" si="399"/>
        <v>201531217</v>
      </c>
      <c r="J3072">
        <v>248</v>
      </c>
      <c r="K3072">
        <v>148.80000000000001</v>
      </c>
      <c r="L3072" t="str">
        <f>VLOOKUP(C3072,List!$A$2:$C$2089,3,)</f>
        <v>Covent Garden</v>
      </c>
      <c r="M3072" t="str">
        <f>VLOOKUP(C3072,List!$A$2:$C$2089,2,)</f>
        <v>Piccadilly</v>
      </c>
      <c r="N3072" t="str">
        <f t="shared" si="393"/>
        <v>Covent Garden|Piccadilly</v>
      </c>
      <c r="O3072">
        <f>VLOOKUP(N3072,Depth!$A$2:$F$427,3,)</f>
        <v>23</v>
      </c>
      <c r="P3072">
        <f>VLOOKUP(N3072,Depth!$A$2:$F$427,5,)</f>
        <v>86.01</v>
      </c>
      <c r="Q3072">
        <f>VLOOKUP(N3072,Depth!$A$2:$F$427,6,)</f>
        <v>36.99</v>
      </c>
      <c r="R3072">
        <f>VLOOKUP(L3072,longitude_latitude!C:J,7,)</f>
        <v>-0.122759938</v>
      </c>
      <c r="S3072">
        <f>VLOOKUP(L3072,longitude_latitude!C:J,8,)</f>
        <v>51.51263471</v>
      </c>
      <c r="T3072">
        <f t="shared" si="394"/>
        <v>-6.3236878432162476</v>
      </c>
      <c r="U3072">
        <f>VLOOKUP(M3072,LINE!$A$2:$B$13,2,)</f>
        <v>10</v>
      </c>
      <c r="V3072">
        <f>VLOOKUP(L3072,Entry_exit!B:P,4,)</f>
        <v>16937</v>
      </c>
      <c r="W3072">
        <f>2020 - VLOOKUP(L3072, age!$A:$D,4,)</f>
        <v>113</v>
      </c>
      <c r="X3072">
        <f>VLOOKUP(H3072,'air-quality-london-time-of-day'!E:G,3,FALSE)</f>
        <v>18.7</v>
      </c>
      <c r="Y3072">
        <f>VLOOKUP(I3072,Weather!F:K,2,)</f>
        <v>10.21875</v>
      </c>
      <c r="Z3072">
        <f>VLOOKUP(I3072,Weather!F:K,3,)</f>
        <v>1.3</v>
      </c>
      <c r="AA3072">
        <f>VLOOKUP(I3072,Weather!F:K,4,)</f>
        <v>0.79</v>
      </c>
      <c r="AB3072">
        <f>VLOOKUP(I3072,Weather!F:K,5,)</f>
        <v>1025</v>
      </c>
      <c r="AC3072">
        <f>VLOOKUP(I3072,Weather!F:K,6,)</f>
        <v>0</v>
      </c>
    </row>
    <row r="3073" spans="1:29" x14ac:dyDescent="0.25">
      <c r="A3073" t="s">
        <v>7</v>
      </c>
      <c r="B3073" t="s">
        <v>6</v>
      </c>
      <c r="C3073" s="1">
        <v>42080.518055555556</v>
      </c>
      <c r="D3073" s="3">
        <f t="shared" si="392"/>
        <v>2015</v>
      </c>
      <c r="E3073" s="3">
        <f t="shared" si="395"/>
        <v>3</v>
      </c>
      <c r="F3073" s="3">
        <f t="shared" si="396"/>
        <v>12</v>
      </c>
      <c r="G3073" s="3">
        <f t="shared" si="397"/>
        <v>17</v>
      </c>
      <c r="H3073" s="3" t="str">
        <f t="shared" si="398"/>
        <v>2015312</v>
      </c>
      <c r="I3073" s="3" t="str">
        <f t="shared" si="399"/>
        <v>201531217</v>
      </c>
      <c r="J3073">
        <v>262</v>
      </c>
      <c r="K3073">
        <v>157.19999999999999</v>
      </c>
      <c r="L3073" t="str">
        <f>VLOOKUP(C3073,List!$A$2:$C$2089,3,)</f>
        <v>Leicester Square</v>
      </c>
      <c r="M3073" t="str">
        <f>VLOOKUP(C3073,List!$A$2:$C$2089,2,)</f>
        <v>Piccadilly</v>
      </c>
      <c r="N3073" t="str">
        <f t="shared" si="393"/>
        <v>Leicester Square|Piccadilly</v>
      </c>
      <c r="O3073">
        <f>VLOOKUP(N3073,Depth!$A$2:$F$427,3,)</f>
        <v>20</v>
      </c>
      <c r="P3073">
        <f>VLOOKUP(N3073,Depth!$A$2:$F$427,5,)</f>
        <v>86.77</v>
      </c>
      <c r="Q3073">
        <f>VLOOKUP(N3073,Depth!$A$2:$F$427,6,)</f>
        <v>33.229999999999997</v>
      </c>
      <c r="R3073">
        <f>VLOOKUP(L3073,longitude_latitude!C:J,7,)</f>
        <v>-0.12672556700000001</v>
      </c>
      <c r="S3073">
        <f>VLOOKUP(L3073,longitude_latitude!C:J,8,)</f>
        <v>51.510894720000003</v>
      </c>
      <c r="T3073">
        <f t="shared" si="394"/>
        <v>-6.5277473400693076</v>
      </c>
      <c r="U3073">
        <f>VLOOKUP(M3073,LINE!$A$2:$B$13,2,)</f>
        <v>10</v>
      </c>
      <c r="V3073">
        <f>VLOOKUP(L3073,Entry_exit!B:P,4,)</f>
        <v>58943</v>
      </c>
      <c r="W3073">
        <f>2020 - VLOOKUP(L3073, age!$A:$D,4,)</f>
        <v>113</v>
      </c>
      <c r="X3073">
        <f>VLOOKUP(H3073,'air-quality-london-time-of-day'!E:G,3,FALSE)</f>
        <v>18.7</v>
      </c>
      <c r="Y3073">
        <f>VLOOKUP(I3073,Weather!F:K,2,)</f>
        <v>10.21875</v>
      </c>
      <c r="Z3073">
        <f>VLOOKUP(I3073,Weather!F:K,3,)</f>
        <v>1.3</v>
      </c>
      <c r="AA3073">
        <f>VLOOKUP(I3073,Weather!F:K,4,)</f>
        <v>0.79</v>
      </c>
      <c r="AB3073">
        <f>VLOOKUP(I3073,Weather!F:K,5,)</f>
        <v>1025</v>
      </c>
      <c r="AC3073">
        <f>VLOOKUP(I3073,Weather!F:K,6,)</f>
        <v>0</v>
      </c>
    </row>
    <row r="3074" spans="1:29" x14ac:dyDescent="0.25">
      <c r="A3074" t="s">
        <v>7</v>
      </c>
      <c r="B3074" t="s">
        <v>6</v>
      </c>
      <c r="C3074" s="1">
        <v>42080.518750000003</v>
      </c>
      <c r="D3074" s="3">
        <f t="shared" si="392"/>
        <v>2015</v>
      </c>
      <c r="E3074" s="3">
        <f t="shared" si="395"/>
        <v>3</v>
      </c>
      <c r="F3074" s="3">
        <f t="shared" si="396"/>
        <v>12</v>
      </c>
      <c r="G3074" s="3">
        <f t="shared" si="397"/>
        <v>17</v>
      </c>
      <c r="H3074" s="3" t="str">
        <f t="shared" si="398"/>
        <v>2015312</v>
      </c>
      <c r="I3074" s="3" t="str">
        <f t="shared" si="399"/>
        <v>201531217</v>
      </c>
      <c r="J3074">
        <v>280</v>
      </c>
      <c r="K3074">
        <v>168</v>
      </c>
      <c r="L3074" t="str">
        <f>VLOOKUP(C3074,List!$A$2:$C$2089,3,)</f>
        <v>Leicester Square</v>
      </c>
      <c r="M3074" t="str">
        <f>VLOOKUP(C3074,List!$A$2:$C$2089,2,)</f>
        <v>Piccadilly</v>
      </c>
      <c r="N3074" t="str">
        <f t="shared" si="393"/>
        <v>Leicester Square|Piccadilly</v>
      </c>
      <c r="O3074">
        <f>VLOOKUP(N3074,Depth!$A$2:$F$427,3,)</f>
        <v>20</v>
      </c>
      <c r="P3074">
        <f>VLOOKUP(N3074,Depth!$A$2:$F$427,5,)</f>
        <v>86.77</v>
      </c>
      <c r="Q3074">
        <f>VLOOKUP(N3074,Depth!$A$2:$F$427,6,)</f>
        <v>33.229999999999997</v>
      </c>
      <c r="R3074">
        <f>VLOOKUP(L3074,longitude_latitude!C:J,7,)</f>
        <v>-0.12672556700000001</v>
      </c>
      <c r="S3074">
        <f>VLOOKUP(L3074,longitude_latitude!C:J,8,)</f>
        <v>51.510894720000003</v>
      </c>
      <c r="T3074">
        <f t="shared" si="394"/>
        <v>-6.5277473400693076</v>
      </c>
      <c r="U3074">
        <f>VLOOKUP(M3074,LINE!$A$2:$B$13,2,)</f>
        <v>10</v>
      </c>
      <c r="V3074">
        <f>VLOOKUP(L3074,Entry_exit!B:P,4,)</f>
        <v>58943</v>
      </c>
      <c r="W3074">
        <f>2020 - VLOOKUP(L3074, age!$A:$D,4,)</f>
        <v>113</v>
      </c>
      <c r="X3074">
        <f>VLOOKUP(H3074,'air-quality-london-time-of-day'!E:G,3,FALSE)</f>
        <v>18.7</v>
      </c>
      <c r="Y3074">
        <f>VLOOKUP(I3074,Weather!F:K,2,)</f>
        <v>10.21875</v>
      </c>
      <c r="Z3074">
        <f>VLOOKUP(I3074,Weather!F:K,3,)</f>
        <v>1.3</v>
      </c>
      <c r="AA3074">
        <f>VLOOKUP(I3074,Weather!F:K,4,)</f>
        <v>0.79</v>
      </c>
      <c r="AB3074">
        <f>VLOOKUP(I3074,Weather!F:K,5,)</f>
        <v>1025</v>
      </c>
      <c r="AC3074">
        <f>VLOOKUP(I3074,Weather!F:K,6,)</f>
        <v>0</v>
      </c>
    </row>
    <row r="3075" spans="1:29" x14ac:dyDescent="0.25">
      <c r="A3075" t="s">
        <v>7</v>
      </c>
      <c r="B3075" t="s">
        <v>6</v>
      </c>
      <c r="C3075" s="1">
        <v>42080.519444444442</v>
      </c>
      <c r="D3075" s="3">
        <f t="shared" si="392"/>
        <v>2015</v>
      </c>
      <c r="E3075" s="3">
        <f t="shared" si="395"/>
        <v>3</v>
      </c>
      <c r="F3075" s="3">
        <f t="shared" si="396"/>
        <v>12</v>
      </c>
      <c r="G3075" s="3">
        <f t="shared" si="397"/>
        <v>17</v>
      </c>
      <c r="H3075" s="3" t="str">
        <f t="shared" si="398"/>
        <v>2015312</v>
      </c>
      <c r="I3075" s="3" t="str">
        <f t="shared" si="399"/>
        <v>201531217</v>
      </c>
      <c r="J3075">
        <v>266</v>
      </c>
      <c r="K3075">
        <v>159.6</v>
      </c>
      <c r="L3075" t="str">
        <f>VLOOKUP(C3075,List!$A$2:$C$2089,3,)</f>
        <v>Piccadilly Circus</v>
      </c>
      <c r="M3075" t="str">
        <f>VLOOKUP(C3075,List!$A$2:$C$2089,2,)</f>
        <v>Piccadilly</v>
      </c>
      <c r="N3075" t="str">
        <f t="shared" si="393"/>
        <v>Piccadilly Circus|Piccadilly</v>
      </c>
      <c r="O3075">
        <f>VLOOKUP(N3075,Depth!$A$2:$F$427,3,)</f>
        <v>19</v>
      </c>
      <c r="P3075">
        <f>VLOOKUP(N3075,Depth!$A$2:$F$427,5,)</f>
        <v>86.77</v>
      </c>
      <c r="Q3075">
        <f>VLOOKUP(N3075,Depth!$A$2:$F$427,6,)</f>
        <v>32.229999999999997</v>
      </c>
      <c r="R3075">
        <f>VLOOKUP(L3075,longitude_latitude!C:J,7,)</f>
        <v>-0.132081484</v>
      </c>
      <c r="S3075">
        <f>VLOOKUP(L3075,longitude_latitude!C:J,8,)</f>
        <v>51.509550609999998</v>
      </c>
      <c r="T3075">
        <f t="shared" si="394"/>
        <v>-6.8034578847419045</v>
      </c>
      <c r="U3075">
        <f>VLOOKUP(M3075,LINE!$A$2:$B$13,2,)</f>
        <v>10</v>
      </c>
      <c r="V3075">
        <f>VLOOKUP(L3075,Entry_exit!B:P,4,)</f>
        <v>60037</v>
      </c>
      <c r="W3075">
        <f>2020 - VLOOKUP(L3075, age!$A:$D,4,)</f>
        <v>114</v>
      </c>
      <c r="X3075">
        <f>VLOOKUP(H3075,'air-quality-london-time-of-day'!E:G,3,FALSE)</f>
        <v>18.7</v>
      </c>
      <c r="Y3075">
        <f>VLOOKUP(I3075,Weather!F:K,2,)</f>
        <v>10.21875</v>
      </c>
      <c r="Z3075">
        <f>VLOOKUP(I3075,Weather!F:K,3,)</f>
        <v>1.3</v>
      </c>
      <c r="AA3075">
        <f>VLOOKUP(I3075,Weather!F:K,4,)</f>
        <v>0.79</v>
      </c>
      <c r="AB3075">
        <f>VLOOKUP(I3075,Weather!F:K,5,)</f>
        <v>1025</v>
      </c>
      <c r="AC3075">
        <f>VLOOKUP(I3075,Weather!F:K,6,)</f>
        <v>0</v>
      </c>
    </row>
    <row r="3076" spans="1:29" x14ac:dyDescent="0.25">
      <c r="A3076" t="s">
        <v>7</v>
      </c>
      <c r="B3076" t="s">
        <v>6</v>
      </c>
      <c r="C3076" s="1">
        <v>42080.520138888889</v>
      </c>
      <c r="D3076" s="3">
        <f t="shared" si="392"/>
        <v>2015</v>
      </c>
      <c r="E3076" s="3">
        <f t="shared" si="395"/>
        <v>3</v>
      </c>
      <c r="F3076" s="3">
        <f t="shared" si="396"/>
        <v>12</v>
      </c>
      <c r="G3076" s="3">
        <f t="shared" si="397"/>
        <v>17</v>
      </c>
      <c r="H3076" s="3" t="str">
        <f t="shared" si="398"/>
        <v>2015312</v>
      </c>
      <c r="I3076" s="3" t="str">
        <f t="shared" si="399"/>
        <v>201531217</v>
      </c>
      <c r="J3076">
        <v>283</v>
      </c>
      <c r="K3076">
        <v>169.8</v>
      </c>
      <c r="L3076" t="str">
        <f>VLOOKUP(C3076,List!$A$2:$C$2089,3,)</f>
        <v>Piccadilly Circus</v>
      </c>
      <c r="M3076" t="str">
        <f>VLOOKUP(C3076,List!$A$2:$C$2089,2,)</f>
        <v>Piccadilly</v>
      </c>
      <c r="N3076" t="str">
        <f t="shared" si="393"/>
        <v>Piccadilly Circus|Piccadilly</v>
      </c>
      <c r="O3076">
        <f>VLOOKUP(N3076,Depth!$A$2:$F$427,3,)</f>
        <v>19</v>
      </c>
      <c r="P3076">
        <f>VLOOKUP(N3076,Depth!$A$2:$F$427,5,)</f>
        <v>86.77</v>
      </c>
      <c r="Q3076">
        <f>VLOOKUP(N3076,Depth!$A$2:$F$427,6,)</f>
        <v>32.229999999999997</v>
      </c>
      <c r="R3076">
        <f>VLOOKUP(L3076,longitude_latitude!C:J,7,)</f>
        <v>-0.132081484</v>
      </c>
      <c r="S3076">
        <f>VLOOKUP(L3076,longitude_latitude!C:J,8,)</f>
        <v>51.509550609999998</v>
      </c>
      <c r="T3076">
        <f t="shared" si="394"/>
        <v>-6.8034578847419045</v>
      </c>
      <c r="U3076">
        <f>VLOOKUP(M3076,LINE!$A$2:$B$13,2,)</f>
        <v>10</v>
      </c>
      <c r="V3076">
        <f>VLOOKUP(L3076,Entry_exit!B:P,4,)</f>
        <v>60037</v>
      </c>
      <c r="W3076">
        <f>2020 - VLOOKUP(L3076, age!$A:$D,4,)</f>
        <v>114</v>
      </c>
      <c r="X3076">
        <f>VLOOKUP(H3076,'air-quality-london-time-of-day'!E:G,3,FALSE)</f>
        <v>18.7</v>
      </c>
      <c r="Y3076">
        <f>VLOOKUP(I3076,Weather!F:K,2,)</f>
        <v>10.21875</v>
      </c>
      <c r="Z3076">
        <f>VLOOKUP(I3076,Weather!F:K,3,)</f>
        <v>1.3</v>
      </c>
      <c r="AA3076">
        <f>VLOOKUP(I3076,Weather!F:K,4,)</f>
        <v>0.79</v>
      </c>
      <c r="AB3076">
        <f>VLOOKUP(I3076,Weather!F:K,5,)</f>
        <v>1025</v>
      </c>
      <c r="AC3076">
        <f>VLOOKUP(I3076,Weather!F:K,6,)</f>
        <v>0</v>
      </c>
    </row>
    <row r="3077" spans="1:29" x14ac:dyDescent="0.25">
      <c r="A3077" t="s">
        <v>7</v>
      </c>
      <c r="B3077" t="s">
        <v>6</v>
      </c>
      <c r="C3077" s="1">
        <v>42080.520833333336</v>
      </c>
      <c r="D3077" s="3">
        <f t="shared" si="392"/>
        <v>2015</v>
      </c>
      <c r="E3077" s="3">
        <f t="shared" si="395"/>
        <v>3</v>
      </c>
      <c r="F3077" s="3">
        <f t="shared" si="396"/>
        <v>12</v>
      </c>
      <c r="G3077" s="3">
        <f t="shared" si="397"/>
        <v>17</v>
      </c>
      <c r="H3077" s="3" t="str">
        <f t="shared" si="398"/>
        <v>2015312</v>
      </c>
      <c r="I3077" s="3" t="str">
        <f t="shared" si="399"/>
        <v>201531217</v>
      </c>
      <c r="J3077">
        <v>284</v>
      </c>
      <c r="K3077">
        <v>170.4</v>
      </c>
      <c r="L3077" t="str">
        <f>VLOOKUP(C3077,List!$A$2:$C$2089,3,)</f>
        <v>Green Park</v>
      </c>
      <c r="M3077" t="str">
        <f>VLOOKUP(C3077,List!$A$2:$C$2089,2,)</f>
        <v>Piccadilly</v>
      </c>
      <c r="N3077" t="str">
        <f t="shared" si="393"/>
        <v>Green Park|Piccadilly</v>
      </c>
      <c r="O3077">
        <f>VLOOKUP(N3077,Depth!$A$2:$F$427,3,)</f>
        <v>18</v>
      </c>
      <c r="P3077">
        <f>VLOOKUP(N3077,Depth!$A$2:$F$427,5,)</f>
        <v>91.5</v>
      </c>
      <c r="Q3077">
        <f>VLOOKUP(N3077,Depth!$A$2:$F$427,6,)</f>
        <v>26.5</v>
      </c>
      <c r="R3077">
        <f>VLOOKUP(L3077,longitude_latitude!C:J,7,)</f>
        <v>-0.140937126</v>
      </c>
      <c r="S3077">
        <f>VLOOKUP(L3077,longitude_latitude!C:J,8,)</f>
        <v>51.506357469999998</v>
      </c>
      <c r="T3077">
        <f t="shared" si="394"/>
        <v>-7.2591579925504304</v>
      </c>
      <c r="U3077">
        <f>VLOOKUP(M3077,LINE!$A$2:$B$13,2,)</f>
        <v>10</v>
      </c>
      <c r="V3077">
        <f>VLOOKUP(L3077,Entry_exit!B:P,4,)</f>
        <v>59805</v>
      </c>
      <c r="W3077">
        <f>2020 - VLOOKUP(L3077, age!$A:$D,4,)</f>
        <v>114</v>
      </c>
      <c r="X3077">
        <f>VLOOKUP(H3077,'air-quality-london-time-of-day'!E:G,3,FALSE)</f>
        <v>18.7</v>
      </c>
      <c r="Y3077">
        <f>VLOOKUP(I3077,Weather!F:K,2,)</f>
        <v>10.21875</v>
      </c>
      <c r="Z3077">
        <f>VLOOKUP(I3077,Weather!F:K,3,)</f>
        <v>1.3</v>
      </c>
      <c r="AA3077">
        <f>VLOOKUP(I3077,Weather!F:K,4,)</f>
        <v>0.79</v>
      </c>
      <c r="AB3077">
        <f>VLOOKUP(I3077,Weather!F:K,5,)</f>
        <v>1025</v>
      </c>
      <c r="AC3077">
        <f>VLOOKUP(I3077,Weather!F:K,6,)</f>
        <v>0</v>
      </c>
    </row>
    <row r="3078" spans="1:29" x14ac:dyDescent="0.25">
      <c r="A3078" t="s">
        <v>7</v>
      </c>
      <c r="B3078" t="s">
        <v>6</v>
      </c>
      <c r="C3078" s="1">
        <v>42080.521527777775</v>
      </c>
      <c r="D3078" s="3">
        <f t="shared" si="392"/>
        <v>2015</v>
      </c>
      <c r="E3078" s="3">
        <f t="shared" si="395"/>
        <v>3</v>
      </c>
      <c r="F3078" s="3">
        <f t="shared" si="396"/>
        <v>12</v>
      </c>
      <c r="G3078" s="3">
        <f t="shared" si="397"/>
        <v>17</v>
      </c>
      <c r="H3078" s="3" t="str">
        <f t="shared" si="398"/>
        <v>2015312</v>
      </c>
      <c r="I3078" s="3" t="str">
        <f t="shared" si="399"/>
        <v>201531217</v>
      </c>
      <c r="J3078">
        <v>284</v>
      </c>
      <c r="K3078">
        <v>170.4</v>
      </c>
      <c r="L3078" t="str">
        <f>VLOOKUP(C3078,List!$A$2:$C$2089,3,)</f>
        <v>Green Park</v>
      </c>
      <c r="M3078" t="str">
        <f>VLOOKUP(C3078,List!$A$2:$C$2089,2,)</f>
        <v>Piccadilly</v>
      </c>
      <c r="N3078" t="str">
        <f t="shared" si="393"/>
        <v>Green Park|Piccadilly</v>
      </c>
      <c r="O3078">
        <f>VLOOKUP(N3078,Depth!$A$2:$F$427,3,)</f>
        <v>18</v>
      </c>
      <c r="P3078">
        <f>VLOOKUP(N3078,Depth!$A$2:$F$427,5,)</f>
        <v>91.5</v>
      </c>
      <c r="Q3078">
        <f>VLOOKUP(N3078,Depth!$A$2:$F$427,6,)</f>
        <v>26.5</v>
      </c>
      <c r="R3078">
        <f>VLOOKUP(L3078,longitude_latitude!C:J,7,)</f>
        <v>-0.140937126</v>
      </c>
      <c r="S3078">
        <f>VLOOKUP(L3078,longitude_latitude!C:J,8,)</f>
        <v>51.506357469999998</v>
      </c>
      <c r="T3078">
        <f t="shared" si="394"/>
        <v>-7.2591579925504304</v>
      </c>
      <c r="U3078">
        <f>VLOOKUP(M3078,LINE!$A$2:$B$13,2,)</f>
        <v>10</v>
      </c>
      <c r="V3078">
        <f>VLOOKUP(L3078,Entry_exit!B:P,4,)</f>
        <v>59805</v>
      </c>
      <c r="W3078">
        <f>2020 - VLOOKUP(L3078, age!$A:$D,4,)</f>
        <v>114</v>
      </c>
      <c r="X3078">
        <f>VLOOKUP(H3078,'air-quality-london-time-of-day'!E:G,3,FALSE)</f>
        <v>18.7</v>
      </c>
      <c r="Y3078">
        <f>VLOOKUP(I3078,Weather!F:K,2,)</f>
        <v>10.21875</v>
      </c>
      <c r="Z3078">
        <f>VLOOKUP(I3078,Weather!F:K,3,)</f>
        <v>1.3</v>
      </c>
      <c r="AA3078">
        <f>VLOOKUP(I3078,Weather!F:K,4,)</f>
        <v>0.79</v>
      </c>
      <c r="AB3078">
        <f>VLOOKUP(I3078,Weather!F:K,5,)</f>
        <v>1025</v>
      </c>
      <c r="AC3078">
        <f>VLOOKUP(I3078,Weather!F:K,6,)</f>
        <v>0</v>
      </c>
    </row>
    <row r="3079" spans="1:29" x14ac:dyDescent="0.25">
      <c r="A3079" t="s">
        <v>7</v>
      </c>
      <c r="B3079" t="s">
        <v>6</v>
      </c>
      <c r="C3079" s="1">
        <v>42080.522222222222</v>
      </c>
      <c r="D3079" s="3">
        <f t="shared" si="392"/>
        <v>2015</v>
      </c>
      <c r="E3079" s="3">
        <f t="shared" si="395"/>
        <v>3</v>
      </c>
      <c r="F3079" s="3">
        <f t="shared" si="396"/>
        <v>12</v>
      </c>
      <c r="G3079" s="3">
        <f t="shared" si="397"/>
        <v>17</v>
      </c>
      <c r="H3079" s="3" t="str">
        <f t="shared" si="398"/>
        <v>2015312</v>
      </c>
      <c r="I3079" s="3" t="str">
        <f t="shared" si="399"/>
        <v>201531217</v>
      </c>
      <c r="J3079">
        <v>279</v>
      </c>
      <c r="K3079">
        <v>167.4</v>
      </c>
      <c r="L3079" t="str">
        <f>VLOOKUP(C3079,List!$A$2:$C$2089,3,)</f>
        <v>Hyde Park Corner</v>
      </c>
      <c r="M3079" t="str">
        <f>VLOOKUP(C3079,List!$A$2:$C$2089,2,)</f>
        <v>Piccadilly</v>
      </c>
      <c r="N3079" t="str">
        <f t="shared" si="393"/>
        <v>Hyde Park Corner|Piccadilly</v>
      </c>
      <c r="O3079">
        <f>VLOOKUP(N3079,Depth!$A$2:$F$427,3,)</f>
        <v>16</v>
      </c>
      <c r="P3079">
        <f>VLOOKUP(N3079,Depth!$A$2:$F$427,5,)</f>
        <v>88.91</v>
      </c>
      <c r="Q3079">
        <f>VLOOKUP(N3079,Depth!$A$2:$F$427,6,)</f>
        <v>27.09</v>
      </c>
      <c r="R3079">
        <f>VLOOKUP(L3079,longitude_latitude!C:J,7,)</f>
        <v>-0.152546395</v>
      </c>
      <c r="S3079">
        <f>VLOOKUP(L3079,longitude_latitude!C:J,8,)</f>
        <v>51.50224103</v>
      </c>
      <c r="T3079">
        <f t="shared" si="394"/>
        <v>-7.8564812035475873</v>
      </c>
      <c r="U3079">
        <f>VLOOKUP(M3079,LINE!$A$2:$B$13,2,)</f>
        <v>10</v>
      </c>
      <c r="V3079">
        <f>VLOOKUP(L3079,Entry_exit!B:P,4,)</f>
        <v>9220</v>
      </c>
      <c r="W3079">
        <f>2020 - VLOOKUP(L3079, age!$A:$D,4,)</f>
        <v>114</v>
      </c>
      <c r="X3079">
        <f>VLOOKUP(H3079,'air-quality-london-time-of-day'!E:G,3,FALSE)</f>
        <v>18.7</v>
      </c>
      <c r="Y3079">
        <f>VLOOKUP(I3079,Weather!F:K,2,)</f>
        <v>10.21875</v>
      </c>
      <c r="Z3079">
        <f>VLOOKUP(I3079,Weather!F:K,3,)</f>
        <v>1.3</v>
      </c>
      <c r="AA3079">
        <f>VLOOKUP(I3079,Weather!F:K,4,)</f>
        <v>0.79</v>
      </c>
      <c r="AB3079">
        <f>VLOOKUP(I3079,Weather!F:K,5,)</f>
        <v>1025</v>
      </c>
      <c r="AC3079">
        <f>VLOOKUP(I3079,Weather!F:K,6,)</f>
        <v>0</v>
      </c>
    </row>
    <row r="3080" spans="1:29" x14ac:dyDescent="0.25">
      <c r="A3080" t="s">
        <v>7</v>
      </c>
      <c r="B3080" t="s">
        <v>6</v>
      </c>
      <c r="C3080" s="1">
        <v>42080.522916666669</v>
      </c>
      <c r="D3080" s="3">
        <f t="shared" si="392"/>
        <v>2015</v>
      </c>
      <c r="E3080" s="3">
        <f t="shared" si="395"/>
        <v>3</v>
      </c>
      <c r="F3080" s="3">
        <f t="shared" si="396"/>
        <v>12</v>
      </c>
      <c r="G3080" s="3">
        <f t="shared" si="397"/>
        <v>17</v>
      </c>
      <c r="H3080" s="3" t="str">
        <f t="shared" si="398"/>
        <v>2015312</v>
      </c>
      <c r="I3080" s="3" t="str">
        <f t="shared" si="399"/>
        <v>201531217</v>
      </c>
      <c r="J3080">
        <v>267</v>
      </c>
      <c r="K3080">
        <v>160.19999999999999</v>
      </c>
      <c r="L3080" t="str">
        <f>VLOOKUP(C3080,List!$A$2:$C$2089,3,)</f>
        <v>Knightsbridge</v>
      </c>
      <c r="M3080" t="str">
        <f>VLOOKUP(C3080,List!$A$2:$C$2089,2,)</f>
        <v>Piccadilly</v>
      </c>
      <c r="N3080" t="str">
        <f t="shared" si="393"/>
        <v>Knightsbridge|Piccadilly</v>
      </c>
      <c r="O3080">
        <f>VLOOKUP(N3080,Depth!$A$2:$F$427,3,)</f>
        <v>9</v>
      </c>
      <c r="P3080">
        <f>VLOOKUP(N3080,Depth!$A$2:$F$427,5,)</f>
        <v>86.72</v>
      </c>
      <c r="Q3080">
        <f>VLOOKUP(N3080,Depth!$A$2:$F$427,6,)</f>
        <v>22.28</v>
      </c>
      <c r="R3080">
        <f>VLOOKUP(L3080,longitude_latitude!C:J,7,)</f>
        <v>-0.15986373700000001</v>
      </c>
      <c r="S3080">
        <f>VLOOKUP(L3080,longitude_latitude!C:J,8,)</f>
        <v>51.500730609999998</v>
      </c>
      <c r="T3080">
        <f t="shared" si="394"/>
        <v>-8.2330992535448893</v>
      </c>
      <c r="U3080">
        <f>VLOOKUP(M3080,LINE!$A$2:$B$13,2,)</f>
        <v>10</v>
      </c>
      <c r="V3080">
        <f>VLOOKUP(L3080,Entry_exit!B:P,4,)</f>
        <v>28118</v>
      </c>
      <c r="W3080">
        <f>2020 - VLOOKUP(L3080, age!$A:$D,4,)</f>
        <v>114</v>
      </c>
      <c r="X3080">
        <f>VLOOKUP(H3080,'air-quality-london-time-of-day'!E:G,3,FALSE)</f>
        <v>18.7</v>
      </c>
      <c r="Y3080">
        <f>VLOOKUP(I3080,Weather!F:K,2,)</f>
        <v>10.21875</v>
      </c>
      <c r="Z3080">
        <f>VLOOKUP(I3080,Weather!F:K,3,)</f>
        <v>1.3</v>
      </c>
      <c r="AA3080">
        <f>VLOOKUP(I3080,Weather!F:K,4,)</f>
        <v>0.79</v>
      </c>
      <c r="AB3080">
        <f>VLOOKUP(I3080,Weather!F:K,5,)</f>
        <v>1025</v>
      </c>
      <c r="AC3080">
        <f>VLOOKUP(I3080,Weather!F:K,6,)</f>
        <v>0</v>
      </c>
    </row>
    <row r="3081" spans="1:29" x14ac:dyDescent="0.25">
      <c r="A3081" t="s">
        <v>7</v>
      </c>
      <c r="B3081" t="s">
        <v>6</v>
      </c>
      <c r="C3081" s="1">
        <v>42080.523611111108</v>
      </c>
      <c r="D3081" s="3">
        <f t="shared" si="392"/>
        <v>2015</v>
      </c>
      <c r="E3081" s="3">
        <f t="shared" si="395"/>
        <v>3</v>
      </c>
      <c r="F3081" s="3">
        <f t="shared" si="396"/>
        <v>12</v>
      </c>
      <c r="G3081" s="3">
        <f t="shared" si="397"/>
        <v>17</v>
      </c>
      <c r="H3081" s="3" t="str">
        <f t="shared" si="398"/>
        <v>2015312</v>
      </c>
      <c r="I3081" s="3" t="str">
        <f t="shared" si="399"/>
        <v>201531217</v>
      </c>
      <c r="J3081">
        <v>281</v>
      </c>
      <c r="K3081">
        <v>168.6</v>
      </c>
      <c r="L3081" t="str">
        <f>VLOOKUP(C3081,List!$A$2:$C$2089,3,)</f>
        <v>Knightsbridge</v>
      </c>
      <c r="M3081" t="str">
        <f>VLOOKUP(C3081,List!$A$2:$C$2089,2,)</f>
        <v>Piccadilly</v>
      </c>
      <c r="N3081" t="str">
        <f t="shared" si="393"/>
        <v>Knightsbridge|Piccadilly</v>
      </c>
      <c r="O3081">
        <f>VLOOKUP(N3081,Depth!$A$2:$F$427,3,)</f>
        <v>9</v>
      </c>
      <c r="P3081">
        <f>VLOOKUP(N3081,Depth!$A$2:$F$427,5,)</f>
        <v>86.72</v>
      </c>
      <c r="Q3081">
        <f>VLOOKUP(N3081,Depth!$A$2:$F$427,6,)</f>
        <v>22.28</v>
      </c>
      <c r="R3081">
        <f>VLOOKUP(L3081,longitude_latitude!C:J,7,)</f>
        <v>-0.15986373700000001</v>
      </c>
      <c r="S3081">
        <f>VLOOKUP(L3081,longitude_latitude!C:J,8,)</f>
        <v>51.500730609999998</v>
      </c>
      <c r="T3081">
        <f t="shared" si="394"/>
        <v>-8.2330992535448893</v>
      </c>
      <c r="U3081">
        <f>VLOOKUP(M3081,LINE!$A$2:$B$13,2,)</f>
        <v>10</v>
      </c>
      <c r="V3081">
        <f>VLOOKUP(L3081,Entry_exit!B:P,4,)</f>
        <v>28118</v>
      </c>
      <c r="W3081">
        <f>2020 - VLOOKUP(L3081, age!$A:$D,4,)</f>
        <v>114</v>
      </c>
      <c r="X3081">
        <f>VLOOKUP(H3081,'air-quality-london-time-of-day'!E:G,3,FALSE)</f>
        <v>18.7</v>
      </c>
      <c r="Y3081">
        <f>VLOOKUP(I3081,Weather!F:K,2,)</f>
        <v>10.21875</v>
      </c>
      <c r="Z3081">
        <f>VLOOKUP(I3081,Weather!F:K,3,)</f>
        <v>1.3</v>
      </c>
      <c r="AA3081">
        <f>VLOOKUP(I3081,Weather!F:K,4,)</f>
        <v>0.79</v>
      </c>
      <c r="AB3081">
        <f>VLOOKUP(I3081,Weather!F:K,5,)</f>
        <v>1025</v>
      </c>
      <c r="AC3081">
        <f>VLOOKUP(I3081,Weather!F:K,6,)</f>
        <v>0</v>
      </c>
    </row>
    <row r="3082" spans="1:29" x14ac:dyDescent="0.25">
      <c r="A3082" t="s">
        <v>7</v>
      </c>
      <c r="B3082" t="s">
        <v>6</v>
      </c>
      <c r="C3082" s="1">
        <v>42080.524305555555</v>
      </c>
      <c r="D3082" s="3">
        <f t="shared" si="392"/>
        <v>2015</v>
      </c>
      <c r="E3082" s="3">
        <f t="shared" si="395"/>
        <v>3</v>
      </c>
      <c r="F3082" s="3">
        <f t="shared" si="396"/>
        <v>12</v>
      </c>
      <c r="G3082" s="3">
        <f t="shared" si="397"/>
        <v>17</v>
      </c>
      <c r="H3082" s="3" t="str">
        <f t="shared" si="398"/>
        <v>2015312</v>
      </c>
      <c r="I3082" s="3" t="str">
        <f t="shared" si="399"/>
        <v>201531217</v>
      </c>
      <c r="J3082">
        <v>271</v>
      </c>
      <c r="K3082">
        <v>162.6</v>
      </c>
      <c r="L3082" t="str">
        <f>VLOOKUP(C3082,List!$A$2:$C$2089,3,)</f>
        <v>South Kensington</v>
      </c>
      <c r="M3082" t="str">
        <f>VLOOKUP(C3082,List!$A$2:$C$2089,2,)</f>
        <v>Piccadilly</v>
      </c>
      <c r="N3082" t="str">
        <f t="shared" si="393"/>
        <v>South Kensington|Piccadilly</v>
      </c>
      <c r="O3082">
        <f>VLOOKUP(N3082,Depth!$A$2:$F$427,3,)</f>
        <v>7</v>
      </c>
      <c r="P3082">
        <f>VLOOKUP(N3082,Depth!$A$2:$F$427,5,)</f>
        <v>86.254999999999995</v>
      </c>
      <c r="Q3082">
        <f>VLOOKUP(N3082,Depth!$A$2:$F$427,6,)</f>
        <v>20.745000000000001</v>
      </c>
      <c r="R3082">
        <f>VLOOKUP(L3082,longitude_latitude!C:J,7,)</f>
        <v>-0.17156429100000001</v>
      </c>
      <c r="S3082">
        <f>VLOOKUP(L3082,longitude_latitude!C:J,8,)</f>
        <v>51.493577360000003</v>
      </c>
      <c r="T3082">
        <f t="shared" si="394"/>
        <v>-8.8344590908220528</v>
      </c>
      <c r="U3082">
        <f>VLOOKUP(M3082,LINE!$A$2:$B$13,2,)</f>
        <v>10</v>
      </c>
      <c r="V3082">
        <f>VLOOKUP(L3082,Entry_exit!B:P,4,)</f>
        <v>50469</v>
      </c>
      <c r="W3082">
        <f>2020 - VLOOKUP(L3082, age!$A:$D,4,)</f>
        <v>152</v>
      </c>
      <c r="X3082">
        <f>VLOOKUP(H3082,'air-quality-london-time-of-day'!E:G,3,FALSE)</f>
        <v>18.7</v>
      </c>
      <c r="Y3082">
        <f>VLOOKUP(I3082,Weather!F:K,2,)</f>
        <v>10.21875</v>
      </c>
      <c r="Z3082">
        <f>VLOOKUP(I3082,Weather!F:K,3,)</f>
        <v>1.3</v>
      </c>
      <c r="AA3082">
        <f>VLOOKUP(I3082,Weather!F:K,4,)</f>
        <v>0.79</v>
      </c>
      <c r="AB3082">
        <f>VLOOKUP(I3082,Weather!F:K,5,)</f>
        <v>1025</v>
      </c>
      <c r="AC3082">
        <f>VLOOKUP(I3082,Weather!F:K,6,)</f>
        <v>0</v>
      </c>
    </row>
    <row r="3083" spans="1:29" x14ac:dyDescent="0.25">
      <c r="A3083" t="s">
        <v>7</v>
      </c>
      <c r="B3083" t="s">
        <v>6</v>
      </c>
      <c r="C3083" s="1">
        <v>42080.525000000001</v>
      </c>
      <c r="D3083" s="3">
        <f t="shared" si="392"/>
        <v>2015</v>
      </c>
      <c r="E3083" s="3">
        <f t="shared" si="395"/>
        <v>3</v>
      </c>
      <c r="F3083" s="3">
        <f t="shared" si="396"/>
        <v>12</v>
      </c>
      <c r="G3083" s="3">
        <f t="shared" si="397"/>
        <v>17</v>
      </c>
      <c r="H3083" s="3" t="str">
        <f t="shared" si="398"/>
        <v>2015312</v>
      </c>
      <c r="I3083" s="3" t="str">
        <f t="shared" si="399"/>
        <v>201531217</v>
      </c>
      <c r="J3083">
        <v>299</v>
      </c>
      <c r="K3083">
        <v>179.4</v>
      </c>
      <c r="L3083" t="str">
        <f>VLOOKUP(C3083,List!$A$2:$C$2089,3,)</f>
        <v>South Kensington</v>
      </c>
      <c r="M3083" t="str">
        <f>VLOOKUP(C3083,List!$A$2:$C$2089,2,)</f>
        <v>Piccadilly</v>
      </c>
      <c r="N3083" t="str">
        <f t="shared" si="393"/>
        <v>South Kensington|Piccadilly</v>
      </c>
      <c r="O3083">
        <f>VLOOKUP(N3083,Depth!$A$2:$F$427,3,)</f>
        <v>7</v>
      </c>
      <c r="P3083">
        <f>VLOOKUP(N3083,Depth!$A$2:$F$427,5,)</f>
        <v>86.254999999999995</v>
      </c>
      <c r="Q3083">
        <f>VLOOKUP(N3083,Depth!$A$2:$F$427,6,)</f>
        <v>20.745000000000001</v>
      </c>
      <c r="R3083">
        <f>VLOOKUP(L3083,longitude_latitude!C:J,7,)</f>
        <v>-0.17156429100000001</v>
      </c>
      <c r="S3083">
        <f>VLOOKUP(L3083,longitude_latitude!C:J,8,)</f>
        <v>51.493577360000003</v>
      </c>
      <c r="T3083">
        <f t="shared" si="394"/>
        <v>-8.8344590908220528</v>
      </c>
      <c r="U3083">
        <f>VLOOKUP(M3083,LINE!$A$2:$B$13,2,)</f>
        <v>10</v>
      </c>
      <c r="V3083">
        <f>VLOOKUP(L3083,Entry_exit!B:P,4,)</f>
        <v>50469</v>
      </c>
      <c r="W3083">
        <f>2020 - VLOOKUP(L3083, age!$A:$D,4,)</f>
        <v>152</v>
      </c>
      <c r="X3083">
        <f>VLOOKUP(H3083,'air-quality-london-time-of-day'!E:G,3,FALSE)</f>
        <v>18.7</v>
      </c>
      <c r="Y3083">
        <f>VLOOKUP(I3083,Weather!F:K,2,)</f>
        <v>10.21875</v>
      </c>
      <c r="Z3083">
        <f>VLOOKUP(I3083,Weather!F:K,3,)</f>
        <v>1.3</v>
      </c>
      <c r="AA3083">
        <f>VLOOKUP(I3083,Weather!F:K,4,)</f>
        <v>0.79</v>
      </c>
      <c r="AB3083">
        <f>VLOOKUP(I3083,Weather!F:K,5,)</f>
        <v>1025</v>
      </c>
      <c r="AC3083">
        <f>VLOOKUP(I3083,Weather!F:K,6,)</f>
        <v>0</v>
      </c>
    </row>
    <row r="3084" spans="1:29" x14ac:dyDescent="0.25">
      <c r="A3084" t="s">
        <v>7</v>
      </c>
      <c r="B3084" t="s">
        <v>6</v>
      </c>
      <c r="C3084" s="1">
        <v>42080.525694444441</v>
      </c>
      <c r="D3084" s="3">
        <f t="shared" si="392"/>
        <v>2015</v>
      </c>
      <c r="E3084" s="3">
        <f t="shared" si="395"/>
        <v>3</v>
      </c>
      <c r="F3084" s="3">
        <f t="shared" si="396"/>
        <v>12</v>
      </c>
      <c r="G3084" s="3">
        <f t="shared" si="397"/>
        <v>17</v>
      </c>
      <c r="H3084" s="3" t="str">
        <f t="shared" si="398"/>
        <v>2015312</v>
      </c>
      <c r="I3084" s="3" t="str">
        <f t="shared" si="399"/>
        <v>201531217</v>
      </c>
      <c r="J3084">
        <v>287</v>
      </c>
      <c r="K3084">
        <v>172.2</v>
      </c>
      <c r="L3084" t="str">
        <f>VLOOKUP(C3084,List!$A$2:$C$2089,3,)</f>
        <v>South Kensington</v>
      </c>
      <c r="M3084" t="str">
        <f>VLOOKUP(C3084,List!$A$2:$C$2089,2,)</f>
        <v>Piccadilly</v>
      </c>
      <c r="N3084" t="str">
        <f t="shared" si="393"/>
        <v>South Kensington|Piccadilly</v>
      </c>
      <c r="O3084">
        <f>VLOOKUP(N3084,Depth!$A$2:$F$427,3,)</f>
        <v>7</v>
      </c>
      <c r="P3084">
        <f>VLOOKUP(N3084,Depth!$A$2:$F$427,5,)</f>
        <v>86.254999999999995</v>
      </c>
      <c r="Q3084">
        <f>VLOOKUP(N3084,Depth!$A$2:$F$427,6,)</f>
        <v>20.745000000000001</v>
      </c>
      <c r="R3084">
        <f>VLOOKUP(L3084,longitude_latitude!C:J,7,)</f>
        <v>-0.17156429100000001</v>
      </c>
      <c r="S3084">
        <f>VLOOKUP(L3084,longitude_latitude!C:J,8,)</f>
        <v>51.493577360000003</v>
      </c>
      <c r="T3084">
        <f t="shared" si="394"/>
        <v>-8.8344590908220528</v>
      </c>
      <c r="U3084">
        <f>VLOOKUP(M3084,LINE!$A$2:$B$13,2,)</f>
        <v>10</v>
      </c>
      <c r="V3084">
        <f>VLOOKUP(L3084,Entry_exit!B:P,4,)</f>
        <v>50469</v>
      </c>
      <c r="W3084">
        <f>2020 - VLOOKUP(L3084, age!$A:$D,4,)</f>
        <v>152</v>
      </c>
      <c r="X3084">
        <f>VLOOKUP(H3084,'air-quality-london-time-of-day'!E:G,3,FALSE)</f>
        <v>18.7</v>
      </c>
      <c r="Y3084">
        <f>VLOOKUP(I3084,Weather!F:K,2,)</f>
        <v>10.21875</v>
      </c>
      <c r="Z3084">
        <f>VLOOKUP(I3084,Weather!F:K,3,)</f>
        <v>1.3</v>
      </c>
      <c r="AA3084">
        <f>VLOOKUP(I3084,Weather!F:K,4,)</f>
        <v>0.79</v>
      </c>
      <c r="AB3084">
        <f>VLOOKUP(I3084,Weather!F:K,5,)</f>
        <v>1025</v>
      </c>
      <c r="AC3084">
        <f>VLOOKUP(I3084,Weather!F:K,6,)</f>
        <v>0</v>
      </c>
    </row>
    <row r="3085" spans="1:29" x14ac:dyDescent="0.25">
      <c r="A3085" t="s">
        <v>7</v>
      </c>
      <c r="B3085" t="s">
        <v>6</v>
      </c>
      <c r="C3085" s="1">
        <v>42080.526388888888</v>
      </c>
      <c r="D3085" s="3">
        <f t="shared" si="392"/>
        <v>2015</v>
      </c>
      <c r="E3085" s="3">
        <f t="shared" si="395"/>
        <v>3</v>
      </c>
      <c r="F3085" s="3">
        <f t="shared" si="396"/>
        <v>12</v>
      </c>
      <c r="G3085" s="3">
        <f t="shared" si="397"/>
        <v>17</v>
      </c>
      <c r="H3085" s="3" t="str">
        <f t="shared" si="398"/>
        <v>2015312</v>
      </c>
      <c r="I3085" s="3" t="str">
        <f t="shared" si="399"/>
        <v>201531217</v>
      </c>
      <c r="J3085">
        <v>299</v>
      </c>
      <c r="K3085">
        <v>179.4</v>
      </c>
      <c r="L3085" t="str">
        <f>VLOOKUP(C3085,List!$A$2:$C$2089,3,)</f>
        <v>Gloucester Road</v>
      </c>
      <c r="M3085" t="str">
        <f>VLOOKUP(C3085,List!$A$2:$C$2089,2,)</f>
        <v>Piccadilly</v>
      </c>
      <c r="N3085" t="str">
        <f t="shared" si="393"/>
        <v>Gloucester Road|Piccadilly</v>
      </c>
      <c r="O3085">
        <f>VLOOKUP(N3085,Depth!$A$2:$F$427,3,)</f>
        <v>7</v>
      </c>
      <c r="P3085">
        <f>VLOOKUP(N3085,Depth!$A$2:$F$427,5,)</f>
        <v>87.38</v>
      </c>
      <c r="Q3085">
        <f>VLOOKUP(N3085,Depth!$A$2:$F$427,6,)</f>
        <v>19.62</v>
      </c>
      <c r="R3085">
        <f>VLOOKUP(L3085,longitude_latitude!C:J,7,)</f>
        <v>-0.18213512100000001</v>
      </c>
      <c r="S3085">
        <f>VLOOKUP(L3085,longitude_latitude!C:J,8,)</f>
        <v>51.493977630000003</v>
      </c>
      <c r="T3085">
        <f t="shared" si="394"/>
        <v>-9.3788618464113451</v>
      </c>
      <c r="U3085">
        <f>VLOOKUP(M3085,LINE!$A$2:$B$13,2,)</f>
        <v>10</v>
      </c>
      <c r="V3085">
        <f>VLOOKUP(L3085,Entry_exit!B:P,4,)</f>
        <v>22330</v>
      </c>
      <c r="W3085">
        <f>2020 - VLOOKUP(L3085, age!$A:$D,4,)</f>
        <v>152</v>
      </c>
      <c r="X3085">
        <f>VLOOKUP(H3085,'air-quality-london-time-of-day'!E:G,3,FALSE)</f>
        <v>18.7</v>
      </c>
      <c r="Y3085">
        <f>VLOOKUP(I3085,Weather!F:K,2,)</f>
        <v>10.21875</v>
      </c>
      <c r="Z3085">
        <f>VLOOKUP(I3085,Weather!F:K,3,)</f>
        <v>1.3</v>
      </c>
      <c r="AA3085">
        <f>VLOOKUP(I3085,Weather!F:K,4,)</f>
        <v>0.79</v>
      </c>
      <c r="AB3085">
        <f>VLOOKUP(I3085,Weather!F:K,5,)</f>
        <v>1025</v>
      </c>
      <c r="AC3085">
        <f>VLOOKUP(I3085,Weather!F:K,6,)</f>
        <v>0</v>
      </c>
    </row>
    <row r="3086" spans="1:29" x14ac:dyDescent="0.25">
      <c r="A3086" t="s">
        <v>7</v>
      </c>
      <c r="B3086" t="s">
        <v>6</v>
      </c>
      <c r="C3086" s="1">
        <v>42080.527083333334</v>
      </c>
      <c r="D3086" s="3">
        <f t="shared" si="392"/>
        <v>2015</v>
      </c>
      <c r="E3086" s="3">
        <f t="shared" si="395"/>
        <v>3</v>
      </c>
      <c r="F3086" s="3">
        <f t="shared" si="396"/>
        <v>12</v>
      </c>
      <c r="G3086" s="3">
        <f t="shared" si="397"/>
        <v>17</v>
      </c>
      <c r="H3086" s="3" t="str">
        <f t="shared" si="398"/>
        <v>2015312</v>
      </c>
      <c r="I3086" s="3" t="str">
        <f t="shared" si="399"/>
        <v>201531217</v>
      </c>
      <c r="J3086">
        <v>278</v>
      </c>
      <c r="K3086">
        <v>166.8</v>
      </c>
      <c r="L3086" t="str">
        <f>VLOOKUP(C3086,List!$A$2:$C$2089,3,)</f>
        <v>Earl's Court</v>
      </c>
      <c r="M3086" t="str">
        <f>VLOOKUP(C3086,List!$A$2:$C$2089,2,)</f>
        <v>Piccadilly</v>
      </c>
      <c r="N3086" t="str">
        <f t="shared" si="393"/>
        <v>Earl's Court|Piccadilly</v>
      </c>
      <c r="O3086">
        <f>VLOOKUP(N3086,Depth!$A$2:$F$427,3,)</f>
        <v>8</v>
      </c>
      <c r="P3086">
        <f>VLOOKUP(N3086,Depth!$A$2:$F$427,5,)</f>
        <v>87.38</v>
      </c>
      <c r="Q3086">
        <f>VLOOKUP(N3086,Depth!$A$2:$F$427,6,)</f>
        <v>20.62</v>
      </c>
      <c r="R3086">
        <f>VLOOKUP(L3086,longitude_latitude!C:J,7,)</f>
        <v>-0.19157700999999999</v>
      </c>
      <c r="S3086">
        <f>VLOOKUP(L3086,longitude_latitude!C:J,8,)</f>
        <v>51.491473399999997</v>
      </c>
      <c r="T3086">
        <f t="shared" si="394"/>
        <v>-9.8645825144665338</v>
      </c>
      <c r="U3086">
        <f>VLOOKUP(M3086,LINE!$A$2:$B$13,2,)</f>
        <v>10</v>
      </c>
      <c r="V3086">
        <f>VLOOKUP(L3086,Entry_exit!B:P,4,)</f>
        <v>31241</v>
      </c>
      <c r="W3086">
        <f>2020 - VLOOKUP(L3086, age!$A:$D,4,)</f>
        <v>149</v>
      </c>
      <c r="X3086">
        <f>VLOOKUP(H3086,'air-quality-london-time-of-day'!E:G,3,FALSE)</f>
        <v>18.7</v>
      </c>
      <c r="Y3086">
        <f>VLOOKUP(I3086,Weather!F:K,2,)</f>
        <v>10.21875</v>
      </c>
      <c r="Z3086">
        <f>VLOOKUP(I3086,Weather!F:K,3,)</f>
        <v>1.3</v>
      </c>
      <c r="AA3086">
        <f>VLOOKUP(I3086,Weather!F:K,4,)</f>
        <v>0.79</v>
      </c>
      <c r="AB3086">
        <f>VLOOKUP(I3086,Weather!F:K,5,)</f>
        <v>1025</v>
      </c>
      <c r="AC3086">
        <f>VLOOKUP(I3086,Weather!F:K,6,)</f>
        <v>0</v>
      </c>
    </row>
    <row r="3087" spans="1:29" x14ac:dyDescent="0.25">
      <c r="A3087" t="s">
        <v>7</v>
      </c>
      <c r="B3087" t="s">
        <v>6</v>
      </c>
      <c r="C3087" s="1">
        <v>42080.527777777781</v>
      </c>
      <c r="D3087" s="3">
        <f t="shared" si="392"/>
        <v>2015</v>
      </c>
      <c r="E3087" s="3">
        <f t="shared" si="395"/>
        <v>3</v>
      </c>
      <c r="F3087" s="3">
        <f t="shared" si="396"/>
        <v>12</v>
      </c>
      <c r="G3087" s="3">
        <f t="shared" si="397"/>
        <v>17</v>
      </c>
      <c r="H3087" s="3" t="str">
        <f t="shared" si="398"/>
        <v>2015312</v>
      </c>
      <c r="I3087" s="3" t="str">
        <f t="shared" si="399"/>
        <v>201531217</v>
      </c>
      <c r="J3087">
        <v>274</v>
      </c>
      <c r="K3087">
        <v>164.4</v>
      </c>
      <c r="L3087" t="str">
        <f>VLOOKUP(C3087,List!$A$2:$C$2089,3,)</f>
        <v>Earl's Court</v>
      </c>
      <c r="M3087" t="str">
        <f>VLOOKUP(C3087,List!$A$2:$C$2089,2,)</f>
        <v>Piccadilly</v>
      </c>
      <c r="N3087" t="str">
        <f t="shared" si="393"/>
        <v>Earl's Court|Piccadilly</v>
      </c>
      <c r="O3087">
        <f>VLOOKUP(N3087,Depth!$A$2:$F$427,3,)</f>
        <v>8</v>
      </c>
      <c r="P3087">
        <f>VLOOKUP(N3087,Depth!$A$2:$F$427,5,)</f>
        <v>87.38</v>
      </c>
      <c r="Q3087">
        <f>VLOOKUP(N3087,Depth!$A$2:$F$427,6,)</f>
        <v>20.62</v>
      </c>
      <c r="R3087">
        <f>VLOOKUP(L3087,longitude_latitude!C:J,7,)</f>
        <v>-0.19157700999999999</v>
      </c>
      <c r="S3087">
        <f>VLOOKUP(L3087,longitude_latitude!C:J,8,)</f>
        <v>51.491473399999997</v>
      </c>
      <c r="T3087">
        <f t="shared" si="394"/>
        <v>-9.8645825144665338</v>
      </c>
      <c r="U3087">
        <f>VLOOKUP(M3087,LINE!$A$2:$B$13,2,)</f>
        <v>10</v>
      </c>
      <c r="V3087">
        <f>VLOOKUP(L3087,Entry_exit!B:P,4,)</f>
        <v>31241</v>
      </c>
      <c r="W3087">
        <f>2020 - VLOOKUP(L3087, age!$A:$D,4,)</f>
        <v>149</v>
      </c>
      <c r="X3087">
        <f>VLOOKUP(H3087,'air-quality-london-time-of-day'!E:G,3,FALSE)</f>
        <v>18.7</v>
      </c>
      <c r="Y3087">
        <f>VLOOKUP(I3087,Weather!F:K,2,)</f>
        <v>10.21875</v>
      </c>
      <c r="Z3087">
        <f>VLOOKUP(I3087,Weather!F:K,3,)</f>
        <v>1.3</v>
      </c>
      <c r="AA3087">
        <f>VLOOKUP(I3087,Weather!F:K,4,)</f>
        <v>0.79</v>
      </c>
      <c r="AB3087">
        <f>VLOOKUP(I3087,Weather!F:K,5,)</f>
        <v>1025</v>
      </c>
      <c r="AC3087">
        <f>VLOOKUP(I3087,Weather!F:K,6,)</f>
        <v>0</v>
      </c>
    </row>
    <row r="3088" spans="1:29" x14ac:dyDescent="0.25">
      <c r="A3088" t="s">
        <v>7</v>
      </c>
      <c r="B3088" t="s">
        <v>6</v>
      </c>
      <c r="C3088" s="1">
        <v>42080.52847222222</v>
      </c>
      <c r="D3088" s="3">
        <f t="shared" si="392"/>
        <v>2015</v>
      </c>
      <c r="E3088" s="3">
        <f t="shared" si="395"/>
        <v>3</v>
      </c>
      <c r="F3088" s="3">
        <f t="shared" si="396"/>
        <v>12</v>
      </c>
      <c r="G3088" s="3">
        <f t="shared" si="397"/>
        <v>17</v>
      </c>
      <c r="H3088" s="3" t="str">
        <f t="shared" si="398"/>
        <v>2015312</v>
      </c>
      <c r="I3088" s="3" t="str">
        <f t="shared" si="399"/>
        <v>201531217</v>
      </c>
      <c r="J3088">
        <v>272</v>
      </c>
      <c r="K3088">
        <v>163.19999999999999</v>
      </c>
      <c r="L3088" t="str">
        <f>VLOOKUP(C3088,List!$A$2:$C$2089,3,)</f>
        <v>Earl's Court</v>
      </c>
      <c r="M3088" t="str">
        <f>VLOOKUP(C3088,List!$A$2:$C$2089,2,)</f>
        <v>Piccadilly</v>
      </c>
      <c r="N3088" t="str">
        <f t="shared" si="393"/>
        <v>Earl's Court|Piccadilly</v>
      </c>
      <c r="O3088">
        <f>VLOOKUP(N3088,Depth!$A$2:$F$427,3,)</f>
        <v>8</v>
      </c>
      <c r="P3088">
        <f>VLOOKUP(N3088,Depth!$A$2:$F$427,5,)</f>
        <v>87.38</v>
      </c>
      <c r="Q3088">
        <f>VLOOKUP(N3088,Depth!$A$2:$F$427,6,)</f>
        <v>20.62</v>
      </c>
      <c r="R3088">
        <f>VLOOKUP(L3088,longitude_latitude!C:J,7,)</f>
        <v>-0.19157700999999999</v>
      </c>
      <c r="S3088">
        <f>VLOOKUP(L3088,longitude_latitude!C:J,8,)</f>
        <v>51.491473399999997</v>
      </c>
      <c r="T3088">
        <f t="shared" si="394"/>
        <v>-9.8645825144665338</v>
      </c>
      <c r="U3088">
        <f>VLOOKUP(M3088,LINE!$A$2:$B$13,2,)</f>
        <v>10</v>
      </c>
      <c r="V3088">
        <f>VLOOKUP(L3088,Entry_exit!B:P,4,)</f>
        <v>31241</v>
      </c>
      <c r="W3088">
        <f>2020 - VLOOKUP(L3088, age!$A:$D,4,)</f>
        <v>149</v>
      </c>
      <c r="X3088">
        <f>VLOOKUP(H3088,'air-quality-london-time-of-day'!E:G,3,FALSE)</f>
        <v>18.7</v>
      </c>
      <c r="Y3088">
        <f>VLOOKUP(I3088,Weather!F:K,2,)</f>
        <v>10.21875</v>
      </c>
      <c r="Z3088">
        <f>VLOOKUP(I3088,Weather!F:K,3,)</f>
        <v>1.3</v>
      </c>
      <c r="AA3088">
        <f>VLOOKUP(I3088,Weather!F:K,4,)</f>
        <v>0.79</v>
      </c>
      <c r="AB3088">
        <f>VLOOKUP(I3088,Weather!F:K,5,)</f>
        <v>1025</v>
      </c>
      <c r="AC3088">
        <f>VLOOKUP(I3088,Weather!F:K,6,)</f>
        <v>0</v>
      </c>
    </row>
    <row r="3089" spans="1:29" x14ac:dyDescent="0.25">
      <c r="A3089" t="s">
        <v>7</v>
      </c>
      <c r="B3089" t="s">
        <v>6</v>
      </c>
      <c r="C3089" s="1">
        <v>42080.529166666667</v>
      </c>
      <c r="D3089" s="3">
        <f t="shared" si="392"/>
        <v>2015</v>
      </c>
      <c r="E3089" s="3">
        <f t="shared" si="395"/>
        <v>3</v>
      </c>
      <c r="F3089" s="3">
        <f t="shared" si="396"/>
        <v>12</v>
      </c>
      <c r="G3089" s="3">
        <f t="shared" si="397"/>
        <v>17</v>
      </c>
      <c r="H3089" s="3" t="str">
        <f t="shared" si="398"/>
        <v>2015312</v>
      </c>
      <c r="I3089" s="3" t="str">
        <f t="shared" si="399"/>
        <v>201531217</v>
      </c>
      <c r="J3089">
        <v>273</v>
      </c>
      <c r="K3089">
        <v>163.80000000000001</v>
      </c>
      <c r="L3089" t="str">
        <f>VLOOKUP(C3089,List!$A$2:$C$2089,3,)</f>
        <v>Earl's Court</v>
      </c>
      <c r="M3089" t="str">
        <f>VLOOKUP(C3089,List!$A$2:$C$2089,2,)</f>
        <v>Piccadilly</v>
      </c>
      <c r="N3089" t="str">
        <f t="shared" si="393"/>
        <v>Earl's Court|Piccadilly</v>
      </c>
      <c r="O3089">
        <f>VLOOKUP(N3089,Depth!$A$2:$F$427,3,)</f>
        <v>8</v>
      </c>
      <c r="P3089">
        <f>VLOOKUP(N3089,Depth!$A$2:$F$427,5,)</f>
        <v>87.38</v>
      </c>
      <c r="Q3089">
        <f>VLOOKUP(N3089,Depth!$A$2:$F$427,6,)</f>
        <v>20.62</v>
      </c>
      <c r="R3089">
        <f>VLOOKUP(L3089,longitude_latitude!C:J,7,)</f>
        <v>-0.19157700999999999</v>
      </c>
      <c r="S3089">
        <f>VLOOKUP(L3089,longitude_latitude!C:J,8,)</f>
        <v>51.491473399999997</v>
      </c>
      <c r="T3089">
        <f t="shared" si="394"/>
        <v>-9.8645825144665338</v>
      </c>
      <c r="U3089">
        <f>VLOOKUP(M3089,LINE!$A$2:$B$13,2,)</f>
        <v>10</v>
      </c>
      <c r="V3089">
        <f>VLOOKUP(L3089,Entry_exit!B:P,4,)</f>
        <v>31241</v>
      </c>
      <c r="W3089">
        <f>2020 - VLOOKUP(L3089, age!$A:$D,4,)</f>
        <v>149</v>
      </c>
      <c r="X3089">
        <f>VLOOKUP(H3089,'air-quality-london-time-of-day'!E:G,3,FALSE)</f>
        <v>18.7</v>
      </c>
      <c r="Y3089">
        <f>VLOOKUP(I3089,Weather!F:K,2,)</f>
        <v>10.21875</v>
      </c>
      <c r="Z3089">
        <f>VLOOKUP(I3089,Weather!F:K,3,)</f>
        <v>1.3</v>
      </c>
      <c r="AA3089">
        <f>VLOOKUP(I3089,Weather!F:K,4,)</f>
        <v>0.79</v>
      </c>
      <c r="AB3089">
        <f>VLOOKUP(I3089,Weather!F:K,5,)</f>
        <v>1025</v>
      </c>
      <c r="AC3089">
        <f>VLOOKUP(I3089,Weather!F:K,6,)</f>
        <v>0</v>
      </c>
    </row>
    <row r="3090" spans="1:29" x14ac:dyDescent="0.25">
      <c r="A3090" t="s">
        <v>7</v>
      </c>
      <c r="B3090" t="s">
        <v>6</v>
      </c>
      <c r="C3090" s="1">
        <v>42080.529861111114</v>
      </c>
      <c r="D3090" s="3">
        <f t="shared" si="392"/>
        <v>2015</v>
      </c>
      <c r="E3090" s="3">
        <f t="shared" si="395"/>
        <v>3</v>
      </c>
      <c r="F3090" s="3">
        <f t="shared" si="396"/>
        <v>12</v>
      </c>
      <c r="G3090" s="3">
        <f t="shared" si="397"/>
        <v>17</v>
      </c>
      <c r="H3090" s="3" t="str">
        <f t="shared" si="398"/>
        <v>2015312</v>
      </c>
      <c r="I3090" s="3" t="str">
        <f t="shared" si="399"/>
        <v>201531217</v>
      </c>
      <c r="J3090">
        <v>252</v>
      </c>
      <c r="K3090">
        <v>151.19999999999999</v>
      </c>
      <c r="L3090" t="str">
        <f>VLOOKUP(C3090,List!$A$2:$C$2089,3,)</f>
        <v>Barons Court</v>
      </c>
      <c r="M3090" t="str">
        <f>VLOOKUP(C3090,List!$A$2:$C$2089,2,)</f>
        <v>Piccadilly</v>
      </c>
      <c r="N3090" t="str">
        <f t="shared" si="393"/>
        <v>Barons Court|Piccadilly</v>
      </c>
      <c r="O3090">
        <f>VLOOKUP(N3090,Depth!$A$2:$F$427,3,)</f>
        <v>4.5999999999999996</v>
      </c>
      <c r="P3090">
        <f>VLOOKUP(N3090,Depth!$A$2:$F$427,5,)</f>
        <v>102.2</v>
      </c>
      <c r="Q3090">
        <f>VLOOKUP(N3090,Depth!$A$2:$F$427,6,)</f>
        <v>2.4</v>
      </c>
      <c r="R3090">
        <f>VLOOKUP(L3090,longitude_latitude!C:J,7,)</f>
        <v>-0.21308817399999999</v>
      </c>
      <c r="S3090">
        <f>VLOOKUP(L3090,longitude_latitude!C:J,8,)</f>
        <v>51.489787370000002</v>
      </c>
      <c r="T3090">
        <f t="shared" si="394"/>
        <v>-10.971864770321563</v>
      </c>
      <c r="U3090">
        <f>VLOOKUP(M3090,LINE!$A$2:$B$13,2,)</f>
        <v>10</v>
      </c>
      <c r="V3090">
        <f>VLOOKUP(L3090,Entry_exit!B:P,4,)</f>
        <v>12462</v>
      </c>
      <c r="W3090">
        <f>2020 - VLOOKUP(L3090, age!$A:$D,4,)</f>
        <v>114</v>
      </c>
      <c r="X3090">
        <f>VLOOKUP(H3090,'air-quality-london-time-of-day'!E:G,3,FALSE)</f>
        <v>18.7</v>
      </c>
      <c r="Y3090">
        <f>VLOOKUP(I3090,Weather!F:K,2,)</f>
        <v>10.21875</v>
      </c>
      <c r="Z3090">
        <f>VLOOKUP(I3090,Weather!F:K,3,)</f>
        <v>1.3</v>
      </c>
      <c r="AA3090">
        <f>VLOOKUP(I3090,Weather!F:K,4,)</f>
        <v>0.79</v>
      </c>
      <c r="AB3090">
        <f>VLOOKUP(I3090,Weather!F:K,5,)</f>
        <v>1025</v>
      </c>
      <c r="AC3090">
        <f>VLOOKUP(I3090,Weather!F:K,6,)</f>
        <v>0</v>
      </c>
    </row>
    <row r="3091" spans="1:29" x14ac:dyDescent="0.25">
      <c r="A3091" t="s">
        <v>7</v>
      </c>
      <c r="B3091" t="s">
        <v>6</v>
      </c>
      <c r="C3091" s="1">
        <v>42080.530555555553</v>
      </c>
      <c r="D3091" s="3">
        <f t="shared" si="392"/>
        <v>2015</v>
      </c>
      <c r="E3091" s="3">
        <f t="shared" si="395"/>
        <v>3</v>
      </c>
      <c r="F3091" s="3">
        <f t="shared" si="396"/>
        <v>12</v>
      </c>
      <c r="G3091" s="3">
        <f t="shared" si="397"/>
        <v>17</v>
      </c>
      <c r="H3091" s="3" t="str">
        <f t="shared" si="398"/>
        <v>2015312</v>
      </c>
      <c r="I3091" s="3" t="str">
        <f t="shared" si="399"/>
        <v>201531217</v>
      </c>
      <c r="J3091">
        <v>276</v>
      </c>
      <c r="K3091">
        <v>165.6</v>
      </c>
      <c r="L3091" t="str">
        <f>VLOOKUP(C3091,List!$A$2:$C$2089,3,)</f>
        <v>Barons Court</v>
      </c>
      <c r="M3091" t="str">
        <f>VLOOKUP(C3091,List!$A$2:$C$2089,2,)</f>
        <v>Piccadilly</v>
      </c>
      <c r="N3091" t="str">
        <f t="shared" si="393"/>
        <v>Barons Court|Piccadilly</v>
      </c>
      <c r="O3091">
        <f>VLOOKUP(N3091,Depth!$A$2:$F$427,3,)</f>
        <v>4.5999999999999996</v>
      </c>
      <c r="P3091">
        <f>VLOOKUP(N3091,Depth!$A$2:$F$427,5,)</f>
        <v>102.2</v>
      </c>
      <c r="Q3091">
        <f>VLOOKUP(N3091,Depth!$A$2:$F$427,6,)</f>
        <v>2.4</v>
      </c>
      <c r="R3091">
        <f>VLOOKUP(L3091,longitude_latitude!C:J,7,)</f>
        <v>-0.21308817399999999</v>
      </c>
      <c r="S3091">
        <f>VLOOKUP(L3091,longitude_latitude!C:J,8,)</f>
        <v>51.489787370000002</v>
      </c>
      <c r="T3091">
        <f t="shared" si="394"/>
        <v>-10.971864770321563</v>
      </c>
      <c r="U3091">
        <f>VLOOKUP(M3091,LINE!$A$2:$B$13,2,)</f>
        <v>10</v>
      </c>
      <c r="V3091">
        <f>VLOOKUP(L3091,Entry_exit!B:P,4,)</f>
        <v>12462</v>
      </c>
      <c r="W3091">
        <f>2020 - VLOOKUP(L3091, age!$A:$D,4,)</f>
        <v>114</v>
      </c>
      <c r="X3091">
        <f>VLOOKUP(H3091,'air-quality-london-time-of-day'!E:G,3,FALSE)</f>
        <v>18.7</v>
      </c>
      <c r="Y3091">
        <f>VLOOKUP(I3091,Weather!F:K,2,)</f>
        <v>10.21875</v>
      </c>
      <c r="Z3091">
        <f>VLOOKUP(I3091,Weather!F:K,3,)</f>
        <v>1.3</v>
      </c>
      <c r="AA3091">
        <f>VLOOKUP(I3091,Weather!F:K,4,)</f>
        <v>0.79</v>
      </c>
      <c r="AB3091">
        <f>VLOOKUP(I3091,Weather!F:K,5,)</f>
        <v>1025</v>
      </c>
      <c r="AC3091">
        <f>VLOOKUP(I3091,Weather!F:K,6,)</f>
        <v>0</v>
      </c>
    </row>
    <row r="3092" spans="1:29" x14ac:dyDescent="0.25">
      <c r="A3092" t="s">
        <v>7</v>
      </c>
      <c r="B3092" t="s">
        <v>6</v>
      </c>
      <c r="C3092" s="1">
        <v>42080.53125</v>
      </c>
      <c r="D3092" s="3">
        <f t="shared" si="392"/>
        <v>2015</v>
      </c>
      <c r="E3092" s="3">
        <f t="shared" si="395"/>
        <v>3</v>
      </c>
      <c r="F3092" s="3">
        <f t="shared" si="396"/>
        <v>12</v>
      </c>
      <c r="G3092" s="3">
        <f t="shared" si="397"/>
        <v>17</v>
      </c>
      <c r="H3092" s="3" t="str">
        <f t="shared" si="398"/>
        <v>2015312</v>
      </c>
      <c r="I3092" s="3" t="str">
        <f t="shared" si="399"/>
        <v>201531217</v>
      </c>
      <c r="J3092">
        <v>252</v>
      </c>
      <c r="K3092">
        <v>151.19999999999999</v>
      </c>
      <c r="L3092" t="str">
        <f>VLOOKUP(C3092,List!$A$2:$C$2089,3,)</f>
        <v>Hammersmith</v>
      </c>
      <c r="M3092" t="str">
        <f>VLOOKUP(C3092,List!$A$2:$C$2089,2,)</f>
        <v>Piccadilly</v>
      </c>
      <c r="N3092" t="str">
        <f t="shared" si="393"/>
        <v>Hammersmith|Piccadilly</v>
      </c>
      <c r="O3092">
        <f>VLOOKUP(N3092,Depth!$A$2:$F$427,3,)</f>
        <v>5</v>
      </c>
      <c r="P3092">
        <f>VLOOKUP(N3092,Depth!$A$2:$F$427,5,)</f>
        <v>100.4</v>
      </c>
      <c r="Q3092">
        <f>VLOOKUP(N3092,Depth!$A$2:$F$427,6,)</f>
        <v>4.5999999999999996</v>
      </c>
      <c r="R3092">
        <f>VLOOKUP(L3092,longitude_latitude!C:J,7,)</f>
        <v>-0.22333450699999999</v>
      </c>
      <c r="S3092">
        <f>VLOOKUP(L3092,longitude_latitude!C:J,8,)</f>
        <v>51.493273559999999</v>
      </c>
      <c r="T3092">
        <f t="shared" si="394"/>
        <v>-11.500224864338733</v>
      </c>
      <c r="U3092">
        <f>VLOOKUP(M3092,LINE!$A$2:$B$13,2,)</f>
        <v>10</v>
      </c>
      <c r="V3092">
        <f>VLOOKUP(L3092,Entry_exit!B:P,4,)</f>
        <v>46414</v>
      </c>
      <c r="W3092">
        <f>2020 - VLOOKUP(L3092, age!$A:$D,4,)</f>
        <v>156</v>
      </c>
      <c r="X3092">
        <f>VLOOKUP(H3092,'air-quality-london-time-of-day'!E:G,3,FALSE)</f>
        <v>18.7</v>
      </c>
      <c r="Y3092">
        <f>VLOOKUP(I3092,Weather!F:K,2,)</f>
        <v>10.21875</v>
      </c>
      <c r="Z3092">
        <f>VLOOKUP(I3092,Weather!F:K,3,)</f>
        <v>1.3</v>
      </c>
      <c r="AA3092">
        <f>VLOOKUP(I3092,Weather!F:K,4,)</f>
        <v>0.79</v>
      </c>
      <c r="AB3092">
        <f>VLOOKUP(I3092,Weather!F:K,5,)</f>
        <v>1025</v>
      </c>
      <c r="AC3092">
        <f>VLOOKUP(I3092,Weather!F:K,6,)</f>
        <v>0</v>
      </c>
    </row>
    <row r="3093" spans="1:29" x14ac:dyDescent="0.25">
      <c r="A3093" t="s">
        <v>7</v>
      </c>
      <c r="B3093" t="s">
        <v>6</v>
      </c>
      <c r="C3093" s="1">
        <v>42080.531944444447</v>
      </c>
      <c r="D3093" s="3">
        <f t="shared" si="392"/>
        <v>2015</v>
      </c>
      <c r="E3093" s="3">
        <f t="shared" si="395"/>
        <v>3</v>
      </c>
      <c r="F3093" s="3">
        <f t="shared" si="396"/>
        <v>12</v>
      </c>
      <c r="G3093" s="3">
        <f t="shared" si="397"/>
        <v>17</v>
      </c>
      <c r="H3093" s="3" t="str">
        <f t="shared" si="398"/>
        <v>2015312</v>
      </c>
      <c r="I3093" s="3" t="str">
        <f t="shared" si="399"/>
        <v>201531217</v>
      </c>
      <c r="J3093">
        <v>216</v>
      </c>
      <c r="K3093">
        <v>129.6</v>
      </c>
      <c r="L3093" t="str">
        <f>VLOOKUP(C3093,List!$A$2:$C$2089,3,)</f>
        <v>Hammersmith</v>
      </c>
      <c r="M3093" t="str">
        <f>VLOOKUP(C3093,List!$A$2:$C$2089,2,)</f>
        <v>Piccadilly</v>
      </c>
      <c r="N3093" t="str">
        <f t="shared" si="393"/>
        <v>Hammersmith|Piccadilly</v>
      </c>
      <c r="O3093">
        <f>VLOOKUP(N3093,Depth!$A$2:$F$427,3,)</f>
        <v>5</v>
      </c>
      <c r="P3093">
        <f>VLOOKUP(N3093,Depth!$A$2:$F$427,5,)</f>
        <v>100.4</v>
      </c>
      <c r="Q3093">
        <f>VLOOKUP(N3093,Depth!$A$2:$F$427,6,)</f>
        <v>4.5999999999999996</v>
      </c>
      <c r="R3093">
        <f>VLOOKUP(L3093,longitude_latitude!C:J,7,)</f>
        <v>-0.22333450699999999</v>
      </c>
      <c r="S3093">
        <f>VLOOKUP(L3093,longitude_latitude!C:J,8,)</f>
        <v>51.493273559999999</v>
      </c>
      <c r="T3093">
        <f t="shared" si="394"/>
        <v>-11.500224864338733</v>
      </c>
      <c r="U3093">
        <f>VLOOKUP(M3093,LINE!$A$2:$B$13,2,)</f>
        <v>10</v>
      </c>
      <c r="V3093">
        <f>VLOOKUP(L3093,Entry_exit!B:P,4,)</f>
        <v>46414</v>
      </c>
      <c r="W3093">
        <f>2020 - VLOOKUP(L3093, age!$A:$D,4,)</f>
        <v>156</v>
      </c>
      <c r="X3093">
        <f>VLOOKUP(H3093,'air-quality-london-time-of-day'!E:G,3,FALSE)</f>
        <v>18.7</v>
      </c>
      <c r="Y3093">
        <f>VLOOKUP(I3093,Weather!F:K,2,)</f>
        <v>10.21875</v>
      </c>
      <c r="Z3093">
        <f>VLOOKUP(I3093,Weather!F:K,3,)</f>
        <v>1.3</v>
      </c>
      <c r="AA3093">
        <f>VLOOKUP(I3093,Weather!F:K,4,)</f>
        <v>0.79</v>
      </c>
      <c r="AB3093">
        <f>VLOOKUP(I3093,Weather!F:K,5,)</f>
        <v>1025</v>
      </c>
      <c r="AC3093">
        <f>VLOOKUP(I3093,Weather!F:K,6,)</f>
        <v>0</v>
      </c>
    </row>
    <row r="3094" spans="1:29" x14ac:dyDescent="0.25">
      <c r="A3094" t="s">
        <v>7</v>
      </c>
      <c r="B3094" t="s">
        <v>6</v>
      </c>
      <c r="C3094" s="1">
        <v>42080.532638888886</v>
      </c>
      <c r="D3094" s="3">
        <f t="shared" si="392"/>
        <v>2015</v>
      </c>
      <c r="E3094" s="3">
        <f t="shared" si="395"/>
        <v>3</v>
      </c>
      <c r="F3094" s="3">
        <f t="shared" si="396"/>
        <v>12</v>
      </c>
      <c r="G3094" s="3">
        <f t="shared" si="397"/>
        <v>17</v>
      </c>
      <c r="H3094" s="3" t="str">
        <f t="shared" si="398"/>
        <v>2015312</v>
      </c>
      <c r="I3094" s="3" t="str">
        <f t="shared" si="399"/>
        <v>201531217</v>
      </c>
      <c r="J3094">
        <v>212</v>
      </c>
      <c r="K3094">
        <v>127.2</v>
      </c>
      <c r="L3094" t="str">
        <f>VLOOKUP(C3094,List!$A$2:$C$2089,3,)</f>
        <v>Hammersmith</v>
      </c>
      <c r="M3094" t="str">
        <f>VLOOKUP(C3094,List!$A$2:$C$2089,2,)</f>
        <v>Piccadilly</v>
      </c>
      <c r="N3094" t="str">
        <f t="shared" si="393"/>
        <v>Hammersmith|Piccadilly</v>
      </c>
      <c r="O3094">
        <f>VLOOKUP(N3094,Depth!$A$2:$F$427,3,)</f>
        <v>5</v>
      </c>
      <c r="P3094">
        <f>VLOOKUP(N3094,Depth!$A$2:$F$427,5,)</f>
        <v>100.4</v>
      </c>
      <c r="Q3094">
        <f>VLOOKUP(N3094,Depth!$A$2:$F$427,6,)</f>
        <v>4.5999999999999996</v>
      </c>
      <c r="R3094">
        <f>VLOOKUP(L3094,longitude_latitude!C:J,7,)</f>
        <v>-0.22333450699999999</v>
      </c>
      <c r="S3094">
        <f>VLOOKUP(L3094,longitude_latitude!C:J,8,)</f>
        <v>51.493273559999999</v>
      </c>
      <c r="T3094">
        <f t="shared" si="394"/>
        <v>-11.500224864338733</v>
      </c>
      <c r="U3094">
        <f>VLOOKUP(M3094,LINE!$A$2:$B$13,2,)</f>
        <v>10</v>
      </c>
      <c r="V3094">
        <f>VLOOKUP(L3094,Entry_exit!B:P,4,)</f>
        <v>46414</v>
      </c>
      <c r="W3094">
        <f>2020 - VLOOKUP(L3094, age!$A:$D,4,)</f>
        <v>156</v>
      </c>
      <c r="X3094">
        <f>VLOOKUP(H3094,'air-quality-london-time-of-day'!E:G,3,FALSE)</f>
        <v>18.7</v>
      </c>
      <c r="Y3094">
        <f>VLOOKUP(I3094,Weather!F:K,2,)</f>
        <v>10.21875</v>
      </c>
      <c r="Z3094">
        <f>VLOOKUP(I3094,Weather!F:K,3,)</f>
        <v>1.3</v>
      </c>
      <c r="AA3094">
        <f>VLOOKUP(I3094,Weather!F:K,4,)</f>
        <v>0.79</v>
      </c>
      <c r="AB3094">
        <f>VLOOKUP(I3094,Weather!F:K,5,)</f>
        <v>1025</v>
      </c>
      <c r="AC3094">
        <f>VLOOKUP(I3094,Weather!F:K,6,)</f>
        <v>0</v>
      </c>
    </row>
    <row r="3095" spans="1:29" x14ac:dyDescent="0.25">
      <c r="A3095" t="s">
        <v>7</v>
      </c>
      <c r="B3095" t="s">
        <v>6</v>
      </c>
      <c r="C3095" s="1">
        <v>42080.533333333333</v>
      </c>
      <c r="D3095" s="3">
        <f t="shared" si="392"/>
        <v>2015</v>
      </c>
      <c r="E3095" s="3">
        <f t="shared" si="395"/>
        <v>3</v>
      </c>
      <c r="F3095" s="3">
        <f t="shared" si="396"/>
        <v>12</v>
      </c>
      <c r="G3095" s="3">
        <f t="shared" si="397"/>
        <v>17</v>
      </c>
      <c r="H3095" s="3" t="str">
        <f t="shared" si="398"/>
        <v>2015312</v>
      </c>
      <c r="I3095" s="3" t="str">
        <f t="shared" si="399"/>
        <v>201531217</v>
      </c>
      <c r="J3095">
        <v>196</v>
      </c>
      <c r="K3095">
        <v>117.6</v>
      </c>
      <c r="L3095" t="str">
        <f>VLOOKUP(C3095,List!$A$2:$C$2089,3,)</f>
        <v>Hammersmith</v>
      </c>
      <c r="M3095" t="str">
        <f>VLOOKUP(C3095,List!$A$2:$C$2089,2,)</f>
        <v>Piccadilly</v>
      </c>
      <c r="N3095" t="str">
        <f t="shared" si="393"/>
        <v>Hammersmith|Piccadilly</v>
      </c>
      <c r="O3095">
        <f>VLOOKUP(N3095,Depth!$A$2:$F$427,3,)</f>
        <v>5</v>
      </c>
      <c r="P3095">
        <f>VLOOKUP(N3095,Depth!$A$2:$F$427,5,)</f>
        <v>100.4</v>
      </c>
      <c r="Q3095">
        <f>VLOOKUP(N3095,Depth!$A$2:$F$427,6,)</f>
        <v>4.5999999999999996</v>
      </c>
      <c r="R3095">
        <f>VLOOKUP(L3095,longitude_latitude!C:J,7,)</f>
        <v>-0.22333450699999999</v>
      </c>
      <c r="S3095">
        <f>VLOOKUP(L3095,longitude_latitude!C:J,8,)</f>
        <v>51.493273559999999</v>
      </c>
      <c r="T3095">
        <f t="shared" si="394"/>
        <v>-11.500224864338733</v>
      </c>
      <c r="U3095">
        <f>VLOOKUP(M3095,LINE!$A$2:$B$13,2,)</f>
        <v>10</v>
      </c>
      <c r="V3095">
        <f>VLOOKUP(L3095,Entry_exit!B:P,4,)</f>
        <v>46414</v>
      </c>
      <c r="W3095">
        <f>2020 - VLOOKUP(L3095, age!$A:$D,4,)</f>
        <v>156</v>
      </c>
      <c r="X3095">
        <f>VLOOKUP(H3095,'air-quality-london-time-of-day'!E:G,3,FALSE)</f>
        <v>18.7</v>
      </c>
      <c r="Y3095">
        <f>VLOOKUP(I3095,Weather!F:K,2,)</f>
        <v>10.21875</v>
      </c>
      <c r="Z3095">
        <f>VLOOKUP(I3095,Weather!F:K,3,)</f>
        <v>1.3</v>
      </c>
      <c r="AA3095">
        <f>VLOOKUP(I3095,Weather!F:K,4,)</f>
        <v>0.79</v>
      </c>
      <c r="AB3095">
        <f>VLOOKUP(I3095,Weather!F:K,5,)</f>
        <v>1025</v>
      </c>
      <c r="AC3095">
        <f>VLOOKUP(I3095,Weather!F:K,6,)</f>
        <v>0</v>
      </c>
    </row>
    <row r="3096" spans="1:29" x14ac:dyDescent="0.25">
      <c r="A3096" t="s">
        <v>7</v>
      </c>
      <c r="B3096" t="s">
        <v>6</v>
      </c>
      <c r="C3096" s="1">
        <v>42080.53402777778</v>
      </c>
      <c r="D3096" s="3">
        <f t="shared" si="392"/>
        <v>2015</v>
      </c>
      <c r="E3096" s="3">
        <f t="shared" si="395"/>
        <v>3</v>
      </c>
      <c r="F3096" s="3">
        <f t="shared" si="396"/>
        <v>12</v>
      </c>
      <c r="G3096" s="3">
        <f t="shared" si="397"/>
        <v>17</v>
      </c>
      <c r="H3096" s="3" t="str">
        <f t="shared" si="398"/>
        <v>2015312</v>
      </c>
      <c r="I3096" s="3" t="str">
        <f t="shared" si="399"/>
        <v>201531217</v>
      </c>
      <c r="J3096">
        <v>186</v>
      </c>
      <c r="K3096">
        <v>111.6</v>
      </c>
      <c r="L3096" t="str">
        <f>VLOOKUP(C3096,List!$A$2:$C$2089,3,)</f>
        <v>Hammersmith</v>
      </c>
      <c r="M3096" t="str">
        <f>VLOOKUP(C3096,List!$A$2:$C$2089,2,)</f>
        <v>Piccadilly</v>
      </c>
      <c r="N3096" t="str">
        <f t="shared" si="393"/>
        <v>Hammersmith|Piccadilly</v>
      </c>
      <c r="O3096">
        <f>VLOOKUP(N3096,Depth!$A$2:$F$427,3,)</f>
        <v>5</v>
      </c>
      <c r="P3096">
        <f>VLOOKUP(N3096,Depth!$A$2:$F$427,5,)</f>
        <v>100.4</v>
      </c>
      <c r="Q3096">
        <f>VLOOKUP(N3096,Depth!$A$2:$F$427,6,)</f>
        <v>4.5999999999999996</v>
      </c>
      <c r="R3096">
        <f>VLOOKUP(L3096,longitude_latitude!C:J,7,)</f>
        <v>-0.22333450699999999</v>
      </c>
      <c r="S3096">
        <f>VLOOKUP(L3096,longitude_latitude!C:J,8,)</f>
        <v>51.493273559999999</v>
      </c>
      <c r="T3096">
        <f t="shared" si="394"/>
        <v>-11.500224864338733</v>
      </c>
      <c r="U3096">
        <f>VLOOKUP(M3096,LINE!$A$2:$B$13,2,)</f>
        <v>10</v>
      </c>
      <c r="V3096">
        <f>VLOOKUP(L3096,Entry_exit!B:P,4,)</f>
        <v>46414</v>
      </c>
      <c r="W3096">
        <f>2020 - VLOOKUP(L3096, age!$A:$D,4,)</f>
        <v>156</v>
      </c>
      <c r="X3096">
        <f>VLOOKUP(H3096,'air-quality-london-time-of-day'!E:G,3,FALSE)</f>
        <v>18.7</v>
      </c>
      <c r="Y3096">
        <f>VLOOKUP(I3096,Weather!F:K,2,)</f>
        <v>10.21875</v>
      </c>
      <c r="Z3096">
        <f>VLOOKUP(I3096,Weather!F:K,3,)</f>
        <v>1.3</v>
      </c>
      <c r="AA3096">
        <f>VLOOKUP(I3096,Weather!F:K,4,)</f>
        <v>0.79</v>
      </c>
      <c r="AB3096">
        <f>VLOOKUP(I3096,Weather!F:K,5,)</f>
        <v>1025</v>
      </c>
      <c r="AC3096">
        <f>VLOOKUP(I3096,Weather!F:K,6,)</f>
        <v>0</v>
      </c>
    </row>
    <row r="3097" spans="1:29" x14ac:dyDescent="0.25">
      <c r="A3097" t="s">
        <v>7</v>
      </c>
      <c r="B3097" t="s">
        <v>6</v>
      </c>
      <c r="C3097" s="1">
        <v>42080.534722222219</v>
      </c>
      <c r="D3097" s="3">
        <f t="shared" si="392"/>
        <v>2015</v>
      </c>
      <c r="E3097" s="3">
        <f t="shared" si="395"/>
        <v>3</v>
      </c>
      <c r="F3097" s="3">
        <f t="shared" si="396"/>
        <v>12</v>
      </c>
      <c r="G3097" s="3">
        <f t="shared" si="397"/>
        <v>17</v>
      </c>
      <c r="H3097" s="3" t="str">
        <f t="shared" si="398"/>
        <v>2015312</v>
      </c>
      <c r="I3097" s="3" t="str">
        <f t="shared" si="399"/>
        <v>201531217</v>
      </c>
      <c r="J3097">
        <v>196</v>
      </c>
      <c r="K3097">
        <v>117.6</v>
      </c>
      <c r="L3097" t="str">
        <f>VLOOKUP(C3097,List!$A$2:$C$2089,3,)</f>
        <v>Acton Town</v>
      </c>
      <c r="M3097" t="str">
        <f>VLOOKUP(C3097,List!$A$2:$C$2089,2,)</f>
        <v>Piccadilly</v>
      </c>
      <c r="N3097" t="str">
        <f t="shared" si="393"/>
        <v>Acton Town|Piccadilly</v>
      </c>
      <c r="O3097">
        <f>VLOOKUP(N3097,Depth!$A$2:$F$427,3,)</f>
        <v>21</v>
      </c>
      <c r="P3097">
        <f>VLOOKUP(N3097,Depth!$A$2:$F$427,5,)</f>
        <v>115.5</v>
      </c>
      <c r="Q3097">
        <f>VLOOKUP(N3097,Depth!$A$2:$F$427,6,)</f>
        <v>5.5</v>
      </c>
      <c r="R3097">
        <f>VLOOKUP(L3097,longitude_latitude!C:J,7,)</f>
        <v>-0.27843282400000002</v>
      </c>
      <c r="S3097">
        <f>VLOOKUP(L3097,longitude_latitude!C:J,8,)</f>
        <v>51.502137019999999</v>
      </c>
      <c r="T3097">
        <f t="shared" si="394"/>
        <v>-14.339885452513546</v>
      </c>
      <c r="U3097">
        <f>VLOOKUP(M3097,LINE!$A$2:$B$13,2,)</f>
        <v>10</v>
      </c>
      <c r="V3097">
        <f>VLOOKUP(L3097,Entry_exit!B:P,4,)</f>
        <v>9861</v>
      </c>
      <c r="W3097">
        <f>2020 - VLOOKUP(L3097, age!$A:$D,4,)</f>
        <v>141</v>
      </c>
      <c r="X3097">
        <f>VLOOKUP(H3097,'air-quality-london-time-of-day'!E:G,3,FALSE)</f>
        <v>18.7</v>
      </c>
      <c r="Y3097">
        <f>VLOOKUP(I3097,Weather!F:K,2,)</f>
        <v>10.21875</v>
      </c>
      <c r="Z3097">
        <f>VLOOKUP(I3097,Weather!F:K,3,)</f>
        <v>1.3</v>
      </c>
      <c r="AA3097">
        <f>VLOOKUP(I3097,Weather!F:K,4,)</f>
        <v>0.79</v>
      </c>
      <c r="AB3097">
        <f>VLOOKUP(I3097,Weather!F:K,5,)</f>
        <v>1025</v>
      </c>
      <c r="AC3097">
        <f>VLOOKUP(I3097,Weather!F:K,6,)</f>
        <v>0</v>
      </c>
    </row>
    <row r="3098" spans="1:29" x14ac:dyDescent="0.25">
      <c r="A3098" t="s">
        <v>7</v>
      </c>
      <c r="B3098" t="s">
        <v>6</v>
      </c>
      <c r="C3098" s="1">
        <v>42116.413194444445</v>
      </c>
      <c r="D3098" s="3">
        <f t="shared" si="392"/>
        <v>2015</v>
      </c>
      <c r="E3098" s="3">
        <f t="shared" si="395"/>
        <v>4</v>
      </c>
      <c r="F3098" s="3">
        <f t="shared" si="396"/>
        <v>9</v>
      </c>
      <c r="G3098" s="3">
        <f t="shared" si="397"/>
        <v>22</v>
      </c>
      <c r="H3098" s="3" t="str">
        <f t="shared" si="398"/>
        <v>201549</v>
      </c>
      <c r="I3098" s="3" t="str">
        <f t="shared" si="399"/>
        <v>20154922</v>
      </c>
      <c r="J3098">
        <v>22</v>
      </c>
      <c r="K3098">
        <v>13.2</v>
      </c>
      <c r="L3098" t="str">
        <f>VLOOKUP(C3098,List!$A$2:$C$2089,3,)</f>
        <v>White City</v>
      </c>
      <c r="M3098" t="str">
        <f>VLOOKUP(C3098,List!$A$2:$C$2089,2,)</f>
        <v>Central</v>
      </c>
      <c r="N3098" t="str">
        <f t="shared" si="393"/>
        <v>White City|Central</v>
      </c>
      <c r="O3098">
        <f>VLOOKUP(N3098,Depth!$A$2:$F$427,3,)</f>
        <v>7</v>
      </c>
      <c r="P3098">
        <f>VLOOKUP(N3098,Depth!$A$2:$F$427,5,)</f>
        <v>105</v>
      </c>
      <c r="Q3098">
        <f>VLOOKUP(N3098,Depth!$A$2:$F$427,6,)</f>
        <v>2</v>
      </c>
      <c r="R3098">
        <f>VLOOKUP(L3098,longitude_latitude!C:J,7,)</f>
        <v>-0.222866489</v>
      </c>
      <c r="S3098">
        <f>VLOOKUP(L3098,longitude_latitude!C:J,8,)</f>
        <v>51.511706949999997</v>
      </c>
      <c r="T3098">
        <f t="shared" si="394"/>
        <v>-11.480233270343398</v>
      </c>
      <c r="U3098">
        <f>VLOOKUP(M3098,LINE!$A$2:$B$13,2,)</f>
        <v>3</v>
      </c>
      <c r="V3098">
        <f>VLOOKUP(L3098,Entry_exit!B:P,4,)</f>
        <v>12436</v>
      </c>
      <c r="W3098">
        <f>2020 - VLOOKUP(L3098, age!$A:$D,4,)</f>
        <v>73</v>
      </c>
      <c r="X3098">
        <f>VLOOKUP(H3098,'air-quality-london-time-of-day'!E:G,3,FALSE)</f>
        <v>17.899999999999999</v>
      </c>
      <c r="Y3098">
        <f>VLOOKUP(I3098,Weather!F:K,2,)</f>
        <v>11</v>
      </c>
      <c r="Z3098">
        <f>VLOOKUP(I3098,Weather!F:K,3,)</f>
        <v>0.02</v>
      </c>
      <c r="AA3098">
        <f>VLOOKUP(I3098,Weather!F:K,4,)</f>
        <v>0.57999999999999996</v>
      </c>
      <c r="AB3098">
        <f>VLOOKUP(I3098,Weather!F:K,5,)</f>
        <v>1031</v>
      </c>
      <c r="AC3098">
        <f>VLOOKUP(I3098,Weather!F:K,6,)</f>
        <v>3</v>
      </c>
    </row>
    <row r="3099" spans="1:29" x14ac:dyDescent="0.25">
      <c r="A3099" t="s">
        <v>7</v>
      </c>
      <c r="B3099" t="s">
        <v>6</v>
      </c>
      <c r="C3099" s="1">
        <v>42116.413888888892</v>
      </c>
      <c r="D3099" s="3">
        <f t="shared" si="392"/>
        <v>2015</v>
      </c>
      <c r="E3099" s="3">
        <f t="shared" si="395"/>
        <v>4</v>
      </c>
      <c r="F3099" s="3">
        <f t="shared" si="396"/>
        <v>9</v>
      </c>
      <c r="G3099" s="3">
        <f t="shared" si="397"/>
        <v>22</v>
      </c>
      <c r="H3099" s="3" t="str">
        <f t="shared" si="398"/>
        <v>201549</v>
      </c>
      <c r="I3099" s="3" t="str">
        <f t="shared" si="399"/>
        <v>20154922</v>
      </c>
      <c r="J3099">
        <v>21</v>
      </c>
      <c r="K3099">
        <v>12.6</v>
      </c>
      <c r="L3099" t="str">
        <f>VLOOKUP(C3099,List!$A$2:$C$2089,3,)</f>
        <v>White City</v>
      </c>
      <c r="M3099" t="str">
        <f>VLOOKUP(C3099,List!$A$2:$C$2089,2,)</f>
        <v>Central</v>
      </c>
      <c r="N3099" t="str">
        <f t="shared" si="393"/>
        <v>White City|Central</v>
      </c>
      <c r="O3099">
        <f>VLOOKUP(N3099,Depth!$A$2:$F$427,3,)</f>
        <v>7</v>
      </c>
      <c r="P3099">
        <f>VLOOKUP(N3099,Depth!$A$2:$F$427,5,)</f>
        <v>105</v>
      </c>
      <c r="Q3099">
        <f>VLOOKUP(N3099,Depth!$A$2:$F$427,6,)</f>
        <v>2</v>
      </c>
      <c r="R3099">
        <f>VLOOKUP(L3099,longitude_latitude!C:J,7,)</f>
        <v>-0.222866489</v>
      </c>
      <c r="S3099">
        <f>VLOOKUP(L3099,longitude_latitude!C:J,8,)</f>
        <v>51.511706949999997</v>
      </c>
      <c r="T3099">
        <f t="shared" si="394"/>
        <v>-11.480233270343398</v>
      </c>
      <c r="U3099">
        <f>VLOOKUP(M3099,LINE!$A$2:$B$13,2,)</f>
        <v>3</v>
      </c>
      <c r="V3099">
        <f>VLOOKUP(L3099,Entry_exit!B:P,4,)</f>
        <v>12436</v>
      </c>
      <c r="W3099">
        <f>2020 - VLOOKUP(L3099, age!$A:$D,4,)</f>
        <v>73</v>
      </c>
      <c r="X3099">
        <f>VLOOKUP(H3099,'air-quality-london-time-of-day'!E:G,3,FALSE)</f>
        <v>17.899999999999999</v>
      </c>
      <c r="Y3099">
        <f>VLOOKUP(I3099,Weather!F:K,2,)</f>
        <v>11</v>
      </c>
      <c r="Z3099">
        <f>VLOOKUP(I3099,Weather!F:K,3,)</f>
        <v>0.02</v>
      </c>
      <c r="AA3099">
        <f>VLOOKUP(I3099,Weather!F:K,4,)</f>
        <v>0.57999999999999996</v>
      </c>
      <c r="AB3099">
        <f>VLOOKUP(I3099,Weather!F:K,5,)</f>
        <v>1031</v>
      </c>
      <c r="AC3099">
        <f>VLOOKUP(I3099,Weather!F:K,6,)</f>
        <v>3</v>
      </c>
    </row>
    <row r="3100" spans="1:29" x14ac:dyDescent="0.25">
      <c r="A3100" t="s">
        <v>7</v>
      </c>
      <c r="B3100" t="s">
        <v>6</v>
      </c>
      <c r="C3100" s="1">
        <v>42116.414583333331</v>
      </c>
      <c r="D3100" s="3">
        <f t="shared" si="392"/>
        <v>2015</v>
      </c>
      <c r="E3100" s="3">
        <f t="shared" si="395"/>
        <v>4</v>
      </c>
      <c r="F3100" s="3">
        <f t="shared" si="396"/>
        <v>9</v>
      </c>
      <c r="G3100" s="3">
        <f t="shared" si="397"/>
        <v>22</v>
      </c>
      <c r="H3100" s="3" t="str">
        <f t="shared" si="398"/>
        <v>201549</v>
      </c>
      <c r="I3100" s="3" t="str">
        <f t="shared" si="399"/>
        <v>20154922</v>
      </c>
      <c r="J3100">
        <v>16</v>
      </c>
      <c r="K3100">
        <v>9.6</v>
      </c>
      <c r="L3100" t="str">
        <f>VLOOKUP(C3100,List!$A$2:$C$2089,3,)</f>
        <v>Shepherd's Bush</v>
      </c>
      <c r="M3100" t="str">
        <f>VLOOKUP(C3100,List!$A$2:$C$2089,2,)</f>
        <v>Central</v>
      </c>
      <c r="N3100" t="str">
        <f t="shared" si="393"/>
        <v>Shepherd's Bush|Central</v>
      </c>
      <c r="O3100">
        <f>VLOOKUP(N3100,Depth!$A$2:$F$427,3,)</f>
        <v>6</v>
      </c>
      <c r="P3100">
        <f>VLOOKUP(N3100,Depth!$A$2:$F$427,5,)</f>
        <v>89.82</v>
      </c>
      <c r="Q3100">
        <f>VLOOKUP(N3100,Depth!$A$2:$F$427,6,)</f>
        <v>16.18</v>
      </c>
      <c r="R3100">
        <f>VLOOKUP(L3100,longitude_latitude!C:J,7,)</f>
        <v>-0.21723889900000001</v>
      </c>
      <c r="S3100">
        <f>VLOOKUP(L3100,longitude_latitude!C:J,8,)</f>
        <v>51.503843459999999</v>
      </c>
      <c r="T3100">
        <f t="shared" si="394"/>
        <v>-11.188638247518751</v>
      </c>
      <c r="U3100">
        <f>VLOOKUP(M3100,LINE!$A$2:$B$13,2,)</f>
        <v>3</v>
      </c>
      <c r="V3100">
        <f>VLOOKUP(L3100,Entry_exit!B:P,4,)</f>
        <v>33927</v>
      </c>
      <c r="W3100">
        <f>2020 - VLOOKUP(L3100, age!$A:$D,4,)</f>
        <v>120</v>
      </c>
      <c r="X3100">
        <f>VLOOKUP(H3100,'air-quality-london-time-of-day'!E:G,3,FALSE)</f>
        <v>17.899999999999999</v>
      </c>
      <c r="Y3100">
        <f>VLOOKUP(I3100,Weather!F:K,2,)</f>
        <v>11</v>
      </c>
      <c r="Z3100">
        <f>VLOOKUP(I3100,Weather!F:K,3,)</f>
        <v>0.02</v>
      </c>
      <c r="AA3100">
        <f>VLOOKUP(I3100,Weather!F:K,4,)</f>
        <v>0.57999999999999996</v>
      </c>
      <c r="AB3100">
        <f>VLOOKUP(I3100,Weather!F:K,5,)</f>
        <v>1031</v>
      </c>
      <c r="AC3100">
        <f>VLOOKUP(I3100,Weather!F:K,6,)</f>
        <v>3</v>
      </c>
    </row>
    <row r="3101" spans="1:29" x14ac:dyDescent="0.25">
      <c r="A3101" t="s">
        <v>7</v>
      </c>
      <c r="B3101" t="s">
        <v>6</v>
      </c>
      <c r="C3101" s="1">
        <v>42116.415277777778</v>
      </c>
      <c r="D3101" s="3">
        <f t="shared" si="392"/>
        <v>2015</v>
      </c>
      <c r="E3101" s="3">
        <f t="shared" si="395"/>
        <v>4</v>
      </c>
      <c r="F3101" s="3">
        <f t="shared" si="396"/>
        <v>9</v>
      </c>
      <c r="G3101" s="3">
        <f t="shared" si="397"/>
        <v>22</v>
      </c>
      <c r="H3101" s="3" t="str">
        <f t="shared" si="398"/>
        <v>201549</v>
      </c>
      <c r="I3101" s="3" t="str">
        <f t="shared" si="399"/>
        <v>20154922</v>
      </c>
      <c r="J3101">
        <v>53</v>
      </c>
      <c r="K3101">
        <v>31.8</v>
      </c>
      <c r="L3101" t="str">
        <f>VLOOKUP(C3101,List!$A$2:$C$2089,3,)</f>
        <v>Holland Park</v>
      </c>
      <c r="M3101" t="str">
        <f>VLOOKUP(C3101,List!$A$2:$C$2089,2,)</f>
        <v>Central</v>
      </c>
      <c r="N3101" t="str">
        <f t="shared" si="393"/>
        <v>Holland Park|Central</v>
      </c>
      <c r="O3101">
        <f>VLOOKUP(N3101,Depth!$A$2:$F$427,3,)</f>
        <v>14</v>
      </c>
      <c r="P3101">
        <f>VLOOKUP(N3101,Depth!$A$2:$F$427,5,)</f>
        <v>95.21</v>
      </c>
      <c r="Q3101">
        <f>VLOOKUP(N3101,Depth!$A$2:$F$427,6,)</f>
        <v>18.79</v>
      </c>
      <c r="R3101">
        <f>VLOOKUP(L3101,longitude_latitude!C:J,7,)</f>
        <v>-0.20406286300000001</v>
      </c>
      <c r="S3101">
        <f>VLOOKUP(L3101,longitude_latitude!C:J,8,)</f>
        <v>51.506644379999997</v>
      </c>
      <c r="T3101">
        <f t="shared" si="394"/>
        <v>-10.510593315705661</v>
      </c>
      <c r="U3101">
        <f>VLOOKUP(M3101,LINE!$A$2:$B$13,2,)</f>
        <v>3</v>
      </c>
      <c r="V3101">
        <f>VLOOKUP(L3101,Entry_exit!B:P,4,)</f>
        <v>5466</v>
      </c>
      <c r="W3101">
        <f>2020 - VLOOKUP(L3101, age!$A:$D,4,)</f>
        <v>120</v>
      </c>
      <c r="X3101">
        <f>VLOOKUP(H3101,'air-quality-london-time-of-day'!E:G,3,FALSE)</f>
        <v>17.899999999999999</v>
      </c>
      <c r="Y3101">
        <f>VLOOKUP(I3101,Weather!F:K,2,)</f>
        <v>11</v>
      </c>
      <c r="Z3101">
        <f>VLOOKUP(I3101,Weather!F:K,3,)</f>
        <v>0.02</v>
      </c>
      <c r="AA3101">
        <f>VLOOKUP(I3101,Weather!F:K,4,)</f>
        <v>0.57999999999999996</v>
      </c>
      <c r="AB3101">
        <f>VLOOKUP(I3101,Weather!F:K,5,)</f>
        <v>1031</v>
      </c>
      <c r="AC3101">
        <f>VLOOKUP(I3101,Weather!F:K,6,)</f>
        <v>3</v>
      </c>
    </row>
    <row r="3102" spans="1:29" x14ac:dyDescent="0.25">
      <c r="A3102" t="s">
        <v>7</v>
      </c>
      <c r="B3102" t="s">
        <v>6</v>
      </c>
      <c r="C3102" s="1">
        <v>42116.415972222225</v>
      </c>
      <c r="D3102" s="3">
        <f t="shared" si="392"/>
        <v>2015</v>
      </c>
      <c r="E3102" s="3">
        <f t="shared" si="395"/>
        <v>4</v>
      </c>
      <c r="F3102" s="3">
        <f t="shared" si="396"/>
        <v>9</v>
      </c>
      <c r="G3102" s="3">
        <f t="shared" si="397"/>
        <v>22</v>
      </c>
      <c r="H3102" s="3" t="str">
        <f t="shared" si="398"/>
        <v>201549</v>
      </c>
      <c r="I3102" s="3" t="str">
        <f t="shared" si="399"/>
        <v>20154922</v>
      </c>
      <c r="J3102">
        <v>98</v>
      </c>
      <c r="K3102">
        <v>58.8</v>
      </c>
      <c r="L3102" t="str">
        <f>VLOOKUP(C3102,List!$A$2:$C$2089,3,)</f>
        <v>Holland Park</v>
      </c>
      <c r="M3102" t="str">
        <f>VLOOKUP(C3102,List!$A$2:$C$2089,2,)</f>
        <v>Central</v>
      </c>
      <c r="N3102" t="str">
        <f t="shared" si="393"/>
        <v>Holland Park|Central</v>
      </c>
      <c r="O3102">
        <f>VLOOKUP(N3102,Depth!$A$2:$F$427,3,)</f>
        <v>14</v>
      </c>
      <c r="P3102">
        <f>VLOOKUP(N3102,Depth!$A$2:$F$427,5,)</f>
        <v>95.21</v>
      </c>
      <c r="Q3102">
        <f>VLOOKUP(N3102,Depth!$A$2:$F$427,6,)</f>
        <v>18.79</v>
      </c>
      <c r="R3102">
        <f>VLOOKUP(L3102,longitude_latitude!C:J,7,)</f>
        <v>-0.20406286300000001</v>
      </c>
      <c r="S3102">
        <f>VLOOKUP(L3102,longitude_latitude!C:J,8,)</f>
        <v>51.506644379999997</v>
      </c>
      <c r="T3102">
        <f t="shared" si="394"/>
        <v>-10.510593315705661</v>
      </c>
      <c r="U3102">
        <f>VLOOKUP(M3102,LINE!$A$2:$B$13,2,)</f>
        <v>3</v>
      </c>
      <c r="V3102">
        <f>VLOOKUP(L3102,Entry_exit!B:P,4,)</f>
        <v>5466</v>
      </c>
      <c r="W3102">
        <f>2020 - VLOOKUP(L3102, age!$A:$D,4,)</f>
        <v>120</v>
      </c>
      <c r="X3102">
        <f>VLOOKUP(H3102,'air-quality-london-time-of-day'!E:G,3,FALSE)</f>
        <v>17.899999999999999</v>
      </c>
      <c r="Y3102">
        <f>VLOOKUP(I3102,Weather!F:K,2,)</f>
        <v>11</v>
      </c>
      <c r="Z3102">
        <f>VLOOKUP(I3102,Weather!F:K,3,)</f>
        <v>0.02</v>
      </c>
      <c r="AA3102">
        <f>VLOOKUP(I3102,Weather!F:K,4,)</f>
        <v>0.57999999999999996</v>
      </c>
      <c r="AB3102">
        <f>VLOOKUP(I3102,Weather!F:K,5,)</f>
        <v>1031</v>
      </c>
      <c r="AC3102">
        <f>VLOOKUP(I3102,Weather!F:K,6,)</f>
        <v>3</v>
      </c>
    </row>
    <row r="3103" spans="1:29" x14ac:dyDescent="0.25">
      <c r="A3103" t="s">
        <v>7</v>
      </c>
      <c r="B3103" t="s">
        <v>6</v>
      </c>
      <c r="C3103" s="1">
        <v>42116.416666666664</v>
      </c>
      <c r="D3103" s="3">
        <f t="shared" si="392"/>
        <v>2015</v>
      </c>
      <c r="E3103" s="3">
        <f t="shared" si="395"/>
        <v>4</v>
      </c>
      <c r="F3103" s="3">
        <f t="shared" si="396"/>
        <v>10</v>
      </c>
      <c r="G3103" s="3">
        <f t="shared" si="397"/>
        <v>22</v>
      </c>
      <c r="H3103" s="3" t="str">
        <f t="shared" si="398"/>
        <v>2015410</v>
      </c>
      <c r="I3103" s="3" t="str">
        <f t="shared" si="399"/>
        <v>201541022</v>
      </c>
      <c r="J3103">
        <v>135</v>
      </c>
      <c r="K3103">
        <v>81</v>
      </c>
      <c r="L3103" t="str">
        <f>VLOOKUP(C3103,List!$A$2:$C$2089,3,)</f>
        <v>Notting Hill Gate</v>
      </c>
      <c r="M3103" t="str">
        <f>VLOOKUP(C3103,List!$A$2:$C$2089,2,)</f>
        <v>Central</v>
      </c>
      <c r="N3103" t="str">
        <f t="shared" si="393"/>
        <v>Notting Hill Gate|Central</v>
      </c>
      <c r="O3103">
        <f>VLOOKUP(N3103,Depth!$A$2:$F$427,3,)</f>
        <v>28</v>
      </c>
      <c r="P3103">
        <f>VLOOKUP(N3103,Depth!$A$2:$F$427,5,)</f>
        <v>99.88</v>
      </c>
      <c r="Q3103">
        <f>VLOOKUP(N3103,Depth!$A$2:$F$427,6,)</f>
        <v>28.12</v>
      </c>
      <c r="R3103">
        <f>VLOOKUP(L3103,longitude_latitude!C:J,7,)</f>
        <v>-0.194491212</v>
      </c>
      <c r="S3103">
        <f>VLOOKUP(L3103,longitude_latitude!C:J,8,)</f>
        <v>51.508646900000002</v>
      </c>
      <c r="T3103">
        <f t="shared" si="394"/>
        <v>-10.017979164061042</v>
      </c>
      <c r="U3103">
        <f>VLOOKUP(M3103,LINE!$A$2:$B$13,2,)</f>
        <v>3</v>
      </c>
      <c r="V3103">
        <f>VLOOKUP(L3103,Entry_exit!B:P,4,)</f>
        <v>23840</v>
      </c>
      <c r="W3103">
        <f>2020 - VLOOKUP(L3103, age!$A:$D,4,)</f>
        <v>120</v>
      </c>
      <c r="X3103">
        <f>VLOOKUP(H3103,'air-quality-london-time-of-day'!E:G,3,FALSE)</f>
        <v>16.7</v>
      </c>
      <c r="Y3103">
        <f>VLOOKUP(I3103,Weather!F:K,2,)</f>
        <v>11.067873303167421</v>
      </c>
      <c r="Z3103">
        <f>VLOOKUP(I3103,Weather!F:K,3,)</f>
        <v>0.02</v>
      </c>
      <c r="AA3103">
        <f>VLOOKUP(I3103,Weather!F:K,4,)</f>
        <v>0.57999999999999996</v>
      </c>
      <c r="AB3103">
        <f>VLOOKUP(I3103,Weather!F:K,5,)</f>
        <v>1031</v>
      </c>
      <c r="AC3103">
        <f>VLOOKUP(I3103,Weather!F:K,6,)</f>
        <v>3</v>
      </c>
    </row>
    <row r="3104" spans="1:29" x14ac:dyDescent="0.25">
      <c r="A3104" t="s">
        <v>7</v>
      </c>
      <c r="B3104" t="s">
        <v>6</v>
      </c>
      <c r="C3104" s="1">
        <v>42116.417361111111</v>
      </c>
      <c r="D3104" s="3">
        <f t="shared" si="392"/>
        <v>2015</v>
      </c>
      <c r="E3104" s="3">
        <f t="shared" si="395"/>
        <v>4</v>
      </c>
      <c r="F3104" s="3">
        <f t="shared" si="396"/>
        <v>10</v>
      </c>
      <c r="G3104" s="3">
        <f t="shared" si="397"/>
        <v>22</v>
      </c>
      <c r="H3104" s="3" t="str">
        <f t="shared" si="398"/>
        <v>2015410</v>
      </c>
      <c r="I3104" s="3" t="str">
        <f t="shared" si="399"/>
        <v>201541022</v>
      </c>
      <c r="J3104">
        <v>146</v>
      </c>
      <c r="K3104">
        <v>87.6</v>
      </c>
      <c r="L3104" t="str">
        <f>VLOOKUP(C3104,List!$A$2:$C$2089,3,)</f>
        <v>Notting Hill Gate</v>
      </c>
      <c r="M3104" t="str">
        <f>VLOOKUP(C3104,List!$A$2:$C$2089,2,)</f>
        <v>Central</v>
      </c>
      <c r="N3104" t="str">
        <f t="shared" si="393"/>
        <v>Notting Hill Gate|Central</v>
      </c>
      <c r="O3104">
        <f>VLOOKUP(N3104,Depth!$A$2:$F$427,3,)</f>
        <v>28</v>
      </c>
      <c r="P3104">
        <f>VLOOKUP(N3104,Depth!$A$2:$F$427,5,)</f>
        <v>99.88</v>
      </c>
      <c r="Q3104">
        <f>VLOOKUP(N3104,Depth!$A$2:$F$427,6,)</f>
        <v>28.12</v>
      </c>
      <c r="R3104">
        <f>VLOOKUP(L3104,longitude_latitude!C:J,7,)</f>
        <v>-0.194491212</v>
      </c>
      <c r="S3104">
        <f>VLOOKUP(L3104,longitude_latitude!C:J,8,)</f>
        <v>51.508646900000002</v>
      </c>
      <c r="T3104">
        <f t="shared" si="394"/>
        <v>-10.017979164061042</v>
      </c>
      <c r="U3104">
        <f>VLOOKUP(M3104,LINE!$A$2:$B$13,2,)</f>
        <v>3</v>
      </c>
      <c r="V3104">
        <f>VLOOKUP(L3104,Entry_exit!B:P,4,)</f>
        <v>23840</v>
      </c>
      <c r="W3104">
        <f>2020 - VLOOKUP(L3104, age!$A:$D,4,)</f>
        <v>120</v>
      </c>
      <c r="X3104">
        <f>VLOOKUP(H3104,'air-quality-london-time-of-day'!E:G,3,FALSE)</f>
        <v>16.7</v>
      </c>
      <c r="Y3104">
        <f>VLOOKUP(I3104,Weather!F:K,2,)</f>
        <v>11.067873303167421</v>
      </c>
      <c r="Z3104">
        <f>VLOOKUP(I3104,Weather!F:K,3,)</f>
        <v>0.02</v>
      </c>
      <c r="AA3104">
        <f>VLOOKUP(I3104,Weather!F:K,4,)</f>
        <v>0.57999999999999996</v>
      </c>
      <c r="AB3104">
        <f>VLOOKUP(I3104,Weather!F:K,5,)</f>
        <v>1031</v>
      </c>
      <c r="AC3104">
        <f>VLOOKUP(I3104,Weather!F:K,6,)</f>
        <v>3</v>
      </c>
    </row>
    <row r="3105" spans="1:29" x14ac:dyDescent="0.25">
      <c r="A3105" t="s">
        <v>7</v>
      </c>
      <c r="B3105" t="s">
        <v>6</v>
      </c>
      <c r="C3105" s="1">
        <v>42116.418055555558</v>
      </c>
      <c r="D3105" s="3">
        <f t="shared" si="392"/>
        <v>2015</v>
      </c>
      <c r="E3105" s="3">
        <f t="shared" si="395"/>
        <v>4</v>
      </c>
      <c r="F3105" s="3">
        <f t="shared" si="396"/>
        <v>10</v>
      </c>
      <c r="G3105" s="3">
        <f t="shared" si="397"/>
        <v>22</v>
      </c>
      <c r="H3105" s="3" t="str">
        <f t="shared" si="398"/>
        <v>2015410</v>
      </c>
      <c r="I3105" s="3" t="str">
        <f t="shared" si="399"/>
        <v>201541022</v>
      </c>
      <c r="J3105">
        <v>127</v>
      </c>
      <c r="K3105">
        <v>76.2</v>
      </c>
      <c r="L3105" t="str">
        <f>VLOOKUP(C3105,List!$A$2:$C$2089,3,)</f>
        <v>Queensway</v>
      </c>
      <c r="M3105" t="str">
        <f>VLOOKUP(C3105,List!$A$2:$C$2089,2,)</f>
        <v>Central</v>
      </c>
      <c r="N3105" t="str">
        <f t="shared" si="393"/>
        <v>Queensway|Central</v>
      </c>
      <c r="O3105">
        <f>VLOOKUP(N3105,Depth!$A$2:$F$427,3,)</f>
        <v>27</v>
      </c>
      <c r="P3105">
        <f>VLOOKUP(N3105,Depth!$A$2:$F$427,5,)</f>
        <v>103.095</v>
      </c>
      <c r="Q3105">
        <f>VLOOKUP(N3105,Depth!$A$2:$F$427,6,)</f>
        <v>23.905000000000001</v>
      </c>
      <c r="R3105">
        <f>VLOOKUP(L3105,longitude_latitude!C:J,7,)</f>
        <v>-0.18553847200000001</v>
      </c>
      <c r="S3105">
        <f>VLOOKUP(L3105,longitude_latitude!C:J,8,)</f>
        <v>51.509743049999997</v>
      </c>
      <c r="T3105">
        <f t="shared" si="394"/>
        <v>-9.5570390186096201</v>
      </c>
      <c r="U3105">
        <f>VLOOKUP(M3105,LINE!$A$2:$B$13,2,)</f>
        <v>3</v>
      </c>
      <c r="V3105">
        <f>VLOOKUP(L3105,Entry_exit!B:P,4,)</f>
        <v>10680</v>
      </c>
      <c r="W3105">
        <f>2020 - VLOOKUP(L3105, age!$A:$D,4,)</f>
        <v>120</v>
      </c>
      <c r="X3105">
        <f>VLOOKUP(H3105,'air-quality-london-time-of-day'!E:G,3,FALSE)</f>
        <v>16.7</v>
      </c>
      <c r="Y3105">
        <f>VLOOKUP(I3105,Weather!F:K,2,)</f>
        <v>11.067873303167421</v>
      </c>
      <c r="Z3105">
        <f>VLOOKUP(I3105,Weather!F:K,3,)</f>
        <v>0.02</v>
      </c>
      <c r="AA3105">
        <f>VLOOKUP(I3105,Weather!F:K,4,)</f>
        <v>0.57999999999999996</v>
      </c>
      <c r="AB3105">
        <f>VLOOKUP(I3105,Weather!F:K,5,)</f>
        <v>1031</v>
      </c>
      <c r="AC3105">
        <f>VLOOKUP(I3105,Weather!F:K,6,)</f>
        <v>3</v>
      </c>
    </row>
    <row r="3106" spans="1:29" x14ac:dyDescent="0.25">
      <c r="A3106" t="s">
        <v>7</v>
      </c>
      <c r="B3106" t="s">
        <v>6</v>
      </c>
      <c r="C3106" s="1">
        <v>42116.418749999997</v>
      </c>
      <c r="D3106" s="3">
        <f t="shared" si="392"/>
        <v>2015</v>
      </c>
      <c r="E3106" s="3">
        <f t="shared" si="395"/>
        <v>4</v>
      </c>
      <c r="F3106" s="3">
        <f t="shared" si="396"/>
        <v>10</v>
      </c>
      <c r="G3106" s="3">
        <f t="shared" si="397"/>
        <v>22</v>
      </c>
      <c r="H3106" s="3" t="str">
        <f t="shared" si="398"/>
        <v>2015410</v>
      </c>
      <c r="I3106" s="3" t="str">
        <f t="shared" si="399"/>
        <v>201541022</v>
      </c>
      <c r="J3106">
        <v>165</v>
      </c>
      <c r="K3106">
        <v>99</v>
      </c>
      <c r="L3106" t="str">
        <f>VLOOKUP(C3106,List!$A$2:$C$2089,3,)</f>
        <v>Lancaster Gate</v>
      </c>
      <c r="M3106" t="str">
        <f>VLOOKUP(C3106,List!$A$2:$C$2089,2,)</f>
        <v>Central</v>
      </c>
      <c r="N3106" t="str">
        <f t="shared" si="393"/>
        <v>Lancaster Gate|Central</v>
      </c>
      <c r="O3106">
        <f>VLOOKUP(N3106,Depth!$A$2:$F$427,3,)</f>
        <v>18</v>
      </c>
      <c r="P3106">
        <f>VLOOKUP(N3106,Depth!$A$2:$F$427,5,)</f>
        <v>102.47</v>
      </c>
      <c r="Q3106">
        <f>VLOOKUP(N3106,Depth!$A$2:$F$427,6,)</f>
        <v>15.53</v>
      </c>
      <c r="R3106">
        <f>VLOOKUP(L3106,longitude_latitude!C:J,7,)</f>
        <v>-0.173843886</v>
      </c>
      <c r="S3106">
        <f>VLOOKUP(L3106,longitude_latitude!C:J,8,)</f>
        <v>51.511178049999998</v>
      </c>
      <c r="T3106">
        <f t="shared" si="394"/>
        <v>-8.954903364649903</v>
      </c>
      <c r="U3106">
        <f>VLOOKUP(M3106,LINE!$A$2:$B$13,2,)</f>
        <v>3</v>
      </c>
      <c r="V3106">
        <f>VLOOKUP(L3106,Entry_exit!B:P,4,)</f>
        <v>9695</v>
      </c>
      <c r="W3106">
        <f>2020 - VLOOKUP(L3106, age!$A:$D,4,)</f>
        <v>120</v>
      </c>
      <c r="X3106">
        <f>VLOOKUP(H3106,'air-quality-london-time-of-day'!E:G,3,FALSE)</f>
        <v>16.7</v>
      </c>
      <c r="Y3106">
        <f>VLOOKUP(I3106,Weather!F:K,2,)</f>
        <v>11.067873303167421</v>
      </c>
      <c r="Z3106">
        <f>VLOOKUP(I3106,Weather!F:K,3,)</f>
        <v>0.02</v>
      </c>
      <c r="AA3106">
        <f>VLOOKUP(I3106,Weather!F:K,4,)</f>
        <v>0.57999999999999996</v>
      </c>
      <c r="AB3106">
        <f>VLOOKUP(I3106,Weather!F:K,5,)</f>
        <v>1031</v>
      </c>
      <c r="AC3106">
        <f>VLOOKUP(I3106,Weather!F:K,6,)</f>
        <v>3</v>
      </c>
    </row>
    <row r="3107" spans="1:29" x14ac:dyDescent="0.25">
      <c r="A3107" t="s">
        <v>7</v>
      </c>
      <c r="B3107" t="s">
        <v>6</v>
      </c>
      <c r="C3107" s="1">
        <v>42116.419444444444</v>
      </c>
      <c r="D3107" s="3">
        <f t="shared" si="392"/>
        <v>2015</v>
      </c>
      <c r="E3107" s="3">
        <f t="shared" si="395"/>
        <v>4</v>
      </c>
      <c r="F3107" s="3">
        <f t="shared" si="396"/>
        <v>10</v>
      </c>
      <c r="G3107" s="3">
        <f t="shared" si="397"/>
        <v>22</v>
      </c>
      <c r="H3107" s="3" t="str">
        <f t="shared" si="398"/>
        <v>2015410</v>
      </c>
      <c r="I3107" s="3" t="str">
        <f t="shared" si="399"/>
        <v>201541022</v>
      </c>
      <c r="J3107">
        <v>195</v>
      </c>
      <c r="K3107">
        <v>117</v>
      </c>
      <c r="L3107" t="str">
        <f>VLOOKUP(C3107,List!$A$2:$C$2089,3,)</f>
        <v>Lancaster Gate</v>
      </c>
      <c r="M3107" t="str">
        <f>VLOOKUP(C3107,List!$A$2:$C$2089,2,)</f>
        <v>Central</v>
      </c>
      <c r="N3107" t="str">
        <f t="shared" si="393"/>
        <v>Lancaster Gate|Central</v>
      </c>
      <c r="O3107">
        <f>VLOOKUP(N3107,Depth!$A$2:$F$427,3,)</f>
        <v>18</v>
      </c>
      <c r="P3107">
        <f>VLOOKUP(N3107,Depth!$A$2:$F$427,5,)</f>
        <v>102.47</v>
      </c>
      <c r="Q3107">
        <f>VLOOKUP(N3107,Depth!$A$2:$F$427,6,)</f>
        <v>15.53</v>
      </c>
      <c r="R3107">
        <f>VLOOKUP(L3107,longitude_latitude!C:J,7,)</f>
        <v>-0.173843886</v>
      </c>
      <c r="S3107">
        <f>VLOOKUP(L3107,longitude_latitude!C:J,8,)</f>
        <v>51.511178049999998</v>
      </c>
      <c r="T3107">
        <f t="shared" si="394"/>
        <v>-8.954903364649903</v>
      </c>
      <c r="U3107">
        <f>VLOOKUP(M3107,LINE!$A$2:$B$13,2,)</f>
        <v>3</v>
      </c>
      <c r="V3107">
        <f>VLOOKUP(L3107,Entry_exit!B:P,4,)</f>
        <v>9695</v>
      </c>
      <c r="W3107">
        <f>2020 - VLOOKUP(L3107, age!$A:$D,4,)</f>
        <v>120</v>
      </c>
      <c r="X3107">
        <f>VLOOKUP(H3107,'air-quality-london-time-of-day'!E:G,3,FALSE)</f>
        <v>16.7</v>
      </c>
      <c r="Y3107">
        <f>VLOOKUP(I3107,Weather!F:K,2,)</f>
        <v>11.067873303167421</v>
      </c>
      <c r="Z3107">
        <f>VLOOKUP(I3107,Weather!F:K,3,)</f>
        <v>0.02</v>
      </c>
      <c r="AA3107">
        <f>VLOOKUP(I3107,Weather!F:K,4,)</f>
        <v>0.57999999999999996</v>
      </c>
      <c r="AB3107">
        <f>VLOOKUP(I3107,Weather!F:K,5,)</f>
        <v>1031</v>
      </c>
      <c r="AC3107">
        <f>VLOOKUP(I3107,Weather!F:K,6,)</f>
        <v>3</v>
      </c>
    </row>
    <row r="3108" spans="1:29" x14ac:dyDescent="0.25">
      <c r="A3108" t="s">
        <v>7</v>
      </c>
      <c r="B3108" t="s">
        <v>6</v>
      </c>
      <c r="C3108" s="1">
        <v>42116.420138888891</v>
      </c>
      <c r="D3108" s="3">
        <f t="shared" si="392"/>
        <v>2015</v>
      </c>
      <c r="E3108" s="3">
        <f t="shared" si="395"/>
        <v>4</v>
      </c>
      <c r="F3108" s="3">
        <f t="shared" si="396"/>
        <v>10</v>
      </c>
      <c r="G3108" s="3">
        <f t="shared" si="397"/>
        <v>22</v>
      </c>
      <c r="H3108" s="3" t="str">
        <f t="shared" si="398"/>
        <v>2015410</v>
      </c>
      <c r="I3108" s="3" t="str">
        <f t="shared" si="399"/>
        <v>201541022</v>
      </c>
      <c r="J3108">
        <v>273</v>
      </c>
      <c r="K3108">
        <v>163.80000000000001</v>
      </c>
      <c r="L3108" t="str">
        <f>VLOOKUP(C3108,List!$A$2:$C$2089,3,)</f>
        <v>Marble Arch</v>
      </c>
      <c r="M3108" t="str">
        <f>VLOOKUP(C3108,List!$A$2:$C$2089,2,)</f>
        <v>Central</v>
      </c>
      <c r="N3108" t="str">
        <f t="shared" si="393"/>
        <v>Marble Arch|Central</v>
      </c>
      <c r="O3108">
        <f>VLOOKUP(N3108,Depth!$A$2:$F$427,3,)</f>
        <v>27</v>
      </c>
      <c r="P3108">
        <f>VLOOKUP(N3108,Depth!$A$2:$F$427,5,)</f>
        <v>101.405</v>
      </c>
      <c r="Q3108">
        <f>VLOOKUP(N3108,Depth!$A$2:$F$427,6,)</f>
        <v>25.594999999999999</v>
      </c>
      <c r="R3108">
        <f>VLOOKUP(L3108,longitude_latitude!C:J,7,)</f>
        <v>-0.155755638</v>
      </c>
      <c r="S3108">
        <f>VLOOKUP(L3108,longitude_latitude!C:J,8,)</f>
        <v>51.513090550000001</v>
      </c>
      <c r="T3108">
        <f t="shared" si="394"/>
        <v>-8.0234542839670215</v>
      </c>
      <c r="U3108">
        <f>VLOOKUP(M3108,LINE!$A$2:$B$13,2,)</f>
        <v>3</v>
      </c>
      <c r="V3108">
        <f>VLOOKUP(L3108,Entry_exit!B:P,4,)</f>
        <v>22499</v>
      </c>
      <c r="W3108">
        <f>2020 - VLOOKUP(L3108, age!$A:$D,4,)</f>
        <v>120</v>
      </c>
      <c r="X3108">
        <f>VLOOKUP(H3108,'air-quality-london-time-of-day'!E:G,3,FALSE)</f>
        <v>16.7</v>
      </c>
      <c r="Y3108">
        <f>VLOOKUP(I3108,Weather!F:K,2,)</f>
        <v>11.067873303167421</v>
      </c>
      <c r="Z3108">
        <f>VLOOKUP(I3108,Weather!F:K,3,)</f>
        <v>0.02</v>
      </c>
      <c r="AA3108">
        <f>VLOOKUP(I3108,Weather!F:K,4,)</f>
        <v>0.57999999999999996</v>
      </c>
      <c r="AB3108">
        <f>VLOOKUP(I3108,Weather!F:K,5,)</f>
        <v>1031</v>
      </c>
      <c r="AC3108">
        <f>VLOOKUP(I3108,Weather!F:K,6,)</f>
        <v>3</v>
      </c>
    </row>
    <row r="3109" spans="1:29" x14ac:dyDescent="0.25">
      <c r="A3109" t="s">
        <v>7</v>
      </c>
      <c r="B3109" t="s">
        <v>6</v>
      </c>
      <c r="C3109" s="1">
        <v>42116.42083333333</v>
      </c>
      <c r="D3109" s="3">
        <f t="shared" si="392"/>
        <v>2015</v>
      </c>
      <c r="E3109" s="3">
        <f t="shared" si="395"/>
        <v>4</v>
      </c>
      <c r="F3109" s="3">
        <f t="shared" si="396"/>
        <v>10</v>
      </c>
      <c r="G3109" s="3">
        <f t="shared" si="397"/>
        <v>22</v>
      </c>
      <c r="H3109" s="3" t="str">
        <f t="shared" si="398"/>
        <v>2015410</v>
      </c>
      <c r="I3109" s="3" t="str">
        <f t="shared" si="399"/>
        <v>201541022</v>
      </c>
      <c r="J3109">
        <v>268</v>
      </c>
      <c r="K3109">
        <v>160.80000000000001</v>
      </c>
      <c r="L3109" t="str">
        <f>VLOOKUP(C3109,List!$A$2:$C$2089,3,)</f>
        <v>Bond Street</v>
      </c>
      <c r="M3109" t="str">
        <f>VLOOKUP(C3109,List!$A$2:$C$2089,2,)</f>
        <v>Central</v>
      </c>
      <c r="N3109" t="str">
        <f t="shared" si="393"/>
        <v>Bond Street|Central</v>
      </c>
      <c r="O3109">
        <f>VLOOKUP(N3109,Depth!$A$2:$F$427,3,)</f>
        <v>22</v>
      </c>
      <c r="P3109">
        <f>VLOOKUP(N3109,Depth!$A$2:$F$427,5,)</f>
        <v>101</v>
      </c>
      <c r="Q3109">
        <f>VLOOKUP(N3109,Depth!$A$2:$F$427,6,)</f>
        <v>21</v>
      </c>
      <c r="R3109">
        <f>VLOOKUP(L3109,longitude_latitude!C:J,7,)</f>
        <v>-0.14807688399999999</v>
      </c>
      <c r="S3109">
        <f>VLOOKUP(L3109,longitude_latitude!C:J,8,)</f>
        <v>51.513870330000003</v>
      </c>
      <c r="T3109">
        <f t="shared" si="394"/>
        <v>-7.6280134012464513</v>
      </c>
      <c r="U3109">
        <f>VLOOKUP(M3109,LINE!$A$2:$B$13,2,)</f>
        <v>3</v>
      </c>
      <c r="V3109">
        <f>VLOOKUP(L3109,Entry_exit!B:P,4,)</f>
        <v>57022</v>
      </c>
      <c r="W3109">
        <f>2020 - VLOOKUP(L3109, age!$A:$D,4,)</f>
        <v>120</v>
      </c>
      <c r="X3109">
        <f>VLOOKUP(H3109,'air-quality-london-time-of-day'!E:G,3,FALSE)</f>
        <v>16.7</v>
      </c>
      <c r="Y3109">
        <f>VLOOKUP(I3109,Weather!F:K,2,)</f>
        <v>11.067873303167421</v>
      </c>
      <c r="Z3109">
        <f>VLOOKUP(I3109,Weather!F:K,3,)</f>
        <v>0.02</v>
      </c>
      <c r="AA3109">
        <f>VLOOKUP(I3109,Weather!F:K,4,)</f>
        <v>0.57999999999999996</v>
      </c>
      <c r="AB3109">
        <f>VLOOKUP(I3109,Weather!F:K,5,)</f>
        <v>1031</v>
      </c>
      <c r="AC3109">
        <f>VLOOKUP(I3109,Weather!F:K,6,)</f>
        <v>3</v>
      </c>
    </row>
    <row r="3110" spans="1:29" x14ac:dyDescent="0.25">
      <c r="A3110" t="s">
        <v>7</v>
      </c>
      <c r="B3110" t="s">
        <v>6</v>
      </c>
      <c r="C3110" s="1">
        <v>42116.421527777777</v>
      </c>
      <c r="D3110" s="3">
        <f t="shared" ref="D3110:D3173" si="400">YEAR(C3110)</f>
        <v>2015</v>
      </c>
      <c r="E3110" s="3">
        <f t="shared" si="395"/>
        <v>4</v>
      </c>
      <c r="F3110" s="3">
        <f t="shared" si="396"/>
        <v>10</v>
      </c>
      <c r="G3110" s="3">
        <f t="shared" si="397"/>
        <v>22</v>
      </c>
      <c r="H3110" s="3" t="str">
        <f t="shared" si="398"/>
        <v>2015410</v>
      </c>
      <c r="I3110" s="3" t="str">
        <f t="shared" si="399"/>
        <v>201541022</v>
      </c>
      <c r="J3110">
        <v>295</v>
      </c>
      <c r="K3110">
        <v>177</v>
      </c>
      <c r="L3110" t="str">
        <f>VLOOKUP(C3110,List!$A$2:$C$2089,3,)</f>
        <v>Bond Street</v>
      </c>
      <c r="M3110" t="str">
        <f>VLOOKUP(C3110,List!$A$2:$C$2089,2,)</f>
        <v>Central</v>
      </c>
      <c r="N3110" t="str">
        <f t="shared" ref="N3110:N3173" si="401">L3110&amp;"|"&amp;M3110</f>
        <v>Bond Street|Central</v>
      </c>
      <c r="O3110">
        <f>VLOOKUP(N3110,Depth!$A$2:$F$427,3,)</f>
        <v>22</v>
      </c>
      <c r="P3110">
        <f>VLOOKUP(N3110,Depth!$A$2:$F$427,5,)</f>
        <v>101</v>
      </c>
      <c r="Q3110">
        <f>VLOOKUP(N3110,Depth!$A$2:$F$427,6,)</f>
        <v>21</v>
      </c>
      <c r="R3110">
        <f>VLOOKUP(L3110,longitude_latitude!C:J,7,)</f>
        <v>-0.14807688399999999</v>
      </c>
      <c r="S3110">
        <f>VLOOKUP(L3110,longitude_latitude!C:J,8,)</f>
        <v>51.513870330000003</v>
      </c>
      <c r="T3110">
        <f t="shared" ref="T3110:T3173" si="402">R3110*S3110</f>
        <v>-7.6280134012464513</v>
      </c>
      <c r="U3110">
        <f>VLOOKUP(M3110,LINE!$A$2:$B$13,2,)</f>
        <v>3</v>
      </c>
      <c r="V3110">
        <f>VLOOKUP(L3110,Entry_exit!B:P,4,)</f>
        <v>57022</v>
      </c>
      <c r="W3110">
        <f>2020 - VLOOKUP(L3110, age!$A:$D,4,)</f>
        <v>120</v>
      </c>
      <c r="X3110">
        <f>VLOOKUP(H3110,'air-quality-london-time-of-day'!E:G,3,FALSE)</f>
        <v>16.7</v>
      </c>
      <c r="Y3110">
        <f>VLOOKUP(I3110,Weather!F:K,2,)</f>
        <v>11.067873303167421</v>
      </c>
      <c r="Z3110">
        <f>VLOOKUP(I3110,Weather!F:K,3,)</f>
        <v>0.02</v>
      </c>
      <c r="AA3110">
        <f>VLOOKUP(I3110,Weather!F:K,4,)</f>
        <v>0.57999999999999996</v>
      </c>
      <c r="AB3110">
        <f>VLOOKUP(I3110,Weather!F:K,5,)</f>
        <v>1031</v>
      </c>
      <c r="AC3110">
        <f>VLOOKUP(I3110,Weather!F:K,6,)</f>
        <v>3</v>
      </c>
    </row>
    <row r="3111" spans="1:29" x14ac:dyDescent="0.25">
      <c r="A3111" t="s">
        <v>7</v>
      </c>
      <c r="B3111" t="s">
        <v>6</v>
      </c>
      <c r="C3111" s="1">
        <v>42116.422222222223</v>
      </c>
      <c r="D3111" s="3">
        <f t="shared" si="400"/>
        <v>2015</v>
      </c>
      <c r="E3111" s="3">
        <f t="shared" si="395"/>
        <v>4</v>
      </c>
      <c r="F3111" s="3">
        <f t="shared" si="396"/>
        <v>10</v>
      </c>
      <c r="G3111" s="3">
        <f t="shared" si="397"/>
        <v>22</v>
      </c>
      <c r="H3111" s="3" t="str">
        <f t="shared" si="398"/>
        <v>2015410</v>
      </c>
      <c r="I3111" s="3" t="str">
        <f t="shared" si="399"/>
        <v>201541022</v>
      </c>
      <c r="J3111">
        <v>289</v>
      </c>
      <c r="K3111">
        <v>173.4</v>
      </c>
      <c r="L3111" t="str">
        <f>VLOOKUP(C3111,List!$A$2:$C$2089,3,)</f>
        <v>Oxford Circus</v>
      </c>
      <c r="M3111" t="str">
        <f>VLOOKUP(C3111,List!$A$2:$C$2089,2,)</f>
        <v>Central</v>
      </c>
      <c r="N3111" t="str">
        <f t="shared" si="401"/>
        <v>Oxford Circus|Central</v>
      </c>
      <c r="O3111">
        <f>VLOOKUP(N3111,Depth!$A$2:$F$427,3,)</f>
        <v>27</v>
      </c>
      <c r="P3111">
        <f>VLOOKUP(N3111,Depth!$A$2:$F$427,5,)</f>
        <v>100.6</v>
      </c>
      <c r="Q3111">
        <f>VLOOKUP(N3111,Depth!$A$2:$F$427,6,)</f>
        <v>26.4</v>
      </c>
      <c r="R3111">
        <f>VLOOKUP(L3111,longitude_latitude!C:J,7,)</f>
        <v>-0.14002524599999999</v>
      </c>
      <c r="S3111">
        <f>VLOOKUP(L3111,longitude_latitude!C:J,8,)</f>
        <v>51.51481046</v>
      </c>
      <c r="T3111">
        <f t="shared" si="402"/>
        <v>-7.2133740073048731</v>
      </c>
      <c r="U3111">
        <f>VLOOKUP(M3111,LINE!$A$2:$B$13,2,)</f>
        <v>3</v>
      </c>
      <c r="V3111">
        <f>VLOOKUP(L3111,Entry_exit!B:P,4,)</f>
        <v>133573</v>
      </c>
      <c r="W3111">
        <f>2020 - VLOOKUP(L3111, age!$A:$D,4,)</f>
        <v>114</v>
      </c>
      <c r="X3111">
        <f>VLOOKUP(H3111,'air-quality-london-time-of-day'!E:G,3,FALSE)</f>
        <v>16.7</v>
      </c>
      <c r="Y3111">
        <f>VLOOKUP(I3111,Weather!F:K,2,)</f>
        <v>11.067873303167421</v>
      </c>
      <c r="Z3111">
        <f>VLOOKUP(I3111,Weather!F:K,3,)</f>
        <v>0.02</v>
      </c>
      <c r="AA3111">
        <f>VLOOKUP(I3111,Weather!F:K,4,)</f>
        <v>0.57999999999999996</v>
      </c>
      <c r="AB3111">
        <f>VLOOKUP(I3111,Weather!F:K,5,)</f>
        <v>1031</v>
      </c>
      <c r="AC3111">
        <f>VLOOKUP(I3111,Weather!F:K,6,)</f>
        <v>3</v>
      </c>
    </row>
    <row r="3112" spans="1:29" x14ac:dyDescent="0.25">
      <c r="A3112" t="s">
        <v>7</v>
      </c>
      <c r="B3112" t="s">
        <v>6</v>
      </c>
      <c r="C3112" s="1">
        <v>42116.42291666667</v>
      </c>
      <c r="D3112" s="3">
        <f t="shared" si="400"/>
        <v>2015</v>
      </c>
      <c r="E3112" s="3">
        <f t="shared" si="395"/>
        <v>4</v>
      </c>
      <c r="F3112" s="3">
        <f t="shared" si="396"/>
        <v>10</v>
      </c>
      <c r="G3112" s="3">
        <f t="shared" si="397"/>
        <v>22</v>
      </c>
      <c r="H3112" s="3" t="str">
        <f t="shared" si="398"/>
        <v>2015410</v>
      </c>
      <c r="I3112" s="3" t="str">
        <f t="shared" si="399"/>
        <v>201541022</v>
      </c>
      <c r="J3112">
        <v>290</v>
      </c>
      <c r="K3112">
        <v>174</v>
      </c>
      <c r="L3112" t="str">
        <f>VLOOKUP(C3112,List!$A$2:$C$2089,3,)</f>
        <v>Oxford Circus</v>
      </c>
      <c r="M3112" t="str">
        <f>VLOOKUP(C3112,List!$A$2:$C$2089,2,)</f>
        <v>Central</v>
      </c>
      <c r="N3112" t="str">
        <f t="shared" si="401"/>
        <v>Oxford Circus|Central</v>
      </c>
      <c r="O3112">
        <f>VLOOKUP(N3112,Depth!$A$2:$F$427,3,)</f>
        <v>27</v>
      </c>
      <c r="P3112">
        <f>VLOOKUP(N3112,Depth!$A$2:$F$427,5,)</f>
        <v>100.6</v>
      </c>
      <c r="Q3112">
        <f>VLOOKUP(N3112,Depth!$A$2:$F$427,6,)</f>
        <v>26.4</v>
      </c>
      <c r="R3112">
        <f>VLOOKUP(L3112,longitude_latitude!C:J,7,)</f>
        <v>-0.14002524599999999</v>
      </c>
      <c r="S3112">
        <f>VLOOKUP(L3112,longitude_latitude!C:J,8,)</f>
        <v>51.51481046</v>
      </c>
      <c r="T3112">
        <f t="shared" si="402"/>
        <v>-7.2133740073048731</v>
      </c>
      <c r="U3112">
        <f>VLOOKUP(M3112,LINE!$A$2:$B$13,2,)</f>
        <v>3</v>
      </c>
      <c r="V3112">
        <f>VLOOKUP(L3112,Entry_exit!B:P,4,)</f>
        <v>133573</v>
      </c>
      <c r="W3112">
        <f>2020 - VLOOKUP(L3112, age!$A:$D,4,)</f>
        <v>114</v>
      </c>
      <c r="X3112">
        <f>VLOOKUP(H3112,'air-quality-london-time-of-day'!E:G,3,FALSE)</f>
        <v>16.7</v>
      </c>
      <c r="Y3112">
        <f>VLOOKUP(I3112,Weather!F:K,2,)</f>
        <v>11.067873303167421</v>
      </c>
      <c r="Z3112">
        <f>VLOOKUP(I3112,Weather!F:K,3,)</f>
        <v>0.02</v>
      </c>
      <c r="AA3112">
        <f>VLOOKUP(I3112,Weather!F:K,4,)</f>
        <v>0.57999999999999996</v>
      </c>
      <c r="AB3112">
        <f>VLOOKUP(I3112,Weather!F:K,5,)</f>
        <v>1031</v>
      </c>
      <c r="AC3112">
        <f>VLOOKUP(I3112,Weather!F:K,6,)</f>
        <v>3</v>
      </c>
    </row>
    <row r="3113" spans="1:29" x14ac:dyDescent="0.25">
      <c r="A3113" t="s">
        <v>7</v>
      </c>
      <c r="B3113" t="s">
        <v>6</v>
      </c>
      <c r="C3113" s="1">
        <v>42116.423611111109</v>
      </c>
      <c r="D3113" s="3">
        <f t="shared" si="400"/>
        <v>2015</v>
      </c>
      <c r="E3113" s="3">
        <f t="shared" si="395"/>
        <v>4</v>
      </c>
      <c r="F3113" s="3">
        <f t="shared" si="396"/>
        <v>10</v>
      </c>
      <c r="G3113" s="3">
        <f t="shared" si="397"/>
        <v>22</v>
      </c>
      <c r="H3113" s="3" t="str">
        <f t="shared" si="398"/>
        <v>2015410</v>
      </c>
      <c r="I3113" s="3" t="str">
        <f t="shared" si="399"/>
        <v>201541022</v>
      </c>
      <c r="J3113">
        <v>305</v>
      </c>
      <c r="K3113">
        <v>183</v>
      </c>
      <c r="L3113" t="str">
        <f>VLOOKUP(C3113,List!$A$2:$C$2089,3,)</f>
        <v>Oxford Circus</v>
      </c>
      <c r="M3113" t="str">
        <f>VLOOKUP(C3113,List!$A$2:$C$2089,2,)</f>
        <v>Central</v>
      </c>
      <c r="N3113" t="str">
        <f t="shared" si="401"/>
        <v>Oxford Circus|Central</v>
      </c>
      <c r="O3113">
        <f>VLOOKUP(N3113,Depth!$A$2:$F$427,3,)</f>
        <v>27</v>
      </c>
      <c r="P3113">
        <f>VLOOKUP(N3113,Depth!$A$2:$F$427,5,)</f>
        <v>100.6</v>
      </c>
      <c r="Q3113">
        <f>VLOOKUP(N3113,Depth!$A$2:$F$427,6,)</f>
        <v>26.4</v>
      </c>
      <c r="R3113">
        <f>VLOOKUP(L3113,longitude_latitude!C:J,7,)</f>
        <v>-0.14002524599999999</v>
      </c>
      <c r="S3113">
        <f>VLOOKUP(L3113,longitude_latitude!C:J,8,)</f>
        <v>51.51481046</v>
      </c>
      <c r="T3113">
        <f t="shared" si="402"/>
        <v>-7.2133740073048731</v>
      </c>
      <c r="U3113">
        <f>VLOOKUP(M3113,LINE!$A$2:$B$13,2,)</f>
        <v>3</v>
      </c>
      <c r="V3113">
        <f>VLOOKUP(L3113,Entry_exit!B:P,4,)</f>
        <v>133573</v>
      </c>
      <c r="W3113">
        <f>2020 - VLOOKUP(L3113, age!$A:$D,4,)</f>
        <v>114</v>
      </c>
      <c r="X3113">
        <f>VLOOKUP(H3113,'air-quality-london-time-of-day'!E:G,3,FALSE)</f>
        <v>16.7</v>
      </c>
      <c r="Y3113">
        <f>VLOOKUP(I3113,Weather!F:K,2,)</f>
        <v>11.067873303167421</v>
      </c>
      <c r="Z3113">
        <f>VLOOKUP(I3113,Weather!F:K,3,)</f>
        <v>0.02</v>
      </c>
      <c r="AA3113">
        <f>VLOOKUP(I3113,Weather!F:K,4,)</f>
        <v>0.57999999999999996</v>
      </c>
      <c r="AB3113">
        <f>VLOOKUP(I3113,Weather!F:K,5,)</f>
        <v>1031</v>
      </c>
      <c r="AC3113">
        <f>VLOOKUP(I3113,Weather!F:K,6,)</f>
        <v>3</v>
      </c>
    </row>
    <row r="3114" spans="1:29" x14ac:dyDescent="0.25">
      <c r="A3114" t="s">
        <v>7</v>
      </c>
      <c r="B3114" t="s">
        <v>6</v>
      </c>
      <c r="C3114" s="1">
        <v>42116.424305555556</v>
      </c>
      <c r="D3114" s="3">
        <f t="shared" si="400"/>
        <v>2015</v>
      </c>
      <c r="E3114" s="3">
        <f t="shared" si="395"/>
        <v>4</v>
      </c>
      <c r="F3114" s="3">
        <f t="shared" si="396"/>
        <v>10</v>
      </c>
      <c r="G3114" s="3">
        <f t="shared" si="397"/>
        <v>22</v>
      </c>
      <c r="H3114" s="3" t="str">
        <f t="shared" si="398"/>
        <v>2015410</v>
      </c>
      <c r="I3114" s="3" t="str">
        <f t="shared" si="399"/>
        <v>201541022</v>
      </c>
      <c r="J3114">
        <v>300</v>
      </c>
      <c r="K3114">
        <v>180</v>
      </c>
      <c r="L3114" t="str">
        <f>VLOOKUP(C3114,List!$A$2:$C$2089,3,)</f>
        <v>Holborn</v>
      </c>
      <c r="M3114" t="str">
        <f>VLOOKUP(C3114,List!$A$2:$C$2089,2,)</f>
        <v>Central</v>
      </c>
      <c r="N3114" t="str">
        <f t="shared" si="401"/>
        <v>Holborn|Central</v>
      </c>
      <c r="O3114">
        <f>VLOOKUP(N3114,Depth!$A$2:$F$427,3,)</f>
        <v>23</v>
      </c>
      <c r="P3114">
        <f>VLOOKUP(N3114,Depth!$A$2:$F$427,5,)</f>
        <v>96.754999999999995</v>
      </c>
      <c r="Q3114">
        <f>VLOOKUP(N3114,Depth!$A$2:$F$427,6,)</f>
        <v>26.245000000000001</v>
      </c>
      <c r="R3114">
        <f>VLOOKUP(L3114,longitude_latitude!C:J,7,)</f>
        <v>-0.1188087</v>
      </c>
      <c r="S3114">
        <f>VLOOKUP(L3114,longitude_latitude!C:J,8,)</f>
        <v>51.517068790000003</v>
      </c>
      <c r="T3114">
        <f t="shared" si="402"/>
        <v>-6.1206759707504732</v>
      </c>
      <c r="U3114">
        <f>VLOOKUP(M3114,LINE!$A$2:$B$13,2,)</f>
        <v>3</v>
      </c>
      <c r="V3114">
        <f>VLOOKUP(L3114,Entry_exit!B:P,4,)</f>
        <v>62752</v>
      </c>
      <c r="W3114">
        <f>2020 - VLOOKUP(L3114, age!$A:$D,4,)</f>
        <v>87</v>
      </c>
      <c r="X3114">
        <f>VLOOKUP(H3114,'air-quality-london-time-of-day'!E:G,3,FALSE)</f>
        <v>16.7</v>
      </c>
      <c r="Y3114">
        <f>VLOOKUP(I3114,Weather!F:K,2,)</f>
        <v>11.067873303167421</v>
      </c>
      <c r="Z3114">
        <f>VLOOKUP(I3114,Weather!F:K,3,)</f>
        <v>0.02</v>
      </c>
      <c r="AA3114">
        <f>VLOOKUP(I3114,Weather!F:K,4,)</f>
        <v>0.57999999999999996</v>
      </c>
      <c r="AB3114">
        <f>VLOOKUP(I3114,Weather!F:K,5,)</f>
        <v>1031</v>
      </c>
      <c r="AC3114">
        <f>VLOOKUP(I3114,Weather!F:K,6,)</f>
        <v>3</v>
      </c>
    </row>
    <row r="3115" spans="1:29" x14ac:dyDescent="0.25">
      <c r="A3115" t="s">
        <v>7</v>
      </c>
      <c r="B3115" t="s">
        <v>6</v>
      </c>
      <c r="C3115" s="1">
        <v>42116.425000000003</v>
      </c>
      <c r="D3115" s="3">
        <f t="shared" si="400"/>
        <v>2015</v>
      </c>
      <c r="E3115" s="3">
        <f t="shared" si="395"/>
        <v>4</v>
      </c>
      <c r="F3115" s="3">
        <f t="shared" si="396"/>
        <v>10</v>
      </c>
      <c r="G3115" s="3">
        <f t="shared" si="397"/>
        <v>22</v>
      </c>
      <c r="H3115" s="3" t="str">
        <f t="shared" si="398"/>
        <v>2015410</v>
      </c>
      <c r="I3115" s="3" t="str">
        <f t="shared" si="399"/>
        <v>201541022</v>
      </c>
      <c r="J3115">
        <v>311</v>
      </c>
      <c r="K3115">
        <v>186.6</v>
      </c>
      <c r="L3115" t="str">
        <f>VLOOKUP(C3115,List!$A$2:$C$2089,3,)</f>
        <v>Chancery Lane</v>
      </c>
      <c r="M3115" t="str">
        <f>VLOOKUP(C3115,List!$A$2:$C$2089,2,)</f>
        <v>Central</v>
      </c>
      <c r="N3115" t="str">
        <f t="shared" si="401"/>
        <v>Chancery Lane|Central</v>
      </c>
      <c r="O3115">
        <f>VLOOKUP(N3115,Depth!$A$2:$F$427,3,)</f>
        <v>20</v>
      </c>
      <c r="P3115">
        <f>VLOOKUP(N3115,Depth!$A$2:$F$427,5,)</f>
        <v>97.805000000000007</v>
      </c>
      <c r="Q3115">
        <f>VLOOKUP(N3115,Depth!$A$2:$F$427,6,)</f>
        <v>22.195</v>
      </c>
      <c r="R3115">
        <f>VLOOKUP(L3115,longitude_latitude!C:J,7,)</f>
        <v>-0.10996054700000001</v>
      </c>
      <c r="S3115">
        <f>VLOOKUP(L3115,longitude_latitude!C:J,8,)</f>
        <v>51.517739499999998</v>
      </c>
      <c r="T3115">
        <f t="shared" si="402"/>
        <v>-5.6649188156235066</v>
      </c>
      <c r="U3115">
        <f>VLOOKUP(M3115,LINE!$A$2:$B$13,2,)</f>
        <v>3</v>
      </c>
      <c r="V3115">
        <f>VLOOKUP(L3115,Entry_exit!B:P,4,)</f>
        <v>29339</v>
      </c>
      <c r="W3115">
        <f>2020 - VLOOKUP(L3115, age!$A:$D,4,)</f>
        <v>120</v>
      </c>
      <c r="X3115">
        <f>VLOOKUP(H3115,'air-quality-london-time-of-day'!E:G,3,FALSE)</f>
        <v>16.7</v>
      </c>
      <c r="Y3115">
        <f>VLOOKUP(I3115,Weather!F:K,2,)</f>
        <v>11.067873303167421</v>
      </c>
      <c r="Z3115">
        <f>VLOOKUP(I3115,Weather!F:K,3,)</f>
        <v>0.02</v>
      </c>
      <c r="AA3115">
        <f>VLOOKUP(I3115,Weather!F:K,4,)</f>
        <v>0.57999999999999996</v>
      </c>
      <c r="AB3115">
        <f>VLOOKUP(I3115,Weather!F:K,5,)</f>
        <v>1031</v>
      </c>
      <c r="AC3115">
        <f>VLOOKUP(I3115,Weather!F:K,6,)</f>
        <v>3</v>
      </c>
    </row>
    <row r="3116" spans="1:29" x14ac:dyDescent="0.25">
      <c r="A3116" t="s">
        <v>7</v>
      </c>
      <c r="B3116" t="s">
        <v>6</v>
      </c>
      <c r="C3116" s="1">
        <v>42116.425694444442</v>
      </c>
      <c r="D3116" s="3">
        <f t="shared" si="400"/>
        <v>2015</v>
      </c>
      <c r="E3116" s="3">
        <f t="shared" si="395"/>
        <v>4</v>
      </c>
      <c r="F3116" s="3">
        <f t="shared" si="396"/>
        <v>10</v>
      </c>
      <c r="G3116" s="3">
        <f t="shared" si="397"/>
        <v>22</v>
      </c>
      <c r="H3116" s="3" t="str">
        <f t="shared" si="398"/>
        <v>2015410</v>
      </c>
      <c r="I3116" s="3" t="str">
        <f t="shared" si="399"/>
        <v>201541022</v>
      </c>
      <c r="J3116">
        <v>273</v>
      </c>
      <c r="K3116">
        <v>163.80000000000001</v>
      </c>
      <c r="L3116" t="str">
        <f>VLOOKUP(C3116,List!$A$2:$C$2089,3,)</f>
        <v>Chancery Lane</v>
      </c>
      <c r="M3116" t="str">
        <f>VLOOKUP(C3116,List!$A$2:$C$2089,2,)</f>
        <v>Central</v>
      </c>
      <c r="N3116" t="str">
        <f t="shared" si="401"/>
        <v>Chancery Lane|Central</v>
      </c>
      <c r="O3116">
        <f>VLOOKUP(N3116,Depth!$A$2:$F$427,3,)</f>
        <v>20</v>
      </c>
      <c r="P3116">
        <f>VLOOKUP(N3116,Depth!$A$2:$F$427,5,)</f>
        <v>97.805000000000007</v>
      </c>
      <c r="Q3116">
        <f>VLOOKUP(N3116,Depth!$A$2:$F$427,6,)</f>
        <v>22.195</v>
      </c>
      <c r="R3116">
        <f>VLOOKUP(L3116,longitude_latitude!C:J,7,)</f>
        <v>-0.10996054700000001</v>
      </c>
      <c r="S3116">
        <f>VLOOKUP(L3116,longitude_latitude!C:J,8,)</f>
        <v>51.517739499999998</v>
      </c>
      <c r="T3116">
        <f t="shared" si="402"/>
        <v>-5.6649188156235066</v>
      </c>
      <c r="U3116">
        <f>VLOOKUP(M3116,LINE!$A$2:$B$13,2,)</f>
        <v>3</v>
      </c>
      <c r="V3116">
        <f>VLOOKUP(L3116,Entry_exit!B:P,4,)</f>
        <v>29339</v>
      </c>
      <c r="W3116">
        <f>2020 - VLOOKUP(L3116, age!$A:$D,4,)</f>
        <v>120</v>
      </c>
      <c r="X3116">
        <f>VLOOKUP(H3116,'air-quality-london-time-of-day'!E:G,3,FALSE)</f>
        <v>16.7</v>
      </c>
      <c r="Y3116">
        <f>VLOOKUP(I3116,Weather!F:K,2,)</f>
        <v>11.067873303167421</v>
      </c>
      <c r="Z3116">
        <f>VLOOKUP(I3116,Weather!F:K,3,)</f>
        <v>0.02</v>
      </c>
      <c r="AA3116">
        <f>VLOOKUP(I3116,Weather!F:K,4,)</f>
        <v>0.57999999999999996</v>
      </c>
      <c r="AB3116">
        <f>VLOOKUP(I3116,Weather!F:K,5,)</f>
        <v>1031</v>
      </c>
      <c r="AC3116">
        <f>VLOOKUP(I3116,Weather!F:K,6,)</f>
        <v>3</v>
      </c>
    </row>
    <row r="3117" spans="1:29" x14ac:dyDescent="0.25">
      <c r="A3117" t="s">
        <v>7</v>
      </c>
      <c r="B3117" t="s">
        <v>6</v>
      </c>
      <c r="C3117" s="1">
        <v>42116.426388888889</v>
      </c>
      <c r="D3117" s="3">
        <f t="shared" si="400"/>
        <v>2015</v>
      </c>
      <c r="E3117" s="3">
        <f t="shared" si="395"/>
        <v>4</v>
      </c>
      <c r="F3117" s="3">
        <f t="shared" si="396"/>
        <v>10</v>
      </c>
      <c r="G3117" s="3">
        <f t="shared" si="397"/>
        <v>22</v>
      </c>
      <c r="H3117" s="3" t="str">
        <f t="shared" si="398"/>
        <v>2015410</v>
      </c>
      <c r="I3117" s="3" t="str">
        <f t="shared" si="399"/>
        <v>201541022</v>
      </c>
      <c r="J3117">
        <v>263</v>
      </c>
      <c r="K3117">
        <v>157.80000000000001</v>
      </c>
      <c r="L3117" t="str">
        <f>VLOOKUP(C3117,List!$A$2:$C$2089,3,)</f>
        <v>St. Paul's</v>
      </c>
      <c r="M3117" t="str">
        <f>VLOOKUP(C3117,List!$A$2:$C$2089,2,)</f>
        <v>Central</v>
      </c>
      <c r="N3117" t="str">
        <f t="shared" si="401"/>
        <v>St. Paul's|Central</v>
      </c>
      <c r="O3117">
        <f>VLOOKUP(N3117,Depth!$A$2:$F$427,3,)</f>
        <v>17</v>
      </c>
      <c r="P3117">
        <f>VLOOKUP(N3117,Depth!$A$2:$F$427,5,)</f>
        <v>92.59</v>
      </c>
      <c r="Q3117">
        <f>VLOOKUP(N3117,Depth!$A$2:$F$427,6,)</f>
        <v>24.41</v>
      </c>
      <c r="R3117">
        <f>VLOOKUP(L3117,longitude_latitude!C:J,7,)</f>
        <v>-9.5907533000000003E-2</v>
      </c>
      <c r="S3117">
        <f>VLOOKUP(L3117,longitude_latitude!C:J,8,)</f>
        <v>51.514442860000003</v>
      </c>
      <c r="T3117">
        <f t="shared" si="402"/>
        <v>-4.9406231285720645</v>
      </c>
      <c r="U3117">
        <f>VLOOKUP(M3117,LINE!$A$2:$B$13,2,)</f>
        <v>3</v>
      </c>
      <c r="V3117">
        <f>VLOOKUP(L3117,Entry_exit!B:P,4,)</f>
        <v>29189</v>
      </c>
      <c r="W3117">
        <f>2020 - VLOOKUP(L3117, age!$A:$D,4,)</f>
        <v>120</v>
      </c>
      <c r="X3117">
        <f>VLOOKUP(H3117,'air-quality-london-time-of-day'!E:G,3,FALSE)</f>
        <v>16.7</v>
      </c>
      <c r="Y3117">
        <f>VLOOKUP(I3117,Weather!F:K,2,)</f>
        <v>11.067873303167421</v>
      </c>
      <c r="Z3117">
        <f>VLOOKUP(I3117,Weather!F:K,3,)</f>
        <v>0.02</v>
      </c>
      <c r="AA3117">
        <f>VLOOKUP(I3117,Weather!F:K,4,)</f>
        <v>0.57999999999999996</v>
      </c>
      <c r="AB3117">
        <f>VLOOKUP(I3117,Weather!F:K,5,)</f>
        <v>1031</v>
      </c>
      <c r="AC3117">
        <f>VLOOKUP(I3117,Weather!F:K,6,)</f>
        <v>3</v>
      </c>
    </row>
    <row r="3118" spans="1:29" x14ac:dyDescent="0.25">
      <c r="A3118" t="s">
        <v>7</v>
      </c>
      <c r="B3118" t="s">
        <v>6</v>
      </c>
      <c r="C3118" s="1">
        <v>42116.427083333336</v>
      </c>
      <c r="D3118" s="3">
        <f t="shared" si="400"/>
        <v>2015</v>
      </c>
      <c r="E3118" s="3">
        <f t="shared" si="395"/>
        <v>4</v>
      </c>
      <c r="F3118" s="3">
        <f t="shared" si="396"/>
        <v>10</v>
      </c>
      <c r="G3118" s="3">
        <f t="shared" si="397"/>
        <v>22</v>
      </c>
      <c r="H3118" s="3" t="str">
        <f t="shared" si="398"/>
        <v>2015410</v>
      </c>
      <c r="I3118" s="3" t="str">
        <f t="shared" si="399"/>
        <v>201541022</v>
      </c>
      <c r="J3118">
        <v>265</v>
      </c>
      <c r="K3118">
        <v>159</v>
      </c>
      <c r="L3118" t="str">
        <f>VLOOKUP(C3118,List!$A$2:$C$2089,3,)</f>
        <v>St. Paul's</v>
      </c>
      <c r="M3118" t="str">
        <f>VLOOKUP(C3118,List!$A$2:$C$2089,2,)</f>
        <v>Central</v>
      </c>
      <c r="N3118" t="str">
        <f t="shared" si="401"/>
        <v>St. Paul's|Central</v>
      </c>
      <c r="O3118">
        <f>VLOOKUP(N3118,Depth!$A$2:$F$427,3,)</f>
        <v>17</v>
      </c>
      <c r="P3118">
        <f>VLOOKUP(N3118,Depth!$A$2:$F$427,5,)</f>
        <v>92.59</v>
      </c>
      <c r="Q3118">
        <f>VLOOKUP(N3118,Depth!$A$2:$F$427,6,)</f>
        <v>24.41</v>
      </c>
      <c r="R3118">
        <f>VLOOKUP(L3118,longitude_latitude!C:J,7,)</f>
        <v>-9.5907533000000003E-2</v>
      </c>
      <c r="S3118">
        <f>VLOOKUP(L3118,longitude_latitude!C:J,8,)</f>
        <v>51.514442860000003</v>
      </c>
      <c r="T3118">
        <f t="shared" si="402"/>
        <v>-4.9406231285720645</v>
      </c>
      <c r="U3118">
        <f>VLOOKUP(M3118,LINE!$A$2:$B$13,2,)</f>
        <v>3</v>
      </c>
      <c r="V3118">
        <f>VLOOKUP(L3118,Entry_exit!B:P,4,)</f>
        <v>29189</v>
      </c>
      <c r="W3118">
        <f>2020 - VLOOKUP(L3118, age!$A:$D,4,)</f>
        <v>120</v>
      </c>
      <c r="X3118">
        <f>VLOOKUP(H3118,'air-quality-london-time-of-day'!E:G,3,FALSE)</f>
        <v>16.7</v>
      </c>
      <c r="Y3118">
        <f>VLOOKUP(I3118,Weather!F:K,2,)</f>
        <v>11.067873303167421</v>
      </c>
      <c r="Z3118">
        <f>VLOOKUP(I3118,Weather!F:K,3,)</f>
        <v>0.02</v>
      </c>
      <c r="AA3118">
        <f>VLOOKUP(I3118,Weather!F:K,4,)</f>
        <v>0.57999999999999996</v>
      </c>
      <c r="AB3118">
        <f>VLOOKUP(I3118,Weather!F:K,5,)</f>
        <v>1031</v>
      </c>
      <c r="AC3118">
        <f>VLOOKUP(I3118,Weather!F:K,6,)</f>
        <v>3</v>
      </c>
    </row>
    <row r="3119" spans="1:29" x14ac:dyDescent="0.25">
      <c r="A3119" t="s">
        <v>7</v>
      </c>
      <c r="B3119" t="s">
        <v>6</v>
      </c>
      <c r="C3119" s="1">
        <v>42116.427777777775</v>
      </c>
      <c r="D3119" s="3">
        <f t="shared" si="400"/>
        <v>2015</v>
      </c>
      <c r="E3119" s="3">
        <f t="shared" si="395"/>
        <v>4</v>
      </c>
      <c r="F3119" s="3">
        <f t="shared" si="396"/>
        <v>10</v>
      </c>
      <c r="G3119" s="3">
        <f t="shared" si="397"/>
        <v>22</v>
      </c>
      <c r="H3119" s="3" t="str">
        <f t="shared" si="398"/>
        <v>2015410</v>
      </c>
      <c r="I3119" s="3" t="str">
        <f t="shared" si="399"/>
        <v>201541022</v>
      </c>
      <c r="J3119">
        <v>264</v>
      </c>
      <c r="K3119">
        <v>158.4</v>
      </c>
      <c r="L3119" t="str">
        <f>VLOOKUP(C3119,List!$A$2:$C$2089,3,)</f>
        <v>Bank</v>
      </c>
      <c r="M3119" t="str">
        <f>VLOOKUP(C3119,List!$A$2:$C$2089,2,)</f>
        <v>Central</v>
      </c>
      <c r="N3119" t="str">
        <f t="shared" si="401"/>
        <v>Bank|Central</v>
      </c>
      <c r="O3119">
        <f>VLOOKUP(N3119,Depth!$A$2:$F$427,3,)</f>
        <v>14</v>
      </c>
      <c r="P3119">
        <f>VLOOKUP(N3119,Depth!$A$2:$F$427,5,)</f>
        <v>93.495000000000005</v>
      </c>
      <c r="Q3119">
        <f>VLOOKUP(N3119,Depth!$A$2:$F$427,6,)</f>
        <v>20.504999999999999</v>
      </c>
      <c r="R3119">
        <f>VLOOKUP(L3119,longitude_latitude!C:J,7,)</f>
        <v>-8.7296949999999998E-2</v>
      </c>
      <c r="S3119">
        <f>VLOOKUP(L3119,longitude_latitude!C:J,8,)</f>
        <v>51.512915110000002</v>
      </c>
      <c r="T3119">
        <f t="shared" si="402"/>
        <v>-4.4969203747119142</v>
      </c>
      <c r="U3119">
        <f>VLOOKUP(M3119,LINE!$A$2:$B$13,2,)</f>
        <v>3</v>
      </c>
      <c r="V3119">
        <f>VLOOKUP(L3119,Entry_exit!B:P,4,)</f>
        <v>107093</v>
      </c>
      <c r="W3119">
        <f>2020 - VLOOKUP(L3119, age!$A:$D,4,)</f>
        <v>120</v>
      </c>
      <c r="X3119">
        <f>VLOOKUP(H3119,'air-quality-london-time-of-day'!E:G,3,FALSE)</f>
        <v>16.7</v>
      </c>
      <c r="Y3119">
        <f>VLOOKUP(I3119,Weather!F:K,2,)</f>
        <v>11.067873303167421</v>
      </c>
      <c r="Z3119">
        <f>VLOOKUP(I3119,Weather!F:K,3,)</f>
        <v>0.02</v>
      </c>
      <c r="AA3119">
        <f>VLOOKUP(I3119,Weather!F:K,4,)</f>
        <v>0.57999999999999996</v>
      </c>
      <c r="AB3119">
        <f>VLOOKUP(I3119,Weather!F:K,5,)</f>
        <v>1031</v>
      </c>
      <c r="AC3119">
        <f>VLOOKUP(I3119,Weather!F:K,6,)</f>
        <v>3</v>
      </c>
    </row>
    <row r="3120" spans="1:29" x14ac:dyDescent="0.25">
      <c r="A3120" t="s">
        <v>7</v>
      </c>
      <c r="B3120" t="s">
        <v>6</v>
      </c>
      <c r="C3120" s="1">
        <v>42116.428472222222</v>
      </c>
      <c r="D3120" s="3">
        <f t="shared" si="400"/>
        <v>2015</v>
      </c>
      <c r="E3120" s="3">
        <f t="shared" si="395"/>
        <v>4</v>
      </c>
      <c r="F3120" s="3">
        <f t="shared" si="396"/>
        <v>10</v>
      </c>
      <c r="G3120" s="3">
        <f t="shared" si="397"/>
        <v>22</v>
      </c>
      <c r="H3120" s="3" t="str">
        <f t="shared" si="398"/>
        <v>2015410</v>
      </c>
      <c r="I3120" s="3" t="str">
        <f t="shared" si="399"/>
        <v>201541022</v>
      </c>
      <c r="J3120">
        <v>278</v>
      </c>
      <c r="K3120">
        <v>166.8</v>
      </c>
      <c r="L3120" t="str">
        <f>VLOOKUP(C3120,List!$A$2:$C$2089,3,)</f>
        <v>Bank</v>
      </c>
      <c r="M3120" t="str">
        <f>VLOOKUP(C3120,List!$A$2:$C$2089,2,)</f>
        <v>Central</v>
      </c>
      <c r="N3120" t="str">
        <f t="shared" si="401"/>
        <v>Bank|Central</v>
      </c>
      <c r="O3120">
        <f>VLOOKUP(N3120,Depth!$A$2:$F$427,3,)</f>
        <v>14</v>
      </c>
      <c r="P3120">
        <f>VLOOKUP(N3120,Depth!$A$2:$F$427,5,)</f>
        <v>93.495000000000005</v>
      </c>
      <c r="Q3120">
        <f>VLOOKUP(N3120,Depth!$A$2:$F$427,6,)</f>
        <v>20.504999999999999</v>
      </c>
      <c r="R3120">
        <f>VLOOKUP(L3120,longitude_latitude!C:J,7,)</f>
        <v>-8.7296949999999998E-2</v>
      </c>
      <c r="S3120">
        <f>VLOOKUP(L3120,longitude_latitude!C:J,8,)</f>
        <v>51.512915110000002</v>
      </c>
      <c r="T3120">
        <f t="shared" si="402"/>
        <v>-4.4969203747119142</v>
      </c>
      <c r="U3120">
        <f>VLOOKUP(M3120,LINE!$A$2:$B$13,2,)</f>
        <v>3</v>
      </c>
      <c r="V3120">
        <f>VLOOKUP(L3120,Entry_exit!B:P,4,)</f>
        <v>107093</v>
      </c>
      <c r="W3120">
        <f>2020 - VLOOKUP(L3120, age!$A:$D,4,)</f>
        <v>120</v>
      </c>
      <c r="X3120">
        <f>VLOOKUP(H3120,'air-quality-london-time-of-day'!E:G,3,FALSE)</f>
        <v>16.7</v>
      </c>
      <c r="Y3120">
        <f>VLOOKUP(I3120,Weather!F:K,2,)</f>
        <v>11.067873303167421</v>
      </c>
      <c r="Z3120">
        <f>VLOOKUP(I3120,Weather!F:K,3,)</f>
        <v>0.02</v>
      </c>
      <c r="AA3120">
        <f>VLOOKUP(I3120,Weather!F:K,4,)</f>
        <v>0.57999999999999996</v>
      </c>
      <c r="AB3120">
        <f>VLOOKUP(I3120,Weather!F:K,5,)</f>
        <v>1031</v>
      </c>
      <c r="AC3120">
        <f>VLOOKUP(I3120,Weather!F:K,6,)</f>
        <v>3</v>
      </c>
    </row>
    <row r="3121" spans="1:29" x14ac:dyDescent="0.25">
      <c r="A3121" t="s">
        <v>7</v>
      </c>
      <c r="B3121" t="s">
        <v>6</v>
      </c>
      <c r="C3121" s="1">
        <v>42116.429166666669</v>
      </c>
      <c r="D3121" s="3">
        <f t="shared" si="400"/>
        <v>2015</v>
      </c>
      <c r="E3121" s="3">
        <f t="shared" si="395"/>
        <v>4</v>
      </c>
      <c r="F3121" s="3">
        <f t="shared" si="396"/>
        <v>10</v>
      </c>
      <c r="G3121" s="3">
        <f t="shared" si="397"/>
        <v>22</v>
      </c>
      <c r="H3121" s="3" t="str">
        <f t="shared" si="398"/>
        <v>2015410</v>
      </c>
      <c r="I3121" s="3" t="str">
        <f t="shared" si="399"/>
        <v>201541022</v>
      </c>
      <c r="J3121">
        <v>270</v>
      </c>
      <c r="K3121">
        <v>162</v>
      </c>
      <c r="L3121" t="str">
        <f>VLOOKUP(C3121,List!$A$2:$C$2089,3,)</f>
        <v>Liverpool Street</v>
      </c>
      <c r="M3121" t="str">
        <f>VLOOKUP(C3121,List!$A$2:$C$2089,2,)</f>
        <v>Central</v>
      </c>
      <c r="N3121" t="str">
        <f t="shared" si="401"/>
        <v>Liverpool Street|Central</v>
      </c>
      <c r="O3121">
        <f>VLOOKUP(N3121,Depth!$A$2:$F$427,3,)</f>
        <v>14</v>
      </c>
      <c r="P3121">
        <f>VLOOKUP(N3121,Depth!$A$2:$F$427,5,)</f>
        <v>92.47</v>
      </c>
      <c r="Q3121">
        <f>VLOOKUP(N3121,Depth!$A$2:$F$427,6,)</f>
        <v>21.53</v>
      </c>
      <c r="R3121">
        <f>VLOOKUP(L3121,longitude_latitude!C:J,7,)</f>
        <v>-8.1601362999999996E-2</v>
      </c>
      <c r="S3121">
        <f>VLOOKUP(L3121,longitude_latitude!C:J,8,)</f>
        <v>51.516842400000002</v>
      </c>
      <c r="T3121">
        <f t="shared" si="402"/>
        <v>-4.2038445572961916</v>
      </c>
      <c r="U3121">
        <f>VLOOKUP(M3121,LINE!$A$2:$B$13,2,)</f>
        <v>3</v>
      </c>
      <c r="V3121">
        <f>VLOOKUP(L3121,Entry_exit!B:P,4,)</f>
        <v>115738</v>
      </c>
      <c r="W3121">
        <f>2020 - VLOOKUP(L3121, age!$A:$D,4,)</f>
        <v>108</v>
      </c>
      <c r="X3121">
        <f>VLOOKUP(H3121,'air-quality-london-time-of-day'!E:G,3,FALSE)</f>
        <v>16.7</v>
      </c>
      <c r="Y3121">
        <f>VLOOKUP(I3121,Weather!F:K,2,)</f>
        <v>11.067873303167421</v>
      </c>
      <c r="Z3121">
        <f>VLOOKUP(I3121,Weather!F:K,3,)</f>
        <v>0.02</v>
      </c>
      <c r="AA3121">
        <f>VLOOKUP(I3121,Weather!F:K,4,)</f>
        <v>0.57999999999999996</v>
      </c>
      <c r="AB3121">
        <f>VLOOKUP(I3121,Weather!F:K,5,)</f>
        <v>1031</v>
      </c>
      <c r="AC3121">
        <f>VLOOKUP(I3121,Weather!F:K,6,)</f>
        <v>3</v>
      </c>
    </row>
    <row r="3122" spans="1:29" x14ac:dyDescent="0.25">
      <c r="A3122" t="s">
        <v>7</v>
      </c>
      <c r="B3122" t="s">
        <v>6</v>
      </c>
      <c r="C3122" s="1">
        <v>42116.429861111108</v>
      </c>
      <c r="D3122" s="3">
        <f t="shared" si="400"/>
        <v>2015</v>
      </c>
      <c r="E3122" s="3">
        <f t="shared" si="395"/>
        <v>4</v>
      </c>
      <c r="F3122" s="3">
        <f t="shared" si="396"/>
        <v>10</v>
      </c>
      <c r="G3122" s="3">
        <f t="shared" si="397"/>
        <v>22</v>
      </c>
      <c r="H3122" s="3" t="str">
        <f t="shared" si="398"/>
        <v>2015410</v>
      </c>
      <c r="I3122" s="3" t="str">
        <f t="shared" si="399"/>
        <v>201541022</v>
      </c>
      <c r="J3122">
        <v>261</v>
      </c>
      <c r="K3122">
        <v>156.6</v>
      </c>
      <c r="L3122" t="str">
        <f>VLOOKUP(C3122,List!$A$2:$C$2089,3,)</f>
        <v>Liverpool Street</v>
      </c>
      <c r="M3122" t="str">
        <f>VLOOKUP(C3122,List!$A$2:$C$2089,2,)</f>
        <v>Central</v>
      </c>
      <c r="N3122" t="str">
        <f t="shared" si="401"/>
        <v>Liverpool Street|Central</v>
      </c>
      <c r="O3122">
        <f>VLOOKUP(N3122,Depth!$A$2:$F$427,3,)</f>
        <v>14</v>
      </c>
      <c r="P3122">
        <f>VLOOKUP(N3122,Depth!$A$2:$F$427,5,)</f>
        <v>92.47</v>
      </c>
      <c r="Q3122">
        <f>VLOOKUP(N3122,Depth!$A$2:$F$427,6,)</f>
        <v>21.53</v>
      </c>
      <c r="R3122">
        <f>VLOOKUP(L3122,longitude_latitude!C:J,7,)</f>
        <v>-8.1601362999999996E-2</v>
      </c>
      <c r="S3122">
        <f>VLOOKUP(L3122,longitude_latitude!C:J,8,)</f>
        <v>51.516842400000002</v>
      </c>
      <c r="T3122">
        <f t="shared" si="402"/>
        <v>-4.2038445572961916</v>
      </c>
      <c r="U3122">
        <f>VLOOKUP(M3122,LINE!$A$2:$B$13,2,)</f>
        <v>3</v>
      </c>
      <c r="V3122">
        <f>VLOOKUP(L3122,Entry_exit!B:P,4,)</f>
        <v>115738</v>
      </c>
      <c r="W3122">
        <f>2020 - VLOOKUP(L3122, age!$A:$D,4,)</f>
        <v>108</v>
      </c>
      <c r="X3122">
        <f>VLOOKUP(H3122,'air-quality-london-time-of-day'!E:G,3,FALSE)</f>
        <v>16.7</v>
      </c>
      <c r="Y3122">
        <f>VLOOKUP(I3122,Weather!F:K,2,)</f>
        <v>11.067873303167421</v>
      </c>
      <c r="Z3122">
        <f>VLOOKUP(I3122,Weather!F:K,3,)</f>
        <v>0.02</v>
      </c>
      <c r="AA3122">
        <f>VLOOKUP(I3122,Weather!F:K,4,)</f>
        <v>0.57999999999999996</v>
      </c>
      <c r="AB3122">
        <f>VLOOKUP(I3122,Weather!F:K,5,)</f>
        <v>1031</v>
      </c>
      <c r="AC3122">
        <f>VLOOKUP(I3122,Weather!F:K,6,)</f>
        <v>3</v>
      </c>
    </row>
    <row r="3123" spans="1:29" x14ac:dyDescent="0.25">
      <c r="A3123" t="s">
        <v>7</v>
      </c>
      <c r="B3123" t="s">
        <v>6</v>
      </c>
      <c r="C3123" s="1">
        <v>42116.430555555555</v>
      </c>
      <c r="D3123" s="3">
        <f t="shared" si="400"/>
        <v>2015</v>
      </c>
      <c r="E3123" s="3">
        <f t="shared" si="395"/>
        <v>4</v>
      </c>
      <c r="F3123" s="3">
        <f t="shared" si="396"/>
        <v>10</v>
      </c>
      <c r="G3123" s="3">
        <f t="shared" si="397"/>
        <v>22</v>
      </c>
      <c r="H3123" s="3" t="str">
        <f t="shared" si="398"/>
        <v>2015410</v>
      </c>
      <c r="I3123" s="3" t="str">
        <f t="shared" si="399"/>
        <v>201541022</v>
      </c>
      <c r="J3123">
        <v>214</v>
      </c>
      <c r="K3123">
        <v>128.4</v>
      </c>
      <c r="L3123" t="str">
        <f>VLOOKUP(C3123,List!$A$2:$C$2089,3,)</f>
        <v>Liverpool Street</v>
      </c>
      <c r="M3123" t="str">
        <f>VLOOKUP(C3123,List!$A$2:$C$2089,2,)</f>
        <v>Central</v>
      </c>
      <c r="N3123" t="str">
        <f t="shared" si="401"/>
        <v>Liverpool Street|Central</v>
      </c>
      <c r="O3123">
        <f>VLOOKUP(N3123,Depth!$A$2:$F$427,3,)</f>
        <v>14</v>
      </c>
      <c r="P3123">
        <f>VLOOKUP(N3123,Depth!$A$2:$F$427,5,)</f>
        <v>92.47</v>
      </c>
      <c r="Q3123">
        <f>VLOOKUP(N3123,Depth!$A$2:$F$427,6,)</f>
        <v>21.53</v>
      </c>
      <c r="R3123">
        <f>VLOOKUP(L3123,longitude_latitude!C:J,7,)</f>
        <v>-8.1601362999999996E-2</v>
      </c>
      <c r="S3123">
        <f>VLOOKUP(L3123,longitude_latitude!C:J,8,)</f>
        <v>51.516842400000002</v>
      </c>
      <c r="T3123">
        <f t="shared" si="402"/>
        <v>-4.2038445572961916</v>
      </c>
      <c r="U3123">
        <f>VLOOKUP(M3123,LINE!$A$2:$B$13,2,)</f>
        <v>3</v>
      </c>
      <c r="V3123">
        <f>VLOOKUP(L3123,Entry_exit!B:P,4,)</f>
        <v>115738</v>
      </c>
      <c r="W3123">
        <f>2020 - VLOOKUP(L3123, age!$A:$D,4,)</f>
        <v>108</v>
      </c>
      <c r="X3123">
        <f>VLOOKUP(H3123,'air-quality-london-time-of-day'!E:G,3,FALSE)</f>
        <v>16.7</v>
      </c>
      <c r="Y3123">
        <f>VLOOKUP(I3123,Weather!F:K,2,)</f>
        <v>11.067873303167421</v>
      </c>
      <c r="Z3123">
        <f>VLOOKUP(I3123,Weather!F:K,3,)</f>
        <v>0.02</v>
      </c>
      <c r="AA3123">
        <f>VLOOKUP(I3123,Weather!F:K,4,)</f>
        <v>0.57999999999999996</v>
      </c>
      <c r="AB3123">
        <f>VLOOKUP(I3123,Weather!F:K,5,)</f>
        <v>1031</v>
      </c>
      <c r="AC3123">
        <f>VLOOKUP(I3123,Weather!F:K,6,)</f>
        <v>3</v>
      </c>
    </row>
    <row r="3124" spans="1:29" x14ac:dyDescent="0.25">
      <c r="A3124" t="s">
        <v>7</v>
      </c>
      <c r="B3124" t="s">
        <v>6</v>
      </c>
      <c r="C3124" s="1">
        <v>42116.431250000001</v>
      </c>
      <c r="D3124" s="3">
        <f t="shared" si="400"/>
        <v>2015</v>
      </c>
      <c r="E3124" s="3">
        <f t="shared" ref="E3124:E3187" si="403">MONTH(C3124)</f>
        <v>4</v>
      </c>
      <c r="F3124" s="3">
        <f t="shared" ref="F3124:F3187" si="404">HOUR(C3124)</f>
        <v>10</v>
      </c>
      <c r="G3124" s="3">
        <f t="shared" ref="G3124:G3187" si="405">DAY(C3124)</f>
        <v>22</v>
      </c>
      <c r="H3124" s="3" t="str">
        <f t="shared" ref="H3124:H3187" si="406">D3124&amp;E3124&amp;F3124</f>
        <v>2015410</v>
      </c>
      <c r="I3124" s="3" t="str">
        <f t="shared" ref="I3124:I3187" si="407">D3124&amp;E3124&amp;F3124&amp;G3124</f>
        <v>201541022</v>
      </c>
      <c r="J3124">
        <v>230</v>
      </c>
      <c r="K3124">
        <v>138</v>
      </c>
      <c r="L3124" t="str">
        <f>VLOOKUP(C3124,List!$A$2:$C$2089,3,)</f>
        <v>Bethnal Green</v>
      </c>
      <c r="M3124" t="str">
        <f>VLOOKUP(C3124,List!$A$2:$C$2089,2,)</f>
        <v>Central</v>
      </c>
      <c r="N3124" t="str">
        <f t="shared" si="401"/>
        <v>Bethnal Green|Central</v>
      </c>
      <c r="O3124">
        <f>VLOOKUP(N3124,Depth!$A$2:$F$427,3,)</f>
        <v>14</v>
      </c>
      <c r="P3124">
        <f>VLOOKUP(N3124,Depth!$A$2:$F$427,5,)</f>
        <v>98.03</v>
      </c>
      <c r="Q3124">
        <f>VLOOKUP(N3124,Depth!$A$2:$F$427,6,)</f>
        <v>15.97</v>
      </c>
      <c r="R3124">
        <f>VLOOKUP(L3124,longitude_latitude!C:J,7,)</f>
        <v>-5.3074702000000001E-2</v>
      </c>
      <c r="S3124">
        <f>VLOOKUP(L3124,longitude_latitude!C:J,8,)</f>
        <v>51.526728390000002</v>
      </c>
      <c r="T3124">
        <f t="shared" si="402"/>
        <v>-2.7347657543341901</v>
      </c>
      <c r="U3124">
        <f>VLOOKUP(M3124,LINE!$A$2:$B$13,2,)</f>
        <v>3</v>
      </c>
      <c r="V3124">
        <f>VLOOKUP(L3124,Entry_exit!B:P,4,)</f>
        <v>24766</v>
      </c>
      <c r="W3124">
        <f>2020 - VLOOKUP(L3124, age!$A:$D,4,)</f>
        <v>74</v>
      </c>
      <c r="X3124">
        <f>VLOOKUP(H3124,'air-quality-london-time-of-day'!E:G,3,FALSE)</f>
        <v>16.7</v>
      </c>
      <c r="Y3124">
        <f>VLOOKUP(I3124,Weather!F:K,2,)</f>
        <v>11.067873303167421</v>
      </c>
      <c r="Z3124">
        <f>VLOOKUP(I3124,Weather!F:K,3,)</f>
        <v>0.02</v>
      </c>
      <c r="AA3124">
        <f>VLOOKUP(I3124,Weather!F:K,4,)</f>
        <v>0.57999999999999996</v>
      </c>
      <c r="AB3124">
        <f>VLOOKUP(I3124,Weather!F:K,5,)</f>
        <v>1031</v>
      </c>
      <c r="AC3124">
        <f>VLOOKUP(I3124,Weather!F:K,6,)</f>
        <v>3</v>
      </c>
    </row>
    <row r="3125" spans="1:29" x14ac:dyDescent="0.25">
      <c r="A3125" t="s">
        <v>7</v>
      </c>
      <c r="B3125" t="s">
        <v>6</v>
      </c>
      <c r="C3125" s="1">
        <v>42116.431944444441</v>
      </c>
      <c r="D3125" s="3">
        <f t="shared" si="400"/>
        <v>2015</v>
      </c>
      <c r="E3125" s="3">
        <f t="shared" si="403"/>
        <v>4</v>
      </c>
      <c r="F3125" s="3">
        <f t="shared" si="404"/>
        <v>10</v>
      </c>
      <c r="G3125" s="3">
        <f t="shared" si="405"/>
        <v>22</v>
      </c>
      <c r="H3125" s="3" t="str">
        <f t="shared" si="406"/>
        <v>2015410</v>
      </c>
      <c r="I3125" s="3" t="str">
        <f t="shared" si="407"/>
        <v>201541022</v>
      </c>
      <c r="J3125">
        <v>216</v>
      </c>
      <c r="K3125">
        <v>129.6</v>
      </c>
      <c r="L3125" t="str">
        <f>VLOOKUP(C3125,List!$A$2:$C$2089,3,)</f>
        <v>Bethnal Green</v>
      </c>
      <c r="M3125" t="str">
        <f>VLOOKUP(C3125,List!$A$2:$C$2089,2,)</f>
        <v>Central</v>
      </c>
      <c r="N3125" t="str">
        <f t="shared" si="401"/>
        <v>Bethnal Green|Central</v>
      </c>
      <c r="O3125">
        <f>VLOOKUP(N3125,Depth!$A$2:$F$427,3,)</f>
        <v>14</v>
      </c>
      <c r="P3125">
        <f>VLOOKUP(N3125,Depth!$A$2:$F$427,5,)</f>
        <v>98.03</v>
      </c>
      <c r="Q3125">
        <f>VLOOKUP(N3125,Depth!$A$2:$F$427,6,)</f>
        <v>15.97</v>
      </c>
      <c r="R3125">
        <f>VLOOKUP(L3125,longitude_latitude!C:J,7,)</f>
        <v>-5.3074702000000001E-2</v>
      </c>
      <c r="S3125">
        <f>VLOOKUP(L3125,longitude_latitude!C:J,8,)</f>
        <v>51.526728390000002</v>
      </c>
      <c r="T3125">
        <f t="shared" si="402"/>
        <v>-2.7347657543341901</v>
      </c>
      <c r="U3125">
        <f>VLOOKUP(M3125,LINE!$A$2:$B$13,2,)</f>
        <v>3</v>
      </c>
      <c r="V3125">
        <f>VLOOKUP(L3125,Entry_exit!B:P,4,)</f>
        <v>24766</v>
      </c>
      <c r="W3125">
        <f>2020 - VLOOKUP(L3125, age!$A:$D,4,)</f>
        <v>74</v>
      </c>
      <c r="X3125">
        <f>VLOOKUP(H3125,'air-quality-london-time-of-day'!E:G,3,FALSE)</f>
        <v>16.7</v>
      </c>
      <c r="Y3125">
        <f>VLOOKUP(I3125,Weather!F:K,2,)</f>
        <v>11.067873303167421</v>
      </c>
      <c r="Z3125">
        <f>VLOOKUP(I3125,Weather!F:K,3,)</f>
        <v>0.02</v>
      </c>
      <c r="AA3125">
        <f>VLOOKUP(I3125,Weather!F:K,4,)</f>
        <v>0.57999999999999996</v>
      </c>
      <c r="AB3125">
        <f>VLOOKUP(I3125,Weather!F:K,5,)</f>
        <v>1031</v>
      </c>
      <c r="AC3125">
        <f>VLOOKUP(I3125,Weather!F:K,6,)</f>
        <v>3</v>
      </c>
    </row>
    <row r="3126" spans="1:29" x14ac:dyDescent="0.25">
      <c r="A3126" t="s">
        <v>7</v>
      </c>
      <c r="B3126" t="s">
        <v>6</v>
      </c>
      <c r="C3126" s="1">
        <v>42116.432638888888</v>
      </c>
      <c r="D3126" s="3">
        <f t="shared" si="400"/>
        <v>2015</v>
      </c>
      <c r="E3126" s="3">
        <f t="shared" si="403"/>
        <v>4</v>
      </c>
      <c r="F3126" s="3">
        <f t="shared" si="404"/>
        <v>10</v>
      </c>
      <c r="G3126" s="3">
        <f t="shared" si="405"/>
        <v>22</v>
      </c>
      <c r="H3126" s="3" t="str">
        <f t="shared" si="406"/>
        <v>2015410</v>
      </c>
      <c r="I3126" s="3" t="str">
        <f t="shared" si="407"/>
        <v>201541022</v>
      </c>
      <c r="J3126">
        <v>219</v>
      </c>
      <c r="K3126">
        <v>131.4</v>
      </c>
      <c r="L3126" t="str">
        <f>VLOOKUP(C3126,List!$A$2:$C$2089,3,)</f>
        <v>Mile End</v>
      </c>
      <c r="M3126" t="str">
        <f>VLOOKUP(C3126,List!$A$2:$C$2089,2,)</f>
        <v>Central</v>
      </c>
      <c r="N3126" t="str">
        <f t="shared" si="401"/>
        <v>Mile End|Central</v>
      </c>
      <c r="O3126">
        <f>VLOOKUP(N3126,Depth!$A$2:$F$427,3,)</f>
        <v>12</v>
      </c>
      <c r="P3126">
        <f>VLOOKUP(N3126,Depth!$A$2:$F$427,5,)</f>
        <v>104.83</v>
      </c>
      <c r="Q3126">
        <f>VLOOKUP(N3126,Depth!$A$2:$F$427,6,)</f>
        <v>7.17</v>
      </c>
      <c r="R3126">
        <f>VLOOKUP(L3126,longitude_latitude!C:J,7,)</f>
        <v>-3.2150165000000001E-2</v>
      </c>
      <c r="S3126">
        <f>VLOOKUP(L3126,longitude_latitude!C:J,8,)</f>
        <v>51.524725070000002</v>
      </c>
      <c r="T3126">
        <f t="shared" si="402"/>
        <v>-1.6565284125801367</v>
      </c>
      <c r="U3126">
        <f>VLOOKUP(M3126,LINE!$A$2:$B$13,2,)</f>
        <v>3</v>
      </c>
      <c r="V3126">
        <f>VLOOKUP(L3126,Entry_exit!B:P,4,)</f>
        <v>25573</v>
      </c>
      <c r="W3126">
        <f>2020 - VLOOKUP(L3126, age!$A:$D,4,)</f>
        <v>74</v>
      </c>
      <c r="X3126">
        <f>VLOOKUP(H3126,'air-quality-london-time-of-day'!E:G,3,FALSE)</f>
        <v>16.7</v>
      </c>
      <c r="Y3126">
        <f>VLOOKUP(I3126,Weather!F:K,2,)</f>
        <v>11.067873303167421</v>
      </c>
      <c r="Z3126">
        <f>VLOOKUP(I3126,Weather!F:K,3,)</f>
        <v>0.02</v>
      </c>
      <c r="AA3126">
        <f>VLOOKUP(I3126,Weather!F:K,4,)</f>
        <v>0.57999999999999996</v>
      </c>
      <c r="AB3126">
        <f>VLOOKUP(I3126,Weather!F:K,5,)</f>
        <v>1031</v>
      </c>
      <c r="AC3126">
        <f>VLOOKUP(I3126,Weather!F:K,6,)</f>
        <v>3</v>
      </c>
    </row>
    <row r="3127" spans="1:29" x14ac:dyDescent="0.25">
      <c r="A3127" t="s">
        <v>7</v>
      </c>
      <c r="B3127" t="s">
        <v>6</v>
      </c>
      <c r="C3127" s="1">
        <v>42116.433333333334</v>
      </c>
      <c r="D3127" s="3">
        <f t="shared" si="400"/>
        <v>2015</v>
      </c>
      <c r="E3127" s="3">
        <f t="shared" si="403"/>
        <v>4</v>
      </c>
      <c r="F3127" s="3">
        <f t="shared" si="404"/>
        <v>10</v>
      </c>
      <c r="G3127" s="3">
        <f t="shared" si="405"/>
        <v>22</v>
      </c>
      <c r="H3127" s="3" t="str">
        <f t="shared" si="406"/>
        <v>2015410</v>
      </c>
      <c r="I3127" s="3" t="str">
        <f t="shared" si="407"/>
        <v>201541022</v>
      </c>
      <c r="J3127">
        <v>254</v>
      </c>
      <c r="K3127">
        <v>152.4</v>
      </c>
      <c r="L3127" t="str">
        <f>VLOOKUP(C3127,List!$A$2:$C$2089,3,)</f>
        <v>Mile End</v>
      </c>
      <c r="M3127" t="str">
        <f>VLOOKUP(C3127,List!$A$2:$C$2089,2,)</f>
        <v>Central</v>
      </c>
      <c r="N3127" t="str">
        <f t="shared" si="401"/>
        <v>Mile End|Central</v>
      </c>
      <c r="O3127">
        <f>VLOOKUP(N3127,Depth!$A$2:$F$427,3,)</f>
        <v>12</v>
      </c>
      <c r="P3127">
        <f>VLOOKUP(N3127,Depth!$A$2:$F$427,5,)</f>
        <v>104.83</v>
      </c>
      <c r="Q3127">
        <f>VLOOKUP(N3127,Depth!$A$2:$F$427,6,)</f>
        <v>7.17</v>
      </c>
      <c r="R3127">
        <f>VLOOKUP(L3127,longitude_latitude!C:J,7,)</f>
        <v>-3.2150165000000001E-2</v>
      </c>
      <c r="S3127">
        <f>VLOOKUP(L3127,longitude_latitude!C:J,8,)</f>
        <v>51.524725070000002</v>
      </c>
      <c r="T3127">
        <f t="shared" si="402"/>
        <v>-1.6565284125801367</v>
      </c>
      <c r="U3127">
        <f>VLOOKUP(M3127,LINE!$A$2:$B$13,2,)</f>
        <v>3</v>
      </c>
      <c r="V3127">
        <f>VLOOKUP(L3127,Entry_exit!B:P,4,)</f>
        <v>25573</v>
      </c>
      <c r="W3127">
        <f>2020 - VLOOKUP(L3127, age!$A:$D,4,)</f>
        <v>74</v>
      </c>
      <c r="X3127">
        <f>VLOOKUP(H3127,'air-quality-london-time-of-day'!E:G,3,FALSE)</f>
        <v>16.7</v>
      </c>
      <c r="Y3127">
        <f>VLOOKUP(I3127,Weather!F:K,2,)</f>
        <v>11.067873303167421</v>
      </c>
      <c r="Z3127">
        <f>VLOOKUP(I3127,Weather!F:K,3,)</f>
        <v>0.02</v>
      </c>
      <c r="AA3127">
        <f>VLOOKUP(I3127,Weather!F:K,4,)</f>
        <v>0.57999999999999996</v>
      </c>
      <c r="AB3127">
        <f>VLOOKUP(I3127,Weather!F:K,5,)</f>
        <v>1031</v>
      </c>
      <c r="AC3127">
        <f>VLOOKUP(I3127,Weather!F:K,6,)</f>
        <v>3</v>
      </c>
    </row>
    <row r="3128" spans="1:29" x14ac:dyDescent="0.25">
      <c r="A3128" t="s">
        <v>7</v>
      </c>
      <c r="B3128" t="s">
        <v>6</v>
      </c>
      <c r="C3128" s="1">
        <v>42116.434027777781</v>
      </c>
      <c r="D3128" s="3">
        <f t="shared" si="400"/>
        <v>2015</v>
      </c>
      <c r="E3128" s="3">
        <f t="shared" si="403"/>
        <v>4</v>
      </c>
      <c r="F3128" s="3">
        <f t="shared" si="404"/>
        <v>10</v>
      </c>
      <c r="G3128" s="3">
        <f t="shared" si="405"/>
        <v>22</v>
      </c>
      <c r="H3128" s="3" t="str">
        <f t="shared" si="406"/>
        <v>2015410</v>
      </c>
      <c r="I3128" s="3" t="str">
        <f t="shared" si="407"/>
        <v>201541022</v>
      </c>
      <c r="J3128">
        <v>239</v>
      </c>
      <c r="K3128">
        <v>143.4</v>
      </c>
      <c r="L3128" t="str">
        <f>VLOOKUP(C3128,List!$A$2:$C$2089,3,)</f>
        <v>Mile End</v>
      </c>
      <c r="M3128" t="str">
        <f>VLOOKUP(C3128,List!$A$2:$C$2089,2,)</f>
        <v>Central</v>
      </c>
      <c r="N3128" t="str">
        <f t="shared" si="401"/>
        <v>Mile End|Central</v>
      </c>
      <c r="O3128">
        <f>VLOOKUP(N3128,Depth!$A$2:$F$427,3,)</f>
        <v>12</v>
      </c>
      <c r="P3128">
        <f>VLOOKUP(N3128,Depth!$A$2:$F$427,5,)</f>
        <v>104.83</v>
      </c>
      <c r="Q3128">
        <f>VLOOKUP(N3128,Depth!$A$2:$F$427,6,)</f>
        <v>7.17</v>
      </c>
      <c r="R3128">
        <f>VLOOKUP(L3128,longitude_latitude!C:J,7,)</f>
        <v>-3.2150165000000001E-2</v>
      </c>
      <c r="S3128">
        <f>VLOOKUP(L3128,longitude_latitude!C:J,8,)</f>
        <v>51.524725070000002</v>
      </c>
      <c r="T3128">
        <f t="shared" si="402"/>
        <v>-1.6565284125801367</v>
      </c>
      <c r="U3128">
        <f>VLOOKUP(M3128,LINE!$A$2:$B$13,2,)</f>
        <v>3</v>
      </c>
      <c r="V3128">
        <f>VLOOKUP(L3128,Entry_exit!B:P,4,)</f>
        <v>25573</v>
      </c>
      <c r="W3128">
        <f>2020 - VLOOKUP(L3128, age!$A:$D,4,)</f>
        <v>74</v>
      </c>
      <c r="X3128">
        <f>VLOOKUP(H3128,'air-quality-london-time-of-day'!E:G,3,FALSE)</f>
        <v>16.7</v>
      </c>
      <c r="Y3128">
        <f>VLOOKUP(I3128,Weather!F:K,2,)</f>
        <v>11.067873303167421</v>
      </c>
      <c r="Z3128">
        <f>VLOOKUP(I3128,Weather!F:K,3,)</f>
        <v>0.02</v>
      </c>
      <c r="AA3128">
        <f>VLOOKUP(I3128,Weather!F:K,4,)</f>
        <v>0.57999999999999996</v>
      </c>
      <c r="AB3128">
        <f>VLOOKUP(I3128,Weather!F:K,5,)</f>
        <v>1031</v>
      </c>
      <c r="AC3128">
        <f>VLOOKUP(I3128,Weather!F:K,6,)</f>
        <v>3</v>
      </c>
    </row>
    <row r="3129" spans="1:29" x14ac:dyDescent="0.25">
      <c r="A3129" t="s">
        <v>7</v>
      </c>
      <c r="B3129" t="s">
        <v>6</v>
      </c>
      <c r="C3129" s="1">
        <v>42116.43472222222</v>
      </c>
      <c r="D3129" s="3">
        <f t="shared" si="400"/>
        <v>2015</v>
      </c>
      <c r="E3129" s="3">
        <f t="shared" si="403"/>
        <v>4</v>
      </c>
      <c r="F3129" s="3">
        <f t="shared" si="404"/>
        <v>10</v>
      </c>
      <c r="G3129" s="3">
        <f t="shared" si="405"/>
        <v>22</v>
      </c>
      <c r="H3129" s="3" t="str">
        <f t="shared" si="406"/>
        <v>2015410</v>
      </c>
      <c r="I3129" s="3" t="str">
        <f t="shared" si="407"/>
        <v>201541022</v>
      </c>
      <c r="J3129">
        <v>262</v>
      </c>
      <c r="K3129">
        <v>157.19999999999999</v>
      </c>
      <c r="L3129" t="str">
        <f>VLOOKUP(C3129,List!$A$2:$C$2089,3,)</f>
        <v>Stratford</v>
      </c>
      <c r="M3129" t="str">
        <f>VLOOKUP(C3129,List!$A$2:$C$2089,2,)</f>
        <v>Central</v>
      </c>
      <c r="N3129" t="str">
        <f t="shared" si="401"/>
        <v>Stratford|Central</v>
      </c>
      <c r="O3129">
        <f>VLOOKUP(N3129,Depth!$A$2:$F$427,3,)</f>
        <v>4</v>
      </c>
      <c r="P3129">
        <f>VLOOKUP(N3129,Depth!$A$2:$F$427,5,)</f>
        <v>107.2</v>
      </c>
      <c r="Q3129">
        <f>VLOOKUP(N3129,Depth!$A$2:$F$427,6,)</f>
        <v>-3.2</v>
      </c>
      <c r="R3129">
        <f>VLOOKUP(L3129,longitude_latitude!C:J,7,)</f>
        <v>-2.182514E-3</v>
      </c>
      <c r="S3129">
        <f>VLOOKUP(L3129,longitude_latitude!C:J,8,)</f>
        <v>51.540948020000002</v>
      </c>
      <c r="T3129">
        <f t="shared" si="402"/>
        <v>-0.11248884062692228</v>
      </c>
      <c r="U3129">
        <f>VLOOKUP(M3129,LINE!$A$2:$B$13,2,)</f>
        <v>3</v>
      </c>
      <c r="V3129">
        <f>VLOOKUP(L3129,Entry_exit!B:P,4,)</f>
        <v>91067</v>
      </c>
      <c r="W3129">
        <f>2020 - VLOOKUP(L3129, age!$A:$D,4,)</f>
        <v>74</v>
      </c>
      <c r="X3129">
        <f>VLOOKUP(H3129,'air-quality-london-time-of-day'!E:G,3,FALSE)</f>
        <v>16.7</v>
      </c>
      <c r="Y3129">
        <f>VLOOKUP(I3129,Weather!F:K,2,)</f>
        <v>11.067873303167421</v>
      </c>
      <c r="Z3129">
        <f>VLOOKUP(I3129,Weather!F:K,3,)</f>
        <v>0.02</v>
      </c>
      <c r="AA3129">
        <f>VLOOKUP(I3129,Weather!F:K,4,)</f>
        <v>0.57999999999999996</v>
      </c>
      <c r="AB3129">
        <f>VLOOKUP(I3129,Weather!F:K,5,)</f>
        <v>1031</v>
      </c>
      <c r="AC3129">
        <f>VLOOKUP(I3129,Weather!F:K,6,)</f>
        <v>3</v>
      </c>
    </row>
    <row r="3130" spans="1:29" x14ac:dyDescent="0.25">
      <c r="A3130" t="s">
        <v>7</v>
      </c>
      <c r="B3130" t="s">
        <v>6</v>
      </c>
      <c r="C3130" s="1">
        <v>42116.435416666667</v>
      </c>
      <c r="D3130" s="3">
        <f t="shared" si="400"/>
        <v>2015</v>
      </c>
      <c r="E3130" s="3">
        <f t="shared" si="403"/>
        <v>4</v>
      </c>
      <c r="F3130" s="3">
        <f t="shared" si="404"/>
        <v>10</v>
      </c>
      <c r="G3130" s="3">
        <f t="shared" si="405"/>
        <v>22</v>
      </c>
      <c r="H3130" s="3" t="str">
        <f t="shared" si="406"/>
        <v>2015410</v>
      </c>
      <c r="I3130" s="3" t="str">
        <f t="shared" si="407"/>
        <v>201541022</v>
      </c>
      <c r="J3130">
        <v>233</v>
      </c>
      <c r="K3130">
        <v>139.80000000000001</v>
      </c>
      <c r="L3130" t="str">
        <f>VLOOKUP(C3130,List!$A$2:$C$2089,3,)</f>
        <v>Stratford</v>
      </c>
      <c r="M3130" t="str">
        <f>VLOOKUP(C3130,List!$A$2:$C$2089,2,)</f>
        <v>Central</v>
      </c>
      <c r="N3130" t="str">
        <f t="shared" si="401"/>
        <v>Stratford|Central</v>
      </c>
      <c r="O3130">
        <f>VLOOKUP(N3130,Depth!$A$2:$F$427,3,)</f>
        <v>4</v>
      </c>
      <c r="P3130">
        <f>VLOOKUP(N3130,Depth!$A$2:$F$427,5,)</f>
        <v>107.2</v>
      </c>
      <c r="Q3130">
        <f>VLOOKUP(N3130,Depth!$A$2:$F$427,6,)</f>
        <v>-3.2</v>
      </c>
      <c r="R3130">
        <f>VLOOKUP(L3130,longitude_latitude!C:J,7,)</f>
        <v>-2.182514E-3</v>
      </c>
      <c r="S3130">
        <f>VLOOKUP(L3130,longitude_latitude!C:J,8,)</f>
        <v>51.540948020000002</v>
      </c>
      <c r="T3130">
        <f t="shared" si="402"/>
        <v>-0.11248884062692228</v>
      </c>
      <c r="U3130">
        <f>VLOOKUP(M3130,LINE!$A$2:$B$13,2,)</f>
        <v>3</v>
      </c>
      <c r="V3130">
        <f>VLOOKUP(L3130,Entry_exit!B:P,4,)</f>
        <v>91067</v>
      </c>
      <c r="W3130">
        <f>2020 - VLOOKUP(L3130, age!$A:$D,4,)</f>
        <v>74</v>
      </c>
      <c r="X3130">
        <f>VLOOKUP(H3130,'air-quality-london-time-of-day'!E:G,3,FALSE)</f>
        <v>16.7</v>
      </c>
      <c r="Y3130">
        <f>VLOOKUP(I3130,Weather!F:K,2,)</f>
        <v>11.067873303167421</v>
      </c>
      <c r="Z3130">
        <f>VLOOKUP(I3130,Weather!F:K,3,)</f>
        <v>0.02</v>
      </c>
      <c r="AA3130">
        <f>VLOOKUP(I3130,Weather!F:K,4,)</f>
        <v>0.57999999999999996</v>
      </c>
      <c r="AB3130">
        <f>VLOOKUP(I3130,Weather!F:K,5,)</f>
        <v>1031</v>
      </c>
      <c r="AC3130">
        <f>VLOOKUP(I3130,Weather!F:K,6,)</f>
        <v>3</v>
      </c>
    </row>
    <row r="3131" spans="1:29" x14ac:dyDescent="0.25">
      <c r="A3131" t="s">
        <v>7</v>
      </c>
      <c r="B3131" t="s">
        <v>6</v>
      </c>
      <c r="C3131" s="1">
        <v>42116.436111111114</v>
      </c>
      <c r="D3131" s="3">
        <f t="shared" si="400"/>
        <v>2015</v>
      </c>
      <c r="E3131" s="3">
        <f t="shared" si="403"/>
        <v>4</v>
      </c>
      <c r="F3131" s="3">
        <f t="shared" si="404"/>
        <v>10</v>
      </c>
      <c r="G3131" s="3">
        <f t="shared" si="405"/>
        <v>22</v>
      </c>
      <c r="H3131" s="3" t="str">
        <f t="shared" si="406"/>
        <v>2015410</v>
      </c>
      <c r="I3131" s="3" t="str">
        <f t="shared" si="407"/>
        <v>201541022</v>
      </c>
      <c r="J3131">
        <v>161</v>
      </c>
      <c r="K3131">
        <v>96.6</v>
      </c>
      <c r="L3131" t="str">
        <f>VLOOKUP(C3131,List!$A$2:$C$2089,3,)</f>
        <v>Stratford</v>
      </c>
      <c r="M3131" t="str">
        <f>VLOOKUP(C3131,List!$A$2:$C$2089,2,)</f>
        <v>Central</v>
      </c>
      <c r="N3131" t="str">
        <f t="shared" si="401"/>
        <v>Stratford|Central</v>
      </c>
      <c r="O3131">
        <f>VLOOKUP(N3131,Depth!$A$2:$F$427,3,)</f>
        <v>4</v>
      </c>
      <c r="P3131">
        <f>VLOOKUP(N3131,Depth!$A$2:$F$427,5,)</f>
        <v>107.2</v>
      </c>
      <c r="Q3131">
        <f>VLOOKUP(N3131,Depth!$A$2:$F$427,6,)</f>
        <v>-3.2</v>
      </c>
      <c r="R3131">
        <f>VLOOKUP(L3131,longitude_latitude!C:J,7,)</f>
        <v>-2.182514E-3</v>
      </c>
      <c r="S3131">
        <f>VLOOKUP(L3131,longitude_latitude!C:J,8,)</f>
        <v>51.540948020000002</v>
      </c>
      <c r="T3131">
        <f t="shared" si="402"/>
        <v>-0.11248884062692228</v>
      </c>
      <c r="U3131">
        <f>VLOOKUP(M3131,LINE!$A$2:$B$13,2,)</f>
        <v>3</v>
      </c>
      <c r="V3131">
        <f>VLOOKUP(L3131,Entry_exit!B:P,4,)</f>
        <v>91067</v>
      </c>
      <c r="W3131">
        <f>2020 - VLOOKUP(L3131, age!$A:$D,4,)</f>
        <v>74</v>
      </c>
      <c r="X3131">
        <f>VLOOKUP(H3131,'air-quality-london-time-of-day'!E:G,3,FALSE)</f>
        <v>16.7</v>
      </c>
      <c r="Y3131">
        <f>VLOOKUP(I3131,Weather!F:K,2,)</f>
        <v>11.067873303167421</v>
      </c>
      <c r="Z3131">
        <f>VLOOKUP(I3131,Weather!F:K,3,)</f>
        <v>0.02</v>
      </c>
      <c r="AA3131">
        <f>VLOOKUP(I3131,Weather!F:K,4,)</f>
        <v>0.57999999999999996</v>
      </c>
      <c r="AB3131">
        <f>VLOOKUP(I3131,Weather!F:K,5,)</f>
        <v>1031</v>
      </c>
      <c r="AC3131">
        <f>VLOOKUP(I3131,Weather!F:K,6,)</f>
        <v>3</v>
      </c>
    </row>
    <row r="3132" spans="1:29" x14ac:dyDescent="0.25">
      <c r="A3132" t="s">
        <v>7</v>
      </c>
      <c r="B3132" t="s">
        <v>6</v>
      </c>
      <c r="C3132" s="1">
        <v>42116.436805555553</v>
      </c>
      <c r="D3132" s="3">
        <f t="shared" si="400"/>
        <v>2015</v>
      </c>
      <c r="E3132" s="3">
        <f t="shared" si="403"/>
        <v>4</v>
      </c>
      <c r="F3132" s="3">
        <f t="shared" si="404"/>
        <v>10</v>
      </c>
      <c r="G3132" s="3">
        <f t="shared" si="405"/>
        <v>22</v>
      </c>
      <c r="H3132" s="3" t="str">
        <f t="shared" si="406"/>
        <v>2015410</v>
      </c>
      <c r="I3132" s="3" t="str">
        <f t="shared" si="407"/>
        <v>201541022</v>
      </c>
      <c r="J3132">
        <v>92</v>
      </c>
      <c r="K3132">
        <v>55.2</v>
      </c>
      <c r="L3132" t="str">
        <f>VLOOKUP(C3132,List!$A$2:$C$2089,3,)</f>
        <v>Leyton</v>
      </c>
      <c r="M3132" t="str">
        <f>VLOOKUP(C3132,List!$A$2:$C$2089,2,)</f>
        <v>Central</v>
      </c>
      <c r="N3132" t="str">
        <f t="shared" si="401"/>
        <v>Leyton|Central</v>
      </c>
      <c r="O3132">
        <f>VLOOKUP(N3132,Depth!$A$2:$F$427,3,)</f>
        <v>15</v>
      </c>
      <c r="P3132">
        <f>VLOOKUP(N3132,Depth!$A$2:$F$427,5,)</f>
        <v>110</v>
      </c>
      <c r="Q3132">
        <f>VLOOKUP(N3132,Depth!$A$2:$F$427,6,)</f>
        <v>5</v>
      </c>
      <c r="R3132">
        <f>VLOOKUP(L3132,longitude_latitude!C:J,7,)</f>
        <v>-3.8647400000000002E-3</v>
      </c>
      <c r="S3132">
        <f>VLOOKUP(L3132,longitude_latitude!C:J,8,)</f>
        <v>51.556096889999999</v>
      </c>
      <c r="T3132">
        <f t="shared" si="402"/>
        <v>-0.1992509098946586</v>
      </c>
      <c r="U3132">
        <f>VLOOKUP(M3132,LINE!$A$2:$B$13,2,)</f>
        <v>3</v>
      </c>
      <c r="V3132">
        <f>VLOOKUP(L3132,Entry_exit!B:P,4,)</f>
        <v>21859</v>
      </c>
      <c r="W3132">
        <f>2020 - VLOOKUP(L3132, age!$A:$D,4,)</f>
        <v>73</v>
      </c>
      <c r="X3132">
        <f>VLOOKUP(H3132,'air-quality-london-time-of-day'!E:G,3,FALSE)</f>
        <v>16.7</v>
      </c>
      <c r="Y3132">
        <f>VLOOKUP(I3132,Weather!F:K,2,)</f>
        <v>11.067873303167421</v>
      </c>
      <c r="Z3132">
        <f>VLOOKUP(I3132,Weather!F:K,3,)</f>
        <v>0.02</v>
      </c>
      <c r="AA3132">
        <f>VLOOKUP(I3132,Weather!F:K,4,)</f>
        <v>0.57999999999999996</v>
      </c>
      <c r="AB3132">
        <f>VLOOKUP(I3132,Weather!F:K,5,)</f>
        <v>1031</v>
      </c>
      <c r="AC3132">
        <f>VLOOKUP(I3132,Weather!F:K,6,)</f>
        <v>3</v>
      </c>
    </row>
    <row r="3133" spans="1:29" x14ac:dyDescent="0.25">
      <c r="A3133" t="s">
        <v>7</v>
      </c>
      <c r="B3133" t="s">
        <v>6</v>
      </c>
      <c r="C3133" s="1">
        <v>42116.4375</v>
      </c>
      <c r="D3133" s="3">
        <f t="shared" si="400"/>
        <v>2015</v>
      </c>
      <c r="E3133" s="3">
        <f t="shared" si="403"/>
        <v>4</v>
      </c>
      <c r="F3133" s="3">
        <f t="shared" si="404"/>
        <v>10</v>
      </c>
      <c r="G3133" s="3">
        <f t="shared" si="405"/>
        <v>22</v>
      </c>
      <c r="H3133" s="3" t="str">
        <f t="shared" si="406"/>
        <v>2015410</v>
      </c>
      <c r="I3133" s="3" t="str">
        <f t="shared" si="407"/>
        <v>201541022</v>
      </c>
      <c r="J3133">
        <v>68</v>
      </c>
      <c r="K3133">
        <v>40.799999999999997</v>
      </c>
      <c r="L3133" t="str">
        <f>VLOOKUP(C3133,List!$A$2:$C$2089,3,)</f>
        <v>Leyton</v>
      </c>
      <c r="M3133" t="str">
        <f>VLOOKUP(C3133,List!$A$2:$C$2089,2,)</f>
        <v>Central</v>
      </c>
      <c r="N3133" t="str">
        <f t="shared" si="401"/>
        <v>Leyton|Central</v>
      </c>
      <c r="O3133">
        <f>VLOOKUP(N3133,Depth!$A$2:$F$427,3,)</f>
        <v>15</v>
      </c>
      <c r="P3133">
        <f>VLOOKUP(N3133,Depth!$A$2:$F$427,5,)</f>
        <v>110</v>
      </c>
      <c r="Q3133">
        <f>VLOOKUP(N3133,Depth!$A$2:$F$427,6,)</f>
        <v>5</v>
      </c>
      <c r="R3133">
        <f>VLOOKUP(L3133,longitude_latitude!C:J,7,)</f>
        <v>-3.8647400000000002E-3</v>
      </c>
      <c r="S3133">
        <f>VLOOKUP(L3133,longitude_latitude!C:J,8,)</f>
        <v>51.556096889999999</v>
      </c>
      <c r="T3133">
        <f t="shared" si="402"/>
        <v>-0.1992509098946586</v>
      </c>
      <c r="U3133">
        <f>VLOOKUP(M3133,LINE!$A$2:$B$13,2,)</f>
        <v>3</v>
      </c>
      <c r="V3133">
        <f>VLOOKUP(L3133,Entry_exit!B:P,4,)</f>
        <v>21859</v>
      </c>
      <c r="W3133">
        <f>2020 - VLOOKUP(L3133, age!$A:$D,4,)</f>
        <v>73</v>
      </c>
      <c r="X3133">
        <f>VLOOKUP(H3133,'air-quality-london-time-of-day'!E:G,3,FALSE)</f>
        <v>16.7</v>
      </c>
      <c r="Y3133">
        <f>VLOOKUP(I3133,Weather!F:K,2,)</f>
        <v>11.067873303167421</v>
      </c>
      <c r="Z3133">
        <f>VLOOKUP(I3133,Weather!F:K,3,)</f>
        <v>0.02</v>
      </c>
      <c r="AA3133">
        <f>VLOOKUP(I3133,Weather!F:K,4,)</f>
        <v>0.57999999999999996</v>
      </c>
      <c r="AB3133">
        <f>VLOOKUP(I3133,Weather!F:K,5,)</f>
        <v>1031</v>
      </c>
      <c r="AC3133">
        <f>VLOOKUP(I3133,Weather!F:K,6,)</f>
        <v>3</v>
      </c>
    </row>
    <row r="3134" spans="1:29" x14ac:dyDescent="0.25">
      <c r="A3134" t="s">
        <v>7</v>
      </c>
      <c r="B3134" t="s">
        <v>6</v>
      </c>
      <c r="C3134" s="1">
        <v>42116.438194444447</v>
      </c>
      <c r="D3134" s="3">
        <f t="shared" si="400"/>
        <v>2015</v>
      </c>
      <c r="E3134" s="3">
        <f t="shared" si="403"/>
        <v>4</v>
      </c>
      <c r="F3134" s="3">
        <f t="shared" si="404"/>
        <v>10</v>
      </c>
      <c r="G3134" s="3">
        <f t="shared" si="405"/>
        <v>22</v>
      </c>
      <c r="H3134" s="3" t="str">
        <f t="shared" si="406"/>
        <v>2015410</v>
      </c>
      <c r="I3134" s="3" t="str">
        <f t="shared" si="407"/>
        <v>201541022</v>
      </c>
      <c r="J3134">
        <v>58</v>
      </c>
      <c r="K3134">
        <v>34.799999999999997</v>
      </c>
      <c r="L3134" t="str">
        <f>VLOOKUP(C3134,List!$A$2:$C$2089,3,)</f>
        <v>Leyton</v>
      </c>
      <c r="M3134" t="str">
        <f>VLOOKUP(C3134,List!$A$2:$C$2089,2,)</f>
        <v>Central</v>
      </c>
      <c r="N3134" t="str">
        <f t="shared" si="401"/>
        <v>Leyton|Central</v>
      </c>
      <c r="O3134">
        <f>VLOOKUP(N3134,Depth!$A$2:$F$427,3,)</f>
        <v>15</v>
      </c>
      <c r="P3134">
        <f>VLOOKUP(N3134,Depth!$A$2:$F$427,5,)</f>
        <v>110</v>
      </c>
      <c r="Q3134">
        <f>VLOOKUP(N3134,Depth!$A$2:$F$427,6,)</f>
        <v>5</v>
      </c>
      <c r="R3134">
        <f>VLOOKUP(L3134,longitude_latitude!C:J,7,)</f>
        <v>-3.8647400000000002E-3</v>
      </c>
      <c r="S3134">
        <f>VLOOKUP(L3134,longitude_latitude!C:J,8,)</f>
        <v>51.556096889999999</v>
      </c>
      <c r="T3134">
        <f t="shared" si="402"/>
        <v>-0.1992509098946586</v>
      </c>
      <c r="U3134">
        <f>VLOOKUP(M3134,LINE!$A$2:$B$13,2,)</f>
        <v>3</v>
      </c>
      <c r="V3134">
        <f>VLOOKUP(L3134,Entry_exit!B:P,4,)</f>
        <v>21859</v>
      </c>
      <c r="W3134">
        <f>2020 - VLOOKUP(L3134, age!$A:$D,4,)</f>
        <v>73</v>
      </c>
      <c r="X3134">
        <f>VLOOKUP(H3134,'air-quality-london-time-of-day'!E:G,3,FALSE)</f>
        <v>16.7</v>
      </c>
      <c r="Y3134">
        <f>VLOOKUP(I3134,Weather!F:K,2,)</f>
        <v>11.067873303167421</v>
      </c>
      <c r="Z3134">
        <f>VLOOKUP(I3134,Weather!F:K,3,)</f>
        <v>0.02</v>
      </c>
      <c r="AA3134">
        <f>VLOOKUP(I3134,Weather!F:K,4,)</f>
        <v>0.57999999999999996</v>
      </c>
      <c r="AB3134">
        <f>VLOOKUP(I3134,Weather!F:K,5,)</f>
        <v>1031</v>
      </c>
      <c r="AC3134">
        <f>VLOOKUP(I3134,Weather!F:K,6,)</f>
        <v>3</v>
      </c>
    </row>
    <row r="3135" spans="1:29" x14ac:dyDescent="0.25">
      <c r="A3135" t="s">
        <v>7</v>
      </c>
      <c r="B3135" t="s">
        <v>6</v>
      </c>
      <c r="C3135" s="1">
        <v>42116.438888888886</v>
      </c>
      <c r="D3135" s="3">
        <f t="shared" si="400"/>
        <v>2015</v>
      </c>
      <c r="E3135" s="3">
        <f t="shared" si="403"/>
        <v>4</v>
      </c>
      <c r="F3135" s="3">
        <f t="shared" si="404"/>
        <v>10</v>
      </c>
      <c r="G3135" s="3">
        <f t="shared" si="405"/>
        <v>22</v>
      </c>
      <c r="H3135" s="3" t="str">
        <f t="shared" si="406"/>
        <v>2015410</v>
      </c>
      <c r="I3135" s="3" t="str">
        <f t="shared" si="407"/>
        <v>201541022</v>
      </c>
      <c r="J3135">
        <v>34</v>
      </c>
      <c r="K3135">
        <v>20.399999999999999</v>
      </c>
      <c r="L3135" t="str">
        <f>VLOOKUP(C3135,List!$A$2:$C$2089,3,)</f>
        <v>Leytonstone</v>
      </c>
      <c r="M3135" t="str">
        <f>VLOOKUP(C3135,List!$A$2:$C$2089,2,)</f>
        <v>Central</v>
      </c>
      <c r="N3135" t="str">
        <f t="shared" si="401"/>
        <v>Leytonstone|Central</v>
      </c>
      <c r="O3135">
        <f>VLOOKUP(N3135,Depth!$A$2:$F$427,3,)</f>
        <v>23.2</v>
      </c>
      <c r="P3135">
        <f>VLOOKUP(N3135,Depth!$A$2:$F$427,5,)</f>
        <v>123.1</v>
      </c>
      <c r="Q3135">
        <f>VLOOKUP(N3135,Depth!$A$2:$F$427,6,)</f>
        <v>0.1</v>
      </c>
      <c r="R3135">
        <f>VLOOKUP(L3135,longitude_latitude!C:J,7,)</f>
        <v>9.8076780000000002E-3</v>
      </c>
      <c r="S3135">
        <f>VLOOKUP(L3135,longitude_latitude!C:J,8,)</f>
        <v>51.56781496</v>
      </c>
      <c r="T3135">
        <f t="shared" si="402"/>
        <v>0.50576052429126284</v>
      </c>
      <c r="U3135">
        <f>VLOOKUP(M3135,LINE!$A$2:$B$13,2,)</f>
        <v>3</v>
      </c>
      <c r="V3135">
        <f>VLOOKUP(L3135,Entry_exit!B:P,4,)</f>
        <v>17702</v>
      </c>
      <c r="W3135">
        <f>2020 - VLOOKUP(L3135, age!$A:$D,4,)</f>
        <v>73</v>
      </c>
      <c r="X3135">
        <f>VLOOKUP(H3135,'air-quality-london-time-of-day'!E:G,3,FALSE)</f>
        <v>16.7</v>
      </c>
      <c r="Y3135">
        <f>VLOOKUP(I3135,Weather!F:K,2,)</f>
        <v>11.067873303167421</v>
      </c>
      <c r="Z3135">
        <f>VLOOKUP(I3135,Weather!F:K,3,)</f>
        <v>0.02</v>
      </c>
      <c r="AA3135">
        <f>VLOOKUP(I3135,Weather!F:K,4,)</f>
        <v>0.57999999999999996</v>
      </c>
      <c r="AB3135">
        <f>VLOOKUP(I3135,Weather!F:K,5,)</f>
        <v>1031</v>
      </c>
      <c r="AC3135">
        <f>VLOOKUP(I3135,Weather!F:K,6,)</f>
        <v>3</v>
      </c>
    </row>
    <row r="3136" spans="1:29" x14ac:dyDescent="0.25">
      <c r="A3136" t="s">
        <v>7</v>
      </c>
      <c r="B3136" t="s">
        <v>6</v>
      </c>
      <c r="C3136" s="1">
        <v>42116.439583333333</v>
      </c>
      <c r="D3136" s="3">
        <f t="shared" si="400"/>
        <v>2015</v>
      </c>
      <c r="E3136" s="3">
        <f t="shared" si="403"/>
        <v>4</v>
      </c>
      <c r="F3136" s="3">
        <f t="shared" si="404"/>
        <v>10</v>
      </c>
      <c r="G3136" s="3">
        <f t="shared" si="405"/>
        <v>22</v>
      </c>
      <c r="H3136" s="3" t="str">
        <f t="shared" si="406"/>
        <v>2015410</v>
      </c>
      <c r="I3136" s="3" t="str">
        <f t="shared" si="407"/>
        <v>201541022</v>
      </c>
      <c r="J3136">
        <v>33</v>
      </c>
      <c r="K3136">
        <v>19.8</v>
      </c>
      <c r="L3136" t="str">
        <f>VLOOKUP(C3136,List!$A$2:$C$2089,3,)</f>
        <v>Leytonstone</v>
      </c>
      <c r="M3136" t="str">
        <f>VLOOKUP(C3136,List!$A$2:$C$2089,2,)</f>
        <v>Central</v>
      </c>
      <c r="N3136" t="str">
        <f t="shared" si="401"/>
        <v>Leytonstone|Central</v>
      </c>
      <c r="O3136">
        <f>VLOOKUP(N3136,Depth!$A$2:$F$427,3,)</f>
        <v>23.2</v>
      </c>
      <c r="P3136">
        <f>VLOOKUP(N3136,Depth!$A$2:$F$427,5,)</f>
        <v>123.1</v>
      </c>
      <c r="Q3136">
        <f>VLOOKUP(N3136,Depth!$A$2:$F$427,6,)</f>
        <v>0.1</v>
      </c>
      <c r="R3136">
        <f>VLOOKUP(L3136,longitude_latitude!C:J,7,)</f>
        <v>9.8076780000000002E-3</v>
      </c>
      <c r="S3136">
        <f>VLOOKUP(L3136,longitude_latitude!C:J,8,)</f>
        <v>51.56781496</v>
      </c>
      <c r="T3136">
        <f t="shared" si="402"/>
        <v>0.50576052429126284</v>
      </c>
      <c r="U3136">
        <f>VLOOKUP(M3136,LINE!$A$2:$B$13,2,)</f>
        <v>3</v>
      </c>
      <c r="V3136">
        <f>VLOOKUP(L3136,Entry_exit!B:P,4,)</f>
        <v>17702</v>
      </c>
      <c r="W3136">
        <f>2020 - VLOOKUP(L3136, age!$A:$D,4,)</f>
        <v>73</v>
      </c>
      <c r="X3136">
        <f>VLOOKUP(H3136,'air-quality-london-time-of-day'!E:G,3,FALSE)</f>
        <v>16.7</v>
      </c>
      <c r="Y3136">
        <f>VLOOKUP(I3136,Weather!F:K,2,)</f>
        <v>11.067873303167421</v>
      </c>
      <c r="Z3136">
        <f>VLOOKUP(I3136,Weather!F:K,3,)</f>
        <v>0.02</v>
      </c>
      <c r="AA3136">
        <f>VLOOKUP(I3136,Weather!F:K,4,)</f>
        <v>0.57999999999999996</v>
      </c>
      <c r="AB3136">
        <f>VLOOKUP(I3136,Weather!F:K,5,)</f>
        <v>1031</v>
      </c>
      <c r="AC3136">
        <f>VLOOKUP(I3136,Weather!F:K,6,)</f>
        <v>3</v>
      </c>
    </row>
    <row r="3137" spans="1:29" x14ac:dyDescent="0.25">
      <c r="A3137" t="s">
        <v>7</v>
      </c>
      <c r="B3137" t="s">
        <v>6</v>
      </c>
      <c r="C3137" s="1">
        <v>42116.44027777778</v>
      </c>
      <c r="D3137" s="3">
        <f t="shared" si="400"/>
        <v>2015</v>
      </c>
      <c r="E3137" s="3">
        <f t="shared" si="403"/>
        <v>4</v>
      </c>
      <c r="F3137" s="3">
        <f t="shared" si="404"/>
        <v>10</v>
      </c>
      <c r="G3137" s="3">
        <f t="shared" si="405"/>
        <v>22</v>
      </c>
      <c r="H3137" s="3" t="str">
        <f t="shared" si="406"/>
        <v>2015410</v>
      </c>
      <c r="I3137" s="3" t="str">
        <f t="shared" si="407"/>
        <v>201541022</v>
      </c>
      <c r="J3137">
        <v>36</v>
      </c>
      <c r="K3137">
        <v>21.6</v>
      </c>
      <c r="L3137" t="str">
        <f>VLOOKUP(C3137,List!$A$2:$C$2089,3,)</f>
        <v>Leytonstone</v>
      </c>
      <c r="M3137" t="str">
        <f>VLOOKUP(C3137,List!$A$2:$C$2089,2,)</f>
        <v>Central</v>
      </c>
      <c r="N3137" t="str">
        <f t="shared" si="401"/>
        <v>Leytonstone|Central</v>
      </c>
      <c r="O3137">
        <f>VLOOKUP(N3137,Depth!$A$2:$F$427,3,)</f>
        <v>23.2</v>
      </c>
      <c r="P3137">
        <f>VLOOKUP(N3137,Depth!$A$2:$F$427,5,)</f>
        <v>123.1</v>
      </c>
      <c r="Q3137">
        <f>VLOOKUP(N3137,Depth!$A$2:$F$427,6,)</f>
        <v>0.1</v>
      </c>
      <c r="R3137">
        <f>VLOOKUP(L3137,longitude_latitude!C:J,7,)</f>
        <v>9.8076780000000002E-3</v>
      </c>
      <c r="S3137">
        <f>VLOOKUP(L3137,longitude_latitude!C:J,8,)</f>
        <v>51.56781496</v>
      </c>
      <c r="T3137">
        <f t="shared" si="402"/>
        <v>0.50576052429126284</v>
      </c>
      <c r="U3137">
        <f>VLOOKUP(M3137,LINE!$A$2:$B$13,2,)</f>
        <v>3</v>
      </c>
      <c r="V3137">
        <f>VLOOKUP(L3137,Entry_exit!B:P,4,)</f>
        <v>17702</v>
      </c>
      <c r="W3137">
        <f>2020 - VLOOKUP(L3137, age!$A:$D,4,)</f>
        <v>73</v>
      </c>
      <c r="X3137">
        <f>VLOOKUP(H3137,'air-quality-london-time-of-day'!E:G,3,FALSE)</f>
        <v>16.7</v>
      </c>
      <c r="Y3137">
        <f>VLOOKUP(I3137,Weather!F:K,2,)</f>
        <v>11.067873303167421</v>
      </c>
      <c r="Z3137">
        <f>VLOOKUP(I3137,Weather!F:K,3,)</f>
        <v>0.02</v>
      </c>
      <c r="AA3137">
        <f>VLOOKUP(I3137,Weather!F:K,4,)</f>
        <v>0.57999999999999996</v>
      </c>
      <c r="AB3137">
        <f>VLOOKUP(I3137,Weather!F:K,5,)</f>
        <v>1031</v>
      </c>
      <c r="AC3137">
        <f>VLOOKUP(I3137,Weather!F:K,6,)</f>
        <v>3</v>
      </c>
    </row>
    <row r="3138" spans="1:29" x14ac:dyDescent="0.25">
      <c r="A3138" t="s">
        <v>7</v>
      </c>
      <c r="B3138" t="s">
        <v>6</v>
      </c>
      <c r="C3138" s="1">
        <v>42116.440972222219</v>
      </c>
      <c r="D3138" s="3">
        <f t="shared" si="400"/>
        <v>2015</v>
      </c>
      <c r="E3138" s="3">
        <f t="shared" si="403"/>
        <v>4</v>
      </c>
      <c r="F3138" s="3">
        <f t="shared" si="404"/>
        <v>10</v>
      </c>
      <c r="G3138" s="3">
        <f t="shared" si="405"/>
        <v>22</v>
      </c>
      <c r="H3138" s="3" t="str">
        <f t="shared" si="406"/>
        <v>2015410</v>
      </c>
      <c r="I3138" s="3" t="str">
        <f t="shared" si="407"/>
        <v>201541022</v>
      </c>
      <c r="J3138">
        <v>50</v>
      </c>
      <c r="K3138">
        <v>30</v>
      </c>
      <c r="L3138" t="str">
        <f>VLOOKUP(C3138,List!$A$2:$C$2089,3,)</f>
        <v>Wanstead</v>
      </c>
      <c r="M3138" t="str">
        <f>VLOOKUP(C3138,List!$A$2:$C$2089,2,)</f>
        <v>Central</v>
      </c>
      <c r="N3138" t="str">
        <f t="shared" si="401"/>
        <v>Wanstead|Central</v>
      </c>
      <c r="O3138">
        <f>VLOOKUP(N3138,Depth!$A$2:$F$427,3,)</f>
        <v>29</v>
      </c>
      <c r="P3138">
        <f>VLOOKUP(N3138,Depth!$A$2:$F$427,5,)</f>
        <v>109.63500000000001</v>
      </c>
      <c r="Q3138">
        <f>VLOOKUP(N3138,Depth!$A$2:$F$427,6,)</f>
        <v>19.364999999999998</v>
      </c>
      <c r="R3138">
        <f>VLOOKUP(L3138,longitude_latitude!C:J,7,)</f>
        <v>3.0247765999999999E-2</v>
      </c>
      <c r="S3138">
        <f>VLOOKUP(L3138,longitude_latitude!C:J,8,)</f>
        <v>51.575096590000001</v>
      </c>
      <c r="T3138">
        <f t="shared" si="402"/>
        <v>1.5600314530817179</v>
      </c>
      <c r="U3138">
        <f>VLOOKUP(M3138,LINE!$A$2:$B$13,2,)</f>
        <v>3</v>
      </c>
      <c r="V3138">
        <f>VLOOKUP(L3138,Entry_exit!B:P,4,)</f>
        <v>4635</v>
      </c>
      <c r="W3138">
        <f>2020 - VLOOKUP(L3138, age!$A:$D,4,)</f>
        <v>73</v>
      </c>
      <c r="X3138">
        <f>VLOOKUP(H3138,'air-quality-london-time-of-day'!E:G,3,FALSE)</f>
        <v>16.7</v>
      </c>
      <c r="Y3138">
        <f>VLOOKUP(I3138,Weather!F:K,2,)</f>
        <v>11.067873303167421</v>
      </c>
      <c r="Z3138">
        <f>VLOOKUP(I3138,Weather!F:K,3,)</f>
        <v>0.02</v>
      </c>
      <c r="AA3138">
        <f>VLOOKUP(I3138,Weather!F:K,4,)</f>
        <v>0.57999999999999996</v>
      </c>
      <c r="AB3138">
        <f>VLOOKUP(I3138,Weather!F:K,5,)</f>
        <v>1031</v>
      </c>
      <c r="AC3138">
        <f>VLOOKUP(I3138,Weather!F:K,6,)</f>
        <v>3</v>
      </c>
    </row>
    <row r="3139" spans="1:29" x14ac:dyDescent="0.25">
      <c r="A3139" t="s">
        <v>7</v>
      </c>
      <c r="B3139" t="s">
        <v>6</v>
      </c>
      <c r="C3139" s="1">
        <v>42116.441666666666</v>
      </c>
      <c r="D3139" s="3">
        <f t="shared" si="400"/>
        <v>2015</v>
      </c>
      <c r="E3139" s="3">
        <f t="shared" si="403"/>
        <v>4</v>
      </c>
      <c r="F3139" s="3">
        <f t="shared" si="404"/>
        <v>10</v>
      </c>
      <c r="G3139" s="3">
        <f t="shared" si="405"/>
        <v>22</v>
      </c>
      <c r="H3139" s="3" t="str">
        <f t="shared" si="406"/>
        <v>2015410</v>
      </c>
      <c r="I3139" s="3" t="str">
        <f t="shared" si="407"/>
        <v>201541022</v>
      </c>
      <c r="J3139">
        <v>66</v>
      </c>
      <c r="K3139">
        <v>39.6</v>
      </c>
      <c r="L3139" t="str">
        <f>VLOOKUP(C3139,List!$A$2:$C$2089,3,)</f>
        <v>Wanstead</v>
      </c>
      <c r="M3139" t="str">
        <f>VLOOKUP(C3139,List!$A$2:$C$2089,2,)</f>
        <v>Central</v>
      </c>
      <c r="N3139" t="str">
        <f t="shared" si="401"/>
        <v>Wanstead|Central</v>
      </c>
      <c r="O3139">
        <f>VLOOKUP(N3139,Depth!$A$2:$F$427,3,)</f>
        <v>29</v>
      </c>
      <c r="P3139">
        <f>VLOOKUP(N3139,Depth!$A$2:$F$427,5,)</f>
        <v>109.63500000000001</v>
      </c>
      <c r="Q3139">
        <f>VLOOKUP(N3139,Depth!$A$2:$F$427,6,)</f>
        <v>19.364999999999998</v>
      </c>
      <c r="R3139">
        <f>VLOOKUP(L3139,longitude_latitude!C:J,7,)</f>
        <v>3.0247765999999999E-2</v>
      </c>
      <c r="S3139">
        <f>VLOOKUP(L3139,longitude_latitude!C:J,8,)</f>
        <v>51.575096590000001</v>
      </c>
      <c r="T3139">
        <f t="shared" si="402"/>
        <v>1.5600314530817179</v>
      </c>
      <c r="U3139">
        <f>VLOOKUP(M3139,LINE!$A$2:$B$13,2,)</f>
        <v>3</v>
      </c>
      <c r="V3139">
        <f>VLOOKUP(L3139,Entry_exit!B:P,4,)</f>
        <v>4635</v>
      </c>
      <c r="W3139">
        <f>2020 - VLOOKUP(L3139, age!$A:$D,4,)</f>
        <v>73</v>
      </c>
      <c r="X3139">
        <f>VLOOKUP(H3139,'air-quality-london-time-of-day'!E:G,3,FALSE)</f>
        <v>16.7</v>
      </c>
      <c r="Y3139">
        <f>VLOOKUP(I3139,Weather!F:K,2,)</f>
        <v>11.067873303167421</v>
      </c>
      <c r="Z3139">
        <f>VLOOKUP(I3139,Weather!F:K,3,)</f>
        <v>0.02</v>
      </c>
      <c r="AA3139">
        <f>VLOOKUP(I3139,Weather!F:K,4,)</f>
        <v>0.57999999999999996</v>
      </c>
      <c r="AB3139">
        <f>VLOOKUP(I3139,Weather!F:K,5,)</f>
        <v>1031</v>
      </c>
      <c r="AC3139">
        <f>VLOOKUP(I3139,Weather!F:K,6,)</f>
        <v>3</v>
      </c>
    </row>
    <row r="3140" spans="1:29" x14ac:dyDescent="0.25">
      <c r="A3140" t="s">
        <v>7</v>
      </c>
      <c r="B3140" t="s">
        <v>6</v>
      </c>
      <c r="C3140" s="1">
        <v>42116.442361111112</v>
      </c>
      <c r="D3140" s="3">
        <f t="shared" si="400"/>
        <v>2015</v>
      </c>
      <c r="E3140" s="3">
        <f t="shared" si="403"/>
        <v>4</v>
      </c>
      <c r="F3140" s="3">
        <f t="shared" si="404"/>
        <v>10</v>
      </c>
      <c r="G3140" s="3">
        <f t="shared" si="405"/>
        <v>22</v>
      </c>
      <c r="H3140" s="3" t="str">
        <f t="shared" si="406"/>
        <v>2015410</v>
      </c>
      <c r="I3140" s="3" t="str">
        <f t="shared" si="407"/>
        <v>201541022</v>
      </c>
      <c r="J3140">
        <v>107</v>
      </c>
      <c r="K3140">
        <v>64.2</v>
      </c>
      <c r="L3140" t="str">
        <f>VLOOKUP(C3140,List!$A$2:$C$2089,3,)</f>
        <v>Redbridge</v>
      </c>
      <c r="M3140" t="str">
        <f>VLOOKUP(C3140,List!$A$2:$C$2089,2,)</f>
        <v>Central</v>
      </c>
      <c r="N3140" t="str">
        <f t="shared" si="401"/>
        <v>Redbridge|Central</v>
      </c>
      <c r="O3140">
        <f>VLOOKUP(N3140,Depth!$A$2:$F$427,3,)</f>
        <v>12</v>
      </c>
      <c r="P3140">
        <f>VLOOKUP(N3140,Depth!$A$2:$F$427,5,)</f>
        <v>106.765</v>
      </c>
      <c r="Q3140">
        <f>VLOOKUP(N3140,Depth!$A$2:$F$427,6,)</f>
        <v>5.2350000000000003</v>
      </c>
      <c r="R3140">
        <f>VLOOKUP(L3140,longitude_latitude!C:J,7,)</f>
        <v>4.7039300999999999E-2</v>
      </c>
      <c r="S3140">
        <f>VLOOKUP(L3140,longitude_latitude!C:J,8,)</f>
        <v>51.5757446</v>
      </c>
      <c r="T3140">
        <f t="shared" si="402"/>
        <v>2.4260869745385247</v>
      </c>
      <c r="U3140">
        <f>VLOOKUP(M3140,LINE!$A$2:$B$13,2,)</f>
        <v>3</v>
      </c>
      <c r="V3140">
        <f>VLOOKUP(L3140,Entry_exit!B:P,4,)</f>
        <v>4841</v>
      </c>
      <c r="W3140">
        <f>2020 - VLOOKUP(L3140, age!$A:$D,4,)</f>
        <v>73</v>
      </c>
      <c r="X3140">
        <f>VLOOKUP(H3140,'air-quality-london-time-of-day'!E:G,3,FALSE)</f>
        <v>16.7</v>
      </c>
      <c r="Y3140">
        <f>VLOOKUP(I3140,Weather!F:K,2,)</f>
        <v>11.067873303167421</v>
      </c>
      <c r="Z3140">
        <f>VLOOKUP(I3140,Weather!F:K,3,)</f>
        <v>0.02</v>
      </c>
      <c r="AA3140">
        <f>VLOOKUP(I3140,Weather!F:K,4,)</f>
        <v>0.57999999999999996</v>
      </c>
      <c r="AB3140">
        <f>VLOOKUP(I3140,Weather!F:K,5,)</f>
        <v>1031</v>
      </c>
      <c r="AC3140">
        <f>VLOOKUP(I3140,Weather!F:K,6,)</f>
        <v>3</v>
      </c>
    </row>
    <row r="3141" spans="1:29" x14ac:dyDescent="0.25">
      <c r="A3141" t="s">
        <v>7</v>
      </c>
      <c r="B3141" t="s">
        <v>6</v>
      </c>
      <c r="C3141" s="1">
        <v>42116.443055555559</v>
      </c>
      <c r="D3141" s="3">
        <f t="shared" si="400"/>
        <v>2015</v>
      </c>
      <c r="E3141" s="3">
        <f t="shared" si="403"/>
        <v>4</v>
      </c>
      <c r="F3141" s="3">
        <f t="shared" si="404"/>
        <v>10</v>
      </c>
      <c r="G3141" s="3">
        <f t="shared" si="405"/>
        <v>22</v>
      </c>
      <c r="H3141" s="3" t="str">
        <f t="shared" si="406"/>
        <v>2015410</v>
      </c>
      <c r="I3141" s="3" t="str">
        <f t="shared" si="407"/>
        <v>201541022</v>
      </c>
      <c r="J3141">
        <v>90</v>
      </c>
      <c r="K3141">
        <v>54</v>
      </c>
      <c r="L3141" t="str">
        <f>VLOOKUP(C3141,List!$A$2:$C$2089,3,)</f>
        <v>Gants Hill</v>
      </c>
      <c r="M3141" t="str">
        <f>VLOOKUP(C3141,List!$A$2:$C$2089,2,)</f>
        <v>Central</v>
      </c>
      <c r="N3141" t="str">
        <f t="shared" si="401"/>
        <v>Gants Hill|Central</v>
      </c>
      <c r="O3141">
        <f>VLOOKUP(N3141,Depth!$A$2:$F$427,3,)</f>
        <v>25</v>
      </c>
      <c r="P3141">
        <f>VLOOKUP(N3141,Depth!$A$2:$F$427,5,)</f>
        <v>108.53</v>
      </c>
      <c r="Q3141">
        <f>VLOOKUP(N3141,Depth!$A$2:$F$427,6,)</f>
        <v>16.47</v>
      </c>
      <c r="R3141">
        <f>VLOOKUP(L3141,longitude_latitude!C:J,7,)</f>
        <v>6.7825538000000005E-2</v>
      </c>
      <c r="S3141">
        <f>VLOOKUP(L3141,longitude_latitude!C:J,8,)</f>
        <v>51.576029490000003</v>
      </c>
      <c r="T3141">
        <f t="shared" si="402"/>
        <v>3.4981719480631162</v>
      </c>
      <c r="U3141">
        <f>VLOOKUP(M3141,LINE!$A$2:$B$13,2,)</f>
        <v>3</v>
      </c>
      <c r="V3141">
        <f>VLOOKUP(L3141,Entry_exit!B:P,4,)</f>
        <v>10872</v>
      </c>
      <c r="W3141">
        <f>2020 - VLOOKUP(L3141, age!$A:$D,4,)</f>
        <v>73</v>
      </c>
      <c r="X3141">
        <f>VLOOKUP(H3141,'air-quality-london-time-of-day'!E:G,3,FALSE)</f>
        <v>16.7</v>
      </c>
      <c r="Y3141">
        <f>VLOOKUP(I3141,Weather!F:K,2,)</f>
        <v>11.067873303167421</v>
      </c>
      <c r="Z3141">
        <f>VLOOKUP(I3141,Weather!F:K,3,)</f>
        <v>0.02</v>
      </c>
      <c r="AA3141">
        <f>VLOOKUP(I3141,Weather!F:K,4,)</f>
        <v>0.57999999999999996</v>
      </c>
      <c r="AB3141">
        <f>VLOOKUP(I3141,Weather!F:K,5,)</f>
        <v>1031</v>
      </c>
      <c r="AC3141">
        <f>VLOOKUP(I3141,Weather!F:K,6,)</f>
        <v>3</v>
      </c>
    </row>
    <row r="3142" spans="1:29" x14ac:dyDescent="0.25">
      <c r="A3142" t="s">
        <v>7</v>
      </c>
      <c r="B3142" t="s">
        <v>6</v>
      </c>
      <c r="C3142" s="1">
        <v>42116.443749999999</v>
      </c>
      <c r="D3142" s="3">
        <f t="shared" si="400"/>
        <v>2015</v>
      </c>
      <c r="E3142" s="3">
        <f t="shared" si="403"/>
        <v>4</v>
      </c>
      <c r="F3142" s="3">
        <f t="shared" si="404"/>
        <v>10</v>
      </c>
      <c r="G3142" s="3">
        <f t="shared" si="405"/>
        <v>22</v>
      </c>
      <c r="H3142" s="3" t="str">
        <f t="shared" si="406"/>
        <v>2015410</v>
      </c>
      <c r="I3142" s="3" t="str">
        <f t="shared" si="407"/>
        <v>201541022</v>
      </c>
      <c r="J3142">
        <v>92</v>
      </c>
      <c r="K3142">
        <v>55.2</v>
      </c>
      <c r="L3142" t="str">
        <f>VLOOKUP(C3142,List!$A$2:$C$2089,3,)</f>
        <v>Gants Hill</v>
      </c>
      <c r="M3142" t="str">
        <f>VLOOKUP(C3142,List!$A$2:$C$2089,2,)</f>
        <v>Central</v>
      </c>
      <c r="N3142" t="str">
        <f t="shared" si="401"/>
        <v>Gants Hill|Central</v>
      </c>
      <c r="O3142">
        <f>VLOOKUP(N3142,Depth!$A$2:$F$427,3,)</f>
        <v>25</v>
      </c>
      <c r="P3142">
        <f>VLOOKUP(N3142,Depth!$A$2:$F$427,5,)</f>
        <v>108.53</v>
      </c>
      <c r="Q3142">
        <f>VLOOKUP(N3142,Depth!$A$2:$F$427,6,)</f>
        <v>16.47</v>
      </c>
      <c r="R3142">
        <f>VLOOKUP(L3142,longitude_latitude!C:J,7,)</f>
        <v>6.7825538000000005E-2</v>
      </c>
      <c r="S3142">
        <f>VLOOKUP(L3142,longitude_latitude!C:J,8,)</f>
        <v>51.576029490000003</v>
      </c>
      <c r="T3142">
        <f t="shared" si="402"/>
        <v>3.4981719480631162</v>
      </c>
      <c r="U3142">
        <f>VLOOKUP(M3142,LINE!$A$2:$B$13,2,)</f>
        <v>3</v>
      </c>
      <c r="V3142">
        <f>VLOOKUP(L3142,Entry_exit!B:P,4,)</f>
        <v>10872</v>
      </c>
      <c r="W3142">
        <f>2020 - VLOOKUP(L3142, age!$A:$D,4,)</f>
        <v>73</v>
      </c>
      <c r="X3142">
        <f>VLOOKUP(H3142,'air-quality-london-time-of-day'!E:G,3,FALSE)</f>
        <v>16.7</v>
      </c>
      <c r="Y3142">
        <f>VLOOKUP(I3142,Weather!F:K,2,)</f>
        <v>11.067873303167421</v>
      </c>
      <c r="Z3142">
        <f>VLOOKUP(I3142,Weather!F:K,3,)</f>
        <v>0.02</v>
      </c>
      <c r="AA3142">
        <f>VLOOKUP(I3142,Weather!F:K,4,)</f>
        <v>0.57999999999999996</v>
      </c>
      <c r="AB3142">
        <f>VLOOKUP(I3142,Weather!F:K,5,)</f>
        <v>1031</v>
      </c>
      <c r="AC3142">
        <f>VLOOKUP(I3142,Weather!F:K,6,)</f>
        <v>3</v>
      </c>
    </row>
    <row r="3143" spans="1:29" x14ac:dyDescent="0.25">
      <c r="A3143" t="s">
        <v>7</v>
      </c>
      <c r="B3143" t="s">
        <v>6</v>
      </c>
      <c r="C3143" s="1">
        <v>42116.444444444445</v>
      </c>
      <c r="D3143" s="3">
        <f t="shared" si="400"/>
        <v>2015</v>
      </c>
      <c r="E3143" s="3">
        <f t="shared" si="403"/>
        <v>4</v>
      </c>
      <c r="F3143" s="3">
        <f t="shared" si="404"/>
        <v>10</v>
      </c>
      <c r="G3143" s="3">
        <f t="shared" si="405"/>
        <v>22</v>
      </c>
      <c r="H3143" s="3" t="str">
        <f t="shared" si="406"/>
        <v>2015410</v>
      </c>
      <c r="I3143" s="3" t="str">
        <f t="shared" si="407"/>
        <v>201541022</v>
      </c>
      <c r="J3143">
        <v>86</v>
      </c>
      <c r="K3143">
        <v>51.6</v>
      </c>
      <c r="L3143" t="str">
        <f>VLOOKUP(C3143,List!$A$2:$C$2089,3,)</f>
        <v>Gants Hill</v>
      </c>
      <c r="M3143" t="str">
        <f>VLOOKUP(C3143,List!$A$2:$C$2089,2,)</f>
        <v>Central</v>
      </c>
      <c r="N3143" t="str">
        <f t="shared" si="401"/>
        <v>Gants Hill|Central</v>
      </c>
      <c r="O3143">
        <f>VLOOKUP(N3143,Depth!$A$2:$F$427,3,)</f>
        <v>25</v>
      </c>
      <c r="P3143">
        <f>VLOOKUP(N3143,Depth!$A$2:$F$427,5,)</f>
        <v>108.53</v>
      </c>
      <c r="Q3143">
        <f>VLOOKUP(N3143,Depth!$A$2:$F$427,6,)</f>
        <v>16.47</v>
      </c>
      <c r="R3143">
        <f>VLOOKUP(L3143,longitude_latitude!C:J,7,)</f>
        <v>6.7825538000000005E-2</v>
      </c>
      <c r="S3143">
        <f>VLOOKUP(L3143,longitude_latitude!C:J,8,)</f>
        <v>51.576029490000003</v>
      </c>
      <c r="T3143">
        <f t="shared" si="402"/>
        <v>3.4981719480631162</v>
      </c>
      <c r="U3143">
        <f>VLOOKUP(M3143,LINE!$A$2:$B$13,2,)</f>
        <v>3</v>
      </c>
      <c r="V3143">
        <f>VLOOKUP(L3143,Entry_exit!B:P,4,)</f>
        <v>10872</v>
      </c>
      <c r="W3143">
        <f>2020 - VLOOKUP(L3143, age!$A:$D,4,)</f>
        <v>73</v>
      </c>
      <c r="X3143">
        <f>VLOOKUP(H3143,'air-quality-london-time-of-day'!E:G,3,FALSE)</f>
        <v>16.7</v>
      </c>
      <c r="Y3143">
        <f>VLOOKUP(I3143,Weather!F:K,2,)</f>
        <v>11.067873303167421</v>
      </c>
      <c r="Z3143">
        <f>VLOOKUP(I3143,Weather!F:K,3,)</f>
        <v>0.02</v>
      </c>
      <c r="AA3143">
        <f>VLOOKUP(I3143,Weather!F:K,4,)</f>
        <v>0.57999999999999996</v>
      </c>
      <c r="AB3143">
        <f>VLOOKUP(I3143,Weather!F:K,5,)</f>
        <v>1031</v>
      </c>
      <c r="AC3143">
        <f>VLOOKUP(I3143,Weather!F:K,6,)</f>
        <v>3</v>
      </c>
    </row>
    <row r="3144" spans="1:29" x14ac:dyDescent="0.25">
      <c r="A3144" t="s">
        <v>7</v>
      </c>
      <c r="B3144" t="s">
        <v>6</v>
      </c>
      <c r="C3144" s="1">
        <v>42116.445138888892</v>
      </c>
      <c r="D3144" s="3">
        <f t="shared" si="400"/>
        <v>2015</v>
      </c>
      <c r="E3144" s="3">
        <f t="shared" si="403"/>
        <v>4</v>
      </c>
      <c r="F3144" s="3">
        <f t="shared" si="404"/>
        <v>10</v>
      </c>
      <c r="G3144" s="3">
        <f t="shared" si="405"/>
        <v>22</v>
      </c>
      <c r="H3144" s="3" t="str">
        <f t="shared" si="406"/>
        <v>2015410</v>
      </c>
      <c r="I3144" s="3" t="str">
        <f t="shared" si="407"/>
        <v>201541022</v>
      </c>
      <c r="J3144">
        <v>105</v>
      </c>
      <c r="K3144">
        <v>63</v>
      </c>
      <c r="L3144" t="str">
        <f>VLOOKUP(C3144,List!$A$2:$C$2089,3,)</f>
        <v>Newbury Park</v>
      </c>
      <c r="M3144" t="str">
        <f>VLOOKUP(C3144,List!$A$2:$C$2089,2,)</f>
        <v>Central</v>
      </c>
      <c r="N3144" t="str">
        <f t="shared" si="401"/>
        <v>Newbury Park|Central</v>
      </c>
      <c r="O3144">
        <f>VLOOKUP(N3144,Depth!$A$2:$F$427,3,)</f>
        <v>19</v>
      </c>
      <c r="P3144">
        <f>VLOOKUP(N3144,Depth!$A$2:$F$427,5,)</f>
        <v>117</v>
      </c>
      <c r="Q3144">
        <f>VLOOKUP(N3144,Depth!$A$2:$F$427,6,)</f>
        <v>2</v>
      </c>
      <c r="R3144">
        <f>VLOOKUP(L3144,longitude_latitude!C:J,7,)</f>
        <v>9.1554903000000007E-2</v>
      </c>
      <c r="S3144">
        <f>VLOOKUP(L3144,longitude_latitude!C:J,8,)</f>
        <v>51.575199740000002</v>
      </c>
      <c r="T3144">
        <f t="shared" si="402"/>
        <v>4.7219624094013257</v>
      </c>
      <c r="U3144">
        <f>VLOOKUP(M3144,LINE!$A$2:$B$13,2,)</f>
        <v>3</v>
      </c>
      <c r="V3144">
        <f>VLOOKUP(L3144,Entry_exit!B:P,4,)</f>
        <v>7910</v>
      </c>
      <c r="W3144">
        <f>2020 - VLOOKUP(L3144, age!$A:$D,4,)</f>
        <v>73</v>
      </c>
      <c r="X3144">
        <f>VLOOKUP(H3144,'air-quality-london-time-of-day'!E:G,3,FALSE)</f>
        <v>16.7</v>
      </c>
      <c r="Y3144">
        <f>VLOOKUP(I3144,Weather!F:K,2,)</f>
        <v>11.067873303167421</v>
      </c>
      <c r="Z3144">
        <f>VLOOKUP(I3144,Weather!F:K,3,)</f>
        <v>0.02</v>
      </c>
      <c r="AA3144">
        <f>VLOOKUP(I3144,Weather!F:K,4,)</f>
        <v>0.57999999999999996</v>
      </c>
      <c r="AB3144">
        <f>VLOOKUP(I3144,Weather!F:K,5,)</f>
        <v>1031</v>
      </c>
      <c r="AC3144">
        <f>VLOOKUP(I3144,Weather!F:K,6,)</f>
        <v>3</v>
      </c>
    </row>
    <row r="3145" spans="1:29" x14ac:dyDescent="0.25">
      <c r="A3145" t="s">
        <v>7</v>
      </c>
      <c r="B3145" t="s">
        <v>6</v>
      </c>
      <c r="C3145" s="1">
        <v>42116.445833333331</v>
      </c>
      <c r="D3145" s="3">
        <f t="shared" si="400"/>
        <v>2015</v>
      </c>
      <c r="E3145" s="3">
        <f t="shared" si="403"/>
        <v>4</v>
      </c>
      <c r="F3145" s="3">
        <f t="shared" si="404"/>
        <v>10</v>
      </c>
      <c r="G3145" s="3">
        <f t="shared" si="405"/>
        <v>22</v>
      </c>
      <c r="H3145" s="3" t="str">
        <f t="shared" si="406"/>
        <v>2015410</v>
      </c>
      <c r="I3145" s="3" t="str">
        <f t="shared" si="407"/>
        <v>201541022</v>
      </c>
      <c r="J3145">
        <v>94</v>
      </c>
      <c r="K3145">
        <v>56.4</v>
      </c>
      <c r="L3145" t="str">
        <f>VLOOKUP(C3145,List!$A$2:$C$2089,3,)</f>
        <v>Newbury Park</v>
      </c>
      <c r="M3145" t="str">
        <f>VLOOKUP(C3145,List!$A$2:$C$2089,2,)</f>
        <v>Central</v>
      </c>
      <c r="N3145" t="str">
        <f t="shared" si="401"/>
        <v>Newbury Park|Central</v>
      </c>
      <c r="O3145">
        <f>VLOOKUP(N3145,Depth!$A$2:$F$427,3,)</f>
        <v>19</v>
      </c>
      <c r="P3145">
        <f>VLOOKUP(N3145,Depth!$A$2:$F$427,5,)</f>
        <v>117</v>
      </c>
      <c r="Q3145">
        <f>VLOOKUP(N3145,Depth!$A$2:$F$427,6,)</f>
        <v>2</v>
      </c>
      <c r="R3145">
        <f>VLOOKUP(L3145,longitude_latitude!C:J,7,)</f>
        <v>9.1554903000000007E-2</v>
      </c>
      <c r="S3145">
        <f>VLOOKUP(L3145,longitude_latitude!C:J,8,)</f>
        <v>51.575199740000002</v>
      </c>
      <c r="T3145">
        <f t="shared" si="402"/>
        <v>4.7219624094013257</v>
      </c>
      <c r="U3145">
        <f>VLOOKUP(M3145,LINE!$A$2:$B$13,2,)</f>
        <v>3</v>
      </c>
      <c r="V3145">
        <f>VLOOKUP(L3145,Entry_exit!B:P,4,)</f>
        <v>7910</v>
      </c>
      <c r="W3145">
        <f>2020 - VLOOKUP(L3145, age!$A:$D,4,)</f>
        <v>73</v>
      </c>
      <c r="X3145">
        <f>VLOOKUP(H3145,'air-quality-london-time-of-day'!E:G,3,FALSE)</f>
        <v>16.7</v>
      </c>
      <c r="Y3145">
        <f>VLOOKUP(I3145,Weather!F:K,2,)</f>
        <v>11.067873303167421</v>
      </c>
      <c r="Z3145">
        <f>VLOOKUP(I3145,Weather!F:K,3,)</f>
        <v>0.02</v>
      </c>
      <c r="AA3145">
        <f>VLOOKUP(I3145,Weather!F:K,4,)</f>
        <v>0.57999999999999996</v>
      </c>
      <c r="AB3145">
        <f>VLOOKUP(I3145,Weather!F:K,5,)</f>
        <v>1031</v>
      </c>
      <c r="AC3145">
        <f>VLOOKUP(I3145,Weather!F:K,6,)</f>
        <v>3</v>
      </c>
    </row>
    <row r="3146" spans="1:29" x14ac:dyDescent="0.25">
      <c r="A3146" t="s">
        <v>7</v>
      </c>
      <c r="B3146" t="s">
        <v>6</v>
      </c>
      <c r="C3146" s="1">
        <v>42116.446527777778</v>
      </c>
      <c r="D3146" s="3">
        <f t="shared" si="400"/>
        <v>2015</v>
      </c>
      <c r="E3146" s="3">
        <f t="shared" si="403"/>
        <v>4</v>
      </c>
      <c r="F3146" s="3">
        <f t="shared" si="404"/>
        <v>10</v>
      </c>
      <c r="G3146" s="3">
        <f t="shared" si="405"/>
        <v>22</v>
      </c>
      <c r="H3146" s="3" t="str">
        <f t="shared" si="406"/>
        <v>2015410</v>
      </c>
      <c r="I3146" s="3" t="str">
        <f t="shared" si="407"/>
        <v>201541022</v>
      </c>
      <c r="J3146">
        <v>70</v>
      </c>
      <c r="K3146">
        <v>42</v>
      </c>
      <c r="L3146" t="str">
        <f>VLOOKUP(C3146,List!$A$2:$C$2089,3,)</f>
        <v>Barkingside</v>
      </c>
      <c r="M3146" t="str">
        <f>VLOOKUP(C3146,List!$A$2:$C$2089,2,)</f>
        <v>Central</v>
      </c>
      <c r="N3146" t="str">
        <f t="shared" si="401"/>
        <v>Barkingside|Central</v>
      </c>
      <c r="O3146">
        <f>VLOOKUP(N3146,Depth!$A$2:$F$427,3,)</f>
        <v>25</v>
      </c>
      <c r="P3146">
        <f>VLOOKUP(N3146,Depth!$A$2:$F$427,5,)</f>
        <v>125.5</v>
      </c>
      <c r="Q3146">
        <f>VLOOKUP(N3146,Depth!$A$2:$F$427,6,)</f>
        <v>-0.5</v>
      </c>
      <c r="R3146">
        <f>VLOOKUP(L3146,longitude_latitude!C:J,7,)</f>
        <v>9.0259546999999996E-2</v>
      </c>
      <c r="S3146">
        <f>VLOOKUP(L3146,longitude_latitude!C:J,8,)</f>
        <v>51.585198949999999</v>
      </c>
      <c r="T3146">
        <f t="shared" si="402"/>
        <v>4.6560566891318755</v>
      </c>
      <c r="U3146">
        <f>VLOOKUP(M3146,LINE!$A$2:$B$13,2,)</f>
        <v>3</v>
      </c>
      <c r="V3146">
        <f>VLOOKUP(L3146,Entry_exit!B:P,4,)</f>
        <v>2505</v>
      </c>
      <c r="W3146">
        <f>2020 - VLOOKUP(L3146, age!$A:$D,4,)</f>
        <v>72</v>
      </c>
      <c r="X3146">
        <f>VLOOKUP(H3146,'air-quality-london-time-of-day'!E:G,3,FALSE)</f>
        <v>16.7</v>
      </c>
      <c r="Y3146">
        <f>VLOOKUP(I3146,Weather!F:K,2,)</f>
        <v>11.067873303167421</v>
      </c>
      <c r="Z3146">
        <f>VLOOKUP(I3146,Weather!F:K,3,)</f>
        <v>0.02</v>
      </c>
      <c r="AA3146">
        <f>VLOOKUP(I3146,Weather!F:K,4,)</f>
        <v>0.57999999999999996</v>
      </c>
      <c r="AB3146">
        <f>VLOOKUP(I3146,Weather!F:K,5,)</f>
        <v>1031</v>
      </c>
      <c r="AC3146">
        <f>VLOOKUP(I3146,Weather!F:K,6,)</f>
        <v>3</v>
      </c>
    </row>
    <row r="3147" spans="1:29" x14ac:dyDescent="0.25">
      <c r="A3147" t="s">
        <v>7</v>
      </c>
      <c r="B3147" t="s">
        <v>6</v>
      </c>
      <c r="C3147" s="1">
        <v>42116.447222222225</v>
      </c>
      <c r="D3147" s="3">
        <f t="shared" si="400"/>
        <v>2015</v>
      </c>
      <c r="E3147" s="3">
        <f t="shared" si="403"/>
        <v>4</v>
      </c>
      <c r="F3147" s="3">
        <f t="shared" si="404"/>
        <v>10</v>
      </c>
      <c r="G3147" s="3">
        <f t="shared" si="405"/>
        <v>22</v>
      </c>
      <c r="H3147" s="3" t="str">
        <f t="shared" si="406"/>
        <v>2015410</v>
      </c>
      <c r="I3147" s="3" t="str">
        <f t="shared" si="407"/>
        <v>201541022</v>
      </c>
      <c r="J3147">
        <v>48</v>
      </c>
      <c r="K3147">
        <v>28.8</v>
      </c>
      <c r="L3147" t="str">
        <f>VLOOKUP(C3147,List!$A$2:$C$2089,3,)</f>
        <v>Barkingside</v>
      </c>
      <c r="M3147" t="str">
        <f>VLOOKUP(C3147,List!$A$2:$C$2089,2,)</f>
        <v>Central</v>
      </c>
      <c r="N3147" t="str">
        <f t="shared" si="401"/>
        <v>Barkingside|Central</v>
      </c>
      <c r="O3147">
        <f>VLOOKUP(N3147,Depth!$A$2:$F$427,3,)</f>
        <v>25</v>
      </c>
      <c r="P3147">
        <f>VLOOKUP(N3147,Depth!$A$2:$F$427,5,)</f>
        <v>125.5</v>
      </c>
      <c r="Q3147">
        <f>VLOOKUP(N3147,Depth!$A$2:$F$427,6,)</f>
        <v>-0.5</v>
      </c>
      <c r="R3147">
        <f>VLOOKUP(L3147,longitude_latitude!C:J,7,)</f>
        <v>9.0259546999999996E-2</v>
      </c>
      <c r="S3147">
        <f>VLOOKUP(L3147,longitude_latitude!C:J,8,)</f>
        <v>51.585198949999999</v>
      </c>
      <c r="T3147">
        <f t="shared" si="402"/>
        <v>4.6560566891318755</v>
      </c>
      <c r="U3147">
        <f>VLOOKUP(M3147,LINE!$A$2:$B$13,2,)</f>
        <v>3</v>
      </c>
      <c r="V3147">
        <f>VLOOKUP(L3147,Entry_exit!B:P,4,)</f>
        <v>2505</v>
      </c>
      <c r="W3147">
        <f>2020 - VLOOKUP(L3147, age!$A:$D,4,)</f>
        <v>72</v>
      </c>
      <c r="X3147">
        <f>VLOOKUP(H3147,'air-quality-london-time-of-day'!E:G,3,FALSE)</f>
        <v>16.7</v>
      </c>
      <c r="Y3147">
        <f>VLOOKUP(I3147,Weather!F:K,2,)</f>
        <v>11.067873303167421</v>
      </c>
      <c r="Z3147">
        <f>VLOOKUP(I3147,Weather!F:K,3,)</f>
        <v>0.02</v>
      </c>
      <c r="AA3147">
        <f>VLOOKUP(I3147,Weather!F:K,4,)</f>
        <v>0.57999999999999996</v>
      </c>
      <c r="AB3147">
        <f>VLOOKUP(I3147,Weather!F:K,5,)</f>
        <v>1031</v>
      </c>
      <c r="AC3147">
        <f>VLOOKUP(I3147,Weather!F:K,6,)</f>
        <v>3</v>
      </c>
    </row>
    <row r="3148" spans="1:29" x14ac:dyDescent="0.25">
      <c r="A3148" t="s">
        <v>7</v>
      </c>
      <c r="B3148" t="s">
        <v>6</v>
      </c>
      <c r="C3148" s="1">
        <v>42116.447916666664</v>
      </c>
      <c r="D3148" s="3">
        <f t="shared" si="400"/>
        <v>2015</v>
      </c>
      <c r="E3148" s="3">
        <f t="shared" si="403"/>
        <v>4</v>
      </c>
      <c r="F3148" s="3">
        <f t="shared" si="404"/>
        <v>10</v>
      </c>
      <c r="G3148" s="3">
        <f t="shared" si="405"/>
        <v>22</v>
      </c>
      <c r="H3148" s="3" t="str">
        <f t="shared" si="406"/>
        <v>2015410</v>
      </c>
      <c r="I3148" s="3" t="str">
        <f t="shared" si="407"/>
        <v>201541022</v>
      </c>
      <c r="J3148">
        <v>37</v>
      </c>
      <c r="K3148">
        <v>22.2</v>
      </c>
      <c r="L3148" t="str">
        <f>VLOOKUP(C3148,List!$A$2:$C$2089,3,)</f>
        <v>Fairlop</v>
      </c>
      <c r="M3148" t="str">
        <f>VLOOKUP(C3148,List!$A$2:$C$2089,2,)</f>
        <v>Central</v>
      </c>
      <c r="N3148" t="str">
        <f t="shared" si="401"/>
        <v>Fairlop|Central</v>
      </c>
      <c r="O3148">
        <f>VLOOKUP(N3148,Depth!$A$2:$F$427,3,)</f>
        <v>30</v>
      </c>
      <c r="P3148">
        <f>VLOOKUP(N3148,Depth!$A$2:$F$427,5,)</f>
        <v>135.19999999999999</v>
      </c>
      <c r="Q3148">
        <f>VLOOKUP(N3148,Depth!$A$2:$F$427,6,)</f>
        <v>-5.2</v>
      </c>
      <c r="R3148">
        <f>VLOOKUP(L3148,longitude_latitude!C:J,7,)</f>
        <v>9.2688125999999996E-2</v>
      </c>
      <c r="S3148">
        <f>VLOOKUP(L3148,longitude_latitude!C:J,8,)</f>
        <v>51.595054390000001</v>
      </c>
      <c r="T3148">
        <f t="shared" si="402"/>
        <v>4.782248902277173</v>
      </c>
      <c r="U3148">
        <f>VLOOKUP(M3148,LINE!$A$2:$B$13,2,)</f>
        <v>3</v>
      </c>
      <c r="V3148">
        <f>VLOOKUP(L3148,Entry_exit!B:P,4,)</f>
        <v>1956</v>
      </c>
      <c r="W3148">
        <f>2020 - VLOOKUP(L3148, age!$A:$D,4,)</f>
        <v>72</v>
      </c>
      <c r="X3148">
        <f>VLOOKUP(H3148,'air-quality-london-time-of-day'!E:G,3,FALSE)</f>
        <v>16.7</v>
      </c>
      <c r="Y3148">
        <f>VLOOKUP(I3148,Weather!F:K,2,)</f>
        <v>11.067873303167421</v>
      </c>
      <c r="Z3148">
        <f>VLOOKUP(I3148,Weather!F:K,3,)</f>
        <v>0.02</v>
      </c>
      <c r="AA3148">
        <f>VLOOKUP(I3148,Weather!F:K,4,)</f>
        <v>0.57999999999999996</v>
      </c>
      <c r="AB3148">
        <f>VLOOKUP(I3148,Weather!F:K,5,)</f>
        <v>1031</v>
      </c>
      <c r="AC3148">
        <f>VLOOKUP(I3148,Weather!F:K,6,)</f>
        <v>3</v>
      </c>
    </row>
    <row r="3149" spans="1:29" x14ac:dyDescent="0.25">
      <c r="A3149" t="s">
        <v>7</v>
      </c>
      <c r="B3149" t="s">
        <v>6</v>
      </c>
      <c r="C3149" s="1">
        <v>42116.448611111111</v>
      </c>
      <c r="D3149" s="3">
        <f t="shared" si="400"/>
        <v>2015</v>
      </c>
      <c r="E3149" s="3">
        <f t="shared" si="403"/>
        <v>4</v>
      </c>
      <c r="F3149" s="3">
        <f t="shared" si="404"/>
        <v>10</v>
      </c>
      <c r="G3149" s="3">
        <f t="shared" si="405"/>
        <v>22</v>
      </c>
      <c r="H3149" s="3" t="str">
        <f t="shared" si="406"/>
        <v>2015410</v>
      </c>
      <c r="I3149" s="3" t="str">
        <f t="shared" si="407"/>
        <v>201541022</v>
      </c>
      <c r="J3149">
        <v>31</v>
      </c>
      <c r="K3149">
        <v>18.600000000000001</v>
      </c>
      <c r="L3149" t="str">
        <f>VLOOKUP(C3149,List!$A$2:$C$2089,3,)</f>
        <v>Fairlop</v>
      </c>
      <c r="M3149" t="str">
        <f>VLOOKUP(C3149,List!$A$2:$C$2089,2,)</f>
        <v>Central</v>
      </c>
      <c r="N3149" t="str">
        <f t="shared" si="401"/>
        <v>Fairlop|Central</v>
      </c>
      <c r="O3149">
        <f>VLOOKUP(N3149,Depth!$A$2:$F$427,3,)</f>
        <v>30</v>
      </c>
      <c r="P3149">
        <f>VLOOKUP(N3149,Depth!$A$2:$F$427,5,)</f>
        <v>135.19999999999999</v>
      </c>
      <c r="Q3149">
        <f>VLOOKUP(N3149,Depth!$A$2:$F$427,6,)</f>
        <v>-5.2</v>
      </c>
      <c r="R3149">
        <f>VLOOKUP(L3149,longitude_latitude!C:J,7,)</f>
        <v>9.2688125999999996E-2</v>
      </c>
      <c r="S3149">
        <f>VLOOKUP(L3149,longitude_latitude!C:J,8,)</f>
        <v>51.595054390000001</v>
      </c>
      <c r="T3149">
        <f t="shared" si="402"/>
        <v>4.782248902277173</v>
      </c>
      <c r="U3149">
        <f>VLOOKUP(M3149,LINE!$A$2:$B$13,2,)</f>
        <v>3</v>
      </c>
      <c r="V3149">
        <f>VLOOKUP(L3149,Entry_exit!B:P,4,)</f>
        <v>1956</v>
      </c>
      <c r="W3149">
        <f>2020 - VLOOKUP(L3149, age!$A:$D,4,)</f>
        <v>72</v>
      </c>
      <c r="X3149">
        <f>VLOOKUP(H3149,'air-quality-london-time-of-day'!E:G,3,FALSE)</f>
        <v>16.7</v>
      </c>
      <c r="Y3149">
        <f>VLOOKUP(I3149,Weather!F:K,2,)</f>
        <v>11.067873303167421</v>
      </c>
      <c r="Z3149">
        <f>VLOOKUP(I3149,Weather!F:K,3,)</f>
        <v>0.02</v>
      </c>
      <c r="AA3149">
        <f>VLOOKUP(I3149,Weather!F:K,4,)</f>
        <v>0.57999999999999996</v>
      </c>
      <c r="AB3149">
        <f>VLOOKUP(I3149,Weather!F:K,5,)</f>
        <v>1031</v>
      </c>
      <c r="AC3149">
        <f>VLOOKUP(I3149,Weather!F:K,6,)</f>
        <v>3</v>
      </c>
    </row>
    <row r="3150" spans="1:29" x14ac:dyDescent="0.25">
      <c r="A3150" t="s">
        <v>7</v>
      </c>
      <c r="B3150" t="s">
        <v>6</v>
      </c>
      <c r="C3150" s="1">
        <v>42116.449305555558</v>
      </c>
      <c r="D3150" s="3">
        <f t="shared" si="400"/>
        <v>2015</v>
      </c>
      <c r="E3150" s="3">
        <f t="shared" si="403"/>
        <v>4</v>
      </c>
      <c r="F3150" s="3">
        <f t="shared" si="404"/>
        <v>10</v>
      </c>
      <c r="G3150" s="3">
        <f t="shared" si="405"/>
        <v>22</v>
      </c>
      <c r="H3150" s="3" t="str">
        <f t="shared" si="406"/>
        <v>2015410</v>
      </c>
      <c r="I3150" s="3" t="str">
        <f t="shared" si="407"/>
        <v>201541022</v>
      </c>
      <c r="J3150">
        <v>29</v>
      </c>
      <c r="K3150">
        <v>17.399999999999999</v>
      </c>
      <c r="L3150" t="str">
        <f>VLOOKUP(C3150,List!$A$2:$C$2089,3,)</f>
        <v>Fairlop</v>
      </c>
      <c r="M3150" t="str">
        <f>VLOOKUP(C3150,List!$A$2:$C$2089,2,)</f>
        <v>Central</v>
      </c>
      <c r="N3150" t="str">
        <f t="shared" si="401"/>
        <v>Fairlop|Central</v>
      </c>
      <c r="O3150">
        <f>VLOOKUP(N3150,Depth!$A$2:$F$427,3,)</f>
        <v>30</v>
      </c>
      <c r="P3150">
        <f>VLOOKUP(N3150,Depth!$A$2:$F$427,5,)</f>
        <v>135.19999999999999</v>
      </c>
      <c r="Q3150">
        <f>VLOOKUP(N3150,Depth!$A$2:$F$427,6,)</f>
        <v>-5.2</v>
      </c>
      <c r="R3150">
        <f>VLOOKUP(L3150,longitude_latitude!C:J,7,)</f>
        <v>9.2688125999999996E-2</v>
      </c>
      <c r="S3150">
        <f>VLOOKUP(L3150,longitude_latitude!C:J,8,)</f>
        <v>51.595054390000001</v>
      </c>
      <c r="T3150">
        <f t="shared" si="402"/>
        <v>4.782248902277173</v>
      </c>
      <c r="U3150">
        <f>VLOOKUP(M3150,LINE!$A$2:$B$13,2,)</f>
        <v>3</v>
      </c>
      <c r="V3150">
        <f>VLOOKUP(L3150,Entry_exit!B:P,4,)</f>
        <v>1956</v>
      </c>
      <c r="W3150">
        <f>2020 - VLOOKUP(L3150, age!$A:$D,4,)</f>
        <v>72</v>
      </c>
      <c r="X3150">
        <f>VLOOKUP(H3150,'air-quality-london-time-of-day'!E:G,3,FALSE)</f>
        <v>16.7</v>
      </c>
      <c r="Y3150">
        <f>VLOOKUP(I3150,Weather!F:K,2,)</f>
        <v>11.067873303167421</v>
      </c>
      <c r="Z3150">
        <f>VLOOKUP(I3150,Weather!F:K,3,)</f>
        <v>0.02</v>
      </c>
      <c r="AA3150">
        <f>VLOOKUP(I3150,Weather!F:K,4,)</f>
        <v>0.57999999999999996</v>
      </c>
      <c r="AB3150">
        <f>VLOOKUP(I3150,Weather!F:K,5,)</f>
        <v>1031</v>
      </c>
      <c r="AC3150">
        <f>VLOOKUP(I3150,Weather!F:K,6,)</f>
        <v>3</v>
      </c>
    </row>
    <row r="3151" spans="1:29" x14ac:dyDescent="0.25">
      <c r="A3151" t="s">
        <v>7</v>
      </c>
      <c r="B3151" t="s">
        <v>6</v>
      </c>
      <c r="C3151" s="1">
        <v>42116.45</v>
      </c>
      <c r="D3151" s="3">
        <f t="shared" si="400"/>
        <v>2015</v>
      </c>
      <c r="E3151" s="3">
        <f t="shared" si="403"/>
        <v>4</v>
      </c>
      <c r="F3151" s="3">
        <f t="shared" si="404"/>
        <v>10</v>
      </c>
      <c r="G3151" s="3">
        <f t="shared" si="405"/>
        <v>22</v>
      </c>
      <c r="H3151" s="3" t="str">
        <f t="shared" si="406"/>
        <v>2015410</v>
      </c>
      <c r="I3151" s="3" t="str">
        <f t="shared" si="407"/>
        <v>201541022</v>
      </c>
      <c r="J3151">
        <v>27</v>
      </c>
      <c r="K3151">
        <v>16.2</v>
      </c>
      <c r="L3151" t="str">
        <f>VLOOKUP(C3151,List!$A$2:$C$2089,3,)</f>
        <v>Hainault</v>
      </c>
      <c r="M3151" t="str">
        <f>VLOOKUP(C3151,List!$A$2:$C$2089,2,)</f>
        <v>Central</v>
      </c>
      <c r="N3151" t="str">
        <f t="shared" si="401"/>
        <v>Hainault|Central</v>
      </c>
      <c r="O3151">
        <f>VLOOKUP(N3151,Depth!$A$2:$F$427,3,)</f>
        <v>36</v>
      </c>
      <c r="P3151">
        <f>VLOOKUP(N3151,Depth!$A$2:$F$427,5,)</f>
        <v>141.19999999999999</v>
      </c>
      <c r="Q3151">
        <f>VLOOKUP(N3151,Depth!$A$2:$F$427,6,)</f>
        <v>-5.2</v>
      </c>
      <c r="R3151">
        <f>VLOOKUP(L3151,longitude_latitude!C:J,7,)</f>
        <v>9.5143844000000005E-2</v>
      </c>
      <c r="S3151">
        <f>VLOOKUP(L3151,longitude_latitude!C:J,8,)</f>
        <v>51.603137369999999</v>
      </c>
      <c r="T3151">
        <f t="shared" si="402"/>
        <v>4.9097208518418505</v>
      </c>
      <c r="U3151">
        <f>VLOOKUP(M3151,LINE!$A$2:$B$13,2,)</f>
        <v>3</v>
      </c>
      <c r="V3151">
        <f>VLOOKUP(L3151,Entry_exit!B:P,4,)</f>
        <v>6077</v>
      </c>
      <c r="W3151">
        <f>2020 - VLOOKUP(L3151, age!$A:$D,4,)</f>
        <v>72</v>
      </c>
      <c r="X3151">
        <f>VLOOKUP(H3151,'air-quality-london-time-of-day'!E:G,3,FALSE)</f>
        <v>16.7</v>
      </c>
      <c r="Y3151">
        <f>VLOOKUP(I3151,Weather!F:K,2,)</f>
        <v>11.067873303167421</v>
      </c>
      <c r="Z3151">
        <f>VLOOKUP(I3151,Weather!F:K,3,)</f>
        <v>0.02</v>
      </c>
      <c r="AA3151">
        <f>VLOOKUP(I3151,Weather!F:K,4,)</f>
        <v>0.57999999999999996</v>
      </c>
      <c r="AB3151">
        <f>VLOOKUP(I3151,Weather!F:K,5,)</f>
        <v>1031</v>
      </c>
      <c r="AC3151">
        <f>VLOOKUP(I3151,Weather!F:K,6,)</f>
        <v>3</v>
      </c>
    </row>
    <row r="3152" spans="1:29" x14ac:dyDescent="0.25">
      <c r="A3152" t="s">
        <v>7</v>
      </c>
      <c r="B3152" t="s">
        <v>6</v>
      </c>
      <c r="C3152" s="1">
        <v>42116.450694444444</v>
      </c>
      <c r="D3152" s="3">
        <f t="shared" si="400"/>
        <v>2015</v>
      </c>
      <c r="E3152" s="3">
        <f t="shared" si="403"/>
        <v>4</v>
      </c>
      <c r="F3152" s="3">
        <f t="shared" si="404"/>
        <v>10</v>
      </c>
      <c r="G3152" s="3">
        <f t="shared" si="405"/>
        <v>22</v>
      </c>
      <c r="H3152" s="3" t="str">
        <f t="shared" si="406"/>
        <v>2015410</v>
      </c>
      <c r="I3152" s="3" t="str">
        <f t="shared" si="407"/>
        <v>201541022</v>
      </c>
      <c r="J3152">
        <v>29</v>
      </c>
      <c r="K3152">
        <v>17.399999999999999</v>
      </c>
      <c r="L3152" t="str">
        <f>VLOOKUP(C3152,List!$A$2:$C$2089,3,)</f>
        <v>Hainault</v>
      </c>
      <c r="M3152" t="str">
        <f>VLOOKUP(C3152,List!$A$2:$C$2089,2,)</f>
        <v>Central</v>
      </c>
      <c r="N3152" t="str">
        <f t="shared" si="401"/>
        <v>Hainault|Central</v>
      </c>
      <c r="O3152">
        <f>VLOOKUP(N3152,Depth!$A$2:$F$427,3,)</f>
        <v>36</v>
      </c>
      <c r="P3152">
        <f>VLOOKUP(N3152,Depth!$A$2:$F$427,5,)</f>
        <v>141.19999999999999</v>
      </c>
      <c r="Q3152">
        <f>VLOOKUP(N3152,Depth!$A$2:$F$427,6,)</f>
        <v>-5.2</v>
      </c>
      <c r="R3152">
        <f>VLOOKUP(L3152,longitude_latitude!C:J,7,)</f>
        <v>9.5143844000000005E-2</v>
      </c>
      <c r="S3152">
        <f>VLOOKUP(L3152,longitude_latitude!C:J,8,)</f>
        <v>51.603137369999999</v>
      </c>
      <c r="T3152">
        <f t="shared" si="402"/>
        <v>4.9097208518418505</v>
      </c>
      <c r="U3152">
        <f>VLOOKUP(M3152,LINE!$A$2:$B$13,2,)</f>
        <v>3</v>
      </c>
      <c r="V3152">
        <f>VLOOKUP(L3152,Entry_exit!B:P,4,)</f>
        <v>6077</v>
      </c>
      <c r="W3152">
        <f>2020 - VLOOKUP(L3152, age!$A:$D,4,)</f>
        <v>72</v>
      </c>
      <c r="X3152">
        <f>VLOOKUP(H3152,'air-quality-london-time-of-day'!E:G,3,FALSE)</f>
        <v>16.7</v>
      </c>
      <c r="Y3152">
        <f>VLOOKUP(I3152,Weather!F:K,2,)</f>
        <v>11.067873303167421</v>
      </c>
      <c r="Z3152">
        <f>VLOOKUP(I3152,Weather!F:K,3,)</f>
        <v>0.02</v>
      </c>
      <c r="AA3152">
        <f>VLOOKUP(I3152,Weather!F:K,4,)</f>
        <v>0.57999999999999996</v>
      </c>
      <c r="AB3152">
        <f>VLOOKUP(I3152,Weather!F:K,5,)</f>
        <v>1031</v>
      </c>
      <c r="AC3152">
        <f>VLOOKUP(I3152,Weather!F:K,6,)</f>
        <v>3</v>
      </c>
    </row>
    <row r="3153" spans="1:29" x14ac:dyDescent="0.25">
      <c r="A3153" t="s">
        <v>7</v>
      </c>
      <c r="B3153" t="s">
        <v>6</v>
      </c>
      <c r="C3153" s="1">
        <v>42116.451388888891</v>
      </c>
      <c r="D3153" s="3">
        <f t="shared" si="400"/>
        <v>2015</v>
      </c>
      <c r="E3153" s="3">
        <f t="shared" si="403"/>
        <v>4</v>
      </c>
      <c r="F3153" s="3">
        <f t="shared" si="404"/>
        <v>10</v>
      </c>
      <c r="G3153" s="3">
        <f t="shared" si="405"/>
        <v>22</v>
      </c>
      <c r="H3153" s="3" t="str">
        <f t="shared" si="406"/>
        <v>2015410</v>
      </c>
      <c r="I3153" s="3" t="str">
        <f t="shared" si="407"/>
        <v>201541022</v>
      </c>
      <c r="J3153">
        <v>33</v>
      </c>
      <c r="K3153">
        <v>19.8</v>
      </c>
      <c r="L3153" t="str">
        <f>VLOOKUP(C3153,List!$A$2:$C$2089,3,)</f>
        <v>Hainault</v>
      </c>
      <c r="M3153" t="str">
        <f>VLOOKUP(C3153,List!$A$2:$C$2089,2,)</f>
        <v>Central</v>
      </c>
      <c r="N3153" t="str">
        <f t="shared" si="401"/>
        <v>Hainault|Central</v>
      </c>
      <c r="O3153">
        <f>VLOOKUP(N3153,Depth!$A$2:$F$427,3,)</f>
        <v>36</v>
      </c>
      <c r="P3153">
        <f>VLOOKUP(N3153,Depth!$A$2:$F$427,5,)</f>
        <v>141.19999999999999</v>
      </c>
      <c r="Q3153">
        <f>VLOOKUP(N3153,Depth!$A$2:$F$427,6,)</f>
        <v>-5.2</v>
      </c>
      <c r="R3153">
        <f>VLOOKUP(L3153,longitude_latitude!C:J,7,)</f>
        <v>9.5143844000000005E-2</v>
      </c>
      <c r="S3153">
        <f>VLOOKUP(L3153,longitude_latitude!C:J,8,)</f>
        <v>51.603137369999999</v>
      </c>
      <c r="T3153">
        <f t="shared" si="402"/>
        <v>4.9097208518418505</v>
      </c>
      <c r="U3153">
        <f>VLOOKUP(M3153,LINE!$A$2:$B$13,2,)</f>
        <v>3</v>
      </c>
      <c r="V3153">
        <f>VLOOKUP(L3153,Entry_exit!B:P,4,)</f>
        <v>6077</v>
      </c>
      <c r="W3153">
        <f>2020 - VLOOKUP(L3153, age!$A:$D,4,)</f>
        <v>72</v>
      </c>
      <c r="X3153">
        <f>VLOOKUP(H3153,'air-quality-london-time-of-day'!E:G,3,FALSE)</f>
        <v>16.7</v>
      </c>
      <c r="Y3153">
        <f>VLOOKUP(I3153,Weather!F:K,2,)</f>
        <v>11.067873303167421</v>
      </c>
      <c r="Z3153">
        <f>VLOOKUP(I3153,Weather!F:K,3,)</f>
        <v>0.02</v>
      </c>
      <c r="AA3153">
        <f>VLOOKUP(I3153,Weather!F:K,4,)</f>
        <v>0.57999999999999996</v>
      </c>
      <c r="AB3153">
        <f>VLOOKUP(I3153,Weather!F:K,5,)</f>
        <v>1031</v>
      </c>
      <c r="AC3153">
        <f>VLOOKUP(I3153,Weather!F:K,6,)</f>
        <v>3</v>
      </c>
    </row>
    <row r="3154" spans="1:29" x14ac:dyDescent="0.25">
      <c r="A3154" t="s">
        <v>7</v>
      </c>
      <c r="B3154" t="s">
        <v>6</v>
      </c>
      <c r="C3154" s="1">
        <v>42116.45208333333</v>
      </c>
      <c r="D3154" s="3">
        <f t="shared" si="400"/>
        <v>2015</v>
      </c>
      <c r="E3154" s="3">
        <f t="shared" si="403"/>
        <v>4</v>
      </c>
      <c r="F3154" s="3">
        <f t="shared" si="404"/>
        <v>10</v>
      </c>
      <c r="G3154" s="3">
        <f t="shared" si="405"/>
        <v>22</v>
      </c>
      <c r="H3154" s="3" t="str">
        <f t="shared" si="406"/>
        <v>2015410</v>
      </c>
      <c r="I3154" s="3" t="str">
        <f t="shared" si="407"/>
        <v>201541022</v>
      </c>
      <c r="J3154">
        <v>47</v>
      </c>
      <c r="K3154">
        <v>28.2</v>
      </c>
      <c r="L3154" t="str">
        <f>VLOOKUP(C3154,List!$A$2:$C$2089,3,)</f>
        <v>Hainault</v>
      </c>
      <c r="M3154" t="str">
        <f>VLOOKUP(C3154,List!$A$2:$C$2089,2,)</f>
        <v>Central</v>
      </c>
      <c r="N3154" t="str">
        <f t="shared" si="401"/>
        <v>Hainault|Central</v>
      </c>
      <c r="O3154">
        <f>VLOOKUP(N3154,Depth!$A$2:$F$427,3,)</f>
        <v>36</v>
      </c>
      <c r="P3154">
        <f>VLOOKUP(N3154,Depth!$A$2:$F$427,5,)</f>
        <v>141.19999999999999</v>
      </c>
      <c r="Q3154">
        <f>VLOOKUP(N3154,Depth!$A$2:$F$427,6,)</f>
        <v>-5.2</v>
      </c>
      <c r="R3154">
        <f>VLOOKUP(L3154,longitude_latitude!C:J,7,)</f>
        <v>9.5143844000000005E-2</v>
      </c>
      <c r="S3154">
        <f>VLOOKUP(L3154,longitude_latitude!C:J,8,)</f>
        <v>51.603137369999999</v>
      </c>
      <c r="T3154">
        <f t="shared" si="402"/>
        <v>4.9097208518418505</v>
      </c>
      <c r="U3154">
        <f>VLOOKUP(M3154,LINE!$A$2:$B$13,2,)</f>
        <v>3</v>
      </c>
      <c r="V3154">
        <f>VLOOKUP(L3154,Entry_exit!B:P,4,)</f>
        <v>6077</v>
      </c>
      <c r="W3154">
        <f>2020 - VLOOKUP(L3154, age!$A:$D,4,)</f>
        <v>72</v>
      </c>
      <c r="X3154">
        <f>VLOOKUP(H3154,'air-quality-london-time-of-day'!E:G,3,FALSE)</f>
        <v>16.7</v>
      </c>
      <c r="Y3154">
        <f>VLOOKUP(I3154,Weather!F:K,2,)</f>
        <v>11.067873303167421</v>
      </c>
      <c r="Z3154">
        <f>VLOOKUP(I3154,Weather!F:K,3,)</f>
        <v>0.02</v>
      </c>
      <c r="AA3154">
        <f>VLOOKUP(I3154,Weather!F:K,4,)</f>
        <v>0.57999999999999996</v>
      </c>
      <c r="AB3154">
        <f>VLOOKUP(I3154,Weather!F:K,5,)</f>
        <v>1031</v>
      </c>
      <c r="AC3154">
        <f>VLOOKUP(I3154,Weather!F:K,6,)</f>
        <v>3</v>
      </c>
    </row>
    <row r="3155" spans="1:29" x14ac:dyDescent="0.25">
      <c r="A3155" t="s">
        <v>7</v>
      </c>
      <c r="B3155" t="s">
        <v>6</v>
      </c>
      <c r="C3155" s="1">
        <v>42116.452777777777</v>
      </c>
      <c r="D3155" s="3">
        <f t="shared" si="400"/>
        <v>2015</v>
      </c>
      <c r="E3155" s="3">
        <f t="shared" si="403"/>
        <v>4</v>
      </c>
      <c r="F3155" s="3">
        <f t="shared" si="404"/>
        <v>10</v>
      </c>
      <c r="G3155" s="3">
        <f t="shared" si="405"/>
        <v>22</v>
      </c>
      <c r="H3155" s="3" t="str">
        <f t="shared" si="406"/>
        <v>2015410</v>
      </c>
      <c r="I3155" s="3" t="str">
        <f t="shared" si="407"/>
        <v>201541022</v>
      </c>
      <c r="J3155">
        <v>30</v>
      </c>
      <c r="K3155">
        <v>18</v>
      </c>
      <c r="L3155" t="str">
        <f>VLOOKUP(C3155,List!$A$2:$C$2089,3,)</f>
        <v>Hainault</v>
      </c>
      <c r="M3155" t="str">
        <f>VLOOKUP(C3155,List!$A$2:$C$2089,2,)</f>
        <v>Central</v>
      </c>
      <c r="N3155" t="str">
        <f t="shared" si="401"/>
        <v>Hainault|Central</v>
      </c>
      <c r="O3155">
        <f>VLOOKUP(N3155,Depth!$A$2:$F$427,3,)</f>
        <v>36</v>
      </c>
      <c r="P3155">
        <f>VLOOKUP(N3155,Depth!$A$2:$F$427,5,)</f>
        <v>141.19999999999999</v>
      </c>
      <c r="Q3155">
        <f>VLOOKUP(N3155,Depth!$A$2:$F$427,6,)</f>
        <v>-5.2</v>
      </c>
      <c r="R3155">
        <f>VLOOKUP(L3155,longitude_latitude!C:J,7,)</f>
        <v>9.5143844000000005E-2</v>
      </c>
      <c r="S3155">
        <f>VLOOKUP(L3155,longitude_latitude!C:J,8,)</f>
        <v>51.603137369999999</v>
      </c>
      <c r="T3155">
        <f t="shared" si="402"/>
        <v>4.9097208518418505</v>
      </c>
      <c r="U3155">
        <f>VLOOKUP(M3155,LINE!$A$2:$B$13,2,)</f>
        <v>3</v>
      </c>
      <c r="V3155">
        <f>VLOOKUP(L3155,Entry_exit!B:P,4,)</f>
        <v>6077</v>
      </c>
      <c r="W3155">
        <f>2020 - VLOOKUP(L3155, age!$A:$D,4,)</f>
        <v>72</v>
      </c>
      <c r="X3155">
        <f>VLOOKUP(H3155,'air-quality-london-time-of-day'!E:G,3,FALSE)</f>
        <v>16.7</v>
      </c>
      <c r="Y3155">
        <f>VLOOKUP(I3155,Weather!F:K,2,)</f>
        <v>11.067873303167421</v>
      </c>
      <c r="Z3155">
        <f>VLOOKUP(I3155,Weather!F:K,3,)</f>
        <v>0.02</v>
      </c>
      <c r="AA3155">
        <f>VLOOKUP(I3155,Weather!F:K,4,)</f>
        <v>0.57999999999999996</v>
      </c>
      <c r="AB3155">
        <f>VLOOKUP(I3155,Weather!F:K,5,)</f>
        <v>1031</v>
      </c>
      <c r="AC3155">
        <f>VLOOKUP(I3155,Weather!F:K,6,)</f>
        <v>3</v>
      </c>
    </row>
    <row r="3156" spans="1:29" x14ac:dyDescent="0.25">
      <c r="A3156" t="s">
        <v>7</v>
      </c>
      <c r="B3156" t="s">
        <v>6</v>
      </c>
      <c r="C3156" s="1">
        <v>42116.453472222223</v>
      </c>
      <c r="D3156" s="3">
        <f t="shared" si="400"/>
        <v>2015</v>
      </c>
      <c r="E3156" s="3">
        <f t="shared" si="403"/>
        <v>4</v>
      </c>
      <c r="F3156" s="3">
        <f t="shared" si="404"/>
        <v>10</v>
      </c>
      <c r="G3156" s="3">
        <f t="shared" si="405"/>
        <v>22</v>
      </c>
      <c r="H3156" s="3" t="str">
        <f t="shared" si="406"/>
        <v>2015410</v>
      </c>
      <c r="I3156" s="3" t="str">
        <f t="shared" si="407"/>
        <v>201541022</v>
      </c>
      <c r="J3156">
        <v>30</v>
      </c>
      <c r="K3156">
        <v>18</v>
      </c>
      <c r="L3156" t="str">
        <f>VLOOKUP(C3156,List!$A$2:$C$2089,3,)</f>
        <v>Hainault</v>
      </c>
      <c r="M3156" t="str">
        <f>VLOOKUP(C3156,List!$A$2:$C$2089,2,)</f>
        <v>Central</v>
      </c>
      <c r="N3156" t="str">
        <f t="shared" si="401"/>
        <v>Hainault|Central</v>
      </c>
      <c r="O3156">
        <f>VLOOKUP(N3156,Depth!$A$2:$F$427,3,)</f>
        <v>36</v>
      </c>
      <c r="P3156">
        <f>VLOOKUP(N3156,Depth!$A$2:$F$427,5,)</f>
        <v>141.19999999999999</v>
      </c>
      <c r="Q3156">
        <f>VLOOKUP(N3156,Depth!$A$2:$F$427,6,)</f>
        <v>-5.2</v>
      </c>
      <c r="R3156">
        <f>VLOOKUP(L3156,longitude_latitude!C:J,7,)</f>
        <v>9.5143844000000005E-2</v>
      </c>
      <c r="S3156">
        <f>VLOOKUP(L3156,longitude_latitude!C:J,8,)</f>
        <v>51.603137369999999</v>
      </c>
      <c r="T3156">
        <f t="shared" si="402"/>
        <v>4.9097208518418505</v>
      </c>
      <c r="U3156">
        <f>VLOOKUP(M3156,LINE!$A$2:$B$13,2,)</f>
        <v>3</v>
      </c>
      <c r="V3156">
        <f>VLOOKUP(L3156,Entry_exit!B:P,4,)</f>
        <v>6077</v>
      </c>
      <c r="W3156">
        <f>2020 - VLOOKUP(L3156, age!$A:$D,4,)</f>
        <v>72</v>
      </c>
      <c r="X3156">
        <f>VLOOKUP(H3156,'air-quality-london-time-of-day'!E:G,3,FALSE)</f>
        <v>16.7</v>
      </c>
      <c r="Y3156">
        <f>VLOOKUP(I3156,Weather!F:K,2,)</f>
        <v>11.067873303167421</v>
      </c>
      <c r="Z3156">
        <f>VLOOKUP(I3156,Weather!F:K,3,)</f>
        <v>0.02</v>
      </c>
      <c r="AA3156">
        <f>VLOOKUP(I3156,Weather!F:K,4,)</f>
        <v>0.57999999999999996</v>
      </c>
      <c r="AB3156">
        <f>VLOOKUP(I3156,Weather!F:K,5,)</f>
        <v>1031</v>
      </c>
      <c r="AC3156">
        <f>VLOOKUP(I3156,Weather!F:K,6,)</f>
        <v>3</v>
      </c>
    </row>
    <row r="3157" spans="1:29" x14ac:dyDescent="0.25">
      <c r="A3157" t="s">
        <v>7</v>
      </c>
      <c r="B3157" t="s">
        <v>6</v>
      </c>
      <c r="C3157" s="1">
        <v>42116.45416666667</v>
      </c>
      <c r="D3157" s="3">
        <f t="shared" si="400"/>
        <v>2015</v>
      </c>
      <c r="E3157" s="3">
        <f t="shared" si="403"/>
        <v>4</v>
      </c>
      <c r="F3157" s="3">
        <f t="shared" si="404"/>
        <v>10</v>
      </c>
      <c r="G3157" s="3">
        <f t="shared" si="405"/>
        <v>22</v>
      </c>
      <c r="H3157" s="3" t="str">
        <f t="shared" si="406"/>
        <v>2015410</v>
      </c>
      <c r="I3157" s="3" t="str">
        <f t="shared" si="407"/>
        <v>201541022</v>
      </c>
      <c r="J3157">
        <v>32</v>
      </c>
      <c r="K3157">
        <v>19.2</v>
      </c>
      <c r="L3157" t="str">
        <f>VLOOKUP(C3157,List!$A$2:$C$2089,3,)</f>
        <v>Hainault</v>
      </c>
      <c r="M3157" t="str">
        <f>VLOOKUP(C3157,List!$A$2:$C$2089,2,)</f>
        <v>Central</v>
      </c>
      <c r="N3157" t="str">
        <f t="shared" si="401"/>
        <v>Hainault|Central</v>
      </c>
      <c r="O3157">
        <f>VLOOKUP(N3157,Depth!$A$2:$F$427,3,)</f>
        <v>36</v>
      </c>
      <c r="P3157">
        <f>VLOOKUP(N3157,Depth!$A$2:$F$427,5,)</f>
        <v>141.19999999999999</v>
      </c>
      <c r="Q3157">
        <f>VLOOKUP(N3157,Depth!$A$2:$F$427,6,)</f>
        <v>-5.2</v>
      </c>
      <c r="R3157">
        <f>VLOOKUP(L3157,longitude_latitude!C:J,7,)</f>
        <v>9.5143844000000005E-2</v>
      </c>
      <c r="S3157">
        <f>VLOOKUP(L3157,longitude_latitude!C:J,8,)</f>
        <v>51.603137369999999</v>
      </c>
      <c r="T3157">
        <f t="shared" si="402"/>
        <v>4.9097208518418505</v>
      </c>
      <c r="U3157">
        <f>VLOOKUP(M3157,LINE!$A$2:$B$13,2,)</f>
        <v>3</v>
      </c>
      <c r="V3157">
        <f>VLOOKUP(L3157,Entry_exit!B:P,4,)</f>
        <v>6077</v>
      </c>
      <c r="W3157">
        <f>2020 - VLOOKUP(L3157, age!$A:$D,4,)</f>
        <v>72</v>
      </c>
      <c r="X3157">
        <f>VLOOKUP(H3157,'air-quality-london-time-of-day'!E:G,3,FALSE)</f>
        <v>16.7</v>
      </c>
      <c r="Y3157">
        <f>VLOOKUP(I3157,Weather!F:K,2,)</f>
        <v>11.067873303167421</v>
      </c>
      <c r="Z3157">
        <f>VLOOKUP(I3157,Weather!F:K,3,)</f>
        <v>0.02</v>
      </c>
      <c r="AA3157">
        <f>VLOOKUP(I3157,Weather!F:K,4,)</f>
        <v>0.57999999999999996</v>
      </c>
      <c r="AB3157">
        <f>VLOOKUP(I3157,Weather!F:K,5,)</f>
        <v>1031</v>
      </c>
      <c r="AC3157">
        <f>VLOOKUP(I3157,Weather!F:K,6,)</f>
        <v>3</v>
      </c>
    </row>
    <row r="3158" spans="1:29" x14ac:dyDescent="0.25">
      <c r="A3158" t="s">
        <v>7</v>
      </c>
      <c r="B3158" t="s">
        <v>6</v>
      </c>
      <c r="C3158" s="1">
        <v>42116.454861111109</v>
      </c>
      <c r="D3158" s="3">
        <f t="shared" si="400"/>
        <v>2015</v>
      </c>
      <c r="E3158" s="3">
        <f t="shared" si="403"/>
        <v>4</v>
      </c>
      <c r="F3158" s="3">
        <f t="shared" si="404"/>
        <v>10</v>
      </c>
      <c r="G3158" s="3">
        <f t="shared" si="405"/>
        <v>22</v>
      </c>
      <c r="H3158" s="3" t="str">
        <f t="shared" si="406"/>
        <v>2015410</v>
      </c>
      <c r="I3158" s="3" t="str">
        <f t="shared" si="407"/>
        <v>201541022</v>
      </c>
      <c r="J3158">
        <v>32</v>
      </c>
      <c r="K3158">
        <v>19.2</v>
      </c>
      <c r="L3158" t="str">
        <f>VLOOKUP(C3158,List!$A$2:$C$2089,3,)</f>
        <v>Hainault</v>
      </c>
      <c r="M3158" t="str">
        <f>VLOOKUP(C3158,List!$A$2:$C$2089,2,)</f>
        <v>Central</v>
      </c>
      <c r="N3158" t="str">
        <f t="shared" si="401"/>
        <v>Hainault|Central</v>
      </c>
      <c r="O3158">
        <f>VLOOKUP(N3158,Depth!$A$2:$F$427,3,)</f>
        <v>36</v>
      </c>
      <c r="P3158">
        <f>VLOOKUP(N3158,Depth!$A$2:$F$427,5,)</f>
        <v>141.19999999999999</v>
      </c>
      <c r="Q3158">
        <f>VLOOKUP(N3158,Depth!$A$2:$F$427,6,)</f>
        <v>-5.2</v>
      </c>
      <c r="R3158">
        <f>VLOOKUP(L3158,longitude_latitude!C:J,7,)</f>
        <v>9.5143844000000005E-2</v>
      </c>
      <c r="S3158">
        <f>VLOOKUP(L3158,longitude_latitude!C:J,8,)</f>
        <v>51.603137369999999</v>
      </c>
      <c r="T3158">
        <f t="shared" si="402"/>
        <v>4.9097208518418505</v>
      </c>
      <c r="U3158">
        <f>VLOOKUP(M3158,LINE!$A$2:$B$13,2,)</f>
        <v>3</v>
      </c>
      <c r="V3158">
        <f>VLOOKUP(L3158,Entry_exit!B:P,4,)</f>
        <v>6077</v>
      </c>
      <c r="W3158">
        <f>2020 - VLOOKUP(L3158, age!$A:$D,4,)</f>
        <v>72</v>
      </c>
      <c r="X3158">
        <f>VLOOKUP(H3158,'air-quality-london-time-of-day'!E:G,3,FALSE)</f>
        <v>16.7</v>
      </c>
      <c r="Y3158">
        <f>VLOOKUP(I3158,Weather!F:K,2,)</f>
        <v>11.067873303167421</v>
      </c>
      <c r="Z3158">
        <f>VLOOKUP(I3158,Weather!F:K,3,)</f>
        <v>0.02</v>
      </c>
      <c r="AA3158">
        <f>VLOOKUP(I3158,Weather!F:K,4,)</f>
        <v>0.57999999999999996</v>
      </c>
      <c r="AB3158">
        <f>VLOOKUP(I3158,Weather!F:K,5,)</f>
        <v>1031</v>
      </c>
      <c r="AC3158">
        <f>VLOOKUP(I3158,Weather!F:K,6,)</f>
        <v>3</v>
      </c>
    </row>
    <row r="3159" spans="1:29" x14ac:dyDescent="0.25">
      <c r="A3159" t="s">
        <v>7</v>
      </c>
      <c r="B3159" t="s">
        <v>6</v>
      </c>
      <c r="C3159" s="1">
        <v>42116.455555555556</v>
      </c>
      <c r="D3159" s="3">
        <f t="shared" si="400"/>
        <v>2015</v>
      </c>
      <c r="E3159" s="3">
        <f t="shared" si="403"/>
        <v>4</v>
      </c>
      <c r="F3159" s="3">
        <f t="shared" si="404"/>
        <v>10</v>
      </c>
      <c r="G3159" s="3">
        <f t="shared" si="405"/>
        <v>22</v>
      </c>
      <c r="H3159" s="3" t="str">
        <f t="shared" si="406"/>
        <v>2015410</v>
      </c>
      <c r="I3159" s="3" t="str">
        <f t="shared" si="407"/>
        <v>201541022</v>
      </c>
      <c r="J3159">
        <v>30</v>
      </c>
      <c r="K3159">
        <v>18</v>
      </c>
      <c r="L3159" t="str">
        <f>VLOOKUP(C3159,List!$A$2:$C$2089,3,)</f>
        <v>Hainault</v>
      </c>
      <c r="M3159" t="str">
        <f>VLOOKUP(C3159,List!$A$2:$C$2089,2,)</f>
        <v>Central</v>
      </c>
      <c r="N3159" t="str">
        <f t="shared" si="401"/>
        <v>Hainault|Central</v>
      </c>
      <c r="O3159">
        <f>VLOOKUP(N3159,Depth!$A$2:$F$427,3,)</f>
        <v>36</v>
      </c>
      <c r="P3159">
        <f>VLOOKUP(N3159,Depth!$A$2:$F$427,5,)</f>
        <v>141.19999999999999</v>
      </c>
      <c r="Q3159">
        <f>VLOOKUP(N3159,Depth!$A$2:$F$427,6,)</f>
        <v>-5.2</v>
      </c>
      <c r="R3159">
        <f>VLOOKUP(L3159,longitude_latitude!C:J,7,)</f>
        <v>9.5143844000000005E-2</v>
      </c>
      <c r="S3159">
        <f>VLOOKUP(L3159,longitude_latitude!C:J,8,)</f>
        <v>51.603137369999999</v>
      </c>
      <c r="T3159">
        <f t="shared" si="402"/>
        <v>4.9097208518418505</v>
      </c>
      <c r="U3159">
        <f>VLOOKUP(M3159,LINE!$A$2:$B$13,2,)</f>
        <v>3</v>
      </c>
      <c r="V3159">
        <f>VLOOKUP(L3159,Entry_exit!B:P,4,)</f>
        <v>6077</v>
      </c>
      <c r="W3159">
        <f>2020 - VLOOKUP(L3159, age!$A:$D,4,)</f>
        <v>72</v>
      </c>
      <c r="X3159">
        <f>VLOOKUP(H3159,'air-quality-london-time-of-day'!E:G,3,FALSE)</f>
        <v>16.7</v>
      </c>
      <c r="Y3159">
        <f>VLOOKUP(I3159,Weather!F:K,2,)</f>
        <v>11.067873303167421</v>
      </c>
      <c r="Z3159">
        <f>VLOOKUP(I3159,Weather!F:K,3,)</f>
        <v>0.02</v>
      </c>
      <c r="AA3159">
        <f>VLOOKUP(I3159,Weather!F:K,4,)</f>
        <v>0.57999999999999996</v>
      </c>
      <c r="AB3159">
        <f>VLOOKUP(I3159,Weather!F:K,5,)</f>
        <v>1031</v>
      </c>
      <c r="AC3159">
        <f>VLOOKUP(I3159,Weather!F:K,6,)</f>
        <v>3</v>
      </c>
    </row>
    <row r="3160" spans="1:29" x14ac:dyDescent="0.25">
      <c r="A3160" t="s">
        <v>7</v>
      </c>
      <c r="B3160" t="s">
        <v>6</v>
      </c>
      <c r="C3160" s="1">
        <v>42116.456250000003</v>
      </c>
      <c r="D3160" s="3">
        <f t="shared" si="400"/>
        <v>2015</v>
      </c>
      <c r="E3160" s="3">
        <f t="shared" si="403"/>
        <v>4</v>
      </c>
      <c r="F3160" s="3">
        <f t="shared" si="404"/>
        <v>10</v>
      </c>
      <c r="G3160" s="3">
        <f t="shared" si="405"/>
        <v>22</v>
      </c>
      <c r="H3160" s="3" t="str">
        <f t="shared" si="406"/>
        <v>2015410</v>
      </c>
      <c r="I3160" s="3" t="str">
        <f t="shared" si="407"/>
        <v>201541022</v>
      </c>
      <c r="J3160">
        <v>26</v>
      </c>
      <c r="K3160">
        <v>15.6</v>
      </c>
      <c r="L3160" t="str">
        <f>VLOOKUP(C3160,List!$A$2:$C$2089,3,)</f>
        <v>Fairlop</v>
      </c>
      <c r="M3160" t="str">
        <f>VLOOKUP(C3160,List!$A$2:$C$2089,2,)</f>
        <v>Central</v>
      </c>
      <c r="N3160" t="str">
        <f t="shared" si="401"/>
        <v>Fairlop|Central</v>
      </c>
      <c r="O3160">
        <f>VLOOKUP(N3160,Depth!$A$2:$F$427,3,)</f>
        <v>30</v>
      </c>
      <c r="P3160">
        <f>VLOOKUP(N3160,Depth!$A$2:$F$427,5,)</f>
        <v>135.19999999999999</v>
      </c>
      <c r="Q3160">
        <f>VLOOKUP(N3160,Depth!$A$2:$F$427,6,)</f>
        <v>-5.2</v>
      </c>
      <c r="R3160">
        <f>VLOOKUP(L3160,longitude_latitude!C:J,7,)</f>
        <v>9.2688125999999996E-2</v>
      </c>
      <c r="S3160">
        <f>VLOOKUP(L3160,longitude_latitude!C:J,8,)</f>
        <v>51.595054390000001</v>
      </c>
      <c r="T3160">
        <f t="shared" si="402"/>
        <v>4.782248902277173</v>
      </c>
      <c r="U3160">
        <f>VLOOKUP(M3160,LINE!$A$2:$B$13,2,)</f>
        <v>3</v>
      </c>
      <c r="V3160">
        <f>VLOOKUP(L3160,Entry_exit!B:P,4,)</f>
        <v>1956</v>
      </c>
      <c r="W3160">
        <f>2020 - VLOOKUP(L3160, age!$A:$D,4,)</f>
        <v>72</v>
      </c>
      <c r="X3160">
        <f>VLOOKUP(H3160,'air-quality-london-time-of-day'!E:G,3,FALSE)</f>
        <v>16.7</v>
      </c>
      <c r="Y3160">
        <f>VLOOKUP(I3160,Weather!F:K,2,)</f>
        <v>11.067873303167421</v>
      </c>
      <c r="Z3160">
        <f>VLOOKUP(I3160,Weather!F:K,3,)</f>
        <v>0.02</v>
      </c>
      <c r="AA3160">
        <f>VLOOKUP(I3160,Weather!F:K,4,)</f>
        <v>0.57999999999999996</v>
      </c>
      <c r="AB3160">
        <f>VLOOKUP(I3160,Weather!F:K,5,)</f>
        <v>1031</v>
      </c>
      <c r="AC3160">
        <f>VLOOKUP(I3160,Weather!F:K,6,)</f>
        <v>3</v>
      </c>
    </row>
    <row r="3161" spans="1:29" x14ac:dyDescent="0.25">
      <c r="A3161" t="s">
        <v>7</v>
      </c>
      <c r="B3161" t="s">
        <v>6</v>
      </c>
      <c r="C3161" s="1">
        <v>42116.456944444442</v>
      </c>
      <c r="D3161" s="3">
        <f t="shared" si="400"/>
        <v>2015</v>
      </c>
      <c r="E3161" s="3">
        <f t="shared" si="403"/>
        <v>4</v>
      </c>
      <c r="F3161" s="3">
        <f t="shared" si="404"/>
        <v>10</v>
      </c>
      <c r="G3161" s="3">
        <f t="shared" si="405"/>
        <v>22</v>
      </c>
      <c r="H3161" s="3" t="str">
        <f t="shared" si="406"/>
        <v>2015410</v>
      </c>
      <c r="I3161" s="3" t="str">
        <f t="shared" si="407"/>
        <v>201541022</v>
      </c>
      <c r="J3161">
        <v>26</v>
      </c>
      <c r="K3161">
        <v>15.6</v>
      </c>
      <c r="L3161" t="str">
        <f>VLOOKUP(C3161,List!$A$2:$C$2089,3,)</f>
        <v>Fairlop</v>
      </c>
      <c r="M3161" t="str">
        <f>VLOOKUP(C3161,List!$A$2:$C$2089,2,)</f>
        <v>Central</v>
      </c>
      <c r="N3161" t="str">
        <f t="shared" si="401"/>
        <v>Fairlop|Central</v>
      </c>
      <c r="O3161">
        <f>VLOOKUP(N3161,Depth!$A$2:$F$427,3,)</f>
        <v>30</v>
      </c>
      <c r="P3161">
        <f>VLOOKUP(N3161,Depth!$A$2:$F$427,5,)</f>
        <v>135.19999999999999</v>
      </c>
      <c r="Q3161">
        <f>VLOOKUP(N3161,Depth!$A$2:$F$427,6,)</f>
        <v>-5.2</v>
      </c>
      <c r="R3161">
        <f>VLOOKUP(L3161,longitude_latitude!C:J,7,)</f>
        <v>9.2688125999999996E-2</v>
      </c>
      <c r="S3161">
        <f>VLOOKUP(L3161,longitude_latitude!C:J,8,)</f>
        <v>51.595054390000001</v>
      </c>
      <c r="T3161">
        <f t="shared" si="402"/>
        <v>4.782248902277173</v>
      </c>
      <c r="U3161">
        <f>VLOOKUP(M3161,LINE!$A$2:$B$13,2,)</f>
        <v>3</v>
      </c>
      <c r="V3161">
        <f>VLOOKUP(L3161,Entry_exit!B:P,4,)</f>
        <v>1956</v>
      </c>
      <c r="W3161">
        <f>2020 - VLOOKUP(L3161, age!$A:$D,4,)</f>
        <v>72</v>
      </c>
      <c r="X3161">
        <f>VLOOKUP(H3161,'air-quality-london-time-of-day'!E:G,3,FALSE)</f>
        <v>16.7</v>
      </c>
      <c r="Y3161">
        <f>VLOOKUP(I3161,Weather!F:K,2,)</f>
        <v>11.067873303167421</v>
      </c>
      <c r="Z3161">
        <f>VLOOKUP(I3161,Weather!F:K,3,)</f>
        <v>0.02</v>
      </c>
      <c r="AA3161">
        <f>VLOOKUP(I3161,Weather!F:K,4,)</f>
        <v>0.57999999999999996</v>
      </c>
      <c r="AB3161">
        <f>VLOOKUP(I3161,Weather!F:K,5,)</f>
        <v>1031</v>
      </c>
      <c r="AC3161">
        <f>VLOOKUP(I3161,Weather!F:K,6,)</f>
        <v>3</v>
      </c>
    </row>
    <row r="3162" spans="1:29" x14ac:dyDescent="0.25">
      <c r="A3162" t="s">
        <v>7</v>
      </c>
      <c r="B3162" t="s">
        <v>6</v>
      </c>
      <c r="C3162" s="1">
        <v>42116.457638888889</v>
      </c>
      <c r="D3162" s="3">
        <f t="shared" si="400"/>
        <v>2015</v>
      </c>
      <c r="E3162" s="3">
        <f t="shared" si="403"/>
        <v>4</v>
      </c>
      <c r="F3162" s="3">
        <f t="shared" si="404"/>
        <v>10</v>
      </c>
      <c r="G3162" s="3">
        <f t="shared" si="405"/>
        <v>22</v>
      </c>
      <c r="H3162" s="3" t="str">
        <f t="shared" si="406"/>
        <v>2015410</v>
      </c>
      <c r="I3162" s="3" t="str">
        <f t="shared" si="407"/>
        <v>201541022</v>
      </c>
      <c r="J3162">
        <v>25</v>
      </c>
      <c r="K3162">
        <v>15</v>
      </c>
      <c r="L3162" t="str">
        <f>VLOOKUP(C3162,List!$A$2:$C$2089,3,)</f>
        <v>Barkingside</v>
      </c>
      <c r="M3162" t="str">
        <f>VLOOKUP(C3162,List!$A$2:$C$2089,2,)</f>
        <v>Central</v>
      </c>
      <c r="N3162" t="str">
        <f t="shared" si="401"/>
        <v>Barkingside|Central</v>
      </c>
      <c r="O3162">
        <f>VLOOKUP(N3162,Depth!$A$2:$F$427,3,)</f>
        <v>25</v>
      </c>
      <c r="P3162">
        <f>VLOOKUP(N3162,Depth!$A$2:$F$427,5,)</f>
        <v>125.5</v>
      </c>
      <c r="Q3162">
        <f>VLOOKUP(N3162,Depth!$A$2:$F$427,6,)</f>
        <v>-0.5</v>
      </c>
      <c r="R3162">
        <f>VLOOKUP(L3162,longitude_latitude!C:J,7,)</f>
        <v>9.0259546999999996E-2</v>
      </c>
      <c r="S3162">
        <f>VLOOKUP(L3162,longitude_latitude!C:J,8,)</f>
        <v>51.585198949999999</v>
      </c>
      <c r="T3162">
        <f t="shared" si="402"/>
        <v>4.6560566891318755</v>
      </c>
      <c r="U3162">
        <f>VLOOKUP(M3162,LINE!$A$2:$B$13,2,)</f>
        <v>3</v>
      </c>
      <c r="V3162">
        <f>VLOOKUP(L3162,Entry_exit!B:P,4,)</f>
        <v>2505</v>
      </c>
      <c r="W3162">
        <f>2020 - VLOOKUP(L3162, age!$A:$D,4,)</f>
        <v>72</v>
      </c>
      <c r="X3162">
        <f>VLOOKUP(H3162,'air-quality-london-time-of-day'!E:G,3,FALSE)</f>
        <v>16.7</v>
      </c>
      <c r="Y3162">
        <f>VLOOKUP(I3162,Weather!F:K,2,)</f>
        <v>11.067873303167421</v>
      </c>
      <c r="Z3162">
        <f>VLOOKUP(I3162,Weather!F:K,3,)</f>
        <v>0.02</v>
      </c>
      <c r="AA3162">
        <f>VLOOKUP(I3162,Weather!F:K,4,)</f>
        <v>0.57999999999999996</v>
      </c>
      <c r="AB3162">
        <f>VLOOKUP(I3162,Weather!F:K,5,)</f>
        <v>1031</v>
      </c>
      <c r="AC3162">
        <f>VLOOKUP(I3162,Weather!F:K,6,)</f>
        <v>3</v>
      </c>
    </row>
    <row r="3163" spans="1:29" x14ac:dyDescent="0.25">
      <c r="A3163" t="s">
        <v>7</v>
      </c>
      <c r="B3163" t="s">
        <v>6</v>
      </c>
      <c r="C3163" s="1">
        <v>42116.458333333336</v>
      </c>
      <c r="D3163" s="3">
        <f t="shared" si="400"/>
        <v>2015</v>
      </c>
      <c r="E3163" s="3">
        <f t="shared" si="403"/>
        <v>4</v>
      </c>
      <c r="F3163" s="3">
        <f t="shared" si="404"/>
        <v>11</v>
      </c>
      <c r="G3163" s="3">
        <f t="shared" si="405"/>
        <v>22</v>
      </c>
      <c r="H3163" s="3" t="str">
        <f t="shared" si="406"/>
        <v>2015411</v>
      </c>
      <c r="I3163" s="3" t="str">
        <f t="shared" si="407"/>
        <v>201541122</v>
      </c>
      <c r="J3163">
        <v>29</v>
      </c>
      <c r="K3163">
        <v>17.399999999999999</v>
      </c>
      <c r="L3163" t="str">
        <f>VLOOKUP(C3163,List!$A$2:$C$2089,3,)</f>
        <v>Barkingside</v>
      </c>
      <c r="M3163" t="str">
        <f>VLOOKUP(C3163,List!$A$2:$C$2089,2,)</f>
        <v>Central</v>
      </c>
      <c r="N3163" t="str">
        <f t="shared" si="401"/>
        <v>Barkingside|Central</v>
      </c>
      <c r="O3163">
        <f>VLOOKUP(N3163,Depth!$A$2:$F$427,3,)</f>
        <v>25</v>
      </c>
      <c r="P3163">
        <f>VLOOKUP(N3163,Depth!$A$2:$F$427,5,)</f>
        <v>125.5</v>
      </c>
      <c r="Q3163">
        <f>VLOOKUP(N3163,Depth!$A$2:$F$427,6,)</f>
        <v>-0.5</v>
      </c>
      <c r="R3163">
        <f>VLOOKUP(L3163,longitude_latitude!C:J,7,)</f>
        <v>9.0259546999999996E-2</v>
      </c>
      <c r="S3163">
        <f>VLOOKUP(L3163,longitude_latitude!C:J,8,)</f>
        <v>51.585198949999999</v>
      </c>
      <c r="T3163">
        <f t="shared" si="402"/>
        <v>4.6560566891318755</v>
      </c>
      <c r="U3163">
        <f>VLOOKUP(M3163,LINE!$A$2:$B$13,2,)</f>
        <v>3</v>
      </c>
      <c r="V3163">
        <f>VLOOKUP(L3163,Entry_exit!B:P,4,)</f>
        <v>2505</v>
      </c>
      <c r="W3163">
        <f>2020 - VLOOKUP(L3163, age!$A:$D,4,)</f>
        <v>72</v>
      </c>
      <c r="X3163">
        <f>VLOOKUP(H3163,'air-quality-london-time-of-day'!E:G,3,FALSE)</f>
        <v>15.3</v>
      </c>
      <c r="Y3163">
        <f>VLOOKUP(I3163,Weather!F:K,2,)</f>
        <v>11.882352941176467</v>
      </c>
      <c r="Z3163">
        <f>VLOOKUP(I3163,Weather!F:K,3,)</f>
        <v>0.02</v>
      </c>
      <c r="AA3163">
        <f>VLOOKUP(I3163,Weather!F:K,4,)</f>
        <v>0.57999999999999996</v>
      </c>
      <c r="AB3163">
        <f>VLOOKUP(I3163,Weather!F:K,5,)</f>
        <v>1031</v>
      </c>
      <c r="AC3163">
        <f>VLOOKUP(I3163,Weather!F:K,6,)</f>
        <v>3</v>
      </c>
    </row>
    <row r="3164" spans="1:29" x14ac:dyDescent="0.25">
      <c r="A3164" t="s">
        <v>7</v>
      </c>
      <c r="B3164" t="s">
        <v>6</v>
      </c>
      <c r="C3164" s="1">
        <v>42116.459027777775</v>
      </c>
      <c r="D3164" s="3">
        <f t="shared" si="400"/>
        <v>2015</v>
      </c>
      <c r="E3164" s="3">
        <f t="shared" si="403"/>
        <v>4</v>
      </c>
      <c r="F3164" s="3">
        <f t="shared" si="404"/>
        <v>11</v>
      </c>
      <c r="G3164" s="3">
        <f t="shared" si="405"/>
        <v>22</v>
      </c>
      <c r="H3164" s="3" t="str">
        <f t="shared" si="406"/>
        <v>2015411</v>
      </c>
      <c r="I3164" s="3" t="str">
        <f t="shared" si="407"/>
        <v>201541122</v>
      </c>
      <c r="J3164">
        <v>25</v>
      </c>
      <c r="K3164">
        <v>15</v>
      </c>
      <c r="L3164" t="str">
        <f>VLOOKUP(C3164,List!$A$2:$C$2089,3,)</f>
        <v>Newbury Park</v>
      </c>
      <c r="M3164" t="str">
        <f>VLOOKUP(C3164,List!$A$2:$C$2089,2,)</f>
        <v>Central</v>
      </c>
      <c r="N3164" t="str">
        <f t="shared" si="401"/>
        <v>Newbury Park|Central</v>
      </c>
      <c r="O3164">
        <f>VLOOKUP(N3164,Depth!$A$2:$F$427,3,)</f>
        <v>19</v>
      </c>
      <c r="P3164">
        <f>VLOOKUP(N3164,Depth!$A$2:$F$427,5,)</f>
        <v>117</v>
      </c>
      <c r="Q3164">
        <f>VLOOKUP(N3164,Depth!$A$2:$F$427,6,)</f>
        <v>2</v>
      </c>
      <c r="R3164">
        <f>VLOOKUP(L3164,longitude_latitude!C:J,7,)</f>
        <v>9.1554903000000007E-2</v>
      </c>
      <c r="S3164">
        <f>VLOOKUP(L3164,longitude_latitude!C:J,8,)</f>
        <v>51.575199740000002</v>
      </c>
      <c r="T3164">
        <f t="shared" si="402"/>
        <v>4.7219624094013257</v>
      </c>
      <c r="U3164">
        <f>VLOOKUP(M3164,LINE!$A$2:$B$13,2,)</f>
        <v>3</v>
      </c>
      <c r="V3164">
        <f>VLOOKUP(L3164,Entry_exit!B:P,4,)</f>
        <v>7910</v>
      </c>
      <c r="W3164">
        <f>2020 - VLOOKUP(L3164, age!$A:$D,4,)</f>
        <v>73</v>
      </c>
      <c r="X3164">
        <f>VLOOKUP(H3164,'air-quality-london-time-of-day'!E:G,3,FALSE)</f>
        <v>15.3</v>
      </c>
      <c r="Y3164">
        <f>VLOOKUP(I3164,Weather!F:K,2,)</f>
        <v>11.882352941176467</v>
      </c>
      <c r="Z3164">
        <f>VLOOKUP(I3164,Weather!F:K,3,)</f>
        <v>0.02</v>
      </c>
      <c r="AA3164">
        <f>VLOOKUP(I3164,Weather!F:K,4,)</f>
        <v>0.57999999999999996</v>
      </c>
      <c r="AB3164">
        <f>VLOOKUP(I3164,Weather!F:K,5,)</f>
        <v>1031</v>
      </c>
      <c r="AC3164">
        <f>VLOOKUP(I3164,Weather!F:K,6,)</f>
        <v>3</v>
      </c>
    </row>
    <row r="3165" spans="1:29" x14ac:dyDescent="0.25">
      <c r="A3165" t="s">
        <v>7</v>
      </c>
      <c r="B3165" t="s">
        <v>6</v>
      </c>
      <c r="C3165" s="1">
        <v>42116.459722222222</v>
      </c>
      <c r="D3165" s="3">
        <f t="shared" si="400"/>
        <v>2015</v>
      </c>
      <c r="E3165" s="3">
        <f t="shared" si="403"/>
        <v>4</v>
      </c>
      <c r="F3165" s="3">
        <f t="shared" si="404"/>
        <v>11</v>
      </c>
      <c r="G3165" s="3">
        <f t="shared" si="405"/>
        <v>22</v>
      </c>
      <c r="H3165" s="3" t="str">
        <f t="shared" si="406"/>
        <v>2015411</v>
      </c>
      <c r="I3165" s="3" t="str">
        <f t="shared" si="407"/>
        <v>201541122</v>
      </c>
      <c r="J3165">
        <v>24</v>
      </c>
      <c r="K3165">
        <v>14.4</v>
      </c>
      <c r="L3165" t="str">
        <f>VLOOKUP(C3165,List!$A$2:$C$2089,3,)</f>
        <v>Newbury Park</v>
      </c>
      <c r="M3165" t="str">
        <f>VLOOKUP(C3165,List!$A$2:$C$2089,2,)</f>
        <v>Central</v>
      </c>
      <c r="N3165" t="str">
        <f t="shared" si="401"/>
        <v>Newbury Park|Central</v>
      </c>
      <c r="O3165">
        <f>VLOOKUP(N3165,Depth!$A$2:$F$427,3,)</f>
        <v>19</v>
      </c>
      <c r="P3165">
        <f>VLOOKUP(N3165,Depth!$A$2:$F$427,5,)</f>
        <v>117</v>
      </c>
      <c r="Q3165">
        <f>VLOOKUP(N3165,Depth!$A$2:$F$427,6,)</f>
        <v>2</v>
      </c>
      <c r="R3165">
        <f>VLOOKUP(L3165,longitude_latitude!C:J,7,)</f>
        <v>9.1554903000000007E-2</v>
      </c>
      <c r="S3165">
        <f>VLOOKUP(L3165,longitude_latitude!C:J,8,)</f>
        <v>51.575199740000002</v>
      </c>
      <c r="T3165">
        <f t="shared" si="402"/>
        <v>4.7219624094013257</v>
      </c>
      <c r="U3165">
        <f>VLOOKUP(M3165,LINE!$A$2:$B$13,2,)</f>
        <v>3</v>
      </c>
      <c r="V3165">
        <f>VLOOKUP(L3165,Entry_exit!B:P,4,)</f>
        <v>7910</v>
      </c>
      <c r="W3165">
        <f>2020 - VLOOKUP(L3165, age!$A:$D,4,)</f>
        <v>73</v>
      </c>
      <c r="X3165">
        <f>VLOOKUP(H3165,'air-quality-london-time-of-day'!E:G,3,FALSE)</f>
        <v>15.3</v>
      </c>
      <c r="Y3165">
        <f>VLOOKUP(I3165,Weather!F:K,2,)</f>
        <v>11.882352941176467</v>
      </c>
      <c r="Z3165">
        <f>VLOOKUP(I3165,Weather!F:K,3,)</f>
        <v>0.02</v>
      </c>
      <c r="AA3165">
        <f>VLOOKUP(I3165,Weather!F:K,4,)</f>
        <v>0.57999999999999996</v>
      </c>
      <c r="AB3165">
        <f>VLOOKUP(I3165,Weather!F:K,5,)</f>
        <v>1031</v>
      </c>
      <c r="AC3165">
        <f>VLOOKUP(I3165,Weather!F:K,6,)</f>
        <v>3</v>
      </c>
    </row>
    <row r="3166" spans="1:29" x14ac:dyDescent="0.25">
      <c r="A3166" t="s">
        <v>7</v>
      </c>
      <c r="B3166" t="s">
        <v>6</v>
      </c>
      <c r="C3166" s="1">
        <v>42116.460416666669</v>
      </c>
      <c r="D3166" s="3">
        <f t="shared" si="400"/>
        <v>2015</v>
      </c>
      <c r="E3166" s="3">
        <f t="shared" si="403"/>
        <v>4</v>
      </c>
      <c r="F3166" s="3">
        <f t="shared" si="404"/>
        <v>11</v>
      </c>
      <c r="G3166" s="3">
        <f t="shared" si="405"/>
        <v>22</v>
      </c>
      <c r="H3166" s="3" t="str">
        <f t="shared" si="406"/>
        <v>2015411</v>
      </c>
      <c r="I3166" s="3" t="str">
        <f t="shared" si="407"/>
        <v>201541122</v>
      </c>
      <c r="J3166">
        <v>35</v>
      </c>
      <c r="K3166">
        <v>21</v>
      </c>
      <c r="L3166" t="str">
        <f>VLOOKUP(C3166,List!$A$2:$C$2089,3,)</f>
        <v>Newbury Park</v>
      </c>
      <c r="M3166" t="str">
        <f>VLOOKUP(C3166,List!$A$2:$C$2089,2,)</f>
        <v>Central</v>
      </c>
      <c r="N3166" t="str">
        <f t="shared" si="401"/>
        <v>Newbury Park|Central</v>
      </c>
      <c r="O3166">
        <f>VLOOKUP(N3166,Depth!$A$2:$F$427,3,)</f>
        <v>19</v>
      </c>
      <c r="P3166">
        <f>VLOOKUP(N3166,Depth!$A$2:$F$427,5,)</f>
        <v>117</v>
      </c>
      <c r="Q3166">
        <f>VLOOKUP(N3166,Depth!$A$2:$F$427,6,)</f>
        <v>2</v>
      </c>
      <c r="R3166">
        <f>VLOOKUP(L3166,longitude_latitude!C:J,7,)</f>
        <v>9.1554903000000007E-2</v>
      </c>
      <c r="S3166">
        <f>VLOOKUP(L3166,longitude_latitude!C:J,8,)</f>
        <v>51.575199740000002</v>
      </c>
      <c r="T3166">
        <f t="shared" si="402"/>
        <v>4.7219624094013257</v>
      </c>
      <c r="U3166">
        <f>VLOOKUP(M3166,LINE!$A$2:$B$13,2,)</f>
        <v>3</v>
      </c>
      <c r="V3166">
        <f>VLOOKUP(L3166,Entry_exit!B:P,4,)</f>
        <v>7910</v>
      </c>
      <c r="W3166">
        <f>2020 - VLOOKUP(L3166, age!$A:$D,4,)</f>
        <v>73</v>
      </c>
      <c r="X3166">
        <f>VLOOKUP(H3166,'air-quality-london-time-of-day'!E:G,3,FALSE)</f>
        <v>15.3</v>
      </c>
      <c r="Y3166">
        <f>VLOOKUP(I3166,Weather!F:K,2,)</f>
        <v>11.882352941176467</v>
      </c>
      <c r="Z3166">
        <f>VLOOKUP(I3166,Weather!F:K,3,)</f>
        <v>0.02</v>
      </c>
      <c r="AA3166">
        <f>VLOOKUP(I3166,Weather!F:K,4,)</f>
        <v>0.57999999999999996</v>
      </c>
      <c r="AB3166">
        <f>VLOOKUP(I3166,Weather!F:K,5,)</f>
        <v>1031</v>
      </c>
      <c r="AC3166">
        <f>VLOOKUP(I3166,Weather!F:K,6,)</f>
        <v>3</v>
      </c>
    </row>
    <row r="3167" spans="1:29" x14ac:dyDescent="0.25">
      <c r="A3167" t="s">
        <v>7</v>
      </c>
      <c r="B3167" t="s">
        <v>6</v>
      </c>
      <c r="C3167" s="1">
        <v>42116.461111111108</v>
      </c>
      <c r="D3167" s="3">
        <f t="shared" si="400"/>
        <v>2015</v>
      </c>
      <c r="E3167" s="3">
        <f t="shared" si="403"/>
        <v>4</v>
      </c>
      <c r="F3167" s="3">
        <f t="shared" si="404"/>
        <v>11</v>
      </c>
      <c r="G3167" s="3">
        <f t="shared" si="405"/>
        <v>22</v>
      </c>
      <c r="H3167" s="3" t="str">
        <f t="shared" si="406"/>
        <v>2015411</v>
      </c>
      <c r="I3167" s="3" t="str">
        <f t="shared" si="407"/>
        <v>201541122</v>
      </c>
      <c r="J3167">
        <v>63</v>
      </c>
      <c r="K3167">
        <v>37.799999999999997</v>
      </c>
      <c r="L3167" t="str">
        <f>VLOOKUP(C3167,List!$A$2:$C$2089,3,)</f>
        <v>Gants Hill</v>
      </c>
      <c r="M3167" t="str">
        <f>VLOOKUP(C3167,List!$A$2:$C$2089,2,)</f>
        <v>Central</v>
      </c>
      <c r="N3167" t="str">
        <f t="shared" si="401"/>
        <v>Gants Hill|Central</v>
      </c>
      <c r="O3167">
        <f>VLOOKUP(N3167,Depth!$A$2:$F$427,3,)</f>
        <v>25</v>
      </c>
      <c r="P3167">
        <f>VLOOKUP(N3167,Depth!$A$2:$F$427,5,)</f>
        <v>108.53</v>
      </c>
      <c r="Q3167">
        <f>VLOOKUP(N3167,Depth!$A$2:$F$427,6,)</f>
        <v>16.47</v>
      </c>
      <c r="R3167">
        <f>VLOOKUP(L3167,longitude_latitude!C:J,7,)</f>
        <v>6.7825538000000005E-2</v>
      </c>
      <c r="S3167">
        <f>VLOOKUP(L3167,longitude_latitude!C:J,8,)</f>
        <v>51.576029490000003</v>
      </c>
      <c r="T3167">
        <f t="shared" si="402"/>
        <v>3.4981719480631162</v>
      </c>
      <c r="U3167">
        <f>VLOOKUP(M3167,LINE!$A$2:$B$13,2,)</f>
        <v>3</v>
      </c>
      <c r="V3167">
        <f>VLOOKUP(L3167,Entry_exit!B:P,4,)</f>
        <v>10872</v>
      </c>
      <c r="W3167">
        <f>2020 - VLOOKUP(L3167, age!$A:$D,4,)</f>
        <v>73</v>
      </c>
      <c r="X3167">
        <f>VLOOKUP(H3167,'air-quality-london-time-of-day'!E:G,3,FALSE)</f>
        <v>15.3</v>
      </c>
      <c r="Y3167">
        <f>VLOOKUP(I3167,Weather!F:K,2,)</f>
        <v>11.882352941176467</v>
      </c>
      <c r="Z3167">
        <f>VLOOKUP(I3167,Weather!F:K,3,)</f>
        <v>0.02</v>
      </c>
      <c r="AA3167">
        <f>VLOOKUP(I3167,Weather!F:K,4,)</f>
        <v>0.57999999999999996</v>
      </c>
      <c r="AB3167">
        <f>VLOOKUP(I3167,Weather!F:K,5,)</f>
        <v>1031</v>
      </c>
      <c r="AC3167">
        <f>VLOOKUP(I3167,Weather!F:K,6,)</f>
        <v>3</v>
      </c>
    </row>
    <row r="3168" spans="1:29" x14ac:dyDescent="0.25">
      <c r="A3168" t="s">
        <v>7</v>
      </c>
      <c r="B3168" t="s">
        <v>6</v>
      </c>
      <c r="C3168" s="1">
        <v>42116.461805555555</v>
      </c>
      <c r="D3168" s="3">
        <f t="shared" si="400"/>
        <v>2015</v>
      </c>
      <c r="E3168" s="3">
        <f t="shared" si="403"/>
        <v>4</v>
      </c>
      <c r="F3168" s="3">
        <f t="shared" si="404"/>
        <v>11</v>
      </c>
      <c r="G3168" s="3">
        <f t="shared" si="405"/>
        <v>22</v>
      </c>
      <c r="H3168" s="3" t="str">
        <f t="shared" si="406"/>
        <v>2015411</v>
      </c>
      <c r="I3168" s="3" t="str">
        <f t="shared" si="407"/>
        <v>201541122</v>
      </c>
      <c r="J3168">
        <v>77</v>
      </c>
      <c r="K3168">
        <v>46.2</v>
      </c>
      <c r="L3168" t="str">
        <f>VLOOKUP(C3168,List!$A$2:$C$2089,3,)</f>
        <v>Gants Hill</v>
      </c>
      <c r="M3168" t="str">
        <f>VLOOKUP(C3168,List!$A$2:$C$2089,2,)</f>
        <v>Central</v>
      </c>
      <c r="N3168" t="str">
        <f t="shared" si="401"/>
        <v>Gants Hill|Central</v>
      </c>
      <c r="O3168">
        <f>VLOOKUP(N3168,Depth!$A$2:$F$427,3,)</f>
        <v>25</v>
      </c>
      <c r="P3168">
        <f>VLOOKUP(N3168,Depth!$A$2:$F$427,5,)</f>
        <v>108.53</v>
      </c>
      <c r="Q3168">
        <f>VLOOKUP(N3168,Depth!$A$2:$F$427,6,)</f>
        <v>16.47</v>
      </c>
      <c r="R3168">
        <f>VLOOKUP(L3168,longitude_latitude!C:J,7,)</f>
        <v>6.7825538000000005E-2</v>
      </c>
      <c r="S3168">
        <f>VLOOKUP(L3168,longitude_latitude!C:J,8,)</f>
        <v>51.576029490000003</v>
      </c>
      <c r="T3168">
        <f t="shared" si="402"/>
        <v>3.4981719480631162</v>
      </c>
      <c r="U3168">
        <f>VLOOKUP(M3168,LINE!$A$2:$B$13,2,)</f>
        <v>3</v>
      </c>
      <c r="V3168">
        <f>VLOOKUP(L3168,Entry_exit!B:P,4,)</f>
        <v>10872</v>
      </c>
      <c r="W3168">
        <f>2020 - VLOOKUP(L3168, age!$A:$D,4,)</f>
        <v>73</v>
      </c>
      <c r="X3168">
        <f>VLOOKUP(H3168,'air-quality-london-time-of-day'!E:G,3,FALSE)</f>
        <v>15.3</v>
      </c>
      <c r="Y3168">
        <f>VLOOKUP(I3168,Weather!F:K,2,)</f>
        <v>11.882352941176467</v>
      </c>
      <c r="Z3168">
        <f>VLOOKUP(I3168,Weather!F:K,3,)</f>
        <v>0.02</v>
      </c>
      <c r="AA3168">
        <f>VLOOKUP(I3168,Weather!F:K,4,)</f>
        <v>0.57999999999999996</v>
      </c>
      <c r="AB3168">
        <f>VLOOKUP(I3168,Weather!F:K,5,)</f>
        <v>1031</v>
      </c>
      <c r="AC3168">
        <f>VLOOKUP(I3168,Weather!F:K,6,)</f>
        <v>3</v>
      </c>
    </row>
    <row r="3169" spans="1:29" x14ac:dyDescent="0.25">
      <c r="A3169" t="s">
        <v>7</v>
      </c>
      <c r="B3169" t="s">
        <v>6</v>
      </c>
      <c r="C3169" s="1">
        <v>42116.462500000001</v>
      </c>
      <c r="D3169" s="3">
        <f t="shared" si="400"/>
        <v>2015</v>
      </c>
      <c r="E3169" s="3">
        <f t="shared" si="403"/>
        <v>4</v>
      </c>
      <c r="F3169" s="3">
        <f t="shared" si="404"/>
        <v>11</v>
      </c>
      <c r="G3169" s="3">
        <f t="shared" si="405"/>
        <v>22</v>
      </c>
      <c r="H3169" s="3" t="str">
        <f t="shared" si="406"/>
        <v>2015411</v>
      </c>
      <c r="I3169" s="3" t="str">
        <f t="shared" si="407"/>
        <v>201541122</v>
      </c>
      <c r="J3169">
        <v>73</v>
      </c>
      <c r="K3169">
        <v>43.8</v>
      </c>
      <c r="L3169" t="str">
        <f>VLOOKUP(C3169,List!$A$2:$C$2089,3,)</f>
        <v>Redbridge</v>
      </c>
      <c r="M3169" t="str">
        <f>VLOOKUP(C3169,List!$A$2:$C$2089,2,)</f>
        <v>Central</v>
      </c>
      <c r="N3169" t="str">
        <f t="shared" si="401"/>
        <v>Redbridge|Central</v>
      </c>
      <c r="O3169">
        <f>VLOOKUP(N3169,Depth!$A$2:$F$427,3,)</f>
        <v>12</v>
      </c>
      <c r="P3169">
        <f>VLOOKUP(N3169,Depth!$A$2:$F$427,5,)</f>
        <v>106.765</v>
      </c>
      <c r="Q3169">
        <f>VLOOKUP(N3169,Depth!$A$2:$F$427,6,)</f>
        <v>5.2350000000000003</v>
      </c>
      <c r="R3169">
        <f>VLOOKUP(L3169,longitude_latitude!C:J,7,)</f>
        <v>4.7039300999999999E-2</v>
      </c>
      <c r="S3169">
        <f>VLOOKUP(L3169,longitude_latitude!C:J,8,)</f>
        <v>51.5757446</v>
      </c>
      <c r="T3169">
        <f t="shared" si="402"/>
        <v>2.4260869745385247</v>
      </c>
      <c r="U3169">
        <f>VLOOKUP(M3169,LINE!$A$2:$B$13,2,)</f>
        <v>3</v>
      </c>
      <c r="V3169">
        <f>VLOOKUP(L3169,Entry_exit!B:P,4,)</f>
        <v>4841</v>
      </c>
      <c r="W3169">
        <f>2020 - VLOOKUP(L3169, age!$A:$D,4,)</f>
        <v>73</v>
      </c>
      <c r="X3169">
        <f>VLOOKUP(H3169,'air-quality-london-time-of-day'!E:G,3,FALSE)</f>
        <v>15.3</v>
      </c>
      <c r="Y3169">
        <f>VLOOKUP(I3169,Weather!F:K,2,)</f>
        <v>11.882352941176467</v>
      </c>
      <c r="Z3169">
        <f>VLOOKUP(I3169,Weather!F:K,3,)</f>
        <v>0.02</v>
      </c>
      <c r="AA3169">
        <f>VLOOKUP(I3169,Weather!F:K,4,)</f>
        <v>0.57999999999999996</v>
      </c>
      <c r="AB3169">
        <f>VLOOKUP(I3169,Weather!F:K,5,)</f>
        <v>1031</v>
      </c>
      <c r="AC3169">
        <f>VLOOKUP(I3169,Weather!F:K,6,)</f>
        <v>3</v>
      </c>
    </row>
    <row r="3170" spans="1:29" x14ac:dyDescent="0.25">
      <c r="A3170" t="s">
        <v>7</v>
      </c>
      <c r="B3170" t="s">
        <v>6</v>
      </c>
      <c r="C3170" s="1">
        <v>42116.463194444441</v>
      </c>
      <c r="D3170" s="3">
        <f t="shared" si="400"/>
        <v>2015</v>
      </c>
      <c r="E3170" s="3">
        <f t="shared" si="403"/>
        <v>4</v>
      </c>
      <c r="F3170" s="3">
        <f t="shared" si="404"/>
        <v>11</v>
      </c>
      <c r="G3170" s="3">
        <f t="shared" si="405"/>
        <v>22</v>
      </c>
      <c r="H3170" s="3" t="str">
        <f t="shared" si="406"/>
        <v>2015411</v>
      </c>
      <c r="I3170" s="3" t="str">
        <f t="shared" si="407"/>
        <v>201541122</v>
      </c>
      <c r="J3170">
        <v>85</v>
      </c>
      <c r="K3170">
        <v>51</v>
      </c>
      <c r="L3170" t="str">
        <f>VLOOKUP(C3170,List!$A$2:$C$2089,3,)</f>
        <v>Redbridge</v>
      </c>
      <c r="M3170" t="str">
        <f>VLOOKUP(C3170,List!$A$2:$C$2089,2,)</f>
        <v>Central</v>
      </c>
      <c r="N3170" t="str">
        <f t="shared" si="401"/>
        <v>Redbridge|Central</v>
      </c>
      <c r="O3170">
        <f>VLOOKUP(N3170,Depth!$A$2:$F$427,3,)</f>
        <v>12</v>
      </c>
      <c r="P3170">
        <f>VLOOKUP(N3170,Depth!$A$2:$F$427,5,)</f>
        <v>106.765</v>
      </c>
      <c r="Q3170">
        <f>VLOOKUP(N3170,Depth!$A$2:$F$427,6,)</f>
        <v>5.2350000000000003</v>
      </c>
      <c r="R3170">
        <f>VLOOKUP(L3170,longitude_latitude!C:J,7,)</f>
        <v>4.7039300999999999E-2</v>
      </c>
      <c r="S3170">
        <f>VLOOKUP(L3170,longitude_latitude!C:J,8,)</f>
        <v>51.5757446</v>
      </c>
      <c r="T3170">
        <f t="shared" si="402"/>
        <v>2.4260869745385247</v>
      </c>
      <c r="U3170">
        <f>VLOOKUP(M3170,LINE!$A$2:$B$13,2,)</f>
        <v>3</v>
      </c>
      <c r="V3170">
        <f>VLOOKUP(L3170,Entry_exit!B:P,4,)</f>
        <v>4841</v>
      </c>
      <c r="W3170">
        <f>2020 - VLOOKUP(L3170, age!$A:$D,4,)</f>
        <v>73</v>
      </c>
      <c r="X3170">
        <f>VLOOKUP(H3170,'air-quality-london-time-of-day'!E:G,3,FALSE)</f>
        <v>15.3</v>
      </c>
      <c r="Y3170">
        <f>VLOOKUP(I3170,Weather!F:K,2,)</f>
        <v>11.882352941176467</v>
      </c>
      <c r="Z3170">
        <f>VLOOKUP(I3170,Weather!F:K,3,)</f>
        <v>0.02</v>
      </c>
      <c r="AA3170">
        <f>VLOOKUP(I3170,Weather!F:K,4,)</f>
        <v>0.57999999999999996</v>
      </c>
      <c r="AB3170">
        <f>VLOOKUP(I3170,Weather!F:K,5,)</f>
        <v>1031</v>
      </c>
      <c r="AC3170">
        <f>VLOOKUP(I3170,Weather!F:K,6,)</f>
        <v>3</v>
      </c>
    </row>
    <row r="3171" spans="1:29" x14ac:dyDescent="0.25">
      <c r="A3171" t="s">
        <v>7</v>
      </c>
      <c r="B3171" t="s">
        <v>6</v>
      </c>
      <c r="C3171" s="1">
        <v>42116.463888888888</v>
      </c>
      <c r="D3171" s="3">
        <f t="shared" si="400"/>
        <v>2015</v>
      </c>
      <c r="E3171" s="3">
        <f t="shared" si="403"/>
        <v>4</v>
      </c>
      <c r="F3171" s="3">
        <f t="shared" si="404"/>
        <v>11</v>
      </c>
      <c r="G3171" s="3">
        <f t="shared" si="405"/>
        <v>22</v>
      </c>
      <c r="H3171" s="3" t="str">
        <f t="shared" si="406"/>
        <v>2015411</v>
      </c>
      <c r="I3171" s="3" t="str">
        <f t="shared" si="407"/>
        <v>201541122</v>
      </c>
      <c r="J3171">
        <v>81</v>
      </c>
      <c r="K3171">
        <v>48.6</v>
      </c>
      <c r="L3171" t="str">
        <f>VLOOKUP(C3171,List!$A$2:$C$2089,3,)</f>
        <v>Wanstead</v>
      </c>
      <c r="M3171" t="str">
        <f>VLOOKUP(C3171,List!$A$2:$C$2089,2,)</f>
        <v>Central</v>
      </c>
      <c r="N3171" t="str">
        <f t="shared" si="401"/>
        <v>Wanstead|Central</v>
      </c>
      <c r="O3171">
        <f>VLOOKUP(N3171,Depth!$A$2:$F$427,3,)</f>
        <v>29</v>
      </c>
      <c r="P3171">
        <f>VLOOKUP(N3171,Depth!$A$2:$F$427,5,)</f>
        <v>109.63500000000001</v>
      </c>
      <c r="Q3171">
        <f>VLOOKUP(N3171,Depth!$A$2:$F$427,6,)</f>
        <v>19.364999999999998</v>
      </c>
      <c r="R3171">
        <f>VLOOKUP(L3171,longitude_latitude!C:J,7,)</f>
        <v>3.0247765999999999E-2</v>
      </c>
      <c r="S3171">
        <f>VLOOKUP(L3171,longitude_latitude!C:J,8,)</f>
        <v>51.575096590000001</v>
      </c>
      <c r="T3171">
        <f t="shared" si="402"/>
        <v>1.5600314530817179</v>
      </c>
      <c r="U3171">
        <f>VLOOKUP(M3171,LINE!$A$2:$B$13,2,)</f>
        <v>3</v>
      </c>
      <c r="V3171">
        <f>VLOOKUP(L3171,Entry_exit!B:P,4,)</f>
        <v>4635</v>
      </c>
      <c r="W3171">
        <f>2020 - VLOOKUP(L3171, age!$A:$D,4,)</f>
        <v>73</v>
      </c>
      <c r="X3171">
        <f>VLOOKUP(H3171,'air-quality-london-time-of-day'!E:G,3,FALSE)</f>
        <v>15.3</v>
      </c>
      <c r="Y3171">
        <f>VLOOKUP(I3171,Weather!F:K,2,)</f>
        <v>11.882352941176467</v>
      </c>
      <c r="Z3171">
        <f>VLOOKUP(I3171,Weather!F:K,3,)</f>
        <v>0.02</v>
      </c>
      <c r="AA3171">
        <f>VLOOKUP(I3171,Weather!F:K,4,)</f>
        <v>0.57999999999999996</v>
      </c>
      <c r="AB3171">
        <f>VLOOKUP(I3171,Weather!F:K,5,)</f>
        <v>1031</v>
      </c>
      <c r="AC3171">
        <f>VLOOKUP(I3171,Weather!F:K,6,)</f>
        <v>3</v>
      </c>
    </row>
    <row r="3172" spans="1:29" x14ac:dyDescent="0.25">
      <c r="A3172" t="s">
        <v>7</v>
      </c>
      <c r="B3172" t="s">
        <v>6</v>
      </c>
      <c r="C3172" s="1">
        <v>42116.464583333334</v>
      </c>
      <c r="D3172" s="3">
        <f t="shared" si="400"/>
        <v>2015</v>
      </c>
      <c r="E3172" s="3">
        <f t="shared" si="403"/>
        <v>4</v>
      </c>
      <c r="F3172" s="3">
        <f t="shared" si="404"/>
        <v>11</v>
      </c>
      <c r="G3172" s="3">
        <f t="shared" si="405"/>
        <v>22</v>
      </c>
      <c r="H3172" s="3" t="str">
        <f t="shared" si="406"/>
        <v>2015411</v>
      </c>
      <c r="I3172" s="3" t="str">
        <f t="shared" si="407"/>
        <v>201541122</v>
      </c>
      <c r="J3172">
        <v>92</v>
      </c>
      <c r="K3172">
        <v>55.2</v>
      </c>
      <c r="L3172" t="str">
        <f>VLOOKUP(C3172,List!$A$2:$C$2089,3,)</f>
        <v>Wanstead</v>
      </c>
      <c r="M3172" t="str">
        <f>VLOOKUP(C3172,List!$A$2:$C$2089,2,)</f>
        <v>Central</v>
      </c>
      <c r="N3172" t="str">
        <f t="shared" si="401"/>
        <v>Wanstead|Central</v>
      </c>
      <c r="O3172">
        <f>VLOOKUP(N3172,Depth!$A$2:$F$427,3,)</f>
        <v>29</v>
      </c>
      <c r="P3172">
        <f>VLOOKUP(N3172,Depth!$A$2:$F$427,5,)</f>
        <v>109.63500000000001</v>
      </c>
      <c r="Q3172">
        <f>VLOOKUP(N3172,Depth!$A$2:$F$427,6,)</f>
        <v>19.364999999999998</v>
      </c>
      <c r="R3172">
        <f>VLOOKUP(L3172,longitude_latitude!C:J,7,)</f>
        <v>3.0247765999999999E-2</v>
      </c>
      <c r="S3172">
        <f>VLOOKUP(L3172,longitude_latitude!C:J,8,)</f>
        <v>51.575096590000001</v>
      </c>
      <c r="T3172">
        <f t="shared" si="402"/>
        <v>1.5600314530817179</v>
      </c>
      <c r="U3172">
        <f>VLOOKUP(M3172,LINE!$A$2:$B$13,2,)</f>
        <v>3</v>
      </c>
      <c r="V3172">
        <f>VLOOKUP(L3172,Entry_exit!B:P,4,)</f>
        <v>4635</v>
      </c>
      <c r="W3172">
        <f>2020 - VLOOKUP(L3172, age!$A:$D,4,)</f>
        <v>73</v>
      </c>
      <c r="X3172">
        <f>VLOOKUP(H3172,'air-quality-london-time-of-day'!E:G,3,FALSE)</f>
        <v>15.3</v>
      </c>
      <c r="Y3172">
        <f>VLOOKUP(I3172,Weather!F:K,2,)</f>
        <v>11.882352941176467</v>
      </c>
      <c r="Z3172">
        <f>VLOOKUP(I3172,Weather!F:K,3,)</f>
        <v>0.02</v>
      </c>
      <c r="AA3172">
        <f>VLOOKUP(I3172,Weather!F:K,4,)</f>
        <v>0.57999999999999996</v>
      </c>
      <c r="AB3172">
        <f>VLOOKUP(I3172,Weather!F:K,5,)</f>
        <v>1031</v>
      </c>
      <c r="AC3172">
        <f>VLOOKUP(I3172,Weather!F:K,6,)</f>
        <v>3</v>
      </c>
    </row>
    <row r="3173" spans="1:29" x14ac:dyDescent="0.25">
      <c r="A3173" t="s">
        <v>7</v>
      </c>
      <c r="B3173" t="s">
        <v>6</v>
      </c>
      <c r="C3173" s="1">
        <v>42116.465277777781</v>
      </c>
      <c r="D3173" s="3">
        <f t="shared" si="400"/>
        <v>2015</v>
      </c>
      <c r="E3173" s="3">
        <f t="shared" si="403"/>
        <v>4</v>
      </c>
      <c r="F3173" s="3">
        <f t="shared" si="404"/>
        <v>11</v>
      </c>
      <c r="G3173" s="3">
        <f t="shared" si="405"/>
        <v>22</v>
      </c>
      <c r="H3173" s="3" t="str">
        <f t="shared" si="406"/>
        <v>2015411</v>
      </c>
      <c r="I3173" s="3" t="str">
        <f t="shared" si="407"/>
        <v>201541122</v>
      </c>
      <c r="J3173">
        <v>115</v>
      </c>
      <c r="K3173">
        <v>69</v>
      </c>
      <c r="L3173" t="str">
        <f>VLOOKUP(C3173,List!$A$2:$C$2089,3,)</f>
        <v>Leytonstone</v>
      </c>
      <c r="M3173" t="str">
        <f>VLOOKUP(C3173,List!$A$2:$C$2089,2,)</f>
        <v>Central</v>
      </c>
      <c r="N3173" t="str">
        <f t="shared" si="401"/>
        <v>Leytonstone|Central</v>
      </c>
      <c r="O3173">
        <f>VLOOKUP(N3173,Depth!$A$2:$F$427,3,)</f>
        <v>23.2</v>
      </c>
      <c r="P3173">
        <f>VLOOKUP(N3173,Depth!$A$2:$F$427,5,)</f>
        <v>123.1</v>
      </c>
      <c r="Q3173">
        <f>VLOOKUP(N3173,Depth!$A$2:$F$427,6,)</f>
        <v>0.1</v>
      </c>
      <c r="R3173">
        <f>VLOOKUP(L3173,longitude_latitude!C:J,7,)</f>
        <v>9.8076780000000002E-3</v>
      </c>
      <c r="S3173">
        <f>VLOOKUP(L3173,longitude_latitude!C:J,8,)</f>
        <v>51.56781496</v>
      </c>
      <c r="T3173">
        <f t="shared" si="402"/>
        <v>0.50576052429126284</v>
      </c>
      <c r="U3173">
        <f>VLOOKUP(M3173,LINE!$A$2:$B$13,2,)</f>
        <v>3</v>
      </c>
      <c r="V3173">
        <f>VLOOKUP(L3173,Entry_exit!B:P,4,)</f>
        <v>17702</v>
      </c>
      <c r="W3173">
        <f>2020 - VLOOKUP(L3173, age!$A:$D,4,)</f>
        <v>73</v>
      </c>
      <c r="X3173">
        <f>VLOOKUP(H3173,'air-quality-london-time-of-day'!E:G,3,FALSE)</f>
        <v>15.3</v>
      </c>
      <c r="Y3173">
        <f>VLOOKUP(I3173,Weather!F:K,2,)</f>
        <v>11.882352941176467</v>
      </c>
      <c r="Z3173">
        <f>VLOOKUP(I3173,Weather!F:K,3,)</f>
        <v>0.02</v>
      </c>
      <c r="AA3173">
        <f>VLOOKUP(I3173,Weather!F:K,4,)</f>
        <v>0.57999999999999996</v>
      </c>
      <c r="AB3173">
        <f>VLOOKUP(I3173,Weather!F:K,5,)</f>
        <v>1031</v>
      </c>
      <c r="AC3173">
        <f>VLOOKUP(I3173,Weather!F:K,6,)</f>
        <v>3</v>
      </c>
    </row>
    <row r="3174" spans="1:29" x14ac:dyDescent="0.25">
      <c r="A3174" t="s">
        <v>7</v>
      </c>
      <c r="B3174" t="s">
        <v>6</v>
      </c>
      <c r="C3174" s="1">
        <v>42116.46597222222</v>
      </c>
      <c r="D3174" s="3">
        <f t="shared" ref="D3174:D3237" si="408">YEAR(C3174)</f>
        <v>2015</v>
      </c>
      <c r="E3174" s="3">
        <f t="shared" si="403"/>
        <v>4</v>
      </c>
      <c r="F3174" s="3">
        <f t="shared" si="404"/>
        <v>11</v>
      </c>
      <c r="G3174" s="3">
        <f t="shared" si="405"/>
        <v>22</v>
      </c>
      <c r="H3174" s="3" t="str">
        <f t="shared" si="406"/>
        <v>2015411</v>
      </c>
      <c r="I3174" s="3" t="str">
        <f t="shared" si="407"/>
        <v>201541122</v>
      </c>
      <c r="J3174">
        <v>154</v>
      </c>
      <c r="K3174">
        <v>92.4</v>
      </c>
      <c r="L3174" t="str">
        <f>VLOOKUP(C3174,List!$A$2:$C$2089,3,)</f>
        <v>Leytonstone</v>
      </c>
      <c r="M3174" t="str">
        <f>VLOOKUP(C3174,List!$A$2:$C$2089,2,)</f>
        <v>Central</v>
      </c>
      <c r="N3174" t="str">
        <f t="shared" ref="N3174:N3237" si="409">L3174&amp;"|"&amp;M3174</f>
        <v>Leytonstone|Central</v>
      </c>
      <c r="O3174">
        <f>VLOOKUP(N3174,Depth!$A$2:$F$427,3,)</f>
        <v>23.2</v>
      </c>
      <c r="P3174">
        <f>VLOOKUP(N3174,Depth!$A$2:$F$427,5,)</f>
        <v>123.1</v>
      </c>
      <c r="Q3174">
        <f>VLOOKUP(N3174,Depth!$A$2:$F$427,6,)</f>
        <v>0.1</v>
      </c>
      <c r="R3174">
        <f>VLOOKUP(L3174,longitude_latitude!C:J,7,)</f>
        <v>9.8076780000000002E-3</v>
      </c>
      <c r="S3174">
        <f>VLOOKUP(L3174,longitude_latitude!C:J,8,)</f>
        <v>51.56781496</v>
      </c>
      <c r="T3174">
        <f t="shared" ref="T3174:T3237" si="410">R3174*S3174</f>
        <v>0.50576052429126284</v>
      </c>
      <c r="U3174">
        <f>VLOOKUP(M3174,LINE!$A$2:$B$13,2,)</f>
        <v>3</v>
      </c>
      <c r="V3174">
        <f>VLOOKUP(L3174,Entry_exit!B:P,4,)</f>
        <v>17702</v>
      </c>
      <c r="W3174">
        <f>2020 - VLOOKUP(L3174, age!$A:$D,4,)</f>
        <v>73</v>
      </c>
      <c r="X3174">
        <f>VLOOKUP(H3174,'air-quality-london-time-of-day'!E:G,3,FALSE)</f>
        <v>15.3</v>
      </c>
      <c r="Y3174">
        <f>VLOOKUP(I3174,Weather!F:K,2,)</f>
        <v>11.882352941176467</v>
      </c>
      <c r="Z3174">
        <f>VLOOKUP(I3174,Weather!F:K,3,)</f>
        <v>0.02</v>
      </c>
      <c r="AA3174">
        <f>VLOOKUP(I3174,Weather!F:K,4,)</f>
        <v>0.57999999999999996</v>
      </c>
      <c r="AB3174">
        <f>VLOOKUP(I3174,Weather!F:K,5,)</f>
        <v>1031</v>
      </c>
      <c r="AC3174">
        <f>VLOOKUP(I3174,Weather!F:K,6,)</f>
        <v>3</v>
      </c>
    </row>
    <row r="3175" spans="1:29" x14ac:dyDescent="0.25">
      <c r="A3175" t="s">
        <v>7</v>
      </c>
      <c r="B3175" t="s">
        <v>6</v>
      </c>
      <c r="C3175" s="1">
        <v>42116.466666666667</v>
      </c>
      <c r="D3175" s="3">
        <f t="shared" si="408"/>
        <v>2015</v>
      </c>
      <c r="E3175" s="3">
        <f t="shared" si="403"/>
        <v>4</v>
      </c>
      <c r="F3175" s="3">
        <f t="shared" si="404"/>
        <v>11</v>
      </c>
      <c r="G3175" s="3">
        <f t="shared" si="405"/>
        <v>22</v>
      </c>
      <c r="H3175" s="3" t="str">
        <f t="shared" si="406"/>
        <v>2015411</v>
      </c>
      <c r="I3175" s="3" t="str">
        <f t="shared" si="407"/>
        <v>201541122</v>
      </c>
      <c r="J3175">
        <v>90</v>
      </c>
      <c r="K3175">
        <v>54</v>
      </c>
      <c r="L3175" t="str">
        <f>VLOOKUP(C3175,List!$A$2:$C$2089,3,)</f>
        <v>Leytonstone</v>
      </c>
      <c r="M3175" t="str">
        <f>VLOOKUP(C3175,List!$A$2:$C$2089,2,)</f>
        <v>Central</v>
      </c>
      <c r="N3175" t="str">
        <f t="shared" si="409"/>
        <v>Leytonstone|Central</v>
      </c>
      <c r="O3175">
        <f>VLOOKUP(N3175,Depth!$A$2:$F$427,3,)</f>
        <v>23.2</v>
      </c>
      <c r="P3175">
        <f>VLOOKUP(N3175,Depth!$A$2:$F$427,5,)</f>
        <v>123.1</v>
      </c>
      <c r="Q3175">
        <f>VLOOKUP(N3175,Depth!$A$2:$F$427,6,)</f>
        <v>0.1</v>
      </c>
      <c r="R3175">
        <f>VLOOKUP(L3175,longitude_latitude!C:J,7,)</f>
        <v>9.8076780000000002E-3</v>
      </c>
      <c r="S3175">
        <f>VLOOKUP(L3175,longitude_latitude!C:J,8,)</f>
        <v>51.56781496</v>
      </c>
      <c r="T3175">
        <f t="shared" si="410"/>
        <v>0.50576052429126284</v>
      </c>
      <c r="U3175">
        <f>VLOOKUP(M3175,LINE!$A$2:$B$13,2,)</f>
        <v>3</v>
      </c>
      <c r="V3175">
        <f>VLOOKUP(L3175,Entry_exit!B:P,4,)</f>
        <v>17702</v>
      </c>
      <c r="W3175">
        <f>2020 - VLOOKUP(L3175, age!$A:$D,4,)</f>
        <v>73</v>
      </c>
      <c r="X3175">
        <f>VLOOKUP(H3175,'air-quality-london-time-of-day'!E:G,3,FALSE)</f>
        <v>15.3</v>
      </c>
      <c r="Y3175">
        <f>VLOOKUP(I3175,Weather!F:K,2,)</f>
        <v>11.882352941176467</v>
      </c>
      <c r="Z3175">
        <f>VLOOKUP(I3175,Weather!F:K,3,)</f>
        <v>0.02</v>
      </c>
      <c r="AA3175">
        <f>VLOOKUP(I3175,Weather!F:K,4,)</f>
        <v>0.57999999999999996</v>
      </c>
      <c r="AB3175">
        <f>VLOOKUP(I3175,Weather!F:K,5,)</f>
        <v>1031</v>
      </c>
      <c r="AC3175">
        <f>VLOOKUP(I3175,Weather!F:K,6,)</f>
        <v>3</v>
      </c>
    </row>
    <row r="3176" spans="1:29" x14ac:dyDescent="0.25">
      <c r="A3176" t="s">
        <v>7</v>
      </c>
      <c r="B3176" t="s">
        <v>6</v>
      </c>
      <c r="C3176" s="1">
        <v>42116.467361111114</v>
      </c>
      <c r="D3176" s="3">
        <f t="shared" si="408"/>
        <v>2015</v>
      </c>
      <c r="E3176" s="3">
        <f t="shared" si="403"/>
        <v>4</v>
      </c>
      <c r="F3176" s="3">
        <f t="shared" si="404"/>
        <v>11</v>
      </c>
      <c r="G3176" s="3">
        <f t="shared" si="405"/>
        <v>22</v>
      </c>
      <c r="H3176" s="3" t="str">
        <f t="shared" si="406"/>
        <v>2015411</v>
      </c>
      <c r="I3176" s="3" t="str">
        <f t="shared" si="407"/>
        <v>201541122</v>
      </c>
      <c r="J3176">
        <v>77</v>
      </c>
      <c r="K3176">
        <v>46.2</v>
      </c>
      <c r="L3176" t="str">
        <f>VLOOKUP(C3176,List!$A$2:$C$2089,3,)</f>
        <v>Leytonstone</v>
      </c>
      <c r="M3176" t="str">
        <f>VLOOKUP(C3176,List!$A$2:$C$2089,2,)</f>
        <v>Central</v>
      </c>
      <c r="N3176" t="str">
        <f t="shared" si="409"/>
        <v>Leytonstone|Central</v>
      </c>
      <c r="O3176">
        <f>VLOOKUP(N3176,Depth!$A$2:$F$427,3,)</f>
        <v>23.2</v>
      </c>
      <c r="P3176">
        <f>VLOOKUP(N3176,Depth!$A$2:$F$427,5,)</f>
        <v>123.1</v>
      </c>
      <c r="Q3176">
        <f>VLOOKUP(N3176,Depth!$A$2:$F$427,6,)</f>
        <v>0.1</v>
      </c>
      <c r="R3176">
        <f>VLOOKUP(L3176,longitude_latitude!C:J,7,)</f>
        <v>9.8076780000000002E-3</v>
      </c>
      <c r="S3176">
        <f>VLOOKUP(L3176,longitude_latitude!C:J,8,)</f>
        <v>51.56781496</v>
      </c>
      <c r="T3176">
        <f t="shared" si="410"/>
        <v>0.50576052429126284</v>
      </c>
      <c r="U3176">
        <f>VLOOKUP(M3176,LINE!$A$2:$B$13,2,)</f>
        <v>3</v>
      </c>
      <c r="V3176">
        <f>VLOOKUP(L3176,Entry_exit!B:P,4,)</f>
        <v>17702</v>
      </c>
      <c r="W3176">
        <f>2020 - VLOOKUP(L3176, age!$A:$D,4,)</f>
        <v>73</v>
      </c>
      <c r="X3176">
        <f>VLOOKUP(H3176,'air-quality-london-time-of-day'!E:G,3,FALSE)</f>
        <v>15.3</v>
      </c>
      <c r="Y3176">
        <f>VLOOKUP(I3176,Weather!F:K,2,)</f>
        <v>11.882352941176467</v>
      </c>
      <c r="Z3176">
        <f>VLOOKUP(I3176,Weather!F:K,3,)</f>
        <v>0.02</v>
      </c>
      <c r="AA3176">
        <f>VLOOKUP(I3176,Weather!F:K,4,)</f>
        <v>0.57999999999999996</v>
      </c>
      <c r="AB3176">
        <f>VLOOKUP(I3176,Weather!F:K,5,)</f>
        <v>1031</v>
      </c>
      <c r="AC3176">
        <f>VLOOKUP(I3176,Weather!F:K,6,)</f>
        <v>3</v>
      </c>
    </row>
    <row r="3177" spans="1:29" x14ac:dyDescent="0.25">
      <c r="A3177" t="s">
        <v>7</v>
      </c>
      <c r="B3177" t="s">
        <v>6</v>
      </c>
      <c r="C3177" s="1">
        <v>42116.468055555553</v>
      </c>
      <c r="D3177" s="3">
        <f t="shared" si="408"/>
        <v>2015</v>
      </c>
      <c r="E3177" s="3">
        <f t="shared" si="403"/>
        <v>4</v>
      </c>
      <c r="F3177" s="3">
        <f t="shared" si="404"/>
        <v>11</v>
      </c>
      <c r="G3177" s="3">
        <f t="shared" si="405"/>
        <v>22</v>
      </c>
      <c r="H3177" s="3" t="str">
        <f t="shared" si="406"/>
        <v>2015411</v>
      </c>
      <c r="I3177" s="3" t="str">
        <f t="shared" si="407"/>
        <v>201541122</v>
      </c>
      <c r="J3177">
        <v>51</v>
      </c>
      <c r="K3177">
        <v>30.6</v>
      </c>
      <c r="L3177" t="str">
        <f>VLOOKUP(C3177,List!$A$2:$C$2089,3,)</f>
        <v>Leytonstone</v>
      </c>
      <c r="M3177" t="str">
        <f>VLOOKUP(C3177,List!$A$2:$C$2089,2,)</f>
        <v>Central</v>
      </c>
      <c r="N3177" t="str">
        <f t="shared" si="409"/>
        <v>Leytonstone|Central</v>
      </c>
      <c r="O3177">
        <f>VLOOKUP(N3177,Depth!$A$2:$F$427,3,)</f>
        <v>23.2</v>
      </c>
      <c r="P3177">
        <f>VLOOKUP(N3177,Depth!$A$2:$F$427,5,)</f>
        <v>123.1</v>
      </c>
      <c r="Q3177">
        <f>VLOOKUP(N3177,Depth!$A$2:$F$427,6,)</f>
        <v>0.1</v>
      </c>
      <c r="R3177">
        <f>VLOOKUP(L3177,longitude_latitude!C:J,7,)</f>
        <v>9.8076780000000002E-3</v>
      </c>
      <c r="S3177">
        <f>VLOOKUP(L3177,longitude_latitude!C:J,8,)</f>
        <v>51.56781496</v>
      </c>
      <c r="T3177">
        <f t="shared" si="410"/>
        <v>0.50576052429126284</v>
      </c>
      <c r="U3177">
        <f>VLOOKUP(M3177,LINE!$A$2:$B$13,2,)</f>
        <v>3</v>
      </c>
      <c r="V3177">
        <f>VLOOKUP(L3177,Entry_exit!B:P,4,)</f>
        <v>17702</v>
      </c>
      <c r="W3177">
        <f>2020 - VLOOKUP(L3177, age!$A:$D,4,)</f>
        <v>73</v>
      </c>
      <c r="X3177">
        <f>VLOOKUP(H3177,'air-quality-london-time-of-day'!E:G,3,FALSE)</f>
        <v>15.3</v>
      </c>
      <c r="Y3177">
        <f>VLOOKUP(I3177,Weather!F:K,2,)</f>
        <v>11.882352941176467</v>
      </c>
      <c r="Z3177">
        <f>VLOOKUP(I3177,Weather!F:K,3,)</f>
        <v>0.02</v>
      </c>
      <c r="AA3177">
        <f>VLOOKUP(I3177,Weather!F:K,4,)</f>
        <v>0.57999999999999996</v>
      </c>
      <c r="AB3177">
        <f>VLOOKUP(I3177,Weather!F:K,5,)</f>
        <v>1031</v>
      </c>
      <c r="AC3177">
        <f>VLOOKUP(I3177,Weather!F:K,6,)</f>
        <v>3</v>
      </c>
    </row>
    <row r="3178" spans="1:29" x14ac:dyDescent="0.25">
      <c r="A3178" t="s">
        <v>7</v>
      </c>
      <c r="B3178" t="s">
        <v>6</v>
      </c>
      <c r="C3178" s="1">
        <v>42116.46875</v>
      </c>
      <c r="D3178" s="3">
        <f t="shared" si="408"/>
        <v>2015</v>
      </c>
      <c r="E3178" s="3">
        <f t="shared" si="403"/>
        <v>4</v>
      </c>
      <c r="F3178" s="3">
        <f t="shared" si="404"/>
        <v>11</v>
      </c>
      <c r="G3178" s="3">
        <f t="shared" si="405"/>
        <v>22</v>
      </c>
      <c r="H3178" s="3" t="str">
        <f t="shared" si="406"/>
        <v>2015411</v>
      </c>
      <c r="I3178" s="3" t="str">
        <f t="shared" si="407"/>
        <v>201541122</v>
      </c>
      <c r="J3178">
        <v>39</v>
      </c>
      <c r="K3178">
        <v>23.4</v>
      </c>
      <c r="L3178" t="str">
        <f>VLOOKUP(C3178,List!$A$2:$C$2089,3,)</f>
        <v>Leyton</v>
      </c>
      <c r="M3178" t="str">
        <f>VLOOKUP(C3178,List!$A$2:$C$2089,2,)</f>
        <v>Central</v>
      </c>
      <c r="N3178" t="str">
        <f t="shared" si="409"/>
        <v>Leyton|Central</v>
      </c>
      <c r="O3178">
        <f>VLOOKUP(N3178,Depth!$A$2:$F$427,3,)</f>
        <v>15</v>
      </c>
      <c r="P3178">
        <f>VLOOKUP(N3178,Depth!$A$2:$F$427,5,)</f>
        <v>110</v>
      </c>
      <c r="Q3178">
        <f>VLOOKUP(N3178,Depth!$A$2:$F$427,6,)</f>
        <v>5</v>
      </c>
      <c r="R3178">
        <f>VLOOKUP(L3178,longitude_latitude!C:J,7,)</f>
        <v>-3.8647400000000002E-3</v>
      </c>
      <c r="S3178">
        <f>VLOOKUP(L3178,longitude_latitude!C:J,8,)</f>
        <v>51.556096889999999</v>
      </c>
      <c r="T3178">
        <f t="shared" si="410"/>
        <v>-0.1992509098946586</v>
      </c>
      <c r="U3178">
        <f>VLOOKUP(M3178,LINE!$A$2:$B$13,2,)</f>
        <v>3</v>
      </c>
      <c r="V3178">
        <f>VLOOKUP(L3178,Entry_exit!B:P,4,)</f>
        <v>21859</v>
      </c>
      <c r="W3178">
        <f>2020 - VLOOKUP(L3178, age!$A:$D,4,)</f>
        <v>73</v>
      </c>
      <c r="X3178">
        <f>VLOOKUP(H3178,'air-quality-london-time-of-day'!E:G,3,FALSE)</f>
        <v>15.3</v>
      </c>
      <c r="Y3178">
        <f>VLOOKUP(I3178,Weather!F:K,2,)</f>
        <v>11.882352941176467</v>
      </c>
      <c r="Z3178">
        <f>VLOOKUP(I3178,Weather!F:K,3,)</f>
        <v>0.02</v>
      </c>
      <c r="AA3178">
        <f>VLOOKUP(I3178,Weather!F:K,4,)</f>
        <v>0.57999999999999996</v>
      </c>
      <c r="AB3178">
        <f>VLOOKUP(I3178,Weather!F:K,5,)</f>
        <v>1031</v>
      </c>
      <c r="AC3178">
        <f>VLOOKUP(I3178,Weather!F:K,6,)</f>
        <v>3</v>
      </c>
    </row>
    <row r="3179" spans="1:29" x14ac:dyDescent="0.25">
      <c r="A3179" t="s">
        <v>7</v>
      </c>
      <c r="B3179" t="s">
        <v>6</v>
      </c>
      <c r="C3179" s="1">
        <v>42116.469444444447</v>
      </c>
      <c r="D3179" s="3">
        <f t="shared" si="408"/>
        <v>2015</v>
      </c>
      <c r="E3179" s="3">
        <f t="shared" si="403"/>
        <v>4</v>
      </c>
      <c r="F3179" s="3">
        <f t="shared" si="404"/>
        <v>11</v>
      </c>
      <c r="G3179" s="3">
        <f t="shared" si="405"/>
        <v>22</v>
      </c>
      <c r="H3179" s="3" t="str">
        <f t="shared" si="406"/>
        <v>2015411</v>
      </c>
      <c r="I3179" s="3" t="str">
        <f t="shared" si="407"/>
        <v>201541122</v>
      </c>
      <c r="J3179">
        <v>35</v>
      </c>
      <c r="K3179">
        <v>21</v>
      </c>
      <c r="L3179" t="str">
        <f>VLOOKUP(C3179,List!$A$2:$C$2089,3,)</f>
        <v>Leyton</v>
      </c>
      <c r="M3179" t="str">
        <f>VLOOKUP(C3179,List!$A$2:$C$2089,2,)</f>
        <v>Central</v>
      </c>
      <c r="N3179" t="str">
        <f t="shared" si="409"/>
        <v>Leyton|Central</v>
      </c>
      <c r="O3179">
        <f>VLOOKUP(N3179,Depth!$A$2:$F$427,3,)</f>
        <v>15</v>
      </c>
      <c r="P3179">
        <f>VLOOKUP(N3179,Depth!$A$2:$F$427,5,)</f>
        <v>110</v>
      </c>
      <c r="Q3179">
        <f>VLOOKUP(N3179,Depth!$A$2:$F$427,6,)</f>
        <v>5</v>
      </c>
      <c r="R3179">
        <f>VLOOKUP(L3179,longitude_latitude!C:J,7,)</f>
        <v>-3.8647400000000002E-3</v>
      </c>
      <c r="S3179">
        <f>VLOOKUP(L3179,longitude_latitude!C:J,8,)</f>
        <v>51.556096889999999</v>
      </c>
      <c r="T3179">
        <f t="shared" si="410"/>
        <v>-0.1992509098946586</v>
      </c>
      <c r="U3179">
        <f>VLOOKUP(M3179,LINE!$A$2:$B$13,2,)</f>
        <v>3</v>
      </c>
      <c r="V3179">
        <f>VLOOKUP(L3179,Entry_exit!B:P,4,)</f>
        <v>21859</v>
      </c>
      <c r="W3179">
        <f>2020 - VLOOKUP(L3179, age!$A:$D,4,)</f>
        <v>73</v>
      </c>
      <c r="X3179">
        <f>VLOOKUP(H3179,'air-quality-london-time-of-day'!E:G,3,FALSE)</f>
        <v>15.3</v>
      </c>
      <c r="Y3179">
        <f>VLOOKUP(I3179,Weather!F:K,2,)</f>
        <v>11.882352941176467</v>
      </c>
      <c r="Z3179">
        <f>VLOOKUP(I3179,Weather!F:K,3,)</f>
        <v>0.02</v>
      </c>
      <c r="AA3179">
        <f>VLOOKUP(I3179,Weather!F:K,4,)</f>
        <v>0.57999999999999996</v>
      </c>
      <c r="AB3179">
        <f>VLOOKUP(I3179,Weather!F:K,5,)</f>
        <v>1031</v>
      </c>
      <c r="AC3179">
        <f>VLOOKUP(I3179,Weather!F:K,6,)</f>
        <v>3</v>
      </c>
    </row>
    <row r="3180" spans="1:29" x14ac:dyDescent="0.25">
      <c r="A3180" t="s">
        <v>7</v>
      </c>
      <c r="B3180" t="s">
        <v>6</v>
      </c>
      <c r="C3180" s="1">
        <v>42116.470138888886</v>
      </c>
      <c r="D3180" s="3">
        <f t="shared" si="408"/>
        <v>2015</v>
      </c>
      <c r="E3180" s="3">
        <f t="shared" si="403"/>
        <v>4</v>
      </c>
      <c r="F3180" s="3">
        <f t="shared" si="404"/>
        <v>11</v>
      </c>
      <c r="G3180" s="3">
        <f t="shared" si="405"/>
        <v>22</v>
      </c>
      <c r="H3180" s="3" t="str">
        <f t="shared" si="406"/>
        <v>2015411</v>
      </c>
      <c r="I3180" s="3" t="str">
        <f t="shared" si="407"/>
        <v>201541122</v>
      </c>
      <c r="J3180">
        <v>36</v>
      </c>
      <c r="K3180">
        <v>21.6</v>
      </c>
      <c r="L3180" t="str">
        <f>VLOOKUP(C3180,List!$A$2:$C$2089,3,)</f>
        <v>Leyton</v>
      </c>
      <c r="M3180" t="str">
        <f>VLOOKUP(C3180,List!$A$2:$C$2089,2,)</f>
        <v>Central</v>
      </c>
      <c r="N3180" t="str">
        <f t="shared" si="409"/>
        <v>Leyton|Central</v>
      </c>
      <c r="O3180">
        <f>VLOOKUP(N3180,Depth!$A$2:$F$427,3,)</f>
        <v>15</v>
      </c>
      <c r="P3180">
        <f>VLOOKUP(N3180,Depth!$A$2:$F$427,5,)</f>
        <v>110</v>
      </c>
      <c r="Q3180">
        <f>VLOOKUP(N3180,Depth!$A$2:$F$427,6,)</f>
        <v>5</v>
      </c>
      <c r="R3180">
        <f>VLOOKUP(L3180,longitude_latitude!C:J,7,)</f>
        <v>-3.8647400000000002E-3</v>
      </c>
      <c r="S3180">
        <f>VLOOKUP(L3180,longitude_latitude!C:J,8,)</f>
        <v>51.556096889999999</v>
      </c>
      <c r="T3180">
        <f t="shared" si="410"/>
        <v>-0.1992509098946586</v>
      </c>
      <c r="U3180">
        <f>VLOOKUP(M3180,LINE!$A$2:$B$13,2,)</f>
        <v>3</v>
      </c>
      <c r="V3180">
        <f>VLOOKUP(L3180,Entry_exit!B:P,4,)</f>
        <v>21859</v>
      </c>
      <c r="W3180">
        <f>2020 - VLOOKUP(L3180, age!$A:$D,4,)</f>
        <v>73</v>
      </c>
      <c r="X3180">
        <f>VLOOKUP(H3180,'air-quality-london-time-of-day'!E:G,3,FALSE)</f>
        <v>15.3</v>
      </c>
      <c r="Y3180">
        <f>VLOOKUP(I3180,Weather!F:K,2,)</f>
        <v>11.882352941176467</v>
      </c>
      <c r="Z3180">
        <f>VLOOKUP(I3180,Weather!F:K,3,)</f>
        <v>0.02</v>
      </c>
      <c r="AA3180">
        <f>VLOOKUP(I3180,Weather!F:K,4,)</f>
        <v>0.57999999999999996</v>
      </c>
      <c r="AB3180">
        <f>VLOOKUP(I3180,Weather!F:K,5,)</f>
        <v>1031</v>
      </c>
      <c r="AC3180">
        <f>VLOOKUP(I3180,Weather!F:K,6,)</f>
        <v>3</v>
      </c>
    </row>
    <row r="3181" spans="1:29" x14ac:dyDescent="0.25">
      <c r="A3181" t="s">
        <v>7</v>
      </c>
      <c r="B3181" t="s">
        <v>6</v>
      </c>
      <c r="C3181" s="1">
        <v>42116.470833333333</v>
      </c>
      <c r="D3181" s="3">
        <f t="shared" si="408"/>
        <v>2015</v>
      </c>
      <c r="E3181" s="3">
        <f t="shared" si="403"/>
        <v>4</v>
      </c>
      <c r="F3181" s="3">
        <f t="shared" si="404"/>
        <v>11</v>
      </c>
      <c r="G3181" s="3">
        <f t="shared" si="405"/>
        <v>22</v>
      </c>
      <c r="H3181" s="3" t="str">
        <f t="shared" si="406"/>
        <v>2015411</v>
      </c>
      <c r="I3181" s="3" t="str">
        <f t="shared" si="407"/>
        <v>201541122</v>
      </c>
      <c r="J3181">
        <v>62</v>
      </c>
      <c r="K3181">
        <v>37.200000000000003</v>
      </c>
      <c r="L3181" t="str">
        <f>VLOOKUP(C3181,List!$A$2:$C$2089,3,)</f>
        <v>Stratford</v>
      </c>
      <c r="M3181" t="str">
        <f>VLOOKUP(C3181,List!$A$2:$C$2089,2,)</f>
        <v>Central</v>
      </c>
      <c r="N3181" t="str">
        <f t="shared" si="409"/>
        <v>Stratford|Central</v>
      </c>
      <c r="O3181">
        <f>VLOOKUP(N3181,Depth!$A$2:$F$427,3,)</f>
        <v>4</v>
      </c>
      <c r="P3181">
        <f>VLOOKUP(N3181,Depth!$A$2:$F$427,5,)</f>
        <v>107.2</v>
      </c>
      <c r="Q3181">
        <f>VLOOKUP(N3181,Depth!$A$2:$F$427,6,)</f>
        <v>-3.2</v>
      </c>
      <c r="R3181">
        <f>VLOOKUP(L3181,longitude_latitude!C:J,7,)</f>
        <v>-2.182514E-3</v>
      </c>
      <c r="S3181">
        <f>VLOOKUP(L3181,longitude_latitude!C:J,8,)</f>
        <v>51.540948020000002</v>
      </c>
      <c r="T3181">
        <f t="shared" si="410"/>
        <v>-0.11248884062692228</v>
      </c>
      <c r="U3181">
        <f>VLOOKUP(M3181,LINE!$A$2:$B$13,2,)</f>
        <v>3</v>
      </c>
      <c r="V3181">
        <f>VLOOKUP(L3181,Entry_exit!B:P,4,)</f>
        <v>91067</v>
      </c>
      <c r="W3181">
        <f>2020 - VLOOKUP(L3181, age!$A:$D,4,)</f>
        <v>74</v>
      </c>
      <c r="X3181">
        <f>VLOOKUP(H3181,'air-quality-london-time-of-day'!E:G,3,FALSE)</f>
        <v>15.3</v>
      </c>
      <c r="Y3181">
        <f>VLOOKUP(I3181,Weather!F:K,2,)</f>
        <v>11.882352941176467</v>
      </c>
      <c r="Z3181">
        <f>VLOOKUP(I3181,Weather!F:K,3,)</f>
        <v>0.02</v>
      </c>
      <c r="AA3181">
        <f>VLOOKUP(I3181,Weather!F:K,4,)</f>
        <v>0.57999999999999996</v>
      </c>
      <c r="AB3181">
        <f>VLOOKUP(I3181,Weather!F:K,5,)</f>
        <v>1031</v>
      </c>
      <c r="AC3181">
        <f>VLOOKUP(I3181,Weather!F:K,6,)</f>
        <v>3</v>
      </c>
    </row>
    <row r="3182" spans="1:29" x14ac:dyDescent="0.25">
      <c r="A3182" t="s">
        <v>7</v>
      </c>
      <c r="B3182" t="s">
        <v>6</v>
      </c>
      <c r="C3182" s="1">
        <v>42116.47152777778</v>
      </c>
      <c r="D3182" s="3">
        <f t="shared" si="408"/>
        <v>2015</v>
      </c>
      <c r="E3182" s="3">
        <f t="shared" si="403"/>
        <v>4</v>
      </c>
      <c r="F3182" s="3">
        <f t="shared" si="404"/>
        <v>11</v>
      </c>
      <c r="G3182" s="3">
        <f t="shared" si="405"/>
        <v>22</v>
      </c>
      <c r="H3182" s="3" t="str">
        <f t="shared" si="406"/>
        <v>2015411</v>
      </c>
      <c r="I3182" s="3" t="str">
        <f t="shared" si="407"/>
        <v>201541122</v>
      </c>
      <c r="J3182">
        <v>60</v>
      </c>
      <c r="K3182">
        <v>36</v>
      </c>
      <c r="L3182" t="str">
        <f>VLOOKUP(C3182,List!$A$2:$C$2089,3,)</f>
        <v>Stratford</v>
      </c>
      <c r="M3182" t="str">
        <f>VLOOKUP(C3182,List!$A$2:$C$2089,2,)</f>
        <v>Central</v>
      </c>
      <c r="N3182" t="str">
        <f t="shared" si="409"/>
        <v>Stratford|Central</v>
      </c>
      <c r="O3182">
        <f>VLOOKUP(N3182,Depth!$A$2:$F$427,3,)</f>
        <v>4</v>
      </c>
      <c r="P3182">
        <f>VLOOKUP(N3182,Depth!$A$2:$F$427,5,)</f>
        <v>107.2</v>
      </c>
      <c r="Q3182">
        <f>VLOOKUP(N3182,Depth!$A$2:$F$427,6,)</f>
        <v>-3.2</v>
      </c>
      <c r="R3182">
        <f>VLOOKUP(L3182,longitude_latitude!C:J,7,)</f>
        <v>-2.182514E-3</v>
      </c>
      <c r="S3182">
        <f>VLOOKUP(L3182,longitude_latitude!C:J,8,)</f>
        <v>51.540948020000002</v>
      </c>
      <c r="T3182">
        <f t="shared" si="410"/>
        <v>-0.11248884062692228</v>
      </c>
      <c r="U3182">
        <f>VLOOKUP(M3182,LINE!$A$2:$B$13,2,)</f>
        <v>3</v>
      </c>
      <c r="V3182">
        <f>VLOOKUP(L3182,Entry_exit!B:P,4,)</f>
        <v>91067</v>
      </c>
      <c r="W3182">
        <f>2020 - VLOOKUP(L3182, age!$A:$D,4,)</f>
        <v>74</v>
      </c>
      <c r="X3182">
        <f>VLOOKUP(H3182,'air-quality-london-time-of-day'!E:G,3,FALSE)</f>
        <v>15.3</v>
      </c>
      <c r="Y3182">
        <f>VLOOKUP(I3182,Weather!F:K,2,)</f>
        <v>11.882352941176467</v>
      </c>
      <c r="Z3182">
        <f>VLOOKUP(I3182,Weather!F:K,3,)</f>
        <v>0.02</v>
      </c>
      <c r="AA3182">
        <f>VLOOKUP(I3182,Weather!F:K,4,)</f>
        <v>0.57999999999999996</v>
      </c>
      <c r="AB3182">
        <f>VLOOKUP(I3182,Weather!F:K,5,)</f>
        <v>1031</v>
      </c>
      <c r="AC3182">
        <f>VLOOKUP(I3182,Weather!F:K,6,)</f>
        <v>3</v>
      </c>
    </row>
    <row r="3183" spans="1:29" x14ac:dyDescent="0.25">
      <c r="A3183" t="s">
        <v>7</v>
      </c>
      <c r="B3183" t="s">
        <v>6</v>
      </c>
      <c r="C3183" s="1">
        <v>42116.472222222219</v>
      </c>
      <c r="D3183" s="3">
        <f t="shared" si="408"/>
        <v>2015</v>
      </c>
      <c r="E3183" s="3">
        <f t="shared" si="403"/>
        <v>4</v>
      </c>
      <c r="F3183" s="3">
        <f t="shared" si="404"/>
        <v>11</v>
      </c>
      <c r="G3183" s="3">
        <f t="shared" si="405"/>
        <v>22</v>
      </c>
      <c r="H3183" s="3" t="str">
        <f t="shared" si="406"/>
        <v>2015411</v>
      </c>
      <c r="I3183" s="3" t="str">
        <f t="shared" si="407"/>
        <v>201541122</v>
      </c>
      <c r="J3183">
        <v>66</v>
      </c>
      <c r="K3183">
        <v>39.6</v>
      </c>
      <c r="L3183" t="str">
        <f>VLOOKUP(C3183,List!$A$2:$C$2089,3,)</f>
        <v>Stratford</v>
      </c>
      <c r="M3183" t="str">
        <f>VLOOKUP(C3183,List!$A$2:$C$2089,2,)</f>
        <v>Central</v>
      </c>
      <c r="N3183" t="str">
        <f t="shared" si="409"/>
        <v>Stratford|Central</v>
      </c>
      <c r="O3183">
        <f>VLOOKUP(N3183,Depth!$A$2:$F$427,3,)</f>
        <v>4</v>
      </c>
      <c r="P3183">
        <f>VLOOKUP(N3183,Depth!$A$2:$F$427,5,)</f>
        <v>107.2</v>
      </c>
      <c r="Q3183">
        <f>VLOOKUP(N3183,Depth!$A$2:$F$427,6,)</f>
        <v>-3.2</v>
      </c>
      <c r="R3183">
        <f>VLOOKUP(L3183,longitude_latitude!C:J,7,)</f>
        <v>-2.182514E-3</v>
      </c>
      <c r="S3183">
        <f>VLOOKUP(L3183,longitude_latitude!C:J,8,)</f>
        <v>51.540948020000002</v>
      </c>
      <c r="T3183">
        <f t="shared" si="410"/>
        <v>-0.11248884062692228</v>
      </c>
      <c r="U3183">
        <f>VLOOKUP(M3183,LINE!$A$2:$B$13,2,)</f>
        <v>3</v>
      </c>
      <c r="V3183">
        <f>VLOOKUP(L3183,Entry_exit!B:P,4,)</f>
        <v>91067</v>
      </c>
      <c r="W3183">
        <f>2020 - VLOOKUP(L3183, age!$A:$D,4,)</f>
        <v>74</v>
      </c>
      <c r="X3183">
        <f>VLOOKUP(H3183,'air-quality-london-time-of-day'!E:G,3,FALSE)</f>
        <v>15.3</v>
      </c>
      <c r="Y3183">
        <f>VLOOKUP(I3183,Weather!F:K,2,)</f>
        <v>11.882352941176467</v>
      </c>
      <c r="Z3183">
        <f>VLOOKUP(I3183,Weather!F:K,3,)</f>
        <v>0.02</v>
      </c>
      <c r="AA3183">
        <f>VLOOKUP(I3183,Weather!F:K,4,)</f>
        <v>0.57999999999999996</v>
      </c>
      <c r="AB3183">
        <f>VLOOKUP(I3183,Weather!F:K,5,)</f>
        <v>1031</v>
      </c>
      <c r="AC3183">
        <f>VLOOKUP(I3183,Weather!F:K,6,)</f>
        <v>3</v>
      </c>
    </row>
    <row r="3184" spans="1:29" x14ac:dyDescent="0.25">
      <c r="A3184" t="s">
        <v>7</v>
      </c>
      <c r="B3184" t="s">
        <v>6</v>
      </c>
      <c r="C3184" s="1">
        <v>42116.472916666666</v>
      </c>
      <c r="D3184" s="3">
        <f t="shared" si="408"/>
        <v>2015</v>
      </c>
      <c r="E3184" s="3">
        <f t="shared" si="403"/>
        <v>4</v>
      </c>
      <c r="F3184" s="3">
        <f t="shared" si="404"/>
        <v>11</v>
      </c>
      <c r="G3184" s="3">
        <f t="shared" si="405"/>
        <v>22</v>
      </c>
      <c r="H3184" s="3" t="str">
        <f t="shared" si="406"/>
        <v>2015411</v>
      </c>
      <c r="I3184" s="3" t="str">
        <f t="shared" si="407"/>
        <v>201541122</v>
      </c>
      <c r="J3184">
        <v>162</v>
      </c>
      <c r="K3184">
        <v>97.2</v>
      </c>
      <c r="L3184" t="str">
        <f>VLOOKUP(C3184,List!$A$2:$C$2089,3,)</f>
        <v>Stratford</v>
      </c>
      <c r="M3184" t="str">
        <f>VLOOKUP(C3184,List!$A$2:$C$2089,2,)</f>
        <v>Central</v>
      </c>
      <c r="N3184" t="str">
        <f t="shared" si="409"/>
        <v>Stratford|Central</v>
      </c>
      <c r="O3184">
        <f>VLOOKUP(N3184,Depth!$A$2:$F$427,3,)</f>
        <v>4</v>
      </c>
      <c r="P3184">
        <f>VLOOKUP(N3184,Depth!$A$2:$F$427,5,)</f>
        <v>107.2</v>
      </c>
      <c r="Q3184">
        <f>VLOOKUP(N3184,Depth!$A$2:$F$427,6,)</f>
        <v>-3.2</v>
      </c>
      <c r="R3184">
        <f>VLOOKUP(L3184,longitude_latitude!C:J,7,)</f>
        <v>-2.182514E-3</v>
      </c>
      <c r="S3184">
        <f>VLOOKUP(L3184,longitude_latitude!C:J,8,)</f>
        <v>51.540948020000002</v>
      </c>
      <c r="T3184">
        <f t="shared" si="410"/>
        <v>-0.11248884062692228</v>
      </c>
      <c r="U3184">
        <f>VLOOKUP(M3184,LINE!$A$2:$B$13,2,)</f>
        <v>3</v>
      </c>
      <c r="V3184">
        <f>VLOOKUP(L3184,Entry_exit!B:P,4,)</f>
        <v>91067</v>
      </c>
      <c r="W3184">
        <f>2020 - VLOOKUP(L3184, age!$A:$D,4,)</f>
        <v>74</v>
      </c>
      <c r="X3184">
        <f>VLOOKUP(H3184,'air-quality-london-time-of-day'!E:G,3,FALSE)</f>
        <v>15.3</v>
      </c>
      <c r="Y3184">
        <f>VLOOKUP(I3184,Weather!F:K,2,)</f>
        <v>11.882352941176467</v>
      </c>
      <c r="Z3184">
        <f>VLOOKUP(I3184,Weather!F:K,3,)</f>
        <v>0.02</v>
      </c>
      <c r="AA3184">
        <f>VLOOKUP(I3184,Weather!F:K,4,)</f>
        <v>0.57999999999999996</v>
      </c>
      <c r="AB3184">
        <f>VLOOKUP(I3184,Weather!F:K,5,)</f>
        <v>1031</v>
      </c>
      <c r="AC3184">
        <f>VLOOKUP(I3184,Weather!F:K,6,)</f>
        <v>3</v>
      </c>
    </row>
    <row r="3185" spans="1:29" x14ac:dyDescent="0.25">
      <c r="A3185" t="s">
        <v>7</v>
      </c>
      <c r="B3185" t="s">
        <v>6</v>
      </c>
      <c r="C3185" s="1">
        <v>42116.473611111112</v>
      </c>
      <c r="D3185" s="3">
        <f t="shared" si="408"/>
        <v>2015</v>
      </c>
      <c r="E3185" s="3">
        <f t="shared" si="403"/>
        <v>4</v>
      </c>
      <c r="F3185" s="3">
        <f t="shared" si="404"/>
        <v>11</v>
      </c>
      <c r="G3185" s="3">
        <f t="shared" si="405"/>
        <v>22</v>
      </c>
      <c r="H3185" s="3" t="str">
        <f t="shared" si="406"/>
        <v>2015411</v>
      </c>
      <c r="I3185" s="3" t="str">
        <f t="shared" si="407"/>
        <v>201541122</v>
      </c>
      <c r="J3185">
        <v>183</v>
      </c>
      <c r="K3185">
        <v>109.8</v>
      </c>
      <c r="L3185" t="str">
        <f>VLOOKUP(C3185,List!$A$2:$C$2089,3,)</f>
        <v>Mile End</v>
      </c>
      <c r="M3185" t="str">
        <f>VLOOKUP(C3185,List!$A$2:$C$2089,2,)</f>
        <v>Central</v>
      </c>
      <c r="N3185" t="str">
        <f t="shared" si="409"/>
        <v>Mile End|Central</v>
      </c>
      <c r="O3185">
        <f>VLOOKUP(N3185,Depth!$A$2:$F$427,3,)</f>
        <v>12</v>
      </c>
      <c r="P3185">
        <f>VLOOKUP(N3185,Depth!$A$2:$F$427,5,)</f>
        <v>104.83</v>
      </c>
      <c r="Q3185">
        <f>VLOOKUP(N3185,Depth!$A$2:$F$427,6,)</f>
        <v>7.17</v>
      </c>
      <c r="R3185">
        <f>VLOOKUP(L3185,longitude_latitude!C:J,7,)</f>
        <v>-3.2150165000000001E-2</v>
      </c>
      <c r="S3185">
        <f>VLOOKUP(L3185,longitude_latitude!C:J,8,)</f>
        <v>51.524725070000002</v>
      </c>
      <c r="T3185">
        <f t="shared" si="410"/>
        <v>-1.6565284125801367</v>
      </c>
      <c r="U3185">
        <f>VLOOKUP(M3185,LINE!$A$2:$B$13,2,)</f>
        <v>3</v>
      </c>
      <c r="V3185">
        <f>VLOOKUP(L3185,Entry_exit!B:P,4,)</f>
        <v>25573</v>
      </c>
      <c r="W3185">
        <f>2020 - VLOOKUP(L3185, age!$A:$D,4,)</f>
        <v>74</v>
      </c>
      <c r="X3185">
        <f>VLOOKUP(H3185,'air-quality-london-time-of-day'!E:G,3,FALSE)</f>
        <v>15.3</v>
      </c>
      <c r="Y3185">
        <f>VLOOKUP(I3185,Weather!F:K,2,)</f>
        <v>11.882352941176467</v>
      </c>
      <c r="Z3185">
        <f>VLOOKUP(I3185,Weather!F:K,3,)</f>
        <v>0.02</v>
      </c>
      <c r="AA3185">
        <f>VLOOKUP(I3185,Weather!F:K,4,)</f>
        <v>0.57999999999999996</v>
      </c>
      <c r="AB3185">
        <f>VLOOKUP(I3185,Weather!F:K,5,)</f>
        <v>1031</v>
      </c>
      <c r="AC3185">
        <f>VLOOKUP(I3185,Weather!F:K,6,)</f>
        <v>3</v>
      </c>
    </row>
    <row r="3186" spans="1:29" x14ac:dyDescent="0.25">
      <c r="A3186" t="s">
        <v>7</v>
      </c>
      <c r="B3186" t="s">
        <v>6</v>
      </c>
      <c r="C3186" s="1">
        <v>42116.474305555559</v>
      </c>
      <c r="D3186" s="3">
        <f t="shared" si="408"/>
        <v>2015</v>
      </c>
      <c r="E3186" s="3">
        <f t="shared" si="403"/>
        <v>4</v>
      </c>
      <c r="F3186" s="3">
        <f t="shared" si="404"/>
        <v>11</v>
      </c>
      <c r="G3186" s="3">
        <f t="shared" si="405"/>
        <v>22</v>
      </c>
      <c r="H3186" s="3" t="str">
        <f t="shared" si="406"/>
        <v>2015411</v>
      </c>
      <c r="I3186" s="3" t="str">
        <f t="shared" si="407"/>
        <v>201541122</v>
      </c>
      <c r="J3186">
        <v>242</v>
      </c>
      <c r="K3186">
        <v>145.19999999999999</v>
      </c>
      <c r="L3186" t="str">
        <f>VLOOKUP(C3186,List!$A$2:$C$2089,3,)</f>
        <v>Mile End</v>
      </c>
      <c r="M3186" t="str">
        <f>VLOOKUP(C3186,List!$A$2:$C$2089,2,)</f>
        <v>Central</v>
      </c>
      <c r="N3186" t="str">
        <f t="shared" si="409"/>
        <v>Mile End|Central</v>
      </c>
      <c r="O3186">
        <f>VLOOKUP(N3186,Depth!$A$2:$F$427,3,)</f>
        <v>12</v>
      </c>
      <c r="P3186">
        <f>VLOOKUP(N3186,Depth!$A$2:$F$427,5,)</f>
        <v>104.83</v>
      </c>
      <c r="Q3186">
        <f>VLOOKUP(N3186,Depth!$A$2:$F$427,6,)</f>
        <v>7.17</v>
      </c>
      <c r="R3186">
        <f>VLOOKUP(L3186,longitude_latitude!C:J,7,)</f>
        <v>-3.2150165000000001E-2</v>
      </c>
      <c r="S3186">
        <f>VLOOKUP(L3186,longitude_latitude!C:J,8,)</f>
        <v>51.524725070000002</v>
      </c>
      <c r="T3186">
        <f t="shared" si="410"/>
        <v>-1.6565284125801367</v>
      </c>
      <c r="U3186">
        <f>VLOOKUP(M3186,LINE!$A$2:$B$13,2,)</f>
        <v>3</v>
      </c>
      <c r="V3186">
        <f>VLOOKUP(L3186,Entry_exit!B:P,4,)</f>
        <v>25573</v>
      </c>
      <c r="W3186">
        <f>2020 - VLOOKUP(L3186, age!$A:$D,4,)</f>
        <v>74</v>
      </c>
      <c r="X3186">
        <f>VLOOKUP(H3186,'air-quality-london-time-of-day'!E:G,3,FALSE)</f>
        <v>15.3</v>
      </c>
      <c r="Y3186">
        <f>VLOOKUP(I3186,Weather!F:K,2,)</f>
        <v>11.882352941176467</v>
      </c>
      <c r="Z3186">
        <f>VLOOKUP(I3186,Weather!F:K,3,)</f>
        <v>0.02</v>
      </c>
      <c r="AA3186">
        <f>VLOOKUP(I3186,Weather!F:K,4,)</f>
        <v>0.57999999999999996</v>
      </c>
      <c r="AB3186">
        <f>VLOOKUP(I3186,Weather!F:K,5,)</f>
        <v>1031</v>
      </c>
      <c r="AC3186">
        <f>VLOOKUP(I3186,Weather!F:K,6,)</f>
        <v>3</v>
      </c>
    </row>
    <row r="3187" spans="1:29" x14ac:dyDescent="0.25">
      <c r="A3187" t="s">
        <v>7</v>
      </c>
      <c r="B3187" t="s">
        <v>6</v>
      </c>
      <c r="C3187" s="1">
        <v>42116.474999999999</v>
      </c>
      <c r="D3187" s="3">
        <f t="shared" si="408"/>
        <v>2015</v>
      </c>
      <c r="E3187" s="3">
        <f t="shared" si="403"/>
        <v>4</v>
      </c>
      <c r="F3187" s="3">
        <f t="shared" si="404"/>
        <v>11</v>
      </c>
      <c r="G3187" s="3">
        <f t="shared" si="405"/>
        <v>22</v>
      </c>
      <c r="H3187" s="3" t="str">
        <f t="shared" si="406"/>
        <v>2015411</v>
      </c>
      <c r="I3187" s="3" t="str">
        <f t="shared" si="407"/>
        <v>201541122</v>
      </c>
      <c r="J3187">
        <v>273</v>
      </c>
      <c r="K3187">
        <v>163.80000000000001</v>
      </c>
      <c r="L3187" t="str">
        <f>VLOOKUP(C3187,List!$A$2:$C$2089,3,)</f>
        <v>Bethnal Green</v>
      </c>
      <c r="M3187" t="str">
        <f>VLOOKUP(C3187,List!$A$2:$C$2089,2,)</f>
        <v>Central</v>
      </c>
      <c r="N3187" t="str">
        <f t="shared" si="409"/>
        <v>Bethnal Green|Central</v>
      </c>
      <c r="O3187">
        <f>VLOOKUP(N3187,Depth!$A$2:$F$427,3,)</f>
        <v>14</v>
      </c>
      <c r="P3187">
        <f>VLOOKUP(N3187,Depth!$A$2:$F$427,5,)</f>
        <v>98.03</v>
      </c>
      <c r="Q3187">
        <f>VLOOKUP(N3187,Depth!$A$2:$F$427,6,)</f>
        <v>15.97</v>
      </c>
      <c r="R3187">
        <f>VLOOKUP(L3187,longitude_latitude!C:J,7,)</f>
        <v>-5.3074702000000001E-2</v>
      </c>
      <c r="S3187">
        <f>VLOOKUP(L3187,longitude_latitude!C:J,8,)</f>
        <v>51.526728390000002</v>
      </c>
      <c r="T3187">
        <f t="shared" si="410"/>
        <v>-2.7347657543341901</v>
      </c>
      <c r="U3187">
        <f>VLOOKUP(M3187,LINE!$A$2:$B$13,2,)</f>
        <v>3</v>
      </c>
      <c r="V3187">
        <f>VLOOKUP(L3187,Entry_exit!B:P,4,)</f>
        <v>24766</v>
      </c>
      <c r="W3187">
        <f>2020 - VLOOKUP(L3187, age!$A:$D,4,)</f>
        <v>74</v>
      </c>
      <c r="X3187">
        <f>VLOOKUP(H3187,'air-quality-london-time-of-day'!E:G,3,FALSE)</f>
        <v>15.3</v>
      </c>
      <c r="Y3187">
        <f>VLOOKUP(I3187,Weather!F:K,2,)</f>
        <v>11.882352941176467</v>
      </c>
      <c r="Z3187">
        <f>VLOOKUP(I3187,Weather!F:K,3,)</f>
        <v>0.02</v>
      </c>
      <c r="AA3187">
        <f>VLOOKUP(I3187,Weather!F:K,4,)</f>
        <v>0.57999999999999996</v>
      </c>
      <c r="AB3187">
        <f>VLOOKUP(I3187,Weather!F:K,5,)</f>
        <v>1031</v>
      </c>
      <c r="AC3187">
        <f>VLOOKUP(I3187,Weather!F:K,6,)</f>
        <v>3</v>
      </c>
    </row>
    <row r="3188" spans="1:29" x14ac:dyDescent="0.25">
      <c r="A3188" t="s">
        <v>7</v>
      </c>
      <c r="B3188" t="s">
        <v>6</v>
      </c>
      <c r="C3188" s="1">
        <v>42116.475694444445</v>
      </c>
      <c r="D3188" s="3">
        <f t="shared" si="408"/>
        <v>2015</v>
      </c>
      <c r="E3188" s="3">
        <f t="shared" ref="E3188:E3243" si="411">MONTH(C3188)</f>
        <v>4</v>
      </c>
      <c r="F3188" s="3">
        <f t="shared" ref="F3188:F3243" si="412">HOUR(C3188)</f>
        <v>11</v>
      </c>
      <c r="G3188" s="3">
        <f t="shared" ref="G3188:G3243" si="413">DAY(C3188)</f>
        <v>22</v>
      </c>
      <c r="H3188" s="3" t="str">
        <f t="shared" ref="H3188:H3243" si="414">D3188&amp;E3188&amp;F3188</f>
        <v>2015411</v>
      </c>
      <c r="I3188" s="3" t="str">
        <f t="shared" ref="I3188:I3243" si="415">D3188&amp;E3188&amp;F3188&amp;G3188</f>
        <v>201541122</v>
      </c>
      <c r="J3188">
        <v>256</v>
      </c>
      <c r="K3188">
        <v>153.6</v>
      </c>
      <c r="L3188" t="str">
        <f>VLOOKUP(C3188,List!$A$2:$C$2089,3,)</f>
        <v>Bethnal Green</v>
      </c>
      <c r="M3188" t="str">
        <f>VLOOKUP(C3188,List!$A$2:$C$2089,2,)</f>
        <v>Central</v>
      </c>
      <c r="N3188" t="str">
        <f t="shared" si="409"/>
        <v>Bethnal Green|Central</v>
      </c>
      <c r="O3188">
        <f>VLOOKUP(N3188,Depth!$A$2:$F$427,3,)</f>
        <v>14</v>
      </c>
      <c r="P3188">
        <f>VLOOKUP(N3188,Depth!$A$2:$F$427,5,)</f>
        <v>98.03</v>
      </c>
      <c r="Q3188">
        <f>VLOOKUP(N3188,Depth!$A$2:$F$427,6,)</f>
        <v>15.97</v>
      </c>
      <c r="R3188">
        <f>VLOOKUP(L3188,longitude_latitude!C:J,7,)</f>
        <v>-5.3074702000000001E-2</v>
      </c>
      <c r="S3188">
        <f>VLOOKUP(L3188,longitude_latitude!C:J,8,)</f>
        <v>51.526728390000002</v>
      </c>
      <c r="T3188">
        <f t="shared" si="410"/>
        <v>-2.7347657543341901</v>
      </c>
      <c r="U3188">
        <f>VLOOKUP(M3188,LINE!$A$2:$B$13,2,)</f>
        <v>3</v>
      </c>
      <c r="V3188">
        <f>VLOOKUP(L3188,Entry_exit!B:P,4,)</f>
        <v>24766</v>
      </c>
      <c r="W3188">
        <f>2020 - VLOOKUP(L3188, age!$A:$D,4,)</f>
        <v>74</v>
      </c>
      <c r="X3188">
        <f>VLOOKUP(H3188,'air-quality-london-time-of-day'!E:G,3,FALSE)</f>
        <v>15.3</v>
      </c>
      <c r="Y3188">
        <f>VLOOKUP(I3188,Weather!F:K,2,)</f>
        <v>11.882352941176467</v>
      </c>
      <c r="Z3188">
        <f>VLOOKUP(I3188,Weather!F:K,3,)</f>
        <v>0.02</v>
      </c>
      <c r="AA3188">
        <f>VLOOKUP(I3188,Weather!F:K,4,)</f>
        <v>0.57999999999999996</v>
      </c>
      <c r="AB3188">
        <f>VLOOKUP(I3188,Weather!F:K,5,)</f>
        <v>1031</v>
      </c>
      <c r="AC3188">
        <f>VLOOKUP(I3188,Weather!F:K,6,)</f>
        <v>3</v>
      </c>
    </row>
    <row r="3189" spans="1:29" x14ac:dyDescent="0.25">
      <c r="A3189" t="s">
        <v>7</v>
      </c>
      <c r="B3189" t="s">
        <v>6</v>
      </c>
      <c r="C3189" s="1">
        <v>42116.476388888892</v>
      </c>
      <c r="D3189" s="3">
        <f t="shared" si="408"/>
        <v>2015</v>
      </c>
      <c r="E3189" s="3">
        <f t="shared" si="411"/>
        <v>4</v>
      </c>
      <c r="F3189" s="3">
        <f t="shared" si="412"/>
        <v>11</v>
      </c>
      <c r="G3189" s="3">
        <f t="shared" si="413"/>
        <v>22</v>
      </c>
      <c r="H3189" s="3" t="str">
        <f t="shared" si="414"/>
        <v>2015411</v>
      </c>
      <c r="I3189" s="3" t="str">
        <f t="shared" si="415"/>
        <v>201541122</v>
      </c>
      <c r="J3189">
        <v>248</v>
      </c>
      <c r="K3189">
        <v>148.80000000000001</v>
      </c>
      <c r="L3189" t="str">
        <f>VLOOKUP(C3189,List!$A$2:$C$2089,3,)</f>
        <v>Bethnal Green</v>
      </c>
      <c r="M3189" t="str">
        <f>VLOOKUP(C3189,List!$A$2:$C$2089,2,)</f>
        <v>Central</v>
      </c>
      <c r="N3189" t="str">
        <f t="shared" si="409"/>
        <v>Bethnal Green|Central</v>
      </c>
      <c r="O3189">
        <f>VLOOKUP(N3189,Depth!$A$2:$F$427,3,)</f>
        <v>14</v>
      </c>
      <c r="P3189">
        <f>VLOOKUP(N3189,Depth!$A$2:$F$427,5,)</f>
        <v>98.03</v>
      </c>
      <c r="Q3189">
        <f>VLOOKUP(N3189,Depth!$A$2:$F$427,6,)</f>
        <v>15.97</v>
      </c>
      <c r="R3189">
        <f>VLOOKUP(L3189,longitude_latitude!C:J,7,)</f>
        <v>-5.3074702000000001E-2</v>
      </c>
      <c r="S3189">
        <f>VLOOKUP(L3189,longitude_latitude!C:J,8,)</f>
        <v>51.526728390000002</v>
      </c>
      <c r="T3189">
        <f t="shared" si="410"/>
        <v>-2.7347657543341901</v>
      </c>
      <c r="U3189">
        <f>VLOOKUP(M3189,LINE!$A$2:$B$13,2,)</f>
        <v>3</v>
      </c>
      <c r="V3189">
        <f>VLOOKUP(L3189,Entry_exit!B:P,4,)</f>
        <v>24766</v>
      </c>
      <c r="W3189">
        <f>2020 - VLOOKUP(L3189, age!$A:$D,4,)</f>
        <v>74</v>
      </c>
      <c r="X3189">
        <f>VLOOKUP(H3189,'air-quality-london-time-of-day'!E:G,3,FALSE)</f>
        <v>15.3</v>
      </c>
      <c r="Y3189">
        <f>VLOOKUP(I3189,Weather!F:K,2,)</f>
        <v>11.882352941176467</v>
      </c>
      <c r="Z3189">
        <f>VLOOKUP(I3189,Weather!F:K,3,)</f>
        <v>0.02</v>
      </c>
      <c r="AA3189">
        <f>VLOOKUP(I3189,Weather!F:K,4,)</f>
        <v>0.57999999999999996</v>
      </c>
      <c r="AB3189">
        <f>VLOOKUP(I3189,Weather!F:K,5,)</f>
        <v>1031</v>
      </c>
      <c r="AC3189">
        <f>VLOOKUP(I3189,Weather!F:K,6,)</f>
        <v>3</v>
      </c>
    </row>
    <row r="3190" spans="1:29" x14ac:dyDescent="0.25">
      <c r="A3190" t="s">
        <v>7</v>
      </c>
      <c r="B3190" t="s">
        <v>6</v>
      </c>
      <c r="C3190" s="1">
        <v>42116.477083333331</v>
      </c>
      <c r="D3190" s="3">
        <f t="shared" si="408"/>
        <v>2015</v>
      </c>
      <c r="E3190" s="3">
        <f t="shared" si="411"/>
        <v>4</v>
      </c>
      <c r="F3190" s="3">
        <f t="shared" si="412"/>
        <v>11</v>
      </c>
      <c r="G3190" s="3">
        <f t="shared" si="413"/>
        <v>22</v>
      </c>
      <c r="H3190" s="3" t="str">
        <f t="shared" si="414"/>
        <v>2015411</v>
      </c>
      <c r="I3190" s="3" t="str">
        <f t="shared" si="415"/>
        <v>201541122</v>
      </c>
      <c r="J3190">
        <v>237</v>
      </c>
      <c r="K3190">
        <v>142.19999999999999</v>
      </c>
      <c r="L3190" t="str">
        <f>VLOOKUP(C3190,List!$A$2:$C$2089,3,)</f>
        <v>Liverpool Street</v>
      </c>
      <c r="M3190" t="str">
        <f>VLOOKUP(C3190,List!$A$2:$C$2089,2,)</f>
        <v>Central</v>
      </c>
      <c r="N3190" t="str">
        <f t="shared" si="409"/>
        <v>Liverpool Street|Central</v>
      </c>
      <c r="O3190">
        <f>VLOOKUP(N3190,Depth!$A$2:$F$427,3,)</f>
        <v>14</v>
      </c>
      <c r="P3190">
        <f>VLOOKUP(N3190,Depth!$A$2:$F$427,5,)</f>
        <v>92.47</v>
      </c>
      <c r="Q3190">
        <f>VLOOKUP(N3190,Depth!$A$2:$F$427,6,)</f>
        <v>21.53</v>
      </c>
      <c r="R3190">
        <f>VLOOKUP(L3190,longitude_latitude!C:J,7,)</f>
        <v>-8.1601362999999996E-2</v>
      </c>
      <c r="S3190">
        <f>VLOOKUP(L3190,longitude_latitude!C:J,8,)</f>
        <v>51.516842400000002</v>
      </c>
      <c r="T3190">
        <f t="shared" si="410"/>
        <v>-4.2038445572961916</v>
      </c>
      <c r="U3190">
        <f>VLOOKUP(M3190,LINE!$A$2:$B$13,2,)</f>
        <v>3</v>
      </c>
      <c r="V3190">
        <f>VLOOKUP(L3190,Entry_exit!B:P,4,)</f>
        <v>115738</v>
      </c>
      <c r="W3190">
        <f>2020 - VLOOKUP(L3190, age!$A:$D,4,)</f>
        <v>108</v>
      </c>
      <c r="X3190">
        <f>VLOOKUP(H3190,'air-quality-london-time-of-day'!E:G,3,FALSE)</f>
        <v>15.3</v>
      </c>
      <c r="Y3190">
        <f>VLOOKUP(I3190,Weather!F:K,2,)</f>
        <v>11.882352941176467</v>
      </c>
      <c r="Z3190">
        <f>VLOOKUP(I3190,Weather!F:K,3,)</f>
        <v>0.02</v>
      </c>
      <c r="AA3190">
        <f>VLOOKUP(I3190,Weather!F:K,4,)</f>
        <v>0.57999999999999996</v>
      </c>
      <c r="AB3190">
        <f>VLOOKUP(I3190,Weather!F:K,5,)</f>
        <v>1031</v>
      </c>
      <c r="AC3190">
        <f>VLOOKUP(I3190,Weather!F:K,6,)</f>
        <v>3</v>
      </c>
    </row>
    <row r="3191" spans="1:29" x14ac:dyDescent="0.25">
      <c r="A3191" t="s">
        <v>7</v>
      </c>
      <c r="B3191" t="s">
        <v>6</v>
      </c>
      <c r="C3191" s="1">
        <v>42116.477777777778</v>
      </c>
      <c r="D3191" s="3">
        <f t="shared" si="408"/>
        <v>2015</v>
      </c>
      <c r="E3191" s="3">
        <f t="shared" si="411"/>
        <v>4</v>
      </c>
      <c r="F3191" s="3">
        <f t="shared" si="412"/>
        <v>11</v>
      </c>
      <c r="G3191" s="3">
        <f t="shared" si="413"/>
        <v>22</v>
      </c>
      <c r="H3191" s="3" t="str">
        <f t="shared" si="414"/>
        <v>2015411</v>
      </c>
      <c r="I3191" s="3" t="str">
        <f t="shared" si="415"/>
        <v>201541122</v>
      </c>
      <c r="J3191">
        <v>232</v>
      </c>
      <c r="K3191">
        <v>139.19999999999999</v>
      </c>
      <c r="L3191" t="str">
        <f>VLOOKUP(C3191,List!$A$2:$C$2089,3,)</f>
        <v>Liverpool Street</v>
      </c>
      <c r="M3191" t="str">
        <f>VLOOKUP(C3191,List!$A$2:$C$2089,2,)</f>
        <v>Central</v>
      </c>
      <c r="N3191" t="str">
        <f t="shared" si="409"/>
        <v>Liverpool Street|Central</v>
      </c>
      <c r="O3191">
        <f>VLOOKUP(N3191,Depth!$A$2:$F$427,3,)</f>
        <v>14</v>
      </c>
      <c r="P3191">
        <f>VLOOKUP(N3191,Depth!$A$2:$F$427,5,)</f>
        <v>92.47</v>
      </c>
      <c r="Q3191">
        <f>VLOOKUP(N3191,Depth!$A$2:$F$427,6,)</f>
        <v>21.53</v>
      </c>
      <c r="R3191">
        <f>VLOOKUP(L3191,longitude_latitude!C:J,7,)</f>
        <v>-8.1601362999999996E-2</v>
      </c>
      <c r="S3191">
        <f>VLOOKUP(L3191,longitude_latitude!C:J,8,)</f>
        <v>51.516842400000002</v>
      </c>
      <c r="T3191">
        <f t="shared" si="410"/>
        <v>-4.2038445572961916</v>
      </c>
      <c r="U3191">
        <f>VLOOKUP(M3191,LINE!$A$2:$B$13,2,)</f>
        <v>3</v>
      </c>
      <c r="V3191">
        <f>VLOOKUP(L3191,Entry_exit!B:P,4,)</f>
        <v>115738</v>
      </c>
      <c r="W3191">
        <f>2020 - VLOOKUP(L3191, age!$A:$D,4,)</f>
        <v>108</v>
      </c>
      <c r="X3191">
        <f>VLOOKUP(H3191,'air-quality-london-time-of-day'!E:G,3,FALSE)</f>
        <v>15.3</v>
      </c>
      <c r="Y3191">
        <f>VLOOKUP(I3191,Weather!F:K,2,)</f>
        <v>11.882352941176467</v>
      </c>
      <c r="Z3191">
        <f>VLOOKUP(I3191,Weather!F:K,3,)</f>
        <v>0.02</v>
      </c>
      <c r="AA3191">
        <f>VLOOKUP(I3191,Weather!F:K,4,)</f>
        <v>0.57999999999999996</v>
      </c>
      <c r="AB3191">
        <f>VLOOKUP(I3191,Weather!F:K,5,)</f>
        <v>1031</v>
      </c>
      <c r="AC3191">
        <f>VLOOKUP(I3191,Weather!F:K,6,)</f>
        <v>3</v>
      </c>
    </row>
    <row r="3192" spans="1:29" x14ac:dyDescent="0.25">
      <c r="A3192" t="s">
        <v>7</v>
      </c>
      <c r="B3192" t="s">
        <v>6</v>
      </c>
      <c r="C3192" s="1">
        <v>42116.478472222225</v>
      </c>
      <c r="D3192" s="3">
        <f t="shared" si="408"/>
        <v>2015</v>
      </c>
      <c r="E3192" s="3">
        <f t="shared" si="411"/>
        <v>4</v>
      </c>
      <c r="F3192" s="3">
        <f t="shared" si="412"/>
        <v>11</v>
      </c>
      <c r="G3192" s="3">
        <f t="shared" si="413"/>
        <v>22</v>
      </c>
      <c r="H3192" s="3" t="str">
        <f t="shared" si="414"/>
        <v>2015411</v>
      </c>
      <c r="I3192" s="3" t="str">
        <f t="shared" si="415"/>
        <v>201541122</v>
      </c>
      <c r="J3192">
        <v>196</v>
      </c>
      <c r="K3192">
        <v>117.6</v>
      </c>
      <c r="L3192" t="str">
        <f>VLOOKUP(C3192,List!$A$2:$C$2089,3,)</f>
        <v>Bank</v>
      </c>
      <c r="M3192" t="str">
        <f>VLOOKUP(C3192,List!$A$2:$C$2089,2,)</f>
        <v>Central</v>
      </c>
      <c r="N3192" t="str">
        <f t="shared" si="409"/>
        <v>Bank|Central</v>
      </c>
      <c r="O3192">
        <f>VLOOKUP(N3192,Depth!$A$2:$F$427,3,)</f>
        <v>14</v>
      </c>
      <c r="P3192">
        <f>VLOOKUP(N3192,Depth!$A$2:$F$427,5,)</f>
        <v>93.495000000000005</v>
      </c>
      <c r="Q3192">
        <f>VLOOKUP(N3192,Depth!$A$2:$F$427,6,)</f>
        <v>20.504999999999999</v>
      </c>
      <c r="R3192">
        <f>VLOOKUP(L3192,longitude_latitude!C:J,7,)</f>
        <v>-8.7296949999999998E-2</v>
      </c>
      <c r="S3192">
        <f>VLOOKUP(L3192,longitude_latitude!C:J,8,)</f>
        <v>51.512915110000002</v>
      </c>
      <c r="T3192">
        <f t="shared" si="410"/>
        <v>-4.4969203747119142</v>
      </c>
      <c r="U3192">
        <f>VLOOKUP(M3192,LINE!$A$2:$B$13,2,)</f>
        <v>3</v>
      </c>
      <c r="V3192">
        <f>VLOOKUP(L3192,Entry_exit!B:P,4,)</f>
        <v>107093</v>
      </c>
      <c r="W3192">
        <f>2020 - VLOOKUP(L3192, age!$A:$D,4,)</f>
        <v>120</v>
      </c>
      <c r="X3192">
        <f>VLOOKUP(H3192,'air-quality-london-time-of-day'!E:G,3,FALSE)</f>
        <v>15.3</v>
      </c>
      <c r="Y3192">
        <f>VLOOKUP(I3192,Weather!F:K,2,)</f>
        <v>11.882352941176467</v>
      </c>
      <c r="Z3192">
        <f>VLOOKUP(I3192,Weather!F:K,3,)</f>
        <v>0.02</v>
      </c>
      <c r="AA3192">
        <f>VLOOKUP(I3192,Weather!F:K,4,)</f>
        <v>0.57999999999999996</v>
      </c>
      <c r="AB3192">
        <f>VLOOKUP(I3192,Weather!F:K,5,)</f>
        <v>1031</v>
      </c>
      <c r="AC3192">
        <f>VLOOKUP(I3192,Weather!F:K,6,)</f>
        <v>3</v>
      </c>
    </row>
    <row r="3193" spans="1:29" x14ac:dyDescent="0.25">
      <c r="A3193" t="s">
        <v>7</v>
      </c>
      <c r="B3193" t="s">
        <v>6</v>
      </c>
      <c r="C3193" s="1">
        <v>42116.479166666664</v>
      </c>
      <c r="D3193" s="3">
        <f t="shared" si="408"/>
        <v>2015</v>
      </c>
      <c r="E3193" s="3">
        <f t="shared" si="411"/>
        <v>4</v>
      </c>
      <c r="F3193" s="3">
        <f t="shared" si="412"/>
        <v>11</v>
      </c>
      <c r="G3193" s="3">
        <f t="shared" si="413"/>
        <v>22</v>
      </c>
      <c r="H3193" s="3" t="str">
        <f t="shared" si="414"/>
        <v>2015411</v>
      </c>
      <c r="I3193" s="3" t="str">
        <f t="shared" si="415"/>
        <v>201541122</v>
      </c>
      <c r="J3193">
        <v>207</v>
      </c>
      <c r="K3193">
        <v>124.2</v>
      </c>
      <c r="L3193" t="str">
        <f>VLOOKUP(C3193,List!$A$2:$C$2089,3,)</f>
        <v>Bank</v>
      </c>
      <c r="M3193" t="str">
        <f>VLOOKUP(C3193,List!$A$2:$C$2089,2,)</f>
        <v>Central</v>
      </c>
      <c r="N3193" t="str">
        <f t="shared" si="409"/>
        <v>Bank|Central</v>
      </c>
      <c r="O3193">
        <f>VLOOKUP(N3193,Depth!$A$2:$F$427,3,)</f>
        <v>14</v>
      </c>
      <c r="P3193">
        <f>VLOOKUP(N3193,Depth!$A$2:$F$427,5,)</f>
        <v>93.495000000000005</v>
      </c>
      <c r="Q3193">
        <f>VLOOKUP(N3193,Depth!$A$2:$F$427,6,)</f>
        <v>20.504999999999999</v>
      </c>
      <c r="R3193">
        <f>VLOOKUP(L3193,longitude_latitude!C:J,7,)</f>
        <v>-8.7296949999999998E-2</v>
      </c>
      <c r="S3193">
        <f>VLOOKUP(L3193,longitude_latitude!C:J,8,)</f>
        <v>51.512915110000002</v>
      </c>
      <c r="T3193">
        <f t="shared" si="410"/>
        <v>-4.4969203747119142</v>
      </c>
      <c r="U3193">
        <f>VLOOKUP(M3193,LINE!$A$2:$B$13,2,)</f>
        <v>3</v>
      </c>
      <c r="V3193">
        <f>VLOOKUP(L3193,Entry_exit!B:P,4,)</f>
        <v>107093</v>
      </c>
      <c r="W3193">
        <f>2020 - VLOOKUP(L3193, age!$A:$D,4,)</f>
        <v>120</v>
      </c>
      <c r="X3193">
        <f>VLOOKUP(H3193,'air-quality-london-time-of-day'!E:G,3,FALSE)</f>
        <v>15.3</v>
      </c>
      <c r="Y3193">
        <f>VLOOKUP(I3193,Weather!F:K,2,)</f>
        <v>11.882352941176467</v>
      </c>
      <c r="Z3193">
        <f>VLOOKUP(I3193,Weather!F:K,3,)</f>
        <v>0.02</v>
      </c>
      <c r="AA3193">
        <f>VLOOKUP(I3193,Weather!F:K,4,)</f>
        <v>0.57999999999999996</v>
      </c>
      <c r="AB3193">
        <f>VLOOKUP(I3193,Weather!F:K,5,)</f>
        <v>1031</v>
      </c>
      <c r="AC3193">
        <f>VLOOKUP(I3193,Weather!F:K,6,)</f>
        <v>3</v>
      </c>
    </row>
    <row r="3194" spans="1:29" x14ac:dyDescent="0.25">
      <c r="A3194" t="s">
        <v>7</v>
      </c>
      <c r="B3194" t="s">
        <v>6</v>
      </c>
      <c r="C3194" s="1">
        <v>42116.479861111111</v>
      </c>
      <c r="D3194" s="3">
        <f t="shared" si="408"/>
        <v>2015</v>
      </c>
      <c r="E3194" s="3">
        <f t="shared" si="411"/>
        <v>4</v>
      </c>
      <c r="F3194" s="3">
        <f t="shared" si="412"/>
        <v>11</v>
      </c>
      <c r="G3194" s="3">
        <f t="shared" si="413"/>
        <v>22</v>
      </c>
      <c r="H3194" s="3" t="str">
        <f t="shared" si="414"/>
        <v>2015411</v>
      </c>
      <c r="I3194" s="3" t="str">
        <f t="shared" si="415"/>
        <v>201541122</v>
      </c>
      <c r="J3194">
        <v>213</v>
      </c>
      <c r="K3194">
        <v>127.8</v>
      </c>
      <c r="L3194" t="str">
        <f>VLOOKUP(C3194,List!$A$2:$C$2089,3,)</f>
        <v>St. Paul's</v>
      </c>
      <c r="M3194" t="str">
        <f>VLOOKUP(C3194,List!$A$2:$C$2089,2,)</f>
        <v>Central</v>
      </c>
      <c r="N3194" t="str">
        <f t="shared" si="409"/>
        <v>St. Paul's|Central</v>
      </c>
      <c r="O3194">
        <f>VLOOKUP(N3194,Depth!$A$2:$F$427,3,)</f>
        <v>17</v>
      </c>
      <c r="P3194">
        <f>VLOOKUP(N3194,Depth!$A$2:$F$427,5,)</f>
        <v>92.59</v>
      </c>
      <c r="Q3194">
        <f>VLOOKUP(N3194,Depth!$A$2:$F$427,6,)</f>
        <v>24.41</v>
      </c>
      <c r="R3194">
        <f>VLOOKUP(L3194,longitude_latitude!C:J,7,)</f>
        <v>-9.5907533000000003E-2</v>
      </c>
      <c r="S3194">
        <f>VLOOKUP(L3194,longitude_latitude!C:J,8,)</f>
        <v>51.514442860000003</v>
      </c>
      <c r="T3194">
        <f t="shared" si="410"/>
        <v>-4.9406231285720645</v>
      </c>
      <c r="U3194">
        <f>VLOOKUP(M3194,LINE!$A$2:$B$13,2,)</f>
        <v>3</v>
      </c>
      <c r="V3194">
        <f>VLOOKUP(L3194,Entry_exit!B:P,4,)</f>
        <v>29189</v>
      </c>
      <c r="W3194">
        <f>2020 - VLOOKUP(L3194, age!$A:$D,4,)</f>
        <v>120</v>
      </c>
      <c r="X3194">
        <f>VLOOKUP(H3194,'air-quality-london-time-of-day'!E:G,3,FALSE)</f>
        <v>15.3</v>
      </c>
      <c r="Y3194">
        <f>VLOOKUP(I3194,Weather!F:K,2,)</f>
        <v>11.882352941176467</v>
      </c>
      <c r="Z3194">
        <f>VLOOKUP(I3194,Weather!F:K,3,)</f>
        <v>0.02</v>
      </c>
      <c r="AA3194">
        <f>VLOOKUP(I3194,Weather!F:K,4,)</f>
        <v>0.57999999999999996</v>
      </c>
      <c r="AB3194">
        <f>VLOOKUP(I3194,Weather!F:K,5,)</f>
        <v>1031</v>
      </c>
      <c r="AC3194">
        <f>VLOOKUP(I3194,Weather!F:K,6,)</f>
        <v>3</v>
      </c>
    </row>
    <row r="3195" spans="1:29" x14ac:dyDescent="0.25">
      <c r="A3195" t="s">
        <v>7</v>
      </c>
      <c r="B3195" t="s">
        <v>6</v>
      </c>
      <c r="C3195" s="1">
        <v>42116.480555555558</v>
      </c>
      <c r="D3195" s="3">
        <f t="shared" si="408"/>
        <v>2015</v>
      </c>
      <c r="E3195" s="3">
        <f t="shared" si="411"/>
        <v>4</v>
      </c>
      <c r="F3195" s="3">
        <f t="shared" si="412"/>
        <v>11</v>
      </c>
      <c r="G3195" s="3">
        <f t="shared" si="413"/>
        <v>22</v>
      </c>
      <c r="H3195" s="3" t="str">
        <f t="shared" si="414"/>
        <v>2015411</v>
      </c>
      <c r="I3195" s="3" t="str">
        <f t="shared" si="415"/>
        <v>201541122</v>
      </c>
      <c r="J3195">
        <v>251</v>
      </c>
      <c r="K3195">
        <v>150.6</v>
      </c>
      <c r="L3195" t="str">
        <f>VLOOKUP(C3195,List!$A$2:$C$2089,3,)</f>
        <v>St. Paul's</v>
      </c>
      <c r="M3195" t="str">
        <f>VLOOKUP(C3195,List!$A$2:$C$2089,2,)</f>
        <v>Central</v>
      </c>
      <c r="N3195" t="str">
        <f t="shared" si="409"/>
        <v>St. Paul's|Central</v>
      </c>
      <c r="O3195">
        <f>VLOOKUP(N3195,Depth!$A$2:$F$427,3,)</f>
        <v>17</v>
      </c>
      <c r="P3195">
        <f>VLOOKUP(N3195,Depth!$A$2:$F$427,5,)</f>
        <v>92.59</v>
      </c>
      <c r="Q3195">
        <f>VLOOKUP(N3195,Depth!$A$2:$F$427,6,)</f>
        <v>24.41</v>
      </c>
      <c r="R3195">
        <f>VLOOKUP(L3195,longitude_latitude!C:J,7,)</f>
        <v>-9.5907533000000003E-2</v>
      </c>
      <c r="S3195">
        <f>VLOOKUP(L3195,longitude_latitude!C:J,8,)</f>
        <v>51.514442860000003</v>
      </c>
      <c r="T3195">
        <f t="shared" si="410"/>
        <v>-4.9406231285720645</v>
      </c>
      <c r="U3195">
        <f>VLOOKUP(M3195,LINE!$A$2:$B$13,2,)</f>
        <v>3</v>
      </c>
      <c r="V3195">
        <f>VLOOKUP(L3195,Entry_exit!B:P,4,)</f>
        <v>29189</v>
      </c>
      <c r="W3195">
        <f>2020 - VLOOKUP(L3195, age!$A:$D,4,)</f>
        <v>120</v>
      </c>
      <c r="X3195">
        <f>VLOOKUP(H3195,'air-quality-london-time-of-day'!E:G,3,FALSE)</f>
        <v>15.3</v>
      </c>
      <c r="Y3195">
        <f>VLOOKUP(I3195,Weather!F:K,2,)</f>
        <v>11.882352941176467</v>
      </c>
      <c r="Z3195">
        <f>VLOOKUP(I3195,Weather!F:K,3,)</f>
        <v>0.02</v>
      </c>
      <c r="AA3195">
        <f>VLOOKUP(I3195,Weather!F:K,4,)</f>
        <v>0.57999999999999996</v>
      </c>
      <c r="AB3195">
        <f>VLOOKUP(I3195,Weather!F:K,5,)</f>
        <v>1031</v>
      </c>
      <c r="AC3195">
        <f>VLOOKUP(I3195,Weather!F:K,6,)</f>
        <v>3</v>
      </c>
    </row>
    <row r="3196" spans="1:29" x14ac:dyDescent="0.25">
      <c r="A3196" t="s">
        <v>7</v>
      </c>
      <c r="B3196" t="s">
        <v>6</v>
      </c>
      <c r="C3196" s="1">
        <v>42116.481249999997</v>
      </c>
      <c r="D3196" s="3">
        <f t="shared" si="408"/>
        <v>2015</v>
      </c>
      <c r="E3196" s="3">
        <f t="shared" si="411"/>
        <v>4</v>
      </c>
      <c r="F3196" s="3">
        <f t="shared" si="412"/>
        <v>11</v>
      </c>
      <c r="G3196" s="3">
        <f t="shared" si="413"/>
        <v>22</v>
      </c>
      <c r="H3196" s="3" t="str">
        <f t="shared" si="414"/>
        <v>2015411</v>
      </c>
      <c r="I3196" s="3" t="str">
        <f t="shared" si="415"/>
        <v>201541122</v>
      </c>
      <c r="J3196">
        <v>275</v>
      </c>
      <c r="K3196">
        <v>165</v>
      </c>
      <c r="L3196" t="str">
        <f>VLOOKUP(C3196,List!$A$2:$C$2089,3,)</f>
        <v>Chancery Lane</v>
      </c>
      <c r="M3196" t="str">
        <f>VLOOKUP(C3196,List!$A$2:$C$2089,2,)</f>
        <v>Central</v>
      </c>
      <c r="N3196" t="str">
        <f t="shared" si="409"/>
        <v>Chancery Lane|Central</v>
      </c>
      <c r="O3196">
        <f>VLOOKUP(N3196,Depth!$A$2:$F$427,3,)</f>
        <v>20</v>
      </c>
      <c r="P3196">
        <f>VLOOKUP(N3196,Depth!$A$2:$F$427,5,)</f>
        <v>97.805000000000007</v>
      </c>
      <c r="Q3196">
        <f>VLOOKUP(N3196,Depth!$A$2:$F$427,6,)</f>
        <v>22.195</v>
      </c>
      <c r="R3196">
        <f>VLOOKUP(L3196,longitude_latitude!C:J,7,)</f>
        <v>-0.10996054700000001</v>
      </c>
      <c r="S3196">
        <f>VLOOKUP(L3196,longitude_latitude!C:J,8,)</f>
        <v>51.517739499999998</v>
      </c>
      <c r="T3196">
        <f t="shared" si="410"/>
        <v>-5.6649188156235066</v>
      </c>
      <c r="U3196">
        <f>VLOOKUP(M3196,LINE!$A$2:$B$13,2,)</f>
        <v>3</v>
      </c>
      <c r="V3196">
        <f>VLOOKUP(L3196,Entry_exit!B:P,4,)</f>
        <v>29339</v>
      </c>
      <c r="W3196">
        <f>2020 - VLOOKUP(L3196, age!$A:$D,4,)</f>
        <v>120</v>
      </c>
      <c r="X3196">
        <f>VLOOKUP(H3196,'air-quality-london-time-of-day'!E:G,3,FALSE)</f>
        <v>15.3</v>
      </c>
      <c r="Y3196">
        <f>VLOOKUP(I3196,Weather!F:K,2,)</f>
        <v>11.882352941176467</v>
      </c>
      <c r="Z3196">
        <f>VLOOKUP(I3196,Weather!F:K,3,)</f>
        <v>0.02</v>
      </c>
      <c r="AA3196">
        <f>VLOOKUP(I3196,Weather!F:K,4,)</f>
        <v>0.57999999999999996</v>
      </c>
      <c r="AB3196">
        <f>VLOOKUP(I3196,Weather!F:K,5,)</f>
        <v>1031</v>
      </c>
      <c r="AC3196">
        <f>VLOOKUP(I3196,Weather!F:K,6,)</f>
        <v>3</v>
      </c>
    </row>
    <row r="3197" spans="1:29" x14ac:dyDescent="0.25">
      <c r="A3197" t="s">
        <v>7</v>
      </c>
      <c r="B3197" t="s">
        <v>6</v>
      </c>
      <c r="C3197" s="1">
        <v>42116.481944444444</v>
      </c>
      <c r="D3197" s="3">
        <f t="shared" si="408"/>
        <v>2015</v>
      </c>
      <c r="E3197" s="3">
        <f t="shared" si="411"/>
        <v>4</v>
      </c>
      <c r="F3197" s="3">
        <f t="shared" si="412"/>
        <v>11</v>
      </c>
      <c r="G3197" s="3">
        <f t="shared" si="413"/>
        <v>22</v>
      </c>
      <c r="H3197" s="3" t="str">
        <f t="shared" si="414"/>
        <v>2015411</v>
      </c>
      <c r="I3197" s="3" t="str">
        <f t="shared" si="415"/>
        <v>201541122</v>
      </c>
      <c r="J3197">
        <v>261</v>
      </c>
      <c r="K3197">
        <v>156.6</v>
      </c>
      <c r="L3197" t="str">
        <f>VLOOKUP(C3197,List!$A$2:$C$2089,3,)</f>
        <v>Holborn</v>
      </c>
      <c r="M3197" t="str">
        <f>VLOOKUP(C3197,List!$A$2:$C$2089,2,)</f>
        <v>Central</v>
      </c>
      <c r="N3197" t="str">
        <f t="shared" si="409"/>
        <v>Holborn|Central</v>
      </c>
      <c r="O3197">
        <f>VLOOKUP(N3197,Depth!$A$2:$F$427,3,)</f>
        <v>23</v>
      </c>
      <c r="P3197">
        <f>VLOOKUP(N3197,Depth!$A$2:$F$427,5,)</f>
        <v>96.754999999999995</v>
      </c>
      <c r="Q3197">
        <f>VLOOKUP(N3197,Depth!$A$2:$F$427,6,)</f>
        <v>26.245000000000001</v>
      </c>
      <c r="R3197">
        <f>VLOOKUP(L3197,longitude_latitude!C:J,7,)</f>
        <v>-0.1188087</v>
      </c>
      <c r="S3197">
        <f>VLOOKUP(L3197,longitude_latitude!C:J,8,)</f>
        <v>51.517068790000003</v>
      </c>
      <c r="T3197">
        <f t="shared" si="410"/>
        <v>-6.1206759707504732</v>
      </c>
      <c r="U3197">
        <f>VLOOKUP(M3197,LINE!$A$2:$B$13,2,)</f>
        <v>3</v>
      </c>
      <c r="V3197">
        <f>VLOOKUP(L3197,Entry_exit!B:P,4,)</f>
        <v>62752</v>
      </c>
      <c r="W3197">
        <f>2020 - VLOOKUP(L3197, age!$A:$D,4,)</f>
        <v>87</v>
      </c>
      <c r="X3197">
        <f>VLOOKUP(H3197,'air-quality-london-time-of-day'!E:G,3,FALSE)</f>
        <v>15.3</v>
      </c>
      <c r="Y3197">
        <f>VLOOKUP(I3197,Weather!F:K,2,)</f>
        <v>11.882352941176467</v>
      </c>
      <c r="Z3197">
        <f>VLOOKUP(I3197,Weather!F:K,3,)</f>
        <v>0.02</v>
      </c>
      <c r="AA3197">
        <f>VLOOKUP(I3197,Weather!F:K,4,)</f>
        <v>0.57999999999999996</v>
      </c>
      <c r="AB3197">
        <f>VLOOKUP(I3197,Weather!F:K,5,)</f>
        <v>1031</v>
      </c>
      <c r="AC3197">
        <f>VLOOKUP(I3197,Weather!F:K,6,)</f>
        <v>3</v>
      </c>
    </row>
    <row r="3198" spans="1:29" x14ac:dyDescent="0.25">
      <c r="A3198" t="s">
        <v>7</v>
      </c>
      <c r="B3198" t="s">
        <v>6</v>
      </c>
      <c r="C3198" s="1">
        <v>42116.482638888891</v>
      </c>
      <c r="D3198" s="3">
        <f t="shared" si="408"/>
        <v>2015</v>
      </c>
      <c r="E3198" s="3">
        <f t="shared" si="411"/>
        <v>4</v>
      </c>
      <c r="F3198" s="3">
        <f t="shared" si="412"/>
        <v>11</v>
      </c>
      <c r="G3198" s="3">
        <f t="shared" si="413"/>
        <v>22</v>
      </c>
      <c r="H3198" s="3" t="str">
        <f t="shared" si="414"/>
        <v>2015411</v>
      </c>
      <c r="I3198" s="3" t="str">
        <f t="shared" si="415"/>
        <v>201541122</v>
      </c>
      <c r="J3198">
        <v>229</v>
      </c>
      <c r="K3198">
        <v>137.4</v>
      </c>
      <c r="L3198" t="str">
        <f>VLOOKUP(C3198,List!$A$2:$C$2089,3,)</f>
        <v>Holborn</v>
      </c>
      <c r="M3198" t="str">
        <f>VLOOKUP(C3198,List!$A$2:$C$2089,2,)</f>
        <v>Central</v>
      </c>
      <c r="N3198" t="str">
        <f t="shared" si="409"/>
        <v>Holborn|Central</v>
      </c>
      <c r="O3198">
        <f>VLOOKUP(N3198,Depth!$A$2:$F$427,3,)</f>
        <v>23</v>
      </c>
      <c r="P3198">
        <f>VLOOKUP(N3198,Depth!$A$2:$F$427,5,)</f>
        <v>96.754999999999995</v>
      </c>
      <c r="Q3198">
        <f>VLOOKUP(N3198,Depth!$A$2:$F$427,6,)</f>
        <v>26.245000000000001</v>
      </c>
      <c r="R3198">
        <f>VLOOKUP(L3198,longitude_latitude!C:J,7,)</f>
        <v>-0.1188087</v>
      </c>
      <c r="S3198">
        <f>VLOOKUP(L3198,longitude_latitude!C:J,8,)</f>
        <v>51.517068790000003</v>
      </c>
      <c r="T3198">
        <f t="shared" si="410"/>
        <v>-6.1206759707504732</v>
      </c>
      <c r="U3198">
        <f>VLOOKUP(M3198,LINE!$A$2:$B$13,2,)</f>
        <v>3</v>
      </c>
      <c r="V3198">
        <f>VLOOKUP(L3198,Entry_exit!B:P,4,)</f>
        <v>62752</v>
      </c>
      <c r="W3198">
        <f>2020 - VLOOKUP(L3198, age!$A:$D,4,)</f>
        <v>87</v>
      </c>
      <c r="X3198">
        <f>VLOOKUP(H3198,'air-quality-london-time-of-day'!E:G,3,FALSE)</f>
        <v>15.3</v>
      </c>
      <c r="Y3198">
        <f>VLOOKUP(I3198,Weather!F:K,2,)</f>
        <v>11.882352941176467</v>
      </c>
      <c r="Z3198">
        <f>VLOOKUP(I3198,Weather!F:K,3,)</f>
        <v>0.02</v>
      </c>
      <c r="AA3198">
        <f>VLOOKUP(I3198,Weather!F:K,4,)</f>
        <v>0.57999999999999996</v>
      </c>
      <c r="AB3198">
        <f>VLOOKUP(I3198,Weather!F:K,5,)</f>
        <v>1031</v>
      </c>
      <c r="AC3198">
        <f>VLOOKUP(I3198,Weather!F:K,6,)</f>
        <v>3</v>
      </c>
    </row>
    <row r="3199" spans="1:29" x14ac:dyDescent="0.25">
      <c r="A3199" t="s">
        <v>7</v>
      </c>
      <c r="B3199" t="s">
        <v>6</v>
      </c>
      <c r="C3199" s="1">
        <v>42116.48333333333</v>
      </c>
      <c r="D3199" s="3">
        <f t="shared" si="408"/>
        <v>2015</v>
      </c>
      <c r="E3199" s="3">
        <f t="shared" si="411"/>
        <v>4</v>
      </c>
      <c r="F3199" s="3">
        <f t="shared" si="412"/>
        <v>11</v>
      </c>
      <c r="G3199" s="3">
        <f t="shared" si="413"/>
        <v>22</v>
      </c>
      <c r="H3199" s="3" t="str">
        <f t="shared" si="414"/>
        <v>2015411</v>
      </c>
      <c r="I3199" s="3" t="str">
        <f t="shared" si="415"/>
        <v>201541122</v>
      </c>
      <c r="J3199">
        <v>261</v>
      </c>
      <c r="K3199">
        <v>156.6</v>
      </c>
      <c r="L3199" t="str">
        <f>VLOOKUP(C3199,List!$A$2:$C$2089,3,)</f>
        <v>Holborn</v>
      </c>
      <c r="M3199" t="str">
        <f>VLOOKUP(C3199,List!$A$2:$C$2089,2,)</f>
        <v>Central</v>
      </c>
      <c r="N3199" t="str">
        <f t="shared" si="409"/>
        <v>Holborn|Central</v>
      </c>
      <c r="O3199">
        <f>VLOOKUP(N3199,Depth!$A$2:$F$427,3,)</f>
        <v>23</v>
      </c>
      <c r="P3199">
        <f>VLOOKUP(N3199,Depth!$A$2:$F$427,5,)</f>
        <v>96.754999999999995</v>
      </c>
      <c r="Q3199">
        <f>VLOOKUP(N3199,Depth!$A$2:$F$427,6,)</f>
        <v>26.245000000000001</v>
      </c>
      <c r="R3199">
        <f>VLOOKUP(L3199,longitude_latitude!C:J,7,)</f>
        <v>-0.1188087</v>
      </c>
      <c r="S3199">
        <f>VLOOKUP(L3199,longitude_latitude!C:J,8,)</f>
        <v>51.517068790000003</v>
      </c>
      <c r="T3199">
        <f t="shared" si="410"/>
        <v>-6.1206759707504732</v>
      </c>
      <c r="U3199">
        <f>VLOOKUP(M3199,LINE!$A$2:$B$13,2,)</f>
        <v>3</v>
      </c>
      <c r="V3199">
        <f>VLOOKUP(L3199,Entry_exit!B:P,4,)</f>
        <v>62752</v>
      </c>
      <c r="W3199">
        <f>2020 - VLOOKUP(L3199, age!$A:$D,4,)</f>
        <v>87</v>
      </c>
      <c r="X3199">
        <f>VLOOKUP(H3199,'air-quality-london-time-of-day'!E:G,3,FALSE)</f>
        <v>15.3</v>
      </c>
      <c r="Y3199">
        <f>VLOOKUP(I3199,Weather!F:K,2,)</f>
        <v>11.882352941176467</v>
      </c>
      <c r="Z3199">
        <f>VLOOKUP(I3199,Weather!F:K,3,)</f>
        <v>0.02</v>
      </c>
      <c r="AA3199">
        <f>VLOOKUP(I3199,Weather!F:K,4,)</f>
        <v>0.57999999999999996</v>
      </c>
      <c r="AB3199">
        <f>VLOOKUP(I3199,Weather!F:K,5,)</f>
        <v>1031</v>
      </c>
      <c r="AC3199">
        <f>VLOOKUP(I3199,Weather!F:K,6,)</f>
        <v>3</v>
      </c>
    </row>
    <row r="3200" spans="1:29" x14ac:dyDescent="0.25">
      <c r="A3200" t="s">
        <v>7</v>
      </c>
      <c r="B3200" t="s">
        <v>6</v>
      </c>
      <c r="C3200" s="1">
        <v>42116.484027777777</v>
      </c>
      <c r="D3200" s="3">
        <f t="shared" si="408"/>
        <v>2015</v>
      </c>
      <c r="E3200" s="3">
        <f t="shared" si="411"/>
        <v>4</v>
      </c>
      <c r="F3200" s="3">
        <f t="shared" si="412"/>
        <v>11</v>
      </c>
      <c r="G3200" s="3">
        <f t="shared" si="413"/>
        <v>22</v>
      </c>
      <c r="H3200" s="3" t="str">
        <f t="shared" si="414"/>
        <v>2015411</v>
      </c>
      <c r="I3200" s="3" t="str">
        <f t="shared" si="415"/>
        <v>201541122</v>
      </c>
      <c r="J3200">
        <v>285</v>
      </c>
      <c r="K3200">
        <v>171</v>
      </c>
      <c r="L3200" t="str">
        <f>VLOOKUP(C3200,List!$A$2:$C$2089,3,)</f>
        <v>Oxford Circus</v>
      </c>
      <c r="M3200" t="str">
        <f>VLOOKUP(C3200,List!$A$2:$C$2089,2,)</f>
        <v>Central</v>
      </c>
      <c r="N3200" t="str">
        <f t="shared" si="409"/>
        <v>Oxford Circus|Central</v>
      </c>
      <c r="O3200">
        <f>VLOOKUP(N3200,Depth!$A$2:$F$427,3,)</f>
        <v>27</v>
      </c>
      <c r="P3200">
        <f>VLOOKUP(N3200,Depth!$A$2:$F$427,5,)</f>
        <v>100.6</v>
      </c>
      <c r="Q3200">
        <f>VLOOKUP(N3200,Depth!$A$2:$F$427,6,)</f>
        <v>26.4</v>
      </c>
      <c r="R3200">
        <f>VLOOKUP(L3200,longitude_latitude!C:J,7,)</f>
        <v>-0.14002524599999999</v>
      </c>
      <c r="S3200">
        <f>VLOOKUP(L3200,longitude_latitude!C:J,8,)</f>
        <v>51.51481046</v>
      </c>
      <c r="T3200">
        <f t="shared" si="410"/>
        <v>-7.2133740073048731</v>
      </c>
      <c r="U3200">
        <f>VLOOKUP(M3200,LINE!$A$2:$B$13,2,)</f>
        <v>3</v>
      </c>
      <c r="V3200">
        <f>VLOOKUP(L3200,Entry_exit!B:P,4,)</f>
        <v>133573</v>
      </c>
      <c r="W3200">
        <f>2020 - VLOOKUP(L3200, age!$A:$D,4,)</f>
        <v>114</v>
      </c>
      <c r="X3200">
        <f>VLOOKUP(H3200,'air-quality-london-time-of-day'!E:G,3,FALSE)</f>
        <v>15.3</v>
      </c>
      <c r="Y3200">
        <f>VLOOKUP(I3200,Weather!F:K,2,)</f>
        <v>11.882352941176467</v>
      </c>
      <c r="Z3200">
        <f>VLOOKUP(I3200,Weather!F:K,3,)</f>
        <v>0.02</v>
      </c>
      <c r="AA3200">
        <f>VLOOKUP(I3200,Weather!F:K,4,)</f>
        <v>0.57999999999999996</v>
      </c>
      <c r="AB3200">
        <f>VLOOKUP(I3200,Weather!F:K,5,)</f>
        <v>1031</v>
      </c>
      <c r="AC3200">
        <f>VLOOKUP(I3200,Weather!F:K,6,)</f>
        <v>3</v>
      </c>
    </row>
    <row r="3201" spans="1:29" x14ac:dyDescent="0.25">
      <c r="A3201" t="s">
        <v>7</v>
      </c>
      <c r="B3201" t="s">
        <v>6</v>
      </c>
      <c r="C3201" s="1">
        <v>42116.484722222223</v>
      </c>
      <c r="D3201" s="3">
        <f t="shared" si="408"/>
        <v>2015</v>
      </c>
      <c r="E3201" s="3">
        <f t="shared" si="411"/>
        <v>4</v>
      </c>
      <c r="F3201" s="3">
        <f t="shared" si="412"/>
        <v>11</v>
      </c>
      <c r="G3201" s="3">
        <f t="shared" si="413"/>
        <v>22</v>
      </c>
      <c r="H3201" s="3" t="str">
        <f t="shared" si="414"/>
        <v>2015411</v>
      </c>
      <c r="I3201" s="3" t="str">
        <f t="shared" si="415"/>
        <v>201541122</v>
      </c>
      <c r="J3201">
        <v>293</v>
      </c>
      <c r="K3201">
        <v>175.8</v>
      </c>
      <c r="L3201" t="str">
        <f>VLOOKUP(C3201,List!$A$2:$C$2089,3,)</f>
        <v>Bond Street</v>
      </c>
      <c r="M3201" t="str">
        <f>VLOOKUP(C3201,List!$A$2:$C$2089,2,)</f>
        <v>Central</v>
      </c>
      <c r="N3201" t="str">
        <f t="shared" si="409"/>
        <v>Bond Street|Central</v>
      </c>
      <c r="O3201">
        <f>VLOOKUP(N3201,Depth!$A$2:$F$427,3,)</f>
        <v>22</v>
      </c>
      <c r="P3201">
        <f>VLOOKUP(N3201,Depth!$A$2:$F$427,5,)</f>
        <v>101</v>
      </c>
      <c r="Q3201">
        <f>VLOOKUP(N3201,Depth!$A$2:$F$427,6,)</f>
        <v>21</v>
      </c>
      <c r="R3201">
        <f>VLOOKUP(L3201,longitude_latitude!C:J,7,)</f>
        <v>-0.14807688399999999</v>
      </c>
      <c r="S3201">
        <f>VLOOKUP(L3201,longitude_latitude!C:J,8,)</f>
        <v>51.513870330000003</v>
      </c>
      <c r="T3201">
        <f t="shared" si="410"/>
        <v>-7.6280134012464513</v>
      </c>
      <c r="U3201">
        <f>VLOOKUP(M3201,LINE!$A$2:$B$13,2,)</f>
        <v>3</v>
      </c>
      <c r="V3201">
        <f>VLOOKUP(L3201,Entry_exit!B:P,4,)</f>
        <v>57022</v>
      </c>
      <c r="W3201">
        <f>2020 - VLOOKUP(L3201, age!$A:$D,4,)</f>
        <v>120</v>
      </c>
      <c r="X3201">
        <f>VLOOKUP(H3201,'air-quality-london-time-of-day'!E:G,3,FALSE)</f>
        <v>15.3</v>
      </c>
      <c r="Y3201">
        <f>VLOOKUP(I3201,Weather!F:K,2,)</f>
        <v>11.882352941176467</v>
      </c>
      <c r="Z3201">
        <f>VLOOKUP(I3201,Weather!F:K,3,)</f>
        <v>0.02</v>
      </c>
      <c r="AA3201">
        <f>VLOOKUP(I3201,Weather!F:K,4,)</f>
        <v>0.57999999999999996</v>
      </c>
      <c r="AB3201">
        <f>VLOOKUP(I3201,Weather!F:K,5,)</f>
        <v>1031</v>
      </c>
      <c r="AC3201">
        <f>VLOOKUP(I3201,Weather!F:K,6,)</f>
        <v>3</v>
      </c>
    </row>
    <row r="3202" spans="1:29" x14ac:dyDescent="0.25">
      <c r="A3202" t="s">
        <v>7</v>
      </c>
      <c r="B3202" t="s">
        <v>6</v>
      </c>
      <c r="C3202" s="1">
        <v>42116.48541666667</v>
      </c>
      <c r="D3202" s="3">
        <f t="shared" si="408"/>
        <v>2015</v>
      </c>
      <c r="E3202" s="3">
        <f t="shared" si="411"/>
        <v>4</v>
      </c>
      <c r="F3202" s="3">
        <f t="shared" si="412"/>
        <v>11</v>
      </c>
      <c r="G3202" s="3">
        <f t="shared" si="413"/>
        <v>22</v>
      </c>
      <c r="H3202" s="3" t="str">
        <f t="shared" si="414"/>
        <v>2015411</v>
      </c>
      <c r="I3202" s="3" t="str">
        <f t="shared" si="415"/>
        <v>201541122</v>
      </c>
      <c r="J3202">
        <v>308</v>
      </c>
      <c r="K3202">
        <v>184.8</v>
      </c>
      <c r="L3202" t="str">
        <f>VLOOKUP(C3202,List!$A$2:$C$2089,3,)</f>
        <v>Bond Street</v>
      </c>
      <c r="M3202" t="str">
        <f>VLOOKUP(C3202,List!$A$2:$C$2089,2,)</f>
        <v>Central</v>
      </c>
      <c r="N3202" t="str">
        <f t="shared" si="409"/>
        <v>Bond Street|Central</v>
      </c>
      <c r="O3202">
        <f>VLOOKUP(N3202,Depth!$A$2:$F$427,3,)</f>
        <v>22</v>
      </c>
      <c r="P3202">
        <f>VLOOKUP(N3202,Depth!$A$2:$F$427,5,)</f>
        <v>101</v>
      </c>
      <c r="Q3202">
        <f>VLOOKUP(N3202,Depth!$A$2:$F$427,6,)</f>
        <v>21</v>
      </c>
      <c r="R3202">
        <f>VLOOKUP(L3202,longitude_latitude!C:J,7,)</f>
        <v>-0.14807688399999999</v>
      </c>
      <c r="S3202">
        <f>VLOOKUP(L3202,longitude_latitude!C:J,8,)</f>
        <v>51.513870330000003</v>
      </c>
      <c r="T3202">
        <f t="shared" si="410"/>
        <v>-7.6280134012464513</v>
      </c>
      <c r="U3202">
        <f>VLOOKUP(M3202,LINE!$A$2:$B$13,2,)</f>
        <v>3</v>
      </c>
      <c r="V3202">
        <f>VLOOKUP(L3202,Entry_exit!B:P,4,)</f>
        <v>57022</v>
      </c>
      <c r="W3202">
        <f>2020 - VLOOKUP(L3202, age!$A:$D,4,)</f>
        <v>120</v>
      </c>
      <c r="X3202">
        <f>VLOOKUP(H3202,'air-quality-london-time-of-day'!E:G,3,FALSE)</f>
        <v>15.3</v>
      </c>
      <c r="Y3202">
        <f>VLOOKUP(I3202,Weather!F:K,2,)</f>
        <v>11.882352941176467</v>
      </c>
      <c r="Z3202">
        <f>VLOOKUP(I3202,Weather!F:K,3,)</f>
        <v>0.02</v>
      </c>
      <c r="AA3202">
        <f>VLOOKUP(I3202,Weather!F:K,4,)</f>
        <v>0.57999999999999996</v>
      </c>
      <c r="AB3202">
        <f>VLOOKUP(I3202,Weather!F:K,5,)</f>
        <v>1031</v>
      </c>
      <c r="AC3202">
        <f>VLOOKUP(I3202,Weather!F:K,6,)</f>
        <v>3</v>
      </c>
    </row>
    <row r="3203" spans="1:29" x14ac:dyDescent="0.25">
      <c r="A3203" t="s">
        <v>7</v>
      </c>
      <c r="B3203" t="s">
        <v>6</v>
      </c>
      <c r="C3203" s="1">
        <v>42116.486111111109</v>
      </c>
      <c r="D3203" s="3">
        <f t="shared" si="408"/>
        <v>2015</v>
      </c>
      <c r="E3203" s="3">
        <f t="shared" si="411"/>
        <v>4</v>
      </c>
      <c r="F3203" s="3">
        <f t="shared" si="412"/>
        <v>11</v>
      </c>
      <c r="G3203" s="3">
        <f t="shared" si="413"/>
        <v>22</v>
      </c>
      <c r="H3203" s="3" t="str">
        <f t="shared" si="414"/>
        <v>2015411</v>
      </c>
      <c r="I3203" s="3" t="str">
        <f t="shared" si="415"/>
        <v>201541122</v>
      </c>
      <c r="J3203">
        <v>308</v>
      </c>
      <c r="K3203">
        <v>184.8</v>
      </c>
      <c r="L3203" t="str">
        <f>VLOOKUP(C3203,List!$A$2:$C$2089,3,)</f>
        <v>Marble Arch</v>
      </c>
      <c r="M3203" t="str">
        <f>VLOOKUP(C3203,List!$A$2:$C$2089,2,)</f>
        <v>Central</v>
      </c>
      <c r="N3203" t="str">
        <f t="shared" si="409"/>
        <v>Marble Arch|Central</v>
      </c>
      <c r="O3203">
        <f>VLOOKUP(N3203,Depth!$A$2:$F$427,3,)</f>
        <v>27</v>
      </c>
      <c r="P3203">
        <f>VLOOKUP(N3203,Depth!$A$2:$F$427,5,)</f>
        <v>101.405</v>
      </c>
      <c r="Q3203">
        <f>VLOOKUP(N3203,Depth!$A$2:$F$427,6,)</f>
        <v>25.594999999999999</v>
      </c>
      <c r="R3203">
        <f>VLOOKUP(L3203,longitude_latitude!C:J,7,)</f>
        <v>-0.155755638</v>
      </c>
      <c r="S3203">
        <f>VLOOKUP(L3203,longitude_latitude!C:J,8,)</f>
        <v>51.513090550000001</v>
      </c>
      <c r="T3203">
        <f t="shared" si="410"/>
        <v>-8.0234542839670215</v>
      </c>
      <c r="U3203">
        <f>VLOOKUP(M3203,LINE!$A$2:$B$13,2,)</f>
        <v>3</v>
      </c>
      <c r="V3203">
        <f>VLOOKUP(L3203,Entry_exit!B:P,4,)</f>
        <v>22499</v>
      </c>
      <c r="W3203">
        <f>2020 - VLOOKUP(L3203, age!$A:$D,4,)</f>
        <v>120</v>
      </c>
      <c r="X3203">
        <f>VLOOKUP(H3203,'air-quality-london-time-of-day'!E:G,3,FALSE)</f>
        <v>15.3</v>
      </c>
      <c r="Y3203">
        <f>VLOOKUP(I3203,Weather!F:K,2,)</f>
        <v>11.882352941176467</v>
      </c>
      <c r="Z3203">
        <f>VLOOKUP(I3203,Weather!F:K,3,)</f>
        <v>0.02</v>
      </c>
      <c r="AA3203">
        <f>VLOOKUP(I3203,Weather!F:K,4,)</f>
        <v>0.57999999999999996</v>
      </c>
      <c r="AB3203">
        <f>VLOOKUP(I3203,Weather!F:K,5,)</f>
        <v>1031</v>
      </c>
      <c r="AC3203">
        <f>VLOOKUP(I3203,Weather!F:K,6,)</f>
        <v>3</v>
      </c>
    </row>
    <row r="3204" spans="1:29" x14ac:dyDescent="0.25">
      <c r="A3204" t="s">
        <v>7</v>
      </c>
      <c r="B3204" t="s">
        <v>6</v>
      </c>
      <c r="C3204" s="1">
        <v>42116.486805555556</v>
      </c>
      <c r="D3204" s="3">
        <f t="shared" si="408"/>
        <v>2015</v>
      </c>
      <c r="E3204" s="3">
        <f t="shared" si="411"/>
        <v>4</v>
      </c>
      <c r="F3204" s="3">
        <f t="shared" si="412"/>
        <v>11</v>
      </c>
      <c r="G3204" s="3">
        <f t="shared" si="413"/>
        <v>22</v>
      </c>
      <c r="H3204" s="3" t="str">
        <f t="shared" si="414"/>
        <v>2015411</v>
      </c>
      <c r="I3204" s="3" t="str">
        <f t="shared" si="415"/>
        <v>201541122</v>
      </c>
      <c r="J3204">
        <v>324</v>
      </c>
      <c r="K3204">
        <v>194.4</v>
      </c>
      <c r="L3204" t="str">
        <f>VLOOKUP(C3204,List!$A$2:$C$2089,3,)</f>
        <v>Marble Arch</v>
      </c>
      <c r="M3204" t="str">
        <f>VLOOKUP(C3204,List!$A$2:$C$2089,2,)</f>
        <v>Central</v>
      </c>
      <c r="N3204" t="str">
        <f t="shared" si="409"/>
        <v>Marble Arch|Central</v>
      </c>
      <c r="O3204">
        <f>VLOOKUP(N3204,Depth!$A$2:$F$427,3,)</f>
        <v>27</v>
      </c>
      <c r="P3204">
        <f>VLOOKUP(N3204,Depth!$A$2:$F$427,5,)</f>
        <v>101.405</v>
      </c>
      <c r="Q3204">
        <f>VLOOKUP(N3204,Depth!$A$2:$F$427,6,)</f>
        <v>25.594999999999999</v>
      </c>
      <c r="R3204">
        <f>VLOOKUP(L3204,longitude_latitude!C:J,7,)</f>
        <v>-0.155755638</v>
      </c>
      <c r="S3204">
        <f>VLOOKUP(L3204,longitude_latitude!C:J,8,)</f>
        <v>51.513090550000001</v>
      </c>
      <c r="T3204">
        <f t="shared" si="410"/>
        <v>-8.0234542839670215</v>
      </c>
      <c r="U3204">
        <f>VLOOKUP(M3204,LINE!$A$2:$B$13,2,)</f>
        <v>3</v>
      </c>
      <c r="V3204">
        <f>VLOOKUP(L3204,Entry_exit!B:P,4,)</f>
        <v>22499</v>
      </c>
      <c r="W3204">
        <f>2020 - VLOOKUP(L3204, age!$A:$D,4,)</f>
        <v>120</v>
      </c>
      <c r="X3204">
        <f>VLOOKUP(H3204,'air-quality-london-time-of-day'!E:G,3,FALSE)</f>
        <v>15.3</v>
      </c>
      <c r="Y3204">
        <f>VLOOKUP(I3204,Weather!F:K,2,)</f>
        <v>11.882352941176467</v>
      </c>
      <c r="Z3204">
        <f>VLOOKUP(I3204,Weather!F:K,3,)</f>
        <v>0.02</v>
      </c>
      <c r="AA3204">
        <f>VLOOKUP(I3204,Weather!F:K,4,)</f>
        <v>0.57999999999999996</v>
      </c>
      <c r="AB3204">
        <f>VLOOKUP(I3204,Weather!F:K,5,)</f>
        <v>1031</v>
      </c>
      <c r="AC3204">
        <f>VLOOKUP(I3204,Weather!F:K,6,)</f>
        <v>3</v>
      </c>
    </row>
    <row r="3205" spans="1:29" x14ac:dyDescent="0.25">
      <c r="A3205" t="s">
        <v>7</v>
      </c>
      <c r="B3205" t="s">
        <v>6</v>
      </c>
      <c r="C3205" s="1">
        <v>42116.487500000003</v>
      </c>
      <c r="D3205" s="3">
        <f t="shared" si="408"/>
        <v>2015</v>
      </c>
      <c r="E3205" s="3">
        <f t="shared" si="411"/>
        <v>4</v>
      </c>
      <c r="F3205" s="3">
        <f t="shared" si="412"/>
        <v>11</v>
      </c>
      <c r="G3205" s="3">
        <f t="shared" si="413"/>
        <v>22</v>
      </c>
      <c r="H3205" s="3" t="str">
        <f t="shared" si="414"/>
        <v>2015411</v>
      </c>
      <c r="I3205" s="3" t="str">
        <f t="shared" si="415"/>
        <v>201541122</v>
      </c>
      <c r="J3205">
        <v>361</v>
      </c>
      <c r="K3205">
        <v>216.6</v>
      </c>
      <c r="L3205" t="str">
        <f>VLOOKUP(C3205,List!$A$2:$C$2089,3,)</f>
        <v>Lancaster Gate</v>
      </c>
      <c r="M3205" t="str">
        <f>VLOOKUP(C3205,List!$A$2:$C$2089,2,)</f>
        <v>Central</v>
      </c>
      <c r="N3205" t="str">
        <f t="shared" si="409"/>
        <v>Lancaster Gate|Central</v>
      </c>
      <c r="O3205">
        <f>VLOOKUP(N3205,Depth!$A$2:$F$427,3,)</f>
        <v>18</v>
      </c>
      <c r="P3205">
        <f>VLOOKUP(N3205,Depth!$A$2:$F$427,5,)</f>
        <v>102.47</v>
      </c>
      <c r="Q3205">
        <f>VLOOKUP(N3205,Depth!$A$2:$F$427,6,)</f>
        <v>15.53</v>
      </c>
      <c r="R3205">
        <f>VLOOKUP(L3205,longitude_latitude!C:J,7,)</f>
        <v>-0.173843886</v>
      </c>
      <c r="S3205">
        <f>VLOOKUP(L3205,longitude_latitude!C:J,8,)</f>
        <v>51.511178049999998</v>
      </c>
      <c r="T3205">
        <f t="shared" si="410"/>
        <v>-8.954903364649903</v>
      </c>
      <c r="U3205">
        <f>VLOOKUP(M3205,LINE!$A$2:$B$13,2,)</f>
        <v>3</v>
      </c>
      <c r="V3205">
        <f>VLOOKUP(L3205,Entry_exit!B:P,4,)</f>
        <v>9695</v>
      </c>
      <c r="W3205">
        <f>2020 - VLOOKUP(L3205, age!$A:$D,4,)</f>
        <v>120</v>
      </c>
      <c r="X3205">
        <f>VLOOKUP(H3205,'air-quality-london-time-of-day'!E:G,3,FALSE)</f>
        <v>15.3</v>
      </c>
      <c r="Y3205">
        <f>VLOOKUP(I3205,Weather!F:K,2,)</f>
        <v>11.882352941176467</v>
      </c>
      <c r="Z3205">
        <f>VLOOKUP(I3205,Weather!F:K,3,)</f>
        <v>0.02</v>
      </c>
      <c r="AA3205">
        <f>VLOOKUP(I3205,Weather!F:K,4,)</f>
        <v>0.57999999999999996</v>
      </c>
      <c r="AB3205">
        <f>VLOOKUP(I3205,Weather!F:K,5,)</f>
        <v>1031</v>
      </c>
      <c r="AC3205">
        <f>VLOOKUP(I3205,Weather!F:K,6,)</f>
        <v>3</v>
      </c>
    </row>
    <row r="3206" spans="1:29" x14ac:dyDescent="0.25">
      <c r="A3206" t="s">
        <v>7</v>
      </c>
      <c r="B3206" t="s">
        <v>6</v>
      </c>
      <c r="C3206" s="1">
        <v>42116.488194444442</v>
      </c>
      <c r="D3206" s="3">
        <f t="shared" si="408"/>
        <v>2015</v>
      </c>
      <c r="E3206" s="3">
        <f t="shared" si="411"/>
        <v>4</v>
      </c>
      <c r="F3206" s="3">
        <f t="shared" si="412"/>
        <v>11</v>
      </c>
      <c r="G3206" s="3">
        <f t="shared" si="413"/>
        <v>22</v>
      </c>
      <c r="H3206" s="3" t="str">
        <f t="shared" si="414"/>
        <v>2015411</v>
      </c>
      <c r="I3206" s="3" t="str">
        <f t="shared" si="415"/>
        <v>201541122</v>
      </c>
      <c r="J3206">
        <v>333</v>
      </c>
      <c r="K3206">
        <v>199.8</v>
      </c>
      <c r="L3206" t="str">
        <f>VLOOKUP(C3206,List!$A$2:$C$2089,3,)</f>
        <v>Lancaster Gate</v>
      </c>
      <c r="M3206" t="str">
        <f>VLOOKUP(C3206,List!$A$2:$C$2089,2,)</f>
        <v>Central</v>
      </c>
      <c r="N3206" t="str">
        <f t="shared" si="409"/>
        <v>Lancaster Gate|Central</v>
      </c>
      <c r="O3206">
        <f>VLOOKUP(N3206,Depth!$A$2:$F$427,3,)</f>
        <v>18</v>
      </c>
      <c r="P3206">
        <f>VLOOKUP(N3206,Depth!$A$2:$F$427,5,)</f>
        <v>102.47</v>
      </c>
      <c r="Q3206">
        <f>VLOOKUP(N3206,Depth!$A$2:$F$427,6,)</f>
        <v>15.53</v>
      </c>
      <c r="R3206">
        <f>VLOOKUP(L3206,longitude_latitude!C:J,7,)</f>
        <v>-0.173843886</v>
      </c>
      <c r="S3206">
        <f>VLOOKUP(L3206,longitude_latitude!C:J,8,)</f>
        <v>51.511178049999998</v>
      </c>
      <c r="T3206">
        <f t="shared" si="410"/>
        <v>-8.954903364649903</v>
      </c>
      <c r="U3206">
        <f>VLOOKUP(M3206,LINE!$A$2:$B$13,2,)</f>
        <v>3</v>
      </c>
      <c r="V3206">
        <f>VLOOKUP(L3206,Entry_exit!B:P,4,)</f>
        <v>9695</v>
      </c>
      <c r="W3206">
        <f>2020 - VLOOKUP(L3206, age!$A:$D,4,)</f>
        <v>120</v>
      </c>
      <c r="X3206">
        <f>VLOOKUP(H3206,'air-quality-london-time-of-day'!E:G,3,FALSE)</f>
        <v>15.3</v>
      </c>
      <c r="Y3206">
        <f>VLOOKUP(I3206,Weather!F:K,2,)</f>
        <v>11.882352941176467</v>
      </c>
      <c r="Z3206">
        <f>VLOOKUP(I3206,Weather!F:K,3,)</f>
        <v>0.02</v>
      </c>
      <c r="AA3206">
        <f>VLOOKUP(I3206,Weather!F:K,4,)</f>
        <v>0.57999999999999996</v>
      </c>
      <c r="AB3206">
        <f>VLOOKUP(I3206,Weather!F:K,5,)</f>
        <v>1031</v>
      </c>
      <c r="AC3206">
        <f>VLOOKUP(I3206,Weather!F:K,6,)</f>
        <v>3</v>
      </c>
    </row>
    <row r="3207" spans="1:29" x14ac:dyDescent="0.25">
      <c r="A3207" t="s">
        <v>7</v>
      </c>
      <c r="B3207" t="s">
        <v>6</v>
      </c>
      <c r="C3207" s="1">
        <v>42116.488888888889</v>
      </c>
      <c r="D3207" s="3">
        <f t="shared" si="408"/>
        <v>2015</v>
      </c>
      <c r="E3207" s="3">
        <f t="shared" si="411"/>
        <v>4</v>
      </c>
      <c r="F3207" s="3">
        <f t="shared" si="412"/>
        <v>11</v>
      </c>
      <c r="G3207" s="3">
        <f t="shared" si="413"/>
        <v>22</v>
      </c>
      <c r="H3207" s="3" t="str">
        <f t="shared" si="414"/>
        <v>2015411</v>
      </c>
      <c r="I3207" s="3" t="str">
        <f t="shared" si="415"/>
        <v>201541122</v>
      </c>
      <c r="J3207">
        <v>332</v>
      </c>
      <c r="K3207">
        <v>199.2</v>
      </c>
      <c r="L3207" t="str">
        <f>VLOOKUP(C3207,List!$A$2:$C$2089,3,)</f>
        <v>Queensway</v>
      </c>
      <c r="M3207" t="str">
        <f>VLOOKUP(C3207,List!$A$2:$C$2089,2,)</f>
        <v>Central</v>
      </c>
      <c r="N3207" t="str">
        <f t="shared" si="409"/>
        <v>Queensway|Central</v>
      </c>
      <c r="O3207">
        <f>VLOOKUP(N3207,Depth!$A$2:$F$427,3,)</f>
        <v>27</v>
      </c>
      <c r="P3207">
        <f>VLOOKUP(N3207,Depth!$A$2:$F$427,5,)</f>
        <v>103.095</v>
      </c>
      <c r="Q3207">
        <f>VLOOKUP(N3207,Depth!$A$2:$F$427,6,)</f>
        <v>23.905000000000001</v>
      </c>
      <c r="R3207">
        <f>VLOOKUP(L3207,longitude_latitude!C:J,7,)</f>
        <v>-0.18553847200000001</v>
      </c>
      <c r="S3207">
        <f>VLOOKUP(L3207,longitude_latitude!C:J,8,)</f>
        <v>51.509743049999997</v>
      </c>
      <c r="T3207">
        <f t="shared" si="410"/>
        <v>-9.5570390186096201</v>
      </c>
      <c r="U3207">
        <f>VLOOKUP(M3207,LINE!$A$2:$B$13,2,)</f>
        <v>3</v>
      </c>
      <c r="V3207">
        <f>VLOOKUP(L3207,Entry_exit!B:P,4,)</f>
        <v>10680</v>
      </c>
      <c r="W3207">
        <f>2020 - VLOOKUP(L3207, age!$A:$D,4,)</f>
        <v>120</v>
      </c>
      <c r="X3207">
        <f>VLOOKUP(H3207,'air-quality-london-time-of-day'!E:G,3,FALSE)</f>
        <v>15.3</v>
      </c>
      <c r="Y3207">
        <f>VLOOKUP(I3207,Weather!F:K,2,)</f>
        <v>11.882352941176467</v>
      </c>
      <c r="Z3207">
        <f>VLOOKUP(I3207,Weather!F:K,3,)</f>
        <v>0.02</v>
      </c>
      <c r="AA3207">
        <f>VLOOKUP(I3207,Weather!F:K,4,)</f>
        <v>0.57999999999999996</v>
      </c>
      <c r="AB3207">
        <f>VLOOKUP(I3207,Weather!F:K,5,)</f>
        <v>1031</v>
      </c>
      <c r="AC3207">
        <f>VLOOKUP(I3207,Weather!F:K,6,)</f>
        <v>3</v>
      </c>
    </row>
    <row r="3208" spans="1:29" x14ac:dyDescent="0.25">
      <c r="A3208" t="s">
        <v>7</v>
      </c>
      <c r="B3208" t="s">
        <v>6</v>
      </c>
      <c r="C3208" s="1">
        <v>42116.489583333336</v>
      </c>
      <c r="D3208" s="3">
        <f t="shared" si="408"/>
        <v>2015</v>
      </c>
      <c r="E3208" s="3">
        <f t="shared" si="411"/>
        <v>4</v>
      </c>
      <c r="F3208" s="3">
        <f t="shared" si="412"/>
        <v>11</v>
      </c>
      <c r="G3208" s="3">
        <f t="shared" si="413"/>
        <v>22</v>
      </c>
      <c r="H3208" s="3" t="str">
        <f t="shared" si="414"/>
        <v>2015411</v>
      </c>
      <c r="I3208" s="3" t="str">
        <f t="shared" si="415"/>
        <v>201541122</v>
      </c>
      <c r="J3208">
        <v>289</v>
      </c>
      <c r="K3208">
        <v>173.4</v>
      </c>
      <c r="L3208" t="str">
        <f>VLOOKUP(C3208,List!$A$2:$C$2089,3,)</f>
        <v>Notting Hill Gate</v>
      </c>
      <c r="M3208" t="str">
        <f>VLOOKUP(C3208,List!$A$2:$C$2089,2,)</f>
        <v>Central</v>
      </c>
      <c r="N3208" t="str">
        <f t="shared" si="409"/>
        <v>Notting Hill Gate|Central</v>
      </c>
      <c r="O3208">
        <f>VLOOKUP(N3208,Depth!$A$2:$F$427,3,)</f>
        <v>28</v>
      </c>
      <c r="P3208">
        <f>VLOOKUP(N3208,Depth!$A$2:$F$427,5,)</f>
        <v>99.88</v>
      </c>
      <c r="Q3208">
        <f>VLOOKUP(N3208,Depth!$A$2:$F$427,6,)</f>
        <v>28.12</v>
      </c>
      <c r="R3208">
        <f>VLOOKUP(L3208,longitude_latitude!C:J,7,)</f>
        <v>-0.194491212</v>
      </c>
      <c r="S3208">
        <f>VLOOKUP(L3208,longitude_latitude!C:J,8,)</f>
        <v>51.508646900000002</v>
      </c>
      <c r="T3208">
        <f t="shared" si="410"/>
        <v>-10.017979164061042</v>
      </c>
      <c r="U3208">
        <f>VLOOKUP(M3208,LINE!$A$2:$B$13,2,)</f>
        <v>3</v>
      </c>
      <c r="V3208">
        <f>VLOOKUP(L3208,Entry_exit!B:P,4,)</f>
        <v>23840</v>
      </c>
      <c r="W3208">
        <f>2020 - VLOOKUP(L3208, age!$A:$D,4,)</f>
        <v>120</v>
      </c>
      <c r="X3208">
        <f>VLOOKUP(H3208,'air-quality-london-time-of-day'!E:G,3,FALSE)</f>
        <v>15.3</v>
      </c>
      <c r="Y3208">
        <f>VLOOKUP(I3208,Weather!F:K,2,)</f>
        <v>11.882352941176467</v>
      </c>
      <c r="Z3208">
        <f>VLOOKUP(I3208,Weather!F:K,3,)</f>
        <v>0.02</v>
      </c>
      <c r="AA3208">
        <f>VLOOKUP(I3208,Weather!F:K,4,)</f>
        <v>0.57999999999999996</v>
      </c>
      <c r="AB3208">
        <f>VLOOKUP(I3208,Weather!F:K,5,)</f>
        <v>1031</v>
      </c>
      <c r="AC3208">
        <f>VLOOKUP(I3208,Weather!F:K,6,)</f>
        <v>3</v>
      </c>
    </row>
    <row r="3209" spans="1:29" x14ac:dyDescent="0.25">
      <c r="A3209" t="s">
        <v>7</v>
      </c>
      <c r="B3209" t="s">
        <v>6</v>
      </c>
      <c r="C3209" s="1">
        <v>42116.490277777775</v>
      </c>
      <c r="D3209" s="3">
        <f t="shared" si="408"/>
        <v>2015</v>
      </c>
      <c r="E3209" s="3">
        <f t="shared" si="411"/>
        <v>4</v>
      </c>
      <c r="F3209" s="3">
        <f t="shared" si="412"/>
        <v>11</v>
      </c>
      <c r="G3209" s="3">
        <f t="shared" si="413"/>
        <v>22</v>
      </c>
      <c r="H3209" s="3" t="str">
        <f t="shared" si="414"/>
        <v>2015411</v>
      </c>
      <c r="I3209" s="3" t="str">
        <f t="shared" si="415"/>
        <v>201541122</v>
      </c>
      <c r="J3209">
        <v>282</v>
      </c>
      <c r="K3209">
        <v>169.2</v>
      </c>
      <c r="L3209" t="str">
        <f>VLOOKUP(C3209,List!$A$2:$C$2089,3,)</f>
        <v>Holland Park</v>
      </c>
      <c r="M3209" t="str">
        <f>VLOOKUP(C3209,List!$A$2:$C$2089,2,)</f>
        <v>Central</v>
      </c>
      <c r="N3209" t="str">
        <f t="shared" si="409"/>
        <v>Holland Park|Central</v>
      </c>
      <c r="O3209">
        <f>VLOOKUP(N3209,Depth!$A$2:$F$427,3,)</f>
        <v>14</v>
      </c>
      <c r="P3209">
        <f>VLOOKUP(N3209,Depth!$A$2:$F$427,5,)</f>
        <v>95.21</v>
      </c>
      <c r="Q3209">
        <f>VLOOKUP(N3209,Depth!$A$2:$F$427,6,)</f>
        <v>18.79</v>
      </c>
      <c r="R3209">
        <f>VLOOKUP(L3209,longitude_latitude!C:J,7,)</f>
        <v>-0.20406286300000001</v>
      </c>
      <c r="S3209">
        <f>VLOOKUP(L3209,longitude_latitude!C:J,8,)</f>
        <v>51.506644379999997</v>
      </c>
      <c r="T3209">
        <f t="shared" si="410"/>
        <v>-10.510593315705661</v>
      </c>
      <c r="U3209">
        <f>VLOOKUP(M3209,LINE!$A$2:$B$13,2,)</f>
        <v>3</v>
      </c>
      <c r="V3209">
        <f>VLOOKUP(L3209,Entry_exit!B:P,4,)</f>
        <v>5466</v>
      </c>
      <c r="W3209">
        <f>2020 - VLOOKUP(L3209, age!$A:$D,4,)</f>
        <v>120</v>
      </c>
      <c r="X3209">
        <f>VLOOKUP(H3209,'air-quality-london-time-of-day'!E:G,3,FALSE)</f>
        <v>15.3</v>
      </c>
      <c r="Y3209">
        <f>VLOOKUP(I3209,Weather!F:K,2,)</f>
        <v>11.882352941176467</v>
      </c>
      <c r="Z3209">
        <f>VLOOKUP(I3209,Weather!F:K,3,)</f>
        <v>0.02</v>
      </c>
      <c r="AA3209">
        <f>VLOOKUP(I3209,Weather!F:K,4,)</f>
        <v>0.57999999999999996</v>
      </c>
      <c r="AB3209">
        <f>VLOOKUP(I3209,Weather!F:K,5,)</f>
        <v>1031</v>
      </c>
      <c r="AC3209">
        <f>VLOOKUP(I3209,Weather!F:K,6,)</f>
        <v>3</v>
      </c>
    </row>
    <row r="3210" spans="1:29" x14ac:dyDescent="0.25">
      <c r="A3210" t="s">
        <v>7</v>
      </c>
      <c r="B3210" t="s">
        <v>6</v>
      </c>
      <c r="C3210" s="1">
        <v>42116.490972222222</v>
      </c>
      <c r="D3210" s="3">
        <f t="shared" si="408"/>
        <v>2015</v>
      </c>
      <c r="E3210" s="3">
        <f t="shared" si="411"/>
        <v>4</v>
      </c>
      <c r="F3210" s="3">
        <f t="shared" si="412"/>
        <v>11</v>
      </c>
      <c r="G3210" s="3">
        <f t="shared" si="413"/>
        <v>22</v>
      </c>
      <c r="H3210" s="3" t="str">
        <f t="shared" si="414"/>
        <v>2015411</v>
      </c>
      <c r="I3210" s="3" t="str">
        <f t="shared" si="415"/>
        <v>201541122</v>
      </c>
      <c r="J3210">
        <v>307</v>
      </c>
      <c r="K3210">
        <v>184.2</v>
      </c>
      <c r="L3210" t="str">
        <f>VLOOKUP(C3210,List!$A$2:$C$2089,3,)</f>
        <v>Holland Park</v>
      </c>
      <c r="M3210" t="str">
        <f>VLOOKUP(C3210,List!$A$2:$C$2089,2,)</f>
        <v>Central</v>
      </c>
      <c r="N3210" t="str">
        <f t="shared" si="409"/>
        <v>Holland Park|Central</v>
      </c>
      <c r="O3210">
        <f>VLOOKUP(N3210,Depth!$A$2:$F$427,3,)</f>
        <v>14</v>
      </c>
      <c r="P3210">
        <f>VLOOKUP(N3210,Depth!$A$2:$F$427,5,)</f>
        <v>95.21</v>
      </c>
      <c r="Q3210">
        <f>VLOOKUP(N3210,Depth!$A$2:$F$427,6,)</f>
        <v>18.79</v>
      </c>
      <c r="R3210">
        <f>VLOOKUP(L3210,longitude_latitude!C:J,7,)</f>
        <v>-0.20406286300000001</v>
      </c>
      <c r="S3210">
        <f>VLOOKUP(L3210,longitude_latitude!C:J,8,)</f>
        <v>51.506644379999997</v>
      </c>
      <c r="T3210">
        <f t="shared" si="410"/>
        <v>-10.510593315705661</v>
      </c>
      <c r="U3210">
        <f>VLOOKUP(M3210,LINE!$A$2:$B$13,2,)</f>
        <v>3</v>
      </c>
      <c r="V3210">
        <f>VLOOKUP(L3210,Entry_exit!B:P,4,)</f>
        <v>5466</v>
      </c>
      <c r="W3210">
        <f>2020 - VLOOKUP(L3210, age!$A:$D,4,)</f>
        <v>120</v>
      </c>
      <c r="X3210">
        <f>VLOOKUP(H3210,'air-quality-london-time-of-day'!E:G,3,FALSE)</f>
        <v>15.3</v>
      </c>
      <c r="Y3210">
        <f>VLOOKUP(I3210,Weather!F:K,2,)</f>
        <v>11.882352941176467</v>
      </c>
      <c r="Z3210">
        <f>VLOOKUP(I3210,Weather!F:K,3,)</f>
        <v>0.02</v>
      </c>
      <c r="AA3210">
        <f>VLOOKUP(I3210,Weather!F:K,4,)</f>
        <v>0.57999999999999996</v>
      </c>
      <c r="AB3210">
        <f>VLOOKUP(I3210,Weather!F:K,5,)</f>
        <v>1031</v>
      </c>
      <c r="AC3210">
        <f>VLOOKUP(I3210,Weather!F:K,6,)</f>
        <v>3</v>
      </c>
    </row>
    <row r="3211" spans="1:29" x14ac:dyDescent="0.25">
      <c r="A3211" t="s">
        <v>7</v>
      </c>
      <c r="B3211" t="s">
        <v>6</v>
      </c>
      <c r="C3211" s="1">
        <v>42116.491666666669</v>
      </c>
      <c r="D3211" s="3">
        <f t="shared" si="408"/>
        <v>2015</v>
      </c>
      <c r="E3211" s="3">
        <f t="shared" si="411"/>
        <v>4</v>
      </c>
      <c r="F3211" s="3">
        <f t="shared" si="412"/>
        <v>11</v>
      </c>
      <c r="G3211" s="3">
        <f t="shared" si="413"/>
        <v>22</v>
      </c>
      <c r="H3211" s="3" t="str">
        <f t="shared" si="414"/>
        <v>2015411</v>
      </c>
      <c r="I3211" s="3" t="str">
        <f t="shared" si="415"/>
        <v>201541122</v>
      </c>
      <c r="J3211">
        <v>268</v>
      </c>
      <c r="K3211">
        <v>160.80000000000001</v>
      </c>
      <c r="L3211" t="str">
        <f>VLOOKUP(C3211,List!$A$2:$C$2089,3,)</f>
        <v>Shepherd's Bush</v>
      </c>
      <c r="M3211" t="str">
        <f>VLOOKUP(C3211,List!$A$2:$C$2089,2,)</f>
        <v>Central</v>
      </c>
      <c r="N3211" t="str">
        <f t="shared" si="409"/>
        <v>Shepherd's Bush|Central</v>
      </c>
      <c r="O3211">
        <f>VLOOKUP(N3211,Depth!$A$2:$F$427,3,)</f>
        <v>6</v>
      </c>
      <c r="P3211">
        <f>VLOOKUP(N3211,Depth!$A$2:$F$427,5,)</f>
        <v>89.82</v>
      </c>
      <c r="Q3211">
        <f>VLOOKUP(N3211,Depth!$A$2:$F$427,6,)</f>
        <v>16.18</v>
      </c>
      <c r="R3211">
        <f>VLOOKUP(L3211,longitude_latitude!C:J,7,)</f>
        <v>-0.21723889900000001</v>
      </c>
      <c r="S3211">
        <f>VLOOKUP(L3211,longitude_latitude!C:J,8,)</f>
        <v>51.503843459999999</v>
      </c>
      <c r="T3211">
        <f t="shared" si="410"/>
        <v>-11.188638247518751</v>
      </c>
      <c r="U3211">
        <f>VLOOKUP(M3211,LINE!$A$2:$B$13,2,)</f>
        <v>3</v>
      </c>
      <c r="V3211">
        <f>VLOOKUP(L3211,Entry_exit!B:P,4,)</f>
        <v>33927</v>
      </c>
      <c r="W3211">
        <f>2020 - VLOOKUP(L3211, age!$A:$D,4,)</f>
        <v>120</v>
      </c>
      <c r="X3211">
        <f>VLOOKUP(H3211,'air-quality-london-time-of-day'!E:G,3,FALSE)</f>
        <v>15.3</v>
      </c>
      <c r="Y3211">
        <f>VLOOKUP(I3211,Weather!F:K,2,)</f>
        <v>11.882352941176467</v>
      </c>
      <c r="Z3211">
        <f>VLOOKUP(I3211,Weather!F:K,3,)</f>
        <v>0.02</v>
      </c>
      <c r="AA3211">
        <f>VLOOKUP(I3211,Weather!F:K,4,)</f>
        <v>0.57999999999999996</v>
      </c>
      <c r="AB3211">
        <f>VLOOKUP(I3211,Weather!F:K,5,)</f>
        <v>1031</v>
      </c>
      <c r="AC3211">
        <f>VLOOKUP(I3211,Weather!F:K,6,)</f>
        <v>3</v>
      </c>
    </row>
    <row r="3212" spans="1:29" x14ac:dyDescent="0.25">
      <c r="A3212" t="s">
        <v>7</v>
      </c>
      <c r="B3212" t="s">
        <v>6</v>
      </c>
      <c r="C3212" s="1">
        <v>42116.492361111108</v>
      </c>
      <c r="D3212" s="3">
        <f t="shared" si="408"/>
        <v>2015</v>
      </c>
      <c r="E3212" s="3">
        <f t="shared" si="411"/>
        <v>4</v>
      </c>
      <c r="F3212" s="3">
        <f t="shared" si="412"/>
        <v>11</v>
      </c>
      <c r="G3212" s="3">
        <f t="shared" si="413"/>
        <v>22</v>
      </c>
      <c r="H3212" s="3" t="str">
        <f t="shared" si="414"/>
        <v>2015411</v>
      </c>
      <c r="I3212" s="3" t="str">
        <f t="shared" si="415"/>
        <v>201541122</v>
      </c>
      <c r="J3212">
        <v>246</v>
      </c>
      <c r="K3212">
        <v>147.6</v>
      </c>
      <c r="L3212" t="str">
        <f>VLOOKUP(C3212,List!$A$2:$C$2089,3,)</f>
        <v>Shepherd's Bush</v>
      </c>
      <c r="M3212" t="str">
        <f>VLOOKUP(C3212,List!$A$2:$C$2089,2,)</f>
        <v>Central</v>
      </c>
      <c r="N3212" t="str">
        <f t="shared" si="409"/>
        <v>Shepherd's Bush|Central</v>
      </c>
      <c r="O3212">
        <f>VLOOKUP(N3212,Depth!$A$2:$F$427,3,)</f>
        <v>6</v>
      </c>
      <c r="P3212">
        <f>VLOOKUP(N3212,Depth!$A$2:$F$427,5,)</f>
        <v>89.82</v>
      </c>
      <c r="Q3212">
        <f>VLOOKUP(N3212,Depth!$A$2:$F$427,6,)</f>
        <v>16.18</v>
      </c>
      <c r="R3212">
        <f>VLOOKUP(L3212,longitude_latitude!C:J,7,)</f>
        <v>-0.21723889900000001</v>
      </c>
      <c r="S3212">
        <f>VLOOKUP(L3212,longitude_latitude!C:J,8,)</f>
        <v>51.503843459999999</v>
      </c>
      <c r="T3212">
        <f t="shared" si="410"/>
        <v>-11.188638247518751</v>
      </c>
      <c r="U3212">
        <f>VLOOKUP(M3212,LINE!$A$2:$B$13,2,)</f>
        <v>3</v>
      </c>
      <c r="V3212">
        <f>VLOOKUP(L3212,Entry_exit!B:P,4,)</f>
        <v>33927</v>
      </c>
      <c r="W3212">
        <f>2020 - VLOOKUP(L3212, age!$A:$D,4,)</f>
        <v>120</v>
      </c>
      <c r="X3212">
        <f>VLOOKUP(H3212,'air-quality-london-time-of-day'!E:G,3,FALSE)</f>
        <v>15.3</v>
      </c>
      <c r="Y3212">
        <f>VLOOKUP(I3212,Weather!F:K,2,)</f>
        <v>11.882352941176467</v>
      </c>
      <c r="Z3212">
        <f>VLOOKUP(I3212,Weather!F:K,3,)</f>
        <v>0.02</v>
      </c>
      <c r="AA3212">
        <f>VLOOKUP(I3212,Weather!F:K,4,)</f>
        <v>0.57999999999999996</v>
      </c>
      <c r="AB3212">
        <f>VLOOKUP(I3212,Weather!F:K,5,)</f>
        <v>1031</v>
      </c>
      <c r="AC3212">
        <f>VLOOKUP(I3212,Weather!F:K,6,)</f>
        <v>3</v>
      </c>
    </row>
    <row r="3213" spans="1:29" x14ac:dyDescent="0.25">
      <c r="A3213" t="s">
        <v>7</v>
      </c>
      <c r="B3213" t="s">
        <v>6</v>
      </c>
      <c r="C3213" s="1">
        <v>42116.493055555555</v>
      </c>
      <c r="D3213" s="3">
        <f t="shared" si="408"/>
        <v>2015</v>
      </c>
      <c r="E3213" s="3">
        <f t="shared" si="411"/>
        <v>4</v>
      </c>
      <c r="F3213" s="3">
        <f t="shared" si="412"/>
        <v>11</v>
      </c>
      <c r="G3213" s="3">
        <f t="shared" si="413"/>
        <v>22</v>
      </c>
      <c r="H3213" s="3" t="str">
        <f t="shared" si="414"/>
        <v>2015411</v>
      </c>
      <c r="I3213" s="3" t="str">
        <f t="shared" si="415"/>
        <v>201541122</v>
      </c>
      <c r="J3213">
        <v>207</v>
      </c>
      <c r="K3213">
        <v>124.2</v>
      </c>
      <c r="L3213" t="str">
        <f>VLOOKUP(C3213,List!$A$2:$C$2089,3,)</f>
        <v>Shepherd's Bush</v>
      </c>
      <c r="M3213" t="str">
        <f>VLOOKUP(C3213,List!$A$2:$C$2089,2,)</f>
        <v>Central</v>
      </c>
      <c r="N3213" t="str">
        <f t="shared" si="409"/>
        <v>Shepherd's Bush|Central</v>
      </c>
      <c r="O3213">
        <f>VLOOKUP(N3213,Depth!$A$2:$F$427,3,)</f>
        <v>6</v>
      </c>
      <c r="P3213">
        <f>VLOOKUP(N3213,Depth!$A$2:$F$427,5,)</f>
        <v>89.82</v>
      </c>
      <c r="Q3213">
        <f>VLOOKUP(N3213,Depth!$A$2:$F$427,6,)</f>
        <v>16.18</v>
      </c>
      <c r="R3213">
        <f>VLOOKUP(L3213,longitude_latitude!C:J,7,)</f>
        <v>-0.21723889900000001</v>
      </c>
      <c r="S3213">
        <f>VLOOKUP(L3213,longitude_latitude!C:J,8,)</f>
        <v>51.503843459999999</v>
      </c>
      <c r="T3213">
        <f t="shared" si="410"/>
        <v>-11.188638247518751</v>
      </c>
      <c r="U3213">
        <f>VLOOKUP(M3213,LINE!$A$2:$B$13,2,)</f>
        <v>3</v>
      </c>
      <c r="V3213">
        <f>VLOOKUP(L3213,Entry_exit!B:P,4,)</f>
        <v>33927</v>
      </c>
      <c r="W3213">
        <f>2020 - VLOOKUP(L3213, age!$A:$D,4,)</f>
        <v>120</v>
      </c>
      <c r="X3213">
        <f>VLOOKUP(H3213,'air-quality-london-time-of-day'!E:G,3,FALSE)</f>
        <v>15.3</v>
      </c>
      <c r="Y3213">
        <f>VLOOKUP(I3213,Weather!F:K,2,)</f>
        <v>11.882352941176467</v>
      </c>
      <c r="Z3213">
        <f>VLOOKUP(I3213,Weather!F:K,3,)</f>
        <v>0.02</v>
      </c>
      <c r="AA3213">
        <f>VLOOKUP(I3213,Weather!F:K,4,)</f>
        <v>0.57999999999999996</v>
      </c>
      <c r="AB3213">
        <f>VLOOKUP(I3213,Weather!F:K,5,)</f>
        <v>1031</v>
      </c>
      <c r="AC3213">
        <f>VLOOKUP(I3213,Weather!F:K,6,)</f>
        <v>3</v>
      </c>
    </row>
    <row r="3214" spans="1:29" x14ac:dyDescent="0.25">
      <c r="A3214" t="s">
        <v>7</v>
      </c>
      <c r="B3214" t="s">
        <v>6</v>
      </c>
      <c r="C3214" s="1">
        <v>42116.493750000001</v>
      </c>
      <c r="D3214" s="3">
        <f t="shared" si="408"/>
        <v>2015</v>
      </c>
      <c r="E3214" s="3">
        <f t="shared" si="411"/>
        <v>4</v>
      </c>
      <c r="F3214" s="3">
        <f t="shared" si="412"/>
        <v>11</v>
      </c>
      <c r="G3214" s="3">
        <f t="shared" si="413"/>
        <v>22</v>
      </c>
      <c r="H3214" s="3" t="str">
        <f t="shared" si="414"/>
        <v>2015411</v>
      </c>
      <c r="I3214" s="3" t="str">
        <f t="shared" si="415"/>
        <v>201541122</v>
      </c>
      <c r="J3214">
        <v>169</v>
      </c>
      <c r="K3214">
        <v>101.4</v>
      </c>
      <c r="L3214" t="str">
        <f>VLOOKUP(C3214,List!$A$2:$C$2089,3,)</f>
        <v>White City</v>
      </c>
      <c r="M3214" t="str">
        <f>VLOOKUP(C3214,List!$A$2:$C$2089,2,)</f>
        <v>Central</v>
      </c>
      <c r="N3214" t="str">
        <f t="shared" si="409"/>
        <v>White City|Central</v>
      </c>
      <c r="O3214">
        <f>VLOOKUP(N3214,Depth!$A$2:$F$427,3,)</f>
        <v>7</v>
      </c>
      <c r="P3214">
        <f>VLOOKUP(N3214,Depth!$A$2:$F$427,5,)</f>
        <v>105</v>
      </c>
      <c r="Q3214">
        <f>VLOOKUP(N3214,Depth!$A$2:$F$427,6,)</f>
        <v>2</v>
      </c>
      <c r="R3214">
        <f>VLOOKUP(L3214,longitude_latitude!C:J,7,)</f>
        <v>-0.222866489</v>
      </c>
      <c r="S3214">
        <f>VLOOKUP(L3214,longitude_latitude!C:J,8,)</f>
        <v>51.511706949999997</v>
      </c>
      <c r="T3214">
        <f t="shared" si="410"/>
        <v>-11.480233270343398</v>
      </c>
      <c r="U3214">
        <f>VLOOKUP(M3214,LINE!$A$2:$B$13,2,)</f>
        <v>3</v>
      </c>
      <c r="V3214">
        <f>VLOOKUP(L3214,Entry_exit!B:P,4,)</f>
        <v>12436</v>
      </c>
      <c r="W3214">
        <f>2020 - VLOOKUP(L3214, age!$A:$D,4,)</f>
        <v>73</v>
      </c>
      <c r="X3214">
        <f>VLOOKUP(H3214,'air-quality-london-time-of-day'!E:G,3,FALSE)</f>
        <v>15.3</v>
      </c>
      <c r="Y3214">
        <f>VLOOKUP(I3214,Weather!F:K,2,)</f>
        <v>11.882352941176467</v>
      </c>
      <c r="Z3214">
        <f>VLOOKUP(I3214,Weather!F:K,3,)</f>
        <v>0.02</v>
      </c>
      <c r="AA3214">
        <f>VLOOKUP(I3214,Weather!F:K,4,)</f>
        <v>0.57999999999999996</v>
      </c>
      <c r="AB3214">
        <f>VLOOKUP(I3214,Weather!F:K,5,)</f>
        <v>1031</v>
      </c>
      <c r="AC3214">
        <f>VLOOKUP(I3214,Weather!F:K,6,)</f>
        <v>3</v>
      </c>
    </row>
    <row r="3215" spans="1:29" x14ac:dyDescent="0.25">
      <c r="A3215" t="s">
        <v>7</v>
      </c>
      <c r="B3215" t="s">
        <v>6</v>
      </c>
      <c r="C3215" s="1">
        <v>42116.494444444441</v>
      </c>
      <c r="D3215" s="3">
        <f t="shared" si="408"/>
        <v>2015</v>
      </c>
      <c r="E3215" s="3">
        <f t="shared" si="411"/>
        <v>4</v>
      </c>
      <c r="F3215" s="3">
        <f t="shared" si="412"/>
        <v>11</v>
      </c>
      <c r="G3215" s="3">
        <f t="shared" si="413"/>
        <v>22</v>
      </c>
      <c r="H3215" s="3" t="str">
        <f t="shared" si="414"/>
        <v>2015411</v>
      </c>
      <c r="I3215" s="3" t="str">
        <f t="shared" si="415"/>
        <v>201541122</v>
      </c>
      <c r="J3215">
        <v>123</v>
      </c>
      <c r="K3215">
        <v>73.8</v>
      </c>
      <c r="L3215" t="str">
        <f>VLOOKUP(C3215,List!$A$2:$C$2089,3,)</f>
        <v>White City</v>
      </c>
      <c r="M3215" t="str">
        <f>VLOOKUP(C3215,List!$A$2:$C$2089,2,)</f>
        <v>Central</v>
      </c>
      <c r="N3215" t="str">
        <f t="shared" si="409"/>
        <v>White City|Central</v>
      </c>
      <c r="O3215">
        <f>VLOOKUP(N3215,Depth!$A$2:$F$427,3,)</f>
        <v>7</v>
      </c>
      <c r="P3215">
        <f>VLOOKUP(N3215,Depth!$A$2:$F$427,5,)</f>
        <v>105</v>
      </c>
      <c r="Q3215">
        <f>VLOOKUP(N3215,Depth!$A$2:$F$427,6,)</f>
        <v>2</v>
      </c>
      <c r="R3215">
        <f>VLOOKUP(L3215,longitude_latitude!C:J,7,)</f>
        <v>-0.222866489</v>
      </c>
      <c r="S3215">
        <f>VLOOKUP(L3215,longitude_latitude!C:J,8,)</f>
        <v>51.511706949999997</v>
      </c>
      <c r="T3215">
        <f t="shared" si="410"/>
        <v>-11.480233270343398</v>
      </c>
      <c r="U3215">
        <f>VLOOKUP(M3215,LINE!$A$2:$B$13,2,)</f>
        <v>3</v>
      </c>
      <c r="V3215">
        <f>VLOOKUP(L3215,Entry_exit!B:P,4,)</f>
        <v>12436</v>
      </c>
      <c r="W3215">
        <f>2020 - VLOOKUP(L3215, age!$A:$D,4,)</f>
        <v>73</v>
      </c>
      <c r="X3215">
        <f>VLOOKUP(H3215,'air-quality-london-time-of-day'!E:G,3,FALSE)</f>
        <v>15.3</v>
      </c>
      <c r="Y3215">
        <f>VLOOKUP(I3215,Weather!F:K,2,)</f>
        <v>11.882352941176467</v>
      </c>
      <c r="Z3215">
        <f>VLOOKUP(I3215,Weather!F:K,3,)</f>
        <v>0.02</v>
      </c>
      <c r="AA3215">
        <f>VLOOKUP(I3215,Weather!F:K,4,)</f>
        <v>0.57999999999999996</v>
      </c>
      <c r="AB3215">
        <f>VLOOKUP(I3215,Weather!F:K,5,)</f>
        <v>1031</v>
      </c>
      <c r="AC3215">
        <f>VLOOKUP(I3215,Weather!F:K,6,)</f>
        <v>3</v>
      </c>
    </row>
    <row r="3216" spans="1:29" x14ac:dyDescent="0.25">
      <c r="A3216" t="s">
        <v>7</v>
      </c>
      <c r="B3216" t="s">
        <v>6</v>
      </c>
      <c r="C3216" s="1">
        <v>42116.495138888888</v>
      </c>
      <c r="D3216" s="3">
        <f t="shared" si="408"/>
        <v>2015</v>
      </c>
      <c r="E3216" s="3">
        <f t="shared" si="411"/>
        <v>4</v>
      </c>
      <c r="F3216" s="3">
        <f t="shared" si="412"/>
        <v>11</v>
      </c>
      <c r="G3216" s="3">
        <f t="shared" si="413"/>
        <v>22</v>
      </c>
      <c r="H3216" s="3" t="str">
        <f t="shared" si="414"/>
        <v>2015411</v>
      </c>
      <c r="I3216" s="3" t="str">
        <f t="shared" si="415"/>
        <v>201541122</v>
      </c>
      <c r="J3216">
        <v>80</v>
      </c>
      <c r="K3216">
        <v>48</v>
      </c>
      <c r="L3216" t="str">
        <f>VLOOKUP(C3216,List!$A$2:$C$2089,3,)</f>
        <v>White City</v>
      </c>
      <c r="M3216" t="str">
        <f>VLOOKUP(C3216,List!$A$2:$C$2089,2,)</f>
        <v>Central</v>
      </c>
      <c r="N3216" t="str">
        <f t="shared" si="409"/>
        <v>White City|Central</v>
      </c>
      <c r="O3216">
        <f>VLOOKUP(N3216,Depth!$A$2:$F$427,3,)</f>
        <v>7</v>
      </c>
      <c r="P3216">
        <f>VLOOKUP(N3216,Depth!$A$2:$F$427,5,)</f>
        <v>105</v>
      </c>
      <c r="Q3216">
        <f>VLOOKUP(N3216,Depth!$A$2:$F$427,6,)</f>
        <v>2</v>
      </c>
      <c r="R3216">
        <f>VLOOKUP(L3216,longitude_latitude!C:J,7,)</f>
        <v>-0.222866489</v>
      </c>
      <c r="S3216">
        <f>VLOOKUP(L3216,longitude_latitude!C:J,8,)</f>
        <v>51.511706949999997</v>
      </c>
      <c r="T3216">
        <f t="shared" si="410"/>
        <v>-11.480233270343398</v>
      </c>
      <c r="U3216">
        <f>VLOOKUP(M3216,LINE!$A$2:$B$13,2,)</f>
        <v>3</v>
      </c>
      <c r="V3216">
        <f>VLOOKUP(L3216,Entry_exit!B:P,4,)</f>
        <v>12436</v>
      </c>
      <c r="W3216">
        <f>2020 - VLOOKUP(L3216, age!$A:$D,4,)</f>
        <v>73</v>
      </c>
      <c r="X3216">
        <f>VLOOKUP(H3216,'air-quality-london-time-of-day'!E:G,3,FALSE)</f>
        <v>15.3</v>
      </c>
      <c r="Y3216">
        <f>VLOOKUP(I3216,Weather!F:K,2,)</f>
        <v>11.882352941176467</v>
      </c>
      <c r="Z3216">
        <f>VLOOKUP(I3216,Weather!F:K,3,)</f>
        <v>0.02</v>
      </c>
      <c r="AA3216">
        <f>VLOOKUP(I3216,Weather!F:K,4,)</f>
        <v>0.57999999999999996</v>
      </c>
      <c r="AB3216">
        <f>VLOOKUP(I3216,Weather!F:K,5,)</f>
        <v>1031</v>
      </c>
      <c r="AC3216">
        <f>VLOOKUP(I3216,Weather!F:K,6,)</f>
        <v>3</v>
      </c>
    </row>
    <row r="3217" spans="1:29" x14ac:dyDescent="0.25">
      <c r="A3217" t="s">
        <v>7</v>
      </c>
      <c r="B3217" t="s">
        <v>6</v>
      </c>
      <c r="C3217" s="1">
        <v>42116.495833333334</v>
      </c>
      <c r="D3217" s="3">
        <f t="shared" si="408"/>
        <v>2015</v>
      </c>
      <c r="E3217" s="3">
        <f t="shared" si="411"/>
        <v>4</v>
      </c>
      <c r="F3217" s="3">
        <f t="shared" si="412"/>
        <v>11</v>
      </c>
      <c r="G3217" s="3">
        <f t="shared" si="413"/>
        <v>22</v>
      </c>
      <c r="H3217" s="3" t="str">
        <f t="shared" si="414"/>
        <v>2015411</v>
      </c>
      <c r="I3217" s="3" t="str">
        <f t="shared" si="415"/>
        <v>201541122</v>
      </c>
      <c r="J3217">
        <v>52</v>
      </c>
      <c r="K3217">
        <v>31.2</v>
      </c>
      <c r="L3217" t="str">
        <f>VLOOKUP(C3217,List!$A$2:$C$2089,3,)</f>
        <v>East Acton</v>
      </c>
      <c r="M3217" t="str">
        <f>VLOOKUP(C3217,List!$A$2:$C$2089,2,)</f>
        <v>Central</v>
      </c>
      <c r="N3217" t="str">
        <f t="shared" si="409"/>
        <v>East Acton|Central</v>
      </c>
      <c r="O3217">
        <f>VLOOKUP(N3217,Depth!$A$2:$F$427,3,)</f>
        <v>12</v>
      </c>
      <c r="P3217">
        <f>VLOOKUP(N3217,Depth!$A$2:$F$427,5,)</f>
        <v>117.9</v>
      </c>
      <c r="Q3217">
        <f>VLOOKUP(N3217,Depth!$A$2:$F$427,6,)</f>
        <v>-5.9</v>
      </c>
      <c r="R3217">
        <f>VLOOKUP(L3217,longitude_latitude!C:J,7,)</f>
        <v>-0.24556927200000001</v>
      </c>
      <c r="S3217">
        <f>VLOOKUP(L3217,longitude_latitude!C:J,8,)</f>
        <v>51.516090009999999</v>
      </c>
      <c r="T3217">
        <f t="shared" si="410"/>
        <v>-12.650768720042173</v>
      </c>
      <c r="U3217">
        <f>VLOOKUP(M3217,LINE!$A$2:$B$13,2,)</f>
        <v>3</v>
      </c>
      <c r="V3217">
        <f>VLOOKUP(L3217,Entry_exit!B:P,4,)</f>
        <v>6387</v>
      </c>
      <c r="W3217">
        <f>2020 - VLOOKUP(L3217, age!$A:$D,4,)</f>
        <v>100</v>
      </c>
      <c r="X3217">
        <f>VLOOKUP(H3217,'air-quality-london-time-of-day'!E:G,3,FALSE)</f>
        <v>15.3</v>
      </c>
      <c r="Y3217">
        <f>VLOOKUP(I3217,Weather!F:K,2,)</f>
        <v>11.882352941176467</v>
      </c>
      <c r="Z3217">
        <f>VLOOKUP(I3217,Weather!F:K,3,)</f>
        <v>0.02</v>
      </c>
      <c r="AA3217">
        <f>VLOOKUP(I3217,Weather!F:K,4,)</f>
        <v>0.57999999999999996</v>
      </c>
      <c r="AB3217">
        <f>VLOOKUP(I3217,Weather!F:K,5,)</f>
        <v>1031</v>
      </c>
      <c r="AC3217">
        <f>VLOOKUP(I3217,Weather!F:K,6,)</f>
        <v>3</v>
      </c>
    </row>
    <row r="3218" spans="1:29" x14ac:dyDescent="0.25">
      <c r="A3218" t="s">
        <v>7</v>
      </c>
      <c r="B3218" t="s">
        <v>6</v>
      </c>
      <c r="C3218" s="1">
        <v>42116.496527777781</v>
      </c>
      <c r="D3218" s="3">
        <f t="shared" si="408"/>
        <v>2015</v>
      </c>
      <c r="E3218" s="3">
        <f t="shared" si="411"/>
        <v>4</v>
      </c>
      <c r="F3218" s="3">
        <f t="shared" si="412"/>
        <v>11</v>
      </c>
      <c r="G3218" s="3">
        <f t="shared" si="413"/>
        <v>22</v>
      </c>
      <c r="H3218" s="3" t="str">
        <f t="shared" si="414"/>
        <v>2015411</v>
      </c>
      <c r="I3218" s="3" t="str">
        <f t="shared" si="415"/>
        <v>201541122</v>
      </c>
      <c r="J3218">
        <v>55</v>
      </c>
      <c r="K3218">
        <v>33</v>
      </c>
      <c r="L3218" t="str">
        <f>VLOOKUP(C3218,List!$A$2:$C$2089,3,)</f>
        <v>East Acton</v>
      </c>
      <c r="M3218" t="str">
        <f>VLOOKUP(C3218,List!$A$2:$C$2089,2,)</f>
        <v>Central</v>
      </c>
      <c r="N3218" t="str">
        <f t="shared" si="409"/>
        <v>East Acton|Central</v>
      </c>
      <c r="O3218">
        <f>VLOOKUP(N3218,Depth!$A$2:$F$427,3,)</f>
        <v>12</v>
      </c>
      <c r="P3218">
        <f>VLOOKUP(N3218,Depth!$A$2:$F$427,5,)</f>
        <v>117.9</v>
      </c>
      <c r="Q3218">
        <f>VLOOKUP(N3218,Depth!$A$2:$F$427,6,)</f>
        <v>-5.9</v>
      </c>
      <c r="R3218">
        <f>VLOOKUP(L3218,longitude_latitude!C:J,7,)</f>
        <v>-0.24556927200000001</v>
      </c>
      <c r="S3218">
        <f>VLOOKUP(L3218,longitude_latitude!C:J,8,)</f>
        <v>51.516090009999999</v>
      </c>
      <c r="T3218">
        <f t="shared" si="410"/>
        <v>-12.650768720042173</v>
      </c>
      <c r="U3218">
        <f>VLOOKUP(M3218,LINE!$A$2:$B$13,2,)</f>
        <v>3</v>
      </c>
      <c r="V3218">
        <f>VLOOKUP(L3218,Entry_exit!B:P,4,)</f>
        <v>6387</v>
      </c>
      <c r="W3218">
        <f>2020 - VLOOKUP(L3218, age!$A:$D,4,)</f>
        <v>100</v>
      </c>
      <c r="X3218">
        <f>VLOOKUP(H3218,'air-quality-london-time-of-day'!E:G,3,FALSE)</f>
        <v>15.3</v>
      </c>
      <c r="Y3218">
        <f>VLOOKUP(I3218,Weather!F:K,2,)</f>
        <v>11.882352941176467</v>
      </c>
      <c r="Z3218">
        <f>VLOOKUP(I3218,Weather!F:K,3,)</f>
        <v>0.02</v>
      </c>
      <c r="AA3218">
        <f>VLOOKUP(I3218,Weather!F:K,4,)</f>
        <v>0.57999999999999996</v>
      </c>
      <c r="AB3218">
        <f>VLOOKUP(I3218,Weather!F:K,5,)</f>
        <v>1031</v>
      </c>
      <c r="AC3218">
        <f>VLOOKUP(I3218,Weather!F:K,6,)</f>
        <v>3</v>
      </c>
    </row>
    <row r="3219" spans="1:29" x14ac:dyDescent="0.25">
      <c r="A3219" t="s">
        <v>7</v>
      </c>
      <c r="B3219" t="s">
        <v>6</v>
      </c>
      <c r="C3219" s="1">
        <v>42116.49722222222</v>
      </c>
      <c r="D3219" s="3">
        <f t="shared" si="408"/>
        <v>2015</v>
      </c>
      <c r="E3219" s="3">
        <f t="shared" si="411"/>
        <v>4</v>
      </c>
      <c r="F3219" s="3">
        <f t="shared" si="412"/>
        <v>11</v>
      </c>
      <c r="G3219" s="3">
        <f t="shared" si="413"/>
        <v>22</v>
      </c>
      <c r="H3219" s="3" t="str">
        <f t="shared" si="414"/>
        <v>2015411</v>
      </c>
      <c r="I3219" s="3" t="str">
        <f t="shared" si="415"/>
        <v>201541122</v>
      </c>
      <c r="J3219">
        <v>37</v>
      </c>
      <c r="K3219">
        <v>22.2</v>
      </c>
      <c r="L3219" t="str">
        <f>VLOOKUP(C3219,List!$A$2:$C$2089,3,)</f>
        <v>North Acton</v>
      </c>
      <c r="M3219" t="str">
        <f>VLOOKUP(C3219,List!$A$2:$C$2089,2,)</f>
        <v>Central</v>
      </c>
      <c r="N3219" t="str">
        <f t="shared" si="409"/>
        <v>North Acton|Central</v>
      </c>
      <c r="O3219">
        <f>VLOOKUP(N3219,Depth!$A$2:$F$427,3,)</f>
        <v>33</v>
      </c>
      <c r="P3219">
        <f>VLOOKUP(N3219,Depth!$A$2:$F$427,5,)</f>
        <v>124.4</v>
      </c>
      <c r="Q3219">
        <f>VLOOKUP(N3219,Depth!$A$2:$F$427,6,)</f>
        <v>8.6</v>
      </c>
      <c r="R3219">
        <f>VLOOKUP(L3219,longitude_latitude!C:J,7,)</f>
        <v>-0.25816797800000002</v>
      </c>
      <c r="S3219">
        <f>VLOOKUP(L3219,longitude_latitude!C:J,8,)</f>
        <v>51.523105340000001</v>
      </c>
      <c r="T3219">
        <f t="shared" si="410"/>
        <v>-13.301615925908804</v>
      </c>
      <c r="U3219">
        <f>VLOOKUP(M3219,LINE!$A$2:$B$13,2,)</f>
        <v>3</v>
      </c>
      <c r="V3219">
        <f>VLOOKUP(L3219,Entry_exit!B:P,4,)</f>
        <v>10256</v>
      </c>
      <c r="W3219">
        <f>2020 - VLOOKUP(L3219, age!$A:$D,4,)</f>
        <v>97</v>
      </c>
      <c r="X3219">
        <f>VLOOKUP(H3219,'air-quality-london-time-of-day'!E:G,3,FALSE)</f>
        <v>15.3</v>
      </c>
      <c r="Y3219">
        <f>VLOOKUP(I3219,Weather!F:K,2,)</f>
        <v>11.882352941176467</v>
      </c>
      <c r="Z3219">
        <f>VLOOKUP(I3219,Weather!F:K,3,)</f>
        <v>0.02</v>
      </c>
      <c r="AA3219">
        <f>VLOOKUP(I3219,Weather!F:K,4,)</f>
        <v>0.57999999999999996</v>
      </c>
      <c r="AB3219">
        <f>VLOOKUP(I3219,Weather!F:K,5,)</f>
        <v>1031</v>
      </c>
      <c r="AC3219">
        <f>VLOOKUP(I3219,Weather!F:K,6,)</f>
        <v>3</v>
      </c>
    </row>
    <row r="3220" spans="1:29" x14ac:dyDescent="0.25">
      <c r="A3220" t="s">
        <v>7</v>
      </c>
      <c r="B3220" t="s">
        <v>6</v>
      </c>
      <c r="C3220" s="1">
        <v>42116.497916666667</v>
      </c>
      <c r="D3220" s="3">
        <f t="shared" si="408"/>
        <v>2015</v>
      </c>
      <c r="E3220" s="3">
        <f t="shared" si="411"/>
        <v>4</v>
      </c>
      <c r="F3220" s="3">
        <f t="shared" si="412"/>
        <v>11</v>
      </c>
      <c r="G3220" s="3">
        <f t="shared" si="413"/>
        <v>22</v>
      </c>
      <c r="H3220" s="3" t="str">
        <f t="shared" si="414"/>
        <v>2015411</v>
      </c>
      <c r="I3220" s="3" t="str">
        <f t="shared" si="415"/>
        <v>201541122</v>
      </c>
      <c r="J3220">
        <v>37</v>
      </c>
      <c r="K3220">
        <v>22.2</v>
      </c>
      <c r="L3220" t="str">
        <f>VLOOKUP(C3220,List!$A$2:$C$2089,3,)</f>
        <v>North Acton</v>
      </c>
      <c r="M3220" t="str">
        <f>VLOOKUP(C3220,List!$A$2:$C$2089,2,)</f>
        <v>Central</v>
      </c>
      <c r="N3220" t="str">
        <f t="shared" si="409"/>
        <v>North Acton|Central</v>
      </c>
      <c r="O3220">
        <f>VLOOKUP(N3220,Depth!$A$2:$F$427,3,)</f>
        <v>33</v>
      </c>
      <c r="P3220">
        <f>VLOOKUP(N3220,Depth!$A$2:$F$427,5,)</f>
        <v>124.4</v>
      </c>
      <c r="Q3220">
        <f>VLOOKUP(N3220,Depth!$A$2:$F$427,6,)</f>
        <v>8.6</v>
      </c>
      <c r="R3220">
        <f>VLOOKUP(L3220,longitude_latitude!C:J,7,)</f>
        <v>-0.25816797800000002</v>
      </c>
      <c r="S3220">
        <f>VLOOKUP(L3220,longitude_latitude!C:J,8,)</f>
        <v>51.523105340000001</v>
      </c>
      <c r="T3220">
        <f t="shared" si="410"/>
        <v>-13.301615925908804</v>
      </c>
      <c r="U3220">
        <f>VLOOKUP(M3220,LINE!$A$2:$B$13,2,)</f>
        <v>3</v>
      </c>
      <c r="V3220">
        <f>VLOOKUP(L3220,Entry_exit!B:P,4,)</f>
        <v>10256</v>
      </c>
      <c r="W3220">
        <f>2020 - VLOOKUP(L3220, age!$A:$D,4,)</f>
        <v>97</v>
      </c>
      <c r="X3220">
        <f>VLOOKUP(H3220,'air-quality-london-time-of-day'!E:G,3,FALSE)</f>
        <v>15.3</v>
      </c>
      <c r="Y3220">
        <f>VLOOKUP(I3220,Weather!F:K,2,)</f>
        <v>11.882352941176467</v>
      </c>
      <c r="Z3220">
        <f>VLOOKUP(I3220,Weather!F:K,3,)</f>
        <v>0.02</v>
      </c>
      <c r="AA3220">
        <f>VLOOKUP(I3220,Weather!F:K,4,)</f>
        <v>0.57999999999999996</v>
      </c>
      <c r="AB3220">
        <f>VLOOKUP(I3220,Weather!F:K,5,)</f>
        <v>1031</v>
      </c>
      <c r="AC3220">
        <f>VLOOKUP(I3220,Weather!F:K,6,)</f>
        <v>3</v>
      </c>
    </row>
    <row r="3221" spans="1:29" x14ac:dyDescent="0.25">
      <c r="A3221" t="s">
        <v>7</v>
      </c>
      <c r="B3221" t="s">
        <v>6</v>
      </c>
      <c r="C3221" s="1">
        <v>42116.498611111114</v>
      </c>
      <c r="D3221" s="3">
        <f t="shared" si="408"/>
        <v>2015</v>
      </c>
      <c r="E3221" s="3">
        <f t="shared" si="411"/>
        <v>4</v>
      </c>
      <c r="F3221" s="3">
        <f t="shared" si="412"/>
        <v>11</v>
      </c>
      <c r="G3221" s="3">
        <f t="shared" si="413"/>
        <v>22</v>
      </c>
      <c r="H3221" s="3" t="str">
        <f t="shared" si="414"/>
        <v>2015411</v>
      </c>
      <c r="I3221" s="3" t="str">
        <f t="shared" si="415"/>
        <v>201541122</v>
      </c>
      <c r="J3221">
        <v>31</v>
      </c>
      <c r="K3221">
        <v>18.600000000000001</v>
      </c>
      <c r="L3221" t="str">
        <f>VLOOKUP(C3221,List!$A$2:$C$2089,3,)</f>
        <v>West Acton</v>
      </c>
      <c r="M3221" t="str">
        <f>VLOOKUP(C3221,List!$A$2:$C$2089,2,)</f>
        <v>Central</v>
      </c>
      <c r="N3221" t="str">
        <f t="shared" si="409"/>
        <v>West Acton|Central</v>
      </c>
      <c r="O3221">
        <f>VLOOKUP(N3221,Depth!$A$2:$F$427,3,)</f>
        <v>33</v>
      </c>
      <c r="P3221">
        <f>VLOOKUP(N3221,Depth!$A$2:$F$427,5,)</f>
        <v>127.4</v>
      </c>
      <c r="Q3221">
        <f>VLOOKUP(N3221,Depth!$A$2:$F$427,6,)</f>
        <v>5.6</v>
      </c>
      <c r="R3221">
        <f>VLOOKUP(L3221,longitude_latitude!C:J,7,)</f>
        <v>-0.27936441400000001</v>
      </c>
      <c r="S3221">
        <f>VLOOKUP(L3221,longitude_latitude!C:J,8,)</f>
        <v>51.517473449999997</v>
      </c>
      <c r="T3221">
        <f t="shared" si="410"/>
        <v>-14.392148781119808</v>
      </c>
      <c r="U3221">
        <f>VLOOKUP(M3221,LINE!$A$2:$B$13,2,)</f>
        <v>3</v>
      </c>
      <c r="V3221">
        <f>VLOOKUP(L3221,Entry_exit!B:P,4,)</f>
        <v>2769</v>
      </c>
      <c r="W3221">
        <f>2020 - VLOOKUP(L3221, age!$A:$D,4,)</f>
        <v>97</v>
      </c>
      <c r="X3221">
        <f>VLOOKUP(H3221,'air-quality-london-time-of-day'!E:G,3,FALSE)</f>
        <v>15.3</v>
      </c>
      <c r="Y3221">
        <f>VLOOKUP(I3221,Weather!F:K,2,)</f>
        <v>11.882352941176467</v>
      </c>
      <c r="Z3221">
        <f>VLOOKUP(I3221,Weather!F:K,3,)</f>
        <v>0.02</v>
      </c>
      <c r="AA3221">
        <f>VLOOKUP(I3221,Weather!F:K,4,)</f>
        <v>0.57999999999999996</v>
      </c>
      <c r="AB3221">
        <f>VLOOKUP(I3221,Weather!F:K,5,)</f>
        <v>1031</v>
      </c>
      <c r="AC3221">
        <f>VLOOKUP(I3221,Weather!F:K,6,)</f>
        <v>3</v>
      </c>
    </row>
    <row r="3222" spans="1:29" x14ac:dyDescent="0.25">
      <c r="A3222" t="s">
        <v>7</v>
      </c>
      <c r="B3222" t="s">
        <v>6</v>
      </c>
      <c r="C3222" s="1">
        <v>42116.499305555553</v>
      </c>
      <c r="D3222" s="3">
        <f t="shared" si="408"/>
        <v>2015</v>
      </c>
      <c r="E3222" s="3">
        <f t="shared" si="411"/>
        <v>4</v>
      </c>
      <c r="F3222" s="3">
        <f t="shared" si="412"/>
        <v>11</v>
      </c>
      <c r="G3222" s="3">
        <f t="shared" si="413"/>
        <v>22</v>
      </c>
      <c r="H3222" s="3" t="str">
        <f t="shared" si="414"/>
        <v>2015411</v>
      </c>
      <c r="I3222" s="3" t="str">
        <f t="shared" si="415"/>
        <v>201541122</v>
      </c>
      <c r="J3222">
        <v>29</v>
      </c>
      <c r="K3222">
        <v>17.399999999999999</v>
      </c>
      <c r="L3222" t="str">
        <f>VLOOKUP(C3222,List!$A$2:$C$2089,3,)</f>
        <v>West Acton</v>
      </c>
      <c r="M3222" t="str">
        <f>VLOOKUP(C3222,List!$A$2:$C$2089,2,)</f>
        <v>Central</v>
      </c>
      <c r="N3222" t="str">
        <f t="shared" si="409"/>
        <v>West Acton|Central</v>
      </c>
      <c r="O3222">
        <f>VLOOKUP(N3222,Depth!$A$2:$F$427,3,)</f>
        <v>33</v>
      </c>
      <c r="P3222">
        <f>VLOOKUP(N3222,Depth!$A$2:$F$427,5,)</f>
        <v>127.4</v>
      </c>
      <c r="Q3222">
        <f>VLOOKUP(N3222,Depth!$A$2:$F$427,6,)</f>
        <v>5.6</v>
      </c>
      <c r="R3222">
        <f>VLOOKUP(L3222,longitude_latitude!C:J,7,)</f>
        <v>-0.27936441400000001</v>
      </c>
      <c r="S3222">
        <f>VLOOKUP(L3222,longitude_latitude!C:J,8,)</f>
        <v>51.517473449999997</v>
      </c>
      <c r="T3222">
        <f t="shared" si="410"/>
        <v>-14.392148781119808</v>
      </c>
      <c r="U3222">
        <f>VLOOKUP(M3222,LINE!$A$2:$B$13,2,)</f>
        <v>3</v>
      </c>
      <c r="V3222">
        <f>VLOOKUP(L3222,Entry_exit!B:P,4,)</f>
        <v>2769</v>
      </c>
      <c r="W3222">
        <f>2020 - VLOOKUP(L3222, age!$A:$D,4,)</f>
        <v>97</v>
      </c>
      <c r="X3222">
        <f>VLOOKUP(H3222,'air-quality-london-time-of-day'!E:G,3,FALSE)</f>
        <v>15.3</v>
      </c>
      <c r="Y3222">
        <f>VLOOKUP(I3222,Weather!F:K,2,)</f>
        <v>11.882352941176467</v>
      </c>
      <c r="Z3222">
        <f>VLOOKUP(I3222,Weather!F:K,3,)</f>
        <v>0.02</v>
      </c>
      <c r="AA3222">
        <f>VLOOKUP(I3222,Weather!F:K,4,)</f>
        <v>0.57999999999999996</v>
      </c>
      <c r="AB3222">
        <f>VLOOKUP(I3222,Weather!F:K,5,)</f>
        <v>1031</v>
      </c>
      <c r="AC3222">
        <f>VLOOKUP(I3222,Weather!F:K,6,)</f>
        <v>3</v>
      </c>
    </row>
    <row r="3223" spans="1:29" x14ac:dyDescent="0.25">
      <c r="A3223" t="s">
        <v>7</v>
      </c>
      <c r="B3223" t="s">
        <v>6</v>
      </c>
      <c r="C3223" s="1">
        <v>42116.5</v>
      </c>
      <c r="D3223" s="3">
        <f t="shared" si="408"/>
        <v>2015</v>
      </c>
      <c r="E3223" s="3">
        <f t="shared" si="411"/>
        <v>4</v>
      </c>
      <c r="F3223" s="3">
        <f t="shared" si="412"/>
        <v>12</v>
      </c>
      <c r="G3223" s="3">
        <f t="shared" si="413"/>
        <v>22</v>
      </c>
      <c r="H3223" s="3" t="str">
        <f t="shared" si="414"/>
        <v>2015412</v>
      </c>
      <c r="I3223" s="3" t="str">
        <f t="shared" si="415"/>
        <v>201541222</v>
      </c>
      <c r="J3223">
        <v>32</v>
      </c>
      <c r="K3223">
        <v>19.2</v>
      </c>
      <c r="L3223" t="str">
        <f>VLOOKUP(C3223,List!$A$2:$C$2089,3,)</f>
        <v>West Acton</v>
      </c>
      <c r="M3223" t="str">
        <f>VLOOKUP(C3223,List!$A$2:$C$2089,2,)</f>
        <v>Central</v>
      </c>
      <c r="N3223" t="str">
        <f t="shared" si="409"/>
        <v>West Acton|Central</v>
      </c>
      <c r="O3223">
        <f>VLOOKUP(N3223,Depth!$A$2:$F$427,3,)</f>
        <v>33</v>
      </c>
      <c r="P3223">
        <f>VLOOKUP(N3223,Depth!$A$2:$F$427,5,)</f>
        <v>127.4</v>
      </c>
      <c r="Q3223">
        <f>VLOOKUP(N3223,Depth!$A$2:$F$427,6,)</f>
        <v>5.6</v>
      </c>
      <c r="R3223">
        <f>VLOOKUP(L3223,longitude_latitude!C:J,7,)</f>
        <v>-0.27936441400000001</v>
      </c>
      <c r="S3223">
        <f>VLOOKUP(L3223,longitude_latitude!C:J,8,)</f>
        <v>51.517473449999997</v>
      </c>
      <c r="T3223">
        <f t="shared" si="410"/>
        <v>-14.392148781119808</v>
      </c>
      <c r="U3223">
        <f>VLOOKUP(M3223,LINE!$A$2:$B$13,2,)</f>
        <v>3</v>
      </c>
      <c r="V3223">
        <f>VLOOKUP(L3223,Entry_exit!B:P,4,)</f>
        <v>2769</v>
      </c>
      <c r="W3223">
        <f>2020 - VLOOKUP(L3223, age!$A:$D,4,)</f>
        <v>97</v>
      </c>
      <c r="X3223">
        <f>VLOOKUP(H3223,'air-quality-london-time-of-day'!E:G,3,FALSE)</f>
        <v>15.2</v>
      </c>
      <c r="Y3223">
        <f>VLOOKUP(I3223,Weather!F:K,2,)</f>
        <v>12.696832579185514</v>
      </c>
      <c r="Z3223">
        <f>VLOOKUP(I3223,Weather!F:K,3,)</f>
        <v>0.02</v>
      </c>
      <c r="AA3223">
        <f>VLOOKUP(I3223,Weather!F:K,4,)</f>
        <v>0.57999999999999996</v>
      </c>
      <c r="AB3223">
        <f>VLOOKUP(I3223,Weather!F:K,5,)</f>
        <v>1031</v>
      </c>
      <c r="AC3223">
        <f>VLOOKUP(I3223,Weather!F:K,6,)</f>
        <v>3</v>
      </c>
    </row>
    <row r="3224" spans="1:29" x14ac:dyDescent="0.25">
      <c r="A3224" t="s">
        <v>7</v>
      </c>
      <c r="B3224" t="s">
        <v>6</v>
      </c>
      <c r="C3224" s="1">
        <v>42116.500694444447</v>
      </c>
      <c r="D3224" s="3">
        <f t="shared" si="408"/>
        <v>2015</v>
      </c>
      <c r="E3224" s="3">
        <f t="shared" si="411"/>
        <v>4</v>
      </c>
      <c r="F3224" s="3">
        <f t="shared" si="412"/>
        <v>12</v>
      </c>
      <c r="G3224" s="3">
        <f t="shared" si="413"/>
        <v>22</v>
      </c>
      <c r="H3224" s="3" t="str">
        <f t="shared" si="414"/>
        <v>2015412</v>
      </c>
      <c r="I3224" s="3" t="str">
        <f t="shared" si="415"/>
        <v>201541222</v>
      </c>
      <c r="J3224">
        <v>30</v>
      </c>
      <c r="K3224">
        <v>18</v>
      </c>
      <c r="L3224" t="str">
        <f>VLOOKUP(C3224,List!$A$2:$C$2089,3,)</f>
        <v>Ealing Broadway</v>
      </c>
      <c r="M3224" t="str">
        <f>VLOOKUP(C3224,List!$A$2:$C$2089,2,)</f>
        <v>Central</v>
      </c>
      <c r="N3224" t="str">
        <f t="shared" si="409"/>
        <v>Ealing Broadway|Central</v>
      </c>
      <c r="O3224">
        <f>VLOOKUP(N3224,Depth!$A$2:$F$427,3,)</f>
        <v>33</v>
      </c>
      <c r="P3224">
        <f>VLOOKUP(N3224,Depth!$A$2:$F$427,5,)</f>
        <v>127.9</v>
      </c>
      <c r="Q3224">
        <f>VLOOKUP(N3224,Depth!$A$2:$F$427,6,)</f>
        <v>5.0999999999999996</v>
      </c>
      <c r="R3224">
        <f>VLOOKUP(L3224,longitude_latitude!C:J,7,)</f>
        <v>-0.29941849700000001</v>
      </c>
      <c r="S3224">
        <f>VLOOKUP(L3224,longitude_latitude!C:J,8,)</f>
        <v>51.514497769999998</v>
      </c>
      <c r="T3224">
        <f t="shared" si="410"/>
        <v>-15.424393496003251</v>
      </c>
      <c r="U3224">
        <f>VLOOKUP(M3224,LINE!$A$2:$B$13,2,)</f>
        <v>3</v>
      </c>
      <c r="V3224">
        <f>VLOOKUP(L3224,Entry_exit!B:P,4,)</f>
        <v>27945</v>
      </c>
      <c r="W3224">
        <f>2020 - VLOOKUP(L3224, age!$A:$D,4,)</f>
        <v>100</v>
      </c>
      <c r="X3224">
        <f>VLOOKUP(H3224,'air-quality-london-time-of-day'!E:G,3,FALSE)</f>
        <v>15.2</v>
      </c>
      <c r="Y3224">
        <f>VLOOKUP(I3224,Weather!F:K,2,)</f>
        <v>12.696832579185514</v>
      </c>
      <c r="Z3224">
        <f>VLOOKUP(I3224,Weather!F:K,3,)</f>
        <v>0.02</v>
      </c>
      <c r="AA3224">
        <f>VLOOKUP(I3224,Weather!F:K,4,)</f>
        <v>0.57999999999999996</v>
      </c>
      <c r="AB3224">
        <f>VLOOKUP(I3224,Weather!F:K,5,)</f>
        <v>1031</v>
      </c>
      <c r="AC3224">
        <f>VLOOKUP(I3224,Weather!F:K,6,)</f>
        <v>3</v>
      </c>
    </row>
    <row r="3225" spans="1:29" x14ac:dyDescent="0.25">
      <c r="A3225" t="s">
        <v>7</v>
      </c>
      <c r="B3225" t="s">
        <v>6</v>
      </c>
      <c r="C3225" s="1">
        <v>42116.501388888886</v>
      </c>
      <c r="D3225" s="3">
        <f t="shared" si="408"/>
        <v>2015</v>
      </c>
      <c r="E3225" s="3">
        <f t="shared" si="411"/>
        <v>4</v>
      </c>
      <c r="F3225" s="3">
        <f t="shared" si="412"/>
        <v>12</v>
      </c>
      <c r="G3225" s="3">
        <f t="shared" si="413"/>
        <v>22</v>
      </c>
      <c r="H3225" s="3" t="str">
        <f t="shared" si="414"/>
        <v>2015412</v>
      </c>
      <c r="I3225" s="3" t="str">
        <f t="shared" si="415"/>
        <v>201541222</v>
      </c>
      <c r="J3225">
        <v>28</v>
      </c>
      <c r="K3225">
        <v>16.8</v>
      </c>
      <c r="L3225" t="str">
        <f>VLOOKUP(C3225,List!$A$2:$C$2089,3,)</f>
        <v>Ealing Broadway</v>
      </c>
      <c r="M3225" t="str">
        <f>VLOOKUP(C3225,List!$A$2:$C$2089,2,)</f>
        <v>Central</v>
      </c>
      <c r="N3225" t="str">
        <f t="shared" si="409"/>
        <v>Ealing Broadway|Central</v>
      </c>
      <c r="O3225">
        <f>VLOOKUP(N3225,Depth!$A$2:$F$427,3,)</f>
        <v>33</v>
      </c>
      <c r="P3225">
        <f>VLOOKUP(N3225,Depth!$A$2:$F$427,5,)</f>
        <v>127.9</v>
      </c>
      <c r="Q3225">
        <f>VLOOKUP(N3225,Depth!$A$2:$F$427,6,)</f>
        <v>5.0999999999999996</v>
      </c>
      <c r="R3225">
        <f>VLOOKUP(L3225,longitude_latitude!C:J,7,)</f>
        <v>-0.29941849700000001</v>
      </c>
      <c r="S3225">
        <f>VLOOKUP(L3225,longitude_latitude!C:J,8,)</f>
        <v>51.514497769999998</v>
      </c>
      <c r="T3225">
        <f t="shared" si="410"/>
        <v>-15.424393496003251</v>
      </c>
      <c r="U3225">
        <f>VLOOKUP(M3225,LINE!$A$2:$B$13,2,)</f>
        <v>3</v>
      </c>
      <c r="V3225">
        <f>VLOOKUP(L3225,Entry_exit!B:P,4,)</f>
        <v>27945</v>
      </c>
      <c r="W3225">
        <f>2020 - VLOOKUP(L3225, age!$A:$D,4,)</f>
        <v>100</v>
      </c>
      <c r="X3225">
        <f>VLOOKUP(H3225,'air-quality-london-time-of-day'!E:G,3,FALSE)</f>
        <v>15.2</v>
      </c>
      <c r="Y3225">
        <f>VLOOKUP(I3225,Weather!F:K,2,)</f>
        <v>12.696832579185514</v>
      </c>
      <c r="Z3225">
        <f>VLOOKUP(I3225,Weather!F:K,3,)</f>
        <v>0.02</v>
      </c>
      <c r="AA3225">
        <f>VLOOKUP(I3225,Weather!F:K,4,)</f>
        <v>0.57999999999999996</v>
      </c>
      <c r="AB3225">
        <f>VLOOKUP(I3225,Weather!F:K,5,)</f>
        <v>1031</v>
      </c>
      <c r="AC3225">
        <f>VLOOKUP(I3225,Weather!F:K,6,)</f>
        <v>3</v>
      </c>
    </row>
    <row r="3226" spans="1:29" x14ac:dyDescent="0.25">
      <c r="A3226" t="s">
        <v>7</v>
      </c>
      <c r="B3226" t="s">
        <v>6</v>
      </c>
      <c r="C3226" s="1">
        <v>42116.502083333333</v>
      </c>
      <c r="D3226" s="3">
        <f t="shared" si="408"/>
        <v>2015</v>
      </c>
      <c r="E3226" s="3">
        <f t="shared" si="411"/>
        <v>4</v>
      </c>
      <c r="F3226" s="3">
        <f t="shared" si="412"/>
        <v>12</v>
      </c>
      <c r="G3226" s="3">
        <f t="shared" si="413"/>
        <v>22</v>
      </c>
      <c r="H3226" s="3" t="str">
        <f t="shared" si="414"/>
        <v>2015412</v>
      </c>
      <c r="I3226" s="3" t="str">
        <f t="shared" si="415"/>
        <v>201541222</v>
      </c>
      <c r="J3226">
        <v>28</v>
      </c>
      <c r="K3226">
        <v>16.8</v>
      </c>
      <c r="L3226" t="str">
        <f>VLOOKUP(C3226,List!$A$2:$C$2089,3,)</f>
        <v>Ealing Broadway</v>
      </c>
      <c r="M3226" t="str">
        <f>VLOOKUP(C3226,List!$A$2:$C$2089,2,)</f>
        <v>Central</v>
      </c>
      <c r="N3226" t="str">
        <f t="shared" si="409"/>
        <v>Ealing Broadway|Central</v>
      </c>
      <c r="O3226">
        <f>VLOOKUP(N3226,Depth!$A$2:$F$427,3,)</f>
        <v>33</v>
      </c>
      <c r="P3226">
        <f>VLOOKUP(N3226,Depth!$A$2:$F$427,5,)</f>
        <v>127.9</v>
      </c>
      <c r="Q3226">
        <f>VLOOKUP(N3226,Depth!$A$2:$F$427,6,)</f>
        <v>5.0999999999999996</v>
      </c>
      <c r="R3226">
        <f>VLOOKUP(L3226,longitude_latitude!C:J,7,)</f>
        <v>-0.29941849700000001</v>
      </c>
      <c r="S3226">
        <f>VLOOKUP(L3226,longitude_latitude!C:J,8,)</f>
        <v>51.514497769999998</v>
      </c>
      <c r="T3226">
        <f t="shared" si="410"/>
        <v>-15.424393496003251</v>
      </c>
      <c r="U3226">
        <f>VLOOKUP(M3226,LINE!$A$2:$B$13,2,)</f>
        <v>3</v>
      </c>
      <c r="V3226">
        <f>VLOOKUP(L3226,Entry_exit!B:P,4,)</f>
        <v>27945</v>
      </c>
      <c r="W3226">
        <f>2020 - VLOOKUP(L3226, age!$A:$D,4,)</f>
        <v>100</v>
      </c>
      <c r="X3226">
        <f>VLOOKUP(H3226,'air-quality-london-time-of-day'!E:G,3,FALSE)</f>
        <v>15.2</v>
      </c>
      <c r="Y3226">
        <f>VLOOKUP(I3226,Weather!F:K,2,)</f>
        <v>12.696832579185514</v>
      </c>
      <c r="Z3226">
        <f>VLOOKUP(I3226,Weather!F:K,3,)</f>
        <v>0.02</v>
      </c>
      <c r="AA3226">
        <f>VLOOKUP(I3226,Weather!F:K,4,)</f>
        <v>0.57999999999999996</v>
      </c>
      <c r="AB3226">
        <f>VLOOKUP(I3226,Weather!F:K,5,)</f>
        <v>1031</v>
      </c>
      <c r="AC3226">
        <f>VLOOKUP(I3226,Weather!F:K,6,)</f>
        <v>3</v>
      </c>
    </row>
    <row r="3227" spans="1:29" x14ac:dyDescent="0.25">
      <c r="A3227" t="s">
        <v>7</v>
      </c>
      <c r="B3227" t="s">
        <v>6</v>
      </c>
      <c r="C3227" s="1">
        <v>42116.50277777778</v>
      </c>
      <c r="D3227" s="3">
        <f t="shared" si="408"/>
        <v>2015</v>
      </c>
      <c r="E3227" s="3">
        <f t="shared" si="411"/>
        <v>4</v>
      </c>
      <c r="F3227" s="3">
        <f t="shared" si="412"/>
        <v>12</v>
      </c>
      <c r="G3227" s="3">
        <f t="shared" si="413"/>
        <v>22</v>
      </c>
      <c r="H3227" s="3" t="str">
        <f t="shared" si="414"/>
        <v>2015412</v>
      </c>
      <c r="I3227" s="3" t="str">
        <f t="shared" si="415"/>
        <v>201541222</v>
      </c>
      <c r="J3227">
        <v>29</v>
      </c>
      <c r="K3227">
        <v>17.399999999999999</v>
      </c>
      <c r="L3227" t="str">
        <f>VLOOKUP(C3227,List!$A$2:$C$2089,3,)</f>
        <v>Ealing Broadway</v>
      </c>
      <c r="M3227" t="str">
        <f>VLOOKUP(C3227,List!$A$2:$C$2089,2,)</f>
        <v>Central</v>
      </c>
      <c r="N3227" t="str">
        <f t="shared" si="409"/>
        <v>Ealing Broadway|Central</v>
      </c>
      <c r="O3227">
        <f>VLOOKUP(N3227,Depth!$A$2:$F$427,3,)</f>
        <v>33</v>
      </c>
      <c r="P3227">
        <f>VLOOKUP(N3227,Depth!$A$2:$F$427,5,)</f>
        <v>127.9</v>
      </c>
      <c r="Q3227">
        <f>VLOOKUP(N3227,Depth!$A$2:$F$427,6,)</f>
        <v>5.0999999999999996</v>
      </c>
      <c r="R3227">
        <f>VLOOKUP(L3227,longitude_latitude!C:J,7,)</f>
        <v>-0.29941849700000001</v>
      </c>
      <c r="S3227">
        <f>VLOOKUP(L3227,longitude_latitude!C:J,8,)</f>
        <v>51.514497769999998</v>
      </c>
      <c r="T3227">
        <f t="shared" si="410"/>
        <v>-15.424393496003251</v>
      </c>
      <c r="U3227">
        <f>VLOOKUP(M3227,LINE!$A$2:$B$13,2,)</f>
        <v>3</v>
      </c>
      <c r="V3227">
        <f>VLOOKUP(L3227,Entry_exit!B:P,4,)</f>
        <v>27945</v>
      </c>
      <c r="W3227">
        <f>2020 - VLOOKUP(L3227, age!$A:$D,4,)</f>
        <v>100</v>
      </c>
      <c r="X3227">
        <f>VLOOKUP(H3227,'air-quality-london-time-of-day'!E:G,3,FALSE)</f>
        <v>15.2</v>
      </c>
      <c r="Y3227">
        <f>VLOOKUP(I3227,Weather!F:K,2,)</f>
        <v>12.696832579185514</v>
      </c>
      <c r="Z3227">
        <f>VLOOKUP(I3227,Weather!F:K,3,)</f>
        <v>0.02</v>
      </c>
      <c r="AA3227">
        <f>VLOOKUP(I3227,Weather!F:K,4,)</f>
        <v>0.57999999999999996</v>
      </c>
      <c r="AB3227">
        <f>VLOOKUP(I3227,Weather!F:K,5,)</f>
        <v>1031</v>
      </c>
      <c r="AC3227">
        <f>VLOOKUP(I3227,Weather!F:K,6,)</f>
        <v>3</v>
      </c>
    </row>
    <row r="3228" spans="1:29" x14ac:dyDescent="0.25">
      <c r="A3228" t="s">
        <v>7</v>
      </c>
      <c r="B3228" t="s">
        <v>6</v>
      </c>
      <c r="C3228" s="1">
        <v>42116.503472222219</v>
      </c>
      <c r="D3228" s="3">
        <f t="shared" si="408"/>
        <v>2015</v>
      </c>
      <c r="E3228" s="3">
        <f t="shared" si="411"/>
        <v>4</v>
      </c>
      <c r="F3228" s="3">
        <f t="shared" si="412"/>
        <v>12</v>
      </c>
      <c r="G3228" s="3">
        <f t="shared" si="413"/>
        <v>22</v>
      </c>
      <c r="H3228" s="3" t="str">
        <f t="shared" si="414"/>
        <v>2015412</v>
      </c>
      <c r="I3228" s="3" t="str">
        <f t="shared" si="415"/>
        <v>201541222</v>
      </c>
      <c r="J3228">
        <v>39</v>
      </c>
      <c r="K3228">
        <v>23.4</v>
      </c>
      <c r="L3228" t="str">
        <f>VLOOKUP(C3228,List!$A$2:$C$2089,3,)</f>
        <v>Ealing Broadway</v>
      </c>
      <c r="M3228" t="str">
        <f>VLOOKUP(C3228,List!$A$2:$C$2089,2,)</f>
        <v>Central</v>
      </c>
      <c r="N3228" t="str">
        <f t="shared" si="409"/>
        <v>Ealing Broadway|Central</v>
      </c>
      <c r="O3228">
        <f>VLOOKUP(N3228,Depth!$A$2:$F$427,3,)</f>
        <v>33</v>
      </c>
      <c r="P3228">
        <f>VLOOKUP(N3228,Depth!$A$2:$F$427,5,)</f>
        <v>127.9</v>
      </c>
      <c r="Q3228">
        <f>VLOOKUP(N3228,Depth!$A$2:$F$427,6,)</f>
        <v>5.0999999999999996</v>
      </c>
      <c r="R3228">
        <f>VLOOKUP(L3228,longitude_latitude!C:J,7,)</f>
        <v>-0.29941849700000001</v>
      </c>
      <c r="S3228">
        <f>VLOOKUP(L3228,longitude_latitude!C:J,8,)</f>
        <v>51.514497769999998</v>
      </c>
      <c r="T3228">
        <f t="shared" si="410"/>
        <v>-15.424393496003251</v>
      </c>
      <c r="U3228">
        <f>VLOOKUP(M3228,LINE!$A$2:$B$13,2,)</f>
        <v>3</v>
      </c>
      <c r="V3228">
        <f>VLOOKUP(L3228,Entry_exit!B:P,4,)</f>
        <v>27945</v>
      </c>
      <c r="W3228">
        <f>2020 - VLOOKUP(L3228, age!$A:$D,4,)</f>
        <v>100</v>
      </c>
      <c r="X3228">
        <f>VLOOKUP(H3228,'air-quality-london-time-of-day'!E:G,3,FALSE)</f>
        <v>15.2</v>
      </c>
      <c r="Y3228">
        <f>VLOOKUP(I3228,Weather!F:K,2,)</f>
        <v>12.696832579185514</v>
      </c>
      <c r="Z3228">
        <f>VLOOKUP(I3228,Weather!F:K,3,)</f>
        <v>0.02</v>
      </c>
      <c r="AA3228">
        <f>VLOOKUP(I3228,Weather!F:K,4,)</f>
        <v>0.57999999999999996</v>
      </c>
      <c r="AB3228">
        <f>VLOOKUP(I3228,Weather!F:K,5,)</f>
        <v>1031</v>
      </c>
      <c r="AC3228">
        <f>VLOOKUP(I3228,Weather!F:K,6,)</f>
        <v>3</v>
      </c>
    </row>
    <row r="3229" spans="1:29" x14ac:dyDescent="0.25">
      <c r="A3229" t="s">
        <v>7</v>
      </c>
      <c r="B3229" t="s">
        <v>6</v>
      </c>
      <c r="C3229" s="1">
        <v>42116.504166666666</v>
      </c>
      <c r="D3229" s="3">
        <f t="shared" si="408"/>
        <v>2015</v>
      </c>
      <c r="E3229" s="3">
        <f t="shared" si="411"/>
        <v>4</v>
      </c>
      <c r="F3229" s="3">
        <f t="shared" si="412"/>
        <v>12</v>
      </c>
      <c r="G3229" s="3">
        <f t="shared" si="413"/>
        <v>22</v>
      </c>
      <c r="H3229" s="3" t="str">
        <f t="shared" si="414"/>
        <v>2015412</v>
      </c>
      <c r="I3229" s="3" t="str">
        <f t="shared" si="415"/>
        <v>201541222</v>
      </c>
      <c r="J3229">
        <v>29</v>
      </c>
      <c r="K3229">
        <v>17.399999999999999</v>
      </c>
      <c r="L3229" t="str">
        <f>VLOOKUP(C3229,List!$A$2:$C$2089,3,)</f>
        <v>Ealing Broadway</v>
      </c>
      <c r="M3229" t="str">
        <f>VLOOKUP(C3229,List!$A$2:$C$2089,2,)</f>
        <v>Central</v>
      </c>
      <c r="N3229" t="str">
        <f t="shared" si="409"/>
        <v>Ealing Broadway|Central</v>
      </c>
      <c r="O3229">
        <f>VLOOKUP(N3229,Depth!$A$2:$F$427,3,)</f>
        <v>33</v>
      </c>
      <c r="P3229">
        <f>VLOOKUP(N3229,Depth!$A$2:$F$427,5,)</f>
        <v>127.9</v>
      </c>
      <c r="Q3229">
        <f>VLOOKUP(N3229,Depth!$A$2:$F$427,6,)</f>
        <v>5.0999999999999996</v>
      </c>
      <c r="R3229">
        <f>VLOOKUP(L3229,longitude_latitude!C:J,7,)</f>
        <v>-0.29941849700000001</v>
      </c>
      <c r="S3229">
        <f>VLOOKUP(L3229,longitude_latitude!C:J,8,)</f>
        <v>51.514497769999998</v>
      </c>
      <c r="T3229">
        <f t="shared" si="410"/>
        <v>-15.424393496003251</v>
      </c>
      <c r="U3229">
        <f>VLOOKUP(M3229,LINE!$A$2:$B$13,2,)</f>
        <v>3</v>
      </c>
      <c r="V3229">
        <f>VLOOKUP(L3229,Entry_exit!B:P,4,)</f>
        <v>27945</v>
      </c>
      <c r="W3229">
        <f>2020 - VLOOKUP(L3229, age!$A:$D,4,)</f>
        <v>100</v>
      </c>
      <c r="X3229">
        <f>VLOOKUP(H3229,'air-quality-london-time-of-day'!E:G,3,FALSE)</f>
        <v>15.2</v>
      </c>
      <c r="Y3229">
        <f>VLOOKUP(I3229,Weather!F:K,2,)</f>
        <v>12.696832579185514</v>
      </c>
      <c r="Z3229">
        <f>VLOOKUP(I3229,Weather!F:K,3,)</f>
        <v>0.02</v>
      </c>
      <c r="AA3229">
        <f>VLOOKUP(I3229,Weather!F:K,4,)</f>
        <v>0.57999999999999996</v>
      </c>
      <c r="AB3229">
        <f>VLOOKUP(I3229,Weather!F:K,5,)</f>
        <v>1031</v>
      </c>
      <c r="AC3229">
        <f>VLOOKUP(I3229,Weather!F:K,6,)</f>
        <v>3</v>
      </c>
    </row>
    <row r="3230" spans="1:29" x14ac:dyDescent="0.25">
      <c r="A3230" t="s">
        <v>7</v>
      </c>
      <c r="B3230" t="s">
        <v>6</v>
      </c>
      <c r="C3230" s="1">
        <v>42116.504861111112</v>
      </c>
      <c r="D3230" s="3">
        <f t="shared" si="408"/>
        <v>2015</v>
      </c>
      <c r="E3230" s="3">
        <f t="shared" si="411"/>
        <v>4</v>
      </c>
      <c r="F3230" s="3">
        <f t="shared" si="412"/>
        <v>12</v>
      </c>
      <c r="G3230" s="3">
        <f t="shared" si="413"/>
        <v>22</v>
      </c>
      <c r="H3230" s="3" t="str">
        <f t="shared" si="414"/>
        <v>2015412</v>
      </c>
      <c r="I3230" s="3" t="str">
        <f t="shared" si="415"/>
        <v>201541222</v>
      </c>
      <c r="J3230">
        <v>35</v>
      </c>
      <c r="K3230">
        <v>21</v>
      </c>
      <c r="L3230" t="str">
        <f>VLOOKUP(C3230,List!$A$2:$C$2089,3,)</f>
        <v>Ealing Broadway</v>
      </c>
      <c r="M3230" t="str">
        <f>VLOOKUP(C3230,List!$A$2:$C$2089,2,)</f>
        <v>Central</v>
      </c>
      <c r="N3230" t="str">
        <f t="shared" si="409"/>
        <v>Ealing Broadway|Central</v>
      </c>
      <c r="O3230">
        <f>VLOOKUP(N3230,Depth!$A$2:$F$427,3,)</f>
        <v>33</v>
      </c>
      <c r="P3230">
        <f>VLOOKUP(N3230,Depth!$A$2:$F$427,5,)</f>
        <v>127.9</v>
      </c>
      <c r="Q3230">
        <f>VLOOKUP(N3230,Depth!$A$2:$F$427,6,)</f>
        <v>5.0999999999999996</v>
      </c>
      <c r="R3230">
        <f>VLOOKUP(L3230,longitude_latitude!C:J,7,)</f>
        <v>-0.29941849700000001</v>
      </c>
      <c r="S3230">
        <f>VLOOKUP(L3230,longitude_latitude!C:J,8,)</f>
        <v>51.514497769999998</v>
      </c>
      <c r="T3230">
        <f t="shared" si="410"/>
        <v>-15.424393496003251</v>
      </c>
      <c r="U3230">
        <f>VLOOKUP(M3230,LINE!$A$2:$B$13,2,)</f>
        <v>3</v>
      </c>
      <c r="V3230">
        <f>VLOOKUP(L3230,Entry_exit!B:P,4,)</f>
        <v>27945</v>
      </c>
      <c r="W3230">
        <f>2020 - VLOOKUP(L3230, age!$A:$D,4,)</f>
        <v>100</v>
      </c>
      <c r="X3230">
        <f>VLOOKUP(H3230,'air-quality-london-time-of-day'!E:G,3,FALSE)</f>
        <v>15.2</v>
      </c>
      <c r="Y3230">
        <f>VLOOKUP(I3230,Weather!F:K,2,)</f>
        <v>12.696832579185514</v>
      </c>
      <c r="Z3230">
        <f>VLOOKUP(I3230,Weather!F:K,3,)</f>
        <v>0.02</v>
      </c>
      <c r="AA3230">
        <f>VLOOKUP(I3230,Weather!F:K,4,)</f>
        <v>0.57999999999999996</v>
      </c>
      <c r="AB3230">
        <f>VLOOKUP(I3230,Weather!F:K,5,)</f>
        <v>1031</v>
      </c>
      <c r="AC3230">
        <f>VLOOKUP(I3230,Weather!F:K,6,)</f>
        <v>3</v>
      </c>
    </row>
    <row r="3231" spans="1:29" x14ac:dyDescent="0.25">
      <c r="A3231" t="s">
        <v>7</v>
      </c>
      <c r="B3231" t="s">
        <v>6</v>
      </c>
      <c r="C3231" s="1">
        <v>42116.505555555559</v>
      </c>
      <c r="D3231" s="3">
        <f t="shared" si="408"/>
        <v>2015</v>
      </c>
      <c r="E3231" s="3">
        <f t="shared" si="411"/>
        <v>4</v>
      </c>
      <c r="F3231" s="3">
        <f t="shared" si="412"/>
        <v>12</v>
      </c>
      <c r="G3231" s="3">
        <f t="shared" si="413"/>
        <v>22</v>
      </c>
      <c r="H3231" s="3" t="str">
        <f t="shared" si="414"/>
        <v>2015412</v>
      </c>
      <c r="I3231" s="3" t="str">
        <f t="shared" si="415"/>
        <v>201541222</v>
      </c>
      <c r="J3231">
        <v>31</v>
      </c>
      <c r="K3231">
        <v>18.600000000000001</v>
      </c>
      <c r="L3231" t="str">
        <f>VLOOKUP(C3231,List!$A$2:$C$2089,3,)</f>
        <v>Ealing Broadway</v>
      </c>
      <c r="M3231" t="str">
        <f>VLOOKUP(C3231,List!$A$2:$C$2089,2,)</f>
        <v>Central</v>
      </c>
      <c r="N3231" t="str">
        <f t="shared" si="409"/>
        <v>Ealing Broadway|Central</v>
      </c>
      <c r="O3231">
        <f>VLOOKUP(N3231,Depth!$A$2:$F$427,3,)</f>
        <v>33</v>
      </c>
      <c r="P3231">
        <f>VLOOKUP(N3231,Depth!$A$2:$F$427,5,)</f>
        <v>127.9</v>
      </c>
      <c r="Q3231">
        <f>VLOOKUP(N3231,Depth!$A$2:$F$427,6,)</f>
        <v>5.0999999999999996</v>
      </c>
      <c r="R3231">
        <f>VLOOKUP(L3231,longitude_latitude!C:J,7,)</f>
        <v>-0.29941849700000001</v>
      </c>
      <c r="S3231">
        <f>VLOOKUP(L3231,longitude_latitude!C:J,8,)</f>
        <v>51.514497769999998</v>
      </c>
      <c r="T3231">
        <f t="shared" si="410"/>
        <v>-15.424393496003251</v>
      </c>
      <c r="U3231">
        <f>VLOOKUP(M3231,LINE!$A$2:$B$13,2,)</f>
        <v>3</v>
      </c>
      <c r="V3231">
        <f>VLOOKUP(L3231,Entry_exit!B:P,4,)</f>
        <v>27945</v>
      </c>
      <c r="W3231">
        <f>2020 - VLOOKUP(L3231, age!$A:$D,4,)</f>
        <v>100</v>
      </c>
      <c r="X3231">
        <f>VLOOKUP(H3231,'air-quality-london-time-of-day'!E:G,3,FALSE)</f>
        <v>15.2</v>
      </c>
      <c r="Y3231">
        <f>VLOOKUP(I3231,Weather!F:K,2,)</f>
        <v>12.696832579185514</v>
      </c>
      <c r="Z3231">
        <f>VLOOKUP(I3231,Weather!F:K,3,)</f>
        <v>0.02</v>
      </c>
      <c r="AA3231">
        <f>VLOOKUP(I3231,Weather!F:K,4,)</f>
        <v>0.57999999999999996</v>
      </c>
      <c r="AB3231">
        <f>VLOOKUP(I3231,Weather!F:K,5,)</f>
        <v>1031</v>
      </c>
      <c r="AC3231">
        <f>VLOOKUP(I3231,Weather!F:K,6,)</f>
        <v>3</v>
      </c>
    </row>
    <row r="3232" spans="1:29" x14ac:dyDescent="0.25">
      <c r="A3232" t="s">
        <v>7</v>
      </c>
      <c r="B3232" t="s">
        <v>6</v>
      </c>
      <c r="C3232" s="1">
        <v>42116.506249999999</v>
      </c>
      <c r="D3232" s="3">
        <f t="shared" si="408"/>
        <v>2015</v>
      </c>
      <c r="E3232" s="3">
        <f t="shared" si="411"/>
        <v>4</v>
      </c>
      <c r="F3232" s="3">
        <f t="shared" si="412"/>
        <v>12</v>
      </c>
      <c r="G3232" s="3">
        <f t="shared" si="413"/>
        <v>22</v>
      </c>
      <c r="H3232" s="3" t="str">
        <f t="shared" si="414"/>
        <v>2015412</v>
      </c>
      <c r="I3232" s="3" t="str">
        <f t="shared" si="415"/>
        <v>201541222</v>
      </c>
      <c r="J3232">
        <v>27</v>
      </c>
      <c r="K3232">
        <v>16.2</v>
      </c>
      <c r="L3232" t="str">
        <f>VLOOKUP(C3232,List!$A$2:$C$2089,3,)</f>
        <v>Ealing Broadway</v>
      </c>
      <c r="M3232" t="str">
        <f>VLOOKUP(C3232,List!$A$2:$C$2089,2,)</f>
        <v>Central</v>
      </c>
      <c r="N3232" t="str">
        <f t="shared" si="409"/>
        <v>Ealing Broadway|Central</v>
      </c>
      <c r="O3232">
        <f>VLOOKUP(N3232,Depth!$A$2:$F$427,3,)</f>
        <v>33</v>
      </c>
      <c r="P3232">
        <f>VLOOKUP(N3232,Depth!$A$2:$F$427,5,)</f>
        <v>127.9</v>
      </c>
      <c r="Q3232">
        <f>VLOOKUP(N3232,Depth!$A$2:$F$427,6,)</f>
        <v>5.0999999999999996</v>
      </c>
      <c r="R3232">
        <f>VLOOKUP(L3232,longitude_latitude!C:J,7,)</f>
        <v>-0.29941849700000001</v>
      </c>
      <c r="S3232">
        <f>VLOOKUP(L3232,longitude_latitude!C:J,8,)</f>
        <v>51.514497769999998</v>
      </c>
      <c r="T3232">
        <f t="shared" si="410"/>
        <v>-15.424393496003251</v>
      </c>
      <c r="U3232">
        <f>VLOOKUP(M3232,LINE!$A$2:$B$13,2,)</f>
        <v>3</v>
      </c>
      <c r="V3232">
        <f>VLOOKUP(L3232,Entry_exit!B:P,4,)</f>
        <v>27945</v>
      </c>
      <c r="W3232">
        <f>2020 - VLOOKUP(L3232, age!$A:$D,4,)</f>
        <v>100</v>
      </c>
      <c r="X3232">
        <f>VLOOKUP(H3232,'air-quality-london-time-of-day'!E:G,3,FALSE)</f>
        <v>15.2</v>
      </c>
      <c r="Y3232">
        <f>VLOOKUP(I3232,Weather!F:K,2,)</f>
        <v>12.696832579185514</v>
      </c>
      <c r="Z3232">
        <f>VLOOKUP(I3232,Weather!F:K,3,)</f>
        <v>0.02</v>
      </c>
      <c r="AA3232">
        <f>VLOOKUP(I3232,Weather!F:K,4,)</f>
        <v>0.57999999999999996</v>
      </c>
      <c r="AB3232">
        <f>VLOOKUP(I3232,Weather!F:K,5,)</f>
        <v>1031</v>
      </c>
      <c r="AC3232">
        <f>VLOOKUP(I3232,Weather!F:K,6,)</f>
        <v>3</v>
      </c>
    </row>
    <row r="3233" spans="1:29" x14ac:dyDescent="0.25">
      <c r="A3233" t="s">
        <v>7</v>
      </c>
      <c r="B3233" t="s">
        <v>6</v>
      </c>
      <c r="C3233" s="1">
        <v>42116.506944444445</v>
      </c>
      <c r="D3233" s="3">
        <f t="shared" si="408"/>
        <v>2015</v>
      </c>
      <c r="E3233" s="3">
        <f t="shared" si="411"/>
        <v>4</v>
      </c>
      <c r="F3233" s="3">
        <f t="shared" si="412"/>
        <v>12</v>
      </c>
      <c r="G3233" s="3">
        <f t="shared" si="413"/>
        <v>22</v>
      </c>
      <c r="H3233" s="3" t="str">
        <f t="shared" si="414"/>
        <v>2015412</v>
      </c>
      <c r="I3233" s="3" t="str">
        <f t="shared" si="415"/>
        <v>201541222</v>
      </c>
      <c r="J3233">
        <v>30</v>
      </c>
      <c r="K3233">
        <v>18</v>
      </c>
      <c r="L3233" t="str">
        <f>VLOOKUP(C3233,List!$A$2:$C$2089,3,)</f>
        <v>West Acton</v>
      </c>
      <c r="M3233" t="str">
        <f>VLOOKUP(C3233,List!$A$2:$C$2089,2,)</f>
        <v>Central</v>
      </c>
      <c r="N3233" t="str">
        <f t="shared" si="409"/>
        <v>West Acton|Central</v>
      </c>
      <c r="O3233">
        <f>VLOOKUP(N3233,Depth!$A$2:$F$427,3,)</f>
        <v>33</v>
      </c>
      <c r="P3233">
        <f>VLOOKUP(N3233,Depth!$A$2:$F$427,5,)</f>
        <v>127.4</v>
      </c>
      <c r="Q3233">
        <f>VLOOKUP(N3233,Depth!$A$2:$F$427,6,)</f>
        <v>5.6</v>
      </c>
      <c r="R3233">
        <f>VLOOKUP(L3233,longitude_latitude!C:J,7,)</f>
        <v>-0.27936441400000001</v>
      </c>
      <c r="S3233">
        <f>VLOOKUP(L3233,longitude_latitude!C:J,8,)</f>
        <v>51.517473449999997</v>
      </c>
      <c r="T3233">
        <f t="shared" si="410"/>
        <v>-14.392148781119808</v>
      </c>
      <c r="U3233">
        <f>VLOOKUP(M3233,LINE!$A$2:$B$13,2,)</f>
        <v>3</v>
      </c>
      <c r="V3233">
        <f>VLOOKUP(L3233,Entry_exit!B:P,4,)</f>
        <v>2769</v>
      </c>
      <c r="W3233">
        <f>2020 - VLOOKUP(L3233, age!$A:$D,4,)</f>
        <v>97</v>
      </c>
      <c r="X3233">
        <f>VLOOKUP(H3233,'air-quality-london-time-of-day'!E:G,3,FALSE)</f>
        <v>15.2</v>
      </c>
      <c r="Y3233">
        <f>VLOOKUP(I3233,Weather!F:K,2,)</f>
        <v>12.696832579185514</v>
      </c>
      <c r="Z3233">
        <f>VLOOKUP(I3233,Weather!F:K,3,)</f>
        <v>0.02</v>
      </c>
      <c r="AA3233">
        <f>VLOOKUP(I3233,Weather!F:K,4,)</f>
        <v>0.57999999999999996</v>
      </c>
      <c r="AB3233">
        <f>VLOOKUP(I3233,Weather!F:K,5,)</f>
        <v>1031</v>
      </c>
      <c r="AC3233">
        <f>VLOOKUP(I3233,Weather!F:K,6,)</f>
        <v>3</v>
      </c>
    </row>
    <row r="3234" spans="1:29" x14ac:dyDescent="0.25">
      <c r="A3234" t="s">
        <v>7</v>
      </c>
      <c r="B3234" t="s">
        <v>6</v>
      </c>
      <c r="C3234" s="1">
        <v>42116.507638888892</v>
      </c>
      <c r="D3234" s="3">
        <f t="shared" si="408"/>
        <v>2015</v>
      </c>
      <c r="E3234" s="3">
        <f t="shared" si="411"/>
        <v>4</v>
      </c>
      <c r="F3234" s="3">
        <f t="shared" si="412"/>
        <v>12</v>
      </c>
      <c r="G3234" s="3">
        <f t="shared" si="413"/>
        <v>22</v>
      </c>
      <c r="H3234" s="3" t="str">
        <f t="shared" si="414"/>
        <v>2015412</v>
      </c>
      <c r="I3234" s="3" t="str">
        <f t="shared" si="415"/>
        <v>201541222</v>
      </c>
      <c r="J3234">
        <v>27</v>
      </c>
      <c r="K3234">
        <v>16.2</v>
      </c>
      <c r="L3234" t="str">
        <f>VLOOKUP(C3234,List!$A$2:$C$2089,3,)</f>
        <v>West Acton</v>
      </c>
      <c r="M3234" t="str">
        <f>VLOOKUP(C3234,List!$A$2:$C$2089,2,)</f>
        <v>Central</v>
      </c>
      <c r="N3234" t="str">
        <f t="shared" si="409"/>
        <v>West Acton|Central</v>
      </c>
      <c r="O3234">
        <f>VLOOKUP(N3234,Depth!$A$2:$F$427,3,)</f>
        <v>33</v>
      </c>
      <c r="P3234">
        <f>VLOOKUP(N3234,Depth!$A$2:$F$427,5,)</f>
        <v>127.4</v>
      </c>
      <c r="Q3234">
        <f>VLOOKUP(N3234,Depth!$A$2:$F$427,6,)</f>
        <v>5.6</v>
      </c>
      <c r="R3234">
        <f>VLOOKUP(L3234,longitude_latitude!C:J,7,)</f>
        <v>-0.27936441400000001</v>
      </c>
      <c r="S3234">
        <f>VLOOKUP(L3234,longitude_latitude!C:J,8,)</f>
        <v>51.517473449999997</v>
      </c>
      <c r="T3234">
        <f t="shared" si="410"/>
        <v>-14.392148781119808</v>
      </c>
      <c r="U3234">
        <f>VLOOKUP(M3234,LINE!$A$2:$B$13,2,)</f>
        <v>3</v>
      </c>
      <c r="V3234">
        <f>VLOOKUP(L3234,Entry_exit!B:P,4,)</f>
        <v>2769</v>
      </c>
      <c r="W3234">
        <f>2020 - VLOOKUP(L3234, age!$A:$D,4,)</f>
        <v>97</v>
      </c>
      <c r="X3234">
        <f>VLOOKUP(H3234,'air-quality-london-time-of-day'!E:G,3,FALSE)</f>
        <v>15.2</v>
      </c>
      <c r="Y3234">
        <f>VLOOKUP(I3234,Weather!F:K,2,)</f>
        <v>12.696832579185514</v>
      </c>
      <c r="Z3234">
        <f>VLOOKUP(I3234,Weather!F:K,3,)</f>
        <v>0.02</v>
      </c>
      <c r="AA3234">
        <f>VLOOKUP(I3234,Weather!F:K,4,)</f>
        <v>0.57999999999999996</v>
      </c>
      <c r="AB3234">
        <f>VLOOKUP(I3234,Weather!F:K,5,)</f>
        <v>1031</v>
      </c>
      <c r="AC3234">
        <f>VLOOKUP(I3234,Weather!F:K,6,)</f>
        <v>3</v>
      </c>
    </row>
    <row r="3235" spans="1:29" x14ac:dyDescent="0.25">
      <c r="A3235" t="s">
        <v>7</v>
      </c>
      <c r="B3235" t="s">
        <v>6</v>
      </c>
      <c r="C3235" s="1">
        <v>42116.508333333331</v>
      </c>
      <c r="D3235" s="3">
        <f t="shared" si="408"/>
        <v>2015</v>
      </c>
      <c r="E3235" s="3">
        <f t="shared" si="411"/>
        <v>4</v>
      </c>
      <c r="F3235" s="3">
        <f t="shared" si="412"/>
        <v>12</v>
      </c>
      <c r="G3235" s="3">
        <f t="shared" si="413"/>
        <v>22</v>
      </c>
      <c r="H3235" s="3" t="str">
        <f t="shared" si="414"/>
        <v>2015412</v>
      </c>
      <c r="I3235" s="3" t="str">
        <f t="shared" si="415"/>
        <v>201541222</v>
      </c>
      <c r="J3235">
        <v>29</v>
      </c>
      <c r="K3235">
        <v>17.399999999999999</v>
      </c>
      <c r="L3235" t="str">
        <f>VLOOKUP(C3235,List!$A$2:$C$2089,3,)</f>
        <v>West Acton</v>
      </c>
      <c r="M3235" t="str">
        <f>VLOOKUP(C3235,List!$A$2:$C$2089,2,)</f>
        <v>Central</v>
      </c>
      <c r="N3235" t="str">
        <f t="shared" si="409"/>
        <v>West Acton|Central</v>
      </c>
      <c r="O3235">
        <f>VLOOKUP(N3235,Depth!$A$2:$F$427,3,)</f>
        <v>33</v>
      </c>
      <c r="P3235">
        <f>VLOOKUP(N3235,Depth!$A$2:$F$427,5,)</f>
        <v>127.4</v>
      </c>
      <c r="Q3235">
        <f>VLOOKUP(N3235,Depth!$A$2:$F$427,6,)</f>
        <v>5.6</v>
      </c>
      <c r="R3235">
        <f>VLOOKUP(L3235,longitude_latitude!C:J,7,)</f>
        <v>-0.27936441400000001</v>
      </c>
      <c r="S3235">
        <f>VLOOKUP(L3235,longitude_latitude!C:J,8,)</f>
        <v>51.517473449999997</v>
      </c>
      <c r="T3235">
        <f t="shared" si="410"/>
        <v>-14.392148781119808</v>
      </c>
      <c r="U3235">
        <f>VLOOKUP(M3235,LINE!$A$2:$B$13,2,)</f>
        <v>3</v>
      </c>
      <c r="V3235">
        <f>VLOOKUP(L3235,Entry_exit!B:P,4,)</f>
        <v>2769</v>
      </c>
      <c r="W3235">
        <f>2020 - VLOOKUP(L3235, age!$A:$D,4,)</f>
        <v>97</v>
      </c>
      <c r="X3235">
        <f>VLOOKUP(H3235,'air-quality-london-time-of-day'!E:G,3,FALSE)</f>
        <v>15.2</v>
      </c>
      <c r="Y3235">
        <f>VLOOKUP(I3235,Weather!F:K,2,)</f>
        <v>12.696832579185514</v>
      </c>
      <c r="Z3235">
        <f>VLOOKUP(I3235,Weather!F:K,3,)</f>
        <v>0.02</v>
      </c>
      <c r="AA3235">
        <f>VLOOKUP(I3235,Weather!F:K,4,)</f>
        <v>0.57999999999999996</v>
      </c>
      <c r="AB3235">
        <f>VLOOKUP(I3235,Weather!F:K,5,)</f>
        <v>1031</v>
      </c>
      <c r="AC3235">
        <f>VLOOKUP(I3235,Weather!F:K,6,)</f>
        <v>3</v>
      </c>
    </row>
    <row r="3236" spans="1:29" x14ac:dyDescent="0.25">
      <c r="A3236" t="s">
        <v>7</v>
      </c>
      <c r="B3236" t="s">
        <v>6</v>
      </c>
      <c r="C3236" s="1">
        <v>42116.509027777778</v>
      </c>
      <c r="D3236" s="3">
        <f t="shared" si="408"/>
        <v>2015</v>
      </c>
      <c r="E3236" s="3">
        <f t="shared" si="411"/>
        <v>4</v>
      </c>
      <c r="F3236" s="3">
        <f t="shared" si="412"/>
        <v>12</v>
      </c>
      <c r="G3236" s="3">
        <f t="shared" si="413"/>
        <v>22</v>
      </c>
      <c r="H3236" s="3" t="str">
        <f t="shared" si="414"/>
        <v>2015412</v>
      </c>
      <c r="I3236" s="3" t="str">
        <f t="shared" si="415"/>
        <v>201541222</v>
      </c>
      <c r="J3236">
        <v>30</v>
      </c>
      <c r="K3236">
        <v>18</v>
      </c>
      <c r="L3236" t="str">
        <f>VLOOKUP(C3236,List!$A$2:$C$2089,3,)</f>
        <v>North Acton</v>
      </c>
      <c r="M3236" t="str">
        <f>VLOOKUP(C3236,List!$A$2:$C$2089,2,)</f>
        <v>Central</v>
      </c>
      <c r="N3236" t="str">
        <f t="shared" si="409"/>
        <v>North Acton|Central</v>
      </c>
      <c r="O3236">
        <f>VLOOKUP(N3236,Depth!$A$2:$F$427,3,)</f>
        <v>33</v>
      </c>
      <c r="P3236">
        <f>VLOOKUP(N3236,Depth!$A$2:$F$427,5,)</f>
        <v>124.4</v>
      </c>
      <c r="Q3236">
        <f>VLOOKUP(N3236,Depth!$A$2:$F$427,6,)</f>
        <v>8.6</v>
      </c>
      <c r="R3236">
        <f>VLOOKUP(L3236,longitude_latitude!C:J,7,)</f>
        <v>-0.25816797800000002</v>
      </c>
      <c r="S3236">
        <f>VLOOKUP(L3236,longitude_latitude!C:J,8,)</f>
        <v>51.523105340000001</v>
      </c>
      <c r="T3236">
        <f t="shared" si="410"/>
        <v>-13.301615925908804</v>
      </c>
      <c r="U3236">
        <f>VLOOKUP(M3236,LINE!$A$2:$B$13,2,)</f>
        <v>3</v>
      </c>
      <c r="V3236">
        <f>VLOOKUP(L3236,Entry_exit!B:P,4,)</f>
        <v>10256</v>
      </c>
      <c r="W3236">
        <f>2020 - VLOOKUP(L3236, age!$A:$D,4,)</f>
        <v>97</v>
      </c>
      <c r="X3236">
        <f>VLOOKUP(H3236,'air-quality-london-time-of-day'!E:G,3,FALSE)</f>
        <v>15.2</v>
      </c>
      <c r="Y3236">
        <f>VLOOKUP(I3236,Weather!F:K,2,)</f>
        <v>12.696832579185514</v>
      </c>
      <c r="Z3236">
        <f>VLOOKUP(I3236,Weather!F:K,3,)</f>
        <v>0.02</v>
      </c>
      <c r="AA3236">
        <f>VLOOKUP(I3236,Weather!F:K,4,)</f>
        <v>0.57999999999999996</v>
      </c>
      <c r="AB3236">
        <f>VLOOKUP(I3236,Weather!F:K,5,)</f>
        <v>1031</v>
      </c>
      <c r="AC3236">
        <f>VLOOKUP(I3236,Weather!F:K,6,)</f>
        <v>3</v>
      </c>
    </row>
    <row r="3237" spans="1:29" x14ac:dyDescent="0.25">
      <c r="A3237" t="s">
        <v>7</v>
      </c>
      <c r="B3237" t="s">
        <v>6</v>
      </c>
      <c r="C3237" s="1">
        <v>42116.509722222225</v>
      </c>
      <c r="D3237" s="3">
        <f t="shared" si="408"/>
        <v>2015</v>
      </c>
      <c r="E3237" s="3">
        <f t="shared" si="411"/>
        <v>4</v>
      </c>
      <c r="F3237" s="3">
        <f t="shared" si="412"/>
        <v>12</v>
      </c>
      <c r="G3237" s="3">
        <f t="shared" si="413"/>
        <v>22</v>
      </c>
      <c r="H3237" s="3" t="str">
        <f t="shared" si="414"/>
        <v>2015412</v>
      </c>
      <c r="I3237" s="3" t="str">
        <f t="shared" si="415"/>
        <v>201541222</v>
      </c>
      <c r="J3237">
        <v>26</v>
      </c>
      <c r="K3237">
        <v>15.6</v>
      </c>
      <c r="L3237" t="str">
        <f>VLOOKUP(C3237,List!$A$2:$C$2089,3,)</f>
        <v>North Acton</v>
      </c>
      <c r="M3237" t="str">
        <f>VLOOKUP(C3237,List!$A$2:$C$2089,2,)</f>
        <v>Central</v>
      </c>
      <c r="N3237" t="str">
        <f t="shared" si="409"/>
        <v>North Acton|Central</v>
      </c>
      <c r="O3237">
        <f>VLOOKUP(N3237,Depth!$A$2:$F$427,3,)</f>
        <v>33</v>
      </c>
      <c r="P3237">
        <f>VLOOKUP(N3237,Depth!$A$2:$F$427,5,)</f>
        <v>124.4</v>
      </c>
      <c r="Q3237">
        <f>VLOOKUP(N3237,Depth!$A$2:$F$427,6,)</f>
        <v>8.6</v>
      </c>
      <c r="R3237">
        <f>VLOOKUP(L3237,longitude_latitude!C:J,7,)</f>
        <v>-0.25816797800000002</v>
      </c>
      <c r="S3237">
        <f>VLOOKUP(L3237,longitude_latitude!C:J,8,)</f>
        <v>51.523105340000001</v>
      </c>
      <c r="T3237">
        <f t="shared" si="410"/>
        <v>-13.301615925908804</v>
      </c>
      <c r="U3237">
        <f>VLOOKUP(M3237,LINE!$A$2:$B$13,2,)</f>
        <v>3</v>
      </c>
      <c r="V3237">
        <f>VLOOKUP(L3237,Entry_exit!B:P,4,)</f>
        <v>10256</v>
      </c>
      <c r="W3237">
        <f>2020 - VLOOKUP(L3237, age!$A:$D,4,)</f>
        <v>97</v>
      </c>
      <c r="X3237">
        <f>VLOOKUP(H3237,'air-quality-london-time-of-day'!E:G,3,FALSE)</f>
        <v>15.2</v>
      </c>
      <c r="Y3237">
        <f>VLOOKUP(I3237,Weather!F:K,2,)</f>
        <v>12.696832579185514</v>
      </c>
      <c r="Z3237">
        <f>VLOOKUP(I3237,Weather!F:K,3,)</f>
        <v>0.02</v>
      </c>
      <c r="AA3237">
        <f>VLOOKUP(I3237,Weather!F:K,4,)</f>
        <v>0.57999999999999996</v>
      </c>
      <c r="AB3237">
        <f>VLOOKUP(I3237,Weather!F:K,5,)</f>
        <v>1031</v>
      </c>
      <c r="AC3237">
        <f>VLOOKUP(I3237,Weather!F:K,6,)</f>
        <v>3</v>
      </c>
    </row>
    <row r="3238" spans="1:29" x14ac:dyDescent="0.25">
      <c r="A3238" t="s">
        <v>7</v>
      </c>
      <c r="B3238" t="s">
        <v>6</v>
      </c>
      <c r="C3238" s="1">
        <v>42116.510416666664</v>
      </c>
      <c r="D3238" s="3">
        <f t="shared" ref="D3238:D3243" si="416">YEAR(C3238)</f>
        <v>2015</v>
      </c>
      <c r="E3238" s="3">
        <f t="shared" si="411"/>
        <v>4</v>
      </c>
      <c r="F3238" s="3">
        <f t="shared" si="412"/>
        <v>12</v>
      </c>
      <c r="G3238" s="3">
        <f t="shared" si="413"/>
        <v>22</v>
      </c>
      <c r="H3238" s="3" t="str">
        <f t="shared" si="414"/>
        <v>2015412</v>
      </c>
      <c r="I3238" s="3" t="str">
        <f t="shared" si="415"/>
        <v>201541222</v>
      </c>
      <c r="J3238">
        <v>27</v>
      </c>
      <c r="K3238">
        <v>16.2</v>
      </c>
      <c r="L3238" t="str">
        <f>VLOOKUP(C3238,List!$A$2:$C$2089,3,)</f>
        <v>East Acton</v>
      </c>
      <c r="M3238" t="str">
        <f>VLOOKUP(C3238,List!$A$2:$C$2089,2,)</f>
        <v>Central</v>
      </c>
      <c r="N3238" t="str">
        <f t="shared" ref="N3238:N3243" si="417">L3238&amp;"|"&amp;M3238</f>
        <v>East Acton|Central</v>
      </c>
      <c r="O3238">
        <f>VLOOKUP(N3238,Depth!$A$2:$F$427,3,)</f>
        <v>12</v>
      </c>
      <c r="P3238">
        <f>VLOOKUP(N3238,Depth!$A$2:$F$427,5,)</f>
        <v>117.9</v>
      </c>
      <c r="Q3238">
        <f>VLOOKUP(N3238,Depth!$A$2:$F$427,6,)</f>
        <v>-5.9</v>
      </c>
      <c r="R3238">
        <f>VLOOKUP(L3238,longitude_latitude!C:J,7,)</f>
        <v>-0.24556927200000001</v>
      </c>
      <c r="S3238">
        <f>VLOOKUP(L3238,longitude_latitude!C:J,8,)</f>
        <v>51.516090009999999</v>
      </c>
      <c r="T3238">
        <f t="shared" ref="T3238:T3243" si="418">R3238*S3238</f>
        <v>-12.650768720042173</v>
      </c>
      <c r="U3238">
        <f>VLOOKUP(M3238,LINE!$A$2:$B$13,2,)</f>
        <v>3</v>
      </c>
      <c r="V3238">
        <f>VLOOKUP(L3238,Entry_exit!B:P,4,)</f>
        <v>6387</v>
      </c>
      <c r="W3238">
        <f>2020 - VLOOKUP(L3238, age!$A:$D,4,)</f>
        <v>100</v>
      </c>
      <c r="X3238">
        <f>VLOOKUP(H3238,'air-quality-london-time-of-day'!E:G,3,FALSE)</f>
        <v>15.2</v>
      </c>
      <c r="Y3238">
        <f>VLOOKUP(I3238,Weather!F:K,2,)</f>
        <v>12.696832579185514</v>
      </c>
      <c r="Z3238">
        <f>VLOOKUP(I3238,Weather!F:K,3,)</f>
        <v>0.02</v>
      </c>
      <c r="AA3238">
        <f>VLOOKUP(I3238,Weather!F:K,4,)</f>
        <v>0.57999999999999996</v>
      </c>
      <c r="AB3238">
        <f>VLOOKUP(I3238,Weather!F:K,5,)</f>
        <v>1031</v>
      </c>
      <c r="AC3238">
        <f>VLOOKUP(I3238,Weather!F:K,6,)</f>
        <v>3</v>
      </c>
    </row>
    <row r="3239" spans="1:29" x14ac:dyDescent="0.25">
      <c r="A3239" t="s">
        <v>7</v>
      </c>
      <c r="B3239" t="s">
        <v>6</v>
      </c>
      <c r="C3239" s="1">
        <v>42116.511111111111</v>
      </c>
      <c r="D3239" s="3">
        <f t="shared" si="416"/>
        <v>2015</v>
      </c>
      <c r="E3239" s="3">
        <f t="shared" si="411"/>
        <v>4</v>
      </c>
      <c r="F3239" s="3">
        <f t="shared" si="412"/>
        <v>12</v>
      </c>
      <c r="G3239" s="3">
        <f t="shared" si="413"/>
        <v>22</v>
      </c>
      <c r="H3239" s="3" t="str">
        <f t="shared" si="414"/>
        <v>2015412</v>
      </c>
      <c r="I3239" s="3" t="str">
        <f t="shared" si="415"/>
        <v>201541222</v>
      </c>
      <c r="J3239">
        <v>26</v>
      </c>
      <c r="K3239">
        <v>15.6</v>
      </c>
      <c r="L3239" t="str">
        <f>VLOOKUP(C3239,List!$A$2:$C$2089,3,)</f>
        <v>East Acton</v>
      </c>
      <c r="M3239" t="str">
        <f>VLOOKUP(C3239,List!$A$2:$C$2089,2,)</f>
        <v>Central</v>
      </c>
      <c r="N3239" t="str">
        <f t="shared" si="417"/>
        <v>East Acton|Central</v>
      </c>
      <c r="O3239">
        <f>VLOOKUP(N3239,Depth!$A$2:$F$427,3,)</f>
        <v>12</v>
      </c>
      <c r="P3239">
        <f>VLOOKUP(N3239,Depth!$A$2:$F$427,5,)</f>
        <v>117.9</v>
      </c>
      <c r="Q3239">
        <f>VLOOKUP(N3239,Depth!$A$2:$F$427,6,)</f>
        <v>-5.9</v>
      </c>
      <c r="R3239">
        <f>VLOOKUP(L3239,longitude_latitude!C:J,7,)</f>
        <v>-0.24556927200000001</v>
      </c>
      <c r="S3239">
        <f>VLOOKUP(L3239,longitude_latitude!C:J,8,)</f>
        <v>51.516090009999999</v>
      </c>
      <c r="T3239">
        <f t="shared" si="418"/>
        <v>-12.650768720042173</v>
      </c>
      <c r="U3239">
        <f>VLOOKUP(M3239,LINE!$A$2:$B$13,2,)</f>
        <v>3</v>
      </c>
      <c r="V3239">
        <f>VLOOKUP(L3239,Entry_exit!B:P,4,)</f>
        <v>6387</v>
      </c>
      <c r="W3239">
        <f>2020 - VLOOKUP(L3239, age!$A:$D,4,)</f>
        <v>100</v>
      </c>
      <c r="X3239">
        <f>VLOOKUP(H3239,'air-quality-london-time-of-day'!E:G,3,FALSE)</f>
        <v>15.2</v>
      </c>
      <c r="Y3239">
        <f>VLOOKUP(I3239,Weather!F:K,2,)</f>
        <v>12.696832579185514</v>
      </c>
      <c r="Z3239">
        <f>VLOOKUP(I3239,Weather!F:K,3,)</f>
        <v>0.02</v>
      </c>
      <c r="AA3239">
        <f>VLOOKUP(I3239,Weather!F:K,4,)</f>
        <v>0.57999999999999996</v>
      </c>
      <c r="AB3239">
        <f>VLOOKUP(I3239,Weather!F:K,5,)</f>
        <v>1031</v>
      </c>
      <c r="AC3239">
        <f>VLOOKUP(I3239,Weather!F:K,6,)</f>
        <v>3</v>
      </c>
    </row>
    <row r="3240" spans="1:29" x14ac:dyDescent="0.25">
      <c r="A3240" t="s">
        <v>7</v>
      </c>
      <c r="B3240" t="s">
        <v>6</v>
      </c>
      <c r="C3240" s="1">
        <v>42116.511805555558</v>
      </c>
      <c r="D3240" s="3">
        <f t="shared" si="416"/>
        <v>2015</v>
      </c>
      <c r="E3240" s="3">
        <f t="shared" si="411"/>
        <v>4</v>
      </c>
      <c r="F3240" s="3">
        <f t="shared" si="412"/>
        <v>12</v>
      </c>
      <c r="G3240" s="3">
        <f t="shared" si="413"/>
        <v>22</v>
      </c>
      <c r="H3240" s="3" t="str">
        <f t="shared" si="414"/>
        <v>2015412</v>
      </c>
      <c r="I3240" s="3" t="str">
        <f t="shared" si="415"/>
        <v>201541222</v>
      </c>
      <c r="J3240">
        <v>29</v>
      </c>
      <c r="K3240">
        <v>17.399999999999999</v>
      </c>
      <c r="L3240" t="str">
        <f>VLOOKUP(C3240,List!$A$2:$C$2089,3,)</f>
        <v>East Acton</v>
      </c>
      <c r="M3240" t="str">
        <f>VLOOKUP(C3240,List!$A$2:$C$2089,2,)</f>
        <v>Central</v>
      </c>
      <c r="N3240" t="str">
        <f t="shared" si="417"/>
        <v>East Acton|Central</v>
      </c>
      <c r="O3240">
        <f>VLOOKUP(N3240,Depth!$A$2:$F$427,3,)</f>
        <v>12</v>
      </c>
      <c r="P3240">
        <f>VLOOKUP(N3240,Depth!$A$2:$F$427,5,)</f>
        <v>117.9</v>
      </c>
      <c r="Q3240">
        <f>VLOOKUP(N3240,Depth!$A$2:$F$427,6,)</f>
        <v>-5.9</v>
      </c>
      <c r="R3240">
        <f>VLOOKUP(L3240,longitude_latitude!C:J,7,)</f>
        <v>-0.24556927200000001</v>
      </c>
      <c r="S3240">
        <f>VLOOKUP(L3240,longitude_latitude!C:J,8,)</f>
        <v>51.516090009999999</v>
      </c>
      <c r="T3240">
        <f t="shared" si="418"/>
        <v>-12.650768720042173</v>
      </c>
      <c r="U3240">
        <f>VLOOKUP(M3240,LINE!$A$2:$B$13,2,)</f>
        <v>3</v>
      </c>
      <c r="V3240">
        <f>VLOOKUP(L3240,Entry_exit!B:P,4,)</f>
        <v>6387</v>
      </c>
      <c r="W3240">
        <f>2020 - VLOOKUP(L3240, age!$A:$D,4,)</f>
        <v>100</v>
      </c>
      <c r="X3240">
        <f>VLOOKUP(H3240,'air-quality-london-time-of-day'!E:G,3,FALSE)</f>
        <v>15.2</v>
      </c>
      <c r="Y3240">
        <f>VLOOKUP(I3240,Weather!F:K,2,)</f>
        <v>12.696832579185514</v>
      </c>
      <c r="Z3240">
        <f>VLOOKUP(I3240,Weather!F:K,3,)</f>
        <v>0.02</v>
      </c>
      <c r="AA3240">
        <f>VLOOKUP(I3240,Weather!F:K,4,)</f>
        <v>0.57999999999999996</v>
      </c>
      <c r="AB3240">
        <f>VLOOKUP(I3240,Weather!F:K,5,)</f>
        <v>1031</v>
      </c>
      <c r="AC3240">
        <f>VLOOKUP(I3240,Weather!F:K,6,)</f>
        <v>3</v>
      </c>
    </row>
    <row r="3241" spans="1:29" x14ac:dyDescent="0.25">
      <c r="A3241" t="s">
        <v>7</v>
      </c>
      <c r="B3241" t="s">
        <v>6</v>
      </c>
      <c r="C3241" s="1">
        <v>42116.512499999997</v>
      </c>
      <c r="D3241" s="3">
        <f t="shared" si="416"/>
        <v>2015</v>
      </c>
      <c r="E3241" s="3">
        <f t="shared" si="411"/>
        <v>4</v>
      </c>
      <c r="F3241" s="3">
        <f t="shared" si="412"/>
        <v>12</v>
      </c>
      <c r="G3241" s="3">
        <f t="shared" si="413"/>
        <v>22</v>
      </c>
      <c r="H3241" s="3" t="str">
        <f t="shared" si="414"/>
        <v>2015412</v>
      </c>
      <c r="I3241" s="3" t="str">
        <f t="shared" si="415"/>
        <v>201541222</v>
      </c>
      <c r="J3241">
        <v>30</v>
      </c>
      <c r="K3241">
        <v>18</v>
      </c>
      <c r="L3241" t="str">
        <f>VLOOKUP(C3241,List!$A$2:$C$2089,3,)</f>
        <v>White City</v>
      </c>
      <c r="M3241" t="str">
        <f>VLOOKUP(C3241,List!$A$2:$C$2089,2,)</f>
        <v>Central</v>
      </c>
      <c r="N3241" t="str">
        <f t="shared" si="417"/>
        <v>White City|Central</v>
      </c>
      <c r="O3241">
        <f>VLOOKUP(N3241,Depth!$A$2:$F$427,3,)</f>
        <v>7</v>
      </c>
      <c r="P3241">
        <f>VLOOKUP(N3241,Depth!$A$2:$F$427,5,)</f>
        <v>105</v>
      </c>
      <c r="Q3241">
        <f>VLOOKUP(N3241,Depth!$A$2:$F$427,6,)</f>
        <v>2</v>
      </c>
      <c r="R3241">
        <f>VLOOKUP(L3241,longitude_latitude!C:J,7,)</f>
        <v>-0.222866489</v>
      </c>
      <c r="S3241">
        <f>VLOOKUP(L3241,longitude_latitude!C:J,8,)</f>
        <v>51.511706949999997</v>
      </c>
      <c r="T3241">
        <f t="shared" si="418"/>
        <v>-11.480233270343398</v>
      </c>
      <c r="U3241">
        <f>VLOOKUP(M3241,LINE!$A$2:$B$13,2,)</f>
        <v>3</v>
      </c>
      <c r="V3241">
        <f>VLOOKUP(L3241,Entry_exit!B:P,4,)</f>
        <v>12436</v>
      </c>
      <c r="W3241">
        <f>2020 - VLOOKUP(L3241, age!$A:$D,4,)</f>
        <v>73</v>
      </c>
      <c r="X3241">
        <f>VLOOKUP(H3241,'air-quality-london-time-of-day'!E:G,3,FALSE)</f>
        <v>15.2</v>
      </c>
      <c r="Y3241">
        <f>VLOOKUP(I3241,Weather!F:K,2,)</f>
        <v>12.696832579185514</v>
      </c>
      <c r="Z3241">
        <f>VLOOKUP(I3241,Weather!F:K,3,)</f>
        <v>0.02</v>
      </c>
      <c r="AA3241">
        <f>VLOOKUP(I3241,Weather!F:K,4,)</f>
        <v>0.57999999999999996</v>
      </c>
      <c r="AB3241">
        <f>VLOOKUP(I3241,Weather!F:K,5,)</f>
        <v>1031</v>
      </c>
      <c r="AC3241">
        <f>VLOOKUP(I3241,Weather!F:K,6,)</f>
        <v>3</v>
      </c>
    </row>
    <row r="3242" spans="1:29" x14ac:dyDescent="0.25">
      <c r="A3242" t="s">
        <v>7</v>
      </c>
      <c r="B3242" t="s">
        <v>6</v>
      </c>
      <c r="C3242" s="1">
        <v>42116.513194444444</v>
      </c>
      <c r="D3242" s="3">
        <f t="shared" si="416"/>
        <v>2015</v>
      </c>
      <c r="E3242" s="3">
        <f t="shared" si="411"/>
        <v>4</v>
      </c>
      <c r="F3242" s="3">
        <f t="shared" si="412"/>
        <v>12</v>
      </c>
      <c r="G3242" s="3">
        <f t="shared" si="413"/>
        <v>22</v>
      </c>
      <c r="H3242" s="3" t="str">
        <f t="shared" si="414"/>
        <v>2015412</v>
      </c>
      <c r="I3242" s="3" t="str">
        <f t="shared" si="415"/>
        <v>201541222</v>
      </c>
      <c r="J3242">
        <v>35</v>
      </c>
      <c r="K3242">
        <v>21</v>
      </c>
      <c r="L3242" t="str">
        <f>VLOOKUP(C3242,List!$A$2:$C$2089,3,)</f>
        <v>White City</v>
      </c>
      <c r="M3242" t="str">
        <f>VLOOKUP(C3242,List!$A$2:$C$2089,2,)</f>
        <v>Central</v>
      </c>
      <c r="N3242" t="str">
        <f t="shared" si="417"/>
        <v>White City|Central</v>
      </c>
      <c r="O3242">
        <f>VLOOKUP(N3242,Depth!$A$2:$F$427,3,)</f>
        <v>7</v>
      </c>
      <c r="P3242">
        <f>VLOOKUP(N3242,Depth!$A$2:$F$427,5,)</f>
        <v>105</v>
      </c>
      <c r="Q3242">
        <f>VLOOKUP(N3242,Depth!$A$2:$F$427,6,)</f>
        <v>2</v>
      </c>
      <c r="R3242">
        <f>VLOOKUP(L3242,longitude_latitude!C:J,7,)</f>
        <v>-0.222866489</v>
      </c>
      <c r="S3242">
        <f>VLOOKUP(L3242,longitude_latitude!C:J,8,)</f>
        <v>51.511706949999997</v>
      </c>
      <c r="T3242">
        <f t="shared" si="418"/>
        <v>-11.480233270343398</v>
      </c>
      <c r="U3242">
        <f>VLOOKUP(M3242,LINE!$A$2:$B$13,2,)</f>
        <v>3</v>
      </c>
      <c r="V3242">
        <f>VLOOKUP(L3242,Entry_exit!B:P,4,)</f>
        <v>12436</v>
      </c>
      <c r="W3242">
        <f>2020 - VLOOKUP(L3242, age!$A:$D,4,)</f>
        <v>73</v>
      </c>
      <c r="X3242">
        <f>VLOOKUP(H3242,'air-quality-london-time-of-day'!E:G,3,FALSE)</f>
        <v>15.2</v>
      </c>
      <c r="Y3242">
        <f>VLOOKUP(I3242,Weather!F:K,2,)</f>
        <v>12.696832579185514</v>
      </c>
      <c r="Z3242">
        <f>VLOOKUP(I3242,Weather!F:K,3,)</f>
        <v>0.02</v>
      </c>
      <c r="AA3242">
        <f>VLOOKUP(I3242,Weather!F:K,4,)</f>
        <v>0.57999999999999996</v>
      </c>
      <c r="AB3242">
        <f>VLOOKUP(I3242,Weather!F:K,5,)</f>
        <v>1031</v>
      </c>
      <c r="AC3242">
        <f>VLOOKUP(I3242,Weather!F:K,6,)</f>
        <v>3</v>
      </c>
    </row>
    <row r="3243" spans="1:29" x14ac:dyDescent="0.25">
      <c r="A3243" t="s">
        <v>7</v>
      </c>
      <c r="B3243" t="s">
        <v>6</v>
      </c>
      <c r="C3243" s="1">
        <v>42116.513888888891</v>
      </c>
      <c r="D3243" s="3">
        <f t="shared" si="416"/>
        <v>2015</v>
      </c>
      <c r="E3243" s="3">
        <f t="shared" si="411"/>
        <v>4</v>
      </c>
      <c r="F3243" s="3">
        <f t="shared" si="412"/>
        <v>12</v>
      </c>
      <c r="G3243" s="3">
        <f t="shared" si="413"/>
        <v>22</v>
      </c>
      <c r="H3243" s="3" t="str">
        <f t="shared" si="414"/>
        <v>2015412</v>
      </c>
      <c r="I3243" s="3" t="str">
        <f t="shared" si="415"/>
        <v>201541222</v>
      </c>
      <c r="J3243">
        <v>32</v>
      </c>
      <c r="K3243">
        <v>19.2</v>
      </c>
      <c r="L3243" t="str">
        <f>VLOOKUP(C3243,List!$A$2:$C$2089,3,)</f>
        <v>White City</v>
      </c>
      <c r="M3243" t="str">
        <f>VLOOKUP(C3243,List!$A$2:$C$2089,2,)</f>
        <v>Central</v>
      </c>
      <c r="N3243" t="str">
        <f t="shared" si="417"/>
        <v>White City|Central</v>
      </c>
      <c r="O3243">
        <f>VLOOKUP(N3243,Depth!$A$2:$F$427,3,)</f>
        <v>7</v>
      </c>
      <c r="P3243">
        <f>VLOOKUP(N3243,Depth!$A$2:$F$427,5,)</f>
        <v>105</v>
      </c>
      <c r="Q3243">
        <f>VLOOKUP(N3243,Depth!$A$2:$F$427,6,)</f>
        <v>2</v>
      </c>
      <c r="R3243">
        <f>VLOOKUP(L3243,longitude_latitude!C:J,7,)</f>
        <v>-0.222866489</v>
      </c>
      <c r="S3243">
        <f>VLOOKUP(L3243,longitude_latitude!C:J,8,)</f>
        <v>51.511706949999997</v>
      </c>
      <c r="T3243">
        <f t="shared" si="418"/>
        <v>-11.480233270343398</v>
      </c>
      <c r="U3243">
        <f>VLOOKUP(M3243,LINE!$A$2:$B$13,2,)</f>
        <v>3</v>
      </c>
      <c r="V3243">
        <f>VLOOKUP(L3243,Entry_exit!B:P,4,)</f>
        <v>12436</v>
      </c>
      <c r="W3243">
        <f>2020 - VLOOKUP(L3243, age!$A:$D,4,)</f>
        <v>73</v>
      </c>
      <c r="X3243">
        <f>VLOOKUP(H3243,'air-quality-london-time-of-day'!E:G,3,FALSE)</f>
        <v>15.2</v>
      </c>
      <c r="Y3243">
        <f>VLOOKUP(I3243,Weather!F:K,2,)</f>
        <v>12.696832579185514</v>
      </c>
      <c r="Z3243">
        <f>VLOOKUP(I3243,Weather!F:K,3,)</f>
        <v>0.02</v>
      </c>
      <c r="AA3243">
        <f>VLOOKUP(I3243,Weather!F:K,4,)</f>
        <v>0.57999999999999996</v>
      </c>
      <c r="AB3243">
        <f>VLOOKUP(I3243,Weather!F:K,5,)</f>
        <v>1031</v>
      </c>
      <c r="AC3243">
        <f>VLOOKUP(I3243,Weather!F:K,6,)</f>
        <v>3</v>
      </c>
    </row>
  </sheetData>
  <autoFilter ref="A1:U3243" xr:uid="{CBEC367B-D9A2-440A-B653-AC498AA22484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89"/>
  <sheetViews>
    <sheetView workbookViewId="0">
      <selection activeCell="C39" sqref="C39"/>
    </sheetView>
  </sheetViews>
  <sheetFormatPr defaultRowHeight="15" x14ac:dyDescent="0.25"/>
  <cols>
    <col min="1" max="1" width="17" style="1" customWidth="1"/>
    <col min="2" max="2" width="22.42578125" bestFit="1" customWidth="1"/>
    <col min="3" max="3" width="27.85546875" bestFit="1" customWidth="1"/>
  </cols>
  <sheetData>
    <row r="1" spans="1:3" x14ac:dyDescent="0.25">
      <c r="A1" s="1" t="s">
        <v>9</v>
      </c>
      <c r="B1" t="s">
        <v>8</v>
      </c>
      <c r="C1" t="s">
        <v>10</v>
      </c>
    </row>
    <row r="2" spans="1:3" x14ac:dyDescent="0.25">
      <c r="A2" s="1">
        <v>42080.4</v>
      </c>
      <c r="B2" t="s">
        <v>51</v>
      </c>
      <c r="C2" t="s">
        <v>11</v>
      </c>
    </row>
    <row r="3" spans="1:3" x14ac:dyDescent="0.25">
      <c r="A3" s="1">
        <v>42080.400694444441</v>
      </c>
      <c r="B3" t="s">
        <v>51</v>
      </c>
      <c r="C3" t="s">
        <v>11</v>
      </c>
    </row>
    <row r="4" spans="1:3" x14ac:dyDescent="0.25">
      <c r="A4" s="1">
        <v>42080.401388888888</v>
      </c>
      <c r="B4" t="s">
        <v>51</v>
      </c>
      <c r="C4" t="s">
        <v>11</v>
      </c>
    </row>
    <row r="5" spans="1:3" x14ac:dyDescent="0.25">
      <c r="A5" s="1">
        <v>42080.402083333334</v>
      </c>
      <c r="B5" t="s">
        <v>51</v>
      </c>
      <c r="C5" t="s">
        <v>12</v>
      </c>
    </row>
    <row r="6" spans="1:3" x14ac:dyDescent="0.25">
      <c r="A6" s="1">
        <v>42080.402777777781</v>
      </c>
      <c r="B6" t="s">
        <v>51</v>
      </c>
      <c r="C6" t="s">
        <v>12</v>
      </c>
    </row>
    <row r="7" spans="1:3" x14ac:dyDescent="0.25">
      <c r="A7" s="1">
        <v>42080.40347222222</v>
      </c>
      <c r="B7" t="s">
        <v>51</v>
      </c>
      <c r="C7" t="s">
        <v>13</v>
      </c>
    </row>
    <row r="8" spans="1:3" x14ac:dyDescent="0.25">
      <c r="A8" s="1">
        <v>42080.404166666667</v>
      </c>
      <c r="B8" t="s">
        <v>51</v>
      </c>
      <c r="C8" t="s">
        <v>14</v>
      </c>
    </row>
    <row r="9" spans="1:3" x14ac:dyDescent="0.25">
      <c r="A9" s="1">
        <v>42080.404861111114</v>
      </c>
      <c r="B9" t="s">
        <v>51</v>
      </c>
      <c r="C9" t="s">
        <v>14</v>
      </c>
    </row>
    <row r="10" spans="1:3" x14ac:dyDescent="0.25">
      <c r="A10" s="1">
        <v>42080.405555555553</v>
      </c>
      <c r="B10" t="s">
        <v>51</v>
      </c>
      <c r="C10" t="s">
        <v>14</v>
      </c>
    </row>
    <row r="11" spans="1:3" x14ac:dyDescent="0.25">
      <c r="A11" s="1">
        <v>42080.40625</v>
      </c>
      <c r="B11" t="s">
        <v>51</v>
      </c>
      <c r="C11" t="s">
        <v>15</v>
      </c>
    </row>
    <row r="12" spans="1:3" x14ac:dyDescent="0.25">
      <c r="A12" s="1">
        <v>42080.406944444447</v>
      </c>
      <c r="B12" t="s">
        <v>51</v>
      </c>
      <c r="C12" t="s">
        <v>15</v>
      </c>
    </row>
    <row r="13" spans="1:3" x14ac:dyDescent="0.25">
      <c r="A13" s="1">
        <v>42080.407638888886</v>
      </c>
      <c r="B13" t="s">
        <v>51</v>
      </c>
      <c r="C13" t="s">
        <v>16</v>
      </c>
    </row>
    <row r="14" spans="1:3" x14ac:dyDescent="0.25">
      <c r="A14" s="1">
        <v>42080.408333333333</v>
      </c>
      <c r="B14" t="s">
        <v>51</v>
      </c>
      <c r="C14" t="s">
        <v>16</v>
      </c>
    </row>
    <row r="15" spans="1:3" x14ac:dyDescent="0.25">
      <c r="A15" s="1">
        <v>42080.40902777778</v>
      </c>
      <c r="B15" t="s">
        <v>51</v>
      </c>
      <c r="C15" t="s">
        <v>17</v>
      </c>
    </row>
    <row r="16" spans="1:3" x14ac:dyDescent="0.25">
      <c r="A16" s="1">
        <v>42080.409722222219</v>
      </c>
      <c r="B16" t="s">
        <v>51</v>
      </c>
      <c r="C16" t="s">
        <v>17</v>
      </c>
    </row>
    <row r="17" spans="1:3" x14ac:dyDescent="0.25">
      <c r="A17" s="1">
        <v>42080.410416666666</v>
      </c>
      <c r="B17" t="s">
        <v>51</v>
      </c>
      <c r="C17" t="s">
        <v>18</v>
      </c>
    </row>
    <row r="18" spans="1:3" x14ac:dyDescent="0.25">
      <c r="A18" s="1">
        <v>42080.411111111112</v>
      </c>
      <c r="B18" t="s">
        <v>51</v>
      </c>
      <c r="C18" t="s">
        <v>18</v>
      </c>
    </row>
    <row r="19" spans="1:3" x14ac:dyDescent="0.25">
      <c r="A19" s="1">
        <v>42080.411805555559</v>
      </c>
      <c r="B19" t="s">
        <v>51</v>
      </c>
      <c r="C19" t="s">
        <v>18</v>
      </c>
    </row>
    <row r="20" spans="1:3" x14ac:dyDescent="0.25">
      <c r="A20" s="1">
        <v>42080.412499999999</v>
      </c>
      <c r="B20" t="s">
        <v>51</v>
      </c>
      <c r="C20" t="s">
        <v>18</v>
      </c>
    </row>
    <row r="21" spans="1:3" x14ac:dyDescent="0.25">
      <c r="A21" s="1">
        <v>42080.413194444445</v>
      </c>
      <c r="B21" t="s">
        <v>51</v>
      </c>
      <c r="C21" t="s">
        <v>19</v>
      </c>
    </row>
    <row r="22" spans="1:3" x14ac:dyDescent="0.25">
      <c r="A22" s="1">
        <v>42080.413888888892</v>
      </c>
      <c r="B22" t="s">
        <v>51</v>
      </c>
      <c r="C22" t="s">
        <v>19</v>
      </c>
    </row>
    <row r="23" spans="1:3" x14ac:dyDescent="0.25">
      <c r="A23" s="1">
        <v>42080.414583333331</v>
      </c>
      <c r="B23" t="s">
        <v>51</v>
      </c>
      <c r="C23" t="s">
        <v>19</v>
      </c>
    </row>
    <row r="24" spans="1:3" x14ac:dyDescent="0.25">
      <c r="A24" s="1">
        <v>42080.415277777778</v>
      </c>
      <c r="B24" t="s">
        <v>51</v>
      </c>
      <c r="C24" t="s">
        <v>20</v>
      </c>
    </row>
    <row r="25" spans="1:3" x14ac:dyDescent="0.25">
      <c r="A25" s="1">
        <v>42080.415972222225</v>
      </c>
      <c r="B25" t="s">
        <v>51</v>
      </c>
      <c r="C25" t="s">
        <v>20</v>
      </c>
    </row>
    <row r="26" spans="1:3" x14ac:dyDescent="0.25">
      <c r="A26" s="1">
        <v>42080.416666666664</v>
      </c>
      <c r="B26" t="s">
        <v>51</v>
      </c>
      <c r="C26" t="s">
        <v>20</v>
      </c>
    </row>
    <row r="27" spans="1:3" x14ac:dyDescent="0.25">
      <c r="A27" s="1">
        <v>42080.417361111111</v>
      </c>
      <c r="B27" t="s">
        <v>51</v>
      </c>
      <c r="C27" t="s">
        <v>20</v>
      </c>
    </row>
    <row r="28" spans="1:3" x14ac:dyDescent="0.25">
      <c r="A28" s="1">
        <v>42080.418055555558</v>
      </c>
      <c r="B28" t="s">
        <v>51</v>
      </c>
      <c r="C28" t="s">
        <v>20</v>
      </c>
    </row>
    <row r="29" spans="1:3" x14ac:dyDescent="0.25">
      <c r="A29" s="1">
        <v>42080.418749999997</v>
      </c>
      <c r="B29" t="s">
        <v>51</v>
      </c>
      <c r="C29" t="s">
        <v>20</v>
      </c>
    </row>
    <row r="30" spans="1:3" x14ac:dyDescent="0.25">
      <c r="A30" s="1">
        <v>42080.419444444444</v>
      </c>
      <c r="B30" t="s">
        <v>51</v>
      </c>
      <c r="C30" t="s">
        <v>20</v>
      </c>
    </row>
    <row r="31" spans="1:3" x14ac:dyDescent="0.25">
      <c r="A31" s="1">
        <v>42080.420138888891</v>
      </c>
      <c r="B31" t="s">
        <v>51</v>
      </c>
      <c r="C31" t="s">
        <v>20</v>
      </c>
    </row>
    <row r="32" spans="1:3" x14ac:dyDescent="0.25">
      <c r="A32" s="1">
        <v>42080.42083333333</v>
      </c>
      <c r="B32" t="s">
        <v>51</v>
      </c>
      <c r="C32" t="s">
        <v>20</v>
      </c>
    </row>
    <row r="33" spans="1:3" x14ac:dyDescent="0.25">
      <c r="A33" s="1">
        <v>42080.421527777777</v>
      </c>
      <c r="B33" t="s">
        <v>51</v>
      </c>
      <c r="C33" t="s">
        <v>20</v>
      </c>
    </row>
    <row r="34" spans="1:3" x14ac:dyDescent="0.25">
      <c r="A34" s="1">
        <v>42080.422222222223</v>
      </c>
      <c r="B34" t="s">
        <v>51</v>
      </c>
      <c r="C34" t="s">
        <v>20</v>
      </c>
    </row>
    <row r="35" spans="1:3" x14ac:dyDescent="0.25">
      <c r="A35" s="1">
        <v>42080.42291666667</v>
      </c>
      <c r="B35" t="s">
        <v>51</v>
      </c>
      <c r="C35" t="s">
        <v>20</v>
      </c>
    </row>
    <row r="36" spans="1:3" x14ac:dyDescent="0.25">
      <c r="A36" s="1">
        <v>42080.423611111109</v>
      </c>
      <c r="B36" t="s">
        <v>51</v>
      </c>
      <c r="C36" t="s">
        <v>20</v>
      </c>
    </row>
    <row r="37" spans="1:3" x14ac:dyDescent="0.25">
      <c r="A37" s="1">
        <v>42080.424305555556</v>
      </c>
      <c r="B37" t="s">
        <v>51</v>
      </c>
      <c r="C37" t="s">
        <v>20</v>
      </c>
    </row>
    <row r="38" spans="1:3" x14ac:dyDescent="0.25">
      <c r="A38" s="1">
        <v>42080.425000000003</v>
      </c>
      <c r="B38" t="s">
        <v>51</v>
      </c>
      <c r="C38" t="s">
        <v>22</v>
      </c>
    </row>
    <row r="39" spans="1:3" x14ac:dyDescent="0.25">
      <c r="A39" s="1">
        <v>42080.425694444442</v>
      </c>
      <c r="B39" t="s">
        <v>51</v>
      </c>
      <c r="C39" t="s">
        <v>22</v>
      </c>
    </row>
    <row r="40" spans="1:3" x14ac:dyDescent="0.25">
      <c r="A40" s="1">
        <v>42080.426388888889</v>
      </c>
      <c r="B40" t="s">
        <v>51</v>
      </c>
      <c r="C40" t="s">
        <v>22</v>
      </c>
    </row>
    <row r="41" spans="1:3" x14ac:dyDescent="0.25">
      <c r="A41" s="1">
        <v>42080.427083333336</v>
      </c>
      <c r="B41" t="s">
        <v>51</v>
      </c>
      <c r="C41" t="s">
        <v>19</v>
      </c>
    </row>
    <row r="42" spans="1:3" x14ac:dyDescent="0.25">
      <c r="A42" s="1">
        <v>42080.427777777775</v>
      </c>
      <c r="B42" t="s">
        <v>51</v>
      </c>
      <c r="C42" t="s">
        <v>19</v>
      </c>
    </row>
    <row r="43" spans="1:3" x14ac:dyDescent="0.25">
      <c r="A43" s="1">
        <v>42080.428472222222</v>
      </c>
      <c r="B43" t="s">
        <v>51</v>
      </c>
      <c r="C43" t="s">
        <v>19</v>
      </c>
    </row>
    <row r="44" spans="1:3" x14ac:dyDescent="0.25">
      <c r="A44" s="1">
        <v>42080.429166666669</v>
      </c>
      <c r="B44" t="s">
        <v>51</v>
      </c>
      <c r="C44" t="s">
        <v>19</v>
      </c>
    </row>
    <row r="45" spans="1:3" x14ac:dyDescent="0.25">
      <c r="A45" s="1">
        <v>42080.429861111108</v>
      </c>
      <c r="B45" t="s">
        <v>51</v>
      </c>
      <c r="C45" t="s">
        <v>18</v>
      </c>
    </row>
    <row r="46" spans="1:3" x14ac:dyDescent="0.25">
      <c r="A46" s="1">
        <v>42080.430555555555</v>
      </c>
      <c r="B46" t="s">
        <v>51</v>
      </c>
      <c r="C46" t="s">
        <v>18</v>
      </c>
    </row>
    <row r="47" spans="1:3" x14ac:dyDescent="0.25">
      <c r="A47" s="1">
        <v>42080.431250000001</v>
      </c>
      <c r="B47" t="s">
        <v>51</v>
      </c>
      <c r="C47" t="s">
        <v>17</v>
      </c>
    </row>
    <row r="48" spans="1:3" x14ac:dyDescent="0.25">
      <c r="A48" s="1">
        <v>42080.431944444441</v>
      </c>
      <c r="B48" t="s">
        <v>51</v>
      </c>
      <c r="C48" t="s">
        <v>17</v>
      </c>
    </row>
    <row r="49" spans="1:3" x14ac:dyDescent="0.25">
      <c r="A49" s="1">
        <v>42080.432638888888</v>
      </c>
      <c r="B49" t="s">
        <v>51</v>
      </c>
      <c r="C49" t="s">
        <v>16</v>
      </c>
    </row>
    <row r="50" spans="1:3" x14ac:dyDescent="0.25">
      <c r="A50" s="1">
        <v>42080.433333333334</v>
      </c>
      <c r="B50" t="s">
        <v>51</v>
      </c>
      <c r="C50" t="s">
        <v>16</v>
      </c>
    </row>
    <row r="51" spans="1:3" x14ac:dyDescent="0.25">
      <c r="A51" s="1">
        <v>42080.434027777781</v>
      </c>
      <c r="B51" t="s">
        <v>51</v>
      </c>
      <c r="C51" t="s">
        <v>15</v>
      </c>
    </row>
    <row r="52" spans="1:3" x14ac:dyDescent="0.25">
      <c r="A52" s="1">
        <v>42080.43472222222</v>
      </c>
      <c r="B52" t="s">
        <v>51</v>
      </c>
      <c r="C52" t="s">
        <v>15</v>
      </c>
    </row>
    <row r="53" spans="1:3" x14ac:dyDescent="0.25">
      <c r="A53" s="1">
        <v>42080.435416666667</v>
      </c>
      <c r="B53" t="s">
        <v>51</v>
      </c>
      <c r="C53" t="s">
        <v>15</v>
      </c>
    </row>
    <row r="54" spans="1:3" x14ac:dyDescent="0.25">
      <c r="A54" s="1">
        <v>42080.436111111114</v>
      </c>
      <c r="B54" t="s">
        <v>51</v>
      </c>
      <c r="C54" t="s">
        <v>14</v>
      </c>
    </row>
    <row r="55" spans="1:3" x14ac:dyDescent="0.25">
      <c r="A55" s="1">
        <v>42080.436805555553</v>
      </c>
      <c r="B55" t="s">
        <v>51</v>
      </c>
      <c r="C55" t="s">
        <v>14</v>
      </c>
    </row>
    <row r="56" spans="1:3" x14ac:dyDescent="0.25">
      <c r="A56" s="1">
        <v>42080.4375</v>
      </c>
      <c r="B56" t="s">
        <v>51</v>
      </c>
      <c r="C56" t="s">
        <v>13</v>
      </c>
    </row>
    <row r="57" spans="1:3" x14ac:dyDescent="0.25">
      <c r="A57" s="1">
        <v>42080.438194444447</v>
      </c>
      <c r="B57" t="s">
        <v>51</v>
      </c>
      <c r="C57" t="s">
        <v>12</v>
      </c>
    </row>
    <row r="58" spans="1:3" x14ac:dyDescent="0.25">
      <c r="A58" s="1">
        <v>42080.438888888886</v>
      </c>
      <c r="B58" t="s">
        <v>51</v>
      </c>
      <c r="C58" t="s">
        <v>12</v>
      </c>
    </row>
    <row r="59" spans="1:3" x14ac:dyDescent="0.25">
      <c r="A59" s="1">
        <v>42080.439583333333</v>
      </c>
      <c r="B59" t="s">
        <v>51</v>
      </c>
      <c r="C59" t="s">
        <v>12</v>
      </c>
    </row>
    <row r="60" spans="1:3" x14ac:dyDescent="0.25">
      <c r="A60" s="1">
        <v>42080.44027777778</v>
      </c>
      <c r="B60" t="s">
        <v>51</v>
      </c>
      <c r="C60" t="s">
        <v>11</v>
      </c>
    </row>
    <row r="61" spans="1:3" x14ac:dyDescent="0.25">
      <c r="A61" s="1">
        <v>42080.440972222219</v>
      </c>
      <c r="B61" t="s">
        <v>51</v>
      </c>
      <c r="C61" t="s">
        <v>11</v>
      </c>
    </row>
    <row r="62" spans="1:3" x14ac:dyDescent="0.25">
      <c r="A62" s="1">
        <v>42080.441666666666</v>
      </c>
      <c r="B62" t="s">
        <v>51</v>
      </c>
      <c r="C62" t="s">
        <v>23</v>
      </c>
    </row>
    <row r="63" spans="1:3" x14ac:dyDescent="0.25">
      <c r="A63" s="1">
        <v>42080.442361111112</v>
      </c>
      <c r="B63" t="s">
        <v>51</v>
      </c>
      <c r="C63" t="s">
        <v>23</v>
      </c>
    </row>
    <row r="64" spans="1:3" x14ac:dyDescent="0.25">
      <c r="A64" s="1">
        <v>42080.443055555559</v>
      </c>
      <c r="B64" t="s">
        <v>51</v>
      </c>
      <c r="C64" t="s">
        <v>23</v>
      </c>
    </row>
    <row r="65" spans="1:3" x14ac:dyDescent="0.25">
      <c r="A65" s="1">
        <v>42080.443749999999</v>
      </c>
      <c r="B65" t="s">
        <v>51</v>
      </c>
      <c r="C65" t="s">
        <v>23</v>
      </c>
    </row>
    <row r="66" spans="1:3" x14ac:dyDescent="0.25">
      <c r="A66" s="1">
        <v>42080.444444444445</v>
      </c>
      <c r="B66" t="s">
        <v>51</v>
      </c>
      <c r="C66" t="s">
        <v>24</v>
      </c>
    </row>
    <row r="67" spans="1:3" x14ac:dyDescent="0.25">
      <c r="A67" s="1">
        <v>42080.445138888892</v>
      </c>
      <c r="B67" t="s">
        <v>51</v>
      </c>
      <c r="C67" t="s">
        <v>24</v>
      </c>
    </row>
    <row r="68" spans="1:3" x14ac:dyDescent="0.25">
      <c r="A68" s="1">
        <v>42080.445833333331</v>
      </c>
      <c r="B68" t="s">
        <v>51</v>
      </c>
      <c r="C68" t="s">
        <v>24</v>
      </c>
    </row>
    <row r="69" spans="1:3" x14ac:dyDescent="0.25">
      <c r="A69" s="1">
        <v>42080.446527777778</v>
      </c>
      <c r="B69" t="s">
        <v>51</v>
      </c>
      <c r="C69" t="s">
        <v>25</v>
      </c>
    </row>
    <row r="70" spans="1:3" x14ac:dyDescent="0.25">
      <c r="A70" s="1">
        <v>42080.447222222225</v>
      </c>
      <c r="B70" t="s">
        <v>51</v>
      </c>
      <c r="C70" t="s">
        <v>25</v>
      </c>
    </row>
    <row r="71" spans="1:3" x14ac:dyDescent="0.25">
      <c r="A71" s="1">
        <v>42080.447916666664</v>
      </c>
      <c r="B71" t="s">
        <v>51</v>
      </c>
      <c r="C71" t="s">
        <v>25</v>
      </c>
    </row>
    <row r="72" spans="1:3" x14ac:dyDescent="0.25">
      <c r="A72" s="1">
        <v>42080.448611111111</v>
      </c>
      <c r="B72" t="s">
        <v>51</v>
      </c>
      <c r="C72" t="s">
        <v>26</v>
      </c>
    </row>
    <row r="73" spans="1:3" x14ac:dyDescent="0.25">
      <c r="A73" s="1">
        <v>42080.449305555558</v>
      </c>
      <c r="B73" t="s">
        <v>51</v>
      </c>
      <c r="C73" t="s">
        <v>26</v>
      </c>
    </row>
    <row r="74" spans="1:3" x14ac:dyDescent="0.25">
      <c r="A74" s="1">
        <v>42080.45</v>
      </c>
      <c r="B74" t="s">
        <v>51</v>
      </c>
      <c r="C74" t="s">
        <v>27</v>
      </c>
    </row>
    <row r="75" spans="1:3" x14ac:dyDescent="0.25">
      <c r="A75" s="1">
        <v>42080.450694444444</v>
      </c>
      <c r="B75" t="s">
        <v>51</v>
      </c>
      <c r="C75" t="s">
        <v>27</v>
      </c>
    </row>
    <row r="76" spans="1:3" x14ac:dyDescent="0.25">
      <c r="A76" s="1">
        <v>42080.451388888891</v>
      </c>
      <c r="B76" t="s">
        <v>51</v>
      </c>
      <c r="C76" t="s">
        <v>28</v>
      </c>
    </row>
    <row r="77" spans="1:3" x14ac:dyDescent="0.25">
      <c r="A77" s="1">
        <v>42080.45208333333</v>
      </c>
      <c r="B77" t="s">
        <v>51</v>
      </c>
      <c r="C77" t="s">
        <v>28</v>
      </c>
    </row>
    <row r="78" spans="1:3" x14ac:dyDescent="0.25">
      <c r="A78" s="1">
        <v>42080.452777777777</v>
      </c>
      <c r="B78" t="s">
        <v>51</v>
      </c>
      <c r="C78" t="s">
        <v>29</v>
      </c>
    </row>
    <row r="79" spans="1:3" x14ac:dyDescent="0.25">
      <c r="A79" s="1">
        <v>42080.453472222223</v>
      </c>
      <c r="B79" t="s">
        <v>51</v>
      </c>
      <c r="C79" t="s">
        <v>29</v>
      </c>
    </row>
    <row r="80" spans="1:3" x14ac:dyDescent="0.25">
      <c r="A80" s="1">
        <v>42080.45416666667</v>
      </c>
      <c r="B80" t="s">
        <v>51</v>
      </c>
      <c r="C80" t="s">
        <v>30</v>
      </c>
    </row>
    <row r="81" spans="1:3" x14ac:dyDescent="0.25">
      <c r="A81" s="1">
        <v>42080.454861111109</v>
      </c>
      <c r="B81" t="s">
        <v>51</v>
      </c>
      <c r="C81" t="s">
        <v>30</v>
      </c>
    </row>
    <row r="82" spans="1:3" x14ac:dyDescent="0.25">
      <c r="A82" s="1">
        <v>42080.455555555556</v>
      </c>
      <c r="B82" t="s">
        <v>51</v>
      </c>
      <c r="C82" t="s">
        <v>31</v>
      </c>
    </row>
    <row r="83" spans="1:3" x14ac:dyDescent="0.25">
      <c r="A83" s="1">
        <v>42080.456250000003</v>
      </c>
      <c r="B83" t="s">
        <v>51</v>
      </c>
      <c r="C83" t="s">
        <v>31</v>
      </c>
    </row>
    <row r="84" spans="1:3" x14ac:dyDescent="0.25">
      <c r="A84" s="1">
        <v>42080.456944444442</v>
      </c>
      <c r="B84" t="s">
        <v>51</v>
      </c>
      <c r="C84" t="s">
        <v>32</v>
      </c>
    </row>
    <row r="85" spans="1:3" x14ac:dyDescent="0.25">
      <c r="A85" s="1">
        <v>42080.457638888889</v>
      </c>
      <c r="B85" t="s">
        <v>51</v>
      </c>
      <c r="C85" t="s">
        <v>33</v>
      </c>
    </row>
    <row r="86" spans="1:3" x14ac:dyDescent="0.25">
      <c r="A86" s="1">
        <v>42080.458333333336</v>
      </c>
      <c r="B86" t="s">
        <v>51</v>
      </c>
      <c r="C86" t="s">
        <v>34</v>
      </c>
    </row>
    <row r="87" spans="1:3" x14ac:dyDescent="0.25">
      <c r="A87" s="1">
        <v>42080.459027777775</v>
      </c>
      <c r="B87" t="s">
        <v>51</v>
      </c>
      <c r="C87" t="s">
        <v>34</v>
      </c>
    </row>
    <row r="88" spans="1:3" x14ac:dyDescent="0.25">
      <c r="A88" s="1">
        <v>42080.459722222222</v>
      </c>
      <c r="B88" t="s">
        <v>51</v>
      </c>
      <c r="C88" t="s">
        <v>35</v>
      </c>
    </row>
    <row r="89" spans="1:3" x14ac:dyDescent="0.25">
      <c r="A89" s="1">
        <v>42080.460416666669</v>
      </c>
      <c r="B89" t="s">
        <v>51</v>
      </c>
      <c r="C89" t="s">
        <v>35</v>
      </c>
    </row>
    <row r="90" spans="1:3" x14ac:dyDescent="0.25">
      <c r="A90" s="1">
        <v>42080.461111111108</v>
      </c>
      <c r="B90" t="s">
        <v>51</v>
      </c>
      <c r="C90" t="s">
        <v>37</v>
      </c>
    </row>
    <row r="91" spans="1:3" x14ac:dyDescent="0.25">
      <c r="A91" s="1">
        <v>42080.461805555555</v>
      </c>
      <c r="B91" t="s">
        <v>51</v>
      </c>
      <c r="C91" t="s">
        <v>36</v>
      </c>
    </row>
    <row r="92" spans="1:3" x14ac:dyDescent="0.25">
      <c r="A92" s="1">
        <v>42080.462500000001</v>
      </c>
      <c r="B92" t="s">
        <v>51</v>
      </c>
      <c r="C92" t="s">
        <v>36</v>
      </c>
    </row>
    <row r="93" spans="1:3" x14ac:dyDescent="0.25">
      <c r="A93" s="1">
        <v>42080.463194444441</v>
      </c>
      <c r="B93" t="s">
        <v>51</v>
      </c>
      <c r="C93" t="s">
        <v>36</v>
      </c>
    </row>
    <row r="94" spans="1:3" x14ac:dyDescent="0.25">
      <c r="A94" s="1">
        <v>42080.463888888888</v>
      </c>
      <c r="B94" t="s">
        <v>51</v>
      </c>
      <c r="C94" t="s">
        <v>38</v>
      </c>
    </row>
    <row r="95" spans="1:3" x14ac:dyDescent="0.25">
      <c r="A95" s="1">
        <v>42080.464583333334</v>
      </c>
      <c r="B95" t="s">
        <v>51</v>
      </c>
      <c r="C95" t="s">
        <v>38</v>
      </c>
    </row>
    <row r="96" spans="1:3" x14ac:dyDescent="0.25">
      <c r="A96" s="1">
        <v>42080.465277777781</v>
      </c>
      <c r="B96" t="s">
        <v>51</v>
      </c>
      <c r="C96" t="s">
        <v>39</v>
      </c>
    </row>
    <row r="97" spans="1:3" x14ac:dyDescent="0.25">
      <c r="A97" s="1">
        <v>42080.46597222222</v>
      </c>
      <c r="B97" t="s">
        <v>51</v>
      </c>
      <c r="C97" t="s">
        <v>40</v>
      </c>
    </row>
    <row r="98" spans="1:3" x14ac:dyDescent="0.25">
      <c r="A98" s="1">
        <v>42080.466666666667</v>
      </c>
      <c r="B98" t="s">
        <v>51</v>
      </c>
      <c r="C98" t="s">
        <v>40</v>
      </c>
    </row>
    <row r="99" spans="1:3" x14ac:dyDescent="0.25">
      <c r="A99" s="1">
        <v>42080.467361111114</v>
      </c>
      <c r="B99" t="s">
        <v>51</v>
      </c>
      <c r="C99" t="s">
        <v>41</v>
      </c>
    </row>
    <row r="100" spans="1:3" x14ac:dyDescent="0.25">
      <c r="A100" s="1">
        <v>42080.468055555553</v>
      </c>
      <c r="B100" t="s">
        <v>51</v>
      </c>
      <c r="C100" t="s">
        <v>41</v>
      </c>
    </row>
    <row r="101" spans="1:3" x14ac:dyDescent="0.25">
      <c r="A101" s="1">
        <v>42080.46875</v>
      </c>
      <c r="B101" t="s">
        <v>51</v>
      </c>
      <c r="C101" t="s">
        <v>42</v>
      </c>
    </row>
    <row r="102" spans="1:3" x14ac:dyDescent="0.25">
      <c r="A102" s="1">
        <v>42080.469444444447</v>
      </c>
      <c r="B102" t="s">
        <v>51</v>
      </c>
      <c r="C102" t="s">
        <v>42</v>
      </c>
    </row>
    <row r="103" spans="1:3" x14ac:dyDescent="0.25">
      <c r="A103" s="1">
        <v>42080.470138888886</v>
      </c>
      <c r="B103" t="s">
        <v>51</v>
      </c>
      <c r="C103" t="s">
        <v>42</v>
      </c>
    </row>
    <row r="104" spans="1:3" x14ac:dyDescent="0.25">
      <c r="A104" s="1">
        <v>42080.470833333333</v>
      </c>
      <c r="B104" t="s">
        <v>51</v>
      </c>
      <c r="C104" t="s">
        <v>44</v>
      </c>
    </row>
    <row r="105" spans="1:3" x14ac:dyDescent="0.25">
      <c r="A105" s="1">
        <v>42080.47152777778</v>
      </c>
      <c r="B105" t="s">
        <v>51</v>
      </c>
      <c r="C105" t="s">
        <v>44</v>
      </c>
    </row>
    <row r="106" spans="1:3" x14ac:dyDescent="0.25">
      <c r="A106" s="1">
        <v>42080.472222222219</v>
      </c>
      <c r="B106" t="s">
        <v>51</v>
      </c>
      <c r="C106" t="s">
        <v>44</v>
      </c>
    </row>
    <row r="107" spans="1:3" x14ac:dyDescent="0.25">
      <c r="A107" s="1">
        <v>42080.472916666666</v>
      </c>
      <c r="B107" t="s">
        <v>51</v>
      </c>
      <c r="C107" t="s">
        <v>45</v>
      </c>
    </row>
    <row r="108" spans="1:3" x14ac:dyDescent="0.25">
      <c r="A108" s="1">
        <v>42080.473611111112</v>
      </c>
      <c r="B108" t="s">
        <v>51</v>
      </c>
      <c r="C108" t="s">
        <v>45</v>
      </c>
    </row>
    <row r="109" spans="1:3" x14ac:dyDescent="0.25">
      <c r="A109" s="1">
        <v>42080.474305555559</v>
      </c>
      <c r="B109" t="s">
        <v>51</v>
      </c>
      <c r="C109" t="s">
        <v>45</v>
      </c>
    </row>
    <row r="110" spans="1:3" x14ac:dyDescent="0.25">
      <c r="A110" s="1">
        <v>42080.474999999999</v>
      </c>
      <c r="B110" t="s">
        <v>51</v>
      </c>
      <c r="C110" t="s">
        <v>46</v>
      </c>
    </row>
    <row r="111" spans="1:3" x14ac:dyDescent="0.25">
      <c r="A111" s="1">
        <v>42080.475694444445</v>
      </c>
      <c r="B111" t="s">
        <v>51</v>
      </c>
      <c r="C111" t="s">
        <v>46</v>
      </c>
    </row>
    <row r="112" spans="1:3" x14ac:dyDescent="0.25">
      <c r="A112" s="1">
        <v>42080.476388888892</v>
      </c>
      <c r="B112" t="s">
        <v>51</v>
      </c>
      <c r="C112" t="s">
        <v>46</v>
      </c>
    </row>
    <row r="113" spans="1:3" x14ac:dyDescent="0.25">
      <c r="A113" s="1">
        <v>42080.477083333331</v>
      </c>
      <c r="B113" t="s">
        <v>51</v>
      </c>
      <c r="C113" t="s">
        <v>47</v>
      </c>
    </row>
    <row r="114" spans="1:3" x14ac:dyDescent="0.25">
      <c r="A114" s="1">
        <v>42080.477777777778</v>
      </c>
      <c r="B114" t="s">
        <v>51</v>
      </c>
      <c r="C114" t="s">
        <v>47</v>
      </c>
    </row>
    <row r="115" spans="1:3" x14ac:dyDescent="0.25">
      <c r="A115" s="1">
        <v>42080.478472222225</v>
      </c>
      <c r="B115" t="s">
        <v>51</v>
      </c>
      <c r="C115" t="s">
        <v>47</v>
      </c>
    </row>
    <row r="116" spans="1:3" x14ac:dyDescent="0.25">
      <c r="A116" s="1">
        <v>42080.479166666664</v>
      </c>
      <c r="B116" t="s">
        <v>51</v>
      </c>
      <c r="C116" t="s">
        <v>47</v>
      </c>
    </row>
    <row r="117" spans="1:3" x14ac:dyDescent="0.25">
      <c r="A117" s="1">
        <v>42080.479861111111</v>
      </c>
      <c r="B117" t="s">
        <v>51</v>
      </c>
      <c r="C117" t="s">
        <v>47</v>
      </c>
    </row>
    <row r="118" spans="1:3" x14ac:dyDescent="0.25">
      <c r="A118" s="1">
        <v>42080.480555555558</v>
      </c>
      <c r="B118" t="s">
        <v>51</v>
      </c>
      <c r="C118" t="s">
        <v>48</v>
      </c>
    </row>
    <row r="119" spans="1:3" x14ac:dyDescent="0.25">
      <c r="A119" s="1">
        <v>42080.481249999997</v>
      </c>
      <c r="B119" t="s">
        <v>51</v>
      </c>
      <c r="C119" t="s">
        <v>48</v>
      </c>
    </row>
    <row r="120" spans="1:3" x14ac:dyDescent="0.25">
      <c r="A120" s="1">
        <v>42080.481944444444</v>
      </c>
      <c r="B120" t="s">
        <v>51</v>
      </c>
      <c r="C120" t="s">
        <v>48</v>
      </c>
    </row>
    <row r="121" spans="1:3" x14ac:dyDescent="0.25">
      <c r="A121" s="1">
        <v>42080.482638888891</v>
      </c>
      <c r="B121" t="s">
        <v>51</v>
      </c>
      <c r="C121" t="s">
        <v>49</v>
      </c>
    </row>
    <row r="122" spans="1:3" x14ac:dyDescent="0.25">
      <c r="A122" s="1">
        <v>42080.48333333333</v>
      </c>
      <c r="B122" t="s">
        <v>51</v>
      </c>
      <c r="C122" t="s">
        <v>49</v>
      </c>
    </row>
    <row r="123" spans="1:3" x14ac:dyDescent="0.25">
      <c r="A123" s="1">
        <v>42080.484027777777</v>
      </c>
      <c r="B123" t="s">
        <v>51</v>
      </c>
      <c r="C123" t="s">
        <v>49</v>
      </c>
    </row>
    <row r="124" spans="1:3" x14ac:dyDescent="0.25">
      <c r="A124" s="1">
        <v>42080.484722222223</v>
      </c>
      <c r="B124" t="s">
        <v>51</v>
      </c>
      <c r="C124" t="s">
        <v>50</v>
      </c>
    </row>
    <row r="125" spans="1:3" x14ac:dyDescent="0.25">
      <c r="A125" s="1">
        <v>42080.48541666667</v>
      </c>
      <c r="B125" t="s">
        <v>51</v>
      </c>
      <c r="C125" t="s">
        <v>50</v>
      </c>
    </row>
    <row r="126" spans="1:3" x14ac:dyDescent="0.25">
      <c r="A126" s="1">
        <v>42080.486111111109</v>
      </c>
      <c r="B126" t="s">
        <v>51</v>
      </c>
      <c r="C126" t="s">
        <v>50</v>
      </c>
    </row>
    <row r="127" spans="1:3" x14ac:dyDescent="0.25">
      <c r="A127" s="1">
        <v>42080.486805555556</v>
      </c>
      <c r="B127" t="s">
        <v>51</v>
      </c>
      <c r="C127" t="s">
        <v>50</v>
      </c>
    </row>
    <row r="128" spans="1:3" x14ac:dyDescent="0.25">
      <c r="A128" s="1">
        <v>42080.487500000003</v>
      </c>
      <c r="B128" t="s">
        <v>51</v>
      </c>
      <c r="C128" t="s">
        <v>50</v>
      </c>
    </row>
    <row r="129" spans="1:3" x14ac:dyDescent="0.25">
      <c r="A129" s="1">
        <v>42080.488194444442</v>
      </c>
      <c r="B129" t="s">
        <v>51</v>
      </c>
      <c r="C129" t="s">
        <v>50</v>
      </c>
    </row>
    <row r="130" spans="1:3" x14ac:dyDescent="0.25">
      <c r="A130" s="1">
        <v>42080.488888888889</v>
      </c>
      <c r="B130" t="s">
        <v>51</v>
      </c>
      <c r="C130" t="s">
        <v>50</v>
      </c>
    </row>
    <row r="131" spans="1:3" x14ac:dyDescent="0.25">
      <c r="A131" s="1">
        <v>42080.489583333336</v>
      </c>
      <c r="B131" t="s">
        <v>51</v>
      </c>
      <c r="C131" t="s">
        <v>50</v>
      </c>
    </row>
    <row r="132" spans="1:3" x14ac:dyDescent="0.25">
      <c r="A132" s="1">
        <v>42080.490277777775</v>
      </c>
      <c r="B132" t="s">
        <v>51</v>
      </c>
      <c r="C132" t="s">
        <v>50</v>
      </c>
    </row>
    <row r="133" spans="1:3" x14ac:dyDescent="0.25">
      <c r="A133" s="1">
        <v>42080.490972222222</v>
      </c>
      <c r="B133" t="s">
        <v>51</v>
      </c>
      <c r="C133" t="s">
        <v>50</v>
      </c>
    </row>
    <row r="134" spans="1:3" x14ac:dyDescent="0.25">
      <c r="A134" s="1">
        <v>42080.491666666669</v>
      </c>
      <c r="B134" t="s">
        <v>51</v>
      </c>
      <c r="C134" t="s">
        <v>49</v>
      </c>
    </row>
    <row r="135" spans="1:3" x14ac:dyDescent="0.25">
      <c r="A135" s="1">
        <v>42080.492361111108</v>
      </c>
      <c r="B135" t="s">
        <v>51</v>
      </c>
      <c r="C135" t="s">
        <v>49</v>
      </c>
    </row>
    <row r="136" spans="1:3" x14ac:dyDescent="0.25">
      <c r="A136" s="1">
        <v>42080.493055555555</v>
      </c>
      <c r="B136" t="s">
        <v>51</v>
      </c>
      <c r="C136" t="s">
        <v>49</v>
      </c>
    </row>
    <row r="137" spans="1:3" x14ac:dyDescent="0.25">
      <c r="A137" s="1">
        <v>42080.493750000001</v>
      </c>
      <c r="B137" t="s">
        <v>51</v>
      </c>
      <c r="C137" t="s">
        <v>48</v>
      </c>
    </row>
    <row r="138" spans="1:3" x14ac:dyDescent="0.25">
      <c r="A138" s="1">
        <v>42080.494444444441</v>
      </c>
      <c r="B138" t="s">
        <v>51</v>
      </c>
      <c r="C138" t="s">
        <v>48</v>
      </c>
    </row>
    <row r="139" spans="1:3" x14ac:dyDescent="0.25">
      <c r="A139" s="1">
        <v>42080.495138888888</v>
      </c>
      <c r="B139" t="s">
        <v>51</v>
      </c>
      <c r="C139" t="s">
        <v>48</v>
      </c>
    </row>
    <row r="140" spans="1:3" x14ac:dyDescent="0.25">
      <c r="A140" s="1">
        <v>42080.495833333334</v>
      </c>
      <c r="B140" t="s">
        <v>51</v>
      </c>
      <c r="C140" t="s">
        <v>47</v>
      </c>
    </row>
    <row r="141" spans="1:3" x14ac:dyDescent="0.25">
      <c r="A141" s="1">
        <v>42080.496527777781</v>
      </c>
      <c r="B141" t="s">
        <v>51</v>
      </c>
      <c r="C141" t="s">
        <v>47</v>
      </c>
    </row>
    <row r="142" spans="1:3" x14ac:dyDescent="0.25">
      <c r="A142" s="1">
        <v>42080.49722222222</v>
      </c>
      <c r="B142" t="s">
        <v>51</v>
      </c>
      <c r="C142" t="s">
        <v>47</v>
      </c>
    </row>
    <row r="143" spans="1:3" x14ac:dyDescent="0.25">
      <c r="A143" s="1">
        <v>42080.497916666667</v>
      </c>
      <c r="B143" t="s">
        <v>51</v>
      </c>
      <c r="C143" t="s">
        <v>47</v>
      </c>
    </row>
    <row r="144" spans="1:3" x14ac:dyDescent="0.25">
      <c r="A144" s="1">
        <v>42080.498611111114</v>
      </c>
      <c r="B144" t="s">
        <v>51</v>
      </c>
      <c r="C144" t="s">
        <v>47</v>
      </c>
    </row>
    <row r="145" spans="1:3" x14ac:dyDescent="0.25">
      <c r="A145" s="1">
        <v>42080.499305555553</v>
      </c>
      <c r="B145" t="s">
        <v>51</v>
      </c>
      <c r="C145" t="s">
        <v>47</v>
      </c>
    </row>
    <row r="146" spans="1:3" x14ac:dyDescent="0.25">
      <c r="A146" s="1">
        <v>42080.5</v>
      </c>
      <c r="B146" t="s">
        <v>51</v>
      </c>
      <c r="C146" t="s">
        <v>47</v>
      </c>
    </row>
    <row r="147" spans="1:3" x14ac:dyDescent="0.25">
      <c r="A147" s="1">
        <v>42080.500694444447</v>
      </c>
      <c r="B147" t="s">
        <v>51</v>
      </c>
      <c r="C147" t="s">
        <v>46</v>
      </c>
    </row>
    <row r="148" spans="1:3" x14ac:dyDescent="0.25">
      <c r="A148" s="1">
        <v>42080.501388888886</v>
      </c>
      <c r="B148" t="s">
        <v>51</v>
      </c>
      <c r="C148" t="s">
        <v>46</v>
      </c>
    </row>
    <row r="149" spans="1:3" x14ac:dyDescent="0.25">
      <c r="A149" s="1">
        <v>42080.502083333333</v>
      </c>
      <c r="B149" t="s">
        <v>51</v>
      </c>
      <c r="C149" t="s">
        <v>45</v>
      </c>
    </row>
    <row r="150" spans="1:3" x14ac:dyDescent="0.25">
      <c r="A150" s="1">
        <v>42080.50277777778</v>
      </c>
      <c r="B150" t="s">
        <v>51</v>
      </c>
      <c r="C150" t="s">
        <v>45</v>
      </c>
    </row>
    <row r="151" spans="1:3" x14ac:dyDescent="0.25">
      <c r="A151" s="1">
        <v>42080.503472222219</v>
      </c>
      <c r="B151" t="s">
        <v>51</v>
      </c>
      <c r="C151" t="s">
        <v>44</v>
      </c>
    </row>
    <row r="152" spans="1:3" x14ac:dyDescent="0.25">
      <c r="A152" s="1">
        <v>42080.504166666666</v>
      </c>
      <c r="B152" t="s">
        <v>51</v>
      </c>
      <c r="C152" t="s">
        <v>44</v>
      </c>
    </row>
    <row r="153" spans="1:3" x14ac:dyDescent="0.25">
      <c r="A153" s="1">
        <v>42080.504861111112</v>
      </c>
      <c r="B153" t="s">
        <v>51</v>
      </c>
      <c r="C153" t="s">
        <v>44</v>
      </c>
    </row>
    <row r="154" spans="1:3" x14ac:dyDescent="0.25">
      <c r="A154" s="1">
        <v>42080.505555555559</v>
      </c>
      <c r="B154" t="s">
        <v>51</v>
      </c>
      <c r="C154" t="s">
        <v>42</v>
      </c>
    </row>
    <row r="155" spans="1:3" x14ac:dyDescent="0.25">
      <c r="A155" s="1">
        <v>42080.506249999999</v>
      </c>
      <c r="B155" t="s">
        <v>51</v>
      </c>
      <c r="C155" t="s">
        <v>42</v>
      </c>
    </row>
    <row r="156" spans="1:3" x14ac:dyDescent="0.25">
      <c r="A156" s="1">
        <v>42080.506944444445</v>
      </c>
      <c r="B156" t="s">
        <v>51</v>
      </c>
      <c r="C156" t="s">
        <v>41</v>
      </c>
    </row>
    <row r="157" spans="1:3" x14ac:dyDescent="0.25">
      <c r="A157" s="1">
        <v>42080.507638888892</v>
      </c>
      <c r="B157" t="s">
        <v>51</v>
      </c>
      <c r="C157" t="s">
        <v>41</v>
      </c>
    </row>
    <row r="158" spans="1:3" x14ac:dyDescent="0.25">
      <c r="A158" s="1">
        <v>42080.508333333331</v>
      </c>
      <c r="B158" t="s">
        <v>51</v>
      </c>
      <c r="C158" t="s">
        <v>41</v>
      </c>
    </row>
    <row r="159" spans="1:3" x14ac:dyDescent="0.25">
      <c r="A159" s="1">
        <v>42080.509027777778</v>
      </c>
      <c r="B159" t="s">
        <v>51</v>
      </c>
      <c r="C159" t="s">
        <v>40</v>
      </c>
    </row>
    <row r="160" spans="1:3" x14ac:dyDescent="0.25">
      <c r="A160" s="1">
        <v>42080.509722222225</v>
      </c>
      <c r="B160" t="s">
        <v>51</v>
      </c>
      <c r="C160" t="s">
        <v>40</v>
      </c>
    </row>
    <row r="161" spans="1:3" x14ac:dyDescent="0.25">
      <c r="A161" s="1">
        <v>42080.510416666664</v>
      </c>
      <c r="B161" t="s">
        <v>51</v>
      </c>
      <c r="C161" t="s">
        <v>39</v>
      </c>
    </row>
    <row r="162" spans="1:3" x14ac:dyDescent="0.25">
      <c r="A162" s="1">
        <v>42080.511111111111</v>
      </c>
      <c r="B162" t="s">
        <v>51</v>
      </c>
      <c r="C162" t="s">
        <v>39</v>
      </c>
    </row>
    <row r="163" spans="1:3" x14ac:dyDescent="0.25">
      <c r="A163" s="1">
        <v>42080.511805555558</v>
      </c>
      <c r="B163" t="s">
        <v>51</v>
      </c>
      <c r="C163" t="s">
        <v>38</v>
      </c>
    </row>
    <row r="164" spans="1:3" x14ac:dyDescent="0.25">
      <c r="A164" s="1">
        <v>42080.512499999997</v>
      </c>
      <c r="B164" t="s">
        <v>51</v>
      </c>
      <c r="C164" t="s">
        <v>38</v>
      </c>
    </row>
    <row r="165" spans="1:3" x14ac:dyDescent="0.25">
      <c r="A165" s="1">
        <v>42080.513194444444</v>
      </c>
      <c r="B165" t="s">
        <v>51</v>
      </c>
      <c r="C165" t="s">
        <v>36</v>
      </c>
    </row>
    <row r="166" spans="1:3" x14ac:dyDescent="0.25">
      <c r="A166" s="1">
        <v>42080.513888888891</v>
      </c>
      <c r="B166" t="s">
        <v>51</v>
      </c>
      <c r="C166" t="s">
        <v>36</v>
      </c>
    </row>
    <row r="167" spans="1:3" x14ac:dyDescent="0.25">
      <c r="A167" s="1">
        <v>42080.51458333333</v>
      </c>
      <c r="B167" t="s">
        <v>51</v>
      </c>
      <c r="C167" t="s">
        <v>37</v>
      </c>
    </row>
    <row r="168" spans="1:3" x14ac:dyDescent="0.25">
      <c r="A168" s="1">
        <v>42080.515277777777</v>
      </c>
      <c r="B168" t="s">
        <v>51</v>
      </c>
      <c r="C168" t="s">
        <v>37</v>
      </c>
    </row>
    <row r="169" spans="1:3" x14ac:dyDescent="0.25">
      <c r="A169" s="1">
        <v>42080.515972222223</v>
      </c>
      <c r="B169" t="s">
        <v>51</v>
      </c>
      <c r="C169" t="s">
        <v>37</v>
      </c>
    </row>
    <row r="170" spans="1:3" x14ac:dyDescent="0.25">
      <c r="A170" s="1">
        <v>42080.51666666667</v>
      </c>
      <c r="B170" t="s">
        <v>51</v>
      </c>
      <c r="C170" t="s">
        <v>35</v>
      </c>
    </row>
    <row r="171" spans="1:3" x14ac:dyDescent="0.25">
      <c r="A171" s="1">
        <v>42080.517361111109</v>
      </c>
      <c r="B171" t="s">
        <v>51</v>
      </c>
      <c r="C171" t="s">
        <v>34</v>
      </c>
    </row>
    <row r="172" spans="1:3" x14ac:dyDescent="0.25">
      <c r="A172" s="1">
        <v>42080.518055555556</v>
      </c>
      <c r="B172" t="s">
        <v>51</v>
      </c>
      <c r="C172" t="s">
        <v>33</v>
      </c>
    </row>
    <row r="173" spans="1:3" x14ac:dyDescent="0.25">
      <c r="A173" s="1">
        <v>42080.518750000003</v>
      </c>
      <c r="B173" t="s">
        <v>51</v>
      </c>
      <c r="C173" t="s">
        <v>33</v>
      </c>
    </row>
    <row r="174" spans="1:3" x14ac:dyDescent="0.25">
      <c r="A174" s="1">
        <v>42080.519444444442</v>
      </c>
      <c r="B174" t="s">
        <v>51</v>
      </c>
      <c r="C174" t="s">
        <v>32</v>
      </c>
    </row>
    <row r="175" spans="1:3" x14ac:dyDescent="0.25">
      <c r="A175" s="1">
        <v>42080.520138888889</v>
      </c>
      <c r="B175" t="s">
        <v>51</v>
      </c>
      <c r="C175" t="s">
        <v>32</v>
      </c>
    </row>
    <row r="176" spans="1:3" x14ac:dyDescent="0.25">
      <c r="A176" s="1">
        <v>42080.520833333336</v>
      </c>
      <c r="B176" t="s">
        <v>51</v>
      </c>
      <c r="C176" t="s">
        <v>31</v>
      </c>
    </row>
    <row r="177" spans="1:3" x14ac:dyDescent="0.25">
      <c r="A177" s="1">
        <v>42080.521527777775</v>
      </c>
      <c r="B177" t="s">
        <v>51</v>
      </c>
      <c r="C177" t="s">
        <v>31</v>
      </c>
    </row>
    <row r="178" spans="1:3" x14ac:dyDescent="0.25">
      <c r="A178" s="1">
        <v>42080.522222222222</v>
      </c>
      <c r="B178" t="s">
        <v>51</v>
      </c>
      <c r="C178" t="s">
        <v>30</v>
      </c>
    </row>
    <row r="179" spans="1:3" x14ac:dyDescent="0.25">
      <c r="A179" s="1">
        <v>42080.522916666669</v>
      </c>
      <c r="B179" t="s">
        <v>51</v>
      </c>
      <c r="C179" t="s">
        <v>29</v>
      </c>
    </row>
    <row r="180" spans="1:3" x14ac:dyDescent="0.25">
      <c r="A180" s="1">
        <v>42080.523611111108</v>
      </c>
      <c r="B180" t="s">
        <v>51</v>
      </c>
      <c r="C180" t="s">
        <v>29</v>
      </c>
    </row>
    <row r="181" spans="1:3" x14ac:dyDescent="0.25">
      <c r="A181" s="1">
        <v>42080.524305555555</v>
      </c>
      <c r="B181" t="s">
        <v>51</v>
      </c>
      <c r="C181" t="s">
        <v>28</v>
      </c>
    </row>
    <row r="182" spans="1:3" x14ac:dyDescent="0.25">
      <c r="A182" s="1">
        <v>42080.525000000001</v>
      </c>
      <c r="B182" t="s">
        <v>51</v>
      </c>
      <c r="C182" t="s">
        <v>28</v>
      </c>
    </row>
    <row r="183" spans="1:3" x14ac:dyDescent="0.25">
      <c r="A183" s="1">
        <v>42080.525694444441</v>
      </c>
      <c r="B183" t="s">
        <v>51</v>
      </c>
      <c r="C183" t="s">
        <v>28</v>
      </c>
    </row>
    <row r="184" spans="1:3" x14ac:dyDescent="0.25">
      <c r="A184" s="1">
        <v>42080.526388888888</v>
      </c>
      <c r="B184" t="s">
        <v>51</v>
      </c>
      <c r="C184" t="s">
        <v>27</v>
      </c>
    </row>
    <row r="185" spans="1:3" x14ac:dyDescent="0.25">
      <c r="A185" s="1">
        <v>42080.527083333334</v>
      </c>
      <c r="B185" t="s">
        <v>51</v>
      </c>
      <c r="C185" t="s">
        <v>26</v>
      </c>
    </row>
    <row r="186" spans="1:3" x14ac:dyDescent="0.25">
      <c r="A186" s="1">
        <v>42080.527777777781</v>
      </c>
      <c r="B186" t="s">
        <v>51</v>
      </c>
      <c r="C186" t="s">
        <v>26</v>
      </c>
    </row>
    <row r="187" spans="1:3" x14ac:dyDescent="0.25">
      <c r="A187" s="1">
        <v>42080.52847222222</v>
      </c>
      <c r="B187" t="s">
        <v>51</v>
      </c>
      <c r="C187" t="s">
        <v>26</v>
      </c>
    </row>
    <row r="188" spans="1:3" x14ac:dyDescent="0.25">
      <c r="A188" s="1">
        <v>42080.529166666667</v>
      </c>
      <c r="B188" t="s">
        <v>51</v>
      </c>
      <c r="C188" t="s">
        <v>26</v>
      </c>
    </row>
    <row r="189" spans="1:3" x14ac:dyDescent="0.25">
      <c r="A189" s="1">
        <v>42080.529861111114</v>
      </c>
      <c r="B189" t="s">
        <v>51</v>
      </c>
      <c r="C189" t="s">
        <v>25</v>
      </c>
    </row>
    <row r="190" spans="1:3" x14ac:dyDescent="0.25">
      <c r="A190" s="1">
        <v>42080.530555555553</v>
      </c>
      <c r="B190" t="s">
        <v>51</v>
      </c>
      <c r="C190" t="s">
        <v>25</v>
      </c>
    </row>
    <row r="191" spans="1:3" x14ac:dyDescent="0.25">
      <c r="A191" s="1">
        <v>42080.53125</v>
      </c>
      <c r="B191" t="s">
        <v>51</v>
      </c>
      <c r="C191" t="s">
        <v>24</v>
      </c>
    </row>
    <row r="192" spans="1:3" x14ac:dyDescent="0.25">
      <c r="A192" s="1">
        <v>42080.531944444447</v>
      </c>
      <c r="B192" t="s">
        <v>51</v>
      </c>
      <c r="C192" t="s">
        <v>24</v>
      </c>
    </row>
    <row r="193" spans="1:3" x14ac:dyDescent="0.25">
      <c r="A193" s="1">
        <v>42080.532638888886</v>
      </c>
      <c r="B193" t="s">
        <v>51</v>
      </c>
      <c r="C193" t="s">
        <v>24</v>
      </c>
    </row>
    <row r="194" spans="1:3" x14ac:dyDescent="0.25">
      <c r="A194" s="1">
        <v>42080.533333333333</v>
      </c>
      <c r="B194" t="s">
        <v>51</v>
      </c>
      <c r="C194" t="s">
        <v>24</v>
      </c>
    </row>
    <row r="195" spans="1:3" x14ac:dyDescent="0.25">
      <c r="A195" s="1">
        <v>42080.53402777778</v>
      </c>
      <c r="B195" t="s">
        <v>51</v>
      </c>
      <c r="C195" t="s">
        <v>24</v>
      </c>
    </row>
    <row r="196" spans="1:3" x14ac:dyDescent="0.25">
      <c r="A196" s="1">
        <v>42080.534722222219</v>
      </c>
      <c r="B196" t="s">
        <v>51</v>
      </c>
      <c r="C196" t="s">
        <v>11</v>
      </c>
    </row>
    <row r="197" spans="1:3" x14ac:dyDescent="0.25">
      <c r="A197" s="1">
        <v>42080.535416666666</v>
      </c>
      <c r="B197" t="s">
        <v>51</v>
      </c>
      <c r="C197" t="s">
        <v>11</v>
      </c>
    </row>
    <row r="198" spans="1:3" x14ac:dyDescent="0.25">
      <c r="A198" s="1">
        <v>42080.536111111112</v>
      </c>
      <c r="B198" t="s">
        <v>51</v>
      </c>
      <c r="C198" t="s">
        <v>11</v>
      </c>
    </row>
    <row r="199" spans="1:3" x14ac:dyDescent="0.25">
      <c r="A199" s="1">
        <v>42039.342361111114</v>
      </c>
      <c r="B199" t="s">
        <v>52</v>
      </c>
      <c r="C199" t="s">
        <v>53</v>
      </c>
    </row>
    <row r="200" spans="1:3" x14ac:dyDescent="0.25">
      <c r="A200" s="1">
        <v>42039.343055555553</v>
      </c>
      <c r="B200" t="s">
        <v>52</v>
      </c>
      <c r="C200" t="s">
        <v>53</v>
      </c>
    </row>
    <row r="201" spans="1:3" x14ac:dyDescent="0.25">
      <c r="A201" s="1">
        <v>42039.34375</v>
      </c>
      <c r="B201" t="s">
        <v>52</v>
      </c>
      <c r="C201" t="s">
        <v>54</v>
      </c>
    </row>
    <row r="202" spans="1:3" x14ac:dyDescent="0.25">
      <c r="A202" s="1">
        <v>42039.344444444447</v>
      </c>
      <c r="B202" t="s">
        <v>52</v>
      </c>
      <c r="C202" t="s">
        <v>55</v>
      </c>
    </row>
    <row r="203" spans="1:3" x14ac:dyDescent="0.25">
      <c r="A203" s="1">
        <v>42039.345138888886</v>
      </c>
      <c r="B203" t="s">
        <v>52</v>
      </c>
      <c r="C203" t="s">
        <v>56</v>
      </c>
    </row>
    <row r="204" spans="1:3" x14ac:dyDescent="0.25">
      <c r="A204" s="1">
        <v>42039.345833333333</v>
      </c>
      <c r="B204" t="s">
        <v>52</v>
      </c>
      <c r="C204" t="s">
        <v>56</v>
      </c>
    </row>
    <row r="205" spans="1:3" x14ac:dyDescent="0.25">
      <c r="A205" s="1">
        <v>42039.34652777778</v>
      </c>
      <c r="B205" t="s">
        <v>52</v>
      </c>
      <c r="C205" t="s">
        <v>32</v>
      </c>
    </row>
    <row r="206" spans="1:3" x14ac:dyDescent="0.25">
      <c r="A206" s="1">
        <v>42039.347222222219</v>
      </c>
      <c r="B206" t="s">
        <v>52</v>
      </c>
      <c r="C206" t="s">
        <v>32</v>
      </c>
    </row>
    <row r="207" spans="1:3" x14ac:dyDescent="0.25">
      <c r="A207" s="1">
        <v>42039.347916666666</v>
      </c>
      <c r="B207" t="s">
        <v>52</v>
      </c>
      <c r="C207" t="s">
        <v>57</v>
      </c>
    </row>
    <row r="208" spans="1:3" x14ac:dyDescent="0.25">
      <c r="A208" s="1">
        <v>42039.348611111112</v>
      </c>
      <c r="B208" t="s">
        <v>52</v>
      </c>
      <c r="C208" t="s">
        <v>57</v>
      </c>
    </row>
    <row r="209" spans="1:3" x14ac:dyDescent="0.25">
      <c r="A209" s="1">
        <v>42039.349305555559</v>
      </c>
      <c r="B209" t="s">
        <v>52</v>
      </c>
      <c r="C209" t="s">
        <v>57</v>
      </c>
    </row>
    <row r="210" spans="1:3" x14ac:dyDescent="0.25">
      <c r="A210" s="1">
        <v>42039.35</v>
      </c>
      <c r="B210" t="s">
        <v>52</v>
      </c>
      <c r="C210" t="s">
        <v>58</v>
      </c>
    </row>
    <row r="211" spans="1:3" x14ac:dyDescent="0.25">
      <c r="A211" s="1">
        <v>42039.350694444445</v>
      </c>
      <c r="B211" t="s">
        <v>52</v>
      </c>
      <c r="C211" t="s">
        <v>59</v>
      </c>
    </row>
    <row r="212" spans="1:3" x14ac:dyDescent="0.25">
      <c r="A212" s="1">
        <v>42039.351388888892</v>
      </c>
      <c r="B212" t="s">
        <v>52</v>
      </c>
      <c r="C212" t="s">
        <v>59</v>
      </c>
    </row>
    <row r="213" spans="1:3" x14ac:dyDescent="0.25">
      <c r="A213" s="1">
        <v>42039.352083333331</v>
      </c>
      <c r="B213" t="s">
        <v>52</v>
      </c>
      <c r="C213" t="s">
        <v>60</v>
      </c>
    </row>
    <row r="214" spans="1:3" x14ac:dyDescent="0.25">
      <c r="A214" s="1">
        <v>42039.352777777778</v>
      </c>
      <c r="B214" t="s">
        <v>52</v>
      </c>
      <c r="C214" t="s">
        <v>61</v>
      </c>
    </row>
    <row r="215" spans="1:3" x14ac:dyDescent="0.25">
      <c r="A215" s="1">
        <v>42039.353472222225</v>
      </c>
      <c r="B215" t="s">
        <v>52</v>
      </c>
      <c r="C215" t="s">
        <v>61</v>
      </c>
    </row>
    <row r="216" spans="1:3" x14ac:dyDescent="0.25">
      <c r="A216" s="1">
        <v>42039.354166666664</v>
      </c>
      <c r="B216" t="s">
        <v>52</v>
      </c>
      <c r="C216" t="s">
        <v>62</v>
      </c>
    </row>
    <row r="217" spans="1:3" x14ac:dyDescent="0.25">
      <c r="A217" s="1">
        <v>42039.354861111111</v>
      </c>
      <c r="B217" t="s">
        <v>52</v>
      </c>
      <c r="C217" t="s">
        <v>62</v>
      </c>
    </row>
    <row r="218" spans="1:3" x14ac:dyDescent="0.25">
      <c r="A218" s="1">
        <v>42039.355555555558</v>
      </c>
      <c r="B218" t="s">
        <v>52</v>
      </c>
      <c r="C218" t="s">
        <v>63</v>
      </c>
    </row>
    <row r="219" spans="1:3" x14ac:dyDescent="0.25">
      <c r="A219" s="1">
        <v>42039.356249999997</v>
      </c>
      <c r="B219" t="s">
        <v>52</v>
      </c>
      <c r="C219" t="s">
        <v>64</v>
      </c>
    </row>
    <row r="220" spans="1:3" x14ac:dyDescent="0.25">
      <c r="A220" s="1">
        <v>42039.357638888891</v>
      </c>
      <c r="B220" t="s">
        <v>52</v>
      </c>
      <c r="C220" t="s">
        <v>64</v>
      </c>
    </row>
    <row r="221" spans="1:3" x14ac:dyDescent="0.25">
      <c r="A221" s="1">
        <v>42039.35833333333</v>
      </c>
      <c r="B221" t="s">
        <v>52</v>
      </c>
      <c r="C221" t="s">
        <v>64</v>
      </c>
    </row>
    <row r="222" spans="1:3" x14ac:dyDescent="0.25">
      <c r="A222" s="1">
        <v>42039.359027777777</v>
      </c>
      <c r="B222" t="s">
        <v>52</v>
      </c>
      <c r="C222" t="s">
        <v>65</v>
      </c>
    </row>
    <row r="223" spans="1:3" x14ac:dyDescent="0.25">
      <c r="A223" s="1">
        <v>42039.359722222223</v>
      </c>
      <c r="B223" t="s">
        <v>52</v>
      </c>
      <c r="C223" t="s">
        <v>65</v>
      </c>
    </row>
    <row r="224" spans="1:3" x14ac:dyDescent="0.25">
      <c r="A224" s="1">
        <v>42039.36041666667</v>
      </c>
      <c r="B224" t="s">
        <v>52</v>
      </c>
      <c r="C224" t="s">
        <v>65</v>
      </c>
    </row>
    <row r="225" spans="1:3" x14ac:dyDescent="0.25">
      <c r="A225" s="1">
        <v>42039.361111111109</v>
      </c>
      <c r="B225" t="s">
        <v>52</v>
      </c>
      <c r="C225" t="s">
        <v>66</v>
      </c>
    </row>
    <row r="226" spans="1:3" x14ac:dyDescent="0.25">
      <c r="A226" s="1">
        <v>42039.361805555556</v>
      </c>
      <c r="B226" t="s">
        <v>52</v>
      </c>
      <c r="C226" t="s">
        <v>66</v>
      </c>
    </row>
    <row r="227" spans="1:3" x14ac:dyDescent="0.25">
      <c r="A227" s="1">
        <v>42039.362500000003</v>
      </c>
      <c r="B227" t="s">
        <v>52</v>
      </c>
      <c r="C227" t="s">
        <v>66</v>
      </c>
    </row>
    <row r="228" spans="1:3" x14ac:dyDescent="0.25">
      <c r="A228" s="1">
        <v>42039.363194444442</v>
      </c>
      <c r="B228" t="s">
        <v>52</v>
      </c>
      <c r="C228" t="s">
        <v>66</v>
      </c>
    </row>
    <row r="229" spans="1:3" x14ac:dyDescent="0.25">
      <c r="A229" s="1">
        <v>42039.363888888889</v>
      </c>
      <c r="B229" t="s">
        <v>52</v>
      </c>
      <c r="C229" t="s">
        <v>67</v>
      </c>
    </row>
    <row r="230" spans="1:3" x14ac:dyDescent="0.25">
      <c r="A230" s="1">
        <v>42039.364583333336</v>
      </c>
      <c r="B230" t="s">
        <v>52</v>
      </c>
      <c r="C230" t="s">
        <v>67</v>
      </c>
    </row>
    <row r="231" spans="1:3" x14ac:dyDescent="0.25">
      <c r="A231" s="1">
        <v>42039.365277777775</v>
      </c>
      <c r="B231" t="s">
        <v>52</v>
      </c>
      <c r="C231" t="s">
        <v>68</v>
      </c>
    </row>
    <row r="232" spans="1:3" x14ac:dyDescent="0.25">
      <c r="A232" s="1">
        <v>42039.365972222222</v>
      </c>
      <c r="B232" t="s">
        <v>52</v>
      </c>
      <c r="C232" t="s">
        <v>68</v>
      </c>
    </row>
    <row r="233" spans="1:3" x14ac:dyDescent="0.25">
      <c r="A233" s="1">
        <v>42039.366666666669</v>
      </c>
      <c r="B233" t="s">
        <v>52</v>
      </c>
      <c r="C233" t="s">
        <v>69</v>
      </c>
    </row>
    <row r="234" spans="1:3" x14ac:dyDescent="0.25">
      <c r="A234" s="1">
        <v>42039.367361111108</v>
      </c>
      <c r="B234" t="s">
        <v>52</v>
      </c>
      <c r="C234" t="s">
        <v>69</v>
      </c>
    </row>
    <row r="235" spans="1:3" x14ac:dyDescent="0.25">
      <c r="A235" s="1">
        <v>42039.368055555555</v>
      </c>
      <c r="B235" t="s">
        <v>52</v>
      </c>
      <c r="C235" t="s">
        <v>70</v>
      </c>
    </row>
    <row r="236" spans="1:3" x14ac:dyDescent="0.25">
      <c r="A236" s="1">
        <v>42039.368750000001</v>
      </c>
      <c r="B236" t="s">
        <v>52</v>
      </c>
      <c r="C236" t="s">
        <v>70</v>
      </c>
    </row>
    <row r="237" spans="1:3" x14ac:dyDescent="0.25">
      <c r="A237" s="1">
        <v>42039.369444444441</v>
      </c>
      <c r="B237" t="s">
        <v>52</v>
      </c>
      <c r="C237" t="s">
        <v>70</v>
      </c>
    </row>
    <row r="238" spans="1:3" x14ac:dyDescent="0.25">
      <c r="A238" s="1">
        <v>42039.370138888888</v>
      </c>
      <c r="B238" t="s">
        <v>52</v>
      </c>
      <c r="C238" t="s">
        <v>71</v>
      </c>
    </row>
    <row r="239" spans="1:3" x14ac:dyDescent="0.25">
      <c r="A239" s="1">
        <v>42039.370833333334</v>
      </c>
      <c r="B239" t="s">
        <v>52</v>
      </c>
      <c r="C239" t="s">
        <v>71</v>
      </c>
    </row>
    <row r="240" spans="1:3" x14ac:dyDescent="0.25">
      <c r="A240" s="1">
        <v>42039.371527777781</v>
      </c>
      <c r="B240" t="s">
        <v>52</v>
      </c>
      <c r="C240" t="s">
        <v>72</v>
      </c>
    </row>
    <row r="241" spans="1:3" x14ac:dyDescent="0.25">
      <c r="A241" s="1">
        <v>42039.37222222222</v>
      </c>
      <c r="B241" t="s">
        <v>52</v>
      </c>
      <c r="C241" t="s">
        <v>72</v>
      </c>
    </row>
    <row r="242" spans="1:3" x14ac:dyDescent="0.25">
      <c r="A242" s="1">
        <v>42039.372916666667</v>
      </c>
      <c r="B242" t="s">
        <v>52</v>
      </c>
      <c r="C242" t="s">
        <v>73</v>
      </c>
    </row>
    <row r="243" spans="1:3" x14ac:dyDescent="0.25">
      <c r="A243" s="1">
        <v>42039.373611111114</v>
      </c>
      <c r="B243" t="s">
        <v>52</v>
      </c>
      <c r="C243" t="s">
        <v>73</v>
      </c>
    </row>
    <row r="244" spans="1:3" x14ac:dyDescent="0.25">
      <c r="A244" s="1">
        <v>42039.374305555553</v>
      </c>
      <c r="B244" t="s">
        <v>52</v>
      </c>
      <c r="C244" t="s">
        <v>74</v>
      </c>
    </row>
    <row r="245" spans="1:3" x14ac:dyDescent="0.25">
      <c r="A245" s="1">
        <v>42039.375</v>
      </c>
      <c r="B245" t="s">
        <v>52</v>
      </c>
      <c r="C245" t="s">
        <v>74</v>
      </c>
    </row>
    <row r="246" spans="1:3" x14ac:dyDescent="0.25">
      <c r="A246" s="1">
        <v>42039.375694444447</v>
      </c>
      <c r="B246" t="s">
        <v>52</v>
      </c>
      <c r="C246" t="s">
        <v>74</v>
      </c>
    </row>
    <row r="247" spans="1:3" x14ac:dyDescent="0.25">
      <c r="A247" s="1">
        <v>42039.376388888886</v>
      </c>
      <c r="B247" t="s">
        <v>52</v>
      </c>
      <c r="C247" t="s">
        <v>75</v>
      </c>
    </row>
    <row r="248" spans="1:3" x14ac:dyDescent="0.25">
      <c r="A248" s="1">
        <v>42039.377083333333</v>
      </c>
      <c r="B248" t="s">
        <v>52</v>
      </c>
      <c r="C248" t="s">
        <v>75</v>
      </c>
    </row>
    <row r="249" spans="1:3" x14ac:dyDescent="0.25">
      <c r="A249" s="1">
        <v>42039.37777777778</v>
      </c>
      <c r="B249" t="s">
        <v>52</v>
      </c>
      <c r="C249" t="s">
        <v>75</v>
      </c>
    </row>
    <row r="250" spans="1:3" x14ac:dyDescent="0.25">
      <c r="A250" s="1">
        <v>42039.378472222219</v>
      </c>
      <c r="B250" t="s">
        <v>52</v>
      </c>
      <c r="C250" t="s">
        <v>75</v>
      </c>
    </row>
    <row r="251" spans="1:3" x14ac:dyDescent="0.25">
      <c r="A251" s="1">
        <v>42039.379166666666</v>
      </c>
      <c r="B251" t="s">
        <v>52</v>
      </c>
      <c r="C251" t="s">
        <v>75</v>
      </c>
    </row>
    <row r="252" spans="1:3" x14ac:dyDescent="0.25">
      <c r="A252" s="1">
        <v>42039.379861111112</v>
      </c>
      <c r="B252" t="s">
        <v>52</v>
      </c>
      <c r="C252" t="s">
        <v>75</v>
      </c>
    </row>
    <row r="253" spans="1:3" x14ac:dyDescent="0.25">
      <c r="A253" s="1">
        <v>42039.380555555559</v>
      </c>
      <c r="B253" t="s">
        <v>52</v>
      </c>
      <c r="C253" t="s">
        <v>75</v>
      </c>
    </row>
    <row r="254" spans="1:3" x14ac:dyDescent="0.25">
      <c r="A254" s="1">
        <v>42039.381249999999</v>
      </c>
      <c r="B254" t="s">
        <v>52</v>
      </c>
      <c r="C254" t="s">
        <v>75</v>
      </c>
    </row>
    <row r="255" spans="1:3" x14ac:dyDescent="0.25">
      <c r="A255" s="1">
        <v>42039.381944444445</v>
      </c>
      <c r="B255" t="s">
        <v>52</v>
      </c>
      <c r="C255" t="s">
        <v>75</v>
      </c>
    </row>
    <row r="256" spans="1:3" x14ac:dyDescent="0.25">
      <c r="A256" s="1">
        <v>42039.382638888892</v>
      </c>
      <c r="B256" t="s">
        <v>52</v>
      </c>
      <c r="C256" t="s">
        <v>75</v>
      </c>
    </row>
    <row r="257" spans="1:3" x14ac:dyDescent="0.25">
      <c r="A257" s="1">
        <v>42039.383333333331</v>
      </c>
      <c r="B257" t="s">
        <v>52</v>
      </c>
      <c r="C257" t="s">
        <v>75</v>
      </c>
    </row>
    <row r="258" spans="1:3" x14ac:dyDescent="0.25">
      <c r="A258" s="1">
        <v>42039.384027777778</v>
      </c>
      <c r="B258" t="s">
        <v>52</v>
      </c>
      <c r="C258" t="s">
        <v>75</v>
      </c>
    </row>
    <row r="259" spans="1:3" x14ac:dyDescent="0.25">
      <c r="A259" s="1">
        <v>42039.384722222225</v>
      </c>
      <c r="B259" t="s">
        <v>52</v>
      </c>
      <c r="C259" t="s">
        <v>75</v>
      </c>
    </row>
    <row r="260" spans="1:3" x14ac:dyDescent="0.25">
      <c r="A260" s="1">
        <v>42039.385416666664</v>
      </c>
      <c r="B260" t="s">
        <v>52</v>
      </c>
      <c r="C260" t="s">
        <v>74</v>
      </c>
    </row>
    <row r="261" spans="1:3" x14ac:dyDescent="0.25">
      <c r="A261" s="1">
        <v>42039.386111111111</v>
      </c>
      <c r="B261" t="s">
        <v>52</v>
      </c>
      <c r="C261" t="s">
        <v>74</v>
      </c>
    </row>
    <row r="262" spans="1:3" x14ac:dyDescent="0.25">
      <c r="A262" s="1">
        <v>42039.386805555558</v>
      </c>
      <c r="B262" t="s">
        <v>52</v>
      </c>
      <c r="C262" t="s">
        <v>73</v>
      </c>
    </row>
    <row r="263" spans="1:3" x14ac:dyDescent="0.25">
      <c r="A263" s="1">
        <v>42039.387499999997</v>
      </c>
      <c r="B263" t="s">
        <v>52</v>
      </c>
      <c r="C263" t="s">
        <v>72</v>
      </c>
    </row>
    <row r="264" spans="1:3" x14ac:dyDescent="0.25">
      <c r="A264" s="1">
        <v>42039.388194444444</v>
      </c>
      <c r="B264" t="s">
        <v>52</v>
      </c>
      <c r="C264" t="s">
        <v>72</v>
      </c>
    </row>
    <row r="265" spans="1:3" x14ac:dyDescent="0.25">
      <c r="A265" s="1">
        <v>42039.388888888891</v>
      </c>
      <c r="B265" t="s">
        <v>52</v>
      </c>
      <c r="C265" t="s">
        <v>71</v>
      </c>
    </row>
    <row r="266" spans="1:3" x14ac:dyDescent="0.25">
      <c r="A266" s="1">
        <v>42039.38958333333</v>
      </c>
      <c r="B266" t="s">
        <v>52</v>
      </c>
      <c r="C266" t="s">
        <v>71</v>
      </c>
    </row>
    <row r="267" spans="1:3" x14ac:dyDescent="0.25">
      <c r="A267" s="1">
        <v>42039.390277777777</v>
      </c>
      <c r="B267" t="s">
        <v>52</v>
      </c>
      <c r="C267" t="s">
        <v>71</v>
      </c>
    </row>
    <row r="268" spans="1:3" x14ac:dyDescent="0.25">
      <c r="A268" s="1">
        <v>42039.390972222223</v>
      </c>
      <c r="B268" t="s">
        <v>52</v>
      </c>
      <c r="C268" t="s">
        <v>70</v>
      </c>
    </row>
    <row r="269" spans="1:3" x14ac:dyDescent="0.25">
      <c r="A269" s="1">
        <v>42039.39166666667</v>
      </c>
      <c r="B269" t="s">
        <v>52</v>
      </c>
      <c r="C269" t="s">
        <v>70</v>
      </c>
    </row>
    <row r="270" spans="1:3" x14ac:dyDescent="0.25">
      <c r="A270" s="1">
        <v>42039.392361111109</v>
      </c>
      <c r="B270" t="s">
        <v>52</v>
      </c>
      <c r="C270" t="s">
        <v>70</v>
      </c>
    </row>
    <row r="271" spans="1:3" x14ac:dyDescent="0.25">
      <c r="A271" s="1">
        <v>42039.393055555556</v>
      </c>
      <c r="B271" t="s">
        <v>52</v>
      </c>
      <c r="C271" t="s">
        <v>69</v>
      </c>
    </row>
    <row r="272" spans="1:3" x14ac:dyDescent="0.25">
      <c r="A272" s="1">
        <v>42039.393750000003</v>
      </c>
      <c r="B272" t="s">
        <v>52</v>
      </c>
      <c r="C272" t="s">
        <v>69</v>
      </c>
    </row>
    <row r="273" spans="1:3" x14ac:dyDescent="0.25">
      <c r="A273" s="1">
        <v>42039.394444444442</v>
      </c>
      <c r="B273" t="s">
        <v>52</v>
      </c>
      <c r="C273" t="s">
        <v>68</v>
      </c>
    </row>
    <row r="274" spans="1:3" x14ac:dyDescent="0.25">
      <c r="A274" s="1">
        <v>42039.395138888889</v>
      </c>
      <c r="B274" t="s">
        <v>52</v>
      </c>
      <c r="C274" t="s">
        <v>68</v>
      </c>
    </row>
    <row r="275" spans="1:3" x14ac:dyDescent="0.25">
      <c r="A275" s="1">
        <v>42039.395833333336</v>
      </c>
      <c r="B275" t="s">
        <v>52</v>
      </c>
      <c r="C275" t="s">
        <v>68</v>
      </c>
    </row>
    <row r="276" spans="1:3" x14ac:dyDescent="0.25">
      <c r="A276" s="1">
        <v>42039.396527777775</v>
      </c>
      <c r="B276" t="s">
        <v>52</v>
      </c>
      <c r="C276" t="s">
        <v>67</v>
      </c>
    </row>
    <row r="277" spans="1:3" x14ac:dyDescent="0.25">
      <c r="A277" s="1">
        <v>42039.397222222222</v>
      </c>
      <c r="B277" t="s">
        <v>52</v>
      </c>
      <c r="C277" t="s">
        <v>67</v>
      </c>
    </row>
    <row r="278" spans="1:3" x14ac:dyDescent="0.25">
      <c r="A278" s="1">
        <v>42039.397916666669</v>
      </c>
      <c r="B278" t="s">
        <v>52</v>
      </c>
      <c r="C278" t="s">
        <v>67</v>
      </c>
    </row>
    <row r="279" spans="1:3" x14ac:dyDescent="0.25">
      <c r="A279" s="1">
        <v>42039.398611111108</v>
      </c>
      <c r="B279" t="s">
        <v>52</v>
      </c>
      <c r="C279" t="s">
        <v>67</v>
      </c>
    </row>
    <row r="280" spans="1:3" x14ac:dyDescent="0.25">
      <c r="A280" s="1">
        <v>42039.399305555555</v>
      </c>
      <c r="B280" t="s">
        <v>52</v>
      </c>
      <c r="C280" t="s">
        <v>67</v>
      </c>
    </row>
    <row r="281" spans="1:3" x14ac:dyDescent="0.25">
      <c r="A281" s="1">
        <v>42039.4</v>
      </c>
      <c r="B281" t="s">
        <v>52</v>
      </c>
      <c r="C281" t="s">
        <v>67</v>
      </c>
    </row>
    <row r="282" spans="1:3" x14ac:dyDescent="0.25">
      <c r="A282" s="1">
        <v>42039.400694444441</v>
      </c>
      <c r="B282" t="s">
        <v>52</v>
      </c>
      <c r="C282" t="s">
        <v>67</v>
      </c>
    </row>
    <row r="283" spans="1:3" x14ac:dyDescent="0.25">
      <c r="A283" s="1">
        <v>42039.401388888888</v>
      </c>
      <c r="B283" t="s">
        <v>52</v>
      </c>
      <c r="C283" t="s">
        <v>67</v>
      </c>
    </row>
    <row r="284" spans="1:3" x14ac:dyDescent="0.25">
      <c r="A284" s="1">
        <v>42039.402083333334</v>
      </c>
      <c r="B284" t="s">
        <v>52</v>
      </c>
      <c r="C284" t="s">
        <v>66</v>
      </c>
    </row>
    <row r="285" spans="1:3" x14ac:dyDescent="0.25">
      <c r="A285" s="1">
        <v>42039.402777777781</v>
      </c>
      <c r="B285" t="s">
        <v>52</v>
      </c>
      <c r="C285" t="s">
        <v>66</v>
      </c>
    </row>
    <row r="286" spans="1:3" x14ac:dyDescent="0.25">
      <c r="A286" s="1">
        <v>42039.40347222222</v>
      </c>
      <c r="B286" t="s">
        <v>52</v>
      </c>
      <c r="C286" t="s">
        <v>65</v>
      </c>
    </row>
    <row r="287" spans="1:3" x14ac:dyDescent="0.25">
      <c r="A287" s="1">
        <v>42039.404166666667</v>
      </c>
      <c r="B287" t="s">
        <v>52</v>
      </c>
      <c r="C287" t="s">
        <v>65</v>
      </c>
    </row>
    <row r="288" spans="1:3" x14ac:dyDescent="0.25">
      <c r="A288" s="1">
        <v>42039.404861111114</v>
      </c>
      <c r="B288" t="s">
        <v>52</v>
      </c>
      <c r="C288" t="s">
        <v>64</v>
      </c>
    </row>
    <row r="289" spans="1:3" x14ac:dyDescent="0.25">
      <c r="A289" s="1">
        <v>42039.405555555553</v>
      </c>
      <c r="B289" t="s">
        <v>52</v>
      </c>
      <c r="C289" t="s">
        <v>64</v>
      </c>
    </row>
    <row r="290" spans="1:3" x14ac:dyDescent="0.25">
      <c r="A290" s="1">
        <v>42039.40625</v>
      </c>
      <c r="B290" t="s">
        <v>52</v>
      </c>
      <c r="C290" t="s">
        <v>63</v>
      </c>
    </row>
    <row r="291" spans="1:3" x14ac:dyDescent="0.25">
      <c r="A291" s="1">
        <v>42039.406944444447</v>
      </c>
      <c r="B291" t="s">
        <v>52</v>
      </c>
      <c r="C291" t="s">
        <v>63</v>
      </c>
    </row>
    <row r="292" spans="1:3" x14ac:dyDescent="0.25">
      <c r="A292" s="1">
        <v>42039.407638888886</v>
      </c>
      <c r="B292" t="s">
        <v>52</v>
      </c>
      <c r="C292" t="s">
        <v>62</v>
      </c>
    </row>
    <row r="293" spans="1:3" x14ac:dyDescent="0.25">
      <c r="A293" s="1">
        <v>42039.408333333333</v>
      </c>
      <c r="B293" t="s">
        <v>52</v>
      </c>
      <c r="C293" t="s">
        <v>61</v>
      </c>
    </row>
    <row r="294" spans="1:3" x14ac:dyDescent="0.25">
      <c r="A294" s="1">
        <v>42039.40902777778</v>
      </c>
      <c r="B294" t="s">
        <v>52</v>
      </c>
      <c r="C294" t="s">
        <v>60</v>
      </c>
    </row>
    <row r="295" spans="1:3" x14ac:dyDescent="0.25">
      <c r="A295" s="1">
        <v>42039.409722222219</v>
      </c>
      <c r="B295" t="s">
        <v>52</v>
      </c>
      <c r="C295" t="s">
        <v>60</v>
      </c>
    </row>
    <row r="296" spans="1:3" x14ac:dyDescent="0.25">
      <c r="A296" s="1">
        <v>42039.410416666666</v>
      </c>
      <c r="B296" t="s">
        <v>52</v>
      </c>
      <c r="C296" t="s">
        <v>59</v>
      </c>
    </row>
    <row r="297" spans="1:3" x14ac:dyDescent="0.25">
      <c r="A297" s="1">
        <v>42039.411111111112</v>
      </c>
      <c r="B297" t="s">
        <v>52</v>
      </c>
      <c r="C297" t="s">
        <v>59</v>
      </c>
    </row>
    <row r="298" spans="1:3" x14ac:dyDescent="0.25">
      <c r="A298" s="1">
        <v>42039.411805555559</v>
      </c>
      <c r="B298" t="s">
        <v>52</v>
      </c>
      <c r="C298" t="s">
        <v>59</v>
      </c>
    </row>
    <row r="299" spans="1:3" x14ac:dyDescent="0.25">
      <c r="A299" s="1">
        <v>42039.412499999999</v>
      </c>
      <c r="B299" t="s">
        <v>52</v>
      </c>
      <c r="C299" t="s">
        <v>58</v>
      </c>
    </row>
    <row r="300" spans="1:3" x14ac:dyDescent="0.25">
      <c r="A300" s="1">
        <v>42039.413194444445</v>
      </c>
      <c r="B300" t="s">
        <v>52</v>
      </c>
      <c r="C300" t="s">
        <v>57</v>
      </c>
    </row>
    <row r="301" spans="1:3" x14ac:dyDescent="0.25">
      <c r="A301" s="1">
        <v>42039.413888888892</v>
      </c>
      <c r="B301" t="s">
        <v>52</v>
      </c>
      <c r="C301" t="s">
        <v>57</v>
      </c>
    </row>
    <row r="302" spans="1:3" x14ac:dyDescent="0.25">
      <c r="A302" s="1">
        <v>42039.414583333331</v>
      </c>
      <c r="B302" t="s">
        <v>52</v>
      </c>
      <c r="C302" t="s">
        <v>32</v>
      </c>
    </row>
    <row r="303" spans="1:3" x14ac:dyDescent="0.25">
      <c r="A303" s="1">
        <v>42039.415277777778</v>
      </c>
      <c r="B303" t="s">
        <v>52</v>
      </c>
      <c r="C303" t="s">
        <v>56</v>
      </c>
    </row>
    <row r="304" spans="1:3" x14ac:dyDescent="0.25">
      <c r="A304" s="1">
        <v>42039.415972222225</v>
      </c>
      <c r="B304" t="s">
        <v>52</v>
      </c>
      <c r="C304" t="s">
        <v>56</v>
      </c>
    </row>
    <row r="305" spans="1:3" x14ac:dyDescent="0.25">
      <c r="A305" s="1">
        <v>42039.416666666664</v>
      </c>
      <c r="B305" t="s">
        <v>52</v>
      </c>
      <c r="C305" t="s">
        <v>55</v>
      </c>
    </row>
    <row r="306" spans="1:3" x14ac:dyDescent="0.25">
      <c r="A306" s="1">
        <v>42039.417361111111</v>
      </c>
      <c r="B306" t="s">
        <v>52</v>
      </c>
      <c r="C306" t="s">
        <v>54</v>
      </c>
    </row>
    <row r="307" spans="1:3" x14ac:dyDescent="0.25">
      <c r="A307" s="1">
        <v>42039.418055555558</v>
      </c>
      <c r="B307" t="s">
        <v>52</v>
      </c>
      <c r="C307" t="s">
        <v>54</v>
      </c>
    </row>
    <row r="308" spans="1:3" x14ac:dyDescent="0.25">
      <c r="A308" s="1">
        <v>42039.418749999997</v>
      </c>
      <c r="B308" t="s">
        <v>52</v>
      </c>
      <c r="C308" t="s">
        <v>53</v>
      </c>
    </row>
    <row r="309" spans="1:3" x14ac:dyDescent="0.25">
      <c r="A309" s="1">
        <v>42039.419444444444</v>
      </c>
      <c r="B309" t="s">
        <v>52</v>
      </c>
      <c r="C309" t="s">
        <v>53</v>
      </c>
    </row>
    <row r="310" spans="1:3" x14ac:dyDescent="0.25">
      <c r="A310" s="1">
        <v>42039.420138888891</v>
      </c>
      <c r="B310" t="s">
        <v>52</v>
      </c>
      <c r="C310" t="s">
        <v>77</v>
      </c>
    </row>
    <row r="311" spans="1:3" x14ac:dyDescent="0.25">
      <c r="A311" s="1">
        <v>42039.419444444444</v>
      </c>
      <c r="B311" t="s">
        <v>52</v>
      </c>
      <c r="C311" t="s">
        <v>77</v>
      </c>
    </row>
    <row r="312" spans="1:3" x14ac:dyDescent="0.25">
      <c r="A312" s="1">
        <v>42039.420138888891</v>
      </c>
      <c r="B312" t="s">
        <v>52</v>
      </c>
      <c r="C312" t="s">
        <v>77</v>
      </c>
    </row>
    <row r="313" spans="1:3" x14ac:dyDescent="0.25">
      <c r="A313" s="1">
        <v>42116.413194444445</v>
      </c>
      <c r="B313" t="s">
        <v>78</v>
      </c>
      <c r="C313" t="s">
        <v>79</v>
      </c>
    </row>
    <row r="314" spans="1:3" x14ac:dyDescent="0.25">
      <c r="A314" s="1">
        <v>42116.413888888892</v>
      </c>
      <c r="B314" t="s">
        <v>78</v>
      </c>
      <c r="C314" t="s">
        <v>79</v>
      </c>
    </row>
    <row r="315" spans="1:3" x14ac:dyDescent="0.25">
      <c r="A315" s="1">
        <v>42116.414583333331</v>
      </c>
      <c r="B315" t="s">
        <v>78</v>
      </c>
      <c r="C315" t="s">
        <v>80</v>
      </c>
    </row>
    <row r="316" spans="1:3" x14ac:dyDescent="0.25">
      <c r="A316" s="1">
        <v>42116.415277777778</v>
      </c>
      <c r="B316" t="s">
        <v>78</v>
      </c>
      <c r="C316" t="s">
        <v>81</v>
      </c>
    </row>
    <row r="317" spans="1:3" x14ac:dyDescent="0.25">
      <c r="A317" s="1">
        <v>42116.415972222225</v>
      </c>
      <c r="B317" t="s">
        <v>78</v>
      </c>
      <c r="C317" t="s">
        <v>81</v>
      </c>
    </row>
    <row r="318" spans="1:3" x14ac:dyDescent="0.25">
      <c r="A318" s="1">
        <v>42116.416666666664</v>
      </c>
      <c r="B318" t="s">
        <v>78</v>
      </c>
      <c r="C318" t="s">
        <v>82</v>
      </c>
    </row>
    <row r="319" spans="1:3" x14ac:dyDescent="0.25">
      <c r="A319" s="1">
        <v>42116.417361111111</v>
      </c>
      <c r="B319" t="s">
        <v>78</v>
      </c>
      <c r="C319" t="s">
        <v>82</v>
      </c>
    </row>
    <row r="320" spans="1:3" x14ac:dyDescent="0.25">
      <c r="A320" s="1">
        <v>42116.418055555558</v>
      </c>
      <c r="B320" t="s">
        <v>78</v>
      </c>
      <c r="C320" t="s">
        <v>83</v>
      </c>
    </row>
    <row r="321" spans="1:3" x14ac:dyDescent="0.25">
      <c r="A321" s="1">
        <v>42116.418749999997</v>
      </c>
      <c r="B321" t="s">
        <v>78</v>
      </c>
      <c r="C321" t="s">
        <v>84</v>
      </c>
    </row>
    <row r="322" spans="1:3" x14ac:dyDescent="0.25">
      <c r="A322" s="1">
        <v>42116.419444444444</v>
      </c>
      <c r="B322" t="s">
        <v>78</v>
      </c>
      <c r="C322" t="s">
        <v>84</v>
      </c>
    </row>
    <row r="323" spans="1:3" x14ac:dyDescent="0.25">
      <c r="A323" s="1">
        <v>42116.420138888891</v>
      </c>
      <c r="B323" t="s">
        <v>78</v>
      </c>
      <c r="C323" t="s">
        <v>85</v>
      </c>
    </row>
    <row r="324" spans="1:3" x14ac:dyDescent="0.25">
      <c r="A324" s="1">
        <v>42116.42083333333</v>
      </c>
      <c r="B324" t="s">
        <v>78</v>
      </c>
      <c r="C324" t="s">
        <v>86</v>
      </c>
    </row>
    <row r="325" spans="1:3" x14ac:dyDescent="0.25">
      <c r="A325" s="1">
        <v>42116.421527777777</v>
      </c>
      <c r="B325" t="s">
        <v>78</v>
      </c>
      <c r="C325" t="s">
        <v>86</v>
      </c>
    </row>
    <row r="326" spans="1:3" x14ac:dyDescent="0.25">
      <c r="A326" s="1">
        <v>42116.422222222223</v>
      </c>
      <c r="B326" t="s">
        <v>78</v>
      </c>
      <c r="C326" t="s">
        <v>57</v>
      </c>
    </row>
    <row r="327" spans="1:3" x14ac:dyDescent="0.25">
      <c r="A327" s="1">
        <v>42116.42291666667</v>
      </c>
      <c r="B327" t="s">
        <v>78</v>
      </c>
      <c r="C327" t="s">
        <v>57</v>
      </c>
    </row>
    <row r="328" spans="1:3" x14ac:dyDescent="0.25">
      <c r="A328" s="1">
        <v>42116.423611111109</v>
      </c>
      <c r="B328" t="s">
        <v>78</v>
      </c>
      <c r="C328" t="s">
        <v>57</v>
      </c>
    </row>
    <row r="329" spans="1:3" x14ac:dyDescent="0.25">
      <c r="A329" s="1">
        <v>42116.424305555556</v>
      </c>
      <c r="B329" t="s">
        <v>78</v>
      </c>
      <c r="C329" t="s">
        <v>35</v>
      </c>
    </row>
    <row r="330" spans="1:3" x14ac:dyDescent="0.25">
      <c r="A330" s="1">
        <v>42116.425000000003</v>
      </c>
      <c r="B330" t="s">
        <v>78</v>
      </c>
      <c r="C330" t="s">
        <v>87</v>
      </c>
    </row>
    <row r="331" spans="1:3" x14ac:dyDescent="0.25">
      <c r="A331" s="1">
        <v>42116.425694444442</v>
      </c>
      <c r="B331" t="s">
        <v>78</v>
      </c>
      <c r="C331" t="s">
        <v>87</v>
      </c>
    </row>
    <row r="332" spans="1:3" x14ac:dyDescent="0.25">
      <c r="A332" s="1">
        <v>42116.426388888889</v>
      </c>
      <c r="B332" t="s">
        <v>78</v>
      </c>
      <c r="C332" t="s">
        <v>88</v>
      </c>
    </row>
    <row r="333" spans="1:3" x14ac:dyDescent="0.25">
      <c r="A333" s="1">
        <v>42116.427083333336</v>
      </c>
      <c r="B333" t="s">
        <v>78</v>
      </c>
      <c r="C333" t="s">
        <v>88</v>
      </c>
    </row>
    <row r="334" spans="1:3" x14ac:dyDescent="0.25">
      <c r="A334" s="1">
        <v>42116.427777777775</v>
      </c>
      <c r="B334" t="s">
        <v>78</v>
      </c>
      <c r="C334" t="s">
        <v>89</v>
      </c>
    </row>
    <row r="335" spans="1:3" x14ac:dyDescent="0.25">
      <c r="A335" s="1">
        <v>42116.428472222222</v>
      </c>
      <c r="B335" t="s">
        <v>78</v>
      </c>
      <c r="C335" t="s">
        <v>89</v>
      </c>
    </row>
    <row r="336" spans="1:3" x14ac:dyDescent="0.25">
      <c r="A336" s="1">
        <v>42116.429166666669</v>
      </c>
      <c r="B336" t="s">
        <v>78</v>
      </c>
      <c r="C336" t="s">
        <v>90</v>
      </c>
    </row>
    <row r="337" spans="1:3" x14ac:dyDescent="0.25">
      <c r="A337" s="1">
        <v>42116.429861111108</v>
      </c>
      <c r="B337" t="s">
        <v>78</v>
      </c>
      <c r="C337" t="s">
        <v>90</v>
      </c>
    </row>
    <row r="338" spans="1:3" x14ac:dyDescent="0.25">
      <c r="A338" s="1">
        <v>42116.430555555555</v>
      </c>
      <c r="B338" t="s">
        <v>78</v>
      </c>
      <c r="C338" t="s">
        <v>90</v>
      </c>
    </row>
    <row r="339" spans="1:3" x14ac:dyDescent="0.25">
      <c r="A339" s="1">
        <v>42116.431250000001</v>
      </c>
      <c r="B339" t="s">
        <v>78</v>
      </c>
      <c r="C339" t="s">
        <v>91</v>
      </c>
    </row>
    <row r="340" spans="1:3" x14ac:dyDescent="0.25">
      <c r="A340" s="1">
        <v>42116.431944444441</v>
      </c>
      <c r="B340" t="s">
        <v>78</v>
      </c>
      <c r="C340" t="s">
        <v>91</v>
      </c>
    </row>
    <row r="341" spans="1:3" x14ac:dyDescent="0.25">
      <c r="A341" s="1">
        <v>42116.432638888888</v>
      </c>
      <c r="B341" t="s">
        <v>78</v>
      </c>
      <c r="C341" t="s">
        <v>92</v>
      </c>
    </row>
    <row r="342" spans="1:3" x14ac:dyDescent="0.25">
      <c r="A342" s="1">
        <v>42116.433333333334</v>
      </c>
      <c r="B342" t="s">
        <v>78</v>
      </c>
      <c r="C342" t="s">
        <v>92</v>
      </c>
    </row>
    <row r="343" spans="1:3" x14ac:dyDescent="0.25">
      <c r="A343" s="1">
        <v>42116.434027777781</v>
      </c>
      <c r="B343" t="s">
        <v>78</v>
      </c>
      <c r="C343" t="s">
        <v>92</v>
      </c>
    </row>
    <row r="344" spans="1:3" x14ac:dyDescent="0.25">
      <c r="A344" s="1">
        <v>42116.43472222222</v>
      </c>
      <c r="B344" t="s">
        <v>78</v>
      </c>
      <c r="C344" t="s">
        <v>93</v>
      </c>
    </row>
    <row r="345" spans="1:3" x14ac:dyDescent="0.25">
      <c r="A345" s="1">
        <v>42116.435416666667</v>
      </c>
      <c r="B345" t="s">
        <v>78</v>
      </c>
      <c r="C345" t="s">
        <v>93</v>
      </c>
    </row>
    <row r="346" spans="1:3" x14ac:dyDescent="0.25">
      <c r="A346" s="1">
        <v>42116.436111111114</v>
      </c>
      <c r="B346" t="s">
        <v>78</v>
      </c>
      <c r="C346" t="s">
        <v>93</v>
      </c>
    </row>
    <row r="347" spans="1:3" x14ac:dyDescent="0.25">
      <c r="A347" s="1">
        <v>42116.436805555553</v>
      </c>
      <c r="B347" t="s">
        <v>78</v>
      </c>
      <c r="C347" t="s">
        <v>94</v>
      </c>
    </row>
    <row r="348" spans="1:3" x14ac:dyDescent="0.25">
      <c r="A348" s="1">
        <v>42116.4375</v>
      </c>
      <c r="B348" t="s">
        <v>78</v>
      </c>
      <c r="C348" t="s">
        <v>94</v>
      </c>
    </row>
    <row r="349" spans="1:3" x14ac:dyDescent="0.25">
      <c r="A349" s="1">
        <v>42116.438194444447</v>
      </c>
      <c r="B349" t="s">
        <v>78</v>
      </c>
      <c r="C349" t="s">
        <v>94</v>
      </c>
    </row>
    <row r="350" spans="1:3" x14ac:dyDescent="0.25">
      <c r="A350" s="1">
        <v>42116.438888888886</v>
      </c>
      <c r="B350" t="s">
        <v>78</v>
      </c>
      <c r="C350" t="s">
        <v>95</v>
      </c>
    </row>
    <row r="351" spans="1:3" x14ac:dyDescent="0.25">
      <c r="A351" s="1">
        <v>42116.439583333333</v>
      </c>
      <c r="B351" t="s">
        <v>78</v>
      </c>
      <c r="C351" t="s">
        <v>95</v>
      </c>
    </row>
    <row r="352" spans="1:3" x14ac:dyDescent="0.25">
      <c r="A352" s="1">
        <v>42116.44027777778</v>
      </c>
      <c r="B352" t="s">
        <v>78</v>
      </c>
      <c r="C352" t="s">
        <v>95</v>
      </c>
    </row>
    <row r="353" spans="1:3" x14ac:dyDescent="0.25">
      <c r="A353" s="1">
        <v>42116.440972222219</v>
      </c>
      <c r="B353" t="s">
        <v>78</v>
      </c>
      <c r="C353" t="s">
        <v>96</v>
      </c>
    </row>
    <row r="354" spans="1:3" x14ac:dyDescent="0.25">
      <c r="A354" s="1">
        <v>42116.441666666666</v>
      </c>
      <c r="B354" t="s">
        <v>78</v>
      </c>
      <c r="C354" t="s">
        <v>96</v>
      </c>
    </row>
    <row r="355" spans="1:3" x14ac:dyDescent="0.25">
      <c r="A355" s="1">
        <v>42116.442361111112</v>
      </c>
      <c r="B355" t="s">
        <v>78</v>
      </c>
      <c r="C355" t="s">
        <v>97</v>
      </c>
    </row>
    <row r="356" spans="1:3" x14ac:dyDescent="0.25">
      <c r="A356" s="1">
        <v>42116.443055555559</v>
      </c>
      <c r="B356" t="s">
        <v>78</v>
      </c>
      <c r="C356" t="s">
        <v>98</v>
      </c>
    </row>
    <row r="357" spans="1:3" x14ac:dyDescent="0.25">
      <c r="A357" s="1">
        <v>42116.443749999999</v>
      </c>
      <c r="B357" t="s">
        <v>78</v>
      </c>
      <c r="C357" t="s">
        <v>98</v>
      </c>
    </row>
    <row r="358" spans="1:3" x14ac:dyDescent="0.25">
      <c r="A358" s="1">
        <v>42116.444444444445</v>
      </c>
      <c r="B358" t="s">
        <v>78</v>
      </c>
      <c r="C358" t="s">
        <v>98</v>
      </c>
    </row>
    <row r="359" spans="1:3" x14ac:dyDescent="0.25">
      <c r="A359" s="1">
        <v>42116.445138888892</v>
      </c>
      <c r="B359" t="s">
        <v>78</v>
      </c>
      <c r="C359" t="s">
        <v>99</v>
      </c>
    </row>
    <row r="360" spans="1:3" x14ac:dyDescent="0.25">
      <c r="A360" s="1">
        <v>42116.445833333331</v>
      </c>
      <c r="B360" t="s">
        <v>78</v>
      </c>
      <c r="C360" t="s">
        <v>99</v>
      </c>
    </row>
    <row r="361" spans="1:3" x14ac:dyDescent="0.25">
      <c r="A361" s="1">
        <v>42116.446527777778</v>
      </c>
      <c r="B361" t="s">
        <v>78</v>
      </c>
      <c r="C361" t="s">
        <v>100</v>
      </c>
    </row>
    <row r="362" spans="1:3" x14ac:dyDescent="0.25">
      <c r="A362" s="1">
        <v>42116.447222222225</v>
      </c>
      <c r="B362" t="s">
        <v>78</v>
      </c>
      <c r="C362" t="s">
        <v>100</v>
      </c>
    </row>
    <row r="363" spans="1:3" x14ac:dyDescent="0.25">
      <c r="A363" s="1">
        <v>42116.447916666664</v>
      </c>
      <c r="B363" t="s">
        <v>78</v>
      </c>
      <c r="C363" t="s">
        <v>101</v>
      </c>
    </row>
    <row r="364" spans="1:3" x14ac:dyDescent="0.25">
      <c r="A364" s="1">
        <v>42116.448611111111</v>
      </c>
      <c r="B364" t="s">
        <v>78</v>
      </c>
      <c r="C364" t="s">
        <v>101</v>
      </c>
    </row>
    <row r="365" spans="1:3" x14ac:dyDescent="0.25">
      <c r="A365" s="1">
        <v>42116.449305555558</v>
      </c>
      <c r="B365" t="s">
        <v>78</v>
      </c>
      <c r="C365" t="s">
        <v>101</v>
      </c>
    </row>
    <row r="366" spans="1:3" x14ac:dyDescent="0.25">
      <c r="A366" s="1">
        <v>42116.45</v>
      </c>
      <c r="B366" t="s">
        <v>78</v>
      </c>
      <c r="C366" t="s">
        <v>102</v>
      </c>
    </row>
    <row r="367" spans="1:3" x14ac:dyDescent="0.25">
      <c r="A367" s="1">
        <v>42116.450694444444</v>
      </c>
      <c r="B367" t="s">
        <v>78</v>
      </c>
      <c r="C367" t="s">
        <v>102</v>
      </c>
    </row>
    <row r="368" spans="1:3" x14ac:dyDescent="0.25">
      <c r="A368" s="1">
        <v>42116.451388888891</v>
      </c>
      <c r="B368" t="s">
        <v>78</v>
      </c>
      <c r="C368" t="s">
        <v>102</v>
      </c>
    </row>
    <row r="369" spans="1:3" x14ac:dyDescent="0.25">
      <c r="A369" s="1">
        <v>42116.45208333333</v>
      </c>
      <c r="B369" t="s">
        <v>78</v>
      </c>
      <c r="C369" t="s">
        <v>102</v>
      </c>
    </row>
    <row r="370" spans="1:3" x14ac:dyDescent="0.25">
      <c r="A370" s="1">
        <v>42116.452777777777</v>
      </c>
      <c r="B370" t="s">
        <v>78</v>
      </c>
      <c r="C370" t="s">
        <v>102</v>
      </c>
    </row>
    <row r="371" spans="1:3" x14ac:dyDescent="0.25">
      <c r="A371" s="1">
        <v>42116.453472222223</v>
      </c>
      <c r="B371" t="s">
        <v>78</v>
      </c>
      <c r="C371" t="s">
        <v>102</v>
      </c>
    </row>
    <row r="372" spans="1:3" x14ac:dyDescent="0.25">
      <c r="A372" s="1">
        <v>42116.45416666667</v>
      </c>
      <c r="B372" t="s">
        <v>78</v>
      </c>
      <c r="C372" t="s">
        <v>102</v>
      </c>
    </row>
    <row r="373" spans="1:3" x14ac:dyDescent="0.25">
      <c r="A373" s="1">
        <v>42116.454861111109</v>
      </c>
      <c r="B373" t="s">
        <v>78</v>
      </c>
      <c r="C373" t="s">
        <v>102</v>
      </c>
    </row>
    <row r="374" spans="1:3" x14ac:dyDescent="0.25">
      <c r="A374" s="1">
        <v>42116.455555555556</v>
      </c>
      <c r="B374" t="s">
        <v>78</v>
      </c>
      <c r="C374" t="s">
        <v>102</v>
      </c>
    </row>
    <row r="375" spans="1:3" x14ac:dyDescent="0.25">
      <c r="A375" s="1">
        <v>42116.456250000003</v>
      </c>
      <c r="B375" t="s">
        <v>78</v>
      </c>
      <c r="C375" t="s">
        <v>101</v>
      </c>
    </row>
    <row r="376" spans="1:3" x14ac:dyDescent="0.25">
      <c r="A376" s="1">
        <v>42116.456944444442</v>
      </c>
      <c r="B376" t="s">
        <v>78</v>
      </c>
      <c r="C376" t="s">
        <v>101</v>
      </c>
    </row>
    <row r="377" spans="1:3" x14ac:dyDescent="0.25">
      <c r="A377" s="1">
        <v>42116.457638888889</v>
      </c>
      <c r="B377" t="s">
        <v>78</v>
      </c>
      <c r="C377" t="s">
        <v>100</v>
      </c>
    </row>
    <row r="378" spans="1:3" x14ac:dyDescent="0.25">
      <c r="A378" s="1">
        <v>42116.458333333336</v>
      </c>
      <c r="B378" t="s">
        <v>78</v>
      </c>
      <c r="C378" t="s">
        <v>100</v>
      </c>
    </row>
    <row r="379" spans="1:3" x14ac:dyDescent="0.25">
      <c r="A379" s="1">
        <v>42116.459027777775</v>
      </c>
      <c r="B379" t="s">
        <v>78</v>
      </c>
      <c r="C379" t="s">
        <v>99</v>
      </c>
    </row>
    <row r="380" spans="1:3" x14ac:dyDescent="0.25">
      <c r="A380" s="1">
        <v>42116.459722222222</v>
      </c>
      <c r="B380" t="s">
        <v>78</v>
      </c>
      <c r="C380" t="s">
        <v>99</v>
      </c>
    </row>
    <row r="381" spans="1:3" x14ac:dyDescent="0.25">
      <c r="A381" s="1">
        <v>42116.460416666669</v>
      </c>
      <c r="B381" t="s">
        <v>78</v>
      </c>
      <c r="C381" t="s">
        <v>99</v>
      </c>
    </row>
    <row r="382" spans="1:3" x14ac:dyDescent="0.25">
      <c r="A382" s="1">
        <v>42116.461111111108</v>
      </c>
      <c r="B382" t="s">
        <v>78</v>
      </c>
      <c r="C382" t="s">
        <v>98</v>
      </c>
    </row>
    <row r="383" spans="1:3" x14ac:dyDescent="0.25">
      <c r="A383" s="1">
        <v>42116.461805555555</v>
      </c>
      <c r="B383" t="s">
        <v>78</v>
      </c>
      <c r="C383" t="s">
        <v>98</v>
      </c>
    </row>
    <row r="384" spans="1:3" x14ac:dyDescent="0.25">
      <c r="A384" s="1">
        <v>42116.462500000001</v>
      </c>
      <c r="B384" t="s">
        <v>78</v>
      </c>
      <c r="C384" t="s">
        <v>97</v>
      </c>
    </row>
    <row r="385" spans="1:3" x14ac:dyDescent="0.25">
      <c r="A385" s="1">
        <v>42116.463194444441</v>
      </c>
      <c r="B385" t="s">
        <v>78</v>
      </c>
      <c r="C385" t="s">
        <v>97</v>
      </c>
    </row>
    <row r="386" spans="1:3" x14ac:dyDescent="0.25">
      <c r="A386" s="1">
        <v>42116.463888888888</v>
      </c>
      <c r="B386" t="s">
        <v>78</v>
      </c>
      <c r="C386" t="s">
        <v>96</v>
      </c>
    </row>
    <row r="387" spans="1:3" x14ac:dyDescent="0.25">
      <c r="A387" s="1">
        <v>42116.464583333334</v>
      </c>
      <c r="B387" t="s">
        <v>78</v>
      </c>
      <c r="C387" t="s">
        <v>96</v>
      </c>
    </row>
    <row r="388" spans="1:3" x14ac:dyDescent="0.25">
      <c r="A388" s="1">
        <v>42116.465277777781</v>
      </c>
      <c r="B388" t="s">
        <v>78</v>
      </c>
      <c r="C388" t="s">
        <v>95</v>
      </c>
    </row>
    <row r="389" spans="1:3" x14ac:dyDescent="0.25">
      <c r="A389" s="1">
        <v>42116.46597222222</v>
      </c>
      <c r="B389" t="s">
        <v>78</v>
      </c>
      <c r="C389" t="s">
        <v>95</v>
      </c>
    </row>
    <row r="390" spans="1:3" x14ac:dyDescent="0.25">
      <c r="A390" s="1">
        <v>42116.466666666667</v>
      </c>
      <c r="B390" t="s">
        <v>78</v>
      </c>
      <c r="C390" t="s">
        <v>95</v>
      </c>
    </row>
    <row r="391" spans="1:3" x14ac:dyDescent="0.25">
      <c r="A391" s="1">
        <v>42116.467361111114</v>
      </c>
      <c r="B391" t="s">
        <v>78</v>
      </c>
      <c r="C391" t="s">
        <v>95</v>
      </c>
    </row>
    <row r="392" spans="1:3" x14ac:dyDescent="0.25">
      <c r="A392" s="1">
        <v>42116.468055555553</v>
      </c>
      <c r="B392" t="s">
        <v>78</v>
      </c>
      <c r="C392" t="s">
        <v>95</v>
      </c>
    </row>
    <row r="393" spans="1:3" x14ac:dyDescent="0.25">
      <c r="A393" s="1">
        <v>42116.46875</v>
      </c>
      <c r="B393" t="s">
        <v>78</v>
      </c>
      <c r="C393" t="s">
        <v>94</v>
      </c>
    </row>
    <row r="394" spans="1:3" x14ac:dyDescent="0.25">
      <c r="A394" s="1">
        <v>42116.469444444447</v>
      </c>
      <c r="B394" t="s">
        <v>78</v>
      </c>
      <c r="C394" t="s">
        <v>94</v>
      </c>
    </row>
    <row r="395" spans="1:3" x14ac:dyDescent="0.25">
      <c r="A395" s="1">
        <v>42116.470138888886</v>
      </c>
      <c r="B395" t="s">
        <v>78</v>
      </c>
      <c r="C395" t="s">
        <v>94</v>
      </c>
    </row>
    <row r="396" spans="1:3" x14ac:dyDescent="0.25">
      <c r="A396" s="1">
        <v>42116.470833333333</v>
      </c>
      <c r="B396" t="s">
        <v>78</v>
      </c>
      <c r="C396" t="s">
        <v>93</v>
      </c>
    </row>
    <row r="397" spans="1:3" x14ac:dyDescent="0.25">
      <c r="A397" s="1">
        <v>42116.47152777778</v>
      </c>
      <c r="B397" t="s">
        <v>78</v>
      </c>
      <c r="C397" t="s">
        <v>93</v>
      </c>
    </row>
    <row r="398" spans="1:3" x14ac:dyDescent="0.25">
      <c r="A398" s="1">
        <v>42116.472222222219</v>
      </c>
      <c r="B398" t="s">
        <v>78</v>
      </c>
      <c r="C398" t="s">
        <v>93</v>
      </c>
    </row>
    <row r="399" spans="1:3" x14ac:dyDescent="0.25">
      <c r="A399" s="1">
        <v>42116.472916666666</v>
      </c>
      <c r="B399" t="s">
        <v>78</v>
      </c>
      <c r="C399" t="s">
        <v>93</v>
      </c>
    </row>
    <row r="400" spans="1:3" x14ac:dyDescent="0.25">
      <c r="A400" s="1">
        <v>42116.473611111112</v>
      </c>
      <c r="B400" t="s">
        <v>78</v>
      </c>
      <c r="C400" t="s">
        <v>92</v>
      </c>
    </row>
    <row r="401" spans="1:3" x14ac:dyDescent="0.25">
      <c r="A401" s="1">
        <v>42116.474305555559</v>
      </c>
      <c r="B401" t="s">
        <v>78</v>
      </c>
      <c r="C401" t="s">
        <v>92</v>
      </c>
    </row>
    <row r="402" spans="1:3" x14ac:dyDescent="0.25">
      <c r="A402" s="1">
        <v>42116.474999999999</v>
      </c>
      <c r="B402" t="s">
        <v>78</v>
      </c>
      <c r="C402" t="s">
        <v>91</v>
      </c>
    </row>
    <row r="403" spans="1:3" x14ac:dyDescent="0.25">
      <c r="A403" s="1">
        <v>42116.475694444445</v>
      </c>
      <c r="B403" t="s">
        <v>78</v>
      </c>
      <c r="C403" t="s">
        <v>91</v>
      </c>
    </row>
    <row r="404" spans="1:3" x14ac:dyDescent="0.25">
      <c r="A404" s="1">
        <v>42116.476388888892</v>
      </c>
      <c r="B404" t="s">
        <v>78</v>
      </c>
      <c r="C404" t="s">
        <v>91</v>
      </c>
    </row>
    <row r="405" spans="1:3" x14ac:dyDescent="0.25">
      <c r="A405" s="1">
        <v>42116.477083333331</v>
      </c>
      <c r="B405" t="s">
        <v>78</v>
      </c>
      <c r="C405" t="s">
        <v>90</v>
      </c>
    </row>
    <row r="406" spans="1:3" x14ac:dyDescent="0.25">
      <c r="A406" s="1">
        <v>42116.477777777778</v>
      </c>
      <c r="B406" t="s">
        <v>78</v>
      </c>
      <c r="C406" t="s">
        <v>90</v>
      </c>
    </row>
    <row r="407" spans="1:3" x14ac:dyDescent="0.25">
      <c r="A407" s="1">
        <v>42116.478472222225</v>
      </c>
      <c r="B407" t="s">
        <v>78</v>
      </c>
      <c r="C407" t="s">
        <v>89</v>
      </c>
    </row>
    <row r="408" spans="1:3" x14ac:dyDescent="0.25">
      <c r="A408" s="1">
        <v>42116.479166666664</v>
      </c>
      <c r="B408" t="s">
        <v>78</v>
      </c>
      <c r="C408" t="s">
        <v>89</v>
      </c>
    </row>
    <row r="409" spans="1:3" x14ac:dyDescent="0.25">
      <c r="A409" s="1">
        <v>42116.479861111111</v>
      </c>
      <c r="B409" t="s">
        <v>78</v>
      </c>
      <c r="C409" t="s">
        <v>88</v>
      </c>
    </row>
    <row r="410" spans="1:3" x14ac:dyDescent="0.25">
      <c r="A410" s="1">
        <v>42116.480555555558</v>
      </c>
      <c r="B410" t="s">
        <v>78</v>
      </c>
      <c r="C410" t="s">
        <v>88</v>
      </c>
    </row>
    <row r="411" spans="1:3" x14ac:dyDescent="0.25">
      <c r="A411" s="1">
        <v>42116.481249999997</v>
      </c>
      <c r="B411" t="s">
        <v>78</v>
      </c>
      <c r="C411" t="s">
        <v>87</v>
      </c>
    </row>
    <row r="412" spans="1:3" x14ac:dyDescent="0.25">
      <c r="A412" s="1">
        <v>42116.481944444444</v>
      </c>
      <c r="B412" t="s">
        <v>78</v>
      </c>
      <c r="C412" t="s">
        <v>35</v>
      </c>
    </row>
    <row r="413" spans="1:3" x14ac:dyDescent="0.25">
      <c r="A413" s="1">
        <v>42116.482638888891</v>
      </c>
      <c r="B413" t="s">
        <v>78</v>
      </c>
      <c r="C413" t="s">
        <v>35</v>
      </c>
    </row>
    <row r="414" spans="1:3" x14ac:dyDescent="0.25">
      <c r="A414" s="1">
        <v>42116.48333333333</v>
      </c>
      <c r="B414" t="s">
        <v>78</v>
      </c>
      <c r="C414" t="s">
        <v>35</v>
      </c>
    </row>
    <row r="415" spans="1:3" x14ac:dyDescent="0.25">
      <c r="A415" s="1">
        <v>42116.484027777777</v>
      </c>
      <c r="B415" t="s">
        <v>78</v>
      </c>
      <c r="C415" t="s">
        <v>57</v>
      </c>
    </row>
    <row r="416" spans="1:3" x14ac:dyDescent="0.25">
      <c r="A416" s="1">
        <v>42116.484722222223</v>
      </c>
      <c r="B416" t="s">
        <v>78</v>
      </c>
      <c r="C416" t="s">
        <v>86</v>
      </c>
    </row>
    <row r="417" spans="1:3" x14ac:dyDescent="0.25">
      <c r="A417" s="1">
        <v>42116.48541666667</v>
      </c>
      <c r="B417" t="s">
        <v>78</v>
      </c>
      <c r="C417" t="s">
        <v>86</v>
      </c>
    </row>
    <row r="418" spans="1:3" x14ac:dyDescent="0.25">
      <c r="A418" s="1">
        <v>42116.486111111109</v>
      </c>
      <c r="B418" t="s">
        <v>78</v>
      </c>
      <c r="C418" t="s">
        <v>85</v>
      </c>
    </row>
    <row r="419" spans="1:3" x14ac:dyDescent="0.25">
      <c r="A419" s="1">
        <v>42116.486805555556</v>
      </c>
      <c r="B419" t="s">
        <v>78</v>
      </c>
      <c r="C419" t="s">
        <v>85</v>
      </c>
    </row>
    <row r="420" spans="1:3" x14ac:dyDescent="0.25">
      <c r="A420" s="1">
        <v>42116.487500000003</v>
      </c>
      <c r="B420" t="s">
        <v>78</v>
      </c>
      <c r="C420" t="s">
        <v>84</v>
      </c>
    </row>
    <row r="421" spans="1:3" x14ac:dyDescent="0.25">
      <c r="A421" s="1">
        <v>42116.488194444442</v>
      </c>
      <c r="B421" t="s">
        <v>78</v>
      </c>
      <c r="C421" t="s">
        <v>84</v>
      </c>
    </row>
    <row r="422" spans="1:3" x14ac:dyDescent="0.25">
      <c r="A422" s="1">
        <v>42116.488888888889</v>
      </c>
      <c r="B422" t="s">
        <v>78</v>
      </c>
      <c r="C422" t="s">
        <v>83</v>
      </c>
    </row>
    <row r="423" spans="1:3" x14ac:dyDescent="0.25">
      <c r="A423" s="1">
        <v>42116.489583333336</v>
      </c>
      <c r="B423" t="s">
        <v>78</v>
      </c>
      <c r="C423" t="s">
        <v>82</v>
      </c>
    </row>
    <row r="424" spans="1:3" x14ac:dyDescent="0.25">
      <c r="A424" s="1">
        <v>42116.490277777775</v>
      </c>
      <c r="B424" t="s">
        <v>78</v>
      </c>
      <c r="C424" t="s">
        <v>81</v>
      </c>
    </row>
    <row r="425" spans="1:3" x14ac:dyDescent="0.25">
      <c r="A425" s="1">
        <v>42116.490972222222</v>
      </c>
      <c r="B425" t="s">
        <v>78</v>
      </c>
      <c r="C425" t="s">
        <v>81</v>
      </c>
    </row>
    <row r="426" spans="1:3" x14ac:dyDescent="0.25">
      <c r="A426" s="1">
        <v>42116.491666666669</v>
      </c>
      <c r="B426" t="s">
        <v>78</v>
      </c>
      <c r="C426" t="s">
        <v>80</v>
      </c>
    </row>
    <row r="427" spans="1:3" x14ac:dyDescent="0.25">
      <c r="A427" s="1">
        <v>42116.492361111108</v>
      </c>
      <c r="B427" t="s">
        <v>78</v>
      </c>
      <c r="C427" t="s">
        <v>80</v>
      </c>
    </row>
    <row r="428" spans="1:3" x14ac:dyDescent="0.25">
      <c r="A428" s="1">
        <v>42116.493055555555</v>
      </c>
      <c r="B428" t="s">
        <v>78</v>
      </c>
      <c r="C428" t="s">
        <v>80</v>
      </c>
    </row>
    <row r="429" spans="1:3" x14ac:dyDescent="0.25">
      <c r="A429" s="1">
        <v>42116.493750000001</v>
      </c>
      <c r="B429" t="s">
        <v>78</v>
      </c>
      <c r="C429" t="s">
        <v>79</v>
      </c>
    </row>
    <row r="430" spans="1:3" x14ac:dyDescent="0.25">
      <c r="A430" s="1">
        <v>42116.494444444441</v>
      </c>
      <c r="B430" t="s">
        <v>78</v>
      </c>
      <c r="C430" t="s">
        <v>79</v>
      </c>
    </row>
    <row r="431" spans="1:3" x14ac:dyDescent="0.25">
      <c r="A431" s="1">
        <v>42116.495138888888</v>
      </c>
      <c r="B431" t="s">
        <v>78</v>
      </c>
      <c r="C431" t="s">
        <v>79</v>
      </c>
    </row>
    <row r="432" spans="1:3" x14ac:dyDescent="0.25">
      <c r="A432" s="1">
        <v>42116.495833333334</v>
      </c>
      <c r="B432" t="s">
        <v>78</v>
      </c>
      <c r="C432" t="s">
        <v>104</v>
      </c>
    </row>
    <row r="433" spans="1:3" x14ac:dyDescent="0.25">
      <c r="A433" s="1">
        <v>42116.496527777781</v>
      </c>
      <c r="B433" t="s">
        <v>78</v>
      </c>
      <c r="C433" t="s">
        <v>104</v>
      </c>
    </row>
    <row r="434" spans="1:3" x14ac:dyDescent="0.25">
      <c r="A434" s="1">
        <v>42116.49722222222</v>
      </c>
      <c r="B434" t="s">
        <v>78</v>
      </c>
      <c r="C434" t="s">
        <v>105</v>
      </c>
    </row>
    <row r="435" spans="1:3" x14ac:dyDescent="0.25">
      <c r="A435" s="1">
        <v>42116.497916666667</v>
      </c>
      <c r="B435" t="s">
        <v>78</v>
      </c>
      <c r="C435" t="s">
        <v>105</v>
      </c>
    </row>
    <row r="436" spans="1:3" x14ac:dyDescent="0.25">
      <c r="A436" s="1">
        <v>42116.498611111114</v>
      </c>
      <c r="B436" t="s">
        <v>78</v>
      </c>
      <c r="C436" t="s">
        <v>106</v>
      </c>
    </row>
    <row r="437" spans="1:3" x14ac:dyDescent="0.25">
      <c r="A437" s="1">
        <v>42116.499305555553</v>
      </c>
      <c r="B437" t="s">
        <v>78</v>
      </c>
      <c r="C437" t="s">
        <v>106</v>
      </c>
    </row>
    <row r="438" spans="1:3" x14ac:dyDescent="0.25">
      <c r="A438" s="1">
        <v>42116.5</v>
      </c>
      <c r="B438" t="s">
        <v>78</v>
      </c>
      <c r="C438" t="s">
        <v>106</v>
      </c>
    </row>
    <row r="439" spans="1:3" x14ac:dyDescent="0.25">
      <c r="A439" s="1">
        <v>42116.500694444447</v>
      </c>
      <c r="B439" t="s">
        <v>78</v>
      </c>
      <c r="C439" t="s">
        <v>107</v>
      </c>
    </row>
    <row r="440" spans="1:3" x14ac:dyDescent="0.25">
      <c r="A440" s="1">
        <v>42116.501388888886</v>
      </c>
      <c r="B440" t="s">
        <v>78</v>
      </c>
      <c r="C440" t="s">
        <v>107</v>
      </c>
    </row>
    <row r="441" spans="1:3" x14ac:dyDescent="0.25">
      <c r="A441" s="1">
        <v>42116.502083333333</v>
      </c>
      <c r="B441" t="s">
        <v>78</v>
      </c>
      <c r="C441" t="s">
        <v>107</v>
      </c>
    </row>
    <row r="442" spans="1:3" x14ac:dyDescent="0.25">
      <c r="A442" s="1">
        <v>42116.50277777778</v>
      </c>
      <c r="B442" t="s">
        <v>78</v>
      </c>
      <c r="C442" t="s">
        <v>107</v>
      </c>
    </row>
    <row r="443" spans="1:3" x14ac:dyDescent="0.25">
      <c r="A443" s="1">
        <v>42116.503472222219</v>
      </c>
      <c r="B443" t="s">
        <v>78</v>
      </c>
      <c r="C443" t="s">
        <v>107</v>
      </c>
    </row>
    <row r="444" spans="1:3" x14ac:dyDescent="0.25">
      <c r="A444" s="1">
        <v>42116.504166666666</v>
      </c>
      <c r="B444" t="s">
        <v>78</v>
      </c>
      <c r="C444" t="s">
        <v>107</v>
      </c>
    </row>
    <row r="445" spans="1:3" x14ac:dyDescent="0.25">
      <c r="A445" s="1">
        <v>42116.504861111112</v>
      </c>
      <c r="B445" t="s">
        <v>78</v>
      </c>
      <c r="C445" t="s">
        <v>107</v>
      </c>
    </row>
    <row r="446" spans="1:3" x14ac:dyDescent="0.25">
      <c r="A446" s="1">
        <v>42116.505555555559</v>
      </c>
      <c r="B446" t="s">
        <v>78</v>
      </c>
      <c r="C446" t="s">
        <v>107</v>
      </c>
    </row>
    <row r="447" spans="1:3" x14ac:dyDescent="0.25">
      <c r="A447" s="1">
        <v>42116.506249999999</v>
      </c>
      <c r="B447" t="s">
        <v>78</v>
      </c>
      <c r="C447" t="s">
        <v>107</v>
      </c>
    </row>
    <row r="448" spans="1:3" x14ac:dyDescent="0.25">
      <c r="A448" s="1">
        <v>42116.506944444445</v>
      </c>
      <c r="B448" t="s">
        <v>78</v>
      </c>
      <c r="C448" t="s">
        <v>106</v>
      </c>
    </row>
    <row r="449" spans="1:3" x14ac:dyDescent="0.25">
      <c r="A449" s="1">
        <v>42116.507638888892</v>
      </c>
      <c r="B449" t="s">
        <v>78</v>
      </c>
      <c r="C449" t="s">
        <v>106</v>
      </c>
    </row>
    <row r="450" spans="1:3" x14ac:dyDescent="0.25">
      <c r="A450" s="1">
        <v>42116.508333333331</v>
      </c>
      <c r="B450" t="s">
        <v>78</v>
      </c>
      <c r="C450" t="s">
        <v>106</v>
      </c>
    </row>
    <row r="451" spans="1:3" x14ac:dyDescent="0.25">
      <c r="A451" s="1">
        <v>42116.509027777778</v>
      </c>
      <c r="B451" t="s">
        <v>78</v>
      </c>
      <c r="C451" t="s">
        <v>105</v>
      </c>
    </row>
    <row r="452" spans="1:3" x14ac:dyDescent="0.25">
      <c r="A452" s="1">
        <v>42116.509722222225</v>
      </c>
      <c r="B452" t="s">
        <v>78</v>
      </c>
      <c r="C452" t="s">
        <v>105</v>
      </c>
    </row>
    <row r="453" spans="1:3" x14ac:dyDescent="0.25">
      <c r="A453" s="1">
        <v>42116.510416666664</v>
      </c>
      <c r="B453" t="s">
        <v>78</v>
      </c>
      <c r="C453" t="s">
        <v>104</v>
      </c>
    </row>
    <row r="454" spans="1:3" x14ac:dyDescent="0.25">
      <c r="A454" s="1">
        <v>42116.511111111111</v>
      </c>
      <c r="B454" t="s">
        <v>78</v>
      </c>
      <c r="C454" t="s">
        <v>104</v>
      </c>
    </row>
    <row r="455" spans="1:3" x14ac:dyDescent="0.25">
      <c r="A455" s="1">
        <v>42116.511805555558</v>
      </c>
      <c r="B455" t="s">
        <v>78</v>
      </c>
      <c r="C455" t="s">
        <v>104</v>
      </c>
    </row>
    <row r="456" spans="1:3" x14ac:dyDescent="0.25">
      <c r="A456" s="1">
        <v>42116.512499999997</v>
      </c>
      <c r="B456" t="s">
        <v>78</v>
      </c>
      <c r="C456" t="s">
        <v>79</v>
      </c>
    </row>
    <row r="457" spans="1:3" x14ac:dyDescent="0.25">
      <c r="A457" s="1">
        <v>42116.513194444444</v>
      </c>
      <c r="B457" t="s">
        <v>78</v>
      </c>
      <c r="C457" t="s">
        <v>79</v>
      </c>
    </row>
    <row r="458" spans="1:3" x14ac:dyDescent="0.25">
      <c r="A458" s="1">
        <v>42116.513888888891</v>
      </c>
      <c r="B458" t="s">
        <v>78</v>
      </c>
      <c r="C458" t="s">
        <v>79</v>
      </c>
    </row>
    <row r="459" spans="1:3" x14ac:dyDescent="0.25">
      <c r="A459" s="1">
        <v>42116.51458333333</v>
      </c>
      <c r="B459" t="s">
        <v>78</v>
      </c>
      <c r="C459" t="s">
        <v>79</v>
      </c>
    </row>
    <row r="460" spans="1:3" x14ac:dyDescent="0.25">
      <c r="A460" s="1">
        <v>42116.515277777777</v>
      </c>
      <c r="B460" t="s">
        <v>78</v>
      </c>
      <c r="C460" t="s">
        <v>79</v>
      </c>
    </row>
    <row r="461" spans="1:3" x14ac:dyDescent="0.25">
      <c r="A461" s="1">
        <v>42116.515972222223</v>
      </c>
      <c r="B461" t="s">
        <v>78</v>
      </c>
      <c r="C461" t="s">
        <v>79</v>
      </c>
    </row>
    <row r="462" spans="1:3" x14ac:dyDescent="0.25">
      <c r="A462" s="1">
        <v>42116.51666666667</v>
      </c>
      <c r="B462" t="s">
        <v>78</v>
      </c>
      <c r="C462" t="s">
        <v>79</v>
      </c>
    </row>
    <row r="463" spans="1:3" x14ac:dyDescent="0.25">
      <c r="A463" s="1">
        <v>42116.517361111109</v>
      </c>
      <c r="B463" t="s">
        <v>78</v>
      </c>
      <c r="C463" t="s">
        <v>79</v>
      </c>
    </row>
    <row r="464" spans="1:3" x14ac:dyDescent="0.25">
      <c r="A464" s="1">
        <v>42116.518055555556</v>
      </c>
      <c r="B464" t="s">
        <v>78</v>
      </c>
      <c r="C464" t="s">
        <v>79</v>
      </c>
    </row>
    <row r="465" spans="1:3" x14ac:dyDescent="0.25">
      <c r="A465" s="1">
        <v>42116.518750000003</v>
      </c>
      <c r="B465" t="s">
        <v>78</v>
      </c>
      <c r="C465" t="s">
        <v>79</v>
      </c>
    </row>
    <row r="466" spans="1:3" x14ac:dyDescent="0.25">
      <c r="A466" s="1">
        <v>42116.519444444442</v>
      </c>
      <c r="B466" t="s">
        <v>78</v>
      </c>
      <c r="C466" t="s">
        <v>79</v>
      </c>
    </row>
    <row r="467" spans="1:3" x14ac:dyDescent="0.25">
      <c r="A467" s="1">
        <v>42116.520138888889</v>
      </c>
      <c r="B467" t="s">
        <v>78</v>
      </c>
      <c r="C467" t="s">
        <v>79</v>
      </c>
    </row>
    <row r="468" spans="1:3" x14ac:dyDescent="0.25">
      <c r="A468" s="1">
        <v>42116.520833333336</v>
      </c>
      <c r="B468" t="s">
        <v>78</v>
      </c>
      <c r="C468" t="s">
        <v>79</v>
      </c>
    </row>
    <row r="469" spans="1:3" x14ac:dyDescent="0.25">
      <c r="A469" s="1">
        <v>42116.521527777775</v>
      </c>
      <c r="B469" t="s">
        <v>78</v>
      </c>
      <c r="C469" t="s">
        <v>79</v>
      </c>
    </row>
    <row r="470" spans="1:3" x14ac:dyDescent="0.25">
      <c r="A470" s="1">
        <v>42116.522222222222</v>
      </c>
      <c r="B470" t="s">
        <v>78</v>
      </c>
      <c r="C470" t="s">
        <v>79</v>
      </c>
    </row>
    <row r="471" spans="1:3" x14ac:dyDescent="0.25">
      <c r="A471" s="1">
        <v>42116.522916666669</v>
      </c>
      <c r="B471" t="s">
        <v>78</v>
      </c>
      <c r="C471" t="s">
        <v>79</v>
      </c>
    </row>
    <row r="472" spans="1:3" x14ac:dyDescent="0.25">
      <c r="A472" s="1">
        <v>42116.523611111108</v>
      </c>
      <c r="B472" t="s">
        <v>78</v>
      </c>
      <c r="C472" t="s">
        <v>79</v>
      </c>
    </row>
    <row r="473" spans="1:3" x14ac:dyDescent="0.25">
      <c r="A473" s="1">
        <v>42116.524305555555</v>
      </c>
      <c r="B473" t="s">
        <v>78</v>
      </c>
      <c r="C473" t="s">
        <v>79</v>
      </c>
    </row>
    <row r="474" spans="1:3" x14ac:dyDescent="0.25">
      <c r="A474" s="1">
        <v>42116.525000000001</v>
      </c>
      <c r="B474" t="s">
        <v>78</v>
      </c>
      <c r="C474" t="s">
        <v>104</v>
      </c>
    </row>
    <row r="475" spans="1:3" x14ac:dyDescent="0.25">
      <c r="A475" s="1">
        <v>42116.525694444441</v>
      </c>
      <c r="B475" t="s">
        <v>78</v>
      </c>
      <c r="C475" t="s">
        <v>104</v>
      </c>
    </row>
    <row r="476" spans="1:3" x14ac:dyDescent="0.25">
      <c r="A476" s="1">
        <v>42116.526388888888</v>
      </c>
      <c r="B476" t="s">
        <v>78</v>
      </c>
      <c r="C476" t="s">
        <v>105</v>
      </c>
    </row>
    <row r="477" spans="1:3" x14ac:dyDescent="0.25">
      <c r="A477" s="1">
        <v>42116.527083333334</v>
      </c>
      <c r="B477" t="s">
        <v>78</v>
      </c>
      <c r="C477" t="s">
        <v>105</v>
      </c>
    </row>
    <row r="478" spans="1:3" x14ac:dyDescent="0.25">
      <c r="A478" s="1">
        <v>42116.527777777781</v>
      </c>
      <c r="B478" t="s">
        <v>78</v>
      </c>
      <c r="C478" t="s">
        <v>105</v>
      </c>
    </row>
    <row r="479" spans="1:3" x14ac:dyDescent="0.25">
      <c r="A479" s="1">
        <v>42116.52847222222</v>
      </c>
      <c r="B479" t="s">
        <v>78</v>
      </c>
      <c r="C479" t="s">
        <v>108</v>
      </c>
    </row>
    <row r="480" spans="1:3" x14ac:dyDescent="0.25">
      <c r="A480" s="1">
        <v>42116.529166666667</v>
      </c>
      <c r="B480" t="s">
        <v>78</v>
      </c>
      <c r="C480" t="s">
        <v>108</v>
      </c>
    </row>
    <row r="481" spans="1:3" x14ac:dyDescent="0.25">
      <c r="A481" s="1">
        <v>42116.529861111114</v>
      </c>
      <c r="B481" t="s">
        <v>78</v>
      </c>
      <c r="C481" t="s">
        <v>109</v>
      </c>
    </row>
    <row r="482" spans="1:3" x14ac:dyDescent="0.25">
      <c r="A482" s="1">
        <v>42116.530555555553</v>
      </c>
      <c r="B482" t="s">
        <v>78</v>
      </c>
      <c r="C482" t="s">
        <v>109</v>
      </c>
    </row>
    <row r="483" spans="1:3" x14ac:dyDescent="0.25">
      <c r="A483" s="1">
        <v>42116.53125</v>
      </c>
      <c r="B483" t="s">
        <v>78</v>
      </c>
      <c r="C483" t="s">
        <v>109</v>
      </c>
    </row>
    <row r="484" spans="1:3" x14ac:dyDescent="0.25">
      <c r="A484" s="1">
        <v>42116.531944444447</v>
      </c>
      <c r="B484" t="s">
        <v>78</v>
      </c>
      <c r="C484" t="s">
        <v>110</v>
      </c>
    </row>
    <row r="485" spans="1:3" x14ac:dyDescent="0.25">
      <c r="A485" s="1">
        <v>42116.532638888886</v>
      </c>
      <c r="B485" t="s">
        <v>78</v>
      </c>
      <c r="C485" t="s">
        <v>110</v>
      </c>
    </row>
    <row r="486" spans="1:3" x14ac:dyDescent="0.25">
      <c r="A486" s="1">
        <v>42116.533333333333</v>
      </c>
      <c r="B486" t="s">
        <v>78</v>
      </c>
      <c r="C486" t="s">
        <v>110</v>
      </c>
    </row>
    <row r="487" spans="1:3" x14ac:dyDescent="0.25">
      <c r="A487" s="1">
        <v>42116.53402777778</v>
      </c>
      <c r="B487" t="s">
        <v>78</v>
      </c>
      <c r="C487" t="s">
        <v>110</v>
      </c>
    </row>
    <row r="488" spans="1:3" x14ac:dyDescent="0.25">
      <c r="A488" s="1">
        <v>42116.534722222219</v>
      </c>
      <c r="B488" t="s">
        <v>78</v>
      </c>
      <c r="C488" t="s">
        <v>110</v>
      </c>
    </row>
    <row r="489" spans="1:3" x14ac:dyDescent="0.25">
      <c r="A489" s="1">
        <v>42116.535416666666</v>
      </c>
      <c r="B489" t="s">
        <v>78</v>
      </c>
      <c r="C489" t="s">
        <v>111</v>
      </c>
    </row>
    <row r="490" spans="1:3" x14ac:dyDescent="0.25">
      <c r="A490" s="1">
        <v>42116.536111111112</v>
      </c>
      <c r="B490" t="s">
        <v>78</v>
      </c>
      <c r="C490" t="s">
        <v>112</v>
      </c>
    </row>
    <row r="491" spans="1:3" x14ac:dyDescent="0.25">
      <c r="A491" s="1">
        <v>42116.536805555559</v>
      </c>
      <c r="B491" t="s">
        <v>78</v>
      </c>
      <c r="C491" t="s">
        <v>112</v>
      </c>
    </row>
    <row r="492" spans="1:3" x14ac:dyDescent="0.25">
      <c r="A492" s="1">
        <v>42116.537499999999</v>
      </c>
      <c r="B492" t="s">
        <v>78</v>
      </c>
      <c r="C492" t="s">
        <v>112</v>
      </c>
    </row>
    <row r="493" spans="1:3" x14ac:dyDescent="0.25">
      <c r="A493" s="1">
        <v>42116.538194444445</v>
      </c>
      <c r="B493" t="s">
        <v>78</v>
      </c>
      <c r="C493" t="s">
        <v>113</v>
      </c>
    </row>
    <row r="494" spans="1:3" x14ac:dyDescent="0.25">
      <c r="A494" s="1">
        <v>42116.538888888892</v>
      </c>
      <c r="B494" t="s">
        <v>78</v>
      </c>
      <c r="C494" t="s">
        <v>113</v>
      </c>
    </row>
    <row r="495" spans="1:3" x14ac:dyDescent="0.25">
      <c r="A495" s="1">
        <v>42116.539583333331</v>
      </c>
      <c r="B495" t="s">
        <v>78</v>
      </c>
      <c r="C495" t="s">
        <v>113</v>
      </c>
    </row>
    <row r="496" spans="1:3" x14ac:dyDescent="0.25">
      <c r="A496" s="1">
        <v>42116.540277777778</v>
      </c>
      <c r="B496" t="s">
        <v>78</v>
      </c>
      <c r="C496" t="s">
        <v>113</v>
      </c>
    </row>
    <row r="497" spans="1:3" x14ac:dyDescent="0.25">
      <c r="A497" s="1">
        <v>42116.540972222225</v>
      </c>
      <c r="B497" t="s">
        <v>78</v>
      </c>
      <c r="C497" t="s">
        <v>113</v>
      </c>
    </row>
    <row r="498" spans="1:3" x14ac:dyDescent="0.25">
      <c r="A498" s="1">
        <v>42116.541666666664</v>
      </c>
      <c r="B498" t="s">
        <v>78</v>
      </c>
      <c r="C498" t="s">
        <v>112</v>
      </c>
    </row>
    <row r="499" spans="1:3" x14ac:dyDescent="0.25">
      <c r="A499" s="1">
        <v>42116.542361111111</v>
      </c>
      <c r="B499" t="s">
        <v>78</v>
      </c>
      <c r="C499" t="s">
        <v>112</v>
      </c>
    </row>
    <row r="500" spans="1:3" x14ac:dyDescent="0.25">
      <c r="A500" s="1">
        <v>42116.543055555558</v>
      </c>
      <c r="B500" t="s">
        <v>78</v>
      </c>
      <c r="C500" t="s">
        <v>111</v>
      </c>
    </row>
    <row r="501" spans="1:3" x14ac:dyDescent="0.25">
      <c r="A501" s="1">
        <v>42116.543749999997</v>
      </c>
      <c r="B501" t="s">
        <v>78</v>
      </c>
      <c r="C501" t="s">
        <v>111</v>
      </c>
    </row>
    <row r="502" spans="1:3" x14ac:dyDescent="0.25">
      <c r="A502" s="1">
        <v>42116.544444444444</v>
      </c>
      <c r="B502" t="s">
        <v>78</v>
      </c>
      <c r="C502" t="s">
        <v>114</v>
      </c>
    </row>
    <row r="503" spans="1:3" x14ac:dyDescent="0.25">
      <c r="A503" s="1">
        <v>42116.545138888891</v>
      </c>
      <c r="B503" t="s">
        <v>78</v>
      </c>
      <c r="C503" t="s">
        <v>114</v>
      </c>
    </row>
    <row r="504" spans="1:3" x14ac:dyDescent="0.25">
      <c r="A504" s="1">
        <v>42116.54583333333</v>
      </c>
      <c r="B504" t="s">
        <v>78</v>
      </c>
      <c r="C504" t="s">
        <v>114</v>
      </c>
    </row>
    <row r="505" spans="1:3" x14ac:dyDescent="0.25">
      <c r="A505" s="1">
        <v>42116.546527777777</v>
      </c>
      <c r="B505" t="s">
        <v>78</v>
      </c>
      <c r="C505" t="s">
        <v>114</v>
      </c>
    </row>
    <row r="506" spans="1:3" x14ac:dyDescent="0.25">
      <c r="A506" s="1">
        <v>42116.547222222223</v>
      </c>
      <c r="B506" t="s">
        <v>78</v>
      </c>
      <c r="C506" t="s">
        <v>110</v>
      </c>
    </row>
    <row r="507" spans="1:3" x14ac:dyDescent="0.25">
      <c r="A507" s="1">
        <v>42116.54791666667</v>
      </c>
      <c r="B507" t="s">
        <v>78</v>
      </c>
      <c r="C507" t="s">
        <v>110</v>
      </c>
    </row>
    <row r="508" spans="1:3" x14ac:dyDescent="0.25">
      <c r="A508" s="1">
        <v>42116.548611111109</v>
      </c>
      <c r="B508" t="s">
        <v>78</v>
      </c>
      <c r="C508" t="s">
        <v>109</v>
      </c>
    </row>
    <row r="509" spans="1:3" x14ac:dyDescent="0.25">
      <c r="A509" s="1">
        <v>42116.549305555556</v>
      </c>
      <c r="B509" t="s">
        <v>78</v>
      </c>
      <c r="C509" t="s">
        <v>109</v>
      </c>
    </row>
    <row r="510" spans="1:3" x14ac:dyDescent="0.25">
      <c r="A510" s="1">
        <v>42116.55</v>
      </c>
      <c r="B510" t="s">
        <v>78</v>
      </c>
      <c r="C510" t="s">
        <v>108</v>
      </c>
    </row>
    <row r="511" spans="1:3" x14ac:dyDescent="0.25">
      <c r="A511" s="1">
        <v>42116.550694444442</v>
      </c>
      <c r="B511" t="s">
        <v>78</v>
      </c>
      <c r="C511" t="s">
        <v>108</v>
      </c>
    </row>
    <row r="512" spans="1:3" x14ac:dyDescent="0.25">
      <c r="A512" s="1">
        <v>42116.551388888889</v>
      </c>
      <c r="B512" t="s">
        <v>78</v>
      </c>
      <c r="C512" t="s">
        <v>108</v>
      </c>
    </row>
    <row r="513" spans="1:3" x14ac:dyDescent="0.25">
      <c r="A513" s="1">
        <v>42116.552083333336</v>
      </c>
      <c r="B513" t="s">
        <v>78</v>
      </c>
      <c r="C513" t="s">
        <v>105</v>
      </c>
    </row>
    <row r="514" spans="1:3" x14ac:dyDescent="0.25">
      <c r="A514" s="1">
        <v>42116.552777777775</v>
      </c>
      <c r="B514" t="s">
        <v>78</v>
      </c>
      <c r="C514" t="s">
        <v>105</v>
      </c>
    </row>
    <row r="515" spans="1:3" x14ac:dyDescent="0.25">
      <c r="A515" s="1">
        <v>42116.553472222222</v>
      </c>
      <c r="B515" t="s">
        <v>78</v>
      </c>
      <c r="C515" t="s">
        <v>104</v>
      </c>
    </row>
    <row r="516" spans="1:3" x14ac:dyDescent="0.25">
      <c r="A516" s="1">
        <v>42116.554166666669</v>
      </c>
      <c r="B516" t="s">
        <v>78</v>
      </c>
      <c r="C516" t="s">
        <v>104</v>
      </c>
    </row>
    <row r="517" spans="1:3" x14ac:dyDescent="0.25">
      <c r="A517" s="1">
        <v>42116.554861111108</v>
      </c>
      <c r="B517" t="s">
        <v>78</v>
      </c>
      <c r="C517" t="s">
        <v>104</v>
      </c>
    </row>
    <row r="518" spans="1:3" x14ac:dyDescent="0.25">
      <c r="A518" s="1">
        <v>42116.555555555555</v>
      </c>
      <c r="B518" t="s">
        <v>78</v>
      </c>
      <c r="C518" t="s">
        <v>104</v>
      </c>
    </row>
    <row r="519" spans="1:3" x14ac:dyDescent="0.25">
      <c r="A519" s="1">
        <v>42116.556250000001</v>
      </c>
      <c r="B519" t="s">
        <v>78</v>
      </c>
      <c r="C519" t="s">
        <v>104</v>
      </c>
    </row>
    <row r="520" spans="1:3" x14ac:dyDescent="0.25">
      <c r="A520" s="1">
        <v>42116.556944444441</v>
      </c>
      <c r="B520" t="s">
        <v>78</v>
      </c>
      <c r="C520" t="s">
        <v>79</v>
      </c>
    </row>
    <row r="521" spans="1:3" x14ac:dyDescent="0.25">
      <c r="A521" s="1">
        <v>42116.557638888888</v>
      </c>
      <c r="B521" t="s">
        <v>78</v>
      </c>
      <c r="C521" t="s">
        <v>79</v>
      </c>
    </row>
    <row r="522" spans="1:3" x14ac:dyDescent="0.25">
      <c r="A522" s="1">
        <v>42116.558333333334</v>
      </c>
      <c r="B522" t="s">
        <v>78</v>
      </c>
      <c r="C522" t="s">
        <v>79</v>
      </c>
    </row>
    <row r="523" spans="1:3" x14ac:dyDescent="0.25">
      <c r="A523" s="1">
        <v>42116.559027777781</v>
      </c>
      <c r="B523" t="s">
        <v>78</v>
      </c>
      <c r="C523" t="s">
        <v>79</v>
      </c>
    </row>
    <row r="524" spans="1:3" x14ac:dyDescent="0.25">
      <c r="A524" s="1">
        <v>42116.55972222222</v>
      </c>
      <c r="B524" t="s">
        <v>78</v>
      </c>
      <c r="C524" t="s">
        <v>79</v>
      </c>
    </row>
    <row r="525" spans="1:3" x14ac:dyDescent="0.25">
      <c r="A525" s="1">
        <v>42116.560416666667</v>
      </c>
      <c r="B525" t="s">
        <v>78</v>
      </c>
      <c r="C525" t="s">
        <v>79</v>
      </c>
    </row>
    <row r="526" spans="1:3" x14ac:dyDescent="0.25">
      <c r="A526" s="1">
        <v>42116.561111111114</v>
      </c>
      <c r="B526" t="s">
        <v>78</v>
      </c>
      <c r="C526" t="s">
        <v>80</v>
      </c>
    </row>
    <row r="527" spans="1:3" x14ac:dyDescent="0.25">
      <c r="A527" s="1">
        <v>42116.561805555553</v>
      </c>
      <c r="B527" t="s">
        <v>78</v>
      </c>
      <c r="C527" t="s">
        <v>81</v>
      </c>
    </row>
    <row r="528" spans="1:3" x14ac:dyDescent="0.25">
      <c r="A528" s="1">
        <v>42116.5625</v>
      </c>
      <c r="B528" t="s">
        <v>78</v>
      </c>
      <c r="C528" t="s">
        <v>82</v>
      </c>
    </row>
    <row r="529" spans="1:3" x14ac:dyDescent="0.25">
      <c r="A529" s="1">
        <v>42116.563194444447</v>
      </c>
      <c r="B529" t="s">
        <v>78</v>
      </c>
      <c r="C529" t="s">
        <v>82</v>
      </c>
    </row>
    <row r="530" spans="1:3" x14ac:dyDescent="0.25">
      <c r="A530" s="1">
        <v>42116.563888888886</v>
      </c>
      <c r="B530" t="s">
        <v>78</v>
      </c>
      <c r="C530" t="s">
        <v>83</v>
      </c>
    </row>
    <row r="531" spans="1:3" x14ac:dyDescent="0.25">
      <c r="A531" s="1">
        <v>42116.564583333333</v>
      </c>
      <c r="B531" t="s">
        <v>78</v>
      </c>
      <c r="C531" t="s">
        <v>84</v>
      </c>
    </row>
    <row r="532" spans="1:3" x14ac:dyDescent="0.25">
      <c r="A532" s="1">
        <v>42116.56527777778</v>
      </c>
      <c r="B532" t="s">
        <v>78</v>
      </c>
      <c r="C532" t="s">
        <v>84</v>
      </c>
    </row>
    <row r="533" spans="1:3" x14ac:dyDescent="0.25">
      <c r="A533" s="1">
        <v>42116.565972222219</v>
      </c>
      <c r="B533" t="s">
        <v>78</v>
      </c>
      <c r="C533" t="s">
        <v>85</v>
      </c>
    </row>
    <row r="534" spans="1:3" x14ac:dyDescent="0.25">
      <c r="A534" s="1">
        <v>42116.566666666666</v>
      </c>
      <c r="B534" t="s">
        <v>78</v>
      </c>
      <c r="C534" t="s">
        <v>86</v>
      </c>
    </row>
    <row r="535" spans="1:3" x14ac:dyDescent="0.25">
      <c r="A535" s="1">
        <v>42116.567361111112</v>
      </c>
      <c r="B535" t="s">
        <v>78</v>
      </c>
      <c r="C535" t="s">
        <v>86</v>
      </c>
    </row>
    <row r="536" spans="1:3" x14ac:dyDescent="0.25">
      <c r="A536" s="1">
        <v>42066.429166666669</v>
      </c>
      <c r="B536" t="s">
        <v>115</v>
      </c>
      <c r="C536" t="s">
        <v>116</v>
      </c>
    </row>
    <row r="537" spans="1:3" x14ac:dyDescent="0.25">
      <c r="A537" s="1">
        <v>42066.429861111108</v>
      </c>
      <c r="B537" t="s">
        <v>115</v>
      </c>
      <c r="C537" t="s">
        <v>116</v>
      </c>
    </row>
    <row r="538" spans="1:3" x14ac:dyDescent="0.25">
      <c r="A538" s="1">
        <v>42066.430555555555</v>
      </c>
      <c r="B538" t="s">
        <v>115</v>
      </c>
      <c r="C538" t="s">
        <v>117</v>
      </c>
    </row>
    <row r="539" spans="1:3" x14ac:dyDescent="0.25">
      <c r="A539" s="1">
        <v>42066.431250000001</v>
      </c>
      <c r="B539" t="s">
        <v>115</v>
      </c>
      <c r="C539" t="s">
        <v>117</v>
      </c>
    </row>
    <row r="540" spans="1:3" x14ac:dyDescent="0.25">
      <c r="A540" s="1">
        <v>42066.431944444441</v>
      </c>
      <c r="B540" t="s">
        <v>115</v>
      </c>
      <c r="C540" t="s">
        <v>118</v>
      </c>
    </row>
    <row r="541" spans="1:3" x14ac:dyDescent="0.25">
      <c r="A541" s="1">
        <v>42066.432638888888</v>
      </c>
      <c r="B541" t="s">
        <v>115</v>
      </c>
      <c r="C541" t="s">
        <v>118</v>
      </c>
    </row>
    <row r="542" spans="1:3" x14ac:dyDescent="0.25">
      <c r="A542" s="1">
        <v>42066.433333333334</v>
      </c>
      <c r="B542" t="s">
        <v>115</v>
      </c>
      <c r="C542" t="s">
        <v>119</v>
      </c>
    </row>
    <row r="543" spans="1:3" x14ac:dyDescent="0.25">
      <c r="A543" s="1">
        <v>42066.434027777781</v>
      </c>
      <c r="B543" t="s">
        <v>115</v>
      </c>
      <c r="C543" t="s">
        <v>119</v>
      </c>
    </row>
    <row r="544" spans="1:3" x14ac:dyDescent="0.25">
      <c r="A544" s="1">
        <v>42066.43472222222</v>
      </c>
      <c r="B544" t="s">
        <v>115</v>
      </c>
      <c r="C544" t="s">
        <v>119</v>
      </c>
    </row>
    <row r="545" spans="1:3" x14ac:dyDescent="0.25">
      <c r="A545" s="1">
        <v>42066.435416666667</v>
      </c>
      <c r="B545" t="s">
        <v>115</v>
      </c>
      <c r="C545" t="s">
        <v>120</v>
      </c>
    </row>
    <row r="546" spans="1:3" x14ac:dyDescent="0.25">
      <c r="A546" s="1">
        <v>42066.436111111114</v>
      </c>
      <c r="B546" t="s">
        <v>115</v>
      </c>
      <c r="C546" t="s">
        <v>120</v>
      </c>
    </row>
    <row r="547" spans="1:3" x14ac:dyDescent="0.25">
      <c r="A547" s="1">
        <v>42066.436805555553</v>
      </c>
      <c r="B547" t="s">
        <v>115</v>
      </c>
      <c r="C547" t="s">
        <v>120</v>
      </c>
    </row>
    <row r="548" spans="1:3" x14ac:dyDescent="0.25">
      <c r="A548" s="1">
        <v>42066.4375</v>
      </c>
      <c r="B548" t="s">
        <v>115</v>
      </c>
      <c r="C548" t="s">
        <v>121</v>
      </c>
    </row>
    <row r="549" spans="1:3" x14ac:dyDescent="0.25">
      <c r="A549" s="1">
        <v>42066.438194444447</v>
      </c>
      <c r="B549" t="s">
        <v>115</v>
      </c>
      <c r="C549" t="s">
        <v>121</v>
      </c>
    </row>
    <row r="550" spans="1:3" x14ac:dyDescent="0.25">
      <c r="A550" s="1">
        <v>42066.438888888886</v>
      </c>
      <c r="B550" t="s">
        <v>115</v>
      </c>
      <c r="C550" t="s">
        <v>121</v>
      </c>
    </row>
    <row r="551" spans="1:3" x14ac:dyDescent="0.25">
      <c r="A551" s="1">
        <v>42066.439583333333</v>
      </c>
      <c r="B551" t="s">
        <v>115</v>
      </c>
      <c r="C551" t="s">
        <v>122</v>
      </c>
    </row>
    <row r="552" spans="1:3" x14ac:dyDescent="0.25">
      <c r="A552" s="1">
        <v>42066.44027777778</v>
      </c>
      <c r="B552" t="s">
        <v>115</v>
      </c>
      <c r="C552" t="s">
        <v>122</v>
      </c>
    </row>
    <row r="553" spans="1:3" x14ac:dyDescent="0.25">
      <c r="A553" s="1">
        <v>42066.440972222219</v>
      </c>
      <c r="B553" t="s">
        <v>115</v>
      </c>
      <c r="C553" t="s">
        <v>122</v>
      </c>
    </row>
    <row r="554" spans="1:3" x14ac:dyDescent="0.25">
      <c r="A554" s="1">
        <v>42066.441666666666</v>
      </c>
      <c r="B554" t="s">
        <v>115</v>
      </c>
      <c r="C554" t="s">
        <v>123</v>
      </c>
    </row>
    <row r="555" spans="1:3" x14ac:dyDescent="0.25">
      <c r="A555" s="1">
        <v>42066.442361111112</v>
      </c>
      <c r="B555" t="s">
        <v>115</v>
      </c>
      <c r="C555" t="s">
        <v>123</v>
      </c>
    </row>
    <row r="556" spans="1:3" x14ac:dyDescent="0.25">
      <c r="A556" s="1">
        <v>42066.443055555559</v>
      </c>
      <c r="B556" t="s">
        <v>115</v>
      </c>
      <c r="C556" t="s">
        <v>124</v>
      </c>
    </row>
    <row r="557" spans="1:3" x14ac:dyDescent="0.25">
      <c r="A557" s="1">
        <v>42066.443749999999</v>
      </c>
      <c r="B557" t="s">
        <v>115</v>
      </c>
      <c r="C557" t="s">
        <v>124</v>
      </c>
    </row>
    <row r="558" spans="1:3" x14ac:dyDescent="0.25">
      <c r="A558" s="1">
        <v>42066.444444444445</v>
      </c>
      <c r="B558" t="s">
        <v>115</v>
      </c>
      <c r="C558" t="s">
        <v>124</v>
      </c>
    </row>
    <row r="559" spans="1:3" x14ac:dyDescent="0.25">
      <c r="A559" s="1">
        <v>42066.445138888892</v>
      </c>
      <c r="B559" t="s">
        <v>115</v>
      </c>
      <c r="C559" t="s">
        <v>124</v>
      </c>
    </row>
    <row r="560" spans="1:3" x14ac:dyDescent="0.25">
      <c r="A560" s="1">
        <v>42066.445833333331</v>
      </c>
      <c r="B560" t="s">
        <v>115</v>
      </c>
      <c r="C560" t="s">
        <v>125</v>
      </c>
    </row>
    <row r="561" spans="1:3" x14ac:dyDescent="0.25">
      <c r="A561" s="1">
        <v>42066.446527777778</v>
      </c>
      <c r="B561" t="s">
        <v>115</v>
      </c>
      <c r="C561" t="s">
        <v>125</v>
      </c>
    </row>
    <row r="562" spans="1:3" x14ac:dyDescent="0.25">
      <c r="A562" s="1">
        <v>42066.447222222225</v>
      </c>
      <c r="B562" t="s">
        <v>115</v>
      </c>
      <c r="C562" t="s">
        <v>126</v>
      </c>
    </row>
    <row r="563" spans="1:3" x14ac:dyDescent="0.25">
      <c r="A563" s="1">
        <v>42066.447916666664</v>
      </c>
      <c r="B563" t="s">
        <v>115</v>
      </c>
      <c r="C563" t="s">
        <v>126</v>
      </c>
    </row>
    <row r="564" spans="1:3" x14ac:dyDescent="0.25">
      <c r="A564" s="1">
        <v>42066.448611111111</v>
      </c>
      <c r="B564" t="s">
        <v>115</v>
      </c>
      <c r="C564" t="s">
        <v>126</v>
      </c>
    </row>
    <row r="565" spans="1:3" x14ac:dyDescent="0.25">
      <c r="A565" s="1">
        <v>42066.449305555558</v>
      </c>
      <c r="B565" t="s">
        <v>115</v>
      </c>
      <c r="C565" t="s">
        <v>127</v>
      </c>
    </row>
    <row r="566" spans="1:3" x14ac:dyDescent="0.25">
      <c r="A566" s="1">
        <v>42066.45</v>
      </c>
      <c r="B566" t="s">
        <v>115</v>
      </c>
      <c r="C566" t="s">
        <v>127</v>
      </c>
    </row>
    <row r="567" spans="1:3" x14ac:dyDescent="0.25">
      <c r="A567" s="1">
        <v>42066.450694444444</v>
      </c>
      <c r="B567" t="s">
        <v>115</v>
      </c>
      <c r="C567" t="s">
        <v>128</v>
      </c>
    </row>
    <row r="568" spans="1:3" x14ac:dyDescent="0.25">
      <c r="A568" s="1">
        <v>42066.451388888891</v>
      </c>
      <c r="B568" t="s">
        <v>115</v>
      </c>
      <c r="C568" t="s">
        <v>128</v>
      </c>
    </row>
    <row r="569" spans="1:3" x14ac:dyDescent="0.25">
      <c r="A569" s="1">
        <v>42066.45208333333</v>
      </c>
      <c r="B569" t="s">
        <v>115</v>
      </c>
      <c r="C569" t="s">
        <v>129</v>
      </c>
    </row>
    <row r="570" spans="1:3" x14ac:dyDescent="0.25">
      <c r="A570" s="1">
        <v>42066.452777777777</v>
      </c>
      <c r="B570" t="s">
        <v>115</v>
      </c>
      <c r="C570" t="s">
        <v>129</v>
      </c>
    </row>
    <row r="571" spans="1:3" x14ac:dyDescent="0.25">
      <c r="A571" s="1">
        <v>42066.453472222223</v>
      </c>
      <c r="B571" t="s">
        <v>115</v>
      </c>
      <c r="C571" t="s">
        <v>130</v>
      </c>
    </row>
    <row r="572" spans="1:3" x14ac:dyDescent="0.25">
      <c r="A572" s="1">
        <v>42066.45416666667</v>
      </c>
      <c r="B572" t="s">
        <v>115</v>
      </c>
      <c r="C572" t="s">
        <v>92</v>
      </c>
    </row>
    <row r="573" spans="1:3" x14ac:dyDescent="0.25">
      <c r="A573" s="1">
        <v>42066.454861111109</v>
      </c>
      <c r="B573" t="s">
        <v>115</v>
      </c>
      <c r="C573" t="s">
        <v>92</v>
      </c>
    </row>
    <row r="574" spans="1:3" x14ac:dyDescent="0.25">
      <c r="A574" s="1">
        <v>42066.455555555556</v>
      </c>
      <c r="B574" t="s">
        <v>115</v>
      </c>
      <c r="C574" t="s">
        <v>92</v>
      </c>
    </row>
    <row r="575" spans="1:3" x14ac:dyDescent="0.25">
      <c r="A575" s="1">
        <v>42066.456250000003</v>
      </c>
      <c r="B575" t="s">
        <v>115</v>
      </c>
      <c r="C575" t="s">
        <v>131</v>
      </c>
    </row>
    <row r="576" spans="1:3" x14ac:dyDescent="0.25">
      <c r="A576" s="1">
        <v>42066.456944444442</v>
      </c>
      <c r="B576" t="s">
        <v>115</v>
      </c>
      <c r="C576" t="s">
        <v>131</v>
      </c>
    </row>
    <row r="577" spans="1:3" x14ac:dyDescent="0.25">
      <c r="A577" s="1">
        <v>42066.457638888889</v>
      </c>
      <c r="B577" t="s">
        <v>115</v>
      </c>
      <c r="C577" t="s">
        <v>132</v>
      </c>
    </row>
    <row r="578" spans="1:3" x14ac:dyDescent="0.25">
      <c r="A578" s="1">
        <v>42066.458333333336</v>
      </c>
      <c r="B578" t="s">
        <v>115</v>
      </c>
      <c r="C578" t="s">
        <v>133</v>
      </c>
    </row>
    <row r="579" spans="1:3" x14ac:dyDescent="0.25">
      <c r="A579" s="1">
        <v>42066.459027777775</v>
      </c>
      <c r="B579" t="s">
        <v>115</v>
      </c>
      <c r="C579" t="s">
        <v>133</v>
      </c>
    </row>
    <row r="580" spans="1:3" x14ac:dyDescent="0.25">
      <c r="A580" s="1">
        <v>42066.459722222222</v>
      </c>
      <c r="B580" t="s">
        <v>115</v>
      </c>
      <c r="C580" t="s">
        <v>134</v>
      </c>
    </row>
    <row r="581" spans="1:3" x14ac:dyDescent="0.25">
      <c r="A581" s="1">
        <v>42066.460416666669</v>
      </c>
      <c r="B581" t="s">
        <v>115</v>
      </c>
      <c r="C581" t="s">
        <v>135</v>
      </c>
    </row>
    <row r="582" spans="1:3" x14ac:dyDescent="0.25">
      <c r="A582" s="1">
        <v>42066.461111111108</v>
      </c>
      <c r="B582" t="s">
        <v>115</v>
      </c>
      <c r="C582" t="s">
        <v>135</v>
      </c>
    </row>
    <row r="583" spans="1:3" x14ac:dyDescent="0.25">
      <c r="A583" s="1">
        <v>42066.461805555555</v>
      </c>
      <c r="B583" t="s">
        <v>115</v>
      </c>
      <c r="C583" t="s">
        <v>136</v>
      </c>
    </row>
    <row r="584" spans="1:3" x14ac:dyDescent="0.25">
      <c r="A584" s="1">
        <v>42066.462500000001</v>
      </c>
      <c r="B584" t="s">
        <v>115</v>
      </c>
      <c r="C584" t="s">
        <v>137</v>
      </c>
    </row>
    <row r="585" spans="1:3" x14ac:dyDescent="0.25">
      <c r="A585" s="1">
        <v>42066.463194444441</v>
      </c>
      <c r="B585" t="s">
        <v>115</v>
      </c>
      <c r="C585" t="s">
        <v>137</v>
      </c>
    </row>
    <row r="586" spans="1:3" x14ac:dyDescent="0.25">
      <c r="A586" s="1">
        <v>42066.463888888888</v>
      </c>
      <c r="B586" t="s">
        <v>115</v>
      </c>
      <c r="C586" t="s">
        <v>138</v>
      </c>
    </row>
    <row r="587" spans="1:3" x14ac:dyDescent="0.25">
      <c r="A587" s="1">
        <v>42066.464583333334</v>
      </c>
      <c r="B587" t="s">
        <v>115</v>
      </c>
      <c r="C587" t="s">
        <v>138</v>
      </c>
    </row>
    <row r="588" spans="1:3" x14ac:dyDescent="0.25">
      <c r="A588" s="1">
        <v>42066.465277777781</v>
      </c>
      <c r="B588" t="s">
        <v>115</v>
      </c>
      <c r="C588" t="s">
        <v>139</v>
      </c>
    </row>
    <row r="589" spans="1:3" x14ac:dyDescent="0.25">
      <c r="A589" s="1">
        <v>42066.46597222222</v>
      </c>
      <c r="B589" t="s">
        <v>115</v>
      </c>
      <c r="C589" t="s">
        <v>139</v>
      </c>
    </row>
    <row r="590" spans="1:3" x14ac:dyDescent="0.25">
      <c r="A590" s="1">
        <v>42066.466666666667</v>
      </c>
      <c r="B590" t="s">
        <v>115</v>
      </c>
      <c r="C590" t="s">
        <v>55</v>
      </c>
    </row>
    <row r="591" spans="1:3" x14ac:dyDescent="0.25">
      <c r="A591" s="1">
        <v>42066.467361111114</v>
      </c>
      <c r="B591" t="s">
        <v>115</v>
      </c>
      <c r="C591" t="s">
        <v>140</v>
      </c>
    </row>
    <row r="592" spans="1:3" x14ac:dyDescent="0.25">
      <c r="A592" s="1">
        <v>42066.468055555553</v>
      </c>
      <c r="B592" t="s">
        <v>115</v>
      </c>
      <c r="C592" t="s">
        <v>140</v>
      </c>
    </row>
    <row r="593" spans="1:3" x14ac:dyDescent="0.25">
      <c r="A593" s="1">
        <v>42066.46875</v>
      </c>
      <c r="B593" t="s">
        <v>115</v>
      </c>
      <c r="C593" t="s">
        <v>141</v>
      </c>
    </row>
    <row r="594" spans="1:3" x14ac:dyDescent="0.25">
      <c r="A594" s="1">
        <v>42066.469444444447</v>
      </c>
      <c r="B594" t="s">
        <v>115</v>
      </c>
      <c r="C594" t="s">
        <v>141</v>
      </c>
    </row>
    <row r="595" spans="1:3" x14ac:dyDescent="0.25">
      <c r="A595" s="1">
        <v>42066.470138888886</v>
      </c>
      <c r="B595" t="s">
        <v>115</v>
      </c>
      <c r="C595" t="s">
        <v>142</v>
      </c>
    </row>
    <row r="596" spans="1:3" x14ac:dyDescent="0.25">
      <c r="A596" s="1">
        <v>42066.470833333333</v>
      </c>
      <c r="B596" t="s">
        <v>115</v>
      </c>
      <c r="C596" t="s">
        <v>142</v>
      </c>
    </row>
    <row r="597" spans="1:3" x14ac:dyDescent="0.25">
      <c r="A597" s="1">
        <v>42066.47152777778</v>
      </c>
      <c r="B597" t="s">
        <v>115</v>
      </c>
      <c r="C597" t="s">
        <v>143</v>
      </c>
    </row>
    <row r="598" spans="1:3" x14ac:dyDescent="0.25">
      <c r="A598" s="1">
        <v>42066.472222222219</v>
      </c>
      <c r="B598" t="s">
        <v>115</v>
      </c>
      <c r="C598" t="s">
        <v>143</v>
      </c>
    </row>
    <row r="599" spans="1:3" x14ac:dyDescent="0.25">
      <c r="A599" s="1">
        <v>42066.472916666666</v>
      </c>
      <c r="B599" t="s">
        <v>115</v>
      </c>
      <c r="C599" t="s">
        <v>28</v>
      </c>
    </row>
    <row r="600" spans="1:3" x14ac:dyDescent="0.25">
      <c r="A600" s="1">
        <v>42066.473611111112</v>
      </c>
      <c r="B600" t="s">
        <v>115</v>
      </c>
      <c r="C600" t="s">
        <v>28</v>
      </c>
    </row>
    <row r="601" spans="1:3" x14ac:dyDescent="0.25">
      <c r="A601" s="1">
        <v>42066.474305555559</v>
      </c>
      <c r="B601" t="s">
        <v>115</v>
      </c>
      <c r="C601" t="s">
        <v>27</v>
      </c>
    </row>
    <row r="602" spans="1:3" x14ac:dyDescent="0.25">
      <c r="A602" s="1">
        <v>42066.474999999999</v>
      </c>
      <c r="B602" t="s">
        <v>115</v>
      </c>
      <c r="C602" t="s">
        <v>27</v>
      </c>
    </row>
    <row r="603" spans="1:3" x14ac:dyDescent="0.25">
      <c r="A603" s="1">
        <v>42066.475694444445</v>
      </c>
      <c r="B603" t="s">
        <v>115</v>
      </c>
      <c r="C603" t="s">
        <v>26</v>
      </c>
    </row>
    <row r="604" spans="1:3" x14ac:dyDescent="0.25">
      <c r="A604" s="1">
        <v>42066.476388888892</v>
      </c>
      <c r="B604" t="s">
        <v>115</v>
      </c>
      <c r="C604" t="s">
        <v>26</v>
      </c>
    </row>
    <row r="605" spans="1:3" x14ac:dyDescent="0.25">
      <c r="A605" s="1">
        <v>42066.477083333331</v>
      </c>
      <c r="B605" t="s">
        <v>115</v>
      </c>
      <c r="C605" t="s">
        <v>144</v>
      </c>
    </row>
    <row r="606" spans="1:3" x14ac:dyDescent="0.25">
      <c r="A606" s="1">
        <v>42066.477777777778</v>
      </c>
      <c r="B606" t="s">
        <v>115</v>
      </c>
      <c r="C606" s="2" t="s">
        <v>25</v>
      </c>
    </row>
    <row r="607" spans="1:3" x14ac:dyDescent="0.25">
      <c r="A607" s="1">
        <v>42066.478472222225</v>
      </c>
      <c r="B607" t="s">
        <v>115</v>
      </c>
      <c r="C607" s="2" t="s">
        <v>25</v>
      </c>
    </row>
    <row r="608" spans="1:3" x14ac:dyDescent="0.25">
      <c r="A608" s="1">
        <v>42066.479166666664</v>
      </c>
      <c r="B608" t="s">
        <v>115</v>
      </c>
      <c r="C608" s="2" t="s">
        <v>25</v>
      </c>
    </row>
    <row r="609" spans="1:3" x14ac:dyDescent="0.25">
      <c r="A609" s="1">
        <v>42066.479861111111</v>
      </c>
      <c r="B609" t="s">
        <v>115</v>
      </c>
      <c r="C609" t="s">
        <v>24</v>
      </c>
    </row>
    <row r="610" spans="1:3" x14ac:dyDescent="0.25">
      <c r="A610" s="1">
        <v>42066.480555555558</v>
      </c>
      <c r="B610" t="s">
        <v>115</v>
      </c>
      <c r="C610" t="s">
        <v>24</v>
      </c>
    </row>
    <row r="611" spans="1:3" x14ac:dyDescent="0.25">
      <c r="A611" s="1">
        <v>42066.481249999997</v>
      </c>
      <c r="B611" t="s">
        <v>115</v>
      </c>
      <c r="C611" t="s">
        <v>145</v>
      </c>
    </row>
    <row r="612" spans="1:3" x14ac:dyDescent="0.25">
      <c r="A612" s="1">
        <v>42066.481944444444</v>
      </c>
      <c r="B612" t="s">
        <v>115</v>
      </c>
      <c r="C612" t="s">
        <v>145</v>
      </c>
    </row>
    <row r="613" spans="1:3" x14ac:dyDescent="0.25">
      <c r="A613" s="1">
        <v>42066.482638888891</v>
      </c>
      <c r="B613" t="s">
        <v>115</v>
      </c>
      <c r="C613" t="s">
        <v>146</v>
      </c>
    </row>
    <row r="614" spans="1:3" x14ac:dyDescent="0.25">
      <c r="A614" s="1">
        <v>42066.48333333333</v>
      </c>
      <c r="B614" t="s">
        <v>115</v>
      </c>
      <c r="C614" t="s">
        <v>23</v>
      </c>
    </row>
    <row r="615" spans="1:3" x14ac:dyDescent="0.25">
      <c r="A615" s="1">
        <v>42066.484027777777</v>
      </c>
      <c r="B615" t="s">
        <v>115</v>
      </c>
      <c r="C615" t="s">
        <v>23</v>
      </c>
    </row>
    <row r="616" spans="1:3" x14ac:dyDescent="0.25">
      <c r="A616" s="1">
        <v>42066.484722222223</v>
      </c>
      <c r="B616" t="s">
        <v>115</v>
      </c>
      <c r="C616" t="s">
        <v>147</v>
      </c>
    </row>
    <row r="617" spans="1:3" x14ac:dyDescent="0.25">
      <c r="A617" s="1">
        <v>42066.48541666667</v>
      </c>
      <c r="B617" t="s">
        <v>115</v>
      </c>
      <c r="C617" t="s">
        <v>147</v>
      </c>
    </row>
    <row r="618" spans="1:3" x14ac:dyDescent="0.25">
      <c r="A618" s="1">
        <v>42066.486111111109</v>
      </c>
      <c r="B618" t="s">
        <v>115</v>
      </c>
      <c r="C618" t="s">
        <v>11</v>
      </c>
    </row>
    <row r="619" spans="1:3" x14ac:dyDescent="0.25">
      <c r="A619" s="1">
        <v>42066.486805555556</v>
      </c>
      <c r="B619" t="s">
        <v>115</v>
      </c>
      <c r="C619" t="s">
        <v>11</v>
      </c>
    </row>
    <row r="620" spans="1:3" x14ac:dyDescent="0.25">
      <c r="A620" s="1">
        <v>42066.487500000003</v>
      </c>
      <c r="B620" t="s">
        <v>115</v>
      </c>
      <c r="C620" t="s">
        <v>148</v>
      </c>
    </row>
    <row r="621" spans="1:3" x14ac:dyDescent="0.25">
      <c r="A621" s="1">
        <v>42066.488194444442</v>
      </c>
      <c r="B621" t="s">
        <v>115</v>
      </c>
      <c r="C621" t="s">
        <v>148</v>
      </c>
    </row>
    <row r="622" spans="1:3" x14ac:dyDescent="0.25">
      <c r="A622" s="1">
        <v>42066.488888888889</v>
      </c>
      <c r="B622" t="s">
        <v>115</v>
      </c>
      <c r="C622" t="s">
        <v>107</v>
      </c>
    </row>
    <row r="623" spans="1:3" x14ac:dyDescent="0.25">
      <c r="A623" s="1">
        <v>42066.489583333336</v>
      </c>
      <c r="B623" t="s">
        <v>115</v>
      </c>
      <c r="C623" t="s">
        <v>107</v>
      </c>
    </row>
    <row r="624" spans="1:3" x14ac:dyDescent="0.25">
      <c r="A624" s="1">
        <v>42066.490277777775</v>
      </c>
      <c r="B624" t="s">
        <v>115</v>
      </c>
      <c r="C624" t="s">
        <v>107</v>
      </c>
    </row>
    <row r="625" spans="1:3" x14ac:dyDescent="0.25">
      <c r="A625" s="1">
        <v>42066.490972222222</v>
      </c>
      <c r="B625" t="s">
        <v>115</v>
      </c>
      <c r="C625" t="s">
        <v>107</v>
      </c>
    </row>
    <row r="626" spans="1:3" x14ac:dyDescent="0.25">
      <c r="A626" s="1">
        <v>42066.491666666669</v>
      </c>
      <c r="B626" t="s">
        <v>115</v>
      </c>
      <c r="C626" t="s">
        <v>107</v>
      </c>
    </row>
    <row r="627" spans="1:3" x14ac:dyDescent="0.25">
      <c r="A627" s="1">
        <v>42066.492361111108</v>
      </c>
      <c r="B627" t="s">
        <v>115</v>
      </c>
      <c r="C627" t="s">
        <v>107</v>
      </c>
    </row>
    <row r="628" spans="1:3" x14ac:dyDescent="0.25">
      <c r="A628" s="1">
        <v>42066.493055555555</v>
      </c>
      <c r="B628" t="s">
        <v>115</v>
      </c>
      <c r="C628" t="s">
        <v>107</v>
      </c>
    </row>
    <row r="629" spans="1:3" x14ac:dyDescent="0.25">
      <c r="A629" s="1">
        <v>42066.493750000001</v>
      </c>
      <c r="B629" t="s">
        <v>115</v>
      </c>
      <c r="C629" t="s">
        <v>107</v>
      </c>
    </row>
    <row r="630" spans="1:3" x14ac:dyDescent="0.25">
      <c r="A630" s="1">
        <v>42066.494444444441</v>
      </c>
      <c r="B630" t="s">
        <v>115</v>
      </c>
      <c r="C630" t="s">
        <v>107</v>
      </c>
    </row>
    <row r="631" spans="1:3" x14ac:dyDescent="0.25">
      <c r="A631" s="1">
        <v>42066.495138888888</v>
      </c>
      <c r="B631" t="s">
        <v>115</v>
      </c>
      <c r="C631" t="s">
        <v>107</v>
      </c>
    </row>
    <row r="632" spans="1:3" x14ac:dyDescent="0.25">
      <c r="A632" s="1">
        <v>42066.495833333334</v>
      </c>
      <c r="B632" t="s">
        <v>115</v>
      </c>
      <c r="C632" t="s">
        <v>107</v>
      </c>
    </row>
    <row r="633" spans="1:3" x14ac:dyDescent="0.25">
      <c r="A633" s="1">
        <v>42066.496527777781</v>
      </c>
      <c r="B633" t="s">
        <v>115</v>
      </c>
      <c r="C633" t="s">
        <v>107</v>
      </c>
    </row>
    <row r="634" spans="1:3" x14ac:dyDescent="0.25">
      <c r="A634" s="1">
        <v>42066.49722222222</v>
      </c>
      <c r="B634" t="s">
        <v>115</v>
      </c>
      <c r="C634" t="s">
        <v>107</v>
      </c>
    </row>
    <row r="635" spans="1:3" x14ac:dyDescent="0.25">
      <c r="A635" s="1">
        <v>42066.497916666667</v>
      </c>
      <c r="B635" t="s">
        <v>115</v>
      </c>
      <c r="C635" t="s">
        <v>107</v>
      </c>
    </row>
    <row r="636" spans="1:3" x14ac:dyDescent="0.25">
      <c r="A636" s="1">
        <v>42066.497916666667</v>
      </c>
      <c r="B636" t="s">
        <v>115</v>
      </c>
      <c r="C636" t="s">
        <v>107</v>
      </c>
    </row>
    <row r="637" spans="1:3" x14ac:dyDescent="0.25">
      <c r="A637" s="1">
        <v>42066.498611111114</v>
      </c>
      <c r="B637" t="s">
        <v>115</v>
      </c>
      <c r="C637" t="s">
        <v>107</v>
      </c>
    </row>
    <row r="638" spans="1:3" x14ac:dyDescent="0.25">
      <c r="A638" s="1">
        <v>42066.499305555553</v>
      </c>
      <c r="B638" t="s">
        <v>115</v>
      </c>
      <c r="C638" t="s">
        <v>107</v>
      </c>
    </row>
    <row r="639" spans="1:3" x14ac:dyDescent="0.25">
      <c r="A639" s="1">
        <v>42066.5</v>
      </c>
      <c r="B639" t="s">
        <v>115</v>
      </c>
      <c r="C639" t="s">
        <v>107</v>
      </c>
    </row>
    <row r="640" spans="1:3" x14ac:dyDescent="0.25">
      <c r="A640" s="1">
        <v>42066.500694444447</v>
      </c>
      <c r="B640" t="s">
        <v>115</v>
      </c>
      <c r="C640" t="s">
        <v>148</v>
      </c>
    </row>
    <row r="641" spans="1:3" x14ac:dyDescent="0.25">
      <c r="A641" s="1">
        <v>42066.501388888886</v>
      </c>
      <c r="B641" t="s">
        <v>115</v>
      </c>
      <c r="C641" t="s">
        <v>148</v>
      </c>
    </row>
    <row r="642" spans="1:3" x14ac:dyDescent="0.25">
      <c r="A642" s="1">
        <v>42066.502083333333</v>
      </c>
      <c r="B642" t="s">
        <v>115</v>
      </c>
      <c r="C642" t="s">
        <v>148</v>
      </c>
    </row>
    <row r="643" spans="1:3" x14ac:dyDescent="0.25">
      <c r="A643" s="1">
        <v>42066.50277777778</v>
      </c>
      <c r="B643" t="s">
        <v>115</v>
      </c>
      <c r="C643" t="s">
        <v>148</v>
      </c>
    </row>
    <row r="644" spans="1:3" x14ac:dyDescent="0.25">
      <c r="A644" s="1">
        <v>42066.503472222219</v>
      </c>
      <c r="B644" t="s">
        <v>115</v>
      </c>
      <c r="C644" t="s">
        <v>11</v>
      </c>
    </row>
    <row r="645" spans="1:3" x14ac:dyDescent="0.25">
      <c r="A645" s="1">
        <v>42066.504166666666</v>
      </c>
      <c r="B645" t="s">
        <v>115</v>
      </c>
      <c r="C645" t="s">
        <v>11</v>
      </c>
    </row>
    <row r="646" spans="1:3" x14ac:dyDescent="0.25">
      <c r="A646" s="1">
        <v>42066.504861111112</v>
      </c>
      <c r="B646" t="s">
        <v>115</v>
      </c>
      <c r="C646" t="s">
        <v>147</v>
      </c>
    </row>
    <row r="647" spans="1:3" x14ac:dyDescent="0.25">
      <c r="A647" s="1">
        <v>42066.505555555559</v>
      </c>
      <c r="B647" t="s">
        <v>115</v>
      </c>
      <c r="C647" t="s">
        <v>147</v>
      </c>
    </row>
    <row r="648" spans="1:3" x14ac:dyDescent="0.25">
      <c r="A648" s="1">
        <v>42066.506249999999</v>
      </c>
      <c r="B648" t="s">
        <v>115</v>
      </c>
      <c r="C648" t="s">
        <v>147</v>
      </c>
    </row>
    <row r="649" spans="1:3" x14ac:dyDescent="0.25">
      <c r="A649" s="1">
        <v>42066.506944444445</v>
      </c>
      <c r="B649" t="s">
        <v>115</v>
      </c>
      <c r="C649" t="s">
        <v>23</v>
      </c>
    </row>
    <row r="650" spans="1:3" x14ac:dyDescent="0.25">
      <c r="A650" s="1">
        <v>42066.507638888892</v>
      </c>
      <c r="B650" t="s">
        <v>115</v>
      </c>
      <c r="C650" t="s">
        <v>23</v>
      </c>
    </row>
    <row r="651" spans="1:3" x14ac:dyDescent="0.25">
      <c r="A651" s="1">
        <v>42066.508333333331</v>
      </c>
      <c r="B651" t="s">
        <v>115</v>
      </c>
      <c r="C651" t="s">
        <v>146</v>
      </c>
    </row>
    <row r="652" spans="1:3" x14ac:dyDescent="0.25">
      <c r="A652" s="1">
        <v>42066.509027777778</v>
      </c>
      <c r="B652" t="s">
        <v>115</v>
      </c>
      <c r="C652" t="s">
        <v>145</v>
      </c>
    </row>
    <row r="653" spans="1:3" x14ac:dyDescent="0.25">
      <c r="A653" s="1">
        <v>42066.509722222225</v>
      </c>
      <c r="B653" t="s">
        <v>115</v>
      </c>
      <c r="C653" t="s">
        <v>145</v>
      </c>
    </row>
    <row r="654" spans="1:3" x14ac:dyDescent="0.25">
      <c r="A654" s="1">
        <v>42066.510416666664</v>
      </c>
      <c r="B654" t="s">
        <v>115</v>
      </c>
      <c r="C654" t="s">
        <v>24</v>
      </c>
    </row>
    <row r="655" spans="1:3" x14ac:dyDescent="0.25">
      <c r="A655" s="1">
        <v>42066.511111111111</v>
      </c>
      <c r="B655" t="s">
        <v>115</v>
      </c>
      <c r="C655" t="s">
        <v>24</v>
      </c>
    </row>
    <row r="656" spans="1:3" x14ac:dyDescent="0.25">
      <c r="A656" s="1">
        <v>42066.511805555558</v>
      </c>
      <c r="B656" t="s">
        <v>115</v>
      </c>
      <c r="C656" t="s">
        <v>25</v>
      </c>
    </row>
    <row r="657" spans="1:3" x14ac:dyDescent="0.25">
      <c r="A657" s="1">
        <v>42066.512499999997</v>
      </c>
      <c r="B657" t="s">
        <v>115</v>
      </c>
      <c r="C657" t="s">
        <v>144</v>
      </c>
    </row>
    <row r="658" spans="1:3" x14ac:dyDescent="0.25">
      <c r="A658" s="1">
        <v>42066.513194444444</v>
      </c>
      <c r="B658" t="s">
        <v>115</v>
      </c>
      <c r="C658" t="s">
        <v>144</v>
      </c>
    </row>
    <row r="659" spans="1:3" x14ac:dyDescent="0.25">
      <c r="A659" s="1">
        <v>42066.513888888891</v>
      </c>
      <c r="B659" t="s">
        <v>115</v>
      </c>
      <c r="C659" t="s">
        <v>26</v>
      </c>
    </row>
    <row r="660" spans="1:3" x14ac:dyDescent="0.25">
      <c r="A660" s="1">
        <v>42066.51458333333</v>
      </c>
      <c r="B660" t="s">
        <v>115</v>
      </c>
      <c r="C660" t="s">
        <v>26</v>
      </c>
    </row>
    <row r="661" spans="1:3" x14ac:dyDescent="0.25">
      <c r="A661" s="1">
        <v>42066.515277777777</v>
      </c>
      <c r="B661" t="s">
        <v>115</v>
      </c>
      <c r="C661" t="s">
        <v>27</v>
      </c>
    </row>
    <row r="662" spans="1:3" x14ac:dyDescent="0.25">
      <c r="A662" s="1">
        <v>42066.515972222223</v>
      </c>
      <c r="B662" t="s">
        <v>115</v>
      </c>
      <c r="C662" t="s">
        <v>27</v>
      </c>
    </row>
    <row r="663" spans="1:3" x14ac:dyDescent="0.25">
      <c r="A663" s="1">
        <v>42066.51666666667</v>
      </c>
      <c r="B663" t="s">
        <v>115</v>
      </c>
      <c r="C663" t="s">
        <v>28</v>
      </c>
    </row>
    <row r="664" spans="1:3" x14ac:dyDescent="0.25">
      <c r="A664" s="1">
        <v>42066.517361111109</v>
      </c>
      <c r="B664" t="s">
        <v>115</v>
      </c>
      <c r="C664" t="s">
        <v>28</v>
      </c>
    </row>
    <row r="665" spans="1:3" x14ac:dyDescent="0.25">
      <c r="A665" s="1">
        <v>42066.518055555556</v>
      </c>
      <c r="B665" t="s">
        <v>115</v>
      </c>
      <c r="C665" t="s">
        <v>143</v>
      </c>
    </row>
    <row r="666" spans="1:3" x14ac:dyDescent="0.25">
      <c r="A666" s="1">
        <v>42066.518750000003</v>
      </c>
      <c r="B666" t="s">
        <v>115</v>
      </c>
      <c r="C666" t="s">
        <v>143</v>
      </c>
    </row>
    <row r="667" spans="1:3" x14ac:dyDescent="0.25">
      <c r="A667" s="1">
        <v>42066.519444444442</v>
      </c>
      <c r="B667" t="s">
        <v>115</v>
      </c>
      <c r="C667" t="s">
        <v>142</v>
      </c>
    </row>
    <row r="668" spans="1:3" x14ac:dyDescent="0.25">
      <c r="A668" s="1">
        <v>42066.520138888889</v>
      </c>
      <c r="B668" t="s">
        <v>115</v>
      </c>
      <c r="C668" t="s">
        <v>142</v>
      </c>
    </row>
    <row r="669" spans="1:3" x14ac:dyDescent="0.25">
      <c r="A669" s="1">
        <v>42066.520833333336</v>
      </c>
      <c r="B669" t="s">
        <v>115</v>
      </c>
      <c r="C669" t="s">
        <v>141</v>
      </c>
    </row>
    <row r="670" spans="1:3" x14ac:dyDescent="0.25">
      <c r="A670" s="1">
        <v>42066.521527777775</v>
      </c>
      <c r="B670" t="s">
        <v>115</v>
      </c>
      <c r="C670" t="s">
        <v>141</v>
      </c>
    </row>
    <row r="671" spans="1:3" x14ac:dyDescent="0.25">
      <c r="A671" s="1">
        <v>42066.522222222222</v>
      </c>
      <c r="B671" t="s">
        <v>115</v>
      </c>
      <c r="C671" t="s">
        <v>140</v>
      </c>
    </row>
    <row r="672" spans="1:3" x14ac:dyDescent="0.25">
      <c r="A672" s="1">
        <v>42066.522916666669</v>
      </c>
      <c r="B672" t="s">
        <v>115</v>
      </c>
      <c r="C672" t="s">
        <v>140</v>
      </c>
    </row>
    <row r="673" spans="1:3" x14ac:dyDescent="0.25">
      <c r="A673" s="1">
        <v>42066.523611111108</v>
      </c>
      <c r="B673" t="s">
        <v>115</v>
      </c>
      <c r="C673" t="s">
        <v>55</v>
      </c>
    </row>
    <row r="674" spans="1:3" x14ac:dyDescent="0.25">
      <c r="A674" s="1">
        <v>42066.524305555555</v>
      </c>
      <c r="B674" t="s">
        <v>115</v>
      </c>
      <c r="C674" t="s">
        <v>139</v>
      </c>
    </row>
    <row r="675" spans="1:3" x14ac:dyDescent="0.25">
      <c r="A675" s="1">
        <v>42066.525000000001</v>
      </c>
      <c r="B675" t="s">
        <v>115</v>
      </c>
      <c r="C675" t="s">
        <v>139</v>
      </c>
    </row>
    <row r="676" spans="1:3" x14ac:dyDescent="0.25">
      <c r="A676" s="1">
        <v>42066.525694444441</v>
      </c>
      <c r="B676" t="s">
        <v>115</v>
      </c>
      <c r="C676" t="s">
        <v>138</v>
      </c>
    </row>
    <row r="677" spans="1:3" x14ac:dyDescent="0.25">
      <c r="A677" s="1">
        <v>42066.526388888888</v>
      </c>
      <c r="B677" t="s">
        <v>115</v>
      </c>
      <c r="C677" t="s">
        <v>137</v>
      </c>
    </row>
    <row r="678" spans="1:3" x14ac:dyDescent="0.25">
      <c r="A678" s="1">
        <v>42066.527083333334</v>
      </c>
      <c r="B678" t="s">
        <v>115</v>
      </c>
      <c r="C678" t="s">
        <v>137</v>
      </c>
    </row>
    <row r="679" spans="1:3" x14ac:dyDescent="0.25">
      <c r="A679" s="1">
        <v>42066.527777777781</v>
      </c>
      <c r="B679" t="s">
        <v>115</v>
      </c>
      <c r="C679" t="s">
        <v>136</v>
      </c>
    </row>
    <row r="680" spans="1:3" x14ac:dyDescent="0.25">
      <c r="A680" s="1">
        <v>42066.52847222222</v>
      </c>
      <c r="B680" t="s">
        <v>115</v>
      </c>
      <c r="C680" t="s">
        <v>135</v>
      </c>
    </row>
    <row r="681" spans="1:3" x14ac:dyDescent="0.25">
      <c r="A681" s="1">
        <v>42066.529166666667</v>
      </c>
      <c r="B681" t="s">
        <v>115</v>
      </c>
      <c r="C681" t="s">
        <v>135</v>
      </c>
    </row>
    <row r="682" spans="1:3" x14ac:dyDescent="0.25">
      <c r="A682" s="1">
        <v>42066.529861111114</v>
      </c>
      <c r="B682" t="s">
        <v>115</v>
      </c>
      <c r="C682" t="s">
        <v>134</v>
      </c>
    </row>
    <row r="683" spans="1:3" x14ac:dyDescent="0.25">
      <c r="A683" s="1">
        <v>42066.530555555553</v>
      </c>
      <c r="B683" t="s">
        <v>115</v>
      </c>
      <c r="C683" t="s">
        <v>134</v>
      </c>
    </row>
    <row r="684" spans="1:3" x14ac:dyDescent="0.25">
      <c r="A684" s="1">
        <v>42066.53125</v>
      </c>
      <c r="B684" t="s">
        <v>115</v>
      </c>
      <c r="C684" t="s">
        <v>133</v>
      </c>
    </row>
    <row r="685" spans="1:3" x14ac:dyDescent="0.25">
      <c r="A685" s="1">
        <v>42066.531944444447</v>
      </c>
      <c r="B685" t="s">
        <v>115</v>
      </c>
      <c r="C685" t="s">
        <v>133</v>
      </c>
    </row>
    <row r="686" spans="1:3" x14ac:dyDescent="0.25">
      <c r="A686" s="1">
        <v>42066.532638888886</v>
      </c>
      <c r="B686" t="s">
        <v>115</v>
      </c>
      <c r="C686" t="s">
        <v>132</v>
      </c>
    </row>
    <row r="687" spans="1:3" x14ac:dyDescent="0.25">
      <c r="A687" s="1">
        <v>42066.533333333333</v>
      </c>
      <c r="B687" t="s">
        <v>115</v>
      </c>
      <c r="C687" t="s">
        <v>132</v>
      </c>
    </row>
    <row r="688" spans="1:3" x14ac:dyDescent="0.25">
      <c r="A688" s="1">
        <v>42066.53402777778</v>
      </c>
      <c r="B688" t="s">
        <v>115</v>
      </c>
      <c r="C688" t="s">
        <v>131</v>
      </c>
    </row>
    <row r="689" spans="1:3" x14ac:dyDescent="0.25">
      <c r="A689" s="1">
        <v>42066.534722222219</v>
      </c>
      <c r="B689" t="s">
        <v>115</v>
      </c>
      <c r="C689" t="s">
        <v>131</v>
      </c>
    </row>
    <row r="690" spans="1:3" x14ac:dyDescent="0.25">
      <c r="A690" s="1">
        <v>42066.535416666666</v>
      </c>
      <c r="B690" t="s">
        <v>115</v>
      </c>
      <c r="C690" t="s">
        <v>92</v>
      </c>
    </row>
    <row r="691" spans="1:3" x14ac:dyDescent="0.25">
      <c r="A691" s="1">
        <v>42066.536111111112</v>
      </c>
      <c r="B691" t="s">
        <v>115</v>
      </c>
      <c r="C691" t="s">
        <v>92</v>
      </c>
    </row>
    <row r="692" spans="1:3" x14ac:dyDescent="0.25">
      <c r="A692" s="1">
        <v>42066.536805555559</v>
      </c>
      <c r="B692" t="s">
        <v>115</v>
      </c>
      <c r="C692" t="s">
        <v>130</v>
      </c>
    </row>
    <row r="693" spans="1:3" x14ac:dyDescent="0.25">
      <c r="A693" s="1">
        <v>42066.537499999999</v>
      </c>
      <c r="B693" t="s">
        <v>115</v>
      </c>
      <c r="C693" t="s">
        <v>130</v>
      </c>
    </row>
    <row r="694" spans="1:3" x14ac:dyDescent="0.25">
      <c r="A694" s="1">
        <v>42066.538194444445</v>
      </c>
      <c r="B694" t="s">
        <v>115</v>
      </c>
      <c r="C694" t="s">
        <v>129</v>
      </c>
    </row>
    <row r="695" spans="1:3" x14ac:dyDescent="0.25">
      <c r="A695" s="1">
        <v>42066.538888888892</v>
      </c>
      <c r="B695" t="s">
        <v>115</v>
      </c>
      <c r="C695" t="s">
        <v>129</v>
      </c>
    </row>
    <row r="696" spans="1:3" x14ac:dyDescent="0.25">
      <c r="A696" s="1">
        <v>42066.539583333331</v>
      </c>
      <c r="B696" t="s">
        <v>115</v>
      </c>
      <c r="C696" t="s">
        <v>129</v>
      </c>
    </row>
    <row r="697" spans="1:3" x14ac:dyDescent="0.25">
      <c r="A697" s="1">
        <v>42066.540277777778</v>
      </c>
      <c r="B697" t="s">
        <v>115</v>
      </c>
      <c r="C697" t="s">
        <v>129</v>
      </c>
    </row>
    <row r="698" spans="1:3" x14ac:dyDescent="0.25">
      <c r="A698" s="1">
        <v>42066.540972222225</v>
      </c>
      <c r="B698" t="s">
        <v>115</v>
      </c>
      <c r="C698" t="s">
        <v>128</v>
      </c>
    </row>
    <row r="699" spans="1:3" x14ac:dyDescent="0.25">
      <c r="A699" s="1">
        <v>42066.541666666664</v>
      </c>
      <c r="B699" t="s">
        <v>115</v>
      </c>
      <c r="C699" t="s">
        <v>128</v>
      </c>
    </row>
    <row r="700" spans="1:3" x14ac:dyDescent="0.25">
      <c r="A700" s="1">
        <v>42066.542361111111</v>
      </c>
      <c r="B700" t="s">
        <v>115</v>
      </c>
      <c r="C700" t="s">
        <v>127</v>
      </c>
    </row>
    <row r="701" spans="1:3" x14ac:dyDescent="0.25">
      <c r="A701" s="1">
        <v>42066.543055555558</v>
      </c>
      <c r="B701" t="s">
        <v>115</v>
      </c>
      <c r="C701" t="s">
        <v>127</v>
      </c>
    </row>
    <row r="702" spans="1:3" x14ac:dyDescent="0.25">
      <c r="A702" s="1">
        <v>42066.543749999997</v>
      </c>
      <c r="B702" t="s">
        <v>115</v>
      </c>
      <c r="C702" t="s">
        <v>126</v>
      </c>
    </row>
    <row r="703" spans="1:3" x14ac:dyDescent="0.25">
      <c r="A703" s="1">
        <v>42066.544444444444</v>
      </c>
      <c r="B703" t="s">
        <v>115</v>
      </c>
      <c r="C703" t="s">
        <v>126</v>
      </c>
    </row>
    <row r="704" spans="1:3" x14ac:dyDescent="0.25">
      <c r="A704" s="1">
        <v>42066.545138888891</v>
      </c>
      <c r="B704" t="s">
        <v>115</v>
      </c>
      <c r="C704" t="s">
        <v>125</v>
      </c>
    </row>
    <row r="705" spans="1:3" x14ac:dyDescent="0.25">
      <c r="A705" s="1">
        <v>42066.54583333333</v>
      </c>
      <c r="B705" t="s">
        <v>115</v>
      </c>
      <c r="C705" t="s">
        <v>125</v>
      </c>
    </row>
    <row r="706" spans="1:3" x14ac:dyDescent="0.25">
      <c r="A706" s="1">
        <v>42066.546527777777</v>
      </c>
      <c r="B706" t="s">
        <v>115</v>
      </c>
      <c r="C706" t="s">
        <v>125</v>
      </c>
    </row>
    <row r="707" spans="1:3" x14ac:dyDescent="0.25">
      <c r="A707" s="1">
        <v>42066.547222222223</v>
      </c>
      <c r="B707" t="s">
        <v>115</v>
      </c>
      <c r="C707" t="s">
        <v>125</v>
      </c>
    </row>
    <row r="708" spans="1:3" x14ac:dyDescent="0.25">
      <c r="A708" s="1">
        <v>42066.54791666667</v>
      </c>
      <c r="B708" t="s">
        <v>115</v>
      </c>
      <c r="C708" t="s">
        <v>125</v>
      </c>
    </row>
    <row r="709" spans="1:3" x14ac:dyDescent="0.25">
      <c r="A709" s="1">
        <v>42066.548611111109</v>
      </c>
      <c r="B709" t="s">
        <v>115</v>
      </c>
      <c r="C709" t="s">
        <v>125</v>
      </c>
    </row>
    <row r="710" spans="1:3" x14ac:dyDescent="0.25">
      <c r="A710" s="1">
        <v>42066.549305555556</v>
      </c>
      <c r="B710" t="s">
        <v>115</v>
      </c>
      <c r="C710" t="s">
        <v>124</v>
      </c>
    </row>
    <row r="711" spans="1:3" x14ac:dyDescent="0.25">
      <c r="A711" s="1">
        <v>42066.55</v>
      </c>
      <c r="B711" t="s">
        <v>115</v>
      </c>
      <c r="C711" t="s">
        <v>124</v>
      </c>
    </row>
    <row r="712" spans="1:3" x14ac:dyDescent="0.25">
      <c r="A712" s="1">
        <v>42066.550694444442</v>
      </c>
      <c r="B712" t="s">
        <v>115</v>
      </c>
      <c r="C712" t="s">
        <v>124</v>
      </c>
    </row>
    <row r="713" spans="1:3" x14ac:dyDescent="0.25">
      <c r="A713" s="1">
        <v>42066.551388888889</v>
      </c>
      <c r="B713" t="s">
        <v>115</v>
      </c>
      <c r="C713" t="s">
        <v>123</v>
      </c>
    </row>
    <row r="714" spans="1:3" x14ac:dyDescent="0.25">
      <c r="A714" s="1">
        <v>42066.552083333336</v>
      </c>
      <c r="B714" t="s">
        <v>115</v>
      </c>
      <c r="C714" t="s">
        <v>123</v>
      </c>
    </row>
    <row r="715" spans="1:3" x14ac:dyDescent="0.25">
      <c r="A715" s="1">
        <v>42066.552777777775</v>
      </c>
      <c r="B715" t="s">
        <v>115</v>
      </c>
      <c r="C715" t="s">
        <v>122</v>
      </c>
    </row>
    <row r="716" spans="1:3" x14ac:dyDescent="0.25">
      <c r="A716" s="1">
        <v>42066.553472222222</v>
      </c>
      <c r="B716" t="s">
        <v>115</v>
      </c>
      <c r="C716" t="s">
        <v>122</v>
      </c>
    </row>
    <row r="717" spans="1:3" x14ac:dyDescent="0.25">
      <c r="A717" s="1">
        <v>42066.554166666669</v>
      </c>
      <c r="B717" t="s">
        <v>115</v>
      </c>
      <c r="C717" t="s">
        <v>121</v>
      </c>
    </row>
    <row r="718" spans="1:3" x14ac:dyDescent="0.25">
      <c r="A718" s="1">
        <v>42066.554861111108</v>
      </c>
      <c r="B718" t="s">
        <v>115</v>
      </c>
      <c r="C718" t="s">
        <v>121</v>
      </c>
    </row>
    <row r="719" spans="1:3" x14ac:dyDescent="0.25">
      <c r="A719" s="1">
        <v>42066.555555555555</v>
      </c>
      <c r="B719" t="s">
        <v>115</v>
      </c>
      <c r="C719" t="s">
        <v>120</v>
      </c>
    </row>
    <row r="720" spans="1:3" x14ac:dyDescent="0.25">
      <c r="A720" s="1">
        <v>42066.556250000001</v>
      </c>
      <c r="B720" t="s">
        <v>115</v>
      </c>
      <c r="C720" t="s">
        <v>120</v>
      </c>
    </row>
    <row r="721" spans="1:3" x14ac:dyDescent="0.25">
      <c r="A721" s="1">
        <v>42066.556944444441</v>
      </c>
      <c r="B721" t="s">
        <v>115</v>
      </c>
      <c r="C721" t="s">
        <v>119</v>
      </c>
    </row>
    <row r="722" spans="1:3" x14ac:dyDescent="0.25">
      <c r="A722" s="1">
        <v>42066.557638888888</v>
      </c>
      <c r="B722" t="s">
        <v>115</v>
      </c>
      <c r="C722" t="s">
        <v>119</v>
      </c>
    </row>
    <row r="723" spans="1:3" x14ac:dyDescent="0.25">
      <c r="A723" s="1">
        <v>42066.558333333334</v>
      </c>
      <c r="B723" t="s">
        <v>115</v>
      </c>
      <c r="C723" t="s">
        <v>118</v>
      </c>
    </row>
    <row r="724" spans="1:3" x14ac:dyDescent="0.25">
      <c r="A724" s="1">
        <v>42066.559027777781</v>
      </c>
      <c r="B724" t="s">
        <v>115</v>
      </c>
      <c r="C724" t="s">
        <v>118</v>
      </c>
    </row>
    <row r="725" spans="1:3" x14ac:dyDescent="0.25">
      <c r="A725" s="1">
        <v>42066.55972222222</v>
      </c>
      <c r="B725" t="s">
        <v>115</v>
      </c>
      <c r="C725" t="s">
        <v>117</v>
      </c>
    </row>
    <row r="726" spans="1:3" x14ac:dyDescent="0.25">
      <c r="A726" s="1">
        <v>42066.560416666667</v>
      </c>
      <c r="B726" t="s">
        <v>115</v>
      </c>
      <c r="C726" t="s">
        <v>117</v>
      </c>
    </row>
    <row r="727" spans="1:3" x14ac:dyDescent="0.25">
      <c r="A727" s="1">
        <v>42066.561111111114</v>
      </c>
      <c r="B727" t="s">
        <v>115</v>
      </c>
      <c r="C727" t="s">
        <v>117</v>
      </c>
    </row>
    <row r="728" spans="1:3" x14ac:dyDescent="0.25">
      <c r="A728" s="1">
        <v>42066.561805555553</v>
      </c>
      <c r="B728" t="s">
        <v>115</v>
      </c>
      <c r="C728" t="s">
        <v>116</v>
      </c>
    </row>
    <row r="729" spans="1:3" x14ac:dyDescent="0.25">
      <c r="A729" s="1">
        <v>42095.428472222222</v>
      </c>
      <c r="B729" t="s">
        <v>149</v>
      </c>
      <c r="C729" t="s">
        <v>89</v>
      </c>
    </row>
    <row r="730" spans="1:3" x14ac:dyDescent="0.25">
      <c r="A730" s="1">
        <v>42095.429166666669</v>
      </c>
      <c r="B730" t="s">
        <v>149</v>
      </c>
      <c r="C730" t="s">
        <v>89</v>
      </c>
    </row>
    <row r="731" spans="1:3" x14ac:dyDescent="0.25">
      <c r="A731" s="1">
        <v>42095.429861111108</v>
      </c>
      <c r="B731" t="s">
        <v>149</v>
      </c>
      <c r="C731" t="s">
        <v>89</v>
      </c>
    </row>
    <row r="732" spans="1:3" x14ac:dyDescent="0.25">
      <c r="A732" s="1">
        <v>42095.430555555555</v>
      </c>
      <c r="B732" t="s">
        <v>149</v>
      </c>
      <c r="C732" t="s">
        <v>89</v>
      </c>
    </row>
    <row r="733" spans="1:3" x14ac:dyDescent="0.25">
      <c r="A733" s="1">
        <v>42095.431250000001</v>
      </c>
      <c r="B733" t="s">
        <v>149</v>
      </c>
      <c r="C733" t="s">
        <v>89</v>
      </c>
    </row>
    <row r="734" spans="1:3" x14ac:dyDescent="0.25">
      <c r="A734" s="1">
        <v>42095.431944444441</v>
      </c>
      <c r="B734" t="s">
        <v>149</v>
      </c>
      <c r="C734" t="s">
        <v>89</v>
      </c>
    </row>
    <row r="735" spans="1:3" x14ac:dyDescent="0.25">
      <c r="A735" s="1">
        <v>42095.432638888888</v>
      </c>
      <c r="B735" t="s">
        <v>149</v>
      </c>
      <c r="C735" t="s">
        <v>150</v>
      </c>
    </row>
    <row r="736" spans="1:3" x14ac:dyDescent="0.25">
      <c r="A736" s="1">
        <v>42095.433333333334</v>
      </c>
      <c r="B736" t="s">
        <v>149</v>
      </c>
      <c r="C736" t="s">
        <v>150</v>
      </c>
    </row>
    <row r="737" spans="1:3" x14ac:dyDescent="0.25">
      <c r="A737" s="1">
        <v>42095.434027777781</v>
      </c>
      <c r="B737" t="s">
        <v>149</v>
      </c>
      <c r="C737" t="s">
        <v>151</v>
      </c>
    </row>
    <row r="738" spans="1:3" x14ac:dyDescent="0.25">
      <c r="A738" s="1">
        <v>42095.43472222222</v>
      </c>
      <c r="B738" t="s">
        <v>149</v>
      </c>
      <c r="C738" t="s">
        <v>151</v>
      </c>
    </row>
    <row r="739" spans="1:3" x14ac:dyDescent="0.25">
      <c r="A739" s="1">
        <v>42095.435416666667</v>
      </c>
      <c r="B739" t="s">
        <v>149</v>
      </c>
      <c r="C739" t="s">
        <v>152</v>
      </c>
    </row>
    <row r="740" spans="1:3" x14ac:dyDescent="0.25">
      <c r="A740" s="1">
        <v>42095.436111111114</v>
      </c>
      <c r="B740" t="s">
        <v>149</v>
      </c>
      <c r="C740" t="s">
        <v>152</v>
      </c>
    </row>
    <row r="741" spans="1:3" x14ac:dyDescent="0.25">
      <c r="A741" s="1">
        <v>42095.436805555553</v>
      </c>
      <c r="B741" t="s">
        <v>149</v>
      </c>
      <c r="C741" t="s">
        <v>153</v>
      </c>
    </row>
    <row r="742" spans="1:3" x14ac:dyDescent="0.25">
      <c r="A742" s="1">
        <v>42095.4375</v>
      </c>
      <c r="B742" t="s">
        <v>149</v>
      </c>
      <c r="C742" t="s">
        <v>154</v>
      </c>
    </row>
    <row r="743" spans="1:3" x14ac:dyDescent="0.25">
      <c r="A743" s="1">
        <v>42095.438194444447</v>
      </c>
      <c r="B743" t="s">
        <v>149</v>
      </c>
      <c r="C743" t="s">
        <v>154</v>
      </c>
    </row>
    <row r="744" spans="1:3" x14ac:dyDescent="0.25">
      <c r="A744" s="1">
        <v>42095.438888888886</v>
      </c>
      <c r="B744" t="s">
        <v>149</v>
      </c>
      <c r="C744" t="s">
        <v>155</v>
      </c>
    </row>
    <row r="745" spans="1:3" x14ac:dyDescent="0.25">
      <c r="A745" s="1">
        <v>42095.439583333333</v>
      </c>
      <c r="B745" t="s">
        <v>149</v>
      </c>
      <c r="C745" t="s">
        <v>155</v>
      </c>
    </row>
    <row r="746" spans="1:3" x14ac:dyDescent="0.25">
      <c r="A746" s="1">
        <v>42095.44027777778</v>
      </c>
      <c r="B746" t="s">
        <v>149</v>
      </c>
      <c r="C746" t="s">
        <v>156</v>
      </c>
    </row>
    <row r="747" spans="1:3" x14ac:dyDescent="0.25">
      <c r="A747" s="1">
        <v>42095.440972222219</v>
      </c>
      <c r="B747" t="s">
        <v>149</v>
      </c>
      <c r="C747" t="s">
        <v>156</v>
      </c>
    </row>
    <row r="748" spans="1:3" x14ac:dyDescent="0.25">
      <c r="A748" s="1">
        <v>42095.441666666666</v>
      </c>
      <c r="B748" t="s">
        <v>149</v>
      </c>
      <c r="C748" t="s">
        <v>157</v>
      </c>
    </row>
    <row r="749" spans="1:3" x14ac:dyDescent="0.25">
      <c r="A749" s="1">
        <v>42095.442361111112</v>
      </c>
      <c r="B749" t="s">
        <v>149</v>
      </c>
      <c r="C749" t="s">
        <v>158</v>
      </c>
    </row>
    <row r="750" spans="1:3" x14ac:dyDescent="0.25">
      <c r="A750" s="1">
        <v>42095.443055555559</v>
      </c>
      <c r="B750" t="s">
        <v>149</v>
      </c>
      <c r="C750" t="s">
        <v>158</v>
      </c>
    </row>
    <row r="751" spans="1:3" x14ac:dyDescent="0.25">
      <c r="A751" s="1">
        <v>42095.443749999999</v>
      </c>
      <c r="B751" t="s">
        <v>149</v>
      </c>
      <c r="C751" t="s">
        <v>159</v>
      </c>
    </row>
    <row r="752" spans="1:3" x14ac:dyDescent="0.25">
      <c r="A752" s="1">
        <v>42095.444444444445</v>
      </c>
      <c r="B752" t="s">
        <v>149</v>
      </c>
      <c r="C752" t="s">
        <v>159</v>
      </c>
    </row>
    <row r="753" spans="1:3" x14ac:dyDescent="0.25">
      <c r="A753" s="1">
        <v>42095.445138888892</v>
      </c>
      <c r="B753" t="s">
        <v>149</v>
      </c>
      <c r="C753" t="s">
        <v>160</v>
      </c>
    </row>
    <row r="754" spans="1:3" x14ac:dyDescent="0.25">
      <c r="A754" s="1">
        <v>42095.445833333331</v>
      </c>
      <c r="B754" t="s">
        <v>149</v>
      </c>
      <c r="C754" t="s">
        <v>161</v>
      </c>
    </row>
    <row r="755" spans="1:3" x14ac:dyDescent="0.25">
      <c r="A755" s="1">
        <v>42095.446527777778</v>
      </c>
      <c r="B755" t="s">
        <v>149</v>
      </c>
      <c r="C755" t="s">
        <v>161</v>
      </c>
    </row>
    <row r="756" spans="1:3" x14ac:dyDescent="0.25">
      <c r="A756" s="1">
        <v>42095.447222222225</v>
      </c>
      <c r="B756" t="s">
        <v>149</v>
      </c>
      <c r="C756" t="s">
        <v>162</v>
      </c>
    </row>
    <row r="757" spans="1:3" x14ac:dyDescent="0.25">
      <c r="A757" s="1">
        <v>42095.447916666664</v>
      </c>
      <c r="B757" t="s">
        <v>149</v>
      </c>
      <c r="C757" t="s">
        <v>162</v>
      </c>
    </row>
    <row r="758" spans="1:3" x14ac:dyDescent="0.25">
      <c r="A758" s="1">
        <v>42095.448611111111</v>
      </c>
      <c r="B758" t="s">
        <v>149</v>
      </c>
      <c r="C758" t="s">
        <v>163</v>
      </c>
    </row>
    <row r="759" spans="1:3" x14ac:dyDescent="0.25">
      <c r="A759" s="1">
        <v>42095.449305555558</v>
      </c>
      <c r="B759" t="s">
        <v>149</v>
      </c>
      <c r="C759" t="s">
        <v>163</v>
      </c>
    </row>
    <row r="760" spans="1:3" x14ac:dyDescent="0.25">
      <c r="A760" s="1">
        <v>42095.45</v>
      </c>
      <c r="B760" t="s">
        <v>149</v>
      </c>
      <c r="C760" t="s">
        <v>163</v>
      </c>
    </row>
    <row r="761" spans="1:3" x14ac:dyDescent="0.25">
      <c r="A761" s="1">
        <v>42095.450694444444</v>
      </c>
      <c r="B761" t="s">
        <v>149</v>
      </c>
      <c r="C761" t="s">
        <v>163</v>
      </c>
    </row>
    <row r="762" spans="1:3" x14ac:dyDescent="0.25">
      <c r="A762" s="1">
        <v>42095.451388888891</v>
      </c>
      <c r="B762" t="s">
        <v>149</v>
      </c>
      <c r="C762" t="s">
        <v>163</v>
      </c>
    </row>
    <row r="763" spans="1:3" x14ac:dyDescent="0.25">
      <c r="A763" s="1">
        <v>42095.45208333333</v>
      </c>
      <c r="B763" t="s">
        <v>149</v>
      </c>
      <c r="C763" t="s">
        <v>163</v>
      </c>
    </row>
    <row r="764" spans="1:3" x14ac:dyDescent="0.25">
      <c r="A764" s="1">
        <v>42095.452777777777</v>
      </c>
      <c r="B764" t="s">
        <v>149</v>
      </c>
      <c r="C764" t="s">
        <v>163</v>
      </c>
    </row>
    <row r="765" spans="1:3" x14ac:dyDescent="0.25">
      <c r="A765" s="1">
        <v>42095.453472222223</v>
      </c>
      <c r="B765" t="s">
        <v>149</v>
      </c>
      <c r="C765" t="s">
        <v>163</v>
      </c>
    </row>
    <row r="766" spans="1:3" x14ac:dyDescent="0.25">
      <c r="A766" s="1">
        <v>42095.45416666667</v>
      </c>
      <c r="B766" t="s">
        <v>149</v>
      </c>
      <c r="C766" t="s">
        <v>162</v>
      </c>
    </row>
    <row r="767" spans="1:3" x14ac:dyDescent="0.25">
      <c r="A767" s="1">
        <v>42095.454861111109</v>
      </c>
      <c r="B767" t="s">
        <v>149</v>
      </c>
      <c r="C767" t="s">
        <v>162</v>
      </c>
    </row>
    <row r="768" spans="1:3" x14ac:dyDescent="0.25">
      <c r="A768" s="1">
        <v>42095.455555555556</v>
      </c>
      <c r="B768" t="s">
        <v>149</v>
      </c>
      <c r="C768" t="s">
        <v>161</v>
      </c>
    </row>
    <row r="769" spans="1:3" x14ac:dyDescent="0.25">
      <c r="A769" s="1">
        <v>42095.456250000003</v>
      </c>
      <c r="B769" t="s">
        <v>149</v>
      </c>
      <c r="C769" t="s">
        <v>161</v>
      </c>
    </row>
    <row r="770" spans="1:3" x14ac:dyDescent="0.25">
      <c r="A770" s="1">
        <v>42095.456944444442</v>
      </c>
      <c r="B770" t="s">
        <v>149</v>
      </c>
      <c r="C770" t="s">
        <v>160</v>
      </c>
    </row>
    <row r="771" spans="1:3" x14ac:dyDescent="0.25">
      <c r="A771" s="1">
        <v>42095.457638888889</v>
      </c>
      <c r="B771" t="s">
        <v>149</v>
      </c>
      <c r="C771" t="s">
        <v>159</v>
      </c>
    </row>
    <row r="772" spans="1:3" x14ac:dyDescent="0.25">
      <c r="A772" s="1">
        <v>42095.458333333336</v>
      </c>
      <c r="B772" t="s">
        <v>149</v>
      </c>
      <c r="C772" t="s">
        <v>159</v>
      </c>
    </row>
    <row r="773" spans="1:3" x14ac:dyDescent="0.25">
      <c r="A773" s="1">
        <v>42095.459027777775</v>
      </c>
      <c r="B773" t="s">
        <v>149</v>
      </c>
      <c r="C773" t="s">
        <v>158</v>
      </c>
    </row>
    <row r="774" spans="1:3" x14ac:dyDescent="0.25">
      <c r="A774" s="1">
        <v>42095.459722222222</v>
      </c>
      <c r="B774" t="s">
        <v>149</v>
      </c>
      <c r="C774" t="s">
        <v>157</v>
      </c>
    </row>
    <row r="775" spans="1:3" x14ac:dyDescent="0.25">
      <c r="A775" s="1">
        <v>42095.460416666669</v>
      </c>
      <c r="B775" t="s">
        <v>149</v>
      </c>
      <c r="C775" t="s">
        <v>157</v>
      </c>
    </row>
    <row r="776" spans="1:3" x14ac:dyDescent="0.25">
      <c r="A776" s="1">
        <v>42095.461111111108</v>
      </c>
      <c r="B776" t="s">
        <v>149</v>
      </c>
      <c r="C776" t="s">
        <v>156</v>
      </c>
    </row>
    <row r="777" spans="1:3" x14ac:dyDescent="0.25">
      <c r="A777" s="1">
        <v>42095.461805555555</v>
      </c>
      <c r="B777" t="s">
        <v>149</v>
      </c>
      <c r="C777" t="s">
        <v>155</v>
      </c>
    </row>
    <row r="778" spans="1:3" x14ac:dyDescent="0.25">
      <c r="A778" s="1">
        <v>42095.462500000001</v>
      </c>
      <c r="B778" t="s">
        <v>149</v>
      </c>
      <c r="C778" t="s">
        <v>155</v>
      </c>
    </row>
    <row r="779" spans="1:3" x14ac:dyDescent="0.25">
      <c r="A779" s="1">
        <v>42095.463194444441</v>
      </c>
      <c r="B779" t="s">
        <v>149</v>
      </c>
      <c r="C779" t="s">
        <v>154</v>
      </c>
    </row>
    <row r="780" spans="1:3" x14ac:dyDescent="0.25">
      <c r="A780" s="1">
        <v>42095.463888888888</v>
      </c>
      <c r="B780" t="s">
        <v>149</v>
      </c>
      <c r="C780" t="s">
        <v>153</v>
      </c>
    </row>
    <row r="781" spans="1:3" x14ac:dyDescent="0.25">
      <c r="A781" s="1">
        <v>42095.464583333334</v>
      </c>
      <c r="B781" t="s">
        <v>149</v>
      </c>
      <c r="C781" t="s">
        <v>164</v>
      </c>
    </row>
    <row r="782" spans="1:3" x14ac:dyDescent="0.25">
      <c r="A782" s="1">
        <v>42095.465277777781</v>
      </c>
      <c r="B782" t="s">
        <v>149</v>
      </c>
      <c r="C782" t="s">
        <v>164</v>
      </c>
    </row>
    <row r="783" spans="1:3" x14ac:dyDescent="0.25">
      <c r="A783" s="1">
        <v>42095.46597222222</v>
      </c>
      <c r="B783" t="s">
        <v>149</v>
      </c>
      <c r="C783" t="s">
        <v>164</v>
      </c>
    </row>
    <row r="784" spans="1:3" x14ac:dyDescent="0.25">
      <c r="A784" s="1">
        <v>42095.466666666667</v>
      </c>
      <c r="B784" t="s">
        <v>149</v>
      </c>
      <c r="C784" t="s">
        <v>152</v>
      </c>
    </row>
    <row r="785" spans="1:3" x14ac:dyDescent="0.25">
      <c r="A785" s="1">
        <v>42095.467361111114</v>
      </c>
      <c r="B785" t="s">
        <v>149</v>
      </c>
      <c r="C785" t="s">
        <v>152</v>
      </c>
    </row>
    <row r="786" spans="1:3" x14ac:dyDescent="0.25">
      <c r="A786" s="1">
        <v>42095.468055555553</v>
      </c>
      <c r="B786" t="s">
        <v>149</v>
      </c>
      <c r="C786" t="s">
        <v>151</v>
      </c>
    </row>
    <row r="787" spans="1:3" x14ac:dyDescent="0.25">
      <c r="A787" s="1">
        <v>42095.46875</v>
      </c>
      <c r="B787" t="s">
        <v>149</v>
      </c>
      <c r="C787" t="s">
        <v>151</v>
      </c>
    </row>
    <row r="788" spans="1:3" x14ac:dyDescent="0.25">
      <c r="A788" s="1">
        <v>42095.469444444447</v>
      </c>
      <c r="B788" t="s">
        <v>149</v>
      </c>
      <c r="C788" t="s">
        <v>150</v>
      </c>
    </row>
    <row r="789" spans="1:3" x14ac:dyDescent="0.25">
      <c r="A789" s="1">
        <v>42095.470138888886</v>
      </c>
      <c r="B789" t="s">
        <v>149</v>
      </c>
      <c r="C789" t="s">
        <v>150</v>
      </c>
    </row>
    <row r="790" spans="1:3" x14ac:dyDescent="0.25">
      <c r="A790" s="1">
        <v>42095.470833333333</v>
      </c>
      <c r="B790" t="s">
        <v>149</v>
      </c>
      <c r="C790" t="s">
        <v>150</v>
      </c>
    </row>
    <row r="791" spans="1:3" x14ac:dyDescent="0.25">
      <c r="A791" s="1">
        <v>42095.47152777778</v>
      </c>
      <c r="B791" t="s">
        <v>149</v>
      </c>
      <c r="C791" t="s">
        <v>150</v>
      </c>
    </row>
    <row r="792" spans="1:3" x14ac:dyDescent="0.25">
      <c r="A792" s="1">
        <v>42095.472222222219</v>
      </c>
      <c r="B792" t="s">
        <v>149</v>
      </c>
      <c r="C792" t="s">
        <v>89</v>
      </c>
    </row>
    <row r="793" spans="1:3" x14ac:dyDescent="0.25">
      <c r="A793" s="1">
        <v>42095.472916666666</v>
      </c>
      <c r="B793" t="s">
        <v>149</v>
      </c>
      <c r="C793" t="s">
        <v>89</v>
      </c>
    </row>
    <row r="794" spans="1:3" x14ac:dyDescent="0.25">
      <c r="A794" s="1">
        <v>42095.473611111112</v>
      </c>
      <c r="B794" t="s">
        <v>149</v>
      </c>
      <c r="C794" t="s">
        <v>89</v>
      </c>
    </row>
    <row r="795" spans="1:3" x14ac:dyDescent="0.25">
      <c r="A795" s="1">
        <v>42095.474305555559</v>
      </c>
      <c r="B795" t="s">
        <v>149</v>
      </c>
      <c r="C795" t="s">
        <v>89</v>
      </c>
    </row>
    <row r="796" spans="1:3" x14ac:dyDescent="0.25">
      <c r="A796" s="1">
        <v>42095.474999999999</v>
      </c>
      <c r="B796" t="s">
        <v>149</v>
      </c>
      <c r="C796" t="s">
        <v>89</v>
      </c>
    </row>
    <row r="797" spans="1:3" x14ac:dyDescent="0.25">
      <c r="A797" s="1">
        <v>42095.475694444445</v>
      </c>
      <c r="B797" t="s">
        <v>149</v>
      </c>
      <c r="C797" t="s">
        <v>89</v>
      </c>
    </row>
    <row r="798" spans="1:3" x14ac:dyDescent="0.25">
      <c r="A798" s="1">
        <v>42095.476388888892</v>
      </c>
      <c r="B798" t="s">
        <v>149</v>
      </c>
      <c r="C798" t="s">
        <v>89</v>
      </c>
    </row>
    <row r="799" spans="1:3" x14ac:dyDescent="0.25">
      <c r="A799" s="1">
        <v>42095.477083333331</v>
      </c>
      <c r="B799" t="s">
        <v>149</v>
      </c>
      <c r="C799" t="s">
        <v>150</v>
      </c>
    </row>
    <row r="800" spans="1:3" x14ac:dyDescent="0.25">
      <c r="A800" s="1">
        <v>42095.477777777778</v>
      </c>
      <c r="B800" t="s">
        <v>149</v>
      </c>
      <c r="C800" t="s">
        <v>150</v>
      </c>
    </row>
    <row r="801" spans="1:3" x14ac:dyDescent="0.25">
      <c r="A801" s="1">
        <v>42095.478472222225</v>
      </c>
      <c r="B801" t="s">
        <v>149</v>
      </c>
      <c r="C801" t="s">
        <v>150</v>
      </c>
    </row>
    <row r="802" spans="1:3" x14ac:dyDescent="0.25">
      <c r="A802" s="1">
        <v>42095.479166666664</v>
      </c>
      <c r="B802" t="s">
        <v>149</v>
      </c>
      <c r="C802" t="s">
        <v>150</v>
      </c>
    </row>
    <row r="803" spans="1:3" x14ac:dyDescent="0.25">
      <c r="A803" s="1">
        <v>42095.479861111111</v>
      </c>
      <c r="B803" t="s">
        <v>149</v>
      </c>
      <c r="C803" t="s">
        <v>150</v>
      </c>
    </row>
    <row r="804" spans="1:3" x14ac:dyDescent="0.25">
      <c r="A804" s="1">
        <v>42095.480555555558</v>
      </c>
      <c r="B804" t="s">
        <v>149</v>
      </c>
      <c r="C804" t="s">
        <v>151</v>
      </c>
    </row>
    <row r="805" spans="1:3" x14ac:dyDescent="0.25">
      <c r="A805" s="1">
        <v>42095.481249999997</v>
      </c>
      <c r="B805" t="s">
        <v>149</v>
      </c>
      <c r="C805" t="s">
        <v>151</v>
      </c>
    </row>
    <row r="806" spans="1:3" x14ac:dyDescent="0.25">
      <c r="A806" s="1">
        <v>42095.481944444444</v>
      </c>
      <c r="B806" t="s">
        <v>149</v>
      </c>
      <c r="C806" t="s">
        <v>152</v>
      </c>
    </row>
    <row r="807" spans="1:3" x14ac:dyDescent="0.25">
      <c r="A807" s="1">
        <v>42095.482638888891</v>
      </c>
      <c r="B807" t="s">
        <v>149</v>
      </c>
      <c r="C807" t="s">
        <v>152</v>
      </c>
    </row>
    <row r="808" spans="1:3" x14ac:dyDescent="0.25">
      <c r="A808" s="1">
        <v>42095.48333333333</v>
      </c>
      <c r="B808" t="s">
        <v>149</v>
      </c>
      <c r="C808" t="s">
        <v>165</v>
      </c>
    </row>
    <row r="809" spans="1:3" x14ac:dyDescent="0.25">
      <c r="A809" s="1">
        <v>42095.484027777777</v>
      </c>
      <c r="B809" t="s">
        <v>149</v>
      </c>
      <c r="C809" t="s">
        <v>165</v>
      </c>
    </row>
    <row r="810" spans="1:3" x14ac:dyDescent="0.25">
      <c r="A810" s="1">
        <v>42095.484722222223</v>
      </c>
      <c r="B810" t="s">
        <v>149</v>
      </c>
      <c r="C810" t="s">
        <v>166</v>
      </c>
    </row>
    <row r="811" spans="1:3" x14ac:dyDescent="0.25">
      <c r="A811" s="1">
        <v>42095.48541666667</v>
      </c>
      <c r="B811" t="s">
        <v>149</v>
      </c>
      <c r="C811" t="s">
        <v>167</v>
      </c>
    </row>
    <row r="812" spans="1:3" x14ac:dyDescent="0.25">
      <c r="A812" s="1">
        <v>42095.486111111109</v>
      </c>
      <c r="B812" t="s">
        <v>149</v>
      </c>
      <c r="C812" t="s">
        <v>167</v>
      </c>
    </row>
    <row r="813" spans="1:3" x14ac:dyDescent="0.25">
      <c r="A813" s="1">
        <v>42095.486805555556</v>
      </c>
      <c r="B813" t="s">
        <v>149</v>
      </c>
      <c r="C813" t="s">
        <v>168</v>
      </c>
    </row>
    <row r="814" spans="1:3" x14ac:dyDescent="0.25">
      <c r="A814" s="1">
        <v>42095.487500000003</v>
      </c>
      <c r="B814" t="s">
        <v>149</v>
      </c>
      <c r="C814" t="s">
        <v>168</v>
      </c>
    </row>
    <row r="815" spans="1:3" x14ac:dyDescent="0.25">
      <c r="A815" s="1">
        <v>42095.488194444442</v>
      </c>
      <c r="B815" t="s">
        <v>149</v>
      </c>
      <c r="C815" t="s">
        <v>169</v>
      </c>
    </row>
    <row r="816" spans="1:3" x14ac:dyDescent="0.25">
      <c r="A816" s="1">
        <v>42095.488888888889</v>
      </c>
      <c r="B816" t="s">
        <v>149</v>
      </c>
      <c r="C816" t="s">
        <v>169</v>
      </c>
    </row>
    <row r="817" spans="1:3" x14ac:dyDescent="0.25">
      <c r="A817" s="1">
        <v>42095.489583333336</v>
      </c>
      <c r="B817" t="s">
        <v>149</v>
      </c>
      <c r="C817" t="s">
        <v>170</v>
      </c>
    </row>
    <row r="818" spans="1:3" x14ac:dyDescent="0.25">
      <c r="A818" s="1">
        <v>42095.490277777775</v>
      </c>
      <c r="B818" t="s">
        <v>149</v>
      </c>
      <c r="C818" t="s">
        <v>171</v>
      </c>
    </row>
    <row r="819" spans="1:3" x14ac:dyDescent="0.25">
      <c r="A819" s="1">
        <v>42095.490972222222</v>
      </c>
      <c r="B819" t="s">
        <v>149</v>
      </c>
      <c r="C819" t="s">
        <v>171</v>
      </c>
    </row>
    <row r="820" spans="1:3" x14ac:dyDescent="0.25">
      <c r="A820" s="1">
        <v>42095.491666666669</v>
      </c>
      <c r="B820" t="s">
        <v>149</v>
      </c>
      <c r="C820" t="s">
        <v>172</v>
      </c>
    </row>
    <row r="821" spans="1:3" x14ac:dyDescent="0.25">
      <c r="A821" s="1">
        <v>42095.492361111108</v>
      </c>
      <c r="B821" t="s">
        <v>149</v>
      </c>
      <c r="C821" t="s">
        <v>172</v>
      </c>
    </row>
    <row r="822" spans="1:3" x14ac:dyDescent="0.25">
      <c r="A822" s="1">
        <v>42095.493055555555</v>
      </c>
      <c r="B822" t="s">
        <v>149</v>
      </c>
      <c r="C822" t="s">
        <v>173</v>
      </c>
    </row>
    <row r="823" spans="1:3" x14ac:dyDescent="0.25">
      <c r="A823" s="1">
        <v>42095.493750000001</v>
      </c>
      <c r="B823" t="s">
        <v>149</v>
      </c>
      <c r="C823" t="s">
        <v>174</v>
      </c>
    </row>
    <row r="824" spans="1:3" x14ac:dyDescent="0.25">
      <c r="A824" s="1">
        <v>42095.494444444441</v>
      </c>
      <c r="B824" t="s">
        <v>149</v>
      </c>
      <c r="C824" t="s">
        <v>174</v>
      </c>
    </row>
    <row r="825" spans="1:3" x14ac:dyDescent="0.25">
      <c r="A825" s="1">
        <v>42095.495138888888</v>
      </c>
      <c r="B825" t="s">
        <v>149</v>
      </c>
      <c r="C825" t="s">
        <v>175</v>
      </c>
    </row>
    <row r="826" spans="1:3" x14ac:dyDescent="0.25">
      <c r="A826" s="1">
        <v>42095.495833333334</v>
      </c>
      <c r="B826" t="s">
        <v>149</v>
      </c>
      <c r="C826" t="s">
        <v>175</v>
      </c>
    </row>
    <row r="827" spans="1:3" x14ac:dyDescent="0.25">
      <c r="A827" s="1">
        <v>42095.496527777781</v>
      </c>
      <c r="B827" t="s">
        <v>149</v>
      </c>
      <c r="C827" t="s">
        <v>175</v>
      </c>
    </row>
    <row r="828" spans="1:3" x14ac:dyDescent="0.25">
      <c r="A828" s="1">
        <v>42095.49722222222</v>
      </c>
      <c r="B828" t="s">
        <v>149</v>
      </c>
      <c r="C828" t="s">
        <v>176</v>
      </c>
    </row>
    <row r="829" spans="1:3" x14ac:dyDescent="0.25">
      <c r="A829" s="1">
        <v>42095.497916666667</v>
      </c>
      <c r="B829" t="s">
        <v>149</v>
      </c>
      <c r="C829" t="s">
        <v>176</v>
      </c>
    </row>
    <row r="830" spans="1:3" x14ac:dyDescent="0.25">
      <c r="A830" s="1">
        <v>42095.498611111114</v>
      </c>
      <c r="B830" t="s">
        <v>149</v>
      </c>
      <c r="C830" t="s">
        <v>176</v>
      </c>
    </row>
    <row r="831" spans="1:3" x14ac:dyDescent="0.25">
      <c r="A831" s="1">
        <v>42095.499305555553</v>
      </c>
      <c r="B831" t="s">
        <v>149</v>
      </c>
      <c r="C831" t="s">
        <v>175</v>
      </c>
    </row>
    <row r="832" spans="1:3" x14ac:dyDescent="0.25">
      <c r="A832" s="1">
        <v>42095.5</v>
      </c>
      <c r="B832" t="s">
        <v>149</v>
      </c>
      <c r="C832" t="s">
        <v>175</v>
      </c>
    </row>
    <row r="833" spans="1:3" x14ac:dyDescent="0.25">
      <c r="A833" s="1">
        <v>42095.500694444447</v>
      </c>
      <c r="B833" t="s">
        <v>149</v>
      </c>
      <c r="C833" t="s">
        <v>174</v>
      </c>
    </row>
    <row r="834" spans="1:3" x14ac:dyDescent="0.25">
      <c r="A834" s="1">
        <v>42095.501388888886</v>
      </c>
      <c r="B834" t="s">
        <v>149</v>
      </c>
      <c r="C834" t="s">
        <v>174</v>
      </c>
    </row>
    <row r="835" spans="1:3" x14ac:dyDescent="0.25">
      <c r="A835" s="1">
        <v>42095.502083333333</v>
      </c>
      <c r="B835" t="s">
        <v>149</v>
      </c>
      <c r="C835" t="s">
        <v>173</v>
      </c>
    </row>
    <row r="836" spans="1:3" x14ac:dyDescent="0.25">
      <c r="A836" s="1">
        <v>42095.50277777778</v>
      </c>
      <c r="B836" t="s">
        <v>149</v>
      </c>
      <c r="C836" t="s">
        <v>172</v>
      </c>
    </row>
    <row r="837" spans="1:3" x14ac:dyDescent="0.25">
      <c r="A837" s="1">
        <v>42095.503472222219</v>
      </c>
      <c r="B837" t="s">
        <v>149</v>
      </c>
      <c r="C837" t="s">
        <v>172</v>
      </c>
    </row>
    <row r="838" spans="1:3" x14ac:dyDescent="0.25">
      <c r="A838" s="1">
        <v>42095.504166666666</v>
      </c>
      <c r="B838" t="s">
        <v>149</v>
      </c>
      <c r="C838" t="s">
        <v>171</v>
      </c>
    </row>
    <row r="839" spans="1:3" x14ac:dyDescent="0.25">
      <c r="A839" s="1">
        <v>42095.504861111112</v>
      </c>
      <c r="B839" t="s">
        <v>149</v>
      </c>
      <c r="C839" t="s">
        <v>170</v>
      </c>
    </row>
    <row r="840" spans="1:3" x14ac:dyDescent="0.25">
      <c r="A840" s="1">
        <v>42095.505555555559</v>
      </c>
      <c r="B840" t="s">
        <v>149</v>
      </c>
      <c r="C840" t="s">
        <v>169</v>
      </c>
    </row>
    <row r="841" spans="1:3" x14ac:dyDescent="0.25">
      <c r="A841" s="1">
        <v>42095.506249999999</v>
      </c>
      <c r="B841" t="s">
        <v>149</v>
      </c>
      <c r="C841" t="s">
        <v>169</v>
      </c>
    </row>
    <row r="842" spans="1:3" x14ac:dyDescent="0.25">
      <c r="A842" s="1">
        <v>42095.506944444445</v>
      </c>
      <c r="B842" t="s">
        <v>149</v>
      </c>
      <c r="C842" t="s">
        <v>169</v>
      </c>
    </row>
    <row r="843" spans="1:3" x14ac:dyDescent="0.25">
      <c r="A843" s="1">
        <v>42095.507638888892</v>
      </c>
      <c r="B843" t="s">
        <v>149</v>
      </c>
      <c r="C843" t="s">
        <v>168</v>
      </c>
    </row>
    <row r="844" spans="1:3" x14ac:dyDescent="0.25">
      <c r="A844" s="1">
        <v>42095.508333333331</v>
      </c>
      <c r="B844" t="s">
        <v>149</v>
      </c>
      <c r="C844" t="s">
        <v>177</v>
      </c>
    </row>
    <row r="845" spans="1:3" x14ac:dyDescent="0.25">
      <c r="A845" s="1">
        <v>42095.509027777778</v>
      </c>
      <c r="B845" t="s">
        <v>149</v>
      </c>
      <c r="C845" t="s">
        <v>177</v>
      </c>
    </row>
    <row r="846" spans="1:3" x14ac:dyDescent="0.25">
      <c r="A846" s="1">
        <v>42095.509722222225</v>
      </c>
      <c r="B846" t="s">
        <v>149</v>
      </c>
      <c r="C846" t="s">
        <v>128</v>
      </c>
    </row>
    <row r="847" spans="1:3" x14ac:dyDescent="0.25">
      <c r="A847" s="1">
        <v>42095.510416666664</v>
      </c>
      <c r="B847" t="s">
        <v>149</v>
      </c>
      <c r="C847" t="s">
        <v>128</v>
      </c>
    </row>
    <row r="848" spans="1:3" x14ac:dyDescent="0.25">
      <c r="A848" s="1">
        <v>42095.511111111111</v>
      </c>
      <c r="B848" t="s">
        <v>149</v>
      </c>
      <c r="C848" t="s">
        <v>128</v>
      </c>
    </row>
    <row r="849" spans="1:3" x14ac:dyDescent="0.25">
      <c r="A849" s="1">
        <v>42095.511805555558</v>
      </c>
      <c r="B849" t="s">
        <v>149</v>
      </c>
      <c r="C849" t="s">
        <v>128</v>
      </c>
    </row>
    <row r="850" spans="1:3" x14ac:dyDescent="0.25">
      <c r="A850" s="1">
        <v>42095.512499999997</v>
      </c>
      <c r="B850" t="s">
        <v>149</v>
      </c>
      <c r="C850" t="s">
        <v>128</v>
      </c>
    </row>
    <row r="851" spans="1:3" x14ac:dyDescent="0.25">
      <c r="A851" s="1">
        <v>42095.513194444444</v>
      </c>
      <c r="B851" t="s">
        <v>149</v>
      </c>
      <c r="C851" t="s">
        <v>128</v>
      </c>
    </row>
    <row r="852" spans="1:3" x14ac:dyDescent="0.25">
      <c r="A852" s="1">
        <v>42095.513888888891</v>
      </c>
      <c r="B852" t="s">
        <v>149</v>
      </c>
      <c r="C852" t="s">
        <v>128</v>
      </c>
    </row>
    <row r="853" spans="1:3" x14ac:dyDescent="0.25">
      <c r="A853" s="1">
        <v>42095.51458333333</v>
      </c>
      <c r="B853" t="s">
        <v>149</v>
      </c>
      <c r="C853" t="s">
        <v>128</v>
      </c>
    </row>
    <row r="854" spans="1:3" x14ac:dyDescent="0.25">
      <c r="A854" s="1">
        <v>42095.515277777777</v>
      </c>
      <c r="B854" t="s">
        <v>149</v>
      </c>
      <c r="C854" t="s">
        <v>128</v>
      </c>
    </row>
    <row r="855" spans="1:3" x14ac:dyDescent="0.25">
      <c r="A855" s="1">
        <v>42095.515972222223</v>
      </c>
      <c r="B855" t="s">
        <v>149</v>
      </c>
      <c r="C855" t="s">
        <v>128</v>
      </c>
    </row>
    <row r="856" spans="1:3" x14ac:dyDescent="0.25">
      <c r="A856" s="1">
        <v>42095.51666666667</v>
      </c>
      <c r="B856" t="s">
        <v>149</v>
      </c>
      <c r="C856" t="s">
        <v>178</v>
      </c>
    </row>
    <row r="857" spans="1:3" x14ac:dyDescent="0.25">
      <c r="A857" s="1">
        <v>42095.517361111109</v>
      </c>
      <c r="B857" t="s">
        <v>149</v>
      </c>
      <c r="C857" t="s">
        <v>178</v>
      </c>
    </row>
    <row r="858" spans="1:3" x14ac:dyDescent="0.25">
      <c r="A858" s="1">
        <v>42095.518055555556</v>
      </c>
      <c r="B858" t="s">
        <v>149</v>
      </c>
      <c r="C858" t="s">
        <v>179</v>
      </c>
    </row>
    <row r="859" spans="1:3" x14ac:dyDescent="0.25">
      <c r="A859" s="1">
        <v>42095.518750000003</v>
      </c>
      <c r="B859" t="s">
        <v>149</v>
      </c>
      <c r="C859" t="s">
        <v>93</v>
      </c>
    </row>
    <row r="860" spans="1:3" x14ac:dyDescent="0.25">
      <c r="A860" s="1">
        <v>42095.519444444442</v>
      </c>
      <c r="B860" t="s">
        <v>149</v>
      </c>
      <c r="C860" t="s">
        <v>93</v>
      </c>
    </row>
    <row r="861" spans="1:3" x14ac:dyDescent="0.25">
      <c r="A861" s="1">
        <v>42095.520138888889</v>
      </c>
      <c r="B861" t="s">
        <v>149</v>
      </c>
      <c r="C861" t="s">
        <v>93</v>
      </c>
    </row>
    <row r="862" spans="1:3" x14ac:dyDescent="0.25">
      <c r="A862" s="1">
        <v>42095.520833333336</v>
      </c>
      <c r="B862" t="s">
        <v>149</v>
      </c>
      <c r="C862" t="s">
        <v>180</v>
      </c>
    </row>
    <row r="863" spans="1:3" x14ac:dyDescent="0.25">
      <c r="A863" s="1">
        <v>42095.556944444441</v>
      </c>
      <c r="B863" t="s">
        <v>149</v>
      </c>
      <c r="C863" t="s">
        <v>180</v>
      </c>
    </row>
    <row r="864" spans="1:3" x14ac:dyDescent="0.25">
      <c r="A864" s="1">
        <v>42095.557638888888</v>
      </c>
      <c r="B864" t="s">
        <v>149</v>
      </c>
      <c r="C864" t="s">
        <v>180</v>
      </c>
    </row>
    <row r="865" spans="1:3" x14ac:dyDescent="0.25">
      <c r="A865" s="1">
        <v>42095.558333333334</v>
      </c>
      <c r="B865" t="s">
        <v>149</v>
      </c>
      <c r="C865" t="s">
        <v>93</v>
      </c>
    </row>
    <row r="866" spans="1:3" x14ac:dyDescent="0.25">
      <c r="A866" s="1">
        <v>42095.559027777781</v>
      </c>
      <c r="B866" t="s">
        <v>149</v>
      </c>
      <c r="C866" t="s">
        <v>179</v>
      </c>
    </row>
    <row r="867" spans="1:3" x14ac:dyDescent="0.25">
      <c r="A867" s="1">
        <v>42095.55972222222</v>
      </c>
      <c r="B867" t="s">
        <v>149</v>
      </c>
      <c r="C867" t="s">
        <v>179</v>
      </c>
    </row>
    <row r="868" spans="1:3" x14ac:dyDescent="0.25">
      <c r="A868" s="1">
        <v>42095.560416666667</v>
      </c>
      <c r="B868" t="s">
        <v>149</v>
      </c>
      <c r="C868" t="s">
        <v>178</v>
      </c>
    </row>
    <row r="869" spans="1:3" x14ac:dyDescent="0.25">
      <c r="A869" s="1">
        <v>42095.561111111114</v>
      </c>
      <c r="B869" t="s">
        <v>149</v>
      </c>
      <c r="C869" t="s">
        <v>128</v>
      </c>
    </row>
    <row r="870" spans="1:3" x14ac:dyDescent="0.25">
      <c r="A870" s="1">
        <v>42095.561805555553</v>
      </c>
      <c r="B870" t="s">
        <v>149</v>
      </c>
      <c r="C870" t="s">
        <v>128</v>
      </c>
    </row>
    <row r="871" spans="1:3" x14ac:dyDescent="0.25">
      <c r="A871" s="1">
        <v>42095.5625</v>
      </c>
      <c r="B871" t="s">
        <v>149</v>
      </c>
      <c r="C871" t="s">
        <v>177</v>
      </c>
    </row>
    <row r="872" spans="1:3" x14ac:dyDescent="0.25">
      <c r="A872" s="1">
        <v>42095.563194444447</v>
      </c>
      <c r="B872" t="s">
        <v>149</v>
      </c>
      <c r="C872" t="s">
        <v>177</v>
      </c>
    </row>
    <row r="873" spans="1:3" x14ac:dyDescent="0.25">
      <c r="A873" s="1">
        <v>42095.563888888886</v>
      </c>
      <c r="B873" t="s">
        <v>149</v>
      </c>
      <c r="C873" t="s">
        <v>168</v>
      </c>
    </row>
    <row r="874" spans="1:3" x14ac:dyDescent="0.25">
      <c r="A874" s="1">
        <v>42095.564583333333</v>
      </c>
      <c r="B874" t="s">
        <v>149</v>
      </c>
      <c r="C874" t="s">
        <v>168</v>
      </c>
    </row>
    <row r="875" spans="1:3" x14ac:dyDescent="0.25">
      <c r="A875" s="1">
        <v>42095.56527777778</v>
      </c>
      <c r="B875" t="s">
        <v>149</v>
      </c>
      <c r="C875" t="s">
        <v>168</v>
      </c>
    </row>
    <row r="876" spans="1:3" x14ac:dyDescent="0.25">
      <c r="A876" s="1">
        <v>42095.565972222219</v>
      </c>
      <c r="B876" t="s">
        <v>149</v>
      </c>
      <c r="C876" t="s">
        <v>181</v>
      </c>
    </row>
    <row r="877" spans="1:3" x14ac:dyDescent="0.25">
      <c r="A877" s="1">
        <v>42095.566666666666</v>
      </c>
      <c r="B877" t="s">
        <v>149</v>
      </c>
      <c r="C877" t="s">
        <v>181</v>
      </c>
    </row>
    <row r="878" spans="1:3" x14ac:dyDescent="0.25">
      <c r="A878" s="1">
        <v>42095.567361111112</v>
      </c>
      <c r="B878" t="s">
        <v>149</v>
      </c>
      <c r="C878" t="s">
        <v>182</v>
      </c>
    </row>
    <row r="879" spans="1:3" x14ac:dyDescent="0.25">
      <c r="A879" s="1">
        <v>42095.568055555559</v>
      </c>
      <c r="B879" t="s">
        <v>149</v>
      </c>
      <c r="C879" t="s">
        <v>182</v>
      </c>
    </row>
    <row r="880" spans="1:3" x14ac:dyDescent="0.25">
      <c r="A880" s="1">
        <v>42095.568749999999</v>
      </c>
      <c r="B880" t="s">
        <v>149</v>
      </c>
      <c r="C880" t="s">
        <v>183</v>
      </c>
    </row>
    <row r="881" spans="1:3" x14ac:dyDescent="0.25">
      <c r="A881" s="1">
        <v>42095.569444444445</v>
      </c>
      <c r="B881" t="s">
        <v>149</v>
      </c>
      <c r="C881" t="s">
        <v>183</v>
      </c>
    </row>
    <row r="882" spans="1:3" x14ac:dyDescent="0.25">
      <c r="A882" s="1">
        <v>42095.570138888892</v>
      </c>
      <c r="B882" t="s">
        <v>149</v>
      </c>
      <c r="C882" t="s">
        <v>184</v>
      </c>
    </row>
    <row r="883" spans="1:3" x14ac:dyDescent="0.25">
      <c r="A883" s="1">
        <v>42095.570833333331</v>
      </c>
      <c r="B883" t="s">
        <v>149</v>
      </c>
      <c r="C883" t="s">
        <v>184</v>
      </c>
    </row>
    <row r="884" spans="1:3" x14ac:dyDescent="0.25">
      <c r="A884" s="1">
        <v>42095.571527777778</v>
      </c>
      <c r="B884" t="s">
        <v>149</v>
      </c>
      <c r="C884" t="s">
        <v>184</v>
      </c>
    </row>
    <row r="885" spans="1:3" x14ac:dyDescent="0.25">
      <c r="A885" s="1">
        <v>42095.572222222225</v>
      </c>
      <c r="B885" t="s">
        <v>149</v>
      </c>
      <c r="C885" t="s">
        <v>185</v>
      </c>
    </row>
    <row r="886" spans="1:3" x14ac:dyDescent="0.25">
      <c r="A886" s="1">
        <v>42095.572916666664</v>
      </c>
      <c r="B886" t="s">
        <v>149</v>
      </c>
      <c r="C886" t="s">
        <v>185</v>
      </c>
    </row>
    <row r="887" spans="1:3" x14ac:dyDescent="0.25">
      <c r="A887" s="1">
        <v>42095.573611111111</v>
      </c>
      <c r="B887" t="s">
        <v>149</v>
      </c>
      <c r="C887" t="s">
        <v>185</v>
      </c>
    </row>
    <row r="888" spans="1:3" x14ac:dyDescent="0.25">
      <c r="A888" s="1">
        <v>42095.574305555558</v>
      </c>
      <c r="B888" t="s">
        <v>149</v>
      </c>
      <c r="C888" t="s">
        <v>185</v>
      </c>
    </row>
    <row r="889" spans="1:3" x14ac:dyDescent="0.25">
      <c r="A889" s="1">
        <v>42095.574999999997</v>
      </c>
      <c r="B889" t="s">
        <v>149</v>
      </c>
      <c r="C889" t="s">
        <v>185</v>
      </c>
    </row>
    <row r="890" spans="1:3" x14ac:dyDescent="0.25">
      <c r="A890" s="1">
        <v>42095.575694444444</v>
      </c>
      <c r="B890" t="s">
        <v>149</v>
      </c>
      <c r="C890" t="s">
        <v>185</v>
      </c>
    </row>
    <row r="891" spans="1:3" x14ac:dyDescent="0.25">
      <c r="A891" s="1">
        <v>42095.576388888891</v>
      </c>
      <c r="B891" t="s">
        <v>149</v>
      </c>
      <c r="C891" t="s">
        <v>185</v>
      </c>
    </row>
    <row r="892" spans="1:3" x14ac:dyDescent="0.25">
      <c r="A892" s="1">
        <v>42095.57708333333</v>
      </c>
      <c r="B892" t="s">
        <v>149</v>
      </c>
      <c r="C892" t="s">
        <v>185</v>
      </c>
    </row>
    <row r="893" spans="1:3" x14ac:dyDescent="0.25">
      <c r="A893" s="1">
        <v>42095.577777777777</v>
      </c>
      <c r="B893" t="s">
        <v>149</v>
      </c>
      <c r="C893" t="s">
        <v>185</v>
      </c>
    </row>
    <row r="894" spans="1:3" x14ac:dyDescent="0.25">
      <c r="A894" s="1">
        <v>42095.578472222223</v>
      </c>
      <c r="B894" t="s">
        <v>149</v>
      </c>
      <c r="C894" t="s">
        <v>185</v>
      </c>
    </row>
    <row r="895" spans="1:3" x14ac:dyDescent="0.25">
      <c r="A895" s="1">
        <v>42095.57916666667</v>
      </c>
      <c r="B895" t="s">
        <v>149</v>
      </c>
      <c r="C895" t="s">
        <v>184</v>
      </c>
    </row>
    <row r="896" spans="1:3" x14ac:dyDescent="0.25">
      <c r="A896" s="1">
        <v>42095.579861111109</v>
      </c>
      <c r="B896" t="s">
        <v>149</v>
      </c>
      <c r="C896" t="s">
        <v>184</v>
      </c>
    </row>
    <row r="897" spans="1:3" x14ac:dyDescent="0.25">
      <c r="A897" s="1">
        <v>42095.580555555556</v>
      </c>
      <c r="B897" t="s">
        <v>149</v>
      </c>
      <c r="C897" t="s">
        <v>183</v>
      </c>
    </row>
    <row r="898" spans="1:3" x14ac:dyDescent="0.25">
      <c r="A898" s="1">
        <v>42095.581250000003</v>
      </c>
      <c r="B898" t="s">
        <v>149</v>
      </c>
      <c r="C898" t="s">
        <v>183</v>
      </c>
    </row>
    <row r="899" spans="1:3" x14ac:dyDescent="0.25">
      <c r="A899" s="1">
        <v>42095.581944444442</v>
      </c>
      <c r="B899" t="s">
        <v>149</v>
      </c>
      <c r="C899" t="s">
        <v>182</v>
      </c>
    </row>
    <row r="900" spans="1:3" x14ac:dyDescent="0.25">
      <c r="A900" s="1">
        <v>42095.582638888889</v>
      </c>
      <c r="B900" t="s">
        <v>149</v>
      </c>
      <c r="C900" t="s">
        <v>182</v>
      </c>
    </row>
    <row r="901" spans="1:3" x14ac:dyDescent="0.25">
      <c r="A901" s="1">
        <v>42095.583333333336</v>
      </c>
      <c r="B901" t="s">
        <v>149</v>
      </c>
      <c r="C901" t="s">
        <v>181</v>
      </c>
    </row>
    <row r="902" spans="1:3" x14ac:dyDescent="0.25">
      <c r="A902" s="1">
        <v>42095.584027777775</v>
      </c>
      <c r="B902" t="s">
        <v>149</v>
      </c>
      <c r="C902" t="s">
        <v>181</v>
      </c>
    </row>
    <row r="903" spans="1:3" x14ac:dyDescent="0.25">
      <c r="A903" s="1">
        <v>42095.584722222222</v>
      </c>
      <c r="B903" t="s">
        <v>149</v>
      </c>
      <c r="C903" t="s">
        <v>168</v>
      </c>
    </row>
    <row r="904" spans="1:3" x14ac:dyDescent="0.25">
      <c r="A904" s="1">
        <v>42095.585416666669</v>
      </c>
      <c r="B904" t="s">
        <v>149</v>
      </c>
      <c r="C904" t="s">
        <v>168</v>
      </c>
    </row>
    <row r="905" spans="1:3" x14ac:dyDescent="0.25">
      <c r="A905" s="1">
        <v>42095.586111111108</v>
      </c>
      <c r="B905" t="s">
        <v>149</v>
      </c>
      <c r="C905" t="s">
        <v>167</v>
      </c>
    </row>
    <row r="906" spans="1:3" x14ac:dyDescent="0.25">
      <c r="A906" s="1">
        <v>42095.586805555555</v>
      </c>
      <c r="B906" t="s">
        <v>149</v>
      </c>
      <c r="C906" t="s">
        <v>167</v>
      </c>
    </row>
    <row r="907" spans="1:3" x14ac:dyDescent="0.25">
      <c r="A907" s="1">
        <v>42095.587500000001</v>
      </c>
      <c r="B907" t="s">
        <v>149</v>
      </c>
      <c r="C907" t="s">
        <v>166</v>
      </c>
    </row>
    <row r="908" spans="1:3" x14ac:dyDescent="0.25">
      <c r="A908" s="1">
        <v>42095.588194444441</v>
      </c>
      <c r="B908" t="s">
        <v>149</v>
      </c>
      <c r="C908" t="s">
        <v>165</v>
      </c>
    </row>
    <row r="909" spans="1:3" x14ac:dyDescent="0.25">
      <c r="A909" s="1">
        <v>42095.588888888888</v>
      </c>
      <c r="B909" t="s">
        <v>149</v>
      </c>
      <c r="C909" t="s">
        <v>165</v>
      </c>
    </row>
    <row r="910" spans="1:3" x14ac:dyDescent="0.25">
      <c r="A910" s="1">
        <v>42095.589583333334</v>
      </c>
      <c r="B910" t="s">
        <v>149</v>
      </c>
      <c r="C910" t="s">
        <v>165</v>
      </c>
    </row>
    <row r="911" spans="1:3" x14ac:dyDescent="0.25">
      <c r="A911" s="1">
        <v>42095.590277777781</v>
      </c>
      <c r="B911" t="s">
        <v>149</v>
      </c>
      <c r="C911" t="s">
        <v>165</v>
      </c>
    </row>
    <row r="912" spans="1:3" x14ac:dyDescent="0.25">
      <c r="A912" s="1">
        <v>42095.59097222222</v>
      </c>
      <c r="B912" t="s">
        <v>149</v>
      </c>
      <c r="C912" t="s">
        <v>165</v>
      </c>
    </row>
    <row r="913" spans="1:3" x14ac:dyDescent="0.25">
      <c r="A913" s="1">
        <v>42095.591666666667</v>
      </c>
      <c r="B913" t="s">
        <v>149</v>
      </c>
      <c r="C913" t="s">
        <v>165</v>
      </c>
    </row>
    <row r="914" spans="1:3" x14ac:dyDescent="0.25">
      <c r="A914" s="1">
        <v>42095.592361111114</v>
      </c>
      <c r="B914" t="s">
        <v>149</v>
      </c>
      <c r="C914" t="s">
        <v>165</v>
      </c>
    </row>
    <row r="915" spans="1:3" x14ac:dyDescent="0.25">
      <c r="A915" s="1">
        <v>42095.593055555553</v>
      </c>
      <c r="B915" t="s">
        <v>149</v>
      </c>
      <c r="C915" t="s">
        <v>186</v>
      </c>
    </row>
    <row r="916" spans="1:3" x14ac:dyDescent="0.25">
      <c r="A916" s="1">
        <v>42095.59375</v>
      </c>
      <c r="B916" t="s">
        <v>149</v>
      </c>
      <c r="C916" t="s">
        <v>186</v>
      </c>
    </row>
    <row r="917" spans="1:3" x14ac:dyDescent="0.25">
      <c r="A917" s="1">
        <v>42095.594444444447</v>
      </c>
      <c r="B917" t="s">
        <v>149</v>
      </c>
      <c r="C917" t="s">
        <v>187</v>
      </c>
    </row>
    <row r="918" spans="1:3" x14ac:dyDescent="0.25">
      <c r="A918" s="1">
        <v>42095.595138888886</v>
      </c>
      <c r="B918" t="s">
        <v>149</v>
      </c>
      <c r="C918" t="s">
        <v>188</v>
      </c>
    </row>
    <row r="919" spans="1:3" x14ac:dyDescent="0.25">
      <c r="A919" s="1">
        <v>42095.595833333333</v>
      </c>
      <c r="B919" t="s">
        <v>149</v>
      </c>
      <c r="C919" s="2" t="s">
        <v>189</v>
      </c>
    </row>
    <row r="920" spans="1:3" x14ac:dyDescent="0.25">
      <c r="A920" s="1">
        <v>42095.59652777778</v>
      </c>
      <c r="B920" t="s">
        <v>149</v>
      </c>
      <c r="C920" s="2" t="s">
        <v>189</v>
      </c>
    </row>
    <row r="921" spans="1:3" x14ac:dyDescent="0.25">
      <c r="A921" s="1">
        <v>42095.597222222219</v>
      </c>
      <c r="B921" t="s">
        <v>149</v>
      </c>
      <c r="C921" t="s">
        <v>190</v>
      </c>
    </row>
    <row r="922" spans="1:3" x14ac:dyDescent="0.25">
      <c r="A922" s="1">
        <v>42095.597916666666</v>
      </c>
      <c r="B922" t="s">
        <v>149</v>
      </c>
      <c r="C922" t="s">
        <v>190</v>
      </c>
    </row>
    <row r="923" spans="1:3" x14ac:dyDescent="0.25">
      <c r="A923" s="1">
        <v>42095.598611111112</v>
      </c>
      <c r="B923" t="s">
        <v>149</v>
      </c>
      <c r="C923" t="s">
        <v>93</v>
      </c>
    </row>
    <row r="924" spans="1:3" x14ac:dyDescent="0.25">
      <c r="A924" s="1">
        <v>42095.599305555559</v>
      </c>
      <c r="B924" t="s">
        <v>149</v>
      </c>
      <c r="C924" t="s">
        <v>93</v>
      </c>
    </row>
    <row r="925" spans="1:3" x14ac:dyDescent="0.25">
      <c r="A925" s="1">
        <v>42095.6</v>
      </c>
      <c r="B925" t="s">
        <v>149</v>
      </c>
      <c r="C925" t="s">
        <v>93</v>
      </c>
    </row>
    <row r="926" spans="1:3" x14ac:dyDescent="0.25">
      <c r="A926" s="1">
        <v>42095.600694444445</v>
      </c>
      <c r="B926" t="s">
        <v>149</v>
      </c>
      <c r="C926" t="s">
        <v>93</v>
      </c>
    </row>
    <row r="927" spans="1:3" x14ac:dyDescent="0.25">
      <c r="A927" s="1">
        <v>42095.601388888892</v>
      </c>
      <c r="B927" t="s">
        <v>149</v>
      </c>
      <c r="C927" t="s">
        <v>93</v>
      </c>
    </row>
    <row r="928" spans="1:3" x14ac:dyDescent="0.25">
      <c r="A928" s="1">
        <v>42095.602083333331</v>
      </c>
      <c r="B928" t="s">
        <v>149</v>
      </c>
      <c r="C928" t="s">
        <v>190</v>
      </c>
    </row>
    <row r="929" spans="1:3" x14ac:dyDescent="0.25">
      <c r="A929" s="1">
        <v>42095.602777777778</v>
      </c>
      <c r="B929" t="s">
        <v>149</v>
      </c>
      <c r="C929" t="s">
        <v>190</v>
      </c>
    </row>
    <row r="930" spans="1:3" x14ac:dyDescent="0.25">
      <c r="A930" s="1">
        <v>42095.603472222225</v>
      </c>
      <c r="B930" t="s">
        <v>149</v>
      </c>
      <c r="C930" t="s">
        <v>189</v>
      </c>
    </row>
    <row r="931" spans="1:3" x14ac:dyDescent="0.25">
      <c r="A931" s="1">
        <v>42095.604166666664</v>
      </c>
      <c r="B931" t="s">
        <v>149</v>
      </c>
      <c r="C931" t="s">
        <v>188</v>
      </c>
    </row>
    <row r="932" spans="1:3" x14ac:dyDescent="0.25">
      <c r="A932" s="1">
        <v>42095.604861111111</v>
      </c>
      <c r="B932" t="s">
        <v>149</v>
      </c>
      <c r="C932" t="s">
        <v>187</v>
      </c>
    </row>
    <row r="933" spans="1:3" x14ac:dyDescent="0.25">
      <c r="A933" s="1">
        <v>42095.605555555558</v>
      </c>
      <c r="B933" t="s">
        <v>149</v>
      </c>
      <c r="C933" t="s">
        <v>187</v>
      </c>
    </row>
    <row r="934" spans="1:3" x14ac:dyDescent="0.25">
      <c r="A934" s="1">
        <v>42095.606249999997</v>
      </c>
      <c r="B934" t="s">
        <v>149</v>
      </c>
      <c r="C934" t="s">
        <v>186</v>
      </c>
    </row>
    <row r="935" spans="1:3" x14ac:dyDescent="0.25">
      <c r="A935" s="1">
        <v>42095.606944444444</v>
      </c>
      <c r="B935" t="s">
        <v>149</v>
      </c>
      <c r="C935" t="s">
        <v>186</v>
      </c>
    </row>
    <row r="936" spans="1:3" x14ac:dyDescent="0.25">
      <c r="A936" s="1">
        <v>42095.607638888891</v>
      </c>
      <c r="B936" t="s">
        <v>149</v>
      </c>
      <c r="C936" t="s">
        <v>165</v>
      </c>
    </row>
    <row r="937" spans="1:3" x14ac:dyDescent="0.25">
      <c r="A937" s="1">
        <v>42401.487500000003</v>
      </c>
      <c r="B937" t="s">
        <v>191</v>
      </c>
      <c r="C937" t="s">
        <v>24</v>
      </c>
    </row>
    <row r="938" spans="1:3" x14ac:dyDescent="0.25">
      <c r="A938" s="1">
        <v>42401.488194444442</v>
      </c>
      <c r="B938" t="s">
        <v>191</v>
      </c>
      <c r="C938" t="s">
        <v>24</v>
      </c>
    </row>
    <row r="939" spans="1:3" x14ac:dyDescent="0.25">
      <c r="A939" s="1">
        <v>42401.488888888889</v>
      </c>
      <c r="B939" t="s">
        <v>191</v>
      </c>
      <c r="C939" t="s">
        <v>24</v>
      </c>
    </row>
    <row r="940" spans="1:3" x14ac:dyDescent="0.25">
      <c r="A940" s="1">
        <v>42401.489583333336</v>
      </c>
      <c r="B940" t="s">
        <v>191</v>
      </c>
      <c r="C940" t="s">
        <v>24</v>
      </c>
    </row>
    <row r="941" spans="1:3" x14ac:dyDescent="0.25">
      <c r="A941" s="1">
        <v>42401.490277777775</v>
      </c>
      <c r="B941" t="s">
        <v>191</v>
      </c>
      <c r="C941" t="s">
        <v>24</v>
      </c>
    </row>
    <row r="942" spans="1:3" x14ac:dyDescent="0.25">
      <c r="A942" s="1">
        <v>42401.490972222222</v>
      </c>
      <c r="B942" t="s">
        <v>191</v>
      </c>
      <c r="C942" t="s">
        <v>24</v>
      </c>
    </row>
    <row r="943" spans="1:3" x14ac:dyDescent="0.25">
      <c r="A943" s="1">
        <v>42401.491666666669</v>
      </c>
      <c r="B943" t="s">
        <v>191</v>
      </c>
      <c r="C943" t="s">
        <v>24</v>
      </c>
    </row>
    <row r="944" spans="1:3" x14ac:dyDescent="0.25">
      <c r="A944" s="1">
        <v>42401.492361111108</v>
      </c>
      <c r="B944" t="s">
        <v>191</v>
      </c>
      <c r="C944" t="s">
        <v>24</v>
      </c>
    </row>
    <row r="945" spans="1:3" x14ac:dyDescent="0.25">
      <c r="A945" s="1">
        <v>42401.493055555555</v>
      </c>
      <c r="B945" t="s">
        <v>191</v>
      </c>
      <c r="C945" t="s">
        <v>192</v>
      </c>
    </row>
    <row r="946" spans="1:3" x14ac:dyDescent="0.25">
      <c r="A946" s="1">
        <v>42401.493750000001</v>
      </c>
      <c r="B946" t="s">
        <v>191</v>
      </c>
      <c r="C946" t="s">
        <v>193</v>
      </c>
    </row>
    <row r="947" spans="1:3" x14ac:dyDescent="0.25">
      <c r="A947" s="1">
        <v>42401.494444444441</v>
      </c>
      <c r="B947" t="s">
        <v>191</v>
      </c>
      <c r="C947" t="s">
        <v>193</v>
      </c>
    </row>
    <row r="948" spans="1:3" x14ac:dyDescent="0.25">
      <c r="A948" s="1">
        <v>42401.495138888888</v>
      </c>
      <c r="B948" t="s">
        <v>191</v>
      </c>
      <c r="C948" t="s">
        <v>193</v>
      </c>
    </row>
    <row r="949" spans="1:3" x14ac:dyDescent="0.25">
      <c r="A949" s="1">
        <v>42401.495833333334</v>
      </c>
      <c r="B949" t="s">
        <v>191</v>
      </c>
      <c r="C949" t="s">
        <v>193</v>
      </c>
    </row>
    <row r="950" spans="1:3" x14ac:dyDescent="0.25">
      <c r="A950" s="1">
        <v>42401.496527777781</v>
      </c>
      <c r="B950" t="s">
        <v>191</v>
      </c>
      <c r="C950" t="s">
        <v>193</v>
      </c>
    </row>
    <row r="951" spans="1:3" x14ac:dyDescent="0.25">
      <c r="A951" s="1">
        <v>42401.49722222222</v>
      </c>
      <c r="B951" t="s">
        <v>191</v>
      </c>
      <c r="C951" t="s">
        <v>193</v>
      </c>
    </row>
    <row r="952" spans="1:3" x14ac:dyDescent="0.25">
      <c r="A952" s="1">
        <v>42401.497916666667</v>
      </c>
      <c r="B952" t="s">
        <v>191</v>
      </c>
      <c r="C952" t="s">
        <v>193</v>
      </c>
    </row>
    <row r="953" spans="1:3" x14ac:dyDescent="0.25">
      <c r="A953" s="1">
        <v>42401.498611111114</v>
      </c>
      <c r="B953" t="s">
        <v>191</v>
      </c>
      <c r="C953" t="s">
        <v>193</v>
      </c>
    </row>
    <row r="954" spans="1:3" x14ac:dyDescent="0.25">
      <c r="A954" s="1">
        <v>42401.499305555553</v>
      </c>
      <c r="B954" t="s">
        <v>191</v>
      </c>
      <c r="C954" t="s">
        <v>193</v>
      </c>
    </row>
    <row r="955" spans="1:3" x14ac:dyDescent="0.25">
      <c r="A955" s="1">
        <v>42401.5</v>
      </c>
      <c r="B955" t="s">
        <v>191</v>
      </c>
      <c r="C955" t="s">
        <v>193</v>
      </c>
    </row>
    <row r="956" spans="1:3" x14ac:dyDescent="0.25">
      <c r="A956" s="1">
        <v>42401.500694444447</v>
      </c>
      <c r="B956" t="s">
        <v>191</v>
      </c>
      <c r="C956" t="s">
        <v>194</v>
      </c>
    </row>
    <row r="957" spans="1:3" x14ac:dyDescent="0.25">
      <c r="A957" s="1">
        <v>42401.501388888886</v>
      </c>
      <c r="B957" t="s">
        <v>191</v>
      </c>
      <c r="C957" t="s">
        <v>195</v>
      </c>
    </row>
    <row r="958" spans="1:3" x14ac:dyDescent="0.25">
      <c r="A958" s="1">
        <v>42401.502083333333</v>
      </c>
      <c r="B958" t="s">
        <v>191</v>
      </c>
      <c r="C958" t="s">
        <v>195</v>
      </c>
    </row>
    <row r="959" spans="1:3" x14ac:dyDescent="0.25">
      <c r="A959" s="1">
        <v>42401.50277777778</v>
      </c>
      <c r="B959" t="s">
        <v>191</v>
      </c>
      <c r="C959" t="s">
        <v>196</v>
      </c>
    </row>
    <row r="960" spans="1:3" x14ac:dyDescent="0.25">
      <c r="A960" s="1">
        <v>42401.503472222219</v>
      </c>
      <c r="B960" t="s">
        <v>191</v>
      </c>
      <c r="C960" t="s">
        <v>197</v>
      </c>
    </row>
    <row r="961" spans="1:3" x14ac:dyDescent="0.25">
      <c r="A961" s="1">
        <v>42401.504166666666</v>
      </c>
      <c r="B961" t="s">
        <v>191</v>
      </c>
      <c r="C961" t="s">
        <v>197</v>
      </c>
    </row>
    <row r="962" spans="1:3" x14ac:dyDescent="0.25">
      <c r="A962" s="1">
        <v>42401.504861111112</v>
      </c>
      <c r="B962" t="s">
        <v>191</v>
      </c>
      <c r="C962" t="s">
        <v>198</v>
      </c>
    </row>
    <row r="963" spans="1:3" x14ac:dyDescent="0.25">
      <c r="A963" s="1">
        <v>42401.505555555559</v>
      </c>
      <c r="B963" t="s">
        <v>191</v>
      </c>
      <c r="C963" t="s">
        <v>198</v>
      </c>
    </row>
    <row r="964" spans="1:3" x14ac:dyDescent="0.25">
      <c r="A964" s="1">
        <v>42401.506249999999</v>
      </c>
      <c r="B964" t="s">
        <v>191</v>
      </c>
      <c r="C964" t="s">
        <v>62</v>
      </c>
    </row>
    <row r="965" spans="1:3" x14ac:dyDescent="0.25">
      <c r="A965" s="1">
        <v>42401.506944444445</v>
      </c>
      <c r="B965" t="s">
        <v>191</v>
      </c>
      <c r="C965" t="s">
        <v>62</v>
      </c>
    </row>
    <row r="966" spans="1:3" x14ac:dyDescent="0.25">
      <c r="A966" s="1">
        <v>42401.507638888892</v>
      </c>
      <c r="B966" t="s">
        <v>191</v>
      </c>
      <c r="C966" t="s">
        <v>62</v>
      </c>
    </row>
    <row r="967" spans="1:3" x14ac:dyDescent="0.25">
      <c r="A967" s="1">
        <v>42401.508333333331</v>
      </c>
      <c r="B967" t="s">
        <v>191</v>
      </c>
      <c r="C967" t="s">
        <v>61</v>
      </c>
    </row>
    <row r="968" spans="1:3" x14ac:dyDescent="0.25">
      <c r="A968" s="1">
        <v>42401.509027777778</v>
      </c>
      <c r="B968" t="s">
        <v>191</v>
      </c>
      <c r="C968" t="s">
        <v>61</v>
      </c>
    </row>
    <row r="969" spans="1:3" x14ac:dyDescent="0.25">
      <c r="A969" s="1">
        <v>42401.509722222225</v>
      </c>
      <c r="B969" t="s">
        <v>191</v>
      </c>
      <c r="C969" t="s">
        <v>59</v>
      </c>
    </row>
    <row r="970" spans="1:3" x14ac:dyDescent="0.25">
      <c r="A970" s="1">
        <v>42401.510416666664</v>
      </c>
      <c r="B970" t="s">
        <v>191</v>
      </c>
      <c r="C970" t="s">
        <v>59</v>
      </c>
    </row>
    <row r="971" spans="1:3" x14ac:dyDescent="0.25">
      <c r="A971" s="1">
        <v>42401.511111111111</v>
      </c>
      <c r="B971" t="s">
        <v>191</v>
      </c>
      <c r="C971" t="s">
        <v>59</v>
      </c>
    </row>
    <row r="972" spans="1:3" x14ac:dyDescent="0.25">
      <c r="A972" s="1">
        <v>42401.511805555558</v>
      </c>
      <c r="B972" t="s">
        <v>191</v>
      </c>
      <c r="C972" t="s">
        <v>59</v>
      </c>
    </row>
    <row r="973" spans="1:3" x14ac:dyDescent="0.25">
      <c r="A973" s="1">
        <v>42401.512499999997</v>
      </c>
      <c r="B973" t="s">
        <v>191</v>
      </c>
      <c r="C973" t="s">
        <v>59</v>
      </c>
    </row>
    <row r="974" spans="1:3" x14ac:dyDescent="0.25">
      <c r="A974" s="1">
        <v>42401.513194444444</v>
      </c>
      <c r="B974" t="s">
        <v>191</v>
      </c>
      <c r="C974" t="s">
        <v>200</v>
      </c>
    </row>
    <row r="975" spans="1:3" x14ac:dyDescent="0.25">
      <c r="A975" s="1">
        <v>42401.513888888891</v>
      </c>
      <c r="B975" t="s">
        <v>191</v>
      </c>
      <c r="C975" t="s">
        <v>201</v>
      </c>
    </row>
    <row r="976" spans="1:3" x14ac:dyDescent="0.25">
      <c r="A976" s="1">
        <v>42401.51458333333</v>
      </c>
      <c r="B976" t="s">
        <v>191</v>
      </c>
      <c r="C976" t="s">
        <v>201</v>
      </c>
    </row>
    <row r="977" spans="1:3" x14ac:dyDescent="0.25">
      <c r="A977" s="1">
        <v>42401.515277777777</v>
      </c>
      <c r="B977" t="s">
        <v>191</v>
      </c>
      <c r="C977" t="s">
        <v>36</v>
      </c>
    </row>
    <row r="978" spans="1:3" x14ac:dyDescent="0.25">
      <c r="A978" s="1">
        <v>42401.515972222223</v>
      </c>
      <c r="B978" t="s">
        <v>191</v>
      </c>
      <c r="C978" t="s">
        <v>36</v>
      </c>
    </row>
    <row r="979" spans="1:3" x14ac:dyDescent="0.25">
      <c r="A979" s="1">
        <v>42401.51666666667</v>
      </c>
      <c r="B979" t="s">
        <v>191</v>
      </c>
      <c r="C979" t="s">
        <v>36</v>
      </c>
    </row>
    <row r="980" spans="1:3" x14ac:dyDescent="0.25">
      <c r="A980" s="1">
        <v>42401.517361111109</v>
      </c>
      <c r="B980" t="s">
        <v>191</v>
      </c>
      <c r="C980" t="s">
        <v>36</v>
      </c>
    </row>
    <row r="981" spans="1:3" x14ac:dyDescent="0.25">
      <c r="A981" s="1">
        <v>42401.518055555556</v>
      </c>
      <c r="B981" t="s">
        <v>191</v>
      </c>
      <c r="C981" t="s">
        <v>202</v>
      </c>
    </row>
    <row r="982" spans="1:3" x14ac:dyDescent="0.25">
      <c r="A982" s="1">
        <v>42401.518750000003</v>
      </c>
      <c r="B982" t="s">
        <v>191</v>
      </c>
      <c r="C982" t="s">
        <v>202</v>
      </c>
    </row>
    <row r="983" spans="1:3" x14ac:dyDescent="0.25">
      <c r="A983" s="1">
        <v>42401.519444444442</v>
      </c>
      <c r="B983" t="s">
        <v>191</v>
      </c>
      <c r="C983" t="s">
        <v>203</v>
      </c>
    </row>
    <row r="984" spans="1:3" x14ac:dyDescent="0.25">
      <c r="A984" s="1">
        <v>42401.520138888889</v>
      </c>
      <c r="B984" t="s">
        <v>191</v>
      </c>
      <c r="C984" t="s">
        <v>203</v>
      </c>
    </row>
    <row r="985" spans="1:3" x14ac:dyDescent="0.25">
      <c r="A985" s="1">
        <v>42401.520833333336</v>
      </c>
      <c r="B985" t="s">
        <v>191</v>
      </c>
      <c r="C985" t="s">
        <v>204</v>
      </c>
    </row>
    <row r="986" spans="1:3" x14ac:dyDescent="0.25">
      <c r="A986" s="1">
        <v>42401.521527777775</v>
      </c>
      <c r="B986" t="s">
        <v>191</v>
      </c>
      <c r="C986" t="s">
        <v>204</v>
      </c>
    </row>
    <row r="987" spans="1:3" x14ac:dyDescent="0.25">
      <c r="A987" s="1">
        <v>42401.522222222222</v>
      </c>
      <c r="B987" t="s">
        <v>191</v>
      </c>
      <c r="C987" t="s">
        <v>90</v>
      </c>
    </row>
    <row r="988" spans="1:3" x14ac:dyDescent="0.25">
      <c r="A988" s="1">
        <v>42401.522916666669</v>
      </c>
      <c r="B988" t="s">
        <v>191</v>
      </c>
      <c r="C988" t="s">
        <v>90</v>
      </c>
    </row>
    <row r="989" spans="1:3" x14ac:dyDescent="0.25">
      <c r="A989" s="1">
        <v>42401.523611111108</v>
      </c>
      <c r="B989" t="s">
        <v>191</v>
      </c>
      <c r="C989" t="s">
        <v>90</v>
      </c>
    </row>
    <row r="990" spans="1:3" x14ac:dyDescent="0.25">
      <c r="A990" s="1">
        <v>42401.524305555555</v>
      </c>
      <c r="B990" t="s">
        <v>191</v>
      </c>
      <c r="C990" t="s">
        <v>133</v>
      </c>
    </row>
    <row r="991" spans="1:3" x14ac:dyDescent="0.25">
      <c r="A991" s="1">
        <v>42401.525000000001</v>
      </c>
      <c r="B991" t="s">
        <v>191</v>
      </c>
      <c r="C991" t="s">
        <v>133</v>
      </c>
    </row>
    <row r="992" spans="1:3" x14ac:dyDescent="0.25">
      <c r="A992" s="1">
        <v>42401.525694444441</v>
      </c>
      <c r="B992" t="s">
        <v>191</v>
      </c>
      <c r="C992" t="s">
        <v>132</v>
      </c>
    </row>
    <row r="993" spans="1:3" x14ac:dyDescent="0.25">
      <c r="A993" s="1">
        <v>42401.526388888888</v>
      </c>
      <c r="B993" t="s">
        <v>191</v>
      </c>
      <c r="C993" t="s">
        <v>132</v>
      </c>
    </row>
    <row r="994" spans="1:3" x14ac:dyDescent="0.25">
      <c r="A994" s="1">
        <v>42401.527083333334</v>
      </c>
      <c r="B994" t="s">
        <v>191</v>
      </c>
      <c r="C994" t="s">
        <v>131</v>
      </c>
    </row>
    <row r="995" spans="1:3" x14ac:dyDescent="0.25">
      <c r="A995" s="1">
        <v>42401.527777777781</v>
      </c>
      <c r="B995" t="s">
        <v>191</v>
      </c>
      <c r="C995" t="s">
        <v>131</v>
      </c>
    </row>
    <row r="996" spans="1:3" x14ac:dyDescent="0.25">
      <c r="A996" s="1">
        <v>42401.52847222222</v>
      </c>
      <c r="B996" t="s">
        <v>191</v>
      </c>
      <c r="C996" t="s">
        <v>92</v>
      </c>
    </row>
    <row r="997" spans="1:3" x14ac:dyDescent="0.25">
      <c r="A997" s="1">
        <v>42401.529166666667</v>
      </c>
      <c r="B997" t="s">
        <v>191</v>
      </c>
      <c r="C997" t="s">
        <v>130</v>
      </c>
    </row>
    <row r="998" spans="1:3" x14ac:dyDescent="0.25">
      <c r="A998" s="1">
        <v>42401.529861111114</v>
      </c>
      <c r="B998" t="s">
        <v>191</v>
      </c>
      <c r="C998" t="s">
        <v>130</v>
      </c>
    </row>
    <row r="999" spans="1:3" x14ac:dyDescent="0.25">
      <c r="A999" s="1">
        <v>42401.530555555553</v>
      </c>
      <c r="B999" t="s">
        <v>191</v>
      </c>
      <c r="C999" t="s">
        <v>129</v>
      </c>
    </row>
    <row r="1000" spans="1:3" x14ac:dyDescent="0.25">
      <c r="A1000" s="1">
        <v>42401.53125</v>
      </c>
      <c r="B1000" t="s">
        <v>191</v>
      </c>
      <c r="C1000" t="s">
        <v>129</v>
      </c>
    </row>
    <row r="1001" spans="1:3" x14ac:dyDescent="0.25">
      <c r="A1001" s="1">
        <v>42401.531944444447</v>
      </c>
      <c r="B1001" t="s">
        <v>191</v>
      </c>
      <c r="C1001" t="s">
        <v>128</v>
      </c>
    </row>
    <row r="1002" spans="1:3" x14ac:dyDescent="0.25">
      <c r="A1002" s="1">
        <v>42401.532638888886</v>
      </c>
      <c r="B1002" t="s">
        <v>191</v>
      </c>
      <c r="C1002" t="s">
        <v>128</v>
      </c>
    </row>
    <row r="1003" spans="1:3" x14ac:dyDescent="0.25">
      <c r="A1003" s="1">
        <v>42401.533333333333</v>
      </c>
      <c r="B1003" t="s">
        <v>191</v>
      </c>
      <c r="C1003" t="s">
        <v>127</v>
      </c>
    </row>
    <row r="1004" spans="1:3" x14ac:dyDescent="0.25">
      <c r="A1004" s="1">
        <v>42401.53402777778</v>
      </c>
      <c r="B1004" t="s">
        <v>191</v>
      </c>
      <c r="C1004" t="s">
        <v>127</v>
      </c>
    </row>
    <row r="1005" spans="1:3" x14ac:dyDescent="0.25">
      <c r="A1005" s="1">
        <v>42401.534722222219</v>
      </c>
      <c r="B1005" t="s">
        <v>191</v>
      </c>
      <c r="C1005" t="s">
        <v>126</v>
      </c>
    </row>
    <row r="1006" spans="1:3" x14ac:dyDescent="0.25">
      <c r="A1006" s="1">
        <v>42401.535416666666</v>
      </c>
      <c r="B1006" t="s">
        <v>191</v>
      </c>
      <c r="C1006" t="s">
        <v>126</v>
      </c>
    </row>
    <row r="1007" spans="1:3" x14ac:dyDescent="0.25">
      <c r="A1007" s="1">
        <v>42401.536111111112</v>
      </c>
      <c r="B1007" t="s">
        <v>191</v>
      </c>
      <c r="C1007" t="s">
        <v>125</v>
      </c>
    </row>
    <row r="1008" spans="1:3" x14ac:dyDescent="0.25">
      <c r="A1008" s="1">
        <v>42401.536805555559</v>
      </c>
      <c r="B1008" t="s">
        <v>191</v>
      </c>
      <c r="C1008" t="s">
        <v>125</v>
      </c>
    </row>
    <row r="1009" spans="1:3" x14ac:dyDescent="0.25">
      <c r="A1009" s="1">
        <v>42401.537499999999</v>
      </c>
      <c r="B1009" t="s">
        <v>191</v>
      </c>
      <c r="C1009" t="s">
        <v>125</v>
      </c>
    </row>
    <row r="1010" spans="1:3" x14ac:dyDescent="0.25">
      <c r="A1010" s="1">
        <v>42401.538194444445</v>
      </c>
      <c r="B1010" t="s">
        <v>191</v>
      </c>
      <c r="C1010" t="s">
        <v>125</v>
      </c>
    </row>
    <row r="1011" spans="1:3" x14ac:dyDescent="0.25">
      <c r="A1011" s="1">
        <v>42401.538888888892</v>
      </c>
      <c r="B1011" t="s">
        <v>191</v>
      </c>
      <c r="C1011" t="s">
        <v>125</v>
      </c>
    </row>
    <row r="1012" spans="1:3" x14ac:dyDescent="0.25">
      <c r="A1012" s="1">
        <v>42401.539583333331</v>
      </c>
      <c r="B1012" t="s">
        <v>191</v>
      </c>
      <c r="C1012" t="s">
        <v>124</v>
      </c>
    </row>
    <row r="1013" spans="1:3" x14ac:dyDescent="0.25">
      <c r="A1013" s="1">
        <v>42401.540277777778</v>
      </c>
      <c r="B1013" t="s">
        <v>191</v>
      </c>
      <c r="C1013" t="s">
        <v>124</v>
      </c>
    </row>
    <row r="1014" spans="1:3" x14ac:dyDescent="0.25">
      <c r="A1014" s="1">
        <v>42401.540972222225</v>
      </c>
      <c r="B1014" t="s">
        <v>191</v>
      </c>
      <c r="C1014" t="s">
        <v>124</v>
      </c>
    </row>
    <row r="1015" spans="1:3" x14ac:dyDescent="0.25">
      <c r="A1015" s="1">
        <v>42401.541666666664</v>
      </c>
      <c r="B1015" t="s">
        <v>191</v>
      </c>
      <c r="C1015" t="s">
        <v>124</v>
      </c>
    </row>
    <row r="1016" spans="1:3" x14ac:dyDescent="0.25">
      <c r="A1016" s="1">
        <v>42401.542361111111</v>
      </c>
      <c r="B1016" t="s">
        <v>191</v>
      </c>
      <c r="C1016" t="s">
        <v>124</v>
      </c>
    </row>
    <row r="1017" spans="1:3" x14ac:dyDescent="0.25">
      <c r="A1017" s="1">
        <v>42401.543055555558</v>
      </c>
      <c r="B1017" t="s">
        <v>191</v>
      </c>
      <c r="C1017" t="s">
        <v>124</v>
      </c>
    </row>
    <row r="1018" spans="1:3" x14ac:dyDescent="0.25">
      <c r="A1018" s="1">
        <v>42401.543749999997</v>
      </c>
      <c r="B1018" t="s">
        <v>191</v>
      </c>
      <c r="C1018" t="s">
        <v>124</v>
      </c>
    </row>
    <row r="1019" spans="1:3" x14ac:dyDescent="0.25">
      <c r="A1019" s="1">
        <v>42401.544444444444</v>
      </c>
      <c r="B1019" t="s">
        <v>191</v>
      </c>
      <c r="C1019" t="s">
        <v>124</v>
      </c>
    </row>
    <row r="1020" spans="1:3" x14ac:dyDescent="0.25">
      <c r="A1020" s="1">
        <v>42401.545138888891</v>
      </c>
      <c r="B1020" t="s">
        <v>191</v>
      </c>
      <c r="C1020" t="s">
        <v>124</v>
      </c>
    </row>
    <row r="1021" spans="1:3" x14ac:dyDescent="0.25">
      <c r="A1021" s="1">
        <v>42401.54583333333</v>
      </c>
      <c r="B1021" t="s">
        <v>191</v>
      </c>
      <c r="C1021" t="s">
        <v>124</v>
      </c>
    </row>
    <row r="1022" spans="1:3" x14ac:dyDescent="0.25">
      <c r="A1022" s="1">
        <v>42401.546527777777</v>
      </c>
      <c r="B1022" t="s">
        <v>191</v>
      </c>
      <c r="C1022" t="s">
        <v>124</v>
      </c>
    </row>
    <row r="1023" spans="1:3" x14ac:dyDescent="0.25">
      <c r="A1023" s="1">
        <v>42401.547222222223</v>
      </c>
      <c r="B1023" t="s">
        <v>191</v>
      </c>
      <c r="C1023" t="s">
        <v>124</v>
      </c>
    </row>
    <row r="1024" spans="1:3" x14ac:dyDescent="0.25">
      <c r="A1024" s="1">
        <v>42401.54791666667</v>
      </c>
      <c r="B1024" t="s">
        <v>191</v>
      </c>
      <c r="C1024" t="s">
        <v>125</v>
      </c>
    </row>
    <row r="1025" spans="1:3" x14ac:dyDescent="0.25">
      <c r="A1025" s="1">
        <v>42401.548611111109</v>
      </c>
      <c r="B1025" t="s">
        <v>191</v>
      </c>
      <c r="C1025" t="s">
        <v>125</v>
      </c>
    </row>
    <row r="1026" spans="1:3" x14ac:dyDescent="0.25">
      <c r="A1026" s="1">
        <v>42401.549305555556</v>
      </c>
      <c r="B1026" t="s">
        <v>191</v>
      </c>
      <c r="C1026" t="s">
        <v>126</v>
      </c>
    </row>
    <row r="1027" spans="1:3" x14ac:dyDescent="0.25">
      <c r="A1027" s="1">
        <v>42401.55</v>
      </c>
      <c r="B1027" t="s">
        <v>191</v>
      </c>
      <c r="C1027" t="s">
        <v>126</v>
      </c>
    </row>
    <row r="1028" spans="1:3" x14ac:dyDescent="0.25">
      <c r="A1028" s="1">
        <v>42401.550694444442</v>
      </c>
      <c r="B1028" t="s">
        <v>191</v>
      </c>
      <c r="C1028" t="s">
        <v>127</v>
      </c>
    </row>
    <row r="1029" spans="1:3" x14ac:dyDescent="0.25">
      <c r="A1029" s="1">
        <v>42401.551388888889</v>
      </c>
      <c r="B1029" t="s">
        <v>191</v>
      </c>
      <c r="C1029" t="s">
        <v>127</v>
      </c>
    </row>
    <row r="1030" spans="1:3" x14ac:dyDescent="0.25">
      <c r="A1030" s="1">
        <v>42401.552083333336</v>
      </c>
      <c r="B1030" t="s">
        <v>191</v>
      </c>
      <c r="C1030" t="s">
        <v>128</v>
      </c>
    </row>
    <row r="1031" spans="1:3" x14ac:dyDescent="0.25">
      <c r="A1031" s="1">
        <v>42401.552777777775</v>
      </c>
      <c r="B1031" t="s">
        <v>191</v>
      </c>
      <c r="C1031" t="s">
        <v>128</v>
      </c>
    </row>
    <row r="1032" spans="1:3" x14ac:dyDescent="0.25">
      <c r="A1032" s="1">
        <v>42401.553472222222</v>
      </c>
      <c r="B1032" t="s">
        <v>191</v>
      </c>
      <c r="C1032" t="s">
        <v>129</v>
      </c>
    </row>
    <row r="1033" spans="1:3" x14ac:dyDescent="0.25">
      <c r="A1033" s="1">
        <v>42401.554166666669</v>
      </c>
      <c r="B1033" t="s">
        <v>191</v>
      </c>
      <c r="C1033" t="s">
        <v>129</v>
      </c>
    </row>
    <row r="1034" spans="1:3" x14ac:dyDescent="0.25">
      <c r="A1034" s="1">
        <v>42401.554861111108</v>
      </c>
      <c r="B1034" t="s">
        <v>191</v>
      </c>
      <c r="C1034" t="s">
        <v>130</v>
      </c>
    </row>
    <row r="1035" spans="1:3" x14ac:dyDescent="0.25">
      <c r="A1035" s="1">
        <v>42401.555555555555</v>
      </c>
      <c r="B1035" t="s">
        <v>191</v>
      </c>
      <c r="C1035" t="s">
        <v>130</v>
      </c>
    </row>
    <row r="1036" spans="1:3" x14ac:dyDescent="0.25">
      <c r="A1036" s="1">
        <v>42401.556250000001</v>
      </c>
      <c r="B1036" t="s">
        <v>191</v>
      </c>
      <c r="C1036" t="s">
        <v>92</v>
      </c>
    </row>
    <row r="1037" spans="1:3" x14ac:dyDescent="0.25">
      <c r="A1037" s="1">
        <v>42401.556944444441</v>
      </c>
      <c r="B1037" t="s">
        <v>191</v>
      </c>
      <c r="C1037" t="s">
        <v>92</v>
      </c>
    </row>
    <row r="1038" spans="1:3" x14ac:dyDescent="0.25">
      <c r="A1038" s="1">
        <v>42401.557638888888</v>
      </c>
      <c r="B1038" t="s">
        <v>191</v>
      </c>
      <c r="C1038" t="s">
        <v>131</v>
      </c>
    </row>
    <row r="1039" spans="1:3" x14ac:dyDescent="0.25">
      <c r="A1039" s="1">
        <v>42401.558333333334</v>
      </c>
      <c r="B1039" t="s">
        <v>191</v>
      </c>
      <c r="C1039" t="s">
        <v>131</v>
      </c>
    </row>
    <row r="1040" spans="1:3" x14ac:dyDescent="0.25">
      <c r="A1040" s="1">
        <v>42401.559027777781</v>
      </c>
      <c r="B1040" t="s">
        <v>191</v>
      </c>
      <c r="C1040" t="s">
        <v>132</v>
      </c>
    </row>
    <row r="1041" spans="1:3" x14ac:dyDescent="0.25">
      <c r="A1041" s="1">
        <v>42401.55972222222</v>
      </c>
      <c r="B1041" t="s">
        <v>191</v>
      </c>
      <c r="C1041" t="s">
        <v>132</v>
      </c>
    </row>
    <row r="1042" spans="1:3" x14ac:dyDescent="0.25">
      <c r="A1042" s="1">
        <v>42401.560416666667</v>
      </c>
      <c r="B1042" t="s">
        <v>191</v>
      </c>
      <c r="C1042" t="s">
        <v>133</v>
      </c>
    </row>
    <row r="1043" spans="1:3" x14ac:dyDescent="0.25">
      <c r="A1043" s="1">
        <v>42401.561111111114</v>
      </c>
      <c r="B1043" t="s">
        <v>191</v>
      </c>
      <c r="C1043" t="s">
        <v>133</v>
      </c>
    </row>
    <row r="1044" spans="1:3" x14ac:dyDescent="0.25">
      <c r="A1044" s="1">
        <v>42401.561805555553</v>
      </c>
      <c r="B1044" t="s">
        <v>191</v>
      </c>
      <c r="C1044" t="s">
        <v>133</v>
      </c>
    </row>
    <row r="1045" spans="1:3" x14ac:dyDescent="0.25">
      <c r="A1045" s="1">
        <v>42401.5625</v>
      </c>
      <c r="B1045" t="s">
        <v>191</v>
      </c>
      <c r="C1045" t="s">
        <v>90</v>
      </c>
    </row>
    <row r="1046" spans="1:3" x14ac:dyDescent="0.25">
      <c r="A1046" s="1">
        <v>42401.563194444447</v>
      </c>
      <c r="B1046" t="s">
        <v>191</v>
      </c>
      <c r="C1046" t="s">
        <v>90</v>
      </c>
    </row>
    <row r="1047" spans="1:3" x14ac:dyDescent="0.25">
      <c r="A1047" s="1">
        <v>42401.563888888886</v>
      </c>
      <c r="B1047" t="s">
        <v>191</v>
      </c>
      <c r="C1047" t="s">
        <v>204</v>
      </c>
    </row>
    <row r="1048" spans="1:3" x14ac:dyDescent="0.25">
      <c r="A1048" s="1">
        <v>42401.564583333333</v>
      </c>
      <c r="B1048" t="s">
        <v>191</v>
      </c>
      <c r="C1048" t="s">
        <v>204</v>
      </c>
    </row>
    <row r="1049" spans="1:3" x14ac:dyDescent="0.25">
      <c r="A1049" s="1">
        <v>42401.56527777778</v>
      </c>
      <c r="B1049" t="s">
        <v>191</v>
      </c>
      <c r="C1049" t="s">
        <v>203</v>
      </c>
    </row>
    <row r="1050" spans="1:3" x14ac:dyDescent="0.25">
      <c r="A1050" s="1">
        <v>42401.565972222219</v>
      </c>
      <c r="B1050" t="s">
        <v>191</v>
      </c>
      <c r="C1050" t="s">
        <v>202</v>
      </c>
    </row>
    <row r="1051" spans="1:3" x14ac:dyDescent="0.25">
      <c r="A1051" s="1">
        <v>42401.566666666666</v>
      </c>
      <c r="B1051" t="s">
        <v>191</v>
      </c>
      <c r="C1051" t="s">
        <v>202</v>
      </c>
    </row>
    <row r="1052" spans="1:3" x14ac:dyDescent="0.25">
      <c r="A1052" s="1">
        <v>42401.567361111112</v>
      </c>
      <c r="B1052" t="s">
        <v>191</v>
      </c>
      <c r="C1052" t="s">
        <v>202</v>
      </c>
    </row>
    <row r="1053" spans="1:3" x14ac:dyDescent="0.25">
      <c r="A1053" s="1">
        <v>42401.568055555559</v>
      </c>
      <c r="B1053" t="s">
        <v>191</v>
      </c>
      <c r="C1053" t="s">
        <v>202</v>
      </c>
    </row>
    <row r="1054" spans="1:3" x14ac:dyDescent="0.25">
      <c r="A1054" s="1">
        <v>42401.568749999999</v>
      </c>
      <c r="B1054" t="s">
        <v>191</v>
      </c>
      <c r="C1054" t="s">
        <v>36</v>
      </c>
    </row>
    <row r="1055" spans="1:3" x14ac:dyDescent="0.25">
      <c r="A1055" s="1">
        <v>42401.569444444445</v>
      </c>
      <c r="B1055" t="s">
        <v>191</v>
      </c>
      <c r="C1055" t="s">
        <v>36</v>
      </c>
    </row>
    <row r="1056" spans="1:3" x14ac:dyDescent="0.25">
      <c r="A1056" s="1">
        <v>42401.570138888892</v>
      </c>
      <c r="B1056" t="s">
        <v>191</v>
      </c>
      <c r="C1056" t="s">
        <v>201</v>
      </c>
    </row>
    <row r="1057" spans="1:3" x14ac:dyDescent="0.25">
      <c r="A1057" s="1">
        <v>42401.570833333331</v>
      </c>
      <c r="B1057" t="s">
        <v>191</v>
      </c>
      <c r="C1057" t="s">
        <v>200</v>
      </c>
    </row>
    <row r="1058" spans="1:3" x14ac:dyDescent="0.25">
      <c r="A1058" s="1">
        <v>42401.571527777778</v>
      </c>
      <c r="B1058" t="s">
        <v>191</v>
      </c>
      <c r="C1058" t="s">
        <v>200</v>
      </c>
    </row>
    <row r="1059" spans="1:3" x14ac:dyDescent="0.25">
      <c r="A1059" s="1">
        <v>42401.572222222225</v>
      </c>
      <c r="B1059" t="s">
        <v>191</v>
      </c>
      <c r="C1059" t="s">
        <v>59</v>
      </c>
    </row>
    <row r="1060" spans="1:3" x14ac:dyDescent="0.25">
      <c r="A1060" s="1">
        <v>42401.572916666664</v>
      </c>
      <c r="B1060" t="s">
        <v>191</v>
      </c>
      <c r="C1060" t="s">
        <v>59</v>
      </c>
    </row>
    <row r="1061" spans="1:3" x14ac:dyDescent="0.25">
      <c r="A1061" s="1">
        <v>42401.573611111111</v>
      </c>
      <c r="B1061" t="s">
        <v>191</v>
      </c>
      <c r="C1061" t="s">
        <v>61</v>
      </c>
    </row>
    <row r="1062" spans="1:3" x14ac:dyDescent="0.25">
      <c r="A1062" s="1">
        <v>42401.574305555558</v>
      </c>
      <c r="B1062" t="s">
        <v>191</v>
      </c>
      <c r="C1062" t="s">
        <v>61</v>
      </c>
    </row>
    <row r="1063" spans="1:3" x14ac:dyDescent="0.25">
      <c r="A1063" s="1">
        <v>42401.574999999997</v>
      </c>
      <c r="B1063" t="s">
        <v>191</v>
      </c>
      <c r="C1063" t="s">
        <v>61</v>
      </c>
    </row>
    <row r="1064" spans="1:3" x14ac:dyDescent="0.25">
      <c r="A1064" s="1">
        <v>42401.575694444444</v>
      </c>
      <c r="B1064" t="s">
        <v>191</v>
      </c>
      <c r="C1064" t="s">
        <v>62</v>
      </c>
    </row>
    <row r="1065" spans="1:3" x14ac:dyDescent="0.25">
      <c r="A1065" s="1">
        <v>42401.576388888891</v>
      </c>
      <c r="B1065" t="s">
        <v>191</v>
      </c>
      <c r="C1065" t="s">
        <v>62</v>
      </c>
    </row>
    <row r="1066" spans="1:3" x14ac:dyDescent="0.25">
      <c r="A1066" s="1">
        <v>42401.57708333333</v>
      </c>
      <c r="B1066" t="s">
        <v>191</v>
      </c>
      <c r="C1066" t="s">
        <v>198</v>
      </c>
    </row>
    <row r="1067" spans="1:3" x14ac:dyDescent="0.25">
      <c r="A1067" s="1">
        <v>42401.577777777777</v>
      </c>
      <c r="B1067" t="s">
        <v>191</v>
      </c>
      <c r="C1067" t="s">
        <v>198</v>
      </c>
    </row>
    <row r="1068" spans="1:3" x14ac:dyDescent="0.25">
      <c r="A1068" s="1">
        <v>42401.578472222223</v>
      </c>
      <c r="B1068" t="s">
        <v>191</v>
      </c>
      <c r="C1068" t="s">
        <v>197</v>
      </c>
    </row>
    <row r="1069" spans="1:3" x14ac:dyDescent="0.25">
      <c r="A1069" s="1">
        <v>42401.57916666667</v>
      </c>
      <c r="B1069" t="s">
        <v>191</v>
      </c>
      <c r="C1069" t="s">
        <v>196</v>
      </c>
    </row>
    <row r="1070" spans="1:3" x14ac:dyDescent="0.25">
      <c r="A1070" s="1">
        <v>42401.579861111109</v>
      </c>
      <c r="B1070" t="s">
        <v>191</v>
      </c>
      <c r="C1070" t="s">
        <v>195</v>
      </c>
    </row>
    <row r="1071" spans="1:3" x14ac:dyDescent="0.25">
      <c r="A1071" s="1">
        <v>42401.580555555556</v>
      </c>
      <c r="B1071" t="s">
        <v>191</v>
      </c>
      <c r="C1071" t="s">
        <v>195</v>
      </c>
    </row>
    <row r="1072" spans="1:3" x14ac:dyDescent="0.25">
      <c r="A1072" s="1">
        <v>42401.581250000003</v>
      </c>
      <c r="B1072" t="s">
        <v>191</v>
      </c>
      <c r="C1072" t="s">
        <v>194</v>
      </c>
    </row>
    <row r="1073" spans="1:3" x14ac:dyDescent="0.25">
      <c r="A1073" s="1">
        <v>42401.581944444442</v>
      </c>
      <c r="B1073" t="s">
        <v>191</v>
      </c>
      <c r="C1073" t="s">
        <v>193</v>
      </c>
    </row>
    <row r="1074" spans="1:3" x14ac:dyDescent="0.25">
      <c r="A1074" s="1">
        <v>42401.582638888889</v>
      </c>
      <c r="B1074" t="s">
        <v>191</v>
      </c>
      <c r="C1074" t="s">
        <v>192</v>
      </c>
    </row>
    <row r="1075" spans="1:3" x14ac:dyDescent="0.25">
      <c r="A1075" s="1">
        <v>42401.583333333336</v>
      </c>
      <c r="B1075" t="s">
        <v>191</v>
      </c>
      <c r="C1075" t="s">
        <v>192</v>
      </c>
    </row>
    <row r="1076" spans="1:3" x14ac:dyDescent="0.25">
      <c r="A1076" s="1">
        <v>42401.584027777775</v>
      </c>
      <c r="B1076" t="s">
        <v>191</v>
      </c>
      <c r="C1076" t="s">
        <v>192</v>
      </c>
    </row>
    <row r="1077" spans="1:3" x14ac:dyDescent="0.25">
      <c r="A1077" s="1">
        <v>42401.584722222222</v>
      </c>
      <c r="B1077" t="s">
        <v>191</v>
      </c>
      <c r="C1077" t="s">
        <v>192</v>
      </c>
    </row>
    <row r="1078" spans="1:3" x14ac:dyDescent="0.25">
      <c r="A1078" s="1">
        <v>42401.585416666669</v>
      </c>
      <c r="B1078" t="s">
        <v>191</v>
      </c>
      <c r="C1078" t="s">
        <v>192</v>
      </c>
    </row>
    <row r="1079" spans="1:3" x14ac:dyDescent="0.25">
      <c r="A1079" s="1">
        <v>42401.586111111108</v>
      </c>
      <c r="B1079" t="s">
        <v>191</v>
      </c>
      <c r="C1079" t="s">
        <v>192</v>
      </c>
    </row>
    <row r="1080" spans="1:3" x14ac:dyDescent="0.25">
      <c r="A1080" s="1">
        <v>42401.586805555555</v>
      </c>
      <c r="B1080" t="s">
        <v>191</v>
      </c>
      <c r="C1080" t="s">
        <v>192</v>
      </c>
    </row>
    <row r="1081" spans="1:3" x14ac:dyDescent="0.25">
      <c r="A1081" s="1">
        <v>42401.587500000001</v>
      </c>
      <c r="B1081" t="s">
        <v>191</v>
      </c>
      <c r="C1081" t="s">
        <v>24</v>
      </c>
    </row>
    <row r="1082" spans="1:3" x14ac:dyDescent="0.25">
      <c r="A1082" s="1">
        <v>42052.408333333333</v>
      </c>
      <c r="B1082" t="s">
        <v>205</v>
      </c>
      <c r="C1082" t="s">
        <v>206</v>
      </c>
    </row>
    <row r="1083" spans="1:3" x14ac:dyDescent="0.25">
      <c r="A1083" s="1">
        <v>42052.40902777778</v>
      </c>
      <c r="B1083" t="s">
        <v>205</v>
      </c>
      <c r="C1083" t="s">
        <v>206</v>
      </c>
    </row>
    <row r="1084" spans="1:3" x14ac:dyDescent="0.25">
      <c r="A1084" s="1">
        <v>42052.409722222219</v>
      </c>
      <c r="B1084" t="s">
        <v>205</v>
      </c>
      <c r="C1084" t="s">
        <v>206</v>
      </c>
    </row>
    <row r="1085" spans="1:3" x14ac:dyDescent="0.25">
      <c r="A1085" s="1">
        <v>42052.410416666666</v>
      </c>
      <c r="B1085" t="s">
        <v>205</v>
      </c>
      <c r="C1085" t="s">
        <v>206</v>
      </c>
    </row>
    <row r="1086" spans="1:3" x14ac:dyDescent="0.25">
      <c r="A1086" s="1">
        <v>42052.411111111112</v>
      </c>
      <c r="B1086" t="s">
        <v>205</v>
      </c>
      <c r="C1086" t="s">
        <v>207</v>
      </c>
    </row>
    <row r="1087" spans="1:3" x14ac:dyDescent="0.25">
      <c r="A1087" s="1">
        <v>42052.411805555559</v>
      </c>
      <c r="B1087" t="s">
        <v>205</v>
      </c>
      <c r="C1087" t="s">
        <v>207</v>
      </c>
    </row>
    <row r="1088" spans="1:3" x14ac:dyDescent="0.25">
      <c r="A1088" s="1">
        <v>42052.412499999999</v>
      </c>
      <c r="B1088" t="s">
        <v>205</v>
      </c>
      <c r="C1088" t="s">
        <v>207</v>
      </c>
    </row>
    <row r="1089" spans="1:3" x14ac:dyDescent="0.25">
      <c r="A1089" s="1">
        <v>42052.413194444445</v>
      </c>
      <c r="B1089" t="s">
        <v>205</v>
      </c>
      <c r="C1089" t="s">
        <v>208</v>
      </c>
    </row>
    <row r="1090" spans="1:3" x14ac:dyDescent="0.25">
      <c r="A1090" s="1">
        <v>42052.413888888892</v>
      </c>
      <c r="B1090" t="s">
        <v>205</v>
      </c>
      <c r="C1090" t="s">
        <v>208</v>
      </c>
    </row>
    <row r="1091" spans="1:3" x14ac:dyDescent="0.25">
      <c r="A1091" s="1">
        <v>42052.414583333331</v>
      </c>
      <c r="B1091" t="s">
        <v>205</v>
      </c>
      <c r="C1091" t="s">
        <v>208</v>
      </c>
    </row>
    <row r="1092" spans="1:3" x14ac:dyDescent="0.25">
      <c r="A1092" s="1">
        <v>42052.415277777778</v>
      </c>
      <c r="B1092" t="s">
        <v>205</v>
      </c>
      <c r="C1092" t="s">
        <v>209</v>
      </c>
    </row>
    <row r="1093" spans="1:3" x14ac:dyDescent="0.25">
      <c r="A1093" s="1">
        <v>42052.415972222225</v>
      </c>
      <c r="B1093" t="s">
        <v>205</v>
      </c>
      <c r="C1093" t="s">
        <v>209</v>
      </c>
    </row>
    <row r="1094" spans="1:3" x14ac:dyDescent="0.25">
      <c r="A1094" s="1">
        <v>42052.416666666664</v>
      </c>
      <c r="B1094" t="s">
        <v>205</v>
      </c>
      <c r="C1094" t="s">
        <v>209</v>
      </c>
    </row>
    <row r="1095" spans="1:3" x14ac:dyDescent="0.25">
      <c r="A1095" s="1">
        <v>42052.417361111111</v>
      </c>
      <c r="B1095" t="s">
        <v>205</v>
      </c>
      <c r="C1095" t="s">
        <v>209</v>
      </c>
    </row>
    <row r="1096" spans="1:3" x14ac:dyDescent="0.25">
      <c r="A1096" s="1">
        <v>42052.418055555558</v>
      </c>
      <c r="B1096" t="s">
        <v>205</v>
      </c>
      <c r="C1096" t="s">
        <v>210</v>
      </c>
    </row>
    <row r="1097" spans="1:3" x14ac:dyDescent="0.25">
      <c r="A1097" s="1">
        <v>42052.418749999997</v>
      </c>
      <c r="B1097" t="s">
        <v>205</v>
      </c>
      <c r="C1097" t="s">
        <v>210</v>
      </c>
    </row>
    <row r="1098" spans="1:3" x14ac:dyDescent="0.25">
      <c r="A1098" s="1">
        <v>42052.419444444444</v>
      </c>
      <c r="B1098" t="s">
        <v>205</v>
      </c>
      <c r="C1098" t="s">
        <v>210</v>
      </c>
    </row>
    <row r="1099" spans="1:3" x14ac:dyDescent="0.25">
      <c r="A1099" s="1">
        <v>42052.420138888891</v>
      </c>
      <c r="B1099" t="s">
        <v>205</v>
      </c>
      <c r="C1099" t="s">
        <v>210</v>
      </c>
    </row>
    <row r="1100" spans="1:3" x14ac:dyDescent="0.25">
      <c r="A1100" s="1">
        <v>42052.42083333333</v>
      </c>
      <c r="B1100" t="s">
        <v>205</v>
      </c>
      <c r="C1100" t="s">
        <v>210</v>
      </c>
    </row>
    <row r="1101" spans="1:3" x14ac:dyDescent="0.25">
      <c r="A1101" s="1">
        <v>42052.421527777777</v>
      </c>
      <c r="B1101" t="s">
        <v>205</v>
      </c>
      <c r="C1101" t="s">
        <v>210</v>
      </c>
    </row>
    <row r="1102" spans="1:3" x14ac:dyDescent="0.25">
      <c r="A1102" s="1">
        <v>42052.422222222223</v>
      </c>
      <c r="B1102" t="s">
        <v>205</v>
      </c>
      <c r="C1102" t="s">
        <v>210</v>
      </c>
    </row>
    <row r="1103" spans="1:3" x14ac:dyDescent="0.25">
      <c r="A1103" s="1">
        <v>42052.42291666667</v>
      </c>
      <c r="B1103" t="s">
        <v>205</v>
      </c>
      <c r="C1103" t="s">
        <v>210</v>
      </c>
    </row>
    <row r="1104" spans="1:3" x14ac:dyDescent="0.25">
      <c r="A1104" s="1">
        <v>42052.423611111109</v>
      </c>
      <c r="B1104" t="s">
        <v>205</v>
      </c>
      <c r="C1104" t="s">
        <v>209</v>
      </c>
    </row>
    <row r="1105" spans="1:3" x14ac:dyDescent="0.25">
      <c r="A1105" s="1">
        <v>42052.424305555556</v>
      </c>
      <c r="B1105" t="s">
        <v>205</v>
      </c>
      <c r="C1105" t="s">
        <v>209</v>
      </c>
    </row>
    <row r="1106" spans="1:3" x14ac:dyDescent="0.25">
      <c r="A1106" s="1">
        <v>42052.425000000003</v>
      </c>
      <c r="B1106" t="s">
        <v>205</v>
      </c>
      <c r="C1106" t="s">
        <v>208</v>
      </c>
    </row>
    <row r="1107" spans="1:3" x14ac:dyDescent="0.25">
      <c r="A1107" s="1">
        <v>42052.425694444442</v>
      </c>
      <c r="B1107" t="s">
        <v>205</v>
      </c>
      <c r="C1107" t="s">
        <v>208</v>
      </c>
    </row>
    <row r="1108" spans="1:3" x14ac:dyDescent="0.25">
      <c r="A1108" s="1">
        <v>42052.426388888889</v>
      </c>
      <c r="B1108" t="s">
        <v>205</v>
      </c>
      <c r="C1108" t="s">
        <v>207</v>
      </c>
    </row>
    <row r="1109" spans="1:3" x14ac:dyDescent="0.25">
      <c r="A1109" s="1">
        <v>42052.427083333336</v>
      </c>
      <c r="B1109" t="s">
        <v>205</v>
      </c>
      <c r="C1109" t="s">
        <v>207</v>
      </c>
    </row>
    <row r="1110" spans="1:3" x14ac:dyDescent="0.25">
      <c r="A1110" s="1">
        <v>42052.427777777775</v>
      </c>
      <c r="B1110" t="s">
        <v>205</v>
      </c>
      <c r="C1110" t="s">
        <v>207</v>
      </c>
    </row>
    <row r="1111" spans="1:3" x14ac:dyDescent="0.25">
      <c r="A1111" s="1">
        <v>42052.428472222222</v>
      </c>
      <c r="B1111" t="s">
        <v>205</v>
      </c>
      <c r="C1111" t="s">
        <v>206</v>
      </c>
    </row>
    <row r="1112" spans="1:3" x14ac:dyDescent="0.25">
      <c r="A1112" s="1">
        <v>42052.429166666669</v>
      </c>
      <c r="B1112" t="s">
        <v>205</v>
      </c>
      <c r="C1112" t="s">
        <v>206</v>
      </c>
    </row>
    <row r="1113" spans="1:3" x14ac:dyDescent="0.25">
      <c r="A1113" s="1">
        <v>42052.429861111108</v>
      </c>
      <c r="B1113" t="s">
        <v>205</v>
      </c>
      <c r="C1113" t="s">
        <v>206</v>
      </c>
    </row>
    <row r="1114" spans="1:3" x14ac:dyDescent="0.25">
      <c r="A1114" s="1">
        <v>42052.430555555555</v>
      </c>
      <c r="B1114" t="s">
        <v>205</v>
      </c>
      <c r="C1114" t="s">
        <v>206</v>
      </c>
    </row>
    <row r="1115" spans="1:3" x14ac:dyDescent="0.25">
      <c r="A1115" s="1">
        <v>42052.431250000001</v>
      </c>
      <c r="B1115" t="s">
        <v>205</v>
      </c>
      <c r="C1115" t="s">
        <v>211</v>
      </c>
    </row>
    <row r="1116" spans="1:3" x14ac:dyDescent="0.25">
      <c r="A1116" s="1">
        <v>42052.431944444441</v>
      </c>
      <c r="B1116" t="s">
        <v>205</v>
      </c>
      <c r="C1116" t="s">
        <v>211</v>
      </c>
    </row>
    <row r="1117" spans="1:3" x14ac:dyDescent="0.25">
      <c r="A1117" s="1">
        <v>42052.432638888888</v>
      </c>
      <c r="B1117" t="s">
        <v>205</v>
      </c>
      <c r="C1117" t="s">
        <v>212</v>
      </c>
    </row>
    <row r="1118" spans="1:3" x14ac:dyDescent="0.25">
      <c r="A1118" s="1">
        <v>42052.433333333334</v>
      </c>
      <c r="B1118" t="s">
        <v>205</v>
      </c>
      <c r="C1118" t="s">
        <v>212</v>
      </c>
    </row>
    <row r="1119" spans="1:3" x14ac:dyDescent="0.25">
      <c r="A1119" s="1">
        <v>42052.434027777781</v>
      </c>
      <c r="B1119" t="s">
        <v>205</v>
      </c>
      <c r="C1119" t="s">
        <v>213</v>
      </c>
    </row>
    <row r="1120" spans="1:3" x14ac:dyDescent="0.25">
      <c r="A1120" s="1">
        <v>42052.43472222222</v>
      </c>
      <c r="B1120" t="s">
        <v>205</v>
      </c>
      <c r="C1120" t="s">
        <v>213</v>
      </c>
    </row>
    <row r="1121" spans="1:3" x14ac:dyDescent="0.25">
      <c r="A1121" s="1">
        <v>42052.435416666667</v>
      </c>
      <c r="B1121" t="s">
        <v>205</v>
      </c>
      <c r="C1121" t="s">
        <v>214</v>
      </c>
    </row>
    <row r="1122" spans="1:3" x14ac:dyDescent="0.25">
      <c r="A1122" s="1">
        <v>42052.436111111114</v>
      </c>
      <c r="B1122" t="s">
        <v>205</v>
      </c>
      <c r="C1122" t="s">
        <v>214</v>
      </c>
    </row>
    <row r="1123" spans="1:3" x14ac:dyDescent="0.25">
      <c r="A1123" s="1">
        <v>42052.436805555553</v>
      </c>
      <c r="B1123" t="s">
        <v>205</v>
      </c>
      <c r="C1123" t="s">
        <v>215</v>
      </c>
    </row>
    <row r="1124" spans="1:3" x14ac:dyDescent="0.25">
      <c r="A1124" s="1">
        <v>42052.4375</v>
      </c>
      <c r="B1124" t="s">
        <v>205</v>
      </c>
      <c r="C1124" t="s">
        <v>216</v>
      </c>
    </row>
    <row r="1125" spans="1:3" x14ac:dyDescent="0.25">
      <c r="A1125" s="1">
        <v>42052.438194444447</v>
      </c>
      <c r="B1125" t="s">
        <v>205</v>
      </c>
      <c r="C1125" t="s">
        <v>217</v>
      </c>
    </row>
    <row r="1126" spans="1:3" x14ac:dyDescent="0.25">
      <c r="A1126" s="1">
        <v>42052.438888888886</v>
      </c>
      <c r="B1126" t="s">
        <v>205</v>
      </c>
      <c r="C1126" t="s">
        <v>217</v>
      </c>
    </row>
    <row r="1127" spans="1:3" x14ac:dyDescent="0.25">
      <c r="A1127" s="1">
        <v>42052.439583333333</v>
      </c>
      <c r="B1127" t="s">
        <v>205</v>
      </c>
      <c r="C1127" t="s">
        <v>218</v>
      </c>
    </row>
    <row r="1128" spans="1:3" x14ac:dyDescent="0.25">
      <c r="A1128" s="1">
        <v>42052.44027777778</v>
      </c>
      <c r="B1128" t="s">
        <v>205</v>
      </c>
      <c r="C1128" t="s">
        <v>218</v>
      </c>
    </row>
    <row r="1129" spans="1:3" x14ac:dyDescent="0.25">
      <c r="A1129" s="1">
        <v>42052.440972222219</v>
      </c>
      <c r="B1129" t="s">
        <v>205</v>
      </c>
      <c r="C1129" t="s">
        <v>218</v>
      </c>
    </row>
    <row r="1130" spans="1:3" x14ac:dyDescent="0.25">
      <c r="A1130" s="1">
        <v>42052.441666666666</v>
      </c>
      <c r="B1130" t="s">
        <v>205</v>
      </c>
      <c r="C1130" t="s">
        <v>59</v>
      </c>
    </row>
    <row r="1131" spans="1:3" x14ac:dyDescent="0.25">
      <c r="A1131" s="1">
        <v>42052.442361111112</v>
      </c>
      <c r="B1131" t="s">
        <v>205</v>
      </c>
      <c r="C1131" t="s">
        <v>59</v>
      </c>
    </row>
    <row r="1132" spans="1:3" x14ac:dyDescent="0.25">
      <c r="A1132" s="1">
        <v>42052.443055555559</v>
      </c>
      <c r="B1132" t="s">
        <v>205</v>
      </c>
      <c r="C1132" t="s">
        <v>86</v>
      </c>
    </row>
    <row r="1133" spans="1:3" x14ac:dyDescent="0.25">
      <c r="A1133" s="1">
        <v>42052.443749999999</v>
      </c>
      <c r="B1133" t="s">
        <v>205</v>
      </c>
      <c r="C1133" t="s">
        <v>86</v>
      </c>
    </row>
    <row r="1134" spans="1:3" x14ac:dyDescent="0.25">
      <c r="A1134" s="1">
        <v>42052.444444444445</v>
      </c>
      <c r="B1134" t="s">
        <v>205</v>
      </c>
      <c r="C1134" t="s">
        <v>31</v>
      </c>
    </row>
    <row r="1135" spans="1:3" x14ac:dyDescent="0.25">
      <c r="A1135" s="1">
        <v>42052.445138888892</v>
      </c>
      <c r="B1135" t="s">
        <v>205</v>
      </c>
      <c r="C1135" t="s">
        <v>31</v>
      </c>
    </row>
    <row r="1136" spans="1:3" x14ac:dyDescent="0.25">
      <c r="A1136" s="1">
        <v>42052.445833333331</v>
      </c>
      <c r="B1136" t="s">
        <v>205</v>
      </c>
      <c r="C1136" t="s">
        <v>140</v>
      </c>
    </row>
    <row r="1137" spans="1:3" x14ac:dyDescent="0.25">
      <c r="A1137" s="1">
        <v>42052.446527777778</v>
      </c>
      <c r="B1137" t="s">
        <v>205</v>
      </c>
      <c r="C1137" t="s">
        <v>140</v>
      </c>
    </row>
    <row r="1138" spans="1:3" x14ac:dyDescent="0.25">
      <c r="A1138" s="1">
        <v>42052.447222222225</v>
      </c>
      <c r="B1138" t="s">
        <v>205</v>
      </c>
      <c r="C1138" t="s">
        <v>54</v>
      </c>
    </row>
    <row r="1139" spans="1:3" x14ac:dyDescent="0.25">
      <c r="A1139" s="1">
        <v>42052.447916666664</v>
      </c>
      <c r="B1139" t="s">
        <v>205</v>
      </c>
      <c r="C1139" t="s">
        <v>219</v>
      </c>
    </row>
    <row r="1140" spans="1:3" x14ac:dyDescent="0.25">
      <c r="A1140" s="1">
        <v>42052.448611111111</v>
      </c>
      <c r="B1140" t="s">
        <v>205</v>
      </c>
      <c r="C1140" t="s">
        <v>219</v>
      </c>
    </row>
    <row r="1141" spans="1:3" x14ac:dyDescent="0.25">
      <c r="A1141" s="1">
        <v>42052.449305555558</v>
      </c>
      <c r="B1141" t="s">
        <v>205</v>
      </c>
      <c r="C1141" t="s">
        <v>220</v>
      </c>
    </row>
    <row r="1142" spans="1:3" x14ac:dyDescent="0.25">
      <c r="A1142" s="1">
        <v>42052.45</v>
      </c>
      <c r="B1142" t="s">
        <v>205</v>
      </c>
      <c r="C1142" t="s">
        <v>220</v>
      </c>
    </row>
    <row r="1143" spans="1:3" x14ac:dyDescent="0.25">
      <c r="A1143" s="1">
        <v>42052.450694444444</v>
      </c>
      <c r="B1143" t="s">
        <v>205</v>
      </c>
      <c r="C1143" t="s">
        <v>221</v>
      </c>
    </row>
    <row r="1144" spans="1:3" x14ac:dyDescent="0.25">
      <c r="A1144" s="1">
        <v>42052.451388888891</v>
      </c>
      <c r="B1144" t="s">
        <v>205</v>
      </c>
      <c r="C1144" t="s">
        <v>221</v>
      </c>
    </row>
    <row r="1145" spans="1:3" x14ac:dyDescent="0.25">
      <c r="A1145" s="1">
        <v>42052.45208333333</v>
      </c>
      <c r="B1145" t="s">
        <v>205</v>
      </c>
      <c r="C1145" t="s">
        <v>222</v>
      </c>
    </row>
    <row r="1146" spans="1:3" x14ac:dyDescent="0.25">
      <c r="A1146" s="1">
        <v>42052.452777777777</v>
      </c>
      <c r="B1146" t="s">
        <v>205</v>
      </c>
      <c r="C1146" t="s">
        <v>222</v>
      </c>
    </row>
    <row r="1147" spans="1:3" x14ac:dyDescent="0.25">
      <c r="A1147" s="1">
        <v>42052.453472222223</v>
      </c>
      <c r="B1147" t="s">
        <v>205</v>
      </c>
      <c r="C1147" t="s">
        <v>153</v>
      </c>
    </row>
    <row r="1148" spans="1:3" x14ac:dyDescent="0.25">
      <c r="A1148" s="1">
        <v>42052.45416666667</v>
      </c>
      <c r="B1148" t="s">
        <v>205</v>
      </c>
      <c r="C1148" t="s">
        <v>153</v>
      </c>
    </row>
    <row r="1149" spans="1:3" x14ac:dyDescent="0.25">
      <c r="A1149" s="1">
        <v>42052.454861111109</v>
      </c>
      <c r="B1149" t="s">
        <v>205</v>
      </c>
      <c r="C1149" t="s">
        <v>153</v>
      </c>
    </row>
    <row r="1150" spans="1:3" x14ac:dyDescent="0.25">
      <c r="A1150" s="1">
        <v>42052.455555555556</v>
      </c>
      <c r="B1150" t="s">
        <v>205</v>
      </c>
      <c r="C1150" t="s">
        <v>223</v>
      </c>
    </row>
    <row r="1151" spans="1:3" x14ac:dyDescent="0.25">
      <c r="A1151" s="1">
        <v>42052.456250000003</v>
      </c>
      <c r="B1151" t="s">
        <v>205</v>
      </c>
      <c r="C1151" t="s">
        <v>223</v>
      </c>
    </row>
    <row r="1152" spans="1:3" x14ac:dyDescent="0.25">
      <c r="A1152" s="1">
        <v>42052.456944444442</v>
      </c>
      <c r="B1152" t="s">
        <v>205</v>
      </c>
      <c r="C1152" t="s">
        <v>223</v>
      </c>
    </row>
    <row r="1153" spans="1:3" x14ac:dyDescent="0.25">
      <c r="A1153" s="1">
        <v>42052.457638888889</v>
      </c>
      <c r="B1153" t="s">
        <v>205</v>
      </c>
      <c r="C1153" t="s">
        <v>168</v>
      </c>
    </row>
    <row r="1154" spans="1:3" x14ac:dyDescent="0.25">
      <c r="A1154" s="1">
        <v>42052.458333333336</v>
      </c>
      <c r="B1154" t="s">
        <v>205</v>
      </c>
      <c r="C1154" t="s">
        <v>168</v>
      </c>
    </row>
    <row r="1155" spans="1:3" x14ac:dyDescent="0.25">
      <c r="A1155" s="1">
        <v>42052.459027777775</v>
      </c>
      <c r="B1155" t="s">
        <v>205</v>
      </c>
      <c r="C1155" t="s">
        <v>168</v>
      </c>
    </row>
    <row r="1156" spans="1:3" x14ac:dyDescent="0.25">
      <c r="A1156" s="1">
        <v>42052.459722222222</v>
      </c>
      <c r="B1156" t="s">
        <v>205</v>
      </c>
      <c r="C1156" t="s">
        <v>128</v>
      </c>
    </row>
    <row r="1157" spans="1:3" x14ac:dyDescent="0.25">
      <c r="A1157" s="1">
        <v>42052.460416666669</v>
      </c>
      <c r="B1157" t="s">
        <v>205</v>
      </c>
      <c r="C1157" t="s">
        <v>128</v>
      </c>
    </row>
    <row r="1158" spans="1:3" x14ac:dyDescent="0.25">
      <c r="A1158" s="1">
        <v>42052.461111111108</v>
      </c>
      <c r="B1158" t="s">
        <v>205</v>
      </c>
      <c r="C1158" t="s">
        <v>128</v>
      </c>
    </row>
    <row r="1159" spans="1:3" x14ac:dyDescent="0.25">
      <c r="A1159" s="1">
        <v>42052.461805555555</v>
      </c>
      <c r="B1159" t="s">
        <v>205</v>
      </c>
      <c r="C1159" t="s">
        <v>128</v>
      </c>
    </row>
    <row r="1160" spans="1:3" x14ac:dyDescent="0.25">
      <c r="A1160" s="1">
        <v>42052.462500000001</v>
      </c>
      <c r="B1160" t="s">
        <v>205</v>
      </c>
      <c r="C1160" t="s">
        <v>128</v>
      </c>
    </row>
    <row r="1161" spans="1:3" x14ac:dyDescent="0.25">
      <c r="A1161" s="1">
        <v>42052.463194444441</v>
      </c>
      <c r="B1161" t="s">
        <v>205</v>
      </c>
      <c r="C1161" t="s">
        <v>93</v>
      </c>
    </row>
    <row r="1162" spans="1:3" x14ac:dyDescent="0.25">
      <c r="A1162" s="1">
        <v>42052.463888888888</v>
      </c>
      <c r="B1162" t="s">
        <v>205</v>
      </c>
      <c r="C1162" t="s">
        <v>93</v>
      </c>
    </row>
    <row r="1163" spans="1:3" x14ac:dyDescent="0.25">
      <c r="A1163" s="1">
        <v>42052.464583333334</v>
      </c>
      <c r="B1163" t="s">
        <v>205</v>
      </c>
      <c r="C1163" t="s">
        <v>93</v>
      </c>
    </row>
    <row r="1164" spans="1:3" x14ac:dyDescent="0.25">
      <c r="A1164" s="1">
        <v>42052.465277777781</v>
      </c>
      <c r="B1164" t="s">
        <v>205</v>
      </c>
      <c r="C1164" t="s">
        <v>93</v>
      </c>
    </row>
    <row r="1165" spans="1:3" x14ac:dyDescent="0.25">
      <c r="A1165" s="1">
        <v>42052.46597222222</v>
      </c>
      <c r="B1165" t="s">
        <v>205</v>
      </c>
      <c r="C1165" t="s">
        <v>93</v>
      </c>
    </row>
    <row r="1166" spans="1:3" x14ac:dyDescent="0.25">
      <c r="A1166" s="1">
        <v>42052.466666666667</v>
      </c>
      <c r="B1166" t="s">
        <v>205</v>
      </c>
      <c r="C1166" t="s">
        <v>93</v>
      </c>
    </row>
    <row r="1167" spans="1:3" x14ac:dyDescent="0.25">
      <c r="A1167" s="1">
        <v>42052.467361111114</v>
      </c>
      <c r="B1167" t="s">
        <v>205</v>
      </c>
      <c r="C1167" t="s">
        <v>93</v>
      </c>
    </row>
    <row r="1168" spans="1:3" x14ac:dyDescent="0.25">
      <c r="A1168" s="1">
        <v>42052.468055555553</v>
      </c>
      <c r="B1168" t="s">
        <v>205</v>
      </c>
      <c r="C1168" t="s">
        <v>93</v>
      </c>
    </row>
    <row r="1169" spans="1:3" x14ac:dyDescent="0.25">
      <c r="A1169" s="1">
        <v>42052.46875</v>
      </c>
      <c r="B1169" t="s">
        <v>205</v>
      </c>
      <c r="C1169" t="s">
        <v>128</v>
      </c>
    </row>
    <row r="1170" spans="1:3" x14ac:dyDescent="0.25">
      <c r="A1170" s="1">
        <v>42052.469444444447</v>
      </c>
      <c r="B1170" t="s">
        <v>205</v>
      </c>
      <c r="C1170" t="s">
        <v>128</v>
      </c>
    </row>
    <row r="1171" spans="1:3" x14ac:dyDescent="0.25">
      <c r="A1171" s="1">
        <v>42052.470138888886</v>
      </c>
      <c r="B1171" t="s">
        <v>205</v>
      </c>
      <c r="C1171" t="s">
        <v>128</v>
      </c>
    </row>
    <row r="1172" spans="1:3" x14ac:dyDescent="0.25">
      <c r="A1172" s="1">
        <v>42052.470833333333</v>
      </c>
      <c r="B1172" t="s">
        <v>205</v>
      </c>
      <c r="C1172" t="s">
        <v>168</v>
      </c>
    </row>
    <row r="1173" spans="1:3" x14ac:dyDescent="0.25">
      <c r="A1173" s="1">
        <v>42052.47152777778</v>
      </c>
      <c r="B1173" t="s">
        <v>205</v>
      </c>
      <c r="C1173" t="s">
        <v>168</v>
      </c>
    </row>
    <row r="1174" spans="1:3" x14ac:dyDescent="0.25">
      <c r="A1174" s="1">
        <v>42052.472222222219</v>
      </c>
      <c r="B1174" t="s">
        <v>205</v>
      </c>
      <c r="C1174" t="s">
        <v>223</v>
      </c>
    </row>
    <row r="1175" spans="1:3" x14ac:dyDescent="0.25">
      <c r="A1175" s="1">
        <v>42052.472916666666</v>
      </c>
      <c r="B1175" t="s">
        <v>205</v>
      </c>
      <c r="C1175" t="s">
        <v>223</v>
      </c>
    </row>
    <row r="1176" spans="1:3" x14ac:dyDescent="0.25">
      <c r="A1176" s="1">
        <v>42052.473611111112</v>
      </c>
      <c r="B1176" t="s">
        <v>205</v>
      </c>
      <c r="C1176" t="s">
        <v>223</v>
      </c>
    </row>
    <row r="1177" spans="1:3" x14ac:dyDescent="0.25">
      <c r="A1177" s="1">
        <v>42052.474305555559</v>
      </c>
      <c r="B1177" t="s">
        <v>205</v>
      </c>
      <c r="C1177" t="s">
        <v>153</v>
      </c>
    </row>
    <row r="1178" spans="1:3" x14ac:dyDescent="0.25">
      <c r="A1178" s="1">
        <v>42052.474999999999</v>
      </c>
      <c r="B1178" t="s">
        <v>205</v>
      </c>
      <c r="C1178" t="s">
        <v>153</v>
      </c>
    </row>
    <row r="1179" spans="1:3" x14ac:dyDescent="0.25">
      <c r="A1179" s="1">
        <v>42052.475694444445</v>
      </c>
      <c r="B1179" t="s">
        <v>205</v>
      </c>
      <c r="C1179" t="s">
        <v>222</v>
      </c>
    </row>
    <row r="1180" spans="1:3" x14ac:dyDescent="0.25">
      <c r="A1180" s="1">
        <v>42052.476388888892</v>
      </c>
      <c r="B1180" t="s">
        <v>205</v>
      </c>
      <c r="C1180" t="s">
        <v>221</v>
      </c>
    </row>
    <row r="1181" spans="1:3" x14ac:dyDescent="0.25">
      <c r="A1181" s="1">
        <v>42052.477083333331</v>
      </c>
      <c r="B1181" t="s">
        <v>205</v>
      </c>
      <c r="C1181" t="s">
        <v>221</v>
      </c>
    </row>
    <row r="1182" spans="1:3" x14ac:dyDescent="0.25">
      <c r="A1182" s="1">
        <v>42052.477777777778</v>
      </c>
      <c r="B1182" t="s">
        <v>205</v>
      </c>
      <c r="C1182" t="s">
        <v>221</v>
      </c>
    </row>
    <row r="1183" spans="1:3" x14ac:dyDescent="0.25">
      <c r="A1183" s="1">
        <v>42052.478472222225</v>
      </c>
      <c r="B1183" t="s">
        <v>205</v>
      </c>
      <c r="C1183" t="s">
        <v>220</v>
      </c>
    </row>
    <row r="1184" spans="1:3" x14ac:dyDescent="0.25">
      <c r="A1184" s="1">
        <v>42052.479166666664</v>
      </c>
      <c r="B1184" t="s">
        <v>205</v>
      </c>
      <c r="C1184" t="s">
        <v>220</v>
      </c>
    </row>
    <row r="1185" spans="1:3" x14ac:dyDescent="0.25">
      <c r="A1185" s="1">
        <v>42052.479861111111</v>
      </c>
      <c r="B1185" t="s">
        <v>205</v>
      </c>
      <c r="C1185" t="s">
        <v>219</v>
      </c>
    </row>
    <row r="1186" spans="1:3" x14ac:dyDescent="0.25">
      <c r="A1186" s="1">
        <v>42052.480555555558</v>
      </c>
      <c r="B1186" t="s">
        <v>205</v>
      </c>
      <c r="C1186" t="s">
        <v>54</v>
      </c>
    </row>
    <row r="1187" spans="1:3" x14ac:dyDescent="0.25">
      <c r="A1187" s="1">
        <v>42052.481249999997</v>
      </c>
      <c r="B1187" t="s">
        <v>205</v>
      </c>
      <c r="C1187" t="s">
        <v>54</v>
      </c>
    </row>
    <row r="1188" spans="1:3" x14ac:dyDescent="0.25">
      <c r="A1188" s="1">
        <v>42052.481944444444</v>
      </c>
      <c r="B1188" t="s">
        <v>205</v>
      </c>
      <c r="C1188" t="s">
        <v>140</v>
      </c>
    </row>
    <row r="1189" spans="1:3" x14ac:dyDescent="0.25">
      <c r="A1189" s="1">
        <v>42052.482638888891</v>
      </c>
      <c r="B1189" t="s">
        <v>205</v>
      </c>
      <c r="C1189" t="s">
        <v>140</v>
      </c>
    </row>
    <row r="1190" spans="1:3" x14ac:dyDescent="0.25">
      <c r="A1190" s="1">
        <v>42052.48333333333</v>
      </c>
      <c r="B1190" t="s">
        <v>205</v>
      </c>
      <c r="C1190" t="s">
        <v>31</v>
      </c>
    </row>
    <row r="1191" spans="1:3" x14ac:dyDescent="0.25">
      <c r="A1191" s="1">
        <v>42052.484027777777</v>
      </c>
      <c r="B1191" t="s">
        <v>205</v>
      </c>
      <c r="C1191" t="s">
        <v>31</v>
      </c>
    </row>
    <row r="1192" spans="1:3" x14ac:dyDescent="0.25">
      <c r="A1192" s="1">
        <v>42052.484722222223</v>
      </c>
      <c r="B1192" t="s">
        <v>205</v>
      </c>
      <c r="C1192" t="s">
        <v>86</v>
      </c>
    </row>
    <row r="1193" spans="1:3" x14ac:dyDescent="0.25">
      <c r="A1193" s="1">
        <v>42052.48541666667</v>
      </c>
      <c r="B1193" t="s">
        <v>205</v>
      </c>
      <c r="C1193" t="s">
        <v>86</v>
      </c>
    </row>
    <row r="1194" spans="1:3" x14ac:dyDescent="0.25">
      <c r="A1194" s="1">
        <v>42052.486111111109</v>
      </c>
      <c r="B1194" t="s">
        <v>205</v>
      </c>
      <c r="C1194" t="s">
        <v>59</v>
      </c>
    </row>
    <row r="1195" spans="1:3" x14ac:dyDescent="0.25">
      <c r="A1195" s="1">
        <v>42052.486805555556</v>
      </c>
      <c r="B1195" t="s">
        <v>205</v>
      </c>
      <c r="C1195" t="s">
        <v>59</v>
      </c>
    </row>
    <row r="1196" spans="1:3" x14ac:dyDescent="0.25">
      <c r="A1196" s="1">
        <v>42052.487500000003</v>
      </c>
      <c r="B1196" t="s">
        <v>205</v>
      </c>
      <c r="C1196" t="s">
        <v>59</v>
      </c>
    </row>
    <row r="1197" spans="1:3" x14ac:dyDescent="0.25">
      <c r="A1197" s="1">
        <v>42052.488194444442</v>
      </c>
      <c r="B1197" t="s">
        <v>205</v>
      </c>
      <c r="C1197" t="s">
        <v>218</v>
      </c>
    </row>
    <row r="1198" spans="1:3" x14ac:dyDescent="0.25">
      <c r="A1198" s="1">
        <v>42052.488888888889</v>
      </c>
      <c r="B1198" t="s">
        <v>205</v>
      </c>
      <c r="C1198" t="s">
        <v>217</v>
      </c>
    </row>
    <row r="1199" spans="1:3" x14ac:dyDescent="0.25">
      <c r="A1199" s="1">
        <v>42052.489583333336</v>
      </c>
      <c r="B1199" t="s">
        <v>205</v>
      </c>
      <c r="C1199" t="s">
        <v>217</v>
      </c>
    </row>
    <row r="1200" spans="1:3" x14ac:dyDescent="0.25">
      <c r="A1200" s="1">
        <v>42052.490277777775</v>
      </c>
      <c r="B1200" t="s">
        <v>205</v>
      </c>
      <c r="C1200" t="s">
        <v>216</v>
      </c>
    </row>
    <row r="1201" spans="1:3" x14ac:dyDescent="0.25">
      <c r="A1201" s="1">
        <v>42052.490972222222</v>
      </c>
      <c r="B1201" t="s">
        <v>205</v>
      </c>
      <c r="C1201" t="s">
        <v>215</v>
      </c>
    </row>
    <row r="1202" spans="1:3" x14ac:dyDescent="0.25">
      <c r="A1202" s="1">
        <v>42052.491666666669</v>
      </c>
      <c r="B1202" t="s">
        <v>205</v>
      </c>
      <c r="C1202" t="s">
        <v>215</v>
      </c>
    </row>
    <row r="1203" spans="1:3" x14ac:dyDescent="0.25">
      <c r="A1203" s="1">
        <v>42052.492361111108</v>
      </c>
      <c r="B1203" t="s">
        <v>205</v>
      </c>
      <c r="C1203" t="s">
        <v>214</v>
      </c>
    </row>
    <row r="1204" spans="1:3" x14ac:dyDescent="0.25">
      <c r="A1204" s="1">
        <v>42052.493055555555</v>
      </c>
      <c r="B1204" t="s">
        <v>205</v>
      </c>
      <c r="C1204" t="s">
        <v>214</v>
      </c>
    </row>
    <row r="1205" spans="1:3" x14ac:dyDescent="0.25">
      <c r="A1205" s="1">
        <v>42052.493750000001</v>
      </c>
      <c r="B1205" t="s">
        <v>205</v>
      </c>
      <c r="C1205" t="s">
        <v>213</v>
      </c>
    </row>
    <row r="1206" spans="1:3" x14ac:dyDescent="0.25">
      <c r="A1206" s="1">
        <v>42052.494444444441</v>
      </c>
      <c r="B1206" t="s">
        <v>205</v>
      </c>
      <c r="C1206" t="s">
        <v>213</v>
      </c>
    </row>
    <row r="1207" spans="1:3" x14ac:dyDescent="0.25">
      <c r="A1207" s="1">
        <v>42052.495138888888</v>
      </c>
      <c r="B1207" t="s">
        <v>205</v>
      </c>
      <c r="C1207" t="s">
        <v>212</v>
      </c>
    </row>
    <row r="1208" spans="1:3" x14ac:dyDescent="0.25">
      <c r="A1208" s="1">
        <v>42052.495833333334</v>
      </c>
      <c r="B1208" t="s">
        <v>205</v>
      </c>
      <c r="C1208" t="s">
        <v>212</v>
      </c>
    </row>
    <row r="1209" spans="1:3" x14ac:dyDescent="0.25">
      <c r="A1209" s="1">
        <v>42052.496527777781</v>
      </c>
      <c r="B1209" t="s">
        <v>205</v>
      </c>
      <c r="C1209" t="s">
        <v>211</v>
      </c>
    </row>
    <row r="1210" spans="1:3" x14ac:dyDescent="0.25">
      <c r="A1210" s="1">
        <v>42052.49722222222</v>
      </c>
      <c r="B1210" t="s">
        <v>205</v>
      </c>
      <c r="C1210" t="s">
        <v>211</v>
      </c>
    </row>
    <row r="1211" spans="1:3" x14ac:dyDescent="0.25">
      <c r="A1211" s="1">
        <v>42052.497916666667</v>
      </c>
      <c r="B1211" t="s">
        <v>205</v>
      </c>
      <c r="C1211" t="s">
        <v>211</v>
      </c>
    </row>
    <row r="1212" spans="1:3" x14ac:dyDescent="0.25">
      <c r="A1212" s="1">
        <v>42052.498611111114</v>
      </c>
      <c r="B1212" t="s">
        <v>205</v>
      </c>
      <c r="C1212" t="s">
        <v>206</v>
      </c>
    </row>
    <row r="1213" spans="1:3" x14ac:dyDescent="0.25">
      <c r="A1213" s="1">
        <v>42052.499305555553</v>
      </c>
      <c r="B1213" t="s">
        <v>205</v>
      </c>
      <c r="C1213" t="s">
        <v>206</v>
      </c>
    </row>
    <row r="1214" spans="1:3" x14ac:dyDescent="0.25">
      <c r="A1214" s="1">
        <v>42052.5</v>
      </c>
      <c r="B1214" t="s">
        <v>205</v>
      </c>
      <c r="C1214" t="s">
        <v>206</v>
      </c>
    </row>
    <row r="1215" spans="1:3" x14ac:dyDescent="0.25">
      <c r="A1215" s="1">
        <v>42052.500694444447</v>
      </c>
      <c r="B1215" t="s">
        <v>205</v>
      </c>
      <c r="C1215" t="s">
        <v>206</v>
      </c>
    </row>
    <row r="1216" spans="1:3" x14ac:dyDescent="0.25">
      <c r="A1216" s="1">
        <v>42052.501388888886</v>
      </c>
      <c r="B1216" t="s">
        <v>205</v>
      </c>
      <c r="C1216" t="s">
        <v>206</v>
      </c>
    </row>
    <row r="1217" spans="1:3" x14ac:dyDescent="0.25">
      <c r="A1217" s="1">
        <v>42052.502083333333</v>
      </c>
      <c r="B1217" t="s">
        <v>205</v>
      </c>
      <c r="C1217" t="s">
        <v>206</v>
      </c>
    </row>
    <row r="1218" spans="1:3" x14ac:dyDescent="0.25">
      <c r="A1218" s="1">
        <v>42052.50277777778</v>
      </c>
      <c r="B1218" t="s">
        <v>205</v>
      </c>
      <c r="C1218" t="s">
        <v>206</v>
      </c>
    </row>
    <row r="1219" spans="1:3" x14ac:dyDescent="0.25">
      <c r="A1219" s="1">
        <v>42052.503472222219</v>
      </c>
      <c r="B1219" t="s">
        <v>205</v>
      </c>
      <c r="C1219" t="s">
        <v>206</v>
      </c>
    </row>
    <row r="1220" spans="1:3" x14ac:dyDescent="0.25">
      <c r="A1220" s="1">
        <v>42052.504166666666</v>
      </c>
      <c r="B1220" t="s">
        <v>205</v>
      </c>
      <c r="C1220" t="s">
        <v>206</v>
      </c>
    </row>
    <row r="1221" spans="1:3" x14ac:dyDescent="0.25">
      <c r="A1221" s="1">
        <v>42052.504861111112</v>
      </c>
      <c r="B1221" t="s">
        <v>205</v>
      </c>
      <c r="C1221" t="s">
        <v>206</v>
      </c>
    </row>
    <row r="1222" spans="1:3" x14ac:dyDescent="0.25">
      <c r="A1222" s="1">
        <v>42052.505555555559</v>
      </c>
      <c r="B1222" t="s">
        <v>205</v>
      </c>
      <c r="C1222" t="s">
        <v>206</v>
      </c>
    </row>
    <row r="1223" spans="1:3" x14ac:dyDescent="0.25">
      <c r="A1223" s="1">
        <v>42052.506249999999</v>
      </c>
      <c r="B1223" t="s">
        <v>205</v>
      </c>
      <c r="C1223" t="s">
        <v>206</v>
      </c>
    </row>
    <row r="1224" spans="1:3" x14ac:dyDescent="0.25">
      <c r="A1224" s="1">
        <v>42052.506944444445</v>
      </c>
      <c r="B1224" t="s">
        <v>205</v>
      </c>
      <c r="C1224" t="s">
        <v>206</v>
      </c>
    </row>
    <row r="1225" spans="1:3" x14ac:dyDescent="0.25">
      <c r="A1225" s="1">
        <v>42052.507638888892</v>
      </c>
      <c r="B1225" t="s">
        <v>205</v>
      </c>
      <c r="C1225" t="s">
        <v>206</v>
      </c>
    </row>
    <row r="1226" spans="1:3" x14ac:dyDescent="0.25">
      <c r="A1226" s="1">
        <v>42052.508333333331</v>
      </c>
      <c r="B1226" t="s">
        <v>205</v>
      </c>
      <c r="C1226" t="s">
        <v>206</v>
      </c>
    </row>
    <row r="1227" spans="1:3" x14ac:dyDescent="0.25">
      <c r="A1227" s="1">
        <v>42052.509027777778</v>
      </c>
      <c r="B1227" t="s">
        <v>205</v>
      </c>
      <c r="C1227" t="s">
        <v>206</v>
      </c>
    </row>
    <row r="1228" spans="1:3" x14ac:dyDescent="0.25">
      <c r="A1228" s="1">
        <v>42052.509722222225</v>
      </c>
      <c r="B1228" t="s">
        <v>205</v>
      </c>
      <c r="C1228" t="s">
        <v>206</v>
      </c>
    </row>
    <row r="1229" spans="1:3" x14ac:dyDescent="0.25">
      <c r="A1229" s="1">
        <v>42052.510416666664</v>
      </c>
      <c r="B1229" t="s">
        <v>205</v>
      </c>
      <c r="C1229" t="s">
        <v>206</v>
      </c>
    </row>
    <row r="1230" spans="1:3" x14ac:dyDescent="0.25">
      <c r="A1230" s="1">
        <v>42052.511111111111</v>
      </c>
      <c r="B1230" t="s">
        <v>205</v>
      </c>
      <c r="C1230" t="s">
        <v>211</v>
      </c>
    </row>
    <row r="1231" spans="1:3" x14ac:dyDescent="0.25">
      <c r="A1231" s="1">
        <v>42052.511805555558</v>
      </c>
      <c r="B1231" t="s">
        <v>205</v>
      </c>
      <c r="C1231" t="s">
        <v>211</v>
      </c>
    </row>
    <row r="1232" spans="1:3" x14ac:dyDescent="0.25">
      <c r="A1232" s="1">
        <v>42052.512499999997</v>
      </c>
      <c r="B1232" t="s">
        <v>205</v>
      </c>
      <c r="C1232" t="s">
        <v>212</v>
      </c>
    </row>
    <row r="1233" spans="1:3" x14ac:dyDescent="0.25">
      <c r="A1233" s="1">
        <v>42052.513194444444</v>
      </c>
      <c r="B1233" t="s">
        <v>205</v>
      </c>
      <c r="C1233" t="s">
        <v>212</v>
      </c>
    </row>
    <row r="1234" spans="1:3" x14ac:dyDescent="0.25">
      <c r="A1234" s="1">
        <v>42052.513888888891</v>
      </c>
      <c r="B1234" t="s">
        <v>205</v>
      </c>
      <c r="C1234" t="s">
        <v>213</v>
      </c>
    </row>
    <row r="1235" spans="1:3" x14ac:dyDescent="0.25">
      <c r="A1235" s="1">
        <v>42052.51458333333</v>
      </c>
      <c r="B1235" t="s">
        <v>205</v>
      </c>
      <c r="C1235" t="s">
        <v>213</v>
      </c>
    </row>
    <row r="1236" spans="1:3" x14ac:dyDescent="0.25">
      <c r="A1236" s="1">
        <v>42052.515277777777</v>
      </c>
      <c r="B1236" t="s">
        <v>205</v>
      </c>
      <c r="C1236" t="s">
        <v>214</v>
      </c>
    </row>
    <row r="1237" spans="1:3" x14ac:dyDescent="0.25">
      <c r="A1237" s="1">
        <v>42052.515972222223</v>
      </c>
      <c r="B1237" t="s">
        <v>205</v>
      </c>
      <c r="C1237" t="s">
        <v>214</v>
      </c>
    </row>
    <row r="1238" spans="1:3" x14ac:dyDescent="0.25">
      <c r="A1238" s="1">
        <v>42052.51666666667</v>
      </c>
      <c r="B1238" t="s">
        <v>205</v>
      </c>
      <c r="C1238" t="s">
        <v>215</v>
      </c>
    </row>
    <row r="1239" spans="1:3" x14ac:dyDescent="0.25">
      <c r="A1239" s="1">
        <v>42052.517361111109</v>
      </c>
      <c r="B1239" t="s">
        <v>205</v>
      </c>
      <c r="C1239" t="s">
        <v>216</v>
      </c>
    </row>
    <row r="1240" spans="1:3" x14ac:dyDescent="0.25">
      <c r="A1240" s="1">
        <v>42052.518055555556</v>
      </c>
      <c r="B1240" t="s">
        <v>205</v>
      </c>
      <c r="C1240" t="s">
        <v>216</v>
      </c>
    </row>
    <row r="1241" spans="1:3" x14ac:dyDescent="0.25">
      <c r="A1241" s="1">
        <v>42052.518750000003</v>
      </c>
      <c r="B1241" t="s">
        <v>205</v>
      </c>
      <c r="C1241" t="s">
        <v>217</v>
      </c>
    </row>
    <row r="1242" spans="1:3" x14ac:dyDescent="0.25">
      <c r="A1242" s="1">
        <v>42052.519444444442</v>
      </c>
      <c r="B1242" t="s">
        <v>205</v>
      </c>
      <c r="C1242" t="s">
        <v>218</v>
      </c>
    </row>
    <row r="1243" spans="1:3" x14ac:dyDescent="0.25">
      <c r="A1243" s="1">
        <v>42052.520138888889</v>
      </c>
      <c r="B1243" t="s">
        <v>205</v>
      </c>
      <c r="C1243" t="s">
        <v>218</v>
      </c>
    </row>
    <row r="1244" spans="1:3" x14ac:dyDescent="0.25">
      <c r="A1244" s="1">
        <v>42052.520833333336</v>
      </c>
      <c r="B1244" t="s">
        <v>205</v>
      </c>
      <c r="C1244" t="s">
        <v>218</v>
      </c>
    </row>
    <row r="1245" spans="1:3" x14ac:dyDescent="0.25">
      <c r="A1245" s="1">
        <v>42052.521527777775</v>
      </c>
      <c r="B1245" t="s">
        <v>205</v>
      </c>
      <c r="C1245" t="s">
        <v>59</v>
      </c>
    </row>
    <row r="1246" spans="1:3" x14ac:dyDescent="0.25">
      <c r="A1246" s="1">
        <v>42052.522222222222</v>
      </c>
      <c r="B1246" t="s">
        <v>205</v>
      </c>
      <c r="C1246" t="s">
        <v>59</v>
      </c>
    </row>
    <row r="1247" spans="1:3" x14ac:dyDescent="0.25">
      <c r="A1247" s="1">
        <v>42052.522916666669</v>
      </c>
      <c r="B1247" t="s">
        <v>205</v>
      </c>
      <c r="C1247" t="s">
        <v>86</v>
      </c>
    </row>
    <row r="1248" spans="1:3" x14ac:dyDescent="0.25">
      <c r="A1248" s="1">
        <v>42052.523611111108</v>
      </c>
      <c r="B1248" t="s">
        <v>205</v>
      </c>
      <c r="C1248" t="s">
        <v>86</v>
      </c>
    </row>
    <row r="1249" spans="1:3" x14ac:dyDescent="0.25">
      <c r="A1249" s="1">
        <v>42052.524305555555</v>
      </c>
      <c r="B1249" t="s">
        <v>205</v>
      </c>
      <c r="C1249" t="s">
        <v>31</v>
      </c>
    </row>
    <row r="1250" spans="1:3" x14ac:dyDescent="0.25">
      <c r="A1250" s="1">
        <v>42052.525000000001</v>
      </c>
      <c r="B1250" t="s">
        <v>205</v>
      </c>
      <c r="C1250" t="s">
        <v>31</v>
      </c>
    </row>
    <row r="1251" spans="1:3" x14ac:dyDescent="0.25">
      <c r="A1251" s="1">
        <v>42052.525694444441</v>
      </c>
      <c r="B1251" t="s">
        <v>205</v>
      </c>
      <c r="C1251" t="s">
        <v>140</v>
      </c>
    </row>
    <row r="1252" spans="1:3" x14ac:dyDescent="0.25">
      <c r="A1252" s="1">
        <v>42052.526388888888</v>
      </c>
      <c r="B1252" t="s">
        <v>205</v>
      </c>
      <c r="C1252" t="s">
        <v>140</v>
      </c>
    </row>
    <row r="1253" spans="1:3" x14ac:dyDescent="0.25">
      <c r="A1253" s="1">
        <v>42052.527083333334</v>
      </c>
      <c r="B1253" t="s">
        <v>205</v>
      </c>
      <c r="C1253" t="s">
        <v>54</v>
      </c>
    </row>
    <row r="1254" spans="1:3" x14ac:dyDescent="0.25">
      <c r="A1254" s="1">
        <v>42052.527777777781</v>
      </c>
      <c r="B1254" t="s">
        <v>205</v>
      </c>
      <c r="C1254" t="s">
        <v>219</v>
      </c>
    </row>
    <row r="1255" spans="1:3" x14ac:dyDescent="0.25">
      <c r="A1255" s="1">
        <v>42052.52847222222</v>
      </c>
      <c r="B1255" t="s">
        <v>205</v>
      </c>
      <c r="C1255" t="s">
        <v>219</v>
      </c>
    </row>
    <row r="1256" spans="1:3" x14ac:dyDescent="0.25">
      <c r="A1256" s="1">
        <v>42052.529166666667</v>
      </c>
      <c r="B1256" t="s">
        <v>205</v>
      </c>
      <c r="C1256" t="s">
        <v>220</v>
      </c>
    </row>
    <row r="1257" spans="1:3" x14ac:dyDescent="0.25">
      <c r="A1257" s="1">
        <v>42052.529861111114</v>
      </c>
      <c r="B1257" t="s">
        <v>205</v>
      </c>
      <c r="C1257" t="s">
        <v>220</v>
      </c>
    </row>
    <row r="1258" spans="1:3" x14ac:dyDescent="0.25">
      <c r="A1258" s="1">
        <v>42052.530555555553</v>
      </c>
      <c r="B1258" t="s">
        <v>205</v>
      </c>
      <c r="C1258" t="s">
        <v>221</v>
      </c>
    </row>
    <row r="1259" spans="1:3" x14ac:dyDescent="0.25">
      <c r="A1259" s="1">
        <v>42052.53125</v>
      </c>
      <c r="B1259" t="s">
        <v>205</v>
      </c>
      <c r="C1259" t="s">
        <v>221</v>
      </c>
    </row>
    <row r="1260" spans="1:3" x14ac:dyDescent="0.25">
      <c r="A1260" s="1">
        <v>42052.531944444447</v>
      </c>
      <c r="B1260" t="s">
        <v>205</v>
      </c>
      <c r="C1260" t="s">
        <v>222</v>
      </c>
    </row>
    <row r="1261" spans="1:3" x14ac:dyDescent="0.25">
      <c r="A1261" s="1">
        <v>42052.532638888886</v>
      </c>
      <c r="B1261" t="s">
        <v>205</v>
      </c>
      <c r="C1261" t="s">
        <v>222</v>
      </c>
    </row>
    <row r="1262" spans="1:3" x14ac:dyDescent="0.25">
      <c r="A1262" s="1">
        <v>42052.533333333333</v>
      </c>
      <c r="B1262" t="s">
        <v>205</v>
      </c>
      <c r="C1262" t="s">
        <v>153</v>
      </c>
    </row>
    <row r="1263" spans="1:3" x14ac:dyDescent="0.25">
      <c r="A1263" s="1">
        <v>42052.53402777778</v>
      </c>
      <c r="B1263" t="s">
        <v>205</v>
      </c>
      <c r="C1263" t="s">
        <v>153</v>
      </c>
    </row>
    <row r="1264" spans="1:3" x14ac:dyDescent="0.25">
      <c r="A1264" s="1">
        <v>42052.534722222219</v>
      </c>
      <c r="B1264" t="s">
        <v>205</v>
      </c>
      <c r="C1264" t="s">
        <v>153</v>
      </c>
    </row>
    <row r="1265" spans="1:3" x14ac:dyDescent="0.25">
      <c r="A1265" s="1">
        <v>42052.535416666666</v>
      </c>
      <c r="B1265" t="s">
        <v>205</v>
      </c>
      <c r="C1265" t="s">
        <v>223</v>
      </c>
    </row>
    <row r="1266" spans="1:3" x14ac:dyDescent="0.25">
      <c r="A1266" s="1">
        <v>42052.536111111112</v>
      </c>
      <c r="B1266" t="s">
        <v>205</v>
      </c>
      <c r="C1266" t="s">
        <v>223</v>
      </c>
    </row>
    <row r="1267" spans="1:3" x14ac:dyDescent="0.25">
      <c r="A1267" s="1">
        <v>42052.536805555559</v>
      </c>
      <c r="B1267" t="s">
        <v>205</v>
      </c>
      <c r="C1267" t="s">
        <v>223</v>
      </c>
    </row>
    <row r="1268" spans="1:3" x14ac:dyDescent="0.25">
      <c r="A1268" s="1">
        <v>42052.537499999999</v>
      </c>
      <c r="B1268" t="s">
        <v>205</v>
      </c>
      <c r="C1268" t="s">
        <v>168</v>
      </c>
    </row>
    <row r="1269" spans="1:3" x14ac:dyDescent="0.25">
      <c r="A1269" s="1">
        <v>42052.538194444445</v>
      </c>
      <c r="B1269" t="s">
        <v>205</v>
      </c>
      <c r="C1269" t="s">
        <v>168</v>
      </c>
    </row>
    <row r="1270" spans="1:3" x14ac:dyDescent="0.25">
      <c r="A1270" s="1">
        <v>42052.538888888892</v>
      </c>
      <c r="B1270" t="s">
        <v>205</v>
      </c>
      <c r="C1270" t="s">
        <v>128</v>
      </c>
    </row>
    <row r="1271" spans="1:3" x14ac:dyDescent="0.25">
      <c r="A1271" s="1">
        <v>42052.539583333331</v>
      </c>
      <c r="B1271" t="s">
        <v>205</v>
      </c>
      <c r="C1271" t="s">
        <v>128</v>
      </c>
    </row>
    <row r="1272" spans="1:3" x14ac:dyDescent="0.25">
      <c r="A1272" s="1">
        <v>42052.540277777778</v>
      </c>
      <c r="B1272" t="s">
        <v>205</v>
      </c>
      <c r="C1272" t="s">
        <v>128</v>
      </c>
    </row>
    <row r="1273" spans="1:3" x14ac:dyDescent="0.25">
      <c r="A1273" s="1">
        <v>42052.540972222225</v>
      </c>
      <c r="B1273" t="s">
        <v>205</v>
      </c>
      <c r="C1273" t="s">
        <v>128</v>
      </c>
    </row>
    <row r="1274" spans="1:3" x14ac:dyDescent="0.25">
      <c r="A1274" s="1">
        <v>42052.541666666664</v>
      </c>
      <c r="B1274" t="s">
        <v>205</v>
      </c>
      <c r="C1274" t="s">
        <v>93</v>
      </c>
    </row>
    <row r="1275" spans="1:3" x14ac:dyDescent="0.25">
      <c r="A1275" s="1">
        <v>42052.542361111111</v>
      </c>
      <c r="B1275" t="s">
        <v>205</v>
      </c>
      <c r="C1275" t="s">
        <v>93</v>
      </c>
    </row>
    <row r="1276" spans="1:3" x14ac:dyDescent="0.25">
      <c r="A1276" s="1">
        <v>42052.543055555558</v>
      </c>
      <c r="B1276" t="s">
        <v>205</v>
      </c>
      <c r="C1276" t="s">
        <v>93</v>
      </c>
    </row>
    <row r="1277" spans="1:3" x14ac:dyDescent="0.25">
      <c r="A1277" s="1">
        <v>42052.543749999997</v>
      </c>
      <c r="B1277" t="s">
        <v>205</v>
      </c>
      <c r="C1277" t="s">
        <v>93</v>
      </c>
    </row>
    <row r="1278" spans="1:3" x14ac:dyDescent="0.25">
      <c r="A1278" s="1">
        <v>42052.544444444444</v>
      </c>
      <c r="B1278" t="s">
        <v>205</v>
      </c>
      <c r="C1278" t="s">
        <v>93</v>
      </c>
    </row>
    <row r="1279" spans="1:3" x14ac:dyDescent="0.25">
      <c r="A1279" s="1">
        <v>42052.545138888891</v>
      </c>
      <c r="B1279" t="s">
        <v>205</v>
      </c>
      <c r="C1279" t="s">
        <v>93</v>
      </c>
    </row>
    <row r="1280" spans="1:3" x14ac:dyDescent="0.25">
      <c r="A1280" s="1">
        <v>42052.54583333333</v>
      </c>
      <c r="B1280" t="s">
        <v>205</v>
      </c>
      <c r="C1280" t="s">
        <v>93</v>
      </c>
    </row>
    <row r="1281" spans="1:3" x14ac:dyDescent="0.25">
      <c r="A1281" s="1">
        <v>42052.546527777777</v>
      </c>
      <c r="B1281" t="s">
        <v>205</v>
      </c>
      <c r="C1281" t="s">
        <v>93</v>
      </c>
    </row>
    <row r="1282" spans="1:3" x14ac:dyDescent="0.25">
      <c r="A1282" s="1">
        <v>42052.547222222223</v>
      </c>
      <c r="B1282" t="s">
        <v>205</v>
      </c>
      <c r="C1282" t="s">
        <v>93</v>
      </c>
    </row>
    <row r="1283" spans="1:3" x14ac:dyDescent="0.25">
      <c r="A1283" s="1">
        <v>42052.54791666667</v>
      </c>
      <c r="B1283" t="s">
        <v>205</v>
      </c>
      <c r="C1283" t="s">
        <v>93</v>
      </c>
    </row>
    <row r="1284" spans="1:3" x14ac:dyDescent="0.25">
      <c r="A1284" s="1">
        <v>42052.548611111109</v>
      </c>
      <c r="B1284" t="s">
        <v>205</v>
      </c>
      <c r="C1284" t="s">
        <v>128</v>
      </c>
    </row>
    <row r="1285" spans="1:3" x14ac:dyDescent="0.25">
      <c r="A1285" s="1">
        <v>42052.549305555556</v>
      </c>
      <c r="B1285" t="s">
        <v>205</v>
      </c>
      <c r="C1285" t="s">
        <v>128</v>
      </c>
    </row>
    <row r="1286" spans="1:3" x14ac:dyDescent="0.25">
      <c r="A1286" s="1">
        <v>42052.55</v>
      </c>
      <c r="B1286" t="s">
        <v>205</v>
      </c>
      <c r="C1286" t="s">
        <v>168</v>
      </c>
    </row>
    <row r="1287" spans="1:3" x14ac:dyDescent="0.25">
      <c r="A1287" s="1">
        <v>42052.550694444442</v>
      </c>
      <c r="B1287" t="s">
        <v>205</v>
      </c>
      <c r="C1287" t="s">
        <v>168</v>
      </c>
    </row>
    <row r="1288" spans="1:3" x14ac:dyDescent="0.25">
      <c r="A1288" s="1">
        <v>42052.551388888889</v>
      </c>
      <c r="B1288" t="s">
        <v>205</v>
      </c>
      <c r="C1288" t="s">
        <v>168</v>
      </c>
    </row>
    <row r="1289" spans="1:3" x14ac:dyDescent="0.25">
      <c r="A1289" s="1">
        <v>42052.552083333336</v>
      </c>
      <c r="B1289" t="s">
        <v>205</v>
      </c>
      <c r="C1289" t="s">
        <v>223</v>
      </c>
    </row>
    <row r="1290" spans="1:3" x14ac:dyDescent="0.25">
      <c r="A1290" s="1">
        <v>42052.552777777775</v>
      </c>
      <c r="B1290" t="s">
        <v>205</v>
      </c>
      <c r="C1290" t="s">
        <v>223</v>
      </c>
    </row>
    <row r="1291" spans="1:3" x14ac:dyDescent="0.25">
      <c r="A1291" s="1">
        <v>42052.553472222222</v>
      </c>
      <c r="B1291" t="s">
        <v>205</v>
      </c>
      <c r="C1291" t="s">
        <v>153</v>
      </c>
    </row>
    <row r="1292" spans="1:3" x14ac:dyDescent="0.25">
      <c r="A1292" s="1">
        <v>42052.554166666669</v>
      </c>
      <c r="B1292" t="s">
        <v>205</v>
      </c>
      <c r="C1292" t="s">
        <v>153</v>
      </c>
    </row>
    <row r="1293" spans="1:3" x14ac:dyDescent="0.25">
      <c r="A1293" s="1">
        <v>42052.554861111108</v>
      </c>
      <c r="B1293" t="s">
        <v>205</v>
      </c>
      <c r="C1293" t="s">
        <v>153</v>
      </c>
    </row>
    <row r="1294" spans="1:3" x14ac:dyDescent="0.25">
      <c r="A1294" s="1">
        <v>42052.555555555555</v>
      </c>
      <c r="B1294" t="s">
        <v>205</v>
      </c>
      <c r="C1294" t="s">
        <v>222</v>
      </c>
    </row>
    <row r="1295" spans="1:3" x14ac:dyDescent="0.25">
      <c r="A1295" s="1">
        <v>42052.556250000001</v>
      </c>
      <c r="B1295" t="s">
        <v>205</v>
      </c>
      <c r="C1295" t="s">
        <v>221</v>
      </c>
    </row>
    <row r="1296" spans="1:3" x14ac:dyDescent="0.25">
      <c r="A1296" s="1">
        <v>42052.556944444441</v>
      </c>
      <c r="B1296" t="s">
        <v>205</v>
      </c>
      <c r="C1296" t="s">
        <v>221</v>
      </c>
    </row>
    <row r="1297" spans="1:3" x14ac:dyDescent="0.25">
      <c r="A1297" s="1">
        <v>42052.557638888888</v>
      </c>
      <c r="B1297" t="s">
        <v>205</v>
      </c>
      <c r="C1297" t="s">
        <v>221</v>
      </c>
    </row>
    <row r="1298" spans="1:3" x14ac:dyDescent="0.25">
      <c r="A1298" s="1">
        <v>42052.558333333334</v>
      </c>
      <c r="B1298" t="s">
        <v>205</v>
      </c>
      <c r="C1298" t="s">
        <v>220</v>
      </c>
    </row>
    <row r="1299" spans="1:3" x14ac:dyDescent="0.25">
      <c r="A1299" s="1">
        <v>42052.559027777781</v>
      </c>
      <c r="B1299" t="s">
        <v>205</v>
      </c>
      <c r="C1299" t="s">
        <v>220</v>
      </c>
    </row>
    <row r="1300" spans="1:3" x14ac:dyDescent="0.25">
      <c r="A1300" s="1">
        <v>42052.55972222222</v>
      </c>
      <c r="B1300" t="s">
        <v>205</v>
      </c>
      <c r="C1300" t="s">
        <v>219</v>
      </c>
    </row>
    <row r="1301" spans="1:3" x14ac:dyDescent="0.25">
      <c r="A1301" s="1">
        <v>42052.560416666667</v>
      </c>
      <c r="B1301" t="s">
        <v>205</v>
      </c>
      <c r="C1301" t="s">
        <v>54</v>
      </c>
    </row>
    <row r="1302" spans="1:3" x14ac:dyDescent="0.25">
      <c r="A1302" s="1">
        <v>42052.561111111114</v>
      </c>
      <c r="B1302" t="s">
        <v>205</v>
      </c>
      <c r="C1302" t="s">
        <v>140</v>
      </c>
    </row>
    <row r="1303" spans="1:3" x14ac:dyDescent="0.25">
      <c r="A1303" s="1">
        <v>42052.561805555553</v>
      </c>
      <c r="B1303" t="s">
        <v>205</v>
      </c>
      <c r="C1303" t="s">
        <v>140</v>
      </c>
    </row>
    <row r="1304" spans="1:3" x14ac:dyDescent="0.25">
      <c r="A1304" s="1">
        <v>42052.5625</v>
      </c>
      <c r="B1304" t="s">
        <v>205</v>
      </c>
      <c r="C1304" t="s">
        <v>31</v>
      </c>
    </row>
    <row r="1305" spans="1:3" x14ac:dyDescent="0.25">
      <c r="A1305" s="1">
        <v>42052.563194444447</v>
      </c>
      <c r="B1305" t="s">
        <v>205</v>
      </c>
      <c r="C1305" t="s">
        <v>31</v>
      </c>
    </row>
    <row r="1306" spans="1:3" x14ac:dyDescent="0.25">
      <c r="A1306" s="1">
        <v>42052.563888888886</v>
      </c>
      <c r="B1306" t="s">
        <v>205</v>
      </c>
      <c r="C1306" t="s">
        <v>31</v>
      </c>
    </row>
    <row r="1307" spans="1:3" x14ac:dyDescent="0.25">
      <c r="A1307" s="1">
        <v>42052.564583333333</v>
      </c>
      <c r="B1307" t="s">
        <v>205</v>
      </c>
      <c r="C1307" t="s">
        <v>86</v>
      </c>
    </row>
    <row r="1308" spans="1:3" x14ac:dyDescent="0.25">
      <c r="A1308" s="1">
        <v>42052.56527777778</v>
      </c>
      <c r="B1308" t="s">
        <v>205</v>
      </c>
      <c r="C1308" t="s">
        <v>86</v>
      </c>
    </row>
    <row r="1309" spans="1:3" x14ac:dyDescent="0.25">
      <c r="A1309" s="1">
        <v>42052.565972222219</v>
      </c>
      <c r="B1309" t="s">
        <v>205</v>
      </c>
      <c r="C1309" t="s">
        <v>59</v>
      </c>
    </row>
    <row r="1310" spans="1:3" x14ac:dyDescent="0.25">
      <c r="A1310" s="1">
        <v>42052.566666666666</v>
      </c>
      <c r="B1310" t="s">
        <v>205</v>
      </c>
      <c r="C1310" t="s">
        <v>59</v>
      </c>
    </row>
    <row r="1311" spans="1:3" x14ac:dyDescent="0.25">
      <c r="A1311" s="1">
        <v>42052.567361111112</v>
      </c>
      <c r="B1311" t="s">
        <v>205</v>
      </c>
      <c r="C1311" t="s">
        <v>59</v>
      </c>
    </row>
    <row r="1312" spans="1:3" x14ac:dyDescent="0.25">
      <c r="A1312" s="1">
        <v>42052.568055555559</v>
      </c>
      <c r="B1312" t="s">
        <v>205</v>
      </c>
      <c r="C1312" t="s">
        <v>218</v>
      </c>
    </row>
    <row r="1313" spans="1:3" x14ac:dyDescent="0.25">
      <c r="A1313" s="1">
        <v>42052.568749999999</v>
      </c>
      <c r="B1313" t="s">
        <v>205</v>
      </c>
      <c r="C1313" t="s">
        <v>217</v>
      </c>
    </row>
    <row r="1314" spans="1:3" x14ac:dyDescent="0.25">
      <c r="A1314" s="1">
        <v>42052.569444444445</v>
      </c>
      <c r="B1314" t="s">
        <v>205</v>
      </c>
      <c r="C1314" t="s">
        <v>217</v>
      </c>
    </row>
    <row r="1315" spans="1:3" x14ac:dyDescent="0.25">
      <c r="A1315" s="1">
        <v>42052.570138888892</v>
      </c>
      <c r="B1315" t="s">
        <v>205</v>
      </c>
      <c r="C1315" t="s">
        <v>216</v>
      </c>
    </row>
    <row r="1316" spans="1:3" x14ac:dyDescent="0.25">
      <c r="A1316" s="1">
        <v>42052.570833333331</v>
      </c>
      <c r="B1316" t="s">
        <v>205</v>
      </c>
      <c r="C1316" t="s">
        <v>215</v>
      </c>
    </row>
    <row r="1317" spans="1:3" x14ac:dyDescent="0.25">
      <c r="A1317" s="1">
        <v>42052.571527777778</v>
      </c>
      <c r="B1317" t="s">
        <v>205</v>
      </c>
      <c r="C1317" t="s">
        <v>215</v>
      </c>
    </row>
    <row r="1318" spans="1:3" x14ac:dyDescent="0.25">
      <c r="A1318" s="1">
        <v>42052.572222222225</v>
      </c>
      <c r="B1318" t="s">
        <v>205</v>
      </c>
      <c r="C1318" t="s">
        <v>214</v>
      </c>
    </row>
    <row r="1319" spans="1:3" x14ac:dyDescent="0.25">
      <c r="A1319" s="1">
        <v>42052.572916666664</v>
      </c>
      <c r="B1319" t="s">
        <v>205</v>
      </c>
      <c r="C1319" t="s">
        <v>214</v>
      </c>
    </row>
    <row r="1320" spans="1:3" x14ac:dyDescent="0.25">
      <c r="A1320" s="1">
        <v>42052.573611111111</v>
      </c>
      <c r="B1320" t="s">
        <v>205</v>
      </c>
      <c r="C1320" t="s">
        <v>213</v>
      </c>
    </row>
    <row r="1321" spans="1:3" x14ac:dyDescent="0.25">
      <c r="A1321" s="1">
        <v>42052.574305555558</v>
      </c>
      <c r="B1321" t="s">
        <v>205</v>
      </c>
      <c r="C1321" t="s">
        <v>213</v>
      </c>
    </row>
    <row r="1322" spans="1:3" x14ac:dyDescent="0.25">
      <c r="A1322" s="1">
        <v>42052.574999999997</v>
      </c>
      <c r="B1322" t="s">
        <v>205</v>
      </c>
      <c r="C1322" t="s">
        <v>212</v>
      </c>
    </row>
    <row r="1323" spans="1:3" x14ac:dyDescent="0.25">
      <c r="A1323" s="1">
        <v>42052.575694444444</v>
      </c>
      <c r="B1323" t="s">
        <v>205</v>
      </c>
      <c r="C1323" t="s">
        <v>212</v>
      </c>
    </row>
    <row r="1324" spans="1:3" x14ac:dyDescent="0.25">
      <c r="A1324" s="1">
        <v>42052.576388888891</v>
      </c>
      <c r="B1324" t="s">
        <v>205</v>
      </c>
      <c r="C1324" t="s">
        <v>211</v>
      </c>
    </row>
    <row r="1325" spans="1:3" x14ac:dyDescent="0.25">
      <c r="A1325" s="1">
        <v>42052.57708333333</v>
      </c>
      <c r="B1325" t="s">
        <v>205</v>
      </c>
      <c r="C1325" t="s">
        <v>211</v>
      </c>
    </row>
    <row r="1326" spans="1:3" x14ac:dyDescent="0.25">
      <c r="A1326" s="1">
        <v>42052.577777777777</v>
      </c>
      <c r="B1326" t="s">
        <v>205</v>
      </c>
      <c r="C1326" t="s">
        <v>211</v>
      </c>
    </row>
    <row r="1327" spans="1:3" x14ac:dyDescent="0.25">
      <c r="A1327" s="1">
        <v>42052.578472222223</v>
      </c>
      <c r="B1327" t="s">
        <v>205</v>
      </c>
      <c r="C1327" t="s">
        <v>206</v>
      </c>
    </row>
    <row r="1328" spans="1:3" x14ac:dyDescent="0.25">
      <c r="A1328" s="1">
        <v>42052.57916666667</v>
      </c>
      <c r="B1328" t="s">
        <v>205</v>
      </c>
      <c r="C1328" t="s">
        <v>206</v>
      </c>
    </row>
    <row r="1329" spans="1:3" x14ac:dyDescent="0.25">
      <c r="A1329" s="1">
        <v>42103.344444444447</v>
      </c>
      <c r="B1329" t="s">
        <v>224</v>
      </c>
      <c r="C1329" t="s">
        <v>225</v>
      </c>
    </row>
    <row r="1330" spans="1:3" x14ac:dyDescent="0.25">
      <c r="A1330" s="1">
        <v>42103.345138888886</v>
      </c>
      <c r="B1330" t="s">
        <v>224</v>
      </c>
      <c r="C1330" t="s">
        <v>225</v>
      </c>
    </row>
    <row r="1331" spans="1:3" x14ac:dyDescent="0.25">
      <c r="A1331" s="1">
        <v>42103.345833333333</v>
      </c>
      <c r="B1331" t="s">
        <v>224</v>
      </c>
      <c r="C1331" t="s">
        <v>225</v>
      </c>
    </row>
    <row r="1332" spans="1:3" x14ac:dyDescent="0.25">
      <c r="A1332" s="1">
        <v>42103.34652777778</v>
      </c>
      <c r="B1332" t="s">
        <v>224</v>
      </c>
      <c r="C1332" t="s">
        <v>225</v>
      </c>
    </row>
    <row r="1333" spans="1:3" x14ac:dyDescent="0.25">
      <c r="A1333" s="1">
        <v>42103.347222222219</v>
      </c>
      <c r="B1333" t="s">
        <v>224</v>
      </c>
      <c r="C1333" t="s">
        <v>225</v>
      </c>
    </row>
    <row r="1334" spans="1:3" x14ac:dyDescent="0.25">
      <c r="A1334" s="1">
        <v>42103.347916666666</v>
      </c>
      <c r="B1334" t="s">
        <v>224</v>
      </c>
      <c r="C1334" t="s">
        <v>225</v>
      </c>
    </row>
    <row r="1335" spans="1:3" x14ac:dyDescent="0.25">
      <c r="A1335" s="1">
        <v>42103.348611111112</v>
      </c>
      <c r="B1335" t="s">
        <v>224</v>
      </c>
      <c r="C1335" t="s">
        <v>226</v>
      </c>
    </row>
    <row r="1336" spans="1:3" x14ac:dyDescent="0.25">
      <c r="A1336" s="1">
        <v>42103.349305555559</v>
      </c>
      <c r="B1336" t="s">
        <v>224</v>
      </c>
      <c r="C1336" t="s">
        <v>226</v>
      </c>
    </row>
    <row r="1337" spans="1:3" x14ac:dyDescent="0.25">
      <c r="A1337" s="1">
        <v>42103.35</v>
      </c>
      <c r="B1337" t="s">
        <v>224</v>
      </c>
      <c r="C1337" t="s">
        <v>226</v>
      </c>
    </row>
    <row r="1338" spans="1:3" x14ac:dyDescent="0.25">
      <c r="A1338" s="1">
        <v>42103.350694444445</v>
      </c>
      <c r="B1338" t="s">
        <v>224</v>
      </c>
      <c r="C1338" t="s">
        <v>227</v>
      </c>
    </row>
    <row r="1339" spans="1:3" x14ac:dyDescent="0.25">
      <c r="A1339" s="1">
        <v>42103.351388888892</v>
      </c>
      <c r="B1339" t="s">
        <v>224</v>
      </c>
      <c r="C1339" t="s">
        <v>227</v>
      </c>
    </row>
    <row r="1340" spans="1:3" x14ac:dyDescent="0.25">
      <c r="A1340" s="1">
        <v>42103.352083333331</v>
      </c>
      <c r="B1340" t="s">
        <v>224</v>
      </c>
      <c r="C1340" t="s">
        <v>227</v>
      </c>
    </row>
    <row r="1341" spans="1:3" x14ac:dyDescent="0.25">
      <c r="A1341" s="1">
        <v>42103.352777777778</v>
      </c>
      <c r="B1341" t="s">
        <v>224</v>
      </c>
      <c r="C1341" t="s">
        <v>228</v>
      </c>
    </row>
    <row r="1342" spans="1:3" x14ac:dyDescent="0.25">
      <c r="A1342" s="1">
        <v>42103.353472222225</v>
      </c>
      <c r="B1342" t="s">
        <v>224</v>
      </c>
      <c r="C1342" t="s">
        <v>228</v>
      </c>
    </row>
    <row r="1343" spans="1:3" x14ac:dyDescent="0.25">
      <c r="A1343" s="1">
        <v>42103.354166666664</v>
      </c>
      <c r="B1343" t="s">
        <v>224</v>
      </c>
      <c r="C1343" t="s">
        <v>229</v>
      </c>
    </row>
    <row r="1344" spans="1:3" x14ac:dyDescent="0.25">
      <c r="A1344" s="1">
        <v>42103.354861111111</v>
      </c>
      <c r="B1344" t="s">
        <v>224</v>
      </c>
      <c r="C1344" t="s">
        <v>230</v>
      </c>
    </row>
    <row r="1345" spans="1:3" x14ac:dyDescent="0.25">
      <c r="A1345" s="1">
        <v>42103.355555555558</v>
      </c>
      <c r="B1345" t="s">
        <v>224</v>
      </c>
      <c r="C1345" t="s">
        <v>230</v>
      </c>
    </row>
    <row r="1346" spans="1:3" x14ac:dyDescent="0.25">
      <c r="A1346" s="1">
        <v>42103.356249999997</v>
      </c>
      <c r="B1346" t="s">
        <v>224</v>
      </c>
      <c r="C1346" t="s">
        <v>230</v>
      </c>
    </row>
    <row r="1347" spans="1:3" x14ac:dyDescent="0.25">
      <c r="A1347" s="1">
        <v>42103.356944444444</v>
      </c>
      <c r="B1347" t="s">
        <v>224</v>
      </c>
      <c r="C1347" t="s">
        <v>231</v>
      </c>
    </row>
    <row r="1348" spans="1:3" x14ac:dyDescent="0.25">
      <c r="A1348" s="1">
        <v>42103.357638888891</v>
      </c>
      <c r="B1348" t="s">
        <v>224</v>
      </c>
      <c r="C1348" t="s">
        <v>231</v>
      </c>
    </row>
    <row r="1349" spans="1:3" x14ac:dyDescent="0.25">
      <c r="A1349" s="1">
        <v>42103.35833333333</v>
      </c>
      <c r="B1349" t="s">
        <v>224</v>
      </c>
      <c r="C1349" t="s">
        <v>232</v>
      </c>
    </row>
    <row r="1350" spans="1:3" x14ac:dyDescent="0.25">
      <c r="A1350" s="1">
        <v>42103.359027777777</v>
      </c>
      <c r="B1350" t="s">
        <v>224</v>
      </c>
      <c r="C1350" t="s">
        <v>232</v>
      </c>
    </row>
    <row r="1351" spans="1:3" x14ac:dyDescent="0.25">
      <c r="A1351" s="1">
        <v>42103.359722222223</v>
      </c>
      <c r="B1351" t="s">
        <v>224</v>
      </c>
      <c r="C1351" t="s">
        <v>232</v>
      </c>
    </row>
    <row r="1352" spans="1:3" x14ac:dyDescent="0.25">
      <c r="A1352" s="1">
        <v>42103.36041666667</v>
      </c>
      <c r="B1352" t="s">
        <v>224</v>
      </c>
      <c r="C1352" t="s">
        <v>232</v>
      </c>
    </row>
    <row r="1353" spans="1:3" x14ac:dyDescent="0.25">
      <c r="A1353" s="1">
        <v>42103.361111111109</v>
      </c>
      <c r="B1353" t="s">
        <v>224</v>
      </c>
      <c r="C1353" t="s">
        <v>232</v>
      </c>
    </row>
    <row r="1354" spans="1:3" x14ac:dyDescent="0.25">
      <c r="A1354" s="1">
        <v>42103.361805555556</v>
      </c>
      <c r="B1354" t="s">
        <v>224</v>
      </c>
      <c r="C1354" t="s">
        <v>232</v>
      </c>
    </row>
    <row r="1355" spans="1:3" x14ac:dyDescent="0.25">
      <c r="A1355" s="1">
        <v>42103.362500000003</v>
      </c>
      <c r="B1355" t="s">
        <v>224</v>
      </c>
      <c r="C1355" t="s">
        <v>233</v>
      </c>
    </row>
    <row r="1356" spans="1:3" x14ac:dyDescent="0.25">
      <c r="A1356" s="1">
        <v>42103.363194444442</v>
      </c>
      <c r="B1356" t="s">
        <v>224</v>
      </c>
      <c r="C1356" t="s">
        <v>233</v>
      </c>
    </row>
    <row r="1357" spans="1:3" x14ac:dyDescent="0.25">
      <c r="A1357" s="1">
        <v>42103.363888888889</v>
      </c>
      <c r="B1357" t="s">
        <v>224</v>
      </c>
      <c r="C1357" t="s">
        <v>233</v>
      </c>
    </row>
    <row r="1358" spans="1:3" x14ac:dyDescent="0.25">
      <c r="A1358" s="1">
        <v>42103.364583333336</v>
      </c>
      <c r="B1358" t="s">
        <v>224</v>
      </c>
      <c r="C1358" t="s">
        <v>233</v>
      </c>
    </row>
    <row r="1359" spans="1:3" x14ac:dyDescent="0.25">
      <c r="A1359" s="1">
        <v>42103.365277777775</v>
      </c>
      <c r="B1359" t="s">
        <v>224</v>
      </c>
      <c r="C1359" t="s">
        <v>233</v>
      </c>
    </row>
    <row r="1360" spans="1:3" x14ac:dyDescent="0.25">
      <c r="A1360" s="1">
        <v>42103.365972222222</v>
      </c>
      <c r="B1360" t="s">
        <v>224</v>
      </c>
      <c r="C1360" t="s">
        <v>233</v>
      </c>
    </row>
    <row r="1361" spans="1:3" x14ac:dyDescent="0.25">
      <c r="A1361" s="1">
        <v>42103.366666666669</v>
      </c>
      <c r="B1361" t="s">
        <v>224</v>
      </c>
      <c r="C1361" t="s">
        <v>233</v>
      </c>
    </row>
    <row r="1362" spans="1:3" x14ac:dyDescent="0.25">
      <c r="A1362" s="1">
        <v>42103.367361111108</v>
      </c>
      <c r="B1362" t="s">
        <v>224</v>
      </c>
      <c r="C1362" t="s">
        <v>233</v>
      </c>
    </row>
    <row r="1363" spans="1:3" x14ac:dyDescent="0.25">
      <c r="A1363" s="1">
        <v>42103.368055555555</v>
      </c>
      <c r="B1363" t="s">
        <v>224</v>
      </c>
      <c r="C1363" t="s">
        <v>233</v>
      </c>
    </row>
    <row r="1364" spans="1:3" x14ac:dyDescent="0.25">
      <c r="A1364" s="1">
        <v>42103.368750000001</v>
      </c>
      <c r="B1364" t="s">
        <v>224</v>
      </c>
      <c r="C1364" t="s">
        <v>232</v>
      </c>
    </row>
    <row r="1365" spans="1:3" x14ac:dyDescent="0.25">
      <c r="A1365" s="1">
        <v>42103.369444444441</v>
      </c>
      <c r="B1365" t="s">
        <v>224</v>
      </c>
      <c r="C1365" t="s">
        <v>232</v>
      </c>
    </row>
    <row r="1366" spans="1:3" x14ac:dyDescent="0.25">
      <c r="A1366" s="1">
        <v>42103.370138888888</v>
      </c>
      <c r="B1366" t="s">
        <v>224</v>
      </c>
      <c r="C1366" t="s">
        <v>231</v>
      </c>
    </row>
    <row r="1367" spans="1:3" x14ac:dyDescent="0.25">
      <c r="A1367" s="1">
        <v>42103.370833333334</v>
      </c>
      <c r="B1367" t="s">
        <v>224</v>
      </c>
      <c r="C1367" t="s">
        <v>231</v>
      </c>
    </row>
    <row r="1368" spans="1:3" x14ac:dyDescent="0.25">
      <c r="A1368" s="1">
        <v>42103.371527777781</v>
      </c>
      <c r="B1368" t="s">
        <v>224</v>
      </c>
      <c r="C1368" t="s">
        <v>231</v>
      </c>
    </row>
    <row r="1369" spans="1:3" x14ac:dyDescent="0.25">
      <c r="A1369" s="1">
        <v>42103.37222222222</v>
      </c>
      <c r="B1369" t="s">
        <v>224</v>
      </c>
      <c r="C1369" t="s">
        <v>230</v>
      </c>
    </row>
    <row r="1370" spans="1:3" x14ac:dyDescent="0.25">
      <c r="A1370" s="1">
        <v>42103.372916666667</v>
      </c>
      <c r="B1370" t="s">
        <v>224</v>
      </c>
      <c r="C1370" t="s">
        <v>229</v>
      </c>
    </row>
    <row r="1371" spans="1:3" x14ac:dyDescent="0.25">
      <c r="A1371" s="1">
        <v>42103.373611111114</v>
      </c>
      <c r="B1371" t="s">
        <v>224</v>
      </c>
      <c r="C1371" t="s">
        <v>229</v>
      </c>
    </row>
    <row r="1372" spans="1:3" x14ac:dyDescent="0.25">
      <c r="A1372" s="1">
        <v>42103.374305555553</v>
      </c>
      <c r="B1372" t="s">
        <v>224</v>
      </c>
      <c r="C1372" t="s">
        <v>228</v>
      </c>
    </row>
    <row r="1373" spans="1:3" x14ac:dyDescent="0.25">
      <c r="A1373" s="1">
        <v>42103.375</v>
      </c>
      <c r="B1373" t="s">
        <v>224</v>
      </c>
      <c r="C1373" t="s">
        <v>228</v>
      </c>
    </row>
    <row r="1374" spans="1:3" x14ac:dyDescent="0.25">
      <c r="A1374" s="1">
        <v>42103.375694444447</v>
      </c>
      <c r="B1374" t="s">
        <v>224</v>
      </c>
      <c r="C1374" t="s">
        <v>228</v>
      </c>
    </row>
    <row r="1375" spans="1:3" x14ac:dyDescent="0.25">
      <c r="A1375" s="1">
        <v>42103.376388888886</v>
      </c>
      <c r="B1375" t="s">
        <v>224</v>
      </c>
      <c r="C1375" t="s">
        <v>227</v>
      </c>
    </row>
    <row r="1376" spans="1:3" x14ac:dyDescent="0.25">
      <c r="A1376" s="1">
        <v>42103.377083333333</v>
      </c>
      <c r="B1376" t="s">
        <v>224</v>
      </c>
      <c r="C1376" t="s">
        <v>227</v>
      </c>
    </row>
    <row r="1377" spans="1:3" x14ac:dyDescent="0.25">
      <c r="A1377" s="1">
        <v>42103.37777777778</v>
      </c>
      <c r="B1377" t="s">
        <v>224</v>
      </c>
      <c r="C1377" t="s">
        <v>226</v>
      </c>
    </row>
    <row r="1378" spans="1:3" x14ac:dyDescent="0.25">
      <c r="A1378" s="1">
        <v>42103.378472222219</v>
      </c>
      <c r="B1378" t="s">
        <v>224</v>
      </c>
      <c r="C1378" t="s">
        <v>226</v>
      </c>
    </row>
    <row r="1379" spans="1:3" x14ac:dyDescent="0.25">
      <c r="A1379" s="1">
        <v>42103.379166666666</v>
      </c>
      <c r="B1379" t="s">
        <v>224</v>
      </c>
      <c r="C1379" t="s">
        <v>226</v>
      </c>
    </row>
    <row r="1380" spans="1:3" x14ac:dyDescent="0.25">
      <c r="A1380" s="1">
        <v>42103.379861111112</v>
      </c>
      <c r="B1380" t="s">
        <v>224</v>
      </c>
      <c r="C1380" t="s">
        <v>225</v>
      </c>
    </row>
    <row r="1381" spans="1:3" x14ac:dyDescent="0.25">
      <c r="A1381" s="1">
        <v>42103.380555555559</v>
      </c>
      <c r="B1381" t="s">
        <v>224</v>
      </c>
      <c r="C1381" t="s">
        <v>225</v>
      </c>
    </row>
    <row r="1382" spans="1:3" x14ac:dyDescent="0.25">
      <c r="A1382" s="1">
        <v>42103.381249999999</v>
      </c>
      <c r="B1382" t="s">
        <v>224</v>
      </c>
      <c r="C1382" t="s">
        <v>225</v>
      </c>
    </row>
    <row r="1383" spans="1:3" x14ac:dyDescent="0.25">
      <c r="A1383" s="1">
        <v>42103.381944444445</v>
      </c>
      <c r="B1383" t="s">
        <v>224</v>
      </c>
      <c r="C1383" t="s">
        <v>225</v>
      </c>
    </row>
    <row r="1384" spans="1:3" x14ac:dyDescent="0.25">
      <c r="A1384" s="1">
        <v>42103.382638888892</v>
      </c>
      <c r="B1384" t="s">
        <v>224</v>
      </c>
      <c r="C1384" t="s">
        <v>225</v>
      </c>
    </row>
    <row r="1385" spans="1:3" x14ac:dyDescent="0.25">
      <c r="A1385" s="1">
        <v>42103.383333333331</v>
      </c>
      <c r="B1385" t="s">
        <v>224</v>
      </c>
      <c r="C1385" t="s">
        <v>225</v>
      </c>
    </row>
    <row r="1386" spans="1:3" x14ac:dyDescent="0.25">
      <c r="A1386" s="1">
        <v>42103.384027777778</v>
      </c>
      <c r="B1386" t="s">
        <v>224</v>
      </c>
      <c r="C1386" t="s">
        <v>225</v>
      </c>
    </row>
    <row r="1387" spans="1:3" x14ac:dyDescent="0.25">
      <c r="A1387" s="1">
        <v>42103.384722222225</v>
      </c>
      <c r="B1387" t="s">
        <v>224</v>
      </c>
      <c r="C1387" t="s">
        <v>225</v>
      </c>
    </row>
    <row r="1388" spans="1:3" x14ac:dyDescent="0.25">
      <c r="A1388" s="1">
        <v>42103.385416666664</v>
      </c>
      <c r="B1388" t="s">
        <v>224</v>
      </c>
      <c r="C1388" t="s">
        <v>225</v>
      </c>
    </row>
    <row r="1389" spans="1:3" x14ac:dyDescent="0.25">
      <c r="A1389" s="1">
        <v>42103.386111111111</v>
      </c>
      <c r="B1389" t="s">
        <v>224</v>
      </c>
      <c r="C1389" t="s">
        <v>234</v>
      </c>
    </row>
    <row r="1390" spans="1:3" x14ac:dyDescent="0.25">
      <c r="A1390" s="1">
        <v>42103.386805555558</v>
      </c>
      <c r="B1390" t="s">
        <v>224</v>
      </c>
      <c r="C1390" t="s">
        <v>234</v>
      </c>
    </row>
    <row r="1391" spans="1:3" x14ac:dyDescent="0.25">
      <c r="A1391" s="1">
        <v>42103.387499999997</v>
      </c>
      <c r="B1391" t="s">
        <v>224</v>
      </c>
      <c r="C1391" t="s">
        <v>235</v>
      </c>
    </row>
    <row r="1392" spans="1:3" x14ac:dyDescent="0.25">
      <c r="A1392" s="1">
        <v>42103.388194444444</v>
      </c>
      <c r="B1392" t="s">
        <v>224</v>
      </c>
      <c r="C1392" t="s">
        <v>235</v>
      </c>
    </row>
    <row r="1393" spans="1:3" x14ac:dyDescent="0.25">
      <c r="A1393" s="1">
        <v>42103.388888888891</v>
      </c>
      <c r="B1393" t="s">
        <v>224</v>
      </c>
      <c r="C1393" t="s">
        <v>235</v>
      </c>
    </row>
    <row r="1394" spans="1:3" x14ac:dyDescent="0.25">
      <c r="A1394" s="1">
        <v>42103.38958333333</v>
      </c>
      <c r="B1394" t="s">
        <v>224</v>
      </c>
      <c r="C1394" t="s">
        <v>236</v>
      </c>
    </row>
    <row r="1395" spans="1:3" x14ac:dyDescent="0.25">
      <c r="A1395" s="1">
        <v>42103.390277777777</v>
      </c>
      <c r="B1395" t="s">
        <v>224</v>
      </c>
      <c r="C1395" t="s">
        <v>236</v>
      </c>
    </row>
    <row r="1396" spans="1:3" x14ac:dyDescent="0.25">
      <c r="A1396" s="1">
        <v>42103.390972222223</v>
      </c>
      <c r="B1396" t="s">
        <v>224</v>
      </c>
      <c r="C1396" t="s">
        <v>237</v>
      </c>
    </row>
    <row r="1397" spans="1:3" x14ac:dyDescent="0.25">
      <c r="A1397" s="1">
        <v>42103.39166666667</v>
      </c>
      <c r="B1397" t="s">
        <v>224</v>
      </c>
      <c r="C1397" t="s">
        <v>237</v>
      </c>
    </row>
    <row r="1398" spans="1:3" x14ac:dyDescent="0.25">
      <c r="A1398" s="1">
        <v>42103.392361111109</v>
      </c>
      <c r="B1398" t="s">
        <v>224</v>
      </c>
      <c r="C1398" t="s">
        <v>237</v>
      </c>
    </row>
    <row r="1399" spans="1:3" x14ac:dyDescent="0.25">
      <c r="A1399" s="1">
        <v>42103.393055555556</v>
      </c>
      <c r="B1399" t="s">
        <v>224</v>
      </c>
      <c r="C1399" t="s">
        <v>238</v>
      </c>
    </row>
    <row r="1400" spans="1:3" x14ac:dyDescent="0.25">
      <c r="A1400" s="1">
        <v>42103.393750000003</v>
      </c>
      <c r="B1400" t="s">
        <v>224</v>
      </c>
      <c r="C1400" t="s">
        <v>238</v>
      </c>
    </row>
    <row r="1401" spans="1:3" x14ac:dyDescent="0.25">
      <c r="A1401" s="1">
        <v>42103.394444444442</v>
      </c>
      <c r="B1401" t="s">
        <v>224</v>
      </c>
      <c r="C1401" t="s">
        <v>238</v>
      </c>
    </row>
    <row r="1402" spans="1:3" x14ac:dyDescent="0.25">
      <c r="A1402" s="1">
        <v>42103.395138888889</v>
      </c>
      <c r="B1402" t="s">
        <v>224</v>
      </c>
      <c r="C1402" t="s">
        <v>238</v>
      </c>
    </row>
    <row r="1403" spans="1:3" x14ac:dyDescent="0.25">
      <c r="A1403" s="1">
        <v>42103.395833333336</v>
      </c>
      <c r="B1403" t="s">
        <v>224</v>
      </c>
      <c r="C1403" t="s">
        <v>238</v>
      </c>
    </row>
    <row r="1404" spans="1:3" x14ac:dyDescent="0.25">
      <c r="A1404" s="1">
        <v>42103.396527777775</v>
      </c>
      <c r="B1404" t="s">
        <v>224</v>
      </c>
      <c r="C1404" t="s">
        <v>238</v>
      </c>
    </row>
    <row r="1405" spans="1:3" x14ac:dyDescent="0.25">
      <c r="A1405" s="1">
        <v>42103.397222222222</v>
      </c>
      <c r="B1405" t="s">
        <v>224</v>
      </c>
      <c r="C1405" t="s">
        <v>238</v>
      </c>
    </row>
    <row r="1406" spans="1:3" x14ac:dyDescent="0.25">
      <c r="A1406" s="1">
        <v>42103.397916666669</v>
      </c>
      <c r="B1406" t="s">
        <v>224</v>
      </c>
      <c r="C1406" t="s">
        <v>239</v>
      </c>
    </row>
    <row r="1407" spans="1:3" x14ac:dyDescent="0.25">
      <c r="A1407" s="1">
        <v>42103.398611111108</v>
      </c>
      <c r="B1407" t="s">
        <v>224</v>
      </c>
      <c r="C1407" t="s">
        <v>239</v>
      </c>
    </row>
    <row r="1408" spans="1:3" x14ac:dyDescent="0.25">
      <c r="A1408" s="1">
        <v>42103.399305555555</v>
      </c>
      <c r="B1408" t="s">
        <v>224</v>
      </c>
      <c r="C1408" t="s">
        <v>239</v>
      </c>
    </row>
    <row r="1409" spans="1:3" x14ac:dyDescent="0.25">
      <c r="A1409" s="1">
        <v>42103.4</v>
      </c>
      <c r="B1409" t="s">
        <v>224</v>
      </c>
      <c r="C1409" t="s">
        <v>239</v>
      </c>
    </row>
    <row r="1410" spans="1:3" x14ac:dyDescent="0.25">
      <c r="A1410" s="1">
        <v>42103.400694444441</v>
      </c>
      <c r="B1410" t="s">
        <v>224</v>
      </c>
      <c r="C1410" t="s">
        <v>240</v>
      </c>
    </row>
    <row r="1411" spans="1:3" x14ac:dyDescent="0.25">
      <c r="A1411" s="1">
        <v>42103.401388888888</v>
      </c>
      <c r="B1411" t="s">
        <v>224</v>
      </c>
      <c r="C1411" t="s">
        <v>240</v>
      </c>
    </row>
    <row r="1412" spans="1:3" x14ac:dyDescent="0.25">
      <c r="A1412" s="1">
        <v>42103.402083333334</v>
      </c>
      <c r="B1412" t="s">
        <v>224</v>
      </c>
      <c r="C1412" t="s">
        <v>240</v>
      </c>
    </row>
    <row r="1413" spans="1:3" x14ac:dyDescent="0.25">
      <c r="A1413" s="1">
        <v>42103.402777777781</v>
      </c>
      <c r="B1413" t="s">
        <v>224</v>
      </c>
      <c r="C1413" t="s">
        <v>240</v>
      </c>
    </row>
    <row r="1414" spans="1:3" x14ac:dyDescent="0.25">
      <c r="A1414" s="1">
        <v>42103.40347222222</v>
      </c>
      <c r="B1414" t="s">
        <v>224</v>
      </c>
      <c r="C1414" t="s">
        <v>241</v>
      </c>
    </row>
    <row r="1415" spans="1:3" x14ac:dyDescent="0.25">
      <c r="A1415" s="1">
        <v>42103.404166666667</v>
      </c>
      <c r="B1415" t="s">
        <v>224</v>
      </c>
      <c r="C1415" t="s">
        <v>241</v>
      </c>
    </row>
    <row r="1416" spans="1:3" x14ac:dyDescent="0.25">
      <c r="A1416" s="1">
        <v>42103.404861111114</v>
      </c>
      <c r="B1416" t="s">
        <v>224</v>
      </c>
      <c r="C1416" t="s">
        <v>241</v>
      </c>
    </row>
    <row r="1417" spans="1:3" x14ac:dyDescent="0.25">
      <c r="A1417" s="1">
        <v>42103.405555555553</v>
      </c>
      <c r="B1417" t="s">
        <v>224</v>
      </c>
      <c r="C1417" t="s">
        <v>241</v>
      </c>
    </row>
    <row r="1418" spans="1:3" x14ac:dyDescent="0.25">
      <c r="A1418" s="1">
        <v>42103.40625</v>
      </c>
      <c r="B1418" t="s">
        <v>224</v>
      </c>
      <c r="C1418" t="s">
        <v>241</v>
      </c>
    </row>
    <row r="1419" spans="1:3" x14ac:dyDescent="0.25">
      <c r="A1419" s="1">
        <v>42103.406944444447</v>
      </c>
      <c r="B1419" t="s">
        <v>224</v>
      </c>
      <c r="C1419" t="s">
        <v>241</v>
      </c>
    </row>
    <row r="1420" spans="1:3" x14ac:dyDescent="0.25">
      <c r="A1420" s="1">
        <v>42103.407638888886</v>
      </c>
      <c r="B1420" t="s">
        <v>224</v>
      </c>
      <c r="C1420" t="s">
        <v>241</v>
      </c>
    </row>
    <row r="1421" spans="1:3" x14ac:dyDescent="0.25">
      <c r="A1421" s="1">
        <v>42103.408333333333</v>
      </c>
      <c r="B1421" t="s">
        <v>224</v>
      </c>
      <c r="C1421" t="s">
        <v>241</v>
      </c>
    </row>
    <row r="1422" spans="1:3" x14ac:dyDescent="0.25">
      <c r="A1422" s="1">
        <v>42103.40902777778</v>
      </c>
      <c r="B1422" t="s">
        <v>224</v>
      </c>
      <c r="C1422" t="s">
        <v>241</v>
      </c>
    </row>
    <row r="1423" spans="1:3" x14ac:dyDescent="0.25">
      <c r="A1423" s="1">
        <v>42103.409722222219</v>
      </c>
      <c r="B1423" t="s">
        <v>224</v>
      </c>
      <c r="C1423" t="s">
        <v>242</v>
      </c>
    </row>
    <row r="1424" spans="1:3" x14ac:dyDescent="0.25">
      <c r="A1424" s="1">
        <v>42103.410416666666</v>
      </c>
      <c r="B1424" t="s">
        <v>224</v>
      </c>
      <c r="C1424" t="s">
        <v>242</v>
      </c>
    </row>
    <row r="1425" spans="1:3" x14ac:dyDescent="0.25">
      <c r="A1425" s="1">
        <v>42103.411111111112</v>
      </c>
      <c r="B1425" t="s">
        <v>224</v>
      </c>
      <c r="C1425" t="s">
        <v>242</v>
      </c>
    </row>
    <row r="1426" spans="1:3" x14ac:dyDescent="0.25">
      <c r="A1426" s="1">
        <v>42103.411805555559</v>
      </c>
      <c r="B1426" t="s">
        <v>224</v>
      </c>
      <c r="C1426" t="s">
        <v>242</v>
      </c>
    </row>
    <row r="1427" spans="1:3" x14ac:dyDescent="0.25">
      <c r="A1427" s="1">
        <v>42103.412499999999</v>
      </c>
      <c r="B1427" t="s">
        <v>224</v>
      </c>
      <c r="C1427" t="s">
        <v>242</v>
      </c>
    </row>
    <row r="1428" spans="1:3" x14ac:dyDescent="0.25">
      <c r="A1428" s="1">
        <v>42103.413194444445</v>
      </c>
      <c r="B1428" t="s">
        <v>224</v>
      </c>
      <c r="C1428" t="s">
        <v>242</v>
      </c>
    </row>
    <row r="1429" spans="1:3" x14ac:dyDescent="0.25">
      <c r="A1429" s="1">
        <v>42103.413888888892</v>
      </c>
      <c r="B1429" t="s">
        <v>224</v>
      </c>
      <c r="C1429" t="s">
        <v>242</v>
      </c>
    </row>
    <row r="1430" spans="1:3" x14ac:dyDescent="0.25">
      <c r="A1430" s="1">
        <v>42103.414583333331</v>
      </c>
      <c r="B1430" t="s">
        <v>224</v>
      </c>
      <c r="C1430" t="s">
        <v>242</v>
      </c>
    </row>
    <row r="1431" spans="1:3" x14ac:dyDescent="0.25">
      <c r="A1431" s="1">
        <v>42103.415277777778</v>
      </c>
      <c r="B1431" t="s">
        <v>224</v>
      </c>
      <c r="C1431" t="s">
        <v>242</v>
      </c>
    </row>
    <row r="1432" spans="1:3" x14ac:dyDescent="0.25">
      <c r="A1432" s="1">
        <v>42103.415972222225</v>
      </c>
      <c r="B1432" t="s">
        <v>224</v>
      </c>
      <c r="C1432" t="s">
        <v>242</v>
      </c>
    </row>
    <row r="1433" spans="1:3" x14ac:dyDescent="0.25">
      <c r="A1433" s="1">
        <v>42103.416666666664</v>
      </c>
      <c r="B1433" t="s">
        <v>224</v>
      </c>
      <c r="C1433" t="s">
        <v>242</v>
      </c>
    </row>
    <row r="1434" spans="1:3" x14ac:dyDescent="0.25">
      <c r="A1434" s="1">
        <v>42103.417361111111</v>
      </c>
      <c r="B1434" t="s">
        <v>224</v>
      </c>
      <c r="C1434" t="s">
        <v>242</v>
      </c>
    </row>
    <row r="1435" spans="1:3" x14ac:dyDescent="0.25">
      <c r="A1435" s="1">
        <v>42103.418055555558</v>
      </c>
      <c r="B1435" t="s">
        <v>224</v>
      </c>
      <c r="C1435" t="s">
        <v>242</v>
      </c>
    </row>
    <row r="1436" spans="1:3" x14ac:dyDescent="0.25">
      <c r="A1436" s="1">
        <v>42103.418749999997</v>
      </c>
      <c r="B1436" t="s">
        <v>224</v>
      </c>
      <c r="C1436" t="s">
        <v>242</v>
      </c>
    </row>
    <row r="1437" spans="1:3" x14ac:dyDescent="0.25">
      <c r="A1437" s="1">
        <v>42103.419444444444</v>
      </c>
      <c r="B1437" t="s">
        <v>224</v>
      </c>
      <c r="C1437" t="s">
        <v>242</v>
      </c>
    </row>
    <row r="1438" spans="1:3" x14ac:dyDescent="0.25">
      <c r="A1438" s="1">
        <v>42103.420138888891</v>
      </c>
      <c r="B1438" t="s">
        <v>224</v>
      </c>
      <c r="C1438" t="s">
        <v>242</v>
      </c>
    </row>
    <row r="1439" spans="1:3" x14ac:dyDescent="0.25">
      <c r="A1439" s="1">
        <v>42103.42083333333</v>
      </c>
      <c r="B1439" t="s">
        <v>224</v>
      </c>
      <c r="C1439" t="s">
        <v>242</v>
      </c>
    </row>
    <row r="1440" spans="1:3" x14ac:dyDescent="0.25">
      <c r="A1440" s="1">
        <v>42103.421527777777</v>
      </c>
      <c r="B1440" t="s">
        <v>224</v>
      </c>
      <c r="C1440" t="s">
        <v>241</v>
      </c>
    </row>
    <row r="1441" spans="1:3" x14ac:dyDescent="0.25">
      <c r="A1441" s="1">
        <v>42103.422222222223</v>
      </c>
      <c r="B1441" t="s">
        <v>224</v>
      </c>
      <c r="C1441" t="s">
        <v>241</v>
      </c>
    </row>
    <row r="1442" spans="1:3" x14ac:dyDescent="0.25">
      <c r="A1442" s="1">
        <v>42103.42291666667</v>
      </c>
      <c r="B1442" t="s">
        <v>224</v>
      </c>
      <c r="C1442" t="s">
        <v>241</v>
      </c>
    </row>
    <row r="1443" spans="1:3" x14ac:dyDescent="0.25">
      <c r="A1443" s="1">
        <v>42103.423611111109</v>
      </c>
      <c r="B1443" t="s">
        <v>224</v>
      </c>
      <c r="C1443" t="s">
        <v>241</v>
      </c>
    </row>
    <row r="1444" spans="1:3" x14ac:dyDescent="0.25">
      <c r="A1444" s="1">
        <v>42103.424305555556</v>
      </c>
      <c r="B1444" t="s">
        <v>224</v>
      </c>
      <c r="C1444" t="s">
        <v>241</v>
      </c>
    </row>
    <row r="1445" spans="1:3" x14ac:dyDescent="0.25">
      <c r="A1445" s="1">
        <v>42103.425000000003</v>
      </c>
      <c r="B1445" t="s">
        <v>224</v>
      </c>
      <c r="C1445" t="s">
        <v>241</v>
      </c>
    </row>
    <row r="1446" spans="1:3" x14ac:dyDescent="0.25">
      <c r="A1446" s="1">
        <v>42103.425694444442</v>
      </c>
      <c r="B1446" t="s">
        <v>224</v>
      </c>
      <c r="C1446" t="s">
        <v>241</v>
      </c>
    </row>
    <row r="1447" spans="1:3" x14ac:dyDescent="0.25">
      <c r="A1447" s="1">
        <v>42103.426388888889</v>
      </c>
      <c r="B1447" t="s">
        <v>224</v>
      </c>
      <c r="C1447" t="s">
        <v>241</v>
      </c>
    </row>
    <row r="1448" spans="1:3" x14ac:dyDescent="0.25">
      <c r="A1448" s="1">
        <v>42103.427083333336</v>
      </c>
      <c r="B1448" t="s">
        <v>224</v>
      </c>
      <c r="C1448" t="s">
        <v>241</v>
      </c>
    </row>
    <row r="1449" spans="1:3" x14ac:dyDescent="0.25">
      <c r="A1449" s="1">
        <v>42103.427777777775</v>
      </c>
      <c r="B1449" t="s">
        <v>224</v>
      </c>
      <c r="C1449" t="s">
        <v>241</v>
      </c>
    </row>
    <row r="1450" spans="1:3" x14ac:dyDescent="0.25">
      <c r="A1450" s="1">
        <v>42103.428472222222</v>
      </c>
      <c r="B1450" t="s">
        <v>224</v>
      </c>
      <c r="C1450" t="s">
        <v>241</v>
      </c>
    </row>
    <row r="1451" spans="1:3" x14ac:dyDescent="0.25">
      <c r="A1451" s="1">
        <v>42103.429166666669</v>
      </c>
      <c r="B1451" t="s">
        <v>224</v>
      </c>
      <c r="C1451" t="s">
        <v>241</v>
      </c>
    </row>
    <row r="1452" spans="1:3" x14ac:dyDescent="0.25">
      <c r="A1452" s="1">
        <v>42103.429861111108</v>
      </c>
      <c r="B1452" t="s">
        <v>224</v>
      </c>
      <c r="C1452" t="s">
        <v>241</v>
      </c>
    </row>
    <row r="1453" spans="1:3" x14ac:dyDescent="0.25">
      <c r="A1453" s="1">
        <v>42103.430555555555</v>
      </c>
      <c r="B1453" t="s">
        <v>224</v>
      </c>
      <c r="C1453" t="s">
        <v>241</v>
      </c>
    </row>
    <row r="1454" spans="1:3" x14ac:dyDescent="0.25">
      <c r="A1454" s="1">
        <v>42103.431250000001</v>
      </c>
      <c r="B1454" t="s">
        <v>224</v>
      </c>
      <c r="C1454" t="s">
        <v>241</v>
      </c>
    </row>
    <row r="1455" spans="1:3" x14ac:dyDescent="0.25">
      <c r="A1455" s="1">
        <v>42103.431944444441</v>
      </c>
      <c r="B1455" t="s">
        <v>224</v>
      </c>
      <c r="C1455" t="s">
        <v>243</v>
      </c>
    </row>
    <row r="1456" spans="1:3" x14ac:dyDescent="0.25">
      <c r="A1456" s="1">
        <v>42103.432638888888</v>
      </c>
      <c r="B1456" t="s">
        <v>224</v>
      </c>
      <c r="C1456" t="s">
        <v>243</v>
      </c>
    </row>
    <row r="1457" spans="1:3" x14ac:dyDescent="0.25">
      <c r="A1457" s="1">
        <v>42103.433333333334</v>
      </c>
      <c r="B1457" t="s">
        <v>224</v>
      </c>
      <c r="C1457" t="s">
        <v>243</v>
      </c>
    </row>
    <row r="1458" spans="1:3" x14ac:dyDescent="0.25">
      <c r="A1458" s="1">
        <v>42103.434027777781</v>
      </c>
      <c r="B1458" t="s">
        <v>224</v>
      </c>
      <c r="C1458" t="s">
        <v>243</v>
      </c>
    </row>
    <row r="1459" spans="1:3" x14ac:dyDescent="0.25">
      <c r="A1459" s="1">
        <v>42103.43472222222</v>
      </c>
      <c r="B1459" t="s">
        <v>224</v>
      </c>
      <c r="C1459" t="s">
        <v>243</v>
      </c>
    </row>
    <row r="1460" spans="1:3" x14ac:dyDescent="0.25">
      <c r="A1460" s="1">
        <v>42103.435416666667</v>
      </c>
      <c r="B1460" t="s">
        <v>224</v>
      </c>
      <c r="C1460" t="s">
        <v>243</v>
      </c>
    </row>
    <row r="1461" spans="1:3" x14ac:dyDescent="0.25">
      <c r="A1461" s="1">
        <v>42103.436111111114</v>
      </c>
      <c r="B1461" t="s">
        <v>224</v>
      </c>
      <c r="C1461" t="s">
        <v>243</v>
      </c>
    </row>
    <row r="1462" spans="1:3" x14ac:dyDescent="0.25">
      <c r="A1462" s="1">
        <v>42103.436805555553</v>
      </c>
      <c r="B1462" t="s">
        <v>224</v>
      </c>
      <c r="C1462" t="s">
        <v>243</v>
      </c>
    </row>
    <row r="1463" spans="1:3" x14ac:dyDescent="0.25">
      <c r="A1463" s="1">
        <v>42103.4375</v>
      </c>
      <c r="B1463" t="s">
        <v>224</v>
      </c>
      <c r="C1463" t="s">
        <v>243</v>
      </c>
    </row>
    <row r="1464" spans="1:3" x14ac:dyDescent="0.25">
      <c r="A1464" s="1">
        <v>42103.438194444447</v>
      </c>
      <c r="B1464" t="s">
        <v>224</v>
      </c>
      <c r="C1464" t="s">
        <v>243</v>
      </c>
    </row>
    <row r="1465" spans="1:3" x14ac:dyDescent="0.25">
      <c r="A1465" s="1">
        <v>42103.438888888886</v>
      </c>
      <c r="B1465" t="s">
        <v>224</v>
      </c>
      <c r="C1465" t="s">
        <v>243</v>
      </c>
    </row>
    <row r="1466" spans="1:3" x14ac:dyDescent="0.25">
      <c r="A1466" s="1">
        <v>42103.439583333333</v>
      </c>
      <c r="B1466" t="s">
        <v>224</v>
      </c>
      <c r="C1466" t="s">
        <v>243</v>
      </c>
    </row>
    <row r="1467" spans="1:3" x14ac:dyDescent="0.25">
      <c r="A1467" s="1">
        <v>42103.44027777778</v>
      </c>
      <c r="B1467" t="s">
        <v>224</v>
      </c>
      <c r="C1467" t="s">
        <v>243</v>
      </c>
    </row>
    <row r="1468" spans="1:3" x14ac:dyDescent="0.25">
      <c r="A1468" s="1">
        <v>42103.440972222219</v>
      </c>
      <c r="B1468" t="s">
        <v>224</v>
      </c>
      <c r="C1468" t="s">
        <v>243</v>
      </c>
    </row>
    <row r="1469" spans="1:3" x14ac:dyDescent="0.25">
      <c r="A1469" s="1">
        <v>42103.441666666666</v>
      </c>
      <c r="B1469" t="s">
        <v>224</v>
      </c>
      <c r="C1469" t="s">
        <v>243</v>
      </c>
    </row>
    <row r="1470" spans="1:3" x14ac:dyDescent="0.25">
      <c r="A1470" s="1">
        <v>42103.442361111112</v>
      </c>
      <c r="B1470" t="s">
        <v>224</v>
      </c>
      <c r="C1470" t="s">
        <v>241</v>
      </c>
    </row>
    <row r="1471" spans="1:3" x14ac:dyDescent="0.25">
      <c r="A1471" s="1">
        <v>42103.443055555559</v>
      </c>
      <c r="B1471" t="s">
        <v>224</v>
      </c>
      <c r="C1471" t="s">
        <v>241</v>
      </c>
    </row>
    <row r="1472" spans="1:3" x14ac:dyDescent="0.25">
      <c r="A1472" s="1">
        <v>42103.443749999999</v>
      </c>
      <c r="B1472" t="s">
        <v>224</v>
      </c>
      <c r="C1472" t="s">
        <v>240</v>
      </c>
    </row>
    <row r="1473" spans="1:3" x14ac:dyDescent="0.25">
      <c r="A1473" s="1">
        <v>42103.444444444445</v>
      </c>
      <c r="B1473" t="s">
        <v>224</v>
      </c>
      <c r="C1473" t="s">
        <v>240</v>
      </c>
    </row>
    <row r="1474" spans="1:3" x14ac:dyDescent="0.25">
      <c r="A1474" s="1">
        <v>42103.445138888892</v>
      </c>
      <c r="B1474" t="s">
        <v>224</v>
      </c>
      <c r="C1474" t="s">
        <v>240</v>
      </c>
    </row>
    <row r="1475" spans="1:3" x14ac:dyDescent="0.25">
      <c r="A1475" s="1">
        <v>42103.445833333331</v>
      </c>
      <c r="B1475" t="s">
        <v>224</v>
      </c>
      <c r="C1475" t="s">
        <v>240</v>
      </c>
    </row>
    <row r="1476" spans="1:3" x14ac:dyDescent="0.25">
      <c r="A1476" s="1">
        <v>42103.446527777778</v>
      </c>
      <c r="B1476" t="s">
        <v>224</v>
      </c>
      <c r="C1476" t="s">
        <v>239</v>
      </c>
    </row>
    <row r="1477" spans="1:3" x14ac:dyDescent="0.25">
      <c r="A1477" s="1">
        <v>42103.447222222225</v>
      </c>
      <c r="B1477" t="s">
        <v>224</v>
      </c>
      <c r="C1477" t="s">
        <v>239</v>
      </c>
    </row>
    <row r="1478" spans="1:3" x14ac:dyDescent="0.25">
      <c r="A1478" s="1">
        <v>42103.447916666664</v>
      </c>
      <c r="B1478" t="s">
        <v>224</v>
      </c>
      <c r="C1478" t="s">
        <v>239</v>
      </c>
    </row>
    <row r="1479" spans="1:3" x14ac:dyDescent="0.25">
      <c r="A1479" s="1">
        <v>42103.448611111111</v>
      </c>
      <c r="B1479" t="s">
        <v>224</v>
      </c>
      <c r="C1479" t="s">
        <v>239</v>
      </c>
    </row>
    <row r="1480" spans="1:3" x14ac:dyDescent="0.25">
      <c r="A1480" s="1">
        <v>42103.449305555558</v>
      </c>
      <c r="B1480" t="s">
        <v>224</v>
      </c>
      <c r="C1480" t="s">
        <v>239</v>
      </c>
    </row>
    <row r="1481" spans="1:3" x14ac:dyDescent="0.25">
      <c r="A1481" s="1">
        <v>42103.45</v>
      </c>
      <c r="B1481" t="s">
        <v>224</v>
      </c>
      <c r="C1481" t="s">
        <v>238</v>
      </c>
    </row>
    <row r="1482" spans="1:3" x14ac:dyDescent="0.25">
      <c r="A1482" s="1">
        <v>42103.450694444444</v>
      </c>
      <c r="B1482" t="s">
        <v>224</v>
      </c>
      <c r="C1482" t="s">
        <v>238</v>
      </c>
    </row>
    <row r="1483" spans="1:3" x14ac:dyDescent="0.25">
      <c r="A1483" s="1">
        <v>42103.451388888891</v>
      </c>
      <c r="B1483" t="s">
        <v>224</v>
      </c>
      <c r="C1483" t="s">
        <v>238</v>
      </c>
    </row>
    <row r="1484" spans="1:3" x14ac:dyDescent="0.25">
      <c r="A1484" s="1">
        <v>42103.45208333333</v>
      </c>
      <c r="B1484" t="s">
        <v>224</v>
      </c>
      <c r="C1484" t="s">
        <v>238</v>
      </c>
    </row>
    <row r="1485" spans="1:3" x14ac:dyDescent="0.25">
      <c r="A1485" s="1">
        <v>42103.452777777777</v>
      </c>
      <c r="B1485" t="s">
        <v>224</v>
      </c>
      <c r="C1485" t="s">
        <v>238</v>
      </c>
    </row>
    <row r="1486" spans="1:3" x14ac:dyDescent="0.25">
      <c r="A1486" s="1">
        <v>42103.453472222223</v>
      </c>
      <c r="B1486" t="s">
        <v>224</v>
      </c>
      <c r="C1486" t="s">
        <v>244</v>
      </c>
    </row>
    <row r="1487" spans="1:3" x14ac:dyDescent="0.25">
      <c r="A1487" s="1">
        <v>42103.45416666667</v>
      </c>
      <c r="B1487" t="s">
        <v>224</v>
      </c>
      <c r="C1487" t="s">
        <v>244</v>
      </c>
    </row>
    <row r="1488" spans="1:3" x14ac:dyDescent="0.25">
      <c r="A1488" s="1">
        <v>42103.454861111109</v>
      </c>
      <c r="B1488" t="s">
        <v>224</v>
      </c>
      <c r="C1488" t="s">
        <v>244</v>
      </c>
    </row>
    <row r="1489" spans="1:3" x14ac:dyDescent="0.25">
      <c r="A1489" s="1">
        <v>42103.455555555556</v>
      </c>
      <c r="B1489" t="s">
        <v>224</v>
      </c>
      <c r="C1489" t="s">
        <v>244</v>
      </c>
    </row>
    <row r="1490" spans="1:3" x14ac:dyDescent="0.25">
      <c r="A1490" s="1">
        <v>42103.456250000003</v>
      </c>
      <c r="B1490" t="s">
        <v>224</v>
      </c>
      <c r="C1490" t="s">
        <v>245</v>
      </c>
    </row>
    <row r="1491" spans="1:3" x14ac:dyDescent="0.25">
      <c r="A1491" s="1">
        <v>42103.456944444442</v>
      </c>
      <c r="B1491" t="s">
        <v>224</v>
      </c>
      <c r="C1491" t="s">
        <v>245</v>
      </c>
    </row>
    <row r="1492" spans="1:3" x14ac:dyDescent="0.25">
      <c r="A1492" s="1">
        <v>42103.457638888889</v>
      </c>
      <c r="B1492" t="s">
        <v>224</v>
      </c>
      <c r="C1492" t="s">
        <v>245</v>
      </c>
    </row>
    <row r="1493" spans="1:3" x14ac:dyDescent="0.25">
      <c r="A1493" s="1">
        <v>42103.458333333336</v>
      </c>
      <c r="B1493" t="s">
        <v>224</v>
      </c>
      <c r="C1493" t="s">
        <v>245</v>
      </c>
    </row>
    <row r="1494" spans="1:3" x14ac:dyDescent="0.25">
      <c r="A1494" s="1">
        <v>42103.459027777775</v>
      </c>
      <c r="B1494" t="s">
        <v>224</v>
      </c>
      <c r="C1494" t="s">
        <v>245</v>
      </c>
    </row>
    <row r="1495" spans="1:3" x14ac:dyDescent="0.25">
      <c r="A1495" s="1">
        <v>42103.459722222222</v>
      </c>
      <c r="B1495" t="s">
        <v>224</v>
      </c>
      <c r="C1495" t="s">
        <v>245</v>
      </c>
    </row>
    <row r="1496" spans="1:3" x14ac:dyDescent="0.25">
      <c r="A1496" s="1">
        <v>42103.460416666669</v>
      </c>
      <c r="B1496" t="s">
        <v>224</v>
      </c>
      <c r="C1496" t="s">
        <v>245</v>
      </c>
    </row>
    <row r="1497" spans="1:3" x14ac:dyDescent="0.25">
      <c r="A1497" s="1">
        <v>42103.461111111108</v>
      </c>
      <c r="B1497" t="s">
        <v>224</v>
      </c>
      <c r="C1497" t="s">
        <v>245</v>
      </c>
    </row>
    <row r="1498" spans="1:3" x14ac:dyDescent="0.25">
      <c r="A1498" s="1">
        <v>42103.461805555555</v>
      </c>
      <c r="B1498" t="s">
        <v>224</v>
      </c>
      <c r="C1498" t="s">
        <v>245</v>
      </c>
    </row>
    <row r="1499" spans="1:3" x14ac:dyDescent="0.25">
      <c r="A1499" s="1">
        <v>42103.462500000001</v>
      </c>
      <c r="B1499" t="s">
        <v>224</v>
      </c>
      <c r="C1499" t="s">
        <v>244</v>
      </c>
    </row>
    <row r="1500" spans="1:3" x14ac:dyDescent="0.25">
      <c r="A1500" s="1">
        <v>42103.463194444441</v>
      </c>
      <c r="B1500" t="s">
        <v>224</v>
      </c>
      <c r="C1500" t="s">
        <v>244</v>
      </c>
    </row>
    <row r="1501" spans="1:3" x14ac:dyDescent="0.25">
      <c r="A1501" s="1">
        <v>42103.463888888888</v>
      </c>
      <c r="B1501" t="s">
        <v>224</v>
      </c>
      <c r="C1501" t="s">
        <v>244</v>
      </c>
    </row>
    <row r="1502" spans="1:3" x14ac:dyDescent="0.25">
      <c r="A1502" s="1">
        <v>42103.464583333334</v>
      </c>
      <c r="B1502" t="s">
        <v>224</v>
      </c>
      <c r="C1502" t="s">
        <v>244</v>
      </c>
    </row>
    <row r="1503" spans="1:3" x14ac:dyDescent="0.25">
      <c r="A1503" s="1">
        <v>42103.465277777781</v>
      </c>
      <c r="B1503" t="s">
        <v>224</v>
      </c>
      <c r="C1503" t="s">
        <v>238</v>
      </c>
    </row>
    <row r="1504" spans="1:3" x14ac:dyDescent="0.25">
      <c r="A1504" s="1">
        <v>42103.46597222222</v>
      </c>
      <c r="B1504" t="s">
        <v>224</v>
      </c>
      <c r="C1504" t="s">
        <v>238</v>
      </c>
    </row>
    <row r="1505" spans="1:3" x14ac:dyDescent="0.25">
      <c r="A1505" s="1">
        <v>42103.466666666667</v>
      </c>
      <c r="B1505" t="s">
        <v>224</v>
      </c>
      <c r="C1505" t="s">
        <v>238</v>
      </c>
    </row>
    <row r="1506" spans="1:3" x14ac:dyDescent="0.25">
      <c r="A1506" s="1">
        <v>42103.467361111114</v>
      </c>
      <c r="B1506" t="s">
        <v>224</v>
      </c>
      <c r="C1506" t="s">
        <v>237</v>
      </c>
    </row>
    <row r="1507" spans="1:3" x14ac:dyDescent="0.25">
      <c r="A1507" s="1">
        <v>42103.468055555553</v>
      </c>
      <c r="B1507" t="s">
        <v>224</v>
      </c>
      <c r="C1507" t="s">
        <v>237</v>
      </c>
    </row>
    <row r="1508" spans="1:3" x14ac:dyDescent="0.25">
      <c r="A1508" s="1">
        <v>42103.46875</v>
      </c>
      <c r="B1508" t="s">
        <v>224</v>
      </c>
      <c r="C1508" t="s">
        <v>237</v>
      </c>
    </row>
    <row r="1509" spans="1:3" x14ac:dyDescent="0.25">
      <c r="A1509" s="1">
        <v>42103.469444444447</v>
      </c>
      <c r="B1509" t="s">
        <v>224</v>
      </c>
      <c r="C1509" t="s">
        <v>236</v>
      </c>
    </row>
    <row r="1510" spans="1:3" x14ac:dyDescent="0.25">
      <c r="A1510" s="1">
        <v>42103.470138888886</v>
      </c>
      <c r="B1510" t="s">
        <v>224</v>
      </c>
      <c r="C1510" t="s">
        <v>236</v>
      </c>
    </row>
    <row r="1511" spans="1:3" x14ac:dyDescent="0.25">
      <c r="A1511" s="1">
        <v>42103.470833333333</v>
      </c>
      <c r="B1511" t="s">
        <v>224</v>
      </c>
      <c r="C1511" t="s">
        <v>235</v>
      </c>
    </row>
    <row r="1512" spans="1:3" x14ac:dyDescent="0.25">
      <c r="A1512" s="1">
        <v>42103.47152777778</v>
      </c>
      <c r="B1512" t="s">
        <v>224</v>
      </c>
      <c r="C1512" t="s">
        <v>235</v>
      </c>
    </row>
    <row r="1513" spans="1:3" x14ac:dyDescent="0.25">
      <c r="A1513" s="1">
        <v>42103.472222222219</v>
      </c>
      <c r="B1513" t="s">
        <v>224</v>
      </c>
      <c r="C1513" t="s">
        <v>235</v>
      </c>
    </row>
    <row r="1514" spans="1:3" x14ac:dyDescent="0.25">
      <c r="A1514" s="1">
        <v>42103.472916666666</v>
      </c>
      <c r="B1514" t="s">
        <v>224</v>
      </c>
      <c r="C1514" t="s">
        <v>234</v>
      </c>
    </row>
    <row r="1515" spans="1:3" x14ac:dyDescent="0.25">
      <c r="A1515" s="1">
        <v>42103.473611111112</v>
      </c>
      <c r="B1515" t="s">
        <v>224</v>
      </c>
      <c r="C1515" t="s">
        <v>234</v>
      </c>
    </row>
    <row r="1516" spans="1:3" x14ac:dyDescent="0.25">
      <c r="A1516" s="1">
        <v>42103.474305555559</v>
      </c>
      <c r="B1516" t="s">
        <v>224</v>
      </c>
      <c r="C1516" t="s">
        <v>234</v>
      </c>
    </row>
    <row r="1517" spans="1:3" x14ac:dyDescent="0.25">
      <c r="A1517" s="1">
        <v>42103.474999999999</v>
      </c>
      <c r="B1517" t="s">
        <v>224</v>
      </c>
      <c r="C1517" t="s">
        <v>225</v>
      </c>
    </row>
    <row r="1518" spans="1:3" x14ac:dyDescent="0.25">
      <c r="A1518" s="1">
        <v>42103.475694444445</v>
      </c>
      <c r="B1518" t="s">
        <v>224</v>
      </c>
      <c r="C1518" t="s">
        <v>225</v>
      </c>
    </row>
    <row r="1519" spans="1:3" x14ac:dyDescent="0.25">
      <c r="A1519" s="1">
        <v>42103.476388888892</v>
      </c>
      <c r="B1519" t="s">
        <v>224</v>
      </c>
      <c r="C1519" t="s">
        <v>225</v>
      </c>
    </row>
    <row r="1520" spans="1:3" x14ac:dyDescent="0.25">
      <c r="A1520" s="1">
        <v>42103.477083333331</v>
      </c>
      <c r="B1520" t="s">
        <v>224</v>
      </c>
      <c r="C1520" t="s">
        <v>246</v>
      </c>
    </row>
    <row r="1521" spans="1:3" x14ac:dyDescent="0.25">
      <c r="A1521" s="1">
        <v>42103.477777777778</v>
      </c>
      <c r="B1521" t="s">
        <v>224</v>
      </c>
      <c r="C1521" t="s">
        <v>246</v>
      </c>
    </row>
    <row r="1522" spans="1:3" x14ac:dyDescent="0.25">
      <c r="A1522" s="1">
        <v>42103.478472222225</v>
      </c>
      <c r="B1522" t="s">
        <v>224</v>
      </c>
      <c r="C1522" t="s">
        <v>246</v>
      </c>
    </row>
    <row r="1523" spans="1:3" x14ac:dyDescent="0.25">
      <c r="A1523" s="1">
        <v>42103.479166666664</v>
      </c>
      <c r="B1523" t="s">
        <v>224</v>
      </c>
      <c r="C1523" t="s">
        <v>247</v>
      </c>
    </row>
    <row r="1524" spans="1:3" x14ac:dyDescent="0.25">
      <c r="A1524" s="1">
        <v>42103.479861111111</v>
      </c>
      <c r="B1524" t="s">
        <v>224</v>
      </c>
      <c r="C1524" t="s">
        <v>247</v>
      </c>
    </row>
    <row r="1525" spans="1:3" x14ac:dyDescent="0.25">
      <c r="A1525" s="1">
        <v>42103.480555555558</v>
      </c>
      <c r="B1525" t="s">
        <v>224</v>
      </c>
      <c r="C1525" t="s">
        <v>206</v>
      </c>
    </row>
    <row r="1526" spans="1:3" x14ac:dyDescent="0.25">
      <c r="A1526" s="1">
        <v>42103.481249999997</v>
      </c>
      <c r="B1526" t="s">
        <v>224</v>
      </c>
      <c r="C1526" t="s">
        <v>206</v>
      </c>
    </row>
    <row r="1527" spans="1:3" x14ac:dyDescent="0.25">
      <c r="A1527" s="1">
        <v>42103.481944444444</v>
      </c>
      <c r="B1527" t="s">
        <v>224</v>
      </c>
      <c r="C1527" t="s">
        <v>206</v>
      </c>
    </row>
    <row r="1528" spans="1:3" x14ac:dyDescent="0.25">
      <c r="A1528" s="1">
        <v>42103.482638888891</v>
      </c>
      <c r="B1528" t="s">
        <v>224</v>
      </c>
      <c r="C1528" t="s">
        <v>206</v>
      </c>
    </row>
    <row r="1529" spans="1:3" x14ac:dyDescent="0.25">
      <c r="A1529" s="1">
        <v>42103.48333333333</v>
      </c>
      <c r="B1529" t="s">
        <v>224</v>
      </c>
      <c r="C1529" t="s">
        <v>206</v>
      </c>
    </row>
    <row r="1530" spans="1:3" x14ac:dyDescent="0.25">
      <c r="A1530" s="1">
        <v>42103.484027777777</v>
      </c>
      <c r="B1530" t="s">
        <v>224</v>
      </c>
      <c r="C1530" t="s">
        <v>206</v>
      </c>
    </row>
    <row r="1531" spans="1:3" x14ac:dyDescent="0.25">
      <c r="A1531" s="1">
        <v>42103.484722222223</v>
      </c>
      <c r="B1531" t="s">
        <v>224</v>
      </c>
      <c r="C1531" t="s">
        <v>206</v>
      </c>
    </row>
    <row r="1532" spans="1:3" x14ac:dyDescent="0.25">
      <c r="A1532" s="1">
        <v>42103.48541666667</v>
      </c>
      <c r="B1532" t="s">
        <v>224</v>
      </c>
      <c r="C1532" t="s">
        <v>206</v>
      </c>
    </row>
    <row r="1533" spans="1:3" x14ac:dyDescent="0.25">
      <c r="A1533" s="1">
        <v>42103.486111111109</v>
      </c>
      <c r="B1533" t="s">
        <v>224</v>
      </c>
      <c r="C1533" t="s">
        <v>206</v>
      </c>
    </row>
    <row r="1534" spans="1:3" x14ac:dyDescent="0.25">
      <c r="A1534" s="1">
        <v>42103.486805555556</v>
      </c>
      <c r="B1534" t="s">
        <v>224</v>
      </c>
      <c r="C1534" t="s">
        <v>206</v>
      </c>
    </row>
    <row r="1535" spans="1:3" x14ac:dyDescent="0.25">
      <c r="A1535" s="1">
        <v>42103.487500000003</v>
      </c>
      <c r="B1535" t="s">
        <v>224</v>
      </c>
      <c r="C1535" t="s">
        <v>216</v>
      </c>
    </row>
    <row r="1536" spans="1:3" x14ac:dyDescent="0.25">
      <c r="A1536" s="1">
        <v>42103.488194444442</v>
      </c>
      <c r="B1536" t="s">
        <v>224</v>
      </c>
      <c r="C1536" t="s">
        <v>216</v>
      </c>
    </row>
    <row r="1537" spans="1:3" x14ac:dyDescent="0.25">
      <c r="A1537" s="1">
        <v>42103.488888888889</v>
      </c>
      <c r="B1537" t="s">
        <v>224</v>
      </c>
      <c r="C1537" t="s">
        <v>216</v>
      </c>
    </row>
    <row r="1538" spans="1:3" x14ac:dyDescent="0.25">
      <c r="A1538" s="1">
        <v>42103.489583333336</v>
      </c>
      <c r="B1538" t="s">
        <v>224</v>
      </c>
      <c r="C1538" t="s">
        <v>216</v>
      </c>
    </row>
    <row r="1539" spans="1:3" x14ac:dyDescent="0.25">
      <c r="A1539" s="1">
        <v>42103.490277777775</v>
      </c>
      <c r="B1539" t="s">
        <v>224</v>
      </c>
      <c r="C1539" t="s">
        <v>216</v>
      </c>
    </row>
    <row r="1540" spans="1:3" x14ac:dyDescent="0.25">
      <c r="A1540" s="1">
        <v>42103.490972222222</v>
      </c>
      <c r="B1540" t="s">
        <v>224</v>
      </c>
      <c r="C1540" t="s">
        <v>216</v>
      </c>
    </row>
    <row r="1541" spans="1:3" x14ac:dyDescent="0.25">
      <c r="A1541" s="1">
        <v>42103.491666666669</v>
      </c>
      <c r="B1541" t="s">
        <v>224</v>
      </c>
      <c r="C1541" t="s">
        <v>59</v>
      </c>
    </row>
    <row r="1542" spans="1:3" x14ac:dyDescent="0.25">
      <c r="A1542" s="1">
        <v>42103.492361111108</v>
      </c>
      <c r="B1542" t="s">
        <v>224</v>
      </c>
      <c r="C1542" t="s">
        <v>59</v>
      </c>
    </row>
    <row r="1543" spans="1:3" x14ac:dyDescent="0.25">
      <c r="A1543" s="1">
        <v>42103.493055555555</v>
      </c>
      <c r="B1543" t="s">
        <v>224</v>
      </c>
      <c r="C1543" t="s">
        <v>59</v>
      </c>
    </row>
    <row r="1544" spans="1:3" x14ac:dyDescent="0.25">
      <c r="A1544" s="1">
        <v>42103.493750000001</v>
      </c>
      <c r="B1544" t="s">
        <v>224</v>
      </c>
      <c r="C1544" t="s">
        <v>59</v>
      </c>
    </row>
    <row r="1545" spans="1:3" x14ac:dyDescent="0.25">
      <c r="A1545" s="1">
        <v>42103.494444444441</v>
      </c>
      <c r="B1545" t="s">
        <v>224</v>
      </c>
      <c r="C1545" t="s">
        <v>200</v>
      </c>
    </row>
    <row r="1546" spans="1:3" x14ac:dyDescent="0.25">
      <c r="A1546" s="1">
        <v>42103.495138888888</v>
      </c>
      <c r="B1546" t="s">
        <v>224</v>
      </c>
      <c r="C1546" t="s">
        <v>200</v>
      </c>
    </row>
    <row r="1547" spans="1:3" x14ac:dyDescent="0.25">
      <c r="A1547" s="1">
        <v>42103.495833333334</v>
      </c>
      <c r="B1547" t="s">
        <v>224</v>
      </c>
      <c r="C1547" t="s">
        <v>201</v>
      </c>
    </row>
    <row r="1548" spans="1:3" x14ac:dyDescent="0.25">
      <c r="A1548" s="1">
        <v>42103.496527777781</v>
      </c>
      <c r="B1548" t="s">
        <v>224</v>
      </c>
      <c r="C1548" t="s">
        <v>201</v>
      </c>
    </row>
    <row r="1549" spans="1:3" x14ac:dyDescent="0.25">
      <c r="A1549" s="1">
        <v>42103.49722222222</v>
      </c>
      <c r="B1549" t="s">
        <v>224</v>
      </c>
      <c r="C1549" t="s">
        <v>36</v>
      </c>
    </row>
    <row r="1550" spans="1:3" x14ac:dyDescent="0.25">
      <c r="A1550" s="1">
        <v>42103.497916666667</v>
      </c>
      <c r="B1550" t="s">
        <v>224</v>
      </c>
      <c r="C1550" t="s">
        <v>36</v>
      </c>
    </row>
    <row r="1551" spans="1:3" x14ac:dyDescent="0.25">
      <c r="A1551" s="1">
        <v>42103.498611111114</v>
      </c>
      <c r="B1551" t="s">
        <v>224</v>
      </c>
      <c r="C1551" t="s">
        <v>202</v>
      </c>
    </row>
    <row r="1552" spans="1:3" x14ac:dyDescent="0.25">
      <c r="A1552" s="1">
        <v>42103.499305555553</v>
      </c>
      <c r="B1552" t="s">
        <v>224</v>
      </c>
      <c r="C1552" t="s">
        <v>202</v>
      </c>
    </row>
    <row r="1553" spans="1:3" x14ac:dyDescent="0.25">
      <c r="A1553" s="1">
        <v>42103.5</v>
      </c>
      <c r="B1553" t="s">
        <v>224</v>
      </c>
      <c r="C1553" t="s">
        <v>203</v>
      </c>
    </row>
    <row r="1554" spans="1:3" x14ac:dyDescent="0.25">
      <c r="A1554" s="1">
        <v>42103.500694444447</v>
      </c>
      <c r="B1554" t="s">
        <v>224</v>
      </c>
      <c r="C1554" t="s">
        <v>204</v>
      </c>
    </row>
    <row r="1555" spans="1:3" x14ac:dyDescent="0.25">
      <c r="A1555" s="1">
        <v>42103.501388888886</v>
      </c>
      <c r="B1555" t="s">
        <v>224</v>
      </c>
      <c r="C1555" t="s">
        <v>204</v>
      </c>
    </row>
    <row r="1556" spans="1:3" x14ac:dyDescent="0.25">
      <c r="A1556" s="1">
        <v>42103.502083333333</v>
      </c>
      <c r="B1556" t="s">
        <v>224</v>
      </c>
      <c r="C1556" t="s">
        <v>90</v>
      </c>
    </row>
    <row r="1557" spans="1:3" x14ac:dyDescent="0.25">
      <c r="A1557" s="1">
        <v>42103.50277777778</v>
      </c>
      <c r="B1557" t="s">
        <v>224</v>
      </c>
      <c r="C1557" t="s">
        <v>90</v>
      </c>
    </row>
    <row r="1558" spans="1:3" x14ac:dyDescent="0.25">
      <c r="A1558" s="1">
        <v>42103.503472222219</v>
      </c>
      <c r="B1558" t="s">
        <v>224</v>
      </c>
      <c r="C1558" t="s">
        <v>248</v>
      </c>
    </row>
    <row r="1559" spans="1:3" x14ac:dyDescent="0.25">
      <c r="A1559" s="1">
        <v>42103.504166666666</v>
      </c>
      <c r="B1559" t="s">
        <v>224</v>
      </c>
      <c r="C1559" t="s">
        <v>248</v>
      </c>
    </row>
    <row r="1560" spans="1:3" x14ac:dyDescent="0.25">
      <c r="A1560" s="1">
        <v>42103.504861111112</v>
      </c>
      <c r="B1560" t="s">
        <v>224</v>
      </c>
      <c r="C1560" t="s">
        <v>248</v>
      </c>
    </row>
    <row r="1561" spans="1:3" x14ac:dyDescent="0.25">
      <c r="A1561" s="1">
        <v>42103.505555555559</v>
      </c>
      <c r="B1561" t="s">
        <v>224</v>
      </c>
      <c r="C1561" t="s">
        <v>248</v>
      </c>
    </row>
    <row r="1562" spans="1:3" x14ac:dyDescent="0.25">
      <c r="A1562" s="1">
        <v>42103.506249999999</v>
      </c>
      <c r="B1562" t="s">
        <v>224</v>
      </c>
      <c r="C1562" t="s">
        <v>248</v>
      </c>
    </row>
    <row r="1563" spans="1:3" x14ac:dyDescent="0.25">
      <c r="A1563" s="1">
        <v>42103.506944444445</v>
      </c>
      <c r="B1563" t="s">
        <v>224</v>
      </c>
      <c r="C1563" t="s">
        <v>248</v>
      </c>
    </row>
    <row r="1564" spans="1:3" x14ac:dyDescent="0.25">
      <c r="A1564" s="1">
        <v>42103.507638888892</v>
      </c>
      <c r="B1564" t="s">
        <v>224</v>
      </c>
      <c r="C1564" t="s">
        <v>248</v>
      </c>
    </row>
    <row r="1565" spans="1:3" x14ac:dyDescent="0.25">
      <c r="A1565" s="1">
        <v>42103.508333333331</v>
      </c>
      <c r="B1565" t="s">
        <v>224</v>
      </c>
      <c r="C1565" t="s">
        <v>248</v>
      </c>
    </row>
    <row r="1566" spans="1:3" x14ac:dyDescent="0.25">
      <c r="A1566" s="1">
        <v>42103.509027777778</v>
      </c>
      <c r="B1566" t="s">
        <v>224</v>
      </c>
      <c r="C1566" t="s">
        <v>90</v>
      </c>
    </row>
    <row r="1567" spans="1:3" x14ac:dyDescent="0.25">
      <c r="A1567" s="1">
        <v>42103.509722222225</v>
      </c>
      <c r="B1567" t="s">
        <v>224</v>
      </c>
      <c r="C1567" t="s">
        <v>90</v>
      </c>
    </row>
    <row r="1568" spans="1:3" x14ac:dyDescent="0.25">
      <c r="A1568" s="1">
        <v>42103.510416666664</v>
      </c>
      <c r="B1568" t="s">
        <v>224</v>
      </c>
      <c r="C1568" t="s">
        <v>204</v>
      </c>
    </row>
    <row r="1569" spans="1:3" x14ac:dyDescent="0.25">
      <c r="A1569" s="1">
        <v>42103.511111111111</v>
      </c>
      <c r="B1569" t="s">
        <v>224</v>
      </c>
      <c r="C1569" t="s">
        <v>203</v>
      </c>
    </row>
    <row r="1570" spans="1:3" x14ac:dyDescent="0.25">
      <c r="A1570" s="1">
        <v>42103.511805555558</v>
      </c>
      <c r="B1570" t="s">
        <v>224</v>
      </c>
      <c r="C1570" t="s">
        <v>203</v>
      </c>
    </row>
    <row r="1571" spans="1:3" x14ac:dyDescent="0.25">
      <c r="A1571" s="1">
        <v>42103.512499999997</v>
      </c>
      <c r="B1571" t="s">
        <v>224</v>
      </c>
      <c r="C1571" t="s">
        <v>202</v>
      </c>
    </row>
    <row r="1572" spans="1:3" x14ac:dyDescent="0.25">
      <c r="A1572" s="1">
        <v>42103.513194444444</v>
      </c>
      <c r="B1572" t="s">
        <v>224</v>
      </c>
      <c r="C1572" t="s">
        <v>202</v>
      </c>
    </row>
    <row r="1573" spans="1:3" x14ac:dyDescent="0.25">
      <c r="A1573" s="1">
        <v>42103.513888888891</v>
      </c>
      <c r="B1573" t="s">
        <v>224</v>
      </c>
      <c r="C1573" t="s">
        <v>202</v>
      </c>
    </row>
    <row r="1574" spans="1:3" x14ac:dyDescent="0.25">
      <c r="A1574" s="1">
        <v>42103.51458333333</v>
      </c>
      <c r="B1574" t="s">
        <v>224</v>
      </c>
      <c r="C1574" t="s">
        <v>36</v>
      </c>
    </row>
    <row r="1575" spans="1:3" x14ac:dyDescent="0.25">
      <c r="A1575" s="1">
        <v>42103.515277777777</v>
      </c>
      <c r="B1575" t="s">
        <v>224</v>
      </c>
      <c r="C1575" t="s">
        <v>36</v>
      </c>
    </row>
    <row r="1576" spans="1:3" x14ac:dyDescent="0.25">
      <c r="A1576" s="1">
        <v>42103.515972222223</v>
      </c>
      <c r="B1576" t="s">
        <v>224</v>
      </c>
      <c r="C1576" t="s">
        <v>201</v>
      </c>
    </row>
    <row r="1577" spans="1:3" x14ac:dyDescent="0.25">
      <c r="A1577" s="1">
        <v>42103.51666666667</v>
      </c>
      <c r="B1577" t="s">
        <v>224</v>
      </c>
      <c r="C1577" t="s">
        <v>201</v>
      </c>
    </row>
    <row r="1578" spans="1:3" x14ac:dyDescent="0.25">
      <c r="A1578" s="1">
        <v>42103.517361111109</v>
      </c>
      <c r="B1578" t="s">
        <v>224</v>
      </c>
      <c r="C1578" t="s">
        <v>200</v>
      </c>
    </row>
    <row r="1579" spans="1:3" x14ac:dyDescent="0.25">
      <c r="A1579" s="1">
        <v>42103.518055555556</v>
      </c>
      <c r="B1579" t="s">
        <v>224</v>
      </c>
      <c r="C1579" t="s">
        <v>200</v>
      </c>
    </row>
    <row r="1580" spans="1:3" x14ac:dyDescent="0.25">
      <c r="A1580" s="1">
        <v>42103.518750000003</v>
      </c>
      <c r="B1580" t="s">
        <v>224</v>
      </c>
      <c r="C1580" t="s">
        <v>200</v>
      </c>
    </row>
    <row r="1581" spans="1:3" x14ac:dyDescent="0.25">
      <c r="A1581" s="1">
        <v>42103.519444444442</v>
      </c>
      <c r="B1581" t="s">
        <v>224</v>
      </c>
      <c r="C1581" t="s">
        <v>200</v>
      </c>
    </row>
    <row r="1582" spans="1:3" x14ac:dyDescent="0.25">
      <c r="A1582" s="1">
        <v>42103.520138888889</v>
      </c>
      <c r="B1582" t="s">
        <v>224</v>
      </c>
      <c r="C1582" t="s">
        <v>200</v>
      </c>
    </row>
    <row r="1583" spans="1:3" x14ac:dyDescent="0.25">
      <c r="A1583" s="1">
        <v>42103.520833333336</v>
      </c>
      <c r="B1583" t="s">
        <v>224</v>
      </c>
      <c r="C1583" t="s">
        <v>59</v>
      </c>
    </row>
    <row r="1584" spans="1:3" x14ac:dyDescent="0.25">
      <c r="A1584" s="1">
        <v>42103.521527777775</v>
      </c>
      <c r="B1584" t="s">
        <v>224</v>
      </c>
      <c r="C1584" t="s">
        <v>59</v>
      </c>
    </row>
    <row r="1585" spans="1:3" x14ac:dyDescent="0.25">
      <c r="A1585" s="1">
        <v>41989.339583333334</v>
      </c>
      <c r="B1585" t="s">
        <v>249</v>
      </c>
      <c r="C1585" t="s">
        <v>250</v>
      </c>
    </row>
    <row r="1586" spans="1:3" x14ac:dyDescent="0.25">
      <c r="A1586" s="1">
        <v>41989.340277777781</v>
      </c>
      <c r="B1586" t="s">
        <v>249</v>
      </c>
      <c r="C1586" t="s">
        <v>250</v>
      </c>
    </row>
    <row r="1587" spans="1:3" x14ac:dyDescent="0.25">
      <c r="A1587" s="1">
        <v>41989.34097222222</v>
      </c>
      <c r="B1587" t="s">
        <v>249</v>
      </c>
      <c r="C1587" t="s">
        <v>250</v>
      </c>
    </row>
    <row r="1588" spans="1:3" x14ac:dyDescent="0.25">
      <c r="A1588" s="1">
        <v>41989.341666666667</v>
      </c>
      <c r="B1588" t="s">
        <v>249</v>
      </c>
      <c r="C1588" t="s">
        <v>250</v>
      </c>
    </row>
    <row r="1589" spans="1:3" x14ac:dyDescent="0.25">
      <c r="A1589" s="1">
        <v>41989.342361111114</v>
      </c>
      <c r="B1589" t="s">
        <v>249</v>
      </c>
      <c r="C1589" t="s">
        <v>251</v>
      </c>
    </row>
    <row r="1590" spans="1:3" x14ac:dyDescent="0.25">
      <c r="A1590" s="1">
        <v>41989.343055555553</v>
      </c>
      <c r="B1590" t="s">
        <v>249</v>
      </c>
      <c r="C1590" t="s">
        <v>252</v>
      </c>
    </row>
    <row r="1591" spans="1:3" x14ac:dyDescent="0.25">
      <c r="A1591" s="1">
        <v>41989.34375</v>
      </c>
      <c r="B1591" t="s">
        <v>249</v>
      </c>
      <c r="C1591" t="s">
        <v>252</v>
      </c>
    </row>
    <row r="1592" spans="1:3" x14ac:dyDescent="0.25">
      <c r="A1592" s="1">
        <v>41989.344444444447</v>
      </c>
      <c r="B1592" t="s">
        <v>249</v>
      </c>
      <c r="C1592" t="s">
        <v>253</v>
      </c>
    </row>
    <row r="1593" spans="1:3" x14ac:dyDescent="0.25">
      <c r="A1593" s="1">
        <v>41989.345138888886</v>
      </c>
      <c r="B1593" t="s">
        <v>249</v>
      </c>
      <c r="C1593" t="s">
        <v>253</v>
      </c>
    </row>
    <row r="1594" spans="1:3" x14ac:dyDescent="0.25">
      <c r="A1594" s="1">
        <v>41989.345833333333</v>
      </c>
      <c r="B1594" t="s">
        <v>249</v>
      </c>
      <c r="C1594" t="s">
        <v>253</v>
      </c>
    </row>
    <row r="1595" spans="1:3" x14ac:dyDescent="0.25">
      <c r="A1595" s="1">
        <v>41989.34652777778</v>
      </c>
      <c r="B1595" t="s">
        <v>249</v>
      </c>
      <c r="C1595" t="s">
        <v>254</v>
      </c>
    </row>
    <row r="1596" spans="1:3" x14ac:dyDescent="0.25">
      <c r="A1596" s="1">
        <v>41989.347222222219</v>
      </c>
      <c r="B1596" t="s">
        <v>249</v>
      </c>
      <c r="C1596" t="s">
        <v>254</v>
      </c>
    </row>
    <row r="1597" spans="1:3" x14ac:dyDescent="0.25">
      <c r="A1597" s="1">
        <v>41989.347916666666</v>
      </c>
      <c r="B1597" t="s">
        <v>249</v>
      </c>
      <c r="C1597" t="s">
        <v>255</v>
      </c>
    </row>
    <row r="1598" spans="1:3" x14ac:dyDescent="0.25">
      <c r="A1598" s="1">
        <v>41989.348611111112</v>
      </c>
      <c r="B1598" t="s">
        <v>249</v>
      </c>
      <c r="C1598" t="s">
        <v>255</v>
      </c>
    </row>
    <row r="1599" spans="1:3" x14ac:dyDescent="0.25">
      <c r="A1599" s="1">
        <v>41989.349305555559</v>
      </c>
      <c r="B1599" t="s">
        <v>249</v>
      </c>
      <c r="C1599" t="s">
        <v>256</v>
      </c>
    </row>
    <row r="1600" spans="1:3" x14ac:dyDescent="0.25">
      <c r="A1600" s="1">
        <v>41989.35</v>
      </c>
      <c r="B1600" t="s">
        <v>249</v>
      </c>
      <c r="C1600" t="s">
        <v>256</v>
      </c>
    </row>
    <row r="1601" spans="1:3" x14ac:dyDescent="0.25">
      <c r="A1601" s="1">
        <v>41989.350694444445</v>
      </c>
      <c r="B1601" t="s">
        <v>249</v>
      </c>
      <c r="C1601" t="s">
        <v>256</v>
      </c>
    </row>
    <row r="1602" spans="1:3" x14ac:dyDescent="0.25">
      <c r="A1602" s="1">
        <v>41989.351388888892</v>
      </c>
      <c r="B1602" t="s">
        <v>249</v>
      </c>
      <c r="C1602" t="s">
        <v>256</v>
      </c>
    </row>
    <row r="1603" spans="1:3" x14ac:dyDescent="0.25">
      <c r="A1603" s="1">
        <v>41989.352083333331</v>
      </c>
      <c r="B1603" t="s">
        <v>249</v>
      </c>
      <c r="C1603" t="s">
        <v>256</v>
      </c>
    </row>
    <row r="1604" spans="1:3" x14ac:dyDescent="0.25">
      <c r="A1604" s="1">
        <v>41989.352777777778</v>
      </c>
      <c r="B1604" t="s">
        <v>249</v>
      </c>
      <c r="C1604" t="s">
        <v>257</v>
      </c>
    </row>
    <row r="1605" spans="1:3" x14ac:dyDescent="0.25">
      <c r="A1605" s="1">
        <v>41989.353472222225</v>
      </c>
      <c r="B1605" t="s">
        <v>249</v>
      </c>
      <c r="C1605" t="s">
        <v>257</v>
      </c>
    </row>
    <row r="1606" spans="1:3" x14ac:dyDescent="0.25">
      <c r="A1606" s="1">
        <v>41989.354166666664</v>
      </c>
      <c r="B1606" t="s">
        <v>249</v>
      </c>
      <c r="C1606" t="s">
        <v>258</v>
      </c>
    </row>
    <row r="1607" spans="1:3" x14ac:dyDescent="0.25">
      <c r="A1607" s="1">
        <v>41989.354861111111</v>
      </c>
      <c r="B1607" t="s">
        <v>249</v>
      </c>
      <c r="C1607" t="s">
        <v>258</v>
      </c>
    </row>
    <row r="1608" spans="1:3" x14ac:dyDescent="0.25">
      <c r="A1608" s="1">
        <v>41989.355555555558</v>
      </c>
      <c r="B1608" t="s">
        <v>249</v>
      </c>
      <c r="C1608" t="s">
        <v>259</v>
      </c>
    </row>
    <row r="1609" spans="1:3" x14ac:dyDescent="0.25">
      <c r="A1609" s="1">
        <v>41989.356249999997</v>
      </c>
      <c r="B1609" t="s">
        <v>249</v>
      </c>
      <c r="C1609" t="s">
        <v>259</v>
      </c>
    </row>
    <row r="1610" spans="1:3" x14ac:dyDescent="0.25">
      <c r="A1610" s="1">
        <v>41989.356944444444</v>
      </c>
      <c r="B1610" t="s">
        <v>249</v>
      </c>
      <c r="C1610" t="s">
        <v>260</v>
      </c>
    </row>
    <row r="1611" spans="1:3" x14ac:dyDescent="0.25">
      <c r="A1611" s="1">
        <v>41989.357638888891</v>
      </c>
      <c r="B1611" t="s">
        <v>249</v>
      </c>
      <c r="C1611" t="s">
        <v>260</v>
      </c>
    </row>
    <row r="1612" spans="1:3" x14ac:dyDescent="0.25">
      <c r="A1612" s="1">
        <v>41989.35833333333</v>
      </c>
      <c r="B1612" t="s">
        <v>249</v>
      </c>
      <c r="C1612" t="s">
        <v>261</v>
      </c>
    </row>
    <row r="1613" spans="1:3" x14ac:dyDescent="0.25">
      <c r="A1613" s="1">
        <v>41989.359027777777</v>
      </c>
      <c r="B1613" t="s">
        <v>249</v>
      </c>
      <c r="C1613" t="s">
        <v>261</v>
      </c>
    </row>
    <row r="1614" spans="1:3" x14ac:dyDescent="0.25">
      <c r="A1614" s="1">
        <v>41989.359722222223</v>
      </c>
      <c r="B1614" t="s">
        <v>249</v>
      </c>
      <c r="C1614" t="s">
        <v>261</v>
      </c>
    </row>
    <row r="1615" spans="1:3" x14ac:dyDescent="0.25">
      <c r="A1615" s="1">
        <v>41989.36041666667</v>
      </c>
      <c r="B1615" t="s">
        <v>249</v>
      </c>
      <c r="C1615" t="s">
        <v>54</v>
      </c>
    </row>
    <row r="1616" spans="1:3" x14ac:dyDescent="0.25">
      <c r="A1616" s="1">
        <v>41989.361111111109</v>
      </c>
      <c r="B1616" t="s">
        <v>249</v>
      </c>
      <c r="C1616" t="s">
        <v>54</v>
      </c>
    </row>
    <row r="1617" spans="1:3" x14ac:dyDescent="0.25">
      <c r="A1617" s="1">
        <v>41989.361805555556</v>
      </c>
      <c r="B1617" t="s">
        <v>249</v>
      </c>
      <c r="C1617" t="s">
        <v>55</v>
      </c>
    </row>
    <row r="1618" spans="1:3" x14ac:dyDescent="0.25">
      <c r="A1618" s="1">
        <v>41989.362500000003</v>
      </c>
      <c r="B1618" t="s">
        <v>249</v>
      </c>
      <c r="C1618" t="s">
        <v>55</v>
      </c>
    </row>
    <row r="1619" spans="1:3" x14ac:dyDescent="0.25">
      <c r="A1619" s="1">
        <v>41989.363194444442</v>
      </c>
      <c r="B1619" t="s">
        <v>249</v>
      </c>
      <c r="C1619" t="s">
        <v>56</v>
      </c>
    </row>
    <row r="1620" spans="1:3" x14ac:dyDescent="0.25">
      <c r="A1620" s="1">
        <v>41989.363888888889</v>
      </c>
      <c r="B1620" t="s">
        <v>249</v>
      </c>
      <c r="C1620" t="s">
        <v>56</v>
      </c>
    </row>
    <row r="1621" spans="1:3" x14ac:dyDescent="0.25">
      <c r="A1621" s="1">
        <v>41989.364583333336</v>
      </c>
      <c r="B1621" t="s">
        <v>249</v>
      </c>
      <c r="C1621" t="s">
        <v>33</v>
      </c>
    </row>
    <row r="1622" spans="1:3" x14ac:dyDescent="0.25">
      <c r="A1622" s="1">
        <v>41989.365277777775</v>
      </c>
      <c r="B1622" t="s">
        <v>249</v>
      </c>
      <c r="C1622" t="s">
        <v>262</v>
      </c>
    </row>
    <row r="1623" spans="1:3" x14ac:dyDescent="0.25">
      <c r="A1623" s="1">
        <v>41989.365972222222</v>
      </c>
      <c r="B1623" t="s">
        <v>249</v>
      </c>
      <c r="C1623" t="s">
        <v>263</v>
      </c>
    </row>
    <row r="1624" spans="1:3" x14ac:dyDescent="0.25">
      <c r="A1624" s="1">
        <v>41989.366666666669</v>
      </c>
      <c r="B1624" t="s">
        <v>249</v>
      </c>
      <c r="C1624" t="s">
        <v>263</v>
      </c>
    </row>
    <row r="1625" spans="1:3" x14ac:dyDescent="0.25">
      <c r="A1625" s="1">
        <v>41989.367361111108</v>
      </c>
      <c r="B1625" t="s">
        <v>249</v>
      </c>
      <c r="C1625" t="s">
        <v>264</v>
      </c>
    </row>
    <row r="1626" spans="1:3" x14ac:dyDescent="0.25">
      <c r="A1626" s="1">
        <v>41989.368055555555</v>
      </c>
      <c r="B1626" t="s">
        <v>249</v>
      </c>
      <c r="C1626" t="s">
        <v>264</v>
      </c>
    </row>
    <row r="1627" spans="1:3" x14ac:dyDescent="0.25">
      <c r="A1627" s="1">
        <v>41989.368750000001</v>
      </c>
      <c r="B1627" t="s">
        <v>249</v>
      </c>
      <c r="C1627" t="s">
        <v>265</v>
      </c>
    </row>
    <row r="1628" spans="1:3" x14ac:dyDescent="0.25">
      <c r="A1628" s="1">
        <v>41989.369444444441</v>
      </c>
      <c r="B1628" t="s">
        <v>249</v>
      </c>
      <c r="C1628" t="s">
        <v>266</v>
      </c>
    </row>
    <row r="1629" spans="1:3" x14ac:dyDescent="0.25">
      <c r="A1629" s="1">
        <v>41989.370138888888</v>
      </c>
      <c r="B1629" t="s">
        <v>249</v>
      </c>
      <c r="C1629" t="s">
        <v>266</v>
      </c>
    </row>
    <row r="1630" spans="1:3" x14ac:dyDescent="0.25">
      <c r="A1630" s="1">
        <v>41989.370833333334</v>
      </c>
      <c r="B1630" t="s">
        <v>249</v>
      </c>
      <c r="C1630" t="s">
        <v>267</v>
      </c>
    </row>
    <row r="1631" spans="1:3" x14ac:dyDescent="0.25">
      <c r="A1631" s="1">
        <v>41989.371527777781</v>
      </c>
      <c r="B1631" t="s">
        <v>249</v>
      </c>
      <c r="C1631" t="s">
        <v>267</v>
      </c>
    </row>
    <row r="1632" spans="1:3" x14ac:dyDescent="0.25">
      <c r="A1632" s="1">
        <v>41989.37222222222</v>
      </c>
      <c r="B1632" t="s">
        <v>249</v>
      </c>
      <c r="C1632" t="s">
        <v>268</v>
      </c>
    </row>
    <row r="1633" spans="1:3" x14ac:dyDescent="0.25">
      <c r="A1633" s="1">
        <v>41989.372916666667</v>
      </c>
      <c r="B1633" t="s">
        <v>249</v>
      </c>
      <c r="C1633" t="s">
        <v>268</v>
      </c>
    </row>
    <row r="1634" spans="1:3" x14ac:dyDescent="0.25">
      <c r="A1634" s="1">
        <v>41989.373611111114</v>
      </c>
      <c r="B1634" t="s">
        <v>249</v>
      </c>
      <c r="C1634" t="s">
        <v>269</v>
      </c>
    </row>
    <row r="1635" spans="1:3" x14ac:dyDescent="0.25">
      <c r="A1635" s="1">
        <v>41989.374305555553</v>
      </c>
      <c r="B1635" t="s">
        <v>249</v>
      </c>
      <c r="C1635" t="s">
        <v>270</v>
      </c>
    </row>
    <row r="1636" spans="1:3" x14ac:dyDescent="0.25">
      <c r="A1636" s="1">
        <v>41989.375</v>
      </c>
      <c r="B1636" t="s">
        <v>249</v>
      </c>
      <c r="C1636" t="s">
        <v>270</v>
      </c>
    </row>
    <row r="1637" spans="1:3" x14ac:dyDescent="0.25">
      <c r="A1637" s="1">
        <v>41989.375694444447</v>
      </c>
      <c r="B1637" t="s">
        <v>249</v>
      </c>
      <c r="C1637" t="s">
        <v>270</v>
      </c>
    </row>
    <row r="1638" spans="1:3" x14ac:dyDescent="0.25">
      <c r="A1638" s="1">
        <v>41989.376388888886</v>
      </c>
      <c r="B1638" t="s">
        <v>249</v>
      </c>
      <c r="C1638" t="s">
        <v>271</v>
      </c>
    </row>
    <row r="1639" spans="1:3" x14ac:dyDescent="0.25">
      <c r="A1639" s="1">
        <v>41989.377083333333</v>
      </c>
      <c r="B1639" t="s">
        <v>249</v>
      </c>
      <c r="C1639" t="s">
        <v>271</v>
      </c>
    </row>
    <row r="1640" spans="1:3" x14ac:dyDescent="0.25">
      <c r="A1640" s="1">
        <v>41989.37777777778</v>
      </c>
      <c r="B1640" t="s">
        <v>249</v>
      </c>
      <c r="C1640" t="s">
        <v>272</v>
      </c>
    </row>
    <row r="1641" spans="1:3" x14ac:dyDescent="0.25">
      <c r="A1641" s="1">
        <v>41989.378472222219</v>
      </c>
      <c r="B1641" t="s">
        <v>249</v>
      </c>
      <c r="C1641" t="s">
        <v>272</v>
      </c>
    </row>
    <row r="1642" spans="1:3" x14ac:dyDescent="0.25">
      <c r="A1642" s="1">
        <v>41989.379166666666</v>
      </c>
      <c r="B1642" t="s">
        <v>249</v>
      </c>
      <c r="C1642" t="s">
        <v>272</v>
      </c>
    </row>
    <row r="1643" spans="1:3" x14ac:dyDescent="0.25">
      <c r="A1643" s="1">
        <v>41989.379861111112</v>
      </c>
      <c r="B1643" t="s">
        <v>249</v>
      </c>
      <c r="C1643" t="s">
        <v>272</v>
      </c>
    </row>
    <row r="1644" spans="1:3" x14ac:dyDescent="0.25">
      <c r="A1644" s="1">
        <v>41989.380555555559</v>
      </c>
      <c r="B1644" t="s">
        <v>249</v>
      </c>
      <c r="C1644" t="s">
        <v>273</v>
      </c>
    </row>
    <row r="1645" spans="1:3" x14ac:dyDescent="0.25">
      <c r="A1645" s="1">
        <v>41989.381249999999</v>
      </c>
      <c r="B1645" t="s">
        <v>249</v>
      </c>
      <c r="C1645" t="s">
        <v>273</v>
      </c>
    </row>
    <row r="1646" spans="1:3" x14ac:dyDescent="0.25">
      <c r="A1646" s="1">
        <v>41989.381944444445</v>
      </c>
      <c r="B1646" t="s">
        <v>249</v>
      </c>
      <c r="C1646" t="s">
        <v>273</v>
      </c>
    </row>
    <row r="1647" spans="1:3" x14ac:dyDescent="0.25">
      <c r="A1647" s="1">
        <v>41989.382638888892</v>
      </c>
      <c r="B1647" t="s">
        <v>249</v>
      </c>
      <c r="C1647" t="s">
        <v>274</v>
      </c>
    </row>
    <row r="1648" spans="1:3" x14ac:dyDescent="0.25">
      <c r="A1648" s="1">
        <v>41989.383333333331</v>
      </c>
      <c r="B1648" t="s">
        <v>249</v>
      </c>
      <c r="C1648" t="s">
        <v>274</v>
      </c>
    </row>
    <row r="1649" spans="1:3" x14ac:dyDescent="0.25">
      <c r="A1649" s="1">
        <v>41989.384027777778</v>
      </c>
      <c r="B1649" t="s">
        <v>249</v>
      </c>
      <c r="C1649" t="s">
        <v>275</v>
      </c>
    </row>
    <row r="1650" spans="1:3" x14ac:dyDescent="0.25">
      <c r="A1650" s="1">
        <v>41989.384722222225</v>
      </c>
      <c r="B1650" t="s">
        <v>249</v>
      </c>
      <c r="C1650" t="s">
        <v>275</v>
      </c>
    </row>
    <row r="1651" spans="1:3" x14ac:dyDescent="0.25">
      <c r="A1651" s="1">
        <v>41989.385416666664</v>
      </c>
      <c r="B1651" t="s">
        <v>249</v>
      </c>
      <c r="C1651" t="s">
        <v>276</v>
      </c>
    </row>
    <row r="1652" spans="1:3" x14ac:dyDescent="0.25">
      <c r="A1652" s="1">
        <v>41989.386111111111</v>
      </c>
      <c r="B1652" t="s">
        <v>249</v>
      </c>
      <c r="C1652" t="s">
        <v>276</v>
      </c>
    </row>
    <row r="1653" spans="1:3" x14ac:dyDescent="0.25">
      <c r="A1653" s="1">
        <v>41989.386805555558</v>
      </c>
      <c r="B1653" t="s">
        <v>249</v>
      </c>
      <c r="C1653" t="s">
        <v>276</v>
      </c>
    </row>
    <row r="1654" spans="1:3" x14ac:dyDescent="0.25">
      <c r="A1654" s="1">
        <v>41989.387499999997</v>
      </c>
      <c r="B1654" t="s">
        <v>249</v>
      </c>
      <c r="C1654" t="s">
        <v>277</v>
      </c>
    </row>
    <row r="1655" spans="1:3" x14ac:dyDescent="0.25">
      <c r="A1655" s="1">
        <v>41989.388194444444</v>
      </c>
      <c r="B1655" t="s">
        <v>249</v>
      </c>
      <c r="C1655" t="s">
        <v>277</v>
      </c>
    </row>
    <row r="1656" spans="1:3" x14ac:dyDescent="0.25">
      <c r="A1656" s="1">
        <v>41989.388888888891</v>
      </c>
      <c r="B1656" t="s">
        <v>249</v>
      </c>
      <c r="C1656" t="s">
        <v>277</v>
      </c>
    </row>
    <row r="1657" spans="1:3" x14ac:dyDescent="0.25">
      <c r="A1657" s="1">
        <v>41989.38958333333</v>
      </c>
      <c r="B1657" t="s">
        <v>249</v>
      </c>
      <c r="C1657" t="s">
        <v>277</v>
      </c>
    </row>
    <row r="1658" spans="1:3" x14ac:dyDescent="0.25">
      <c r="A1658" s="1">
        <v>41989.390277777777</v>
      </c>
      <c r="B1658" t="s">
        <v>249</v>
      </c>
      <c r="C1658" t="s">
        <v>277</v>
      </c>
    </row>
    <row r="1659" spans="1:3" x14ac:dyDescent="0.25">
      <c r="A1659" s="1">
        <v>41989.390972222223</v>
      </c>
      <c r="B1659" t="s">
        <v>249</v>
      </c>
      <c r="C1659" t="s">
        <v>277</v>
      </c>
    </row>
    <row r="1660" spans="1:3" x14ac:dyDescent="0.25">
      <c r="A1660" s="1">
        <v>41989.39166666667</v>
      </c>
      <c r="B1660" t="s">
        <v>249</v>
      </c>
      <c r="C1660" t="s">
        <v>277</v>
      </c>
    </row>
    <row r="1661" spans="1:3" x14ac:dyDescent="0.25">
      <c r="A1661" s="1">
        <v>41989.392361111109</v>
      </c>
      <c r="B1661" t="s">
        <v>249</v>
      </c>
      <c r="C1661" t="s">
        <v>277</v>
      </c>
    </row>
    <row r="1662" spans="1:3" x14ac:dyDescent="0.25">
      <c r="A1662" s="1">
        <v>41989.393055555556</v>
      </c>
      <c r="B1662" t="s">
        <v>249</v>
      </c>
      <c r="C1662" t="s">
        <v>277</v>
      </c>
    </row>
    <row r="1663" spans="1:3" x14ac:dyDescent="0.25">
      <c r="A1663" s="1">
        <v>41989.393750000003</v>
      </c>
      <c r="B1663" t="s">
        <v>249</v>
      </c>
      <c r="C1663" t="s">
        <v>277</v>
      </c>
    </row>
    <row r="1664" spans="1:3" x14ac:dyDescent="0.25">
      <c r="A1664" s="1">
        <v>41989.394444444442</v>
      </c>
      <c r="B1664" t="s">
        <v>249</v>
      </c>
      <c r="C1664" t="s">
        <v>277</v>
      </c>
    </row>
    <row r="1665" spans="1:3" x14ac:dyDescent="0.25">
      <c r="A1665" s="1">
        <v>41989.395138888889</v>
      </c>
      <c r="B1665" t="s">
        <v>249</v>
      </c>
      <c r="C1665" t="s">
        <v>277</v>
      </c>
    </row>
    <row r="1666" spans="1:3" x14ac:dyDescent="0.25">
      <c r="A1666" s="1">
        <v>41989.395833333336</v>
      </c>
      <c r="B1666" t="s">
        <v>249</v>
      </c>
      <c r="C1666" t="s">
        <v>277</v>
      </c>
    </row>
    <row r="1667" spans="1:3" x14ac:dyDescent="0.25">
      <c r="A1667" s="1">
        <v>41989.396527777775</v>
      </c>
      <c r="B1667" t="s">
        <v>249</v>
      </c>
      <c r="C1667" t="s">
        <v>276</v>
      </c>
    </row>
    <row r="1668" spans="1:3" x14ac:dyDescent="0.25">
      <c r="A1668" s="1">
        <v>41989.397222222222</v>
      </c>
      <c r="B1668" t="s">
        <v>249</v>
      </c>
      <c r="C1668" t="s">
        <v>276</v>
      </c>
    </row>
    <row r="1669" spans="1:3" x14ac:dyDescent="0.25">
      <c r="A1669" s="1">
        <v>41989.397916666669</v>
      </c>
      <c r="B1669" t="s">
        <v>249</v>
      </c>
      <c r="C1669" t="s">
        <v>276</v>
      </c>
    </row>
    <row r="1670" spans="1:3" x14ac:dyDescent="0.25">
      <c r="A1670" s="1">
        <v>41989.398611111108</v>
      </c>
      <c r="B1670" t="s">
        <v>249</v>
      </c>
      <c r="C1670" t="s">
        <v>275</v>
      </c>
    </row>
    <row r="1671" spans="1:3" x14ac:dyDescent="0.25">
      <c r="A1671" s="1">
        <v>41989.399305555555</v>
      </c>
      <c r="B1671" t="s">
        <v>249</v>
      </c>
      <c r="C1671" t="s">
        <v>274</v>
      </c>
    </row>
    <row r="1672" spans="1:3" x14ac:dyDescent="0.25">
      <c r="A1672" s="1">
        <v>41989.4</v>
      </c>
      <c r="B1672" t="s">
        <v>249</v>
      </c>
      <c r="C1672" t="s">
        <v>274</v>
      </c>
    </row>
    <row r="1673" spans="1:3" x14ac:dyDescent="0.25">
      <c r="A1673" s="1">
        <v>41989.400694444441</v>
      </c>
      <c r="B1673" t="s">
        <v>249</v>
      </c>
      <c r="C1673" t="s">
        <v>273</v>
      </c>
    </row>
    <row r="1674" spans="1:3" x14ac:dyDescent="0.25">
      <c r="A1674" s="1">
        <v>41989.401388888888</v>
      </c>
      <c r="B1674" t="s">
        <v>249</v>
      </c>
      <c r="C1674" t="s">
        <v>273</v>
      </c>
    </row>
    <row r="1675" spans="1:3" x14ac:dyDescent="0.25">
      <c r="A1675" s="1">
        <v>41989.402083333334</v>
      </c>
      <c r="B1675" t="s">
        <v>249</v>
      </c>
      <c r="C1675" t="s">
        <v>273</v>
      </c>
    </row>
    <row r="1676" spans="1:3" x14ac:dyDescent="0.25">
      <c r="A1676" s="1">
        <v>41989.402777777781</v>
      </c>
      <c r="B1676" t="s">
        <v>249</v>
      </c>
      <c r="C1676" t="s">
        <v>273</v>
      </c>
    </row>
    <row r="1677" spans="1:3" x14ac:dyDescent="0.25">
      <c r="A1677" s="1">
        <v>41989.40347222222</v>
      </c>
      <c r="B1677" t="s">
        <v>249</v>
      </c>
      <c r="C1677" t="s">
        <v>272</v>
      </c>
    </row>
    <row r="1678" spans="1:3" x14ac:dyDescent="0.25">
      <c r="A1678" s="1">
        <v>41989.404166666667</v>
      </c>
      <c r="B1678" t="s">
        <v>249</v>
      </c>
      <c r="C1678" t="s">
        <v>272</v>
      </c>
    </row>
    <row r="1679" spans="1:3" x14ac:dyDescent="0.25">
      <c r="A1679" s="1">
        <v>41989.404861111114</v>
      </c>
      <c r="B1679" t="s">
        <v>249</v>
      </c>
      <c r="C1679" t="s">
        <v>271</v>
      </c>
    </row>
    <row r="1680" spans="1:3" x14ac:dyDescent="0.25">
      <c r="A1680" s="1">
        <v>41989.405555555553</v>
      </c>
      <c r="B1680" t="s">
        <v>249</v>
      </c>
      <c r="C1680" t="s">
        <v>271</v>
      </c>
    </row>
    <row r="1681" spans="1:3" x14ac:dyDescent="0.25">
      <c r="A1681" s="1">
        <v>41989.40625</v>
      </c>
      <c r="B1681" t="s">
        <v>249</v>
      </c>
      <c r="C1681" t="s">
        <v>271</v>
      </c>
    </row>
    <row r="1682" spans="1:3" x14ac:dyDescent="0.25">
      <c r="A1682" s="1">
        <v>41989.406944444447</v>
      </c>
      <c r="B1682" t="s">
        <v>249</v>
      </c>
      <c r="C1682" t="s">
        <v>270</v>
      </c>
    </row>
    <row r="1683" spans="1:3" x14ac:dyDescent="0.25">
      <c r="A1683" s="1">
        <v>41989.407638888886</v>
      </c>
      <c r="B1683" t="s">
        <v>249</v>
      </c>
      <c r="C1683" t="s">
        <v>269</v>
      </c>
    </row>
    <row r="1684" spans="1:3" x14ac:dyDescent="0.25">
      <c r="A1684" s="1">
        <v>41989.408333333333</v>
      </c>
      <c r="B1684" t="s">
        <v>249</v>
      </c>
      <c r="C1684" t="s">
        <v>269</v>
      </c>
    </row>
    <row r="1685" spans="1:3" x14ac:dyDescent="0.25">
      <c r="A1685" s="1">
        <v>41989.40902777778</v>
      </c>
      <c r="B1685" t="s">
        <v>249</v>
      </c>
      <c r="C1685" t="s">
        <v>268</v>
      </c>
    </row>
    <row r="1686" spans="1:3" x14ac:dyDescent="0.25">
      <c r="A1686" s="1">
        <v>41989.409722222219</v>
      </c>
      <c r="B1686" t="s">
        <v>249</v>
      </c>
      <c r="C1686" t="s">
        <v>268</v>
      </c>
    </row>
    <row r="1687" spans="1:3" x14ac:dyDescent="0.25">
      <c r="A1687" s="1">
        <v>41989.410416666666</v>
      </c>
      <c r="B1687" t="s">
        <v>249</v>
      </c>
      <c r="C1687" t="s">
        <v>267</v>
      </c>
    </row>
    <row r="1688" spans="1:3" x14ac:dyDescent="0.25">
      <c r="A1688" s="1">
        <v>41989.411111111112</v>
      </c>
      <c r="B1688" t="s">
        <v>249</v>
      </c>
      <c r="C1688" t="s">
        <v>267</v>
      </c>
    </row>
    <row r="1689" spans="1:3" x14ac:dyDescent="0.25">
      <c r="A1689" s="1">
        <v>41989.411805555559</v>
      </c>
      <c r="B1689" t="s">
        <v>249</v>
      </c>
      <c r="C1689" t="s">
        <v>266</v>
      </c>
    </row>
    <row r="1690" spans="1:3" x14ac:dyDescent="0.25">
      <c r="A1690" s="1">
        <v>41989.412499999999</v>
      </c>
      <c r="B1690" t="s">
        <v>249</v>
      </c>
      <c r="C1690" t="s">
        <v>266</v>
      </c>
    </row>
    <row r="1691" spans="1:3" x14ac:dyDescent="0.25">
      <c r="A1691" s="1">
        <v>41989.413194444445</v>
      </c>
      <c r="B1691" t="s">
        <v>249</v>
      </c>
      <c r="C1691" t="s">
        <v>265</v>
      </c>
    </row>
    <row r="1692" spans="1:3" x14ac:dyDescent="0.25">
      <c r="A1692" s="1">
        <v>41989.413888888892</v>
      </c>
      <c r="B1692" t="s">
        <v>249</v>
      </c>
      <c r="C1692" t="s">
        <v>265</v>
      </c>
    </row>
    <row r="1693" spans="1:3" x14ac:dyDescent="0.25">
      <c r="A1693" s="1">
        <v>41989.414583333331</v>
      </c>
      <c r="B1693" t="s">
        <v>249</v>
      </c>
      <c r="C1693" t="s">
        <v>264</v>
      </c>
    </row>
    <row r="1694" spans="1:3" x14ac:dyDescent="0.25">
      <c r="A1694" s="1">
        <v>41989.415277777778</v>
      </c>
      <c r="B1694" t="s">
        <v>249</v>
      </c>
      <c r="C1694" t="s">
        <v>263</v>
      </c>
    </row>
    <row r="1695" spans="1:3" x14ac:dyDescent="0.25">
      <c r="A1695" s="1">
        <v>41989.415972222225</v>
      </c>
      <c r="B1695" t="s">
        <v>249</v>
      </c>
      <c r="C1695" t="s">
        <v>262</v>
      </c>
    </row>
    <row r="1696" spans="1:3" x14ac:dyDescent="0.25">
      <c r="A1696" s="1">
        <v>41989.416666666664</v>
      </c>
      <c r="B1696" t="s">
        <v>249</v>
      </c>
      <c r="C1696" t="s">
        <v>33</v>
      </c>
    </row>
    <row r="1697" spans="1:3" x14ac:dyDescent="0.25">
      <c r="A1697" s="1">
        <v>41989.417361111111</v>
      </c>
      <c r="B1697" t="s">
        <v>249</v>
      </c>
      <c r="C1697" t="s">
        <v>33</v>
      </c>
    </row>
    <row r="1698" spans="1:3" x14ac:dyDescent="0.25">
      <c r="A1698" s="1">
        <v>41989.418055555558</v>
      </c>
      <c r="B1698" t="s">
        <v>249</v>
      </c>
      <c r="C1698" t="s">
        <v>56</v>
      </c>
    </row>
    <row r="1699" spans="1:3" x14ac:dyDescent="0.25">
      <c r="A1699" s="1">
        <v>41989.418749999997</v>
      </c>
      <c r="B1699" t="s">
        <v>249</v>
      </c>
      <c r="C1699" t="s">
        <v>55</v>
      </c>
    </row>
    <row r="1700" spans="1:3" x14ac:dyDescent="0.25">
      <c r="A1700" s="1">
        <v>41989.419444444444</v>
      </c>
      <c r="B1700" t="s">
        <v>249</v>
      </c>
      <c r="C1700" t="s">
        <v>54</v>
      </c>
    </row>
    <row r="1701" spans="1:3" x14ac:dyDescent="0.25">
      <c r="A1701" s="1">
        <v>41989.420138888891</v>
      </c>
      <c r="B1701" t="s">
        <v>249</v>
      </c>
      <c r="C1701" t="s">
        <v>54</v>
      </c>
    </row>
    <row r="1702" spans="1:3" x14ac:dyDescent="0.25">
      <c r="A1702" s="1">
        <v>41989.42083333333</v>
      </c>
      <c r="B1702" t="s">
        <v>249</v>
      </c>
      <c r="C1702" t="s">
        <v>54</v>
      </c>
    </row>
    <row r="1703" spans="1:3" x14ac:dyDescent="0.25">
      <c r="A1703" s="1">
        <v>41989.421527777777</v>
      </c>
      <c r="B1703" t="s">
        <v>249</v>
      </c>
      <c r="C1703" t="s">
        <v>261</v>
      </c>
    </row>
    <row r="1704" spans="1:3" x14ac:dyDescent="0.25">
      <c r="A1704" s="1">
        <v>41989.422222222223</v>
      </c>
      <c r="B1704" t="s">
        <v>249</v>
      </c>
      <c r="C1704" t="s">
        <v>261</v>
      </c>
    </row>
    <row r="1705" spans="1:3" x14ac:dyDescent="0.25">
      <c r="A1705" s="1">
        <v>41989.42291666667</v>
      </c>
      <c r="B1705" t="s">
        <v>249</v>
      </c>
      <c r="C1705" t="s">
        <v>261</v>
      </c>
    </row>
    <row r="1706" spans="1:3" x14ac:dyDescent="0.25">
      <c r="A1706" s="1">
        <v>41989.423611111109</v>
      </c>
      <c r="B1706" t="s">
        <v>249</v>
      </c>
      <c r="C1706" t="s">
        <v>261</v>
      </c>
    </row>
    <row r="1707" spans="1:3" x14ac:dyDescent="0.25">
      <c r="A1707" s="1">
        <v>41989.424305555556</v>
      </c>
      <c r="B1707" t="s">
        <v>249</v>
      </c>
      <c r="C1707" t="s">
        <v>261</v>
      </c>
    </row>
    <row r="1708" spans="1:3" x14ac:dyDescent="0.25">
      <c r="A1708" s="1">
        <v>41989.425000000003</v>
      </c>
      <c r="B1708" t="s">
        <v>249</v>
      </c>
      <c r="C1708" t="s">
        <v>261</v>
      </c>
    </row>
    <row r="1709" spans="1:3" x14ac:dyDescent="0.25">
      <c r="A1709" s="1">
        <v>41989.425694444442</v>
      </c>
      <c r="B1709" t="s">
        <v>249</v>
      </c>
      <c r="C1709" t="s">
        <v>261</v>
      </c>
    </row>
    <row r="1710" spans="1:3" x14ac:dyDescent="0.25">
      <c r="A1710" s="1">
        <v>41989.426388888889</v>
      </c>
      <c r="B1710" t="s">
        <v>249</v>
      </c>
      <c r="C1710" t="s">
        <v>261</v>
      </c>
    </row>
    <row r="1711" spans="1:3" x14ac:dyDescent="0.25">
      <c r="A1711" s="1">
        <v>41989.427083333336</v>
      </c>
      <c r="B1711" t="s">
        <v>249</v>
      </c>
      <c r="C1711" t="s">
        <v>261</v>
      </c>
    </row>
    <row r="1712" spans="1:3" x14ac:dyDescent="0.25">
      <c r="A1712" s="1">
        <v>41989.427777777775</v>
      </c>
      <c r="B1712" t="s">
        <v>249</v>
      </c>
      <c r="C1712" t="s">
        <v>261</v>
      </c>
    </row>
    <row r="1713" spans="1:3" x14ac:dyDescent="0.25">
      <c r="A1713" s="1">
        <v>41989.428472222222</v>
      </c>
      <c r="B1713" t="s">
        <v>249</v>
      </c>
      <c r="C1713" t="s">
        <v>54</v>
      </c>
    </row>
    <row r="1714" spans="1:3" x14ac:dyDescent="0.25">
      <c r="A1714" s="1">
        <v>41989.429166666669</v>
      </c>
      <c r="B1714" t="s">
        <v>249</v>
      </c>
      <c r="C1714" t="s">
        <v>54</v>
      </c>
    </row>
    <row r="1715" spans="1:3" x14ac:dyDescent="0.25">
      <c r="A1715" s="1">
        <v>41989.429861111108</v>
      </c>
      <c r="B1715" t="s">
        <v>249</v>
      </c>
      <c r="C1715" t="s">
        <v>55</v>
      </c>
    </row>
    <row r="1716" spans="1:3" x14ac:dyDescent="0.25">
      <c r="A1716" s="1">
        <v>41989.430555555555</v>
      </c>
      <c r="B1716" t="s">
        <v>249</v>
      </c>
      <c r="C1716" t="s">
        <v>56</v>
      </c>
    </row>
    <row r="1717" spans="1:3" x14ac:dyDescent="0.25">
      <c r="A1717" s="1">
        <v>41989.431250000001</v>
      </c>
      <c r="B1717" t="s">
        <v>249</v>
      </c>
      <c r="C1717" t="s">
        <v>56</v>
      </c>
    </row>
    <row r="1718" spans="1:3" x14ac:dyDescent="0.25">
      <c r="A1718" s="1">
        <v>41989.431944444441</v>
      </c>
      <c r="B1718" t="s">
        <v>249</v>
      </c>
      <c r="C1718" t="s">
        <v>33</v>
      </c>
    </row>
    <row r="1719" spans="1:3" x14ac:dyDescent="0.25">
      <c r="A1719" s="1">
        <v>41989.432638888888</v>
      </c>
      <c r="B1719" t="s">
        <v>249</v>
      </c>
      <c r="C1719" t="s">
        <v>262</v>
      </c>
    </row>
    <row r="1720" spans="1:3" x14ac:dyDescent="0.25">
      <c r="A1720" s="1">
        <v>41989.433333333334</v>
      </c>
      <c r="B1720" t="s">
        <v>249</v>
      </c>
      <c r="C1720" t="s">
        <v>262</v>
      </c>
    </row>
    <row r="1721" spans="1:3" x14ac:dyDescent="0.25">
      <c r="A1721" s="1">
        <v>41989.434027777781</v>
      </c>
      <c r="B1721" t="s">
        <v>249</v>
      </c>
      <c r="C1721" t="s">
        <v>263</v>
      </c>
    </row>
    <row r="1722" spans="1:3" x14ac:dyDescent="0.25">
      <c r="A1722" s="1">
        <v>41989.43472222222</v>
      </c>
      <c r="B1722" t="s">
        <v>249</v>
      </c>
      <c r="C1722" t="s">
        <v>263</v>
      </c>
    </row>
    <row r="1723" spans="1:3" x14ac:dyDescent="0.25">
      <c r="A1723" s="1">
        <v>41989.435416666667</v>
      </c>
      <c r="B1723" t="s">
        <v>249</v>
      </c>
      <c r="C1723" t="s">
        <v>264</v>
      </c>
    </row>
    <row r="1724" spans="1:3" x14ac:dyDescent="0.25">
      <c r="A1724" s="1">
        <v>41989.436111111114</v>
      </c>
      <c r="B1724" t="s">
        <v>249</v>
      </c>
      <c r="C1724" t="s">
        <v>265</v>
      </c>
    </row>
    <row r="1725" spans="1:3" x14ac:dyDescent="0.25">
      <c r="A1725" s="1">
        <v>41989.436805555553</v>
      </c>
      <c r="B1725" t="s">
        <v>249</v>
      </c>
      <c r="C1725" t="s">
        <v>265</v>
      </c>
    </row>
    <row r="1726" spans="1:3" x14ac:dyDescent="0.25">
      <c r="A1726" s="1">
        <v>41989.4375</v>
      </c>
      <c r="B1726" t="s">
        <v>249</v>
      </c>
      <c r="C1726" t="s">
        <v>266</v>
      </c>
    </row>
    <row r="1727" spans="1:3" x14ac:dyDescent="0.25">
      <c r="A1727" s="1">
        <v>41989.438194444447</v>
      </c>
      <c r="B1727" t="s">
        <v>249</v>
      </c>
      <c r="C1727" t="s">
        <v>266</v>
      </c>
    </row>
    <row r="1728" spans="1:3" x14ac:dyDescent="0.25">
      <c r="A1728" s="1">
        <v>41989.438888888886</v>
      </c>
      <c r="B1728" t="s">
        <v>249</v>
      </c>
      <c r="C1728" t="s">
        <v>267</v>
      </c>
    </row>
    <row r="1729" spans="1:3" x14ac:dyDescent="0.25">
      <c r="A1729" s="1">
        <v>41989.439583333333</v>
      </c>
      <c r="B1729" t="s">
        <v>249</v>
      </c>
      <c r="C1729" t="s">
        <v>267</v>
      </c>
    </row>
    <row r="1730" spans="1:3" x14ac:dyDescent="0.25">
      <c r="A1730" s="1">
        <v>41989.44027777778</v>
      </c>
      <c r="B1730" t="s">
        <v>249</v>
      </c>
      <c r="C1730" t="s">
        <v>268</v>
      </c>
    </row>
    <row r="1731" spans="1:3" x14ac:dyDescent="0.25">
      <c r="A1731" s="1">
        <v>41989.440972222219</v>
      </c>
      <c r="B1731" t="s">
        <v>249</v>
      </c>
      <c r="C1731" t="s">
        <v>268</v>
      </c>
    </row>
    <row r="1732" spans="1:3" x14ac:dyDescent="0.25">
      <c r="A1732" s="1">
        <v>41989.441666666666</v>
      </c>
      <c r="B1732" t="s">
        <v>249</v>
      </c>
      <c r="C1732" t="s">
        <v>269</v>
      </c>
    </row>
    <row r="1733" spans="1:3" x14ac:dyDescent="0.25">
      <c r="A1733" s="1">
        <v>41989.442361111112</v>
      </c>
      <c r="B1733" t="s">
        <v>249</v>
      </c>
      <c r="C1733" t="s">
        <v>269</v>
      </c>
    </row>
    <row r="1734" spans="1:3" x14ac:dyDescent="0.25">
      <c r="A1734" s="1">
        <v>41989.443055555559</v>
      </c>
      <c r="B1734" t="s">
        <v>249</v>
      </c>
      <c r="C1734" t="s">
        <v>270</v>
      </c>
    </row>
    <row r="1735" spans="1:3" x14ac:dyDescent="0.25">
      <c r="A1735" s="1">
        <v>41989.443749999999</v>
      </c>
      <c r="B1735" t="s">
        <v>249</v>
      </c>
      <c r="C1735" t="s">
        <v>270</v>
      </c>
    </row>
    <row r="1736" spans="1:3" x14ac:dyDescent="0.25">
      <c r="A1736" s="1">
        <v>41989.444444444445</v>
      </c>
      <c r="B1736" t="s">
        <v>249</v>
      </c>
      <c r="C1736" t="s">
        <v>271</v>
      </c>
    </row>
    <row r="1737" spans="1:3" x14ac:dyDescent="0.25">
      <c r="A1737" s="1">
        <v>41989.445138888892</v>
      </c>
      <c r="B1737" t="s">
        <v>249</v>
      </c>
      <c r="C1737" t="s">
        <v>271</v>
      </c>
    </row>
    <row r="1738" spans="1:3" x14ac:dyDescent="0.25">
      <c r="A1738" s="1">
        <v>41989.445833333331</v>
      </c>
      <c r="B1738" t="s">
        <v>249</v>
      </c>
      <c r="C1738" t="s">
        <v>271</v>
      </c>
    </row>
    <row r="1739" spans="1:3" x14ac:dyDescent="0.25">
      <c r="A1739" s="1">
        <v>41989.446527777778</v>
      </c>
      <c r="B1739" t="s">
        <v>249</v>
      </c>
      <c r="C1739" t="s">
        <v>272</v>
      </c>
    </row>
    <row r="1740" spans="1:3" x14ac:dyDescent="0.25">
      <c r="A1740" s="1">
        <v>41989.447222222225</v>
      </c>
      <c r="B1740" t="s">
        <v>249</v>
      </c>
      <c r="C1740" t="s">
        <v>272</v>
      </c>
    </row>
    <row r="1741" spans="1:3" x14ac:dyDescent="0.25">
      <c r="A1741" s="1">
        <v>41989.447916666664</v>
      </c>
      <c r="B1741" t="s">
        <v>249</v>
      </c>
      <c r="C1741" t="s">
        <v>272</v>
      </c>
    </row>
    <row r="1742" spans="1:3" x14ac:dyDescent="0.25">
      <c r="A1742" s="1">
        <v>41989.448611111111</v>
      </c>
      <c r="B1742" t="s">
        <v>249</v>
      </c>
      <c r="C1742" t="s">
        <v>272</v>
      </c>
    </row>
    <row r="1743" spans="1:3" x14ac:dyDescent="0.25">
      <c r="A1743" s="1">
        <v>41989.449305555558</v>
      </c>
      <c r="B1743" t="s">
        <v>249</v>
      </c>
      <c r="C1743" t="s">
        <v>273</v>
      </c>
    </row>
    <row r="1744" spans="1:3" x14ac:dyDescent="0.25">
      <c r="A1744" s="1">
        <v>41989.45</v>
      </c>
      <c r="B1744" t="s">
        <v>249</v>
      </c>
      <c r="C1744" t="s">
        <v>273</v>
      </c>
    </row>
    <row r="1745" spans="1:3" x14ac:dyDescent="0.25">
      <c r="A1745" s="1">
        <v>41989.450694444444</v>
      </c>
      <c r="B1745" t="s">
        <v>249</v>
      </c>
      <c r="C1745" t="s">
        <v>273</v>
      </c>
    </row>
    <row r="1746" spans="1:3" x14ac:dyDescent="0.25">
      <c r="A1746" s="1">
        <v>41989.451388888891</v>
      </c>
      <c r="B1746" t="s">
        <v>249</v>
      </c>
      <c r="C1746" t="s">
        <v>273</v>
      </c>
    </row>
    <row r="1747" spans="1:3" x14ac:dyDescent="0.25">
      <c r="A1747" s="1">
        <v>41989.45208333333</v>
      </c>
      <c r="B1747" t="s">
        <v>249</v>
      </c>
      <c r="C1747" t="s">
        <v>273</v>
      </c>
    </row>
    <row r="1748" spans="1:3" x14ac:dyDescent="0.25">
      <c r="A1748" s="1">
        <v>41989.452777777777</v>
      </c>
      <c r="B1748" t="s">
        <v>249</v>
      </c>
      <c r="C1748" t="s">
        <v>274</v>
      </c>
    </row>
    <row r="1749" spans="1:3" x14ac:dyDescent="0.25">
      <c r="A1749" s="1">
        <v>41989.453472222223</v>
      </c>
      <c r="B1749" t="s">
        <v>249</v>
      </c>
      <c r="C1749" t="s">
        <v>274</v>
      </c>
    </row>
    <row r="1750" spans="1:3" x14ac:dyDescent="0.25">
      <c r="A1750" s="1">
        <v>41989.45416666667</v>
      </c>
      <c r="B1750" t="s">
        <v>249</v>
      </c>
      <c r="C1750" t="s">
        <v>275</v>
      </c>
    </row>
    <row r="1751" spans="1:3" x14ac:dyDescent="0.25">
      <c r="A1751" s="1">
        <v>41989.454861111109</v>
      </c>
      <c r="B1751" t="s">
        <v>249</v>
      </c>
      <c r="C1751" t="s">
        <v>275</v>
      </c>
    </row>
    <row r="1752" spans="1:3" x14ac:dyDescent="0.25">
      <c r="A1752" s="1">
        <v>41989.455555555556</v>
      </c>
      <c r="B1752" t="s">
        <v>249</v>
      </c>
      <c r="C1752" t="s">
        <v>275</v>
      </c>
    </row>
    <row r="1753" spans="1:3" x14ac:dyDescent="0.25">
      <c r="A1753" s="1">
        <v>41989.456250000003</v>
      </c>
      <c r="B1753" t="s">
        <v>249</v>
      </c>
      <c r="C1753" t="s">
        <v>276</v>
      </c>
    </row>
    <row r="1754" spans="1:3" x14ac:dyDescent="0.25">
      <c r="A1754" s="1">
        <v>41989.456944444442</v>
      </c>
      <c r="B1754" t="s">
        <v>249</v>
      </c>
      <c r="C1754" t="s">
        <v>276</v>
      </c>
    </row>
    <row r="1755" spans="1:3" x14ac:dyDescent="0.25">
      <c r="A1755" s="1">
        <v>41989.457638888889</v>
      </c>
      <c r="B1755" t="s">
        <v>249</v>
      </c>
      <c r="C1755" t="s">
        <v>276</v>
      </c>
    </row>
    <row r="1756" spans="1:3" x14ac:dyDescent="0.25">
      <c r="A1756" s="1">
        <v>41989.458333333336</v>
      </c>
      <c r="B1756" t="s">
        <v>249</v>
      </c>
      <c r="C1756" t="s">
        <v>277</v>
      </c>
    </row>
    <row r="1757" spans="1:3" x14ac:dyDescent="0.25">
      <c r="A1757" s="1">
        <v>41989.459027777775</v>
      </c>
      <c r="B1757" t="s">
        <v>249</v>
      </c>
      <c r="C1757" t="s">
        <v>277</v>
      </c>
    </row>
    <row r="1758" spans="1:3" x14ac:dyDescent="0.25">
      <c r="A1758" s="1">
        <v>41989.459722222222</v>
      </c>
      <c r="B1758" t="s">
        <v>249</v>
      </c>
      <c r="C1758" t="s">
        <v>277</v>
      </c>
    </row>
    <row r="1759" spans="1:3" x14ac:dyDescent="0.25">
      <c r="A1759" s="1">
        <v>41989.460416666669</v>
      </c>
      <c r="B1759" t="s">
        <v>249</v>
      </c>
      <c r="C1759" t="s">
        <v>277</v>
      </c>
    </row>
    <row r="1760" spans="1:3" x14ac:dyDescent="0.25">
      <c r="A1760" s="1">
        <v>41989.461111111108</v>
      </c>
      <c r="B1760" t="s">
        <v>249</v>
      </c>
      <c r="C1760" t="s">
        <v>277</v>
      </c>
    </row>
    <row r="1761" spans="1:3" x14ac:dyDescent="0.25">
      <c r="A1761" s="1">
        <v>41989.461805555555</v>
      </c>
      <c r="B1761" t="s">
        <v>249</v>
      </c>
      <c r="C1761" t="s">
        <v>277</v>
      </c>
    </row>
    <row r="1762" spans="1:3" x14ac:dyDescent="0.25">
      <c r="A1762" s="1">
        <v>41989.462500000001</v>
      </c>
      <c r="B1762" t="s">
        <v>249</v>
      </c>
      <c r="C1762" t="s">
        <v>277</v>
      </c>
    </row>
    <row r="1763" spans="1:3" x14ac:dyDescent="0.25">
      <c r="A1763" s="1">
        <v>41989.463194444441</v>
      </c>
      <c r="B1763" t="s">
        <v>249</v>
      </c>
      <c r="C1763" t="s">
        <v>277</v>
      </c>
    </row>
    <row r="1764" spans="1:3" x14ac:dyDescent="0.25">
      <c r="A1764" s="1">
        <v>41989.463888888888</v>
      </c>
      <c r="B1764" t="s">
        <v>249</v>
      </c>
      <c r="C1764" t="s">
        <v>276</v>
      </c>
    </row>
    <row r="1765" spans="1:3" x14ac:dyDescent="0.25">
      <c r="A1765" s="1">
        <v>41989.464583333334</v>
      </c>
      <c r="B1765" t="s">
        <v>249</v>
      </c>
      <c r="C1765" t="s">
        <v>276</v>
      </c>
    </row>
    <row r="1766" spans="1:3" x14ac:dyDescent="0.25">
      <c r="A1766" s="1">
        <v>41989.465277777781</v>
      </c>
      <c r="B1766" t="s">
        <v>249</v>
      </c>
      <c r="C1766" t="s">
        <v>275</v>
      </c>
    </row>
    <row r="1767" spans="1:3" x14ac:dyDescent="0.25">
      <c r="A1767" s="1">
        <v>41989.46597222222</v>
      </c>
      <c r="B1767" t="s">
        <v>249</v>
      </c>
      <c r="C1767" t="s">
        <v>275</v>
      </c>
    </row>
    <row r="1768" spans="1:3" x14ac:dyDescent="0.25">
      <c r="A1768" s="1">
        <v>41989.466666666667</v>
      </c>
      <c r="B1768" t="s">
        <v>249</v>
      </c>
      <c r="C1768" t="s">
        <v>274</v>
      </c>
    </row>
    <row r="1769" spans="1:3" x14ac:dyDescent="0.25">
      <c r="A1769" s="1">
        <v>41989.467361111114</v>
      </c>
      <c r="B1769" t="s">
        <v>249</v>
      </c>
      <c r="C1769" t="s">
        <v>274</v>
      </c>
    </row>
    <row r="1770" spans="1:3" x14ac:dyDescent="0.25">
      <c r="A1770" s="1">
        <v>41989.468055555553</v>
      </c>
      <c r="B1770" t="s">
        <v>249</v>
      </c>
      <c r="C1770" t="s">
        <v>274</v>
      </c>
    </row>
    <row r="1771" spans="1:3" x14ac:dyDescent="0.25">
      <c r="A1771" s="1">
        <v>41989.46875</v>
      </c>
      <c r="B1771" t="s">
        <v>249</v>
      </c>
      <c r="C1771" t="s">
        <v>273</v>
      </c>
    </row>
    <row r="1772" spans="1:3" x14ac:dyDescent="0.25">
      <c r="A1772" s="1">
        <v>41989.469444444447</v>
      </c>
      <c r="B1772" t="s">
        <v>249</v>
      </c>
      <c r="C1772" t="s">
        <v>273</v>
      </c>
    </row>
    <row r="1773" spans="1:3" x14ac:dyDescent="0.25">
      <c r="A1773" s="1">
        <v>41989.470138888886</v>
      </c>
      <c r="B1773" t="s">
        <v>249</v>
      </c>
      <c r="C1773" t="s">
        <v>273</v>
      </c>
    </row>
    <row r="1774" spans="1:3" x14ac:dyDescent="0.25">
      <c r="A1774" s="1">
        <v>41989.470833333333</v>
      </c>
      <c r="B1774" t="s">
        <v>249</v>
      </c>
      <c r="C1774" t="s">
        <v>272</v>
      </c>
    </row>
    <row r="1775" spans="1:3" x14ac:dyDescent="0.25">
      <c r="A1775" s="1">
        <v>41989.47152777778</v>
      </c>
      <c r="B1775" t="s">
        <v>249</v>
      </c>
      <c r="C1775" t="s">
        <v>272</v>
      </c>
    </row>
    <row r="1776" spans="1:3" x14ac:dyDescent="0.25">
      <c r="A1776" s="1">
        <v>41989.472222222219</v>
      </c>
      <c r="B1776" t="s">
        <v>249</v>
      </c>
      <c r="C1776" t="s">
        <v>272</v>
      </c>
    </row>
    <row r="1777" spans="1:3" x14ac:dyDescent="0.25">
      <c r="A1777" s="1">
        <v>41989.472916666666</v>
      </c>
      <c r="B1777" t="s">
        <v>249</v>
      </c>
      <c r="C1777" t="s">
        <v>271</v>
      </c>
    </row>
    <row r="1778" spans="1:3" x14ac:dyDescent="0.25">
      <c r="A1778" s="1">
        <v>41989.473611111112</v>
      </c>
      <c r="B1778" t="s">
        <v>249</v>
      </c>
      <c r="C1778" t="s">
        <v>271</v>
      </c>
    </row>
    <row r="1779" spans="1:3" x14ac:dyDescent="0.25">
      <c r="A1779" s="1">
        <v>41989.474305555559</v>
      </c>
      <c r="B1779" t="s">
        <v>249</v>
      </c>
      <c r="C1779" t="s">
        <v>271</v>
      </c>
    </row>
    <row r="1780" spans="1:3" x14ac:dyDescent="0.25">
      <c r="A1780" s="1">
        <v>41989.474999999999</v>
      </c>
      <c r="B1780" t="s">
        <v>249</v>
      </c>
      <c r="C1780" t="s">
        <v>270</v>
      </c>
    </row>
    <row r="1781" spans="1:3" x14ac:dyDescent="0.25">
      <c r="A1781" s="1">
        <v>41989.475694444445</v>
      </c>
      <c r="B1781" t="s">
        <v>249</v>
      </c>
      <c r="C1781" t="s">
        <v>270</v>
      </c>
    </row>
    <row r="1782" spans="1:3" x14ac:dyDescent="0.25">
      <c r="A1782" s="1">
        <v>41989.476388888892</v>
      </c>
      <c r="B1782" t="s">
        <v>249</v>
      </c>
      <c r="C1782" t="s">
        <v>269</v>
      </c>
    </row>
    <row r="1783" spans="1:3" x14ac:dyDescent="0.25">
      <c r="A1783" s="1">
        <v>41989.477083333331</v>
      </c>
      <c r="B1783" t="s">
        <v>249</v>
      </c>
      <c r="C1783" t="s">
        <v>269</v>
      </c>
    </row>
    <row r="1784" spans="1:3" x14ac:dyDescent="0.25">
      <c r="A1784" s="1">
        <v>41989.477777777778</v>
      </c>
      <c r="B1784" t="s">
        <v>249</v>
      </c>
      <c r="C1784" t="s">
        <v>268</v>
      </c>
    </row>
    <row r="1785" spans="1:3" x14ac:dyDescent="0.25">
      <c r="A1785" s="1">
        <v>41989.478472222225</v>
      </c>
      <c r="B1785" t="s">
        <v>249</v>
      </c>
      <c r="C1785" t="s">
        <v>268</v>
      </c>
    </row>
    <row r="1786" spans="1:3" x14ac:dyDescent="0.25">
      <c r="A1786" s="1">
        <v>41989.479166666664</v>
      </c>
      <c r="B1786" t="s">
        <v>249</v>
      </c>
      <c r="C1786" t="s">
        <v>267</v>
      </c>
    </row>
    <row r="1787" spans="1:3" x14ac:dyDescent="0.25">
      <c r="A1787" s="1">
        <v>41989.479861111111</v>
      </c>
      <c r="B1787" t="s">
        <v>249</v>
      </c>
      <c r="C1787" t="s">
        <v>267</v>
      </c>
    </row>
    <row r="1788" spans="1:3" x14ac:dyDescent="0.25">
      <c r="A1788" s="1">
        <v>41989.480555555558</v>
      </c>
      <c r="B1788" t="s">
        <v>249</v>
      </c>
      <c r="C1788" t="s">
        <v>267</v>
      </c>
    </row>
    <row r="1789" spans="1:3" x14ac:dyDescent="0.25">
      <c r="A1789" s="1">
        <v>41989.481249999997</v>
      </c>
      <c r="B1789" t="s">
        <v>249</v>
      </c>
      <c r="C1789" t="s">
        <v>265</v>
      </c>
    </row>
    <row r="1790" spans="1:3" x14ac:dyDescent="0.25">
      <c r="A1790" s="1">
        <v>41989.481944444444</v>
      </c>
      <c r="B1790" t="s">
        <v>249</v>
      </c>
      <c r="C1790" t="s">
        <v>265</v>
      </c>
    </row>
    <row r="1791" spans="1:3" x14ac:dyDescent="0.25">
      <c r="A1791" s="1">
        <v>41989.482638888891</v>
      </c>
      <c r="B1791" t="s">
        <v>249</v>
      </c>
      <c r="C1791" t="s">
        <v>36</v>
      </c>
    </row>
    <row r="1792" spans="1:3" x14ac:dyDescent="0.25">
      <c r="A1792" s="1">
        <v>41989.48333333333</v>
      </c>
      <c r="B1792" t="s">
        <v>249</v>
      </c>
      <c r="C1792" t="s">
        <v>36</v>
      </c>
    </row>
    <row r="1793" spans="1:3" x14ac:dyDescent="0.25">
      <c r="A1793" s="1">
        <v>41989.484027777777</v>
      </c>
      <c r="B1793" t="s">
        <v>249</v>
      </c>
      <c r="C1793" t="s">
        <v>36</v>
      </c>
    </row>
    <row r="1794" spans="1:3" x14ac:dyDescent="0.25">
      <c r="A1794" s="1">
        <v>41989.484722222223</v>
      </c>
      <c r="B1794" t="s">
        <v>249</v>
      </c>
      <c r="C1794" t="s">
        <v>278</v>
      </c>
    </row>
    <row r="1795" spans="1:3" x14ac:dyDescent="0.25">
      <c r="A1795" s="1">
        <v>41989.48541666667</v>
      </c>
      <c r="B1795" t="s">
        <v>249</v>
      </c>
      <c r="C1795" t="s">
        <v>278</v>
      </c>
    </row>
    <row r="1796" spans="1:3" x14ac:dyDescent="0.25">
      <c r="A1796" s="1">
        <v>41989.486111111109</v>
      </c>
      <c r="B1796" t="s">
        <v>249</v>
      </c>
      <c r="C1796" t="s">
        <v>279</v>
      </c>
    </row>
    <row r="1797" spans="1:3" x14ac:dyDescent="0.25">
      <c r="A1797" s="1">
        <v>41989.486805555556</v>
      </c>
      <c r="B1797" t="s">
        <v>249</v>
      </c>
      <c r="C1797" t="s">
        <v>279</v>
      </c>
    </row>
    <row r="1798" spans="1:3" x14ac:dyDescent="0.25">
      <c r="A1798" s="1">
        <v>41989.487500000003</v>
      </c>
      <c r="B1798" t="s">
        <v>249</v>
      </c>
      <c r="C1798" t="s">
        <v>204</v>
      </c>
    </row>
    <row r="1799" spans="1:3" x14ac:dyDescent="0.25">
      <c r="A1799" s="1">
        <v>41989.488194444442</v>
      </c>
      <c r="B1799" t="s">
        <v>249</v>
      </c>
      <c r="C1799" t="s">
        <v>204</v>
      </c>
    </row>
    <row r="1800" spans="1:3" x14ac:dyDescent="0.25">
      <c r="A1800" s="1">
        <v>41989.488888888889</v>
      </c>
      <c r="B1800" t="s">
        <v>249</v>
      </c>
      <c r="C1800" t="s">
        <v>89</v>
      </c>
    </row>
    <row r="1801" spans="1:3" x14ac:dyDescent="0.25">
      <c r="A1801" s="1">
        <v>41989.489583333336</v>
      </c>
      <c r="B1801" t="s">
        <v>249</v>
      </c>
      <c r="C1801" t="s">
        <v>89</v>
      </c>
    </row>
    <row r="1802" spans="1:3" x14ac:dyDescent="0.25">
      <c r="A1802" s="1">
        <v>41989.490277777775</v>
      </c>
      <c r="B1802" t="s">
        <v>249</v>
      </c>
      <c r="C1802" t="s">
        <v>220</v>
      </c>
    </row>
    <row r="1803" spans="1:3" x14ac:dyDescent="0.25">
      <c r="A1803" s="1">
        <v>41989.490972222222</v>
      </c>
      <c r="B1803" t="s">
        <v>249</v>
      </c>
      <c r="C1803" t="s">
        <v>220</v>
      </c>
    </row>
    <row r="1804" spans="1:3" x14ac:dyDescent="0.25">
      <c r="A1804" s="1">
        <v>41989.491666666669</v>
      </c>
      <c r="B1804" t="s">
        <v>249</v>
      </c>
      <c r="C1804" t="s">
        <v>280</v>
      </c>
    </row>
    <row r="1805" spans="1:3" x14ac:dyDescent="0.25">
      <c r="A1805" s="1">
        <v>41989.492361111108</v>
      </c>
      <c r="B1805" t="s">
        <v>249</v>
      </c>
      <c r="C1805" t="s">
        <v>280</v>
      </c>
    </row>
    <row r="1806" spans="1:3" x14ac:dyDescent="0.25">
      <c r="A1806" s="1">
        <v>41989.493055555555</v>
      </c>
      <c r="B1806" t="s">
        <v>249</v>
      </c>
      <c r="C1806" t="s">
        <v>77</v>
      </c>
    </row>
    <row r="1807" spans="1:3" x14ac:dyDescent="0.25">
      <c r="A1807" s="1">
        <v>41989.493750000001</v>
      </c>
      <c r="B1807" t="s">
        <v>249</v>
      </c>
      <c r="C1807" t="s">
        <v>77</v>
      </c>
    </row>
    <row r="1808" spans="1:3" x14ac:dyDescent="0.25">
      <c r="A1808" s="1">
        <v>41989.494444444441</v>
      </c>
      <c r="B1808" t="s">
        <v>249</v>
      </c>
      <c r="C1808" t="s">
        <v>261</v>
      </c>
    </row>
    <row r="1809" spans="1:3" x14ac:dyDescent="0.25">
      <c r="A1809" s="1">
        <v>41989.495138888888</v>
      </c>
      <c r="B1809" t="s">
        <v>249</v>
      </c>
      <c r="C1809" t="s">
        <v>260</v>
      </c>
    </row>
    <row r="1810" spans="1:3" x14ac:dyDescent="0.25">
      <c r="A1810" s="1">
        <v>41989.495833333334</v>
      </c>
      <c r="B1810" t="s">
        <v>249</v>
      </c>
      <c r="C1810" t="s">
        <v>260</v>
      </c>
    </row>
    <row r="1811" spans="1:3" x14ac:dyDescent="0.25">
      <c r="A1811" s="1">
        <v>41989.496527777781</v>
      </c>
      <c r="B1811" t="s">
        <v>249</v>
      </c>
      <c r="C1811" t="s">
        <v>259</v>
      </c>
    </row>
    <row r="1812" spans="1:3" x14ac:dyDescent="0.25">
      <c r="A1812" s="1">
        <v>41989.49722222222</v>
      </c>
      <c r="B1812" t="s">
        <v>249</v>
      </c>
      <c r="C1812" t="s">
        <v>259</v>
      </c>
    </row>
    <row r="1813" spans="1:3" x14ac:dyDescent="0.25">
      <c r="A1813" s="1">
        <v>41989.497916666667</v>
      </c>
      <c r="B1813" t="s">
        <v>249</v>
      </c>
      <c r="C1813" t="s">
        <v>258</v>
      </c>
    </row>
    <row r="1814" spans="1:3" x14ac:dyDescent="0.25">
      <c r="A1814" s="1">
        <v>41989.498611111114</v>
      </c>
      <c r="B1814" t="s">
        <v>249</v>
      </c>
      <c r="C1814" t="s">
        <v>258</v>
      </c>
    </row>
    <row r="1815" spans="1:3" x14ac:dyDescent="0.25">
      <c r="A1815" s="1">
        <v>41989.499305555553</v>
      </c>
      <c r="B1815" t="s">
        <v>249</v>
      </c>
      <c r="C1815" t="s">
        <v>257</v>
      </c>
    </row>
    <row r="1816" spans="1:3" x14ac:dyDescent="0.25">
      <c r="A1816" s="1">
        <v>41989.5</v>
      </c>
      <c r="B1816" t="s">
        <v>249</v>
      </c>
      <c r="C1816" t="s">
        <v>257</v>
      </c>
    </row>
    <row r="1817" spans="1:3" x14ac:dyDescent="0.25">
      <c r="A1817" s="1">
        <v>41989.500694444447</v>
      </c>
      <c r="B1817" t="s">
        <v>249</v>
      </c>
      <c r="C1817" t="s">
        <v>256</v>
      </c>
    </row>
    <row r="1818" spans="1:3" x14ac:dyDescent="0.25">
      <c r="A1818" s="1">
        <v>41989.501388888886</v>
      </c>
      <c r="B1818" t="s">
        <v>249</v>
      </c>
      <c r="C1818" t="s">
        <v>256</v>
      </c>
    </row>
    <row r="1819" spans="1:3" x14ac:dyDescent="0.25">
      <c r="A1819" s="1">
        <v>41989.502083333333</v>
      </c>
      <c r="B1819" t="s">
        <v>249</v>
      </c>
      <c r="C1819" t="s">
        <v>255</v>
      </c>
    </row>
    <row r="1820" spans="1:3" x14ac:dyDescent="0.25">
      <c r="A1820" s="1">
        <v>41989.50277777778</v>
      </c>
      <c r="B1820" t="s">
        <v>249</v>
      </c>
      <c r="C1820" t="s">
        <v>255</v>
      </c>
    </row>
    <row r="1821" spans="1:3" x14ac:dyDescent="0.25">
      <c r="A1821" s="1">
        <v>41989.503472222219</v>
      </c>
      <c r="B1821" t="s">
        <v>249</v>
      </c>
      <c r="C1821" t="s">
        <v>254</v>
      </c>
    </row>
    <row r="1822" spans="1:3" x14ac:dyDescent="0.25">
      <c r="A1822" s="1">
        <v>41989.504166666666</v>
      </c>
      <c r="B1822" t="s">
        <v>249</v>
      </c>
      <c r="C1822" t="s">
        <v>254</v>
      </c>
    </row>
    <row r="1823" spans="1:3" x14ac:dyDescent="0.25">
      <c r="A1823" s="1">
        <v>41989.504861111112</v>
      </c>
      <c r="B1823" t="s">
        <v>249</v>
      </c>
      <c r="C1823" t="s">
        <v>253</v>
      </c>
    </row>
    <row r="1824" spans="1:3" x14ac:dyDescent="0.25">
      <c r="A1824" s="1">
        <v>41989.505555555559</v>
      </c>
      <c r="B1824" t="s">
        <v>249</v>
      </c>
      <c r="C1824" t="s">
        <v>253</v>
      </c>
    </row>
    <row r="1825" spans="1:3" x14ac:dyDescent="0.25">
      <c r="A1825" s="1">
        <v>41989.506249999999</v>
      </c>
      <c r="B1825" t="s">
        <v>249</v>
      </c>
      <c r="C1825" t="s">
        <v>252</v>
      </c>
    </row>
    <row r="1826" spans="1:3" x14ac:dyDescent="0.25">
      <c r="A1826" s="1">
        <v>41989.506944444445</v>
      </c>
      <c r="B1826" t="s">
        <v>249</v>
      </c>
      <c r="C1826" t="s">
        <v>252</v>
      </c>
    </row>
    <row r="1827" spans="1:3" x14ac:dyDescent="0.25">
      <c r="A1827" s="1">
        <v>41989.507638888892</v>
      </c>
      <c r="B1827" t="s">
        <v>249</v>
      </c>
      <c r="C1827" t="s">
        <v>251</v>
      </c>
    </row>
    <row r="1828" spans="1:3" x14ac:dyDescent="0.25">
      <c r="A1828" s="1">
        <v>41989.508333333331</v>
      </c>
      <c r="B1828" t="s">
        <v>249</v>
      </c>
      <c r="C1828" t="s">
        <v>251</v>
      </c>
    </row>
    <row r="1829" spans="1:3" x14ac:dyDescent="0.25">
      <c r="A1829" s="1">
        <v>41989.509027777778</v>
      </c>
      <c r="B1829" t="s">
        <v>249</v>
      </c>
      <c r="C1829" t="s">
        <v>250</v>
      </c>
    </row>
    <row r="1830" spans="1:3" x14ac:dyDescent="0.25">
      <c r="A1830" s="1">
        <v>41989.509722222225</v>
      </c>
      <c r="B1830" t="s">
        <v>249</v>
      </c>
      <c r="C1830" t="s">
        <v>250</v>
      </c>
    </row>
    <row r="1831" spans="1:3" x14ac:dyDescent="0.25">
      <c r="A1831" s="1">
        <v>41989.510416666664</v>
      </c>
      <c r="B1831" t="s">
        <v>249</v>
      </c>
      <c r="C1831" t="s">
        <v>250</v>
      </c>
    </row>
    <row r="1832" spans="1:3" x14ac:dyDescent="0.25">
      <c r="A1832" s="1">
        <v>41989.511111111111</v>
      </c>
      <c r="B1832" t="s">
        <v>249</v>
      </c>
      <c r="C1832" t="s">
        <v>250</v>
      </c>
    </row>
    <row r="1833" spans="1:3" x14ac:dyDescent="0.25">
      <c r="A1833" s="1">
        <v>41981.379861111112</v>
      </c>
      <c r="B1833" t="s">
        <v>142</v>
      </c>
      <c r="C1833" t="s">
        <v>281</v>
      </c>
    </row>
    <row r="1834" spans="1:3" x14ac:dyDescent="0.25">
      <c r="A1834" s="1">
        <v>41981.380555555559</v>
      </c>
      <c r="B1834" t="s">
        <v>142</v>
      </c>
      <c r="C1834" t="s">
        <v>281</v>
      </c>
    </row>
    <row r="1835" spans="1:3" x14ac:dyDescent="0.25">
      <c r="A1835" s="1">
        <v>41981.381249999999</v>
      </c>
      <c r="B1835" t="s">
        <v>142</v>
      </c>
      <c r="C1835" t="s">
        <v>281</v>
      </c>
    </row>
    <row r="1836" spans="1:3" x14ac:dyDescent="0.25">
      <c r="A1836" s="1">
        <v>41981.381944444445</v>
      </c>
      <c r="B1836" t="s">
        <v>142</v>
      </c>
      <c r="C1836" t="s">
        <v>281</v>
      </c>
    </row>
    <row r="1837" spans="1:3" x14ac:dyDescent="0.25">
      <c r="A1837" s="1">
        <v>41981.382638888892</v>
      </c>
      <c r="B1837" t="s">
        <v>142</v>
      </c>
      <c r="C1837" t="s">
        <v>281</v>
      </c>
    </row>
    <row r="1838" spans="1:3" x14ac:dyDescent="0.25">
      <c r="A1838" s="1">
        <v>41981.383333333331</v>
      </c>
      <c r="B1838" t="s">
        <v>142</v>
      </c>
      <c r="C1838" t="s">
        <v>281</v>
      </c>
    </row>
    <row r="1839" spans="1:3" x14ac:dyDescent="0.25">
      <c r="A1839" s="1">
        <v>41981.384027777778</v>
      </c>
      <c r="B1839" t="s">
        <v>142</v>
      </c>
      <c r="C1839" t="s">
        <v>281</v>
      </c>
    </row>
    <row r="1840" spans="1:3" x14ac:dyDescent="0.25">
      <c r="A1840" s="1">
        <v>41981.384722222225</v>
      </c>
      <c r="B1840" t="s">
        <v>142</v>
      </c>
      <c r="C1840" t="s">
        <v>281</v>
      </c>
    </row>
    <row r="1841" spans="1:3" x14ac:dyDescent="0.25">
      <c r="A1841" s="1">
        <v>41981.385416666664</v>
      </c>
      <c r="B1841" t="s">
        <v>142</v>
      </c>
      <c r="C1841" t="s">
        <v>281</v>
      </c>
    </row>
    <row r="1842" spans="1:3" x14ac:dyDescent="0.25">
      <c r="A1842" s="1">
        <v>41981.386111111111</v>
      </c>
      <c r="B1842" t="s">
        <v>142</v>
      </c>
      <c r="C1842" t="s">
        <v>281</v>
      </c>
    </row>
    <row r="1843" spans="1:3" x14ac:dyDescent="0.25">
      <c r="A1843" s="1">
        <v>41981.386805555558</v>
      </c>
      <c r="B1843" t="s">
        <v>142</v>
      </c>
      <c r="C1843" t="s">
        <v>281</v>
      </c>
    </row>
    <row r="1844" spans="1:3" x14ac:dyDescent="0.25">
      <c r="A1844" s="1">
        <v>41981.387499999997</v>
      </c>
      <c r="B1844" t="s">
        <v>142</v>
      </c>
      <c r="C1844" t="s">
        <v>281</v>
      </c>
    </row>
    <row r="1845" spans="1:3" x14ac:dyDescent="0.25">
      <c r="A1845" s="1">
        <v>41981.388194444444</v>
      </c>
      <c r="B1845" t="s">
        <v>142</v>
      </c>
      <c r="C1845" t="s">
        <v>281</v>
      </c>
    </row>
    <row r="1846" spans="1:3" x14ac:dyDescent="0.25">
      <c r="A1846" s="1">
        <v>41981.388888888891</v>
      </c>
      <c r="B1846" t="s">
        <v>142</v>
      </c>
      <c r="C1846" t="s">
        <v>281</v>
      </c>
    </row>
    <row r="1847" spans="1:3" x14ac:dyDescent="0.25">
      <c r="A1847" s="1">
        <v>41981.38958333333</v>
      </c>
      <c r="B1847" t="s">
        <v>142</v>
      </c>
      <c r="C1847" t="s">
        <v>281</v>
      </c>
    </row>
    <row r="1848" spans="1:3" x14ac:dyDescent="0.25">
      <c r="A1848" s="1">
        <v>41981.390277777777</v>
      </c>
      <c r="B1848" t="s">
        <v>142</v>
      </c>
      <c r="C1848" t="s">
        <v>281</v>
      </c>
    </row>
    <row r="1849" spans="1:3" x14ac:dyDescent="0.25">
      <c r="A1849" s="1">
        <v>41981.390972222223</v>
      </c>
      <c r="B1849" t="s">
        <v>142</v>
      </c>
      <c r="C1849" t="s">
        <v>281</v>
      </c>
    </row>
    <row r="1850" spans="1:3" x14ac:dyDescent="0.25">
      <c r="A1850" s="1">
        <v>41981.39166666667</v>
      </c>
      <c r="B1850" t="s">
        <v>142</v>
      </c>
      <c r="C1850" t="s">
        <v>281</v>
      </c>
    </row>
    <row r="1851" spans="1:3" x14ac:dyDescent="0.25">
      <c r="A1851" s="1">
        <v>41981.392361111109</v>
      </c>
      <c r="B1851" t="s">
        <v>142</v>
      </c>
      <c r="C1851" t="s">
        <v>281</v>
      </c>
    </row>
    <row r="1852" spans="1:3" x14ac:dyDescent="0.25">
      <c r="A1852" s="1">
        <v>41981.393055555556</v>
      </c>
      <c r="B1852" t="s">
        <v>142</v>
      </c>
      <c r="C1852" t="s">
        <v>281</v>
      </c>
    </row>
    <row r="1853" spans="1:3" x14ac:dyDescent="0.25">
      <c r="A1853" s="1">
        <v>41981.393750000003</v>
      </c>
      <c r="B1853" t="s">
        <v>142</v>
      </c>
      <c r="C1853" t="s">
        <v>281</v>
      </c>
    </row>
    <row r="1854" spans="1:3" x14ac:dyDescent="0.25">
      <c r="A1854" s="1">
        <v>41981.394444444442</v>
      </c>
      <c r="B1854" t="s">
        <v>142</v>
      </c>
      <c r="C1854" t="s">
        <v>281</v>
      </c>
    </row>
    <row r="1855" spans="1:3" x14ac:dyDescent="0.25">
      <c r="A1855" s="1">
        <v>41981.395138888889</v>
      </c>
      <c r="B1855" t="s">
        <v>142</v>
      </c>
      <c r="C1855" t="s">
        <v>259</v>
      </c>
    </row>
    <row r="1856" spans="1:3" x14ac:dyDescent="0.25">
      <c r="A1856" s="1">
        <v>41981.395833333336</v>
      </c>
      <c r="B1856" t="s">
        <v>142</v>
      </c>
      <c r="C1856" t="s">
        <v>259</v>
      </c>
    </row>
    <row r="1857" spans="1:3" x14ac:dyDescent="0.25">
      <c r="A1857" s="1">
        <v>41981.396527777775</v>
      </c>
      <c r="B1857" t="s">
        <v>142</v>
      </c>
      <c r="C1857" t="s">
        <v>282</v>
      </c>
    </row>
    <row r="1858" spans="1:3" x14ac:dyDescent="0.25">
      <c r="A1858" s="1">
        <v>41981.397222222222</v>
      </c>
      <c r="B1858" t="s">
        <v>142</v>
      </c>
      <c r="C1858" t="s">
        <v>282</v>
      </c>
    </row>
    <row r="1859" spans="1:3" x14ac:dyDescent="0.25">
      <c r="A1859" s="1">
        <v>41981.397916666669</v>
      </c>
      <c r="B1859" t="s">
        <v>142</v>
      </c>
      <c r="C1859" t="s">
        <v>283</v>
      </c>
    </row>
    <row r="1860" spans="1:3" x14ac:dyDescent="0.25">
      <c r="A1860" s="1">
        <v>41981.398611111108</v>
      </c>
      <c r="B1860" t="s">
        <v>142</v>
      </c>
      <c r="C1860" t="s">
        <v>283</v>
      </c>
    </row>
    <row r="1861" spans="1:3" x14ac:dyDescent="0.25">
      <c r="A1861" s="1">
        <v>41981.399305555555</v>
      </c>
      <c r="B1861" t="s">
        <v>142</v>
      </c>
      <c r="C1861" t="s">
        <v>142</v>
      </c>
    </row>
    <row r="1862" spans="1:3" x14ac:dyDescent="0.25">
      <c r="A1862" s="1">
        <v>41981.4</v>
      </c>
      <c r="B1862" t="s">
        <v>142</v>
      </c>
      <c r="C1862" t="s">
        <v>142</v>
      </c>
    </row>
    <row r="1863" spans="1:3" x14ac:dyDescent="0.25">
      <c r="A1863" s="1">
        <v>41981.400694444441</v>
      </c>
      <c r="B1863" t="s">
        <v>142</v>
      </c>
      <c r="C1863" t="s">
        <v>31</v>
      </c>
    </row>
    <row r="1864" spans="1:3" x14ac:dyDescent="0.25">
      <c r="A1864" s="1">
        <v>41981.401388888888</v>
      </c>
      <c r="B1864" t="s">
        <v>142</v>
      </c>
      <c r="C1864" t="s">
        <v>31</v>
      </c>
    </row>
    <row r="1865" spans="1:3" x14ac:dyDescent="0.25">
      <c r="A1865" s="1">
        <v>41981.402083333334</v>
      </c>
      <c r="B1865" t="s">
        <v>142</v>
      </c>
      <c r="C1865" t="s">
        <v>31</v>
      </c>
    </row>
    <row r="1866" spans="1:3" x14ac:dyDescent="0.25">
      <c r="A1866" s="1">
        <v>41981.402777777781</v>
      </c>
      <c r="B1866" t="s">
        <v>142</v>
      </c>
      <c r="C1866" t="s">
        <v>57</v>
      </c>
    </row>
    <row r="1867" spans="1:3" x14ac:dyDescent="0.25">
      <c r="A1867" s="1">
        <v>41981.40347222222</v>
      </c>
      <c r="B1867" t="s">
        <v>142</v>
      </c>
      <c r="C1867" t="s">
        <v>57</v>
      </c>
    </row>
    <row r="1868" spans="1:3" x14ac:dyDescent="0.25">
      <c r="A1868" s="1">
        <v>41981.404166666667</v>
      </c>
      <c r="B1868" t="s">
        <v>142</v>
      </c>
      <c r="C1868" t="s">
        <v>264</v>
      </c>
    </row>
    <row r="1869" spans="1:3" x14ac:dyDescent="0.25">
      <c r="A1869" s="1">
        <v>41981.404861111114</v>
      </c>
      <c r="B1869" t="s">
        <v>142</v>
      </c>
      <c r="C1869" t="s">
        <v>265</v>
      </c>
    </row>
    <row r="1870" spans="1:3" x14ac:dyDescent="0.25">
      <c r="A1870" s="1">
        <v>41981.405555555553</v>
      </c>
      <c r="B1870" t="s">
        <v>142</v>
      </c>
      <c r="C1870" t="s">
        <v>265</v>
      </c>
    </row>
    <row r="1871" spans="1:3" x14ac:dyDescent="0.25">
      <c r="A1871" s="1">
        <v>41981.40625</v>
      </c>
      <c r="B1871" t="s">
        <v>142</v>
      </c>
      <c r="C1871" t="s">
        <v>36</v>
      </c>
    </row>
    <row r="1872" spans="1:3" x14ac:dyDescent="0.25">
      <c r="A1872" s="1">
        <v>41981.406944444447</v>
      </c>
      <c r="B1872" t="s">
        <v>142</v>
      </c>
      <c r="C1872" t="s">
        <v>36</v>
      </c>
    </row>
    <row r="1873" spans="1:3" x14ac:dyDescent="0.25">
      <c r="A1873" s="1">
        <v>41981.407638888886</v>
      </c>
      <c r="B1873" t="s">
        <v>142</v>
      </c>
      <c r="C1873" t="s">
        <v>36</v>
      </c>
    </row>
    <row r="1874" spans="1:3" x14ac:dyDescent="0.25">
      <c r="A1874" s="1">
        <v>41981.408333333333</v>
      </c>
      <c r="B1874" t="s">
        <v>142</v>
      </c>
      <c r="C1874" t="s">
        <v>284</v>
      </c>
    </row>
    <row r="1875" spans="1:3" x14ac:dyDescent="0.25">
      <c r="A1875" s="1">
        <v>41981.40902777778</v>
      </c>
      <c r="B1875" t="s">
        <v>142</v>
      </c>
      <c r="C1875" t="s">
        <v>284</v>
      </c>
    </row>
    <row r="1876" spans="1:3" x14ac:dyDescent="0.25">
      <c r="A1876" s="1">
        <v>41981.409722222219</v>
      </c>
      <c r="B1876" t="s">
        <v>142</v>
      </c>
      <c r="C1876" t="s">
        <v>284</v>
      </c>
    </row>
    <row r="1877" spans="1:3" x14ac:dyDescent="0.25">
      <c r="A1877" s="1">
        <v>41981.410416666666</v>
      </c>
      <c r="B1877" t="s">
        <v>142</v>
      </c>
      <c r="C1877" t="s">
        <v>41</v>
      </c>
    </row>
    <row r="1878" spans="1:3" x14ac:dyDescent="0.25">
      <c r="A1878" s="1">
        <v>41981.411111111112</v>
      </c>
      <c r="B1878" t="s">
        <v>142</v>
      </c>
      <c r="C1878" t="s">
        <v>41</v>
      </c>
    </row>
    <row r="1879" spans="1:3" x14ac:dyDescent="0.25">
      <c r="A1879" s="1">
        <v>41981.411805555559</v>
      </c>
      <c r="B1879" t="s">
        <v>142</v>
      </c>
      <c r="C1879" t="s">
        <v>41</v>
      </c>
    </row>
    <row r="1880" spans="1:3" x14ac:dyDescent="0.25">
      <c r="A1880" s="1">
        <v>41981.412499999999</v>
      </c>
      <c r="B1880" t="s">
        <v>142</v>
      </c>
      <c r="C1880" t="s">
        <v>285</v>
      </c>
    </row>
    <row r="1881" spans="1:3" x14ac:dyDescent="0.25">
      <c r="A1881" s="1">
        <v>41981.413194444445</v>
      </c>
      <c r="B1881" t="s">
        <v>142</v>
      </c>
      <c r="C1881" t="s">
        <v>285</v>
      </c>
    </row>
    <row r="1882" spans="1:3" x14ac:dyDescent="0.25">
      <c r="A1882" s="1">
        <v>41981.413888888892</v>
      </c>
      <c r="B1882" t="s">
        <v>142</v>
      </c>
      <c r="C1882" t="s">
        <v>285</v>
      </c>
    </row>
    <row r="1883" spans="1:3" x14ac:dyDescent="0.25">
      <c r="A1883" s="1">
        <v>41981.414583333331</v>
      </c>
      <c r="B1883" t="s">
        <v>142</v>
      </c>
      <c r="C1883" t="s">
        <v>285</v>
      </c>
    </row>
    <row r="1884" spans="1:3" x14ac:dyDescent="0.25">
      <c r="A1884" s="1">
        <v>41981.415277777778</v>
      </c>
      <c r="B1884" t="s">
        <v>142</v>
      </c>
      <c r="C1884" t="s">
        <v>285</v>
      </c>
    </row>
    <row r="1885" spans="1:3" x14ac:dyDescent="0.25">
      <c r="A1885" s="1">
        <v>41981.415972222225</v>
      </c>
      <c r="B1885" t="s">
        <v>142</v>
      </c>
      <c r="C1885" t="s">
        <v>285</v>
      </c>
    </row>
    <row r="1886" spans="1:3" x14ac:dyDescent="0.25">
      <c r="A1886" s="1">
        <v>41981.416666666664</v>
      </c>
      <c r="B1886" t="s">
        <v>142</v>
      </c>
      <c r="C1886" t="s">
        <v>285</v>
      </c>
    </row>
    <row r="1887" spans="1:3" x14ac:dyDescent="0.25">
      <c r="A1887" s="1">
        <v>41981.417361111111</v>
      </c>
      <c r="B1887" t="s">
        <v>142</v>
      </c>
      <c r="C1887" t="s">
        <v>285</v>
      </c>
    </row>
    <row r="1888" spans="1:3" x14ac:dyDescent="0.25">
      <c r="A1888" s="1">
        <v>41981.418055555558</v>
      </c>
      <c r="B1888" t="s">
        <v>142</v>
      </c>
      <c r="C1888" t="s">
        <v>285</v>
      </c>
    </row>
    <row r="1889" spans="1:3" x14ac:dyDescent="0.25">
      <c r="A1889" s="1">
        <v>41981.418749999997</v>
      </c>
      <c r="B1889" t="s">
        <v>142</v>
      </c>
      <c r="C1889" t="s">
        <v>285</v>
      </c>
    </row>
    <row r="1890" spans="1:3" x14ac:dyDescent="0.25">
      <c r="A1890" s="1">
        <v>41981.419444444444</v>
      </c>
      <c r="B1890" t="s">
        <v>142</v>
      </c>
      <c r="C1890" t="s">
        <v>285</v>
      </c>
    </row>
    <row r="1891" spans="1:3" x14ac:dyDescent="0.25">
      <c r="A1891" s="1">
        <v>41981.420138888891</v>
      </c>
      <c r="B1891" t="s">
        <v>142</v>
      </c>
      <c r="C1891" t="s">
        <v>41</v>
      </c>
    </row>
    <row r="1892" spans="1:3" x14ac:dyDescent="0.25">
      <c r="A1892" s="1">
        <v>41981.42083333333</v>
      </c>
      <c r="B1892" t="s">
        <v>142</v>
      </c>
      <c r="C1892" t="s">
        <v>41</v>
      </c>
    </row>
    <row r="1893" spans="1:3" x14ac:dyDescent="0.25">
      <c r="A1893" s="1">
        <v>41981.421527777777</v>
      </c>
      <c r="B1893" t="s">
        <v>142</v>
      </c>
      <c r="C1893" t="s">
        <v>41</v>
      </c>
    </row>
    <row r="1894" spans="1:3" x14ac:dyDescent="0.25">
      <c r="A1894" s="1">
        <v>41981.422222222223</v>
      </c>
      <c r="B1894" t="s">
        <v>142</v>
      </c>
      <c r="C1894" t="s">
        <v>284</v>
      </c>
    </row>
    <row r="1895" spans="1:3" x14ac:dyDescent="0.25">
      <c r="A1895" s="1">
        <v>41981.42291666667</v>
      </c>
      <c r="B1895" t="s">
        <v>142</v>
      </c>
      <c r="C1895" t="s">
        <v>284</v>
      </c>
    </row>
    <row r="1896" spans="1:3" x14ac:dyDescent="0.25">
      <c r="A1896" s="1">
        <v>41981.423611111109</v>
      </c>
      <c r="B1896" t="s">
        <v>142</v>
      </c>
      <c r="C1896" t="s">
        <v>36</v>
      </c>
    </row>
    <row r="1897" spans="1:3" x14ac:dyDescent="0.25">
      <c r="A1897" s="1">
        <v>41981.424305555556</v>
      </c>
      <c r="B1897" t="s">
        <v>142</v>
      </c>
      <c r="C1897" t="s">
        <v>36</v>
      </c>
    </row>
    <row r="1898" spans="1:3" x14ac:dyDescent="0.25">
      <c r="A1898" s="1">
        <v>41981.425000000003</v>
      </c>
      <c r="B1898" t="s">
        <v>142</v>
      </c>
      <c r="C1898" t="s">
        <v>36</v>
      </c>
    </row>
    <row r="1899" spans="1:3" x14ac:dyDescent="0.25">
      <c r="A1899" s="1">
        <v>41981.425694444442</v>
      </c>
      <c r="B1899" t="s">
        <v>142</v>
      </c>
      <c r="C1899" t="s">
        <v>265</v>
      </c>
    </row>
    <row r="1900" spans="1:3" x14ac:dyDescent="0.25">
      <c r="A1900" s="1">
        <v>41981.426388888889</v>
      </c>
      <c r="B1900" t="s">
        <v>142</v>
      </c>
      <c r="C1900" t="s">
        <v>264</v>
      </c>
    </row>
    <row r="1901" spans="1:3" x14ac:dyDescent="0.25">
      <c r="A1901" s="1">
        <v>41981.427083333336</v>
      </c>
      <c r="B1901" t="s">
        <v>142</v>
      </c>
      <c r="C1901" t="s">
        <v>264</v>
      </c>
    </row>
    <row r="1902" spans="1:3" x14ac:dyDescent="0.25">
      <c r="A1902" s="1">
        <v>41981.427777777775</v>
      </c>
      <c r="B1902" t="s">
        <v>142</v>
      </c>
      <c r="C1902" t="s">
        <v>57</v>
      </c>
    </row>
    <row r="1903" spans="1:3" x14ac:dyDescent="0.25">
      <c r="A1903" s="1">
        <v>41981.428472222222</v>
      </c>
      <c r="B1903" t="s">
        <v>142</v>
      </c>
      <c r="C1903" t="s">
        <v>57</v>
      </c>
    </row>
    <row r="1904" spans="1:3" x14ac:dyDescent="0.25">
      <c r="A1904" s="1">
        <v>41981.429166666669</v>
      </c>
      <c r="B1904" t="s">
        <v>142</v>
      </c>
      <c r="C1904" t="s">
        <v>31</v>
      </c>
    </row>
    <row r="1905" spans="1:3" x14ac:dyDescent="0.25">
      <c r="A1905" s="1">
        <v>41981.429861111108</v>
      </c>
      <c r="B1905" t="s">
        <v>142</v>
      </c>
      <c r="C1905" t="s">
        <v>31</v>
      </c>
    </row>
    <row r="1906" spans="1:3" x14ac:dyDescent="0.25">
      <c r="A1906" s="1">
        <v>41981.430555555555</v>
      </c>
      <c r="B1906" t="s">
        <v>142</v>
      </c>
      <c r="C1906" t="s">
        <v>142</v>
      </c>
    </row>
    <row r="1907" spans="1:3" x14ac:dyDescent="0.25">
      <c r="A1907" s="1">
        <v>41981.431250000001</v>
      </c>
      <c r="B1907" t="s">
        <v>142</v>
      </c>
      <c r="C1907" t="s">
        <v>142</v>
      </c>
    </row>
    <row r="1908" spans="1:3" x14ac:dyDescent="0.25">
      <c r="A1908" s="1">
        <v>41981.431944444441</v>
      </c>
      <c r="B1908" t="s">
        <v>142</v>
      </c>
      <c r="C1908" t="s">
        <v>142</v>
      </c>
    </row>
    <row r="1909" spans="1:3" x14ac:dyDescent="0.25">
      <c r="A1909" s="1">
        <v>41981.432638888888</v>
      </c>
      <c r="B1909" t="s">
        <v>142</v>
      </c>
      <c r="C1909" t="s">
        <v>142</v>
      </c>
    </row>
    <row r="1910" spans="1:3" x14ac:dyDescent="0.25">
      <c r="A1910" s="1">
        <v>41981.433333333334</v>
      </c>
      <c r="B1910" t="s">
        <v>142</v>
      </c>
      <c r="C1910" t="s">
        <v>142</v>
      </c>
    </row>
    <row r="1911" spans="1:3" x14ac:dyDescent="0.25">
      <c r="A1911" s="1">
        <v>41981.434027777781</v>
      </c>
      <c r="B1911" t="s">
        <v>142</v>
      </c>
      <c r="C1911" t="s">
        <v>142</v>
      </c>
    </row>
    <row r="1912" spans="1:3" x14ac:dyDescent="0.25">
      <c r="A1912" s="1">
        <v>41981.43472222222</v>
      </c>
      <c r="B1912" t="s">
        <v>142</v>
      </c>
      <c r="C1912" t="s">
        <v>142</v>
      </c>
    </row>
    <row r="1913" spans="1:3" x14ac:dyDescent="0.25">
      <c r="A1913" s="1">
        <v>41981.435416666667</v>
      </c>
      <c r="B1913" t="s">
        <v>142</v>
      </c>
      <c r="C1913" t="s">
        <v>142</v>
      </c>
    </row>
    <row r="1914" spans="1:3" x14ac:dyDescent="0.25">
      <c r="A1914" s="1">
        <v>41981.436111111114</v>
      </c>
      <c r="B1914" t="s">
        <v>142</v>
      </c>
      <c r="C1914" t="s">
        <v>283</v>
      </c>
    </row>
    <row r="1915" spans="1:3" x14ac:dyDescent="0.25">
      <c r="A1915" s="1">
        <v>41981.436805555553</v>
      </c>
      <c r="B1915" t="s">
        <v>142</v>
      </c>
      <c r="C1915" t="s">
        <v>282</v>
      </c>
    </row>
    <row r="1916" spans="1:3" x14ac:dyDescent="0.25">
      <c r="A1916" s="1">
        <v>41981.4375</v>
      </c>
      <c r="B1916" t="s">
        <v>142</v>
      </c>
      <c r="C1916" t="s">
        <v>282</v>
      </c>
    </row>
    <row r="1917" spans="1:3" x14ac:dyDescent="0.25">
      <c r="A1917" s="1">
        <v>41981.438194444447</v>
      </c>
      <c r="B1917" t="s">
        <v>142</v>
      </c>
      <c r="C1917" t="s">
        <v>282</v>
      </c>
    </row>
    <row r="1918" spans="1:3" x14ac:dyDescent="0.25">
      <c r="A1918" s="1">
        <v>41981.438888888886</v>
      </c>
      <c r="B1918" t="s">
        <v>142</v>
      </c>
      <c r="C1918" t="s">
        <v>282</v>
      </c>
    </row>
    <row r="1919" spans="1:3" x14ac:dyDescent="0.25">
      <c r="A1919" s="1">
        <v>41981.439583333333</v>
      </c>
      <c r="B1919" t="s">
        <v>142</v>
      </c>
      <c r="C1919" t="s">
        <v>259</v>
      </c>
    </row>
    <row r="1920" spans="1:3" x14ac:dyDescent="0.25">
      <c r="A1920" s="1">
        <v>41981.44027777778</v>
      </c>
      <c r="B1920" t="s">
        <v>142</v>
      </c>
      <c r="C1920" t="s">
        <v>259</v>
      </c>
    </row>
    <row r="1921" spans="1:3" x14ac:dyDescent="0.25">
      <c r="A1921" s="1">
        <v>41981.440972222219</v>
      </c>
      <c r="B1921" t="s">
        <v>142</v>
      </c>
      <c r="C1921" t="s">
        <v>259</v>
      </c>
    </row>
    <row r="1922" spans="1:3" x14ac:dyDescent="0.25">
      <c r="A1922" s="1">
        <v>41981.441666666666</v>
      </c>
      <c r="B1922" t="s">
        <v>142</v>
      </c>
      <c r="C1922" t="s">
        <v>259</v>
      </c>
    </row>
    <row r="1923" spans="1:3" x14ac:dyDescent="0.25">
      <c r="A1923" s="1">
        <v>41981.442361111112</v>
      </c>
      <c r="B1923" t="s">
        <v>142</v>
      </c>
      <c r="C1923" t="s">
        <v>259</v>
      </c>
    </row>
    <row r="1924" spans="1:3" x14ac:dyDescent="0.25">
      <c r="A1924" s="1">
        <v>41981.443055555559</v>
      </c>
      <c r="B1924" t="s">
        <v>142</v>
      </c>
      <c r="C1924" t="s">
        <v>259</v>
      </c>
    </row>
    <row r="1925" spans="1:3" x14ac:dyDescent="0.25">
      <c r="A1925" s="1">
        <v>41981.443749999999</v>
      </c>
      <c r="B1925" t="s">
        <v>142</v>
      </c>
      <c r="C1925" t="s">
        <v>281</v>
      </c>
    </row>
    <row r="1926" spans="1:3" x14ac:dyDescent="0.25">
      <c r="A1926" s="1">
        <v>41981.444444444445</v>
      </c>
      <c r="B1926" t="s">
        <v>142</v>
      </c>
      <c r="C1926" t="s">
        <v>281</v>
      </c>
    </row>
    <row r="1927" spans="1:3" x14ac:dyDescent="0.25">
      <c r="A1927" s="1">
        <v>41983.450694444444</v>
      </c>
      <c r="B1927" t="s">
        <v>286</v>
      </c>
      <c r="C1927" t="s">
        <v>61</v>
      </c>
    </row>
    <row r="1928" spans="1:3" x14ac:dyDescent="0.25">
      <c r="A1928" s="1">
        <v>41983.451388888891</v>
      </c>
      <c r="B1928" t="s">
        <v>286</v>
      </c>
      <c r="C1928" t="s">
        <v>61</v>
      </c>
    </row>
    <row r="1929" spans="1:3" x14ac:dyDescent="0.25">
      <c r="A1929" s="1">
        <v>41983.45208333333</v>
      </c>
      <c r="B1929" t="s">
        <v>286</v>
      </c>
      <c r="C1929" t="s">
        <v>61</v>
      </c>
    </row>
    <row r="1930" spans="1:3" x14ac:dyDescent="0.25">
      <c r="A1930" s="1">
        <v>41983.452777777777</v>
      </c>
      <c r="B1930" t="s">
        <v>286</v>
      </c>
      <c r="C1930" t="s">
        <v>61</v>
      </c>
    </row>
    <row r="1931" spans="1:3" x14ac:dyDescent="0.25">
      <c r="A1931" s="1">
        <v>41983.453472222223</v>
      </c>
      <c r="B1931" t="s">
        <v>286</v>
      </c>
      <c r="C1931" t="s">
        <v>62</v>
      </c>
    </row>
    <row r="1932" spans="1:3" x14ac:dyDescent="0.25">
      <c r="A1932" s="1">
        <v>41983.45416666667</v>
      </c>
      <c r="B1932" t="s">
        <v>286</v>
      </c>
      <c r="C1932" t="s">
        <v>62</v>
      </c>
    </row>
    <row r="1933" spans="1:3" x14ac:dyDescent="0.25">
      <c r="A1933" s="1">
        <v>41983.454861111109</v>
      </c>
      <c r="B1933" t="s">
        <v>286</v>
      </c>
      <c r="C1933" t="s">
        <v>287</v>
      </c>
    </row>
    <row r="1934" spans="1:3" x14ac:dyDescent="0.25">
      <c r="A1934" s="1">
        <v>41983.455555555556</v>
      </c>
      <c r="B1934" t="s">
        <v>286</v>
      </c>
      <c r="C1934" t="s">
        <v>287</v>
      </c>
    </row>
    <row r="1935" spans="1:3" x14ac:dyDescent="0.25">
      <c r="A1935" s="1">
        <v>41983.456250000003</v>
      </c>
      <c r="B1935" t="s">
        <v>286</v>
      </c>
      <c r="C1935" t="s">
        <v>82</v>
      </c>
    </row>
    <row r="1936" spans="1:3" x14ac:dyDescent="0.25">
      <c r="A1936" s="1">
        <v>41983.456944444442</v>
      </c>
      <c r="B1936" t="s">
        <v>286</v>
      </c>
      <c r="C1936" t="s">
        <v>82</v>
      </c>
    </row>
    <row r="1937" spans="1:3" x14ac:dyDescent="0.25">
      <c r="A1937" s="1">
        <v>41983.457638888889</v>
      </c>
      <c r="B1937" t="s">
        <v>286</v>
      </c>
      <c r="C1937" t="s">
        <v>288</v>
      </c>
    </row>
    <row r="1938" spans="1:3" x14ac:dyDescent="0.25">
      <c r="A1938" s="1">
        <v>41983.458333333336</v>
      </c>
      <c r="B1938" t="s">
        <v>286</v>
      </c>
      <c r="C1938" t="s">
        <v>288</v>
      </c>
    </row>
    <row r="1939" spans="1:3" x14ac:dyDescent="0.25">
      <c r="A1939" s="1">
        <v>41983.459027777775</v>
      </c>
      <c r="B1939" t="s">
        <v>286</v>
      </c>
      <c r="C1939" t="s">
        <v>27</v>
      </c>
    </row>
    <row r="1940" spans="1:3" x14ac:dyDescent="0.25">
      <c r="A1940" s="1">
        <v>41983.459722222222</v>
      </c>
      <c r="B1940" t="s">
        <v>286</v>
      </c>
      <c r="C1940" t="s">
        <v>27</v>
      </c>
    </row>
    <row r="1941" spans="1:3" x14ac:dyDescent="0.25">
      <c r="A1941" s="1">
        <v>41983.460416666669</v>
      </c>
      <c r="B1941" t="s">
        <v>286</v>
      </c>
      <c r="C1941" t="s">
        <v>28</v>
      </c>
    </row>
    <row r="1942" spans="1:3" x14ac:dyDescent="0.25">
      <c r="A1942" s="1">
        <v>41983.461111111108</v>
      </c>
      <c r="B1942" t="s">
        <v>286</v>
      </c>
      <c r="C1942" t="s">
        <v>28</v>
      </c>
    </row>
    <row r="1943" spans="1:3" x14ac:dyDescent="0.25">
      <c r="A1943" s="1">
        <v>41983.461805555555</v>
      </c>
      <c r="B1943" t="s">
        <v>286</v>
      </c>
      <c r="C1943" t="s">
        <v>143</v>
      </c>
    </row>
    <row r="1944" spans="1:3" x14ac:dyDescent="0.25">
      <c r="A1944" s="1">
        <v>41983.462500000001</v>
      </c>
      <c r="B1944" t="s">
        <v>286</v>
      </c>
      <c r="C1944" t="s">
        <v>143</v>
      </c>
    </row>
    <row r="1945" spans="1:3" x14ac:dyDescent="0.25">
      <c r="A1945" s="1">
        <v>41983.463194444441</v>
      </c>
      <c r="B1945" t="s">
        <v>286</v>
      </c>
      <c r="C1945" t="s">
        <v>142</v>
      </c>
    </row>
    <row r="1946" spans="1:3" x14ac:dyDescent="0.25">
      <c r="A1946" s="1">
        <v>41983.463888888888</v>
      </c>
      <c r="B1946" t="s">
        <v>286</v>
      </c>
      <c r="C1946" t="s">
        <v>142</v>
      </c>
    </row>
    <row r="1947" spans="1:3" x14ac:dyDescent="0.25">
      <c r="A1947" s="1">
        <v>41983.464583333334</v>
      </c>
      <c r="B1947" t="s">
        <v>286</v>
      </c>
      <c r="C1947" t="s">
        <v>141</v>
      </c>
    </row>
    <row r="1948" spans="1:3" x14ac:dyDescent="0.25">
      <c r="A1948" s="1">
        <v>41983.465277777781</v>
      </c>
      <c r="B1948" t="s">
        <v>286</v>
      </c>
      <c r="C1948" t="s">
        <v>141</v>
      </c>
    </row>
    <row r="1949" spans="1:3" x14ac:dyDescent="0.25">
      <c r="A1949" s="1">
        <v>41983.46597222222</v>
      </c>
      <c r="B1949" t="s">
        <v>286</v>
      </c>
      <c r="C1949" t="s">
        <v>141</v>
      </c>
    </row>
    <row r="1950" spans="1:3" x14ac:dyDescent="0.25">
      <c r="A1950" s="1">
        <v>41983.466666666667</v>
      </c>
      <c r="B1950" t="s">
        <v>286</v>
      </c>
      <c r="C1950" t="s">
        <v>140</v>
      </c>
    </row>
    <row r="1951" spans="1:3" x14ac:dyDescent="0.25">
      <c r="A1951" s="1">
        <v>41983.467361111114</v>
      </c>
      <c r="B1951" t="s">
        <v>286</v>
      </c>
      <c r="C1951" t="s">
        <v>140</v>
      </c>
    </row>
    <row r="1952" spans="1:3" x14ac:dyDescent="0.25">
      <c r="A1952" s="1">
        <v>41983.468055555553</v>
      </c>
      <c r="B1952" t="s">
        <v>286</v>
      </c>
      <c r="C1952" t="s">
        <v>55</v>
      </c>
    </row>
    <row r="1953" spans="1:3" x14ac:dyDescent="0.25">
      <c r="A1953" s="1">
        <v>41983.46875</v>
      </c>
      <c r="B1953" t="s">
        <v>286</v>
      </c>
      <c r="C1953" t="s">
        <v>55</v>
      </c>
    </row>
    <row r="1954" spans="1:3" x14ac:dyDescent="0.25">
      <c r="A1954" s="1">
        <v>41983.469444444447</v>
      </c>
      <c r="B1954" t="s">
        <v>286</v>
      </c>
      <c r="C1954" t="s">
        <v>139</v>
      </c>
    </row>
    <row r="1955" spans="1:3" x14ac:dyDescent="0.25">
      <c r="A1955" s="1">
        <v>41983.470138888886</v>
      </c>
      <c r="B1955" t="s">
        <v>286</v>
      </c>
      <c r="C1955" t="s">
        <v>139</v>
      </c>
    </row>
    <row r="1956" spans="1:3" x14ac:dyDescent="0.25">
      <c r="A1956" s="1">
        <v>41983.470833333333</v>
      </c>
      <c r="B1956" t="s">
        <v>286</v>
      </c>
      <c r="C1956" t="s">
        <v>138</v>
      </c>
    </row>
    <row r="1957" spans="1:3" x14ac:dyDescent="0.25">
      <c r="A1957" s="1">
        <v>41983.47152777778</v>
      </c>
      <c r="B1957" t="s">
        <v>286</v>
      </c>
      <c r="C1957" t="s">
        <v>138</v>
      </c>
    </row>
    <row r="1958" spans="1:3" x14ac:dyDescent="0.25">
      <c r="A1958" s="1">
        <v>41983.472222222219</v>
      </c>
      <c r="B1958" t="s">
        <v>286</v>
      </c>
      <c r="C1958" t="s">
        <v>137</v>
      </c>
    </row>
    <row r="1959" spans="1:3" x14ac:dyDescent="0.25">
      <c r="A1959" s="1">
        <v>41983.472916666666</v>
      </c>
      <c r="B1959" t="s">
        <v>286</v>
      </c>
      <c r="C1959" t="s">
        <v>137</v>
      </c>
    </row>
    <row r="1960" spans="1:3" x14ac:dyDescent="0.25">
      <c r="A1960" s="1">
        <v>41983.473611111112</v>
      </c>
      <c r="B1960" t="s">
        <v>286</v>
      </c>
      <c r="C1960" t="s">
        <v>136</v>
      </c>
    </row>
    <row r="1961" spans="1:3" x14ac:dyDescent="0.25">
      <c r="A1961" s="1">
        <v>41983.474305555559</v>
      </c>
      <c r="B1961" t="s">
        <v>286</v>
      </c>
      <c r="C1961" t="s">
        <v>136</v>
      </c>
    </row>
    <row r="1962" spans="1:3" x14ac:dyDescent="0.25">
      <c r="A1962" s="1">
        <v>41983.474999999999</v>
      </c>
      <c r="B1962" t="s">
        <v>286</v>
      </c>
      <c r="C1962" t="s">
        <v>135</v>
      </c>
    </row>
    <row r="1963" spans="1:3" x14ac:dyDescent="0.25">
      <c r="A1963" s="1">
        <v>41983.475694444445</v>
      </c>
      <c r="B1963" t="s">
        <v>286</v>
      </c>
      <c r="C1963" t="s">
        <v>135</v>
      </c>
    </row>
    <row r="1964" spans="1:3" x14ac:dyDescent="0.25">
      <c r="A1964" s="1">
        <v>41983.476388888892</v>
      </c>
      <c r="B1964" t="s">
        <v>286</v>
      </c>
      <c r="C1964" t="s">
        <v>134</v>
      </c>
    </row>
    <row r="1965" spans="1:3" x14ac:dyDescent="0.25">
      <c r="A1965" s="1">
        <v>41983.477083333331</v>
      </c>
      <c r="B1965" t="s">
        <v>286</v>
      </c>
      <c r="C1965" t="s">
        <v>248</v>
      </c>
    </row>
    <row r="1966" spans="1:3" x14ac:dyDescent="0.25">
      <c r="A1966" s="1">
        <v>41983.477777777778</v>
      </c>
      <c r="B1966" t="s">
        <v>286</v>
      </c>
      <c r="C1966" t="s">
        <v>248</v>
      </c>
    </row>
    <row r="1967" spans="1:3" x14ac:dyDescent="0.25">
      <c r="A1967" s="1">
        <v>41983.478472222225</v>
      </c>
      <c r="B1967" t="s">
        <v>286</v>
      </c>
      <c r="C1967" t="s">
        <v>248</v>
      </c>
    </row>
    <row r="1968" spans="1:3" x14ac:dyDescent="0.25">
      <c r="A1968" s="1">
        <v>41983.479166666664</v>
      </c>
      <c r="B1968" t="s">
        <v>286</v>
      </c>
      <c r="C1968" t="s">
        <v>90</v>
      </c>
    </row>
    <row r="1969" spans="1:3" x14ac:dyDescent="0.25">
      <c r="A1969" s="1">
        <v>41983.479861111111</v>
      </c>
      <c r="B1969" t="s">
        <v>286</v>
      </c>
      <c r="C1969" t="s">
        <v>90</v>
      </c>
    </row>
    <row r="1970" spans="1:3" x14ac:dyDescent="0.25">
      <c r="A1970" s="1">
        <v>41983.480555555558</v>
      </c>
      <c r="B1970" t="s">
        <v>286</v>
      </c>
      <c r="C1970" t="s">
        <v>90</v>
      </c>
    </row>
    <row r="1971" spans="1:3" x14ac:dyDescent="0.25">
      <c r="A1971" s="1">
        <v>41983.481249999997</v>
      </c>
      <c r="B1971" t="s">
        <v>286</v>
      </c>
      <c r="C1971" t="s">
        <v>204</v>
      </c>
    </row>
    <row r="1972" spans="1:3" x14ac:dyDescent="0.25">
      <c r="A1972" s="1">
        <v>41983.481944444444</v>
      </c>
      <c r="B1972" t="s">
        <v>286</v>
      </c>
      <c r="C1972" t="s">
        <v>204</v>
      </c>
    </row>
    <row r="1973" spans="1:3" x14ac:dyDescent="0.25">
      <c r="A1973" s="1">
        <v>41983.482638888891</v>
      </c>
      <c r="B1973" t="s">
        <v>286</v>
      </c>
      <c r="C1973" t="s">
        <v>204</v>
      </c>
    </row>
    <row r="1974" spans="1:3" x14ac:dyDescent="0.25">
      <c r="A1974" s="1">
        <v>41983.48333333333</v>
      </c>
      <c r="B1974" t="s">
        <v>286</v>
      </c>
      <c r="C1974" t="s">
        <v>203</v>
      </c>
    </row>
    <row r="1975" spans="1:3" x14ac:dyDescent="0.25">
      <c r="A1975" s="1">
        <v>41983.484027777777</v>
      </c>
      <c r="B1975" t="s">
        <v>286</v>
      </c>
      <c r="C1975" t="s">
        <v>202</v>
      </c>
    </row>
    <row r="1976" spans="1:3" x14ac:dyDescent="0.25">
      <c r="A1976" s="1">
        <v>41983.484722222223</v>
      </c>
      <c r="B1976" t="s">
        <v>286</v>
      </c>
      <c r="C1976" t="s">
        <v>202</v>
      </c>
    </row>
    <row r="1977" spans="1:3" x14ac:dyDescent="0.25">
      <c r="A1977" s="1">
        <v>41983.48541666667</v>
      </c>
      <c r="B1977" t="s">
        <v>286</v>
      </c>
      <c r="C1977" t="s">
        <v>202</v>
      </c>
    </row>
    <row r="1978" spans="1:3" x14ac:dyDescent="0.25">
      <c r="A1978" s="1">
        <v>41983.486111111109</v>
      </c>
      <c r="B1978" t="s">
        <v>286</v>
      </c>
      <c r="C1978" t="s">
        <v>36</v>
      </c>
    </row>
    <row r="1979" spans="1:3" x14ac:dyDescent="0.25">
      <c r="A1979" s="1">
        <v>41983.486805555556</v>
      </c>
      <c r="B1979" t="s">
        <v>286</v>
      </c>
      <c r="C1979" t="s">
        <v>36</v>
      </c>
    </row>
    <row r="1980" spans="1:3" x14ac:dyDescent="0.25">
      <c r="A1980" s="1">
        <v>41983.487500000003</v>
      </c>
      <c r="B1980" t="s">
        <v>286</v>
      </c>
      <c r="C1980" t="s">
        <v>201</v>
      </c>
    </row>
    <row r="1981" spans="1:3" x14ac:dyDescent="0.25">
      <c r="A1981" s="1">
        <v>41983.488194444442</v>
      </c>
      <c r="B1981" t="s">
        <v>286</v>
      </c>
      <c r="C1981" t="s">
        <v>201</v>
      </c>
    </row>
    <row r="1982" spans="1:3" x14ac:dyDescent="0.25">
      <c r="A1982" s="1">
        <v>41983.488888888889</v>
      </c>
      <c r="B1982" t="s">
        <v>286</v>
      </c>
      <c r="C1982" t="s">
        <v>200</v>
      </c>
    </row>
    <row r="1983" spans="1:3" x14ac:dyDescent="0.25">
      <c r="A1983" s="1">
        <v>41983.489583333336</v>
      </c>
      <c r="B1983" t="s">
        <v>286</v>
      </c>
      <c r="C1983" t="s">
        <v>200</v>
      </c>
    </row>
    <row r="1984" spans="1:3" x14ac:dyDescent="0.25">
      <c r="A1984" s="1">
        <v>41983.490277777775</v>
      </c>
      <c r="B1984" t="s">
        <v>286</v>
      </c>
      <c r="C1984" t="s">
        <v>59</v>
      </c>
    </row>
    <row r="1985" spans="1:3" x14ac:dyDescent="0.25">
      <c r="A1985" s="1">
        <v>41983.490972222222</v>
      </c>
      <c r="B1985" t="s">
        <v>286</v>
      </c>
      <c r="C1985" t="s">
        <v>59</v>
      </c>
    </row>
    <row r="1986" spans="1:3" x14ac:dyDescent="0.25">
      <c r="A1986" s="1">
        <v>41983.491666666669</v>
      </c>
      <c r="B1986" t="s">
        <v>286</v>
      </c>
      <c r="C1986" t="s">
        <v>61</v>
      </c>
    </row>
    <row r="1987" spans="1:3" x14ac:dyDescent="0.25">
      <c r="A1987" s="1">
        <v>41983.492361111108</v>
      </c>
      <c r="B1987" t="s">
        <v>286</v>
      </c>
      <c r="C1987" t="s">
        <v>61</v>
      </c>
    </row>
    <row r="1988" spans="1:3" x14ac:dyDescent="0.25">
      <c r="A1988" s="1">
        <v>41983.493055555555</v>
      </c>
      <c r="B1988" t="s">
        <v>286</v>
      </c>
      <c r="C1988" t="s">
        <v>61</v>
      </c>
    </row>
    <row r="1989" spans="1:3" x14ac:dyDescent="0.25">
      <c r="A1989" s="1">
        <v>41983.493750000001</v>
      </c>
      <c r="B1989" t="s">
        <v>286</v>
      </c>
      <c r="C1989" t="s">
        <v>61</v>
      </c>
    </row>
    <row r="1990" spans="1:3" x14ac:dyDescent="0.25">
      <c r="A1990" s="1">
        <v>41983.494444444441</v>
      </c>
      <c r="B1990" t="s">
        <v>286</v>
      </c>
      <c r="C1990" t="s">
        <v>62</v>
      </c>
    </row>
    <row r="1991" spans="1:3" x14ac:dyDescent="0.25">
      <c r="A1991" s="1">
        <v>41983.495138888888</v>
      </c>
      <c r="B1991" t="s">
        <v>286</v>
      </c>
      <c r="C1991" t="s">
        <v>198</v>
      </c>
    </row>
    <row r="1992" spans="1:3" x14ac:dyDescent="0.25">
      <c r="A1992" s="1">
        <v>41983.495833333334</v>
      </c>
      <c r="B1992" t="s">
        <v>286</v>
      </c>
      <c r="C1992" t="s">
        <v>198</v>
      </c>
    </row>
    <row r="1993" spans="1:3" x14ac:dyDescent="0.25">
      <c r="A1993" s="1">
        <v>41983.496527777781</v>
      </c>
      <c r="B1993" t="s">
        <v>286</v>
      </c>
      <c r="C1993" t="s">
        <v>198</v>
      </c>
    </row>
    <row r="1994" spans="1:3" x14ac:dyDescent="0.25">
      <c r="A1994" s="1">
        <v>41983.49722222222</v>
      </c>
      <c r="B1994" t="s">
        <v>286</v>
      </c>
      <c r="C1994" t="s">
        <v>197</v>
      </c>
    </row>
    <row r="1995" spans="1:3" x14ac:dyDescent="0.25">
      <c r="A1995" s="1">
        <v>41983.497916666667</v>
      </c>
      <c r="B1995" t="s">
        <v>286</v>
      </c>
      <c r="C1995" t="s">
        <v>196</v>
      </c>
    </row>
    <row r="1996" spans="1:3" x14ac:dyDescent="0.25">
      <c r="A1996" s="1">
        <v>41983.498611111114</v>
      </c>
      <c r="B1996" t="s">
        <v>286</v>
      </c>
      <c r="C1996" t="s">
        <v>196</v>
      </c>
    </row>
    <row r="1997" spans="1:3" x14ac:dyDescent="0.25">
      <c r="A1997" s="1">
        <v>41983.499305555553</v>
      </c>
      <c r="B1997" t="s">
        <v>286</v>
      </c>
      <c r="C1997" t="s">
        <v>195</v>
      </c>
    </row>
    <row r="1998" spans="1:3" x14ac:dyDescent="0.25">
      <c r="A1998" s="1">
        <v>41983.5</v>
      </c>
      <c r="B1998" t="s">
        <v>286</v>
      </c>
      <c r="C1998" t="s">
        <v>194</v>
      </c>
    </row>
    <row r="1999" spans="1:3" x14ac:dyDescent="0.25">
      <c r="A1999" s="1">
        <v>41983.500694444447</v>
      </c>
      <c r="B1999" t="s">
        <v>286</v>
      </c>
      <c r="C1999" t="s">
        <v>194</v>
      </c>
    </row>
    <row r="2000" spans="1:3" x14ac:dyDescent="0.25">
      <c r="A2000" s="1">
        <v>41983.501388888886</v>
      </c>
      <c r="B2000" t="s">
        <v>286</v>
      </c>
      <c r="C2000" t="s">
        <v>193</v>
      </c>
    </row>
    <row r="2001" spans="1:3" x14ac:dyDescent="0.25">
      <c r="A2001" s="1">
        <v>41983.502083333333</v>
      </c>
      <c r="B2001" t="s">
        <v>286</v>
      </c>
      <c r="C2001" t="s">
        <v>192</v>
      </c>
    </row>
    <row r="2002" spans="1:3" x14ac:dyDescent="0.25">
      <c r="A2002" s="1">
        <v>41983.50277777778</v>
      </c>
      <c r="B2002" t="s">
        <v>286</v>
      </c>
      <c r="C2002" t="s">
        <v>192</v>
      </c>
    </row>
    <row r="2003" spans="1:3" x14ac:dyDescent="0.25">
      <c r="A2003" s="1">
        <v>41983.503472222219</v>
      </c>
      <c r="B2003" t="s">
        <v>286</v>
      </c>
      <c r="C2003" t="s">
        <v>24</v>
      </c>
    </row>
    <row r="2004" spans="1:3" x14ac:dyDescent="0.25">
      <c r="A2004" s="1">
        <v>41983.504166666666</v>
      </c>
      <c r="B2004" t="s">
        <v>286</v>
      </c>
      <c r="C2004" t="s">
        <v>24</v>
      </c>
    </row>
    <row r="2005" spans="1:3" x14ac:dyDescent="0.25">
      <c r="A2005" s="1">
        <v>41983.504861111112</v>
      </c>
      <c r="B2005" t="s">
        <v>286</v>
      </c>
      <c r="C2005" t="s">
        <v>24</v>
      </c>
    </row>
    <row r="2006" spans="1:3" x14ac:dyDescent="0.25">
      <c r="A2006" s="1">
        <v>41983.505555555559</v>
      </c>
      <c r="B2006" t="s">
        <v>286</v>
      </c>
      <c r="C2006" t="s">
        <v>24</v>
      </c>
    </row>
    <row r="2007" spans="1:3" x14ac:dyDescent="0.25">
      <c r="A2007" s="1">
        <v>41983.506249999999</v>
      </c>
      <c r="B2007" t="s">
        <v>286</v>
      </c>
      <c r="C2007" t="s">
        <v>24</v>
      </c>
    </row>
    <row r="2008" spans="1:3" x14ac:dyDescent="0.25">
      <c r="A2008" s="1">
        <v>41983.506944444445</v>
      </c>
      <c r="B2008" t="s">
        <v>286</v>
      </c>
      <c r="C2008" t="s">
        <v>24</v>
      </c>
    </row>
    <row r="2009" spans="1:3" x14ac:dyDescent="0.25">
      <c r="A2009" s="1">
        <v>41983.507638888892</v>
      </c>
      <c r="B2009" t="s">
        <v>286</v>
      </c>
      <c r="C2009" t="s">
        <v>24</v>
      </c>
    </row>
    <row r="2010" spans="1:3" x14ac:dyDescent="0.25">
      <c r="A2010" s="1">
        <v>41983.508333333331</v>
      </c>
      <c r="B2010" t="s">
        <v>286</v>
      </c>
      <c r="C2010" t="s">
        <v>24</v>
      </c>
    </row>
    <row r="2011" spans="1:3" x14ac:dyDescent="0.25">
      <c r="A2011" s="1">
        <v>41983.509027777778</v>
      </c>
      <c r="B2011" t="s">
        <v>286</v>
      </c>
      <c r="C2011" t="s">
        <v>24</v>
      </c>
    </row>
    <row r="2012" spans="1:3" x14ac:dyDescent="0.25">
      <c r="A2012" s="1">
        <v>41983.509722222225</v>
      </c>
      <c r="B2012" t="s">
        <v>286</v>
      </c>
      <c r="C2012" t="s">
        <v>192</v>
      </c>
    </row>
    <row r="2013" spans="1:3" x14ac:dyDescent="0.25">
      <c r="A2013" s="1">
        <v>41983.510416666664</v>
      </c>
      <c r="B2013" t="s">
        <v>286</v>
      </c>
      <c r="C2013" t="s">
        <v>193</v>
      </c>
    </row>
    <row r="2014" spans="1:3" x14ac:dyDescent="0.25">
      <c r="A2014" s="1">
        <v>41983.511111111111</v>
      </c>
      <c r="B2014" t="s">
        <v>286</v>
      </c>
      <c r="C2014" t="s">
        <v>194</v>
      </c>
    </row>
    <row r="2015" spans="1:3" x14ac:dyDescent="0.25">
      <c r="A2015" s="1">
        <v>41983.511805555558</v>
      </c>
      <c r="B2015" t="s">
        <v>286</v>
      </c>
      <c r="C2015" t="s">
        <v>194</v>
      </c>
    </row>
    <row r="2016" spans="1:3" x14ac:dyDescent="0.25">
      <c r="A2016" s="1">
        <v>41983.512499999997</v>
      </c>
      <c r="B2016" t="s">
        <v>286</v>
      </c>
      <c r="C2016" t="s">
        <v>195</v>
      </c>
    </row>
    <row r="2017" spans="1:3" x14ac:dyDescent="0.25">
      <c r="A2017" s="1">
        <v>41983.513194444444</v>
      </c>
      <c r="B2017" t="s">
        <v>286</v>
      </c>
      <c r="C2017" t="s">
        <v>195</v>
      </c>
    </row>
    <row r="2018" spans="1:3" x14ac:dyDescent="0.25">
      <c r="A2018" s="1">
        <v>41983.513888888891</v>
      </c>
      <c r="B2018" t="s">
        <v>286</v>
      </c>
      <c r="C2018" t="s">
        <v>196</v>
      </c>
    </row>
    <row r="2019" spans="1:3" x14ac:dyDescent="0.25">
      <c r="A2019" s="1">
        <v>41983.51458333333</v>
      </c>
      <c r="B2019" t="s">
        <v>286</v>
      </c>
      <c r="C2019" t="s">
        <v>197</v>
      </c>
    </row>
    <row r="2020" spans="1:3" x14ac:dyDescent="0.25">
      <c r="A2020" s="1">
        <v>41983.515277777777</v>
      </c>
      <c r="B2020" t="s">
        <v>286</v>
      </c>
      <c r="C2020" t="s">
        <v>197</v>
      </c>
    </row>
    <row r="2021" spans="1:3" x14ac:dyDescent="0.25">
      <c r="A2021" s="1">
        <v>41983.515972222223</v>
      </c>
      <c r="B2021" t="s">
        <v>286</v>
      </c>
      <c r="C2021" t="s">
        <v>197</v>
      </c>
    </row>
    <row r="2022" spans="1:3" x14ac:dyDescent="0.25">
      <c r="A2022" s="1">
        <v>41983.51666666667</v>
      </c>
      <c r="B2022" t="s">
        <v>286</v>
      </c>
      <c r="C2022" t="s">
        <v>198</v>
      </c>
    </row>
    <row r="2023" spans="1:3" x14ac:dyDescent="0.25">
      <c r="A2023" s="1">
        <v>41983.517361111109</v>
      </c>
      <c r="B2023" t="s">
        <v>286</v>
      </c>
      <c r="C2023" t="s">
        <v>198</v>
      </c>
    </row>
    <row r="2024" spans="1:3" x14ac:dyDescent="0.25">
      <c r="A2024" s="1">
        <v>41983.518055555556</v>
      </c>
      <c r="B2024" t="s">
        <v>286</v>
      </c>
      <c r="C2024" t="s">
        <v>198</v>
      </c>
    </row>
    <row r="2025" spans="1:3" x14ac:dyDescent="0.25">
      <c r="A2025" s="1">
        <v>41983.518750000003</v>
      </c>
      <c r="B2025" t="s">
        <v>286</v>
      </c>
      <c r="C2025" t="s">
        <v>62</v>
      </c>
    </row>
    <row r="2026" spans="1:3" x14ac:dyDescent="0.25">
      <c r="A2026" s="1">
        <v>41983.519444444442</v>
      </c>
      <c r="B2026" t="s">
        <v>286</v>
      </c>
      <c r="C2026" t="s">
        <v>62</v>
      </c>
    </row>
    <row r="2027" spans="1:3" x14ac:dyDescent="0.25">
      <c r="A2027" s="1">
        <v>41983.520138888889</v>
      </c>
      <c r="B2027" t="s">
        <v>286</v>
      </c>
      <c r="C2027" t="s">
        <v>61</v>
      </c>
    </row>
    <row r="2028" spans="1:3" x14ac:dyDescent="0.25">
      <c r="A2028" s="1">
        <v>41983.520833333336</v>
      </c>
      <c r="B2028" t="s">
        <v>286</v>
      </c>
      <c r="C2028" t="s">
        <v>61</v>
      </c>
    </row>
    <row r="2029" spans="1:3" x14ac:dyDescent="0.25">
      <c r="A2029" s="1">
        <v>41983.521527777775</v>
      </c>
      <c r="B2029" t="s">
        <v>286</v>
      </c>
      <c r="C2029" t="s">
        <v>59</v>
      </c>
    </row>
    <row r="2030" spans="1:3" x14ac:dyDescent="0.25">
      <c r="A2030" s="1">
        <v>41983.522222222222</v>
      </c>
      <c r="B2030" t="s">
        <v>286</v>
      </c>
      <c r="C2030" t="s">
        <v>59</v>
      </c>
    </row>
    <row r="2031" spans="1:3" x14ac:dyDescent="0.25">
      <c r="A2031" s="1">
        <v>41983.522916666669</v>
      </c>
      <c r="B2031" t="s">
        <v>286</v>
      </c>
      <c r="C2031" t="s">
        <v>200</v>
      </c>
    </row>
    <row r="2032" spans="1:3" x14ac:dyDescent="0.25">
      <c r="A2032" s="1">
        <v>41983.523611111108</v>
      </c>
      <c r="B2032" t="s">
        <v>286</v>
      </c>
      <c r="C2032" t="s">
        <v>200</v>
      </c>
    </row>
    <row r="2033" spans="1:3" x14ac:dyDescent="0.25">
      <c r="A2033" s="1">
        <v>41983.524305555555</v>
      </c>
      <c r="B2033" t="s">
        <v>286</v>
      </c>
      <c r="C2033" t="s">
        <v>201</v>
      </c>
    </row>
    <row r="2034" spans="1:3" x14ac:dyDescent="0.25">
      <c r="A2034" s="1">
        <v>41983.525000000001</v>
      </c>
      <c r="B2034" t="s">
        <v>286</v>
      </c>
      <c r="C2034" t="s">
        <v>201</v>
      </c>
    </row>
    <row r="2035" spans="1:3" x14ac:dyDescent="0.25">
      <c r="A2035" s="1">
        <v>41983.525694444441</v>
      </c>
      <c r="B2035" t="s">
        <v>286</v>
      </c>
      <c r="C2035" t="s">
        <v>36</v>
      </c>
    </row>
    <row r="2036" spans="1:3" x14ac:dyDescent="0.25">
      <c r="A2036" s="1">
        <v>41983.526388888888</v>
      </c>
      <c r="B2036" t="s">
        <v>286</v>
      </c>
      <c r="C2036" t="s">
        <v>36</v>
      </c>
    </row>
    <row r="2037" spans="1:3" x14ac:dyDescent="0.25">
      <c r="A2037" s="1">
        <v>41983.527083333334</v>
      </c>
      <c r="B2037" t="s">
        <v>286</v>
      </c>
      <c r="C2037" t="s">
        <v>36</v>
      </c>
    </row>
    <row r="2038" spans="1:3" x14ac:dyDescent="0.25">
      <c r="A2038" s="1">
        <v>41983.527777777781</v>
      </c>
      <c r="B2038" t="s">
        <v>286</v>
      </c>
      <c r="C2038" t="s">
        <v>202</v>
      </c>
    </row>
    <row r="2039" spans="1:3" x14ac:dyDescent="0.25">
      <c r="A2039" s="1">
        <v>41983.52847222222</v>
      </c>
      <c r="B2039" t="s">
        <v>286</v>
      </c>
      <c r="C2039" t="s">
        <v>202</v>
      </c>
    </row>
    <row r="2040" spans="1:3" x14ac:dyDescent="0.25">
      <c r="A2040" s="1">
        <v>41983.529166666667</v>
      </c>
      <c r="B2040" t="s">
        <v>286</v>
      </c>
      <c r="C2040" t="s">
        <v>203</v>
      </c>
    </row>
    <row r="2041" spans="1:3" x14ac:dyDescent="0.25">
      <c r="A2041" s="1">
        <v>41983.529861111114</v>
      </c>
      <c r="B2041" t="s">
        <v>286</v>
      </c>
      <c r="C2041" t="s">
        <v>203</v>
      </c>
    </row>
    <row r="2042" spans="1:3" x14ac:dyDescent="0.25">
      <c r="A2042" s="1">
        <v>41983.530555555553</v>
      </c>
      <c r="B2042" t="s">
        <v>286</v>
      </c>
      <c r="C2042" t="s">
        <v>204</v>
      </c>
    </row>
    <row r="2043" spans="1:3" x14ac:dyDescent="0.25">
      <c r="A2043" s="1">
        <v>41983.53125</v>
      </c>
      <c r="B2043" t="s">
        <v>286</v>
      </c>
      <c r="C2043" t="s">
        <v>204</v>
      </c>
    </row>
    <row r="2044" spans="1:3" x14ac:dyDescent="0.25">
      <c r="A2044" s="1">
        <v>41983.531944444447</v>
      </c>
      <c r="B2044" t="s">
        <v>286</v>
      </c>
      <c r="C2044" t="s">
        <v>90</v>
      </c>
    </row>
    <row r="2045" spans="1:3" x14ac:dyDescent="0.25">
      <c r="A2045" s="1">
        <v>41983.532638888886</v>
      </c>
      <c r="B2045" t="s">
        <v>286</v>
      </c>
      <c r="C2045" t="s">
        <v>90</v>
      </c>
    </row>
    <row r="2046" spans="1:3" x14ac:dyDescent="0.25">
      <c r="A2046" s="1">
        <v>41983.533333333333</v>
      </c>
      <c r="B2046" t="s">
        <v>286</v>
      </c>
      <c r="C2046" t="s">
        <v>248</v>
      </c>
    </row>
    <row r="2047" spans="1:3" x14ac:dyDescent="0.25">
      <c r="A2047" s="1">
        <v>41983.53402777778</v>
      </c>
      <c r="B2047" t="s">
        <v>286</v>
      </c>
      <c r="C2047" t="s">
        <v>248</v>
      </c>
    </row>
    <row r="2048" spans="1:3" x14ac:dyDescent="0.25">
      <c r="A2048" s="1">
        <v>41983.534722222219</v>
      </c>
      <c r="B2048" t="s">
        <v>286</v>
      </c>
      <c r="C2048" t="s">
        <v>134</v>
      </c>
    </row>
    <row r="2049" spans="1:3" x14ac:dyDescent="0.25">
      <c r="A2049" s="1">
        <v>41983.535416666666</v>
      </c>
      <c r="B2049" t="s">
        <v>286</v>
      </c>
      <c r="C2049" t="s">
        <v>134</v>
      </c>
    </row>
    <row r="2050" spans="1:3" x14ac:dyDescent="0.25">
      <c r="A2050" s="1">
        <v>41983.536111111112</v>
      </c>
      <c r="B2050" t="s">
        <v>286</v>
      </c>
      <c r="C2050" t="s">
        <v>134</v>
      </c>
    </row>
    <row r="2051" spans="1:3" x14ac:dyDescent="0.25">
      <c r="A2051" s="1">
        <v>41983.536805555559</v>
      </c>
      <c r="B2051" t="s">
        <v>286</v>
      </c>
      <c r="C2051" t="s">
        <v>134</v>
      </c>
    </row>
    <row r="2052" spans="1:3" x14ac:dyDescent="0.25">
      <c r="A2052" s="1">
        <v>41983.537499999999</v>
      </c>
      <c r="B2052" t="s">
        <v>286</v>
      </c>
      <c r="C2052" t="s">
        <v>135</v>
      </c>
    </row>
    <row r="2053" spans="1:3" x14ac:dyDescent="0.25">
      <c r="A2053" s="1">
        <v>41983.538194444445</v>
      </c>
      <c r="B2053" t="s">
        <v>286</v>
      </c>
      <c r="C2053" t="s">
        <v>136</v>
      </c>
    </row>
    <row r="2054" spans="1:3" x14ac:dyDescent="0.25">
      <c r="A2054" s="1">
        <v>41983.538888888892</v>
      </c>
      <c r="B2054" t="s">
        <v>286</v>
      </c>
      <c r="C2054" t="s">
        <v>136</v>
      </c>
    </row>
    <row r="2055" spans="1:3" x14ac:dyDescent="0.25">
      <c r="A2055" s="1">
        <v>41983.539583333331</v>
      </c>
      <c r="B2055" t="s">
        <v>286</v>
      </c>
      <c r="C2055" t="s">
        <v>137</v>
      </c>
    </row>
    <row r="2056" spans="1:3" x14ac:dyDescent="0.25">
      <c r="A2056" s="1">
        <v>41983.540277777778</v>
      </c>
      <c r="B2056" t="s">
        <v>286</v>
      </c>
      <c r="C2056" t="s">
        <v>137</v>
      </c>
    </row>
    <row r="2057" spans="1:3" x14ac:dyDescent="0.25">
      <c r="A2057" s="1">
        <v>41983.540972222225</v>
      </c>
      <c r="B2057" t="s">
        <v>286</v>
      </c>
      <c r="C2057" t="s">
        <v>138</v>
      </c>
    </row>
    <row r="2058" spans="1:3" x14ac:dyDescent="0.25">
      <c r="A2058" s="1">
        <v>41983.541666666664</v>
      </c>
      <c r="B2058" t="s">
        <v>286</v>
      </c>
      <c r="C2058" t="s">
        <v>139</v>
      </c>
    </row>
    <row r="2059" spans="1:3" x14ac:dyDescent="0.25">
      <c r="A2059" s="1">
        <v>41983.542361111111</v>
      </c>
      <c r="B2059" t="s">
        <v>286</v>
      </c>
      <c r="C2059" t="s">
        <v>139</v>
      </c>
    </row>
    <row r="2060" spans="1:3" x14ac:dyDescent="0.25">
      <c r="A2060" s="1">
        <v>41983.543055555558</v>
      </c>
      <c r="B2060" t="s">
        <v>286</v>
      </c>
      <c r="C2060" t="s">
        <v>55</v>
      </c>
    </row>
    <row r="2061" spans="1:3" x14ac:dyDescent="0.25">
      <c r="A2061" s="1">
        <v>41983.543749999997</v>
      </c>
      <c r="B2061" t="s">
        <v>286</v>
      </c>
      <c r="C2061" t="s">
        <v>55</v>
      </c>
    </row>
    <row r="2062" spans="1:3" x14ac:dyDescent="0.25">
      <c r="A2062" s="1">
        <v>41983.544444444444</v>
      </c>
      <c r="B2062" t="s">
        <v>286</v>
      </c>
      <c r="C2062" t="s">
        <v>140</v>
      </c>
    </row>
    <row r="2063" spans="1:3" x14ac:dyDescent="0.25">
      <c r="A2063" s="1">
        <v>41983.545138888891</v>
      </c>
      <c r="B2063" t="s">
        <v>286</v>
      </c>
      <c r="C2063" t="s">
        <v>140</v>
      </c>
    </row>
    <row r="2064" spans="1:3" x14ac:dyDescent="0.25">
      <c r="A2064" s="1">
        <v>41983.54583333333</v>
      </c>
      <c r="B2064" t="s">
        <v>286</v>
      </c>
      <c r="C2064" t="s">
        <v>141</v>
      </c>
    </row>
    <row r="2065" spans="1:3" x14ac:dyDescent="0.25">
      <c r="A2065" s="1">
        <v>41983.546527777777</v>
      </c>
      <c r="B2065" t="s">
        <v>286</v>
      </c>
      <c r="C2065" t="s">
        <v>141</v>
      </c>
    </row>
    <row r="2066" spans="1:3" x14ac:dyDescent="0.25">
      <c r="A2066" s="1">
        <v>41983.547222222223</v>
      </c>
      <c r="B2066" t="s">
        <v>286</v>
      </c>
      <c r="C2066" t="s">
        <v>142</v>
      </c>
    </row>
    <row r="2067" spans="1:3" x14ac:dyDescent="0.25">
      <c r="A2067" s="1">
        <v>41983.54791666667</v>
      </c>
      <c r="B2067" t="s">
        <v>286</v>
      </c>
      <c r="C2067" t="s">
        <v>142</v>
      </c>
    </row>
    <row r="2068" spans="1:3" x14ac:dyDescent="0.25">
      <c r="A2068" s="1">
        <v>41983.548611111109</v>
      </c>
      <c r="B2068" t="s">
        <v>286</v>
      </c>
      <c r="C2068" t="s">
        <v>143</v>
      </c>
    </row>
    <row r="2069" spans="1:3" x14ac:dyDescent="0.25">
      <c r="A2069" s="1">
        <v>41983.549305555556</v>
      </c>
      <c r="B2069" t="s">
        <v>286</v>
      </c>
      <c r="C2069" t="s">
        <v>143</v>
      </c>
    </row>
    <row r="2070" spans="1:3" x14ac:dyDescent="0.25">
      <c r="A2070" s="1">
        <v>41983.55</v>
      </c>
      <c r="B2070" t="s">
        <v>286</v>
      </c>
      <c r="C2070" t="s">
        <v>143</v>
      </c>
    </row>
    <row r="2071" spans="1:3" x14ac:dyDescent="0.25">
      <c r="A2071" s="1">
        <v>41983.550694444442</v>
      </c>
      <c r="B2071" t="s">
        <v>286</v>
      </c>
      <c r="C2071" t="s">
        <v>28</v>
      </c>
    </row>
    <row r="2072" spans="1:3" x14ac:dyDescent="0.25">
      <c r="A2072" s="1">
        <v>41983.551388888889</v>
      </c>
      <c r="B2072" t="s">
        <v>286</v>
      </c>
      <c r="C2072" t="s">
        <v>28</v>
      </c>
    </row>
    <row r="2073" spans="1:3" x14ac:dyDescent="0.25">
      <c r="A2073" s="1">
        <v>41983.552083333336</v>
      </c>
      <c r="B2073" t="s">
        <v>286</v>
      </c>
      <c r="C2073" t="s">
        <v>27</v>
      </c>
    </row>
    <row r="2074" spans="1:3" x14ac:dyDescent="0.25">
      <c r="A2074" s="1">
        <v>41983.552777777775</v>
      </c>
      <c r="B2074" t="s">
        <v>286</v>
      </c>
      <c r="C2074" t="s">
        <v>27</v>
      </c>
    </row>
    <row r="2075" spans="1:3" x14ac:dyDescent="0.25">
      <c r="A2075" s="1">
        <v>41983.553472222222</v>
      </c>
      <c r="B2075" t="s">
        <v>286</v>
      </c>
      <c r="C2075" t="s">
        <v>27</v>
      </c>
    </row>
    <row r="2076" spans="1:3" x14ac:dyDescent="0.25">
      <c r="A2076" s="1">
        <v>41983.554166666669</v>
      </c>
      <c r="B2076" t="s">
        <v>286</v>
      </c>
      <c r="C2076" t="s">
        <v>288</v>
      </c>
    </row>
    <row r="2077" spans="1:3" x14ac:dyDescent="0.25">
      <c r="A2077" s="1">
        <v>41983.554861111108</v>
      </c>
      <c r="B2077" t="s">
        <v>286</v>
      </c>
      <c r="C2077" t="s">
        <v>288</v>
      </c>
    </row>
    <row r="2078" spans="1:3" x14ac:dyDescent="0.25">
      <c r="A2078" s="1">
        <v>41983.555555555555</v>
      </c>
      <c r="B2078" t="s">
        <v>286</v>
      </c>
      <c r="C2078" t="s">
        <v>82</v>
      </c>
    </row>
    <row r="2079" spans="1:3" x14ac:dyDescent="0.25">
      <c r="A2079" s="1">
        <v>41983.556250000001</v>
      </c>
      <c r="B2079" t="s">
        <v>286</v>
      </c>
      <c r="C2079" t="s">
        <v>82</v>
      </c>
    </row>
    <row r="2080" spans="1:3" x14ac:dyDescent="0.25">
      <c r="A2080" s="1">
        <v>41983.556944444441</v>
      </c>
      <c r="B2080" t="s">
        <v>286</v>
      </c>
      <c r="C2080" t="s">
        <v>287</v>
      </c>
    </row>
    <row r="2081" spans="1:3" x14ac:dyDescent="0.25">
      <c r="A2081" s="1">
        <v>41983.557638888888</v>
      </c>
      <c r="B2081" t="s">
        <v>286</v>
      </c>
      <c r="C2081" t="s">
        <v>287</v>
      </c>
    </row>
    <row r="2082" spans="1:3" x14ac:dyDescent="0.25">
      <c r="A2082" s="1">
        <v>41983.558333333334</v>
      </c>
      <c r="B2082" t="s">
        <v>286</v>
      </c>
      <c r="C2082" t="s">
        <v>62</v>
      </c>
    </row>
    <row r="2083" spans="1:3" x14ac:dyDescent="0.25">
      <c r="A2083" s="1">
        <v>41983.559027777781</v>
      </c>
      <c r="B2083" t="s">
        <v>286</v>
      </c>
      <c r="C2083" t="s">
        <v>62</v>
      </c>
    </row>
    <row r="2084" spans="1:3" x14ac:dyDescent="0.25">
      <c r="A2084" s="1">
        <v>41983.55972222222</v>
      </c>
      <c r="B2084" t="s">
        <v>286</v>
      </c>
      <c r="C2084" t="s">
        <v>62</v>
      </c>
    </row>
    <row r="2085" spans="1:3" x14ac:dyDescent="0.25">
      <c r="A2085" s="1">
        <v>41983.560416666667</v>
      </c>
      <c r="B2085" t="s">
        <v>286</v>
      </c>
      <c r="C2085" t="s">
        <v>61</v>
      </c>
    </row>
    <row r="2086" spans="1:3" x14ac:dyDescent="0.25">
      <c r="A2086" s="1">
        <v>41983.561111111114</v>
      </c>
      <c r="B2086" t="s">
        <v>286</v>
      </c>
      <c r="C2086" t="s">
        <v>61</v>
      </c>
    </row>
    <row r="2087" spans="1:3" x14ac:dyDescent="0.25">
      <c r="A2087" s="1">
        <v>41983.561805555553</v>
      </c>
      <c r="B2087" t="s">
        <v>286</v>
      </c>
      <c r="C2087" t="s">
        <v>61</v>
      </c>
    </row>
    <row r="2088" spans="1:3" x14ac:dyDescent="0.25">
      <c r="A2088" s="1">
        <v>41983.5625</v>
      </c>
      <c r="B2088" t="s">
        <v>286</v>
      </c>
      <c r="C2088" t="s">
        <v>61</v>
      </c>
    </row>
    <row r="2089" spans="1:3" x14ac:dyDescent="0.25">
      <c r="A2089" s="1">
        <v>41983.563194444447</v>
      </c>
      <c r="B2089" t="s">
        <v>286</v>
      </c>
      <c r="C2089" t="s">
        <v>61</v>
      </c>
    </row>
  </sheetData>
  <autoFilter ref="A1:C2089" xr:uid="{B7F47650-7394-4A76-8DD9-DE99C613277F}"/>
  <phoneticPr fontId="18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F427"/>
  <sheetViews>
    <sheetView workbookViewId="0">
      <selection activeCell="C435" sqref="C435"/>
    </sheetView>
  </sheetViews>
  <sheetFormatPr defaultRowHeight="15" x14ac:dyDescent="0.25"/>
  <cols>
    <col min="1" max="1" width="34.42578125" bestFit="1" customWidth="1"/>
    <col min="2" max="2" width="27.85546875" bestFit="1" customWidth="1"/>
    <col min="3" max="3" width="12.7109375" bestFit="1" customWidth="1"/>
    <col min="4" max="4" width="22.42578125" bestFit="1" customWidth="1"/>
    <col min="5" max="5" width="19.5703125" bestFit="1" customWidth="1"/>
    <col min="6" max="6" width="15.140625" bestFit="1" customWidth="1"/>
  </cols>
  <sheetData>
    <row r="1" spans="1:6" x14ac:dyDescent="0.25">
      <c r="A1" t="s">
        <v>339</v>
      </c>
      <c r="B1" t="s">
        <v>289</v>
      </c>
      <c r="C1" t="s">
        <v>290</v>
      </c>
      <c r="D1" t="s">
        <v>291</v>
      </c>
      <c r="E1" t="s">
        <v>292</v>
      </c>
      <c r="F1" t="s">
        <v>293</v>
      </c>
    </row>
    <row r="2" spans="1:6" hidden="1" x14ac:dyDescent="0.25">
      <c r="A2" t="str">
        <f>B2&amp;"|"&amp;D2</f>
        <v>Abbey Road|Docklands Light Railway</v>
      </c>
      <c r="B2" t="s">
        <v>178</v>
      </c>
      <c r="C2">
        <v>0</v>
      </c>
      <c r="D2" t="s">
        <v>149</v>
      </c>
      <c r="E2">
        <v>-10</v>
      </c>
      <c r="F2">
        <v>-10</v>
      </c>
    </row>
    <row r="3" spans="1:6" hidden="1" x14ac:dyDescent="0.25">
      <c r="A3" t="str">
        <f t="shared" ref="A3:A66" si="0">B3&amp;"|"&amp;D3</f>
        <v>Acton Town|District</v>
      </c>
      <c r="B3" t="s">
        <v>11</v>
      </c>
      <c r="C3">
        <v>21</v>
      </c>
      <c r="D3" t="s">
        <v>115</v>
      </c>
      <c r="E3">
        <v>115.5</v>
      </c>
      <c r="F3">
        <v>5.5</v>
      </c>
    </row>
    <row r="4" spans="1:6" hidden="1" x14ac:dyDescent="0.25">
      <c r="A4" t="str">
        <f t="shared" si="0"/>
        <v>Acton Town|Piccadilly</v>
      </c>
      <c r="B4" t="s">
        <v>11</v>
      </c>
      <c r="C4">
        <v>21</v>
      </c>
      <c r="D4" t="s">
        <v>51</v>
      </c>
      <c r="E4">
        <v>115.5</v>
      </c>
      <c r="F4">
        <v>5.5</v>
      </c>
    </row>
    <row r="5" spans="1:6" hidden="1" x14ac:dyDescent="0.25">
      <c r="A5" t="str">
        <f t="shared" si="0"/>
        <v>Aldgate|Circle</v>
      </c>
      <c r="B5" t="s">
        <v>248</v>
      </c>
      <c r="C5">
        <v>16</v>
      </c>
      <c r="D5" t="s">
        <v>286</v>
      </c>
      <c r="E5">
        <v>108.8</v>
      </c>
      <c r="F5">
        <v>7.2</v>
      </c>
    </row>
    <row r="6" spans="1:6" hidden="1" x14ac:dyDescent="0.25">
      <c r="A6" t="str">
        <f t="shared" si="0"/>
        <v>Aldgate|Metropolitan</v>
      </c>
      <c r="B6" t="s">
        <v>248</v>
      </c>
      <c r="C6">
        <v>16</v>
      </c>
      <c r="D6" t="s">
        <v>224</v>
      </c>
      <c r="E6">
        <v>108.8</v>
      </c>
      <c r="F6">
        <v>7.2</v>
      </c>
    </row>
    <row r="7" spans="1:6" hidden="1" x14ac:dyDescent="0.25">
      <c r="A7" t="str">
        <f t="shared" si="0"/>
        <v>Aldgate East|District</v>
      </c>
      <c r="B7" t="s">
        <v>133</v>
      </c>
      <c r="C7">
        <v>14</v>
      </c>
      <c r="D7" t="s">
        <v>115</v>
      </c>
      <c r="E7">
        <v>105.01</v>
      </c>
      <c r="F7">
        <v>8.99</v>
      </c>
    </row>
    <row r="8" spans="1:6" hidden="1" x14ac:dyDescent="0.25">
      <c r="A8" t="str">
        <f t="shared" si="0"/>
        <v>Aldgate East|Hammersmith &amp; City</v>
      </c>
      <c r="B8" t="s">
        <v>133</v>
      </c>
      <c r="C8">
        <v>14</v>
      </c>
      <c r="D8" t="s">
        <v>191</v>
      </c>
      <c r="E8">
        <v>105.01</v>
      </c>
      <c r="F8">
        <v>8.99</v>
      </c>
    </row>
    <row r="9" spans="1:6" hidden="1" x14ac:dyDescent="0.25">
      <c r="A9" t="str">
        <f t="shared" si="0"/>
        <v>All Saints|Docklands Light Railway</v>
      </c>
      <c r="B9" t="s">
        <v>186</v>
      </c>
      <c r="C9">
        <v>0</v>
      </c>
      <c r="D9" t="s">
        <v>149</v>
      </c>
      <c r="E9">
        <v>-10</v>
      </c>
      <c r="F9">
        <v>-10</v>
      </c>
    </row>
    <row r="10" spans="1:6" hidden="1" x14ac:dyDescent="0.25">
      <c r="A10" t="str">
        <f t="shared" si="0"/>
        <v>Alperton|Piccadilly</v>
      </c>
      <c r="B10" t="s">
        <v>327</v>
      </c>
      <c r="C10">
        <v>33</v>
      </c>
      <c r="D10" t="s">
        <v>51</v>
      </c>
      <c r="E10">
        <v>139.80000000000001</v>
      </c>
      <c r="F10">
        <v>-6.8</v>
      </c>
    </row>
    <row r="11" spans="1:6" hidden="1" x14ac:dyDescent="0.25">
      <c r="A11" t="str">
        <f t="shared" si="0"/>
        <v>Amersham|Metropolitan</v>
      </c>
      <c r="B11" t="s">
        <v>243</v>
      </c>
      <c r="C11">
        <v>145</v>
      </c>
      <c r="D11" t="s">
        <v>224</v>
      </c>
      <c r="E11">
        <v>249.3</v>
      </c>
      <c r="F11">
        <v>-4.3</v>
      </c>
    </row>
    <row r="12" spans="1:6" hidden="1" x14ac:dyDescent="0.25">
      <c r="A12" t="str">
        <f t="shared" si="0"/>
        <v>Angel|Northern</v>
      </c>
      <c r="B12" t="s">
        <v>278</v>
      </c>
      <c r="C12">
        <v>34</v>
      </c>
      <c r="D12" t="s">
        <v>249</v>
      </c>
      <c r="E12">
        <v>98.35</v>
      </c>
      <c r="F12">
        <v>35.65</v>
      </c>
    </row>
    <row r="13" spans="1:6" hidden="1" x14ac:dyDescent="0.25">
      <c r="A13" t="str">
        <f t="shared" si="0"/>
        <v>Archway|Northern</v>
      </c>
      <c r="B13" t="s">
        <v>270</v>
      </c>
      <c r="C13">
        <v>56</v>
      </c>
      <c r="D13" t="s">
        <v>249</v>
      </c>
      <c r="E13">
        <v>134.72999999999999</v>
      </c>
      <c r="F13">
        <v>21.27</v>
      </c>
    </row>
    <row r="14" spans="1:6" hidden="1" x14ac:dyDescent="0.25">
      <c r="A14" t="str">
        <f t="shared" si="0"/>
        <v>Arnos Grove|Piccadilly</v>
      </c>
      <c r="B14" t="s">
        <v>47</v>
      </c>
      <c r="C14">
        <v>43</v>
      </c>
      <c r="D14" t="s">
        <v>51</v>
      </c>
      <c r="E14">
        <v>137.6</v>
      </c>
      <c r="F14">
        <v>5.4</v>
      </c>
    </row>
    <row r="15" spans="1:6" hidden="1" x14ac:dyDescent="0.25">
      <c r="A15" t="str">
        <f t="shared" si="0"/>
        <v>Arsenal|Piccadilly</v>
      </c>
      <c r="B15" t="s">
        <v>40</v>
      </c>
      <c r="C15">
        <v>25</v>
      </c>
      <c r="D15" t="s">
        <v>51</v>
      </c>
      <c r="E15">
        <v>116.76</v>
      </c>
      <c r="F15">
        <v>8.24</v>
      </c>
    </row>
    <row r="16" spans="1:6" hidden="1" x14ac:dyDescent="0.25">
      <c r="A16" t="str">
        <f t="shared" si="0"/>
        <v>Baker Street|Bakerloo</v>
      </c>
      <c r="B16" t="s">
        <v>59</v>
      </c>
      <c r="C16">
        <v>27</v>
      </c>
      <c r="D16" t="s">
        <v>52</v>
      </c>
      <c r="E16">
        <v>106.7</v>
      </c>
      <c r="F16">
        <v>20.3</v>
      </c>
    </row>
    <row r="17" spans="1:6" hidden="1" x14ac:dyDescent="0.25">
      <c r="A17" t="str">
        <f t="shared" si="0"/>
        <v>Baker Street|Circle</v>
      </c>
      <c r="B17" t="s">
        <v>59</v>
      </c>
      <c r="C17">
        <v>27</v>
      </c>
      <c r="D17" t="s">
        <v>286</v>
      </c>
      <c r="E17">
        <v>120.5</v>
      </c>
      <c r="F17">
        <v>6.5</v>
      </c>
    </row>
    <row r="18" spans="1:6" hidden="1" x14ac:dyDescent="0.25">
      <c r="A18" t="str">
        <f t="shared" si="0"/>
        <v>Baker Street|Hammersmith &amp; City</v>
      </c>
      <c r="B18" t="s">
        <v>59</v>
      </c>
      <c r="C18">
        <v>27</v>
      </c>
      <c r="D18" t="s">
        <v>191</v>
      </c>
      <c r="E18">
        <v>118.85</v>
      </c>
      <c r="F18">
        <v>8.15</v>
      </c>
    </row>
    <row r="19" spans="1:6" hidden="1" x14ac:dyDescent="0.25">
      <c r="A19" t="str">
        <f t="shared" si="0"/>
        <v>Baker Street|Jubilee</v>
      </c>
      <c r="B19" t="s">
        <v>59</v>
      </c>
      <c r="C19">
        <v>27</v>
      </c>
      <c r="D19" t="s">
        <v>205</v>
      </c>
      <c r="E19">
        <v>105.85</v>
      </c>
      <c r="F19">
        <v>21.15</v>
      </c>
    </row>
    <row r="20" spans="1:6" hidden="1" x14ac:dyDescent="0.25">
      <c r="A20" t="str">
        <f t="shared" si="0"/>
        <v>Baker Street|Metropolitan</v>
      </c>
      <c r="B20" t="s">
        <v>59</v>
      </c>
      <c r="C20">
        <v>27</v>
      </c>
      <c r="D20" t="s">
        <v>224</v>
      </c>
      <c r="E20">
        <v>120.5</v>
      </c>
      <c r="F20">
        <v>6.5</v>
      </c>
    </row>
    <row r="21" spans="1:6" hidden="1" x14ac:dyDescent="0.25">
      <c r="A21" t="str">
        <f t="shared" si="0"/>
        <v>Balham|Northern</v>
      </c>
      <c r="B21" t="s">
        <v>255</v>
      </c>
      <c r="C21">
        <v>26</v>
      </c>
      <c r="D21" t="s">
        <v>249</v>
      </c>
      <c r="E21">
        <v>112.62</v>
      </c>
      <c r="F21">
        <v>13.38</v>
      </c>
    </row>
    <row r="22" spans="1:6" hidden="1" x14ac:dyDescent="0.25">
      <c r="A22" t="str">
        <f t="shared" si="0"/>
        <v>Bank|Central</v>
      </c>
      <c r="B22" t="s">
        <v>89</v>
      </c>
      <c r="C22">
        <v>14</v>
      </c>
      <c r="D22" t="s">
        <v>78</v>
      </c>
      <c r="E22">
        <v>93.495000000000005</v>
      </c>
      <c r="F22">
        <v>20.504999999999999</v>
      </c>
    </row>
    <row r="23" spans="1:6" hidden="1" x14ac:dyDescent="0.25">
      <c r="A23" t="str">
        <f t="shared" si="0"/>
        <v>Bank|Docklands Light Railway</v>
      </c>
      <c r="B23" t="s">
        <v>89</v>
      </c>
      <c r="C23">
        <v>0</v>
      </c>
      <c r="D23" t="s">
        <v>149</v>
      </c>
      <c r="E23">
        <v>-10</v>
      </c>
      <c r="F23">
        <v>-10</v>
      </c>
    </row>
    <row r="24" spans="1:6" hidden="1" x14ac:dyDescent="0.25">
      <c r="A24" t="str">
        <f t="shared" si="0"/>
        <v>Bank|Northern</v>
      </c>
      <c r="B24" t="s">
        <v>89</v>
      </c>
      <c r="C24">
        <v>14</v>
      </c>
      <c r="D24" t="s">
        <v>249</v>
      </c>
      <c r="E24">
        <v>84.405000000000001</v>
      </c>
      <c r="F24">
        <v>29.594999999999999</v>
      </c>
    </row>
    <row r="25" spans="1:6" hidden="1" x14ac:dyDescent="0.25">
      <c r="A25" t="str">
        <f t="shared" si="0"/>
        <v>Bank|Waterloo &amp; City</v>
      </c>
      <c r="B25" t="s">
        <v>89</v>
      </c>
      <c r="C25">
        <v>14</v>
      </c>
      <c r="D25" t="s">
        <v>336</v>
      </c>
      <c r="E25">
        <v>93.96</v>
      </c>
      <c r="F25">
        <v>20.04</v>
      </c>
    </row>
    <row r="26" spans="1:6" hidden="1" x14ac:dyDescent="0.25">
      <c r="A26" t="str">
        <f t="shared" si="0"/>
        <v>Barbican|Circle</v>
      </c>
      <c r="B26" t="s">
        <v>203</v>
      </c>
      <c r="C26">
        <v>18</v>
      </c>
      <c r="D26" t="s">
        <v>286</v>
      </c>
      <c r="E26">
        <v>109.4</v>
      </c>
      <c r="F26">
        <v>8.6</v>
      </c>
    </row>
    <row r="27" spans="1:6" hidden="1" x14ac:dyDescent="0.25">
      <c r="A27" t="str">
        <f t="shared" si="0"/>
        <v>Barbican|Hammersmith &amp; City</v>
      </c>
      <c r="B27" t="s">
        <v>203</v>
      </c>
      <c r="C27">
        <v>18</v>
      </c>
      <c r="D27" t="s">
        <v>191</v>
      </c>
      <c r="E27">
        <v>109.4</v>
      </c>
      <c r="F27">
        <v>8.6</v>
      </c>
    </row>
    <row r="28" spans="1:6" hidden="1" x14ac:dyDescent="0.25">
      <c r="A28" t="str">
        <f t="shared" si="0"/>
        <v>Barbican|Metropolitan</v>
      </c>
      <c r="B28" t="s">
        <v>203</v>
      </c>
      <c r="C28">
        <v>18</v>
      </c>
      <c r="D28" t="s">
        <v>224</v>
      </c>
      <c r="E28">
        <v>109.4</v>
      </c>
      <c r="F28">
        <v>8.6</v>
      </c>
    </row>
    <row r="29" spans="1:6" hidden="1" x14ac:dyDescent="0.25">
      <c r="A29" t="str">
        <f t="shared" si="0"/>
        <v>Barking|District</v>
      </c>
      <c r="B29" t="s">
        <v>124</v>
      </c>
      <c r="C29">
        <v>9</v>
      </c>
      <c r="D29" t="s">
        <v>115</v>
      </c>
      <c r="E29">
        <v>106.4</v>
      </c>
      <c r="F29">
        <v>2.6</v>
      </c>
    </row>
    <row r="30" spans="1:6" hidden="1" x14ac:dyDescent="0.25">
      <c r="A30" t="str">
        <f t="shared" si="0"/>
        <v>Barking|Hammersmith &amp; City</v>
      </c>
      <c r="B30" t="s">
        <v>124</v>
      </c>
      <c r="C30">
        <v>9</v>
      </c>
      <c r="D30" t="s">
        <v>191</v>
      </c>
      <c r="E30">
        <v>106.4</v>
      </c>
      <c r="F30">
        <v>2.6</v>
      </c>
    </row>
    <row r="31" spans="1:6" hidden="1" x14ac:dyDescent="0.25">
      <c r="A31" t="str">
        <f t="shared" si="0"/>
        <v>Barkingside|Central</v>
      </c>
      <c r="B31" t="s">
        <v>100</v>
      </c>
      <c r="C31">
        <v>25</v>
      </c>
      <c r="D31" t="s">
        <v>78</v>
      </c>
      <c r="E31">
        <v>125.5</v>
      </c>
      <c r="F31">
        <v>-0.5</v>
      </c>
    </row>
    <row r="32" spans="1:6" hidden="1" x14ac:dyDescent="0.25">
      <c r="A32" t="str">
        <f t="shared" si="0"/>
        <v>Barons Court|District</v>
      </c>
      <c r="B32" t="s">
        <v>25</v>
      </c>
      <c r="C32">
        <v>4.5999999999999996</v>
      </c>
      <c r="D32" t="s">
        <v>115</v>
      </c>
      <c r="E32">
        <v>101.9</v>
      </c>
      <c r="F32">
        <v>2.7</v>
      </c>
    </row>
    <row r="33" spans="1:6" hidden="1" x14ac:dyDescent="0.25">
      <c r="A33" t="str">
        <f t="shared" si="0"/>
        <v>Barons Court|Piccadilly</v>
      </c>
      <c r="B33" t="s">
        <v>25</v>
      </c>
      <c r="C33">
        <v>4.5999999999999996</v>
      </c>
      <c r="D33" t="s">
        <v>51</v>
      </c>
      <c r="E33">
        <v>102.2</v>
      </c>
      <c r="F33">
        <v>2.4</v>
      </c>
    </row>
    <row r="34" spans="1:6" hidden="1" x14ac:dyDescent="0.25">
      <c r="A34" t="str">
        <f t="shared" si="0"/>
        <v>Bayswater|Circle</v>
      </c>
      <c r="B34" t="s">
        <v>287</v>
      </c>
      <c r="C34">
        <v>25</v>
      </c>
      <c r="D34" t="s">
        <v>286</v>
      </c>
      <c r="E34">
        <v>117.96</v>
      </c>
      <c r="F34">
        <v>7.04</v>
      </c>
    </row>
    <row r="35" spans="1:6" hidden="1" x14ac:dyDescent="0.25">
      <c r="A35" t="str">
        <f t="shared" si="0"/>
        <v>Bayswater|District</v>
      </c>
      <c r="B35" t="s">
        <v>287</v>
      </c>
      <c r="C35">
        <v>25</v>
      </c>
      <c r="D35" t="s">
        <v>115</v>
      </c>
      <c r="E35">
        <v>117.96</v>
      </c>
      <c r="F35">
        <v>7.04</v>
      </c>
    </row>
    <row r="36" spans="1:6" hidden="1" x14ac:dyDescent="0.25">
      <c r="A36" t="str">
        <f t="shared" si="0"/>
        <v>Beckton|Docklands Light Railway</v>
      </c>
      <c r="B36" t="s">
        <v>176</v>
      </c>
      <c r="C36">
        <v>0</v>
      </c>
      <c r="D36" t="s">
        <v>149</v>
      </c>
      <c r="E36">
        <v>-10</v>
      </c>
      <c r="F36">
        <v>-10</v>
      </c>
    </row>
    <row r="37" spans="1:6" hidden="1" x14ac:dyDescent="0.25">
      <c r="A37" t="str">
        <f t="shared" si="0"/>
        <v>Beckton Park|Docklands Light Railway</v>
      </c>
      <c r="B37" t="s">
        <v>173</v>
      </c>
      <c r="C37">
        <v>0</v>
      </c>
      <c r="D37" t="s">
        <v>149</v>
      </c>
      <c r="E37">
        <v>-10</v>
      </c>
      <c r="F37">
        <v>-10</v>
      </c>
    </row>
    <row r="38" spans="1:6" hidden="1" x14ac:dyDescent="0.25">
      <c r="A38" t="str">
        <f t="shared" si="0"/>
        <v>Becontree|District</v>
      </c>
      <c r="B38" t="s">
        <v>122</v>
      </c>
      <c r="C38">
        <v>11</v>
      </c>
      <c r="D38" t="s">
        <v>115</v>
      </c>
      <c r="E38">
        <v>106.1</v>
      </c>
      <c r="F38">
        <v>4.9000000000000004</v>
      </c>
    </row>
    <row r="39" spans="1:6" hidden="1" x14ac:dyDescent="0.25">
      <c r="A39" t="str">
        <f t="shared" si="0"/>
        <v>Belsize Park|Northern</v>
      </c>
      <c r="B39" t="s">
        <v>317</v>
      </c>
      <c r="C39">
        <v>68</v>
      </c>
      <c r="D39" t="s">
        <v>249</v>
      </c>
      <c r="E39">
        <v>132.41499999999999</v>
      </c>
      <c r="F39">
        <v>35.585000000000001</v>
      </c>
    </row>
    <row r="40" spans="1:6" hidden="1" x14ac:dyDescent="0.25">
      <c r="A40" t="str">
        <f t="shared" si="0"/>
        <v>Bermondsey|Jubilee</v>
      </c>
      <c r="B40" t="s">
        <v>221</v>
      </c>
      <c r="C40">
        <v>2</v>
      </c>
      <c r="D40" t="s">
        <v>205</v>
      </c>
      <c r="E40">
        <v>87.5</v>
      </c>
      <c r="F40">
        <v>14.5</v>
      </c>
    </row>
    <row r="41" spans="1:6" hidden="1" x14ac:dyDescent="0.25">
      <c r="A41" t="str">
        <f t="shared" si="0"/>
        <v>Bethnal Green|Central</v>
      </c>
      <c r="B41" t="s">
        <v>91</v>
      </c>
      <c r="C41">
        <v>14</v>
      </c>
      <c r="D41" t="s">
        <v>78</v>
      </c>
      <c r="E41">
        <v>98.03</v>
      </c>
      <c r="F41">
        <v>15.97</v>
      </c>
    </row>
    <row r="42" spans="1:6" hidden="1" x14ac:dyDescent="0.25">
      <c r="A42" t="str">
        <f t="shared" si="0"/>
        <v>Blackfriars|Circle</v>
      </c>
      <c r="B42" t="s">
        <v>138</v>
      </c>
      <c r="C42">
        <v>8</v>
      </c>
      <c r="D42" t="s">
        <v>286</v>
      </c>
      <c r="E42">
        <v>100.7</v>
      </c>
      <c r="F42">
        <v>7.3</v>
      </c>
    </row>
    <row r="43" spans="1:6" hidden="1" x14ac:dyDescent="0.25">
      <c r="A43" t="str">
        <f t="shared" si="0"/>
        <v>Blackfriars|District</v>
      </c>
      <c r="B43" t="s">
        <v>138</v>
      </c>
      <c r="C43">
        <v>8</v>
      </c>
      <c r="D43" t="s">
        <v>115</v>
      </c>
      <c r="E43">
        <v>100.7</v>
      </c>
      <c r="F43">
        <v>7.3</v>
      </c>
    </row>
    <row r="44" spans="1:6" hidden="1" x14ac:dyDescent="0.25">
      <c r="A44" t="str">
        <f t="shared" si="0"/>
        <v>Blackhorse Road|Victoria</v>
      </c>
      <c r="B44" t="s">
        <v>333</v>
      </c>
      <c r="C44">
        <v>12</v>
      </c>
      <c r="D44" t="s">
        <v>142</v>
      </c>
      <c r="E44">
        <v>96.44</v>
      </c>
      <c r="F44">
        <v>15.56</v>
      </c>
    </row>
    <row r="45" spans="1:6" hidden="1" x14ac:dyDescent="0.25">
      <c r="A45" t="str">
        <f t="shared" si="0"/>
        <v>Blackwall|Docklands Light Railway</v>
      </c>
      <c r="B45" t="s">
        <v>166</v>
      </c>
      <c r="C45">
        <v>0</v>
      </c>
      <c r="D45" t="s">
        <v>149</v>
      </c>
      <c r="E45">
        <v>-10</v>
      </c>
      <c r="F45">
        <v>-10</v>
      </c>
    </row>
    <row r="46" spans="1:6" hidden="1" x14ac:dyDescent="0.25">
      <c r="A46" t="str">
        <f t="shared" si="0"/>
        <v>Bond Street|Central</v>
      </c>
      <c r="B46" t="s">
        <v>86</v>
      </c>
      <c r="C46">
        <v>22</v>
      </c>
      <c r="D46" t="s">
        <v>78</v>
      </c>
      <c r="E46">
        <v>101</v>
      </c>
      <c r="F46">
        <v>21</v>
      </c>
    </row>
    <row r="47" spans="1:6" hidden="1" x14ac:dyDescent="0.25">
      <c r="A47" t="str">
        <f t="shared" si="0"/>
        <v>Bond Street|Jubilee</v>
      </c>
      <c r="B47" t="s">
        <v>86</v>
      </c>
      <c r="C47">
        <v>22</v>
      </c>
      <c r="D47" t="s">
        <v>205</v>
      </c>
      <c r="E47">
        <v>91</v>
      </c>
      <c r="F47">
        <v>31</v>
      </c>
    </row>
    <row r="48" spans="1:6" hidden="1" x14ac:dyDescent="0.25">
      <c r="A48" t="str">
        <f t="shared" si="0"/>
        <v>Borough|Northern</v>
      </c>
      <c r="B48" t="s">
        <v>280</v>
      </c>
      <c r="C48">
        <v>4</v>
      </c>
      <c r="D48" t="s">
        <v>249</v>
      </c>
      <c r="E48">
        <v>86.52</v>
      </c>
      <c r="F48">
        <v>17.48</v>
      </c>
    </row>
    <row r="49" spans="1:6" hidden="1" x14ac:dyDescent="0.25">
      <c r="A49" t="str">
        <f t="shared" si="0"/>
        <v>Boston Manor|Piccadilly</v>
      </c>
      <c r="B49" t="s">
        <v>14</v>
      </c>
      <c r="C49">
        <v>25</v>
      </c>
      <c r="D49" t="s">
        <v>51</v>
      </c>
      <c r="E49">
        <v>119.4</v>
      </c>
      <c r="F49">
        <v>5.6</v>
      </c>
    </row>
    <row r="50" spans="1:6" hidden="1" x14ac:dyDescent="0.25">
      <c r="A50" t="str">
        <f t="shared" si="0"/>
        <v>Bounds Green|Piccadilly</v>
      </c>
      <c r="B50" t="s">
        <v>46</v>
      </c>
      <c r="C50">
        <v>47</v>
      </c>
      <c r="D50" t="s">
        <v>51</v>
      </c>
      <c r="E50">
        <v>130.82</v>
      </c>
      <c r="F50">
        <v>16.18</v>
      </c>
    </row>
    <row r="51" spans="1:6" hidden="1" x14ac:dyDescent="0.25">
      <c r="A51" t="str">
        <f t="shared" si="0"/>
        <v>Bow Church|Docklands Light Railway</v>
      </c>
      <c r="B51" t="s">
        <v>189</v>
      </c>
      <c r="C51">
        <v>0</v>
      </c>
      <c r="D51" t="s">
        <v>149</v>
      </c>
      <c r="E51">
        <v>-10</v>
      </c>
      <c r="F51">
        <v>-10</v>
      </c>
    </row>
    <row r="52" spans="1:6" hidden="1" x14ac:dyDescent="0.25">
      <c r="A52" t="str">
        <f t="shared" si="0"/>
        <v>Bow Road|District</v>
      </c>
      <c r="B52" t="s">
        <v>130</v>
      </c>
      <c r="C52">
        <v>12</v>
      </c>
      <c r="D52" t="s">
        <v>115</v>
      </c>
      <c r="E52">
        <v>106.8</v>
      </c>
      <c r="F52">
        <v>5.2</v>
      </c>
    </row>
    <row r="53" spans="1:6" hidden="1" x14ac:dyDescent="0.25">
      <c r="A53" t="str">
        <f t="shared" si="0"/>
        <v>Bow Road|Hammersmith &amp; City</v>
      </c>
      <c r="B53" t="s">
        <v>130</v>
      </c>
      <c r="C53">
        <v>12</v>
      </c>
      <c r="D53" t="s">
        <v>191</v>
      </c>
      <c r="E53">
        <v>106.8</v>
      </c>
      <c r="F53">
        <v>5.2</v>
      </c>
    </row>
    <row r="54" spans="1:6" hidden="1" x14ac:dyDescent="0.25">
      <c r="A54" t="str">
        <f t="shared" si="0"/>
        <v>Brent Cross|Northern</v>
      </c>
      <c r="B54" t="s">
        <v>318</v>
      </c>
      <c r="C54">
        <v>48</v>
      </c>
      <c r="D54" t="s">
        <v>249</v>
      </c>
      <c r="E54">
        <v>151.9</v>
      </c>
      <c r="F54">
        <v>-3.9</v>
      </c>
    </row>
    <row r="55" spans="1:6" hidden="1" x14ac:dyDescent="0.25">
      <c r="A55" t="str">
        <f t="shared" si="0"/>
        <v>Brixton|Victoria</v>
      </c>
      <c r="B55" t="s">
        <v>281</v>
      </c>
      <c r="C55">
        <v>14</v>
      </c>
      <c r="D55" t="s">
        <v>142</v>
      </c>
      <c r="E55">
        <v>94.79</v>
      </c>
      <c r="F55">
        <v>19.21</v>
      </c>
    </row>
    <row r="56" spans="1:6" hidden="1" x14ac:dyDescent="0.25">
      <c r="A56" t="str">
        <f t="shared" si="0"/>
        <v>Bromley-by-Bow|District</v>
      </c>
      <c r="B56" t="s">
        <v>129</v>
      </c>
      <c r="C56">
        <v>15</v>
      </c>
      <c r="D56" t="s">
        <v>115</v>
      </c>
      <c r="E56">
        <v>112.2</v>
      </c>
      <c r="F56">
        <v>2.8</v>
      </c>
    </row>
    <row r="57" spans="1:6" hidden="1" x14ac:dyDescent="0.25">
      <c r="A57" t="str">
        <f t="shared" si="0"/>
        <v>Bromley-by-Bow|Hammersmith &amp; City</v>
      </c>
      <c r="B57" t="s">
        <v>129</v>
      </c>
      <c r="C57">
        <v>15</v>
      </c>
      <c r="D57" t="s">
        <v>191</v>
      </c>
      <c r="E57">
        <v>112.2</v>
      </c>
      <c r="F57">
        <v>2.8</v>
      </c>
    </row>
    <row r="58" spans="1:6" hidden="1" x14ac:dyDescent="0.25">
      <c r="A58" t="str">
        <f t="shared" si="0"/>
        <v>Buckhurst Hill|Central</v>
      </c>
      <c r="B58" t="s">
        <v>294</v>
      </c>
      <c r="C58">
        <v>40</v>
      </c>
      <c r="D58" t="s">
        <v>78</v>
      </c>
      <c r="E58">
        <v>134.9</v>
      </c>
      <c r="F58">
        <v>5.0999999999999996</v>
      </c>
    </row>
    <row r="59" spans="1:6" hidden="1" x14ac:dyDescent="0.25">
      <c r="A59" t="str">
        <f t="shared" si="0"/>
        <v>Burnt Oak|Northern</v>
      </c>
      <c r="B59" t="s">
        <v>319</v>
      </c>
      <c r="C59">
        <v>51</v>
      </c>
      <c r="D59" t="s">
        <v>249</v>
      </c>
      <c r="E59">
        <v>147</v>
      </c>
      <c r="F59">
        <v>4</v>
      </c>
    </row>
    <row r="60" spans="1:6" hidden="1" x14ac:dyDescent="0.25">
      <c r="A60" t="str">
        <f t="shared" si="0"/>
        <v>Caledonian Road|Piccadilly</v>
      </c>
      <c r="B60" t="s">
        <v>38</v>
      </c>
      <c r="C60">
        <v>36</v>
      </c>
      <c r="D60" t="s">
        <v>51</v>
      </c>
      <c r="E60">
        <v>112.93</v>
      </c>
      <c r="F60">
        <v>23.07</v>
      </c>
    </row>
    <row r="61" spans="1:6" hidden="1" x14ac:dyDescent="0.25">
      <c r="A61" t="str">
        <f t="shared" si="0"/>
        <v>Camden Town|Northern</v>
      </c>
      <c r="B61" t="s">
        <v>267</v>
      </c>
      <c r="C61">
        <v>27</v>
      </c>
      <c r="D61" t="s">
        <v>249</v>
      </c>
      <c r="E61">
        <v>110.545</v>
      </c>
      <c r="F61">
        <v>16.454999999999998</v>
      </c>
    </row>
    <row r="62" spans="1:6" hidden="1" x14ac:dyDescent="0.25">
      <c r="A62" t="str">
        <f t="shared" si="0"/>
        <v>Canada Water|Jubilee</v>
      </c>
      <c r="B62" t="s">
        <v>222</v>
      </c>
      <c r="C62">
        <v>5</v>
      </c>
      <c r="D62" t="s">
        <v>205</v>
      </c>
      <c r="E62">
        <v>86.674999999999997</v>
      </c>
      <c r="F62">
        <v>18.324999999999999</v>
      </c>
    </row>
    <row r="63" spans="1:6" hidden="1" x14ac:dyDescent="0.25">
      <c r="A63" t="str">
        <f t="shared" si="0"/>
        <v>Canary Wharf|Docklands Light Railway</v>
      </c>
      <c r="B63" t="s">
        <v>153</v>
      </c>
      <c r="C63">
        <v>0</v>
      </c>
      <c r="D63" t="s">
        <v>149</v>
      </c>
      <c r="E63">
        <v>-10</v>
      </c>
      <c r="F63">
        <v>-10</v>
      </c>
    </row>
    <row r="64" spans="1:6" hidden="1" x14ac:dyDescent="0.25">
      <c r="A64" t="str">
        <f t="shared" si="0"/>
        <v>Canary Wharf|Jubilee</v>
      </c>
      <c r="B64" t="s">
        <v>153</v>
      </c>
      <c r="C64">
        <v>3</v>
      </c>
      <c r="D64" t="s">
        <v>205</v>
      </c>
      <c r="E64">
        <v>84.35</v>
      </c>
      <c r="F64">
        <v>18.649999999999999</v>
      </c>
    </row>
    <row r="65" spans="1:6" hidden="1" x14ac:dyDescent="0.25">
      <c r="A65" t="str">
        <f t="shared" si="0"/>
        <v>Canning Town|Docklands Light Railway</v>
      </c>
      <c r="B65" t="s">
        <v>168</v>
      </c>
      <c r="C65">
        <v>0</v>
      </c>
      <c r="D65" t="s">
        <v>149</v>
      </c>
      <c r="E65">
        <v>-10</v>
      </c>
      <c r="F65">
        <v>-10</v>
      </c>
    </row>
    <row r="66" spans="1:6" hidden="1" x14ac:dyDescent="0.25">
      <c r="A66" t="str">
        <f t="shared" si="0"/>
        <v>Canning Town|Jubilee</v>
      </c>
      <c r="B66" t="s">
        <v>168</v>
      </c>
      <c r="C66">
        <v>2</v>
      </c>
      <c r="D66" t="s">
        <v>205</v>
      </c>
      <c r="E66">
        <v>100</v>
      </c>
      <c r="F66">
        <v>2</v>
      </c>
    </row>
    <row r="67" spans="1:6" hidden="1" x14ac:dyDescent="0.25">
      <c r="A67" t="str">
        <f t="shared" ref="A67:A130" si="1">B67&amp;"|"&amp;D67</f>
        <v>Cannon Street|Circle</v>
      </c>
      <c r="B67" t="s">
        <v>136</v>
      </c>
      <c r="C67">
        <v>11</v>
      </c>
      <c r="D67" t="s">
        <v>286</v>
      </c>
      <c r="E67">
        <v>104.4</v>
      </c>
      <c r="F67">
        <v>6.6</v>
      </c>
    </row>
    <row r="68" spans="1:6" hidden="1" x14ac:dyDescent="0.25">
      <c r="A68" t="str">
        <f t="shared" si="1"/>
        <v>Cannon Street|District</v>
      </c>
      <c r="B68" t="s">
        <v>136</v>
      </c>
      <c r="C68">
        <v>11</v>
      </c>
      <c r="D68" t="s">
        <v>115</v>
      </c>
      <c r="E68">
        <v>104.4</v>
      </c>
      <c r="F68">
        <v>6.6</v>
      </c>
    </row>
    <row r="69" spans="1:6" hidden="1" x14ac:dyDescent="0.25">
      <c r="A69" t="str">
        <f t="shared" si="1"/>
        <v>Canons Park|Jubilee</v>
      </c>
      <c r="B69" t="s">
        <v>209</v>
      </c>
      <c r="C69">
        <v>65</v>
      </c>
      <c r="D69" t="s">
        <v>205</v>
      </c>
      <c r="E69">
        <v>170.1</v>
      </c>
      <c r="F69">
        <v>-5.0999999999999996</v>
      </c>
    </row>
    <row r="70" spans="1:6" hidden="1" x14ac:dyDescent="0.25">
      <c r="A70" t="str">
        <f t="shared" si="1"/>
        <v>Chalfont &amp; Latimer|Metropolitan</v>
      </c>
      <c r="B70" t="s">
        <v>241</v>
      </c>
      <c r="C70">
        <v>122</v>
      </c>
      <c r="D70" t="s">
        <v>224</v>
      </c>
      <c r="E70">
        <v>220.7</v>
      </c>
      <c r="F70">
        <v>1.3</v>
      </c>
    </row>
    <row r="71" spans="1:6" hidden="1" x14ac:dyDescent="0.25">
      <c r="A71" t="str">
        <f t="shared" si="1"/>
        <v>Chalk Farm|Northern</v>
      </c>
      <c r="B71" t="s">
        <v>320</v>
      </c>
      <c r="C71">
        <v>32</v>
      </c>
      <c r="D71" t="s">
        <v>249</v>
      </c>
      <c r="E71">
        <v>118.61</v>
      </c>
      <c r="F71">
        <v>13.39</v>
      </c>
    </row>
    <row r="72" spans="1:6" hidden="1" x14ac:dyDescent="0.25">
      <c r="A72" t="str">
        <f t="shared" si="1"/>
        <v>Chancery Lane|Central</v>
      </c>
      <c r="B72" t="s">
        <v>87</v>
      </c>
      <c r="C72">
        <v>20</v>
      </c>
      <c r="D72" t="s">
        <v>78</v>
      </c>
      <c r="E72">
        <v>97.805000000000007</v>
      </c>
      <c r="F72">
        <v>22.195</v>
      </c>
    </row>
    <row r="73" spans="1:6" hidden="1" x14ac:dyDescent="0.25">
      <c r="A73" t="str">
        <f t="shared" si="1"/>
        <v>Charing Cross|Bakerloo</v>
      </c>
      <c r="B73" t="s">
        <v>56</v>
      </c>
      <c r="C73">
        <v>12</v>
      </c>
      <c r="D73" t="s">
        <v>52</v>
      </c>
      <c r="E73">
        <v>88.19</v>
      </c>
      <c r="F73">
        <v>23.81</v>
      </c>
    </row>
    <row r="74" spans="1:6" hidden="1" x14ac:dyDescent="0.25">
      <c r="A74" t="str">
        <f t="shared" si="1"/>
        <v>Charing Cross|Northern</v>
      </c>
      <c r="B74" t="s">
        <v>56</v>
      </c>
      <c r="C74">
        <v>12</v>
      </c>
      <c r="D74" t="s">
        <v>249</v>
      </c>
      <c r="E74">
        <v>91.56</v>
      </c>
      <c r="F74">
        <v>20.440000000000001</v>
      </c>
    </row>
    <row r="75" spans="1:6" hidden="1" x14ac:dyDescent="0.25">
      <c r="A75" t="str">
        <f t="shared" si="1"/>
        <v>Chesham|Metropolitan</v>
      </c>
      <c r="B75" t="s">
        <v>242</v>
      </c>
      <c r="C75">
        <v>110</v>
      </c>
      <c r="D75" t="s">
        <v>224</v>
      </c>
      <c r="E75">
        <v>210.2</v>
      </c>
      <c r="F75">
        <v>-0.2</v>
      </c>
    </row>
    <row r="76" spans="1:6" hidden="1" x14ac:dyDescent="0.25">
      <c r="A76" t="str">
        <f t="shared" si="1"/>
        <v>Chigwell|Central</v>
      </c>
      <c r="B76" t="s">
        <v>295</v>
      </c>
      <c r="C76">
        <v>44</v>
      </c>
      <c r="D76" t="s">
        <v>78</v>
      </c>
      <c r="E76">
        <v>139</v>
      </c>
      <c r="F76">
        <v>5</v>
      </c>
    </row>
    <row r="77" spans="1:6" hidden="1" x14ac:dyDescent="0.25">
      <c r="A77" t="str">
        <f t="shared" si="1"/>
        <v>Chiswick Park|District</v>
      </c>
      <c r="B77" t="s">
        <v>147</v>
      </c>
      <c r="C77">
        <v>10</v>
      </c>
      <c r="D77" t="s">
        <v>115</v>
      </c>
      <c r="E77">
        <v>113</v>
      </c>
      <c r="F77">
        <v>-3</v>
      </c>
    </row>
    <row r="78" spans="1:6" hidden="1" x14ac:dyDescent="0.25">
      <c r="A78" t="str">
        <f t="shared" si="1"/>
        <v>Chorleywood|Metropolitan</v>
      </c>
      <c r="B78" t="s">
        <v>240</v>
      </c>
      <c r="C78">
        <v>89</v>
      </c>
      <c r="D78" t="s">
        <v>224</v>
      </c>
      <c r="E78">
        <v>188.3</v>
      </c>
      <c r="F78">
        <v>0.7</v>
      </c>
    </row>
    <row r="79" spans="1:6" hidden="1" x14ac:dyDescent="0.25">
      <c r="A79" t="str">
        <f t="shared" si="1"/>
        <v>Clapham Common|Northern</v>
      </c>
      <c r="B79" t="s">
        <v>257</v>
      </c>
      <c r="C79">
        <v>21</v>
      </c>
      <c r="D79" t="s">
        <v>249</v>
      </c>
      <c r="E79">
        <v>100.8</v>
      </c>
      <c r="F79">
        <v>20.2</v>
      </c>
    </row>
    <row r="80" spans="1:6" hidden="1" x14ac:dyDescent="0.25">
      <c r="A80" t="str">
        <f t="shared" si="1"/>
        <v>Clapham North|Northern</v>
      </c>
      <c r="B80" t="s">
        <v>258</v>
      </c>
      <c r="C80">
        <v>13</v>
      </c>
      <c r="D80" t="s">
        <v>249</v>
      </c>
      <c r="E80">
        <v>98.73</v>
      </c>
      <c r="F80">
        <v>14.27</v>
      </c>
    </row>
    <row r="81" spans="1:6" hidden="1" x14ac:dyDescent="0.25">
      <c r="A81" t="str">
        <f t="shared" si="1"/>
        <v>Clapham South|Northern</v>
      </c>
      <c r="B81" t="s">
        <v>256</v>
      </c>
      <c r="C81">
        <v>28</v>
      </c>
      <c r="D81" t="s">
        <v>249</v>
      </c>
      <c r="E81">
        <v>110.12</v>
      </c>
      <c r="F81">
        <v>17.88</v>
      </c>
    </row>
    <row r="82" spans="1:6" hidden="1" x14ac:dyDescent="0.25">
      <c r="A82" t="str">
        <f t="shared" si="1"/>
        <v>Cockfosters|Piccadilly</v>
      </c>
      <c r="B82" t="s">
        <v>50</v>
      </c>
      <c r="C82">
        <v>98</v>
      </c>
      <c r="D82" t="s">
        <v>51</v>
      </c>
      <c r="E82">
        <v>194</v>
      </c>
      <c r="F82">
        <v>4</v>
      </c>
    </row>
    <row r="83" spans="1:6" hidden="1" x14ac:dyDescent="0.25">
      <c r="A83" t="str">
        <f t="shared" si="1"/>
        <v>Colindale|Northern</v>
      </c>
      <c r="B83" t="s">
        <v>321</v>
      </c>
      <c r="C83">
        <v>49</v>
      </c>
      <c r="D83" t="s">
        <v>249</v>
      </c>
      <c r="E83">
        <v>144</v>
      </c>
      <c r="F83">
        <v>5</v>
      </c>
    </row>
    <row r="84" spans="1:6" hidden="1" x14ac:dyDescent="0.25">
      <c r="A84" t="str">
        <f t="shared" si="1"/>
        <v>Colliers Wood|Northern</v>
      </c>
      <c r="B84" t="s">
        <v>252</v>
      </c>
      <c r="C84">
        <v>12</v>
      </c>
      <c r="D84" t="s">
        <v>249</v>
      </c>
      <c r="E84">
        <v>98.92</v>
      </c>
      <c r="F84">
        <v>13.08</v>
      </c>
    </row>
    <row r="85" spans="1:6" hidden="1" x14ac:dyDescent="0.25">
      <c r="A85" t="str">
        <f t="shared" si="1"/>
        <v>Covent Garden|Piccadilly</v>
      </c>
      <c r="B85" t="s">
        <v>34</v>
      </c>
      <c r="C85">
        <v>23</v>
      </c>
      <c r="D85" t="s">
        <v>51</v>
      </c>
      <c r="E85">
        <v>86.01</v>
      </c>
      <c r="F85">
        <v>36.99</v>
      </c>
    </row>
    <row r="86" spans="1:6" hidden="1" x14ac:dyDescent="0.25">
      <c r="A86" t="str">
        <f t="shared" si="1"/>
        <v>Crossharbour &amp; London Arena|Docklands Light Railway</v>
      </c>
      <c r="B86" t="s">
        <v>156</v>
      </c>
      <c r="C86">
        <v>0</v>
      </c>
      <c r="D86" t="s">
        <v>149</v>
      </c>
      <c r="E86">
        <v>-10</v>
      </c>
      <c r="F86">
        <v>-10</v>
      </c>
    </row>
    <row r="87" spans="1:6" hidden="1" x14ac:dyDescent="0.25">
      <c r="A87" t="str">
        <f t="shared" si="1"/>
        <v>Croxley|Metropolitan</v>
      </c>
      <c r="B87" t="s">
        <v>244</v>
      </c>
      <c r="C87">
        <v>72</v>
      </c>
      <c r="D87" t="s">
        <v>224</v>
      </c>
      <c r="E87">
        <v>165.4</v>
      </c>
      <c r="F87">
        <v>6.6</v>
      </c>
    </row>
    <row r="88" spans="1:6" hidden="1" x14ac:dyDescent="0.25">
      <c r="A88" t="str">
        <f t="shared" si="1"/>
        <v>Custom House|Docklands Light Railway</v>
      </c>
      <c r="B88" t="s">
        <v>170</v>
      </c>
      <c r="C88">
        <v>0</v>
      </c>
      <c r="D88" t="s">
        <v>149</v>
      </c>
      <c r="E88">
        <v>-10</v>
      </c>
      <c r="F88">
        <v>-10</v>
      </c>
    </row>
    <row r="89" spans="1:6" hidden="1" x14ac:dyDescent="0.25">
      <c r="A89" t="str">
        <f t="shared" si="1"/>
        <v>Cutty Sark|Docklands Light Railway</v>
      </c>
      <c r="B89" t="s">
        <v>159</v>
      </c>
      <c r="C89">
        <v>0</v>
      </c>
      <c r="D89" t="s">
        <v>149</v>
      </c>
      <c r="E89">
        <v>-10</v>
      </c>
      <c r="F89">
        <v>-10</v>
      </c>
    </row>
    <row r="90" spans="1:6" hidden="1" x14ac:dyDescent="0.25">
      <c r="A90" t="str">
        <f t="shared" si="1"/>
        <v>Cyprus|Docklands Light Railway</v>
      </c>
      <c r="B90" t="s">
        <v>174</v>
      </c>
      <c r="C90">
        <v>0</v>
      </c>
      <c r="D90" t="s">
        <v>149</v>
      </c>
      <c r="E90">
        <v>-10</v>
      </c>
      <c r="F90">
        <v>-10</v>
      </c>
    </row>
    <row r="91" spans="1:6" hidden="1" x14ac:dyDescent="0.25">
      <c r="A91" t="str">
        <f t="shared" si="1"/>
        <v>Dagenham East|District</v>
      </c>
      <c r="B91" t="s">
        <v>120</v>
      </c>
      <c r="C91">
        <v>10</v>
      </c>
      <c r="D91" t="s">
        <v>115</v>
      </c>
      <c r="E91">
        <v>106.4</v>
      </c>
      <c r="F91">
        <v>3.6</v>
      </c>
    </row>
    <row r="92" spans="1:6" hidden="1" x14ac:dyDescent="0.25">
      <c r="A92" t="str">
        <f t="shared" si="1"/>
        <v>Dagenham Heathway|District</v>
      </c>
      <c r="B92" t="s">
        <v>121</v>
      </c>
      <c r="C92">
        <v>11</v>
      </c>
      <c r="D92" t="s">
        <v>115</v>
      </c>
      <c r="E92">
        <v>106.2</v>
      </c>
      <c r="F92">
        <v>4.8</v>
      </c>
    </row>
    <row r="93" spans="1:6" hidden="1" x14ac:dyDescent="0.25">
      <c r="A93" t="str">
        <f t="shared" si="1"/>
        <v>Debden|Central</v>
      </c>
      <c r="B93" t="s">
        <v>296</v>
      </c>
      <c r="C93">
        <v>37</v>
      </c>
      <c r="D93" t="s">
        <v>78</v>
      </c>
      <c r="E93">
        <v>136.4</v>
      </c>
      <c r="F93">
        <v>0.6</v>
      </c>
    </row>
    <row r="94" spans="1:6" hidden="1" x14ac:dyDescent="0.25">
      <c r="A94" t="str">
        <f t="shared" si="1"/>
        <v>Deptford Bridge|Docklands Light Railway</v>
      </c>
      <c r="B94" t="s">
        <v>161</v>
      </c>
      <c r="C94">
        <v>0</v>
      </c>
      <c r="D94" t="s">
        <v>149</v>
      </c>
      <c r="E94">
        <v>-10</v>
      </c>
      <c r="F94">
        <v>-10</v>
      </c>
    </row>
    <row r="95" spans="1:6" hidden="1" x14ac:dyDescent="0.25">
      <c r="A95" t="str">
        <f t="shared" si="1"/>
        <v>Devons Road|Docklands Light Railway</v>
      </c>
      <c r="B95" t="s">
        <v>188</v>
      </c>
      <c r="C95">
        <v>0</v>
      </c>
      <c r="D95" t="s">
        <v>149</v>
      </c>
      <c r="E95">
        <v>-10</v>
      </c>
      <c r="F95">
        <v>-10</v>
      </c>
    </row>
    <row r="96" spans="1:6" hidden="1" x14ac:dyDescent="0.25">
      <c r="A96" t="str">
        <f t="shared" si="1"/>
        <v>Dollis Hill|Jubilee</v>
      </c>
      <c r="B96" t="s">
        <v>212</v>
      </c>
      <c r="C96">
        <v>37</v>
      </c>
      <c r="D96" t="s">
        <v>205</v>
      </c>
      <c r="E96">
        <v>139.4</v>
      </c>
      <c r="F96">
        <v>-2.4</v>
      </c>
    </row>
    <row r="97" spans="1:6" hidden="1" x14ac:dyDescent="0.25">
      <c r="A97" t="str">
        <f t="shared" si="1"/>
        <v>Ealing Broadway|Central</v>
      </c>
      <c r="B97" t="s">
        <v>107</v>
      </c>
      <c r="C97">
        <v>33</v>
      </c>
      <c r="D97" t="s">
        <v>78</v>
      </c>
      <c r="E97">
        <v>127.9</v>
      </c>
      <c r="F97">
        <v>5.0999999999999996</v>
      </c>
    </row>
    <row r="98" spans="1:6" hidden="1" x14ac:dyDescent="0.25">
      <c r="A98" t="str">
        <f t="shared" si="1"/>
        <v>Ealing Broadway|District</v>
      </c>
      <c r="B98" t="s">
        <v>107</v>
      </c>
      <c r="C98">
        <v>33</v>
      </c>
      <c r="D98" t="s">
        <v>115</v>
      </c>
      <c r="E98">
        <v>127.9</v>
      </c>
      <c r="F98">
        <v>5.0999999999999996</v>
      </c>
    </row>
    <row r="99" spans="1:6" hidden="1" x14ac:dyDescent="0.25">
      <c r="A99" t="str">
        <f t="shared" si="1"/>
        <v>Ealing Common|District</v>
      </c>
      <c r="B99" t="s">
        <v>148</v>
      </c>
      <c r="C99">
        <v>29</v>
      </c>
      <c r="D99" t="s">
        <v>115</v>
      </c>
      <c r="E99">
        <v>124</v>
      </c>
      <c r="F99">
        <v>5</v>
      </c>
    </row>
    <row r="100" spans="1:6" hidden="1" x14ac:dyDescent="0.25">
      <c r="A100" t="str">
        <f t="shared" si="1"/>
        <v>Ealing Common|Piccadilly</v>
      </c>
      <c r="B100" t="s">
        <v>148</v>
      </c>
      <c r="C100">
        <v>29</v>
      </c>
      <c r="D100" t="s">
        <v>51</v>
      </c>
      <c r="E100">
        <v>124</v>
      </c>
      <c r="F100">
        <v>5</v>
      </c>
    </row>
    <row r="101" spans="1:6" hidden="1" x14ac:dyDescent="0.25">
      <c r="A101" t="str">
        <f t="shared" si="1"/>
        <v>Earl's Court|District</v>
      </c>
      <c r="B101" t="s">
        <v>26</v>
      </c>
      <c r="C101">
        <v>8</v>
      </c>
      <c r="D101" t="s">
        <v>115</v>
      </c>
      <c r="E101">
        <v>102.2</v>
      </c>
      <c r="F101">
        <v>5.8</v>
      </c>
    </row>
    <row r="102" spans="1:6" hidden="1" x14ac:dyDescent="0.25">
      <c r="A102" t="str">
        <f t="shared" si="1"/>
        <v>Earl's Court|Piccadilly</v>
      </c>
      <c r="B102" t="s">
        <v>26</v>
      </c>
      <c r="C102">
        <v>8</v>
      </c>
      <c r="D102" t="s">
        <v>51</v>
      </c>
      <c r="E102">
        <v>87.38</v>
      </c>
      <c r="F102">
        <v>20.62</v>
      </c>
    </row>
    <row r="103" spans="1:6" hidden="1" x14ac:dyDescent="0.25">
      <c r="A103" t="str">
        <f t="shared" si="1"/>
        <v>East Acton|Central</v>
      </c>
      <c r="B103" t="s">
        <v>104</v>
      </c>
      <c r="C103">
        <v>12</v>
      </c>
      <c r="D103" t="s">
        <v>78</v>
      </c>
      <c r="E103">
        <v>117.9</v>
      </c>
      <c r="F103">
        <v>-5.9</v>
      </c>
    </row>
    <row r="104" spans="1:6" hidden="1" x14ac:dyDescent="0.25">
      <c r="A104" t="str">
        <f t="shared" si="1"/>
        <v>East Finchley|Northern</v>
      </c>
      <c r="B104" t="s">
        <v>272</v>
      </c>
      <c r="C104">
        <v>83</v>
      </c>
      <c r="D104" t="s">
        <v>249</v>
      </c>
      <c r="E104">
        <v>187.4</v>
      </c>
      <c r="F104">
        <v>-4.4000000000000004</v>
      </c>
    </row>
    <row r="105" spans="1:6" hidden="1" x14ac:dyDescent="0.25">
      <c r="A105" t="str">
        <f t="shared" si="1"/>
        <v>East Ham|District</v>
      </c>
      <c r="B105" t="s">
        <v>125</v>
      </c>
      <c r="C105">
        <v>11</v>
      </c>
      <c r="D105" t="s">
        <v>115</v>
      </c>
      <c r="E105">
        <v>105.7</v>
      </c>
      <c r="F105">
        <v>5.3</v>
      </c>
    </row>
    <row r="106" spans="1:6" hidden="1" x14ac:dyDescent="0.25">
      <c r="A106" t="str">
        <f t="shared" si="1"/>
        <v>East Ham|Hammersmith &amp; City</v>
      </c>
      <c r="B106" t="s">
        <v>125</v>
      </c>
      <c r="C106">
        <v>11</v>
      </c>
      <c r="D106" t="s">
        <v>191</v>
      </c>
      <c r="E106">
        <v>105.7</v>
      </c>
      <c r="F106">
        <v>5.3</v>
      </c>
    </row>
    <row r="107" spans="1:6" hidden="1" x14ac:dyDescent="0.25">
      <c r="A107" t="str">
        <f t="shared" si="1"/>
        <v>East India|Docklands Light Railway</v>
      </c>
      <c r="B107" t="s">
        <v>167</v>
      </c>
      <c r="C107">
        <v>0</v>
      </c>
      <c r="D107" t="s">
        <v>149</v>
      </c>
      <c r="E107">
        <v>-10</v>
      </c>
      <c r="F107">
        <v>-10</v>
      </c>
    </row>
    <row r="108" spans="1:6" hidden="1" x14ac:dyDescent="0.25">
      <c r="A108" t="str">
        <f t="shared" si="1"/>
        <v>East Putney|District</v>
      </c>
      <c r="B108" t="s">
        <v>304</v>
      </c>
      <c r="C108">
        <v>17</v>
      </c>
      <c r="D108" t="s">
        <v>115</v>
      </c>
      <c r="E108">
        <v>125</v>
      </c>
      <c r="F108">
        <v>-8</v>
      </c>
    </row>
    <row r="109" spans="1:6" hidden="1" x14ac:dyDescent="0.25">
      <c r="A109" t="str">
        <f t="shared" si="1"/>
        <v>Eastcote|Metropolitan</v>
      </c>
      <c r="B109" t="s">
        <v>228</v>
      </c>
      <c r="C109">
        <v>53</v>
      </c>
      <c r="D109" t="s">
        <v>224</v>
      </c>
      <c r="E109">
        <v>148.1</v>
      </c>
      <c r="F109">
        <v>4.9000000000000004</v>
      </c>
    </row>
    <row r="110" spans="1:6" hidden="1" x14ac:dyDescent="0.25">
      <c r="A110" t="str">
        <f t="shared" si="1"/>
        <v>Eastcote|Piccadilly</v>
      </c>
      <c r="B110" t="s">
        <v>228</v>
      </c>
      <c r="C110">
        <v>53</v>
      </c>
      <c r="D110" t="s">
        <v>51</v>
      </c>
      <c r="E110">
        <v>148.1</v>
      </c>
      <c r="F110">
        <v>4.9000000000000004</v>
      </c>
    </row>
    <row r="111" spans="1:6" hidden="1" x14ac:dyDescent="0.25">
      <c r="A111" t="str">
        <f t="shared" si="1"/>
        <v>Edgware|Northern</v>
      </c>
      <c r="B111" t="s">
        <v>322</v>
      </c>
      <c r="C111">
        <v>59</v>
      </c>
      <c r="D111" t="s">
        <v>249</v>
      </c>
      <c r="E111">
        <v>154.6</v>
      </c>
      <c r="F111">
        <v>4.4000000000000004</v>
      </c>
    </row>
    <row r="112" spans="1:6" hidden="1" x14ac:dyDescent="0.25">
      <c r="A112" t="str">
        <f t="shared" si="1"/>
        <v>Edgware Road|Bakerloo</v>
      </c>
      <c r="B112" t="s">
        <v>61</v>
      </c>
      <c r="C112">
        <v>32</v>
      </c>
      <c r="D112" t="s">
        <v>52</v>
      </c>
      <c r="E112">
        <v>107.13</v>
      </c>
      <c r="F112">
        <v>24.87</v>
      </c>
    </row>
    <row r="113" spans="1:6" hidden="1" x14ac:dyDescent="0.25">
      <c r="A113" t="str">
        <f t="shared" si="1"/>
        <v>Edgware Road Bakerloo|Bakerloo</v>
      </c>
      <c r="B113" t="s">
        <v>76</v>
      </c>
      <c r="C113">
        <v>32</v>
      </c>
      <c r="D113" t="s">
        <v>52</v>
      </c>
      <c r="E113">
        <v>107.13</v>
      </c>
      <c r="F113">
        <v>24.87</v>
      </c>
    </row>
    <row r="114" spans="1:6" x14ac:dyDescent="0.25">
      <c r="A114" t="str">
        <f t="shared" si="1"/>
        <v>Edgware Road|Circle</v>
      </c>
      <c r="B114" t="s">
        <v>61</v>
      </c>
      <c r="D114" t="s">
        <v>286</v>
      </c>
      <c r="E114">
        <v>124.8</v>
      </c>
      <c r="F114">
        <v>5.2</v>
      </c>
    </row>
    <row r="115" spans="1:6" x14ac:dyDescent="0.25">
      <c r="A115" t="str">
        <f t="shared" si="1"/>
        <v>Edgware Road|District</v>
      </c>
      <c r="B115" t="s">
        <v>61</v>
      </c>
      <c r="C115">
        <v>30</v>
      </c>
      <c r="D115" t="s">
        <v>115</v>
      </c>
      <c r="E115">
        <v>124.8</v>
      </c>
      <c r="F115">
        <v>5.2</v>
      </c>
    </row>
    <row r="116" spans="1:6" x14ac:dyDescent="0.25">
      <c r="A116" t="str">
        <f t="shared" si="1"/>
        <v>Edgware Road|Hammersmith &amp; City</v>
      </c>
      <c r="B116" t="s">
        <v>61</v>
      </c>
      <c r="C116">
        <v>30</v>
      </c>
      <c r="D116" t="s">
        <v>191</v>
      </c>
      <c r="E116">
        <v>124.8</v>
      </c>
      <c r="F116">
        <v>5.2</v>
      </c>
    </row>
    <row r="117" spans="1:6" hidden="1" x14ac:dyDescent="0.25">
      <c r="A117" t="str">
        <f t="shared" si="1"/>
        <v>Elephant &amp; Castle|Bakerloo</v>
      </c>
      <c r="B117" t="s">
        <v>77</v>
      </c>
      <c r="C117">
        <v>3</v>
      </c>
      <c r="D117" t="s">
        <v>52</v>
      </c>
      <c r="E117">
        <v>80.16</v>
      </c>
      <c r="F117">
        <v>22.84</v>
      </c>
    </row>
    <row r="118" spans="1:6" hidden="1" x14ac:dyDescent="0.25">
      <c r="A118" t="str">
        <f t="shared" si="1"/>
        <v>Elephant &amp; Castle|Northern</v>
      </c>
      <c r="B118" t="s">
        <v>77</v>
      </c>
      <c r="C118">
        <v>3</v>
      </c>
      <c r="D118" t="s">
        <v>249</v>
      </c>
      <c r="E118">
        <v>84.614999999999995</v>
      </c>
      <c r="F118">
        <v>18.385000000000002</v>
      </c>
    </row>
    <row r="119" spans="1:6" hidden="1" x14ac:dyDescent="0.25">
      <c r="A119" t="str">
        <f t="shared" si="1"/>
        <v>Elm Park|District</v>
      </c>
      <c r="B119" t="s">
        <v>119</v>
      </c>
      <c r="C119">
        <v>18</v>
      </c>
      <c r="D119" t="s">
        <v>115</v>
      </c>
      <c r="E119">
        <v>112.2</v>
      </c>
      <c r="F119">
        <v>5.7</v>
      </c>
    </row>
    <row r="120" spans="1:6" hidden="1" x14ac:dyDescent="0.25">
      <c r="A120" t="str">
        <f t="shared" si="1"/>
        <v>Elverson Road|Docklands Light Railway</v>
      </c>
      <c r="B120" t="s">
        <v>162</v>
      </c>
      <c r="C120">
        <v>0</v>
      </c>
      <c r="D120" t="s">
        <v>149</v>
      </c>
      <c r="E120">
        <v>-10</v>
      </c>
      <c r="F120">
        <v>-10</v>
      </c>
    </row>
    <row r="121" spans="1:6" hidden="1" x14ac:dyDescent="0.25">
      <c r="A121" t="str">
        <f t="shared" si="1"/>
        <v>Embankment|Bakerloo</v>
      </c>
      <c r="B121" t="s">
        <v>55</v>
      </c>
      <c r="C121">
        <v>5</v>
      </c>
      <c r="D121" t="s">
        <v>52</v>
      </c>
      <c r="E121">
        <v>85.13</v>
      </c>
      <c r="F121">
        <v>19.87</v>
      </c>
    </row>
    <row r="122" spans="1:6" hidden="1" x14ac:dyDescent="0.25">
      <c r="A122" t="str">
        <f t="shared" si="1"/>
        <v>Embankment|Circle</v>
      </c>
      <c r="B122" t="s">
        <v>55</v>
      </c>
      <c r="C122">
        <v>5</v>
      </c>
      <c r="D122" t="s">
        <v>286</v>
      </c>
      <c r="E122">
        <v>99.6</v>
      </c>
      <c r="F122">
        <v>5.4</v>
      </c>
    </row>
    <row r="123" spans="1:6" hidden="1" x14ac:dyDescent="0.25">
      <c r="A123" t="str">
        <f t="shared" si="1"/>
        <v>Embankment|District</v>
      </c>
      <c r="B123" t="s">
        <v>55</v>
      </c>
      <c r="C123">
        <v>5</v>
      </c>
      <c r="D123" t="s">
        <v>115</v>
      </c>
      <c r="E123">
        <v>99.6</v>
      </c>
      <c r="F123">
        <v>5.4</v>
      </c>
    </row>
    <row r="124" spans="1:6" hidden="1" x14ac:dyDescent="0.25">
      <c r="A124" t="str">
        <f t="shared" si="1"/>
        <v>Embankment|Northern</v>
      </c>
      <c r="B124" t="s">
        <v>55</v>
      </c>
      <c r="C124">
        <v>5</v>
      </c>
      <c r="D124" t="s">
        <v>249</v>
      </c>
      <c r="E124">
        <v>88.685000000000002</v>
      </c>
      <c r="F124">
        <v>16.315000000000001</v>
      </c>
    </row>
    <row r="125" spans="1:6" hidden="1" x14ac:dyDescent="0.25">
      <c r="A125" t="str">
        <f t="shared" si="1"/>
        <v>Epping|Central</v>
      </c>
      <c r="B125" t="s">
        <v>297</v>
      </c>
      <c r="C125">
        <v>81</v>
      </c>
      <c r="D125" t="s">
        <v>78</v>
      </c>
      <c r="E125">
        <v>179.5</v>
      </c>
      <c r="F125">
        <v>1.5</v>
      </c>
    </row>
    <row r="126" spans="1:6" hidden="1" x14ac:dyDescent="0.25">
      <c r="A126" t="str">
        <f t="shared" si="1"/>
        <v>Euston|Northern</v>
      </c>
      <c r="B126" t="s">
        <v>265</v>
      </c>
      <c r="C126">
        <v>25</v>
      </c>
      <c r="D126" t="s">
        <v>249</v>
      </c>
      <c r="E126">
        <v>97.892499999999998</v>
      </c>
      <c r="F126">
        <v>27.107500000000002</v>
      </c>
    </row>
    <row r="127" spans="1:6" hidden="1" x14ac:dyDescent="0.25">
      <c r="A127" t="str">
        <f t="shared" si="1"/>
        <v>Euston|Victoria</v>
      </c>
      <c r="B127" t="s">
        <v>265</v>
      </c>
      <c r="C127">
        <v>25</v>
      </c>
      <c r="D127" t="s">
        <v>142</v>
      </c>
      <c r="E127">
        <v>92.53</v>
      </c>
      <c r="F127">
        <v>32.47</v>
      </c>
    </row>
    <row r="128" spans="1:6" hidden="1" x14ac:dyDescent="0.25">
      <c r="A128" t="str">
        <f t="shared" si="1"/>
        <v>Euston Square|Circle</v>
      </c>
      <c r="B128" t="s">
        <v>201</v>
      </c>
      <c r="C128">
        <v>25</v>
      </c>
      <c r="D128" t="s">
        <v>286</v>
      </c>
      <c r="E128">
        <v>118.1</v>
      </c>
      <c r="F128">
        <v>6.9</v>
      </c>
    </row>
    <row r="129" spans="1:6" hidden="1" x14ac:dyDescent="0.25">
      <c r="A129" t="str">
        <f t="shared" si="1"/>
        <v>Euston Square|Hammersmith &amp; City</v>
      </c>
      <c r="B129" t="s">
        <v>201</v>
      </c>
      <c r="C129">
        <v>25</v>
      </c>
      <c r="D129" t="s">
        <v>191</v>
      </c>
      <c r="E129">
        <v>118.1</v>
      </c>
      <c r="F129">
        <v>6.9</v>
      </c>
    </row>
    <row r="130" spans="1:6" hidden="1" x14ac:dyDescent="0.25">
      <c r="A130" t="str">
        <f t="shared" si="1"/>
        <v>Euston Square|Metropolitan</v>
      </c>
      <c r="B130" t="s">
        <v>201</v>
      </c>
      <c r="C130">
        <v>25</v>
      </c>
      <c r="D130" t="s">
        <v>224</v>
      </c>
      <c r="E130">
        <v>118.1</v>
      </c>
      <c r="F130">
        <v>6.9</v>
      </c>
    </row>
    <row r="131" spans="1:6" hidden="1" x14ac:dyDescent="0.25">
      <c r="A131" t="str">
        <f t="shared" ref="A131:A194" si="2">B131&amp;"|"&amp;D131</f>
        <v>Fairlop|Central</v>
      </c>
      <c r="B131" t="s">
        <v>101</v>
      </c>
      <c r="C131">
        <v>30</v>
      </c>
      <c r="D131" t="s">
        <v>78</v>
      </c>
      <c r="E131">
        <v>135.19999999999999</v>
      </c>
      <c r="F131">
        <v>-5.2</v>
      </c>
    </row>
    <row r="132" spans="1:6" hidden="1" x14ac:dyDescent="0.25">
      <c r="A132" t="str">
        <f t="shared" si="2"/>
        <v>Farringdon|Circle</v>
      </c>
      <c r="B132" t="s">
        <v>202</v>
      </c>
      <c r="C132">
        <v>11</v>
      </c>
      <c r="D132" t="s">
        <v>286</v>
      </c>
      <c r="E132">
        <v>106.5</v>
      </c>
      <c r="F132">
        <v>4.5</v>
      </c>
    </row>
    <row r="133" spans="1:6" hidden="1" x14ac:dyDescent="0.25">
      <c r="A133" t="str">
        <f t="shared" si="2"/>
        <v>Farringdon|Hammersmith &amp; City</v>
      </c>
      <c r="B133" t="s">
        <v>202</v>
      </c>
      <c r="C133">
        <v>11</v>
      </c>
      <c r="D133" t="s">
        <v>191</v>
      </c>
      <c r="E133">
        <v>106.5</v>
      </c>
      <c r="F133">
        <v>4.5</v>
      </c>
    </row>
    <row r="134" spans="1:6" hidden="1" x14ac:dyDescent="0.25">
      <c r="A134" t="str">
        <f t="shared" si="2"/>
        <v>Farringdon|Metropolitan</v>
      </c>
      <c r="B134" t="s">
        <v>202</v>
      </c>
      <c r="C134">
        <v>11</v>
      </c>
      <c r="D134" t="s">
        <v>224</v>
      </c>
      <c r="E134">
        <v>106.5</v>
      </c>
      <c r="F134">
        <v>4.5</v>
      </c>
    </row>
    <row r="135" spans="1:6" hidden="1" x14ac:dyDescent="0.25">
      <c r="A135" t="str">
        <f t="shared" si="2"/>
        <v>Finchley Central|Northern</v>
      </c>
      <c r="B135" t="s">
        <v>273</v>
      </c>
      <c r="C135">
        <v>87</v>
      </c>
      <c r="D135" t="s">
        <v>249</v>
      </c>
      <c r="E135">
        <v>178.5</v>
      </c>
      <c r="F135">
        <v>8.5</v>
      </c>
    </row>
    <row r="136" spans="1:6" hidden="1" x14ac:dyDescent="0.25">
      <c r="A136" t="str">
        <f t="shared" si="2"/>
        <v>Finchley Road|Jubilee</v>
      </c>
      <c r="B136" t="s">
        <v>216</v>
      </c>
      <c r="C136">
        <v>52</v>
      </c>
      <c r="D136" t="s">
        <v>205</v>
      </c>
      <c r="E136">
        <v>148.69999999999999</v>
      </c>
      <c r="F136">
        <v>3.3</v>
      </c>
    </row>
    <row r="137" spans="1:6" hidden="1" x14ac:dyDescent="0.25">
      <c r="A137" t="str">
        <f t="shared" si="2"/>
        <v>Finchley Road|Metropolitan</v>
      </c>
      <c r="B137" t="s">
        <v>216</v>
      </c>
      <c r="C137">
        <v>52</v>
      </c>
      <c r="D137" t="s">
        <v>224</v>
      </c>
      <c r="E137">
        <v>148.69999999999999</v>
      </c>
      <c r="F137">
        <v>3.3</v>
      </c>
    </row>
    <row r="138" spans="1:6" hidden="1" x14ac:dyDescent="0.25">
      <c r="A138" t="str">
        <f t="shared" si="2"/>
        <v>Finsbury Park|Piccadilly</v>
      </c>
      <c r="B138" t="s">
        <v>41</v>
      </c>
      <c r="C138">
        <v>32</v>
      </c>
      <c r="D138" t="s">
        <v>51</v>
      </c>
      <c r="E138">
        <v>123.92</v>
      </c>
      <c r="F138">
        <v>8.08</v>
      </c>
    </row>
    <row r="139" spans="1:6" hidden="1" x14ac:dyDescent="0.25">
      <c r="A139" t="str">
        <f t="shared" si="2"/>
        <v>Finsbury Park|Victoria</v>
      </c>
      <c r="B139" t="s">
        <v>41</v>
      </c>
      <c r="C139">
        <v>32</v>
      </c>
      <c r="D139" t="s">
        <v>142</v>
      </c>
      <c r="E139">
        <v>123.455</v>
      </c>
      <c r="F139">
        <v>8.5449999999999999</v>
      </c>
    </row>
    <row r="140" spans="1:6" hidden="1" x14ac:dyDescent="0.25">
      <c r="A140" t="str">
        <f t="shared" si="2"/>
        <v>Fulham Broadway|District</v>
      </c>
      <c r="B140" t="s">
        <v>305</v>
      </c>
      <c r="C140">
        <v>4</v>
      </c>
      <c r="D140" t="s">
        <v>115</v>
      </c>
      <c r="E140">
        <v>98.7</v>
      </c>
      <c r="F140">
        <v>5.3</v>
      </c>
    </row>
    <row r="141" spans="1:6" hidden="1" x14ac:dyDescent="0.25">
      <c r="A141" t="str">
        <f t="shared" si="2"/>
        <v>Gallions Reach|Docklands Light Railway</v>
      </c>
      <c r="B141" t="s">
        <v>175</v>
      </c>
      <c r="C141">
        <v>0</v>
      </c>
      <c r="D141" t="s">
        <v>149</v>
      </c>
      <c r="E141">
        <v>-10</v>
      </c>
      <c r="F141">
        <v>-10</v>
      </c>
    </row>
    <row r="142" spans="1:6" hidden="1" x14ac:dyDescent="0.25">
      <c r="A142" t="str">
        <f t="shared" si="2"/>
        <v>Gants Hill|Central</v>
      </c>
      <c r="B142" t="s">
        <v>98</v>
      </c>
      <c r="C142">
        <v>25</v>
      </c>
      <c r="D142" t="s">
        <v>78</v>
      </c>
      <c r="E142">
        <v>108.53</v>
      </c>
      <c r="F142">
        <v>16.47</v>
      </c>
    </row>
    <row r="143" spans="1:6" hidden="1" x14ac:dyDescent="0.25">
      <c r="A143" t="str">
        <f t="shared" si="2"/>
        <v>Gloucester Road|Circle</v>
      </c>
      <c r="B143" t="s">
        <v>27</v>
      </c>
      <c r="C143">
        <v>7</v>
      </c>
      <c r="D143" t="s">
        <v>286</v>
      </c>
      <c r="E143">
        <v>99.95</v>
      </c>
      <c r="F143">
        <v>7.05</v>
      </c>
    </row>
    <row r="144" spans="1:6" hidden="1" x14ac:dyDescent="0.25">
      <c r="A144" t="str">
        <f t="shared" si="2"/>
        <v>Gloucester Road|District</v>
      </c>
      <c r="B144" t="s">
        <v>27</v>
      </c>
      <c r="C144">
        <v>7</v>
      </c>
      <c r="D144" t="s">
        <v>115</v>
      </c>
      <c r="E144">
        <v>99.95</v>
      </c>
      <c r="F144">
        <v>7.05</v>
      </c>
    </row>
    <row r="145" spans="1:6" hidden="1" x14ac:dyDescent="0.25">
      <c r="A145" t="str">
        <f t="shared" si="2"/>
        <v>Gloucester Road|Piccadilly</v>
      </c>
      <c r="B145" t="s">
        <v>27</v>
      </c>
      <c r="C145">
        <v>7</v>
      </c>
      <c r="D145" t="s">
        <v>51</v>
      </c>
      <c r="E145">
        <v>87.38</v>
      </c>
      <c r="F145">
        <v>19.62</v>
      </c>
    </row>
    <row r="146" spans="1:6" hidden="1" x14ac:dyDescent="0.25">
      <c r="A146" t="str">
        <f t="shared" si="2"/>
        <v>Golders Green|Northern</v>
      </c>
      <c r="B146" t="s">
        <v>323</v>
      </c>
      <c r="C146">
        <v>70</v>
      </c>
      <c r="D146" t="s">
        <v>249</v>
      </c>
      <c r="E146">
        <v>173.1</v>
      </c>
      <c r="F146">
        <v>-3.1</v>
      </c>
    </row>
    <row r="147" spans="1:6" hidden="1" x14ac:dyDescent="0.25">
      <c r="A147" t="str">
        <f t="shared" si="2"/>
        <v>Goldhawk Road|Circle</v>
      </c>
      <c r="B147" t="s">
        <v>192</v>
      </c>
      <c r="C147">
        <v>5</v>
      </c>
      <c r="D147" t="s">
        <v>286</v>
      </c>
      <c r="E147">
        <v>111</v>
      </c>
      <c r="F147">
        <v>-6</v>
      </c>
    </row>
    <row r="148" spans="1:6" hidden="1" x14ac:dyDescent="0.25">
      <c r="A148" t="str">
        <f t="shared" si="2"/>
        <v>Goldhawk Road|Hammersmith &amp; City</v>
      </c>
      <c r="B148" t="s">
        <v>192</v>
      </c>
      <c r="C148">
        <v>5</v>
      </c>
      <c r="D148" t="s">
        <v>191</v>
      </c>
      <c r="E148">
        <v>111</v>
      </c>
      <c r="F148">
        <v>-6</v>
      </c>
    </row>
    <row r="149" spans="1:6" hidden="1" x14ac:dyDescent="0.25">
      <c r="A149" t="str">
        <f t="shared" si="2"/>
        <v>Goodge Street|Northern</v>
      </c>
      <c r="B149" t="s">
        <v>263</v>
      </c>
      <c r="C149">
        <v>27</v>
      </c>
      <c r="D149" t="s">
        <v>249</v>
      </c>
      <c r="E149">
        <v>98.08</v>
      </c>
      <c r="F149">
        <v>28.92</v>
      </c>
    </row>
    <row r="150" spans="1:6" hidden="1" x14ac:dyDescent="0.25">
      <c r="A150" t="str">
        <f t="shared" si="2"/>
        <v>Grange Hill|Central</v>
      </c>
      <c r="B150" t="s">
        <v>298</v>
      </c>
      <c r="C150">
        <v>55</v>
      </c>
      <c r="D150" t="s">
        <v>78</v>
      </c>
      <c r="E150">
        <v>148.80000000000001</v>
      </c>
      <c r="F150">
        <v>6.2</v>
      </c>
    </row>
    <row r="151" spans="1:6" hidden="1" x14ac:dyDescent="0.25">
      <c r="A151" t="str">
        <f t="shared" si="2"/>
        <v>Great Portland Street|Circle</v>
      </c>
      <c r="B151" t="s">
        <v>200</v>
      </c>
      <c r="D151" t="s">
        <v>286</v>
      </c>
      <c r="E151">
        <v>121.4</v>
      </c>
      <c r="F151">
        <v>7.6</v>
      </c>
    </row>
    <row r="152" spans="1:6" hidden="1" x14ac:dyDescent="0.25">
      <c r="A152" t="str">
        <f t="shared" si="2"/>
        <v>Great Portland Street|Hammersmith &amp; City</v>
      </c>
      <c r="B152" t="s">
        <v>200</v>
      </c>
      <c r="C152">
        <v>29</v>
      </c>
      <c r="D152" t="s">
        <v>191</v>
      </c>
      <c r="E152">
        <v>121.4</v>
      </c>
      <c r="F152">
        <v>7.6</v>
      </c>
    </row>
    <row r="153" spans="1:6" hidden="1" x14ac:dyDescent="0.25">
      <c r="A153" t="str">
        <f t="shared" si="2"/>
        <v>Great Portland Street|Metropolitan</v>
      </c>
      <c r="B153" t="s">
        <v>200</v>
      </c>
      <c r="C153">
        <v>29</v>
      </c>
      <c r="D153" t="s">
        <v>224</v>
      </c>
      <c r="E153">
        <v>121.4</v>
      </c>
      <c r="F153">
        <v>7.6</v>
      </c>
    </row>
    <row r="154" spans="1:6" hidden="1" x14ac:dyDescent="0.25">
      <c r="A154" t="str">
        <f t="shared" si="2"/>
        <v>Green Park|Jubilee</v>
      </c>
      <c r="B154" t="s">
        <v>31</v>
      </c>
      <c r="C154">
        <v>18</v>
      </c>
      <c r="D154" t="s">
        <v>205</v>
      </c>
      <c r="E154">
        <v>87</v>
      </c>
      <c r="F154">
        <v>31</v>
      </c>
    </row>
    <row r="155" spans="1:6" hidden="1" x14ac:dyDescent="0.25">
      <c r="A155" t="str">
        <f t="shared" si="2"/>
        <v>Green Park|Piccadilly</v>
      </c>
      <c r="B155" t="s">
        <v>31</v>
      </c>
      <c r="C155">
        <v>18</v>
      </c>
      <c r="D155" t="s">
        <v>51</v>
      </c>
      <c r="E155">
        <v>91.5</v>
      </c>
      <c r="F155">
        <v>26.5</v>
      </c>
    </row>
    <row r="156" spans="1:6" hidden="1" x14ac:dyDescent="0.25">
      <c r="A156" t="str">
        <f t="shared" si="2"/>
        <v>Green Park|Victoria</v>
      </c>
      <c r="B156" t="s">
        <v>31</v>
      </c>
      <c r="C156">
        <v>18</v>
      </c>
      <c r="D156" t="s">
        <v>142</v>
      </c>
      <c r="E156">
        <v>94.92</v>
      </c>
      <c r="F156">
        <v>23.08</v>
      </c>
    </row>
    <row r="157" spans="1:6" hidden="1" x14ac:dyDescent="0.25">
      <c r="A157" t="str">
        <f t="shared" si="2"/>
        <v>Greenford|Central</v>
      </c>
      <c r="B157" t="s">
        <v>110</v>
      </c>
      <c r="C157">
        <v>22</v>
      </c>
      <c r="D157" t="s">
        <v>78</v>
      </c>
      <c r="E157">
        <v>132.19999999999999</v>
      </c>
      <c r="F157">
        <v>-10.199999999999999</v>
      </c>
    </row>
    <row r="158" spans="1:6" hidden="1" x14ac:dyDescent="0.25">
      <c r="A158" t="str">
        <f t="shared" si="2"/>
        <v>Greenwich|Docklands Light Railway</v>
      </c>
      <c r="B158" t="s">
        <v>160</v>
      </c>
      <c r="C158">
        <v>0</v>
      </c>
      <c r="D158" t="s">
        <v>149</v>
      </c>
      <c r="E158">
        <v>-10</v>
      </c>
      <c r="F158">
        <v>-10</v>
      </c>
    </row>
    <row r="159" spans="1:6" hidden="1" x14ac:dyDescent="0.25">
      <c r="A159" t="str">
        <f t="shared" si="2"/>
        <v>Gunnersbury|District</v>
      </c>
      <c r="B159" t="s">
        <v>306</v>
      </c>
      <c r="C159">
        <v>10</v>
      </c>
      <c r="D159" t="s">
        <v>115</v>
      </c>
      <c r="E159">
        <v>106</v>
      </c>
      <c r="F159">
        <v>4</v>
      </c>
    </row>
    <row r="160" spans="1:6" hidden="1" x14ac:dyDescent="0.25">
      <c r="A160" t="str">
        <f t="shared" si="2"/>
        <v>Hainault|Central</v>
      </c>
      <c r="B160" t="s">
        <v>102</v>
      </c>
      <c r="C160">
        <v>36</v>
      </c>
      <c r="D160" t="s">
        <v>78</v>
      </c>
      <c r="E160">
        <v>141.19999999999999</v>
      </c>
      <c r="F160">
        <v>-5.2</v>
      </c>
    </row>
    <row r="161" spans="1:6" hidden="1" x14ac:dyDescent="0.25">
      <c r="A161" t="str">
        <f t="shared" si="2"/>
        <v>Hammersmith|Circle</v>
      </c>
      <c r="B161" t="s">
        <v>24</v>
      </c>
      <c r="C161">
        <v>5</v>
      </c>
      <c r="D161" t="s">
        <v>286</v>
      </c>
      <c r="E161">
        <v>104.4</v>
      </c>
      <c r="F161">
        <v>0.6</v>
      </c>
    </row>
    <row r="162" spans="1:6" hidden="1" x14ac:dyDescent="0.25">
      <c r="A162" t="str">
        <f t="shared" si="2"/>
        <v>Hammersmith|District</v>
      </c>
      <c r="B162" t="s">
        <v>24</v>
      </c>
      <c r="C162">
        <v>5</v>
      </c>
      <c r="D162" t="s">
        <v>115</v>
      </c>
      <c r="E162">
        <v>100.4</v>
      </c>
      <c r="F162">
        <v>4.5999999999999996</v>
      </c>
    </row>
    <row r="163" spans="1:6" hidden="1" x14ac:dyDescent="0.25">
      <c r="A163" t="str">
        <f t="shared" si="2"/>
        <v>Hammersmith|Hammersmith &amp; City</v>
      </c>
      <c r="B163" t="s">
        <v>24</v>
      </c>
      <c r="C163">
        <v>5</v>
      </c>
      <c r="D163" t="s">
        <v>191</v>
      </c>
      <c r="E163">
        <v>104.4</v>
      </c>
      <c r="F163">
        <v>0.6</v>
      </c>
    </row>
    <row r="164" spans="1:6" hidden="1" x14ac:dyDescent="0.25">
      <c r="A164" t="str">
        <f t="shared" si="2"/>
        <v>Hammersmith|Piccadilly</v>
      </c>
      <c r="B164" t="s">
        <v>24</v>
      </c>
      <c r="C164">
        <v>5</v>
      </c>
      <c r="D164" t="s">
        <v>51</v>
      </c>
      <c r="E164">
        <v>100.4</v>
      </c>
      <c r="F164">
        <v>4.5999999999999996</v>
      </c>
    </row>
    <row r="165" spans="1:6" hidden="1" x14ac:dyDescent="0.25">
      <c r="A165" t="str">
        <f t="shared" si="2"/>
        <v>Hampstead|Northern</v>
      </c>
      <c r="B165" t="s">
        <v>324</v>
      </c>
      <c r="C165">
        <v>108</v>
      </c>
      <c r="D165" t="s">
        <v>249</v>
      </c>
      <c r="E165">
        <v>149.47499999999999</v>
      </c>
      <c r="F165">
        <v>58.524999999999999</v>
      </c>
    </row>
    <row r="166" spans="1:6" hidden="1" x14ac:dyDescent="0.25">
      <c r="A166" t="str">
        <f t="shared" si="2"/>
        <v>Hanger Lane|Central</v>
      </c>
      <c r="B166" t="s">
        <v>108</v>
      </c>
      <c r="C166">
        <v>40</v>
      </c>
      <c r="D166" t="s">
        <v>78</v>
      </c>
      <c r="E166">
        <v>131.9</v>
      </c>
      <c r="F166">
        <v>8.1</v>
      </c>
    </row>
    <row r="167" spans="1:6" hidden="1" x14ac:dyDescent="0.25">
      <c r="A167" t="str">
        <f t="shared" si="2"/>
        <v>Harlesden|Bakerloo</v>
      </c>
      <c r="B167" t="s">
        <v>69</v>
      </c>
      <c r="C167">
        <v>38</v>
      </c>
      <c r="D167" t="s">
        <v>52</v>
      </c>
      <c r="E167">
        <v>131.80000000000001</v>
      </c>
      <c r="F167">
        <v>6.2</v>
      </c>
    </row>
    <row r="168" spans="1:6" hidden="1" x14ac:dyDescent="0.25">
      <c r="A168" t="str">
        <f t="shared" si="2"/>
        <v>Harrow &amp; Wealdstone|Bakerloo</v>
      </c>
      <c r="B168" t="s">
        <v>75</v>
      </c>
      <c r="C168">
        <v>52</v>
      </c>
      <c r="D168" t="s">
        <v>52</v>
      </c>
      <c r="E168">
        <v>154.19999999999999</v>
      </c>
      <c r="F168">
        <v>-2.2000000000000002</v>
      </c>
    </row>
    <row r="169" spans="1:6" hidden="1" x14ac:dyDescent="0.25">
      <c r="A169" t="str">
        <f t="shared" si="2"/>
        <v>Harrow on the Hill|Metropolitan</v>
      </c>
      <c r="B169" t="s">
        <v>225</v>
      </c>
      <c r="C169">
        <v>69</v>
      </c>
      <c r="D169" t="s">
        <v>224</v>
      </c>
      <c r="E169">
        <v>167.1</v>
      </c>
      <c r="F169">
        <v>1.9</v>
      </c>
    </row>
    <row r="170" spans="1:6" hidden="1" x14ac:dyDescent="0.25">
      <c r="A170" t="str">
        <f t="shared" si="2"/>
        <v>Hatton Cross|Piccadilly</v>
      </c>
      <c r="B170" t="s">
        <v>19</v>
      </c>
      <c r="C170">
        <v>22</v>
      </c>
      <c r="D170" t="s">
        <v>51</v>
      </c>
      <c r="E170">
        <v>113.4</v>
      </c>
      <c r="F170">
        <v>8.6</v>
      </c>
    </row>
    <row r="171" spans="1:6" hidden="1" x14ac:dyDescent="0.25">
      <c r="A171" t="str">
        <f t="shared" si="2"/>
        <v>Heathrow Terminal 4|Piccadilly</v>
      </c>
      <c r="B171" t="s">
        <v>20</v>
      </c>
      <c r="C171">
        <v>23</v>
      </c>
      <c r="D171" t="s">
        <v>51</v>
      </c>
      <c r="E171">
        <v>112.9</v>
      </c>
      <c r="F171">
        <v>10.1</v>
      </c>
    </row>
    <row r="172" spans="1:6" hidden="1" x14ac:dyDescent="0.25">
      <c r="A172" t="str">
        <f t="shared" si="2"/>
        <v>Heathrow Terminal 5|Piccadilly</v>
      </c>
      <c r="B172" t="s">
        <v>21</v>
      </c>
      <c r="C172">
        <v>23</v>
      </c>
      <c r="D172" t="s">
        <v>51</v>
      </c>
      <c r="E172">
        <v>110.3</v>
      </c>
      <c r="F172">
        <v>12.7</v>
      </c>
    </row>
    <row r="173" spans="1:6" hidden="1" x14ac:dyDescent="0.25">
      <c r="A173" t="str">
        <f t="shared" si="2"/>
        <v>Heathrow Terminals 1, 2, 3|Piccadilly</v>
      </c>
      <c r="B173" t="s">
        <v>22</v>
      </c>
      <c r="C173">
        <v>23</v>
      </c>
      <c r="D173" t="s">
        <v>51</v>
      </c>
      <c r="E173">
        <v>109.6</v>
      </c>
      <c r="F173">
        <v>13.4</v>
      </c>
    </row>
    <row r="174" spans="1:6" hidden="1" x14ac:dyDescent="0.25">
      <c r="A174" t="str">
        <f t="shared" si="2"/>
        <v>Hendon Central|Northern</v>
      </c>
      <c r="B174" t="s">
        <v>325</v>
      </c>
      <c r="C174">
        <v>64</v>
      </c>
      <c r="D174" t="s">
        <v>249</v>
      </c>
      <c r="E174">
        <v>161.5</v>
      </c>
      <c r="F174">
        <v>2.5</v>
      </c>
    </row>
    <row r="175" spans="1:6" hidden="1" x14ac:dyDescent="0.25">
      <c r="A175" t="str">
        <f t="shared" si="2"/>
        <v>Heron Quays|Docklands Light Railway</v>
      </c>
      <c r="B175" t="s">
        <v>154</v>
      </c>
      <c r="C175">
        <v>0</v>
      </c>
      <c r="D175" t="s">
        <v>149</v>
      </c>
      <c r="E175">
        <v>-10</v>
      </c>
      <c r="F175">
        <v>-10</v>
      </c>
    </row>
    <row r="176" spans="1:6" hidden="1" x14ac:dyDescent="0.25">
      <c r="A176" t="str">
        <f t="shared" si="2"/>
        <v>High Barnet|Northern</v>
      </c>
      <c r="B176" t="s">
        <v>277</v>
      </c>
      <c r="C176">
        <v>111</v>
      </c>
      <c r="D176" t="s">
        <v>249</v>
      </c>
      <c r="E176">
        <v>198.4</v>
      </c>
      <c r="F176">
        <v>12.6</v>
      </c>
    </row>
    <row r="177" spans="1:6" hidden="1" x14ac:dyDescent="0.25">
      <c r="A177" t="str">
        <f t="shared" si="2"/>
        <v>High Street Kensington|Circle</v>
      </c>
      <c r="B177" t="s">
        <v>288</v>
      </c>
      <c r="C177">
        <v>13</v>
      </c>
      <c r="D177" t="s">
        <v>286</v>
      </c>
      <c r="E177">
        <v>107.3</v>
      </c>
      <c r="F177">
        <v>5.7</v>
      </c>
    </row>
    <row r="178" spans="1:6" hidden="1" x14ac:dyDescent="0.25">
      <c r="A178" t="str">
        <f t="shared" si="2"/>
        <v>High Street Kensington|District</v>
      </c>
      <c r="B178" t="s">
        <v>288</v>
      </c>
      <c r="C178">
        <v>13</v>
      </c>
      <c r="D178" t="s">
        <v>115</v>
      </c>
      <c r="E178">
        <v>107.3</v>
      </c>
      <c r="F178">
        <v>5.7</v>
      </c>
    </row>
    <row r="179" spans="1:6" hidden="1" x14ac:dyDescent="0.25">
      <c r="A179" t="str">
        <f t="shared" si="2"/>
        <v>Highbury &amp; Islington|Victoria</v>
      </c>
      <c r="B179" t="s">
        <v>284</v>
      </c>
      <c r="C179">
        <v>34</v>
      </c>
      <c r="D179" t="s">
        <v>142</v>
      </c>
      <c r="E179">
        <v>117.855</v>
      </c>
      <c r="F179">
        <v>16.145</v>
      </c>
    </row>
    <row r="180" spans="1:6" hidden="1" x14ac:dyDescent="0.25">
      <c r="A180" t="str">
        <f t="shared" si="2"/>
        <v>Highgate|Northern</v>
      </c>
      <c r="B180" t="s">
        <v>271</v>
      </c>
      <c r="C180">
        <v>100</v>
      </c>
      <c r="D180" t="s">
        <v>249</v>
      </c>
      <c r="E180">
        <v>162.66999999999999</v>
      </c>
      <c r="F180">
        <v>37.33</v>
      </c>
    </row>
    <row r="181" spans="1:6" hidden="1" x14ac:dyDescent="0.25">
      <c r="A181" t="str">
        <f t="shared" si="2"/>
        <v>Hillingdon|Metropolitan</v>
      </c>
      <c r="B181" t="s">
        <v>232</v>
      </c>
      <c r="C181">
        <v>36</v>
      </c>
      <c r="D181" t="s">
        <v>224</v>
      </c>
      <c r="E181">
        <v>136.69999999999999</v>
      </c>
      <c r="F181">
        <v>-0.7</v>
      </c>
    </row>
    <row r="182" spans="1:6" hidden="1" x14ac:dyDescent="0.25">
      <c r="A182" t="str">
        <f t="shared" si="2"/>
        <v>Hillingdon|Piccadilly</v>
      </c>
      <c r="B182" t="s">
        <v>232</v>
      </c>
      <c r="C182">
        <v>36</v>
      </c>
      <c r="D182" t="s">
        <v>51</v>
      </c>
      <c r="E182">
        <v>136.69999999999999</v>
      </c>
      <c r="F182">
        <v>-0.7</v>
      </c>
    </row>
    <row r="183" spans="1:6" hidden="1" x14ac:dyDescent="0.25">
      <c r="A183" t="str">
        <f t="shared" si="2"/>
        <v>Holborn|Central</v>
      </c>
      <c r="B183" t="s">
        <v>35</v>
      </c>
      <c r="C183">
        <v>23</v>
      </c>
      <c r="D183" t="s">
        <v>78</v>
      </c>
      <c r="E183">
        <v>96.754999999999995</v>
      </c>
      <c r="F183">
        <v>26.245000000000001</v>
      </c>
    </row>
    <row r="184" spans="1:6" hidden="1" x14ac:dyDescent="0.25">
      <c r="A184" t="str">
        <f t="shared" si="2"/>
        <v>Holborn|Piccadilly</v>
      </c>
      <c r="B184" t="s">
        <v>35</v>
      </c>
      <c r="C184">
        <v>23</v>
      </c>
      <c r="D184" t="s">
        <v>51</v>
      </c>
      <c r="E184">
        <v>85.094999999999999</v>
      </c>
      <c r="F184">
        <v>37.905000000000001</v>
      </c>
    </row>
    <row r="185" spans="1:6" hidden="1" x14ac:dyDescent="0.25">
      <c r="A185" t="str">
        <f t="shared" si="2"/>
        <v>Holland Park|Central</v>
      </c>
      <c r="B185" t="s">
        <v>81</v>
      </c>
      <c r="C185">
        <v>14</v>
      </c>
      <c r="D185" t="s">
        <v>78</v>
      </c>
      <c r="E185">
        <v>95.21</v>
      </c>
      <c r="F185">
        <v>18.79</v>
      </c>
    </row>
    <row r="186" spans="1:6" hidden="1" x14ac:dyDescent="0.25">
      <c r="A186" t="str">
        <f t="shared" si="2"/>
        <v>Holloway Road|Piccadilly</v>
      </c>
      <c r="B186" t="s">
        <v>39</v>
      </c>
      <c r="C186">
        <v>29</v>
      </c>
      <c r="D186" t="s">
        <v>51</v>
      </c>
      <c r="E186">
        <v>115.4</v>
      </c>
      <c r="F186">
        <v>13.6</v>
      </c>
    </row>
    <row r="187" spans="1:6" hidden="1" x14ac:dyDescent="0.25">
      <c r="A187" t="str">
        <f t="shared" si="2"/>
        <v>Hornchurch|District</v>
      </c>
      <c r="B187" t="s">
        <v>118</v>
      </c>
      <c r="C187">
        <v>24</v>
      </c>
      <c r="D187" t="s">
        <v>115</v>
      </c>
      <c r="E187">
        <v>118.2</v>
      </c>
      <c r="F187">
        <v>5.8</v>
      </c>
    </row>
    <row r="188" spans="1:6" hidden="1" x14ac:dyDescent="0.25">
      <c r="A188" t="str">
        <f t="shared" si="2"/>
        <v>Hounslow Central|Piccadilly</v>
      </c>
      <c r="B188" t="s">
        <v>17</v>
      </c>
      <c r="C188">
        <v>20</v>
      </c>
      <c r="D188" t="s">
        <v>51</v>
      </c>
      <c r="E188">
        <v>124.9</v>
      </c>
      <c r="F188">
        <v>-4.9000000000000004</v>
      </c>
    </row>
    <row r="189" spans="1:6" hidden="1" x14ac:dyDescent="0.25">
      <c r="A189" t="str">
        <f t="shared" si="2"/>
        <v>Hounslow East|Piccadilly</v>
      </c>
      <c r="B189" t="s">
        <v>16</v>
      </c>
      <c r="C189">
        <v>20</v>
      </c>
      <c r="D189" t="s">
        <v>51</v>
      </c>
      <c r="E189">
        <v>125.8</v>
      </c>
      <c r="F189">
        <v>-5.8</v>
      </c>
    </row>
    <row r="190" spans="1:6" hidden="1" x14ac:dyDescent="0.25">
      <c r="A190" t="str">
        <f t="shared" si="2"/>
        <v>Hounslow West|Piccadilly</v>
      </c>
      <c r="B190" t="s">
        <v>18</v>
      </c>
      <c r="C190">
        <v>23</v>
      </c>
      <c r="D190" t="s">
        <v>51</v>
      </c>
      <c r="E190">
        <v>117.7</v>
      </c>
      <c r="F190">
        <v>5.3</v>
      </c>
    </row>
    <row r="191" spans="1:6" hidden="1" x14ac:dyDescent="0.25">
      <c r="A191" t="str">
        <f t="shared" si="2"/>
        <v>Hyde Park Corner|Piccadilly</v>
      </c>
      <c r="B191" t="s">
        <v>30</v>
      </c>
      <c r="C191">
        <v>16</v>
      </c>
      <c r="D191" t="s">
        <v>51</v>
      </c>
      <c r="E191">
        <v>88.91</v>
      </c>
      <c r="F191">
        <v>27.09</v>
      </c>
    </row>
    <row r="192" spans="1:6" hidden="1" x14ac:dyDescent="0.25">
      <c r="A192" t="str">
        <f t="shared" si="2"/>
        <v>Ickenham|Metropolitan</v>
      </c>
      <c r="B192" t="s">
        <v>231</v>
      </c>
      <c r="C192">
        <v>43</v>
      </c>
      <c r="D192" t="s">
        <v>224</v>
      </c>
      <c r="E192">
        <v>138.1</v>
      </c>
      <c r="F192">
        <v>4.9000000000000004</v>
      </c>
    </row>
    <row r="193" spans="1:6" hidden="1" x14ac:dyDescent="0.25">
      <c r="A193" t="str">
        <f t="shared" si="2"/>
        <v>Ickenham|Piccadilly</v>
      </c>
      <c r="B193" t="s">
        <v>231</v>
      </c>
      <c r="C193">
        <v>43</v>
      </c>
      <c r="D193" t="s">
        <v>51</v>
      </c>
      <c r="E193">
        <v>138.1</v>
      </c>
      <c r="F193">
        <v>4.9000000000000004</v>
      </c>
    </row>
    <row r="194" spans="1:6" hidden="1" x14ac:dyDescent="0.25">
      <c r="A194" t="str">
        <f t="shared" si="2"/>
        <v>Island Gardens|Docklands Light Railway</v>
      </c>
      <c r="B194" t="s">
        <v>158</v>
      </c>
      <c r="C194">
        <v>0</v>
      </c>
      <c r="D194" t="s">
        <v>149</v>
      </c>
      <c r="E194">
        <v>-10</v>
      </c>
      <c r="F194">
        <v>-10</v>
      </c>
    </row>
    <row r="195" spans="1:6" hidden="1" x14ac:dyDescent="0.25">
      <c r="A195" t="str">
        <f t="shared" ref="A195:A258" si="3">B195&amp;"|"&amp;D195</f>
        <v>Kennington|Northern</v>
      </c>
      <c r="B195" t="s">
        <v>261</v>
      </c>
      <c r="C195">
        <v>3</v>
      </c>
      <c r="D195" t="s">
        <v>249</v>
      </c>
      <c r="E195">
        <v>85.757499999999993</v>
      </c>
      <c r="F195">
        <v>17.2425</v>
      </c>
    </row>
    <row r="196" spans="1:6" hidden="1" x14ac:dyDescent="0.25">
      <c r="A196" t="str">
        <f t="shared" si="3"/>
        <v>Kensal Green|Bakerloo</v>
      </c>
      <c r="B196" t="s">
        <v>67</v>
      </c>
      <c r="C196">
        <v>42</v>
      </c>
      <c r="D196" t="s">
        <v>52</v>
      </c>
      <c r="E196">
        <v>135.4</v>
      </c>
      <c r="F196">
        <v>6.6</v>
      </c>
    </row>
    <row r="197" spans="1:6" hidden="1" x14ac:dyDescent="0.25">
      <c r="A197" t="str">
        <f t="shared" si="3"/>
        <v>Kensington (Olympia)|District</v>
      </c>
      <c r="B197" t="s">
        <v>307</v>
      </c>
      <c r="C197">
        <v>4</v>
      </c>
      <c r="D197" t="s">
        <v>115</v>
      </c>
      <c r="E197">
        <v>102.1</v>
      </c>
      <c r="F197">
        <v>1.9</v>
      </c>
    </row>
    <row r="198" spans="1:6" hidden="1" x14ac:dyDescent="0.25">
      <c r="A198" t="str">
        <f t="shared" si="3"/>
        <v>Kentish Town|Northern</v>
      </c>
      <c r="B198" t="s">
        <v>268</v>
      </c>
      <c r="C198">
        <v>37</v>
      </c>
      <c r="D198" t="s">
        <v>249</v>
      </c>
      <c r="E198">
        <v>114.38500000000001</v>
      </c>
      <c r="F198">
        <v>22.614999999999998</v>
      </c>
    </row>
    <row r="199" spans="1:6" hidden="1" x14ac:dyDescent="0.25">
      <c r="A199" t="str">
        <f t="shared" si="3"/>
        <v>Kenton|Bakerloo</v>
      </c>
      <c r="B199" t="s">
        <v>74</v>
      </c>
      <c r="C199">
        <v>56</v>
      </c>
      <c r="D199" t="s">
        <v>52</v>
      </c>
      <c r="E199">
        <v>149.4</v>
      </c>
      <c r="F199">
        <v>6.6</v>
      </c>
    </row>
    <row r="200" spans="1:6" hidden="1" x14ac:dyDescent="0.25">
      <c r="A200" t="str">
        <f t="shared" si="3"/>
        <v>Kew Gardens|District</v>
      </c>
      <c r="B200" t="s">
        <v>308</v>
      </c>
      <c r="C200">
        <v>8</v>
      </c>
      <c r="D200" t="s">
        <v>115</v>
      </c>
      <c r="E200">
        <v>106</v>
      </c>
      <c r="F200">
        <v>2</v>
      </c>
    </row>
    <row r="201" spans="1:6" hidden="1" x14ac:dyDescent="0.25">
      <c r="A201" t="str">
        <f t="shared" si="3"/>
        <v>Kilburn|Jubilee</v>
      </c>
      <c r="B201" t="s">
        <v>214</v>
      </c>
      <c r="C201">
        <v>45</v>
      </c>
      <c r="D201" t="s">
        <v>205</v>
      </c>
      <c r="E201">
        <v>152.19999999999999</v>
      </c>
      <c r="F201">
        <v>-7.2</v>
      </c>
    </row>
    <row r="202" spans="1:6" hidden="1" x14ac:dyDescent="0.25">
      <c r="A202" t="str">
        <f t="shared" si="3"/>
        <v>Kilburn Park|Bakerloo</v>
      </c>
      <c r="B202" t="s">
        <v>65</v>
      </c>
      <c r="C202">
        <v>27</v>
      </c>
      <c r="D202" t="s">
        <v>52</v>
      </c>
      <c r="E202">
        <v>119.52</v>
      </c>
      <c r="F202">
        <v>7.48</v>
      </c>
    </row>
    <row r="203" spans="1:6" hidden="1" x14ac:dyDescent="0.25">
      <c r="A203" t="str">
        <f t="shared" si="3"/>
        <v>King George V|Docklands Light Railway</v>
      </c>
      <c r="B203" t="s">
        <v>184</v>
      </c>
      <c r="C203">
        <v>0</v>
      </c>
      <c r="D203" t="s">
        <v>149</v>
      </c>
      <c r="E203">
        <v>-10</v>
      </c>
      <c r="F203">
        <v>-10</v>
      </c>
    </row>
    <row r="204" spans="1:6" hidden="1" x14ac:dyDescent="0.25">
      <c r="A204" t="str">
        <f t="shared" si="3"/>
        <v>King's Cross St. Pancras|Circle</v>
      </c>
      <c r="B204" t="s">
        <v>36</v>
      </c>
      <c r="C204">
        <v>17</v>
      </c>
      <c r="D204" t="s">
        <v>286</v>
      </c>
      <c r="E204">
        <v>109.1</v>
      </c>
      <c r="F204">
        <v>7.9</v>
      </c>
    </row>
    <row r="205" spans="1:6" hidden="1" x14ac:dyDescent="0.25">
      <c r="A205" t="str">
        <f t="shared" si="3"/>
        <v>King's Cross St. Pancras|Hammersmith &amp; City</v>
      </c>
      <c r="B205" t="s">
        <v>36</v>
      </c>
      <c r="C205">
        <v>17</v>
      </c>
      <c r="D205" t="s">
        <v>191</v>
      </c>
      <c r="E205">
        <v>109.1</v>
      </c>
      <c r="F205">
        <v>7.9</v>
      </c>
    </row>
    <row r="206" spans="1:6" hidden="1" x14ac:dyDescent="0.25">
      <c r="A206" t="str">
        <f t="shared" si="3"/>
        <v>King's Cross St. Pancras|Metropolitan</v>
      </c>
      <c r="B206" t="s">
        <v>36</v>
      </c>
      <c r="C206">
        <v>17</v>
      </c>
      <c r="D206" t="s">
        <v>224</v>
      </c>
      <c r="E206">
        <v>109.1</v>
      </c>
      <c r="F206">
        <v>7.9</v>
      </c>
    </row>
    <row r="207" spans="1:6" hidden="1" x14ac:dyDescent="0.25">
      <c r="A207" t="str">
        <f t="shared" si="3"/>
        <v>King's Cross St. Pancras|Northern</v>
      </c>
      <c r="B207" t="s">
        <v>36</v>
      </c>
      <c r="C207">
        <v>17</v>
      </c>
      <c r="D207" t="s">
        <v>249</v>
      </c>
      <c r="E207">
        <v>88.91</v>
      </c>
      <c r="F207">
        <v>28.09</v>
      </c>
    </row>
    <row r="208" spans="1:6" hidden="1" x14ac:dyDescent="0.25">
      <c r="A208" t="str">
        <f t="shared" si="3"/>
        <v>King's Cross St. Pancras|Piccadilly</v>
      </c>
      <c r="B208" t="s">
        <v>36</v>
      </c>
      <c r="C208">
        <v>17</v>
      </c>
      <c r="D208" t="s">
        <v>51</v>
      </c>
      <c r="E208">
        <v>94.36</v>
      </c>
      <c r="F208">
        <v>22.64</v>
      </c>
    </row>
    <row r="209" spans="1:6" hidden="1" x14ac:dyDescent="0.25">
      <c r="A209" t="str">
        <f t="shared" si="3"/>
        <v>King's Cross St. Pancras|Victoria</v>
      </c>
      <c r="B209" t="s">
        <v>36</v>
      </c>
      <c r="C209">
        <v>17</v>
      </c>
      <c r="D209" t="s">
        <v>142</v>
      </c>
      <c r="E209">
        <v>99.915000000000006</v>
      </c>
      <c r="F209">
        <v>17.085000000000001</v>
      </c>
    </row>
    <row r="210" spans="1:6" hidden="1" x14ac:dyDescent="0.25">
      <c r="A210" t="str">
        <f t="shared" si="3"/>
        <v>Kingsbury|Jubilee</v>
      </c>
      <c r="B210" t="s">
        <v>207</v>
      </c>
      <c r="C210">
        <v>43</v>
      </c>
      <c r="D210" t="s">
        <v>205</v>
      </c>
      <c r="E210">
        <v>138.30000000000001</v>
      </c>
      <c r="F210">
        <v>4.7</v>
      </c>
    </row>
    <row r="211" spans="1:6" hidden="1" x14ac:dyDescent="0.25">
      <c r="A211" t="str">
        <f t="shared" si="3"/>
        <v>Knightsbridge|Piccadilly</v>
      </c>
      <c r="B211" t="s">
        <v>29</v>
      </c>
      <c r="C211">
        <v>9</v>
      </c>
      <c r="D211" t="s">
        <v>51</v>
      </c>
      <c r="E211">
        <v>86.72</v>
      </c>
      <c r="F211">
        <v>22.28</v>
      </c>
    </row>
    <row r="212" spans="1:6" hidden="1" x14ac:dyDescent="0.25">
      <c r="A212" t="str">
        <f t="shared" si="3"/>
        <v>Ladbroke Grove|Circle</v>
      </c>
      <c r="B212" t="s">
        <v>196</v>
      </c>
      <c r="C212">
        <v>14</v>
      </c>
      <c r="D212" t="s">
        <v>286</v>
      </c>
      <c r="E212">
        <v>119.4</v>
      </c>
      <c r="F212">
        <v>-5.4</v>
      </c>
    </row>
    <row r="213" spans="1:6" hidden="1" x14ac:dyDescent="0.25">
      <c r="A213" t="str">
        <f t="shared" si="3"/>
        <v>Ladbroke Grove|Hammersmith &amp; City</v>
      </c>
      <c r="B213" t="s">
        <v>196</v>
      </c>
      <c r="C213">
        <v>14</v>
      </c>
      <c r="D213" t="s">
        <v>191</v>
      </c>
      <c r="E213">
        <v>119.4</v>
      </c>
      <c r="F213">
        <v>-5.4</v>
      </c>
    </row>
    <row r="214" spans="1:6" hidden="1" x14ac:dyDescent="0.25">
      <c r="A214" t="str">
        <f t="shared" si="3"/>
        <v>Lambeth North|Bakerloo</v>
      </c>
      <c r="B214" t="s">
        <v>53</v>
      </c>
      <c r="C214">
        <v>3</v>
      </c>
      <c r="D214" t="s">
        <v>52</v>
      </c>
      <c r="E214">
        <v>86.474999999999994</v>
      </c>
      <c r="F214">
        <v>16.524999999999999</v>
      </c>
    </row>
    <row r="215" spans="1:6" hidden="1" x14ac:dyDescent="0.25">
      <c r="A215" t="str">
        <f t="shared" si="3"/>
        <v>Lancaster Gate|Central</v>
      </c>
      <c r="B215" t="s">
        <v>84</v>
      </c>
      <c r="C215">
        <v>18</v>
      </c>
      <c r="D215" t="s">
        <v>78</v>
      </c>
      <c r="E215">
        <v>102.47</v>
      </c>
      <c r="F215">
        <v>15.53</v>
      </c>
    </row>
    <row r="216" spans="1:6" hidden="1" x14ac:dyDescent="0.25">
      <c r="A216" t="str">
        <f t="shared" si="3"/>
        <v>Langdon Park|Docklands Light Railway</v>
      </c>
      <c r="B216" t="s">
        <v>187</v>
      </c>
      <c r="C216">
        <v>0</v>
      </c>
      <c r="D216" t="s">
        <v>149</v>
      </c>
      <c r="E216">
        <v>-10</v>
      </c>
      <c r="F216">
        <v>-10</v>
      </c>
    </row>
    <row r="217" spans="1:6" hidden="1" x14ac:dyDescent="0.25">
      <c r="A217" t="str">
        <f t="shared" si="3"/>
        <v>Latimer Road|Circle</v>
      </c>
      <c r="B217" t="s">
        <v>195</v>
      </c>
      <c r="C217">
        <v>8</v>
      </c>
      <c r="D217" t="s">
        <v>286</v>
      </c>
      <c r="E217">
        <v>114</v>
      </c>
      <c r="F217">
        <v>-6</v>
      </c>
    </row>
    <row r="218" spans="1:6" hidden="1" x14ac:dyDescent="0.25">
      <c r="A218" t="str">
        <f t="shared" si="3"/>
        <v>Latimer Road|Hammersmith &amp; City</v>
      </c>
      <c r="B218" t="s">
        <v>195</v>
      </c>
      <c r="C218">
        <v>8</v>
      </c>
      <c r="D218" t="s">
        <v>191</v>
      </c>
      <c r="E218">
        <v>114</v>
      </c>
      <c r="F218">
        <v>-6</v>
      </c>
    </row>
    <row r="219" spans="1:6" hidden="1" x14ac:dyDescent="0.25">
      <c r="A219" t="str">
        <f t="shared" si="3"/>
        <v>Leicester Square|Northern</v>
      </c>
      <c r="B219" t="s">
        <v>33</v>
      </c>
      <c r="C219">
        <v>20</v>
      </c>
      <c r="D219" t="s">
        <v>249</v>
      </c>
      <c r="E219">
        <v>93.5</v>
      </c>
      <c r="F219">
        <v>26.5</v>
      </c>
    </row>
    <row r="220" spans="1:6" hidden="1" x14ac:dyDescent="0.25">
      <c r="A220" t="str">
        <f t="shared" si="3"/>
        <v>Leicester Square|Piccadilly</v>
      </c>
      <c r="B220" t="s">
        <v>33</v>
      </c>
      <c r="C220">
        <v>20</v>
      </c>
      <c r="D220" t="s">
        <v>51</v>
      </c>
      <c r="E220">
        <v>86.77</v>
      </c>
      <c r="F220">
        <v>33.229999999999997</v>
      </c>
    </row>
    <row r="221" spans="1:6" hidden="1" x14ac:dyDescent="0.25">
      <c r="A221" t="str">
        <f t="shared" si="3"/>
        <v>Lewisham|Docklands Light Railway</v>
      </c>
      <c r="B221" t="s">
        <v>163</v>
      </c>
      <c r="C221">
        <v>0</v>
      </c>
      <c r="D221" t="s">
        <v>149</v>
      </c>
      <c r="E221">
        <v>-10</v>
      </c>
      <c r="F221">
        <v>-10</v>
      </c>
    </row>
    <row r="222" spans="1:6" hidden="1" x14ac:dyDescent="0.25">
      <c r="A222" t="str">
        <f t="shared" si="3"/>
        <v>Leyton|Central</v>
      </c>
      <c r="B222" t="s">
        <v>94</v>
      </c>
      <c r="C222">
        <v>15</v>
      </c>
      <c r="D222" t="s">
        <v>78</v>
      </c>
      <c r="E222">
        <v>110</v>
      </c>
      <c r="F222">
        <v>5</v>
      </c>
    </row>
    <row r="223" spans="1:6" hidden="1" x14ac:dyDescent="0.25">
      <c r="A223" t="str">
        <f t="shared" si="3"/>
        <v>Leytonstone|Central</v>
      </c>
      <c r="B223" t="s">
        <v>95</v>
      </c>
      <c r="C223">
        <v>23.2</v>
      </c>
      <c r="D223" t="s">
        <v>78</v>
      </c>
      <c r="E223">
        <v>123.1</v>
      </c>
      <c r="F223">
        <v>0.1</v>
      </c>
    </row>
    <row r="224" spans="1:6" hidden="1" x14ac:dyDescent="0.25">
      <c r="A224" t="str">
        <f t="shared" si="3"/>
        <v>Limehouse|Docklands Light Railway</v>
      </c>
      <c r="B224" t="s">
        <v>151</v>
      </c>
      <c r="C224">
        <v>0</v>
      </c>
      <c r="D224" t="s">
        <v>149</v>
      </c>
      <c r="E224">
        <v>-10</v>
      </c>
      <c r="F224">
        <v>-10</v>
      </c>
    </row>
    <row r="225" spans="1:6" hidden="1" x14ac:dyDescent="0.25">
      <c r="A225" t="str">
        <f t="shared" si="3"/>
        <v>Liverpool Street|Central</v>
      </c>
      <c r="B225" t="s">
        <v>90</v>
      </c>
      <c r="C225">
        <v>14</v>
      </c>
      <c r="D225" t="s">
        <v>78</v>
      </c>
      <c r="E225">
        <v>92.47</v>
      </c>
      <c r="F225">
        <v>21.53</v>
      </c>
    </row>
    <row r="226" spans="1:6" hidden="1" x14ac:dyDescent="0.25">
      <c r="A226" t="str">
        <f t="shared" si="3"/>
        <v>Liverpool Street|Circle</v>
      </c>
      <c r="B226" t="s">
        <v>90</v>
      </c>
      <c r="C226">
        <v>14</v>
      </c>
      <c r="D226" t="s">
        <v>286</v>
      </c>
      <c r="E226">
        <v>107.4</v>
      </c>
      <c r="F226">
        <v>6.6</v>
      </c>
    </row>
    <row r="227" spans="1:6" hidden="1" x14ac:dyDescent="0.25">
      <c r="A227" t="str">
        <f t="shared" si="3"/>
        <v>Liverpool Street|Hammersmith &amp; City</v>
      </c>
      <c r="B227" t="s">
        <v>90</v>
      </c>
      <c r="C227">
        <v>14</v>
      </c>
      <c r="D227" t="s">
        <v>191</v>
      </c>
      <c r="E227">
        <v>107.4</v>
      </c>
      <c r="F227">
        <v>6.6</v>
      </c>
    </row>
    <row r="228" spans="1:6" hidden="1" x14ac:dyDescent="0.25">
      <c r="A228" t="str">
        <f t="shared" si="3"/>
        <v>Liverpool Street|Metropolitan</v>
      </c>
      <c r="B228" t="s">
        <v>90</v>
      </c>
      <c r="C228">
        <v>14</v>
      </c>
      <c r="D228" t="s">
        <v>224</v>
      </c>
      <c r="E228">
        <v>107.4</v>
      </c>
      <c r="F228">
        <v>6.6</v>
      </c>
    </row>
    <row r="229" spans="1:6" hidden="1" x14ac:dyDescent="0.25">
      <c r="A229" t="str">
        <f t="shared" si="3"/>
        <v>London Bridge|Jubilee</v>
      </c>
      <c r="B229" t="s">
        <v>220</v>
      </c>
      <c r="C229">
        <v>4</v>
      </c>
      <c r="D229" t="s">
        <v>205</v>
      </c>
      <c r="E229">
        <v>76.8</v>
      </c>
      <c r="F229">
        <v>27.2</v>
      </c>
    </row>
    <row r="230" spans="1:6" hidden="1" x14ac:dyDescent="0.25">
      <c r="A230" t="str">
        <f t="shared" si="3"/>
        <v>London Bridge|Northern</v>
      </c>
      <c r="B230" t="s">
        <v>220</v>
      </c>
      <c r="C230">
        <v>4</v>
      </c>
      <c r="D230" t="s">
        <v>249</v>
      </c>
      <c r="E230">
        <v>80.405000000000001</v>
      </c>
      <c r="F230">
        <v>23.594999999999999</v>
      </c>
    </row>
    <row r="231" spans="1:6" hidden="1" x14ac:dyDescent="0.25">
      <c r="A231" t="str">
        <f t="shared" si="3"/>
        <v>London City Airport|Docklands Light Railway</v>
      </c>
      <c r="B231" t="s">
        <v>183</v>
      </c>
      <c r="C231">
        <v>0</v>
      </c>
      <c r="D231" t="s">
        <v>149</v>
      </c>
      <c r="E231">
        <v>-10</v>
      </c>
      <c r="F231">
        <v>-10</v>
      </c>
    </row>
    <row r="232" spans="1:6" hidden="1" x14ac:dyDescent="0.25">
      <c r="A232" t="str">
        <f t="shared" si="3"/>
        <v>Loughton|Central</v>
      </c>
      <c r="B232" t="s">
        <v>299</v>
      </c>
      <c r="C232">
        <v>27</v>
      </c>
      <c r="D232" t="s">
        <v>78</v>
      </c>
      <c r="E232">
        <v>129.6</v>
      </c>
      <c r="F232">
        <v>-2.6</v>
      </c>
    </row>
    <row r="233" spans="1:6" hidden="1" x14ac:dyDescent="0.25">
      <c r="A233" t="str">
        <f t="shared" si="3"/>
        <v>Maida Vale|Bakerloo</v>
      </c>
      <c r="B233" t="s">
        <v>64</v>
      </c>
      <c r="C233">
        <v>31</v>
      </c>
      <c r="D233" t="s">
        <v>52</v>
      </c>
      <c r="E233">
        <v>116.58</v>
      </c>
      <c r="F233">
        <v>14.42</v>
      </c>
    </row>
    <row r="234" spans="1:6" hidden="1" x14ac:dyDescent="0.25">
      <c r="A234" t="str">
        <f t="shared" si="3"/>
        <v>Manor House|Piccadilly</v>
      </c>
      <c r="B234" t="s">
        <v>42</v>
      </c>
      <c r="C234">
        <v>38</v>
      </c>
      <c r="D234" t="s">
        <v>51</v>
      </c>
      <c r="E234">
        <v>119.51</v>
      </c>
      <c r="F234">
        <v>18.489999999999998</v>
      </c>
    </row>
    <row r="235" spans="1:6" hidden="1" x14ac:dyDescent="0.25">
      <c r="A235" t="str">
        <f t="shared" si="3"/>
        <v>Mansion House|Circle</v>
      </c>
      <c r="B235" t="s">
        <v>137</v>
      </c>
      <c r="C235">
        <v>14</v>
      </c>
      <c r="D235" t="s">
        <v>286</v>
      </c>
      <c r="E235">
        <v>105</v>
      </c>
      <c r="F235">
        <v>9</v>
      </c>
    </row>
    <row r="236" spans="1:6" hidden="1" x14ac:dyDescent="0.25">
      <c r="A236" t="str">
        <f t="shared" si="3"/>
        <v>Mansion House|District</v>
      </c>
      <c r="B236" t="s">
        <v>137</v>
      </c>
      <c r="C236">
        <v>14</v>
      </c>
      <c r="D236" t="s">
        <v>115</v>
      </c>
      <c r="E236">
        <v>105</v>
      </c>
      <c r="F236">
        <v>9</v>
      </c>
    </row>
    <row r="237" spans="1:6" hidden="1" x14ac:dyDescent="0.25">
      <c r="A237" t="str">
        <f t="shared" si="3"/>
        <v>Marble Arch|Central</v>
      </c>
      <c r="B237" t="s">
        <v>85</v>
      </c>
      <c r="C237">
        <v>27</v>
      </c>
      <c r="D237" t="s">
        <v>78</v>
      </c>
      <c r="E237">
        <v>101.405</v>
      </c>
      <c r="F237">
        <v>25.594999999999999</v>
      </c>
    </row>
    <row r="238" spans="1:6" hidden="1" x14ac:dyDescent="0.25">
      <c r="A238" t="str">
        <f t="shared" si="3"/>
        <v>Marylebone|Bakerloo</v>
      </c>
      <c r="B238" t="s">
        <v>60</v>
      </c>
      <c r="C238">
        <v>29</v>
      </c>
      <c r="D238" t="s">
        <v>52</v>
      </c>
      <c r="E238">
        <v>106.37</v>
      </c>
      <c r="F238">
        <v>22.63</v>
      </c>
    </row>
    <row r="239" spans="1:6" hidden="1" x14ac:dyDescent="0.25">
      <c r="A239" t="str">
        <f t="shared" si="3"/>
        <v>Mile End|Central</v>
      </c>
      <c r="B239" t="s">
        <v>92</v>
      </c>
      <c r="C239">
        <v>12</v>
      </c>
      <c r="D239" t="s">
        <v>78</v>
      </c>
      <c r="E239">
        <v>104.83</v>
      </c>
      <c r="F239">
        <v>7.17</v>
      </c>
    </row>
    <row r="240" spans="1:6" hidden="1" x14ac:dyDescent="0.25">
      <c r="A240" t="str">
        <f t="shared" si="3"/>
        <v>Mile End|District</v>
      </c>
      <c r="B240" t="s">
        <v>92</v>
      </c>
      <c r="C240">
        <v>12</v>
      </c>
      <c r="D240" t="s">
        <v>115</v>
      </c>
      <c r="E240">
        <v>104.72</v>
      </c>
      <c r="F240">
        <v>7.28</v>
      </c>
    </row>
    <row r="241" spans="1:6" hidden="1" x14ac:dyDescent="0.25">
      <c r="A241" t="str">
        <f t="shared" si="3"/>
        <v>Mile End|Hammersmith &amp; City</v>
      </c>
      <c r="B241" t="s">
        <v>92</v>
      </c>
      <c r="C241">
        <v>12</v>
      </c>
      <c r="D241" t="s">
        <v>191</v>
      </c>
      <c r="E241">
        <v>104.72</v>
      </c>
      <c r="F241">
        <v>7.28</v>
      </c>
    </row>
    <row r="242" spans="1:6" hidden="1" x14ac:dyDescent="0.25">
      <c r="A242" t="str">
        <f t="shared" si="3"/>
        <v>Mill Hill East|Northern</v>
      </c>
      <c r="B242" t="s">
        <v>326</v>
      </c>
      <c r="C242">
        <v>65</v>
      </c>
      <c r="D242" t="s">
        <v>249</v>
      </c>
      <c r="E242">
        <v>170.8</v>
      </c>
      <c r="F242">
        <v>-5.8</v>
      </c>
    </row>
    <row r="243" spans="1:6" hidden="1" x14ac:dyDescent="0.25">
      <c r="A243" t="str">
        <f t="shared" si="3"/>
        <v>Monument|Circle</v>
      </c>
      <c r="B243" t="s">
        <v>135</v>
      </c>
      <c r="C243">
        <v>14.3</v>
      </c>
      <c r="D243" t="s">
        <v>286</v>
      </c>
      <c r="E243">
        <v>106.2</v>
      </c>
      <c r="F243">
        <v>8.1</v>
      </c>
    </row>
    <row r="244" spans="1:6" hidden="1" x14ac:dyDescent="0.25">
      <c r="A244" t="str">
        <f t="shared" si="3"/>
        <v>Monument|District</v>
      </c>
      <c r="B244" t="s">
        <v>135</v>
      </c>
      <c r="C244">
        <v>14.3</v>
      </c>
      <c r="D244" t="s">
        <v>115</v>
      </c>
      <c r="E244">
        <v>106.2</v>
      </c>
      <c r="F244">
        <v>8.1</v>
      </c>
    </row>
    <row r="245" spans="1:6" hidden="1" x14ac:dyDescent="0.25">
      <c r="A245" t="str">
        <f t="shared" si="3"/>
        <v>Moor Park|Metropolitan</v>
      </c>
      <c r="B245" t="s">
        <v>238</v>
      </c>
      <c r="C245">
        <v>57</v>
      </c>
      <c r="D245" t="s">
        <v>224</v>
      </c>
      <c r="E245">
        <v>161.5</v>
      </c>
      <c r="F245">
        <v>-4.5</v>
      </c>
    </row>
    <row r="246" spans="1:6" hidden="1" x14ac:dyDescent="0.25">
      <c r="A246" t="str">
        <f t="shared" si="3"/>
        <v>Moorgate|Circle</v>
      </c>
      <c r="B246" t="s">
        <v>204</v>
      </c>
      <c r="C246">
        <v>14</v>
      </c>
      <c r="D246" t="s">
        <v>286</v>
      </c>
      <c r="E246">
        <v>108.5</v>
      </c>
      <c r="F246">
        <v>5.5</v>
      </c>
    </row>
    <row r="247" spans="1:6" hidden="1" x14ac:dyDescent="0.25">
      <c r="A247" t="str">
        <f t="shared" si="3"/>
        <v>Moorgate|Hammersmith &amp; City</v>
      </c>
      <c r="B247" t="s">
        <v>204</v>
      </c>
      <c r="C247">
        <v>14</v>
      </c>
      <c r="D247" t="s">
        <v>191</v>
      </c>
      <c r="E247">
        <v>108.5</v>
      </c>
      <c r="F247">
        <v>5.5</v>
      </c>
    </row>
    <row r="248" spans="1:6" hidden="1" x14ac:dyDescent="0.25">
      <c r="A248" t="str">
        <f t="shared" si="3"/>
        <v>Moorgate|Metropolitan</v>
      </c>
      <c r="B248" t="s">
        <v>204</v>
      </c>
      <c r="C248">
        <v>14</v>
      </c>
      <c r="D248" t="s">
        <v>224</v>
      </c>
      <c r="E248">
        <v>108.5</v>
      </c>
      <c r="F248">
        <v>5.5</v>
      </c>
    </row>
    <row r="249" spans="1:6" hidden="1" x14ac:dyDescent="0.25">
      <c r="A249" t="str">
        <f t="shared" si="3"/>
        <v>Moorgate|Northern</v>
      </c>
      <c r="B249" t="s">
        <v>204</v>
      </c>
      <c r="C249">
        <v>14</v>
      </c>
      <c r="D249" t="s">
        <v>249</v>
      </c>
      <c r="E249">
        <v>88.756666666699999</v>
      </c>
      <c r="F249">
        <v>25.243333333300001</v>
      </c>
    </row>
    <row r="250" spans="1:6" hidden="1" x14ac:dyDescent="0.25">
      <c r="A250" t="str">
        <f t="shared" si="3"/>
        <v>Morden|Northern</v>
      </c>
      <c r="B250" t="s">
        <v>250</v>
      </c>
      <c r="C250">
        <v>18</v>
      </c>
      <c r="D250" t="s">
        <v>249</v>
      </c>
      <c r="E250">
        <v>113.6</v>
      </c>
      <c r="F250">
        <v>4.4000000000000004</v>
      </c>
    </row>
    <row r="251" spans="1:6" hidden="1" x14ac:dyDescent="0.25">
      <c r="A251" t="str">
        <f t="shared" si="3"/>
        <v>Mornington Crescent|Northern</v>
      </c>
      <c r="B251" t="s">
        <v>266</v>
      </c>
      <c r="C251">
        <v>24</v>
      </c>
      <c r="D251" t="s">
        <v>249</v>
      </c>
      <c r="E251">
        <v>108.71</v>
      </c>
      <c r="F251">
        <v>15.29</v>
      </c>
    </row>
    <row r="252" spans="1:6" hidden="1" x14ac:dyDescent="0.25">
      <c r="A252" t="str">
        <f t="shared" si="3"/>
        <v>Mudchute|Docklands Light Railway</v>
      </c>
      <c r="B252" t="s">
        <v>157</v>
      </c>
      <c r="C252">
        <v>0</v>
      </c>
      <c r="D252" t="s">
        <v>149</v>
      </c>
      <c r="E252">
        <v>-10</v>
      </c>
      <c r="F252">
        <v>-10</v>
      </c>
    </row>
    <row r="253" spans="1:6" hidden="1" x14ac:dyDescent="0.25">
      <c r="A253" t="str">
        <f t="shared" si="3"/>
        <v>Neasden|Jubilee</v>
      </c>
      <c r="B253" t="s">
        <v>211</v>
      </c>
      <c r="C253">
        <v>38</v>
      </c>
      <c r="D253" t="s">
        <v>205</v>
      </c>
      <c r="E253">
        <v>132.19999999999999</v>
      </c>
      <c r="F253">
        <v>5.8</v>
      </c>
    </row>
    <row r="254" spans="1:6" hidden="1" x14ac:dyDescent="0.25">
      <c r="A254" t="str">
        <f t="shared" si="3"/>
        <v>Newbury Park|Central</v>
      </c>
      <c r="B254" t="s">
        <v>99</v>
      </c>
      <c r="C254">
        <v>19</v>
      </c>
      <c r="D254" t="s">
        <v>78</v>
      </c>
      <c r="E254">
        <v>117</v>
      </c>
      <c r="F254">
        <v>2</v>
      </c>
    </row>
    <row r="255" spans="1:6" hidden="1" x14ac:dyDescent="0.25">
      <c r="A255" t="str">
        <f t="shared" si="3"/>
        <v>North Acton|Central</v>
      </c>
      <c r="B255" t="s">
        <v>105</v>
      </c>
      <c r="C255">
        <v>33</v>
      </c>
      <c r="D255" t="s">
        <v>78</v>
      </c>
      <c r="E255">
        <v>124.4</v>
      </c>
      <c r="F255">
        <v>8.6</v>
      </c>
    </row>
    <row r="256" spans="1:6" hidden="1" x14ac:dyDescent="0.25">
      <c r="A256" t="str">
        <f t="shared" si="3"/>
        <v>North Ealing|Piccadilly</v>
      </c>
      <c r="B256" t="s">
        <v>328</v>
      </c>
      <c r="C256">
        <v>36</v>
      </c>
      <c r="D256" t="s">
        <v>51</v>
      </c>
      <c r="E256">
        <v>132.5</v>
      </c>
      <c r="F256">
        <v>3.5</v>
      </c>
    </row>
    <row r="257" spans="1:6" hidden="1" x14ac:dyDescent="0.25">
      <c r="A257" t="str">
        <f t="shared" si="3"/>
        <v>North Greenwich|Jubilee</v>
      </c>
      <c r="B257" t="s">
        <v>223</v>
      </c>
      <c r="C257">
        <v>2</v>
      </c>
      <c r="D257" t="s">
        <v>205</v>
      </c>
      <c r="E257">
        <v>86.46</v>
      </c>
      <c r="F257">
        <v>15.54</v>
      </c>
    </row>
    <row r="258" spans="1:6" hidden="1" x14ac:dyDescent="0.25">
      <c r="A258" t="str">
        <f t="shared" si="3"/>
        <v>North Harrow|Metropolitan</v>
      </c>
      <c r="B258" t="s">
        <v>234</v>
      </c>
      <c r="C258">
        <v>51</v>
      </c>
      <c r="D258" t="s">
        <v>224</v>
      </c>
      <c r="E258">
        <v>157</v>
      </c>
      <c r="F258">
        <v>-6</v>
      </c>
    </row>
    <row r="259" spans="1:6" hidden="1" x14ac:dyDescent="0.25">
      <c r="A259" t="str">
        <f t="shared" ref="A259:A322" si="4">B259&amp;"|"&amp;D259</f>
        <v>North Wembley|Bakerloo</v>
      </c>
      <c r="B259" t="s">
        <v>72</v>
      </c>
      <c r="C259">
        <v>48</v>
      </c>
      <c r="D259" t="s">
        <v>52</v>
      </c>
      <c r="E259">
        <v>142</v>
      </c>
      <c r="F259">
        <v>6</v>
      </c>
    </row>
    <row r="260" spans="1:6" hidden="1" x14ac:dyDescent="0.25">
      <c r="A260" t="str">
        <f t="shared" si="4"/>
        <v>Northfields|Piccadilly</v>
      </c>
      <c r="B260" t="s">
        <v>13</v>
      </c>
      <c r="C260">
        <v>24</v>
      </c>
      <c r="D260" t="s">
        <v>51</v>
      </c>
      <c r="E260">
        <v>119.3</v>
      </c>
      <c r="F260">
        <v>4.7</v>
      </c>
    </row>
    <row r="261" spans="1:6" hidden="1" x14ac:dyDescent="0.25">
      <c r="A261" t="str">
        <f t="shared" si="4"/>
        <v>Northolt|Central</v>
      </c>
      <c r="B261" t="s">
        <v>114</v>
      </c>
      <c r="C261">
        <v>43</v>
      </c>
      <c r="D261" t="s">
        <v>78</v>
      </c>
      <c r="E261">
        <v>137.80000000000001</v>
      </c>
      <c r="F261">
        <v>5.2</v>
      </c>
    </row>
    <row r="262" spans="1:6" hidden="1" x14ac:dyDescent="0.25">
      <c r="A262" t="str">
        <f t="shared" si="4"/>
        <v>Northwick Park|Metropolitan</v>
      </c>
      <c r="B262" t="s">
        <v>246</v>
      </c>
      <c r="C262">
        <v>56</v>
      </c>
      <c r="D262" t="s">
        <v>224</v>
      </c>
      <c r="E262">
        <v>157.9</v>
      </c>
      <c r="F262">
        <v>-1.9</v>
      </c>
    </row>
    <row r="263" spans="1:6" hidden="1" x14ac:dyDescent="0.25">
      <c r="A263" t="str">
        <f t="shared" si="4"/>
        <v>Northwood|Metropolitan</v>
      </c>
      <c r="B263" t="s">
        <v>237</v>
      </c>
      <c r="C263">
        <v>77</v>
      </c>
      <c r="D263" t="s">
        <v>224</v>
      </c>
      <c r="E263">
        <v>171.6</v>
      </c>
      <c r="F263">
        <v>5.4</v>
      </c>
    </row>
    <row r="264" spans="1:6" hidden="1" x14ac:dyDescent="0.25">
      <c r="A264" t="str">
        <f t="shared" si="4"/>
        <v>Northwood Hills|Metropolitan</v>
      </c>
      <c r="B264" t="s">
        <v>236</v>
      </c>
      <c r="C264">
        <v>71</v>
      </c>
      <c r="D264" t="s">
        <v>224</v>
      </c>
      <c r="E264">
        <v>165</v>
      </c>
      <c r="F264">
        <v>6</v>
      </c>
    </row>
    <row r="265" spans="1:6" hidden="1" x14ac:dyDescent="0.25">
      <c r="A265" t="str">
        <f t="shared" si="4"/>
        <v>Notting Hill Gate|Central</v>
      </c>
      <c r="B265" t="s">
        <v>82</v>
      </c>
      <c r="C265">
        <v>28</v>
      </c>
      <c r="D265" t="s">
        <v>78</v>
      </c>
      <c r="E265">
        <v>99.88</v>
      </c>
      <c r="F265">
        <v>28.12</v>
      </c>
    </row>
    <row r="266" spans="1:6" hidden="1" x14ac:dyDescent="0.25">
      <c r="A266" t="str">
        <f t="shared" si="4"/>
        <v>Notting Hill Gate|Circle</v>
      </c>
      <c r="B266" t="s">
        <v>82</v>
      </c>
      <c r="C266">
        <v>28</v>
      </c>
      <c r="D266" t="s">
        <v>286</v>
      </c>
      <c r="E266">
        <v>119.4</v>
      </c>
      <c r="F266">
        <v>8.6</v>
      </c>
    </row>
    <row r="267" spans="1:6" hidden="1" x14ac:dyDescent="0.25">
      <c r="A267" t="str">
        <f t="shared" si="4"/>
        <v>Notting Hill Gate|District</v>
      </c>
      <c r="B267" t="s">
        <v>82</v>
      </c>
      <c r="C267">
        <v>28</v>
      </c>
      <c r="D267" t="s">
        <v>115</v>
      </c>
      <c r="E267">
        <v>119.4</v>
      </c>
      <c r="F267">
        <v>8.6</v>
      </c>
    </row>
    <row r="268" spans="1:6" hidden="1" x14ac:dyDescent="0.25">
      <c r="A268" t="str">
        <f t="shared" si="4"/>
        <v>Oakwood|Piccadilly</v>
      </c>
      <c r="B268" t="s">
        <v>49</v>
      </c>
      <c r="C268">
        <v>88</v>
      </c>
      <c r="D268" t="s">
        <v>51</v>
      </c>
      <c r="E268">
        <v>181.8</v>
      </c>
      <c r="F268">
        <v>6.2</v>
      </c>
    </row>
    <row r="269" spans="1:6" hidden="1" x14ac:dyDescent="0.25">
      <c r="A269" t="str">
        <f t="shared" si="4"/>
        <v>Old Street|Northern</v>
      </c>
      <c r="B269" t="s">
        <v>279</v>
      </c>
      <c r="C269">
        <v>17</v>
      </c>
      <c r="D269" t="s">
        <v>249</v>
      </c>
      <c r="E269">
        <v>91.99</v>
      </c>
      <c r="F269">
        <v>25.01</v>
      </c>
    </row>
    <row r="270" spans="1:6" hidden="1" x14ac:dyDescent="0.25">
      <c r="A270" t="str">
        <f t="shared" si="4"/>
        <v>Osterley|Piccadilly</v>
      </c>
      <c r="B270" t="s">
        <v>15</v>
      </c>
      <c r="C270">
        <v>30</v>
      </c>
      <c r="D270" t="s">
        <v>51</v>
      </c>
      <c r="E270">
        <v>124.2</v>
      </c>
      <c r="F270">
        <v>5.8</v>
      </c>
    </row>
    <row r="271" spans="1:6" hidden="1" x14ac:dyDescent="0.25">
      <c r="A271" t="str">
        <f t="shared" si="4"/>
        <v>Oval|Northern</v>
      </c>
      <c r="B271" t="s">
        <v>260</v>
      </c>
      <c r="C271">
        <v>4</v>
      </c>
      <c r="D271" t="s">
        <v>249</v>
      </c>
      <c r="E271">
        <v>88.28</v>
      </c>
      <c r="F271">
        <v>15.72</v>
      </c>
    </row>
    <row r="272" spans="1:6" hidden="1" x14ac:dyDescent="0.25">
      <c r="A272" t="str">
        <f t="shared" si="4"/>
        <v>Oxford Circus|Bakerloo</v>
      </c>
      <c r="B272" t="s">
        <v>57</v>
      </c>
      <c r="C272">
        <v>27</v>
      </c>
      <c r="D272" t="s">
        <v>52</v>
      </c>
      <c r="E272">
        <v>104.69</v>
      </c>
      <c r="F272">
        <v>22.31</v>
      </c>
    </row>
    <row r="273" spans="1:6" hidden="1" x14ac:dyDescent="0.25">
      <c r="A273" t="str">
        <f t="shared" si="4"/>
        <v>Oxford Circus|Central</v>
      </c>
      <c r="B273" t="s">
        <v>57</v>
      </c>
      <c r="C273">
        <v>27</v>
      </c>
      <c r="D273" t="s">
        <v>78</v>
      </c>
      <c r="E273">
        <v>100.6</v>
      </c>
      <c r="F273">
        <v>26.4</v>
      </c>
    </row>
    <row r="274" spans="1:6" hidden="1" x14ac:dyDescent="0.25">
      <c r="A274" t="str">
        <f t="shared" si="4"/>
        <v>Oxford Circus|Victoria</v>
      </c>
      <c r="B274" t="s">
        <v>57</v>
      </c>
      <c r="C274">
        <v>27</v>
      </c>
      <c r="D274" t="s">
        <v>142</v>
      </c>
      <c r="E274">
        <v>104.14</v>
      </c>
      <c r="F274">
        <v>22.86</v>
      </c>
    </row>
    <row r="275" spans="1:6" hidden="1" x14ac:dyDescent="0.25">
      <c r="A275" t="str">
        <f t="shared" si="4"/>
        <v>Paddington|Bakerloo</v>
      </c>
      <c r="B275" t="s">
        <v>62</v>
      </c>
      <c r="C275">
        <v>25</v>
      </c>
      <c r="D275" t="s">
        <v>52</v>
      </c>
      <c r="E275">
        <v>109.27</v>
      </c>
      <c r="F275">
        <v>15.73</v>
      </c>
    </row>
    <row r="276" spans="1:6" hidden="1" x14ac:dyDescent="0.25">
      <c r="A276" t="str">
        <f t="shared" si="4"/>
        <v>Paddington|Circle</v>
      </c>
      <c r="B276" t="s">
        <v>62</v>
      </c>
      <c r="C276">
        <v>25</v>
      </c>
      <c r="D276" t="s">
        <v>286</v>
      </c>
      <c r="E276">
        <v>122.4</v>
      </c>
      <c r="F276">
        <v>2.6</v>
      </c>
    </row>
    <row r="277" spans="1:6" hidden="1" x14ac:dyDescent="0.25">
      <c r="A277" t="str">
        <f t="shared" si="4"/>
        <v>Paddington|District</v>
      </c>
      <c r="B277" t="s">
        <v>62</v>
      </c>
      <c r="C277">
        <v>25</v>
      </c>
      <c r="D277" t="s">
        <v>115</v>
      </c>
      <c r="E277">
        <v>118.8</v>
      </c>
      <c r="F277">
        <v>6.2</v>
      </c>
    </row>
    <row r="278" spans="1:6" hidden="1" x14ac:dyDescent="0.25">
      <c r="A278" t="str">
        <f t="shared" si="4"/>
        <v>Paddington|Hammersmith &amp; City</v>
      </c>
      <c r="B278" t="s">
        <v>62</v>
      </c>
      <c r="C278">
        <v>25</v>
      </c>
      <c r="D278" t="s">
        <v>191</v>
      </c>
      <c r="E278">
        <v>122.4</v>
      </c>
      <c r="F278">
        <v>2.6</v>
      </c>
    </row>
    <row r="279" spans="1:6" hidden="1" x14ac:dyDescent="0.25">
      <c r="A279" t="str">
        <f t="shared" si="4"/>
        <v>Park Royal|Piccadilly</v>
      </c>
      <c r="B279" t="s">
        <v>329</v>
      </c>
      <c r="C279">
        <v>47</v>
      </c>
      <c r="D279" t="s">
        <v>51</v>
      </c>
      <c r="E279">
        <v>142.19999999999999</v>
      </c>
      <c r="F279">
        <v>4.8</v>
      </c>
    </row>
    <row r="280" spans="1:6" hidden="1" x14ac:dyDescent="0.25">
      <c r="A280" t="str">
        <f t="shared" si="4"/>
        <v>Parsons Green|District</v>
      </c>
      <c r="B280" t="s">
        <v>309</v>
      </c>
      <c r="C280">
        <v>3</v>
      </c>
      <c r="D280" t="s">
        <v>115</v>
      </c>
      <c r="E280">
        <v>108</v>
      </c>
      <c r="F280">
        <v>-5</v>
      </c>
    </row>
    <row r="281" spans="1:6" hidden="1" x14ac:dyDescent="0.25">
      <c r="A281" t="str">
        <f t="shared" si="4"/>
        <v>Perivale|Central</v>
      </c>
      <c r="B281" t="s">
        <v>109</v>
      </c>
      <c r="C281">
        <v>20</v>
      </c>
      <c r="D281" t="s">
        <v>78</v>
      </c>
      <c r="E281">
        <v>126.6</v>
      </c>
      <c r="F281">
        <v>-6.6</v>
      </c>
    </row>
    <row r="282" spans="1:6" hidden="1" x14ac:dyDescent="0.25">
      <c r="A282" t="str">
        <f t="shared" si="4"/>
        <v>Piccadilly Circus|Bakerloo</v>
      </c>
      <c r="B282" t="s">
        <v>32</v>
      </c>
      <c r="C282">
        <v>19</v>
      </c>
      <c r="D282" t="s">
        <v>52</v>
      </c>
      <c r="E282">
        <v>93.8</v>
      </c>
      <c r="F282">
        <v>25.2</v>
      </c>
    </row>
    <row r="283" spans="1:6" hidden="1" x14ac:dyDescent="0.25">
      <c r="A283" t="str">
        <f t="shared" si="4"/>
        <v>Piccadilly Circus|Piccadilly</v>
      </c>
      <c r="B283" t="s">
        <v>32</v>
      </c>
      <c r="C283">
        <v>19</v>
      </c>
      <c r="D283" t="s">
        <v>51</v>
      </c>
      <c r="E283">
        <v>86.77</v>
      </c>
      <c r="F283">
        <v>32.229999999999997</v>
      </c>
    </row>
    <row r="284" spans="1:6" hidden="1" x14ac:dyDescent="0.25">
      <c r="A284" t="str">
        <f t="shared" si="4"/>
        <v>Pimlico|Victoria</v>
      </c>
      <c r="B284" t="s">
        <v>283</v>
      </c>
      <c r="C284">
        <v>5</v>
      </c>
      <c r="D284" t="s">
        <v>142</v>
      </c>
      <c r="E284">
        <v>83.91</v>
      </c>
      <c r="F284">
        <v>21.09</v>
      </c>
    </row>
    <row r="285" spans="1:6" hidden="1" x14ac:dyDescent="0.25">
      <c r="A285" t="str">
        <f t="shared" si="4"/>
        <v>Pinner|Metropolitan</v>
      </c>
      <c r="B285" t="s">
        <v>235</v>
      </c>
      <c r="C285">
        <v>54</v>
      </c>
      <c r="D285" t="s">
        <v>224</v>
      </c>
      <c r="E285">
        <v>153.5</v>
      </c>
      <c r="F285">
        <v>0.5</v>
      </c>
    </row>
    <row r="286" spans="1:6" hidden="1" x14ac:dyDescent="0.25">
      <c r="A286" t="str">
        <f t="shared" si="4"/>
        <v>Plaistow|District</v>
      </c>
      <c r="B286" t="s">
        <v>127</v>
      </c>
      <c r="C286">
        <v>9</v>
      </c>
      <c r="D286" t="s">
        <v>115</v>
      </c>
      <c r="E286">
        <v>102.4</v>
      </c>
      <c r="F286">
        <v>6.6</v>
      </c>
    </row>
    <row r="287" spans="1:6" hidden="1" x14ac:dyDescent="0.25">
      <c r="A287" t="str">
        <f t="shared" si="4"/>
        <v>Plaistow|Hammersmith &amp; City</v>
      </c>
      <c r="B287" t="s">
        <v>127</v>
      </c>
      <c r="C287">
        <v>9</v>
      </c>
      <c r="D287" t="s">
        <v>191</v>
      </c>
      <c r="E287">
        <v>102.4</v>
      </c>
      <c r="F287">
        <v>6.6</v>
      </c>
    </row>
    <row r="288" spans="1:6" hidden="1" x14ac:dyDescent="0.25">
      <c r="A288" t="str">
        <f t="shared" si="4"/>
        <v>Pontoon Dock|Docklands Light Railway</v>
      </c>
      <c r="B288" t="s">
        <v>182</v>
      </c>
      <c r="C288">
        <v>0</v>
      </c>
      <c r="D288" t="s">
        <v>149</v>
      </c>
      <c r="E288">
        <v>-10</v>
      </c>
      <c r="F288">
        <v>-10</v>
      </c>
    </row>
    <row r="289" spans="1:6" hidden="1" x14ac:dyDescent="0.25">
      <c r="A289" t="str">
        <f t="shared" si="4"/>
        <v>Poplar|Docklands Light Railway</v>
      </c>
      <c r="B289" t="s">
        <v>165</v>
      </c>
      <c r="C289">
        <v>0</v>
      </c>
      <c r="D289" t="s">
        <v>149</v>
      </c>
      <c r="E289">
        <v>-10</v>
      </c>
      <c r="F289">
        <v>-10</v>
      </c>
    </row>
    <row r="290" spans="1:6" hidden="1" x14ac:dyDescent="0.25">
      <c r="A290" t="str">
        <f t="shared" si="4"/>
        <v>Preston Road|Metropolitan</v>
      </c>
      <c r="B290" t="s">
        <v>247</v>
      </c>
      <c r="C290">
        <v>45</v>
      </c>
      <c r="D290" t="s">
        <v>224</v>
      </c>
      <c r="E290">
        <v>141.1</v>
      </c>
      <c r="F290">
        <v>3.9</v>
      </c>
    </row>
    <row r="291" spans="1:6" hidden="1" x14ac:dyDescent="0.25">
      <c r="A291" t="str">
        <f t="shared" si="4"/>
        <v>Prince Regent|Docklands Light Railway</v>
      </c>
      <c r="B291" t="s">
        <v>171</v>
      </c>
      <c r="C291">
        <v>0</v>
      </c>
      <c r="D291" t="s">
        <v>149</v>
      </c>
      <c r="E291">
        <v>-10</v>
      </c>
      <c r="F291">
        <v>-10</v>
      </c>
    </row>
    <row r="292" spans="1:6" hidden="1" x14ac:dyDescent="0.25">
      <c r="A292" t="str">
        <f t="shared" si="4"/>
        <v>Pudding Mill Lane|Docklands Light Railway</v>
      </c>
      <c r="B292" t="s">
        <v>190</v>
      </c>
      <c r="C292">
        <v>0</v>
      </c>
      <c r="D292" t="s">
        <v>149</v>
      </c>
      <c r="E292">
        <v>-10</v>
      </c>
      <c r="F292">
        <v>-10</v>
      </c>
    </row>
    <row r="293" spans="1:6" hidden="1" x14ac:dyDescent="0.25">
      <c r="A293" t="str">
        <f t="shared" si="4"/>
        <v>Putney Bridge|District</v>
      </c>
      <c r="B293" t="s">
        <v>310</v>
      </c>
      <c r="C293">
        <v>4</v>
      </c>
      <c r="D293" t="s">
        <v>115</v>
      </c>
      <c r="E293">
        <v>111</v>
      </c>
      <c r="F293">
        <v>-7</v>
      </c>
    </row>
    <row r="294" spans="1:6" hidden="1" x14ac:dyDescent="0.25">
      <c r="A294" t="str">
        <f t="shared" si="4"/>
        <v>Queen's Park|Bakerloo</v>
      </c>
      <c r="B294" t="s">
        <v>66</v>
      </c>
      <c r="C294">
        <v>38</v>
      </c>
      <c r="D294" t="s">
        <v>52</v>
      </c>
      <c r="E294">
        <v>132.4</v>
      </c>
      <c r="F294">
        <v>5.6</v>
      </c>
    </row>
    <row r="295" spans="1:6" hidden="1" x14ac:dyDescent="0.25">
      <c r="A295" t="str">
        <f t="shared" si="4"/>
        <v>Queensbury|Jubilee</v>
      </c>
      <c r="B295" t="s">
        <v>208</v>
      </c>
      <c r="C295">
        <v>48</v>
      </c>
      <c r="D295" t="s">
        <v>205</v>
      </c>
      <c r="E295">
        <v>151.19999999999999</v>
      </c>
      <c r="F295">
        <v>-3.2</v>
      </c>
    </row>
    <row r="296" spans="1:6" hidden="1" x14ac:dyDescent="0.25">
      <c r="A296" t="str">
        <f t="shared" si="4"/>
        <v>Queensway|Central</v>
      </c>
      <c r="B296" t="s">
        <v>83</v>
      </c>
      <c r="C296">
        <v>27</v>
      </c>
      <c r="D296" t="s">
        <v>78</v>
      </c>
      <c r="E296">
        <v>103.095</v>
      </c>
      <c r="F296">
        <v>23.905000000000001</v>
      </c>
    </row>
    <row r="297" spans="1:6" hidden="1" x14ac:dyDescent="0.25">
      <c r="A297" t="str">
        <f t="shared" si="4"/>
        <v>Ravenscourt Park|District</v>
      </c>
      <c r="B297" t="s">
        <v>145</v>
      </c>
      <c r="C297">
        <v>5</v>
      </c>
      <c r="D297" t="s">
        <v>115</v>
      </c>
      <c r="E297">
        <v>111</v>
      </c>
      <c r="F297">
        <v>-6</v>
      </c>
    </row>
    <row r="298" spans="1:6" hidden="1" x14ac:dyDescent="0.25">
      <c r="A298" t="str">
        <f t="shared" si="4"/>
        <v>Rayners Lane|Metropolitan</v>
      </c>
      <c r="B298" t="s">
        <v>227</v>
      </c>
      <c r="C298">
        <v>55</v>
      </c>
      <c r="D298" t="s">
        <v>224</v>
      </c>
      <c r="E298">
        <v>148.80000000000001</v>
      </c>
      <c r="F298">
        <v>6.2</v>
      </c>
    </row>
    <row r="299" spans="1:6" hidden="1" x14ac:dyDescent="0.25">
      <c r="A299" t="str">
        <f t="shared" si="4"/>
        <v>Rayners Lane|Piccadilly</v>
      </c>
      <c r="B299" t="s">
        <v>227</v>
      </c>
      <c r="C299">
        <v>55</v>
      </c>
      <c r="D299" t="s">
        <v>51</v>
      </c>
      <c r="E299">
        <v>148.80000000000001</v>
      </c>
      <c r="F299">
        <v>6.2</v>
      </c>
    </row>
    <row r="300" spans="1:6" hidden="1" x14ac:dyDescent="0.25">
      <c r="A300" t="str">
        <f t="shared" si="4"/>
        <v>Redbridge|Central</v>
      </c>
      <c r="B300" t="s">
        <v>97</v>
      </c>
      <c r="C300">
        <v>12</v>
      </c>
      <c r="D300" t="s">
        <v>78</v>
      </c>
      <c r="E300">
        <v>106.765</v>
      </c>
      <c r="F300">
        <v>5.2350000000000003</v>
      </c>
    </row>
    <row r="301" spans="1:6" hidden="1" x14ac:dyDescent="0.25">
      <c r="A301" t="str">
        <f t="shared" si="4"/>
        <v>Regent's Park|Bakerloo</v>
      </c>
      <c r="B301" t="s">
        <v>58</v>
      </c>
      <c r="C301">
        <v>28</v>
      </c>
      <c r="D301" t="s">
        <v>52</v>
      </c>
      <c r="E301">
        <v>103.185</v>
      </c>
      <c r="F301">
        <v>24.815000000000001</v>
      </c>
    </row>
    <row r="302" spans="1:6" hidden="1" x14ac:dyDescent="0.25">
      <c r="A302" t="str">
        <f t="shared" si="4"/>
        <v>Richmond|District</v>
      </c>
      <c r="B302" t="s">
        <v>311</v>
      </c>
      <c r="C302">
        <v>8</v>
      </c>
      <c r="D302" t="s">
        <v>115</v>
      </c>
      <c r="E302">
        <v>107</v>
      </c>
      <c r="F302">
        <v>1</v>
      </c>
    </row>
    <row r="303" spans="1:6" hidden="1" x14ac:dyDescent="0.25">
      <c r="A303" t="str">
        <f t="shared" si="4"/>
        <v>Rickmansworth|Metropolitan</v>
      </c>
      <c r="B303" t="s">
        <v>239</v>
      </c>
      <c r="C303">
        <v>58</v>
      </c>
      <c r="D303" t="s">
        <v>224</v>
      </c>
      <c r="E303">
        <v>157.6</v>
      </c>
      <c r="F303">
        <v>0.4</v>
      </c>
    </row>
    <row r="304" spans="1:6" hidden="1" x14ac:dyDescent="0.25">
      <c r="A304" t="str">
        <f t="shared" si="4"/>
        <v>Roding Valley|Central</v>
      </c>
      <c r="B304" t="s">
        <v>300</v>
      </c>
      <c r="C304">
        <v>31</v>
      </c>
      <c r="D304" t="s">
        <v>78</v>
      </c>
      <c r="E304">
        <v>131.19999999999999</v>
      </c>
      <c r="F304">
        <v>-0.2</v>
      </c>
    </row>
    <row r="305" spans="1:6" hidden="1" x14ac:dyDescent="0.25">
      <c r="A305" t="str">
        <f t="shared" si="4"/>
        <v>Royal Albert|Docklands Light Railway</v>
      </c>
      <c r="B305" t="s">
        <v>172</v>
      </c>
      <c r="C305">
        <v>0</v>
      </c>
      <c r="D305" t="s">
        <v>149</v>
      </c>
      <c r="E305">
        <v>-10</v>
      </c>
      <c r="F305">
        <v>-10</v>
      </c>
    </row>
    <row r="306" spans="1:6" hidden="1" x14ac:dyDescent="0.25">
      <c r="A306" t="str">
        <f t="shared" si="4"/>
        <v>Royal Oak|Circle</v>
      </c>
      <c r="B306" t="s">
        <v>198</v>
      </c>
      <c r="C306">
        <v>27</v>
      </c>
      <c r="D306" t="s">
        <v>286</v>
      </c>
      <c r="E306">
        <v>121</v>
      </c>
      <c r="F306">
        <v>6</v>
      </c>
    </row>
    <row r="307" spans="1:6" hidden="1" x14ac:dyDescent="0.25">
      <c r="A307" t="str">
        <f t="shared" si="4"/>
        <v>Royal Oak|Hammersmith &amp; City</v>
      </c>
      <c r="B307" t="s">
        <v>198</v>
      </c>
      <c r="C307">
        <v>27</v>
      </c>
      <c r="D307" t="s">
        <v>191</v>
      </c>
      <c r="E307">
        <v>121</v>
      </c>
      <c r="F307">
        <v>6</v>
      </c>
    </row>
    <row r="308" spans="1:6" hidden="1" x14ac:dyDescent="0.25">
      <c r="A308" t="str">
        <f t="shared" si="4"/>
        <v>Royal Victoria|Docklands Light Railway</v>
      </c>
      <c r="B308" t="s">
        <v>169</v>
      </c>
      <c r="C308">
        <v>0</v>
      </c>
      <c r="D308" t="s">
        <v>149</v>
      </c>
      <c r="E308">
        <v>-10</v>
      </c>
      <c r="F308">
        <v>-10</v>
      </c>
    </row>
    <row r="309" spans="1:6" hidden="1" x14ac:dyDescent="0.25">
      <c r="A309" t="str">
        <f t="shared" si="4"/>
        <v>Ruislip|Metropolitan</v>
      </c>
      <c r="B309" t="s">
        <v>230</v>
      </c>
      <c r="C309">
        <v>46</v>
      </c>
      <c r="D309" t="s">
        <v>224</v>
      </c>
      <c r="E309">
        <v>145.6</v>
      </c>
      <c r="F309">
        <v>0.4</v>
      </c>
    </row>
    <row r="310" spans="1:6" hidden="1" x14ac:dyDescent="0.25">
      <c r="A310" t="str">
        <f t="shared" si="4"/>
        <v>Ruislip|Piccadilly</v>
      </c>
      <c r="B310" t="s">
        <v>230</v>
      </c>
      <c r="C310">
        <v>46</v>
      </c>
      <c r="D310" t="s">
        <v>51</v>
      </c>
      <c r="E310">
        <v>145.6</v>
      </c>
      <c r="F310">
        <v>0.4</v>
      </c>
    </row>
    <row r="311" spans="1:6" hidden="1" x14ac:dyDescent="0.25">
      <c r="A311" t="str">
        <f t="shared" si="4"/>
        <v>Ruislip Gardens|Central</v>
      </c>
      <c r="B311" t="s">
        <v>112</v>
      </c>
      <c r="C311">
        <v>37</v>
      </c>
      <c r="D311" t="s">
        <v>78</v>
      </c>
      <c r="E311">
        <v>141.5</v>
      </c>
      <c r="F311">
        <v>-4.5</v>
      </c>
    </row>
    <row r="312" spans="1:6" hidden="1" x14ac:dyDescent="0.25">
      <c r="A312" t="str">
        <f t="shared" si="4"/>
        <v>Ruislip Manor|Metropolitan</v>
      </c>
      <c r="B312" t="s">
        <v>229</v>
      </c>
      <c r="C312">
        <v>44</v>
      </c>
      <c r="D312" t="s">
        <v>224</v>
      </c>
      <c r="E312">
        <v>149.6</v>
      </c>
      <c r="F312">
        <v>-5.6</v>
      </c>
    </row>
    <row r="313" spans="1:6" hidden="1" x14ac:dyDescent="0.25">
      <c r="A313" t="str">
        <f t="shared" si="4"/>
        <v>Ruislip Manor|Piccadilly</v>
      </c>
      <c r="B313" t="s">
        <v>229</v>
      </c>
      <c r="C313">
        <v>44</v>
      </c>
      <c r="D313" t="s">
        <v>51</v>
      </c>
      <c r="E313">
        <v>149.6</v>
      </c>
      <c r="F313">
        <v>-5.6</v>
      </c>
    </row>
    <row r="314" spans="1:6" hidden="1" x14ac:dyDescent="0.25">
      <c r="A314" t="str">
        <f t="shared" si="4"/>
        <v>Russell Square|Piccadilly</v>
      </c>
      <c r="B314" t="s">
        <v>37</v>
      </c>
      <c r="C314">
        <v>23</v>
      </c>
      <c r="D314" t="s">
        <v>51</v>
      </c>
      <c r="E314">
        <v>89.82</v>
      </c>
      <c r="F314">
        <v>33.18</v>
      </c>
    </row>
    <row r="315" spans="1:6" hidden="1" x14ac:dyDescent="0.25">
      <c r="A315" t="str">
        <f t="shared" si="4"/>
        <v>Seven Sisters|Victoria</v>
      </c>
      <c r="B315" t="s">
        <v>285</v>
      </c>
      <c r="C315">
        <v>11</v>
      </c>
      <c r="D315" t="s">
        <v>142</v>
      </c>
      <c r="E315">
        <v>92.99</v>
      </c>
      <c r="F315">
        <v>18.010000000000002</v>
      </c>
    </row>
    <row r="316" spans="1:6" hidden="1" x14ac:dyDescent="0.25">
      <c r="A316" t="str">
        <f t="shared" si="4"/>
        <v>Shadwell|Docklands Light Railway</v>
      </c>
      <c r="B316" t="s">
        <v>150</v>
      </c>
      <c r="C316">
        <v>0</v>
      </c>
      <c r="D316" t="s">
        <v>149</v>
      </c>
      <c r="E316">
        <v>-10</v>
      </c>
      <c r="F316">
        <v>-10</v>
      </c>
    </row>
    <row r="317" spans="1:6" hidden="1" x14ac:dyDescent="0.25">
      <c r="A317" t="str">
        <f t="shared" si="4"/>
        <v>Shepherd's Bush|Central</v>
      </c>
      <c r="B317" t="s">
        <v>80</v>
      </c>
      <c r="C317">
        <v>6</v>
      </c>
      <c r="D317" t="s">
        <v>78</v>
      </c>
      <c r="E317">
        <v>89.82</v>
      </c>
      <c r="F317">
        <v>16.18</v>
      </c>
    </row>
    <row r="318" spans="1:6" hidden="1" x14ac:dyDescent="0.25">
      <c r="A318" t="str">
        <f t="shared" si="4"/>
        <v>Shepherd's Bush Market|Circle</v>
      </c>
      <c r="B318" t="s">
        <v>193</v>
      </c>
      <c r="C318">
        <v>6</v>
      </c>
      <c r="D318" t="s">
        <v>286</v>
      </c>
      <c r="E318">
        <v>111.9</v>
      </c>
      <c r="F318">
        <v>-5.9</v>
      </c>
    </row>
    <row r="319" spans="1:6" hidden="1" x14ac:dyDescent="0.25">
      <c r="A319" t="str">
        <f t="shared" si="4"/>
        <v>Shepherd's Bush Market|Hammersmith &amp; City</v>
      </c>
      <c r="B319" t="s">
        <v>193</v>
      </c>
      <c r="C319">
        <v>6</v>
      </c>
      <c r="D319" t="s">
        <v>191</v>
      </c>
      <c r="E319">
        <v>111.9</v>
      </c>
      <c r="F319">
        <v>-5.9</v>
      </c>
    </row>
    <row r="320" spans="1:6" hidden="1" x14ac:dyDescent="0.25">
      <c r="A320" t="str">
        <f t="shared" si="4"/>
        <v>Sloane Square|Circle</v>
      </c>
      <c r="B320" t="s">
        <v>143</v>
      </c>
      <c r="C320">
        <v>6</v>
      </c>
      <c r="D320" t="s">
        <v>286</v>
      </c>
      <c r="E320">
        <v>97.6</v>
      </c>
      <c r="F320">
        <v>8.4</v>
      </c>
    </row>
    <row r="321" spans="1:6" hidden="1" x14ac:dyDescent="0.25">
      <c r="A321" t="str">
        <f t="shared" si="4"/>
        <v>Sloane Square|District</v>
      </c>
      <c r="B321" t="s">
        <v>143</v>
      </c>
      <c r="C321">
        <v>6</v>
      </c>
      <c r="D321" t="s">
        <v>115</v>
      </c>
      <c r="E321">
        <v>97.6</v>
      </c>
      <c r="F321">
        <v>8.4</v>
      </c>
    </row>
    <row r="322" spans="1:6" hidden="1" x14ac:dyDescent="0.25">
      <c r="A322" t="str">
        <f t="shared" si="4"/>
        <v>Snaresbrook|Central</v>
      </c>
      <c r="B322" t="s">
        <v>301</v>
      </c>
      <c r="C322">
        <v>22</v>
      </c>
      <c r="D322" t="s">
        <v>78</v>
      </c>
      <c r="E322">
        <v>127.4</v>
      </c>
      <c r="F322">
        <v>-5.4</v>
      </c>
    </row>
    <row r="323" spans="1:6" hidden="1" x14ac:dyDescent="0.25">
      <c r="A323" t="str">
        <f t="shared" ref="A323:A386" si="5">B323&amp;"|"&amp;D323</f>
        <v>South Ealing|Piccadilly</v>
      </c>
      <c r="B323" t="s">
        <v>12</v>
      </c>
      <c r="C323">
        <v>24</v>
      </c>
      <c r="D323" t="s">
        <v>51</v>
      </c>
      <c r="E323">
        <v>120.3</v>
      </c>
      <c r="F323">
        <v>3.7</v>
      </c>
    </row>
    <row r="324" spans="1:6" hidden="1" x14ac:dyDescent="0.25">
      <c r="A324" t="str">
        <f t="shared" si="5"/>
        <v>South Harrow|Piccadilly</v>
      </c>
      <c r="B324" t="s">
        <v>330</v>
      </c>
      <c r="C324">
        <v>61</v>
      </c>
      <c r="D324" t="s">
        <v>51</v>
      </c>
      <c r="E324">
        <v>166.8</v>
      </c>
      <c r="F324">
        <v>-5.8</v>
      </c>
    </row>
    <row r="325" spans="1:6" hidden="1" x14ac:dyDescent="0.25">
      <c r="A325" t="str">
        <f t="shared" si="5"/>
        <v>South Kensington|Circle</v>
      </c>
      <c r="B325" t="s">
        <v>28</v>
      </c>
      <c r="D325" t="s">
        <v>286</v>
      </c>
      <c r="E325">
        <v>99.974999999999994</v>
      </c>
      <c r="F325">
        <v>7.0250000000000004</v>
      </c>
    </row>
    <row r="326" spans="1:6" hidden="1" x14ac:dyDescent="0.25">
      <c r="A326" t="str">
        <f t="shared" si="5"/>
        <v>South Kensington|District</v>
      </c>
      <c r="B326" t="s">
        <v>28</v>
      </c>
      <c r="C326">
        <v>7</v>
      </c>
      <c r="D326" t="s">
        <v>115</v>
      </c>
      <c r="E326">
        <v>99.974999999999994</v>
      </c>
      <c r="F326">
        <v>7.0250000000000004</v>
      </c>
    </row>
    <row r="327" spans="1:6" hidden="1" x14ac:dyDescent="0.25">
      <c r="A327" t="str">
        <f t="shared" si="5"/>
        <v>South Kensington|Piccadilly</v>
      </c>
      <c r="B327" t="s">
        <v>28</v>
      </c>
      <c r="C327">
        <v>7</v>
      </c>
      <c r="D327" t="s">
        <v>51</v>
      </c>
      <c r="E327">
        <v>86.254999999999995</v>
      </c>
      <c r="F327">
        <v>20.745000000000001</v>
      </c>
    </row>
    <row r="328" spans="1:6" hidden="1" x14ac:dyDescent="0.25">
      <c r="A328" t="str">
        <f t="shared" si="5"/>
        <v>South Kenton|Bakerloo</v>
      </c>
      <c r="B328" t="s">
        <v>73</v>
      </c>
      <c r="C328">
        <v>43</v>
      </c>
      <c r="D328" t="s">
        <v>52</v>
      </c>
      <c r="E328">
        <v>146.4</v>
      </c>
      <c r="F328">
        <v>-3.4</v>
      </c>
    </row>
    <row r="329" spans="1:6" hidden="1" x14ac:dyDescent="0.25">
      <c r="A329" t="str">
        <f t="shared" si="5"/>
        <v>South Quay|Docklands Light Railway</v>
      </c>
      <c r="B329" t="s">
        <v>155</v>
      </c>
      <c r="C329">
        <v>0</v>
      </c>
      <c r="D329" t="s">
        <v>149</v>
      </c>
      <c r="E329">
        <v>-10</v>
      </c>
      <c r="F329">
        <v>-10</v>
      </c>
    </row>
    <row r="330" spans="1:6" hidden="1" x14ac:dyDescent="0.25">
      <c r="A330" t="str">
        <f t="shared" si="5"/>
        <v>South Ruislip|Central</v>
      </c>
      <c r="B330" t="s">
        <v>111</v>
      </c>
      <c r="C330">
        <v>37</v>
      </c>
      <c r="D330" t="s">
        <v>78</v>
      </c>
      <c r="E330">
        <v>141.4</v>
      </c>
      <c r="F330">
        <v>-4.4000000000000004</v>
      </c>
    </row>
    <row r="331" spans="1:6" hidden="1" x14ac:dyDescent="0.25">
      <c r="A331" t="str">
        <f t="shared" si="5"/>
        <v>South Wimbledon|Northern</v>
      </c>
      <c r="B331" t="s">
        <v>251</v>
      </c>
      <c r="C331">
        <v>14</v>
      </c>
      <c r="D331" t="s">
        <v>249</v>
      </c>
      <c r="E331">
        <v>101.32</v>
      </c>
      <c r="F331">
        <v>12.68</v>
      </c>
    </row>
    <row r="332" spans="1:6" hidden="1" x14ac:dyDescent="0.25">
      <c r="A332" t="str">
        <f t="shared" si="5"/>
        <v>South Woodford|Central</v>
      </c>
      <c r="B332" t="s">
        <v>302</v>
      </c>
      <c r="C332">
        <v>28</v>
      </c>
      <c r="D332" t="s">
        <v>78</v>
      </c>
      <c r="E332">
        <v>128.80000000000001</v>
      </c>
      <c r="F332">
        <v>-0.8</v>
      </c>
    </row>
    <row r="333" spans="1:6" hidden="1" x14ac:dyDescent="0.25">
      <c r="A333" t="str">
        <f t="shared" si="5"/>
        <v>Southfields|District</v>
      </c>
      <c r="B333" t="s">
        <v>312</v>
      </c>
      <c r="C333">
        <v>23</v>
      </c>
      <c r="D333" t="s">
        <v>115</v>
      </c>
      <c r="E333">
        <v>117</v>
      </c>
      <c r="F333">
        <v>6</v>
      </c>
    </row>
    <row r="334" spans="1:6" hidden="1" x14ac:dyDescent="0.25">
      <c r="A334" t="str">
        <f t="shared" si="5"/>
        <v>Southgate|Piccadilly</v>
      </c>
      <c r="B334" t="s">
        <v>48</v>
      </c>
      <c r="C334">
        <v>71</v>
      </c>
      <c r="D334" t="s">
        <v>51</v>
      </c>
      <c r="E334">
        <v>160.22999999999999</v>
      </c>
      <c r="F334">
        <v>10.77</v>
      </c>
    </row>
    <row r="335" spans="1:6" hidden="1" x14ac:dyDescent="0.25">
      <c r="A335" t="str">
        <f t="shared" si="5"/>
        <v>Southwark|Jubilee</v>
      </c>
      <c r="B335" t="s">
        <v>219</v>
      </c>
      <c r="C335">
        <v>4</v>
      </c>
      <c r="D335" t="s">
        <v>205</v>
      </c>
      <c r="E335">
        <v>79.510000000000005</v>
      </c>
      <c r="F335">
        <v>24.49</v>
      </c>
    </row>
    <row r="336" spans="1:6" hidden="1" x14ac:dyDescent="0.25">
      <c r="A336" t="str">
        <f t="shared" si="5"/>
        <v>St. James's Park|Circle</v>
      </c>
      <c r="B336" t="s">
        <v>141</v>
      </c>
      <c r="C336">
        <v>4</v>
      </c>
      <c r="D336" t="s">
        <v>286</v>
      </c>
      <c r="E336">
        <v>98.2</v>
      </c>
      <c r="F336">
        <v>5.8</v>
      </c>
    </row>
    <row r="337" spans="1:6" hidden="1" x14ac:dyDescent="0.25">
      <c r="A337" t="str">
        <f t="shared" si="5"/>
        <v>St. James's Park|District</v>
      </c>
      <c r="B337" t="s">
        <v>141</v>
      </c>
      <c r="C337">
        <v>4</v>
      </c>
      <c r="D337" t="s">
        <v>115</v>
      </c>
      <c r="E337">
        <v>98.2</v>
      </c>
      <c r="F337">
        <v>5.8</v>
      </c>
    </row>
    <row r="338" spans="1:6" hidden="1" x14ac:dyDescent="0.25">
      <c r="A338" t="str">
        <f t="shared" si="5"/>
        <v>St. John's Wood|Jubilee</v>
      </c>
      <c r="B338" t="s">
        <v>218</v>
      </c>
      <c r="C338">
        <v>49</v>
      </c>
      <c r="D338" t="s">
        <v>205</v>
      </c>
      <c r="E338">
        <v>131.44</v>
      </c>
      <c r="F338">
        <v>17.559999999999999</v>
      </c>
    </row>
    <row r="339" spans="1:6" hidden="1" x14ac:dyDescent="0.25">
      <c r="A339" t="str">
        <f t="shared" si="5"/>
        <v>St. Paul's|Central</v>
      </c>
      <c r="B339" t="s">
        <v>88</v>
      </c>
      <c r="C339">
        <v>17</v>
      </c>
      <c r="D339" t="s">
        <v>78</v>
      </c>
      <c r="E339">
        <v>92.59</v>
      </c>
      <c r="F339">
        <v>24.41</v>
      </c>
    </row>
    <row r="340" spans="1:6" hidden="1" x14ac:dyDescent="0.25">
      <c r="A340" t="str">
        <f t="shared" si="5"/>
        <v>Stamford Brook|District</v>
      </c>
      <c r="B340" t="s">
        <v>146</v>
      </c>
      <c r="C340">
        <v>5</v>
      </c>
      <c r="D340" t="s">
        <v>115</v>
      </c>
      <c r="E340">
        <v>111.4</v>
      </c>
      <c r="F340">
        <v>-6.4</v>
      </c>
    </row>
    <row r="341" spans="1:6" hidden="1" x14ac:dyDescent="0.25">
      <c r="A341" t="str">
        <f t="shared" si="5"/>
        <v>Stanmore|Jubilee</v>
      </c>
      <c r="B341" t="s">
        <v>210</v>
      </c>
      <c r="C341">
        <v>85</v>
      </c>
      <c r="D341" t="s">
        <v>205</v>
      </c>
      <c r="E341">
        <v>176.8</v>
      </c>
      <c r="F341">
        <v>8.1999999999999993</v>
      </c>
    </row>
    <row r="342" spans="1:6" hidden="1" x14ac:dyDescent="0.25">
      <c r="A342" t="str">
        <f t="shared" si="5"/>
        <v>Star Lane|Docklands Light Railway</v>
      </c>
      <c r="B342" t="s">
        <v>177</v>
      </c>
      <c r="C342">
        <v>0</v>
      </c>
      <c r="D342" t="s">
        <v>149</v>
      </c>
      <c r="E342">
        <v>-10</v>
      </c>
      <c r="F342">
        <v>-10</v>
      </c>
    </row>
    <row r="343" spans="1:6" hidden="1" x14ac:dyDescent="0.25">
      <c r="A343" t="str">
        <f t="shared" si="5"/>
        <v>Stepney Green|District</v>
      </c>
      <c r="B343" t="s">
        <v>131</v>
      </c>
      <c r="C343">
        <v>10</v>
      </c>
      <c r="D343" t="s">
        <v>115</v>
      </c>
      <c r="E343">
        <v>102.82</v>
      </c>
      <c r="F343">
        <v>7.18</v>
      </c>
    </row>
    <row r="344" spans="1:6" hidden="1" x14ac:dyDescent="0.25">
      <c r="A344" t="str">
        <f t="shared" si="5"/>
        <v>Stepney Green|Hammersmith &amp; City</v>
      </c>
      <c r="B344" t="s">
        <v>131</v>
      </c>
      <c r="C344">
        <v>10</v>
      </c>
      <c r="D344" t="s">
        <v>191</v>
      </c>
      <c r="E344">
        <v>102.82</v>
      </c>
      <c r="F344">
        <v>7.18</v>
      </c>
    </row>
    <row r="345" spans="1:6" hidden="1" x14ac:dyDescent="0.25">
      <c r="A345" t="str">
        <f t="shared" si="5"/>
        <v>Stockwell|Northern</v>
      </c>
      <c r="B345" t="s">
        <v>259</v>
      </c>
      <c r="C345">
        <v>6</v>
      </c>
      <c r="D345" t="s">
        <v>249</v>
      </c>
      <c r="E345">
        <v>92.31</v>
      </c>
      <c r="F345">
        <v>13.69</v>
      </c>
    </row>
    <row r="346" spans="1:6" hidden="1" x14ac:dyDescent="0.25">
      <c r="A346" t="str">
        <f t="shared" si="5"/>
        <v>Stockwell|Victoria</v>
      </c>
      <c r="B346" t="s">
        <v>259</v>
      </c>
      <c r="C346">
        <v>6</v>
      </c>
      <c r="D346" t="s">
        <v>142</v>
      </c>
      <c r="E346">
        <v>92.29</v>
      </c>
      <c r="F346">
        <v>13.71</v>
      </c>
    </row>
    <row r="347" spans="1:6" hidden="1" x14ac:dyDescent="0.25">
      <c r="A347" t="str">
        <f t="shared" si="5"/>
        <v>Stonebridge Park|Bakerloo</v>
      </c>
      <c r="B347" t="s">
        <v>70</v>
      </c>
      <c r="C347">
        <v>24</v>
      </c>
      <c r="D347" t="s">
        <v>52</v>
      </c>
      <c r="E347">
        <v>131.5</v>
      </c>
      <c r="F347">
        <v>-7.5</v>
      </c>
    </row>
    <row r="348" spans="1:6" hidden="1" x14ac:dyDescent="0.25">
      <c r="A348" t="str">
        <f t="shared" si="5"/>
        <v>Stratford|Central</v>
      </c>
      <c r="B348" t="s">
        <v>93</v>
      </c>
      <c r="C348">
        <v>4</v>
      </c>
      <c r="D348" t="s">
        <v>78</v>
      </c>
      <c r="E348">
        <v>107.2</v>
      </c>
      <c r="F348">
        <v>-3.2</v>
      </c>
    </row>
    <row r="349" spans="1:6" hidden="1" x14ac:dyDescent="0.25">
      <c r="A349" t="str">
        <f t="shared" si="5"/>
        <v>Stratford|Docklands Light Railway</v>
      </c>
      <c r="B349" t="s">
        <v>93</v>
      </c>
      <c r="C349">
        <v>0</v>
      </c>
      <c r="D349" t="s">
        <v>149</v>
      </c>
      <c r="E349">
        <v>-10</v>
      </c>
      <c r="F349">
        <v>-10</v>
      </c>
    </row>
    <row r="350" spans="1:6" hidden="1" x14ac:dyDescent="0.25">
      <c r="A350" t="str">
        <f t="shared" si="5"/>
        <v>Stratford|Jubilee</v>
      </c>
      <c r="B350" t="s">
        <v>93</v>
      </c>
      <c r="C350">
        <v>4</v>
      </c>
      <c r="D350" t="s">
        <v>205</v>
      </c>
      <c r="E350">
        <v>104</v>
      </c>
      <c r="F350">
        <v>0</v>
      </c>
    </row>
    <row r="351" spans="1:6" hidden="1" x14ac:dyDescent="0.25">
      <c r="A351" t="str">
        <f t="shared" si="5"/>
        <v>Stratford High Street|Docklands Light Railway</v>
      </c>
      <c r="B351" t="s">
        <v>179</v>
      </c>
      <c r="C351">
        <v>0</v>
      </c>
      <c r="D351" t="s">
        <v>149</v>
      </c>
      <c r="E351">
        <v>-10</v>
      </c>
      <c r="F351">
        <v>-10</v>
      </c>
    </row>
    <row r="352" spans="1:6" hidden="1" x14ac:dyDescent="0.25">
      <c r="A352" t="str">
        <f t="shared" si="5"/>
        <v>Stratford International|Docklands Light Railway</v>
      </c>
      <c r="B352" t="s">
        <v>180</v>
      </c>
      <c r="C352">
        <v>0</v>
      </c>
      <c r="D352" t="s">
        <v>149</v>
      </c>
      <c r="E352">
        <v>-10</v>
      </c>
      <c r="F352">
        <v>-10</v>
      </c>
    </row>
    <row r="353" spans="1:6" hidden="1" x14ac:dyDescent="0.25">
      <c r="A353" t="str">
        <f t="shared" si="5"/>
        <v>Sudbury Hill|Piccadilly</v>
      </c>
      <c r="B353" t="s">
        <v>331</v>
      </c>
      <c r="C353">
        <v>60</v>
      </c>
      <c r="D353" t="s">
        <v>51</v>
      </c>
      <c r="E353">
        <v>154.19999999999999</v>
      </c>
      <c r="F353">
        <v>5.8</v>
      </c>
    </row>
    <row r="354" spans="1:6" hidden="1" x14ac:dyDescent="0.25">
      <c r="A354" t="str">
        <f t="shared" si="5"/>
        <v>Sudbury Town|Piccadilly</v>
      </c>
      <c r="B354" t="s">
        <v>332</v>
      </c>
      <c r="C354">
        <v>48</v>
      </c>
      <c r="D354" t="s">
        <v>51</v>
      </c>
      <c r="E354">
        <v>147.6</v>
      </c>
      <c r="F354">
        <v>0.4</v>
      </c>
    </row>
    <row r="355" spans="1:6" hidden="1" x14ac:dyDescent="0.25">
      <c r="A355" t="str">
        <f t="shared" si="5"/>
        <v>Swiss Cottage|Jubilee</v>
      </c>
      <c r="B355" t="s">
        <v>217</v>
      </c>
      <c r="C355">
        <v>57</v>
      </c>
      <c r="D355" t="s">
        <v>205</v>
      </c>
      <c r="E355">
        <v>140.11000000000001</v>
      </c>
      <c r="F355">
        <v>16.89</v>
      </c>
    </row>
    <row r="356" spans="1:6" hidden="1" x14ac:dyDescent="0.25">
      <c r="A356" t="str">
        <f t="shared" si="5"/>
        <v>Temple|Circle</v>
      </c>
      <c r="B356" t="s">
        <v>139</v>
      </c>
      <c r="C356">
        <v>5</v>
      </c>
      <c r="D356" t="s">
        <v>286</v>
      </c>
      <c r="E356">
        <v>99.2</v>
      </c>
      <c r="F356">
        <v>5.8</v>
      </c>
    </row>
    <row r="357" spans="1:6" hidden="1" x14ac:dyDescent="0.25">
      <c r="A357" t="str">
        <f t="shared" si="5"/>
        <v>Temple|District</v>
      </c>
      <c r="B357" t="s">
        <v>139</v>
      </c>
      <c r="C357">
        <v>5</v>
      </c>
      <c r="D357" t="s">
        <v>115</v>
      </c>
      <c r="E357">
        <v>99.2</v>
      </c>
      <c r="F357">
        <v>5.8</v>
      </c>
    </row>
    <row r="358" spans="1:6" hidden="1" x14ac:dyDescent="0.25">
      <c r="A358" t="str">
        <f t="shared" si="5"/>
        <v>Theydon Bois|Central</v>
      </c>
      <c r="B358" t="s">
        <v>303</v>
      </c>
      <c r="C358">
        <v>54</v>
      </c>
      <c r="D358" t="s">
        <v>78</v>
      </c>
      <c r="E358">
        <v>153.1</v>
      </c>
      <c r="F358">
        <v>0.9</v>
      </c>
    </row>
    <row r="359" spans="1:6" hidden="1" x14ac:dyDescent="0.25">
      <c r="A359" t="str">
        <f t="shared" si="5"/>
        <v>Tooting Bec|Northern</v>
      </c>
      <c r="B359" t="s">
        <v>254</v>
      </c>
      <c r="C359">
        <v>28</v>
      </c>
      <c r="D359" t="s">
        <v>249</v>
      </c>
      <c r="E359">
        <v>111.62</v>
      </c>
      <c r="F359">
        <v>16.38</v>
      </c>
    </row>
    <row r="360" spans="1:6" hidden="1" x14ac:dyDescent="0.25">
      <c r="A360" t="str">
        <f t="shared" si="5"/>
        <v>Tooting Broadway|Northern</v>
      </c>
      <c r="B360" t="s">
        <v>253</v>
      </c>
      <c r="C360">
        <v>16</v>
      </c>
      <c r="D360" t="s">
        <v>249</v>
      </c>
      <c r="E360">
        <v>103.22</v>
      </c>
      <c r="F360">
        <v>12.78</v>
      </c>
    </row>
    <row r="361" spans="1:6" hidden="1" x14ac:dyDescent="0.25">
      <c r="A361" t="str">
        <f t="shared" si="5"/>
        <v>Tottenham Court Road|Central</v>
      </c>
      <c r="B361" t="s">
        <v>262</v>
      </c>
      <c r="C361">
        <v>25</v>
      </c>
      <c r="D361" t="s">
        <v>78</v>
      </c>
      <c r="E361">
        <v>100.2</v>
      </c>
      <c r="F361">
        <v>24.8</v>
      </c>
    </row>
    <row r="362" spans="1:6" hidden="1" x14ac:dyDescent="0.25">
      <c r="A362" t="str">
        <f t="shared" si="5"/>
        <v>Tottenham Court Road|Northern</v>
      </c>
      <c r="B362" t="s">
        <v>262</v>
      </c>
      <c r="C362">
        <v>25</v>
      </c>
      <c r="D362" t="s">
        <v>249</v>
      </c>
      <c r="E362">
        <v>94.27</v>
      </c>
      <c r="F362">
        <v>30.73</v>
      </c>
    </row>
    <row r="363" spans="1:6" hidden="1" x14ac:dyDescent="0.25">
      <c r="A363" t="str">
        <f t="shared" si="5"/>
        <v>Tottenham Hale|Victoria</v>
      </c>
      <c r="B363" t="s">
        <v>334</v>
      </c>
      <c r="C363">
        <v>11</v>
      </c>
      <c r="D363" t="s">
        <v>142</v>
      </c>
      <c r="E363">
        <v>91.73</v>
      </c>
      <c r="F363">
        <v>19.27</v>
      </c>
    </row>
    <row r="364" spans="1:6" hidden="1" x14ac:dyDescent="0.25">
      <c r="A364" t="str">
        <f t="shared" si="5"/>
        <v>Totteridge &amp; Whetstone|Northern</v>
      </c>
      <c r="B364" t="s">
        <v>276</v>
      </c>
      <c r="C364">
        <v>75</v>
      </c>
      <c r="D364" t="s">
        <v>249</v>
      </c>
      <c r="E364">
        <v>173.8</v>
      </c>
      <c r="F364">
        <v>1.2</v>
      </c>
    </row>
    <row r="365" spans="1:6" hidden="1" x14ac:dyDescent="0.25">
      <c r="A365" t="str">
        <f t="shared" si="5"/>
        <v>Tower Gateway|Docklands Light Railway</v>
      </c>
      <c r="B365" t="s">
        <v>316</v>
      </c>
      <c r="C365">
        <v>0</v>
      </c>
      <c r="D365" t="s">
        <v>149</v>
      </c>
      <c r="E365">
        <v>-10</v>
      </c>
      <c r="F365">
        <v>-10</v>
      </c>
    </row>
    <row r="366" spans="1:6" hidden="1" x14ac:dyDescent="0.25">
      <c r="A366" t="str">
        <f t="shared" si="5"/>
        <v>Tower Hill|Circle</v>
      </c>
      <c r="B366" t="s">
        <v>134</v>
      </c>
      <c r="C366">
        <v>14</v>
      </c>
      <c r="D366" t="s">
        <v>286</v>
      </c>
      <c r="E366">
        <v>106.95</v>
      </c>
      <c r="F366">
        <v>7.05</v>
      </c>
    </row>
    <row r="367" spans="1:6" hidden="1" x14ac:dyDescent="0.25">
      <c r="A367" t="str">
        <f t="shared" si="5"/>
        <v>Tower Hill|District</v>
      </c>
      <c r="B367" t="s">
        <v>134</v>
      </c>
      <c r="C367">
        <v>14</v>
      </c>
      <c r="D367" t="s">
        <v>115</v>
      </c>
      <c r="E367">
        <v>106.95</v>
      </c>
      <c r="F367">
        <v>7.05</v>
      </c>
    </row>
    <row r="368" spans="1:6" hidden="1" x14ac:dyDescent="0.25">
      <c r="A368" t="str">
        <f t="shared" si="5"/>
        <v>Tufnell Park|Northern</v>
      </c>
      <c r="B368" t="s">
        <v>269</v>
      </c>
      <c r="C368">
        <v>44</v>
      </c>
      <c r="D368" t="s">
        <v>249</v>
      </c>
      <c r="E368">
        <v>123.29</v>
      </c>
      <c r="F368">
        <v>20.71</v>
      </c>
    </row>
    <row r="369" spans="1:6" hidden="1" x14ac:dyDescent="0.25">
      <c r="A369" t="str">
        <f t="shared" si="5"/>
        <v>Turnham Green|District</v>
      </c>
      <c r="B369" t="s">
        <v>23</v>
      </c>
      <c r="C369">
        <v>5</v>
      </c>
      <c r="D369" t="s">
        <v>115</v>
      </c>
      <c r="E369">
        <v>110.9</v>
      </c>
      <c r="F369">
        <v>-5.9</v>
      </c>
    </row>
    <row r="370" spans="1:6" hidden="1" x14ac:dyDescent="0.25">
      <c r="A370" t="str">
        <f t="shared" si="5"/>
        <v>Turnham Green|Piccadilly</v>
      </c>
      <c r="B370" t="s">
        <v>23</v>
      </c>
      <c r="C370">
        <v>5</v>
      </c>
      <c r="D370" t="s">
        <v>51</v>
      </c>
      <c r="E370">
        <v>110.9</v>
      </c>
      <c r="F370">
        <v>-5.9</v>
      </c>
    </row>
    <row r="371" spans="1:6" hidden="1" x14ac:dyDescent="0.25">
      <c r="A371" t="str">
        <f t="shared" si="5"/>
        <v>Turnpike Lane|Piccadilly</v>
      </c>
      <c r="B371" t="s">
        <v>44</v>
      </c>
      <c r="C371">
        <v>21</v>
      </c>
      <c r="D371" t="s">
        <v>51</v>
      </c>
      <c r="E371">
        <v>106.28</v>
      </c>
      <c r="F371">
        <v>14.72</v>
      </c>
    </row>
    <row r="372" spans="1:6" hidden="1" x14ac:dyDescent="0.25">
      <c r="A372" t="str">
        <f t="shared" si="5"/>
        <v>Upminster|District</v>
      </c>
      <c r="B372" t="s">
        <v>116</v>
      </c>
      <c r="C372">
        <v>28</v>
      </c>
      <c r="D372" t="s">
        <v>115</v>
      </c>
      <c r="E372">
        <v>119.2</v>
      </c>
      <c r="F372">
        <v>8.8000000000000007</v>
      </c>
    </row>
    <row r="373" spans="1:6" hidden="1" x14ac:dyDescent="0.25">
      <c r="A373" t="str">
        <f t="shared" si="5"/>
        <v>Upminster Bridge|District</v>
      </c>
      <c r="B373" t="s">
        <v>117</v>
      </c>
      <c r="C373">
        <v>15</v>
      </c>
      <c r="D373" t="s">
        <v>115</v>
      </c>
      <c r="E373">
        <v>119.3</v>
      </c>
      <c r="F373">
        <v>-4.3</v>
      </c>
    </row>
    <row r="374" spans="1:6" hidden="1" x14ac:dyDescent="0.25">
      <c r="A374" t="str">
        <f t="shared" si="5"/>
        <v>Upney|District</v>
      </c>
      <c r="B374" t="s">
        <v>123</v>
      </c>
      <c r="C374">
        <v>12</v>
      </c>
      <c r="D374" t="s">
        <v>115</v>
      </c>
      <c r="E374">
        <v>106.3</v>
      </c>
      <c r="F374">
        <v>5.7</v>
      </c>
    </row>
    <row r="375" spans="1:6" hidden="1" x14ac:dyDescent="0.25">
      <c r="A375" t="str">
        <f t="shared" si="5"/>
        <v>Upton Park|District</v>
      </c>
      <c r="B375" t="s">
        <v>126</v>
      </c>
      <c r="C375">
        <v>11</v>
      </c>
      <c r="D375" t="s">
        <v>115</v>
      </c>
      <c r="E375">
        <v>105.3</v>
      </c>
      <c r="F375">
        <v>5.7</v>
      </c>
    </row>
    <row r="376" spans="1:6" hidden="1" x14ac:dyDescent="0.25">
      <c r="A376" t="str">
        <f t="shared" si="5"/>
        <v>Upton Park|Hammersmith &amp; City</v>
      </c>
      <c r="B376" t="s">
        <v>126</v>
      </c>
      <c r="C376">
        <v>11</v>
      </c>
      <c r="D376" t="s">
        <v>191</v>
      </c>
      <c r="E376">
        <v>105.3</v>
      </c>
      <c r="F376">
        <v>5.7</v>
      </c>
    </row>
    <row r="377" spans="1:6" hidden="1" x14ac:dyDescent="0.25">
      <c r="A377" t="str">
        <f t="shared" si="5"/>
        <v>Uxbridge|Metropolitan</v>
      </c>
      <c r="B377" t="s">
        <v>233</v>
      </c>
      <c r="C377">
        <v>40</v>
      </c>
      <c r="D377" t="s">
        <v>224</v>
      </c>
      <c r="E377">
        <v>140.1</v>
      </c>
      <c r="F377">
        <v>-0.1</v>
      </c>
    </row>
    <row r="378" spans="1:6" hidden="1" x14ac:dyDescent="0.25">
      <c r="A378" t="str">
        <f t="shared" si="5"/>
        <v>Uxbridge|Piccadilly</v>
      </c>
      <c r="B378" t="s">
        <v>233</v>
      </c>
      <c r="C378">
        <v>40</v>
      </c>
      <c r="D378" t="s">
        <v>51</v>
      </c>
      <c r="E378">
        <v>140.1</v>
      </c>
      <c r="F378">
        <v>-0.1</v>
      </c>
    </row>
    <row r="379" spans="1:6" hidden="1" x14ac:dyDescent="0.25">
      <c r="A379" t="str">
        <f t="shared" si="5"/>
        <v>Vauxhall|Victoria</v>
      </c>
      <c r="B379" t="s">
        <v>282</v>
      </c>
      <c r="C379">
        <v>4</v>
      </c>
      <c r="D379" t="s">
        <v>142</v>
      </c>
      <c r="E379">
        <v>86.28</v>
      </c>
      <c r="F379">
        <v>17.72</v>
      </c>
    </row>
    <row r="380" spans="1:6" hidden="1" x14ac:dyDescent="0.25">
      <c r="A380" t="str">
        <f t="shared" si="5"/>
        <v>Victoria|Circle</v>
      </c>
      <c r="B380" t="s">
        <v>142</v>
      </c>
      <c r="C380">
        <v>4.5999999999999996</v>
      </c>
      <c r="D380" t="s">
        <v>286</v>
      </c>
      <c r="E380">
        <v>97</v>
      </c>
      <c r="F380">
        <v>7.6</v>
      </c>
    </row>
    <row r="381" spans="1:6" hidden="1" x14ac:dyDescent="0.25">
      <c r="A381" t="str">
        <f t="shared" si="5"/>
        <v>Victoria|District</v>
      </c>
      <c r="B381" t="s">
        <v>142</v>
      </c>
      <c r="C381">
        <v>4.5999999999999996</v>
      </c>
      <c r="D381" t="s">
        <v>115</v>
      </c>
      <c r="E381">
        <v>97</v>
      </c>
      <c r="F381">
        <v>7.6</v>
      </c>
    </row>
    <row r="382" spans="1:6" hidden="1" x14ac:dyDescent="0.25">
      <c r="A382" t="str">
        <f t="shared" si="5"/>
        <v>Victoria|Victoria</v>
      </c>
      <c r="B382" t="s">
        <v>142</v>
      </c>
      <c r="C382">
        <v>4.5999999999999996</v>
      </c>
      <c r="D382" t="s">
        <v>142</v>
      </c>
      <c r="E382">
        <v>85.17</v>
      </c>
      <c r="F382">
        <v>19.43</v>
      </c>
    </row>
    <row r="383" spans="1:6" hidden="1" x14ac:dyDescent="0.25">
      <c r="A383" t="str">
        <f t="shared" si="5"/>
        <v>Walthamstow Central|Victoria</v>
      </c>
      <c r="B383" t="s">
        <v>335</v>
      </c>
      <c r="C383">
        <v>24</v>
      </c>
      <c r="D383" t="s">
        <v>142</v>
      </c>
      <c r="E383">
        <v>106.8</v>
      </c>
      <c r="F383">
        <v>17.2</v>
      </c>
    </row>
    <row r="384" spans="1:6" hidden="1" x14ac:dyDescent="0.25">
      <c r="A384" t="str">
        <f t="shared" si="5"/>
        <v>Wanstead|Central</v>
      </c>
      <c r="B384" t="s">
        <v>96</v>
      </c>
      <c r="C384">
        <v>29</v>
      </c>
      <c r="D384" t="s">
        <v>78</v>
      </c>
      <c r="E384">
        <v>109.63500000000001</v>
      </c>
      <c r="F384">
        <v>19.364999999999998</v>
      </c>
    </row>
    <row r="385" spans="1:6" hidden="1" x14ac:dyDescent="0.25">
      <c r="A385" t="str">
        <f t="shared" si="5"/>
        <v>Warren Street|Northern</v>
      </c>
      <c r="B385" t="s">
        <v>264</v>
      </c>
      <c r="C385">
        <v>27</v>
      </c>
      <c r="D385" t="s">
        <v>249</v>
      </c>
      <c r="E385">
        <v>101.64</v>
      </c>
      <c r="F385">
        <v>25.36</v>
      </c>
    </row>
    <row r="386" spans="1:6" hidden="1" x14ac:dyDescent="0.25">
      <c r="A386" t="str">
        <f t="shared" si="5"/>
        <v>Warren Street|Victoria</v>
      </c>
      <c r="B386" t="s">
        <v>264</v>
      </c>
      <c r="C386">
        <v>27</v>
      </c>
      <c r="D386" t="s">
        <v>142</v>
      </c>
      <c r="E386">
        <v>96.08</v>
      </c>
      <c r="F386">
        <v>30.92</v>
      </c>
    </row>
    <row r="387" spans="1:6" hidden="1" x14ac:dyDescent="0.25">
      <c r="A387" t="str">
        <f t="shared" ref="A387:A427" si="6">B387&amp;"|"&amp;D387</f>
        <v>Warwick Avenue|Bakerloo</v>
      </c>
      <c r="B387" t="s">
        <v>63</v>
      </c>
      <c r="C387">
        <v>27</v>
      </c>
      <c r="D387" t="s">
        <v>52</v>
      </c>
      <c r="E387">
        <v>112.47</v>
      </c>
      <c r="F387">
        <v>14.53</v>
      </c>
    </row>
    <row r="388" spans="1:6" hidden="1" x14ac:dyDescent="0.25">
      <c r="A388" t="str">
        <f t="shared" si="6"/>
        <v>Waterloo|Bakerloo</v>
      </c>
      <c r="B388" t="s">
        <v>54</v>
      </c>
      <c r="C388">
        <v>4</v>
      </c>
      <c r="D388" t="s">
        <v>52</v>
      </c>
      <c r="E388">
        <v>86.63</v>
      </c>
      <c r="F388">
        <v>17.37</v>
      </c>
    </row>
    <row r="389" spans="1:6" hidden="1" x14ac:dyDescent="0.25">
      <c r="A389" t="str">
        <f t="shared" si="6"/>
        <v>Waterloo|Jubilee</v>
      </c>
      <c r="B389" t="s">
        <v>54</v>
      </c>
      <c r="C389">
        <v>4</v>
      </c>
      <c r="D389" t="s">
        <v>205</v>
      </c>
      <c r="E389">
        <v>73.98</v>
      </c>
      <c r="F389">
        <v>30.02</v>
      </c>
    </row>
    <row r="390" spans="1:6" hidden="1" x14ac:dyDescent="0.25">
      <c r="A390" t="str">
        <f t="shared" si="6"/>
        <v>Waterloo|Northern</v>
      </c>
      <c r="B390" t="s">
        <v>54</v>
      </c>
      <c r="C390">
        <v>4</v>
      </c>
      <c r="D390" t="s">
        <v>249</v>
      </c>
      <c r="E390">
        <v>82.81</v>
      </c>
      <c r="F390">
        <v>21.19</v>
      </c>
    </row>
    <row r="391" spans="1:6" hidden="1" x14ac:dyDescent="0.25">
      <c r="A391" t="str">
        <f t="shared" si="6"/>
        <v>Waterloo|Waterloo &amp; City</v>
      </c>
      <c r="B391" t="s">
        <v>54</v>
      </c>
      <c r="C391">
        <v>4</v>
      </c>
      <c r="D391" t="s">
        <v>336</v>
      </c>
      <c r="E391">
        <v>98.18</v>
      </c>
      <c r="F391">
        <v>5.82</v>
      </c>
    </row>
    <row r="392" spans="1:6" hidden="1" x14ac:dyDescent="0.25">
      <c r="A392" t="str">
        <f t="shared" si="6"/>
        <v>Watford|Metropolitan</v>
      </c>
      <c r="B392" t="s">
        <v>245</v>
      </c>
      <c r="C392">
        <v>70</v>
      </c>
      <c r="D392" t="s">
        <v>224</v>
      </c>
      <c r="E392">
        <v>164.8</v>
      </c>
      <c r="F392">
        <v>5.2</v>
      </c>
    </row>
    <row r="393" spans="1:6" hidden="1" x14ac:dyDescent="0.25">
      <c r="A393" t="str">
        <f t="shared" si="6"/>
        <v>Wembley Central|Bakerloo</v>
      </c>
      <c r="B393" t="s">
        <v>71</v>
      </c>
      <c r="C393">
        <v>45</v>
      </c>
      <c r="D393" t="s">
        <v>52</v>
      </c>
      <c r="E393">
        <v>138.5</v>
      </c>
      <c r="F393">
        <v>6.5</v>
      </c>
    </row>
    <row r="394" spans="1:6" hidden="1" x14ac:dyDescent="0.25">
      <c r="A394" t="str">
        <f t="shared" si="6"/>
        <v>Wembley Park|Jubilee</v>
      </c>
      <c r="B394" t="s">
        <v>206</v>
      </c>
      <c r="C394">
        <v>41</v>
      </c>
      <c r="D394" t="s">
        <v>205</v>
      </c>
      <c r="E394">
        <v>136.69999999999999</v>
      </c>
      <c r="F394">
        <v>4.3</v>
      </c>
    </row>
    <row r="395" spans="1:6" hidden="1" x14ac:dyDescent="0.25">
      <c r="A395" t="str">
        <f t="shared" si="6"/>
        <v>Wembley Park|Metropolitan</v>
      </c>
      <c r="B395" t="s">
        <v>206</v>
      </c>
      <c r="C395">
        <v>41</v>
      </c>
      <c r="D395" t="s">
        <v>224</v>
      </c>
      <c r="E395">
        <v>136.69999999999999</v>
      </c>
      <c r="F395">
        <v>4.3</v>
      </c>
    </row>
    <row r="396" spans="1:6" hidden="1" x14ac:dyDescent="0.25">
      <c r="A396" t="str">
        <f t="shared" si="6"/>
        <v>West Acton|Central</v>
      </c>
      <c r="B396" t="s">
        <v>106</v>
      </c>
      <c r="C396">
        <v>33</v>
      </c>
      <c r="D396" t="s">
        <v>78</v>
      </c>
      <c r="E396">
        <v>127.4</v>
      </c>
      <c r="F396">
        <v>5.6</v>
      </c>
    </row>
    <row r="397" spans="1:6" hidden="1" x14ac:dyDescent="0.25">
      <c r="A397" t="str">
        <f t="shared" si="6"/>
        <v>West Brompton|District</v>
      </c>
      <c r="B397" t="s">
        <v>313</v>
      </c>
      <c r="C397">
        <v>7</v>
      </c>
      <c r="D397" t="s">
        <v>115</v>
      </c>
      <c r="E397">
        <v>102.04</v>
      </c>
      <c r="F397">
        <v>4.96</v>
      </c>
    </row>
    <row r="398" spans="1:6" hidden="1" x14ac:dyDescent="0.25">
      <c r="A398" t="str">
        <f t="shared" si="6"/>
        <v>West Finchley|Northern</v>
      </c>
      <c r="B398" t="s">
        <v>274</v>
      </c>
      <c r="C398">
        <v>78</v>
      </c>
      <c r="D398" t="s">
        <v>249</v>
      </c>
      <c r="E398">
        <v>177.3</v>
      </c>
      <c r="F398">
        <v>0.7</v>
      </c>
    </row>
    <row r="399" spans="1:6" hidden="1" x14ac:dyDescent="0.25">
      <c r="A399" t="str">
        <f t="shared" si="6"/>
        <v>West Ham|District</v>
      </c>
      <c r="B399" t="s">
        <v>128</v>
      </c>
      <c r="C399">
        <v>1</v>
      </c>
      <c r="D399" t="s">
        <v>115</v>
      </c>
      <c r="E399">
        <v>104.7</v>
      </c>
      <c r="F399">
        <v>-3.7</v>
      </c>
    </row>
    <row r="400" spans="1:6" hidden="1" x14ac:dyDescent="0.25">
      <c r="A400" t="str">
        <f t="shared" si="6"/>
        <v>West Ham|Docklands Light Railway</v>
      </c>
      <c r="B400" t="s">
        <v>128</v>
      </c>
      <c r="C400">
        <v>0</v>
      </c>
      <c r="D400" t="s">
        <v>149</v>
      </c>
      <c r="E400">
        <v>-10</v>
      </c>
      <c r="F400">
        <v>-10</v>
      </c>
    </row>
    <row r="401" spans="1:6" hidden="1" x14ac:dyDescent="0.25">
      <c r="A401" t="str">
        <f t="shared" si="6"/>
        <v>West Ham|Hammersmith &amp; City</v>
      </c>
      <c r="B401" t="s">
        <v>128</v>
      </c>
      <c r="C401">
        <v>1</v>
      </c>
      <c r="D401" t="s">
        <v>191</v>
      </c>
      <c r="E401">
        <v>104.7</v>
      </c>
      <c r="F401">
        <v>-3.7</v>
      </c>
    </row>
    <row r="402" spans="1:6" hidden="1" x14ac:dyDescent="0.25">
      <c r="A402" t="str">
        <f t="shared" si="6"/>
        <v>West Ham|Jubilee</v>
      </c>
      <c r="B402" t="s">
        <v>128</v>
      </c>
      <c r="C402">
        <v>1</v>
      </c>
      <c r="D402" t="s">
        <v>205</v>
      </c>
      <c r="E402">
        <v>101.2</v>
      </c>
      <c r="F402">
        <v>-0.2</v>
      </c>
    </row>
    <row r="403" spans="1:6" hidden="1" x14ac:dyDescent="0.25">
      <c r="A403" t="str">
        <f t="shared" si="6"/>
        <v>West Hampstead|Jubilee</v>
      </c>
      <c r="B403" t="s">
        <v>215</v>
      </c>
      <c r="C403">
        <v>56</v>
      </c>
      <c r="D403" t="s">
        <v>205</v>
      </c>
      <c r="E403">
        <v>150.5</v>
      </c>
      <c r="F403">
        <v>5.5</v>
      </c>
    </row>
    <row r="404" spans="1:6" hidden="1" x14ac:dyDescent="0.25">
      <c r="A404" t="str">
        <f t="shared" si="6"/>
        <v>West Harrow|Metropolitan</v>
      </c>
      <c r="B404" t="s">
        <v>226</v>
      </c>
      <c r="C404">
        <v>53</v>
      </c>
      <c r="D404" t="s">
        <v>224</v>
      </c>
      <c r="E404">
        <v>157.5</v>
      </c>
      <c r="F404">
        <v>-4.5</v>
      </c>
    </row>
    <row r="405" spans="1:6" hidden="1" x14ac:dyDescent="0.25">
      <c r="A405" t="str">
        <f t="shared" si="6"/>
        <v>West India Quay|Docklands Light Railway</v>
      </c>
      <c r="B405" t="s">
        <v>164</v>
      </c>
      <c r="C405">
        <v>0</v>
      </c>
      <c r="D405" t="s">
        <v>149</v>
      </c>
      <c r="E405">
        <v>-10</v>
      </c>
      <c r="F405">
        <v>-10</v>
      </c>
    </row>
    <row r="406" spans="1:6" hidden="1" x14ac:dyDescent="0.25">
      <c r="A406" t="str">
        <f t="shared" si="6"/>
        <v>West Kensington|District</v>
      </c>
      <c r="B406" t="s">
        <v>144</v>
      </c>
      <c r="C406">
        <v>5</v>
      </c>
      <c r="D406" t="s">
        <v>115</v>
      </c>
      <c r="E406">
        <v>99.35</v>
      </c>
      <c r="F406">
        <v>5.65</v>
      </c>
    </row>
    <row r="407" spans="1:6" hidden="1" x14ac:dyDescent="0.25">
      <c r="A407" t="str">
        <f t="shared" si="6"/>
        <v>West Ruislip|Central</v>
      </c>
      <c r="B407" t="s">
        <v>113</v>
      </c>
      <c r="C407">
        <v>51</v>
      </c>
      <c r="D407" t="s">
        <v>78</v>
      </c>
      <c r="E407">
        <v>145.1</v>
      </c>
      <c r="F407">
        <v>5.9</v>
      </c>
    </row>
    <row r="408" spans="1:6" hidden="1" x14ac:dyDescent="0.25">
      <c r="A408" t="str">
        <f t="shared" si="6"/>
        <v>West Silvertown|Docklands Light Railway</v>
      </c>
      <c r="B408" t="s">
        <v>181</v>
      </c>
      <c r="C408">
        <v>0</v>
      </c>
      <c r="D408" t="s">
        <v>149</v>
      </c>
      <c r="E408">
        <v>-10</v>
      </c>
      <c r="F408">
        <v>-10</v>
      </c>
    </row>
    <row r="409" spans="1:6" hidden="1" x14ac:dyDescent="0.25">
      <c r="A409" t="str">
        <f t="shared" si="6"/>
        <v>Westbourne Park|Circle</v>
      </c>
      <c r="B409" t="s">
        <v>197</v>
      </c>
      <c r="C409">
        <v>28</v>
      </c>
      <c r="D409" t="s">
        <v>286</v>
      </c>
      <c r="E409">
        <v>122.5</v>
      </c>
      <c r="F409">
        <v>5.5</v>
      </c>
    </row>
    <row r="410" spans="1:6" hidden="1" x14ac:dyDescent="0.25">
      <c r="A410" t="str">
        <f t="shared" si="6"/>
        <v>Westbourne Park|Hammersmith &amp; City</v>
      </c>
      <c r="B410" t="s">
        <v>197</v>
      </c>
      <c r="C410">
        <v>28</v>
      </c>
      <c r="D410" t="s">
        <v>191</v>
      </c>
      <c r="E410">
        <v>122.5</v>
      </c>
      <c r="F410">
        <v>5.5</v>
      </c>
    </row>
    <row r="411" spans="1:6" hidden="1" x14ac:dyDescent="0.25">
      <c r="A411" t="str">
        <f t="shared" si="6"/>
        <v>Westferry|Docklands Light Railway</v>
      </c>
      <c r="B411" t="s">
        <v>152</v>
      </c>
      <c r="C411">
        <v>0</v>
      </c>
      <c r="D411" t="s">
        <v>149</v>
      </c>
      <c r="E411">
        <v>-10</v>
      </c>
      <c r="F411">
        <v>-10</v>
      </c>
    </row>
    <row r="412" spans="1:6" hidden="1" x14ac:dyDescent="0.25">
      <c r="A412" t="str">
        <f t="shared" si="6"/>
        <v>Westminster|Circle</v>
      </c>
      <c r="B412" t="s">
        <v>140</v>
      </c>
      <c r="C412">
        <v>6</v>
      </c>
      <c r="D412" t="s">
        <v>286</v>
      </c>
      <c r="E412">
        <v>99</v>
      </c>
      <c r="F412">
        <v>7</v>
      </c>
    </row>
    <row r="413" spans="1:6" hidden="1" x14ac:dyDescent="0.25">
      <c r="A413" t="str">
        <f t="shared" si="6"/>
        <v>Westminster|District</v>
      </c>
      <c r="B413" t="s">
        <v>140</v>
      </c>
      <c r="C413">
        <v>6</v>
      </c>
      <c r="D413" t="s">
        <v>115</v>
      </c>
      <c r="E413">
        <v>99</v>
      </c>
      <c r="F413">
        <v>7</v>
      </c>
    </row>
    <row r="414" spans="1:6" hidden="1" x14ac:dyDescent="0.25">
      <c r="A414" t="str">
        <f t="shared" si="6"/>
        <v>Westminster|Jubilee</v>
      </c>
      <c r="B414" t="s">
        <v>140</v>
      </c>
      <c r="C414">
        <v>6</v>
      </c>
      <c r="D414" t="s">
        <v>205</v>
      </c>
      <c r="E414">
        <v>79.295000000000002</v>
      </c>
      <c r="F414">
        <v>26.704999999999998</v>
      </c>
    </row>
    <row r="415" spans="1:6" hidden="1" x14ac:dyDescent="0.25">
      <c r="A415" t="str">
        <f t="shared" si="6"/>
        <v>White City|Central</v>
      </c>
      <c r="B415" t="s">
        <v>79</v>
      </c>
      <c r="C415">
        <v>7</v>
      </c>
      <c r="D415" t="s">
        <v>78</v>
      </c>
      <c r="E415">
        <v>105</v>
      </c>
      <c r="F415">
        <v>2</v>
      </c>
    </row>
    <row r="416" spans="1:6" hidden="1" x14ac:dyDescent="0.25">
      <c r="A416" t="str">
        <f t="shared" si="6"/>
        <v>Whitechapel|District</v>
      </c>
      <c r="B416" t="s">
        <v>132</v>
      </c>
      <c r="C416">
        <v>12</v>
      </c>
      <c r="D416" t="s">
        <v>115</v>
      </c>
      <c r="E416">
        <v>109.11499999999999</v>
      </c>
      <c r="F416">
        <v>2.8849999999999998</v>
      </c>
    </row>
    <row r="417" spans="1:6" hidden="1" x14ac:dyDescent="0.25">
      <c r="A417" t="str">
        <f t="shared" si="6"/>
        <v>Whitechapel|Hammersmith &amp; City</v>
      </c>
      <c r="B417" t="s">
        <v>132</v>
      </c>
      <c r="C417">
        <v>12</v>
      </c>
      <c r="D417" t="s">
        <v>191</v>
      </c>
      <c r="E417">
        <v>109.11499999999999</v>
      </c>
      <c r="F417">
        <v>2.8849999999999998</v>
      </c>
    </row>
    <row r="418" spans="1:6" hidden="1" x14ac:dyDescent="0.25">
      <c r="A418" t="str">
        <f t="shared" si="6"/>
        <v>Willesden Green|Jubilee</v>
      </c>
      <c r="B418" t="s">
        <v>213</v>
      </c>
      <c r="C418">
        <v>56</v>
      </c>
      <c r="D418" t="s">
        <v>205</v>
      </c>
      <c r="E418">
        <v>150.30000000000001</v>
      </c>
      <c r="F418">
        <v>5.7</v>
      </c>
    </row>
    <row r="419" spans="1:6" hidden="1" x14ac:dyDescent="0.25">
      <c r="A419" t="str">
        <f t="shared" si="6"/>
        <v>Willesden Junction|Bakerloo</v>
      </c>
      <c r="B419" t="s">
        <v>68</v>
      </c>
      <c r="C419">
        <v>40</v>
      </c>
      <c r="D419" t="s">
        <v>52</v>
      </c>
      <c r="E419">
        <v>134.5</v>
      </c>
      <c r="F419">
        <v>5.5</v>
      </c>
    </row>
    <row r="420" spans="1:6" hidden="1" x14ac:dyDescent="0.25">
      <c r="A420" t="str">
        <f t="shared" si="6"/>
        <v>Wimbledon|District</v>
      </c>
      <c r="B420" t="s">
        <v>314</v>
      </c>
      <c r="C420">
        <v>23</v>
      </c>
      <c r="D420" t="s">
        <v>115</v>
      </c>
      <c r="E420">
        <v>119.3</v>
      </c>
      <c r="F420">
        <v>3.7</v>
      </c>
    </row>
    <row r="421" spans="1:6" hidden="1" x14ac:dyDescent="0.25">
      <c r="A421" t="str">
        <f t="shared" si="6"/>
        <v>Wimbledon Park|District</v>
      </c>
      <c r="B421" t="s">
        <v>315</v>
      </c>
      <c r="C421">
        <v>23</v>
      </c>
      <c r="D421" t="s">
        <v>115</v>
      </c>
      <c r="E421">
        <v>118.4</v>
      </c>
      <c r="F421">
        <v>4.5999999999999996</v>
      </c>
    </row>
    <row r="422" spans="1:6" hidden="1" x14ac:dyDescent="0.25">
      <c r="A422" t="str">
        <f t="shared" si="6"/>
        <v>Wood Green|Piccadilly</v>
      </c>
      <c r="B422" t="s">
        <v>45</v>
      </c>
      <c r="C422">
        <v>25</v>
      </c>
      <c r="D422" t="s">
        <v>51</v>
      </c>
      <c r="E422">
        <v>113.59</v>
      </c>
      <c r="F422">
        <v>11.41</v>
      </c>
    </row>
    <row r="423" spans="1:6" hidden="1" x14ac:dyDescent="0.25">
      <c r="A423" t="str">
        <f t="shared" si="6"/>
        <v>Wood Lane|Circle</v>
      </c>
      <c r="B423" t="s">
        <v>194</v>
      </c>
      <c r="C423">
        <v>6.7</v>
      </c>
      <c r="D423" t="s">
        <v>286</v>
      </c>
      <c r="E423">
        <v>113.1</v>
      </c>
      <c r="F423">
        <v>-6.4</v>
      </c>
    </row>
    <row r="424" spans="1:6" hidden="1" x14ac:dyDescent="0.25">
      <c r="A424" t="str">
        <f t="shared" si="6"/>
        <v>Wood Lane|Hammersmith &amp; City</v>
      </c>
      <c r="B424" t="s">
        <v>194</v>
      </c>
      <c r="C424">
        <v>6.7</v>
      </c>
      <c r="D424" t="s">
        <v>191</v>
      </c>
      <c r="E424">
        <v>113.1</v>
      </c>
      <c r="F424">
        <v>-6.4</v>
      </c>
    </row>
    <row r="425" spans="1:6" hidden="1" x14ac:dyDescent="0.25">
      <c r="A425" t="str">
        <f t="shared" si="6"/>
        <v>Woodford|Central</v>
      </c>
      <c r="B425" t="s">
        <v>103</v>
      </c>
      <c r="C425">
        <v>32</v>
      </c>
      <c r="D425" t="s">
        <v>78</v>
      </c>
      <c r="E425">
        <v>131.1</v>
      </c>
      <c r="F425">
        <v>0.9</v>
      </c>
    </row>
    <row r="426" spans="1:6" hidden="1" x14ac:dyDescent="0.25">
      <c r="A426" t="str">
        <f t="shared" si="6"/>
        <v>Woodside Park|Northern</v>
      </c>
      <c r="B426" t="s">
        <v>275</v>
      </c>
      <c r="C426">
        <v>76</v>
      </c>
      <c r="D426" t="s">
        <v>249</v>
      </c>
      <c r="E426">
        <v>174.3</v>
      </c>
      <c r="F426">
        <v>1.7</v>
      </c>
    </row>
    <row r="427" spans="1:6" hidden="1" x14ac:dyDescent="0.25">
      <c r="A427" t="str">
        <f t="shared" si="6"/>
        <v>Woolwich Arsenal|Docklands Light Railway</v>
      </c>
      <c r="B427" t="s">
        <v>185</v>
      </c>
      <c r="C427">
        <v>0</v>
      </c>
      <c r="D427" t="s">
        <v>149</v>
      </c>
      <c r="E427">
        <v>-10</v>
      </c>
      <c r="F427">
        <v>-10</v>
      </c>
    </row>
  </sheetData>
  <autoFilter ref="B1:F427" xr:uid="{00000000-0009-0000-0000-000002000000}">
    <filterColumn colId="0">
      <filters>
        <filter val="Edgware Road Circle"/>
      </filters>
    </filterColumn>
    <sortState xmlns:xlrd2="http://schemas.microsoft.com/office/spreadsheetml/2017/richdata2" ref="B2:F427">
      <sortCondition ref="B1:B42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E15F-4B7C-4AE5-A01F-9F9A8FDAC8E6}">
  <sheetPr filterMode="1"/>
  <dimension ref="A1:J480"/>
  <sheetViews>
    <sheetView workbookViewId="0">
      <selection activeCell="C481" sqref="C481"/>
    </sheetView>
  </sheetViews>
  <sheetFormatPr defaultRowHeight="15" x14ac:dyDescent="0.25"/>
  <cols>
    <col min="1" max="1" width="34.42578125" bestFit="1" customWidth="1"/>
    <col min="2" max="2" width="27.85546875" bestFit="1" customWidth="1"/>
    <col min="3" max="3" width="22.42578125" bestFit="1" customWidth="1"/>
    <col min="4" max="4" width="8.5703125" bestFit="1" customWidth="1"/>
    <col min="5" max="5" width="10.5703125" bestFit="1" customWidth="1"/>
    <col min="6" max="6" width="66.140625" bestFit="1" customWidth="1"/>
    <col min="7" max="7" width="12" bestFit="1" customWidth="1"/>
  </cols>
  <sheetData>
    <row r="1" spans="1:10" x14ac:dyDescent="0.25">
      <c r="A1" t="s">
        <v>393</v>
      </c>
      <c r="B1" t="s">
        <v>394</v>
      </c>
      <c r="C1" t="s">
        <v>395</v>
      </c>
      <c r="D1" t="s">
        <v>396</v>
      </c>
      <c r="E1" t="s">
        <v>397</v>
      </c>
      <c r="F1" t="s">
        <v>398</v>
      </c>
      <c r="G1" t="s">
        <v>399</v>
      </c>
      <c r="H1" t="s">
        <v>400</v>
      </c>
      <c r="I1" t="s">
        <v>337</v>
      </c>
      <c r="J1" t="s">
        <v>338</v>
      </c>
    </row>
    <row r="2" spans="1:10" hidden="1" x14ac:dyDescent="0.25">
      <c r="A2">
        <v>0</v>
      </c>
      <c r="B2">
        <v>78</v>
      </c>
      <c r="C2" t="s">
        <v>139</v>
      </c>
      <c r="D2">
        <v>530959</v>
      </c>
      <c r="E2">
        <v>180803</v>
      </c>
      <c r="F2" t="s">
        <v>401</v>
      </c>
      <c r="G2" t="s">
        <v>402</v>
      </c>
      <c r="H2">
        <v>1</v>
      </c>
      <c r="I2">
        <v>-0.112643564</v>
      </c>
      <c r="J2">
        <v>51.510474199999997</v>
      </c>
    </row>
    <row r="3" spans="1:10" hidden="1" x14ac:dyDescent="0.25">
      <c r="A3">
        <v>1</v>
      </c>
      <c r="B3">
        <v>79</v>
      </c>
      <c r="C3" t="s">
        <v>138</v>
      </c>
      <c r="D3">
        <v>531694</v>
      </c>
      <c r="E3">
        <v>180893</v>
      </c>
      <c r="F3" t="s">
        <v>401</v>
      </c>
      <c r="G3" t="s">
        <v>402</v>
      </c>
      <c r="H3">
        <v>1</v>
      </c>
      <c r="I3">
        <v>-0.10202025100000001</v>
      </c>
      <c r="J3">
        <v>51.511114470000003</v>
      </c>
    </row>
    <row r="4" spans="1:10" hidden="1" x14ac:dyDescent="0.25">
      <c r="A4">
        <v>2</v>
      </c>
      <c r="B4">
        <v>80</v>
      </c>
      <c r="C4" t="s">
        <v>137</v>
      </c>
      <c r="D4">
        <v>532354</v>
      </c>
      <c r="E4">
        <v>180932</v>
      </c>
      <c r="F4" t="s">
        <v>401</v>
      </c>
      <c r="G4" t="s">
        <v>402</v>
      </c>
      <c r="H4">
        <v>1</v>
      </c>
      <c r="I4">
        <v>-9.2495312999999996E-2</v>
      </c>
      <c r="J4">
        <v>51.511305970000002</v>
      </c>
    </row>
    <row r="5" spans="1:10" hidden="1" x14ac:dyDescent="0.25">
      <c r="A5">
        <v>3</v>
      </c>
      <c r="B5">
        <v>81</v>
      </c>
      <c r="C5" t="s">
        <v>136</v>
      </c>
      <c r="D5">
        <v>532611</v>
      </c>
      <c r="E5">
        <v>180900</v>
      </c>
      <c r="F5" t="s">
        <v>401</v>
      </c>
      <c r="G5" t="s">
        <v>402</v>
      </c>
      <c r="H5">
        <v>1</v>
      </c>
      <c r="I5">
        <v>-8.8801035E-2</v>
      </c>
      <c r="J5">
        <v>51.510962540000001</v>
      </c>
    </row>
    <row r="6" spans="1:10" hidden="1" x14ac:dyDescent="0.25">
      <c r="A6">
        <v>4</v>
      </c>
      <c r="B6">
        <v>82</v>
      </c>
      <c r="C6" t="s">
        <v>135</v>
      </c>
      <c r="D6">
        <v>532912</v>
      </c>
      <c r="E6">
        <v>180824</v>
      </c>
      <c r="F6" t="s">
        <v>401</v>
      </c>
      <c r="G6" t="s">
        <v>402</v>
      </c>
      <c r="H6">
        <v>1</v>
      </c>
      <c r="I6">
        <v>-8.4502290999999993E-2</v>
      </c>
      <c r="J6">
        <v>51.510208980000002</v>
      </c>
    </row>
    <row r="7" spans="1:10" hidden="1" x14ac:dyDescent="0.25">
      <c r="A7">
        <v>5</v>
      </c>
      <c r="B7">
        <v>83</v>
      </c>
      <c r="C7" t="s">
        <v>134</v>
      </c>
      <c r="D7">
        <v>533579</v>
      </c>
      <c r="E7">
        <v>180755</v>
      </c>
      <c r="F7" t="s">
        <v>401</v>
      </c>
      <c r="G7" t="s">
        <v>402</v>
      </c>
      <c r="H7">
        <v>1</v>
      </c>
      <c r="I7">
        <v>-7.4913868999999994E-2</v>
      </c>
      <c r="J7">
        <v>51.50943419</v>
      </c>
    </row>
    <row r="8" spans="1:10" hidden="1" x14ac:dyDescent="0.25">
      <c r="A8">
        <v>6</v>
      </c>
      <c r="B8">
        <v>84</v>
      </c>
      <c r="C8" t="s">
        <v>248</v>
      </c>
      <c r="D8">
        <v>533613</v>
      </c>
      <c r="E8">
        <v>181262</v>
      </c>
      <c r="F8" t="s">
        <v>403</v>
      </c>
      <c r="G8" t="s">
        <v>402</v>
      </c>
      <c r="H8">
        <v>1</v>
      </c>
      <c r="I8">
        <v>-7.4236300000000005E-2</v>
      </c>
      <c r="J8">
        <v>51.513982030000001</v>
      </c>
    </row>
    <row r="9" spans="1:10" hidden="1" x14ac:dyDescent="0.25">
      <c r="A9">
        <v>7</v>
      </c>
      <c r="B9">
        <v>85</v>
      </c>
      <c r="C9" t="s">
        <v>90</v>
      </c>
      <c r="D9">
        <v>533094</v>
      </c>
      <c r="E9">
        <v>181567</v>
      </c>
      <c r="F9" t="s">
        <v>404</v>
      </c>
      <c r="G9" t="s">
        <v>402</v>
      </c>
      <c r="H9">
        <v>1</v>
      </c>
      <c r="I9">
        <v>-8.1601362999999996E-2</v>
      </c>
      <c r="J9">
        <v>51.516842400000002</v>
      </c>
    </row>
    <row r="10" spans="1:10" hidden="1" x14ac:dyDescent="0.25">
      <c r="A10">
        <v>8</v>
      </c>
      <c r="B10">
        <v>86</v>
      </c>
      <c r="C10" t="s">
        <v>204</v>
      </c>
      <c r="D10">
        <v>532668</v>
      </c>
      <c r="E10">
        <v>181668</v>
      </c>
      <c r="F10" t="s">
        <v>405</v>
      </c>
      <c r="G10" t="s">
        <v>402</v>
      </c>
      <c r="H10">
        <v>1</v>
      </c>
      <c r="I10">
        <v>-8.7700240999999998E-2</v>
      </c>
      <c r="J10">
        <v>51.517853299999999</v>
      </c>
    </row>
    <row r="11" spans="1:10" hidden="1" x14ac:dyDescent="0.25">
      <c r="A11">
        <v>9</v>
      </c>
      <c r="B11">
        <v>87</v>
      </c>
      <c r="C11" t="s">
        <v>203</v>
      </c>
      <c r="D11">
        <v>532004</v>
      </c>
      <c r="E11">
        <v>181856</v>
      </c>
      <c r="F11" t="s">
        <v>406</v>
      </c>
      <c r="G11" t="s">
        <v>402</v>
      </c>
      <c r="H11">
        <v>1</v>
      </c>
      <c r="I11">
        <v>-9.7189673000000004E-2</v>
      </c>
      <c r="J11">
        <v>51.519699209999999</v>
      </c>
    </row>
    <row r="12" spans="1:10" hidden="1" x14ac:dyDescent="0.25">
      <c r="A12">
        <v>10</v>
      </c>
      <c r="B12">
        <v>88</v>
      </c>
      <c r="C12" t="s">
        <v>202</v>
      </c>
      <c r="D12">
        <v>531560</v>
      </c>
      <c r="E12">
        <v>181874</v>
      </c>
      <c r="F12" t="s">
        <v>406</v>
      </c>
      <c r="G12" t="s">
        <v>402</v>
      </c>
      <c r="H12">
        <v>1</v>
      </c>
      <c r="I12">
        <v>-0.103582415</v>
      </c>
      <c r="J12">
        <v>51.519961019999997</v>
      </c>
    </row>
    <row r="13" spans="1:10" hidden="1" x14ac:dyDescent="0.25">
      <c r="A13">
        <v>11</v>
      </c>
      <c r="B13">
        <v>89</v>
      </c>
      <c r="C13" t="s">
        <v>36</v>
      </c>
      <c r="D13">
        <v>530175</v>
      </c>
      <c r="E13">
        <v>182875</v>
      </c>
      <c r="F13" t="s">
        <v>407</v>
      </c>
      <c r="G13" t="s">
        <v>402</v>
      </c>
      <c r="H13">
        <v>1</v>
      </c>
      <c r="I13">
        <v>-0.123168404</v>
      </c>
      <c r="J13">
        <v>51.529277280000002</v>
      </c>
    </row>
    <row r="14" spans="1:10" hidden="1" x14ac:dyDescent="0.25">
      <c r="A14">
        <v>12</v>
      </c>
      <c r="B14">
        <v>90</v>
      </c>
      <c r="C14" t="s">
        <v>201</v>
      </c>
      <c r="D14">
        <v>529417</v>
      </c>
      <c r="E14">
        <v>182393</v>
      </c>
      <c r="F14" t="s">
        <v>406</v>
      </c>
      <c r="G14" t="s">
        <v>402</v>
      </c>
      <c r="H14">
        <v>1</v>
      </c>
      <c r="I14">
        <v>-0.134270582</v>
      </c>
      <c r="J14">
        <v>51.525124990000002</v>
      </c>
    </row>
    <row r="15" spans="1:10" hidden="1" x14ac:dyDescent="0.25">
      <c r="A15">
        <v>13</v>
      </c>
      <c r="B15">
        <v>91</v>
      </c>
      <c r="C15" t="s">
        <v>200</v>
      </c>
      <c r="D15">
        <v>528838</v>
      </c>
      <c r="E15">
        <v>182180</v>
      </c>
      <c r="F15" t="s">
        <v>406</v>
      </c>
      <c r="G15" t="s">
        <v>402</v>
      </c>
      <c r="H15">
        <v>1</v>
      </c>
      <c r="I15">
        <v>-0.14268571099999999</v>
      </c>
      <c r="J15">
        <v>51.523338219999999</v>
      </c>
    </row>
    <row r="16" spans="1:10" hidden="1" x14ac:dyDescent="0.25">
      <c r="A16">
        <v>14</v>
      </c>
      <c r="B16">
        <v>92</v>
      </c>
      <c r="C16" t="s">
        <v>59</v>
      </c>
      <c r="D16">
        <v>527955</v>
      </c>
      <c r="E16">
        <v>182064</v>
      </c>
      <c r="F16" t="s">
        <v>408</v>
      </c>
      <c r="G16" t="s">
        <v>402</v>
      </c>
      <c r="H16">
        <v>1</v>
      </c>
      <c r="I16">
        <v>-0.155454387</v>
      </c>
      <c r="J16">
        <v>51.522493869999998</v>
      </c>
    </row>
    <row r="17" spans="1:10" hidden="1" x14ac:dyDescent="0.25">
      <c r="A17">
        <v>15</v>
      </c>
      <c r="B17">
        <v>93</v>
      </c>
      <c r="C17" t="s">
        <v>61</v>
      </c>
      <c r="D17">
        <v>527220</v>
      </c>
      <c r="E17">
        <v>181697</v>
      </c>
      <c r="F17" t="s">
        <v>286</v>
      </c>
      <c r="G17" t="s">
        <v>402</v>
      </c>
      <c r="H17">
        <v>1</v>
      </c>
      <c r="I17">
        <v>-0.16617074200000001</v>
      </c>
      <c r="J17">
        <v>51.51936413</v>
      </c>
    </row>
    <row r="18" spans="1:10" hidden="1" x14ac:dyDescent="0.25">
      <c r="A18">
        <v>16</v>
      </c>
      <c r="B18">
        <v>94</v>
      </c>
      <c r="C18" t="s">
        <v>62</v>
      </c>
      <c r="D18">
        <v>526704</v>
      </c>
      <c r="E18">
        <v>181198</v>
      </c>
      <c r="F18" t="s">
        <v>409</v>
      </c>
      <c r="G18" t="s">
        <v>402</v>
      </c>
      <c r="H18">
        <v>1</v>
      </c>
      <c r="I18">
        <v>-0.17378948499999999</v>
      </c>
      <c r="J18">
        <v>51.514994909999999</v>
      </c>
    </row>
    <row r="19" spans="1:10" hidden="1" x14ac:dyDescent="0.25">
      <c r="A19">
        <v>17</v>
      </c>
      <c r="B19">
        <v>95</v>
      </c>
      <c r="C19" t="s">
        <v>287</v>
      </c>
      <c r="D19">
        <v>525843</v>
      </c>
      <c r="E19">
        <v>180823</v>
      </c>
      <c r="F19" t="s">
        <v>401</v>
      </c>
      <c r="G19" t="s">
        <v>402</v>
      </c>
      <c r="H19">
        <v>1</v>
      </c>
      <c r="I19">
        <v>-0.18632270100000001</v>
      </c>
      <c r="J19">
        <v>51.511815069999997</v>
      </c>
    </row>
    <row r="20" spans="1:10" hidden="1" x14ac:dyDescent="0.25">
      <c r="A20">
        <v>18</v>
      </c>
      <c r="B20">
        <v>96</v>
      </c>
      <c r="C20" t="s">
        <v>288</v>
      </c>
      <c r="D20">
        <v>525578</v>
      </c>
      <c r="E20">
        <v>179494</v>
      </c>
      <c r="F20" t="s">
        <v>401</v>
      </c>
      <c r="G20" t="s">
        <v>402</v>
      </c>
      <c r="H20">
        <v>1</v>
      </c>
      <c r="I20">
        <v>-0.19060724800000001</v>
      </c>
      <c r="J20">
        <v>51.499934920000001</v>
      </c>
    </row>
    <row r="21" spans="1:10" hidden="1" x14ac:dyDescent="0.25">
      <c r="A21">
        <v>19</v>
      </c>
      <c r="B21">
        <v>97</v>
      </c>
      <c r="C21" t="s">
        <v>27</v>
      </c>
      <c r="D21">
        <v>526183</v>
      </c>
      <c r="E21">
        <v>178846</v>
      </c>
      <c r="F21" t="s">
        <v>410</v>
      </c>
      <c r="G21" t="s">
        <v>402</v>
      </c>
      <c r="H21">
        <v>1</v>
      </c>
      <c r="I21">
        <v>-0.18213512100000001</v>
      </c>
      <c r="J21">
        <v>51.493977630000003</v>
      </c>
    </row>
    <row r="22" spans="1:10" hidden="1" x14ac:dyDescent="0.25">
      <c r="A22">
        <v>20</v>
      </c>
      <c r="B22">
        <v>98</v>
      </c>
      <c r="C22" t="s">
        <v>28</v>
      </c>
      <c r="D22">
        <v>526918</v>
      </c>
      <c r="E22">
        <v>178820</v>
      </c>
      <c r="F22" t="s">
        <v>410</v>
      </c>
      <c r="G22" t="s">
        <v>402</v>
      </c>
      <c r="H22">
        <v>1</v>
      </c>
      <c r="I22">
        <v>-0.17156429100000001</v>
      </c>
      <c r="J22">
        <v>51.493577360000003</v>
      </c>
    </row>
    <row r="23" spans="1:10" hidden="1" x14ac:dyDescent="0.25">
      <c r="A23">
        <v>21</v>
      </c>
      <c r="B23">
        <v>110</v>
      </c>
      <c r="C23" t="s">
        <v>142</v>
      </c>
      <c r="D23">
        <v>528999</v>
      </c>
      <c r="E23">
        <v>179130</v>
      </c>
      <c r="F23" t="s">
        <v>411</v>
      </c>
      <c r="G23" t="s">
        <v>402</v>
      </c>
      <c r="H23">
        <v>1</v>
      </c>
      <c r="I23">
        <v>-0.14148501699999999</v>
      </c>
      <c r="J23">
        <v>51.49588954</v>
      </c>
    </row>
    <row r="24" spans="1:10" hidden="1" x14ac:dyDescent="0.25">
      <c r="A24">
        <v>22</v>
      </c>
      <c r="B24">
        <v>112</v>
      </c>
      <c r="C24" t="s">
        <v>283</v>
      </c>
      <c r="D24">
        <v>529671</v>
      </c>
      <c r="E24">
        <v>178333</v>
      </c>
      <c r="F24" t="s">
        <v>142</v>
      </c>
      <c r="G24" t="s">
        <v>402</v>
      </c>
      <c r="H24">
        <v>1</v>
      </c>
      <c r="I24">
        <v>-0.13210367200000001</v>
      </c>
      <c r="J24">
        <v>51.48856954</v>
      </c>
    </row>
    <row r="25" spans="1:10" hidden="1" x14ac:dyDescent="0.25">
      <c r="A25">
        <v>23</v>
      </c>
      <c r="B25">
        <v>114</v>
      </c>
      <c r="C25" t="s">
        <v>264</v>
      </c>
      <c r="D25">
        <v>529249</v>
      </c>
      <c r="E25">
        <v>182266</v>
      </c>
      <c r="F25" t="s">
        <v>412</v>
      </c>
      <c r="G25" t="s">
        <v>402</v>
      </c>
      <c r="H25">
        <v>1</v>
      </c>
      <c r="I25">
        <v>-0.13673581100000001</v>
      </c>
      <c r="J25">
        <v>51.524018869999999</v>
      </c>
    </row>
    <row r="26" spans="1:10" hidden="1" x14ac:dyDescent="0.25">
      <c r="A26">
        <v>24</v>
      </c>
      <c r="B26">
        <v>119</v>
      </c>
      <c r="C26" t="s">
        <v>83</v>
      </c>
      <c r="D26">
        <v>525903</v>
      </c>
      <c r="E26">
        <v>180594</v>
      </c>
      <c r="F26" t="s">
        <v>78</v>
      </c>
      <c r="G26" t="s">
        <v>402</v>
      </c>
      <c r="H26">
        <v>1</v>
      </c>
      <c r="I26">
        <v>-0.18553847200000001</v>
      </c>
      <c r="J26">
        <v>51.509743049999997</v>
      </c>
    </row>
    <row r="27" spans="1:10" hidden="1" x14ac:dyDescent="0.25">
      <c r="A27">
        <v>25</v>
      </c>
      <c r="B27">
        <v>14</v>
      </c>
      <c r="C27" t="s">
        <v>30</v>
      </c>
      <c r="D27">
        <v>528213</v>
      </c>
      <c r="E27">
        <v>179817</v>
      </c>
      <c r="F27" t="s">
        <v>51</v>
      </c>
      <c r="G27" t="s">
        <v>402</v>
      </c>
      <c r="H27">
        <v>1</v>
      </c>
      <c r="I27">
        <v>-0.152546395</v>
      </c>
      <c r="J27">
        <v>51.50224103</v>
      </c>
    </row>
    <row r="28" spans="1:10" hidden="1" x14ac:dyDescent="0.25">
      <c r="A28">
        <v>26</v>
      </c>
      <c r="B28">
        <v>15</v>
      </c>
      <c r="C28" t="s">
        <v>29</v>
      </c>
      <c r="D28">
        <v>527710</v>
      </c>
      <c r="E28">
        <v>179636</v>
      </c>
      <c r="F28" t="s">
        <v>51</v>
      </c>
      <c r="G28" t="s">
        <v>402</v>
      </c>
      <c r="H28">
        <v>1</v>
      </c>
      <c r="I28">
        <v>-0.15986373700000001</v>
      </c>
      <c r="J28">
        <v>51.500730609999998</v>
      </c>
    </row>
    <row r="29" spans="1:10" hidden="1" x14ac:dyDescent="0.25">
      <c r="A29">
        <v>27</v>
      </c>
      <c r="B29">
        <v>16</v>
      </c>
      <c r="C29" t="s">
        <v>33</v>
      </c>
      <c r="D29">
        <v>529980</v>
      </c>
      <c r="E29">
        <v>180824</v>
      </c>
      <c r="F29" t="s">
        <v>413</v>
      </c>
      <c r="G29" t="s">
        <v>402</v>
      </c>
      <c r="H29">
        <v>1</v>
      </c>
      <c r="I29">
        <v>-0.12672556700000001</v>
      </c>
      <c r="J29">
        <v>51.510894720000003</v>
      </c>
    </row>
    <row r="30" spans="1:10" hidden="1" x14ac:dyDescent="0.25">
      <c r="A30">
        <v>28</v>
      </c>
      <c r="B30">
        <v>17</v>
      </c>
      <c r="C30" t="s">
        <v>34</v>
      </c>
      <c r="D30">
        <v>530251</v>
      </c>
      <c r="E30">
        <v>181025</v>
      </c>
      <c r="F30" t="s">
        <v>51</v>
      </c>
      <c r="G30" t="s">
        <v>402</v>
      </c>
      <c r="H30">
        <v>1</v>
      </c>
      <c r="I30">
        <v>-0.122759938</v>
      </c>
      <c r="J30">
        <v>51.51263471</v>
      </c>
    </row>
    <row r="31" spans="1:10" hidden="1" x14ac:dyDescent="0.25">
      <c r="A31">
        <v>29</v>
      </c>
      <c r="B31">
        <v>18</v>
      </c>
      <c r="C31" t="s">
        <v>37</v>
      </c>
      <c r="D31">
        <v>530229</v>
      </c>
      <c r="E31">
        <v>182128</v>
      </c>
      <c r="F31" t="s">
        <v>51</v>
      </c>
      <c r="G31" t="s">
        <v>402</v>
      </c>
      <c r="H31">
        <v>1</v>
      </c>
      <c r="I31">
        <v>-0.122662273</v>
      </c>
      <c r="J31">
        <v>51.522550529999997</v>
      </c>
    </row>
    <row r="32" spans="1:10" hidden="1" x14ac:dyDescent="0.25">
      <c r="A32">
        <v>30</v>
      </c>
      <c r="B32">
        <v>37</v>
      </c>
      <c r="C32" t="s">
        <v>26</v>
      </c>
      <c r="D32">
        <v>525534</v>
      </c>
      <c r="E32">
        <v>178552</v>
      </c>
      <c r="F32" t="s">
        <v>414</v>
      </c>
      <c r="G32" t="s">
        <v>402</v>
      </c>
      <c r="H32">
        <v>1</v>
      </c>
      <c r="I32">
        <v>-0.19157700999999999</v>
      </c>
      <c r="J32">
        <v>51.491473399999997</v>
      </c>
    </row>
    <row r="33" spans="1:10" hidden="1" x14ac:dyDescent="0.25">
      <c r="A33">
        <v>31</v>
      </c>
      <c r="B33">
        <v>39</v>
      </c>
      <c r="C33" t="s">
        <v>82</v>
      </c>
      <c r="D33">
        <v>525285</v>
      </c>
      <c r="E33">
        <v>180456</v>
      </c>
      <c r="F33" t="s">
        <v>415</v>
      </c>
      <c r="G33" t="s">
        <v>402</v>
      </c>
      <c r="H33">
        <v>1</v>
      </c>
      <c r="I33">
        <v>-0.194491212</v>
      </c>
      <c r="J33">
        <v>51.508646900000002</v>
      </c>
    </row>
    <row r="34" spans="1:10" hidden="1" x14ac:dyDescent="0.25">
      <c r="A34">
        <v>32</v>
      </c>
      <c r="B34">
        <v>40</v>
      </c>
      <c r="C34" t="s">
        <v>84</v>
      </c>
      <c r="D34">
        <v>526711</v>
      </c>
      <c r="E34">
        <v>180773</v>
      </c>
      <c r="F34" t="s">
        <v>78</v>
      </c>
      <c r="G34" t="s">
        <v>402</v>
      </c>
      <c r="H34">
        <v>1</v>
      </c>
      <c r="I34">
        <v>-0.173843886</v>
      </c>
      <c r="J34">
        <v>51.511178049999998</v>
      </c>
    </row>
    <row r="35" spans="1:10" hidden="1" x14ac:dyDescent="0.25">
      <c r="A35">
        <v>33</v>
      </c>
      <c r="B35">
        <v>41</v>
      </c>
      <c r="C35" t="s">
        <v>85</v>
      </c>
      <c r="D35">
        <v>527960</v>
      </c>
      <c r="E35">
        <v>181017</v>
      </c>
      <c r="F35" t="s">
        <v>78</v>
      </c>
      <c r="G35" t="s">
        <v>402</v>
      </c>
      <c r="H35">
        <v>1</v>
      </c>
      <c r="I35">
        <v>-0.155755638</v>
      </c>
      <c r="J35">
        <v>51.513090550000001</v>
      </c>
    </row>
    <row r="36" spans="1:10" hidden="1" x14ac:dyDescent="0.25">
      <c r="A36">
        <v>34</v>
      </c>
      <c r="B36">
        <v>42</v>
      </c>
      <c r="C36" t="s">
        <v>86</v>
      </c>
      <c r="D36">
        <v>528491</v>
      </c>
      <c r="E36">
        <v>181118</v>
      </c>
      <c r="F36" t="s">
        <v>416</v>
      </c>
      <c r="G36" t="s">
        <v>402</v>
      </c>
      <c r="H36">
        <v>1</v>
      </c>
      <c r="I36">
        <v>-0.14807688399999999</v>
      </c>
      <c r="J36">
        <v>51.513870330000003</v>
      </c>
    </row>
    <row r="37" spans="1:10" hidden="1" x14ac:dyDescent="0.25">
      <c r="A37">
        <v>35</v>
      </c>
      <c r="B37">
        <v>47</v>
      </c>
      <c r="C37" t="s">
        <v>89</v>
      </c>
      <c r="D37">
        <v>532710</v>
      </c>
      <c r="E37">
        <v>181120</v>
      </c>
      <c r="F37" t="s">
        <v>417</v>
      </c>
      <c r="G37" t="s">
        <v>402</v>
      </c>
      <c r="H37">
        <v>1</v>
      </c>
      <c r="I37">
        <v>-8.7296949999999998E-2</v>
      </c>
      <c r="J37">
        <v>51.512915110000002</v>
      </c>
    </row>
    <row r="38" spans="1:10" hidden="1" x14ac:dyDescent="0.25">
      <c r="A38">
        <v>36</v>
      </c>
      <c r="B38">
        <v>48</v>
      </c>
      <c r="C38" t="s">
        <v>57</v>
      </c>
      <c r="D38">
        <v>529047</v>
      </c>
      <c r="E38">
        <v>181236</v>
      </c>
      <c r="F38" t="s">
        <v>418</v>
      </c>
      <c r="G38" t="s">
        <v>402</v>
      </c>
      <c r="H38">
        <v>1</v>
      </c>
      <c r="I38">
        <v>-0.14002524599999999</v>
      </c>
      <c r="J38">
        <v>51.51481046</v>
      </c>
    </row>
    <row r="39" spans="1:10" hidden="1" x14ac:dyDescent="0.25">
      <c r="A39">
        <v>37</v>
      </c>
      <c r="B39">
        <v>49</v>
      </c>
      <c r="C39" t="s">
        <v>35</v>
      </c>
      <c r="D39">
        <v>530512</v>
      </c>
      <c r="E39">
        <v>181525</v>
      </c>
      <c r="F39" t="s">
        <v>419</v>
      </c>
      <c r="G39" t="s">
        <v>402</v>
      </c>
      <c r="H39">
        <v>1</v>
      </c>
      <c r="I39">
        <v>-0.1188087</v>
      </c>
      <c r="J39">
        <v>51.517068790000003</v>
      </c>
    </row>
    <row r="40" spans="1:10" hidden="1" x14ac:dyDescent="0.25">
      <c r="A40">
        <v>38</v>
      </c>
      <c r="B40">
        <v>50</v>
      </c>
      <c r="C40" t="s">
        <v>87</v>
      </c>
      <c r="D40">
        <v>531124</v>
      </c>
      <c r="E40">
        <v>181615</v>
      </c>
      <c r="F40" t="s">
        <v>78</v>
      </c>
      <c r="G40" t="s">
        <v>402</v>
      </c>
      <c r="H40">
        <v>1</v>
      </c>
      <c r="I40">
        <v>-0.10996054700000001</v>
      </c>
      <c r="J40">
        <v>51.517739499999998</v>
      </c>
    </row>
    <row r="41" spans="1:10" hidden="1" x14ac:dyDescent="0.25">
      <c r="A41">
        <v>39</v>
      </c>
      <c r="B41">
        <v>51</v>
      </c>
      <c r="C41" t="s">
        <v>88</v>
      </c>
      <c r="D41">
        <v>532108</v>
      </c>
      <c r="E41">
        <v>181274</v>
      </c>
      <c r="F41" t="s">
        <v>78</v>
      </c>
      <c r="G41" t="s">
        <v>402</v>
      </c>
      <c r="H41">
        <v>1</v>
      </c>
      <c r="I41">
        <v>-9.5907533000000003E-2</v>
      </c>
      <c r="J41">
        <v>51.514442860000003</v>
      </c>
    </row>
    <row r="42" spans="1:10" hidden="1" x14ac:dyDescent="0.25">
      <c r="A42">
        <v>40</v>
      </c>
      <c r="B42">
        <v>67</v>
      </c>
      <c r="C42" t="s">
        <v>62</v>
      </c>
      <c r="D42">
        <v>526659</v>
      </c>
      <c r="E42">
        <v>181314</v>
      </c>
      <c r="F42" t="s">
        <v>409</v>
      </c>
      <c r="G42" t="s">
        <v>402</v>
      </c>
      <c r="H42">
        <v>1</v>
      </c>
      <c r="I42">
        <v>-0.174388339</v>
      </c>
      <c r="J42">
        <v>51.516052909999999</v>
      </c>
    </row>
    <row r="43" spans="1:10" hidden="1" x14ac:dyDescent="0.25">
      <c r="A43">
        <v>41</v>
      </c>
      <c r="B43">
        <v>77</v>
      </c>
      <c r="C43" t="s">
        <v>55</v>
      </c>
      <c r="D43">
        <v>530419</v>
      </c>
      <c r="E43">
        <v>180396</v>
      </c>
      <c r="F43" t="s">
        <v>420</v>
      </c>
      <c r="G43" t="s">
        <v>402</v>
      </c>
      <c r="H43">
        <v>1</v>
      </c>
      <c r="I43">
        <v>-0.120562428</v>
      </c>
      <c r="J43">
        <v>51.50694137</v>
      </c>
    </row>
    <row r="44" spans="1:10" hidden="1" x14ac:dyDescent="0.25">
      <c r="A44">
        <v>42</v>
      </c>
      <c r="B44">
        <v>195</v>
      </c>
      <c r="C44" t="s">
        <v>140</v>
      </c>
      <c r="D44">
        <v>530196</v>
      </c>
      <c r="E44">
        <v>179668</v>
      </c>
      <c r="F44" t="s">
        <v>421</v>
      </c>
      <c r="G44" t="s">
        <v>402</v>
      </c>
      <c r="H44">
        <v>1</v>
      </c>
      <c r="I44">
        <v>-0.124052209</v>
      </c>
      <c r="J44">
        <v>51.500453110000002</v>
      </c>
    </row>
    <row r="45" spans="1:10" hidden="1" x14ac:dyDescent="0.25">
      <c r="A45">
        <v>43</v>
      </c>
      <c r="B45">
        <v>197</v>
      </c>
      <c r="C45" t="s">
        <v>265</v>
      </c>
      <c r="D45">
        <v>529498</v>
      </c>
      <c r="E45">
        <v>182668</v>
      </c>
      <c r="F45" t="s">
        <v>412</v>
      </c>
      <c r="G45" t="s">
        <v>402</v>
      </c>
      <c r="H45">
        <v>1</v>
      </c>
      <c r="I45">
        <v>-0.13299207099999999</v>
      </c>
      <c r="J45">
        <v>51.527576680000003</v>
      </c>
    </row>
    <row r="46" spans="1:10" hidden="1" x14ac:dyDescent="0.25">
      <c r="A46">
        <v>44</v>
      </c>
      <c r="B46">
        <v>198</v>
      </c>
      <c r="C46" t="s">
        <v>54</v>
      </c>
      <c r="D46">
        <v>530968</v>
      </c>
      <c r="E46">
        <v>179962</v>
      </c>
      <c r="F46" t="s">
        <v>422</v>
      </c>
      <c r="G46" t="s">
        <v>402</v>
      </c>
      <c r="H46">
        <v>1</v>
      </c>
      <c r="I46">
        <v>-0.112818812</v>
      </c>
      <c r="J46">
        <v>51.502914179999998</v>
      </c>
    </row>
    <row r="47" spans="1:10" hidden="1" x14ac:dyDescent="0.25">
      <c r="A47">
        <v>45</v>
      </c>
      <c r="B47">
        <v>206</v>
      </c>
      <c r="C47" t="s">
        <v>31</v>
      </c>
      <c r="D47">
        <v>529007</v>
      </c>
      <c r="E47">
        <v>180295</v>
      </c>
      <c r="F47" t="s">
        <v>423</v>
      </c>
      <c r="G47" t="s">
        <v>402</v>
      </c>
      <c r="H47">
        <v>1</v>
      </c>
      <c r="I47">
        <v>-0.140937126</v>
      </c>
      <c r="J47">
        <v>51.506357469999998</v>
      </c>
    </row>
    <row r="48" spans="1:10" hidden="1" x14ac:dyDescent="0.25">
      <c r="A48">
        <v>46</v>
      </c>
      <c r="B48">
        <v>224</v>
      </c>
      <c r="C48" t="s">
        <v>424</v>
      </c>
      <c r="D48">
        <v>526459</v>
      </c>
      <c r="E48">
        <v>181527</v>
      </c>
      <c r="F48" t="s">
        <v>191</v>
      </c>
      <c r="G48" t="s">
        <v>402</v>
      </c>
      <c r="H48">
        <v>1</v>
      </c>
      <c r="I48">
        <v>-0.17719615</v>
      </c>
      <c r="J48">
        <v>51.51800497</v>
      </c>
    </row>
    <row r="49" spans="1:10" hidden="1" x14ac:dyDescent="0.25">
      <c r="A49">
        <v>47</v>
      </c>
      <c r="B49">
        <v>228</v>
      </c>
      <c r="C49" t="s">
        <v>32</v>
      </c>
      <c r="D49">
        <v>529613</v>
      </c>
      <c r="E49">
        <v>180666</v>
      </c>
      <c r="F49" t="s">
        <v>425</v>
      </c>
      <c r="G49" t="s">
        <v>402</v>
      </c>
      <c r="H49">
        <v>1</v>
      </c>
      <c r="I49">
        <v>-0.132081484</v>
      </c>
      <c r="J49">
        <v>51.509550609999998</v>
      </c>
    </row>
    <row r="50" spans="1:10" hidden="1" x14ac:dyDescent="0.25">
      <c r="A50">
        <v>48</v>
      </c>
      <c r="B50">
        <v>229</v>
      </c>
      <c r="C50" t="s">
        <v>56</v>
      </c>
      <c r="D50">
        <v>530058</v>
      </c>
      <c r="E50">
        <v>180378</v>
      </c>
      <c r="F50" t="s">
        <v>426</v>
      </c>
      <c r="G50" t="s">
        <v>402</v>
      </c>
      <c r="H50">
        <v>1</v>
      </c>
      <c r="I50">
        <v>-0.12577717299999999</v>
      </c>
      <c r="J50">
        <v>51.506867540000002</v>
      </c>
    </row>
    <row r="51" spans="1:10" hidden="1" x14ac:dyDescent="0.25">
      <c r="A51">
        <v>49</v>
      </c>
      <c r="B51">
        <v>231</v>
      </c>
      <c r="C51" t="s">
        <v>53</v>
      </c>
      <c r="D51">
        <v>531134</v>
      </c>
      <c r="E51">
        <v>179456</v>
      </c>
      <c r="F51" t="s">
        <v>52</v>
      </c>
      <c r="G51" t="s">
        <v>402</v>
      </c>
      <c r="H51">
        <v>1</v>
      </c>
      <c r="I51">
        <v>-0.11062488199999999</v>
      </c>
      <c r="J51">
        <v>51.498330580000001</v>
      </c>
    </row>
    <row r="52" spans="1:10" hidden="1" x14ac:dyDescent="0.25">
      <c r="A52">
        <v>50</v>
      </c>
      <c r="B52">
        <v>233</v>
      </c>
      <c r="C52" t="s">
        <v>427</v>
      </c>
      <c r="D52">
        <v>527047</v>
      </c>
      <c r="E52">
        <v>181759</v>
      </c>
      <c r="F52" t="s">
        <v>52</v>
      </c>
      <c r="G52" t="s">
        <v>402</v>
      </c>
      <c r="H52">
        <v>1</v>
      </c>
      <c r="I52">
        <v>-0.16864595099999999</v>
      </c>
      <c r="J52">
        <v>51.519960990000001</v>
      </c>
    </row>
    <row r="53" spans="1:10" hidden="1" x14ac:dyDescent="0.25">
      <c r="A53">
        <v>51</v>
      </c>
      <c r="B53">
        <v>236</v>
      </c>
      <c r="C53" t="s">
        <v>60</v>
      </c>
      <c r="D53">
        <v>527459</v>
      </c>
      <c r="E53">
        <v>181957</v>
      </c>
      <c r="F53" t="s">
        <v>52</v>
      </c>
      <c r="G53" t="s">
        <v>402</v>
      </c>
      <c r="H53">
        <v>1</v>
      </c>
      <c r="I53">
        <v>-0.16263734599999999</v>
      </c>
      <c r="J53">
        <v>51.521650790000002</v>
      </c>
    </row>
    <row r="54" spans="1:10" hidden="1" x14ac:dyDescent="0.25">
      <c r="A54">
        <v>52</v>
      </c>
      <c r="B54">
        <v>237</v>
      </c>
      <c r="C54" t="s">
        <v>58</v>
      </c>
      <c r="D54">
        <v>528699</v>
      </c>
      <c r="E54">
        <v>182113</v>
      </c>
      <c r="F54" t="s">
        <v>52</v>
      </c>
      <c r="G54" t="s">
        <v>402</v>
      </c>
      <c r="H54">
        <v>1</v>
      </c>
      <c r="I54">
        <v>-0.144708117</v>
      </c>
      <c r="J54">
        <v>51.522770110000003</v>
      </c>
    </row>
    <row r="55" spans="1:10" hidden="1" x14ac:dyDescent="0.25">
      <c r="A55">
        <v>53</v>
      </c>
      <c r="B55">
        <v>238</v>
      </c>
      <c r="C55" t="s">
        <v>143</v>
      </c>
      <c r="D55">
        <v>528091</v>
      </c>
      <c r="E55">
        <v>178655</v>
      </c>
      <c r="F55" t="s">
        <v>401</v>
      </c>
      <c r="G55" t="s">
        <v>402</v>
      </c>
      <c r="H55">
        <v>1</v>
      </c>
      <c r="I55">
        <v>-0.15473274000000001</v>
      </c>
      <c r="J55">
        <v>51.491825239999997</v>
      </c>
    </row>
    <row r="56" spans="1:10" hidden="1" x14ac:dyDescent="0.25">
      <c r="A56">
        <v>54</v>
      </c>
      <c r="B56">
        <v>239</v>
      </c>
      <c r="C56" t="s">
        <v>141</v>
      </c>
      <c r="D56">
        <v>529647</v>
      </c>
      <c r="E56">
        <v>179498</v>
      </c>
      <c r="F56" t="s">
        <v>401</v>
      </c>
      <c r="G56" t="s">
        <v>402</v>
      </c>
      <c r="H56">
        <v>1</v>
      </c>
      <c r="I56">
        <v>-0.13202154299999999</v>
      </c>
      <c r="J56">
        <v>51.499050060000002</v>
      </c>
    </row>
    <row r="57" spans="1:10" hidden="1" x14ac:dyDescent="0.25">
      <c r="A57">
        <v>55</v>
      </c>
      <c r="B57">
        <v>308</v>
      </c>
      <c r="C57" t="s">
        <v>263</v>
      </c>
      <c r="D57">
        <v>529537</v>
      </c>
      <c r="E57">
        <v>181837</v>
      </c>
      <c r="F57" t="s">
        <v>249</v>
      </c>
      <c r="G57" t="s">
        <v>402</v>
      </c>
      <c r="H57">
        <v>1</v>
      </c>
      <c r="I57">
        <v>-0.13273664199999999</v>
      </c>
      <c r="J57">
        <v>51.520093070000001</v>
      </c>
    </row>
    <row r="58" spans="1:10" hidden="1" x14ac:dyDescent="0.25">
      <c r="A58">
        <v>56</v>
      </c>
      <c r="B58">
        <v>309</v>
      </c>
      <c r="C58" t="s">
        <v>262</v>
      </c>
      <c r="D58">
        <v>529815</v>
      </c>
      <c r="E58">
        <v>181382</v>
      </c>
      <c r="F58" t="s">
        <v>428</v>
      </c>
      <c r="G58" t="s">
        <v>402</v>
      </c>
      <c r="H58">
        <v>1</v>
      </c>
      <c r="I58">
        <v>-0.12889734799999999</v>
      </c>
      <c r="J58">
        <v>51.515947930000003</v>
      </c>
    </row>
    <row r="59" spans="1:10" hidden="1" x14ac:dyDescent="0.25">
      <c r="A59">
        <v>57</v>
      </c>
      <c r="B59">
        <v>329</v>
      </c>
      <c r="C59" t="s">
        <v>280</v>
      </c>
      <c r="D59">
        <v>532440</v>
      </c>
      <c r="E59">
        <v>179751</v>
      </c>
      <c r="F59" t="s">
        <v>249</v>
      </c>
      <c r="G59" t="s">
        <v>402</v>
      </c>
      <c r="H59">
        <v>1</v>
      </c>
      <c r="I59">
        <v>-9.1702818000000005E-2</v>
      </c>
      <c r="J59">
        <v>51.500679689999998</v>
      </c>
    </row>
    <row r="60" spans="1:10" hidden="1" x14ac:dyDescent="0.25">
      <c r="A60">
        <v>58</v>
      </c>
      <c r="B60">
        <v>330</v>
      </c>
      <c r="C60" t="s">
        <v>279</v>
      </c>
      <c r="D60">
        <v>532764</v>
      </c>
      <c r="E60">
        <v>182419</v>
      </c>
      <c r="F60" t="s">
        <v>249</v>
      </c>
      <c r="G60" t="s">
        <v>402</v>
      </c>
      <c r="H60">
        <v>1</v>
      </c>
      <c r="I60">
        <v>-8.6025440999999994E-2</v>
      </c>
      <c r="J60">
        <v>51.524576279999998</v>
      </c>
    </row>
    <row r="61" spans="1:10" hidden="1" x14ac:dyDescent="0.25">
      <c r="A61">
        <v>59</v>
      </c>
      <c r="B61">
        <v>331</v>
      </c>
      <c r="C61" t="s">
        <v>278</v>
      </c>
      <c r="D61">
        <v>531561</v>
      </c>
      <c r="E61">
        <v>183100</v>
      </c>
      <c r="F61" t="s">
        <v>249</v>
      </c>
      <c r="G61" t="s">
        <v>402</v>
      </c>
      <c r="H61">
        <v>1</v>
      </c>
      <c r="I61">
        <v>-0.103116359</v>
      </c>
      <c r="J61">
        <v>51.530979600000002</v>
      </c>
    </row>
    <row r="62" spans="1:10" hidden="1" x14ac:dyDescent="0.25">
      <c r="A62">
        <v>60</v>
      </c>
      <c r="B62">
        <v>339</v>
      </c>
      <c r="C62" t="s">
        <v>429</v>
      </c>
      <c r="D62">
        <v>533555</v>
      </c>
      <c r="E62">
        <v>182248</v>
      </c>
      <c r="F62" t="s">
        <v>430</v>
      </c>
      <c r="G62" t="s">
        <v>431</v>
      </c>
      <c r="H62">
        <v>1</v>
      </c>
      <c r="I62">
        <v>-7.4700292000000001E-2</v>
      </c>
      <c r="J62">
        <v>51.522854709999997</v>
      </c>
    </row>
    <row r="63" spans="1:10" hidden="1" x14ac:dyDescent="0.25">
      <c r="A63">
        <v>61</v>
      </c>
      <c r="B63">
        <v>249</v>
      </c>
      <c r="C63" t="s">
        <v>133</v>
      </c>
      <c r="D63">
        <v>533936</v>
      </c>
      <c r="E63">
        <v>181375</v>
      </c>
      <c r="F63" t="s">
        <v>432</v>
      </c>
      <c r="G63" t="s">
        <v>402</v>
      </c>
      <c r="H63">
        <v>1</v>
      </c>
      <c r="I63">
        <v>-6.9540402000000001E-2</v>
      </c>
      <c r="J63">
        <v>51.514916530000001</v>
      </c>
    </row>
    <row r="64" spans="1:10" hidden="1" x14ac:dyDescent="0.25">
      <c r="A64">
        <v>62</v>
      </c>
      <c r="B64">
        <v>288</v>
      </c>
      <c r="C64" t="s">
        <v>219</v>
      </c>
      <c r="D64">
        <v>531592</v>
      </c>
      <c r="E64">
        <v>180074</v>
      </c>
      <c r="F64" t="s">
        <v>205</v>
      </c>
      <c r="G64" t="s">
        <v>402</v>
      </c>
      <c r="H64">
        <v>1</v>
      </c>
      <c r="I64">
        <v>-0.103788452</v>
      </c>
      <c r="J64">
        <v>51.503776459999997</v>
      </c>
    </row>
    <row r="65" spans="1:10" hidden="1" x14ac:dyDescent="0.25">
      <c r="A65">
        <v>63</v>
      </c>
      <c r="B65">
        <v>289</v>
      </c>
      <c r="C65" t="s">
        <v>220</v>
      </c>
      <c r="D65">
        <v>532683</v>
      </c>
      <c r="E65">
        <v>180189</v>
      </c>
      <c r="F65" t="s">
        <v>433</v>
      </c>
      <c r="G65" t="s">
        <v>402</v>
      </c>
      <c r="H65">
        <v>1</v>
      </c>
      <c r="I65">
        <v>-8.8037807999999995E-2</v>
      </c>
      <c r="J65">
        <v>51.504553719999997</v>
      </c>
    </row>
    <row r="66" spans="1:10" hidden="1" x14ac:dyDescent="0.25">
      <c r="A66">
        <v>64</v>
      </c>
      <c r="B66">
        <v>144</v>
      </c>
      <c r="C66" t="s">
        <v>90</v>
      </c>
      <c r="D66">
        <v>533202</v>
      </c>
      <c r="E66">
        <v>181646</v>
      </c>
      <c r="F66" t="s">
        <v>430</v>
      </c>
      <c r="G66" t="s">
        <v>431</v>
      </c>
      <c r="H66">
        <v>1</v>
      </c>
      <c r="I66">
        <v>-8.0013643999999995E-2</v>
      </c>
      <c r="J66">
        <v>51.517527680000001</v>
      </c>
    </row>
    <row r="67" spans="1:10" hidden="1" x14ac:dyDescent="0.25">
      <c r="A67">
        <v>65</v>
      </c>
      <c r="B67">
        <v>395</v>
      </c>
      <c r="C67" t="s">
        <v>90</v>
      </c>
      <c r="D67">
        <v>533094</v>
      </c>
      <c r="E67">
        <v>181567</v>
      </c>
      <c r="F67" t="s">
        <v>430</v>
      </c>
      <c r="G67" t="s">
        <v>434</v>
      </c>
      <c r="H67">
        <v>1</v>
      </c>
      <c r="I67">
        <v>-8.1601362999999996E-2</v>
      </c>
      <c r="J67">
        <v>51.516842400000002</v>
      </c>
    </row>
    <row r="68" spans="1:10" hidden="1" x14ac:dyDescent="0.25">
      <c r="A68">
        <v>66</v>
      </c>
      <c r="B68">
        <v>470</v>
      </c>
      <c r="C68" s="2" t="s">
        <v>316</v>
      </c>
      <c r="D68">
        <v>533706</v>
      </c>
      <c r="E68">
        <v>180834</v>
      </c>
      <c r="F68" t="s">
        <v>430</v>
      </c>
      <c r="G68" t="s">
        <v>435</v>
      </c>
      <c r="H68">
        <v>1</v>
      </c>
      <c r="I68">
        <v>-7.3061976000000001E-2</v>
      </c>
      <c r="J68">
        <v>51.510110470000001</v>
      </c>
    </row>
    <row r="69" spans="1:10" hidden="1" x14ac:dyDescent="0.25">
      <c r="A69">
        <v>67</v>
      </c>
      <c r="B69">
        <v>473</v>
      </c>
      <c r="C69" t="s">
        <v>89</v>
      </c>
      <c r="D69">
        <v>532709</v>
      </c>
      <c r="E69">
        <v>181114</v>
      </c>
      <c r="F69" t="s">
        <v>430</v>
      </c>
      <c r="G69" t="s">
        <v>435</v>
      </c>
      <c r="H69">
        <v>1</v>
      </c>
      <c r="I69">
        <v>-8.7316570999999996E-2</v>
      </c>
      <c r="J69">
        <v>51.512862069999997</v>
      </c>
    </row>
    <row r="70" spans="1:10" hidden="1" x14ac:dyDescent="0.25">
      <c r="A70">
        <v>68</v>
      </c>
      <c r="B70">
        <v>377</v>
      </c>
      <c r="C70" t="s">
        <v>265</v>
      </c>
      <c r="D70">
        <v>529608</v>
      </c>
      <c r="E70">
        <v>182690</v>
      </c>
      <c r="F70" t="s">
        <v>430</v>
      </c>
      <c r="G70" t="s">
        <v>431</v>
      </c>
      <c r="H70">
        <v>1</v>
      </c>
      <c r="I70">
        <v>-0.13140370200000001</v>
      </c>
      <c r="J70">
        <v>51.527747040000001</v>
      </c>
    </row>
    <row r="71" spans="1:10" hidden="1" x14ac:dyDescent="0.25">
      <c r="A71">
        <v>69</v>
      </c>
      <c r="B71">
        <v>102</v>
      </c>
      <c r="C71" t="s">
        <v>304</v>
      </c>
      <c r="D71">
        <v>524382</v>
      </c>
      <c r="E71">
        <v>174870</v>
      </c>
      <c r="F71" t="s">
        <v>115</v>
      </c>
      <c r="G71" t="s">
        <v>402</v>
      </c>
      <c r="H71">
        <v>2</v>
      </c>
      <c r="I71">
        <v>-0.209468663</v>
      </c>
      <c r="J71">
        <v>51.458634920000002</v>
      </c>
    </row>
    <row r="72" spans="1:10" hidden="1" x14ac:dyDescent="0.25">
      <c r="A72">
        <v>70</v>
      </c>
      <c r="B72">
        <v>103</v>
      </c>
      <c r="C72" t="s">
        <v>310</v>
      </c>
      <c r="D72">
        <v>524519</v>
      </c>
      <c r="E72">
        <v>175887</v>
      </c>
      <c r="F72" t="s">
        <v>115</v>
      </c>
      <c r="G72" t="s">
        <v>402</v>
      </c>
      <c r="H72">
        <v>2</v>
      </c>
      <c r="I72">
        <v>-0.207131382</v>
      </c>
      <c r="J72">
        <v>51.467741820000001</v>
      </c>
    </row>
    <row r="73" spans="1:10" hidden="1" x14ac:dyDescent="0.25">
      <c r="A73">
        <v>71</v>
      </c>
      <c r="B73">
        <v>104</v>
      </c>
      <c r="C73" t="s">
        <v>309</v>
      </c>
      <c r="D73">
        <v>524985</v>
      </c>
      <c r="E73">
        <v>176647</v>
      </c>
      <c r="F73" t="s">
        <v>115</v>
      </c>
      <c r="G73" t="s">
        <v>402</v>
      </c>
      <c r="H73">
        <v>2</v>
      </c>
      <c r="I73">
        <v>-0.200166803</v>
      </c>
      <c r="J73">
        <v>51.474472380000002</v>
      </c>
    </row>
    <row r="74" spans="1:10" hidden="1" x14ac:dyDescent="0.25">
      <c r="A74">
        <v>72</v>
      </c>
      <c r="B74">
        <v>105</v>
      </c>
      <c r="C74" t="s">
        <v>79</v>
      </c>
      <c r="D74">
        <v>523308</v>
      </c>
      <c r="E74">
        <v>180748</v>
      </c>
      <c r="F74" t="s">
        <v>78</v>
      </c>
      <c r="G74" t="s">
        <v>402</v>
      </c>
      <c r="H74">
        <v>2</v>
      </c>
      <c r="I74">
        <v>-0.222866489</v>
      </c>
      <c r="J74">
        <v>51.511706949999997</v>
      </c>
    </row>
    <row r="75" spans="1:10" hidden="1" x14ac:dyDescent="0.25">
      <c r="A75">
        <v>73</v>
      </c>
      <c r="B75">
        <v>106</v>
      </c>
      <c r="C75" t="s">
        <v>80</v>
      </c>
      <c r="D75">
        <v>523720</v>
      </c>
      <c r="E75">
        <v>179884</v>
      </c>
      <c r="F75" t="s">
        <v>78</v>
      </c>
      <c r="G75" t="s">
        <v>402</v>
      </c>
      <c r="H75">
        <v>2</v>
      </c>
      <c r="I75">
        <v>-0.21723889900000001</v>
      </c>
      <c r="J75">
        <v>51.503843459999999</v>
      </c>
    </row>
    <row r="76" spans="1:10" hidden="1" x14ac:dyDescent="0.25">
      <c r="A76">
        <v>74</v>
      </c>
      <c r="B76">
        <v>107</v>
      </c>
      <c r="C76" t="s">
        <v>81</v>
      </c>
      <c r="D76">
        <v>524626</v>
      </c>
      <c r="E76">
        <v>180217</v>
      </c>
      <c r="F76" t="s">
        <v>78</v>
      </c>
      <c r="G76" t="s">
        <v>402</v>
      </c>
      <c r="H76">
        <v>2</v>
      </c>
      <c r="I76">
        <v>-0.20406286300000001</v>
      </c>
      <c r="J76">
        <v>51.506644379999997</v>
      </c>
    </row>
    <row r="77" spans="1:10" hidden="1" x14ac:dyDescent="0.25">
      <c r="A77">
        <v>75</v>
      </c>
      <c r="B77">
        <v>111</v>
      </c>
      <c r="C77" t="s">
        <v>281</v>
      </c>
      <c r="D77">
        <v>531052</v>
      </c>
      <c r="E77">
        <v>175429</v>
      </c>
      <c r="F77" t="s">
        <v>142</v>
      </c>
      <c r="G77" t="s">
        <v>402</v>
      </c>
      <c r="H77">
        <v>2</v>
      </c>
      <c r="I77">
        <v>-0.113288835</v>
      </c>
      <c r="J77">
        <v>51.462151310000003</v>
      </c>
    </row>
    <row r="78" spans="1:10" hidden="1" x14ac:dyDescent="0.25">
      <c r="A78">
        <v>76</v>
      </c>
      <c r="B78">
        <v>113</v>
      </c>
      <c r="C78" t="s">
        <v>282</v>
      </c>
      <c r="D78">
        <v>530337</v>
      </c>
      <c r="E78">
        <v>177973</v>
      </c>
      <c r="F78" t="s">
        <v>142</v>
      </c>
      <c r="G78" t="s">
        <v>402</v>
      </c>
      <c r="H78">
        <v>2</v>
      </c>
      <c r="I78">
        <v>-0.122646146</v>
      </c>
      <c r="J78">
        <v>51.485184459999999</v>
      </c>
    </row>
    <row r="79" spans="1:10" hidden="1" x14ac:dyDescent="0.25">
      <c r="A79">
        <v>77</v>
      </c>
      <c r="B79">
        <v>115</v>
      </c>
      <c r="C79" t="s">
        <v>284</v>
      </c>
      <c r="D79">
        <v>531583</v>
      </c>
      <c r="E79">
        <v>184874</v>
      </c>
      <c r="F79" t="s">
        <v>142</v>
      </c>
      <c r="G79" t="s">
        <v>402</v>
      </c>
      <c r="H79">
        <v>2</v>
      </c>
      <c r="I79">
        <v>-0.102125867</v>
      </c>
      <c r="J79">
        <v>51.546918239999997</v>
      </c>
    </row>
    <row r="80" spans="1:10" hidden="1" x14ac:dyDescent="0.25">
      <c r="A80">
        <v>78</v>
      </c>
      <c r="B80">
        <v>19</v>
      </c>
      <c r="C80" t="s">
        <v>38</v>
      </c>
      <c r="D80">
        <v>530558</v>
      </c>
      <c r="E80">
        <v>184970</v>
      </c>
      <c r="F80" t="s">
        <v>51</v>
      </c>
      <c r="G80" t="s">
        <v>402</v>
      </c>
      <c r="H80">
        <v>2</v>
      </c>
      <c r="I80">
        <v>-0.116864262</v>
      </c>
      <c r="J80">
        <v>51.548017739999999</v>
      </c>
    </row>
    <row r="81" spans="1:10" hidden="1" x14ac:dyDescent="0.25">
      <c r="A81">
        <v>79</v>
      </c>
      <c r="B81">
        <v>20</v>
      </c>
      <c r="C81" t="s">
        <v>39</v>
      </c>
      <c r="D81">
        <v>530907</v>
      </c>
      <c r="E81">
        <v>185450</v>
      </c>
      <c r="F81" t="s">
        <v>51</v>
      </c>
      <c r="G81" t="s">
        <v>402</v>
      </c>
      <c r="H81">
        <v>2</v>
      </c>
      <c r="I81">
        <v>-0.111653531</v>
      </c>
      <c r="J81">
        <v>51.552250379999997</v>
      </c>
    </row>
    <row r="82" spans="1:10" hidden="1" x14ac:dyDescent="0.25">
      <c r="A82">
        <v>80</v>
      </c>
      <c r="B82">
        <v>21</v>
      </c>
      <c r="C82" t="s">
        <v>40</v>
      </c>
      <c r="D82">
        <v>531305</v>
      </c>
      <c r="E82">
        <v>186112</v>
      </c>
      <c r="F82" t="s">
        <v>51</v>
      </c>
      <c r="G82" t="s">
        <v>402</v>
      </c>
      <c r="H82">
        <v>2</v>
      </c>
      <c r="I82">
        <v>-0.105674399</v>
      </c>
      <c r="J82">
        <v>51.558111050000001</v>
      </c>
    </row>
    <row r="83" spans="1:10" hidden="1" x14ac:dyDescent="0.25">
      <c r="A83">
        <v>81</v>
      </c>
      <c r="B83">
        <v>26</v>
      </c>
      <c r="C83" t="s">
        <v>42</v>
      </c>
      <c r="D83">
        <v>532048</v>
      </c>
      <c r="E83">
        <v>187482</v>
      </c>
      <c r="F83" t="s">
        <v>51</v>
      </c>
      <c r="G83" t="s">
        <v>402</v>
      </c>
      <c r="H83">
        <v>2</v>
      </c>
      <c r="I83">
        <v>-9.4452148E-2</v>
      </c>
      <c r="J83">
        <v>51.570247690000002</v>
      </c>
    </row>
    <row r="84" spans="1:10" hidden="1" x14ac:dyDescent="0.25">
      <c r="A84">
        <v>82</v>
      </c>
      <c r="B84">
        <v>31</v>
      </c>
      <c r="C84" t="s">
        <v>193</v>
      </c>
      <c r="D84">
        <v>523197</v>
      </c>
      <c r="E84">
        <v>180064</v>
      </c>
      <c r="F84" t="s">
        <v>436</v>
      </c>
      <c r="G84" t="s">
        <v>402</v>
      </c>
      <c r="H84">
        <v>2</v>
      </c>
      <c r="I84">
        <v>-0.22470072499999999</v>
      </c>
      <c r="J84">
        <v>51.505581550000002</v>
      </c>
    </row>
    <row r="85" spans="1:10" hidden="1" x14ac:dyDescent="0.25">
      <c r="A85">
        <v>83</v>
      </c>
      <c r="B85">
        <v>32</v>
      </c>
      <c r="C85" t="s">
        <v>192</v>
      </c>
      <c r="D85">
        <v>523184</v>
      </c>
      <c r="E85">
        <v>179608</v>
      </c>
      <c r="F85" t="s">
        <v>436</v>
      </c>
      <c r="G85" t="s">
        <v>402</v>
      </c>
      <c r="H85">
        <v>2</v>
      </c>
      <c r="I85">
        <v>-0.22504987300000001</v>
      </c>
      <c r="J85">
        <v>51.501482340000003</v>
      </c>
    </row>
    <row r="86" spans="1:10" hidden="1" x14ac:dyDescent="0.25">
      <c r="A86">
        <v>84</v>
      </c>
      <c r="B86">
        <v>33</v>
      </c>
      <c r="C86" t="s">
        <v>195</v>
      </c>
      <c r="D86">
        <v>523763</v>
      </c>
      <c r="E86">
        <v>180898</v>
      </c>
      <c r="F86" t="s">
        <v>436</v>
      </c>
      <c r="G86" t="s">
        <v>402</v>
      </c>
      <c r="H86">
        <v>2</v>
      </c>
      <c r="I86">
        <v>-0.216257476</v>
      </c>
      <c r="J86">
        <v>51.51295039</v>
      </c>
    </row>
    <row r="87" spans="1:10" hidden="1" x14ac:dyDescent="0.25">
      <c r="A87">
        <v>85</v>
      </c>
      <c r="B87">
        <v>34</v>
      </c>
      <c r="C87" t="s">
        <v>196</v>
      </c>
      <c r="D87">
        <v>524235</v>
      </c>
      <c r="E87">
        <v>181339</v>
      </c>
      <c r="F87" t="s">
        <v>436</v>
      </c>
      <c r="G87" t="s">
        <v>402</v>
      </c>
      <c r="H87">
        <v>2</v>
      </c>
      <c r="I87">
        <v>-0.209304449</v>
      </c>
      <c r="J87">
        <v>51.516812610000002</v>
      </c>
    </row>
    <row r="88" spans="1:10" hidden="1" x14ac:dyDescent="0.25">
      <c r="A88">
        <v>86</v>
      </c>
      <c r="B88">
        <v>35</v>
      </c>
      <c r="C88" t="s">
        <v>198</v>
      </c>
      <c r="D88">
        <v>525834</v>
      </c>
      <c r="E88">
        <v>181571</v>
      </c>
      <c r="F88" t="s">
        <v>436</v>
      </c>
      <c r="G88" t="s">
        <v>402</v>
      </c>
      <c r="H88">
        <v>2</v>
      </c>
      <c r="I88">
        <v>-0.18618616199999999</v>
      </c>
      <c r="J88">
        <v>51.518540029999997</v>
      </c>
    </row>
    <row r="89" spans="1:10" hidden="1" x14ac:dyDescent="0.25">
      <c r="A89">
        <v>87</v>
      </c>
      <c r="B89">
        <v>36</v>
      </c>
      <c r="C89" t="s">
        <v>197</v>
      </c>
      <c r="D89">
        <v>524901</v>
      </c>
      <c r="E89">
        <v>181756</v>
      </c>
      <c r="F89" t="s">
        <v>436</v>
      </c>
      <c r="G89" t="s">
        <v>402</v>
      </c>
      <c r="H89">
        <v>2</v>
      </c>
      <c r="I89">
        <v>-0.19955426700000001</v>
      </c>
      <c r="J89">
        <v>51.520412389999997</v>
      </c>
    </row>
    <row r="90" spans="1:10" hidden="1" x14ac:dyDescent="0.25">
      <c r="A90">
        <v>88</v>
      </c>
      <c r="B90">
        <v>38</v>
      </c>
      <c r="C90" t="s">
        <v>66</v>
      </c>
      <c r="D90">
        <v>524547</v>
      </c>
      <c r="E90">
        <v>183200</v>
      </c>
      <c r="F90" t="s">
        <v>52</v>
      </c>
      <c r="G90" t="s">
        <v>402</v>
      </c>
      <c r="H90">
        <v>2</v>
      </c>
      <c r="I90">
        <v>-0.204142926</v>
      </c>
      <c r="J90">
        <v>51.533472119999999</v>
      </c>
    </row>
    <row r="91" spans="1:10" hidden="1" x14ac:dyDescent="0.25">
      <c r="A91">
        <v>89</v>
      </c>
      <c r="B91">
        <v>52</v>
      </c>
      <c r="C91" t="s">
        <v>92</v>
      </c>
      <c r="D91">
        <v>536501</v>
      </c>
      <c r="E91">
        <v>182534</v>
      </c>
      <c r="F91" t="s">
        <v>437</v>
      </c>
      <c r="G91" t="s">
        <v>402</v>
      </c>
      <c r="H91">
        <v>2</v>
      </c>
      <c r="I91">
        <v>-3.2150165000000001E-2</v>
      </c>
      <c r="J91">
        <v>51.524725070000002</v>
      </c>
    </row>
    <row r="92" spans="1:10" hidden="1" x14ac:dyDescent="0.25">
      <c r="A92">
        <v>90</v>
      </c>
      <c r="B92">
        <v>53</v>
      </c>
      <c r="C92" t="s">
        <v>91</v>
      </c>
      <c r="D92">
        <v>535044</v>
      </c>
      <c r="E92">
        <v>182718</v>
      </c>
      <c r="F92" t="s">
        <v>78</v>
      </c>
      <c r="G92" t="s">
        <v>402</v>
      </c>
      <c r="H92">
        <v>2</v>
      </c>
      <c r="I92">
        <v>-5.3074702000000001E-2</v>
      </c>
      <c r="J92">
        <v>51.526728390000002</v>
      </c>
    </row>
    <row r="93" spans="1:10" hidden="1" x14ac:dyDescent="0.25">
      <c r="A93">
        <v>91</v>
      </c>
      <c r="B93">
        <v>191</v>
      </c>
      <c r="C93" t="s">
        <v>438</v>
      </c>
      <c r="D93">
        <v>535299</v>
      </c>
      <c r="E93">
        <v>179811</v>
      </c>
      <c r="F93" t="s">
        <v>430</v>
      </c>
      <c r="G93" t="s">
        <v>431</v>
      </c>
      <c r="H93">
        <v>2</v>
      </c>
      <c r="I93">
        <v>-5.0510093999999998E-2</v>
      </c>
      <c r="J93">
        <v>51.500537520000002</v>
      </c>
    </row>
    <row r="94" spans="1:10" hidden="1" x14ac:dyDescent="0.25">
      <c r="A94">
        <v>92</v>
      </c>
      <c r="B94">
        <v>196</v>
      </c>
      <c r="C94" t="s">
        <v>307</v>
      </c>
      <c r="D94">
        <v>524342</v>
      </c>
      <c r="E94">
        <v>179162</v>
      </c>
      <c r="F94" t="s">
        <v>115</v>
      </c>
      <c r="G94" t="s">
        <v>402</v>
      </c>
      <c r="H94">
        <v>2</v>
      </c>
      <c r="I94">
        <v>-0.20853326599999999</v>
      </c>
      <c r="J94">
        <v>51.497225280000002</v>
      </c>
    </row>
    <row r="95" spans="1:10" hidden="1" x14ac:dyDescent="0.25">
      <c r="A95">
        <v>93</v>
      </c>
      <c r="B95">
        <v>207</v>
      </c>
      <c r="C95" t="s">
        <v>41</v>
      </c>
      <c r="D95">
        <v>531330</v>
      </c>
      <c r="E95">
        <v>186775</v>
      </c>
      <c r="F95" t="s">
        <v>439</v>
      </c>
      <c r="G95" t="s">
        <v>402</v>
      </c>
      <c r="H95">
        <v>2</v>
      </c>
      <c r="I95">
        <v>-0.105068129</v>
      </c>
      <c r="J95">
        <v>51.564066089999997</v>
      </c>
    </row>
    <row r="96" spans="1:10" hidden="1" x14ac:dyDescent="0.25">
      <c r="A96">
        <v>94</v>
      </c>
      <c r="B96">
        <v>208</v>
      </c>
      <c r="C96" t="s">
        <v>259</v>
      </c>
      <c r="D96">
        <v>530460</v>
      </c>
      <c r="E96">
        <v>176433</v>
      </c>
      <c r="F96" t="s">
        <v>412</v>
      </c>
      <c r="G96" t="s">
        <v>402</v>
      </c>
      <c r="H96">
        <v>2</v>
      </c>
      <c r="I96">
        <v>-0.121436641</v>
      </c>
      <c r="J96">
        <v>51.471313860000002</v>
      </c>
    </row>
    <row r="97" spans="1:10" hidden="1" x14ac:dyDescent="0.25">
      <c r="A97">
        <v>95</v>
      </c>
      <c r="B97">
        <v>211</v>
      </c>
      <c r="C97" t="s">
        <v>24</v>
      </c>
      <c r="D97">
        <v>523325</v>
      </c>
      <c r="E97">
        <v>178698</v>
      </c>
      <c r="F97" t="s">
        <v>191</v>
      </c>
      <c r="G97" t="s">
        <v>402</v>
      </c>
      <c r="H97">
        <v>2</v>
      </c>
      <c r="I97">
        <v>-0.22333450699999999</v>
      </c>
      <c r="J97">
        <v>51.493273559999999</v>
      </c>
    </row>
    <row r="98" spans="1:10" hidden="1" x14ac:dyDescent="0.25">
      <c r="A98">
        <v>96</v>
      </c>
      <c r="B98">
        <v>220</v>
      </c>
      <c r="C98" t="s">
        <v>67</v>
      </c>
      <c r="D98">
        <v>523257</v>
      </c>
      <c r="E98">
        <v>182790</v>
      </c>
      <c r="F98" t="s">
        <v>52</v>
      </c>
      <c r="G98" t="s">
        <v>402</v>
      </c>
      <c r="H98">
        <v>2</v>
      </c>
      <c r="I98">
        <v>-0.22288237799999999</v>
      </c>
      <c r="J98">
        <v>51.5300656</v>
      </c>
    </row>
    <row r="99" spans="1:10" hidden="1" x14ac:dyDescent="0.25">
      <c r="A99">
        <v>97</v>
      </c>
      <c r="B99">
        <v>230</v>
      </c>
      <c r="C99" t="s">
        <v>77</v>
      </c>
      <c r="D99">
        <v>531909</v>
      </c>
      <c r="E99">
        <v>179142</v>
      </c>
      <c r="F99" t="s">
        <v>440</v>
      </c>
      <c r="G99" t="s">
        <v>402</v>
      </c>
      <c r="H99">
        <v>2</v>
      </c>
      <c r="I99">
        <v>-9.9577259000000001E-2</v>
      </c>
      <c r="J99">
        <v>51.495325299999998</v>
      </c>
    </row>
    <row r="100" spans="1:10" hidden="1" x14ac:dyDescent="0.25">
      <c r="A100">
        <v>98</v>
      </c>
      <c r="B100">
        <v>232</v>
      </c>
      <c r="C100" t="s">
        <v>63</v>
      </c>
      <c r="D100">
        <v>526112</v>
      </c>
      <c r="E100">
        <v>182039</v>
      </c>
      <c r="F100" t="s">
        <v>52</v>
      </c>
      <c r="G100" t="s">
        <v>402</v>
      </c>
      <c r="H100">
        <v>2</v>
      </c>
      <c r="I100">
        <v>-0.182005998</v>
      </c>
      <c r="J100">
        <v>51.522691180000002</v>
      </c>
    </row>
    <row r="101" spans="1:10" hidden="1" x14ac:dyDescent="0.25">
      <c r="A101">
        <v>99</v>
      </c>
      <c r="B101">
        <v>234</v>
      </c>
      <c r="C101" t="s">
        <v>64</v>
      </c>
      <c r="D101">
        <v>525940</v>
      </c>
      <c r="E101">
        <v>182762</v>
      </c>
      <c r="F101" t="s">
        <v>52</v>
      </c>
      <c r="G101" t="s">
        <v>402</v>
      </c>
      <c r="H101">
        <v>2</v>
      </c>
      <c r="I101">
        <v>-0.18422855699999999</v>
      </c>
      <c r="J101">
        <v>51.529222189999999</v>
      </c>
    </row>
    <row r="102" spans="1:10" hidden="1" x14ac:dyDescent="0.25">
      <c r="A102">
        <v>100</v>
      </c>
      <c r="B102">
        <v>235</v>
      </c>
      <c r="C102" t="s">
        <v>65</v>
      </c>
      <c r="D102">
        <v>525358</v>
      </c>
      <c r="E102">
        <v>183328</v>
      </c>
      <c r="F102" t="s">
        <v>52</v>
      </c>
      <c r="G102" t="s">
        <v>402</v>
      </c>
      <c r="H102">
        <v>2</v>
      </c>
      <c r="I102">
        <v>-0.192420271</v>
      </c>
      <c r="J102">
        <v>51.534441389999998</v>
      </c>
    </row>
    <row r="103" spans="1:10" hidden="1" x14ac:dyDescent="0.25">
      <c r="A103">
        <v>101</v>
      </c>
      <c r="B103">
        <v>240</v>
      </c>
      <c r="C103" t="s">
        <v>145</v>
      </c>
      <c r="D103">
        <v>522571</v>
      </c>
      <c r="E103">
        <v>178722</v>
      </c>
      <c r="F103" t="s">
        <v>115</v>
      </c>
      <c r="G103" t="s">
        <v>402</v>
      </c>
      <c r="H103">
        <v>2</v>
      </c>
      <c r="I103">
        <v>-0.23418172400000001</v>
      </c>
      <c r="J103">
        <v>51.493657519999999</v>
      </c>
    </row>
    <row r="104" spans="1:10" hidden="1" x14ac:dyDescent="0.25">
      <c r="A104">
        <v>102</v>
      </c>
      <c r="B104">
        <v>241</v>
      </c>
      <c r="C104" t="s">
        <v>24</v>
      </c>
      <c r="D104">
        <v>523461</v>
      </c>
      <c r="E104">
        <v>178503</v>
      </c>
      <c r="F104" t="s">
        <v>414</v>
      </c>
      <c r="G104" t="s">
        <v>402</v>
      </c>
      <c r="H104">
        <v>2</v>
      </c>
      <c r="I104">
        <v>-0.22144689000000001</v>
      </c>
      <c r="J104">
        <v>51.491488850000003</v>
      </c>
    </row>
    <row r="105" spans="1:10" hidden="1" x14ac:dyDescent="0.25">
      <c r="A105">
        <v>103</v>
      </c>
      <c r="B105">
        <v>295</v>
      </c>
      <c r="C105" t="s">
        <v>214</v>
      </c>
      <c r="D105">
        <v>524583</v>
      </c>
      <c r="E105">
        <v>184645</v>
      </c>
      <c r="F105" t="s">
        <v>205</v>
      </c>
      <c r="G105" t="s">
        <v>402</v>
      </c>
      <c r="H105">
        <v>2</v>
      </c>
      <c r="I105">
        <v>-0.203115567</v>
      </c>
      <c r="J105">
        <v>51.546448419999997</v>
      </c>
    </row>
    <row r="106" spans="1:10" hidden="1" x14ac:dyDescent="0.25">
      <c r="A106">
        <v>104</v>
      </c>
      <c r="B106">
        <v>297</v>
      </c>
      <c r="C106" t="s">
        <v>215</v>
      </c>
      <c r="D106">
        <v>525592</v>
      </c>
      <c r="E106">
        <v>184653</v>
      </c>
      <c r="F106" t="s">
        <v>205</v>
      </c>
      <c r="G106" t="s">
        <v>402</v>
      </c>
      <c r="H106">
        <v>2</v>
      </c>
      <c r="I106">
        <v>-0.18856862699999999</v>
      </c>
      <c r="J106">
        <v>51.546297070000001</v>
      </c>
    </row>
    <row r="107" spans="1:10" hidden="1" x14ac:dyDescent="0.25">
      <c r="A107">
        <v>105</v>
      </c>
      <c r="B107">
        <v>298</v>
      </c>
      <c r="C107" t="s">
        <v>217</v>
      </c>
      <c r="D107">
        <v>526664</v>
      </c>
      <c r="E107">
        <v>184335</v>
      </c>
      <c r="F107" t="s">
        <v>205</v>
      </c>
      <c r="G107" t="s">
        <v>402</v>
      </c>
      <c r="H107">
        <v>2</v>
      </c>
      <c r="I107">
        <v>-0.17323723899999999</v>
      </c>
      <c r="J107">
        <v>51.543199979999997</v>
      </c>
    </row>
    <row r="108" spans="1:10" hidden="1" x14ac:dyDescent="0.25">
      <c r="A108">
        <v>106</v>
      </c>
      <c r="B108">
        <v>299</v>
      </c>
      <c r="C108" t="s">
        <v>216</v>
      </c>
      <c r="D108">
        <v>526220</v>
      </c>
      <c r="E108">
        <v>184716</v>
      </c>
      <c r="F108" t="s">
        <v>441</v>
      </c>
      <c r="G108" t="s">
        <v>402</v>
      </c>
      <c r="H108">
        <v>2</v>
      </c>
      <c r="I108">
        <v>-0.17948951099999999</v>
      </c>
      <c r="J108">
        <v>51.546725889999998</v>
      </c>
    </row>
    <row r="109" spans="1:10" hidden="1" x14ac:dyDescent="0.25">
      <c r="A109">
        <v>107</v>
      </c>
      <c r="B109">
        <v>301</v>
      </c>
      <c r="C109" t="s">
        <v>270</v>
      </c>
      <c r="D109">
        <v>529364</v>
      </c>
      <c r="E109">
        <v>186721</v>
      </c>
      <c r="F109" t="s">
        <v>249</v>
      </c>
      <c r="G109" t="s">
        <v>402</v>
      </c>
      <c r="H109">
        <v>2</v>
      </c>
      <c r="I109">
        <v>-0.13344404000000001</v>
      </c>
      <c r="J109">
        <v>51.56403452</v>
      </c>
    </row>
    <row r="110" spans="1:10" hidden="1" x14ac:dyDescent="0.25">
      <c r="A110">
        <v>108</v>
      </c>
      <c r="B110">
        <v>305</v>
      </c>
      <c r="C110" t="s">
        <v>256</v>
      </c>
      <c r="D110">
        <v>528834</v>
      </c>
      <c r="E110">
        <v>174323</v>
      </c>
      <c r="F110" t="s">
        <v>249</v>
      </c>
      <c r="G110" t="s">
        <v>402</v>
      </c>
      <c r="H110">
        <v>2</v>
      </c>
      <c r="I110">
        <v>-0.14561037399999999</v>
      </c>
      <c r="J110">
        <v>51.452720589999998</v>
      </c>
    </row>
    <row r="111" spans="1:10" hidden="1" x14ac:dyDescent="0.25">
      <c r="A111">
        <v>109</v>
      </c>
      <c r="B111">
        <v>306</v>
      </c>
      <c r="C111" t="s">
        <v>257</v>
      </c>
      <c r="D111">
        <v>529505</v>
      </c>
      <c r="E111">
        <v>175338</v>
      </c>
      <c r="F111" t="s">
        <v>249</v>
      </c>
      <c r="G111" t="s">
        <v>402</v>
      </c>
      <c r="H111">
        <v>2</v>
      </c>
      <c r="I111">
        <v>-0.13558899099999999</v>
      </c>
      <c r="J111">
        <v>51.461695030000001</v>
      </c>
    </row>
    <row r="112" spans="1:10" hidden="1" x14ac:dyDescent="0.25">
      <c r="A112">
        <v>110</v>
      </c>
      <c r="B112">
        <v>307</v>
      </c>
      <c r="C112" t="s">
        <v>258</v>
      </c>
      <c r="D112">
        <v>530039</v>
      </c>
      <c r="E112">
        <v>175743</v>
      </c>
      <c r="F112" t="s">
        <v>249</v>
      </c>
      <c r="G112" t="s">
        <v>402</v>
      </c>
      <c r="H112">
        <v>2</v>
      </c>
      <c r="I112">
        <v>-0.127754372</v>
      </c>
      <c r="J112">
        <v>51.465214400000001</v>
      </c>
    </row>
    <row r="113" spans="1:10" hidden="1" x14ac:dyDescent="0.25">
      <c r="A113">
        <v>111</v>
      </c>
      <c r="B113">
        <v>310</v>
      </c>
      <c r="C113" t="s">
        <v>317</v>
      </c>
      <c r="D113">
        <v>527354</v>
      </c>
      <c r="E113">
        <v>185089</v>
      </c>
      <c r="F113" t="s">
        <v>249</v>
      </c>
      <c r="G113" t="s">
        <v>402</v>
      </c>
      <c r="H113">
        <v>2</v>
      </c>
      <c r="I113">
        <v>-0.16301695599999999</v>
      </c>
      <c r="J113">
        <v>51.549820850000003</v>
      </c>
    </row>
    <row r="114" spans="1:10" hidden="1" x14ac:dyDescent="0.25">
      <c r="A114">
        <v>112</v>
      </c>
      <c r="B114">
        <v>311</v>
      </c>
      <c r="C114" t="s">
        <v>324</v>
      </c>
      <c r="D114">
        <v>526373</v>
      </c>
      <c r="E114">
        <v>185761</v>
      </c>
      <c r="F114" t="s">
        <v>249</v>
      </c>
      <c r="G114" t="s">
        <v>402</v>
      </c>
      <c r="H114">
        <v>2</v>
      </c>
      <c r="I114">
        <v>-0.17692039000000001</v>
      </c>
      <c r="J114">
        <v>51.556085979999999</v>
      </c>
    </row>
    <row r="115" spans="1:10" hidden="1" x14ac:dyDescent="0.25">
      <c r="A115">
        <v>113</v>
      </c>
      <c r="B115">
        <v>312</v>
      </c>
      <c r="C115" t="s">
        <v>266</v>
      </c>
      <c r="D115">
        <v>529192</v>
      </c>
      <c r="E115">
        <v>183397</v>
      </c>
      <c r="F115" t="s">
        <v>249</v>
      </c>
      <c r="G115" t="s">
        <v>402</v>
      </c>
      <c r="H115">
        <v>2</v>
      </c>
      <c r="I115">
        <v>-0.13714346099999999</v>
      </c>
      <c r="J115">
        <v>51.53419787</v>
      </c>
    </row>
    <row r="116" spans="1:10" hidden="1" x14ac:dyDescent="0.25">
      <c r="A116">
        <v>114</v>
      </c>
      <c r="B116">
        <v>313</v>
      </c>
      <c r="C116" t="s">
        <v>320</v>
      </c>
      <c r="D116">
        <v>528202</v>
      </c>
      <c r="E116">
        <v>184391</v>
      </c>
      <c r="F116" t="s">
        <v>249</v>
      </c>
      <c r="G116" t="s">
        <v>402</v>
      </c>
      <c r="H116">
        <v>2</v>
      </c>
      <c r="I116">
        <v>-0.151037017</v>
      </c>
      <c r="J116">
        <v>51.543352570000003</v>
      </c>
    </row>
    <row r="117" spans="1:10" hidden="1" x14ac:dyDescent="0.25">
      <c r="A117">
        <v>115</v>
      </c>
      <c r="B117">
        <v>314</v>
      </c>
      <c r="C117" t="s">
        <v>267</v>
      </c>
      <c r="D117">
        <v>528910</v>
      </c>
      <c r="E117">
        <v>183894</v>
      </c>
      <c r="F117" t="s">
        <v>249</v>
      </c>
      <c r="G117" t="s">
        <v>402</v>
      </c>
      <c r="H117">
        <v>2</v>
      </c>
      <c r="I117">
        <v>-0.14101688800000001</v>
      </c>
      <c r="J117">
        <v>51.538724119999998</v>
      </c>
    </row>
    <row r="118" spans="1:10" hidden="1" x14ac:dyDescent="0.25">
      <c r="A118">
        <v>116</v>
      </c>
      <c r="B118">
        <v>315</v>
      </c>
      <c r="C118" t="s">
        <v>268</v>
      </c>
      <c r="D118">
        <v>529009</v>
      </c>
      <c r="E118">
        <v>185127</v>
      </c>
      <c r="F118" t="s">
        <v>249</v>
      </c>
      <c r="G118" t="s">
        <v>402</v>
      </c>
      <c r="H118">
        <v>2</v>
      </c>
      <c r="I118">
        <v>-0.13914119</v>
      </c>
      <c r="J118">
        <v>51.549788650000004</v>
      </c>
    </row>
    <row r="119" spans="1:10" hidden="1" x14ac:dyDescent="0.25">
      <c r="A119">
        <v>117</v>
      </c>
      <c r="B119">
        <v>316</v>
      </c>
      <c r="C119" t="s">
        <v>269</v>
      </c>
      <c r="D119">
        <v>529149</v>
      </c>
      <c r="E119">
        <v>185860</v>
      </c>
      <c r="F119" t="s">
        <v>249</v>
      </c>
      <c r="G119" t="s">
        <v>402</v>
      </c>
      <c r="H119">
        <v>2</v>
      </c>
      <c r="I119">
        <v>-0.136858377</v>
      </c>
      <c r="J119">
        <v>51.556339800000003</v>
      </c>
    </row>
    <row r="120" spans="1:10" hidden="1" x14ac:dyDescent="0.25">
      <c r="A120">
        <v>118</v>
      </c>
      <c r="B120">
        <v>317</v>
      </c>
      <c r="C120" t="s">
        <v>260</v>
      </c>
      <c r="D120">
        <v>531170</v>
      </c>
      <c r="E120">
        <v>177565</v>
      </c>
      <c r="F120" t="s">
        <v>249</v>
      </c>
      <c r="G120" t="s">
        <v>402</v>
      </c>
      <c r="H120">
        <v>2</v>
      </c>
      <c r="I120">
        <v>-0.11079908199999999</v>
      </c>
      <c r="J120">
        <v>51.481323840000002</v>
      </c>
    </row>
    <row r="121" spans="1:10" hidden="1" x14ac:dyDescent="0.25">
      <c r="A121">
        <v>119</v>
      </c>
      <c r="B121">
        <v>318</v>
      </c>
      <c r="C121" t="s">
        <v>261</v>
      </c>
      <c r="D121">
        <v>531599</v>
      </c>
      <c r="E121">
        <v>178300</v>
      </c>
      <c r="F121" t="s">
        <v>249</v>
      </c>
      <c r="G121" t="s">
        <v>402</v>
      </c>
      <c r="H121">
        <v>2</v>
      </c>
      <c r="I121">
        <v>-0.104357247</v>
      </c>
      <c r="J121">
        <v>51.487827070000002</v>
      </c>
    </row>
    <row r="122" spans="1:10" hidden="1" x14ac:dyDescent="0.25">
      <c r="A122">
        <v>120</v>
      </c>
      <c r="B122">
        <v>319</v>
      </c>
      <c r="C122" t="s">
        <v>104</v>
      </c>
      <c r="D122">
        <v>521721</v>
      </c>
      <c r="E122">
        <v>181198</v>
      </c>
      <c r="F122" t="s">
        <v>78</v>
      </c>
      <c r="G122" t="s">
        <v>402</v>
      </c>
      <c r="H122">
        <v>2</v>
      </c>
      <c r="I122">
        <v>-0.24556927200000001</v>
      </c>
      <c r="J122">
        <v>51.516090009999999</v>
      </c>
    </row>
    <row r="123" spans="1:10" hidden="1" x14ac:dyDescent="0.25">
      <c r="A123">
        <v>121</v>
      </c>
      <c r="B123">
        <v>334</v>
      </c>
      <c r="C123" t="s">
        <v>194</v>
      </c>
      <c r="D123">
        <v>523374</v>
      </c>
      <c r="E123">
        <v>180519</v>
      </c>
      <c r="F123" t="s">
        <v>436</v>
      </c>
      <c r="G123" t="s">
        <v>402</v>
      </c>
      <c r="H123">
        <v>2</v>
      </c>
      <c r="I123">
        <v>-0.22199416199999999</v>
      </c>
      <c r="J123">
        <v>51.509632080000003</v>
      </c>
    </row>
    <row r="124" spans="1:10" hidden="1" x14ac:dyDescent="0.25">
      <c r="A124">
        <v>122</v>
      </c>
      <c r="B124">
        <v>336</v>
      </c>
      <c r="C124" t="s">
        <v>222</v>
      </c>
      <c r="D124">
        <v>535475</v>
      </c>
      <c r="E124">
        <v>179472</v>
      </c>
      <c r="F124" t="s">
        <v>430</v>
      </c>
      <c r="G124" t="s">
        <v>431</v>
      </c>
      <c r="H124">
        <v>2</v>
      </c>
      <c r="I124">
        <v>-4.8105944999999997E-2</v>
      </c>
      <c r="J124">
        <v>51.497448640000002</v>
      </c>
    </row>
    <row r="125" spans="1:10" hidden="1" x14ac:dyDescent="0.25">
      <c r="A125">
        <v>123</v>
      </c>
      <c r="B125">
        <v>337</v>
      </c>
      <c r="C125" t="s">
        <v>150</v>
      </c>
      <c r="D125">
        <v>534932</v>
      </c>
      <c r="E125">
        <v>180932</v>
      </c>
      <c r="F125" t="s">
        <v>430</v>
      </c>
      <c r="G125" t="s">
        <v>431</v>
      </c>
      <c r="H125">
        <v>2</v>
      </c>
      <c r="I125">
        <v>-5.5365920999999998E-2</v>
      </c>
      <c r="J125">
        <v>51.510700040000003</v>
      </c>
    </row>
    <row r="126" spans="1:10" hidden="1" x14ac:dyDescent="0.25">
      <c r="A126">
        <v>124</v>
      </c>
      <c r="B126">
        <v>338</v>
      </c>
      <c r="C126" t="s">
        <v>132</v>
      </c>
      <c r="D126">
        <v>534698</v>
      </c>
      <c r="E126">
        <v>181851</v>
      </c>
      <c r="F126" t="s">
        <v>430</v>
      </c>
      <c r="G126" t="s">
        <v>431</v>
      </c>
      <c r="H126">
        <v>2</v>
      </c>
      <c r="I126">
        <v>-5.8385029999999997E-2</v>
      </c>
      <c r="J126">
        <v>51.519015289999999</v>
      </c>
    </row>
    <row r="127" spans="1:10" hidden="1" x14ac:dyDescent="0.25">
      <c r="A127">
        <v>125</v>
      </c>
      <c r="B127">
        <v>340</v>
      </c>
      <c r="C127" t="s">
        <v>442</v>
      </c>
      <c r="D127">
        <v>533576</v>
      </c>
      <c r="E127">
        <v>183148</v>
      </c>
      <c r="F127" t="s">
        <v>430</v>
      </c>
      <c r="G127" t="s">
        <v>431</v>
      </c>
      <c r="H127">
        <v>2</v>
      </c>
      <c r="I127">
        <v>-7.4056385000000002E-2</v>
      </c>
      <c r="J127">
        <v>51.530938409999997</v>
      </c>
    </row>
    <row r="128" spans="1:10" hidden="1" x14ac:dyDescent="0.25">
      <c r="A128">
        <v>126</v>
      </c>
      <c r="B128">
        <v>341</v>
      </c>
      <c r="C128" t="s">
        <v>443</v>
      </c>
      <c r="D128">
        <v>533560</v>
      </c>
      <c r="E128">
        <v>183992</v>
      </c>
      <c r="F128" t="s">
        <v>430</v>
      </c>
      <c r="G128" t="s">
        <v>431</v>
      </c>
      <c r="H128">
        <v>2</v>
      </c>
      <c r="I128">
        <v>-7.3966769000000002E-2</v>
      </c>
      <c r="J128">
        <v>51.538527520000002</v>
      </c>
    </row>
    <row r="129" spans="1:10" hidden="1" x14ac:dyDescent="0.25">
      <c r="A129">
        <v>127</v>
      </c>
      <c r="B129">
        <v>342</v>
      </c>
      <c r="C129" t="s">
        <v>444</v>
      </c>
      <c r="D129">
        <v>533578</v>
      </c>
      <c r="E129">
        <v>184692</v>
      </c>
      <c r="F129" t="s">
        <v>430</v>
      </c>
      <c r="G129" t="s">
        <v>431</v>
      </c>
      <c r="H129">
        <v>2</v>
      </c>
      <c r="I129">
        <v>-7.3441519999999996E-2</v>
      </c>
      <c r="J129">
        <v>51.5448144</v>
      </c>
    </row>
    <row r="130" spans="1:10" hidden="1" x14ac:dyDescent="0.25">
      <c r="A130">
        <v>128</v>
      </c>
      <c r="B130">
        <v>343</v>
      </c>
      <c r="C130" t="s">
        <v>445</v>
      </c>
      <c r="D130">
        <v>536751</v>
      </c>
      <c r="E130">
        <v>177109</v>
      </c>
      <c r="F130" t="s">
        <v>430</v>
      </c>
      <c r="G130" t="s">
        <v>431</v>
      </c>
      <c r="H130">
        <v>2</v>
      </c>
      <c r="I130">
        <v>-3.0648702999999999E-2</v>
      </c>
      <c r="J130">
        <v>51.475904640000003</v>
      </c>
    </row>
    <row r="131" spans="1:10" hidden="1" x14ac:dyDescent="0.25">
      <c r="A131">
        <v>129</v>
      </c>
      <c r="B131">
        <v>344</v>
      </c>
      <c r="C131" t="s">
        <v>446</v>
      </c>
      <c r="D131">
        <v>536431</v>
      </c>
      <c r="E131">
        <v>175789</v>
      </c>
      <c r="F131" t="s">
        <v>430</v>
      </c>
      <c r="G131" t="s">
        <v>431</v>
      </c>
      <c r="H131">
        <v>2</v>
      </c>
      <c r="I131">
        <v>-3.5763774999999998E-2</v>
      </c>
      <c r="J131">
        <v>51.464118710000001</v>
      </c>
    </row>
    <row r="132" spans="1:10" hidden="1" x14ac:dyDescent="0.25">
      <c r="A132">
        <v>130</v>
      </c>
      <c r="B132">
        <v>242</v>
      </c>
      <c r="C132" t="s">
        <v>144</v>
      </c>
      <c r="D132">
        <v>524685</v>
      </c>
      <c r="E132">
        <v>178398</v>
      </c>
      <c r="F132" t="s">
        <v>115</v>
      </c>
      <c r="G132" t="s">
        <v>402</v>
      </c>
      <c r="H132">
        <v>2</v>
      </c>
      <c r="I132">
        <v>-0.20386005400000001</v>
      </c>
      <c r="J132">
        <v>51.490279459999996</v>
      </c>
    </row>
    <row r="133" spans="1:10" hidden="1" x14ac:dyDescent="0.25">
      <c r="A133">
        <v>131</v>
      </c>
      <c r="B133">
        <v>243</v>
      </c>
      <c r="C133" t="s">
        <v>25</v>
      </c>
      <c r="D133">
        <v>524046</v>
      </c>
      <c r="E133">
        <v>178328</v>
      </c>
      <c r="F133" t="s">
        <v>414</v>
      </c>
      <c r="G133" t="s">
        <v>402</v>
      </c>
      <c r="H133">
        <v>2</v>
      </c>
      <c r="I133">
        <v>-0.21308817399999999</v>
      </c>
      <c r="J133">
        <v>51.489787370000002</v>
      </c>
    </row>
    <row r="134" spans="1:10" hidden="1" x14ac:dyDescent="0.25">
      <c r="A134">
        <v>132</v>
      </c>
      <c r="B134">
        <v>244</v>
      </c>
      <c r="C134" t="s">
        <v>305</v>
      </c>
      <c r="D134">
        <v>525455</v>
      </c>
      <c r="E134">
        <v>177302</v>
      </c>
      <c r="F134" t="s">
        <v>115</v>
      </c>
      <c r="G134" t="s">
        <v>402</v>
      </c>
      <c r="H134">
        <v>2</v>
      </c>
      <c r="I134">
        <v>-0.19316868600000001</v>
      </c>
      <c r="J134">
        <v>51.480255360000001</v>
      </c>
    </row>
    <row r="135" spans="1:10" hidden="1" x14ac:dyDescent="0.25">
      <c r="A135">
        <v>133</v>
      </c>
      <c r="B135">
        <v>245</v>
      </c>
      <c r="C135" t="s">
        <v>313</v>
      </c>
      <c r="D135">
        <v>525381</v>
      </c>
      <c r="E135">
        <v>178024</v>
      </c>
      <c r="F135" t="s">
        <v>115</v>
      </c>
      <c r="G135" t="s">
        <v>402</v>
      </c>
      <c r="H135">
        <v>2</v>
      </c>
      <c r="I135">
        <v>-0.19397383200000001</v>
      </c>
      <c r="J135">
        <v>51.486767909999998</v>
      </c>
    </row>
    <row r="136" spans="1:10" hidden="1" x14ac:dyDescent="0.25">
      <c r="A136">
        <v>134</v>
      </c>
      <c r="B136">
        <v>246</v>
      </c>
      <c r="C136" t="s">
        <v>146</v>
      </c>
      <c r="D136">
        <v>521859</v>
      </c>
      <c r="E136">
        <v>178789</v>
      </c>
      <c r="F136" t="s">
        <v>115</v>
      </c>
      <c r="G136" t="s">
        <v>402</v>
      </c>
      <c r="H136">
        <v>2</v>
      </c>
      <c r="I136">
        <v>-0.24440872599999999</v>
      </c>
      <c r="J136">
        <v>51.494408139999997</v>
      </c>
    </row>
    <row r="137" spans="1:10" hidden="1" x14ac:dyDescent="0.25">
      <c r="A137">
        <v>135</v>
      </c>
      <c r="B137">
        <v>248</v>
      </c>
      <c r="C137" t="s">
        <v>131</v>
      </c>
      <c r="D137">
        <v>535621</v>
      </c>
      <c r="E137">
        <v>182136</v>
      </c>
      <c r="F137" t="s">
        <v>447</v>
      </c>
      <c r="G137" t="s">
        <v>402</v>
      </c>
      <c r="H137">
        <v>2</v>
      </c>
      <c r="I137">
        <v>-4.4974603000000002E-2</v>
      </c>
      <c r="J137">
        <v>51.521351660000001</v>
      </c>
    </row>
    <row r="138" spans="1:10" hidden="1" x14ac:dyDescent="0.25">
      <c r="A138">
        <v>136</v>
      </c>
      <c r="B138">
        <v>250</v>
      </c>
      <c r="C138" t="s">
        <v>132</v>
      </c>
      <c r="D138">
        <v>534645</v>
      </c>
      <c r="E138">
        <v>181850</v>
      </c>
      <c r="F138" t="s">
        <v>447</v>
      </c>
      <c r="G138" t="s">
        <v>402</v>
      </c>
      <c r="H138">
        <v>2</v>
      </c>
      <c r="I138">
        <v>-5.9154123000000003E-2</v>
      </c>
      <c r="J138">
        <v>51.519022020000001</v>
      </c>
    </row>
    <row r="139" spans="1:10" hidden="1" x14ac:dyDescent="0.25">
      <c r="A139">
        <v>137</v>
      </c>
      <c r="B139">
        <v>251</v>
      </c>
      <c r="C139" t="s">
        <v>130</v>
      </c>
      <c r="D139">
        <v>537090</v>
      </c>
      <c r="E139">
        <v>182736</v>
      </c>
      <c r="F139" t="s">
        <v>447</v>
      </c>
      <c r="G139" t="s">
        <v>402</v>
      </c>
      <c r="H139">
        <v>2</v>
      </c>
      <c r="I139">
        <v>-2.3584270000000001E-2</v>
      </c>
      <c r="J139">
        <v>51.526392870000002</v>
      </c>
    </row>
    <row r="140" spans="1:10" hidden="1" x14ac:dyDescent="0.25">
      <c r="A140">
        <v>138</v>
      </c>
      <c r="B140">
        <v>287</v>
      </c>
      <c r="C140" t="s">
        <v>218</v>
      </c>
      <c r="D140">
        <v>526735</v>
      </c>
      <c r="E140">
        <v>183391</v>
      </c>
      <c r="F140" t="s">
        <v>205</v>
      </c>
      <c r="G140" t="s">
        <v>402</v>
      </c>
      <c r="H140">
        <v>2</v>
      </c>
      <c r="I140">
        <v>-0.17254524800000001</v>
      </c>
      <c r="J140">
        <v>51.534698519999999</v>
      </c>
    </row>
    <row r="141" spans="1:10" hidden="1" x14ac:dyDescent="0.25">
      <c r="A141">
        <v>139</v>
      </c>
      <c r="B141">
        <v>290</v>
      </c>
      <c r="C141" t="s">
        <v>222</v>
      </c>
      <c r="D141">
        <v>535457</v>
      </c>
      <c r="E141">
        <v>179467</v>
      </c>
      <c r="F141" t="s">
        <v>205</v>
      </c>
      <c r="G141" t="s">
        <v>402</v>
      </c>
      <c r="H141">
        <v>2</v>
      </c>
      <c r="I141">
        <v>-4.8372237999999998E-2</v>
      </c>
      <c r="J141">
        <v>51.497408219999997</v>
      </c>
    </row>
    <row r="142" spans="1:10" hidden="1" x14ac:dyDescent="0.25">
      <c r="A142">
        <v>140</v>
      </c>
      <c r="B142">
        <v>291</v>
      </c>
      <c r="C142" t="s">
        <v>221</v>
      </c>
      <c r="D142">
        <v>534460</v>
      </c>
      <c r="E142">
        <v>179416</v>
      </c>
      <c r="F142" t="s">
        <v>205</v>
      </c>
      <c r="G142" t="s">
        <v>402</v>
      </c>
      <c r="H142">
        <v>2</v>
      </c>
      <c r="I142">
        <v>-6.2745892999999997E-2</v>
      </c>
      <c r="J142">
        <v>51.497189839999997</v>
      </c>
    </row>
    <row r="143" spans="1:10" hidden="1" x14ac:dyDescent="0.25">
      <c r="A143">
        <v>141</v>
      </c>
      <c r="B143">
        <v>292</v>
      </c>
      <c r="C143" t="s">
        <v>153</v>
      </c>
      <c r="D143">
        <v>537677</v>
      </c>
      <c r="E143">
        <v>180140</v>
      </c>
      <c r="F143" t="s">
        <v>205</v>
      </c>
      <c r="G143" t="s">
        <v>402</v>
      </c>
      <c r="H143">
        <v>2</v>
      </c>
      <c r="I143">
        <v>-1.6134819000000002E-2</v>
      </c>
      <c r="J143">
        <v>51.502917490000002</v>
      </c>
    </row>
    <row r="144" spans="1:10" hidden="1" x14ac:dyDescent="0.25">
      <c r="A144">
        <v>142</v>
      </c>
      <c r="B144">
        <v>130</v>
      </c>
      <c r="C144" t="s">
        <v>91</v>
      </c>
      <c r="D144">
        <v>534721</v>
      </c>
      <c r="E144">
        <v>182351</v>
      </c>
      <c r="F144" t="s">
        <v>430</v>
      </c>
      <c r="G144" t="s">
        <v>431</v>
      </c>
      <c r="H144">
        <v>2</v>
      </c>
      <c r="I144">
        <v>-5.7862441000000001E-2</v>
      </c>
      <c r="J144">
        <v>51.523503429999998</v>
      </c>
    </row>
    <row r="145" spans="1:10" hidden="1" x14ac:dyDescent="0.25">
      <c r="A145">
        <v>143</v>
      </c>
      <c r="B145">
        <v>133</v>
      </c>
      <c r="C145" t="s">
        <v>448</v>
      </c>
      <c r="D145">
        <v>534856</v>
      </c>
      <c r="E145">
        <v>183270</v>
      </c>
      <c r="F145" t="s">
        <v>430</v>
      </c>
      <c r="G145" t="s">
        <v>431</v>
      </c>
      <c r="H145">
        <v>2</v>
      </c>
      <c r="I145">
        <v>-5.5565622000000002E-2</v>
      </c>
      <c r="J145">
        <v>51.531730490000001</v>
      </c>
    </row>
    <row r="146" spans="1:10" hidden="1" x14ac:dyDescent="0.25">
      <c r="A146">
        <v>144</v>
      </c>
      <c r="B146">
        <v>136</v>
      </c>
      <c r="C146" t="s">
        <v>449</v>
      </c>
      <c r="D146">
        <v>529804</v>
      </c>
      <c r="E146">
        <v>175717</v>
      </c>
      <c r="F146" t="s">
        <v>430</v>
      </c>
      <c r="G146" t="s">
        <v>431</v>
      </c>
      <c r="H146">
        <v>2</v>
      </c>
      <c r="I146">
        <v>-0.131145084</v>
      </c>
      <c r="J146">
        <v>51.46503062</v>
      </c>
    </row>
    <row r="147" spans="1:10" hidden="1" x14ac:dyDescent="0.25">
      <c r="A147">
        <v>145</v>
      </c>
      <c r="B147">
        <v>138</v>
      </c>
      <c r="C147" t="s">
        <v>450</v>
      </c>
      <c r="D147">
        <v>532792</v>
      </c>
      <c r="E147">
        <v>176078</v>
      </c>
      <c r="F147" t="s">
        <v>430</v>
      </c>
      <c r="G147" t="s">
        <v>431</v>
      </c>
      <c r="H147">
        <v>2</v>
      </c>
      <c r="I147">
        <v>-8.8015105999999996E-2</v>
      </c>
      <c r="J147">
        <v>51.467581760000002</v>
      </c>
    </row>
    <row r="148" spans="1:10" hidden="1" x14ac:dyDescent="0.25">
      <c r="A148">
        <v>146</v>
      </c>
      <c r="B148">
        <v>142</v>
      </c>
      <c r="C148" t="s">
        <v>451</v>
      </c>
      <c r="D148">
        <v>534551</v>
      </c>
      <c r="E148">
        <v>185122</v>
      </c>
      <c r="F148" t="s">
        <v>430</v>
      </c>
      <c r="G148" t="s">
        <v>431</v>
      </c>
      <c r="H148">
        <v>2</v>
      </c>
      <c r="I148">
        <v>-5.9252378000000001E-2</v>
      </c>
      <c r="J148">
        <v>51.548447719999999</v>
      </c>
    </row>
    <row r="149" spans="1:10" hidden="1" x14ac:dyDescent="0.25">
      <c r="A149">
        <v>147</v>
      </c>
      <c r="B149">
        <v>145</v>
      </c>
      <c r="C149" t="s">
        <v>452</v>
      </c>
      <c r="D149">
        <v>534775</v>
      </c>
      <c r="E149">
        <v>184246</v>
      </c>
      <c r="F149" t="s">
        <v>430</v>
      </c>
      <c r="G149" t="s">
        <v>431</v>
      </c>
      <c r="H149">
        <v>2</v>
      </c>
      <c r="I149">
        <v>-5.6359094999999998E-2</v>
      </c>
      <c r="J149">
        <v>51.540521419999997</v>
      </c>
    </row>
    <row r="150" spans="1:10" hidden="1" x14ac:dyDescent="0.25">
      <c r="A150">
        <v>148</v>
      </c>
      <c r="B150">
        <v>146</v>
      </c>
      <c r="C150" t="s">
        <v>453</v>
      </c>
      <c r="D150">
        <v>534222</v>
      </c>
      <c r="E150">
        <v>176360</v>
      </c>
      <c r="F150" t="s">
        <v>430</v>
      </c>
      <c r="G150" t="s">
        <v>431</v>
      </c>
      <c r="H150">
        <v>2</v>
      </c>
      <c r="I150">
        <v>-6.7330905999999996E-2</v>
      </c>
      <c r="J150">
        <v>51.469778789999999</v>
      </c>
    </row>
    <row r="151" spans="1:10" hidden="1" x14ac:dyDescent="0.25">
      <c r="A151">
        <v>149</v>
      </c>
      <c r="B151">
        <v>147</v>
      </c>
      <c r="C151" t="s">
        <v>454</v>
      </c>
      <c r="D151">
        <v>535011</v>
      </c>
      <c r="E151">
        <v>176751</v>
      </c>
      <c r="F151" t="s">
        <v>430</v>
      </c>
      <c r="G151" t="s">
        <v>431</v>
      </c>
      <c r="H151">
        <v>2</v>
      </c>
      <c r="I151">
        <v>-5.5827609E-2</v>
      </c>
      <c r="J151">
        <v>51.473105189999998</v>
      </c>
    </row>
    <row r="152" spans="1:10" hidden="1" x14ac:dyDescent="0.25">
      <c r="A152">
        <v>150</v>
      </c>
      <c r="B152">
        <v>148</v>
      </c>
      <c r="C152" t="s">
        <v>455</v>
      </c>
      <c r="D152">
        <v>534011</v>
      </c>
      <c r="E152">
        <v>186171</v>
      </c>
      <c r="F152" t="s">
        <v>430</v>
      </c>
      <c r="G152" t="s">
        <v>431</v>
      </c>
      <c r="H152">
        <v>2</v>
      </c>
      <c r="I152">
        <v>-6.6636748999999995E-2</v>
      </c>
      <c r="J152">
        <v>51.558003919999997</v>
      </c>
    </row>
    <row r="153" spans="1:10" hidden="1" x14ac:dyDescent="0.25">
      <c r="A153">
        <v>151</v>
      </c>
      <c r="B153">
        <v>157</v>
      </c>
      <c r="C153" t="s">
        <v>456</v>
      </c>
      <c r="D153">
        <v>529390</v>
      </c>
      <c r="E153">
        <v>176196</v>
      </c>
      <c r="F153" t="s">
        <v>430</v>
      </c>
      <c r="G153" t="s">
        <v>431</v>
      </c>
      <c r="H153">
        <v>2</v>
      </c>
      <c r="I153">
        <v>-0.13692689299999999</v>
      </c>
      <c r="J153">
        <v>51.469430619999997</v>
      </c>
    </row>
    <row r="154" spans="1:10" hidden="1" x14ac:dyDescent="0.25">
      <c r="A154">
        <v>152</v>
      </c>
      <c r="B154">
        <v>161</v>
      </c>
      <c r="C154" t="s">
        <v>457</v>
      </c>
      <c r="D154">
        <v>533723</v>
      </c>
      <c r="E154">
        <v>186850</v>
      </c>
      <c r="F154" t="s">
        <v>430</v>
      </c>
      <c r="G154" t="s">
        <v>431</v>
      </c>
      <c r="H154">
        <v>2</v>
      </c>
      <c r="I154">
        <v>-7.0536110999999999E-2</v>
      </c>
      <c r="J154">
        <v>51.564174530000003</v>
      </c>
    </row>
    <row r="155" spans="1:10" hidden="1" x14ac:dyDescent="0.25">
      <c r="A155">
        <v>153</v>
      </c>
      <c r="B155">
        <v>164</v>
      </c>
      <c r="C155" t="s">
        <v>458</v>
      </c>
      <c r="D155">
        <v>524760</v>
      </c>
      <c r="E155">
        <v>184467</v>
      </c>
      <c r="F155" t="s">
        <v>430</v>
      </c>
      <c r="G155" t="s">
        <v>431</v>
      </c>
      <c r="H155">
        <v>2</v>
      </c>
      <c r="I155">
        <v>-0.20063103500000001</v>
      </c>
      <c r="J155">
        <v>51.5448108</v>
      </c>
    </row>
    <row r="156" spans="1:10" hidden="1" x14ac:dyDescent="0.25">
      <c r="A156">
        <v>154</v>
      </c>
      <c r="B156">
        <v>165</v>
      </c>
      <c r="C156" t="s">
        <v>459</v>
      </c>
      <c r="D156">
        <v>524227</v>
      </c>
      <c r="E156">
        <v>183953</v>
      </c>
      <c r="F156" t="s">
        <v>430</v>
      </c>
      <c r="G156" t="s">
        <v>431</v>
      </c>
      <c r="H156">
        <v>2</v>
      </c>
      <c r="I156">
        <v>-0.20849575300000001</v>
      </c>
      <c r="J156">
        <v>51.540308619999998</v>
      </c>
    </row>
    <row r="157" spans="1:10" hidden="1" x14ac:dyDescent="0.25">
      <c r="A157">
        <v>155</v>
      </c>
      <c r="B157">
        <v>166</v>
      </c>
      <c r="C157" t="s">
        <v>460</v>
      </c>
      <c r="D157">
        <v>530765</v>
      </c>
      <c r="E157">
        <v>184374</v>
      </c>
      <c r="F157" t="s">
        <v>430</v>
      </c>
      <c r="G157" t="s">
        <v>431</v>
      </c>
      <c r="H157">
        <v>2</v>
      </c>
      <c r="I157">
        <v>-0.114106929</v>
      </c>
      <c r="J157">
        <v>51.542615310000002</v>
      </c>
    </row>
    <row r="158" spans="1:10" hidden="1" x14ac:dyDescent="0.25">
      <c r="A158">
        <v>156</v>
      </c>
      <c r="B158">
        <v>167</v>
      </c>
      <c r="C158" t="s">
        <v>461</v>
      </c>
      <c r="D158">
        <v>529171</v>
      </c>
      <c r="E158">
        <v>184178</v>
      </c>
      <c r="F158" t="s">
        <v>430</v>
      </c>
      <c r="G158" t="s">
        <v>431</v>
      </c>
      <c r="H158">
        <v>2</v>
      </c>
      <c r="I158">
        <v>-0.137154414</v>
      </c>
      <c r="J158">
        <v>51.54122083</v>
      </c>
    </row>
    <row r="159" spans="1:10" hidden="1" x14ac:dyDescent="0.25">
      <c r="A159">
        <v>157</v>
      </c>
      <c r="B159">
        <v>168</v>
      </c>
      <c r="C159" t="s">
        <v>462</v>
      </c>
      <c r="D159">
        <v>532384</v>
      </c>
      <c r="E159">
        <v>185035</v>
      </c>
      <c r="F159" t="s">
        <v>430</v>
      </c>
      <c r="G159" t="s">
        <v>431</v>
      </c>
      <c r="H159">
        <v>2</v>
      </c>
      <c r="I159">
        <v>-9.0522835999999995E-2</v>
      </c>
      <c r="J159">
        <v>51.54817851</v>
      </c>
    </row>
    <row r="160" spans="1:10" hidden="1" x14ac:dyDescent="0.25">
      <c r="A160">
        <v>158</v>
      </c>
      <c r="B160">
        <v>171</v>
      </c>
      <c r="C160" t="s">
        <v>463</v>
      </c>
      <c r="D160">
        <v>533528</v>
      </c>
      <c r="E160">
        <v>185027</v>
      </c>
      <c r="F160" t="s">
        <v>430</v>
      </c>
      <c r="G160" t="s">
        <v>431</v>
      </c>
      <c r="H160">
        <v>2</v>
      </c>
      <c r="I160">
        <v>-7.4035153000000006E-2</v>
      </c>
      <c r="J160">
        <v>51.547836949999997</v>
      </c>
    </row>
    <row r="161" spans="1:10" hidden="1" x14ac:dyDescent="0.25">
      <c r="A161">
        <v>159</v>
      </c>
      <c r="B161">
        <v>172</v>
      </c>
      <c r="C161" t="s">
        <v>464</v>
      </c>
      <c r="D161">
        <v>526063</v>
      </c>
      <c r="E161">
        <v>185057</v>
      </c>
      <c r="F161" t="s">
        <v>430</v>
      </c>
      <c r="G161" t="s">
        <v>431</v>
      </c>
      <c r="H161">
        <v>2</v>
      </c>
      <c r="I161">
        <v>-0.18163701800000001</v>
      </c>
      <c r="J161">
        <v>51.549824059999999</v>
      </c>
    </row>
    <row r="162" spans="1:10" hidden="1" x14ac:dyDescent="0.25">
      <c r="A162">
        <v>160</v>
      </c>
      <c r="B162">
        <v>173</v>
      </c>
      <c r="C162" t="s">
        <v>465</v>
      </c>
      <c r="D162">
        <v>528277</v>
      </c>
      <c r="E162">
        <v>185673</v>
      </c>
      <c r="F162" t="s">
        <v>430</v>
      </c>
      <c r="G162" t="s">
        <v>431</v>
      </c>
      <c r="H162">
        <v>2</v>
      </c>
      <c r="I162">
        <v>-0.14949486100000001</v>
      </c>
      <c r="J162">
        <v>51.554861449999997</v>
      </c>
    </row>
    <row r="163" spans="1:10" hidden="1" x14ac:dyDescent="0.25">
      <c r="A163">
        <v>161</v>
      </c>
      <c r="B163">
        <v>174</v>
      </c>
      <c r="C163" t="s">
        <v>466</v>
      </c>
      <c r="D163">
        <v>534837</v>
      </c>
      <c r="E163">
        <v>184916</v>
      </c>
      <c r="F163" t="s">
        <v>430</v>
      </c>
      <c r="G163" t="s">
        <v>431</v>
      </c>
      <c r="H163">
        <v>2</v>
      </c>
      <c r="I163">
        <v>-5.5208719000000003E-2</v>
      </c>
      <c r="J163">
        <v>51.546528049999999</v>
      </c>
    </row>
    <row r="164" spans="1:10" hidden="1" x14ac:dyDescent="0.25">
      <c r="A164">
        <v>162</v>
      </c>
      <c r="B164">
        <v>175</v>
      </c>
      <c r="C164" t="s">
        <v>467</v>
      </c>
      <c r="D164">
        <v>537166</v>
      </c>
      <c r="E164">
        <v>184589</v>
      </c>
      <c r="F164" t="s">
        <v>430</v>
      </c>
      <c r="G164" t="s">
        <v>431</v>
      </c>
      <c r="H164">
        <v>2</v>
      </c>
      <c r="I164">
        <v>-2.1765777E-2</v>
      </c>
      <c r="J164">
        <v>51.54302792</v>
      </c>
    </row>
    <row r="165" spans="1:10" hidden="1" x14ac:dyDescent="0.25">
      <c r="A165">
        <v>163</v>
      </c>
      <c r="B165">
        <v>176</v>
      </c>
      <c r="C165" t="s">
        <v>468</v>
      </c>
      <c r="D165">
        <v>527265</v>
      </c>
      <c r="E165">
        <v>185636</v>
      </c>
      <c r="F165" t="s">
        <v>430</v>
      </c>
      <c r="G165" t="s">
        <v>431</v>
      </c>
      <c r="H165">
        <v>2</v>
      </c>
      <c r="I165">
        <v>-0.164099101</v>
      </c>
      <c r="J165">
        <v>51.554758159999999</v>
      </c>
    </row>
    <row r="166" spans="1:10" hidden="1" x14ac:dyDescent="0.25">
      <c r="A166">
        <v>164</v>
      </c>
      <c r="B166">
        <v>181</v>
      </c>
      <c r="C166" t="s">
        <v>469</v>
      </c>
      <c r="D166">
        <v>535848</v>
      </c>
      <c r="E166">
        <v>184939</v>
      </c>
      <c r="F166" t="s">
        <v>430</v>
      </c>
      <c r="G166" t="s">
        <v>431</v>
      </c>
      <c r="H166">
        <v>2</v>
      </c>
      <c r="I166">
        <v>-4.0627028000000003E-2</v>
      </c>
      <c r="J166">
        <v>51.546492270000002</v>
      </c>
    </row>
    <row r="167" spans="1:10" hidden="1" x14ac:dyDescent="0.25">
      <c r="A167">
        <v>165</v>
      </c>
      <c r="B167">
        <v>182</v>
      </c>
      <c r="C167" t="s">
        <v>67</v>
      </c>
      <c r="D167">
        <v>523241</v>
      </c>
      <c r="E167">
        <v>182784</v>
      </c>
      <c r="F167" t="s">
        <v>430</v>
      </c>
      <c r="G167" t="s">
        <v>431</v>
      </c>
      <c r="H167">
        <v>2</v>
      </c>
      <c r="I167">
        <v>-0.22311699700000001</v>
      </c>
      <c r="J167">
        <v>51.530017649999998</v>
      </c>
    </row>
    <row r="168" spans="1:10" hidden="1" x14ac:dyDescent="0.25">
      <c r="A168">
        <v>166</v>
      </c>
      <c r="B168">
        <v>183</v>
      </c>
      <c r="C168" t="s">
        <v>470</v>
      </c>
      <c r="D168">
        <v>523578</v>
      </c>
      <c r="E168">
        <v>183250</v>
      </c>
      <c r="F168" t="s">
        <v>430</v>
      </c>
      <c r="G168" t="s">
        <v>431</v>
      </c>
      <c r="H168">
        <v>2</v>
      </c>
      <c r="I168">
        <v>-0.21809709399999999</v>
      </c>
      <c r="J168">
        <v>51.534132489999998</v>
      </c>
    </row>
    <row r="169" spans="1:10" hidden="1" x14ac:dyDescent="0.25">
      <c r="A169">
        <v>167</v>
      </c>
      <c r="B169">
        <v>184</v>
      </c>
      <c r="C169" t="s">
        <v>471</v>
      </c>
      <c r="D169">
        <v>528597</v>
      </c>
      <c r="E169">
        <v>184691</v>
      </c>
      <c r="F169" t="s">
        <v>430</v>
      </c>
      <c r="G169" t="s">
        <v>431</v>
      </c>
      <c r="H169">
        <v>2</v>
      </c>
      <c r="I169">
        <v>-0.14524026700000001</v>
      </c>
      <c r="J169">
        <v>51.545962660000001</v>
      </c>
    </row>
    <row r="170" spans="1:10" hidden="1" x14ac:dyDescent="0.25">
      <c r="A170">
        <v>168</v>
      </c>
      <c r="B170">
        <v>187</v>
      </c>
      <c r="C170" t="s">
        <v>472</v>
      </c>
      <c r="D170">
        <v>525475</v>
      </c>
      <c r="E170">
        <v>183594</v>
      </c>
      <c r="F170" t="s">
        <v>430</v>
      </c>
      <c r="G170" t="s">
        <v>431</v>
      </c>
      <c r="H170">
        <v>2</v>
      </c>
      <c r="I170">
        <v>-0.19063572200000001</v>
      </c>
      <c r="J170">
        <v>51.536805770000001</v>
      </c>
    </row>
    <row r="171" spans="1:10" hidden="1" x14ac:dyDescent="0.25">
      <c r="A171">
        <v>169</v>
      </c>
      <c r="B171">
        <v>189</v>
      </c>
      <c r="C171" t="s">
        <v>473</v>
      </c>
      <c r="D171">
        <v>536195</v>
      </c>
      <c r="E171">
        <v>176937</v>
      </c>
      <c r="F171" t="s">
        <v>430</v>
      </c>
      <c r="G171" t="s">
        <v>431</v>
      </c>
      <c r="H171">
        <v>2</v>
      </c>
      <c r="I171">
        <v>-3.8716886999999998E-2</v>
      </c>
      <c r="J171">
        <v>51.47449297</v>
      </c>
    </row>
    <row r="172" spans="1:10" hidden="1" x14ac:dyDescent="0.25">
      <c r="A172">
        <v>170</v>
      </c>
      <c r="B172">
        <v>448</v>
      </c>
      <c r="C172" t="s">
        <v>186</v>
      </c>
      <c r="D172">
        <v>537979</v>
      </c>
      <c r="E172">
        <v>180993</v>
      </c>
      <c r="F172" t="s">
        <v>430</v>
      </c>
      <c r="G172" t="s">
        <v>435</v>
      </c>
      <c r="H172">
        <v>2</v>
      </c>
      <c r="I172">
        <v>-1.1456278E-2</v>
      </c>
      <c r="J172">
        <v>51.510511569999998</v>
      </c>
    </row>
    <row r="173" spans="1:10" hidden="1" x14ac:dyDescent="0.25">
      <c r="A173">
        <v>171</v>
      </c>
      <c r="B173">
        <v>449</v>
      </c>
      <c r="C173" t="s">
        <v>166</v>
      </c>
      <c r="D173">
        <v>538398</v>
      </c>
      <c r="E173">
        <v>180664</v>
      </c>
      <c r="F173" t="s">
        <v>430</v>
      </c>
      <c r="G173" t="s">
        <v>435</v>
      </c>
      <c r="H173">
        <v>2</v>
      </c>
      <c r="I173">
        <v>-5.5505440000000001E-3</v>
      </c>
      <c r="J173">
        <v>51.507452370000003</v>
      </c>
    </row>
    <row r="174" spans="1:10" hidden="1" x14ac:dyDescent="0.25">
      <c r="A174">
        <v>172</v>
      </c>
      <c r="B174">
        <v>450</v>
      </c>
      <c r="C174" t="s">
        <v>189</v>
      </c>
      <c r="D174">
        <v>537393</v>
      </c>
      <c r="E174">
        <v>182829</v>
      </c>
      <c r="F174" t="s">
        <v>430</v>
      </c>
      <c r="G174" t="s">
        <v>435</v>
      </c>
      <c r="H174">
        <v>2</v>
      </c>
      <c r="I174">
        <v>-1.9180610000000001E-2</v>
      </c>
      <c r="J174">
        <v>51.527155219999997</v>
      </c>
    </row>
    <row r="175" spans="1:10" hidden="1" x14ac:dyDescent="0.25">
      <c r="A175">
        <v>173</v>
      </c>
      <c r="B175">
        <v>451</v>
      </c>
      <c r="C175" t="s">
        <v>153</v>
      </c>
      <c r="D175">
        <v>537450</v>
      </c>
      <c r="E175">
        <v>180322</v>
      </c>
      <c r="F175" t="s">
        <v>430</v>
      </c>
      <c r="G175" t="s">
        <v>435</v>
      </c>
      <c r="H175">
        <v>2</v>
      </c>
      <c r="I175">
        <v>-1.9337120999999999E-2</v>
      </c>
      <c r="J175">
        <v>51.504610220000004</v>
      </c>
    </row>
    <row r="176" spans="1:10" hidden="1" x14ac:dyDescent="0.25">
      <c r="A176">
        <v>174</v>
      </c>
      <c r="B176">
        <v>453</v>
      </c>
      <c r="C176" t="s">
        <v>156</v>
      </c>
      <c r="D176">
        <v>537927</v>
      </c>
      <c r="E176">
        <v>179309</v>
      </c>
      <c r="F176" t="s">
        <v>430</v>
      </c>
      <c r="G176" t="s">
        <v>435</v>
      </c>
      <c r="H176">
        <v>2</v>
      </c>
      <c r="I176">
        <v>-1.2863868000000001E-2</v>
      </c>
      <c r="J176">
        <v>51.495389969999998</v>
      </c>
    </row>
    <row r="177" spans="1:10" hidden="1" x14ac:dyDescent="0.25">
      <c r="A177">
        <v>175</v>
      </c>
      <c r="B177">
        <v>454</v>
      </c>
      <c r="C177" t="s">
        <v>159</v>
      </c>
      <c r="D177">
        <v>538206</v>
      </c>
      <c r="E177">
        <v>177733</v>
      </c>
      <c r="F177" t="s">
        <v>430</v>
      </c>
      <c r="G177" t="s">
        <v>435</v>
      </c>
      <c r="H177">
        <v>2</v>
      </c>
      <c r="I177">
        <v>-9.4639029999999992E-3</v>
      </c>
      <c r="J177">
        <v>51.481157779999997</v>
      </c>
    </row>
    <row r="178" spans="1:10" hidden="1" x14ac:dyDescent="0.25">
      <c r="A178">
        <v>176</v>
      </c>
      <c r="B178">
        <v>455</v>
      </c>
      <c r="C178" t="s">
        <v>161</v>
      </c>
      <c r="D178">
        <v>537438</v>
      </c>
      <c r="E178">
        <v>176892</v>
      </c>
      <c r="F178" t="s">
        <v>430</v>
      </c>
      <c r="G178" t="s">
        <v>435</v>
      </c>
      <c r="H178">
        <v>2</v>
      </c>
      <c r="I178">
        <v>-2.0845808E-2</v>
      </c>
      <c r="J178">
        <v>51.473786709999999</v>
      </c>
    </row>
    <row r="179" spans="1:10" hidden="1" x14ac:dyDescent="0.25">
      <c r="A179">
        <v>177</v>
      </c>
      <c r="B179">
        <v>456</v>
      </c>
      <c r="C179" t="s">
        <v>188</v>
      </c>
      <c r="D179">
        <v>537639</v>
      </c>
      <c r="E179">
        <v>182257</v>
      </c>
      <c r="F179" t="s">
        <v>430</v>
      </c>
      <c r="G179" t="s">
        <v>435</v>
      </c>
      <c r="H179">
        <v>2</v>
      </c>
      <c r="I179">
        <v>-1.5859690999999999E-2</v>
      </c>
      <c r="J179">
        <v>51.521954360000002</v>
      </c>
    </row>
    <row r="180" spans="1:10" hidden="1" x14ac:dyDescent="0.25">
      <c r="A180">
        <v>178</v>
      </c>
      <c r="B180">
        <v>458</v>
      </c>
      <c r="C180" t="s">
        <v>162</v>
      </c>
      <c r="D180">
        <v>537877</v>
      </c>
      <c r="E180">
        <v>176280</v>
      </c>
      <c r="F180" t="s">
        <v>430</v>
      </c>
      <c r="G180" t="s">
        <v>435</v>
      </c>
      <c r="H180">
        <v>2</v>
      </c>
      <c r="I180">
        <v>-1.4766759000000001E-2</v>
      </c>
      <c r="J180">
        <v>51.468179480000003</v>
      </c>
    </row>
    <row r="181" spans="1:10" hidden="1" x14ac:dyDescent="0.25">
      <c r="A181">
        <v>179</v>
      </c>
      <c r="B181">
        <v>460</v>
      </c>
      <c r="C181" t="s">
        <v>154</v>
      </c>
      <c r="D181">
        <v>537421</v>
      </c>
      <c r="E181">
        <v>180122</v>
      </c>
      <c r="F181" t="s">
        <v>430</v>
      </c>
      <c r="G181" t="s">
        <v>435</v>
      </c>
      <c r="H181">
        <v>2</v>
      </c>
      <c r="I181">
        <v>-1.9832665999999999E-2</v>
      </c>
      <c r="J181">
        <v>51.502819809999998</v>
      </c>
    </row>
    <row r="182" spans="1:10" hidden="1" x14ac:dyDescent="0.25">
      <c r="A182">
        <v>180</v>
      </c>
      <c r="B182">
        <v>461</v>
      </c>
      <c r="C182" t="s">
        <v>158</v>
      </c>
      <c r="D182">
        <v>538227</v>
      </c>
      <c r="E182">
        <v>178444</v>
      </c>
      <c r="F182" t="s">
        <v>430</v>
      </c>
      <c r="G182" t="s">
        <v>435</v>
      </c>
      <c r="H182">
        <v>2</v>
      </c>
      <c r="I182">
        <v>-8.8832210000000002E-3</v>
      </c>
      <c r="J182">
        <v>51.487542609999998</v>
      </c>
    </row>
    <row r="183" spans="1:10" hidden="1" x14ac:dyDescent="0.25">
      <c r="A183">
        <v>181</v>
      </c>
      <c r="B183">
        <v>462</v>
      </c>
      <c r="C183" t="s">
        <v>187</v>
      </c>
      <c r="D183">
        <v>537894</v>
      </c>
      <c r="E183">
        <v>181442</v>
      </c>
      <c r="F183" t="s">
        <v>430</v>
      </c>
      <c r="G183" t="s">
        <v>435</v>
      </c>
      <c r="H183">
        <v>2</v>
      </c>
      <c r="I183">
        <v>-1.2505001E-2</v>
      </c>
      <c r="J183">
        <v>51.514567540000002</v>
      </c>
    </row>
    <row r="184" spans="1:10" hidden="1" x14ac:dyDescent="0.25">
      <c r="A184">
        <v>182</v>
      </c>
      <c r="B184">
        <v>463</v>
      </c>
      <c r="C184" t="s">
        <v>163</v>
      </c>
      <c r="D184">
        <v>538046</v>
      </c>
      <c r="E184">
        <v>175946</v>
      </c>
      <c r="F184" t="s">
        <v>430</v>
      </c>
      <c r="G184" t="s">
        <v>435</v>
      </c>
      <c r="H184">
        <v>2</v>
      </c>
      <c r="I184">
        <v>-1.2465383E-2</v>
      </c>
      <c r="J184">
        <v>51.46513641</v>
      </c>
    </row>
    <row r="185" spans="1:10" hidden="1" x14ac:dyDescent="0.25">
      <c r="A185">
        <v>183</v>
      </c>
      <c r="B185">
        <v>464</v>
      </c>
      <c r="C185" t="s">
        <v>151</v>
      </c>
      <c r="D185">
        <v>536127</v>
      </c>
      <c r="E185">
        <v>181086</v>
      </c>
      <c r="F185" t="s">
        <v>430</v>
      </c>
      <c r="G185" t="s">
        <v>435</v>
      </c>
      <c r="H185">
        <v>2</v>
      </c>
      <c r="I185">
        <v>-3.8095069000000002E-2</v>
      </c>
      <c r="J185">
        <v>51.511797039999998</v>
      </c>
    </row>
    <row r="186" spans="1:10" hidden="1" x14ac:dyDescent="0.25">
      <c r="A186">
        <v>184</v>
      </c>
      <c r="B186">
        <v>465</v>
      </c>
      <c r="C186" t="s">
        <v>157</v>
      </c>
      <c r="D186">
        <v>537904</v>
      </c>
      <c r="E186">
        <v>178750</v>
      </c>
      <c r="F186" t="s">
        <v>430</v>
      </c>
      <c r="G186" t="s">
        <v>435</v>
      </c>
      <c r="H186">
        <v>2</v>
      </c>
      <c r="I186">
        <v>-1.3413578000000001E-2</v>
      </c>
      <c r="J186">
        <v>51.490371680000003</v>
      </c>
    </row>
    <row r="187" spans="1:10" hidden="1" x14ac:dyDescent="0.25">
      <c r="A187">
        <v>185</v>
      </c>
      <c r="B187">
        <v>466</v>
      </c>
      <c r="C187" t="s">
        <v>165</v>
      </c>
      <c r="D187">
        <v>537701</v>
      </c>
      <c r="E187">
        <v>180617</v>
      </c>
      <c r="F187" t="s">
        <v>430</v>
      </c>
      <c r="G187" t="s">
        <v>435</v>
      </c>
      <c r="H187">
        <v>2</v>
      </c>
      <c r="I187">
        <v>-1.5607274000000001E-2</v>
      </c>
      <c r="J187">
        <v>51.507200259999998</v>
      </c>
    </row>
    <row r="188" spans="1:10" hidden="1" x14ac:dyDescent="0.25">
      <c r="A188">
        <v>186</v>
      </c>
      <c r="B188">
        <v>468</v>
      </c>
      <c r="C188" t="s">
        <v>150</v>
      </c>
      <c r="D188">
        <v>534947</v>
      </c>
      <c r="E188">
        <v>180986</v>
      </c>
      <c r="F188" t="s">
        <v>430</v>
      </c>
      <c r="G188" t="s">
        <v>435</v>
      </c>
      <c r="H188">
        <v>2</v>
      </c>
      <c r="I188">
        <v>-5.5129629999999999E-2</v>
      </c>
      <c r="J188">
        <v>51.511181550000003</v>
      </c>
    </row>
    <row r="189" spans="1:10" hidden="1" x14ac:dyDescent="0.25">
      <c r="A189">
        <v>187</v>
      </c>
      <c r="B189">
        <v>469</v>
      </c>
      <c r="C189" t="s">
        <v>155</v>
      </c>
      <c r="D189">
        <v>537597</v>
      </c>
      <c r="E189">
        <v>179824</v>
      </c>
      <c r="F189" t="s">
        <v>430</v>
      </c>
      <c r="G189" t="s">
        <v>435</v>
      </c>
      <c r="H189">
        <v>2</v>
      </c>
      <c r="I189">
        <v>-1.7414424000000001E-2</v>
      </c>
      <c r="J189">
        <v>51.500098770000001</v>
      </c>
    </row>
    <row r="190" spans="1:10" hidden="1" x14ac:dyDescent="0.25">
      <c r="A190">
        <v>188</v>
      </c>
      <c r="B190">
        <v>471</v>
      </c>
      <c r="C190" t="s">
        <v>164</v>
      </c>
      <c r="D190">
        <v>537495</v>
      </c>
      <c r="E190">
        <v>180586</v>
      </c>
      <c r="F190" t="s">
        <v>430</v>
      </c>
      <c r="G190" t="s">
        <v>435</v>
      </c>
      <c r="H190">
        <v>2</v>
      </c>
      <c r="I190">
        <v>-1.8586106000000002E-2</v>
      </c>
      <c r="J190">
        <v>51.506971829999998</v>
      </c>
    </row>
    <row r="191" spans="1:10" hidden="1" x14ac:dyDescent="0.25">
      <c r="A191">
        <v>189</v>
      </c>
      <c r="B191">
        <v>472</v>
      </c>
      <c r="C191" t="s">
        <v>152</v>
      </c>
      <c r="D191">
        <v>537023</v>
      </c>
      <c r="E191">
        <v>180798</v>
      </c>
      <c r="F191" t="s">
        <v>430</v>
      </c>
      <c r="G191" t="s">
        <v>435</v>
      </c>
      <c r="H191">
        <v>2</v>
      </c>
      <c r="I191">
        <v>-2.5301528E-2</v>
      </c>
      <c r="J191">
        <v>51.508991819999999</v>
      </c>
    </row>
    <row r="192" spans="1:10" hidden="1" x14ac:dyDescent="0.25">
      <c r="A192">
        <v>190</v>
      </c>
      <c r="B192">
        <v>351</v>
      </c>
      <c r="C192" t="s">
        <v>474</v>
      </c>
      <c r="D192">
        <v>526369</v>
      </c>
      <c r="E192">
        <v>184096</v>
      </c>
      <c r="F192" t="s">
        <v>430</v>
      </c>
      <c r="G192" t="s">
        <v>431</v>
      </c>
      <c r="H192">
        <v>2</v>
      </c>
      <c r="I192">
        <v>-0.17757081599999999</v>
      </c>
      <c r="J192">
        <v>51.54111829</v>
      </c>
    </row>
    <row r="193" spans="1:10" hidden="1" x14ac:dyDescent="0.25">
      <c r="A193">
        <v>191</v>
      </c>
      <c r="B193">
        <v>355</v>
      </c>
      <c r="C193" t="s">
        <v>475</v>
      </c>
      <c r="D193">
        <v>535631</v>
      </c>
      <c r="E193">
        <v>178962</v>
      </c>
      <c r="F193" t="s">
        <v>430</v>
      </c>
      <c r="G193" t="s">
        <v>431</v>
      </c>
      <c r="H193">
        <v>2</v>
      </c>
      <c r="I193">
        <v>-4.6055836000000003E-2</v>
      </c>
      <c r="J193">
        <v>51.492827769999998</v>
      </c>
    </row>
    <row r="194" spans="1:10" hidden="1" x14ac:dyDescent="0.25">
      <c r="A194">
        <v>192</v>
      </c>
      <c r="B194">
        <v>356</v>
      </c>
      <c r="C194" t="s">
        <v>476</v>
      </c>
      <c r="D194">
        <v>529776</v>
      </c>
      <c r="E194">
        <v>186621</v>
      </c>
      <c r="F194" t="s">
        <v>430</v>
      </c>
      <c r="G194" t="s">
        <v>431</v>
      </c>
      <c r="H194">
        <v>2</v>
      </c>
      <c r="I194">
        <v>-0.127532858</v>
      </c>
      <c r="J194">
        <v>51.56303879</v>
      </c>
    </row>
    <row r="195" spans="1:10" hidden="1" x14ac:dyDescent="0.25">
      <c r="A195">
        <v>193</v>
      </c>
      <c r="B195">
        <v>359</v>
      </c>
      <c r="C195" t="s">
        <v>477</v>
      </c>
      <c r="D195">
        <v>535023</v>
      </c>
      <c r="E195">
        <v>180174</v>
      </c>
      <c r="F195" t="s">
        <v>430</v>
      </c>
      <c r="G195" t="s">
        <v>431</v>
      </c>
      <c r="H195">
        <v>2</v>
      </c>
      <c r="I195">
        <v>-5.4345514999999997E-2</v>
      </c>
      <c r="J195">
        <v>51.503865990000001</v>
      </c>
    </row>
    <row r="196" spans="1:10" hidden="1" x14ac:dyDescent="0.25">
      <c r="A196">
        <v>194</v>
      </c>
      <c r="B196">
        <v>362</v>
      </c>
      <c r="C196" t="s">
        <v>215</v>
      </c>
      <c r="D196">
        <v>525579</v>
      </c>
      <c r="E196">
        <v>184651</v>
      </c>
      <c r="F196" t="s">
        <v>430</v>
      </c>
      <c r="G196" t="s">
        <v>431</v>
      </c>
      <c r="H196">
        <v>2</v>
      </c>
      <c r="I196">
        <v>-0.18875955899999999</v>
      </c>
      <c r="J196">
        <v>51.54628297</v>
      </c>
    </row>
    <row r="197" spans="1:10" hidden="1" x14ac:dyDescent="0.25">
      <c r="A197">
        <v>195</v>
      </c>
      <c r="B197">
        <v>371</v>
      </c>
      <c r="C197" t="s">
        <v>478</v>
      </c>
      <c r="D197">
        <v>523720</v>
      </c>
      <c r="E197">
        <v>179920</v>
      </c>
      <c r="F197" t="s">
        <v>430</v>
      </c>
      <c r="G197" t="s">
        <v>431</v>
      </c>
      <c r="H197">
        <v>2</v>
      </c>
      <c r="I197">
        <v>-0.217219888</v>
      </c>
      <c r="J197">
        <v>51.504170889999997</v>
      </c>
    </row>
    <row r="198" spans="1:10" hidden="1" x14ac:dyDescent="0.25">
      <c r="A198">
        <v>196</v>
      </c>
      <c r="B198">
        <v>372</v>
      </c>
      <c r="C198" t="s">
        <v>479</v>
      </c>
      <c r="D198">
        <v>524351</v>
      </c>
      <c r="E198">
        <v>179167</v>
      </c>
      <c r="F198" t="s">
        <v>430</v>
      </c>
      <c r="G198" t="s">
        <v>431</v>
      </c>
      <c r="H198">
        <v>2</v>
      </c>
      <c r="I198">
        <v>-0.208397635</v>
      </c>
      <c r="J198">
        <v>51.497264389999998</v>
      </c>
    </row>
    <row r="199" spans="1:10" hidden="1" x14ac:dyDescent="0.25">
      <c r="A199">
        <v>197</v>
      </c>
      <c r="B199">
        <v>373</v>
      </c>
      <c r="C199" t="s">
        <v>480</v>
      </c>
      <c r="D199">
        <v>525397</v>
      </c>
      <c r="E199">
        <v>178008</v>
      </c>
      <c r="F199" t="s">
        <v>430</v>
      </c>
      <c r="G199" t="s">
        <v>431</v>
      </c>
      <c r="H199">
        <v>2</v>
      </c>
      <c r="I199">
        <v>-0.193747112</v>
      </c>
      <c r="J199">
        <v>51.486616150000003</v>
      </c>
    </row>
    <row r="200" spans="1:10" hidden="1" x14ac:dyDescent="0.25">
      <c r="A200">
        <v>198</v>
      </c>
      <c r="B200">
        <v>374</v>
      </c>
      <c r="C200" t="s">
        <v>481</v>
      </c>
      <c r="D200">
        <v>527211</v>
      </c>
      <c r="E200">
        <v>175416</v>
      </c>
      <c r="F200" t="s">
        <v>430</v>
      </c>
      <c r="G200" t="s">
        <v>431</v>
      </c>
      <c r="H200">
        <v>2</v>
      </c>
      <c r="I200">
        <v>-0.16856541999999999</v>
      </c>
      <c r="J200">
        <v>51.462914099999999</v>
      </c>
    </row>
    <row r="201" spans="1:10" hidden="1" x14ac:dyDescent="0.25">
      <c r="A201">
        <v>199</v>
      </c>
      <c r="B201">
        <v>375</v>
      </c>
      <c r="C201" t="s">
        <v>482</v>
      </c>
      <c r="D201">
        <v>526291</v>
      </c>
      <c r="E201">
        <v>176691</v>
      </c>
      <c r="F201" t="s">
        <v>430</v>
      </c>
      <c r="G201" t="s">
        <v>431</v>
      </c>
      <c r="H201">
        <v>2</v>
      </c>
      <c r="I201">
        <v>-0.18134761399999999</v>
      </c>
      <c r="J201">
        <v>51.474579949999999</v>
      </c>
    </row>
    <row r="202" spans="1:10" hidden="1" x14ac:dyDescent="0.25">
      <c r="A202">
        <v>200</v>
      </c>
      <c r="B202">
        <v>376</v>
      </c>
      <c r="C202" t="s">
        <v>483</v>
      </c>
      <c r="D202">
        <v>524619</v>
      </c>
      <c r="E202">
        <v>183223</v>
      </c>
      <c r="F202" t="s">
        <v>430</v>
      </c>
      <c r="G202" t="s">
        <v>431</v>
      </c>
      <c r="H202">
        <v>2</v>
      </c>
      <c r="I202">
        <v>-0.20310404500000001</v>
      </c>
      <c r="J202">
        <v>51.533660920000003</v>
      </c>
    </row>
    <row r="203" spans="1:10" hidden="1" x14ac:dyDescent="0.25">
      <c r="A203">
        <v>201</v>
      </c>
      <c r="B203">
        <v>378</v>
      </c>
      <c r="C203" t="s">
        <v>284</v>
      </c>
      <c r="D203">
        <v>531589</v>
      </c>
      <c r="E203">
        <v>184732</v>
      </c>
      <c r="F203" t="s">
        <v>430</v>
      </c>
      <c r="G203" t="s">
        <v>431</v>
      </c>
      <c r="H203">
        <v>2</v>
      </c>
      <c r="I203">
        <v>-0.10209637000000001</v>
      </c>
      <c r="J203">
        <v>51.545641259999996</v>
      </c>
    </row>
    <row r="204" spans="1:10" hidden="1" x14ac:dyDescent="0.25">
      <c r="A204">
        <v>202</v>
      </c>
      <c r="B204">
        <v>99</v>
      </c>
      <c r="C204" t="s">
        <v>147</v>
      </c>
      <c r="D204">
        <v>520293</v>
      </c>
      <c r="E204">
        <v>178724</v>
      </c>
      <c r="F204" t="s">
        <v>115</v>
      </c>
      <c r="G204" t="s">
        <v>402</v>
      </c>
      <c r="H204">
        <v>3</v>
      </c>
      <c r="I204">
        <v>-0.26698160599999998</v>
      </c>
      <c r="J204">
        <v>51.494157850000001</v>
      </c>
    </row>
    <row r="205" spans="1:10" hidden="1" x14ac:dyDescent="0.25">
      <c r="A205">
        <v>203</v>
      </c>
      <c r="B205">
        <v>100</v>
      </c>
      <c r="C205" t="s">
        <v>315</v>
      </c>
      <c r="D205">
        <v>525282</v>
      </c>
      <c r="E205">
        <v>172100</v>
      </c>
      <c r="F205" t="s">
        <v>115</v>
      </c>
      <c r="G205" t="s">
        <v>402</v>
      </c>
      <c r="H205">
        <v>3</v>
      </c>
      <c r="I205">
        <v>-0.19749098000000001</v>
      </c>
      <c r="J205">
        <v>51.433537489999999</v>
      </c>
    </row>
    <row r="206" spans="1:10" hidden="1" x14ac:dyDescent="0.25">
      <c r="A206">
        <v>204</v>
      </c>
      <c r="B206">
        <v>101</v>
      </c>
      <c r="C206" t="s">
        <v>312</v>
      </c>
      <c r="D206">
        <v>524726</v>
      </c>
      <c r="E206">
        <v>173313</v>
      </c>
      <c r="F206" t="s">
        <v>115</v>
      </c>
      <c r="G206" t="s">
        <v>402</v>
      </c>
      <c r="H206">
        <v>3</v>
      </c>
      <c r="I206">
        <v>-0.20505852899999999</v>
      </c>
      <c r="J206">
        <v>51.444563500000001</v>
      </c>
    </row>
    <row r="207" spans="1:10" hidden="1" x14ac:dyDescent="0.25">
      <c r="A207">
        <v>205</v>
      </c>
      <c r="B207">
        <v>116</v>
      </c>
      <c r="C207" t="s">
        <v>285</v>
      </c>
      <c r="D207">
        <v>533643</v>
      </c>
      <c r="E207">
        <v>188931</v>
      </c>
      <c r="F207" t="s">
        <v>142</v>
      </c>
      <c r="G207" t="s">
        <v>402</v>
      </c>
      <c r="H207">
        <v>3</v>
      </c>
      <c r="I207">
        <v>-7.0894138999999995E-2</v>
      </c>
      <c r="J207">
        <v>51.582895460000003</v>
      </c>
    </row>
    <row r="208" spans="1:10" hidden="1" x14ac:dyDescent="0.25">
      <c r="A208">
        <v>206</v>
      </c>
      <c r="B208">
        <v>117</v>
      </c>
      <c r="C208" t="s">
        <v>333</v>
      </c>
      <c r="D208">
        <v>535761</v>
      </c>
      <c r="E208">
        <v>189370</v>
      </c>
      <c r="F208" t="s">
        <v>142</v>
      </c>
      <c r="G208" t="s">
        <v>402</v>
      </c>
      <c r="H208">
        <v>3</v>
      </c>
      <c r="I208">
        <v>-4.0174342000000002E-2</v>
      </c>
      <c r="J208">
        <v>51.586338009999999</v>
      </c>
    </row>
    <row r="209" spans="1:10" hidden="1" x14ac:dyDescent="0.25">
      <c r="A209">
        <v>207</v>
      </c>
      <c r="B209">
        <v>118</v>
      </c>
      <c r="C209" t="s">
        <v>334</v>
      </c>
      <c r="D209">
        <v>534484</v>
      </c>
      <c r="E209">
        <v>189471</v>
      </c>
      <c r="F209" t="s">
        <v>142</v>
      </c>
      <c r="G209" t="s">
        <v>402</v>
      </c>
      <c r="H209">
        <v>3</v>
      </c>
      <c r="I209">
        <v>-5.8547162E-2</v>
      </c>
      <c r="J209">
        <v>51.587546549999999</v>
      </c>
    </row>
    <row r="210" spans="1:10" hidden="1" x14ac:dyDescent="0.25">
      <c r="A210">
        <v>208</v>
      </c>
      <c r="B210">
        <v>1</v>
      </c>
      <c r="C210" t="s">
        <v>318</v>
      </c>
      <c r="D210">
        <v>523874</v>
      </c>
      <c r="E210">
        <v>187934</v>
      </c>
      <c r="F210" t="s">
        <v>249</v>
      </c>
      <c r="G210" t="s">
        <v>402</v>
      </c>
      <c r="H210">
        <v>3</v>
      </c>
      <c r="I210">
        <v>-0.21218525099999999</v>
      </c>
      <c r="J210">
        <v>51.57616797</v>
      </c>
    </row>
    <row r="211" spans="1:10" hidden="1" x14ac:dyDescent="0.25">
      <c r="A211">
        <v>209</v>
      </c>
      <c r="B211">
        <v>6</v>
      </c>
      <c r="C211" t="s">
        <v>323</v>
      </c>
      <c r="D211">
        <v>525255</v>
      </c>
      <c r="E211">
        <v>187480</v>
      </c>
      <c r="F211" t="s">
        <v>249</v>
      </c>
      <c r="G211" t="s">
        <v>402</v>
      </c>
      <c r="H211">
        <v>3</v>
      </c>
      <c r="I211">
        <v>-0.19242067099999999</v>
      </c>
      <c r="J211">
        <v>51.571784370000003</v>
      </c>
    </row>
    <row r="212" spans="1:10" hidden="1" x14ac:dyDescent="0.25">
      <c r="A212">
        <v>210</v>
      </c>
      <c r="B212">
        <v>10</v>
      </c>
      <c r="C212" t="s">
        <v>12</v>
      </c>
      <c r="D212">
        <v>517575</v>
      </c>
      <c r="E212">
        <v>179354</v>
      </c>
      <c r="F212" t="s">
        <v>51</v>
      </c>
      <c r="G212" t="s">
        <v>402</v>
      </c>
      <c r="H212">
        <v>3</v>
      </c>
      <c r="I212">
        <v>-0.30591951899999997</v>
      </c>
      <c r="J212">
        <v>51.500391360000002</v>
      </c>
    </row>
    <row r="213" spans="1:10" hidden="1" x14ac:dyDescent="0.25">
      <c r="A213">
        <v>211</v>
      </c>
      <c r="B213">
        <v>11</v>
      </c>
      <c r="C213" t="s">
        <v>328</v>
      </c>
      <c r="D213">
        <v>518828</v>
      </c>
      <c r="E213">
        <v>181228</v>
      </c>
      <c r="F213" t="s">
        <v>51</v>
      </c>
      <c r="G213" t="s">
        <v>402</v>
      </c>
      <c r="H213">
        <v>3</v>
      </c>
      <c r="I213">
        <v>-0.28723657600000002</v>
      </c>
      <c r="J213">
        <v>51.516975610000003</v>
      </c>
    </row>
    <row r="214" spans="1:10" hidden="1" x14ac:dyDescent="0.25">
      <c r="A214">
        <v>212</v>
      </c>
      <c r="B214">
        <v>12</v>
      </c>
      <c r="C214" t="s">
        <v>329</v>
      </c>
      <c r="D214">
        <v>519142</v>
      </c>
      <c r="E214">
        <v>182236</v>
      </c>
      <c r="F214" t="s">
        <v>51</v>
      </c>
      <c r="G214" t="s">
        <v>402</v>
      </c>
      <c r="H214">
        <v>3</v>
      </c>
      <c r="I214">
        <v>-0.28237807100000001</v>
      </c>
      <c r="J214">
        <v>51.525974249999997</v>
      </c>
    </row>
    <row r="215" spans="1:10" hidden="1" x14ac:dyDescent="0.25">
      <c r="A215">
        <v>213</v>
      </c>
      <c r="B215">
        <v>45</v>
      </c>
      <c r="C215" t="s">
        <v>108</v>
      </c>
      <c r="D215">
        <v>518527</v>
      </c>
      <c r="E215">
        <v>182634</v>
      </c>
      <c r="F215" t="s">
        <v>78</v>
      </c>
      <c r="G215" t="s">
        <v>402</v>
      </c>
      <c r="H215">
        <v>3</v>
      </c>
      <c r="I215">
        <v>-0.29109590899999999</v>
      </c>
      <c r="J215">
        <v>51.529680380000002</v>
      </c>
    </row>
    <row r="216" spans="1:10" hidden="1" x14ac:dyDescent="0.25">
      <c r="A216">
        <v>214</v>
      </c>
      <c r="B216">
        <v>46</v>
      </c>
      <c r="C216" t="s">
        <v>105</v>
      </c>
      <c r="D216">
        <v>520828</v>
      </c>
      <c r="E216">
        <v>181957</v>
      </c>
      <c r="F216" t="s">
        <v>78</v>
      </c>
      <c r="G216" t="s">
        <v>402</v>
      </c>
      <c r="H216">
        <v>3</v>
      </c>
      <c r="I216">
        <v>-0.25816797800000002</v>
      </c>
      <c r="J216">
        <v>51.523105340000001</v>
      </c>
    </row>
    <row r="217" spans="1:10" hidden="1" x14ac:dyDescent="0.25">
      <c r="A217">
        <v>215</v>
      </c>
      <c r="B217">
        <v>54</v>
      </c>
      <c r="C217" t="s">
        <v>94</v>
      </c>
      <c r="D217">
        <v>538367</v>
      </c>
      <c r="E217">
        <v>186076</v>
      </c>
      <c r="F217" t="s">
        <v>78</v>
      </c>
      <c r="G217" t="s">
        <v>402</v>
      </c>
      <c r="H217">
        <v>3</v>
      </c>
      <c r="I217">
        <v>-3.8647400000000002E-3</v>
      </c>
      <c r="J217">
        <v>51.556096889999999</v>
      </c>
    </row>
    <row r="218" spans="1:10" hidden="1" x14ac:dyDescent="0.25">
      <c r="A218">
        <v>216</v>
      </c>
      <c r="B218">
        <v>68</v>
      </c>
      <c r="C218" t="s">
        <v>129</v>
      </c>
      <c r="D218">
        <v>538050</v>
      </c>
      <c r="E218">
        <v>182524</v>
      </c>
      <c r="F218" t="s">
        <v>447</v>
      </c>
      <c r="G218" t="s">
        <v>402</v>
      </c>
      <c r="H218">
        <v>3</v>
      </c>
      <c r="I218">
        <v>-9.8410419999999995E-3</v>
      </c>
      <c r="J218">
        <v>51.524249869999998</v>
      </c>
    </row>
    <row r="219" spans="1:10" hidden="1" x14ac:dyDescent="0.25">
      <c r="A219">
        <v>217</v>
      </c>
      <c r="B219">
        <v>69</v>
      </c>
      <c r="C219" t="s">
        <v>127</v>
      </c>
      <c r="D219">
        <v>540003</v>
      </c>
      <c r="E219">
        <v>183297</v>
      </c>
      <c r="F219" t="s">
        <v>447</v>
      </c>
      <c r="G219" t="s">
        <v>402</v>
      </c>
      <c r="H219">
        <v>3</v>
      </c>
      <c r="I219">
        <v>1.8612643000000002E-2</v>
      </c>
      <c r="J219">
        <v>51.530721370000002</v>
      </c>
    </row>
    <row r="220" spans="1:10" hidden="1" x14ac:dyDescent="0.25">
      <c r="A220">
        <v>218</v>
      </c>
      <c r="B220">
        <v>70</v>
      </c>
      <c r="C220" t="s">
        <v>126</v>
      </c>
      <c r="D220">
        <v>541254</v>
      </c>
      <c r="E220">
        <v>183793</v>
      </c>
      <c r="F220" t="s">
        <v>447</v>
      </c>
      <c r="G220" t="s">
        <v>402</v>
      </c>
      <c r="H220">
        <v>3</v>
      </c>
      <c r="I220">
        <v>3.6836325000000003E-2</v>
      </c>
      <c r="J220">
        <v>51.534870259999998</v>
      </c>
    </row>
    <row r="221" spans="1:10" hidden="1" x14ac:dyDescent="0.25">
      <c r="A221">
        <v>219</v>
      </c>
      <c r="B221">
        <v>192</v>
      </c>
      <c r="C221" t="s">
        <v>44</v>
      </c>
      <c r="D221">
        <v>531513</v>
      </c>
      <c r="E221">
        <v>189638</v>
      </c>
      <c r="F221" t="s">
        <v>51</v>
      </c>
      <c r="G221" t="s">
        <v>402</v>
      </c>
      <c r="H221">
        <v>3</v>
      </c>
      <c r="I221">
        <v>-0.101359413</v>
      </c>
      <c r="J221">
        <v>51.589751120000003</v>
      </c>
    </row>
    <row r="222" spans="1:10" hidden="1" x14ac:dyDescent="0.25">
      <c r="A222">
        <v>220</v>
      </c>
      <c r="B222">
        <v>193</v>
      </c>
      <c r="C222" t="s">
        <v>45</v>
      </c>
      <c r="D222">
        <v>531015</v>
      </c>
      <c r="E222">
        <v>190428</v>
      </c>
      <c r="F222" t="s">
        <v>51</v>
      </c>
      <c r="G222" t="s">
        <v>402</v>
      </c>
      <c r="H222">
        <v>3</v>
      </c>
      <c r="I222">
        <v>-0.108246806</v>
      </c>
      <c r="J222">
        <v>51.596971199999999</v>
      </c>
    </row>
    <row r="223" spans="1:10" hidden="1" x14ac:dyDescent="0.25">
      <c r="A223">
        <v>221</v>
      </c>
      <c r="B223">
        <v>194</v>
      </c>
      <c r="C223" t="s">
        <v>46</v>
      </c>
      <c r="D223">
        <v>529984</v>
      </c>
      <c r="E223">
        <v>191469</v>
      </c>
      <c r="F223" t="s">
        <v>51</v>
      </c>
      <c r="G223" t="s">
        <v>402</v>
      </c>
      <c r="H223">
        <v>3</v>
      </c>
      <c r="I223">
        <v>-0.122731021</v>
      </c>
      <c r="J223">
        <v>51.60656487</v>
      </c>
    </row>
    <row r="224" spans="1:10" hidden="1" x14ac:dyDescent="0.25">
      <c r="A224">
        <v>222</v>
      </c>
      <c r="B224">
        <v>201</v>
      </c>
      <c r="C224" t="s">
        <v>128</v>
      </c>
      <c r="D224">
        <v>539131</v>
      </c>
      <c r="E224">
        <v>182945</v>
      </c>
      <c r="F224" t="s">
        <v>484</v>
      </c>
      <c r="G224" t="s">
        <v>402</v>
      </c>
      <c r="H224">
        <v>3</v>
      </c>
      <c r="I224">
        <v>5.9050800000000001E-3</v>
      </c>
      <c r="J224">
        <v>51.527769130000003</v>
      </c>
    </row>
    <row r="225" spans="1:10" hidden="1" x14ac:dyDescent="0.25">
      <c r="A225">
        <v>223</v>
      </c>
      <c r="B225">
        <v>202</v>
      </c>
      <c r="C225" t="s">
        <v>335</v>
      </c>
      <c r="D225">
        <v>537176</v>
      </c>
      <c r="E225">
        <v>188994</v>
      </c>
      <c r="F225" t="s">
        <v>142</v>
      </c>
      <c r="G225" t="s">
        <v>402</v>
      </c>
      <c r="H225">
        <v>3</v>
      </c>
      <c r="I225">
        <v>-1.9895332000000002E-2</v>
      </c>
      <c r="J225">
        <v>51.582616260000002</v>
      </c>
    </row>
    <row r="226" spans="1:10" hidden="1" x14ac:dyDescent="0.25">
      <c r="A226">
        <v>224</v>
      </c>
      <c r="B226">
        <v>203</v>
      </c>
      <c r="C226" t="s">
        <v>107</v>
      </c>
      <c r="D226">
        <v>517989</v>
      </c>
      <c r="E226">
        <v>180933</v>
      </c>
      <c r="F226" t="s">
        <v>485</v>
      </c>
      <c r="G226" t="s">
        <v>402</v>
      </c>
      <c r="H226">
        <v>3</v>
      </c>
      <c r="I226">
        <v>-0.29941849700000001</v>
      </c>
      <c r="J226">
        <v>51.514497769999998</v>
      </c>
    </row>
    <row r="227" spans="1:10" hidden="1" x14ac:dyDescent="0.25">
      <c r="A227">
        <v>225</v>
      </c>
      <c r="B227">
        <v>204</v>
      </c>
      <c r="C227" t="s">
        <v>11</v>
      </c>
      <c r="D227">
        <v>519478</v>
      </c>
      <c r="E227">
        <v>179592</v>
      </c>
      <c r="F227" t="s">
        <v>414</v>
      </c>
      <c r="G227" t="s">
        <v>402</v>
      </c>
      <c r="H227">
        <v>3</v>
      </c>
      <c r="I227">
        <v>-0.27843282400000002</v>
      </c>
      <c r="J227">
        <v>51.502137019999999</v>
      </c>
    </row>
    <row r="228" spans="1:10" hidden="1" x14ac:dyDescent="0.25">
      <c r="A228">
        <v>226</v>
      </c>
      <c r="B228">
        <v>205</v>
      </c>
      <c r="C228" t="s">
        <v>148</v>
      </c>
      <c r="D228">
        <v>518896</v>
      </c>
      <c r="E228">
        <v>180346</v>
      </c>
      <c r="F228" t="s">
        <v>414</v>
      </c>
      <c r="G228" t="s">
        <v>402</v>
      </c>
      <c r="H228">
        <v>3</v>
      </c>
      <c r="I228">
        <v>-0.286555479</v>
      </c>
      <c r="J228">
        <v>51.509035650000001</v>
      </c>
    </row>
    <row r="229" spans="1:10" hidden="1" x14ac:dyDescent="0.25">
      <c r="A229">
        <v>227</v>
      </c>
      <c r="B229">
        <v>209</v>
      </c>
      <c r="C229" t="s">
        <v>251</v>
      </c>
      <c r="D229">
        <v>525736</v>
      </c>
      <c r="E229">
        <v>169989</v>
      </c>
      <c r="F229" t="s">
        <v>249</v>
      </c>
      <c r="G229" t="s">
        <v>402</v>
      </c>
      <c r="H229">
        <v>3</v>
      </c>
      <c r="I229">
        <v>-0.19171127800000001</v>
      </c>
      <c r="J229">
        <v>51.414469240000003</v>
      </c>
    </row>
    <row r="230" spans="1:10" hidden="1" x14ac:dyDescent="0.25">
      <c r="A230">
        <v>228</v>
      </c>
      <c r="B230">
        <v>218</v>
      </c>
      <c r="C230" t="s">
        <v>13</v>
      </c>
      <c r="D230">
        <v>517197</v>
      </c>
      <c r="E230">
        <v>179206</v>
      </c>
      <c r="F230" t="s">
        <v>51</v>
      </c>
      <c r="G230" t="s">
        <v>402</v>
      </c>
      <c r="H230">
        <v>3</v>
      </c>
      <c r="I230">
        <v>-0.31140986500000001</v>
      </c>
      <c r="J230">
        <v>51.499146340000003</v>
      </c>
    </row>
    <row r="231" spans="1:10" hidden="1" x14ac:dyDescent="0.25">
      <c r="A231">
        <v>229</v>
      </c>
      <c r="B231">
        <v>221</v>
      </c>
      <c r="C231" t="s">
        <v>69</v>
      </c>
      <c r="D231">
        <v>520875</v>
      </c>
      <c r="E231">
        <v>183414</v>
      </c>
      <c r="F231" t="s">
        <v>52</v>
      </c>
      <c r="G231" t="s">
        <v>402</v>
      </c>
      <c r="H231">
        <v>3</v>
      </c>
      <c r="I231">
        <v>-0.256997378</v>
      </c>
      <c r="J231">
        <v>51.53619355</v>
      </c>
    </row>
    <row r="232" spans="1:10" hidden="1" x14ac:dyDescent="0.25">
      <c r="A232">
        <v>230</v>
      </c>
      <c r="B232">
        <v>226</v>
      </c>
      <c r="C232" t="s">
        <v>308</v>
      </c>
      <c r="D232">
        <v>519196</v>
      </c>
      <c r="E232">
        <v>176732</v>
      </c>
      <c r="F232" t="s">
        <v>115</v>
      </c>
      <c r="G232" t="s">
        <v>402</v>
      </c>
      <c r="H232">
        <v>3</v>
      </c>
      <c r="I232">
        <v>-0.28345358900000001</v>
      </c>
      <c r="J232">
        <v>51.476486319999999</v>
      </c>
    </row>
    <row r="233" spans="1:10" hidden="1" x14ac:dyDescent="0.25">
      <c r="A233">
        <v>231</v>
      </c>
      <c r="B233">
        <v>227</v>
      </c>
      <c r="C233" t="s">
        <v>306</v>
      </c>
      <c r="D233">
        <v>519845</v>
      </c>
      <c r="E233">
        <v>178388</v>
      </c>
      <c r="F233" t="s">
        <v>115</v>
      </c>
      <c r="G233" t="s">
        <v>402</v>
      </c>
      <c r="H233">
        <v>3</v>
      </c>
      <c r="I233">
        <v>-0.273547129</v>
      </c>
      <c r="J233">
        <v>51.49123204</v>
      </c>
    </row>
    <row r="234" spans="1:10" hidden="1" x14ac:dyDescent="0.25">
      <c r="A234">
        <v>232</v>
      </c>
      <c r="B234">
        <v>293</v>
      </c>
      <c r="C234" t="s">
        <v>223</v>
      </c>
      <c r="D234">
        <v>539216</v>
      </c>
      <c r="E234">
        <v>179859</v>
      </c>
      <c r="F234" t="s">
        <v>205</v>
      </c>
      <c r="G234" t="s">
        <v>402</v>
      </c>
      <c r="H234">
        <v>3</v>
      </c>
      <c r="I234">
        <v>5.9087840000000003E-3</v>
      </c>
      <c r="J234">
        <v>51.500020990000003</v>
      </c>
    </row>
    <row r="235" spans="1:10" hidden="1" x14ac:dyDescent="0.25">
      <c r="A235">
        <v>233</v>
      </c>
      <c r="B235">
        <v>294</v>
      </c>
      <c r="C235" t="s">
        <v>168</v>
      </c>
      <c r="D235">
        <v>539428</v>
      </c>
      <c r="E235">
        <v>181377</v>
      </c>
      <c r="F235" t="s">
        <v>205</v>
      </c>
      <c r="G235" t="s">
        <v>402</v>
      </c>
      <c r="H235">
        <v>3</v>
      </c>
      <c r="I235">
        <v>9.5688839999999997E-3</v>
      </c>
      <c r="J235">
        <v>51.51360991</v>
      </c>
    </row>
    <row r="236" spans="1:10" hidden="1" x14ac:dyDescent="0.25">
      <c r="A236">
        <v>234</v>
      </c>
      <c r="B236">
        <v>296</v>
      </c>
      <c r="C236" t="s">
        <v>213</v>
      </c>
      <c r="D236">
        <v>523329</v>
      </c>
      <c r="E236">
        <v>184883</v>
      </c>
      <c r="F236" t="s">
        <v>205</v>
      </c>
      <c r="G236" t="s">
        <v>402</v>
      </c>
      <c r="H236">
        <v>3</v>
      </c>
      <c r="I236">
        <v>-0.22111935699999999</v>
      </c>
      <c r="J236">
        <v>51.548868380000002</v>
      </c>
    </row>
    <row r="237" spans="1:10" hidden="1" x14ac:dyDescent="0.25">
      <c r="A237">
        <v>235</v>
      </c>
      <c r="B237">
        <v>300</v>
      </c>
      <c r="C237" t="s">
        <v>252</v>
      </c>
      <c r="D237">
        <v>526788</v>
      </c>
      <c r="E237">
        <v>170368</v>
      </c>
      <c r="F237" t="s">
        <v>249</v>
      </c>
      <c r="G237" t="s">
        <v>402</v>
      </c>
      <c r="H237">
        <v>3</v>
      </c>
      <c r="I237">
        <v>-0.17646089300000001</v>
      </c>
      <c r="J237">
        <v>51.417639790000003</v>
      </c>
    </row>
    <row r="238" spans="1:10" hidden="1" x14ac:dyDescent="0.25">
      <c r="A238">
        <v>236</v>
      </c>
      <c r="B238">
        <v>302</v>
      </c>
      <c r="C238" t="s">
        <v>253</v>
      </c>
      <c r="D238">
        <v>527434</v>
      </c>
      <c r="E238">
        <v>171443</v>
      </c>
      <c r="F238" t="s">
        <v>249</v>
      </c>
      <c r="G238" t="s">
        <v>402</v>
      </c>
      <c r="H238">
        <v>3</v>
      </c>
      <c r="I238">
        <v>-0.166791248</v>
      </c>
      <c r="J238">
        <v>51.427157020000003</v>
      </c>
    </row>
    <row r="239" spans="1:10" hidden="1" x14ac:dyDescent="0.25">
      <c r="A239">
        <v>237</v>
      </c>
      <c r="B239">
        <v>303</v>
      </c>
      <c r="C239" t="s">
        <v>254</v>
      </c>
      <c r="D239">
        <v>528047</v>
      </c>
      <c r="E239">
        <v>172374</v>
      </c>
      <c r="F239" t="s">
        <v>249</v>
      </c>
      <c r="G239" t="s">
        <v>402</v>
      </c>
      <c r="H239">
        <v>3</v>
      </c>
      <c r="I239">
        <v>-0.15763366000000001</v>
      </c>
      <c r="J239">
        <v>51.435381100000001</v>
      </c>
    </row>
    <row r="240" spans="1:10" hidden="1" x14ac:dyDescent="0.25">
      <c r="A240">
        <v>238</v>
      </c>
      <c r="B240">
        <v>304</v>
      </c>
      <c r="C240" t="s">
        <v>255</v>
      </c>
      <c r="D240">
        <v>528480</v>
      </c>
      <c r="E240">
        <v>173244</v>
      </c>
      <c r="F240" t="s">
        <v>249</v>
      </c>
      <c r="G240" t="s">
        <v>402</v>
      </c>
      <c r="H240">
        <v>3</v>
      </c>
      <c r="I240">
        <v>-0.151090206</v>
      </c>
      <c r="J240">
        <v>51.443109980000003</v>
      </c>
    </row>
    <row r="241" spans="1:10" hidden="1" x14ac:dyDescent="0.25">
      <c r="A241">
        <v>239</v>
      </c>
      <c r="B241">
        <v>332</v>
      </c>
      <c r="C241" t="s">
        <v>325</v>
      </c>
      <c r="D241">
        <v>522986</v>
      </c>
      <c r="E241">
        <v>188636</v>
      </c>
      <c r="F241" t="s">
        <v>249</v>
      </c>
      <c r="G241" t="s">
        <v>402</v>
      </c>
      <c r="H241">
        <v>3</v>
      </c>
      <c r="I241">
        <v>-0.22474839899999999</v>
      </c>
      <c r="J241">
        <v>51.582671359999999</v>
      </c>
    </row>
    <row r="242" spans="1:10" hidden="1" x14ac:dyDescent="0.25">
      <c r="A242">
        <v>240</v>
      </c>
      <c r="B242">
        <v>333</v>
      </c>
      <c r="C242" t="s">
        <v>314</v>
      </c>
      <c r="D242">
        <v>524800</v>
      </c>
      <c r="E242">
        <v>170684</v>
      </c>
      <c r="F242" t="s">
        <v>115</v>
      </c>
      <c r="G242" t="s">
        <v>402</v>
      </c>
      <c r="H242">
        <v>3</v>
      </c>
      <c r="I242">
        <v>-0.20492105299999999</v>
      </c>
      <c r="J242">
        <v>51.420915870000002</v>
      </c>
    </row>
    <row r="243" spans="1:10" hidden="1" x14ac:dyDescent="0.25">
      <c r="A243">
        <v>241</v>
      </c>
      <c r="B243">
        <v>345</v>
      </c>
      <c r="C243" t="s">
        <v>486</v>
      </c>
      <c r="D243">
        <v>535896</v>
      </c>
      <c r="E243">
        <v>174137</v>
      </c>
      <c r="F243" t="s">
        <v>430</v>
      </c>
      <c r="G243" t="s">
        <v>431</v>
      </c>
      <c r="H243">
        <v>3</v>
      </c>
      <c r="I243">
        <v>-4.4096334000000001E-2</v>
      </c>
      <c r="J243">
        <v>51.449400410000003</v>
      </c>
    </row>
    <row r="244" spans="1:10" hidden="1" x14ac:dyDescent="0.25">
      <c r="A244">
        <v>242</v>
      </c>
      <c r="B244">
        <v>346</v>
      </c>
      <c r="C244" t="s">
        <v>487</v>
      </c>
      <c r="D244">
        <v>535400</v>
      </c>
      <c r="E244">
        <v>172936</v>
      </c>
      <c r="F244" t="s">
        <v>430</v>
      </c>
      <c r="G244" t="s">
        <v>431</v>
      </c>
      <c r="H244">
        <v>3</v>
      </c>
      <c r="I244">
        <v>-5.1690277999999999E-2</v>
      </c>
      <c r="J244">
        <v>51.438725339999998</v>
      </c>
    </row>
    <row r="245" spans="1:10" hidden="1" x14ac:dyDescent="0.25">
      <c r="A245">
        <v>243</v>
      </c>
      <c r="B245">
        <v>347</v>
      </c>
      <c r="C245" t="s">
        <v>488</v>
      </c>
      <c r="D245">
        <v>535369</v>
      </c>
      <c r="E245">
        <v>171585</v>
      </c>
      <c r="F245" t="s">
        <v>430</v>
      </c>
      <c r="G245" t="s">
        <v>431</v>
      </c>
      <c r="H245">
        <v>3</v>
      </c>
      <c r="I245">
        <v>-5.2652563999999999E-2</v>
      </c>
      <c r="J245">
        <v>51.426590820000001</v>
      </c>
    </row>
    <row r="246" spans="1:10" hidden="1" x14ac:dyDescent="0.25">
      <c r="A246">
        <v>244</v>
      </c>
      <c r="B246">
        <v>247</v>
      </c>
      <c r="C246" t="s">
        <v>23</v>
      </c>
      <c r="D246">
        <v>521266</v>
      </c>
      <c r="E246">
        <v>178779</v>
      </c>
      <c r="F246" t="s">
        <v>414</v>
      </c>
      <c r="G246" t="s">
        <v>402</v>
      </c>
      <c r="H246">
        <v>3</v>
      </c>
      <c r="I246">
        <v>-0.25295880300000001</v>
      </c>
      <c r="J246">
        <v>51.494447999999998</v>
      </c>
    </row>
    <row r="247" spans="1:10" hidden="1" x14ac:dyDescent="0.25">
      <c r="A247">
        <v>245</v>
      </c>
      <c r="B247">
        <v>253</v>
      </c>
      <c r="C247" t="s">
        <v>211</v>
      </c>
      <c r="D247">
        <v>521342</v>
      </c>
      <c r="E247">
        <v>185398</v>
      </c>
      <c r="F247" t="s">
        <v>205</v>
      </c>
      <c r="G247" t="s">
        <v>402</v>
      </c>
      <c r="H247">
        <v>3</v>
      </c>
      <c r="I247">
        <v>-0.24957656</v>
      </c>
      <c r="J247">
        <v>51.553923400000002</v>
      </c>
    </row>
    <row r="248" spans="1:10" hidden="1" x14ac:dyDescent="0.25">
      <c r="A248">
        <v>246</v>
      </c>
      <c r="B248">
        <v>254</v>
      </c>
      <c r="C248" t="s">
        <v>212</v>
      </c>
      <c r="D248">
        <v>522190</v>
      </c>
      <c r="E248">
        <v>185144</v>
      </c>
      <c r="F248" t="s">
        <v>205</v>
      </c>
      <c r="G248" t="s">
        <v>402</v>
      </c>
      <c r="H248">
        <v>3</v>
      </c>
      <c r="I248">
        <v>-0.23744514799999999</v>
      </c>
      <c r="J248">
        <v>51.55145847</v>
      </c>
    </row>
    <row r="249" spans="1:10" hidden="1" x14ac:dyDescent="0.25">
      <c r="A249">
        <v>247</v>
      </c>
      <c r="B249">
        <v>260</v>
      </c>
      <c r="C249" t="s">
        <v>70</v>
      </c>
      <c r="D249">
        <v>519616</v>
      </c>
      <c r="E249">
        <v>184218</v>
      </c>
      <c r="F249" t="s">
        <v>52</v>
      </c>
      <c r="G249" t="s">
        <v>402</v>
      </c>
      <c r="H249">
        <v>3</v>
      </c>
      <c r="I249">
        <v>-0.27487576000000002</v>
      </c>
      <c r="J249">
        <v>51.543688869999997</v>
      </c>
    </row>
    <row r="250" spans="1:10" hidden="1" x14ac:dyDescent="0.25">
      <c r="A250">
        <v>248</v>
      </c>
      <c r="B250">
        <v>261</v>
      </c>
      <c r="C250" t="s">
        <v>68</v>
      </c>
      <c r="D250">
        <v>521858</v>
      </c>
      <c r="E250">
        <v>182960</v>
      </c>
      <c r="F250" t="s">
        <v>52</v>
      </c>
      <c r="G250" t="s">
        <v>402</v>
      </c>
      <c r="H250">
        <v>3</v>
      </c>
      <c r="I250">
        <v>-0.24297897199999999</v>
      </c>
      <c r="J250">
        <v>51.531898099999999</v>
      </c>
    </row>
    <row r="251" spans="1:10" hidden="1" x14ac:dyDescent="0.25">
      <c r="A251">
        <v>249</v>
      </c>
      <c r="B251">
        <v>262</v>
      </c>
      <c r="C251" t="s">
        <v>272</v>
      </c>
      <c r="D251">
        <v>527222</v>
      </c>
      <c r="E251">
        <v>189184</v>
      </c>
      <c r="F251" t="s">
        <v>249</v>
      </c>
      <c r="G251" t="s">
        <v>402</v>
      </c>
      <c r="H251">
        <v>3</v>
      </c>
      <c r="I251">
        <v>-0.163438627</v>
      </c>
      <c r="J251">
        <v>51.586653439999999</v>
      </c>
    </row>
    <row r="252" spans="1:10" hidden="1" x14ac:dyDescent="0.25">
      <c r="A252">
        <v>250</v>
      </c>
      <c r="B252">
        <v>263</v>
      </c>
      <c r="C252" t="s">
        <v>271</v>
      </c>
      <c r="D252">
        <v>528535</v>
      </c>
      <c r="E252">
        <v>188181</v>
      </c>
      <c r="F252" t="s">
        <v>249</v>
      </c>
      <c r="G252" t="s">
        <v>402</v>
      </c>
      <c r="H252">
        <v>3</v>
      </c>
      <c r="I252">
        <v>-0.14486065200000001</v>
      </c>
      <c r="J252">
        <v>51.577342000000002</v>
      </c>
    </row>
    <row r="253" spans="1:10" hidden="1" x14ac:dyDescent="0.25">
      <c r="A253">
        <v>251</v>
      </c>
      <c r="B253">
        <v>269</v>
      </c>
      <c r="C253" t="s">
        <v>106</v>
      </c>
      <c r="D253">
        <v>519373</v>
      </c>
      <c r="E253">
        <v>181296</v>
      </c>
      <c r="F253" t="s">
        <v>78</v>
      </c>
      <c r="G253" t="s">
        <v>402</v>
      </c>
      <c r="H253">
        <v>3</v>
      </c>
      <c r="I253">
        <v>-0.27936441400000001</v>
      </c>
      <c r="J253">
        <v>51.517473449999997</v>
      </c>
    </row>
    <row r="254" spans="1:10" hidden="1" x14ac:dyDescent="0.25">
      <c r="A254">
        <v>252</v>
      </c>
      <c r="B254">
        <v>270</v>
      </c>
      <c r="C254" t="s">
        <v>93</v>
      </c>
      <c r="D254">
        <v>538530</v>
      </c>
      <c r="E254">
        <v>184395</v>
      </c>
      <c r="F254" t="s">
        <v>416</v>
      </c>
      <c r="G254" t="s">
        <v>402</v>
      </c>
      <c r="H254">
        <v>3</v>
      </c>
      <c r="I254">
        <v>-2.182514E-3</v>
      </c>
      <c r="J254">
        <v>51.540948020000002</v>
      </c>
    </row>
    <row r="255" spans="1:10" hidden="1" x14ac:dyDescent="0.25">
      <c r="A255">
        <v>253</v>
      </c>
      <c r="B255">
        <v>131</v>
      </c>
      <c r="C255" t="s">
        <v>489</v>
      </c>
      <c r="D255">
        <v>533800</v>
      </c>
      <c r="E255">
        <v>190100</v>
      </c>
      <c r="F255" t="s">
        <v>430</v>
      </c>
      <c r="G255" t="s">
        <v>431</v>
      </c>
      <c r="H255">
        <v>3</v>
      </c>
      <c r="I255">
        <v>-6.8182034000000002E-2</v>
      </c>
      <c r="J255">
        <v>51.593365089999999</v>
      </c>
    </row>
    <row r="256" spans="1:10" hidden="1" x14ac:dyDescent="0.25">
      <c r="A256">
        <v>254</v>
      </c>
      <c r="B256">
        <v>150</v>
      </c>
      <c r="C256" t="s">
        <v>285</v>
      </c>
      <c r="D256">
        <v>533458</v>
      </c>
      <c r="E256">
        <v>189004</v>
      </c>
      <c r="F256" t="s">
        <v>430</v>
      </c>
      <c r="G256" t="s">
        <v>431</v>
      </c>
      <c r="H256">
        <v>3</v>
      </c>
      <c r="I256">
        <v>-7.3533739000000001E-2</v>
      </c>
      <c r="J256">
        <v>51.583596110000002</v>
      </c>
    </row>
    <row r="257" spans="1:10" hidden="1" x14ac:dyDescent="0.25">
      <c r="A257">
        <v>255</v>
      </c>
      <c r="B257">
        <v>155</v>
      </c>
      <c r="C257" t="s">
        <v>490</v>
      </c>
      <c r="D257">
        <v>536388</v>
      </c>
      <c r="E257">
        <v>188733</v>
      </c>
      <c r="F257" t="s">
        <v>430</v>
      </c>
      <c r="G257" t="s">
        <v>431</v>
      </c>
      <c r="H257">
        <v>3</v>
      </c>
      <c r="I257">
        <v>-3.1370967999999999E-2</v>
      </c>
      <c r="J257">
        <v>51.580459089999998</v>
      </c>
    </row>
    <row r="258" spans="1:10" hidden="1" x14ac:dyDescent="0.25">
      <c r="A258">
        <v>256</v>
      </c>
      <c r="B258">
        <v>158</v>
      </c>
      <c r="C258" t="s">
        <v>491</v>
      </c>
      <c r="D258">
        <v>533693</v>
      </c>
      <c r="E258">
        <v>191333</v>
      </c>
      <c r="F258" t="s">
        <v>430</v>
      </c>
      <c r="G258" t="s">
        <v>431</v>
      </c>
      <c r="H258">
        <v>3</v>
      </c>
      <c r="I258">
        <v>-6.9256013000000005E-2</v>
      </c>
      <c r="J258">
        <v>51.604471740000001</v>
      </c>
    </row>
    <row r="259" spans="1:10" hidden="1" x14ac:dyDescent="0.25">
      <c r="A259">
        <v>257</v>
      </c>
      <c r="B259">
        <v>160</v>
      </c>
      <c r="C259" t="s">
        <v>492</v>
      </c>
      <c r="D259">
        <v>533392</v>
      </c>
      <c r="E259">
        <v>187955</v>
      </c>
      <c r="F259" t="s">
        <v>430</v>
      </c>
      <c r="G259" t="s">
        <v>431</v>
      </c>
      <c r="H259">
        <v>3</v>
      </c>
      <c r="I259">
        <v>-7.4878256000000004E-2</v>
      </c>
      <c r="J259">
        <v>51.574180050000002</v>
      </c>
    </row>
    <row r="260" spans="1:10" hidden="1" x14ac:dyDescent="0.25">
      <c r="A260">
        <v>258</v>
      </c>
      <c r="B260">
        <v>162</v>
      </c>
      <c r="C260" t="s">
        <v>493</v>
      </c>
      <c r="D260">
        <v>520632</v>
      </c>
      <c r="E260">
        <v>180296</v>
      </c>
      <c r="F260" t="s">
        <v>430</v>
      </c>
      <c r="G260" t="s">
        <v>431</v>
      </c>
      <c r="H260">
        <v>3</v>
      </c>
      <c r="I260">
        <v>-0.26156647700000002</v>
      </c>
      <c r="J260">
        <v>51.508218239999998</v>
      </c>
    </row>
    <row r="261" spans="1:10" hidden="1" x14ac:dyDescent="0.25">
      <c r="A261">
        <v>259</v>
      </c>
      <c r="B261">
        <v>163</v>
      </c>
      <c r="C261" t="s">
        <v>333</v>
      </c>
      <c r="D261">
        <v>535796</v>
      </c>
      <c r="E261">
        <v>189387</v>
      </c>
      <c r="F261" t="s">
        <v>430</v>
      </c>
      <c r="G261" t="s">
        <v>431</v>
      </c>
      <c r="H261">
        <v>3</v>
      </c>
      <c r="I261">
        <v>-3.9657576999999999E-2</v>
      </c>
      <c r="J261">
        <v>51.586479570000002</v>
      </c>
    </row>
    <row r="262" spans="1:10" hidden="1" x14ac:dyDescent="0.25">
      <c r="A262">
        <v>260</v>
      </c>
      <c r="B262">
        <v>170</v>
      </c>
      <c r="C262" t="s">
        <v>494</v>
      </c>
      <c r="D262">
        <v>530590</v>
      </c>
      <c r="E262">
        <v>187513</v>
      </c>
      <c r="F262" t="s">
        <v>430</v>
      </c>
      <c r="G262" t="s">
        <v>431</v>
      </c>
      <c r="H262">
        <v>3</v>
      </c>
      <c r="I262">
        <v>-0.115463356</v>
      </c>
      <c r="J262">
        <v>51.57086778</v>
      </c>
    </row>
    <row r="263" spans="1:10" hidden="1" x14ac:dyDescent="0.25">
      <c r="A263">
        <v>261</v>
      </c>
      <c r="B263">
        <v>177</v>
      </c>
      <c r="C263" t="s">
        <v>69</v>
      </c>
      <c r="D263">
        <v>520952</v>
      </c>
      <c r="E263">
        <v>183367</v>
      </c>
      <c r="F263" t="s">
        <v>430</v>
      </c>
      <c r="G263" t="s">
        <v>431</v>
      </c>
      <c r="H263">
        <v>3</v>
      </c>
      <c r="I263">
        <v>-0.25590269900000001</v>
      </c>
      <c r="J263">
        <v>51.53575292</v>
      </c>
    </row>
    <row r="264" spans="1:10" hidden="1" x14ac:dyDescent="0.25">
      <c r="A264">
        <v>262</v>
      </c>
      <c r="B264">
        <v>178</v>
      </c>
      <c r="C264" t="s">
        <v>495</v>
      </c>
      <c r="D264">
        <v>531874</v>
      </c>
      <c r="E264">
        <v>188183</v>
      </c>
      <c r="F264" t="s">
        <v>430</v>
      </c>
      <c r="G264" t="s">
        <v>431</v>
      </c>
      <c r="H264">
        <v>3</v>
      </c>
      <c r="I264">
        <v>-9.6693483999999996E-2</v>
      </c>
      <c r="J264">
        <v>51.576590430000003</v>
      </c>
    </row>
    <row r="265" spans="1:10" hidden="1" x14ac:dyDescent="0.25">
      <c r="A265">
        <v>263</v>
      </c>
      <c r="B265">
        <v>186</v>
      </c>
      <c r="C265" t="s">
        <v>308</v>
      </c>
      <c r="D265">
        <v>519195</v>
      </c>
      <c r="E265">
        <v>176741</v>
      </c>
      <c r="F265" t="s">
        <v>430</v>
      </c>
      <c r="G265" t="s">
        <v>431</v>
      </c>
      <c r="H265">
        <v>3</v>
      </c>
      <c r="I265">
        <v>-0.28346591100000001</v>
      </c>
      <c r="J265">
        <v>51.476569189999999</v>
      </c>
    </row>
    <row r="266" spans="1:10" hidden="1" x14ac:dyDescent="0.25">
      <c r="A266">
        <v>264</v>
      </c>
      <c r="B266">
        <v>188</v>
      </c>
      <c r="C266" t="s">
        <v>496</v>
      </c>
      <c r="D266">
        <v>538191</v>
      </c>
      <c r="E266">
        <v>187523</v>
      </c>
      <c r="F266" t="s">
        <v>430</v>
      </c>
      <c r="G266" t="s">
        <v>431</v>
      </c>
      <c r="H266">
        <v>3</v>
      </c>
      <c r="I266">
        <v>-5.8394099999999997E-3</v>
      </c>
      <c r="J266">
        <v>51.56914561</v>
      </c>
    </row>
    <row r="267" spans="1:10" hidden="1" x14ac:dyDescent="0.25">
      <c r="A267">
        <v>265</v>
      </c>
      <c r="B267">
        <v>380</v>
      </c>
      <c r="C267" t="s">
        <v>497</v>
      </c>
      <c r="D267">
        <v>539245</v>
      </c>
      <c r="E267">
        <v>186921</v>
      </c>
      <c r="F267" t="s">
        <v>430</v>
      </c>
      <c r="G267" t="s">
        <v>431</v>
      </c>
      <c r="H267">
        <v>3</v>
      </c>
      <c r="I267">
        <v>9.1217030000000001E-3</v>
      </c>
      <c r="J267">
        <v>51.563476190000003</v>
      </c>
    </row>
    <row r="268" spans="1:10" hidden="1" x14ac:dyDescent="0.25">
      <c r="A268">
        <v>266</v>
      </c>
      <c r="B268">
        <v>382</v>
      </c>
      <c r="C268" t="s">
        <v>93</v>
      </c>
      <c r="D268">
        <v>538530</v>
      </c>
      <c r="E268">
        <v>184395</v>
      </c>
      <c r="F268" t="s">
        <v>430</v>
      </c>
      <c r="G268" t="s">
        <v>434</v>
      </c>
      <c r="H268">
        <v>3</v>
      </c>
      <c r="I268">
        <v>-2.182514E-3</v>
      </c>
      <c r="J268">
        <v>51.540948020000002</v>
      </c>
    </row>
    <row r="269" spans="1:10" hidden="1" x14ac:dyDescent="0.25">
      <c r="A269">
        <v>267</v>
      </c>
      <c r="B269">
        <v>383</v>
      </c>
      <c r="C269" t="s">
        <v>498</v>
      </c>
      <c r="D269">
        <v>539190</v>
      </c>
      <c r="E269">
        <v>184924</v>
      </c>
      <c r="F269" t="s">
        <v>430</v>
      </c>
      <c r="G269" t="s">
        <v>434</v>
      </c>
      <c r="H269">
        <v>3</v>
      </c>
      <c r="I269">
        <v>7.5391670000000003E-3</v>
      </c>
      <c r="J269">
        <v>51.545542490000003</v>
      </c>
    </row>
    <row r="270" spans="1:10" hidden="1" x14ac:dyDescent="0.25">
      <c r="A270">
        <v>268</v>
      </c>
      <c r="B270">
        <v>384</v>
      </c>
      <c r="C270" t="s">
        <v>499</v>
      </c>
      <c r="D270">
        <v>540470</v>
      </c>
      <c r="E270">
        <v>185339</v>
      </c>
      <c r="F270" t="s">
        <v>430</v>
      </c>
      <c r="G270" t="s">
        <v>434</v>
      </c>
      <c r="H270">
        <v>3</v>
      </c>
      <c r="I270">
        <v>2.6153869999999999E-2</v>
      </c>
      <c r="J270">
        <v>51.548956480000001</v>
      </c>
    </row>
    <row r="271" spans="1:10" hidden="1" x14ac:dyDescent="0.25">
      <c r="A271">
        <v>269</v>
      </c>
      <c r="B271">
        <v>396</v>
      </c>
      <c r="C271" t="s">
        <v>500</v>
      </c>
      <c r="D271">
        <v>524838</v>
      </c>
      <c r="E271">
        <v>170637</v>
      </c>
      <c r="F271" t="s">
        <v>430</v>
      </c>
      <c r="G271" t="s">
        <v>501</v>
      </c>
      <c r="H271">
        <v>3</v>
      </c>
      <c r="I271">
        <v>-0.20439575199999999</v>
      </c>
      <c r="J271">
        <v>51.420489660000001</v>
      </c>
    </row>
    <row r="272" spans="1:10" hidden="1" x14ac:dyDescent="0.25">
      <c r="A272">
        <v>270</v>
      </c>
      <c r="B272">
        <v>397</v>
      </c>
      <c r="C272" t="s">
        <v>502</v>
      </c>
      <c r="D272">
        <v>524728</v>
      </c>
      <c r="E272">
        <v>170256</v>
      </c>
      <c r="F272" t="s">
        <v>430</v>
      </c>
      <c r="G272" t="s">
        <v>501</v>
      </c>
      <c r="H272">
        <v>3</v>
      </c>
      <c r="I272">
        <v>-0.206116509</v>
      </c>
      <c r="J272">
        <v>51.417086329999997</v>
      </c>
    </row>
    <row r="273" spans="1:10" hidden="1" x14ac:dyDescent="0.25">
      <c r="A273">
        <v>271</v>
      </c>
      <c r="B273">
        <v>398</v>
      </c>
      <c r="C273" t="s">
        <v>503</v>
      </c>
      <c r="D273">
        <v>525179</v>
      </c>
      <c r="E273">
        <v>169835</v>
      </c>
      <c r="F273" t="s">
        <v>430</v>
      </c>
      <c r="G273" t="s">
        <v>501</v>
      </c>
      <c r="H273">
        <v>3</v>
      </c>
      <c r="I273">
        <v>-0.19977234799999999</v>
      </c>
      <c r="J273">
        <v>51.413206260000003</v>
      </c>
    </row>
    <row r="274" spans="1:10" hidden="1" x14ac:dyDescent="0.25">
      <c r="A274">
        <v>272</v>
      </c>
      <c r="B274">
        <v>435</v>
      </c>
      <c r="C274" t="s">
        <v>176</v>
      </c>
      <c r="D274">
        <v>543165</v>
      </c>
      <c r="E274">
        <v>181514</v>
      </c>
      <c r="F274" t="s">
        <v>430</v>
      </c>
      <c r="G274" t="s">
        <v>435</v>
      </c>
      <c r="H274">
        <v>3</v>
      </c>
      <c r="I274">
        <v>6.3442568000000005E-2</v>
      </c>
      <c r="J274">
        <v>51.513904189999998</v>
      </c>
    </row>
    <row r="275" spans="1:10" hidden="1" x14ac:dyDescent="0.25">
      <c r="A275">
        <v>273</v>
      </c>
      <c r="B275">
        <v>436</v>
      </c>
      <c r="C275" t="s">
        <v>173</v>
      </c>
      <c r="D275">
        <v>542705</v>
      </c>
      <c r="E275">
        <v>180873</v>
      </c>
      <c r="F275" t="s">
        <v>430</v>
      </c>
      <c r="G275" t="s">
        <v>435</v>
      </c>
      <c r="H275">
        <v>3</v>
      </c>
      <c r="I275">
        <v>5.6557435000000003E-2</v>
      </c>
      <c r="J275">
        <v>51.50826026</v>
      </c>
    </row>
    <row r="276" spans="1:10" hidden="1" x14ac:dyDescent="0.25">
      <c r="A276">
        <v>274</v>
      </c>
      <c r="B276">
        <v>437</v>
      </c>
      <c r="C276" t="s">
        <v>170</v>
      </c>
      <c r="D276">
        <v>540731</v>
      </c>
      <c r="E276">
        <v>180925</v>
      </c>
      <c r="F276" t="s">
        <v>430</v>
      </c>
      <c r="G276" t="s">
        <v>435</v>
      </c>
      <c r="H276">
        <v>3</v>
      </c>
      <c r="I276">
        <v>2.8149357E-2</v>
      </c>
      <c r="J276">
        <v>51.509222989999998</v>
      </c>
    </row>
    <row r="277" spans="1:10" hidden="1" x14ac:dyDescent="0.25">
      <c r="A277">
        <v>275</v>
      </c>
      <c r="B277">
        <v>438</v>
      </c>
      <c r="C277" t="s">
        <v>174</v>
      </c>
      <c r="D277">
        <v>543331</v>
      </c>
      <c r="E277">
        <v>180860</v>
      </c>
      <c r="F277" t="s">
        <v>430</v>
      </c>
      <c r="G277" t="s">
        <v>435</v>
      </c>
      <c r="H277">
        <v>3</v>
      </c>
      <c r="I277">
        <v>6.5567427999999997E-2</v>
      </c>
      <c r="J277">
        <v>51.50798477</v>
      </c>
    </row>
    <row r="278" spans="1:10" hidden="1" x14ac:dyDescent="0.25">
      <c r="A278">
        <v>276</v>
      </c>
      <c r="B278">
        <v>439</v>
      </c>
      <c r="C278" t="s">
        <v>175</v>
      </c>
      <c r="D278">
        <v>543872</v>
      </c>
      <c r="E278">
        <v>180929</v>
      </c>
      <c r="F278" t="s">
        <v>430</v>
      </c>
      <c r="G278" t="s">
        <v>435</v>
      </c>
      <c r="H278">
        <v>3</v>
      </c>
      <c r="I278">
        <v>7.3386821000000005E-2</v>
      </c>
      <c r="J278">
        <v>51.50846722</v>
      </c>
    </row>
    <row r="279" spans="1:10" hidden="1" x14ac:dyDescent="0.25">
      <c r="A279">
        <v>277</v>
      </c>
      <c r="B279">
        <v>440</v>
      </c>
      <c r="C279" t="s">
        <v>184</v>
      </c>
      <c r="D279">
        <v>543237</v>
      </c>
      <c r="E279">
        <v>180137</v>
      </c>
      <c r="F279" t="s">
        <v>430</v>
      </c>
      <c r="G279" t="s">
        <v>435</v>
      </c>
      <c r="H279">
        <v>3</v>
      </c>
      <c r="I279">
        <v>6.3920007000000001E-2</v>
      </c>
      <c r="J279">
        <v>51.501511280000003</v>
      </c>
    </row>
    <row r="280" spans="1:10" hidden="1" x14ac:dyDescent="0.25">
      <c r="A280">
        <v>278</v>
      </c>
      <c r="B280">
        <v>441</v>
      </c>
      <c r="C280" t="s">
        <v>183</v>
      </c>
      <c r="D280">
        <v>542250</v>
      </c>
      <c r="E280">
        <v>180292</v>
      </c>
      <c r="F280" t="s">
        <v>430</v>
      </c>
      <c r="G280" t="s">
        <v>435</v>
      </c>
      <c r="H280">
        <v>3</v>
      </c>
      <c r="I280">
        <v>4.9770429999999997E-2</v>
      </c>
      <c r="J280">
        <v>51.503153779999998</v>
      </c>
    </row>
    <row r="281" spans="1:10" hidden="1" x14ac:dyDescent="0.25">
      <c r="A281">
        <v>279</v>
      </c>
      <c r="B281">
        <v>442</v>
      </c>
      <c r="C281" t="s">
        <v>182</v>
      </c>
      <c r="D281">
        <v>541219</v>
      </c>
      <c r="E281">
        <v>180109</v>
      </c>
      <c r="F281" t="s">
        <v>430</v>
      </c>
      <c r="G281" t="s">
        <v>435</v>
      </c>
      <c r="H281">
        <v>3</v>
      </c>
      <c r="I281">
        <v>3.4850880000000001E-2</v>
      </c>
      <c r="J281">
        <v>51.501767960000002</v>
      </c>
    </row>
    <row r="282" spans="1:10" hidden="1" x14ac:dyDescent="0.25">
      <c r="A282">
        <v>280</v>
      </c>
      <c r="B282">
        <v>443</v>
      </c>
      <c r="C282" t="s">
        <v>171</v>
      </c>
      <c r="D282">
        <v>541264</v>
      </c>
      <c r="E282">
        <v>180899</v>
      </c>
      <c r="F282" t="s">
        <v>430</v>
      </c>
      <c r="G282" t="s">
        <v>435</v>
      </c>
      <c r="H282">
        <v>3</v>
      </c>
      <c r="I282">
        <v>3.5815176999999997E-2</v>
      </c>
      <c r="J282">
        <v>51.508856260000002</v>
      </c>
    </row>
    <row r="283" spans="1:10" hidden="1" x14ac:dyDescent="0.25">
      <c r="A283">
        <v>281</v>
      </c>
      <c r="B283">
        <v>444</v>
      </c>
      <c r="C283" t="s">
        <v>172</v>
      </c>
      <c r="D283">
        <v>542077</v>
      </c>
      <c r="E283">
        <v>180815</v>
      </c>
      <c r="F283" t="s">
        <v>430</v>
      </c>
      <c r="G283" t="s">
        <v>435</v>
      </c>
      <c r="H283">
        <v>3</v>
      </c>
      <c r="I283">
        <v>4.7489859000000002E-2</v>
      </c>
      <c r="J283">
        <v>51.507897419999999</v>
      </c>
    </row>
    <row r="284" spans="1:10" hidden="1" x14ac:dyDescent="0.25">
      <c r="A284">
        <v>282</v>
      </c>
      <c r="B284">
        <v>445</v>
      </c>
      <c r="C284" t="s">
        <v>169</v>
      </c>
      <c r="D284">
        <v>540122</v>
      </c>
      <c r="E284">
        <v>180852</v>
      </c>
      <c r="F284" t="s">
        <v>430</v>
      </c>
      <c r="G284" t="s">
        <v>435</v>
      </c>
      <c r="H284">
        <v>3</v>
      </c>
      <c r="I284">
        <v>1.9349595000000001E-2</v>
      </c>
      <c r="J284">
        <v>51.508718340000001</v>
      </c>
    </row>
    <row r="285" spans="1:10" hidden="1" x14ac:dyDescent="0.25">
      <c r="A285">
        <v>283</v>
      </c>
      <c r="B285">
        <v>446</v>
      </c>
      <c r="C285" t="s">
        <v>181</v>
      </c>
      <c r="D285">
        <v>540460</v>
      </c>
      <c r="E285">
        <v>180156</v>
      </c>
      <c r="F285" t="s">
        <v>430</v>
      </c>
      <c r="G285" t="s">
        <v>435</v>
      </c>
      <c r="H285">
        <v>3</v>
      </c>
      <c r="I285">
        <v>2.3940282E-2</v>
      </c>
      <c r="J285">
        <v>51.502379589999997</v>
      </c>
    </row>
    <row r="286" spans="1:10" hidden="1" x14ac:dyDescent="0.25">
      <c r="A286">
        <v>284</v>
      </c>
      <c r="B286">
        <v>452</v>
      </c>
      <c r="C286" t="s">
        <v>168</v>
      </c>
      <c r="D286">
        <v>539443</v>
      </c>
      <c r="E286">
        <v>181354</v>
      </c>
      <c r="F286" t="s">
        <v>430</v>
      </c>
      <c r="G286" t="s">
        <v>435</v>
      </c>
      <c r="H286">
        <v>3</v>
      </c>
      <c r="I286">
        <v>9.7724690000000006E-3</v>
      </c>
      <c r="J286">
        <v>51.513396329999999</v>
      </c>
    </row>
    <row r="287" spans="1:10" hidden="1" x14ac:dyDescent="0.25">
      <c r="A287">
        <v>285</v>
      </c>
      <c r="B287">
        <v>457</v>
      </c>
      <c r="C287" t="s">
        <v>167</v>
      </c>
      <c r="D287">
        <v>538732</v>
      </c>
      <c r="E287">
        <v>180831</v>
      </c>
      <c r="F287" t="s">
        <v>430</v>
      </c>
      <c r="G287" t="s">
        <v>435</v>
      </c>
      <c r="H287">
        <v>3</v>
      </c>
      <c r="I287">
        <v>-6.7454199999999998E-4</v>
      </c>
      <c r="J287">
        <v>51.508871210000002</v>
      </c>
    </row>
    <row r="288" spans="1:10" hidden="1" x14ac:dyDescent="0.25">
      <c r="A288">
        <v>286</v>
      </c>
      <c r="B288">
        <v>459</v>
      </c>
      <c r="C288" t="s">
        <v>160</v>
      </c>
      <c r="D288">
        <v>538052</v>
      </c>
      <c r="E288">
        <v>177334</v>
      </c>
      <c r="F288" t="s">
        <v>430</v>
      </c>
      <c r="G288" t="s">
        <v>435</v>
      </c>
      <c r="H288">
        <v>3</v>
      </c>
      <c r="I288">
        <v>-1.1836627000000001E-2</v>
      </c>
      <c r="J288">
        <v>51.477609440000002</v>
      </c>
    </row>
    <row r="289" spans="1:10" hidden="1" x14ac:dyDescent="0.25">
      <c r="A289">
        <v>287</v>
      </c>
      <c r="B289">
        <v>467</v>
      </c>
      <c r="C289" t="s">
        <v>190</v>
      </c>
      <c r="D289">
        <v>537847</v>
      </c>
      <c r="E289">
        <v>183568</v>
      </c>
      <c r="F289" t="s">
        <v>430</v>
      </c>
      <c r="G289" t="s">
        <v>435</v>
      </c>
      <c r="H289">
        <v>3</v>
      </c>
      <c r="I289">
        <v>-1.2349897E-2</v>
      </c>
      <c r="J289">
        <v>51.533686019999998</v>
      </c>
    </row>
    <row r="290" spans="1:10" hidden="1" x14ac:dyDescent="0.25">
      <c r="A290">
        <v>288</v>
      </c>
      <c r="B290">
        <v>474</v>
      </c>
      <c r="C290" t="s">
        <v>128</v>
      </c>
      <c r="D290">
        <v>539182</v>
      </c>
      <c r="E290">
        <v>182943</v>
      </c>
      <c r="F290" t="s">
        <v>430</v>
      </c>
      <c r="G290" t="s">
        <v>435</v>
      </c>
      <c r="H290">
        <v>3</v>
      </c>
      <c r="I290">
        <v>6.640951E-3</v>
      </c>
      <c r="J290">
        <v>51.527741220000003</v>
      </c>
    </row>
    <row r="291" spans="1:10" hidden="1" x14ac:dyDescent="0.25">
      <c r="A291">
        <v>289</v>
      </c>
      <c r="B291">
        <v>475</v>
      </c>
      <c r="C291" t="s">
        <v>93</v>
      </c>
      <c r="D291">
        <v>538571</v>
      </c>
      <c r="E291">
        <v>184387</v>
      </c>
      <c r="F291" t="s">
        <v>430</v>
      </c>
      <c r="G291" t="s">
        <v>435</v>
      </c>
      <c r="H291">
        <v>3</v>
      </c>
      <c r="I291">
        <v>-1.5941740000000001E-3</v>
      </c>
      <c r="J291">
        <v>51.540869209999997</v>
      </c>
    </row>
    <row r="292" spans="1:10" hidden="1" x14ac:dyDescent="0.25">
      <c r="A292">
        <v>290</v>
      </c>
      <c r="B292">
        <v>476</v>
      </c>
      <c r="C292" t="s">
        <v>177</v>
      </c>
      <c r="D292">
        <v>539145</v>
      </c>
      <c r="E292">
        <v>182115</v>
      </c>
      <c r="F292" t="s">
        <v>430</v>
      </c>
      <c r="G292" t="s">
        <v>435</v>
      </c>
      <c r="H292">
        <v>3</v>
      </c>
      <c r="I292">
        <v>5.780604E-3</v>
      </c>
      <c r="J292">
        <v>51.520308870000001</v>
      </c>
    </row>
    <row r="293" spans="1:10" hidden="1" x14ac:dyDescent="0.25">
      <c r="A293">
        <v>291</v>
      </c>
      <c r="B293">
        <v>477</v>
      </c>
      <c r="C293" t="s">
        <v>178</v>
      </c>
      <c r="D293">
        <v>539077</v>
      </c>
      <c r="E293">
        <v>183399</v>
      </c>
      <c r="F293" t="s">
        <v>430</v>
      </c>
      <c r="G293" t="s">
        <v>435</v>
      </c>
      <c r="H293">
        <v>3</v>
      </c>
      <c r="I293">
        <v>5.3082169999999996E-3</v>
      </c>
      <c r="J293">
        <v>51.5318653</v>
      </c>
    </row>
    <row r="294" spans="1:10" hidden="1" x14ac:dyDescent="0.25">
      <c r="A294">
        <v>292</v>
      </c>
      <c r="B294">
        <v>478</v>
      </c>
      <c r="C294" t="s">
        <v>179</v>
      </c>
      <c r="D294">
        <v>538752</v>
      </c>
      <c r="E294">
        <v>184020</v>
      </c>
      <c r="F294" t="s">
        <v>430</v>
      </c>
      <c r="G294" t="s">
        <v>435</v>
      </c>
      <c r="H294">
        <v>3</v>
      </c>
      <c r="I294">
        <v>8.6988899999999999E-4</v>
      </c>
      <c r="J294">
        <v>51.537526450000001</v>
      </c>
    </row>
    <row r="295" spans="1:10" hidden="1" x14ac:dyDescent="0.25">
      <c r="A295">
        <v>293</v>
      </c>
      <c r="B295">
        <v>479</v>
      </c>
      <c r="C295" t="s">
        <v>180</v>
      </c>
      <c r="D295">
        <v>538128</v>
      </c>
      <c r="E295">
        <v>184761</v>
      </c>
      <c r="F295" t="s">
        <v>430</v>
      </c>
      <c r="G295" t="s">
        <v>435</v>
      </c>
      <c r="H295">
        <v>3</v>
      </c>
      <c r="I295">
        <v>-7.8322749999999997E-3</v>
      </c>
      <c r="J295">
        <v>51.544339059999999</v>
      </c>
    </row>
    <row r="296" spans="1:10" hidden="1" x14ac:dyDescent="0.25">
      <c r="A296">
        <v>294</v>
      </c>
      <c r="B296">
        <v>350</v>
      </c>
      <c r="C296" t="s">
        <v>504</v>
      </c>
      <c r="D296">
        <v>520148</v>
      </c>
      <c r="E296">
        <v>179250</v>
      </c>
      <c r="F296" t="s">
        <v>430</v>
      </c>
      <c r="G296" t="s">
        <v>431</v>
      </c>
      <c r="H296">
        <v>3</v>
      </c>
      <c r="I296">
        <v>-0.26889427599999999</v>
      </c>
      <c r="J296">
        <v>51.49891951</v>
      </c>
    </row>
    <row r="297" spans="1:10" hidden="1" x14ac:dyDescent="0.25">
      <c r="A297">
        <v>295</v>
      </c>
      <c r="B297">
        <v>353</v>
      </c>
      <c r="C297" t="s">
        <v>505</v>
      </c>
      <c r="D297">
        <v>533687</v>
      </c>
      <c r="E297">
        <v>188621</v>
      </c>
      <c r="F297" t="s">
        <v>430</v>
      </c>
      <c r="G297" t="s">
        <v>431</v>
      </c>
      <c r="H297">
        <v>3</v>
      </c>
      <c r="I297">
        <v>-7.0375894999999994E-2</v>
      </c>
      <c r="J297">
        <v>51.580099689999997</v>
      </c>
    </row>
    <row r="298" spans="1:10" hidden="1" x14ac:dyDescent="0.25">
      <c r="A298">
        <v>296</v>
      </c>
      <c r="B298">
        <v>354</v>
      </c>
      <c r="C298" t="s">
        <v>70</v>
      </c>
      <c r="D298">
        <v>519687</v>
      </c>
      <c r="E298">
        <v>184195</v>
      </c>
      <c r="F298" t="s">
        <v>430</v>
      </c>
      <c r="G298" t="s">
        <v>431</v>
      </c>
      <c r="H298">
        <v>3</v>
      </c>
      <c r="I298">
        <v>-0.27385321200000001</v>
      </c>
      <c r="J298">
        <v>51.543464980000003</v>
      </c>
    </row>
    <row r="299" spans="1:10" hidden="1" x14ac:dyDescent="0.25">
      <c r="A299">
        <v>297</v>
      </c>
      <c r="B299">
        <v>357</v>
      </c>
      <c r="C299" t="s">
        <v>506</v>
      </c>
      <c r="D299">
        <v>537018</v>
      </c>
      <c r="E299">
        <v>188807</v>
      </c>
      <c r="F299" t="s">
        <v>430</v>
      </c>
      <c r="G299" t="s">
        <v>431</v>
      </c>
      <c r="H299">
        <v>3</v>
      </c>
      <c r="I299">
        <v>-2.2254511000000001E-2</v>
      </c>
      <c r="J299">
        <v>51.580971290000001</v>
      </c>
    </row>
    <row r="300" spans="1:10" hidden="1" x14ac:dyDescent="0.25">
      <c r="A300">
        <v>298</v>
      </c>
      <c r="B300">
        <v>358</v>
      </c>
      <c r="C300" t="s">
        <v>507</v>
      </c>
      <c r="D300">
        <v>540570</v>
      </c>
      <c r="E300">
        <v>185590</v>
      </c>
      <c r="F300" t="s">
        <v>430</v>
      </c>
      <c r="G300" t="s">
        <v>431</v>
      </c>
      <c r="H300">
        <v>3</v>
      </c>
      <c r="I300">
        <v>2.7694661999999998E-2</v>
      </c>
      <c r="J300">
        <v>51.551186039999997</v>
      </c>
    </row>
    <row r="301" spans="1:10" hidden="1" x14ac:dyDescent="0.25">
      <c r="A301">
        <v>299</v>
      </c>
      <c r="B301">
        <v>370</v>
      </c>
      <c r="C301" t="s">
        <v>306</v>
      </c>
      <c r="D301">
        <v>519813</v>
      </c>
      <c r="E301">
        <v>178341</v>
      </c>
      <c r="F301" t="s">
        <v>430</v>
      </c>
      <c r="G301" t="s">
        <v>431</v>
      </c>
      <c r="H301">
        <v>3</v>
      </c>
      <c r="I301">
        <v>-0.27402739199999998</v>
      </c>
      <c r="J301">
        <v>51.490820159999998</v>
      </c>
    </row>
    <row r="302" spans="1:10" hidden="1" x14ac:dyDescent="0.25">
      <c r="A302">
        <v>300</v>
      </c>
      <c r="B302">
        <v>379</v>
      </c>
      <c r="C302" t="s">
        <v>93</v>
      </c>
      <c r="D302">
        <v>538521</v>
      </c>
      <c r="E302">
        <v>184409</v>
      </c>
      <c r="F302" t="s">
        <v>430</v>
      </c>
      <c r="G302" t="s">
        <v>431</v>
      </c>
      <c r="H302">
        <v>3</v>
      </c>
      <c r="I302">
        <v>-2.3072639999999998E-3</v>
      </c>
      <c r="J302">
        <v>51.541079279999998</v>
      </c>
    </row>
    <row r="303" spans="1:10" hidden="1" x14ac:dyDescent="0.25">
      <c r="A303">
        <v>301</v>
      </c>
      <c r="B303">
        <v>122</v>
      </c>
      <c r="C303" t="s">
        <v>102</v>
      </c>
      <c r="D303">
        <v>545080</v>
      </c>
      <c r="E303">
        <v>191498</v>
      </c>
      <c r="F303" t="s">
        <v>78</v>
      </c>
      <c r="G303" t="s">
        <v>402</v>
      </c>
      <c r="H303">
        <v>4</v>
      </c>
      <c r="I303">
        <v>9.5143844000000005E-2</v>
      </c>
      <c r="J303">
        <v>51.603137369999999</v>
      </c>
    </row>
    <row r="304" spans="1:10" hidden="1" x14ac:dyDescent="0.25">
      <c r="A304">
        <v>302</v>
      </c>
      <c r="B304">
        <v>123</v>
      </c>
      <c r="C304" t="s">
        <v>298</v>
      </c>
      <c r="D304">
        <v>544967</v>
      </c>
      <c r="E304">
        <v>192559</v>
      </c>
      <c r="F304" t="s">
        <v>78</v>
      </c>
      <c r="G304" t="s">
        <v>402</v>
      </c>
      <c r="H304">
        <v>4</v>
      </c>
      <c r="I304">
        <v>9.3957755000000004E-2</v>
      </c>
      <c r="J304">
        <v>51.612696460000002</v>
      </c>
    </row>
    <row r="305" spans="1:10" hidden="1" x14ac:dyDescent="0.25">
      <c r="A305">
        <v>303</v>
      </c>
      <c r="B305">
        <v>2</v>
      </c>
      <c r="C305" t="s">
        <v>321</v>
      </c>
      <c r="D305">
        <v>521319</v>
      </c>
      <c r="E305">
        <v>189962</v>
      </c>
      <c r="F305" t="s">
        <v>249</v>
      </c>
      <c r="G305" t="s">
        <v>402</v>
      </c>
      <c r="H305">
        <v>4</v>
      </c>
      <c r="I305">
        <v>-0.248341905</v>
      </c>
      <c r="J305">
        <v>51.594947130000001</v>
      </c>
    </row>
    <row r="306" spans="1:10" hidden="1" x14ac:dyDescent="0.25">
      <c r="A306">
        <v>304</v>
      </c>
      <c r="B306">
        <v>3</v>
      </c>
      <c r="C306" t="s">
        <v>319</v>
      </c>
      <c r="D306">
        <v>520326</v>
      </c>
      <c r="E306">
        <v>190760</v>
      </c>
      <c r="F306" t="s">
        <v>249</v>
      </c>
      <c r="G306" t="s">
        <v>402</v>
      </c>
      <c r="H306">
        <v>4</v>
      </c>
      <c r="I306">
        <v>-0.26239884499999999</v>
      </c>
      <c r="J306">
        <v>51.602336989999998</v>
      </c>
    </row>
    <row r="307" spans="1:10" hidden="1" x14ac:dyDescent="0.25">
      <c r="A307">
        <v>305</v>
      </c>
      <c r="B307">
        <v>5</v>
      </c>
      <c r="C307" t="s">
        <v>326</v>
      </c>
      <c r="D307">
        <v>524046</v>
      </c>
      <c r="E307">
        <v>191450</v>
      </c>
      <c r="F307" t="s">
        <v>249</v>
      </c>
      <c r="G307" t="s">
        <v>402</v>
      </c>
      <c r="H307">
        <v>4</v>
      </c>
      <c r="I307">
        <v>-0.20846019399999999</v>
      </c>
      <c r="J307">
        <v>51.607735820000002</v>
      </c>
    </row>
    <row r="308" spans="1:10" hidden="1" x14ac:dyDescent="0.25">
      <c r="A308">
        <v>306</v>
      </c>
      <c r="B308">
        <v>7</v>
      </c>
      <c r="C308" t="s">
        <v>273</v>
      </c>
      <c r="D308">
        <v>525278</v>
      </c>
      <c r="E308">
        <v>190668</v>
      </c>
      <c r="F308" t="s">
        <v>249</v>
      </c>
      <c r="G308" t="s">
        <v>402</v>
      </c>
      <c r="H308">
        <v>4</v>
      </c>
      <c r="I308">
        <v>-0.19095192499999999</v>
      </c>
      <c r="J308">
        <v>51.600433209999998</v>
      </c>
    </row>
    <row r="309" spans="1:10" hidden="1" x14ac:dyDescent="0.25">
      <c r="A309">
        <v>307</v>
      </c>
      <c r="B309">
        <v>8</v>
      </c>
      <c r="C309" t="s">
        <v>331</v>
      </c>
      <c r="D309">
        <v>515412</v>
      </c>
      <c r="E309">
        <v>185542</v>
      </c>
      <c r="F309" t="s">
        <v>51</v>
      </c>
      <c r="G309" t="s">
        <v>402</v>
      </c>
      <c r="H309">
        <v>4</v>
      </c>
      <c r="I309">
        <v>-0.33503924600000001</v>
      </c>
      <c r="J309">
        <v>51.556463839999999</v>
      </c>
    </row>
    <row r="310" spans="1:10" hidden="1" x14ac:dyDescent="0.25">
      <c r="A310">
        <v>308</v>
      </c>
      <c r="B310">
        <v>9</v>
      </c>
      <c r="C310" t="s">
        <v>332</v>
      </c>
      <c r="D310">
        <v>516875</v>
      </c>
      <c r="E310">
        <v>184890</v>
      </c>
      <c r="F310" t="s">
        <v>51</v>
      </c>
      <c r="G310" t="s">
        <v>402</v>
      </c>
      <c r="H310">
        <v>4</v>
      </c>
      <c r="I310">
        <v>-0.31415966200000001</v>
      </c>
      <c r="J310">
        <v>51.550303409999998</v>
      </c>
    </row>
    <row r="311" spans="1:10" hidden="1" x14ac:dyDescent="0.25">
      <c r="A311">
        <v>309</v>
      </c>
      <c r="B311">
        <v>13</v>
      </c>
      <c r="C311" t="s">
        <v>327</v>
      </c>
      <c r="D311">
        <v>517996</v>
      </c>
      <c r="E311">
        <v>183795</v>
      </c>
      <c r="F311" t="s">
        <v>51</v>
      </c>
      <c r="G311" t="s">
        <v>402</v>
      </c>
      <c r="H311">
        <v>4</v>
      </c>
      <c r="I311">
        <v>-0.298361133</v>
      </c>
      <c r="J311">
        <v>51.54022715</v>
      </c>
    </row>
    <row r="312" spans="1:10" hidden="1" x14ac:dyDescent="0.25">
      <c r="A312">
        <v>310</v>
      </c>
      <c r="B312">
        <v>22</v>
      </c>
      <c r="C312" t="s">
        <v>47</v>
      </c>
      <c r="D312">
        <v>529355</v>
      </c>
      <c r="E312">
        <v>192498</v>
      </c>
      <c r="F312" t="s">
        <v>51</v>
      </c>
      <c r="G312" t="s">
        <v>402</v>
      </c>
      <c r="H312">
        <v>4</v>
      </c>
      <c r="I312">
        <v>-0.13143482300000001</v>
      </c>
      <c r="J312">
        <v>51.615954780000003</v>
      </c>
    </row>
    <row r="313" spans="1:10" hidden="1" x14ac:dyDescent="0.25">
      <c r="A313">
        <v>311</v>
      </c>
      <c r="B313">
        <v>23</v>
      </c>
      <c r="C313" t="s">
        <v>48</v>
      </c>
      <c r="D313">
        <v>529676</v>
      </c>
      <c r="E313">
        <v>194265</v>
      </c>
      <c r="F313" t="s">
        <v>51</v>
      </c>
      <c r="G313" t="s">
        <v>402</v>
      </c>
      <c r="H313">
        <v>4</v>
      </c>
      <c r="I313">
        <v>-0.12615093299999999</v>
      </c>
      <c r="J313">
        <v>51.631762600000002</v>
      </c>
    </row>
    <row r="314" spans="1:10" hidden="1" x14ac:dyDescent="0.25">
      <c r="A314">
        <v>312</v>
      </c>
      <c r="B314">
        <v>43</v>
      </c>
      <c r="C314" t="s">
        <v>109</v>
      </c>
      <c r="D314">
        <v>516378</v>
      </c>
      <c r="E314">
        <v>183315</v>
      </c>
      <c r="F314" t="s">
        <v>78</v>
      </c>
      <c r="G314" t="s">
        <v>402</v>
      </c>
      <c r="H314">
        <v>4</v>
      </c>
      <c r="I314">
        <v>-0.32183979000000001</v>
      </c>
      <c r="J314">
        <v>51.536247019999998</v>
      </c>
    </row>
    <row r="315" spans="1:10" hidden="1" x14ac:dyDescent="0.25">
      <c r="A315">
        <v>313</v>
      </c>
      <c r="B315">
        <v>44</v>
      </c>
      <c r="C315" t="s">
        <v>110</v>
      </c>
      <c r="D315">
        <v>514763</v>
      </c>
      <c r="E315">
        <v>183928</v>
      </c>
      <c r="F315" t="s">
        <v>78</v>
      </c>
      <c r="G315" t="s">
        <v>402</v>
      </c>
      <c r="H315">
        <v>4</v>
      </c>
      <c r="I315">
        <v>-0.34492108999999999</v>
      </c>
      <c r="J315">
        <v>51.542088409999998</v>
      </c>
    </row>
    <row r="316" spans="1:10" hidden="1" x14ac:dyDescent="0.25">
      <c r="A316">
        <v>314</v>
      </c>
      <c r="B316">
        <v>55</v>
      </c>
      <c r="C316" t="s">
        <v>301</v>
      </c>
      <c r="D316">
        <v>540157</v>
      </c>
      <c r="E316">
        <v>188804</v>
      </c>
      <c r="F316" t="s">
        <v>78</v>
      </c>
      <c r="G316" t="s">
        <v>402</v>
      </c>
      <c r="H316">
        <v>4</v>
      </c>
      <c r="I316">
        <v>2.3019901999999998E-2</v>
      </c>
      <c r="J316">
        <v>51.580172760000004</v>
      </c>
    </row>
    <row r="317" spans="1:10" hidden="1" x14ac:dyDescent="0.25">
      <c r="A317">
        <v>315</v>
      </c>
      <c r="B317">
        <v>56</v>
      </c>
      <c r="C317" t="s">
        <v>95</v>
      </c>
      <c r="D317">
        <v>539279</v>
      </c>
      <c r="E317">
        <v>187405</v>
      </c>
      <c r="F317" t="s">
        <v>78</v>
      </c>
      <c r="G317" t="s">
        <v>402</v>
      </c>
      <c r="H317">
        <v>4</v>
      </c>
      <c r="I317">
        <v>9.8076780000000002E-3</v>
      </c>
      <c r="J317">
        <v>51.56781496</v>
      </c>
    </row>
    <row r="318" spans="1:10" hidden="1" x14ac:dyDescent="0.25">
      <c r="A318">
        <v>316</v>
      </c>
      <c r="B318">
        <v>57</v>
      </c>
      <c r="C318" t="s">
        <v>96</v>
      </c>
      <c r="D318">
        <v>540673</v>
      </c>
      <c r="E318">
        <v>188254</v>
      </c>
      <c r="F318" t="s">
        <v>78</v>
      </c>
      <c r="G318" t="s">
        <v>402</v>
      </c>
      <c r="H318">
        <v>4</v>
      </c>
      <c r="I318">
        <v>3.0247765999999999E-2</v>
      </c>
      <c r="J318">
        <v>51.575096590000001</v>
      </c>
    </row>
    <row r="319" spans="1:10" hidden="1" x14ac:dyDescent="0.25">
      <c r="A319">
        <v>317</v>
      </c>
      <c r="B319">
        <v>58</v>
      </c>
      <c r="C319" t="s">
        <v>97</v>
      </c>
      <c r="D319">
        <v>541834</v>
      </c>
      <c r="E319">
        <v>188358</v>
      </c>
      <c r="F319" t="s">
        <v>78</v>
      </c>
      <c r="G319" t="s">
        <v>402</v>
      </c>
      <c r="H319">
        <v>4</v>
      </c>
      <c r="I319">
        <v>4.7039300999999999E-2</v>
      </c>
      <c r="J319">
        <v>51.5757446</v>
      </c>
    </row>
    <row r="320" spans="1:10" hidden="1" x14ac:dyDescent="0.25">
      <c r="A320">
        <v>318</v>
      </c>
      <c r="B320">
        <v>59</v>
      </c>
      <c r="C320" t="s">
        <v>98</v>
      </c>
      <c r="D320">
        <v>543274</v>
      </c>
      <c r="E320">
        <v>188430</v>
      </c>
      <c r="F320" t="s">
        <v>78</v>
      </c>
      <c r="G320" t="s">
        <v>402</v>
      </c>
      <c r="H320">
        <v>4</v>
      </c>
      <c r="I320">
        <v>6.7825538000000005E-2</v>
      </c>
      <c r="J320">
        <v>51.576029490000003</v>
      </c>
    </row>
    <row r="321" spans="1:10" hidden="1" x14ac:dyDescent="0.25">
      <c r="A321">
        <v>319</v>
      </c>
      <c r="B321">
        <v>60</v>
      </c>
      <c r="C321" t="s">
        <v>302</v>
      </c>
      <c r="D321">
        <v>540536</v>
      </c>
      <c r="E321">
        <v>190063</v>
      </c>
      <c r="F321" t="s">
        <v>78</v>
      </c>
      <c r="G321" t="s">
        <v>402</v>
      </c>
      <c r="H321">
        <v>4</v>
      </c>
      <c r="I321">
        <v>2.8990141000000001E-2</v>
      </c>
      <c r="J321">
        <v>51.591389339999999</v>
      </c>
    </row>
    <row r="322" spans="1:10" hidden="1" x14ac:dyDescent="0.25">
      <c r="A322">
        <v>320</v>
      </c>
      <c r="B322">
        <v>61</v>
      </c>
      <c r="C322" t="s">
        <v>99</v>
      </c>
      <c r="D322">
        <v>544920</v>
      </c>
      <c r="E322">
        <v>188385</v>
      </c>
      <c r="F322" t="s">
        <v>78</v>
      </c>
      <c r="G322" t="s">
        <v>402</v>
      </c>
      <c r="H322">
        <v>4</v>
      </c>
      <c r="I322">
        <v>9.1554903000000007E-2</v>
      </c>
      <c r="J322">
        <v>51.575199740000002</v>
      </c>
    </row>
    <row r="323" spans="1:10" hidden="1" x14ac:dyDescent="0.25">
      <c r="A323">
        <v>321</v>
      </c>
      <c r="B323">
        <v>62</v>
      </c>
      <c r="C323" t="s">
        <v>100</v>
      </c>
      <c r="D323">
        <v>544799</v>
      </c>
      <c r="E323">
        <v>189494</v>
      </c>
      <c r="F323" t="s">
        <v>78</v>
      </c>
      <c r="G323" t="s">
        <v>402</v>
      </c>
      <c r="H323">
        <v>4</v>
      </c>
      <c r="I323">
        <v>9.0259546999999996E-2</v>
      </c>
      <c r="J323">
        <v>51.585198949999999</v>
      </c>
    </row>
    <row r="324" spans="1:10" hidden="1" x14ac:dyDescent="0.25">
      <c r="A324">
        <v>322</v>
      </c>
      <c r="B324">
        <v>63</v>
      </c>
      <c r="C324" t="s">
        <v>101</v>
      </c>
      <c r="D324">
        <v>544936</v>
      </c>
      <c r="E324">
        <v>190595</v>
      </c>
      <c r="F324" t="s">
        <v>78</v>
      </c>
      <c r="G324" t="s">
        <v>402</v>
      </c>
      <c r="H324">
        <v>4</v>
      </c>
      <c r="I324">
        <v>9.2688125999999996E-2</v>
      </c>
      <c r="J324">
        <v>51.595054390000001</v>
      </c>
    </row>
    <row r="325" spans="1:10" hidden="1" x14ac:dyDescent="0.25">
      <c r="A325">
        <v>323</v>
      </c>
      <c r="B325">
        <v>64</v>
      </c>
      <c r="C325" t="s">
        <v>103</v>
      </c>
      <c r="D325">
        <v>540950</v>
      </c>
      <c r="E325">
        <v>191740</v>
      </c>
      <c r="F325" t="s">
        <v>78</v>
      </c>
      <c r="G325" t="s">
        <v>402</v>
      </c>
      <c r="H325">
        <v>4</v>
      </c>
      <c r="I325">
        <v>3.5640855999999999E-2</v>
      </c>
      <c r="J325">
        <v>51.60635963</v>
      </c>
    </row>
    <row r="326" spans="1:10" hidden="1" x14ac:dyDescent="0.25">
      <c r="A326">
        <v>324</v>
      </c>
      <c r="B326">
        <v>65</v>
      </c>
      <c r="C326" t="s">
        <v>300</v>
      </c>
      <c r="D326">
        <v>541590</v>
      </c>
      <c r="E326">
        <v>192895</v>
      </c>
      <c r="F326" t="s">
        <v>78</v>
      </c>
      <c r="G326" t="s">
        <v>402</v>
      </c>
      <c r="H326">
        <v>4</v>
      </c>
      <c r="I326">
        <v>4.5340183999999999E-2</v>
      </c>
      <c r="J326">
        <v>51.616578150000002</v>
      </c>
    </row>
    <row r="327" spans="1:10" hidden="1" x14ac:dyDescent="0.25">
      <c r="A327">
        <v>325</v>
      </c>
      <c r="B327">
        <v>66</v>
      </c>
      <c r="C327" t="s">
        <v>295</v>
      </c>
      <c r="D327">
        <v>543795</v>
      </c>
      <c r="E327">
        <v>193021</v>
      </c>
      <c r="F327" t="s">
        <v>78</v>
      </c>
      <c r="G327" t="s">
        <v>402</v>
      </c>
      <c r="H327">
        <v>4</v>
      </c>
      <c r="I327">
        <v>7.7229167000000001E-2</v>
      </c>
      <c r="J327">
        <v>51.61715195</v>
      </c>
    </row>
    <row r="328" spans="1:10" hidden="1" x14ac:dyDescent="0.25">
      <c r="A328">
        <v>326</v>
      </c>
      <c r="B328">
        <v>71</v>
      </c>
      <c r="C328" t="s">
        <v>125</v>
      </c>
      <c r="D328">
        <v>542463</v>
      </c>
      <c r="E328">
        <v>184275</v>
      </c>
      <c r="F328" t="s">
        <v>447</v>
      </c>
      <c r="G328" t="s">
        <v>402</v>
      </c>
      <c r="H328">
        <v>4</v>
      </c>
      <c r="I328">
        <v>5.4454908000000003E-2</v>
      </c>
      <c r="J328">
        <v>51.538897499999997</v>
      </c>
    </row>
    <row r="329" spans="1:10" hidden="1" x14ac:dyDescent="0.25">
      <c r="A329">
        <v>327</v>
      </c>
      <c r="B329">
        <v>76</v>
      </c>
      <c r="C329" t="s">
        <v>123</v>
      </c>
      <c r="D329">
        <v>545846</v>
      </c>
      <c r="E329">
        <v>184254</v>
      </c>
      <c r="F329" t="s">
        <v>115</v>
      </c>
      <c r="G329" t="s">
        <v>402</v>
      </c>
      <c r="H329">
        <v>4</v>
      </c>
      <c r="I329">
        <v>0.103187503</v>
      </c>
      <c r="J329">
        <v>51.537844059999998</v>
      </c>
    </row>
    <row r="330" spans="1:10" hidden="1" x14ac:dyDescent="0.25">
      <c r="A330">
        <v>328</v>
      </c>
      <c r="B330">
        <v>200</v>
      </c>
      <c r="C330" t="s">
        <v>124</v>
      </c>
      <c r="D330">
        <v>544359</v>
      </c>
      <c r="E330">
        <v>184382</v>
      </c>
      <c r="F330" t="s">
        <v>447</v>
      </c>
      <c r="G330" t="s">
        <v>402</v>
      </c>
      <c r="H330">
        <v>4</v>
      </c>
      <c r="I330">
        <v>8.1813551999999998E-2</v>
      </c>
      <c r="J330">
        <v>51.539375110000002</v>
      </c>
    </row>
    <row r="331" spans="1:10" hidden="1" x14ac:dyDescent="0.25">
      <c r="A331">
        <v>329</v>
      </c>
      <c r="B331">
        <v>210</v>
      </c>
      <c r="C331" t="s">
        <v>250</v>
      </c>
      <c r="D331">
        <v>525670</v>
      </c>
      <c r="E331">
        <v>168602</v>
      </c>
      <c r="F331" t="s">
        <v>249</v>
      </c>
      <c r="G331" t="s">
        <v>402</v>
      </c>
      <c r="H331">
        <v>4</v>
      </c>
      <c r="I331">
        <v>-0.19316028199999999</v>
      </c>
      <c r="J331">
        <v>51.40201673</v>
      </c>
    </row>
    <row r="332" spans="1:10" hidden="1" x14ac:dyDescent="0.25">
      <c r="A332">
        <v>330</v>
      </c>
      <c r="B332">
        <v>214</v>
      </c>
      <c r="C332" t="s">
        <v>17</v>
      </c>
      <c r="D332">
        <v>513568</v>
      </c>
      <c r="E332">
        <v>175971</v>
      </c>
      <c r="F332" t="s">
        <v>51</v>
      </c>
      <c r="G332" t="s">
        <v>402</v>
      </c>
      <c r="H332">
        <v>4</v>
      </c>
      <c r="I332">
        <v>-0.36471606899999998</v>
      </c>
      <c r="J332">
        <v>51.470809000000003</v>
      </c>
    </row>
    <row r="333" spans="1:10" hidden="1" x14ac:dyDescent="0.25">
      <c r="A333">
        <v>331</v>
      </c>
      <c r="B333">
        <v>215</v>
      </c>
      <c r="C333" t="s">
        <v>16</v>
      </c>
      <c r="D333">
        <v>514255</v>
      </c>
      <c r="E333">
        <v>176203</v>
      </c>
      <c r="F333" t="s">
        <v>51</v>
      </c>
      <c r="G333" t="s">
        <v>402</v>
      </c>
      <c r="H333">
        <v>4</v>
      </c>
      <c r="I333">
        <v>-0.3547554</v>
      </c>
      <c r="J333">
        <v>51.472752190000001</v>
      </c>
    </row>
    <row r="334" spans="1:10" hidden="1" x14ac:dyDescent="0.25">
      <c r="A334">
        <v>332</v>
      </c>
      <c r="B334">
        <v>216</v>
      </c>
      <c r="C334" t="s">
        <v>15</v>
      </c>
      <c r="D334">
        <v>514520</v>
      </c>
      <c r="E334">
        <v>177097</v>
      </c>
      <c r="F334" t="s">
        <v>51</v>
      </c>
      <c r="G334" t="s">
        <v>402</v>
      </c>
      <c r="H334">
        <v>4</v>
      </c>
      <c r="I334">
        <v>-0.35064089599999998</v>
      </c>
      <c r="J334">
        <v>51.48073359</v>
      </c>
    </row>
    <row r="335" spans="1:10" hidden="1" x14ac:dyDescent="0.25">
      <c r="A335">
        <v>333</v>
      </c>
      <c r="B335">
        <v>217</v>
      </c>
      <c r="C335" t="s">
        <v>14</v>
      </c>
      <c r="D335">
        <v>516334</v>
      </c>
      <c r="E335">
        <v>178693</v>
      </c>
      <c r="F335" t="s">
        <v>51</v>
      </c>
      <c r="G335" t="s">
        <v>402</v>
      </c>
      <c r="H335">
        <v>4</v>
      </c>
      <c r="I335">
        <v>-0.32401175999999998</v>
      </c>
      <c r="J335">
        <v>51.494711000000002</v>
      </c>
    </row>
    <row r="336" spans="1:10" hidden="1" x14ac:dyDescent="0.25">
      <c r="A336">
        <v>334</v>
      </c>
      <c r="B336">
        <v>222</v>
      </c>
      <c r="C336" t="s">
        <v>71</v>
      </c>
      <c r="D336">
        <v>518183</v>
      </c>
      <c r="E336">
        <v>185085</v>
      </c>
      <c r="F336" t="s">
        <v>52</v>
      </c>
      <c r="G336" t="s">
        <v>402</v>
      </c>
      <c r="H336">
        <v>4</v>
      </c>
      <c r="I336">
        <v>-0.295237517</v>
      </c>
      <c r="J336">
        <v>51.551779119999999</v>
      </c>
    </row>
    <row r="337" spans="1:10" hidden="1" x14ac:dyDescent="0.25">
      <c r="A337">
        <v>335</v>
      </c>
      <c r="B337">
        <v>223</v>
      </c>
      <c r="C337" t="s">
        <v>72</v>
      </c>
      <c r="D337">
        <v>517668</v>
      </c>
      <c r="E337">
        <v>186198</v>
      </c>
      <c r="F337" t="s">
        <v>52</v>
      </c>
      <c r="G337" t="s">
        <v>402</v>
      </c>
      <c r="H337">
        <v>4</v>
      </c>
      <c r="I337">
        <v>-0.30229399600000001</v>
      </c>
      <c r="J337">
        <v>51.561892469999997</v>
      </c>
    </row>
    <row r="338" spans="1:10" hidden="1" x14ac:dyDescent="0.25">
      <c r="A338">
        <v>336</v>
      </c>
      <c r="B338">
        <v>225</v>
      </c>
      <c r="C338" t="s">
        <v>311</v>
      </c>
      <c r="D338">
        <v>518077</v>
      </c>
      <c r="E338">
        <v>175161</v>
      </c>
      <c r="F338" t="s">
        <v>115</v>
      </c>
      <c r="G338" t="s">
        <v>402</v>
      </c>
      <c r="H338">
        <v>4</v>
      </c>
      <c r="I338">
        <v>-0.30008425300000002</v>
      </c>
      <c r="J338">
        <v>51.462605949999997</v>
      </c>
    </row>
    <row r="339" spans="1:10" hidden="1" x14ac:dyDescent="0.25">
      <c r="A339">
        <v>337</v>
      </c>
      <c r="B339">
        <v>328</v>
      </c>
      <c r="C339" t="s">
        <v>247</v>
      </c>
      <c r="D339">
        <v>518249</v>
      </c>
      <c r="E339">
        <v>187282</v>
      </c>
      <c r="F339" t="s">
        <v>224</v>
      </c>
      <c r="G339" t="s">
        <v>402</v>
      </c>
      <c r="H339">
        <v>4</v>
      </c>
      <c r="I339">
        <v>-0.29353922300000002</v>
      </c>
      <c r="J339">
        <v>51.571513809999999</v>
      </c>
    </row>
    <row r="340" spans="1:10" hidden="1" x14ac:dyDescent="0.25">
      <c r="A340">
        <v>338</v>
      </c>
      <c r="B340">
        <v>252</v>
      </c>
      <c r="C340" t="s">
        <v>206</v>
      </c>
      <c r="D340">
        <v>519316</v>
      </c>
      <c r="E340">
        <v>186388</v>
      </c>
      <c r="F340" t="s">
        <v>441</v>
      </c>
      <c r="G340" t="s">
        <v>402</v>
      </c>
      <c r="H340">
        <v>4</v>
      </c>
      <c r="I340">
        <v>-0.27845863799999998</v>
      </c>
      <c r="J340">
        <v>51.563259379999998</v>
      </c>
    </row>
    <row r="341" spans="1:10" hidden="1" x14ac:dyDescent="0.25">
      <c r="A341">
        <v>339</v>
      </c>
      <c r="B341">
        <v>255</v>
      </c>
      <c r="C341" t="s">
        <v>207</v>
      </c>
      <c r="D341">
        <v>519359</v>
      </c>
      <c r="E341">
        <v>188713</v>
      </c>
      <c r="F341" t="s">
        <v>205</v>
      </c>
      <c r="G341" t="s">
        <v>402</v>
      </c>
      <c r="H341">
        <v>4</v>
      </c>
      <c r="I341">
        <v>-0.277052309</v>
      </c>
      <c r="J341">
        <v>51.584142030000002</v>
      </c>
    </row>
    <row r="342" spans="1:10" hidden="1" x14ac:dyDescent="0.25">
      <c r="A342">
        <v>340</v>
      </c>
      <c r="B342">
        <v>256</v>
      </c>
      <c r="C342" t="s">
        <v>208</v>
      </c>
      <c r="D342">
        <v>518809</v>
      </c>
      <c r="E342">
        <v>189763</v>
      </c>
      <c r="F342" t="s">
        <v>205</v>
      </c>
      <c r="G342" t="s">
        <v>402</v>
      </c>
      <c r="H342">
        <v>4</v>
      </c>
      <c r="I342">
        <v>-0.28462981700000001</v>
      </c>
      <c r="J342">
        <v>51.593699620000002</v>
      </c>
    </row>
    <row r="343" spans="1:10" hidden="1" x14ac:dyDescent="0.25">
      <c r="A343">
        <v>341</v>
      </c>
      <c r="B343">
        <v>257</v>
      </c>
      <c r="C343" t="s">
        <v>73</v>
      </c>
      <c r="D343">
        <v>517336</v>
      </c>
      <c r="E343">
        <v>187060</v>
      </c>
      <c r="F343" t="s">
        <v>52</v>
      </c>
      <c r="G343" t="s">
        <v>402</v>
      </c>
      <c r="H343">
        <v>4</v>
      </c>
      <c r="I343">
        <v>-0.30678503699999998</v>
      </c>
      <c r="J343">
        <v>51.56971265</v>
      </c>
    </row>
    <row r="344" spans="1:10" hidden="1" x14ac:dyDescent="0.25">
      <c r="A344">
        <v>342</v>
      </c>
      <c r="B344">
        <v>259</v>
      </c>
      <c r="C344" t="s">
        <v>74</v>
      </c>
      <c r="D344">
        <v>516728</v>
      </c>
      <c r="E344">
        <v>188314</v>
      </c>
      <c r="F344" t="s">
        <v>52</v>
      </c>
      <c r="G344" t="s">
        <v>402</v>
      </c>
      <c r="H344">
        <v>4</v>
      </c>
      <c r="I344">
        <v>-0.31514018900000001</v>
      </c>
      <c r="J344">
        <v>51.58111281</v>
      </c>
    </row>
    <row r="345" spans="1:10" hidden="1" x14ac:dyDescent="0.25">
      <c r="A345">
        <v>343</v>
      </c>
      <c r="B345">
        <v>264</v>
      </c>
      <c r="C345" t="s">
        <v>275</v>
      </c>
      <c r="D345">
        <v>525718</v>
      </c>
      <c r="E345">
        <v>192588</v>
      </c>
      <c r="F345" t="s">
        <v>249</v>
      </c>
      <c r="G345" t="s">
        <v>402</v>
      </c>
      <c r="H345">
        <v>4</v>
      </c>
      <c r="I345">
        <v>-0.18390700400000001</v>
      </c>
      <c r="J345">
        <v>51.617589709999997</v>
      </c>
    </row>
    <row r="346" spans="1:10" hidden="1" x14ac:dyDescent="0.25">
      <c r="A346">
        <v>344</v>
      </c>
      <c r="B346">
        <v>265</v>
      </c>
      <c r="C346" t="s">
        <v>274</v>
      </c>
      <c r="D346">
        <v>525546</v>
      </c>
      <c r="E346">
        <v>191627</v>
      </c>
      <c r="F346" t="s">
        <v>249</v>
      </c>
      <c r="G346" t="s">
        <v>402</v>
      </c>
      <c r="H346">
        <v>4</v>
      </c>
      <c r="I346">
        <v>-0.186738929</v>
      </c>
      <c r="J346">
        <v>51.608989280000003</v>
      </c>
    </row>
    <row r="347" spans="1:10" hidden="1" x14ac:dyDescent="0.25">
      <c r="A347">
        <v>345</v>
      </c>
      <c r="B347">
        <v>266</v>
      </c>
      <c r="C347" t="s">
        <v>276</v>
      </c>
      <c r="D347">
        <v>526120</v>
      </c>
      <c r="E347">
        <v>193989</v>
      </c>
      <c r="F347" t="s">
        <v>249</v>
      </c>
      <c r="G347" t="s">
        <v>402</v>
      </c>
      <c r="H347">
        <v>4</v>
      </c>
      <c r="I347">
        <v>-0.17759979400000001</v>
      </c>
      <c r="J347">
        <v>51.630092480000002</v>
      </c>
    </row>
    <row r="348" spans="1:10" hidden="1" x14ac:dyDescent="0.25">
      <c r="A348">
        <v>346</v>
      </c>
      <c r="B348">
        <v>283</v>
      </c>
      <c r="C348" t="s">
        <v>246</v>
      </c>
      <c r="D348">
        <v>516643</v>
      </c>
      <c r="E348">
        <v>187964</v>
      </c>
      <c r="F348" t="s">
        <v>224</v>
      </c>
      <c r="G348" t="s">
        <v>402</v>
      </c>
      <c r="H348">
        <v>4</v>
      </c>
      <c r="I348">
        <v>-0.316478653</v>
      </c>
      <c r="J348">
        <v>51.577975850000001</v>
      </c>
    </row>
    <row r="349" spans="1:10" hidden="1" x14ac:dyDescent="0.25">
      <c r="A349">
        <v>347</v>
      </c>
      <c r="B349">
        <v>128</v>
      </c>
      <c r="C349" t="s">
        <v>508</v>
      </c>
      <c r="D349">
        <v>534012</v>
      </c>
      <c r="E349">
        <v>168233</v>
      </c>
      <c r="F349" t="s">
        <v>430</v>
      </c>
      <c r="G349" t="s">
        <v>431</v>
      </c>
      <c r="H349">
        <v>4</v>
      </c>
      <c r="I349">
        <v>-7.3428758999999996E-2</v>
      </c>
      <c r="J349">
        <v>51.396787109999998</v>
      </c>
    </row>
    <row r="350" spans="1:10" hidden="1" x14ac:dyDescent="0.25">
      <c r="A350">
        <v>348</v>
      </c>
      <c r="B350">
        <v>139</v>
      </c>
      <c r="C350" t="s">
        <v>509</v>
      </c>
      <c r="D350">
        <v>534318</v>
      </c>
      <c r="E350">
        <v>193573</v>
      </c>
      <c r="F350" t="s">
        <v>430</v>
      </c>
      <c r="G350" t="s">
        <v>431</v>
      </c>
      <c r="H350">
        <v>4</v>
      </c>
      <c r="I350">
        <v>-5.9376907E-2</v>
      </c>
      <c r="J350">
        <v>51.624454249999999</v>
      </c>
    </row>
    <row r="351" spans="1:10" hidden="1" x14ac:dyDescent="0.25">
      <c r="A351">
        <v>349</v>
      </c>
      <c r="B351">
        <v>143</v>
      </c>
      <c r="C351" t="s">
        <v>510</v>
      </c>
      <c r="D351">
        <v>538582</v>
      </c>
      <c r="E351">
        <v>191843</v>
      </c>
      <c r="F351" t="s">
        <v>430</v>
      </c>
      <c r="G351" t="s">
        <v>431</v>
      </c>
      <c r="H351">
        <v>4</v>
      </c>
      <c r="I351">
        <v>1.50512E-3</v>
      </c>
      <c r="J351">
        <v>51.607872999999998</v>
      </c>
    </row>
    <row r="352" spans="1:10" hidden="1" x14ac:dyDescent="0.25">
      <c r="A352">
        <v>350</v>
      </c>
      <c r="B352">
        <v>156</v>
      </c>
      <c r="C352" t="s">
        <v>511</v>
      </c>
      <c r="D352">
        <v>538493</v>
      </c>
      <c r="E352">
        <v>189407</v>
      </c>
      <c r="F352" t="s">
        <v>430</v>
      </c>
      <c r="G352" t="s">
        <v>431</v>
      </c>
      <c r="H352">
        <v>4</v>
      </c>
      <c r="I352">
        <v>-7.4122100000000002E-4</v>
      </c>
      <c r="J352">
        <v>51.58600285</v>
      </c>
    </row>
    <row r="353" spans="1:10" hidden="1" x14ac:dyDescent="0.25">
      <c r="A353">
        <v>351</v>
      </c>
      <c r="B353">
        <v>159</v>
      </c>
      <c r="C353" t="s">
        <v>512</v>
      </c>
      <c r="D353">
        <v>533922</v>
      </c>
      <c r="E353">
        <v>192445</v>
      </c>
      <c r="F353" t="s">
        <v>430</v>
      </c>
      <c r="G353" t="s">
        <v>431</v>
      </c>
      <c r="H353">
        <v>4</v>
      </c>
      <c r="I353">
        <v>-6.5526104000000002E-2</v>
      </c>
      <c r="J353">
        <v>51.614408480000002</v>
      </c>
    </row>
    <row r="354" spans="1:10" hidden="1" x14ac:dyDescent="0.25">
      <c r="A354">
        <v>352</v>
      </c>
      <c r="B354">
        <v>185</v>
      </c>
      <c r="C354" t="s">
        <v>74</v>
      </c>
      <c r="D354">
        <v>516698</v>
      </c>
      <c r="E354">
        <v>188340</v>
      </c>
      <c r="F354" t="s">
        <v>430</v>
      </c>
      <c r="G354" t="s">
        <v>431</v>
      </c>
      <c r="H354">
        <v>4</v>
      </c>
      <c r="I354">
        <v>-0.31556444099999997</v>
      </c>
      <c r="J354">
        <v>51.581348460000001</v>
      </c>
    </row>
    <row r="355" spans="1:10" hidden="1" x14ac:dyDescent="0.25">
      <c r="A355">
        <v>353</v>
      </c>
      <c r="B355">
        <v>190</v>
      </c>
      <c r="C355" t="s">
        <v>72</v>
      </c>
      <c r="D355">
        <v>517641</v>
      </c>
      <c r="E355">
        <v>186239</v>
      </c>
      <c r="F355" t="s">
        <v>430</v>
      </c>
      <c r="G355" t="s">
        <v>431</v>
      </c>
      <c r="H355">
        <v>4</v>
      </c>
      <c r="I355">
        <v>-0.30266304599999999</v>
      </c>
      <c r="J355">
        <v>51.562267669999997</v>
      </c>
    </row>
    <row r="356" spans="1:10" hidden="1" x14ac:dyDescent="0.25">
      <c r="A356">
        <v>354</v>
      </c>
      <c r="B356">
        <v>385</v>
      </c>
      <c r="C356" t="s">
        <v>513</v>
      </c>
      <c r="D356">
        <v>541951</v>
      </c>
      <c r="E356">
        <v>185707</v>
      </c>
      <c r="F356" t="s">
        <v>430</v>
      </c>
      <c r="G356" t="s">
        <v>434</v>
      </c>
      <c r="H356">
        <v>4</v>
      </c>
      <c r="I356">
        <v>4.7651014999999998E-2</v>
      </c>
      <c r="J356">
        <v>51.551893210000003</v>
      </c>
    </row>
    <row r="357" spans="1:10" hidden="1" x14ac:dyDescent="0.25">
      <c r="A357">
        <v>355</v>
      </c>
      <c r="B357">
        <v>386</v>
      </c>
      <c r="C357" t="s">
        <v>514</v>
      </c>
      <c r="D357">
        <v>543535</v>
      </c>
      <c r="E357">
        <v>186486</v>
      </c>
      <c r="F357" t="s">
        <v>430</v>
      </c>
      <c r="G357" t="s">
        <v>434</v>
      </c>
      <c r="H357">
        <v>4</v>
      </c>
      <c r="I357">
        <v>7.0800650000000007E-2</v>
      </c>
      <c r="J357">
        <v>51.55848898</v>
      </c>
    </row>
    <row r="358" spans="1:10" hidden="1" x14ac:dyDescent="0.25">
      <c r="A358">
        <v>356</v>
      </c>
      <c r="B358">
        <v>387</v>
      </c>
      <c r="C358" t="s">
        <v>515</v>
      </c>
      <c r="D358">
        <v>545454</v>
      </c>
      <c r="E358">
        <v>187093</v>
      </c>
      <c r="F358" t="s">
        <v>430</v>
      </c>
      <c r="G358" t="s">
        <v>434</v>
      </c>
      <c r="H358">
        <v>4</v>
      </c>
      <c r="I358">
        <v>9.8722802999999998E-2</v>
      </c>
      <c r="J358">
        <v>51.563454100000001</v>
      </c>
    </row>
    <row r="359" spans="1:10" hidden="1" x14ac:dyDescent="0.25">
      <c r="A359">
        <v>357</v>
      </c>
      <c r="B359">
        <v>388</v>
      </c>
      <c r="C359" t="s">
        <v>516</v>
      </c>
      <c r="D359">
        <v>546398</v>
      </c>
      <c r="E359">
        <v>187292</v>
      </c>
      <c r="F359" t="s">
        <v>430</v>
      </c>
      <c r="G359" t="s">
        <v>434</v>
      </c>
      <c r="H359">
        <v>4</v>
      </c>
      <c r="I359">
        <v>0.11241456399999999</v>
      </c>
      <c r="J359">
        <v>51.565001629999998</v>
      </c>
    </row>
    <row r="360" spans="1:10" hidden="1" x14ac:dyDescent="0.25">
      <c r="A360">
        <v>358</v>
      </c>
      <c r="B360">
        <v>399</v>
      </c>
      <c r="C360" t="s">
        <v>517</v>
      </c>
      <c r="D360">
        <v>525779</v>
      </c>
      <c r="E360">
        <v>169309</v>
      </c>
      <c r="F360" t="s">
        <v>430</v>
      </c>
      <c r="G360" t="s">
        <v>501</v>
      </c>
      <c r="H360">
        <v>4</v>
      </c>
      <c r="I360">
        <v>-0.19133999500000001</v>
      </c>
      <c r="J360">
        <v>51.408346000000002</v>
      </c>
    </row>
    <row r="361" spans="1:10" hidden="1" x14ac:dyDescent="0.25">
      <c r="A361">
        <v>359</v>
      </c>
      <c r="B361">
        <v>400</v>
      </c>
      <c r="C361" t="s">
        <v>518</v>
      </c>
      <c r="D361">
        <v>526529</v>
      </c>
      <c r="E361">
        <v>168725</v>
      </c>
      <c r="F361" t="s">
        <v>430</v>
      </c>
      <c r="G361" t="s">
        <v>501</v>
      </c>
      <c r="H361">
        <v>4</v>
      </c>
      <c r="I361">
        <v>-0.18076980600000001</v>
      </c>
      <c r="J361">
        <v>51.402929440000001</v>
      </c>
    </row>
    <row r="362" spans="1:10" hidden="1" x14ac:dyDescent="0.25">
      <c r="A362">
        <v>360</v>
      </c>
      <c r="B362">
        <v>401</v>
      </c>
      <c r="C362" t="s">
        <v>519</v>
      </c>
      <c r="D362">
        <v>526809</v>
      </c>
      <c r="E362">
        <v>168456</v>
      </c>
      <c r="F362" t="s">
        <v>430</v>
      </c>
      <c r="G362" t="s">
        <v>501</v>
      </c>
      <c r="H362">
        <v>4</v>
      </c>
      <c r="I362">
        <v>-0.17684002800000001</v>
      </c>
      <c r="J362">
        <v>51.400444810000003</v>
      </c>
    </row>
    <row r="363" spans="1:10" hidden="1" x14ac:dyDescent="0.25">
      <c r="A363">
        <v>361</v>
      </c>
      <c r="B363">
        <v>402</v>
      </c>
      <c r="C363" t="s">
        <v>520</v>
      </c>
      <c r="D363">
        <v>527331</v>
      </c>
      <c r="E363">
        <v>168086</v>
      </c>
      <c r="F363" t="s">
        <v>430</v>
      </c>
      <c r="G363" t="s">
        <v>501</v>
      </c>
      <c r="H363">
        <v>4</v>
      </c>
      <c r="I363">
        <v>-0.16947597</v>
      </c>
      <c r="J363">
        <v>51.397000890000001</v>
      </c>
    </row>
    <row r="364" spans="1:10" hidden="1" x14ac:dyDescent="0.25">
      <c r="A364">
        <v>362</v>
      </c>
      <c r="B364">
        <v>403</v>
      </c>
      <c r="C364" t="s">
        <v>521</v>
      </c>
      <c r="D364">
        <v>528300</v>
      </c>
      <c r="E364">
        <v>167568</v>
      </c>
      <c r="F364" t="s">
        <v>430</v>
      </c>
      <c r="G364" t="s">
        <v>501</v>
      </c>
      <c r="H364">
        <v>4</v>
      </c>
      <c r="I364">
        <v>-0.15573371899999999</v>
      </c>
      <c r="J364">
        <v>51.392132480000001</v>
      </c>
    </row>
    <row r="365" spans="1:10" hidden="1" x14ac:dyDescent="0.25">
      <c r="A365">
        <v>363</v>
      </c>
      <c r="B365">
        <v>404</v>
      </c>
      <c r="C365" t="s">
        <v>522</v>
      </c>
      <c r="D365">
        <v>529316</v>
      </c>
      <c r="E365">
        <v>167236</v>
      </c>
      <c r="F365" t="s">
        <v>430</v>
      </c>
      <c r="G365" t="s">
        <v>501</v>
      </c>
      <c r="H365">
        <v>4</v>
      </c>
      <c r="I365">
        <v>-0.141260885</v>
      </c>
      <c r="J365">
        <v>51.388911989999997</v>
      </c>
    </row>
    <row r="366" spans="1:10" hidden="1" x14ac:dyDescent="0.25">
      <c r="A366">
        <v>364</v>
      </c>
      <c r="B366">
        <v>405</v>
      </c>
      <c r="C366" t="s">
        <v>523</v>
      </c>
      <c r="D366">
        <v>530283</v>
      </c>
      <c r="E366">
        <v>166842</v>
      </c>
      <c r="F366" t="s">
        <v>430</v>
      </c>
      <c r="G366" t="s">
        <v>501</v>
      </c>
      <c r="H366">
        <v>4</v>
      </c>
      <c r="I366">
        <v>-0.12751504699999999</v>
      </c>
      <c r="J366">
        <v>51.38515495</v>
      </c>
    </row>
    <row r="367" spans="1:10" hidden="1" x14ac:dyDescent="0.25">
      <c r="A367">
        <v>365</v>
      </c>
      <c r="B367">
        <v>406</v>
      </c>
      <c r="C367" t="s">
        <v>524</v>
      </c>
      <c r="D367">
        <v>530664</v>
      </c>
      <c r="E367">
        <v>166485</v>
      </c>
      <c r="F367" t="s">
        <v>430</v>
      </c>
      <c r="G367" t="s">
        <v>501</v>
      </c>
      <c r="H367">
        <v>4</v>
      </c>
      <c r="I367">
        <v>-0.122172554</v>
      </c>
      <c r="J367">
        <v>51.381853599999999</v>
      </c>
    </row>
    <row r="368" spans="1:10" hidden="1" x14ac:dyDescent="0.25">
      <c r="A368">
        <v>366</v>
      </c>
      <c r="B368">
        <v>428</v>
      </c>
      <c r="C368" t="s">
        <v>525</v>
      </c>
      <c r="D368">
        <v>535194</v>
      </c>
      <c r="E368">
        <v>167627</v>
      </c>
      <c r="F368" t="s">
        <v>430</v>
      </c>
      <c r="G368" t="s">
        <v>501</v>
      </c>
      <c r="H368">
        <v>4</v>
      </c>
      <c r="I368">
        <v>-5.6679487000000001E-2</v>
      </c>
      <c r="J368">
        <v>51.391056650000003</v>
      </c>
    </row>
    <row r="369" spans="1:10" hidden="1" x14ac:dyDescent="0.25">
      <c r="A369">
        <v>367</v>
      </c>
      <c r="B369">
        <v>429</v>
      </c>
      <c r="C369" t="s">
        <v>526</v>
      </c>
      <c r="D369">
        <v>535779</v>
      </c>
      <c r="E369">
        <v>168391</v>
      </c>
      <c r="F369" t="s">
        <v>430</v>
      </c>
      <c r="G369" t="s">
        <v>501</v>
      </c>
      <c r="H369">
        <v>4</v>
      </c>
      <c r="I369">
        <v>-4.7979560999999997E-2</v>
      </c>
      <c r="J369">
        <v>51.397790440000001</v>
      </c>
    </row>
    <row r="370" spans="1:10" hidden="1" x14ac:dyDescent="0.25">
      <c r="A370">
        <v>368</v>
      </c>
      <c r="B370">
        <v>430</v>
      </c>
      <c r="C370" t="s">
        <v>527</v>
      </c>
      <c r="D370">
        <v>535017</v>
      </c>
      <c r="E370">
        <v>168522</v>
      </c>
      <c r="F370" t="s">
        <v>430</v>
      </c>
      <c r="G370" t="s">
        <v>501</v>
      </c>
      <c r="H370">
        <v>4</v>
      </c>
      <c r="I370">
        <v>-5.8885134999999998E-2</v>
      </c>
      <c r="J370">
        <v>51.399150300000002</v>
      </c>
    </row>
    <row r="371" spans="1:10" hidden="1" x14ac:dyDescent="0.25">
      <c r="A371">
        <v>369</v>
      </c>
      <c r="B371">
        <v>431</v>
      </c>
      <c r="C371" t="s">
        <v>528</v>
      </c>
      <c r="D371">
        <v>535305</v>
      </c>
      <c r="E371">
        <v>168963</v>
      </c>
      <c r="F371" t="s">
        <v>430</v>
      </c>
      <c r="G371" t="s">
        <v>501</v>
      </c>
      <c r="H371">
        <v>4</v>
      </c>
      <c r="I371">
        <v>-5.4580140999999999E-2</v>
      </c>
      <c r="J371">
        <v>51.403042890000002</v>
      </c>
    </row>
    <row r="372" spans="1:10" hidden="1" x14ac:dyDescent="0.25">
      <c r="A372">
        <v>370</v>
      </c>
      <c r="B372">
        <v>432</v>
      </c>
      <c r="C372" t="s">
        <v>529</v>
      </c>
      <c r="D372">
        <v>535745</v>
      </c>
      <c r="E372">
        <v>169322</v>
      </c>
      <c r="F372" t="s">
        <v>430</v>
      </c>
      <c r="G372" t="s">
        <v>501</v>
      </c>
      <c r="H372">
        <v>4</v>
      </c>
      <c r="I372">
        <v>-4.8118187999999999E-2</v>
      </c>
      <c r="J372">
        <v>51.406159629999998</v>
      </c>
    </row>
    <row r="373" spans="1:10" hidden="1" x14ac:dyDescent="0.25">
      <c r="A373">
        <v>371</v>
      </c>
      <c r="B373">
        <v>433</v>
      </c>
      <c r="C373" t="s">
        <v>530</v>
      </c>
      <c r="D373">
        <v>536190</v>
      </c>
      <c r="E373">
        <v>169660</v>
      </c>
      <c r="F373" t="s">
        <v>430</v>
      </c>
      <c r="G373" t="s">
        <v>501</v>
      </c>
      <c r="H373">
        <v>4</v>
      </c>
      <c r="I373">
        <v>-4.1593560000000002E-2</v>
      </c>
      <c r="J373">
        <v>51.409096359999999</v>
      </c>
    </row>
    <row r="374" spans="1:10" hidden="1" x14ac:dyDescent="0.25">
      <c r="A374">
        <v>372</v>
      </c>
      <c r="B374">
        <v>434</v>
      </c>
      <c r="C374" t="s">
        <v>531</v>
      </c>
      <c r="D374">
        <v>537365</v>
      </c>
      <c r="E374">
        <v>169843</v>
      </c>
      <c r="F374" t="s">
        <v>430</v>
      </c>
      <c r="G374" t="s">
        <v>501</v>
      </c>
      <c r="H374">
        <v>4</v>
      </c>
      <c r="I374">
        <v>-2.4636241E-2</v>
      </c>
      <c r="J374">
        <v>51.410451940000002</v>
      </c>
    </row>
    <row r="375" spans="1:10" hidden="1" x14ac:dyDescent="0.25">
      <c r="A375">
        <v>373</v>
      </c>
      <c r="B375">
        <v>447</v>
      </c>
      <c r="C375" t="s">
        <v>185</v>
      </c>
      <c r="D375">
        <v>543731</v>
      </c>
      <c r="E375">
        <v>178811</v>
      </c>
      <c r="F375" t="s">
        <v>430</v>
      </c>
      <c r="G375" t="s">
        <v>435</v>
      </c>
      <c r="H375">
        <v>4</v>
      </c>
      <c r="I375">
        <v>7.0492592000000007E-2</v>
      </c>
      <c r="J375">
        <v>51.489469419999999</v>
      </c>
    </row>
    <row r="376" spans="1:10" hidden="1" x14ac:dyDescent="0.25">
      <c r="A376">
        <v>374</v>
      </c>
      <c r="B376">
        <v>348</v>
      </c>
      <c r="C376" t="s">
        <v>532</v>
      </c>
      <c r="D376">
        <v>534942</v>
      </c>
      <c r="E376">
        <v>170503</v>
      </c>
      <c r="F376" t="s">
        <v>430</v>
      </c>
      <c r="G376" t="s">
        <v>431</v>
      </c>
      <c r="H376">
        <v>4</v>
      </c>
      <c r="I376">
        <v>-5.9203378000000001E-2</v>
      </c>
      <c r="J376">
        <v>51.416968230000002</v>
      </c>
    </row>
    <row r="377" spans="1:10" hidden="1" x14ac:dyDescent="0.25">
      <c r="A377">
        <v>375</v>
      </c>
      <c r="B377">
        <v>349</v>
      </c>
      <c r="C377" t="s">
        <v>533</v>
      </c>
      <c r="D377">
        <v>534617</v>
      </c>
      <c r="E377">
        <v>169899</v>
      </c>
      <c r="F377" t="s">
        <v>430</v>
      </c>
      <c r="G377" t="s">
        <v>431</v>
      </c>
      <c r="H377">
        <v>4</v>
      </c>
      <c r="I377">
        <v>-6.4104240000000007E-2</v>
      </c>
      <c r="J377">
        <v>51.411617</v>
      </c>
    </row>
    <row r="378" spans="1:10" hidden="1" x14ac:dyDescent="0.25">
      <c r="A378">
        <v>376</v>
      </c>
      <c r="B378">
        <v>352</v>
      </c>
      <c r="C378" t="s">
        <v>73</v>
      </c>
      <c r="D378">
        <v>517316</v>
      </c>
      <c r="E378">
        <v>187081</v>
      </c>
      <c r="F378" t="s">
        <v>430</v>
      </c>
      <c r="G378" t="s">
        <v>431</v>
      </c>
      <c r="H378">
        <v>4</v>
      </c>
      <c r="I378">
        <v>-0.30706890399999998</v>
      </c>
      <c r="J378">
        <v>51.569903670000002</v>
      </c>
    </row>
    <row r="379" spans="1:10" hidden="1" x14ac:dyDescent="0.25">
      <c r="A379">
        <v>377</v>
      </c>
      <c r="B379">
        <v>361</v>
      </c>
      <c r="C379" t="s">
        <v>71</v>
      </c>
      <c r="D379">
        <v>518184</v>
      </c>
      <c r="E379">
        <v>185126</v>
      </c>
      <c r="F379" t="s">
        <v>430</v>
      </c>
      <c r="G379" t="s">
        <v>431</v>
      </c>
      <c r="H379">
        <v>4</v>
      </c>
      <c r="I379">
        <v>-0.29520654899999998</v>
      </c>
      <c r="J379">
        <v>51.552149980000003</v>
      </c>
    </row>
    <row r="380" spans="1:10" hidden="1" x14ac:dyDescent="0.25">
      <c r="A380">
        <v>378</v>
      </c>
      <c r="B380">
        <v>368</v>
      </c>
      <c r="C380" t="s">
        <v>124</v>
      </c>
      <c r="D380">
        <v>544422</v>
      </c>
      <c r="E380">
        <v>184332</v>
      </c>
      <c r="F380" t="s">
        <v>430</v>
      </c>
      <c r="G380" t="s">
        <v>431</v>
      </c>
      <c r="H380">
        <v>4</v>
      </c>
      <c r="I380">
        <v>8.2703640999999994E-2</v>
      </c>
      <c r="J380">
        <v>51.538908050000003</v>
      </c>
    </row>
    <row r="381" spans="1:10" hidden="1" x14ac:dyDescent="0.25">
      <c r="A381">
        <v>379</v>
      </c>
      <c r="B381">
        <v>369</v>
      </c>
      <c r="C381" t="s">
        <v>311</v>
      </c>
      <c r="D381">
        <v>518072</v>
      </c>
      <c r="E381">
        <v>175174</v>
      </c>
      <c r="F381" t="s">
        <v>430</v>
      </c>
      <c r="G381" t="s">
        <v>431</v>
      </c>
      <c r="H381">
        <v>4</v>
      </c>
      <c r="I381">
        <v>-0.30015416</v>
      </c>
      <c r="J381">
        <v>51.462719610000001</v>
      </c>
    </row>
    <row r="382" spans="1:10" hidden="1" x14ac:dyDescent="0.25">
      <c r="A382">
        <v>380</v>
      </c>
      <c r="B382">
        <v>108</v>
      </c>
      <c r="C382" t="s">
        <v>122</v>
      </c>
      <c r="D382">
        <v>547628</v>
      </c>
      <c r="E382">
        <v>184527</v>
      </c>
      <c r="F382" t="s">
        <v>115</v>
      </c>
      <c r="G382" t="s">
        <v>402</v>
      </c>
      <c r="H382">
        <v>5</v>
      </c>
      <c r="I382">
        <v>0.128978641</v>
      </c>
      <c r="J382">
        <v>51.53983401</v>
      </c>
    </row>
    <row r="383" spans="1:10" hidden="1" x14ac:dyDescent="0.25">
      <c r="A383">
        <v>381</v>
      </c>
      <c r="B383">
        <v>109</v>
      </c>
      <c r="C383" t="s">
        <v>121</v>
      </c>
      <c r="D383">
        <v>549023</v>
      </c>
      <c r="E383">
        <v>184710</v>
      </c>
      <c r="F383" t="s">
        <v>115</v>
      </c>
      <c r="G383" t="s">
        <v>402</v>
      </c>
      <c r="H383">
        <v>5</v>
      </c>
      <c r="I383">
        <v>0.14915837700000001</v>
      </c>
      <c r="J383">
        <v>51.541106450000001</v>
      </c>
    </row>
    <row r="384" spans="1:10" hidden="1" x14ac:dyDescent="0.25">
      <c r="A384">
        <v>382</v>
      </c>
      <c r="B384">
        <v>120</v>
      </c>
      <c r="C384" t="s">
        <v>294</v>
      </c>
      <c r="D384">
        <v>541778</v>
      </c>
      <c r="E384">
        <v>193891</v>
      </c>
      <c r="F384" t="s">
        <v>78</v>
      </c>
      <c r="G384" t="s">
        <v>402</v>
      </c>
      <c r="H384">
        <v>5</v>
      </c>
      <c r="I384">
        <v>4.8455336000000002E-2</v>
      </c>
      <c r="J384">
        <v>51.625483420000002</v>
      </c>
    </row>
    <row r="385" spans="1:10" hidden="1" x14ac:dyDescent="0.25">
      <c r="A385">
        <v>383</v>
      </c>
      <c r="B385">
        <v>4</v>
      </c>
      <c r="C385" t="s">
        <v>322</v>
      </c>
      <c r="D385">
        <v>519550</v>
      </c>
      <c r="E385">
        <v>191940</v>
      </c>
      <c r="F385" t="s">
        <v>249</v>
      </c>
      <c r="G385" t="s">
        <v>402</v>
      </c>
      <c r="H385">
        <v>5</v>
      </c>
      <c r="I385">
        <v>-0.273183711</v>
      </c>
      <c r="J385">
        <v>51.613112510000001</v>
      </c>
    </row>
    <row r="386" spans="1:10" hidden="1" x14ac:dyDescent="0.25">
      <c r="A386">
        <v>384</v>
      </c>
      <c r="B386">
        <v>24</v>
      </c>
      <c r="C386" t="s">
        <v>50</v>
      </c>
      <c r="D386">
        <v>528141</v>
      </c>
      <c r="E386">
        <v>196370</v>
      </c>
      <c r="F386" t="s">
        <v>51</v>
      </c>
      <c r="G386" t="s">
        <v>402</v>
      </c>
      <c r="H386">
        <v>5</v>
      </c>
      <c r="I386">
        <v>-0.147553187</v>
      </c>
      <c r="J386">
        <v>51.65103526</v>
      </c>
    </row>
    <row r="387" spans="1:10" hidden="1" x14ac:dyDescent="0.25">
      <c r="A387">
        <v>385</v>
      </c>
      <c r="B387">
        <v>25</v>
      </c>
      <c r="C387" t="s">
        <v>49</v>
      </c>
      <c r="D387">
        <v>529390</v>
      </c>
      <c r="E387">
        <v>195935</v>
      </c>
      <c r="F387" t="s">
        <v>51</v>
      </c>
      <c r="G387" t="s">
        <v>402</v>
      </c>
      <c r="H387">
        <v>5</v>
      </c>
      <c r="I387">
        <v>-0.12965710899999999</v>
      </c>
      <c r="J387">
        <v>51.646839479999997</v>
      </c>
    </row>
    <row r="388" spans="1:10" hidden="1" x14ac:dyDescent="0.25">
      <c r="A388">
        <v>386</v>
      </c>
      <c r="B388">
        <v>72</v>
      </c>
      <c r="C388" t="s">
        <v>112</v>
      </c>
      <c r="D388">
        <v>510266</v>
      </c>
      <c r="E388">
        <v>185852</v>
      </c>
      <c r="F388" t="s">
        <v>78</v>
      </c>
      <c r="G388" t="s">
        <v>402</v>
      </c>
      <c r="H388">
        <v>5</v>
      </c>
      <c r="I388">
        <v>-0.40914053700000003</v>
      </c>
      <c r="J388">
        <v>51.560275750000002</v>
      </c>
    </row>
    <row r="389" spans="1:10" hidden="1" x14ac:dyDescent="0.25">
      <c r="A389">
        <v>387</v>
      </c>
      <c r="B389">
        <v>73</v>
      </c>
      <c r="C389" t="s">
        <v>111</v>
      </c>
      <c r="D389">
        <v>511097</v>
      </c>
      <c r="E389">
        <v>185434</v>
      </c>
      <c r="F389" t="s">
        <v>78</v>
      </c>
      <c r="G389" t="s">
        <v>402</v>
      </c>
      <c r="H389">
        <v>5</v>
      </c>
      <c r="I389">
        <v>-0.39728854000000002</v>
      </c>
      <c r="J389">
        <v>51.556359829999998</v>
      </c>
    </row>
    <row r="390" spans="1:10" hidden="1" x14ac:dyDescent="0.25">
      <c r="A390">
        <v>388</v>
      </c>
      <c r="B390">
        <v>74</v>
      </c>
      <c r="C390" t="s">
        <v>114</v>
      </c>
      <c r="D390">
        <v>513213</v>
      </c>
      <c r="E390">
        <v>184524</v>
      </c>
      <c r="F390" t="s">
        <v>78</v>
      </c>
      <c r="G390" t="s">
        <v>402</v>
      </c>
      <c r="H390">
        <v>5</v>
      </c>
      <c r="I390">
        <v>-0.36706973500000001</v>
      </c>
      <c r="J390">
        <v>51.547757410000003</v>
      </c>
    </row>
    <row r="391" spans="1:10" hidden="1" x14ac:dyDescent="0.25">
      <c r="A391">
        <v>389</v>
      </c>
      <c r="B391">
        <v>213</v>
      </c>
      <c r="C391" t="s">
        <v>18</v>
      </c>
      <c r="D391">
        <v>512208</v>
      </c>
      <c r="E391">
        <v>176197</v>
      </c>
      <c r="F391" t="s">
        <v>51</v>
      </c>
      <c r="G391" t="s">
        <v>402</v>
      </c>
      <c r="H391">
        <v>5</v>
      </c>
      <c r="I391">
        <v>-0.38421826199999998</v>
      </c>
      <c r="J391">
        <v>51.473108449999998</v>
      </c>
    </row>
    <row r="392" spans="1:10" hidden="1" x14ac:dyDescent="0.25">
      <c r="A392">
        <v>390</v>
      </c>
      <c r="B392">
        <v>219</v>
      </c>
      <c r="C392" t="s">
        <v>330</v>
      </c>
      <c r="D392">
        <v>514321</v>
      </c>
      <c r="E392">
        <v>186361</v>
      </c>
      <c r="F392" t="s">
        <v>51</v>
      </c>
      <c r="G392" t="s">
        <v>402</v>
      </c>
      <c r="H392">
        <v>5</v>
      </c>
      <c r="I392">
        <v>-0.35050951800000002</v>
      </c>
      <c r="J392">
        <v>51.564049320000002</v>
      </c>
    </row>
    <row r="393" spans="1:10" hidden="1" x14ac:dyDescent="0.25">
      <c r="A393">
        <v>391</v>
      </c>
      <c r="B393">
        <v>258</v>
      </c>
      <c r="C393" t="s">
        <v>75</v>
      </c>
      <c r="D393">
        <v>515443</v>
      </c>
      <c r="E393">
        <v>189446</v>
      </c>
      <c r="F393" t="s">
        <v>52</v>
      </c>
      <c r="G393" t="s">
        <v>402</v>
      </c>
      <c r="H393">
        <v>5</v>
      </c>
      <c r="I393">
        <v>-0.33330013600000002</v>
      </c>
      <c r="J393">
        <v>51.591546510000001</v>
      </c>
    </row>
    <row r="394" spans="1:10" hidden="1" x14ac:dyDescent="0.25">
      <c r="A394">
        <v>392</v>
      </c>
      <c r="B394">
        <v>267</v>
      </c>
      <c r="C394" t="s">
        <v>277</v>
      </c>
      <c r="D394">
        <v>525030</v>
      </c>
      <c r="E394">
        <v>196180</v>
      </c>
      <c r="F394" t="s">
        <v>249</v>
      </c>
      <c r="G394" t="s">
        <v>402</v>
      </c>
      <c r="H394">
        <v>5</v>
      </c>
      <c r="I394">
        <v>-0.19256146800000001</v>
      </c>
      <c r="J394">
        <v>51.650029140000001</v>
      </c>
    </row>
    <row r="395" spans="1:10" hidden="1" x14ac:dyDescent="0.25">
      <c r="A395">
        <v>393</v>
      </c>
      <c r="B395">
        <v>276</v>
      </c>
      <c r="C395" t="s">
        <v>228</v>
      </c>
      <c r="D395">
        <v>511153</v>
      </c>
      <c r="E395">
        <v>187622</v>
      </c>
      <c r="F395" t="s">
        <v>534</v>
      </c>
      <c r="G395" t="s">
        <v>402</v>
      </c>
      <c r="H395">
        <v>5</v>
      </c>
      <c r="I395">
        <v>-0.39578945999999998</v>
      </c>
      <c r="J395">
        <v>51.576013840000002</v>
      </c>
    </row>
    <row r="396" spans="1:10" hidden="1" x14ac:dyDescent="0.25">
      <c r="A396">
        <v>394</v>
      </c>
      <c r="B396">
        <v>278</v>
      </c>
      <c r="C396" t="s">
        <v>226</v>
      </c>
      <c r="D396">
        <v>514200</v>
      </c>
      <c r="E396">
        <v>188029</v>
      </c>
      <c r="F396" t="s">
        <v>224</v>
      </c>
      <c r="G396" t="s">
        <v>402</v>
      </c>
      <c r="H396">
        <v>5</v>
      </c>
      <c r="I396">
        <v>-0.35170656900000002</v>
      </c>
      <c r="J396">
        <v>51.579068149999998</v>
      </c>
    </row>
    <row r="397" spans="1:10" hidden="1" x14ac:dyDescent="0.25">
      <c r="A397">
        <v>395</v>
      </c>
      <c r="B397">
        <v>279</v>
      </c>
      <c r="C397" t="s">
        <v>227</v>
      </c>
      <c r="D397">
        <v>512953</v>
      </c>
      <c r="E397">
        <v>187515</v>
      </c>
      <c r="F397" t="s">
        <v>534</v>
      </c>
      <c r="G397" t="s">
        <v>402</v>
      </c>
      <c r="H397">
        <v>5</v>
      </c>
      <c r="I397">
        <v>-0.36986475200000002</v>
      </c>
      <c r="J397">
        <v>51.574696670000002</v>
      </c>
    </row>
    <row r="398" spans="1:10" hidden="1" x14ac:dyDescent="0.25">
      <c r="A398">
        <v>396</v>
      </c>
      <c r="B398">
        <v>280</v>
      </c>
      <c r="C398" t="s">
        <v>234</v>
      </c>
      <c r="D398">
        <v>513541</v>
      </c>
      <c r="E398">
        <v>188613</v>
      </c>
      <c r="F398" t="s">
        <v>224</v>
      </c>
      <c r="G398" t="s">
        <v>402</v>
      </c>
      <c r="H398">
        <v>5</v>
      </c>
      <c r="I398">
        <v>-0.36102183399999999</v>
      </c>
      <c r="J398">
        <v>51.584449409999998</v>
      </c>
    </row>
    <row r="399" spans="1:10" hidden="1" x14ac:dyDescent="0.25">
      <c r="A399">
        <v>397</v>
      </c>
      <c r="B399">
        <v>281</v>
      </c>
      <c r="C399" t="s">
        <v>235</v>
      </c>
      <c r="D399">
        <v>512236</v>
      </c>
      <c r="E399">
        <v>189461</v>
      </c>
      <c r="F399" t="s">
        <v>224</v>
      </c>
      <c r="G399" t="s">
        <v>402</v>
      </c>
      <c r="H399">
        <v>5</v>
      </c>
      <c r="I399">
        <v>-0.379580851</v>
      </c>
      <c r="J399">
        <v>51.592329069999998</v>
      </c>
    </row>
    <row r="400" spans="1:10" hidden="1" x14ac:dyDescent="0.25">
      <c r="A400">
        <v>398</v>
      </c>
      <c r="B400">
        <v>282</v>
      </c>
      <c r="C400" t="s">
        <v>225</v>
      </c>
      <c r="D400">
        <v>515346</v>
      </c>
      <c r="E400">
        <v>188038</v>
      </c>
      <c r="F400" t="s">
        <v>224</v>
      </c>
      <c r="G400" t="s">
        <v>402</v>
      </c>
      <c r="H400">
        <v>5</v>
      </c>
      <c r="I400">
        <v>-0.33516664000000002</v>
      </c>
      <c r="J400">
        <v>51.578915860000002</v>
      </c>
    </row>
    <row r="401" spans="1:10" hidden="1" x14ac:dyDescent="0.25">
      <c r="A401">
        <v>399</v>
      </c>
      <c r="B401">
        <v>285</v>
      </c>
      <c r="C401" t="s">
        <v>210</v>
      </c>
      <c r="D401">
        <v>517563</v>
      </c>
      <c r="E401">
        <v>192573</v>
      </c>
      <c r="F401" t="s">
        <v>205</v>
      </c>
      <c r="G401" t="s">
        <v>402</v>
      </c>
      <c r="H401">
        <v>5</v>
      </c>
      <c r="I401">
        <v>-0.30167142000000002</v>
      </c>
      <c r="J401">
        <v>51.61921632</v>
      </c>
    </row>
    <row r="402" spans="1:10" hidden="1" x14ac:dyDescent="0.25">
      <c r="A402">
        <v>400</v>
      </c>
      <c r="B402">
        <v>286</v>
      </c>
      <c r="C402" t="s">
        <v>209</v>
      </c>
      <c r="D402">
        <v>518187</v>
      </c>
      <c r="E402">
        <v>191252</v>
      </c>
      <c r="F402" t="s">
        <v>205</v>
      </c>
      <c r="G402" t="s">
        <v>402</v>
      </c>
      <c r="H402">
        <v>5</v>
      </c>
      <c r="I402">
        <v>-0.29310256099999998</v>
      </c>
      <c r="J402">
        <v>51.607212939999997</v>
      </c>
    </row>
    <row r="403" spans="1:10" hidden="1" x14ac:dyDescent="0.25">
      <c r="A403">
        <v>401</v>
      </c>
      <c r="B403">
        <v>127</v>
      </c>
      <c r="C403" t="s">
        <v>120</v>
      </c>
      <c r="D403">
        <v>550294</v>
      </c>
      <c r="E403">
        <v>185030</v>
      </c>
      <c r="F403" t="s">
        <v>115</v>
      </c>
      <c r="G403" t="s">
        <v>402</v>
      </c>
      <c r="H403">
        <v>5</v>
      </c>
      <c r="I403">
        <v>0.167617456</v>
      </c>
      <c r="J403">
        <v>51.543649549999998</v>
      </c>
    </row>
    <row r="404" spans="1:10" hidden="1" x14ac:dyDescent="0.25">
      <c r="A404">
        <v>402</v>
      </c>
      <c r="B404">
        <v>129</v>
      </c>
      <c r="C404" t="s">
        <v>535</v>
      </c>
      <c r="D404">
        <v>532133</v>
      </c>
      <c r="E404">
        <v>166072</v>
      </c>
      <c r="F404" t="s">
        <v>430</v>
      </c>
      <c r="G404" t="s">
        <v>431</v>
      </c>
      <c r="H404">
        <v>5</v>
      </c>
      <c r="I404">
        <v>-0.101229704</v>
      </c>
      <c r="J404">
        <v>51.377805430000002</v>
      </c>
    </row>
    <row r="405" spans="1:10" hidden="1" x14ac:dyDescent="0.25">
      <c r="A405">
        <v>403</v>
      </c>
      <c r="B405">
        <v>132</v>
      </c>
      <c r="C405" t="s">
        <v>536</v>
      </c>
      <c r="D405">
        <v>533690</v>
      </c>
      <c r="E405">
        <v>195389</v>
      </c>
      <c r="F405" t="s">
        <v>430</v>
      </c>
      <c r="G405" t="s">
        <v>431</v>
      </c>
      <c r="H405">
        <v>5</v>
      </c>
      <c r="I405">
        <v>-6.7751095999999997E-2</v>
      </c>
      <c r="J405">
        <v>51.640924550000001</v>
      </c>
    </row>
    <row r="406" spans="1:10" hidden="1" x14ac:dyDescent="0.25">
      <c r="A406">
        <v>404</v>
      </c>
      <c r="B406">
        <v>135</v>
      </c>
      <c r="C406" t="s">
        <v>537</v>
      </c>
      <c r="D406">
        <v>539210</v>
      </c>
      <c r="E406">
        <v>194632</v>
      </c>
      <c r="F406" t="s">
        <v>430</v>
      </c>
      <c r="G406" t="s">
        <v>431</v>
      </c>
      <c r="H406">
        <v>5</v>
      </c>
      <c r="I406">
        <v>1.1677573E-2</v>
      </c>
      <c r="J406">
        <v>51.632782120000002</v>
      </c>
    </row>
    <row r="407" spans="1:10" hidden="1" x14ac:dyDescent="0.25">
      <c r="A407">
        <v>405</v>
      </c>
      <c r="B407">
        <v>141</v>
      </c>
      <c r="C407" t="s">
        <v>538</v>
      </c>
      <c r="D407">
        <v>532968</v>
      </c>
      <c r="E407">
        <v>196562</v>
      </c>
      <c r="F407" t="s">
        <v>430</v>
      </c>
      <c r="G407" t="s">
        <v>431</v>
      </c>
      <c r="H407">
        <v>5</v>
      </c>
      <c r="I407">
        <v>-7.7733958000000006E-2</v>
      </c>
      <c r="J407">
        <v>51.651637790000002</v>
      </c>
    </row>
    <row r="408" spans="1:10" hidden="1" x14ac:dyDescent="0.25">
      <c r="A408">
        <v>406</v>
      </c>
      <c r="B408">
        <v>151</v>
      </c>
      <c r="C408" t="s">
        <v>539</v>
      </c>
      <c r="D408">
        <v>534904</v>
      </c>
      <c r="E408">
        <v>196237</v>
      </c>
      <c r="F408" t="s">
        <v>430</v>
      </c>
      <c r="G408" t="s">
        <v>431</v>
      </c>
      <c r="H408">
        <v>5</v>
      </c>
      <c r="I408">
        <v>-4.9888717999999999E-2</v>
      </c>
      <c r="J408">
        <v>51.64825562</v>
      </c>
    </row>
    <row r="409" spans="1:10" hidden="1" x14ac:dyDescent="0.25">
      <c r="A409">
        <v>407</v>
      </c>
      <c r="B409">
        <v>180</v>
      </c>
      <c r="C409" t="s">
        <v>540</v>
      </c>
      <c r="D409">
        <v>513869</v>
      </c>
      <c r="E409">
        <v>190584</v>
      </c>
      <c r="F409" t="s">
        <v>430</v>
      </c>
      <c r="G409" t="s">
        <v>431</v>
      </c>
      <c r="H409">
        <v>5</v>
      </c>
      <c r="I409">
        <v>-0.35565195199999999</v>
      </c>
      <c r="J409">
        <v>51.602097790000002</v>
      </c>
    </row>
    <row r="410" spans="1:10" hidden="1" x14ac:dyDescent="0.25">
      <c r="A410">
        <v>408</v>
      </c>
      <c r="B410">
        <v>389</v>
      </c>
      <c r="C410" t="s">
        <v>541</v>
      </c>
      <c r="D410">
        <v>547676</v>
      </c>
      <c r="E410">
        <v>187607</v>
      </c>
      <c r="F410" t="s">
        <v>430</v>
      </c>
      <c r="G410" t="s">
        <v>434</v>
      </c>
      <c r="H410">
        <v>5</v>
      </c>
      <c r="I410">
        <v>0.130973337</v>
      </c>
      <c r="J410">
        <v>51.567499750000003</v>
      </c>
    </row>
    <row r="411" spans="1:10" hidden="1" x14ac:dyDescent="0.25">
      <c r="A411">
        <v>409</v>
      </c>
      <c r="B411">
        <v>407</v>
      </c>
      <c r="C411" t="s">
        <v>542</v>
      </c>
      <c r="D411">
        <v>531090</v>
      </c>
      <c r="E411">
        <v>165897</v>
      </c>
      <c r="F411" t="s">
        <v>430</v>
      </c>
      <c r="G411" t="s">
        <v>501</v>
      </c>
      <c r="H411">
        <v>5</v>
      </c>
      <c r="I411">
        <v>-0.116278811</v>
      </c>
      <c r="J411">
        <v>51.376478390000003</v>
      </c>
    </row>
    <row r="412" spans="1:10" hidden="1" x14ac:dyDescent="0.25">
      <c r="A412">
        <v>410</v>
      </c>
      <c r="B412">
        <v>408</v>
      </c>
      <c r="C412" t="s">
        <v>543</v>
      </c>
      <c r="D412">
        <v>531414</v>
      </c>
      <c r="E412">
        <v>165512</v>
      </c>
      <c r="F412" t="s">
        <v>430</v>
      </c>
      <c r="G412" t="s">
        <v>501</v>
      </c>
      <c r="H412">
        <v>5</v>
      </c>
      <c r="I412">
        <v>-0.111770014</v>
      </c>
      <c r="J412">
        <v>51.37293871</v>
      </c>
    </row>
    <row r="413" spans="1:10" hidden="1" x14ac:dyDescent="0.25">
      <c r="A413">
        <v>411</v>
      </c>
      <c r="B413">
        <v>409</v>
      </c>
      <c r="C413" t="s">
        <v>544</v>
      </c>
      <c r="D413">
        <v>531903</v>
      </c>
      <c r="E413">
        <v>165672</v>
      </c>
      <c r="F413" t="s">
        <v>430</v>
      </c>
      <c r="G413" t="s">
        <v>501</v>
      </c>
      <c r="H413">
        <v>5</v>
      </c>
      <c r="I413">
        <v>-0.104688108</v>
      </c>
      <c r="J413">
        <v>51.374263159999998</v>
      </c>
    </row>
    <row r="414" spans="1:10" hidden="1" x14ac:dyDescent="0.25">
      <c r="A414">
        <v>412</v>
      </c>
      <c r="B414">
        <v>410</v>
      </c>
      <c r="C414" t="s">
        <v>545</v>
      </c>
      <c r="D414">
        <v>532066</v>
      </c>
      <c r="E414">
        <v>165786</v>
      </c>
      <c r="F414" t="s">
        <v>430</v>
      </c>
      <c r="G414" t="s">
        <v>501</v>
      </c>
      <c r="H414">
        <v>5</v>
      </c>
      <c r="I414">
        <v>-0.102295527</v>
      </c>
      <c r="J414">
        <v>51.375254579999996</v>
      </c>
    </row>
    <row r="415" spans="1:10" hidden="1" x14ac:dyDescent="0.25">
      <c r="A415">
        <v>413</v>
      </c>
      <c r="B415">
        <v>411</v>
      </c>
      <c r="C415" t="s">
        <v>546</v>
      </c>
      <c r="D415">
        <v>532210</v>
      </c>
      <c r="E415">
        <v>166142</v>
      </c>
      <c r="F415" t="s">
        <v>430</v>
      </c>
      <c r="G415" t="s">
        <v>501</v>
      </c>
      <c r="H415">
        <v>5</v>
      </c>
      <c r="I415">
        <v>-0.100095218</v>
      </c>
      <c r="J415">
        <v>51.37841469</v>
      </c>
    </row>
    <row r="416" spans="1:10" hidden="1" x14ac:dyDescent="0.25">
      <c r="A416">
        <v>414</v>
      </c>
      <c r="B416">
        <v>412</v>
      </c>
      <c r="C416" t="s">
        <v>547</v>
      </c>
      <c r="D416">
        <v>532506</v>
      </c>
      <c r="E416">
        <v>165769</v>
      </c>
      <c r="F416" t="s">
        <v>430</v>
      </c>
      <c r="G416" t="s">
        <v>501</v>
      </c>
      <c r="H416">
        <v>5</v>
      </c>
      <c r="I416">
        <v>-9.5978591000000002E-2</v>
      </c>
      <c r="J416">
        <v>51.37499854</v>
      </c>
    </row>
    <row r="417" spans="1:10" hidden="1" x14ac:dyDescent="0.25">
      <c r="A417">
        <v>415</v>
      </c>
      <c r="B417">
        <v>413</v>
      </c>
      <c r="C417" t="s">
        <v>548</v>
      </c>
      <c r="D417">
        <v>532037</v>
      </c>
      <c r="E417">
        <v>165557</v>
      </c>
      <c r="F417" t="s">
        <v>430</v>
      </c>
      <c r="G417" t="s">
        <v>501</v>
      </c>
      <c r="H417">
        <v>5</v>
      </c>
      <c r="I417">
        <v>-0.10279553700000001</v>
      </c>
      <c r="J417">
        <v>51.37319514</v>
      </c>
    </row>
    <row r="418" spans="1:10" hidden="1" x14ac:dyDescent="0.25">
      <c r="A418">
        <v>416</v>
      </c>
      <c r="B418">
        <v>414</v>
      </c>
      <c r="C418" t="s">
        <v>549</v>
      </c>
      <c r="D418">
        <v>532408</v>
      </c>
      <c r="E418">
        <v>165587</v>
      </c>
      <c r="F418" t="s">
        <v>430</v>
      </c>
      <c r="G418" t="s">
        <v>501</v>
      </c>
      <c r="H418">
        <v>5</v>
      </c>
      <c r="I418">
        <v>-9.7458991999999994E-2</v>
      </c>
      <c r="J418">
        <v>51.373381180000003</v>
      </c>
    </row>
    <row r="419" spans="1:10" hidden="1" x14ac:dyDescent="0.25">
      <c r="A419">
        <v>417</v>
      </c>
      <c r="B419">
        <v>415</v>
      </c>
      <c r="C419" t="s">
        <v>550</v>
      </c>
      <c r="D419">
        <v>532851</v>
      </c>
      <c r="E419">
        <v>165702</v>
      </c>
      <c r="F419" t="s">
        <v>430</v>
      </c>
      <c r="G419" t="s">
        <v>501</v>
      </c>
      <c r="H419">
        <v>5</v>
      </c>
      <c r="I419">
        <v>-9.1061470000000005E-2</v>
      </c>
      <c r="J419">
        <v>51.374316039999997</v>
      </c>
    </row>
    <row r="420" spans="1:10" hidden="1" x14ac:dyDescent="0.25">
      <c r="A420">
        <v>418</v>
      </c>
      <c r="B420">
        <v>416</v>
      </c>
      <c r="C420" t="s">
        <v>551</v>
      </c>
      <c r="D420">
        <v>533348</v>
      </c>
      <c r="E420">
        <v>165756</v>
      </c>
      <c r="F420" t="s">
        <v>430</v>
      </c>
      <c r="G420" t="s">
        <v>501</v>
      </c>
      <c r="H420">
        <v>5</v>
      </c>
      <c r="I420">
        <v>-8.3896449999999997E-2</v>
      </c>
      <c r="J420">
        <v>51.374682540000002</v>
      </c>
    </row>
    <row r="421" spans="1:10" hidden="1" x14ac:dyDescent="0.25">
      <c r="A421">
        <v>419</v>
      </c>
      <c r="B421">
        <v>417</v>
      </c>
      <c r="C421" t="s">
        <v>552</v>
      </c>
      <c r="D421">
        <v>533890</v>
      </c>
      <c r="E421">
        <v>165741</v>
      </c>
      <c r="F421" t="s">
        <v>430</v>
      </c>
      <c r="G421" t="s">
        <v>501</v>
      </c>
      <c r="H421">
        <v>5</v>
      </c>
      <c r="I421">
        <v>-7.612476E-2</v>
      </c>
      <c r="J421">
        <v>51.374414860000002</v>
      </c>
    </row>
    <row r="422" spans="1:10" hidden="1" x14ac:dyDescent="0.25">
      <c r="A422">
        <v>420</v>
      </c>
      <c r="B422">
        <v>418</v>
      </c>
      <c r="C422" t="s">
        <v>553</v>
      </c>
      <c r="D422">
        <v>533715</v>
      </c>
      <c r="E422">
        <v>164541</v>
      </c>
      <c r="F422" t="s">
        <v>430</v>
      </c>
      <c r="G422" t="s">
        <v>501</v>
      </c>
      <c r="H422">
        <v>5</v>
      </c>
      <c r="I422">
        <v>-7.9087981000000002E-2</v>
      </c>
      <c r="J422">
        <v>51.363670679999998</v>
      </c>
    </row>
    <row r="423" spans="1:10" hidden="1" x14ac:dyDescent="0.25">
      <c r="A423">
        <v>421</v>
      </c>
      <c r="B423">
        <v>419</v>
      </c>
      <c r="C423" t="s">
        <v>554</v>
      </c>
      <c r="D423">
        <v>535159</v>
      </c>
      <c r="E423">
        <v>164090</v>
      </c>
      <c r="F423" t="s">
        <v>430</v>
      </c>
      <c r="G423" t="s">
        <v>501</v>
      </c>
      <c r="H423">
        <v>5</v>
      </c>
      <c r="I423">
        <v>-5.8520648000000001E-2</v>
      </c>
      <c r="J423">
        <v>51.359278209999999</v>
      </c>
    </row>
    <row r="424" spans="1:10" hidden="1" x14ac:dyDescent="0.25">
      <c r="A424">
        <v>422</v>
      </c>
      <c r="B424">
        <v>425</v>
      </c>
      <c r="C424" t="s">
        <v>555</v>
      </c>
      <c r="D424">
        <v>534188</v>
      </c>
      <c r="E424">
        <v>166297</v>
      </c>
      <c r="F424" t="s">
        <v>430</v>
      </c>
      <c r="G424" t="s">
        <v>501</v>
      </c>
      <c r="H424">
        <v>5</v>
      </c>
      <c r="I424">
        <v>-7.1625759999999997E-2</v>
      </c>
      <c r="J424">
        <v>51.379341889999999</v>
      </c>
    </row>
    <row r="425" spans="1:10" hidden="1" x14ac:dyDescent="0.25">
      <c r="A425">
        <v>423</v>
      </c>
      <c r="B425">
        <v>426</v>
      </c>
      <c r="C425" t="s">
        <v>556</v>
      </c>
      <c r="D425">
        <v>534377</v>
      </c>
      <c r="E425">
        <v>166865</v>
      </c>
      <c r="F425" t="s">
        <v>430</v>
      </c>
      <c r="G425" t="s">
        <v>501</v>
      </c>
      <c r="H425">
        <v>5</v>
      </c>
      <c r="I425">
        <v>-6.870387E-2</v>
      </c>
      <c r="J425">
        <v>51.3844061</v>
      </c>
    </row>
    <row r="426" spans="1:10" hidden="1" x14ac:dyDescent="0.25">
      <c r="A426">
        <v>424</v>
      </c>
      <c r="B426">
        <v>427</v>
      </c>
      <c r="C426" t="s">
        <v>557</v>
      </c>
      <c r="D426">
        <v>534701</v>
      </c>
      <c r="E426">
        <v>167101</v>
      </c>
      <c r="F426" t="s">
        <v>430</v>
      </c>
      <c r="G426" t="s">
        <v>501</v>
      </c>
      <c r="H426">
        <v>5</v>
      </c>
      <c r="I426">
        <v>-6.3965962000000001E-2</v>
      </c>
      <c r="J426">
        <v>51.386453279999998</v>
      </c>
    </row>
    <row r="427" spans="1:10" hidden="1" x14ac:dyDescent="0.25">
      <c r="A427">
        <v>425</v>
      </c>
      <c r="B427">
        <v>367</v>
      </c>
      <c r="C427" t="s">
        <v>75</v>
      </c>
      <c r="D427">
        <v>515420</v>
      </c>
      <c r="E427">
        <v>189470</v>
      </c>
      <c r="F427" t="s">
        <v>430</v>
      </c>
      <c r="G427" t="s">
        <v>431</v>
      </c>
      <c r="H427">
        <v>5</v>
      </c>
      <c r="I427">
        <v>-0.33363121400000001</v>
      </c>
      <c r="J427">
        <v>51.591768829999999</v>
      </c>
    </row>
    <row r="428" spans="1:10" hidden="1" x14ac:dyDescent="0.25">
      <c r="A428">
        <v>426</v>
      </c>
      <c r="B428">
        <v>121</v>
      </c>
      <c r="C428" t="s">
        <v>299</v>
      </c>
      <c r="D428">
        <v>542319</v>
      </c>
      <c r="E428">
        <v>195612</v>
      </c>
      <c r="F428" t="s">
        <v>78</v>
      </c>
      <c r="G428" t="s">
        <v>402</v>
      </c>
      <c r="H428">
        <v>6</v>
      </c>
      <c r="I428">
        <v>5.6970973000000001E-2</v>
      </c>
      <c r="J428">
        <v>51.640814399999996</v>
      </c>
    </row>
    <row r="429" spans="1:10" hidden="1" x14ac:dyDescent="0.25">
      <c r="A429">
        <v>427</v>
      </c>
      <c r="B429">
        <v>124</v>
      </c>
      <c r="C429" t="s">
        <v>296</v>
      </c>
      <c r="D429">
        <v>544273</v>
      </c>
      <c r="E429">
        <v>196122</v>
      </c>
      <c r="F429" t="s">
        <v>78</v>
      </c>
      <c r="G429" t="s">
        <v>402</v>
      </c>
      <c r="H429">
        <v>6</v>
      </c>
      <c r="I429">
        <v>8.5403180999999995E-2</v>
      </c>
      <c r="J429">
        <v>51.644894049999998</v>
      </c>
    </row>
    <row r="430" spans="1:10" hidden="1" x14ac:dyDescent="0.25">
      <c r="A430">
        <v>428</v>
      </c>
      <c r="B430">
        <v>125</v>
      </c>
      <c r="C430" t="s">
        <v>303</v>
      </c>
      <c r="D430">
        <v>545542</v>
      </c>
      <c r="E430">
        <v>199101</v>
      </c>
      <c r="F430" t="s">
        <v>78</v>
      </c>
      <c r="G430" t="s">
        <v>402</v>
      </c>
      <c r="H430">
        <v>6</v>
      </c>
      <c r="I430">
        <v>0.10496728800000001</v>
      </c>
      <c r="J430">
        <v>51.671337389999998</v>
      </c>
    </row>
    <row r="431" spans="1:10" hidden="1" x14ac:dyDescent="0.25">
      <c r="A431">
        <v>429</v>
      </c>
      <c r="B431">
        <v>126</v>
      </c>
      <c r="C431" t="s">
        <v>297</v>
      </c>
      <c r="D431">
        <v>546209</v>
      </c>
      <c r="E431">
        <v>201538</v>
      </c>
      <c r="F431" t="s">
        <v>78</v>
      </c>
      <c r="G431" t="s">
        <v>402</v>
      </c>
      <c r="H431">
        <v>6</v>
      </c>
      <c r="I431">
        <v>0.11564137400000001</v>
      </c>
      <c r="J431">
        <v>51.693068179999997</v>
      </c>
    </row>
    <row r="432" spans="1:10" hidden="1" x14ac:dyDescent="0.25">
      <c r="A432">
        <v>430</v>
      </c>
      <c r="B432">
        <v>27</v>
      </c>
      <c r="C432" t="s">
        <v>119</v>
      </c>
      <c r="D432">
        <v>552542</v>
      </c>
      <c r="E432">
        <v>185716</v>
      </c>
      <c r="F432" t="s">
        <v>115</v>
      </c>
      <c r="G432" t="s">
        <v>402</v>
      </c>
      <c r="H432">
        <v>6</v>
      </c>
      <c r="I432">
        <v>0.200311564</v>
      </c>
      <c r="J432">
        <v>51.54920911</v>
      </c>
    </row>
    <row r="433" spans="1:10" hidden="1" x14ac:dyDescent="0.25">
      <c r="A433">
        <v>431</v>
      </c>
      <c r="B433">
        <v>28</v>
      </c>
      <c r="C433" t="s">
        <v>118</v>
      </c>
      <c r="D433">
        <v>553944</v>
      </c>
      <c r="E433">
        <v>186240</v>
      </c>
      <c r="F433" t="s">
        <v>115</v>
      </c>
      <c r="G433" t="s">
        <v>402</v>
      </c>
      <c r="H433">
        <v>6</v>
      </c>
      <c r="I433">
        <v>0.22075470699999999</v>
      </c>
      <c r="J433">
        <v>51.553538349999997</v>
      </c>
    </row>
    <row r="434" spans="1:10" x14ac:dyDescent="0.25">
      <c r="A434">
        <v>432</v>
      </c>
      <c r="B434">
        <v>29</v>
      </c>
      <c r="C434" t="s">
        <v>22</v>
      </c>
      <c r="D434">
        <v>507586</v>
      </c>
      <c r="E434">
        <v>175840</v>
      </c>
      <c r="F434" t="s">
        <v>51</v>
      </c>
      <c r="G434" t="s">
        <v>402</v>
      </c>
      <c r="H434">
        <v>6</v>
      </c>
      <c r="I434">
        <v>-0.45085777199999999</v>
      </c>
      <c r="J434">
        <v>51.470794210000001</v>
      </c>
    </row>
    <row r="435" spans="1:10" hidden="1" x14ac:dyDescent="0.25">
      <c r="A435">
        <v>433</v>
      </c>
      <c r="B435">
        <v>30</v>
      </c>
      <c r="C435" t="s">
        <v>117</v>
      </c>
      <c r="D435">
        <v>555088</v>
      </c>
      <c r="E435">
        <v>186770</v>
      </c>
      <c r="F435" t="s">
        <v>115</v>
      </c>
      <c r="G435" t="s">
        <v>402</v>
      </c>
      <c r="H435">
        <v>6</v>
      </c>
      <c r="I435">
        <v>0.23747663499999999</v>
      </c>
      <c r="J435">
        <v>51.557985690000002</v>
      </c>
    </row>
    <row r="436" spans="1:10" hidden="1" x14ac:dyDescent="0.25">
      <c r="A436">
        <v>434</v>
      </c>
      <c r="B436">
        <v>75</v>
      </c>
      <c r="C436" t="s">
        <v>113</v>
      </c>
      <c r="D436">
        <v>508379</v>
      </c>
      <c r="E436">
        <v>186796</v>
      </c>
      <c r="F436" t="s">
        <v>78</v>
      </c>
      <c r="G436" t="s">
        <v>402</v>
      </c>
      <c r="H436">
        <v>6</v>
      </c>
      <c r="I436">
        <v>-0.436073394</v>
      </c>
      <c r="J436">
        <v>51.569130970000003</v>
      </c>
    </row>
    <row r="437" spans="1:10" hidden="1" x14ac:dyDescent="0.25">
      <c r="A437">
        <v>435</v>
      </c>
      <c r="B437">
        <v>199</v>
      </c>
      <c r="C437" t="s">
        <v>116</v>
      </c>
      <c r="D437">
        <v>556146</v>
      </c>
      <c r="E437">
        <v>186868</v>
      </c>
      <c r="F437" t="s">
        <v>115</v>
      </c>
      <c r="G437" t="s">
        <v>402</v>
      </c>
      <c r="H437">
        <v>6</v>
      </c>
      <c r="I437">
        <v>0.25276723499999998</v>
      </c>
      <c r="J437">
        <v>51.558577110000002</v>
      </c>
    </row>
    <row r="438" spans="1:10" hidden="1" x14ac:dyDescent="0.25">
      <c r="A438">
        <v>436</v>
      </c>
      <c r="B438">
        <v>212</v>
      </c>
      <c r="C438" t="s">
        <v>19</v>
      </c>
      <c r="D438">
        <v>509608</v>
      </c>
      <c r="E438">
        <v>175363</v>
      </c>
      <c r="F438" t="s">
        <v>51</v>
      </c>
      <c r="G438" t="s">
        <v>402</v>
      </c>
      <c r="H438">
        <v>6</v>
      </c>
      <c r="I438">
        <v>-0.42189305999999999</v>
      </c>
      <c r="J438">
        <v>51.466117400000002</v>
      </c>
    </row>
    <row r="439" spans="1:10" hidden="1" x14ac:dyDescent="0.25">
      <c r="A439">
        <v>437</v>
      </c>
      <c r="B439">
        <v>325</v>
      </c>
      <c r="C439" t="s">
        <v>237</v>
      </c>
      <c r="D439">
        <v>509230</v>
      </c>
      <c r="E439">
        <v>191419</v>
      </c>
      <c r="F439" t="s">
        <v>224</v>
      </c>
      <c r="G439" t="s">
        <v>402</v>
      </c>
      <c r="H439">
        <v>6</v>
      </c>
      <c r="I439">
        <v>-0.42235853800000001</v>
      </c>
      <c r="J439">
        <v>51.610520389999998</v>
      </c>
    </row>
    <row r="440" spans="1:10" hidden="1" x14ac:dyDescent="0.25">
      <c r="A440">
        <v>438</v>
      </c>
      <c r="B440">
        <v>335</v>
      </c>
      <c r="C440" t="s">
        <v>21</v>
      </c>
      <c r="D440">
        <v>505109</v>
      </c>
      <c r="E440">
        <v>175924</v>
      </c>
      <c r="F440" t="s">
        <v>51</v>
      </c>
      <c r="G440" t="s">
        <v>402</v>
      </c>
      <c r="H440">
        <v>6</v>
      </c>
      <c r="I440">
        <v>-0.486475608</v>
      </c>
      <c r="J440">
        <v>51.47201647</v>
      </c>
    </row>
    <row r="441" spans="1:10" hidden="1" x14ac:dyDescent="0.25">
      <c r="A441">
        <v>439</v>
      </c>
      <c r="B441">
        <v>268</v>
      </c>
      <c r="C441" t="s">
        <v>20</v>
      </c>
      <c r="D441">
        <v>508082</v>
      </c>
      <c r="E441">
        <v>174430</v>
      </c>
      <c r="F441" t="s">
        <v>51</v>
      </c>
      <c r="G441" t="s">
        <v>402</v>
      </c>
      <c r="H441">
        <v>6</v>
      </c>
      <c r="I441">
        <v>-0.44414567199999999</v>
      </c>
      <c r="J441">
        <v>51.45802947</v>
      </c>
    </row>
    <row r="442" spans="1:10" hidden="1" x14ac:dyDescent="0.25">
      <c r="A442">
        <v>440</v>
      </c>
      <c r="B442">
        <v>271</v>
      </c>
      <c r="C442" t="s">
        <v>233</v>
      </c>
      <c r="D442">
        <v>505661</v>
      </c>
      <c r="E442">
        <v>184161</v>
      </c>
      <c r="F442" t="s">
        <v>534</v>
      </c>
      <c r="G442" t="s">
        <v>402</v>
      </c>
      <c r="H442">
        <v>6</v>
      </c>
      <c r="I442">
        <v>-0.47606660000000001</v>
      </c>
      <c r="J442">
        <v>51.545961869999999</v>
      </c>
    </row>
    <row r="443" spans="1:10" hidden="1" x14ac:dyDescent="0.25">
      <c r="A443">
        <v>441</v>
      </c>
      <c r="B443">
        <v>272</v>
      </c>
      <c r="C443" t="s">
        <v>232</v>
      </c>
      <c r="D443">
        <v>507602</v>
      </c>
      <c r="E443">
        <v>185035</v>
      </c>
      <c r="F443" t="s">
        <v>534</v>
      </c>
      <c r="G443" t="s">
        <v>402</v>
      </c>
      <c r="H443">
        <v>6</v>
      </c>
      <c r="I443">
        <v>-0.447812239</v>
      </c>
      <c r="J443">
        <v>51.553449389999997</v>
      </c>
    </row>
    <row r="444" spans="1:10" hidden="1" x14ac:dyDescent="0.25">
      <c r="A444">
        <v>442</v>
      </c>
      <c r="B444">
        <v>273</v>
      </c>
      <c r="C444" t="s">
        <v>231</v>
      </c>
      <c r="D444">
        <v>508092</v>
      </c>
      <c r="E444">
        <v>185938</v>
      </c>
      <c r="F444" t="s">
        <v>534</v>
      </c>
      <c r="G444" t="s">
        <v>402</v>
      </c>
      <c r="H444">
        <v>6</v>
      </c>
      <c r="I444">
        <v>-0.44046726600000002</v>
      </c>
      <c r="J444">
        <v>51.561469860000003</v>
      </c>
    </row>
    <row r="445" spans="1:10" hidden="1" x14ac:dyDescent="0.25">
      <c r="A445">
        <v>443</v>
      </c>
      <c r="B445">
        <v>274</v>
      </c>
      <c r="C445" t="s">
        <v>230</v>
      </c>
      <c r="D445">
        <v>509474</v>
      </c>
      <c r="E445">
        <v>187004</v>
      </c>
      <c r="F445" t="s">
        <v>534</v>
      </c>
      <c r="G445" t="s">
        <v>402</v>
      </c>
      <c r="H445">
        <v>6</v>
      </c>
      <c r="I445">
        <v>-0.420215108</v>
      </c>
      <c r="J445">
        <v>51.570793430000002</v>
      </c>
    </row>
    <row r="446" spans="1:10" hidden="1" x14ac:dyDescent="0.25">
      <c r="A446">
        <v>444</v>
      </c>
      <c r="B446">
        <v>275</v>
      </c>
      <c r="C446" t="s">
        <v>229</v>
      </c>
      <c r="D446">
        <v>510160</v>
      </c>
      <c r="E446">
        <v>187262</v>
      </c>
      <c r="F446" t="s">
        <v>534</v>
      </c>
      <c r="G446" t="s">
        <v>402</v>
      </c>
      <c r="H446">
        <v>6</v>
      </c>
      <c r="I446">
        <v>-0.41023564600000001</v>
      </c>
      <c r="J446">
        <v>51.572977889999997</v>
      </c>
    </row>
    <row r="447" spans="1:10" hidden="1" x14ac:dyDescent="0.25">
      <c r="A447">
        <v>445</v>
      </c>
      <c r="B447">
        <v>277</v>
      </c>
      <c r="C447" t="s">
        <v>236</v>
      </c>
      <c r="D447">
        <v>510308</v>
      </c>
      <c r="E447">
        <v>190238</v>
      </c>
      <c r="F447" t="s">
        <v>224</v>
      </c>
      <c r="G447" t="s">
        <v>402</v>
      </c>
      <c r="H447">
        <v>6</v>
      </c>
      <c r="I447">
        <v>-0.40716813699999999</v>
      </c>
      <c r="J447">
        <v>51.599697030000002</v>
      </c>
    </row>
    <row r="448" spans="1:10" hidden="1" x14ac:dyDescent="0.25">
      <c r="A448">
        <v>446</v>
      </c>
      <c r="B448">
        <v>140</v>
      </c>
      <c r="C448" t="s">
        <v>558</v>
      </c>
      <c r="D448">
        <v>553962</v>
      </c>
      <c r="E448">
        <v>187871</v>
      </c>
      <c r="F448" t="s">
        <v>430</v>
      </c>
      <c r="G448" t="s">
        <v>431</v>
      </c>
      <c r="H448">
        <v>6</v>
      </c>
      <c r="I448">
        <v>0.22172119200000001</v>
      </c>
      <c r="J448">
        <v>51.568186539999999</v>
      </c>
    </row>
    <row r="449" spans="1:10" hidden="1" x14ac:dyDescent="0.25">
      <c r="A449">
        <v>447</v>
      </c>
      <c r="B449">
        <v>149</v>
      </c>
      <c r="C449" t="s">
        <v>559</v>
      </c>
      <c r="D449">
        <v>551387</v>
      </c>
      <c r="E449">
        <v>188501</v>
      </c>
      <c r="F449" t="s">
        <v>430</v>
      </c>
      <c r="G449" t="s">
        <v>431</v>
      </c>
      <c r="H449">
        <v>6</v>
      </c>
      <c r="I449">
        <v>0.184863954</v>
      </c>
      <c r="J449">
        <v>51.574544940000003</v>
      </c>
    </row>
    <row r="450" spans="1:10" hidden="1" x14ac:dyDescent="0.25">
      <c r="A450">
        <v>448</v>
      </c>
      <c r="B450">
        <v>153</v>
      </c>
      <c r="C450" t="s">
        <v>560</v>
      </c>
      <c r="D450">
        <v>535121</v>
      </c>
      <c r="E450">
        <v>198870</v>
      </c>
      <c r="F450" t="s">
        <v>430</v>
      </c>
      <c r="G450" t="s">
        <v>431</v>
      </c>
      <c r="H450">
        <v>6</v>
      </c>
      <c r="I450">
        <v>-4.5735795000000003E-2</v>
      </c>
      <c r="J450">
        <v>51.67186641</v>
      </c>
    </row>
    <row r="451" spans="1:10" hidden="1" x14ac:dyDescent="0.25">
      <c r="A451">
        <v>449</v>
      </c>
      <c r="B451">
        <v>154</v>
      </c>
      <c r="C451" t="s">
        <v>116</v>
      </c>
      <c r="D451">
        <v>556108</v>
      </c>
      <c r="E451">
        <v>186859</v>
      </c>
      <c r="F451" t="s">
        <v>430</v>
      </c>
      <c r="G451" t="s">
        <v>431</v>
      </c>
      <c r="H451">
        <v>6</v>
      </c>
      <c r="I451">
        <v>0.25221357999999999</v>
      </c>
      <c r="J451">
        <v>51.55850315</v>
      </c>
    </row>
    <row r="452" spans="1:10" hidden="1" x14ac:dyDescent="0.25">
      <c r="A452">
        <v>450</v>
      </c>
      <c r="B452">
        <v>179</v>
      </c>
      <c r="C452" t="s">
        <v>561</v>
      </c>
      <c r="D452">
        <v>513054</v>
      </c>
      <c r="E452">
        <v>191323</v>
      </c>
      <c r="F452" t="s">
        <v>430</v>
      </c>
      <c r="G452" t="s">
        <v>431</v>
      </c>
      <c r="H452">
        <v>6</v>
      </c>
      <c r="I452">
        <v>-0.367177631</v>
      </c>
      <c r="J452">
        <v>51.608904729999999</v>
      </c>
    </row>
    <row r="453" spans="1:10" hidden="1" x14ac:dyDescent="0.25">
      <c r="A453">
        <v>451</v>
      </c>
      <c r="B453">
        <v>390</v>
      </c>
      <c r="C453" t="s">
        <v>559</v>
      </c>
      <c r="D453">
        <v>551350</v>
      </c>
      <c r="E453">
        <v>188463</v>
      </c>
      <c r="F453" t="s">
        <v>430</v>
      </c>
      <c r="G453" t="s">
        <v>434</v>
      </c>
      <c r="H453">
        <v>6</v>
      </c>
      <c r="I453">
        <v>0.184308898</v>
      </c>
      <c r="J453">
        <v>51.574214720000001</v>
      </c>
    </row>
    <row r="454" spans="1:10" hidden="1" x14ac:dyDescent="0.25">
      <c r="A454">
        <v>452</v>
      </c>
      <c r="B454">
        <v>391</v>
      </c>
      <c r="C454" t="s">
        <v>562</v>
      </c>
      <c r="D454">
        <v>552906</v>
      </c>
      <c r="E454">
        <v>189285</v>
      </c>
      <c r="F454" t="s">
        <v>430</v>
      </c>
      <c r="G454" t="s">
        <v>434</v>
      </c>
      <c r="H454">
        <v>6</v>
      </c>
      <c r="I454">
        <v>0.20711009999999999</v>
      </c>
      <c r="J454">
        <v>51.58117713</v>
      </c>
    </row>
    <row r="455" spans="1:10" hidden="1" x14ac:dyDescent="0.25">
      <c r="A455">
        <v>453</v>
      </c>
      <c r="B455">
        <v>392</v>
      </c>
      <c r="C455" t="s">
        <v>563</v>
      </c>
      <c r="D455">
        <v>554777</v>
      </c>
      <c r="E455">
        <v>190568</v>
      </c>
      <c r="F455" t="s">
        <v>430</v>
      </c>
      <c r="G455" t="s">
        <v>434</v>
      </c>
      <c r="H455">
        <v>6</v>
      </c>
      <c r="I455">
        <v>0.234666819</v>
      </c>
      <c r="J455">
        <v>51.592199090000001</v>
      </c>
    </row>
    <row r="456" spans="1:10" hidden="1" x14ac:dyDescent="0.25">
      <c r="A456">
        <v>454</v>
      </c>
      <c r="B456">
        <v>420</v>
      </c>
      <c r="C456" t="s">
        <v>564</v>
      </c>
      <c r="D456">
        <v>536373</v>
      </c>
      <c r="E456">
        <v>163537</v>
      </c>
      <c r="F456" t="s">
        <v>430</v>
      </c>
      <c r="G456" t="s">
        <v>501</v>
      </c>
      <c r="H456">
        <v>6</v>
      </c>
      <c r="I456">
        <v>-4.1304236000000001E-2</v>
      </c>
      <c r="J456">
        <v>51.354017509999998</v>
      </c>
    </row>
    <row r="457" spans="1:10" hidden="1" x14ac:dyDescent="0.25">
      <c r="A457">
        <v>455</v>
      </c>
      <c r="B457">
        <v>421</v>
      </c>
      <c r="C457" t="s">
        <v>565</v>
      </c>
      <c r="D457">
        <v>537066</v>
      </c>
      <c r="E457">
        <v>163744</v>
      </c>
      <c r="F457" t="s">
        <v>430</v>
      </c>
      <c r="G457" t="s">
        <v>501</v>
      </c>
      <c r="H457">
        <v>6</v>
      </c>
      <c r="I457">
        <v>-3.1284120999999998E-2</v>
      </c>
      <c r="J457">
        <v>51.355709879999999</v>
      </c>
    </row>
    <row r="458" spans="1:10" hidden="1" x14ac:dyDescent="0.25">
      <c r="A458">
        <v>456</v>
      </c>
      <c r="B458">
        <v>422</v>
      </c>
      <c r="C458" t="s">
        <v>566</v>
      </c>
      <c r="D458">
        <v>538198</v>
      </c>
      <c r="E458">
        <v>162244</v>
      </c>
      <c r="F458" t="s">
        <v>430</v>
      </c>
      <c r="G458" t="s">
        <v>501</v>
      </c>
      <c r="H458">
        <v>6</v>
      </c>
      <c r="I458">
        <v>-1.5617483E-2</v>
      </c>
      <c r="J458">
        <v>51.34195708</v>
      </c>
    </row>
    <row r="459" spans="1:10" hidden="1" x14ac:dyDescent="0.25">
      <c r="A459">
        <v>457</v>
      </c>
      <c r="B459">
        <v>423</v>
      </c>
      <c r="C459" t="s">
        <v>567</v>
      </c>
      <c r="D459">
        <v>537977</v>
      </c>
      <c r="E459">
        <v>162560</v>
      </c>
      <c r="F459" t="s">
        <v>430</v>
      </c>
      <c r="G459" t="s">
        <v>501</v>
      </c>
      <c r="H459">
        <v>6</v>
      </c>
      <c r="I459">
        <v>-1.8665195999999998E-2</v>
      </c>
      <c r="J459">
        <v>51.344850899999997</v>
      </c>
    </row>
    <row r="460" spans="1:10" hidden="1" x14ac:dyDescent="0.25">
      <c r="A460">
        <v>458</v>
      </c>
      <c r="B460">
        <v>424</v>
      </c>
      <c r="C460" t="s">
        <v>568</v>
      </c>
      <c r="D460">
        <v>537684</v>
      </c>
      <c r="E460">
        <v>163173</v>
      </c>
      <c r="F460" t="s">
        <v>430</v>
      </c>
      <c r="G460" t="s">
        <v>501</v>
      </c>
      <c r="H460">
        <v>6</v>
      </c>
      <c r="I460">
        <v>-2.2640016999999998E-2</v>
      </c>
      <c r="J460">
        <v>51.350430500000002</v>
      </c>
    </row>
    <row r="461" spans="1:10" hidden="1" x14ac:dyDescent="0.25">
      <c r="A461">
        <v>459</v>
      </c>
      <c r="B461">
        <v>321</v>
      </c>
      <c r="C461" t="s">
        <v>240</v>
      </c>
      <c r="D461">
        <v>502581</v>
      </c>
      <c r="E461">
        <v>196095</v>
      </c>
      <c r="F461" t="s">
        <v>224</v>
      </c>
      <c r="G461" t="s">
        <v>402</v>
      </c>
      <c r="H461">
        <v>7</v>
      </c>
      <c r="I461">
        <v>-0.51698517600000005</v>
      </c>
      <c r="J461">
        <v>51.653806770000003</v>
      </c>
    </row>
    <row r="462" spans="1:10" hidden="1" x14ac:dyDescent="0.25">
      <c r="A462">
        <v>460</v>
      </c>
      <c r="B462">
        <v>323</v>
      </c>
      <c r="C462" t="s">
        <v>239</v>
      </c>
      <c r="D462">
        <v>505716</v>
      </c>
      <c r="E462">
        <v>194601</v>
      </c>
      <c r="F462" t="s">
        <v>224</v>
      </c>
      <c r="G462" t="s">
        <v>402</v>
      </c>
      <c r="H462">
        <v>7</v>
      </c>
      <c r="I462">
        <v>-0.47213339300000001</v>
      </c>
      <c r="J462">
        <v>51.639798829999997</v>
      </c>
    </row>
    <row r="463" spans="1:10" hidden="1" x14ac:dyDescent="0.25">
      <c r="A463">
        <v>461</v>
      </c>
      <c r="B463">
        <v>324</v>
      </c>
      <c r="C463" t="s">
        <v>238</v>
      </c>
      <c r="D463">
        <v>508606</v>
      </c>
      <c r="E463">
        <v>193503</v>
      </c>
      <c r="F463" t="s">
        <v>224</v>
      </c>
      <c r="G463" t="s">
        <v>402</v>
      </c>
      <c r="H463">
        <v>7</v>
      </c>
      <c r="I463">
        <v>-0.430710233</v>
      </c>
      <c r="J463">
        <v>51.629374900000002</v>
      </c>
    </row>
    <row r="464" spans="1:10" hidden="1" x14ac:dyDescent="0.25">
      <c r="A464">
        <v>462</v>
      </c>
      <c r="B464">
        <v>326</v>
      </c>
      <c r="C464" t="s">
        <v>244</v>
      </c>
      <c r="D464">
        <v>507909</v>
      </c>
      <c r="E464">
        <v>195403</v>
      </c>
      <c r="F464" t="s">
        <v>224</v>
      </c>
      <c r="G464" t="s">
        <v>402</v>
      </c>
      <c r="H464">
        <v>7</v>
      </c>
      <c r="I464">
        <v>-0.44019171000000001</v>
      </c>
      <c r="J464">
        <v>51.646587920000002</v>
      </c>
    </row>
    <row r="465" spans="1:10" hidden="1" x14ac:dyDescent="0.25">
      <c r="A465">
        <v>463</v>
      </c>
      <c r="B465">
        <v>327</v>
      </c>
      <c r="C465" t="s">
        <v>245</v>
      </c>
      <c r="D465">
        <v>509569</v>
      </c>
      <c r="E465">
        <v>196596</v>
      </c>
      <c r="F465" t="s">
        <v>224</v>
      </c>
      <c r="G465" t="s">
        <v>402</v>
      </c>
      <c r="H465">
        <v>7</v>
      </c>
      <c r="I465">
        <v>-0.41583251199999999</v>
      </c>
      <c r="J465">
        <v>51.656991669999996</v>
      </c>
    </row>
    <row r="466" spans="1:10" hidden="1" x14ac:dyDescent="0.25">
      <c r="A466">
        <v>464</v>
      </c>
      <c r="B466">
        <v>152</v>
      </c>
      <c r="C466" t="s">
        <v>569</v>
      </c>
      <c r="D466">
        <v>535936</v>
      </c>
      <c r="E466">
        <v>201110</v>
      </c>
      <c r="F466" t="s">
        <v>430</v>
      </c>
      <c r="G466" t="s">
        <v>431</v>
      </c>
      <c r="H466">
        <v>7</v>
      </c>
      <c r="I466">
        <v>-3.3083485000000003E-2</v>
      </c>
      <c r="J466">
        <v>51.691800469999997</v>
      </c>
    </row>
    <row r="467" spans="1:10" hidden="1" x14ac:dyDescent="0.25">
      <c r="A467">
        <v>465</v>
      </c>
      <c r="B467">
        <v>169</v>
      </c>
      <c r="C467" t="s">
        <v>570</v>
      </c>
      <c r="D467">
        <v>511833</v>
      </c>
      <c r="E467">
        <v>193398</v>
      </c>
      <c r="F467" t="s">
        <v>430</v>
      </c>
      <c r="G467" t="s">
        <v>431</v>
      </c>
      <c r="H467">
        <v>7</v>
      </c>
      <c r="I467">
        <v>-0.38414238099999998</v>
      </c>
      <c r="J467">
        <v>51.627800239999999</v>
      </c>
    </row>
    <row r="468" spans="1:10" hidden="1" x14ac:dyDescent="0.25">
      <c r="A468">
        <v>466</v>
      </c>
      <c r="B468">
        <v>320</v>
      </c>
      <c r="C468" t="s">
        <v>241</v>
      </c>
      <c r="D468">
        <v>499634</v>
      </c>
      <c r="E468">
        <v>197564</v>
      </c>
      <c r="F468" t="s">
        <v>224</v>
      </c>
      <c r="G468" t="s">
        <v>402</v>
      </c>
      <c r="H468">
        <v>8</v>
      </c>
      <c r="I468">
        <v>-0.55915986799999995</v>
      </c>
      <c r="J468">
        <v>51.667546459999997</v>
      </c>
    </row>
    <row r="469" spans="1:10" hidden="1" x14ac:dyDescent="0.25">
      <c r="A469">
        <v>467</v>
      </c>
      <c r="B469">
        <v>134</v>
      </c>
      <c r="C469" t="s">
        <v>571</v>
      </c>
      <c r="D469">
        <v>536644</v>
      </c>
      <c r="E469">
        <v>202316</v>
      </c>
      <c r="F469" t="s">
        <v>430</v>
      </c>
      <c r="G469" t="s">
        <v>431</v>
      </c>
      <c r="H469">
        <v>8</v>
      </c>
      <c r="I469">
        <v>-2.2373212999999999E-2</v>
      </c>
      <c r="J469">
        <v>51.702466649999998</v>
      </c>
    </row>
    <row r="470" spans="1:10" hidden="1" x14ac:dyDescent="0.25">
      <c r="A470">
        <v>468</v>
      </c>
      <c r="B470">
        <v>360</v>
      </c>
      <c r="C470" t="s">
        <v>572</v>
      </c>
      <c r="D470">
        <v>511326</v>
      </c>
      <c r="E470">
        <v>196075</v>
      </c>
      <c r="F470" t="s">
        <v>430</v>
      </c>
      <c r="G470" t="s">
        <v>431</v>
      </c>
      <c r="H470">
        <v>8</v>
      </c>
      <c r="I470">
        <v>-0.39061298700000002</v>
      </c>
      <c r="J470">
        <v>51.651963700000003</v>
      </c>
    </row>
    <row r="471" spans="1:10" hidden="1" x14ac:dyDescent="0.25">
      <c r="A471">
        <v>469</v>
      </c>
      <c r="B471">
        <v>365</v>
      </c>
      <c r="C471" t="s">
        <v>573</v>
      </c>
      <c r="D471">
        <v>511021</v>
      </c>
      <c r="E471">
        <v>197351</v>
      </c>
      <c r="F471" t="s">
        <v>430</v>
      </c>
      <c r="G471" t="s">
        <v>431</v>
      </c>
      <c r="H471">
        <v>8</v>
      </c>
      <c r="I471">
        <v>-0.39461506400000002</v>
      </c>
      <c r="J471">
        <v>51.663493600000002</v>
      </c>
    </row>
    <row r="472" spans="1:10" hidden="1" x14ac:dyDescent="0.25">
      <c r="A472">
        <v>470</v>
      </c>
      <c r="B472">
        <v>366</v>
      </c>
      <c r="C472" t="s">
        <v>574</v>
      </c>
      <c r="D472">
        <v>511823</v>
      </c>
      <c r="E472">
        <v>195237</v>
      </c>
      <c r="F472" t="s">
        <v>430</v>
      </c>
      <c r="G472" t="s">
        <v>431</v>
      </c>
      <c r="H472">
        <v>8</v>
      </c>
      <c r="I472">
        <v>-0.38369919000000002</v>
      </c>
      <c r="J472">
        <v>51.644332509999998</v>
      </c>
    </row>
    <row r="473" spans="1:10" hidden="1" x14ac:dyDescent="0.25">
      <c r="A473">
        <v>471</v>
      </c>
      <c r="B473">
        <v>322</v>
      </c>
      <c r="C473" t="s">
        <v>242</v>
      </c>
      <c r="D473">
        <v>496079</v>
      </c>
      <c r="E473">
        <v>201633</v>
      </c>
      <c r="F473" t="s">
        <v>224</v>
      </c>
      <c r="G473" t="s">
        <v>402</v>
      </c>
      <c r="H473">
        <v>9</v>
      </c>
      <c r="I473">
        <v>-0.60942107599999995</v>
      </c>
      <c r="J473">
        <v>51.704741749999997</v>
      </c>
    </row>
    <row r="474" spans="1:10" hidden="1" x14ac:dyDescent="0.25">
      <c r="A474">
        <v>472</v>
      </c>
      <c r="B474">
        <v>284</v>
      </c>
      <c r="C474" t="s">
        <v>243</v>
      </c>
      <c r="D474">
        <v>496372</v>
      </c>
      <c r="E474">
        <v>198181</v>
      </c>
      <c r="F474" t="s">
        <v>224</v>
      </c>
      <c r="G474" t="s">
        <v>402</v>
      </c>
      <c r="H474">
        <v>9</v>
      </c>
      <c r="I474">
        <v>-0.60614676199999995</v>
      </c>
      <c r="J474">
        <v>51.673661879999997</v>
      </c>
    </row>
    <row r="475" spans="1:10" hidden="1" x14ac:dyDescent="0.25">
      <c r="A475">
        <v>473</v>
      </c>
      <c r="B475">
        <v>137</v>
      </c>
      <c r="C475" t="s">
        <v>575</v>
      </c>
      <c r="D475">
        <v>534775</v>
      </c>
      <c r="E475">
        <v>186528</v>
      </c>
      <c r="F475" t="s">
        <v>430</v>
      </c>
      <c r="G475" t="s">
        <v>431</v>
      </c>
      <c r="H475">
        <v>0</v>
      </c>
      <c r="I475">
        <v>-5.5484596999999997E-2</v>
      </c>
      <c r="J475">
        <v>51.561030289999998</v>
      </c>
    </row>
    <row r="476" spans="1:10" hidden="1" x14ac:dyDescent="0.25">
      <c r="A476">
        <v>474</v>
      </c>
      <c r="B476">
        <v>381</v>
      </c>
      <c r="C476" t="s">
        <v>576</v>
      </c>
      <c r="D476">
        <v>534111</v>
      </c>
      <c r="E476">
        <v>170555</v>
      </c>
      <c r="F476" t="s">
        <v>430</v>
      </c>
      <c r="G476" t="s">
        <v>431</v>
      </c>
      <c r="H476">
        <v>0</v>
      </c>
      <c r="I476">
        <v>-7.1128263999999997E-2</v>
      </c>
      <c r="J476">
        <v>51.417632769999997</v>
      </c>
    </row>
    <row r="477" spans="1:10" hidden="1" x14ac:dyDescent="0.25">
      <c r="A477">
        <v>475</v>
      </c>
      <c r="B477">
        <v>393</v>
      </c>
      <c r="C477" t="s">
        <v>577</v>
      </c>
      <c r="D477">
        <v>559339</v>
      </c>
      <c r="E477">
        <v>193033</v>
      </c>
      <c r="F477" t="s">
        <v>430</v>
      </c>
      <c r="G477" t="s">
        <v>434</v>
      </c>
      <c r="H477">
        <v>0</v>
      </c>
      <c r="I477">
        <v>0.30158906400000002</v>
      </c>
      <c r="J477">
        <v>51.613071490000003</v>
      </c>
    </row>
    <row r="478" spans="1:10" hidden="1" x14ac:dyDescent="0.25">
      <c r="A478">
        <v>476</v>
      </c>
      <c r="B478">
        <v>394</v>
      </c>
      <c r="C478" t="s">
        <v>578</v>
      </c>
      <c r="D478">
        <v>561361</v>
      </c>
      <c r="E478">
        <v>194981</v>
      </c>
      <c r="F478" t="s">
        <v>430</v>
      </c>
      <c r="G478" t="s">
        <v>434</v>
      </c>
      <c r="H478">
        <v>0</v>
      </c>
      <c r="I478">
        <v>0.331671253</v>
      </c>
      <c r="J478">
        <v>51.630000899999999</v>
      </c>
    </row>
    <row r="479" spans="1:10" hidden="1" x14ac:dyDescent="0.25">
      <c r="A479">
        <v>477</v>
      </c>
      <c r="B479">
        <v>363</v>
      </c>
      <c r="C479" t="s">
        <v>579</v>
      </c>
      <c r="D479">
        <v>541821</v>
      </c>
      <c r="E479">
        <v>185350</v>
      </c>
      <c r="F479" t="s">
        <v>430</v>
      </c>
      <c r="G479" t="s">
        <v>431</v>
      </c>
      <c r="H479">
        <v>0</v>
      </c>
      <c r="I479">
        <v>4.5631090999999999E-2</v>
      </c>
      <c r="J479">
        <v>51.548716110000001</v>
      </c>
    </row>
    <row r="480" spans="1:10" hidden="1" x14ac:dyDescent="0.25">
      <c r="A480">
        <v>478</v>
      </c>
      <c r="B480">
        <v>364</v>
      </c>
      <c r="C480" t="s">
        <v>68</v>
      </c>
      <c r="D480">
        <v>521879</v>
      </c>
      <c r="E480">
        <v>182944</v>
      </c>
      <c r="F480" t="s">
        <v>430</v>
      </c>
      <c r="G480" t="s">
        <v>431</v>
      </c>
      <c r="H480">
        <v>0</v>
      </c>
      <c r="I480">
        <v>-0.24268889499999999</v>
      </c>
      <c r="J480">
        <v>51.531751499999999</v>
      </c>
    </row>
  </sheetData>
  <autoFilter ref="A1:J480" xr:uid="{CF19D754-CCCF-48E6-B88F-26EE6FDD4369}">
    <filterColumn colId="2">
      <filters>
        <filter val="Heathrow Terminals 1-2-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7B19-9F68-4FD9-BB59-BA6851ED67E1}">
  <dimension ref="A1:B13"/>
  <sheetViews>
    <sheetView workbookViewId="0">
      <selection activeCell="B17" sqref="B17"/>
    </sheetView>
  </sheetViews>
  <sheetFormatPr defaultRowHeight="15" x14ac:dyDescent="0.25"/>
  <cols>
    <col min="1" max="1" width="22.42578125" bestFit="1" customWidth="1"/>
  </cols>
  <sheetData>
    <row r="1" spans="1:2" x14ac:dyDescent="0.25">
      <c r="A1" t="s">
        <v>8</v>
      </c>
      <c r="B1" t="s">
        <v>342</v>
      </c>
    </row>
    <row r="2" spans="1:2" x14ac:dyDescent="0.25">
      <c r="A2" t="s">
        <v>149</v>
      </c>
      <c r="B2">
        <v>1</v>
      </c>
    </row>
    <row r="3" spans="1:2" x14ac:dyDescent="0.25">
      <c r="A3" t="s">
        <v>52</v>
      </c>
      <c r="B3">
        <v>2</v>
      </c>
    </row>
    <row r="4" spans="1:2" x14ac:dyDescent="0.25">
      <c r="A4" t="s">
        <v>78</v>
      </c>
      <c r="B4">
        <v>3</v>
      </c>
    </row>
    <row r="5" spans="1:2" x14ac:dyDescent="0.25">
      <c r="A5" t="s">
        <v>286</v>
      </c>
      <c r="B5">
        <v>4</v>
      </c>
    </row>
    <row r="6" spans="1:2" x14ac:dyDescent="0.25">
      <c r="A6" t="s">
        <v>115</v>
      </c>
      <c r="B6">
        <v>5</v>
      </c>
    </row>
    <row r="7" spans="1:2" x14ac:dyDescent="0.25">
      <c r="A7" t="s">
        <v>191</v>
      </c>
      <c r="B7">
        <v>6</v>
      </c>
    </row>
    <row r="8" spans="1:2" x14ac:dyDescent="0.25">
      <c r="A8" t="s">
        <v>205</v>
      </c>
      <c r="B8">
        <v>7</v>
      </c>
    </row>
    <row r="9" spans="1:2" x14ac:dyDescent="0.25">
      <c r="A9" t="s">
        <v>224</v>
      </c>
      <c r="B9">
        <v>8</v>
      </c>
    </row>
    <row r="10" spans="1:2" x14ac:dyDescent="0.25">
      <c r="A10" t="s">
        <v>249</v>
      </c>
      <c r="B10">
        <v>9</v>
      </c>
    </row>
    <row r="11" spans="1:2" x14ac:dyDescent="0.25">
      <c r="A11" t="s">
        <v>51</v>
      </c>
      <c r="B11">
        <v>10</v>
      </c>
    </row>
    <row r="12" spans="1:2" x14ac:dyDescent="0.25">
      <c r="A12" t="s">
        <v>142</v>
      </c>
      <c r="B12">
        <v>11</v>
      </c>
    </row>
    <row r="13" spans="1:2" x14ac:dyDescent="0.25">
      <c r="A13" t="s">
        <v>336</v>
      </c>
      <c r="B13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53FD-EDED-452A-B845-623EDA13FFF3}">
  <dimension ref="A1:Q537"/>
  <sheetViews>
    <sheetView workbookViewId="0">
      <selection activeCell="B1" sqref="B1"/>
    </sheetView>
  </sheetViews>
  <sheetFormatPr defaultRowHeight="15" x14ac:dyDescent="0.25"/>
  <cols>
    <col min="1" max="1" width="8.85546875" bestFit="1" customWidth="1"/>
    <col min="2" max="2" width="29.42578125" bestFit="1" customWidth="1"/>
    <col min="3" max="3" width="27.7109375" bestFit="1" customWidth="1"/>
    <col min="4" max="4" width="69.7109375" bestFit="1" customWidth="1"/>
    <col min="5" max="5" width="14.85546875" bestFit="1" customWidth="1"/>
    <col min="6" max="6" width="22.28515625" bestFit="1" customWidth="1"/>
    <col min="7" max="7" width="14.42578125" bestFit="1" customWidth="1"/>
    <col min="8" max="8" width="21.85546875" bestFit="1" customWidth="1"/>
    <col min="9" max="9" width="13.140625" bestFit="1" customWidth="1"/>
    <col min="10" max="10" width="20.42578125" bestFit="1" customWidth="1"/>
    <col min="11" max="11" width="13.5703125" bestFit="1" customWidth="1"/>
    <col min="12" max="12" width="20.85546875" bestFit="1" customWidth="1"/>
    <col min="13" max="13" width="13.140625" bestFit="1" customWidth="1"/>
    <col min="14" max="14" width="19.85546875" bestFit="1" customWidth="1"/>
    <col min="15" max="15" width="11.7109375" bestFit="1" customWidth="1"/>
    <col min="16" max="16" width="19.140625" bestFit="1" customWidth="1"/>
    <col min="17" max="17" width="19.5703125" bestFit="1" customWidth="1"/>
  </cols>
  <sheetData>
    <row r="1" spans="1:17" x14ac:dyDescent="0.25">
      <c r="A1" t="s">
        <v>346</v>
      </c>
      <c r="B1" t="s">
        <v>289</v>
      </c>
      <c r="C1" t="s">
        <v>347</v>
      </c>
      <c r="D1" t="s">
        <v>348</v>
      </c>
      <c r="E1" t="s">
        <v>349</v>
      </c>
      <c r="F1" t="s">
        <v>350</v>
      </c>
      <c r="G1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359</v>
      </c>
      <c r="P1" t="s">
        <v>360</v>
      </c>
      <c r="Q1" t="s">
        <v>361</v>
      </c>
    </row>
    <row r="2" spans="1:17" x14ac:dyDescent="0.25">
      <c r="A2">
        <v>500</v>
      </c>
      <c r="B2" t="s">
        <v>11</v>
      </c>
      <c r="C2" t="s">
        <v>362</v>
      </c>
      <c r="E2">
        <v>9861</v>
      </c>
      <c r="F2">
        <v>253</v>
      </c>
      <c r="G2">
        <v>7278</v>
      </c>
      <c r="H2">
        <v>52</v>
      </c>
      <c r="I2">
        <v>5000</v>
      </c>
      <c r="J2">
        <v>59</v>
      </c>
      <c r="K2">
        <v>9540</v>
      </c>
      <c r="L2">
        <v>253</v>
      </c>
      <c r="M2">
        <v>6919</v>
      </c>
      <c r="N2">
        <v>52</v>
      </c>
      <c r="O2">
        <v>4972</v>
      </c>
      <c r="P2">
        <v>59</v>
      </c>
    </row>
    <row r="3" spans="1:17" x14ac:dyDescent="0.25">
      <c r="A3">
        <v>502</v>
      </c>
      <c r="B3" t="s">
        <v>248</v>
      </c>
      <c r="C3" t="s">
        <v>363</v>
      </c>
      <c r="E3">
        <v>13645</v>
      </c>
      <c r="F3">
        <v>253</v>
      </c>
      <c r="G3">
        <v>3700</v>
      </c>
      <c r="H3">
        <v>52</v>
      </c>
      <c r="I3">
        <v>2911</v>
      </c>
      <c r="J3">
        <v>59</v>
      </c>
      <c r="K3">
        <v>12787</v>
      </c>
      <c r="L3">
        <v>253</v>
      </c>
      <c r="M3">
        <v>4796</v>
      </c>
      <c r="N3">
        <v>52</v>
      </c>
      <c r="O3">
        <v>3847</v>
      </c>
      <c r="P3">
        <v>59</v>
      </c>
    </row>
    <row r="4" spans="1:17" x14ac:dyDescent="0.25">
      <c r="A4">
        <v>503</v>
      </c>
      <c r="B4" t="s">
        <v>133</v>
      </c>
      <c r="C4" t="s">
        <v>364</v>
      </c>
      <c r="E4">
        <v>20579</v>
      </c>
      <c r="F4">
        <v>253</v>
      </c>
      <c r="G4">
        <v>15511</v>
      </c>
      <c r="H4">
        <v>52</v>
      </c>
      <c r="I4">
        <v>12110</v>
      </c>
      <c r="J4">
        <v>59</v>
      </c>
      <c r="K4">
        <v>19291</v>
      </c>
      <c r="L4">
        <v>253</v>
      </c>
      <c r="M4">
        <v>12510</v>
      </c>
      <c r="N4">
        <v>52</v>
      </c>
      <c r="O4">
        <v>9841</v>
      </c>
      <c r="P4">
        <v>59</v>
      </c>
    </row>
    <row r="5" spans="1:17" x14ac:dyDescent="0.25">
      <c r="A5">
        <v>505</v>
      </c>
      <c r="B5" t="s">
        <v>327</v>
      </c>
      <c r="C5" t="s">
        <v>365</v>
      </c>
      <c r="E5">
        <v>4945</v>
      </c>
      <c r="F5">
        <v>253</v>
      </c>
      <c r="G5">
        <v>3476</v>
      </c>
      <c r="H5">
        <v>52</v>
      </c>
      <c r="I5">
        <v>2550</v>
      </c>
      <c r="J5">
        <v>59</v>
      </c>
      <c r="K5">
        <v>5089</v>
      </c>
      <c r="L5">
        <v>253</v>
      </c>
      <c r="M5">
        <v>3540</v>
      </c>
      <c r="N5">
        <v>52</v>
      </c>
      <c r="O5">
        <v>2569</v>
      </c>
      <c r="P5">
        <v>59</v>
      </c>
    </row>
    <row r="6" spans="1:17" x14ac:dyDescent="0.25">
      <c r="A6">
        <v>506</v>
      </c>
      <c r="B6" t="s">
        <v>243</v>
      </c>
      <c r="C6" t="s">
        <v>366</v>
      </c>
      <c r="E6">
        <v>3680</v>
      </c>
      <c r="F6">
        <v>253</v>
      </c>
      <c r="G6">
        <v>1759</v>
      </c>
      <c r="H6">
        <v>52</v>
      </c>
      <c r="I6">
        <v>1169</v>
      </c>
      <c r="J6">
        <v>59</v>
      </c>
      <c r="K6">
        <v>4054</v>
      </c>
      <c r="L6">
        <v>253</v>
      </c>
      <c r="M6">
        <v>1985</v>
      </c>
      <c r="N6">
        <v>52</v>
      </c>
      <c r="O6">
        <v>1132</v>
      </c>
      <c r="P6">
        <v>59</v>
      </c>
    </row>
    <row r="7" spans="1:17" x14ac:dyDescent="0.25">
      <c r="A7">
        <v>507</v>
      </c>
      <c r="B7" t="s">
        <v>278</v>
      </c>
      <c r="C7" t="s">
        <v>367</v>
      </c>
      <c r="E7">
        <v>31112</v>
      </c>
      <c r="F7">
        <v>253</v>
      </c>
      <c r="G7">
        <v>22137</v>
      </c>
      <c r="H7">
        <v>52</v>
      </c>
      <c r="I7">
        <v>15424</v>
      </c>
      <c r="J7">
        <v>59</v>
      </c>
      <c r="K7">
        <v>30391</v>
      </c>
      <c r="L7">
        <v>253</v>
      </c>
      <c r="M7">
        <v>24267</v>
      </c>
      <c r="N7">
        <v>52</v>
      </c>
      <c r="O7">
        <v>14798</v>
      </c>
      <c r="P7">
        <v>59</v>
      </c>
    </row>
    <row r="8" spans="1:17" x14ac:dyDescent="0.25">
      <c r="A8">
        <v>508</v>
      </c>
      <c r="B8" t="s">
        <v>270</v>
      </c>
      <c r="C8" t="s">
        <v>367</v>
      </c>
      <c r="E8">
        <v>16017</v>
      </c>
      <c r="F8">
        <v>253</v>
      </c>
      <c r="G8">
        <v>11253</v>
      </c>
      <c r="H8">
        <v>52</v>
      </c>
      <c r="I8">
        <v>7739</v>
      </c>
      <c r="J8">
        <v>59</v>
      </c>
      <c r="K8">
        <v>14900</v>
      </c>
      <c r="L8">
        <v>253</v>
      </c>
      <c r="M8">
        <v>9598</v>
      </c>
      <c r="N8">
        <v>52</v>
      </c>
      <c r="O8">
        <v>7315</v>
      </c>
      <c r="P8">
        <v>59</v>
      </c>
    </row>
    <row r="9" spans="1:17" x14ac:dyDescent="0.25">
      <c r="A9">
        <v>509</v>
      </c>
      <c r="B9" t="s">
        <v>47</v>
      </c>
      <c r="C9" t="s">
        <v>368</v>
      </c>
      <c r="E9">
        <v>7217</v>
      </c>
      <c r="F9">
        <v>253</v>
      </c>
      <c r="G9">
        <v>5852</v>
      </c>
      <c r="H9">
        <v>52</v>
      </c>
      <c r="I9">
        <v>4046</v>
      </c>
      <c r="J9">
        <v>59</v>
      </c>
      <c r="K9">
        <v>6674</v>
      </c>
      <c r="L9">
        <v>253</v>
      </c>
      <c r="M9">
        <v>5197</v>
      </c>
      <c r="N9">
        <v>52</v>
      </c>
      <c r="O9">
        <v>3778</v>
      </c>
      <c r="P9">
        <v>59</v>
      </c>
    </row>
    <row r="10" spans="1:17" x14ac:dyDescent="0.25">
      <c r="A10">
        <v>510</v>
      </c>
      <c r="B10" t="s">
        <v>40</v>
      </c>
      <c r="C10" t="s">
        <v>367</v>
      </c>
      <c r="E10">
        <v>4377</v>
      </c>
      <c r="F10">
        <v>253</v>
      </c>
      <c r="G10">
        <v>4682</v>
      </c>
      <c r="H10">
        <v>52</v>
      </c>
      <c r="I10">
        <v>2710</v>
      </c>
      <c r="J10">
        <v>59</v>
      </c>
      <c r="K10">
        <v>3724</v>
      </c>
      <c r="L10">
        <v>253</v>
      </c>
      <c r="M10">
        <v>3948</v>
      </c>
      <c r="N10">
        <v>52</v>
      </c>
      <c r="O10">
        <v>2448</v>
      </c>
      <c r="P10">
        <v>59</v>
      </c>
    </row>
    <row r="11" spans="1:17" x14ac:dyDescent="0.25">
      <c r="A11">
        <v>511</v>
      </c>
      <c r="B11" t="s">
        <v>59</v>
      </c>
      <c r="C11" t="s">
        <v>369</v>
      </c>
      <c r="E11">
        <v>47234</v>
      </c>
      <c r="F11">
        <v>253</v>
      </c>
      <c r="G11">
        <v>31530</v>
      </c>
      <c r="H11">
        <v>52</v>
      </c>
      <c r="I11">
        <v>25035</v>
      </c>
      <c r="J11">
        <v>59</v>
      </c>
      <c r="K11">
        <v>45041</v>
      </c>
      <c r="L11">
        <v>253</v>
      </c>
      <c r="M11">
        <v>29563</v>
      </c>
      <c r="N11">
        <v>52</v>
      </c>
      <c r="O11">
        <v>23384</v>
      </c>
      <c r="P11">
        <v>59</v>
      </c>
    </row>
    <row r="12" spans="1:17" x14ac:dyDescent="0.25">
      <c r="A12">
        <v>512</v>
      </c>
      <c r="B12" t="s">
        <v>255</v>
      </c>
      <c r="C12" t="s">
        <v>370</v>
      </c>
      <c r="E12">
        <v>22536</v>
      </c>
      <c r="F12">
        <v>253</v>
      </c>
      <c r="G12">
        <v>16888</v>
      </c>
      <c r="H12">
        <v>52</v>
      </c>
      <c r="I12">
        <v>10766</v>
      </c>
      <c r="J12">
        <v>59</v>
      </c>
      <c r="K12">
        <v>21872</v>
      </c>
      <c r="L12">
        <v>253</v>
      </c>
      <c r="M12">
        <v>15523</v>
      </c>
      <c r="N12">
        <v>52</v>
      </c>
      <c r="O12">
        <v>10562</v>
      </c>
      <c r="P12">
        <v>59</v>
      </c>
    </row>
    <row r="13" spans="1:17" x14ac:dyDescent="0.25">
      <c r="A13">
        <v>513</v>
      </c>
      <c r="B13" t="s">
        <v>89</v>
      </c>
      <c r="C13" t="s">
        <v>363</v>
      </c>
      <c r="D13" t="s">
        <v>371</v>
      </c>
      <c r="E13">
        <v>107093</v>
      </c>
      <c r="F13">
        <v>253</v>
      </c>
      <c r="G13">
        <v>29506</v>
      </c>
      <c r="H13">
        <v>52</v>
      </c>
      <c r="I13">
        <v>13878</v>
      </c>
      <c r="J13">
        <v>59</v>
      </c>
      <c r="K13">
        <v>102041</v>
      </c>
      <c r="L13">
        <v>253</v>
      </c>
      <c r="M13">
        <v>28498</v>
      </c>
      <c r="N13">
        <v>52</v>
      </c>
      <c r="O13">
        <v>13001</v>
      </c>
      <c r="P13">
        <v>59</v>
      </c>
    </row>
    <row r="14" spans="1:17" x14ac:dyDescent="0.25">
      <c r="A14">
        <v>501</v>
      </c>
      <c r="B14" t="s">
        <v>203</v>
      </c>
      <c r="C14" t="s">
        <v>363</v>
      </c>
      <c r="E14">
        <v>19757</v>
      </c>
      <c r="F14">
        <v>253</v>
      </c>
      <c r="G14">
        <v>7755</v>
      </c>
      <c r="H14">
        <v>52</v>
      </c>
      <c r="I14">
        <v>4786</v>
      </c>
      <c r="J14">
        <v>59</v>
      </c>
      <c r="K14">
        <v>19369</v>
      </c>
      <c r="L14">
        <v>253</v>
      </c>
      <c r="M14">
        <v>8025</v>
      </c>
      <c r="N14">
        <v>52</v>
      </c>
      <c r="O14">
        <v>4774</v>
      </c>
      <c r="P14">
        <v>59</v>
      </c>
    </row>
    <row r="15" spans="1:17" x14ac:dyDescent="0.25">
      <c r="A15">
        <v>514</v>
      </c>
      <c r="B15" t="s">
        <v>124</v>
      </c>
      <c r="C15" t="s">
        <v>372</v>
      </c>
      <c r="E15">
        <v>26914</v>
      </c>
      <c r="F15">
        <v>253</v>
      </c>
      <c r="G15">
        <v>18017</v>
      </c>
      <c r="H15">
        <v>52</v>
      </c>
      <c r="I15">
        <v>11626</v>
      </c>
      <c r="J15">
        <v>59</v>
      </c>
      <c r="K15">
        <v>24573</v>
      </c>
      <c r="L15">
        <v>253</v>
      </c>
      <c r="M15">
        <v>15259</v>
      </c>
      <c r="N15">
        <v>52</v>
      </c>
      <c r="O15">
        <v>10385</v>
      </c>
      <c r="P15">
        <v>59</v>
      </c>
    </row>
    <row r="16" spans="1:17" x14ac:dyDescent="0.25">
      <c r="A16">
        <v>515</v>
      </c>
      <c r="B16" t="s">
        <v>100</v>
      </c>
      <c r="C16" t="s">
        <v>97</v>
      </c>
      <c r="E16">
        <v>2505</v>
      </c>
      <c r="F16">
        <v>253</v>
      </c>
      <c r="G16">
        <v>1221</v>
      </c>
      <c r="H16">
        <v>52</v>
      </c>
      <c r="I16">
        <v>764</v>
      </c>
      <c r="J16">
        <v>59</v>
      </c>
      <c r="K16">
        <v>2208</v>
      </c>
      <c r="L16">
        <v>253</v>
      </c>
      <c r="M16">
        <v>1178</v>
      </c>
      <c r="N16">
        <v>52</v>
      </c>
      <c r="O16">
        <v>747</v>
      </c>
      <c r="P16">
        <v>59</v>
      </c>
    </row>
    <row r="17" spans="1:16" x14ac:dyDescent="0.25">
      <c r="A17">
        <v>516</v>
      </c>
      <c r="B17" t="s">
        <v>25</v>
      </c>
      <c r="C17" t="s">
        <v>373</v>
      </c>
      <c r="E17">
        <v>12462</v>
      </c>
      <c r="F17">
        <v>253</v>
      </c>
      <c r="G17">
        <v>7438</v>
      </c>
      <c r="H17">
        <v>52</v>
      </c>
      <c r="I17">
        <v>5166</v>
      </c>
      <c r="J17">
        <v>59</v>
      </c>
      <c r="K17">
        <v>11231</v>
      </c>
      <c r="L17">
        <v>253</v>
      </c>
      <c r="M17">
        <v>6120</v>
      </c>
      <c r="N17">
        <v>52</v>
      </c>
      <c r="O17">
        <v>4933</v>
      </c>
      <c r="P17">
        <v>59</v>
      </c>
    </row>
    <row r="18" spans="1:16" x14ac:dyDescent="0.25">
      <c r="A18">
        <v>517</v>
      </c>
      <c r="B18" t="s">
        <v>287</v>
      </c>
      <c r="C18" t="s">
        <v>369</v>
      </c>
      <c r="E18">
        <v>7476</v>
      </c>
      <c r="F18">
        <v>253</v>
      </c>
      <c r="G18">
        <v>8002</v>
      </c>
      <c r="H18">
        <v>52</v>
      </c>
      <c r="I18">
        <v>6722</v>
      </c>
      <c r="J18">
        <v>59</v>
      </c>
      <c r="K18">
        <v>7014</v>
      </c>
      <c r="L18">
        <v>253</v>
      </c>
      <c r="M18">
        <v>7561</v>
      </c>
      <c r="N18">
        <v>52</v>
      </c>
      <c r="O18">
        <v>5894</v>
      </c>
      <c r="P18">
        <v>59</v>
      </c>
    </row>
    <row r="19" spans="1:16" x14ac:dyDescent="0.25">
      <c r="A19">
        <v>518</v>
      </c>
      <c r="B19" t="s">
        <v>122</v>
      </c>
      <c r="C19" t="s">
        <v>372</v>
      </c>
      <c r="E19">
        <v>5843</v>
      </c>
      <c r="F19">
        <v>253</v>
      </c>
      <c r="G19">
        <v>3522</v>
      </c>
      <c r="H19">
        <v>52</v>
      </c>
      <c r="I19">
        <v>2233</v>
      </c>
      <c r="J19">
        <v>59</v>
      </c>
      <c r="K19">
        <v>5531</v>
      </c>
      <c r="L19">
        <v>253</v>
      </c>
      <c r="M19">
        <v>3329</v>
      </c>
      <c r="N19">
        <v>52</v>
      </c>
      <c r="O19">
        <v>2113</v>
      </c>
      <c r="P19">
        <v>59</v>
      </c>
    </row>
    <row r="20" spans="1:16" x14ac:dyDescent="0.25">
      <c r="A20">
        <v>519</v>
      </c>
      <c r="B20" t="s">
        <v>317</v>
      </c>
      <c r="C20" t="s">
        <v>374</v>
      </c>
      <c r="E20">
        <v>10638</v>
      </c>
      <c r="F20">
        <v>253</v>
      </c>
      <c r="G20">
        <v>6357</v>
      </c>
      <c r="H20">
        <v>52</v>
      </c>
      <c r="I20">
        <v>4654</v>
      </c>
      <c r="J20">
        <v>59</v>
      </c>
      <c r="K20">
        <v>9131</v>
      </c>
      <c r="L20">
        <v>253</v>
      </c>
      <c r="M20">
        <v>5704</v>
      </c>
      <c r="N20">
        <v>52</v>
      </c>
      <c r="O20">
        <v>4276</v>
      </c>
      <c r="P20">
        <v>59</v>
      </c>
    </row>
    <row r="21" spans="1:16" x14ac:dyDescent="0.25">
      <c r="A21">
        <v>787</v>
      </c>
      <c r="B21" t="s">
        <v>221</v>
      </c>
      <c r="C21" t="s">
        <v>219</v>
      </c>
      <c r="E21">
        <v>16248</v>
      </c>
      <c r="F21">
        <v>253</v>
      </c>
      <c r="G21">
        <v>12196</v>
      </c>
      <c r="H21">
        <v>52</v>
      </c>
      <c r="I21">
        <v>8478</v>
      </c>
      <c r="J21">
        <v>59</v>
      </c>
      <c r="K21">
        <v>15056</v>
      </c>
      <c r="L21">
        <v>253</v>
      </c>
      <c r="M21">
        <v>11623</v>
      </c>
      <c r="N21">
        <v>52</v>
      </c>
      <c r="O21">
        <v>8559</v>
      </c>
      <c r="P21">
        <v>59</v>
      </c>
    </row>
    <row r="22" spans="1:16" x14ac:dyDescent="0.25">
      <c r="A22">
        <v>520</v>
      </c>
      <c r="B22" t="s">
        <v>91</v>
      </c>
      <c r="C22" t="s">
        <v>364</v>
      </c>
      <c r="E22">
        <v>24766</v>
      </c>
      <c r="F22">
        <v>253</v>
      </c>
      <c r="G22">
        <v>22025</v>
      </c>
      <c r="H22">
        <v>52</v>
      </c>
      <c r="I22">
        <v>15749</v>
      </c>
      <c r="J22">
        <v>59</v>
      </c>
      <c r="K22">
        <v>23300</v>
      </c>
      <c r="L22">
        <v>253</v>
      </c>
      <c r="M22">
        <v>19679</v>
      </c>
      <c r="N22">
        <v>52</v>
      </c>
      <c r="O22">
        <v>15360</v>
      </c>
      <c r="P22">
        <v>59</v>
      </c>
    </row>
    <row r="23" spans="1:16" x14ac:dyDescent="0.25">
      <c r="A23">
        <v>521</v>
      </c>
      <c r="B23" t="s">
        <v>138</v>
      </c>
      <c r="C23" t="s">
        <v>363</v>
      </c>
      <c r="D23" t="s">
        <v>375</v>
      </c>
      <c r="E23">
        <v>24574</v>
      </c>
      <c r="F23">
        <v>253</v>
      </c>
      <c r="G23">
        <v>9580</v>
      </c>
      <c r="H23">
        <v>52</v>
      </c>
      <c r="I23">
        <v>6893</v>
      </c>
      <c r="J23">
        <v>59</v>
      </c>
      <c r="K23">
        <v>23140</v>
      </c>
      <c r="L23">
        <v>253</v>
      </c>
      <c r="M23">
        <v>7613</v>
      </c>
      <c r="N23">
        <v>52</v>
      </c>
      <c r="O23">
        <v>5598</v>
      </c>
      <c r="P23">
        <v>59</v>
      </c>
    </row>
    <row r="24" spans="1:16" x14ac:dyDescent="0.25">
      <c r="A24">
        <v>522</v>
      </c>
      <c r="B24" t="s">
        <v>333</v>
      </c>
      <c r="C24" t="s">
        <v>376</v>
      </c>
      <c r="E24">
        <v>13559</v>
      </c>
      <c r="F24">
        <v>253</v>
      </c>
      <c r="G24">
        <v>10055</v>
      </c>
      <c r="H24">
        <v>52</v>
      </c>
      <c r="I24">
        <v>6993</v>
      </c>
      <c r="J24">
        <v>59</v>
      </c>
      <c r="K24">
        <v>12522</v>
      </c>
      <c r="L24">
        <v>253</v>
      </c>
      <c r="M24">
        <v>8626</v>
      </c>
      <c r="N24">
        <v>52</v>
      </c>
      <c r="O24">
        <v>6400</v>
      </c>
      <c r="P24">
        <v>59</v>
      </c>
    </row>
    <row r="25" spans="1:16" x14ac:dyDescent="0.25">
      <c r="A25">
        <v>524</v>
      </c>
      <c r="B25" t="s">
        <v>86</v>
      </c>
      <c r="C25" t="s">
        <v>369</v>
      </c>
      <c r="E25">
        <v>57022</v>
      </c>
      <c r="F25">
        <v>253</v>
      </c>
      <c r="G25">
        <v>49636</v>
      </c>
      <c r="H25">
        <v>52</v>
      </c>
      <c r="I25">
        <v>29840</v>
      </c>
      <c r="J25">
        <v>59</v>
      </c>
      <c r="K25">
        <v>55707</v>
      </c>
      <c r="L25">
        <v>253</v>
      </c>
      <c r="M25">
        <v>48422</v>
      </c>
      <c r="N25">
        <v>52</v>
      </c>
      <c r="O25">
        <v>29479</v>
      </c>
      <c r="P25">
        <v>59</v>
      </c>
    </row>
    <row r="26" spans="1:16" x14ac:dyDescent="0.25">
      <c r="A26">
        <v>525</v>
      </c>
      <c r="B26" t="s">
        <v>280</v>
      </c>
      <c r="C26" t="s">
        <v>219</v>
      </c>
      <c r="E26">
        <v>8795</v>
      </c>
      <c r="F26">
        <v>253</v>
      </c>
      <c r="G26">
        <v>5651</v>
      </c>
      <c r="H26">
        <v>52</v>
      </c>
      <c r="I26">
        <v>3698</v>
      </c>
      <c r="J26">
        <v>59</v>
      </c>
      <c r="K26">
        <v>8270</v>
      </c>
      <c r="L26">
        <v>253</v>
      </c>
      <c r="M26">
        <v>5909</v>
      </c>
      <c r="N26">
        <v>52</v>
      </c>
      <c r="O26">
        <v>3756</v>
      </c>
      <c r="P26">
        <v>59</v>
      </c>
    </row>
    <row r="27" spans="1:16" x14ac:dyDescent="0.25">
      <c r="A27">
        <v>526</v>
      </c>
      <c r="B27" t="s">
        <v>14</v>
      </c>
      <c r="C27" t="s">
        <v>362</v>
      </c>
      <c r="E27">
        <v>3610</v>
      </c>
      <c r="F27">
        <v>253</v>
      </c>
      <c r="G27">
        <v>2483</v>
      </c>
      <c r="H27">
        <v>52</v>
      </c>
      <c r="I27">
        <v>1813</v>
      </c>
      <c r="J27">
        <v>59</v>
      </c>
      <c r="K27">
        <v>3469</v>
      </c>
      <c r="L27">
        <v>253</v>
      </c>
      <c r="M27">
        <v>2180</v>
      </c>
      <c r="N27">
        <v>52</v>
      </c>
      <c r="O27">
        <v>1736</v>
      </c>
      <c r="P27">
        <v>59</v>
      </c>
    </row>
    <row r="28" spans="1:16" x14ac:dyDescent="0.25">
      <c r="A28">
        <v>527</v>
      </c>
      <c r="B28" t="s">
        <v>46</v>
      </c>
      <c r="C28" t="s">
        <v>377</v>
      </c>
      <c r="E28">
        <v>10251</v>
      </c>
      <c r="F28">
        <v>253</v>
      </c>
      <c r="G28">
        <v>8186</v>
      </c>
      <c r="H28">
        <v>52</v>
      </c>
      <c r="I28">
        <v>5576</v>
      </c>
      <c r="J28">
        <v>59</v>
      </c>
      <c r="K28">
        <v>9587</v>
      </c>
      <c r="L28">
        <v>253</v>
      </c>
      <c r="M28">
        <v>7091</v>
      </c>
      <c r="N28">
        <v>52</v>
      </c>
      <c r="O28">
        <v>5422</v>
      </c>
      <c r="P28">
        <v>59</v>
      </c>
    </row>
    <row r="29" spans="1:16" x14ac:dyDescent="0.25">
      <c r="A29">
        <v>528</v>
      </c>
      <c r="B29" t="s">
        <v>130</v>
      </c>
      <c r="C29" t="s">
        <v>364</v>
      </c>
      <c r="E29">
        <v>9952</v>
      </c>
      <c r="F29">
        <v>253</v>
      </c>
      <c r="G29">
        <v>7011</v>
      </c>
      <c r="H29">
        <v>52</v>
      </c>
      <c r="I29">
        <v>4848</v>
      </c>
      <c r="J29">
        <v>59</v>
      </c>
      <c r="K29">
        <v>9214</v>
      </c>
      <c r="L29">
        <v>253</v>
      </c>
      <c r="M29">
        <v>6080</v>
      </c>
      <c r="N29">
        <v>52</v>
      </c>
      <c r="O29">
        <v>4859</v>
      </c>
      <c r="P29">
        <v>59</v>
      </c>
    </row>
    <row r="30" spans="1:16" x14ac:dyDescent="0.25">
      <c r="A30">
        <v>529</v>
      </c>
      <c r="B30" t="s">
        <v>318</v>
      </c>
      <c r="C30" t="s">
        <v>378</v>
      </c>
      <c r="E30">
        <v>4126</v>
      </c>
      <c r="F30">
        <v>253</v>
      </c>
      <c r="G30">
        <v>2868</v>
      </c>
      <c r="H30">
        <v>52</v>
      </c>
      <c r="I30">
        <v>2358</v>
      </c>
      <c r="J30">
        <v>59</v>
      </c>
      <c r="K30">
        <v>3831</v>
      </c>
      <c r="L30">
        <v>253</v>
      </c>
      <c r="M30">
        <v>2608</v>
      </c>
      <c r="N30">
        <v>52</v>
      </c>
      <c r="O30">
        <v>2197</v>
      </c>
      <c r="P30">
        <v>59</v>
      </c>
    </row>
    <row r="31" spans="1:16" x14ac:dyDescent="0.25">
      <c r="A31">
        <v>778</v>
      </c>
      <c r="B31" t="s">
        <v>281</v>
      </c>
      <c r="C31" t="s">
        <v>379</v>
      </c>
      <c r="E31">
        <v>48279</v>
      </c>
      <c r="F31">
        <v>253</v>
      </c>
      <c r="G31">
        <v>38563</v>
      </c>
      <c r="H31">
        <v>52</v>
      </c>
      <c r="I31">
        <v>27694</v>
      </c>
      <c r="J31">
        <v>59</v>
      </c>
      <c r="K31">
        <v>45229</v>
      </c>
      <c r="L31">
        <v>253</v>
      </c>
      <c r="M31">
        <v>37311</v>
      </c>
      <c r="N31">
        <v>52</v>
      </c>
      <c r="O31">
        <v>27017</v>
      </c>
      <c r="P31">
        <v>59</v>
      </c>
    </row>
    <row r="32" spans="1:16" x14ac:dyDescent="0.25">
      <c r="A32">
        <v>530</v>
      </c>
      <c r="B32" t="s">
        <v>129</v>
      </c>
      <c r="C32" t="s">
        <v>364</v>
      </c>
      <c r="E32">
        <v>6194</v>
      </c>
      <c r="F32">
        <v>253</v>
      </c>
      <c r="G32">
        <v>3742</v>
      </c>
      <c r="H32">
        <v>52</v>
      </c>
      <c r="I32">
        <v>2438</v>
      </c>
      <c r="J32">
        <v>59</v>
      </c>
      <c r="K32">
        <v>5803</v>
      </c>
      <c r="L32">
        <v>253</v>
      </c>
      <c r="M32">
        <v>3295</v>
      </c>
      <c r="N32">
        <v>52</v>
      </c>
      <c r="O32">
        <v>2387</v>
      </c>
      <c r="P32">
        <v>59</v>
      </c>
    </row>
    <row r="33" spans="1:16" x14ac:dyDescent="0.25">
      <c r="A33">
        <v>531</v>
      </c>
      <c r="B33" t="s">
        <v>294</v>
      </c>
      <c r="C33" t="s">
        <v>380</v>
      </c>
      <c r="E33">
        <v>3499</v>
      </c>
      <c r="F33">
        <v>253</v>
      </c>
      <c r="G33">
        <v>2164</v>
      </c>
      <c r="H33">
        <v>52</v>
      </c>
      <c r="I33">
        <v>1151</v>
      </c>
      <c r="J33">
        <v>59</v>
      </c>
      <c r="K33">
        <v>3302</v>
      </c>
      <c r="L33">
        <v>253</v>
      </c>
      <c r="M33">
        <v>1859</v>
      </c>
      <c r="N33">
        <v>52</v>
      </c>
      <c r="O33">
        <v>1120</v>
      </c>
      <c r="P33">
        <v>59</v>
      </c>
    </row>
    <row r="34" spans="1:16" x14ac:dyDescent="0.25">
      <c r="A34">
        <v>532</v>
      </c>
      <c r="B34" t="s">
        <v>319</v>
      </c>
      <c r="C34" t="s">
        <v>378</v>
      </c>
      <c r="E34">
        <v>7201</v>
      </c>
      <c r="F34">
        <v>253</v>
      </c>
      <c r="G34">
        <v>4668</v>
      </c>
      <c r="H34">
        <v>52</v>
      </c>
      <c r="I34">
        <v>3228</v>
      </c>
      <c r="J34">
        <v>59</v>
      </c>
      <c r="K34">
        <v>6797</v>
      </c>
      <c r="L34">
        <v>253</v>
      </c>
      <c r="M34">
        <v>4343</v>
      </c>
      <c r="N34">
        <v>52</v>
      </c>
      <c r="O34">
        <v>3106</v>
      </c>
      <c r="P34">
        <v>59</v>
      </c>
    </row>
    <row r="35" spans="1:16" x14ac:dyDescent="0.25">
      <c r="A35">
        <v>534</v>
      </c>
      <c r="B35" t="s">
        <v>38</v>
      </c>
      <c r="C35" t="s">
        <v>367</v>
      </c>
      <c r="E35">
        <v>9966</v>
      </c>
      <c r="F35">
        <v>253</v>
      </c>
      <c r="G35">
        <v>7305</v>
      </c>
      <c r="H35">
        <v>52</v>
      </c>
      <c r="I35">
        <v>5262</v>
      </c>
      <c r="J35">
        <v>59</v>
      </c>
      <c r="K35">
        <v>9122</v>
      </c>
      <c r="L35">
        <v>253</v>
      </c>
      <c r="M35">
        <v>6171</v>
      </c>
      <c r="N35">
        <v>52</v>
      </c>
      <c r="O35">
        <v>4851</v>
      </c>
      <c r="P35">
        <v>59</v>
      </c>
    </row>
    <row r="36" spans="1:16" x14ac:dyDescent="0.25">
      <c r="A36">
        <v>535</v>
      </c>
      <c r="B36" t="s">
        <v>267</v>
      </c>
      <c r="C36" t="s">
        <v>374</v>
      </c>
      <c r="E36">
        <v>29308</v>
      </c>
      <c r="F36">
        <v>253</v>
      </c>
      <c r="G36">
        <v>36786</v>
      </c>
      <c r="H36">
        <v>52</v>
      </c>
      <c r="I36">
        <v>15173</v>
      </c>
      <c r="J36">
        <v>59</v>
      </c>
      <c r="K36">
        <v>29686</v>
      </c>
      <c r="L36">
        <v>253</v>
      </c>
      <c r="M36">
        <v>44291</v>
      </c>
      <c r="N36">
        <v>52</v>
      </c>
      <c r="O36">
        <v>31556</v>
      </c>
      <c r="P36">
        <v>59</v>
      </c>
    </row>
    <row r="37" spans="1:16" x14ac:dyDescent="0.25">
      <c r="A37">
        <v>788</v>
      </c>
      <c r="B37" t="s">
        <v>222</v>
      </c>
      <c r="C37" t="s">
        <v>219</v>
      </c>
      <c r="E37">
        <v>18516</v>
      </c>
      <c r="F37">
        <v>253</v>
      </c>
      <c r="G37">
        <v>17557</v>
      </c>
      <c r="H37">
        <v>52</v>
      </c>
      <c r="I37">
        <v>12558</v>
      </c>
      <c r="J37">
        <v>59</v>
      </c>
      <c r="K37">
        <v>18874</v>
      </c>
      <c r="L37">
        <v>253</v>
      </c>
      <c r="M37">
        <v>17740</v>
      </c>
      <c r="N37">
        <v>52</v>
      </c>
      <c r="O37">
        <v>12566</v>
      </c>
      <c r="P37">
        <v>59</v>
      </c>
    </row>
    <row r="38" spans="1:16" x14ac:dyDescent="0.25">
      <c r="A38">
        <v>852</v>
      </c>
      <c r="B38" t="s">
        <v>153</v>
      </c>
      <c r="C38" t="s">
        <v>364</v>
      </c>
      <c r="E38">
        <v>93942</v>
      </c>
      <c r="F38">
        <v>253</v>
      </c>
      <c r="G38">
        <v>32437</v>
      </c>
      <c r="H38">
        <v>52</v>
      </c>
      <c r="I38">
        <v>23671</v>
      </c>
      <c r="J38">
        <v>59</v>
      </c>
      <c r="K38">
        <v>96111</v>
      </c>
      <c r="L38">
        <v>253</v>
      </c>
      <c r="M38">
        <v>34208</v>
      </c>
      <c r="N38">
        <v>52</v>
      </c>
      <c r="O38">
        <v>25354</v>
      </c>
      <c r="P38">
        <v>59</v>
      </c>
    </row>
    <row r="39" spans="1:16" x14ac:dyDescent="0.25">
      <c r="A39">
        <v>884</v>
      </c>
      <c r="B39" t="s">
        <v>168</v>
      </c>
      <c r="C39" t="s">
        <v>381</v>
      </c>
      <c r="E39">
        <v>17047</v>
      </c>
      <c r="F39">
        <v>253</v>
      </c>
      <c r="G39">
        <v>13715</v>
      </c>
      <c r="H39">
        <v>52</v>
      </c>
      <c r="I39">
        <v>10124</v>
      </c>
      <c r="J39">
        <v>59</v>
      </c>
      <c r="K39">
        <v>16079</v>
      </c>
      <c r="L39">
        <v>253</v>
      </c>
      <c r="M39">
        <v>12610</v>
      </c>
      <c r="N39">
        <v>52</v>
      </c>
      <c r="O39">
        <v>9643</v>
      </c>
      <c r="P39">
        <v>59</v>
      </c>
    </row>
    <row r="40" spans="1:16" x14ac:dyDescent="0.25">
      <c r="A40">
        <v>536</v>
      </c>
      <c r="B40" t="s">
        <v>136</v>
      </c>
      <c r="C40" t="s">
        <v>363</v>
      </c>
      <c r="E40">
        <v>13998</v>
      </c>
      <c r="F40">
        <v>253</v>
      </c>
      <c r="G40">
        <v>3864</v>
      </c>
      <c r="H40">
        <v>52</v>
      </c>
      <c r="I40">
        <v>2177</v>
      </c>
      <c r="J40">
        <v>59</v>
      </c>
      <c r="K40">
        <v>13143</v>
      </c>
      <c r="L40">
        <v>253</v>
      </c>
      <c r="M40">
        <v>3172</v>
      </c>
      <c r="N40">
        <v>52</v>
      </c>
      <c r="O40">
        <v>2103</v>
      </c>
      <c r="P40">
        <v>59</v>
      </c>
    </row>
    <row r="41" spans="1:16" x14ac:dyDescent="0.25">
      <c r="A41">
        <v>537</v>
      </c>
      <c r="B41" t="s">
        <v>209</v>
      </c>
      <c r="C41" t="s">
        <v>382</v>
      </c>
      <c r="E41">
        <v>4578</v>
      </c>
      <c r="F41">
        <v>253</v>
      </c>
      <c r="G41">
        <v>2973</v>
      </c>
      <c r="H41">
        <v>52</v>
      </c>
      <c r="I41">
        <v>1954</v>
      </c>
      <c r="J41">
        <v>59</v>
      </c>
      <c r="K41">
        <v>4371</v>
      </c>
      <c r="L41">
        <v>253</v>
      </c>
      <c r="M41">
        <v>2717</v>
      </c>
      <c r="N41">
        <v>52</v>
      </c>
      <c r="O41">
        <v>1877</v>
      </c>
      <c r="P41">
        <v>59</v>
      </c>
    </row>
    <row r="42" spans="1:16" x14ac:dyDescent="0.25">
      <c r="A42">
        <v>539</v>
      </c>
      <c r="B42" t="s">
        <v>241</v>
      </c>
      <c r="C42" t="s">
        <v>366</v>
      </c>
      <c r="E42">
        <v>2458</v>
      </c>
      <c r="F42">
        <v>253</v>
      </c>
      <c r="G42">
        <v>1140</v>
      </c>
      <c r="H42">
        <v>52</v>
      </c>
      <c r="I42">
        <v>600</v>
      </c>
      <c r="J42">
        <v>59</v>
      </c>
      <c r="K42">
        <v>2549</v>
      </c>
      <c r="L42">
        <v>253</v>
      </c>
      <c r="M42">
        <v>931</v>
      </c>
      <c r="N42">
        <v>52</v>
      </c>
      <c r="O42">
        <v>469</v>
      </c>
      <c r="P42">
        <v>59</v>
      </c>
    </row>
    <row r="43" spans="1:16" x14ac:dyDescent="0.25">
      <c r="A43">
        <v>540</v>
      </c>
      <c r="B43" t="s">
        <v>320</v>
      </c>
      <c r="C43" t="s">
        <v>374</v>
      </c>
      <c r="E43">
        <v>8801</v>
      </c>
      <c r="F43">
        <v>253</v>
      </c>
      <c r="G43">
        <v>8922</v>
      </c>
      <c r="H43">
        <v>52</v>
      </c>
      <c r="I43">
        <v>8406</v>
      </c>
      <c r="J43">
        <v>59</v>
      </c>
      <c r="K43">
        <v>7466</v>
      </c>
      <c r="L43">
        <v>253</v>
      </c>
      <c r="M43">
        <v>6959</v>
      </c>
      <c r="N43">
        <v>52</v>
      </c>
      <c r="O43">
        <v>5342</v>
      </c>
      <c r="P43">
        <v>59</v>
      </c>
    </row>
    <row r="44" spans="1:16" x14ac:dyDescent="0.25">
      <c r="A44">
        <v>541</v>
      </c>
      <c r="B44" t="s">
        <v>87</v>
      </c>
      <c r="C44" t="s">
        <v>363</v>
      </c>
      <c r="E44">
        <v>29339</v>
      </c>
      <c r="F44">
        <v>253</v>
      </c>
      <c r="G44">
        <v>8145</v>
      </c>
      <c r="H44">
        <v>52</v>
      </c>
      <c r="I44">
        <v>4439</v>
      </c>
      <c r="J44">
        <v>59</v>
      </c>
      <c r="K44">
        <v>29996</v>
      </c>
      <c r="L44">
        <v>253</v>
      </c>
      <c r="M44">
        <v>8011</v>
      </c>
      <c r="N44">
        <v>52</v>
      </c>
      <c r="O44">
        <v>4095</v>
      </c>
      <c r="P44">
        <v>59</v>
      </c>
    </row>
    <row r="45" spans="1:16" x14ac:dyDescent="0.25">
      <c r="A45">
        <v>718</v>
      </c>
      <c r="B45" t="s">
        <v>56</v>
      </c>
      <c r="C45" t="s">
        <v>369</v>
      </c>
      <c r="E45">
        <v>34982</v>
      </c>
      <c r="F45">
        <v>253</v>
      </c>
      <c r="G45">
        <v>32281</v>
      </c>
      <c r="H45">
        <v>52</v>
      </c>
      <c r="I45">
        <v>18343</v>
      </c>
      <c r="J45">
        <v>59</v>
      </c>
      <c r="K45">
        <v>28683</v>
      </c>
      <c r="L45">
        <v>253</v>
      </c>
      <c r="M45">
        <v>21996</v>
      </c>
      <c r="N45">
        <v>52</v>
      </c>
      <c r="O45">
        <v>11499</v>
      </c>
      <c r="P45">
        <v>59</v>
      </c>
    </row>
    <row r="46" spans="1:16" x14ac:dyDescent="0.25">
      <c r="A46">
        <v>543</v>
      </c>
      <c r="B46" t="s">
        <v>242</v>
      </c>
      <c r="C46" t="s">
        <v>366</v>
      </c>
      <c r="E46">
        <v>1703</v>
      </c>
      <c r="F46">
        <v>253</v>
      </c>
      <c r="G46">
        <v>794</v>
      </c>
      <c r="H46">
        <v>52</v>
      </c>
      <c r="I46">
        <v>493</v>
      </c>
      <c r="J46">
        <v>59</v>
      </c>
      <c r="K46">
        <v>1236</v>
      </c>
      <c r="L46">
        <v>253</v>
      </c>
      <c r="M46">
        <v>697</v>
      </c>
      <c r="N46">
        <v>52</v>
      </c>
      <c r="O46">
        <v>425</v>
      </c>
      <c r="P46">
        <v>59</v>
      </c>
    </row>
    <row r="47" spans="1:16" x14ac:dyDescent="0.25">
      <c r="A47">
        <v>544</v>
      </c>
      <c r="B47" t="s">
        <v>295</v>
      </c>
      <c r="C47" t="s">
        <v>380</v>
      </c>
      <c r="E47">
        <v>1107</v>
      </c>
      <c r="F47">
        <v>253</v>
      </c>
      <c r="G47">
        <v>443</v>
      </c>
      <c r="H47">
        <v>52</v>
      </c>
      <c r="I47">
        <v>207</v>
      </c>
      <c r="J47">
        <v>59</v>
      </c>
      <c r="K47">
        <v>836</v>
      </c>
      <c r="L47">
        <v>253</v>
      </c>
      <c r="M47">
        <v>385</v>
      </c>
      <c r="N47">
        <v>52</v>
      </c>
      <c r="O47">
        <v>207</v>
      </c>
      <c r="P47">
        <v>59</v>
      </c>
    </row>
    <row r="48" spans="1:16" x14ac:dyDescent="0.25">
      <c r="A48">
        <v>545</v>
      </c>
      <c r="B48" t="s">
        <v>147</v>
      </c>
      <c r="C48" t="s">
        <v>362</v>
      </c>
      <c r="E48">
        <v>3252</v>
      </c>
      <c r="F48">
        <v>253</v>
      </c>
      <c r="G48">
        <v>1933</v>
      </c>
      <c r="H48">
        <v>52</v>
      </c>
      <c r="I48">
        <v>1389</v>
      </c>
      <c r="J48">
        <v>59</v>
      </c>
      <c r="K48">
        <v>3783</v>
      </c>
      <c r="L48">
        <v>253</v>
      </c>
      <c r="M48">
        <v>1854</v>
      </c>
      <c r="N48">
        <v>52</v>
      </c>
      <c r="O48">
        <v>1521</v>
      </c>
      <c r="P48">
        <v>59</v>
      </c>
    </row>
    <row r="49" spans="1:16" x14ac:dyDescent="0.25">
      <c r="A49">
        <v>546</v>
      </c>
      <c r="B49" t="s">
        <v>240</v>
      </c>
      <c r="C49" t="s">
        <v>383</v>
      </c>
      <c r="E49">
        <v>1905</v>
      </c>
      <c r="F49">
        <v>253</v>
      </c>
      <c r="G49">
        <v>767</v>
      </c>
      <c r="H49">
        <v>52</v>
      </c>
      <c r="I49">
        <v>474</v>
      </c>
      <c r="J49">
        <v>59</v>
      </c>
      <c r="K49">
        <v>1907</v>
      </c>
      <c r="L49">
        <v>253</v>
      </c>
      <c r="M49">
        <v>1464</v>
      </c>
      <c r="N49">
        <v>52</v>
      </c>
      <c r="O49">
        <v>496</v>
      </c>
      <c r="P49">
        <v>59</v>
      </c>
    </row>
    <row r="50" spans="1:16" x14ac:dyDescent="0.25">
      <c r="A50">
        <v>547</v>
      </c>
      <c r="B50" t="s">
        <v>257</v>
      </c>
      <c r="C50" t="s">
        <v>379</v>
      </c>
      <c r="E50">
        <v>14541</v>
      </c>
      <c r="F50">
        <v>253</v>
      </c>
      <c r="G50">
        <v>12625</v>
      </c>
      <c r="H50">
        <v>52</v>
      </c>
      <c r="I50">
        <v>8682</v>
      </c>
      <c r="J50">
        <v>59</v>
      </c>
      <c r="K50">
        <v>15777</v>
      </c>
      <c r="L50">
        <v>253</v>
      </c>
      <c r="M50">
        <v>13370</v>
      </c>
      <c r="N50">
        <v>52</v>
      </c>
      <c r="O50">
        <v>9113</v>
      </c>
      <c r="P50">
        <v>59</v>
      </c>
    </row>
    <row r="51" spans="1:16" x14ac:dyDescent="0.25">
      <c r="A51">
        <v>548</v>
      </c>
      <c r="B51" t="s">
        <v>258</v>
      </c>
      <c r="C51" t="s">
        <v>379</v>
      </c>
      <c r="E51">
        <v>9494</v>
      </c>
      <c r="F51">
        <v>253</v>
      </c>
      <c r="G51">
        <v>9612</v>
      </c>
      <c r="H51">
        <v>52</v>
      </c>
      <c r="I51">
        <v>6224</v>
      </c>
      <c r="J51">
        <v>59</v>
      </c>
      <c r="K51">
        <v>11388</v>
      </c>
      <c r="L51">
        <v>253</v>
      </c>
      <c r="M51">
        <v>9679</v>
      </c>
      <c r="N51">
        <v>52</v>
      </c>
      <c r="O51">
        <v>6316</v>
      </c>
      <c r="P51">
        <v>59</v>
      </c>
    </row>
    <row r="52" spans="1:16" x14ac:dyDescent="0.25">
      <c r="A52">
        <v>549</v>
      </c>
      <c r="B52" t="s">
        <v>256</v>
      </c>
      <c r="C52" t="s">
        <v>370</v>
      </c>
      <c r="E52">
        <v>13651</v>
      </c>
      <c r="F52">
        <v>253</v>
      </c>
      <c r="G52">
        <v>10100</v>
      </c>
      <c r="H52">
        <v>52</v>
      </c>
      <c r="I52">
        <v>6823</v>
      </c>
      <c r="J52">
        <v>59</v>
      </c>
      <c r="K52">
        <v>13154</v>
      </c>
      <c r="L52">
        <v>253</v>
      </c>
      <c r="M52">
        <v>8996</v>
      </c>
      <c r="N52">
        <v>52</v>
      </c>
      <c r="O52">
        <v>6910</v>
      </c>
      <c r="P52">
        <v>59</v>
      </c>
    </row>
    <row r="53" spans="1:16" x14ac:dyDescent="0.25">
      <c r="A53">
        <v>550</v>
      </c>
      <c r="B53" t="s">
        <v>50</v>
      </c>
      <c r="C53" t="s">
        <v>368</v>
      </c>
      <c r="E53">
        <v>2812</v>
      </c>
      <c r="F53">
        <v>253</v>
      </c>
      <c r="G53">
        <v>2634</v>
      </c>
      <c r="H53">
        <v>52</v>
      </c>
      <c r="I53">
        <v>1679</v>
      </c>
      <c r="J53">
        <v>59</v>
      </c>
      <c r="K53">
        <v>2676</v>
      </c>
      <c r="L53">
        <v>253</v>
      </c>
      <c r="M53">
        <v>2375</v>
      </c>
      <c r="N53">
        <v>52</v>
      </c>
      <c r="O53">
        <v>1688</v>
      </c>
      <c r="P53">
        <v>59</v>
      </c>
    </row>
    <row r="54" spans="1:16" x14ac:dyDescent="0.25">
      <c r="A54">
        <v>551</v>
      </c>
      <c r="B54" t="s">
        <v>321</v>
      </c>
      <c r="C54" t="s">
        <v>378</v>
      </c>
      <c r="E54">
        <v>9835</v>
      </c>
      <c r="F54">
        <v>253</v>
      </c>
      <c r="G54">
        <v>6856</v>
      </c>
      <c r="H54">
        <v>52</v>
      </c>
      <c r="I54">
        <v>4466</v>
      </c>
      <c r="J54">
        <v>59</v>
      </c>
      <c r="K54">
        <v>9083</v>
      </c>
      <c r="L54">
        <v>253</v>
      </c>
      <c r="M54">
        <v>5705</v>
      </c>
      <c r="N54">
        <v>52</v>
      </c>
      <c r="O54">
        <v>4129</v>
      </c>
      <c r="P54">
        <v>59</v>
      </c>
    </row>
    <row r="55" spans="1:16" x14ac:dyDescent="0.25">
      <c r="A55">
        <v>552</v>
      </c>
      <c r="B55" t="s">
        <v>252</v>
      </c>
      <c r="C55" t="s">
        <v>384</v>
      </c>
      <c r="E55">
        <v>10356</v>
      </c>
      <c r="F55">
        <v>253</v>
      </c>
      <c r="G55">
        <v>8116</v>
      </c>
      <c r="H55">
        <v>52</v>
      </c>
      <c r="I55">
        <v>5700</v>
      </c>
      <c r="J55">
        <v>59</v>
      </c>
      <c r="K55">
        <v>9636</v>
      </c>
      <c r="L55">
        <v>253</v>
      </c>
      <c r="M55">
        <v>7236</v>
      </c>
      <c r="N55">
        <v>52</v>
      </c>
      <c r="O55">
        <v>5476</v>
      </c>
      <c r="P55">
        <v>59</v>
      </c>
    </row>
    <row r="56" spans="1:16" x14ac:dyDescent="0.25">
      <c r="A56">
        <v>553</v>
      </c>
      <c r="B56" t="s">
        <v>34</v>
      </c>
      <c r="C56" t="s">
        <v>369</v>
      </c>
      <c r="E56">
        <v>16937</v>
      </c>
      <c r="F56">
        <v>253</v>
      </c>
      <c r="G56">
        <v>25964</v>
      </c>
      <c r="H56">
        <v>52</v>
      </c>
      <c r="I56">
        <v>16573</v>
      </c>
      <c r="J56">
        <v>59</v>
      </c>
      <c r="K56">
        <v>22501</v>
      </c>
      <c r="L56">
        <v>253</v>
      </c>
      <c r="M56">
        <v>27921</v>
      </c>
      <c r="N56">
        <v>52</v>
      </c>
      <c r="O56">
        <v>15451</v>
      </c>
      <c r="P56">
        <v>59</v>
      </c>
    </row>
    <row r="57" spans="1:16" x14ac:dyDescent="0.25">
      <c r="A57">
        <v>554</v>
      </c>
      <c r="B57" t="s">
        <v>244</v>
      </c>
      <c r="C57" t="s">
        <v>383</v>
      </c>
      <c r="E57">
        <v>1928</v>
      </c>
      <c r="F57">
        <v>253</v>
      </c>
      <c r="G57">
        <v>762</v>
      </c>
      <c r="H57">
        <v>52</v>
      </c>
      <c r="I57">
        <v>416</v>
      </c>
      <c r="J57">
        <v>59</v>
      </c>
      <c r="K57">
        <v>1766</v>
      </c>
      <c r="L57">
        <v>253</v>
      </c>
      <c r="M57">
        <v>699</v>
      </c>
      <c r="N57">
        <v>52</v>
      </c>
      <c r="O57">
        <v>412</v>
      </c>
      <c r="P57">
        <v>59</v>
      </c>
    </row>
    <row r="58" spans="1:16" x14ac:dyDescent="0.25">
      <c r="A58">
        <v>555</v>
      </c>
      <c r="B58" t="s">
        <v>120</v>
      </c>
      <c r="C58" t="s">
        <v>372</v>
      </c>
      <c r="E58">
        <v>4949</v>
      </c>
      <c r="F58">
        <v>253</v>
      </c>
      <c r="G58">
        <v>3119</v>
      </c>
      <c r="H58">
        <v>52</v>
      </c>
      <c r="I58">
        <v>1532</v>
      </c>
      <c r="J58">
        <v>59</v>
      </c>
      <c r="K58">
        <v>4463</v>
      </c>
      <c r="L58">
        <v>253</v>
      </c>
      <c r="M58">
        <v>2740</v>
      </c>
      <c r="N58">
        <v>52</v>
      </c>
      <c r="O58">
        <v>1400</v>
      </c>
      <c r="P58">
        <v>59</v>
      </c>
    </row>
    <row r="59" spans="1:16" x14ac:dyDescent="0.25">
      <c r="A59">
        <v>556</v>
      </c>
      <c r="B59" t="s">
        <v>121</v>
      </c>
      <c r="C59" t="s">
        <v>372</v>
      </c>
      <c r="E59">
        <v>10028</v>
      </c>
      <c r="F59">
        <v>253</v>
      </c>
      <c r="G59">
        <v>6085</v>
      </c>
      <c r="H59">
        <v>52</v>
      </c>
      <c r="I59">
        <v>3872</v>
      </c>
      <c r="J59">
        <v>59</v>
      </c>
      <c r="K59">
        <v>9732</v>
      </c>
      <c r="L59">
        <v>253</v>
      </c>
      <c r="M59">
        <v>5772</v>
      </c>
      <c r="N59">
        <v>52</v>
      </c>
      <c r="O59">
        <v>3745</v>
      </c>
      <c r="P59">
        <v>59</v>
      </c>
    </row>
    <row r="60" spans="1:16" x14ac:dyDescent="0.25">
      <c r="A60">
        <v>557</v>
      </c>
      <c r="B60" t="s">
        <v>296</v>
      </c>
      <c r="C60" t="s">
        <v>380</v>
      </c>
      <c r="E60">
        <v>4423</v>
      </c>
      <c r="F60">
        <v>253</v>
      </c>
      <c r="G60">
        <v>1890</v>
      </c>
      <c r="H60">
        <v>52</v>
      </c>
      <c r="I60">
        <v>1003</v>
      </c>
      <c r="J60">
        <v>59</v>
      </c>
      <c r="K60">
        <v>4116</v>
      </c>
      <c r="L60">
        <v>253</v>
      </c>
      <c r="M60">
        <v>1693</v>
      </c>
      <c r="N60">
        <v>52</v>
      </c>
      <c r="O60">
        <v>960</v>
      </c>
      <c r="P60">
        <v>59</v>
      </c>
    </row>
    <row r="61" spans="1:16" x14ac:dyDescent="0.25">
      <c r="A61">
        <v>558</v>
      </c>
      <c r="B61" t="s">
        <v>212</v>
      </c>
      <c r="C61" t="s">
        <v>365</v>
      </c>
      <c r="E61">
        <v>6462</v>
      </c>
      <c r="F61">
        <v>253</v>
      </c>
      <c r="G61">
        <v>4596</v>
      </c>
      <c r="H61">
        <v>52</v>
      </c>
      <c r="I61">
        <v>3433</v>
      </c>
      <c r="J61">
        <v>59</v>
      </c>
      <c r="K61">
        <v>3163</v>
      </c>
      <c r="L61">
        <v>253</v>
      </c>
      <c r="M61">
        <v>2037</v>
      </c>
      <c r="N61">
        <v>52</v>
      </c>
      <c r="O61">
        <v>1746</v>
      </c>
      <c r="P61">
        <v>59</v>
      </c>
    </row>
    <row r="62" spans="1:16" x14ac:dyDescent="0.25">
      <c r="A62">
        <v>560</v>
      </c>
      <c r="B62" t="s">
        <v>107</v>
      </c>
      <c r="C62" t="s">
        <v>362</v>
      </c>
      <c r="E62">
        <v>27945</v>
      </c>
      <c r="F62">
        <v>253</v>
      </c>
      <c r="G62">
        <v>18330</v>
      </c>
      <c r="H62">
        <v>52</v>
      </c>
      <c r="I62">
        <v>12524</v>
      </c>
      <c r="J62">
        <v>59</v>
      </c>
      <c r="K62">
        <v>25623</v>
      </c>
      <c r="L62">
        <v>253</v>
      </c>
      <c r="M62">
        <v>17010</v>
      </c>
      <c r="N62">
        <v>52</v>
      </c>
      <c r="O62">
        <v>12048</v>
      </c>
      <c r="P62">
        <v>59</v>
      </c>
    </row>
    <row r="63" spans="1:16" x14ac:dyDescent="0.25">
      <c r="A63">
        <v>561</v>
      </c>
      <c r="B63" t="s">
        <v>148</v>
      </c>
      <c r="C63" t="s">
        <v>362</v>
      </c>
      <c r="E63">
        <v>5467</v>
      </c>
      <c r="F63">
        <v>253</v>
      </c>
      <c r="G63">
        <v>4121</v>
      </c>
      <c r="H63">
        <v>52</v>
      </c>
      <c r="I63">
        <v>2764</v>
      </c>
      <c r="J63">
        <v>59</v>
      </c>
      <c r="K63">
        <v>5490</v>
      </c>
      <c r="L63">
        <v>253</v>
      </c>
      <c r="M63">
        <v>3948</v>
      </c>
      <c r="N63">
        <v>52</v>
      </c>
      <c r="O63">
        <v>2742</v>
      </c>
      <c r="P63">
        <v>59</v>
      </c>
    </row>
    <row r="64" spans="1:16" x14ac:dyDescent="0.25">
      <c r="A64">
        <v>562</v>
      </c>
      <c r="B64" t="s">
        <v>26</v>
      </c>
      <c r="C64" t="s">
        <v>385</v>
      </c>
      <c r="E64">
        <v>31241</v>
      </c>
      <c r="F64">
        <v>253</v>
      </c>
      <c r="G64">
        <v>27303</v>
      </c>
      <c r="H64">
        <v>52</v>
      </c>
      <c r="I64">
        <v>20093</v>
      </c>
      <c r="J64">
        <v>59</v>
      </c>
      <c r="K64">
        <v>29686</v>
      </c>
      <c r="L64">
        <v>253</v>
      </c>
      <c r="M64">
        <v>26459</v>
      </c>
      <c r="N64">
        <v>52</v>
      </c>
      <c r="O64">
        <v>18741</v>
      </c>
      <c r="P64">
        <v>59</v>
      </c>
    </row>
    <row r="65" spans="1:16" x14ac:dyDescent="0.25">
      <c r="A65">
        <v>563</v>
      </c>
      <c r="B65" t="s">
        <v>104</v>
      </c>
      <c r="C65" t="s">
        <v>373</v>
      </c>
      <c r="E65">
        <v>6387</v>
      </c>
      <c r="F65">
        <v>253</v>
      </c>
      <c r="G65">
        <v>4457</v>
      </c>
      <c r="H65">
        <v>52</v>
      </c>
      <c r="I65">
        <v>3271</v>
      </c>
      <c r="J65">
        <v>59</v>
      </c>
      <c r="K65">
        <v>6241</v>
      </c>
      <c r="L65">
        <v>253</v>
      </c>
      <c r="M65">
        <v>3888</v>
      </c>
      <c r="N65">
        <v>52</v>
      </c>
      <c r="O65">
        <v>3180</v>
      </c>
      <c r="P65">
        <v>59</v>
      </c>
    </row>
    <row r="66" spans="1:16" x14ac:dyDescent="0.25">
      <c r="A66">
        <v>565</v>
      </c>
      <c r="B66" t="s">
        <v>272</v>
      </c>
      <c r="C66" t="s">
        <v>378</v>
      </c>
      <c r="E66">
        <v>12207</v>
      </c>
      <c r="F66">
        <v>253</v>
      </c>
      <c r="G66">
        <v>7910</v>
      </c>
      <c r="H66">
        <v>52</v>
      </c>
      <c r="I66">
        <v>5078</v>
      </c>
      <c r="J66">
        <v>59</v>
      </c>
      <c r="K66">
        <v>11408</v>
      </c>
      <c r="L66">
        <v>253</v>
      </c>
      <c r="M66">
        <v>6842</v>
      </c>
      <c r="N66">
        <v>52</v>
      </c>
      <c r="O66">
        <v>5106</v>
      </c>
      <c r="P66">
        <v>59</v>
      </c>
    </row>
    <row r="67" spans="1:16" x14ac:dyDescent="0.25">
      <c r="A67">
        <v>566</v>
      </c>
      <c r="B67" t="s">
        <v>125</v>
      </c>
      <c r="C67" t="s">
        <v>381</v>
      </c>
      <c r="E67">
        <v>24072</v>
      </c>
      <c r="F67">
        <v>253</v>
      </c>
      <c r="G67">
        <v>18326</v>
      </c>
      <c r="H67">
        <v>52</v>
      </c>
      <c r="I67">
        <v>11485</v>
      </c>
      <c r="J67">
        <v>59</v>
      </c>
      <c r="K67">
        <v>23283</v>
      </c>
      <c r="L67">
        <v>253</v>
      </c>
      <c r="M67">
        <v>16339</v>
      </c>
      <c r="N67">
        <v>52</v>
      </c>
      <c r="O67">
        <v>10734</v>
      </c>
      <c r="P67">
        <v>59</v>
      </c>
    </row>
    <row r="68" spans="1:16" x14ac:dyDescent="0.25">
      <c r="A68">
        <v>567</v>
      </c>
      <c r="B68" t="s">
        <v>304</v>
      </c>
      <c r="C68" t="s">
        <v>370</v>
      </c>
      <c r="E68">
        <v>10272</v>
      </c>
      <c r="F68">
        <v>253</v>
      </c>
      <c r="G68">
        <v>6639</v>
      </c>
      <c r="H68">
        <v>52</v>
      </c>
      <c r="I68">
        <v>4377</v>
      </c>
      <c r="J68">
        <v>59</v>
      </c>
      <c r="K68">
        <v>8927</v>
      </c>
      <c r="L68">
        <v>253</v>
      </c>
      <c r="M68">
        <v>5698</v>
      </c>
      <c r="N68">
        <v>52</v>
      </c>
      <c r="O68">
        <v>4034</v>
      </c>
      <c r="P68">
        <v>59</v>
      </c>
    </row>
    <row r="69" spans="1:16" x14ac:dyDescent="0.25">
      <c r="A69">
        <v>564</v>
      </c>
      <c r="B69" t="s">
        <v>228</v>
      </c>
      <c r="C69" t="s">
        <v>232</v>
      </c>
      <c r="E69">
        <v>4964</v>
      </c>
      <c r="F69">
        <v>253</v>
      </c>
      <c r="G69">
        <v>2737</v>
      </c>
      <c r="H69">
        <v>52</v>
      </c>
      <c r="I69">
        <v>1574</v>
      </c>
      <c r="J69">
        <v>59</v>
      </c>
      <c r="K69">
        <v>4426</v>
      </c>
      <c r="L69">
        <v>253</v>
      </c>
      <c r="M69">
        <v>2523</v>
      </c>
      <c r="N69">
        <v>52</v>
      </c>
      <c r="O69">
        <v>1554</v>
      </c>
      <c r="P69">
        <v>59</v>
      </c>
    </row>
    <row r="70" spans="1:16" x14ac:dyDescent="0.25">
      <c r="A70">
        <v>568</v>
      </c>
      <c r="B70" t="s">
        <v>322</v>
      </c>
      <c r="C70" t="s">
        <v>378</v>
      </c>
      <c r="E70">
        <v>7702</v>
      </c>
      <c r="F70">
        <v>253</v>
      </c>
      <c r="G70">
        <v>5236</v>
      </c>
      <c r="H70">
        <v>52</v>
      </c>
      <c r="I70">
        <v>3946</v>
      </c>
      <c r="J70">
        <v>59</v>
      </c>
      <c r="K70">
        <v>7303</v>
      </c>
      <c r="L70">
        <v>253</v>
      </c>
      <c r="M70">
        <v>4951</v>
      </c>
      <c r="N70">
        <v>52</v>
      </c>
      <c r="O70">
        <v>3690</v>
      </c>
      <c r="P70">
        <v>59</v>
      </c>
    </row>
    <row r="71" spans="1:16" x14ac:dyDescent="0.25">
      <c r="A71">
        <v>774</v>
      </c>
      <c r="B71" t="s">
        <v>61</v>
      </c>
      <c r="C71" t="s">
        <v>369</v>
      </c>
      <c r="E71">
        <v>7098</v>
      </c>
      <c r="F71">
        <v>253</v>
      </c>
      <c r="G71">
        <v>4873</v>
      </c>
      <c r="H71">
        <v>52</v>
      </c>
      <c r="I71">
        <v>3066</v>
      </c>
      <c r="J71">
        <v>59</v>
      </c>
      <c r="K71">
        <v>7201</v>
      </c>
      <c r="L71">
        <v>253</v>
      </c>
      <c r="M71">
        <v>5232</v>
      </c>
      <c r="N71">
        <v>52</v>
      </c>
      <c r="O71">
        <v>3037</v>
      </c>
      <c r="P71">
        <v>59</v>
      </c>
    </row>
    <row r="72" spans="1:16" x14ac:dyDescent="0.25">
      <c r="A72">
        <v>569</v>
      </c>
      <c r="B72" t="s">
        <v>199</v>
      </c>
      <c r="C72" t="s">
        <v>369</v>
      </c>
      <c r="E72">
        <v>11917</v>
      </c>
      <c r="F72">
        <v>253</v>
      </c>
      <c r="G72">
        <v>7432</v>
      </c>
      <c r="H72">
        <v>52</v>
      </c>
      <c r="I72">
        <v>5262</v>
      </c>
      <c r="J72">
        <v>59</v>
      </c>
      <c r="K72">
        <v>11215</v>
      </c>
      <c r="L72">
        <v>253</v>
      </c>
      <c r="M72">
        <v>7356</v>
      </c>
      <c r="N72">
        <v>52</v>
      </c>
      <c r="O72">
        <v>4716</v>
      </c>
      <c r="P72">
        <v>59</v>
      </c>
    </row>
    <row r="73" spans="1:16" x14ac:dyDescent="0.25">
      <c r="A73">
        <v>570</v>
      </c>
      <c r="B73" t="s">
        <v>77</v>
      </c>
      <c r="C73" t="s">
        <v>219</v>
      </c>
      <c r="E73">
        <v>31209</v>
      </c>
      <c r="F73">
        <v>253</v>
      </c>
      <c r="G73">
        <v>22095</v>
      </c>
      <c r="H73">
        <v>52</v>
      </c>
      <c r="I73">
        <v>15434</v>
      </c>
      <c r="J73">
        <v>59</v>
      </c>
      <c r="K73">
        <v>28603</v>
      </c>
      <c r="L73">
        <v>253</v>
      </c>
      <c r="M73">
        <v>20562</v>
      </c>
      <c r="N73">
        <v>52</v>
      </c>
      <c r="O73">
        <v>14029</v>
      </c>
      <c r="P73">
        <v>59</v>
      </c>
    </row>
    <row r="74" spans="1:16" x14ac:dyDescent="0.25">
      <c r="A74">
        <v>571</v>
      </c>
      <c r="B74" t="s">
        <v>119</v>
      </c>
      <c r="C74" t="s">
        <v>386</v>
      </c>
      <c r="E74">
        <v>5161</v>
      </c>
      <c r="F74">
        <v>253</v>
      </c>
      <c r="G74">
        <v>2598</v>
      </c>
      <c r="H74">
        <v>52</v>
      </c>
      <c r="I74">
        <v>1547</v>
      </c>
      <c r="J74">
        <v>59</v>
      </c>
      <c r="K74">
        <v>4959</v>
      </c>
      <c r="L74">
        <v>253</v>
      </c>
      <c r="M74">
        <v>2433</v>
      </c>
      <c r="N74">
        <v>52</v>
      </c>
      <c r="O74">
        <v>1544</v>
      </c>
      <c r="P74">
        <v>59</v>
      </c>
    </row>
    <row r="75" spans="1:16" x14ac:dyDescent="0.25">
      <c r="A75">
        <v>542</v>
      </c>
      <c r="B75" t="s">
        <v>55</v>
      </c>
      <c r="C75" t="s">
        <v>369</v>
      </c>
      <c r="E75">
        <v>33187</v>
      </c>
      <c r="F75">
        <v>253</v>
      </c>
      <c r="G75">
        <v>29244</v>
      </c>
      <c r="H75">
        <v>52</v>
      </c>
      <c r="I75">
        <v>17479</v>
      </c>
      <c r="J75">
        <v>59</v>
      </c>
      <c r="K75">
        <v>32497</v>
      </c>
      <c r="L75">
        <v>253</v>
      </c>
      <c r="M75">
        <v>27726</v>
      </c>
      <c r="N75">
        <v>52</v>
      </c>
      <c r="O75">
        <v>16114</v>
      </c>
      <c r="P75">
        <v>59</v>
      </c>
    </row>
    <row r="76" spans="1:16" x14ac:dyDescent="0.25">
      <c r="A76">
        <v>572</v>
      </c>
      <c r="B76" t="s">
        <v>297</v>
      </c>
      <c r="C76" t="s">
        <v>380</v>
      </c>
      <c r="E76">
        <v>5748</v>
      </c>
      <c r="F76">
        <v>253</v>
      </c>
      <c r="G76">
        <v>3611</v>
      </c>
      <c r="H76">
        <v>52</v>
      </c>
      <c r="I76">
        <v>2387</v>
      </c>
      <c r="J76">
        <v>59</v>
      </c>
      <c r="K76">
        <v>5018</v>
      </c>
      <c r="L76">
        <v>253</v>
      </c>
      <c r="M76">
        <v>3003</v>
      </c>
      <c r="N76">
        <v>52</v>
      </c>
      <c r="O76">
        <v>2064</v>
      </c>
      <c r="P76">
        <v>59</v>
      </c>
    </row>
    <row r="77" spans="1:16" x14ac:dyDescent="0.25">
      <c r="A77">
        <v>574</v>
      </c>
      <c r="B77" t="s">
        <v>265</v>
      </c>
      <c r="C77" t="s">
        <v>374</v>
      </c>
      <c r="E77">
        <v>62670</v>
      </c>
      <c r="F77">
        <v>253</v>
      </c>
      <c r="G77">
        <v>50142</v>
      </c>
      <c r="H77">
        <v>52</v>
      </c>
      <c r="I77">
        <v>42913</v>
      </c>
      <c r="J77">
        <v>59</v>
      </c>
      <c r="K77">
        <v>64227</v>
      </c>
      <c r="L77">
        <v>253</v>
      </c>
      <c r="M77">
        <v>49927</v>
      </c>
      <c r="N77">
        <v>52</v>
      </c>
      <c r="O77">
        <v>39304</v>
      </c>
      <c r="P77">
        <v>59</v>
      </c>
    </row>
    <row r="78" spans="1:16" x14ac:dyDescent="0.25">
      <c r="A78">
        <v>575</v>
      </c>
      <c r="B78" t="s">
        <v>201</v>
      </c>
      <c r="C78" t="s">
        <v>374</v>
      </c>
      <c r="E78">
        <v>25477</v>
      </c>
      <c r="F78">
        <v>253</v>
      </c>
      <c r="G78">
        <v>9658</v>
      </c>
      <c r="H78">
        <v>52</v>
      </c>
      <c r="I78">
        <v>8373</v>
      </c>
      <c r="J78">
        <v>59</v>
      </c>
      <c r="K78">
        <v>25638</v>
      </c>
      <c r="L78">
        <v>253</v>
      </c>
      <c r="M78">
        <v>9575</v>
      </c>
      <c r="N78">
        <v>52</v>
      </c>
      <c r="O78">
        <v>7672</v>
      </c>
      <c r="P78">
        <v>59</v>
      </c>
    </row>
    <row r="79" spans="1:16" x14ac:dyDescent="0.25">
      <c r="A79">
        <v>576</v>
      </c>
      <c r="B79" t="s">
        <v>101</v>
      </c>
      <c r="C79" t="s">
        <v>97</v>
      </c>
      <c r="E79">
        <v>1956</v>
      </c>
      <c r="F79">
        <v>253</v>
      </c>
      <c r="G79">
        <v>1111</v>
      </c>
      <c r="H79">
        <v>52</v>
      </c>
      <c r="I79">
        <v>673</v>
      </c>
      <c r="J79">
        <v>59</v>
      </c>
      <c r="K79">
        <v>1769</v>
      </c>
      <c r="L79">
        <v>253</v>
      </c>
      <c r="M79">
        <v>1067</v>
      </c>
      <c r="N79">
        <v>52</v>
      </c>
      <c r="O79">
        <v>659</v>
      </c>
      <c r="P79">
        <v>59</v>
      </c>
    </row>
    <row r="80" spans="1:16" x14ac:dyDescent="0.25">
      <c r="A80">
        <v>577</v>
      </c>
      <c r="B80" t="s">
        <v>202</v>
      </c>
      <c r="C80" t="s">
        <v>367</v>
      </c>
      <c r="E80">
        <v>43640</v>
      </c>
      <c r="F80">
        <v>253</v>
      </c>
      <c r="G80">
        <v>9944</v>
      </c>
      <c r="H80">
        <v>52</v>
      </c>
      <c r="I80">
        <v>6679</v>
      </c>
      <c r="J80">
        <v>59</v>
      </c>
      <c r="K80">
        <v>43109</v>
      </c>
      <c r="L80">
        <v>253</v>
      </c>
      <c r="M80">
        <v>10688</v>
      </c>
      <c r="N80">
        <v>52</v>
      </c>
      <c r="O80">
        <v>6124</v>
      </c>
      <c r="P80">
        <v>59</v>
      </c>
    </row>
    <row r="81" spans="1:17" x14ac:dyDescent="0.25">
      <c r="A81">
        <v>578</v>
      </c>
      <c r="B81" t="s">
        <v>273</v>
      </c>
      <c r="C81" t="s">
        <v>378</v>
      </c>
      <c r="E81">
        <v>9578</v>
      </c>
      <c r="F81">
        <v>253</v>
      </c>
      <c r="G81">
        <v>6357</v>
      </c>
      <c r="H81">
        <v>52</v>
      </c>
      <c r="I81">
        <v>3604</v>
      </c>
      <c r="J81">
        <v>59</v>
      </c>
      <c r="K81">
        <v>9125</v>
      </c>
      <c r="L81">
        <v>253</v>
      </c>
      <c r="M81">
        <v>5554</v>
      </c>
      <c r="N81">
        <v>52</v>
      </c>
      <c r="O81">
        <v>3662</v>
      </c>
      <c r="P81">
        <v>59</v>
      </c>
    </row>
    <row r="82" spans="1:17" x14ac:dyDescent="0.25">
      <c r="A82">
        <v>579</v>
      </c>
      <c r="B82" t="s">
        <v>216</v>
      </c>
      <c r="C82" t="s">
        <v>374</v>
      </c>
      <c r="E82">
        <v>15958</v>
      </c>
      <c r="F82">
        <v>253</v>
      </c>
      <c r="G82">
        <v>11178</v>
      </c>
      <c r="H82">
        <v>52</v>
      </c>
      <c r="I82">
        <v>8416</v>
      </c>
      <c r="J82">
        <v>59</v>
      </c>
      <c r="K82">
        <v>15189</v>
      </c>
      <c r="L82">
        <v>253</v>
      </c>
      <c r="M82">
        <v>10167</v>
      </c>
      <c r="N82">
        <v>52</v>
      </c>
      <c r="O82">
        <v>7872</v>
      </c>
      <c r="P82">
        <v>59</v>
      </c>
    </row>
    <row r="83" spans="1:17" x14ac:dyDescent="0.25">
      <c r="A83">
        <v>580</v>
      </c>
      <c r="B83" t="s">
        <v>41</v>
      </c>
      <c r="C83" t="s">
        <v>367</v>
      </c>
      <c r="D83" t="s">
        <v>375</v>
      </c>
      <c r="E83">
        <v>44703</v>
      </c>
      <c r="F83">
        <v>253</v>
      </c>
      <c r="G83">
        <v>41631</v>
      </c>
      <c r="H83">
        <v>52</v>
      </c>
      <c r="I83">
        <v>24728</v>
      </c>
      <c r="J83">
        <v>59</v>
      </c>
      <c r="K83">
        <v>42792</v>
      </c>
      <c r="L83">
        <v>253</v>
      </c>
      <c r="M83">
        <v>33027</v>
      </c>
      <c r="N83">
        <v>52</v>
      </c>
      <c r="O83">
        <v>23215</v>
      </c>
      <c r="P83">
        <v>59</v>
      </c>
    </row>
    <row r="84" spans="1:17" x14ac:dyDescent="0.25">
      <c r="A84">
        <v>581</v>
      </c>
      <c r="B84" t="s">
        <v>305</v>
      </c>
      <c r="C84" t="s">
        <v>373</v>
      </c>
      <c r="E84">
        <v>16528</v>
      </c>
      <c r="F84">
        <v>253</v>
      </c>
      <c r="G84">
        <v>15312</v>
      </c>
      <c r="H84">
        <v>52</v>
      </c>
      <c r="I84">
        <v>7943</v>
      </c>
      <c r="J84">
        <v>59</v>
      </c>
      <c r="K84">
        <v>16504</v>
      </c>
      <c r="L84">
        <v>253</v>
      </c>
      <c r="M84">
        <v>12682</v>
      </c>
      <c r="N84">
        <v>52</v>
      </c>
      <c r="O84">
        <v>7339</v>
      </c>
      <c r="P84">
        <v>59</v>
      </c>
    </row>
    <row r="85" spans="1:17" x14ac:dyDescent="0.25">
      <c r="A85">
        <v>582</v>
      </c>
      <c r="B85" t="s">
        <v>98</v>
      </c>
      <c r="C85" t="s">
        <v>97</v>
      </c>
      <c r="E85">
        <v>10872</v>
      </c>
      <c r="F85">
        <v>253</v>
      </c>
      <c r="G85">
        <v>6659</v>
      </c>
      <c r="H85">
        <v>52</v>
      </c>
      <c r="I85">
        <v>4786</v>
      </c>
      <c r="J85">
        <v>59</v>
      </c>
      <c r="K85">
        <v>10299</v>
      </c>
      <c r="L85">
        <v>253</v>
      </c>
      <c r="M85">
        <v>6227</v>
      </c>
      <c r="N85">
        <v>52</v>
      </c>
      <c r="O85">
        <v>4738</v>
      </c>
      <c r="P85">
        <v>59</v>
      </c>
    </row>
    <row r="86" spans="1:17" x14ac:dyDescent="0.25">
      <c r="A86">
        <v>583</v>
      </c>
      <c r="B86" t="s">
        <v>27</v>
      </c>
      <c r="C86" t="s">
        <v>385</v>
      </c>
      <c r="E86">
        <v>22330</v>
      </c>
      <c r="F86">
        <v>253</v>
      </c>
      <c r="G86">
        <v>17405</v>
      </c>
      <c r="H86">
        <v>52</v>
      </c>
      <c r="I86">
        <v>13861</v>
      </c>
      <c r="J86">
        <v>59</v>
      </c>
      <c r="K86">
        <v>20832</v>
      </c>
      <c r="L86">
        <v>253</v>
      </c>
      <c r="M86">
        <v>16116</v>
      </c>
      <c r="N86">
        <v>52</v>
      </c>
      <c r="O86">
        <v>12255</v>
      </c>
      <c r="P86">
        <v>59</v>
      </c>
    </row>
    <row r="87" spans="1:17" x14ac:dyDescent="0.25">
      <c r="A87">
        <v>584</v>
      </c>
      <c r="B87" t="s">
        <v>323</v>
      </c>
      <c r="C87" t="s">
        <v>378</v>
      </c>
      <c r="E87">
        <v>13833</v>
      </c>
      <c r="F87">
        <v>253</v>
      </c>
      <c r="G87">
        <v>9833</v>
      </c>
      <c r="H87">
        <v>52</v>
      </c>
      <c r="I87">
        <v>7785</v>
      </c>
      <c r="J87">
        <v>59</v>
      </c>
      <c r="K87">
        <v>13167</v>
      </c>
      <c r="L87">
        <v>253</v>
      </c>
      <c r="M87">
        <v>8937</v>
      </c>
      <c r="N87">
        <v>52</v>
      </c>
      <c r="O87">
        <v>7352</v>
      </c>
      <c r="P87">
        <v>59</v>
      </c>
    </row>
    <row r="88" spans="1:17" x14ac:dyDescent="0.25">
      <c r="A88">
        <v>585</v>
      </c>
      <c r="B88" t="s">
        <v>192</v>
      </c>
      <c r="C88" t="s">
        <v>373</v>
      </c>
      <c r="E88">
        <v>3469</v>
      </c>
      <c r="F88">
        <v>253</v>
      </c>
      <c r="G88">
        <v>2346</v>
      </c>
      <c r="H88">
        <v>52</v>
      </c>
      <c r="I88">
        <v>1427</v>
      </c>
      <c r="J88">
        <v>59</v>
      </c>
      <c r="K88">
        <v>3232</v>
      </c>
      <c r="L88">
        <v>253</v>
      </c>
      <c r="M88">
        <v>1957</v>
      </c>
      <c r="N88">
        <v>52</v>
      </c>
      <c r="O88">
        <v>1436</v>
      </c>
      <c r="P88">
        <v>59</v>
      </c>
    </row>
    <row r="89" spans="1:17" x14ac:dyDescent="0.25">
      <c r="A89">
        <v>586</v>
      </c>
      <c r="B89" t="s">
        <v>263</v>
      </c>
      <c r="C89" t="s">
        <v>374</v>
      </c>
      <c r="E89">
        <v>15239</v>
      </c>
      <c r="F89">
        <v>253</v>
      </c>
      <c r="G89">
        <v>7487</v>
      </c>
      <c r="H89">
        <v>52</v>
      </c>
      <c r="I89">
        <v>4120</v>
      </c>
      <c r="J89">
        <v>59</v>
      </c>
      <c r="K89">
        <v>14839</v>
      </c>
      <c r="L89">
        <v>253</v>
      </c>
      <c r="M89">
        <v>7192</v>
      </c>
      <c r="N89">
        <v>52</v>
      </c>
      <c r="O89">
        <v>3816</v>
      </c>
      <c r="P89">
        <v>59</v>
      </c>
    </row>
    <row r="90" spans="1:17" x14ac:dyDescent="0.25">
      <c r="A90">
        <v>587</v>
      </c>
      <c r="B90" t="s">
        <v>298</v>
      </c>
      <c r="C90" t="s">
        <v>97</v>
      </c>
      <c r="E90">
        <v>1211</v>
      </c>
      <c r="F90">
        <v>253</v>
      </c>
      <c r="G90">
        <v>563</v>
      </c>
      <c r="H90">
        <v>52</v>
      </c>
      <c r="I90">
        <v>309</v>
      </c>
      <c r="J90">
        <v>59</v>
      </c>
      <c r="K90">
        <v>1042</v>
      </c>
      <c r="L90">
        <v>253</v>
      </c>
      <c r="M90">
        <v>460</v>
      </c>
      <c r="N90">
        <v>52</v>
      </c>
      <c r="O90">
        <v>275</v>
      </c>
      <c r="P90">
        <v>59</v>
      </c>
    </row>
    <row r="91" spans="1:17" x14ac:dyDescent="0.25">
      <c r="A91">
        <v>588</v>
      </c>
      <c r="B91" t="s">
        <v>200</v>
      </c>
      <c r="C91" t="s">
        <v>369</v>
      </c>
      <c r="E91">
        <v>15167</v>
      </c>
      <c r="F91">
        <v>253</v>
      </c>
      <c r="G91">
        <v>5074</v>
      </c>
      <c r="H91">
        <v>52</v>
      </c>
      <c r="I91">
        <v>3943</v>
      </c>
      <c r="J91">
        <v>59</v>
      </c>
      <c r="K91">
        <v>14125</v>
      </c>
      <c r="L91">
        <v>253</v>
      </c>
      <c r="M91">
        <v>4678</v>
      </c>
      <c r="N91">
        <v>52</v>
      </c>
      <c r="O91">
        <v>3266</v>
      </c>
      <c r="P91">
        <v>59</v>
      </c>
    </row>
    <row r="92" spans="1:17" x14ac:dyDescent="0.25">
      <c r="A92">
        <v>590</v>
      </c>
      <c r="B92" t="s">
        <v>31</v>
      </c>
      <c r="C92" t="s">
        <v>369</v>
      </c>
      <c r="E92">
        <v>59805</v>
      </c>
      <c r="F92">
        <v>253</v>
      </c>
      <c r="G92">
        <v>39885</v>
      </c>
      <c r="H92">
        <v>52</v>
      </c>
      <c r="I92">
        <v>26464</v>
      </c>
      <c r="J92">
        <v>59</v>
      </c>
      <c r="K92">
        <v>64785</v>
      </c>
      <c r="L92">
        <v>253</v>
      </c>
      <c r="M92">
        <v>48690</v>
      </c>
      <c r="N92">
        <v>52</v>
      </c>
      <c r="O92">
        <v>31599</v>
      </c>
      <c r="P92">
        <v>59</v>
      </c>
    </row>
    <row r="93" spans="1:17" x14ac:dyDescent="0.25">
      <c r="A93">
        <v>589</v>
      </c>
      <c r="B93" t="s">
        <v>110</v>
      </c>
      <c r="C93" t="s">
        <v>362</v>
      </c>
      <c r="E93">
        <v>7596</v>
      </c>
      <c r="F93">
        <v>253</v>
      </c>
      <c r="G93">
        <v>5234</v>
      </c>
      <c r="H93">
        <v>52</v>
      </c>
      <c r="I93">
        <v>3273</v>
      </c>
      <c r="J93">
        <v>59</v>
      </c>
      <c r="K93">
        <v>7475</v>
      </c>
      <c r="L93">
        <v>253</v>
      </c>
      <c r="M93">
        <v>4842</v>
      </c>
      <c r="N93">
        <v>52</v>
      </c>
      <c r="O93">
        <v>3161</v>
      </c>
      <c r="P93">
        <v>59</v>
      </c>
    </row>
    <row r="94" spans="1:17" x14ac:dyDescent="0.25">
      <c r="A94">
        <v>591</v>
      </c>
      <c r="B94" t="s">
        <v>306</v>
      </c>
      <c r="C94" t="s">
        <v>387</v>
      </c>
      <c r="E94">
        <v>9848</v>
      </c>
      <c r="F94">
        <v>253</v>
      </c>
      <c r="G94">
        <v>3868</v>
      </c>
      <c r="H94">
        <v>52</v>
      </c>
      <c r="I94">
        <v>2759</v>
      </c>
      <c r="J94">
        <v>59</v>
      </c>
      <c r="K94">
        <v>8819</v>
      </c>
      <c r="L94">
        <v>253</v>
      </c>
      <c r="M94">
        <v>3421</v>
      </c>
      <c r="N94">
        <v>52</v>
      </c>
      <c r="O94">
        <v>2475</v>
      </c>
      <c r="P94">
        <v>59</v>
      </c>
    </row>
    <row r="95" spans="1:17" x14ac:dyDescent="0.25">
      <c r="A95">
        <v>592</v>
      </c>
      <c r="B95" t="s">
        <v>102</v>
      </c>
      <c r="C95" t="s">
        <v>97</v>
      </c>
      <c r="E95">
        <v>6077</v>
      </c>
      <c r="F95">
        <v>253</v>
      </c>
      <c r="G95">
        <v>3466</v>
      </c>
      <c r="H95">
        <v>52</v>
      </c>
      <c r="I95">
        <v>2245</v>
      </c>
      <c r="J95">
        <v>59</v>
      </c>
      <c r="K95">
        <v>5766</v>
      </c>
      <c r="L95">
        <v>253</v>
      </c>
      <c r="M95">
        <v>3238</v>
      </c>
      <c r="N95">
        <v>52</v>
      </c>
      <c r="O95">
        <v>2211</v>
      </c>
      <c r="P95">
        <v>59</v>
      </c>
    </row>
    <row r="96" spans="1:17" x14ac:dyDescent="0.25">
      <c r="A96">
        <v>593</v>
      </c>
      <c r="B96" t="s">
        <v>24</v>
      </c>
      <c r="C96" t="s">
        <v>373</v>
      </c>
      <c r="E96">
        <v>46414</v>
      </c>
      <c r="F96">
        <v>253</v>
      </c>
      <c r="G96">
        <v>31125</v>
      </c>
      <c r="H96">
        <v>52</v>
      </c>
      <c r="I96">
        <v>21769</v>
      </c>
      <c r="J96">
        <v>59</v>
      </c>
      <c r="K96">
        <v>45041</v>
      </c>
      <c r="L96">
        <v>253</v>
      </c>
      <c r="M96">
        <v>29837</v>
      </c>
      <c r="N96">
        <v>52</v>
      </c>
      <c r="O96">
        <v>21049</v>
      </c>
      <c r="P96">
        <v>59</v>
      </c>
      <c r="Q96" t="s">
        <v>115</v>
      </c>
    </row>
    <row r="97" spans="1:17" x14ac:dyDescent="0.25">
      <c r="A97">
        <v>773</v>
      </c>
      <c r="B97" t="s">
        <v>24</v>
      </c>
      <c r="C97" t="s">
        <v>373</v>
      </c>
      <c r="E97">
        <v>18038</v>
      </c>
      <c r="F97">
        <v>253</v>
      </c>
      <c r="G97">
        <v>10792</v>
      </c>
      <c r="H97">
        <v>52</v>
      </c>
      <c r="I97">
        <v>7481</v>
      </c>
      <c r="J97">
        <v>59</v>
      </c>
      <c r="K97">
        <v>16662</v>
      </c>
      <c r="L97">
        <v>253</v>
      </c>
      <c r="M97">
        <v>10028</v>
      </c>
      <c r="N97">
        <v>52</v>
      </c>
      <c r="O97">
        <v>6794</v>
      </c>
      <c r="P97">
        <v>59</v>
      </c>
      <c r="Q97" t="s">
        <v>191</v>
      </c>
    </row>
    <row r="98" spans="1:17" x14ac:dyDescent="0.25">
      <c r="A98">
        <v>594</v>
      </c>
      <c r="B98" t="s">
        <v>324</v>
      </c>
      <c r="C98" t="s">
        <v>374</v>
      </c>
      <c r="E98">
        <v>6681</v>
      </c>
      <c r="F98">
        <v>253</v>
      </c>
      <c r="G98">
        <v>5245</v>
      </c>
      <c r="H98">
        <v>52</v>
      </c>
      <c r="I98">
        <v>4297</v>
      </c>
      <c r="J98">
        <v>59</v>
      </c>
      <c r="K98">
        <v>7008</v>
      </c>
      <c r="L98">
        <v>253</v>
      </c>
      <c r="M98">
        <v>5488</v>
      </c>
      <c r="N98">
        <v>52</v>
      </c>
      <c r="O98">
        <v>4790</v>
      </c>
      <c r="P98">
        <v>59</v>
      </c>
    </row>
    <row r="99" spans="1:17" x14ac:dyDescent="0.25">
      <c r="A99">
        <v>595</v>
      </c>
      <c r="B99" t="s">
        <v>108</v>
      </c>
      <c r="C99" t="s">
        <v>362</v>
      </c>
      <c r="E99">
        <v>6753</v>
      </c>
      <c r="F99">
        <v>253</v>
      </c>
      <c r="G99">
        <v>3895</v>
      </c>
      <c r="H99">
        <v>52</v>
      </c>
      <c r="I99">
        <v>2836</v>
      </c>
      <c r="J99">
        <v>59</v>
      </c>
      <c r="K99">
        <v>6072</v>
      </c>
      <c r="L99">
        <v>253</v>
      </c>
      <c r="M99">
        <v>3508</v>
      </c>
      <c r="N99">
        <v>52</v>
      </c>
      <c r="O99">
        <v>2584</v>
      </c>
      <c r="P99">
        <v>59</v>
      </c>
    </row>
    <row r="100" spans="1:17" x14ac:dyDescent="0.25">
      <c r="A100">
        <v>596</v>
      </c>
      <c r="B100" t="s">
        <v>69</v>
      </c>
      <c r="C100" t="s">
        <v>365</v>
      </c>
      <c r="E100">
        <v>5152</v>
      </c>
      <c r="F100">
        <v>253</v>
      </c>
      <c r="G100">
        <v>2735</v>
      </c>
      <c r="H100">
        <v>52</v>
      </c>
      <c r="I100">
        <v>1734</v>
      </c>
      <c r="J100">
        <v>59</v>
      </c>
      <c r="K100">
        <v>4870</v>
      </c>
      <c r="L100">
        <v>253</v>
      </c>
      <c r="M100">
        <v>2549</v>
      </c>
      <c r="N100">
        <v>52</v>
      </c>
      <c r="O100">
        <v>1613</v>
      </c>
      <c r="P100">
        <v>59</v>
      </c>
    </row>
    <row r="101" spans="1:17" x14ac:dyDescent="0.25">
      <c r="A101">
        <v>597</v>
      </c>
      <c r="B101" t="s">
        <v>75</v>
      </c>
      <c r="C101" t="s">
        <v>382</v>
      </c>
      <c r="E101">
        <v>8400</v>
      </c>
      <c r="F101">
        <v>253</v>
      </c>
      <c r="G101">
        <v>5469</v>
      </c>
      <c r="H101">
        <v>52</v>
      </c>
      <c r="I101">
        <v>3452</v>
      </c>
      <c r="J101">
        <v>59</v>
      </c>
      <c r="K101">
        <v>7763</v>
      </c>
      <c r="L101">
        <v>253</v>
      </c>
      <c r="M101">
        <v>4642</v>
      </c>
      <c r="N101">
        <v>52</v>
      </c>
      <c r="O101">
        <v>3122</v>
      </c>
      <c r="P101">
        <v>59</v>
      </c>
    </row>
    <row r="102" spans="1:17" x14ac:dyDescent="0.25">
      <c r="A102">
        <v>598</v>
      </c>
      <c r="B102" t="s">
        <v>225</v>
      </c>
      <c r="C102" t="s">
        <v>382</v>
      </c>
      <c r="E102">
        <v>15963</v>
      </c>
      <c r="F102">
        <v>253</v>
      </c>
      <c r="G102">
        <v>10877</v>
      </c>
      <c r="H102">
        <v>52</v>
      </c>
      <c r="I102">
        <v>7617</v>
      </c>
      <c r="J102">
        <v>59</v>
      </c>
      <c r="K102">
        <v>16573</v>
      </c>
      <c r="L102">
        <v>253</v>
      </c>
      <c r="M102">
        <v>10807</v>
      </c>
      <c r="N102">
        <v>52</v>
      </c>
      <c r="O102">
        <v>7643</v>
      </c>
      <c r="P102">
        <v>59</v>
      </c>
    </row>
    <row r="103" spans="1:17" x14ac:dyDescent="0.25">
      <c r="A103">
        <v>779</v>
      </c>
      <c r="B103" t="s">
        <v>19</v>
      </c>
      <c r="C103" t="s">
        <v>232</v>
      </c>
      <c r="E103">
        <v>5128</v>
      </c>
      <c r="F103">
        <v>253</v>
      </c>
      <c r="G103">
        <v>3917</v>
      </c>
      <c r="H103">
        <v>52</v>
      </c>
      <c r="I103">
        <v>2849</v>
      </c>
      <c r="J103">
        <v>59</v>
      </c>
      <c r="K103">
        <v>4712</v>
      </c>
      <c r="L103">
        <v>253</v>
      </c>
      <c r="M103">
        <v>3481</v>
      </c>
      <c r="N103">
        <v>52</v>
      </c>
      <c r="O103">
        <v>2672</v>
      </c>
      <c r="P103">
        <v>59</v>
      </c>
    </row>
    <row r="104" spans="1:17" x14ac:dyDescent="0.25">
      <c r="A104">
        <v>781</v>
      </c>
      <c r="B104" t="s">
        <v>20</v>
      </c>
      <c r="C104" t="s">
        <v>232</v>
      </c>
      <c r="E104">
        <v>3260</v>
      </c>
      <c r="F104">
        <v>253</v>
      </c>
      <c r="G104">
        <v>3499</v>
      </c>
      <c r="H104">
        <v>52</v>
      </c>
      <c r="I104">
        <v>4020</v>
      </c>
      <c r="J104">
        <v>59</v>
      </c>
      <c r="K104">
        <v>2912</v>
      </c>
      <c r="L104">
        <v>253</v>
      </c>
      <c r="M104">
        <v>3507</v>
      </c>
      <c r="N104">
        <v>52</v>
      </c>
      <c r="O104">
        <v>3127</v>
      </c>
      <c r="P104">
        <v>59</v>
      </c>
    </row>
    <row r="105" spans="1:17" x14ac:dyDescent="0.25">
      <c r="A105">
        <v>783</v>
      </c>
      <c r="B105" t="s">
        <v>21</v>
      </c>
      <c r="C105" t="s">
        <v>232</v>
      </c>
      <c r="E105">
        <v>5633</v>
      </c>
      <c r="F105">
        <v>253</v>
      </c>
      <c r="G105">
        <v>6101</v>
      </c>
      <c r="H105">
        <v>52</v>
      </c>
      <c r="I105">
        <v>6688</v>
      </c>
      <c r="J105">
        <v>59</v>
      </c>
      <c r="K105">
        <v>4731</v>
      </c>
      <c r="L105">
        <v>253</v>
      </c>
      <c r="M105">
        <v>4900</v>
      </c>
      <c r="N105">
        <v>52</v>
      </c>
      <c r="O105">
        <v>5310</v>
      </c>
      <c r="P105">
        <v>59</v>
      </c>
    </row>
    <row r="106" spans="1:17" x14ac:dyDescent="0.25">
      <c r="A106">
        <v>780</v>
      </c>
      <c r="B106" t="s">
        <v>22</v>
      </c>
      <c r="C106" t="s">
        <v>232</v>
      </c>
      <c r="E106">
        <v>10719</v>
      </c>
      <c r="F106">
        <v>253</v>
      </c>
      <c r="G106">
        <v>11903</v>
      </c>
      <c r="H106">
        <v>52</v>
      </c>
      <c r="I106">
        <v>12149</v>
      </c>
      <c r="J106">
        <v>59</v>
      </c>
      <c r="K106">
        <v>9339</v>
      </c>
      <c r="L106">
        <v>253</v>
      </c>
      <c r="M106">
        <v>9429</v>
      </c>
      <c r="N106">
        <v>52</v>
      </c>
      <c r="O106">
        <v>9976</v>
      </c>
      <c r="P106">
        <v>59</v>
      </c>
    </row>
    <row r="107" spans="1:17" x14ac:dyDescent="0.25">
      <c r="A107">
        <v>601</v>
      </c>
      <c r="B107" t="s">
        <v>325</v>
      </c>
      <c r="C107" t="s">
        <v>378</v>
      </c>
      <c r="E107">
        <v>13446</v>
      </c>
      <c r="F107">
        <v>253</v>
      </c>
      <c r="G107">
        <v>7883</v>
      </c>
      <c r="H107">
        <v>52</v>
      </c>
      <c r="I107">
        <v>5896</v>
      </c>
      <c r="J107">
        <v>59</v>
      </c>
      <c r="K107">
        <v>12423</v>
      </c>
      <c r="L107">
        <v>253</v>
      </c>
      <c r="M107">
        <v>6779</v>
      </c>
      <c r="N107">
        <v>52</v>
      </c>
      <c r="O107">
        <v>5337</v>
      </c>
      <c r="P107">
        <v>59</v>
      </c>
    </row>
    <row r="108" spans="1:17" x14ac:dyDescent="0.25">
      <c r="A108">
        <v>602</v>
      </c>
      <c r="B108" t="s">
        <v>277</v>
      </c>
      <c r="C108" t="s">
        <v>378</v>
      </c>
      <c r="E108">
        <v>6116</v>
      </c>
      <c r="F108">
        <v>253</v>
      </c>
      <c r="G108">
        <v>3878</v>
      </c>
      <c r="H108">
        <v>52</v>
      </c>
      <c r="I108">
        <v>2444</v>
      </c>
      <c r="J108">
        <v>59</v>
      </c>
      <c r="K108">
        <v>5701</v>
      </c>
      <c r="L108">
        <v>253</v>
      </c>
      <c r="M108">
        <v>3399</v>
      </c>
      <c r="N108">
        <v>52</v>
      </c>
      <c r="O108">
        <v>2314</v>
      </c>
      <c r="P108">
        <v>59</v>
      </c>
    </row>
    <row r="109" spans="1:17" x14ac:dyDescent="0.25">
      <c r="A109">
        <v>605</v>
      </c>
      <c r="B109" t="s">
        <v>288</v>
      </c>
      <c r="C109" t="s">
        <v>385</v>
      </c>
      <c r="E109">
        <v>20934</v>
      </c>
      <c r="F109">
        <v>253</v>
      </c>
      <c r="G109">
        <v>15572</v>
      </c>
      <c r="H109">
        <v>52</v>
      </c>
      <c r="I109">
        <v>11114</v>
      </c>
      <c r="J109">
        <v>59</v>
      </c>
      <c r="K109">
        <v>20426</v>
      </c>
      <c r="L109">
        <v>253</v>
      </c>
      <c r="M109">
        <v>15787</v>
      </c>
      <c r="N109">
        <v>52</v>
      </c>
      <c r="O109">
        <v>10374</v>
      </c>
      <c r="P109">
        <v>59</v>
      </c>
    </row>
    <row r="110" spans="1:17" x14ac:dyDescent="0.25">
      <c r="A110">
        <v>603</v>
      </c>
      <c r="B110" t="s">
        <v>284</v>
      </c>
      <c r="C110" t="s">
        <v>367</v>
      </c>
      <c r="E110">
        <v>28475</v>
      </c>
      <c r="F110">
        <v>253</v>
      </c>
      <c r="G110">
        <v>22296</v>
      </c>
      <c r="H110">
        <v>52</v>
      </c>
      <c r="I110">
        <v>14407</v>
      </c>
      <c r="J110">
        <v>59</v>
      </c>
      <c r="K110">
        <v>28502</v>
      </c>
      <c r="L110">
        <v>253</v>
      </c>
      <c r="M110">
        <v>22142</v>
      </c>
      <c r="N110">
        <v>52</v>
      </c>
      <c r="O110">
        <v>14712</v>
      </c>
      <c r="P110">
        <v>59</v>
      </c>
    </row>
    <row r="111" spans="1:17" x14ac:dyDescent="0.25">
      <c r="A111">
        <v>604</v>
      </c>
      <c r="B111" t="s">
        <v>271</v>
      </c>
      <c r="C111" t="s">
        <v>377</v>
      </c>
      <c r="E111">
        <v>8953</v>
      </c>
      <c r="F111">
        <v>253</v>
      </c>
      <c r="G111">
        <v>6325</v>
      </c>
      <c r="H111">
        <v>52</v>
      </c>
      <c r="I111">
        <v>4013</v>
      </c>
      <c r="J111">
        <v>59</v>
      </c>
      <c r="K111">
        <v>8419</v>
      </c>
      <c r="L111">
        <v>253</v>
      </c>
      <c r="M111">
        <v>5569</v>
      </c>
      <c r="N111">
        <v>52</v>
      </c>
      <c r="O111">
        <v>3939</v>
      </c>
      <c r="P111">
        <v>59</v>
      </c>
    </row>
    <row r="112" spans="1:17" x14ac:dyDescent="0.25">
      <c r="A112">
        <v>606</v>
      </c>
      <c r="B112" t="s">
        <v>232</v>
      </c>
      <c r="C112" t="s">
        <v>232</v>
      </c>
      <c r="E112">
        <v>3039</v>
      </c>
      <c r="F112">
        <v>253</v>
      </c>
      <c r="G112">
        <v>1910</v>
      </c>
      <c r="H112">
        <v>52</v>
      </c>
      <c r="I112">
        <v>1413</v>
      </c>
      <c r="J112">
        <v>59</v>
      </c>
      <c r="K112">
        <v>2902</v>
      </c>
      <c r="L112">
        <v>253</v>
      </c>
      <c r="M112">
        <v>1716</v>
      </c>
      <c r="N112">
        <v>52</v>
      </c>
      <c r="O112">
        <v>1375</v>
      </c>
      <c r="P112">
        <v>59</v>
      </c>
    </row>
    <row r="113" spans="1:16" x14ac:dyDescent="0.25">
      <c r="A113">
        <v>607</v>
      </c>
      <c r="B113" t="s">
        <v>35</v>
      </c>
      <c r="C113" t="s">
        <v>374</v>
      </c>
      <c r="E113">
        <v>62752</v>
      </c>
      <c r="F113">
        <v>253</v>
      </c>
      <c r="G113">
        <v>40111</v>
      </c>
      <c r="H113">
        <v>52</v>
      </c>
      <c r="I113">
        <v>25147</v>
      </c>
      <c r="J113">
        <v>59</v>
      </c>
      <c r="K113">
        <v>68154</v>
      </c>
      <c r="L113">
        <v>253</v>
      </c>
      <c r="M113">
        <v>44935</v>
      </c>
      <c r="N113">
        <v>52</v>
      </c>
      <c r="O113">
        <v>25507</v>
      </c>
      <c r="P113">
        <v>59</v>
      </c>
    </row>
    <row r="114" spans="1:16" x14ac:dyDescent="0.25">
      <c r="A114">
        <v>608</v>
      </c>
      <c r="B114" t="s">
        <v>81</v>
      </c>
      <c r="C114" t="s">
        <v>385</v>
      </c>
      <c r="E114">
        <v>5466</v>
      </c>
      <c r="F114">
        <v>253</v>
      </c>
      <c r="G114">
        <v>3720</v>
      </c>
      <c r="H114">
        <v>52</v>
      </c>
      <c r="I114">
        <v>2572</v>
      </c>
      <c r="J114">
        <v>59</v>
      </c>
      <c r="K114">
        <v>5161</v>
      </c>
      <c r="L114">
        <v>253</v>
      </c>
      <c r="M114">
        <v>3522</v>
      </c>
      <c r="N114">
        <v>52</v>
      </c>
      <c r="O114">
        <v>2529</v>
      </c>
      <c r="P114">
        <v>59</v>
      </c>
    </row>
    <row r="115" spans="1:16" x14ac:dyDescent="0.25">
      <c r="A115">
        <v>609</v>
      </c>
      <c r="B115" t="s">
        <v>39</v>
      </c>
      <c r="C115" t="s">
        <v>367</v>
      </c>
      <c r="E115">
        <v>10741</v>
      </c>
      <c r="F115">
        <v>253</v>
      </c>
      <c r="G115">
        <v>7404</v>
      </c>
      <c r="H115">
        <v>52</v>
      </c>
      <c r="I115">
        <v>5042</v>
      </c>
      <c r="J115">
        <v>59</v>
      </c>
      <c r="K115">
        <v>10597</v>
      </c>
      <c r="L115">
        <v>253</v>
      </c>
      <c r="M115">
        <v>6767</v>
      </c>
      <c r="N115">
        <v>52</v>
      </c>
      <c r="O115">
        <v>5013</v>
      </c>
      <c r="P115">
        <v>59</v>
      </c>
    </row>
    <row r="116" spans="1:16" x14ac:dyDescent="0.25">
      <c r="A116">
        <v>610</v>
      </c>
      <c r="B116" t="s">
        <v>118</v>
      </c>
      <c r="C116" t="s">
        <v>386</v>
      </c>
      <c r="E116">
        <v>3567</v>
      </c>
      <c r="F116">
        <v>253</v>
      </c>
      <c r="G116">
        <v>1740</v>
      </c>
      <c r="H116">
        <v>52</v>
      </c>
      <c r="I116">
        <v>693</v>
      </c>
      <c r="J116">
        <v>59</v>
      </c>
      <c r="K116">
        <v>3383</v>
      </c>
      <c r="L116">
        <v>253</v>
      </c>
      <c r="M116">
        <v>1734</v>
      </c>
      <c r="N116">
        <v>52</v>
      </c>
      <c r="O116">
        <v>747</v>
      </c>
      <c r="P116">
        <v>59</v>
      </c>
    </row>
    <row r="117" spans="1:16" x14ac:dyDescent="0.25">
      <c r="A117">
        <v>611</v>
      </c>
      <c r="B117" t="s">
        <v>17</v>
      </c>
      <c r="C117" t="s">
        <v>387</v>
      </c>
      <c r="E117">
        <v>6258</v>
      </c>
      <c r="F117">
        <v>253</v>
      </c>
      <c r="G117">
        <v>5345</v>
      </c>
      <c r="H117">
        <v>52</v>
      </c>
      <c r="I117">
        <v>3179</v>
      </c>
      <c r="J117">
        <v>59</v>
      </c>
      <c r="K117">
        <v>6131</v>
      </c>
      <c r="L117">
        <v>253</v>
      </c>
      <c r="M117">
        <v>4428</v>
      </c>
      <c r="N117">
        <v>52</v>
      </c>
      <c r="O117">
        <v>3061</v>
      </c>
      <c r="P117">
        <v>59</v>
      </c>
    </row>
    <row r="118" spans="1:16" x14ac:dyDescent="0.25">
      <c r="A118">
        <v>612</v>
      </c>
      <c r="B118" t="s">
        <v>16</v>
      </c>
      <c r="C118" t="s">
        <v>387</v>
      </c>
      <c r="E118">
        <v>6727</v>
      </c>
      <c r="F118">
        <v>253</v>
      </c>
      <c r="G118">
        <v>5463</v>
      </c>
      <c r="H118">
        <v>52</v>
      </c>
      <c r="I118">
        <v>4078</v>
      </c>
      <c r="J118">
        <v>59</v>
      </c>
      <c r="K118">
        <v>6996</v>
      </c>
      <c r="L118">
        <v>253</v>
      </c>
      <c r="M118">
        <v>5412</v>
      </c>
      <c r="N118">
        <v>52</v>
      </c>
      <c r="O118">
        <v>4019</v>
      </c>
      <c r="P118">
        <v>59</v>
      </c>
    </row>
    <row r="119" spans="1:16" x14ac:dyDescent="0.25">
      <c r="A119">
        <v>613</v>
      </c>
      <c r="B119" t="s">
        <v>18</v>
      </c>
      <c r="C119" t="s">
        <v>387</v>
      </c>
      <c r="E119">
        <v>5502</v>
      </c>
      <c r="F119">
        <v>253</v>
      </c>
      <c r="G119">
        <v>4420</v>
      </c>
      <c r="H119">
        <v>52</v>
      </c>
      <c r="I119">
        <v>3488</v>
      </c>
      <c r="J119">
        <v>59</v>
      </c>
      <c r="K119">
        <v>5180</v>
      </c>
      <c r="L119">
        <v>253</v>
      </c>
      <c r="M119">
        <v>4133</v>
      </c>
      <c r="N119">
        <v>52</v>
      </c>
      <c r="O119">
        <v>3262</v>
      </c>
      <c r="P119">
        <v>59</v>
      </c>
    </row>
    <row r="120" spans="1:16" x14ac:dyDescent="0.25">
      <c r="A120">
        <v>614</v>
      </c>
      <c r="B120" t="s">
        <v>30</v>
      </c>
      <c r="C120" t="s">
        <v>369</v>
      </c>
      <c r="E120">
        <v>9220</v>
      </c>
      <c r="F120">
        <v>253</v>
      </c>
      <c r="G120">
        <v>10705</v>
      </c>
      <c r="H120">
        <v>52</v>
      </c>
      <c r="I120">
        <v>11936</v>
      </c>
      <c r="J120">
        <v>59</v>
      </c>
      <c r="K120">
        <v>9524</v>
      </c>
      <c r="L120">
        <v>253</v>
      </c>
      <c r="M120">
        <v>14268</v>
      </c>
      <c r="N120">
        <v>52</v>
      </c>
      <c r="O120">
        <v>11725</v>
      </c>
      <c r="P120">
        <v>59</v>
      </c>
    </row>
    <row r="121" spans="1:16" x14ac:dyDescent="0.25">
      <c r="A121">
        <v>615</v>
      </c>
      <c r="B121" t="s">
        <v>231</v>
      </c>
      <c r="C121" t="s">
        <v>232</v>
      </c>
      <c r="E121">
        <v>1970</v>
      </c>
      <c r="F121">
        <v>253</v>
      </c>
      <c r="G121">
        <v>1064</v>
      </c>
      <c r="H121">
        <v>52</v>
      </c>
      <c r="I121">
        <v>656</v>
      </c>
      <c r="J121">
        <v>59</v>
      </c>
      <c r="K121">
        <v>1978</v>
      </c>
      <c r="L121">
        <v>253</v>
      </c>
      <c r="M121">
        <v>1051</v>
      </c>
      <c r="N121">
        <v>52</v>
      </c>
      <c r="O121">
        <v>726</v>
      </c>
      <c r="P121">
        <v>59</v>
      </c>
    </row>
    <row r="122" spans="1:16" x14ac:dyDescent="0.25">
      <c r="A122">
        <v>616</v>
      </c>
      <c r="B122" t="s">
        <v>261</v>
      </c>
      <c r="C122" t="s">
        <v>219</v>
      </c>
      <c r="E122">
        <v>8917</v>
      </c>
      <c r="F122">
        <v>253</v>
      </c>
      <c r="G122">
        <v>6899</v>
      </c>
      <c r="H122">
        <v>52</v>
      </c>
      <c r="I122">
        <v>4754</v>
      </c>
      <c r="J122">
        <v>59</v>
      </c>
      <c r="K122">
        <v>8074</v>
      </c>
      <c r="L122">
        <v>253</v>
      </c>
      <c r="M122">
        <v>6113</v>
      </c>
      <c r="N122">
        <v>52</v>
      </c>
      <c r="O122">
        <v>4632</v>
      </c>
      <c r="P122">
        <v>59</v>
      </c>
    </row>
    <row r="123" spans="1:16" x14ac:dyDescent="0.25">
      <c r="A123">
        <v>617</v>
      </c>
      <c r="B123" t="s">
        <v>67</v>
      </c>
      <c r="C123" t="s">
        <v>365</v>
      </c>
      <c r="E123">
        <v>4332</v>
      </c>
      <c r="F123">
        <v>253</v>
      </c>
      <c r="G123">
        <v>3203</v>
      </c>
      <c r="H123">
        <v>52</v>
      </c>
      <c r="I123">
        <v>2045</v>
      </c>
      <c r="J123">
        <v>59</v>
      </c>
      <c r="K123">
        <v>3680</v>
      </c>
      <c r="L123">
        <v>253</v>
      </c>
      <c r="M123">
        <v>2643</v>
      </c>
      <c r="N123">
        <v>52</v>
      </c>
      <c r="O123">
        <v>1890</v>
      </c>
      <c r="P123">
        <v>59</v>
      </c>
    </row>
    <row r="124" spans="1:16" x14ac:dyDescent="0.25">
      <c r="A124">
        <v>618</v>
      </c>
      <c r="B124" t="s">
        <v>307</v>
      </c>
      <c r="C124" t="s">
        <v>385</v>
      </c>
      <c r="E124">
        <v>1622</v>
      </c>
      <c r="F124">
        <v>253</v>
      </c>
      <c r="G124">
        <v>7044</v>
      </c>
      <c r="H124">
        <v>52</v>
      </c>
      <c r="I124">
        <v>4193</v>
      </c>
      <c r="J124">
        <v>59</v>
      </c>
      <c r="K124">
        <v>1594</v>
      </c>
      <c r="L124">
        <v>253</v>
      </c>
      <c r="M124">
        <v>6397</v>
      </c>
      <c r="N124">
        <v>52</v>
      </c>
      <c r="O124">
        <v>4216</v>
      </c>
      <c r="P124">
        <v>59</v>
      </c>
    </row>
    <row r="125" spans="1:16" x14ac:dyDescent="0.25">
      <c r="A125">
        <v>619</v>
      </c>
      <c r="B125" t="s">
        <v>268</v>
      </c>
      <c r="C125" t="s">
        <v>374</v>
      </c>
      <c r="E125">
        <v>17315</v>
      </c>
      <c r="F125">
        <v>253</v>
      </c>
      <c r="G125">
        <v>11821</v>
      </c>
      <c r="H125">
        <v>52</v>
      </c>
      <c r="I125">
        <v>8331</v>
      </c>
      <c r="J125">
        <v>59</v>
      </c>
      <c r="K125">
        <v>15971</v>
      </c>
      <c r="L125">
        <v>253</v>
      </c>
      <c r="M125">
        <v>10262</v>
      </c>
      <c r="N125">
        <v>52</v>
      </c>
      <c r="O125">
        <v>7328</v>
      </c>
      <c r="P125">
        <v>59</v>
      </c>
    </row>
    <row r="126" spans="1:16" x14ac:dyDescent="0.25">
      <c r="A126">
        <v>620</v>
      </c>
      <c r="B126" t="s">
        <v>74</v>
      </c>
      <c r="C126" t="s">
        <v>365</v>
      </c>
      <c r="E126">
        <v>3479</v>
      </c>
      <c r="F126">
        <v>253</v>
      </c>
      <c r="G126">
        <v>2250</v>
      </c>
      <c r="H126">
        <v>52</v>
      </c>
      <c r="I126">
        <v>1419</v>
      </c>
      <c r="J126">
        <v>59</v>
      </c>
      <c r="K126">
        <v>3329</v>
      </c>
      <c r="L126">
        <v>253</v>
      </c>
      <c r="M126">
        <v>2151</v>
      </c>
      <c r="N126">
        <v>52</v>
      </c>
      <c r="O126">
        <v>1380</v>
      </c>
      <c r="P126">
        <v>59</v>
      </c>
    </row>
    <row r="127" spans="1:16" x14ac:dyDescent="0.25">
      <c r="A127">
        <v>621</v>
      </c>
      <c r="B127" t="s">
        <v>308</v>
      </c>
      <c r="C127" t="s">
        <v>311</v>
      </c>
      <c r="E127">
        <v>5456</v>
      </c>
      <c r="F127">
        <v>253</v>
      </c>
      <c r="G127">
        <v>4602</v>
      </c>
      <c r="H127">
        <v>52</v>
      </c>
      <c r="I127">
        <v>3249</v>
      </c>
      <c r="J127">
        <v>59</v>
      </c>
      <c r="K127">
        <v>5199</v>
      </c>
      <c r="L127">
        <v>253</v>
      </c>
      <c r="M127">
        <v>4332</v>
      </c>
      <c r="N127">
        <v>52</v>
      </c>
      <c r="O127">
        <v>3351</v>
      </c>
      <c r="P127">
        <v>59</v>
      </c>
    </row>
    <row r="128" spans="1:16" x14ac:dyDescent="0.25">
      <c r="A128">
        <v>622</v>
      </c>
      <c r="B128" t="s">
        <v>214</v>
      </c>
      <c r="C128" t="s">
        <v>365</v>
      </c>
      <c r="E128">
        <v>12956</v>
      </c>
      <c r="F128">
        <v>253</v>
      </c>
      <c r="G128">
        <v>10233</v>
      </c>
      <c r="H128">
        <v>52</v>
      </c>
      <c r="I128">
        <v>7483</v>
      </c>
      <c r="J128">
        <v>59</v>
      </c>
      <c r="K128">
        <v>12285</v>
      </c>
      <c r="L128">
        <v>253</v>
      </c>
      <c r="M128">
        <v>9219</v>
      </c>
      <c r="N128">
        <v>52</v>
      </c>
      <c r="O128">
        <v>7296</v>
      </c>
      <c r="P128">
        <v>59</v>
      </c>
    </row>
    <row r="129" spans="1:16" x14ac:dyDescent="0.25">
      <c r="A129">
        <v>623</v>
      </c>
      <c r="B129" t="s">
        <v>65</v>
      </c>
      <c r="C129" t="s">
        <v>365</v>
      </c>
      <c r="E129">
        <v>5259</v>
      </c>
      <c r="F129">
        <v>253</v>
      </c>
      <c r="G129">
        <v>4379</v>
      </c>
      <c r="H129">
        <v>52</v>
      </c>
      <c r="I129">
        <v>3153</v>
      </c>
      <c r="J129">
        <v>59</v>
      </c>
      <c r="K129">
        <v>5071</v>
      </c>
      <c r="L129">
        <v>253</v>
      </c>
      <c r="M129">
        <v>4030</v>
      </c>
      <c r="N129">
        <v>52</v>
      </c>
      <c r="O129">
        <v>3057</v>
      </c>
      <c r="P129">
        <v>59</v>
      </c>
    </row>
    <row r="130" spans="1:16" x14ac:dyDescent="0.25">
      <c r="A130">
        <v>625</v>
      </c>
      <c r="B130" t="s">
        <v>36</v>
      </c>
      <c r="C130" t="s">
        <v>374</v>
      </c>
      <c r="E130">
        <v>138159</v>
      </c>
      <c r="F130">
        <v>253</v>
      </c>
      <c r="G130">
        <v>119658</v>
      </c>
      <c r="H130">
        <v>52</v>
      </c>
      <c r="I130">
        <v>98850</v>
      </c>
      <c r="J130">
        <v>59</v>
      </c>
      <c r="K130">
        <v>139242</v>
      </c>
      <c r="L130">
        <v>253</v>
      </c>
      <c r="M130">
        <v>112293</v>
      </c>
      <c r="N130">
        <v>52</v>
      </c>
      <c r="O130">
        <v>90457</v>
      </c>
      <c r="P130">
        <v>59</v>
      </c>
    </row>
    <row r="131" spans="1:16" x14ac:dyDescent="0.25">
      <c r="A131">
        <v>624</v>
      </c>
      <c r="B131" t="s">
        <v>207</v>
      </c>
      <c r="C131" t="s">
        <v>365</v>
      </c>
      <c r="E131">
        <v>8169</v>
      </c>
      <c r="F131">
        <v>253</v>
      </c>
      <c r="G131">
        <v>5015</v>
      </c>
      <c r="H131">
        <v>52</v>
      </c>
      <c r="I131">
        <v>3473</v>
      </c>
      <c r="J131">
        <v>59</v>
      </c>
      <c r="K131">
        <v>7871</v>
      </c>
      <c r="L131">
        <v>253</v>
      </c>
      <c r="M131">
        <v>4717</v>
      </c>
      <c r="N131">
        <v>52</v>
      </c>
      <c r="O131">
        <v>3384</v>
      </c>
      <c r="P131">
        <v>59</v>
      </c>
    </row>
    <row r="132" spans="1:16" x14ac:dyDescent="0.25">
      <c r="A132">
        <v>626</v>
      </c>
      <c r="B132" t="s">
        <v>29</v>
      </c>
      <c r="C132" t="s">
        <v>385</v>
      </c>
      <c r="E132">
        <v>28118</v>
      </c>
      <c r="F132">
        <v>253</v>
      </c>
      <c r="G132">
        <v>39428</v>
      </c>
      <c r="H132">
        <v>52</v>
      </c>
      <c r="I132">
        <v>27435</v>
      </c>
      <c r="J132">
        <v>59</v>
      </c>
      <c r="K132">
        <v>26236</v>
      </c>
      <c r="L132">
        <v>253</v>
      </c>
      <c r="M132">
        <v>32616</v>
      </c>
      <c r="N132">
        <v>52</v>
      </c>
      <c r="O132">
        <v>20007</v>
      </c>
      <c r="P132">
        <v>59</v>
      </c>
    </row>
    <row r="133" spans="1:16" x14ac:dyDescent="0.25">
      <c r="A133">
        <v>627</v>
      </c>
      <c r="B133" t="s">
        <v>196</v>
      </c>
      <c r="C133" t="s">
        <v>385</v>
      </c>
      <c r="E133">
        <v>9301</v>
      </c>
      <c r="F133">
        <v>253</v>
      </c>
      <c r="G133">
        <v>9099</v>
      </c>
      <c r="H133">
        <v>52</v>
      </c>
      <c r="I133">
        <v>4845</v>
      </c>
      <c r="J133">
        <v>59</v>
      </c>
      <c r="K133">
        <v>8446</v>
      </c>
      <c r="L133">
        <v>253</v>
      </c>
      <c r="M133">
        <v>6574</v>
      </c>
      <c r="N133">
        <v>52</v>
      </c>
      <c r="O133">
        <v>3774</v>
      </c>
      <c r="P133">
        <v>59</v>
      </c>
    </row>
    <row r="134" spans="1:16" x14ac:dyDescent="0.25">
      <c r="A134">
        <v>628</v>
      </c>
      <c r="B134" t="s">
        <v>53</v>
      </c>
      <c r="C134" t="s">
        <v>379</v>
      </c>
      <c r="E134">
        <v>5166</v>
      </c>
      <c r="F134">
        <v>253</v>
      </c>
      <c r="G134">
        <v>4610</v>
      </c>
      <c r="H134">
        <v>52</v>
      </c>
      <c r="I134">
        <v>3203</v>
      </c>
      <c r="J134">
        <v>59</v>
      </c>
      <c r="K134">
        <v>4675</v>
      </c>
      <c r="L134">
        <v>253</v>
      </c>
      <c r="M134">
        <v>3988</v>
      </c>
      <c r="N134">
        <v>52</v>
      </c>
      <c r="O134">
        <v>2712</v>
      </c>
      <c r="P134">
        <v>59</v>
      </c>
    </row>
    <row r="135" spans="1:16" x14ac:dyDescent="0.25">
      <c r="A135">
        <v>629</v>
      </c>
      <c r="B135" t="s">
        <v>84</v>
      </c>
      <c r="C135" t="s">
        <v>369</v>
      </c>
      <c r="E135">
        <v>9695</v>
      </c>
      <c r="F135">
        <v>253</v>
      </c>
      <c r="G135">
        <v>7762</v>
      </c>
      <c r="H135">
        <v>52</v>
      </c>
      <c r="I135">
        <v>6364</v>
      </c>
      <c r="J135">
        <v>59</v>
      </c>
      <c r="K135">
        <v>9224</v>
      </c>
      <c r="L135">
        <v>253</v>
      </c>
      <c r="M135">
        <v>7630</v>
      </c>
      <c r="N135">
        <v>52</v>
      </c>
      <c r="O135">
        <v>5612</v>
      </c>
      <c r="P135">
        <v>59</v>
      </c>
    </row>
    <row r="136" spans="1:16" x14ac:dyDescent="0.25">
      <c r="A136">
        <v>630</v>
      </c>
      <c r="B136" t="s">
        <v>195</v>
      </c>
      <c r="C136" t="s">
        <v>385</v>
      </c>
      <c r="E136">
        <v>4448</v>
      </c>
      <c r="F136">
        <v>253</v>
      </c>
      <c r="G136">
        <v>2172</v>
      </c>
      <c r="H136">
        <v>52</v>
      </c>
      <c r="I136">
        <v>1496</v>
      </c>
      <c r="J136">
        <v>59</v>
      </c>
      <c r="K136">
        <v>4221</v>
      </c>
      <c r="L136">
        <v>253</v>
      </c>
      <c r="M136">
        <v>1870</v>
      </c>
      <c r="N136">
        <v>52</v>
      </c>
      <c r="O136">
        <v>1370</v>
      </c>
      <c r="P136">
        <v>59</v>
      </c>
    </row>
    <row r="137" spans="1:16" x14ac:dyDescent="0.25">
      <c r="A137">
        <v>631</v>
      </c>
      <c r="B137" t="s">
        <v>33</v>
      </c>
      <c r="C137" t="s">
        <v>369</v>
      </c>
      <c r="E137">
        <v>58943</v>
      </c>
      <c r="F137">
        <v>253</v>
      </c>
      <c r="G137">
        <v>88890</v>
      </c>
      <c r="H137">
        <v>52</v>
      </c>
      <c r="I137">
        <v>54688</v>
      </c>
      <c r="J137">
        <v>59</v>
      </c>
      <c r="K137">
        <v>53914</v>
      </c>
      <c r="L137">
        <v>253</v>
      </c>
      <c r="M137">
        <v>85601</v>
      </c>
      <c r="N137">
        <v>52</v>
      </c>
      <c r="O137">
        <v>49034</v>
      </c>
      <c r="P137">
        <v>59</v>
      </c>
    </row>
    <row r="138" spans="1:16" x14ac:dyDescent="0.25">
      <c r="A138">
        <v>632</v>
      </c>
      <c r="B138" t="s">
        <v>94</v>
      </c>
      <c r="C138" t="s">
        <v>376</v>
      </c>
      <c r="E138">
        <v>21859</v>
      </c>
      <c r="F138">
        <v>253</v>
      </c>
      <c r="G138">
        <v>19565</v>
      </c>
      <c r="H138">
        <v>52</v>
      </c>
      <c r="I138">
        <v>13504</v>
      </c>
      <c r="J138">
        <v>59</v>
      </c>
      <c r="K138">
        <v>21672</v>
      </c>
      <c r="L138">
        <v>253</v>
      </c>
      <c r="M138">
        <v>15741</v>
      </c>
      <c r="N138">
        <v>52</v>
      </c>
      <c r="O138">
        <v>12890</v>
      </c>
      <c r="P138">
        <v>59</v>
      </c>
    </row>
    <row r="139" spans="1:16" x14ac:dyDescent="0.25">
      <c r="A139">
        <v>633</v>
      </c>
      <c r="B139" t="s">
        <v>95</v>
      </c>
      <c r="C139" t="s">
        <v>376</v>
      </c>
      <c r="E139">
        <v>17702</v>
      </c>
      <c r="F139">
        <v>253</v>
      </c>
      <c r="G139">
        <v>13410</v>
      </c>
      <c r="H139">
        <v>52</v>
      </c>
      <c r="I139">
        <v>9372</v>
      </c>
      <c r="J139">
        <v>59</v>
      </c>
      <c r="K139">
        <v>17075</v>
      </c>
      <c r="L139">
        <v>253</v>
      </c>
      <c r="M139">
        <v>12573</v>
      </c>
      <c r="N139">
        <v>52</v>
      </c>
      <c r="O139">
        <v>9188</v>
      </c>
      <c r="P139">
        <v>59</v>
      </c>
    </row>
    <row r="140" spans="1:16" x14ac:dyDescent="0.25">
      <c r="A140">
        <v>634</v>
      </c>
      <c r="B140" t="s">
        <v>90</v>
      </c>
      <c r="C140" t="s">
        <v>363</v>
      </c>
      <c r="E140">
        <v>115738</v>
      </c>
      <c r="F140">
        <v>253</v>
      </c>
      <c r="G140">
        <v>65331</v>
      </c>
      <c r="H140">
        <v>52</v>
      </c>
      <c r="I140">
        <v>56846</v>
      </c>
      <c r="J140">
        <v>59</v>
      </c>
      <c r="K140">
        <v>118058</v>
      </c>
      <c r="L140">
        <v>253</v>
      </c>
      <c r="M140">
        <v>66445</v>
      </c>
      <c r="N140">
        <v>52</v>
      </c>
      <c r="O140">
        <v>66113</v>
      </c>
      <c r="P140">
        <v>59</v>
      </c>
    </row>
    <row r="141" spans="1:16" x14ac:dyDescent="0.25">
      <c r="A141">
        <v>635</v>
      </c>
      <c r="B141" t="s">
        <v>220</v>
      </c>
      <c r="C141" t="s">
        <v>219</v>
      </c>
      <c r="E141">
        <v>115478</v>
      </c>
      <c r="F141">
        <v>253</v>
      </c>
      <c r="G141">
        <v>86367</v>
      </c>
      <c r="H141">
        <v>52</v>
      </c>
      <c r="I141">
        <v>54213</v>
      </c>
      <c r="J141">
        <v>59</v>
      </c>
      <c r="K141">
        <v>109518</v>
      </c>
      <c r="L141">
        <v>253</v>
      </c>
      <c r="M141">
        <v>82780</v>
      </c>
      <c r="N141">
        <v>52</v>
      </c>
      <c r="O141">
        <v>51631</v>
      </c>
      <c r="P141">
        <v>59</v>
      </c>
    </row>
    <row r="142" spans="1:16" x14ac:dyDescent="0.25">
      <c r="A142">
        <v>636</v>
      </c>
      <c r="B142" t="s">
        <v>299</v>
      </c>
      <c r="C142" t="s">
        <v>380</v>
      </c>
      <c r="E142">
        <v>5342</v>
      </c>
      <c r="F142">
        <v>253</v>
      </c>
      <c r="G142">
        <v>3371</v>
      </c>
      <c r="H142">
        <v>52</v>
      </c>
      <c r="I142">
        <v>1885</v>
      </c>
      <c r="J142">
        <v>59</v>
      </c>
      <c r="K142">
        <v>5371</v>
      </c>
      <c r="L142">
        <v>253</v>
      </c>
      <c r="M142">
        <v>3157</v>
      </c>
      <c r="N142">
        <v>52</v>
      </c>
      <c r="O142">
        <v>1892</v>
      </c>
      <c r="P142">
        <v>59</v>
      </c>
    </row>
    <row r="143" spans="1:16" x14ac:dyDescent="0.25">
      <c r="A143">
        <v>637</v>
      </c>
      <c r="B143" t="s">
        <v>64</v>
      </c>
      <c r="C143" t="s">
        <v>369</v>
      </c>
      <c r="E143">
        <v>5557</v>
      </c>
      <c r="F143">
        <v>253</v>
      </c>
      <c r="G143">
        <v>4132</v>
      </c>
      <c r="H143">
        <v>52</v>
      </c>
      <c r="I143">
        <v>2822</v>
      </c>
      <c r="J143">
        <v>59</v>
      </c>
      <c r="K143">
        <v>4940</v>
      </c>
      <c r="L143">
        <v>253</v>
      </c>
      <c r="M143">
        <v>3569</v>
      </c>
      <c r="N143">
        <v>52</v>
      </c>
      <c r="O143">
        <v>2713</v>
      </c>
      <c r="P143">
        <v>59</v>
      </c>
    </row>
    <row r="144" spans="1:16" x14ac:dyDescent="0.25">
      <c r="A144">
        <v>638</v>
      </c>
      <c r="B144" t="s">
        <v>42</v>
      </c>
      <c r="C144" t="s">
        <v>388</v>
      </c>
      <c r="E144">
        <v>14218</v>
      </c>
      <c r="F144">
        <v>253</v>
      </c>
      <c r="G144">
        <v>12504</v>
      </c>
      <c r="H144">
        <v>52</v>
      </c>
      <c r="I144">
        <v>9495</v>
      </c>
      <c r="J144">
        <v>59</v>
      </c>
      <c r="K144">
        <v>13472</v>
      </c>
      <c r="L144">
        <v>253</v>
      </c>
      <c r="M144">
        <v>10238</v>
      </c>
      <c r="N144">
        <v>52</v>
      </c>
      <c r="O144">
        <v>8937</v>
      </c>
      <c r="P144">
        <v>59</v>
      </c>
    </row>
    <row r="145" spans="1:16" x14ac:dyDescent="0.25">
      <c r="A145">
        <v>639</v>
      </c>
      <c r="B145" t="s">
        <v>137</v>
      </c>
      <c r="C145" t="s">
        <v>363</v>
      </c>
      <c r="E145">
        <v>11018</v>
      </c>
      <c r="F145">
        <v>253</v>
      </c>
      <c r="G145">
        <v>2881</v>
      </c>
      <c r="H145">
        <v>52</v>
      </c>
      <c r="I145">
        <v>2004</v>
      </c>
      <c r="J145">
        <v>59</v>
      </c>
      <c r="K145">
        <v>9251</v>
      </c>
      <c r="L145">
        <v>253</v>
      </c>
      <c r="M145">
        <v>1800</v>
      </c>
      <c r="N145">
        <v>52</v>
      </c>
      <c r="O145">
        <v>1212</v>
      </c>
      <c r="P145">
        <v>59</v>
      </c>
    </row>
    <row r="146" spans="1:16" x14ac:dyDescent="0.25">
      <c r="A146">
        <v>640</v>
      </c>
      <c r="B146" t="s">
        <v>85</v>
      </c>
      <c r="C146" t="s">
        <v>369</v>
      </c>
      <c r="E146">
        <v>22499</v>
      </c>
      <c r="F146">
        <v>253</v>
      </c>
      <c r="G146">
        <v>25984</v>
      </c>
      <c r="H146">
        <v>52</v>
      </c>
      <c r="I146">
        <v>19939</v>
      </c>
      <c r="J146">
        <v>59</v>
      </c>
      <c r="K146">
        <v>20480</v>
      </c>
      <c r="L146">
        <v>253</v>
      </c>
      <c r="M146">
        <v>21801</v>
      </c>
      <c r="N146">
        <v>52</v>
      </c>
      <c r="O146">
        <v>15386</v>
      </c>
      <c r="P146">
        <v>59</v>
      </c>
    </row>
    <row r="147" spans="1:16" x14ac:dyDescent="0.25">
      <c r="A147">
        <v>641</v>
      </c>
      <c r="B147" t="s">
        <v>60</v>
      </c>
      <c r="C147" t="s">
        <v>369</v>
      </c>
      <c r="E147">
        <v>19933</v>
      </c>
      <c r="F147">
        <v>253</v>
      </c>
      <c r="G147">
        <v>13525</v>
      </c>
      <c r="H147">
        <v>52</v>
      </c>
      <c r="I147">
        <v>8557</v>
      </c>
      <c r="J147">
        <v>59</v>
      </c>
      <c r="K147">
        <v>20151</v>
      </c>
      <c r="L147">
        <v>253</v>
      </c>
      <c r="M147">
        <v>13288</v>
      </c>
      <c r="N147">
        <v>52</v>
      </c>
      <c r="O147">
        <v>8219</v>
      </c>
      <c r="P147">
        <v>59</v>
      </c>
    </row>
    <row r="148" spans="1:16" x14ac:dyDescent="0.25">
      <c r="A148">
        <v>642</v>
      </c>
      <c r="B148" t="s">
        <v>92</v>
      </c>
      <c r="C148" t="s">
        <v>364</v>
      </c>
      <c r="E148">
        <v>25573</v>
      </c>
      <c r="F148">
        <v>253</v>
      </c>
      <c r="G148">
        <v>21295</v>
      </c>
      <c r="H148">
        <v>52</v>
      </c>
      <c r="I148">
        <v>14692</v>
      </c>
      <c r="J148">
        <v>59</v>
      </c>
      <c r="K148">
        <v>23886</v>
      </c>
      <c r="L148">
        <v>253</v>
      </c>
      <c r="M148">
        <v>18851</v>
      </c>
      <c r="N148">
        <v>52</v>
      </c>
      <c r="O148">
        <v>14291</v>
      </c>
      <c r="P148">
        <v>59</v>
      </c>
    </row>
    <row r="149" spans="1:16" x14ac:dyDescent="0.25">
      <c r="A149">
        <v>643</v>
      </c>
      <c r="B149" t="s">
        <v>326</v>
      </c>
      <c r="C149" t="s">
        <v>378</v>
      </c>
      <c r="E149">
        <v>2293</v>
      </c>
      <c r="F149">
        <v>253</v>
      </c>
      <c r="G149">
        <v>1159</v>
      </c>
      <c r="H149">
        <v>52</v>
      </c>
      <c r="I149">
        <v>717</v>
      </c>
      <c r="J149">
        <v>59</v>
      </c>
      <c r="K149">
        <v>2047</v>
      </c>
      <c r="L149">
        <v>253</v>
      </c>
      <c r="M149">
        <v>1343</v>
      </c>
      <c r="N149">
        <v>52</v>
      </c>
      <c r="O149">
        <v>809</v>
      </c>
      <c r="P149">
        <v>59</v>
      </c>
    </row>
    <row r="150" spans="1:16" x14ac:dyDescent="0.25">
      <c r="A150">
        <v>646</v>
      </c>
      <c r="B150" t="s">
        <v>238</v>
      </c>
      <c r="C150" t="s">
        <v>383</v>
      </c>
      <c r="E150">
        <v>1607</v>
      </c>
      <c r="F150">
        <v>253</v>
      </c>
      <c r="G150">
        <v>608</v>
      </c>
      <c r="H150">
        <v>52</v>
      </c>
      <c r="I150">
        <v>334</v>
      </c>
      <c r="J150">
        <v>59</v>
      </c>
      <c r="K150">
        <v>1491</v>
      </c>
      <c r="L150">
        <v>253</v>
      </c>
      <c r="M150">
        <v>598</v>
      </c>
      <c r="N150">
        <v>52</v>
      </c>
      <c r="O150">
        <v>342</v>
      </c>
      <c r="P150">
        <v>59</v>
      </c>
    </row>
    <row r="151" spans="1:16" x14ac:dyDescent="0.25">
      <c r="A151">
        <v>645</v>
      </c>
      <c r="B151" t="s">
        <v>204</v>
      </c>
      <c r="C151" t="s">
        <v>363</v>
      </c>
      <c r="D151" t="s">
        <v>375</v>
      </c>
      <c r="E151">
        <v>46906</v>
      </c>
      <c r="F151">
        <v>253</v>
      </c>
      <c r="G151">
        <v>6260</v>
      </c>
      <c r="H151">
        <v>52</v>
      </c>
      <c r="I151">
        <v>4236</v>
      </c>
      <c r="J151">
        <v>59</v>
      </c>
      <c r="K151">
        <v>51048</v>
      </c>
      <c r="L151">
        <v>253</v>
      </c>
      <c r="M151">
        <v>7736</v>
      </c>
      <c r="N151">
        <v>52</v>
      </c>
      <c r="O151">
        <v>5128</v>
      </c>
      <c r="P151">
        <v>59</v>
      </c>
    </row>
    <row r="152" spans="1:16" x14ac:dyDescent="0.25">
      <c r="A152">
        <v>647</v>
      </c>
      <c r="B152" t="s">
        <v>250</v>
      </c>
      <c r="C152" t="s">
        <v>384</v>
      </c>
      <c r="E152">
        <v>15288</v>
      </c>
      <c r="F152">
        <v>253</v>
      </c>
      <c r="G152">
        <v>10346</v>
      </c>
      <c r="H152">
        <v>52</v>
      </c>
      <c r="I152">
        <v>7166</v>
      </c>
      <c r="J152">
        <v>59</v>
      </c>
      <c r="K152">
        <v>14046</v>
      </c>
      <c r="L152">
        <v>253</v>
      </c>
      <c r="M152">
        <v>9319</v>
      </c>
      <c r="N152">
        <v>52</v>
      </c>
      <c r="O152">
        <v>6927</v>
      </c>
      <c r="P152">
        <v>59</v>
      </c>
    </row>
    <row r="153" spans="1:16" x14ac:dyDescent="0.25">
      <c r="A153">
        <v>648</v>
      </c>
      <c r="B153" t="s">
        <v>266</v>
      </c>
      <c r="C153" t="s">
        <v>374</v>
      </c>
      <c r="E153">
        <v>6948</v>
      </c>
      <c r="F153">
        <v>253</v>
      </c>
      <c r="G153">
        <v>4709</v>
      </c>
      <c r="H153">
        <v>52</v>
      </c>
      <c r="I153">
        <v>12108</v>
      </c>
      <c r="J153">
        <v>59</v>
      </c>
      <c r="K153">
        <v>6023</v>
      </c>
      <c r="L153">
        <v>253</v>
      </c>
      <c r="M153">
        <v>3309</v>
      </c>
      <c r="N153">
        <v>52</v>
      </c>
      <c r="O153">
        <v>2002</v>
      </c>
      <c r="P153">
        <v>59</v>
      </c>
    </row>
    <row r="154" spans="1:16" x14ac:dyDescent="0.25">
      <c r="A154">
        <v>649</v>
      </c>
      <c r="B154" t="s">
        <v>211</v>
      </c>
      <c r="C154" t="s">
        <v>365</v>
      </c>
      <c r="E154">
        <v>6097</v>
      </c>
      <c r="F154">
        <v>253</v>
      </c>
      <c r="G154">
        <v>4070</v>
      </c>
      <c r="H154">
        <v>52</v>
      </c>
      <c r="I154">
        <v>2866</v>
      </c>
      <c r="J154">
        <v>59</v>
      </c>
      <c r="K154">
        <v>5513</v>
      </c>
      <c r="L154">
        <v>253</v>
      </c>
      <c r="M154">
        <v>3718</v>
      </c>
      <c r="N154">
        <v>52</v>
      </c>
      <c r="O154">
        <v>2730</v>
      </c>
      <c r="P154">
        <v>59</v>
      </c>
    </row>
    <row r="155" spans="1:16" x14ac:dyDescent="0.25">
      <c r="A155">
        <v>650</v>
      </c>
      <c r="B155" t="s">
        <v>99</v>
      </c>
      <c r="C155" t="s">
        <v>97</v>
      </c>
      <c r="E155">
        <v>7910</v>
      </c>
      <c r="F155">
        <v>253</v>
      </c>
      <c r="G155">
        <v>4933</v>
      </c>
      <c r="H155">
        <v>52</v>
      </c>
      <c r="I155">
        <v>3565</v>
      </c>
      <c r="J155">
        <v>59</v>
      </c>
      <c r="K155">
        <v>5898</v>
      </c>
      <c r="L155">
        <v>253</v>
      </c>
      <c r="M155">
        <v>3835</v>
      </c>
      <c r="N155">
        <v>52</v>
      </c>
      <c r="O155">
        <v>2848</v>
      </c>
      <c r="P155">
        <v>59</v>
      </c>
    </row>
    <row r="156" spans="1:16" x14ac:dyDescent="0.25">
      <c r="A156">
        <v>653</v>
      </c>
      <c r="B156" t="s">
        <v>105</v>
      </c>
      <c r="C156" t="s">
        <v>362</v>
      </c>
      <c r="E156">
        <v>10256</v>
      </c>
      <c r="F156">
        <v>253</v>
      </c>
      <c r="G156">
        <v>6092</v>
      </c>
      <c r="H156">
        <v>52</v>
      </c>
      <c r="I156">
        <v>4294</v>
      </c>
      <c r="J156">
        <v>59</v>
      </c>
      <c r="K156">
        <v>9572</v>
      </c>
      <c r="L156">
        <v>253</v>
      </c>
      <c r="M156">
        <v>5458</v>
      </c>
      <c r="N156">
        <v>52</v>
      </c>
      <c r="O156">
        <v>3997</v>
      </c>
      <c r="P156">
        <v>59</v>
      </c>
    </row>
    <row r="157" spans="1:16" x14ac:dyDescent="0.25">
      <c r="A157">
        <v>654</v>
      </c>
      <c r="B157" t="s">
        <v>328</v>
      </c>
      <c r="C157" t="s">
        <v>362</v>
      </c>
      <c r="E157">
        <v>1517</v>
      </c>
      <c r="F157">
        <v>253</v>
      </c>
      <c r="G157">
        <v>970</v>
      </c>
      <c r="H157">
        <v>52</v>
      </c>
      <c r="I157">
        <v>620</v>
      </c>
      <c r="J157">
        <v>59</v>
      </c>
      <c r="K157">
        <v>1340</v>
      </c>
      <c r="L157">
        <v>253</v>
      </c>
      <c r="M157">
        <v>880</v>
      </c>
      <c r="N157">
        <v>52</v>
      </c>
      <c r="O157">
        <v>627</v>
      </c>
      <c r="P157">
        <v>59</v>
      </c>
    </row>
    <row r="158" spans="1:16" x14ac:dyDescent="0.25">
      <c r="A158">
        <v>789</v>
      </c>
      <c r="B158" t="s">
        <v>223</v>
      </c>
      <c r="C158" t="s">
        <v>160</v>
      </c>
      <c r="E158">
        <v>36889</v>
      </c>
      <c r="F158">
        <v>253</v>
      </c>
      <c r="G158">
        <v>35100</v>
      </c>
      <c r="H158">
        <v>52</v>
      </c>
      <c r="I158">
        <v>24951</v>
      </c>
      <c r="J158">
        <v>59</v>
      </c>
      <c r="K158">
        <v>40511</v>
      </c>
      <c r="L158">
        <v>253</v>
      </c>
      <c r="M158">
        <v>37282</v>
      </c>
      <c r="N158">
        <v>52</v>
      </c>
      <c r="O158">
        <v>26422</v>
      </c>
      <c r="P158">
        <v>59</v>
      </c>
    </row>
    <row r="159" spans="1:16" x14ac:dyDescent="0.25">
      <c r="A159">
        <v>656</v>
      </c>
      <c r="B159" t="s">
        <v>234</v>
      </c>
      <c r="C159" t="s">
        <v>382</v>
      </c>
      <c r="E159">
        <v>3307</v>
      </c>
      <c r="F159">
        <v>253</v>
      </c>
      <c r="G159">
        <v>1653</v>
      </c>
      <c r="H159">
        <v>52</v>
      </c>
      <c r="I159">
        <v>1049</v>
      </c>
      <c r="J159">
        <v>59</v>
      </c>
      <c r="K159">
        <v>3219</v>
      </c>
      <c r="L159">
        <v>253</v>
      </c>
      <c r="M159">
        <v>1488</v>
      </c>
      <c r="N159">
        <v>52</v>
      </c>
      <c r="O159">
        <v>1043</v>
      </c>
      <c r="P159">
        <v>59</v>
      </c>
    </row>
    <row r="160" spans="1:16" x14ac:dyDescent="0.25">
      <c r="A160">
        <v>659</v>
      </c>
      <c r="B160" t="s">
        <v>72</v>
      </c>
      <c r="C160" t="s">
        <v>365</v>
      </c>
      <c r="E160">
        <v>3029</v>
      </c>
      <c r="F160">
        <v>253</v>
      </c>
      <c r="G160">
        <v>2037</v>
      </c>
      <c r="H160">
        <v>52</v>
      </c>
      <c r="I160">
        <v>1478</v>
      </c>
      <c r="J160">
        <v>59</v>
      </c>
      <c r="K160">
        <v>2781</v>
      </c>
      <c r="L160">
        <v>253</v>
      </c>
      <c r="M160">
        <v>1815</v>
      </c>
      <c r="N160">
        <v>52</v>
      </c>
      <c r="O160">
        <v>1344</v>
      </c>
      <c r="P160">
        <v>59</v>
      </c>
    </row>
    <row r="161" spans="1:16" x14ac:dyDescent="0.25">
      <c r="A161">
        <v>655</v>
      </c>
      <c r="B161" t="s">
        <v>13</v>
      </c>
      <c r="C161" t="s">
        <v>362</v>
      </c>
      <c r="E161">
        <v>6714</v>
      </c>
      <c r="F161">
        <v>253</v>
      </c>
      <c r="G161">
        <v>4501</v>
      </c>
      <c r="H161">
        <v>52</v>
      </c>
      <c r="I161">
        <v>3087</v>
      </c>
      <c r="J161">
        <v>59</v>
      </c>
      <c r="K161">
        <v>6166</v>
      </c>
      <c r="L161">
        <v>253</v>
      </c>
      <c r="M161">
        <v>4160</v>
      </c>
      <c r="N161">
        <v>52</v>
      </c>
      <c r="O161">
        <v>3203</v>
      </c>
      <c r="P161">
        <v>59</v>
      </c>
    </row>
    <row r="162" spans="1:16" x14ac:dyDescent="0.25">
      <c r="A162">
        <v>657</v>
      </c>
      <c r="B162" t="s">
        <v>114</v>
      </c>
      <c r="C162" t="s">
        <v>362</v>
      </c>
      <c r="E162">
        <v>8191</v>
      </c>
      <c r="F162">
        <v>253</v>
      </c>
      <c r="G162">
        <v>5665</v>
      </c>
      <c r="H162">
        <v>52</v>
      </c>
      <c r="I162">
        <v>3846</v>
      </c>
      <c r="J162">
        <v>59</v>
      </c>
      <c r="K162">
        <v>7723</v>
      </c>
      <c r="L162">
        <v>253</v>
      </c>
      <c r="M162">
        <v>5081</v>
      </c>
      <c r="N162">
        <v>52</v>
      </c>
      <c r="O162">
        <v>3628</v>
      </c>
      <c r="P162">
        <v>59</v>
      </c>
    </row>
    <row r="163" spans="1:16" x14ac:dyDescent="0.25">
      <c r="A163">
        <v>660</v>
      </c>
      <c r="B163" t="s">
        <v>246</v>
      </c>
      <c r="C163" t="s">
        <v>365</v>
      </c>
      <c r="E163">
        <v>7776</v>
      </c>
      <c r="F163">
        <v>253</v>
      </c>
      <c r="G163">
        <v>3811</v>
      </c>
      <c r="H163">
        <v>52</v>
      </c>
      <c r="I163">
        <v>2697</v>
      </c>
      <c r="J163">
        <v>59</v>
      </c>
      <c r="K163">
        <v>7635</v>
      </c>
      <c r="L163">
        <v>253</v>
      </c>
      <c r="M163">
        <v>3434</v>
      </c>
      <c r="N163">
        <v>52</v>
      </c>
      <c r="O163">
        <v>2598</v>
      </c>
      <c r="P163">
        <v>59</v>
      </c>
    </row>
    <row r="164" spans="1:16" x14ac:dyDescent="0.25">
      <c r="A164">
        <v>661</v>
      </c>
      <c r="B164" t="s">
        <v>237</v>
      </c>
      <c r="C164" t="s">
        <v>232</v>
      </c>
      <c r="E164">
        <v>4431</v>
      </c>
      <c r="F164">
        <v>253</v>
      </c>
      <c r="G164">
        <v>2412</v>
      </c>
      <c r="H164">
        <v>52</v>
      </c>
      <c r="I164">
        <v>1444</v>
      </c>
      <c r="J164">
        <v>59</v>
      </c>
      <c r="K164">
        <v>3752</v>
      </c>
      <c r="L164">
        <v>253</v>
      </c>
      <c r="M164">
        <v>2140</v>
      </c>
      <c r="N164">
        <v>52</v>
      </c>
      <c r="O164">
        <v>1416</v>
      </c>
      <c r="P164">
        <v>59</v>
      </c>
    </row>
    <row r="165" spans="1:16" x14ac:dyDescent="0.25">
      <c r="A165">
        <v>662</v>
      </c>
      <c r="B165" t="s">
        <v>236</v>
      </c>
      <c r="C165" t="s">
        <v>232</v>
      </c>
      <c r="E165">
        <v>3163</v>
      </c>
      <c r="F165">
        <v>253</v>
      </c>
      <c r="G165">
        <v>1666</v>
      </c>
      <c r="H165">
        <v>52</v>
      </c>
      <c r="I165">
        <v>1047</v>
      </c>
      <c r="J165">
        <v>59</v>
      </c>
      <c r="K165">
        <v>2544</v>
      </c>
      <c r="L165">
        <v>253</v>
      </c>
      <c r="M165">
        <v>1397</v>
      </c>
      <c r="N165">
        <v>52</v>
      </c>
      <c r="O165">
        <v>941</v>
      </c>
      <c r="P165">
        <v>59</v>
      </c>
    </row>
    <row r="166" spans="1:16" x14ac:dyDescent="0.25">
      <c r="A166">
        <v>663</v>
      </c>
      <c r="B166" t="s">
        <v>82</v>
      </c>
      <c r="C166" t="s">
        <v>385</v>
      </c>
      <c r="E166">
        <v>23840</v>
      </c>
      <c r="F166">
        <v>253</v>
      </c>
      <c r="G166">
        <v>27150</v>
      </c>
      <c r="H166">
        <v>52</v>
      </c>
      <c r="I166">
        <v>15372</v>
      </c>
      <c r="J166">
        <v>59</v>
      </c>
      <c r="K166">
        <v>22847</v>
      </c>
      <c r="L166">
        <v>253</v>
      </c>
      <c r="M166">
        <v>30427</v>
      </c>
      <c r="N166">
        <v>52</v>
      </c>
      <c r="O166">
        <v>16461</v>
      </c>
      <c r="P166">
        <v>59</v>
      </c>
    </row>
    <row r="167" spans="1:16" x14ac:dyDescent="0.25">
      <c r="A167">
        <v>664</v>
      </c>
      <c r="B167" t="s">
        <v>49</v>
      </c>
      <c r="C167" t="s">
        <v>368</v>
      </c>
      <c r="E167">
        <v>4264</v>
      </c>
      <c r="F167">
        <v>253</v>
      </c>
      <c r="G167">
        <v>3630</v>
      </c>
      <c r="H167">
        <v>52</v>
      </c>
      <c r="I167">
        <v>2472</v>
      </c>
      <c r="J167">
        <v>59</v>
      </c>
      <c r="K167">
        <v>4347</v>
      </c>
      <c r="L167">
        <v>253</v>
      </c>
      <c r="M167">
        <v>3547</v>
      </c>
      <c r="N167">
        <v>52</v>
      </c>
      <c r="O167">
        <v>2458</v>
      </c>
      <c r="P167">
        <v>59</v>
      </c>
    </row>
    <row r="168" spans="1:16" x14ac:dyDescent="0.25">
      <c r="A168">
        <v>665</v>
      </c>
      <c r="B168" t="s">
        <v>279</v>
      </c>
      <c r="C168" t="s">
        <v>367</v>
      </c>
      <c r="E168">
        <v>40998</v>
      </c>
      <c r="F168">
        <v>253</v>
      </c>
      <c r="G168">
        <v>25873</v>
      </c>
      <c r="H168">
        <v>52</v>
      </c>
      <c r="I168">
        <v>17251</v>
      </c>
      <c r="J168">
        <v>59</v>
      </c>
      <c r="K168">
        <v>39415</v>
      </c>
      <c r="L168">
        <v>253</v>
      </c>
      <c r="M168">
        <v>28716</v>
      </c>
      <c r="N168">
        <v>52</v>
      </c>
      <c r="O168">
        <v>15976</v>
      </c>
      <c r="P168">
        <v>59</v>
      </c>
    </row>
    <row r="169" spans="1:16" x14ac:dyDescent="0.25">
      <c r="A169">
        <v>667</v>
      </c>
      <c r="B169" t="s">
        <v>15</v>
      </c>
      <c r="C169" t="s">
        <v>387</v>
      </c>
      <c r="E169">
        <v>3660</v>
      </c>
      <c r="F169">
        <v>253</v>
      </c>
      <c r="G169">
        <v>2736</v>
      </c>
      <c r="H169">
        <v>52</v>
      </c>
      <c r="I169">
        <v>1991</v>
      </c>
      <c r="J169">
        <v>59</v>
      </c>
      <c r="K169">
        <v>3685</v>
      </c>
      <c r="L169">
        <v>253</v>
      </c>
      <c r="M169">
        <v>2393</v>
      </c>
      <c r="N169">
        <v>52</v>
      </c>
      <c r="O169">
        <v>1826</v>
      </c>
      <c r="P169">
        <v>59</v>
      </c>
    </row>
    <row r="170" spans="1:16" x14ac:dyDescent="0.25">
      <c r="A170">
        <v>668</v>
      </c>
      <c r="B170" t="s">
        <v>260</v>
      </c>
      <c r="C170" t="s">
        <v>379</v>
      </c>
      <c r="E170">
        <v>11232</v>
      </c>
      <c r="F170">
        <v>253</v>
      </c>
      <c r="G170">
        <v>8216</v>
      </c>
      <c r="H170">
        <v>52</v>
      </c>
      <c r="I170">
        <v>5672</v>
      </c>
      <c r="J170">
        <v>59</v>
      </c>
      <c r="K170">
        <v>10603</v>
      </c>
      <c r="L170">
        <v>253</v>
      </c>
      <c r="M170">
        <v>7177</v>
      </c>
      <c r="N170">
        <v>52</v>
      </c>
      <c r="O170">
        <v>5237</v>
      </c>
      <c r="P170">
        <v>59</v>
      </c>
    </row>
    <row r="171" spans="1:16" x14ac:dyDescent="0.25">
      <c r="A171">
        <v>669</v>
      </c>
      <c r="B171" t="s">
        <v>57</v>
      </c>
      <c r="C171" t="s">
        <v>369</v>
      </c>
      <c r="E171">
        <v>133573</v>
      </c>
      <c r="F171">
        <v>253</v>
      </c>
      <c r="G171">
        <v>119005</v>
      </c>
      <c r="H171">
        <v>52</v>
      </c>
      <c r="I171">
        <v>74755</v>
      </c>
      <c r="J171">
        <v>59</v>
      </c>
      <c r="K171">
        <v>144576</v>
      </c>
      <c r="L171">
        <v>253</v>
      </c>
      <c r="M171">
        <v>132125</v>
      </c>
      <c r="N171">
        <v>52</v>
      </c>
      <c r="O171">
        <v>76519</v>
      </c>
      <c r="P171">
        <v>59</v>
      </c>
    </row>
    <row r="172" spans="1:16" x14ac:dyDescent="0.25">
      <c r="A172">
        <v>670</v>
      </c>
      <c r="B172" t="s">
        <v>62</v>
      </c>
      <c r="C172" t="s">
        <v>369</v>
      </c>
      <c r="E172">
        <v>79872</v>
      </c>
      <c r="F172">
        <v>253</v>
      </c>
      <c r="G172">
        <v>50909</v>
      </c>
      <c r="H172">
        <v>52</v>
      </c>
      <c r="I172">
        <v>46066</v>
      </c>
      <c r="J172">
        <v>59</v>
      </c>
      <c r="K172">
        <v>75883</v>
      </c>
      <c r="L172">
        <v>253</v>
      </c>
      <c r="M172">
        <v>47801</v>
      </c>
      <c r="N172">
        <v>52</v>
      </c>
      <c r="O172">
        <v>40347</v>
      </c>
      <c r="P172">
        <v>59</v>
      </c>
    </row>
    <row r="173" spans="1:16" x14ac:dyDescent="0.25">
      <c r="A173">
        <v>671</v>
      </c>
      <c r="B173" t="s">
        <v>329</v>
      </c>
      <c r="C173" t="s">
        <v>362</v>
      </c>
      <c r="E173">
        <v>3442</v>
      </c>
      <c r="F173">
        <v>253</v>
      </c>
      <c r="G173">
        <v>1899</v>
      </c>
      <c r="H173">
        <v>52</v>
      </c>
      <c r="I173">
        <v>1161</v>
      </c>
      <c r="J173">
        <v>59</v>
      </c>
      <c r="K173">
        <v>3222</v>
      </c>
      <c r="L173">
        <v>253</v>
      </c>
      <c r="M173">
        <v>1905</v>
      </c>
      <c r="N173">
        <v>52</v>
      </c>
      <c r="O173">
        <v>1137</v>
      </c>
      <c r="P173">
        <v>59</v>
      </c>
    </row>
    <row r="174" spans="1:16" x14ac:dyDescent="0.25">
      <c r="A174">
        <v>672</v>
      </c>
      <c r="B174" t="s">
        <v>309</v>
      </c>
      <c r="C174" t="s">
        <v>373</v>
      </c>
      <c r="E174">
        <v>11469</v>
      </c>
      <c r="F174">
        <v>253</v>
      </c>
      <c r="G174">
        <v>7177</v>
      </c>
      <c r="H174">
        <v>52</v>
      </c>
      <c r="I174">
        <v>4297</v>
      </c>
      <c r="J174">
        <v>59</v>
      </c>
      <c r="K174">
        <v>10737</v>
      </c>
      <c r="L174">
        <v>253</v>
      </c>
      <c r="M174">
        <v>6414</v>
      </c>
      <c r="N174">
        <v>52</v>
      </c>
      <c r="O174">
        <v>4132</v>
      </c>
      <c r="P174">
        <v>59</v>
      </c>
    </row>
    <row r="175" spans="1:16" x14ac:dyDescent="0.25">
      <c r="A175">
        <v>673</v>
      </c>
      <c r="B175" t="s">
        <v>109</v>
      </c>
      <c r="C175" t="s">
        <v>362</v>
      </c>
      <c r="E175">
        <v>3917</v>
      </c>
      <c r="F175">
        <v>253</v>
      </c>
      <c r="G175">
        <v>2608</v>
      </c>
      <c r="H175">
        <v>52</v>
      </c>
      <c r="I175">
        <v>1715</v>
      </c>
      <c r="J175">
        <v>59</v>
      </c>
      <c r="K175">
        <v>3761</v>
      </c>
      <c r="L175">
        <v>253</v>
      </c>
      <c r="M175">
        <v>2455</v>
      </c>
      <c r="N175">
        <v>52</v>
      </c>
      <c r="O175">
        <v>1671</v>
      </c>
      <c r="P175">
        <v>59</v>
      </c>
    </row>
    <row r="176" spans="1:16" x14ac:dyDescent="0.25">
      <c r="A176">
        <v>674</v>
      </c>
      <c r="B176" t="s">
        <v>32</v>
      </c>
      <c r="C176" t="s">
        <v>369</v>
      </c>
      <c r="E176">
        <v>60037</v>
      </c>
      <c r="F176">
        <v>253</v>
      </c>
      <c r="G176">
        <v>74203</v>
      </c>
      <c r="H176">
        <v>52</v>
      </c>
      <c r="I176">
        <v>47023</v>
      </c>
      <c r="J176">
        <v>59</v>
      </c>
      <c r="K176">
        <v>57820</v>
      </c>
      <c r="L176">
        <v>253</v>
      </c>
      <c r="M176">
        <v>74315</v>
      </c>
      <c r="N176">
        <v>52</v>
      </c>
      <c r="O176">
        <v>42063</v>
      </c>
      <c r="P176">
        <v>59</v>
      </c>
    </row>
    <row r="177" spans="1:16" x14ac:dyDescent="0.25">
      <c r="A177">
        <v>776</v>
      </c>
      <c r="B177" t="s">
        <v>283</v>
      </c>
      <c r="C177" t="s">
        <v>369</v>
      </c>
      <c r="E177">
        <v>18980</v>
      </c>
      <c r="F177">
        <v>253</v>
      </c>
      <c r="G177">
        <v>11085</v>
      </c>
      <c r="H177">
        <v>52</v>
      </c>
      <c r="I177">
        <v>8497</v>
      </c>
      <c r="J177">
        <v>59</v>
      </c>
      <c r="K177">
        <v>17316</v>
      </c>
      <c r="L177">
        <v>253</v>
      </c>
      <c r="M177">
        <v>10181</v>
      </c>
      <c r="N177">
        <v>52</v>
      </c>
      <c r="O177">
        <v>8045</v>
      </c>
      <c r="P177">
        <v>59</v>
      </c>
    </row>
    <row r="178" spans="1:16" x14ac:dyDescent="0.25">
      <c r="A178">
        <v>675</v>
      </c>
      <c r="B178" t="s">
        <v>235</v>
      </c>
      <c r="C178" t="s">
        <v>382</v>
      </c>
      <c r="E178">
        <v>5276</v>
      </c>
      <c r="F178">
        <v>253</v>
      </c>
      <c r="G178">
        <v>2705</v>
      </c>
      <c r="H178">
        <v>52</v>
      </c>
      <c r="I178">
        <v>1643</v>
      </c>
      <c r="J178">
        <v>59</v>
      </c>
      <c r="K178">
        <v>5080</v>
      </c>
      <c r="L178">
        <v>253</v>
      </c>
      <c r="M178">
        <v>2505</v>
      </c>
      <c r="N178">
        <v>52</v>
      </c>
      <c r="O178">
        <v>1632</v>
      </c>
      <c r="P178">
        <v>59</v>
      </c>
    </row>
    <row r="179" spans="1:16" x14ac:dyDescent="0.25">
      <c r="A179">
        <v>676</v>
      </c>
      <c r="B179" t="s">
        <v>127</v>
      </c>
      <c r="C179" t="s">
        <v>381</v>
      </c>
      <c r="E179">
        <v>11204</v>
      </c>
      <c r="F179">
        <v>253</v>
      </c>
      <c r="G179">
        <v>8899</v>
      </c>
      <c r="H179">
        <v>52</v>
      </c>
      <c r="I179">
        <v>5572</v>
      </c>
      <c r="J179">
        <v>59</v>
      </c>
      <c r="K179">
        <v>10758</v>
      </c>
      <c r="L179">
        <v>253</v>
      </c>
      <c r="M179">
        <v>7518</v>
      </c>
      <c r="N179">
        <v>52</v>
      </c>
      <c r="O179">
        <v>5503</v>
      </c>
      <c r="P179">
        <v>59</v>
      </c>
    </row>
    <row r="180" spans="1:16" x14ac:dyDescent="0.25">
      <c r="A180">
        <v>677</v>
      </c>
      <c r="B180" t="s">
        <v>247</v>
      </c>
      <c r="C180" t="s">
        <v>365</v>
      </c>
      <c r="E180">
        <v>5626</v>
      </c>
      <c r="F180">
        <v>253</v>
      </c>
      <c r="G180">
        <v>3568</v>
      </c>
      <c r="H180">
        <v>52</v>
      </c>
      <c r="I180">
        <v>2670</v>
      </c>
      <c r="J180">
        <v>59</v>
      </c>
      <c r="K180">
        <v>5304</v>
      </c>
      <c r="L180">
        <v>253</v>
      </c>
      <c r="M180">
        <v>3306</v>
      </c>
      <c r="N180">
        <v>52</v>
      </c>
      <c r="O180">
        <v>2499</v>
      </c>
      <c r="P180">
        <v>59</v>
      </c>
    </row>
    <row r="181" spans="1:16" x14ac:dyDescent="0.25">
      <c r="A181">
        <v>678</v>
      </c>
      <c r="B181" t="s">
        <v>310</v>
      </c>
      <c r="C181" t="s">
        <v>373</v>
      </c>
      <c r="E181">
        <v>8947</v>
      </c>
      <c r="F181">
        <v>253</v>
      </c>
      <c r="G181">
        <v>6472</v>
      </c>
      <c r="H181">
        <v>52</v>
      </c>
      <c r="I181">
        <v>4238</v>
      </c>
      <c r="J181">
        <v>59</v>
      </c>
      <c r="K181">
        <v>9257</v>
      </c>
      <c r="L181">
        <v>253</v>
      </c>
      <c r="M181">
        <v>6217</v>
      </c>
      <c r="N181">
        <v>52</v>
      </c>
      <c r="O181">
        <v>4092</v>
      </c>
      <c r="P181">
        <v>59</v>
      </c>
    </row>
    <row r="182" spans="1:16" x14ac:dyDescent="0.25">
      <c r="A182">
        <v>680</v>
      </c>
      <c r="B182" t="s">
        <v>66</v>
      </c>
      <c r="C182" t="s">
        <v>365</v>
      </c>
      <c r="E182">
        <v>9627</v>
      </c>
      <c r="F182">
        <v>253</v>
      </c>
      <c r="G182">
        <v>6586</v>
      </c>
      <c r="H182">
        <v>52</v>
      </c>
      <c r="I182">
        <v>4651</v>
      </c>
      <c r="J182">
        <v>59</v>
      </c>
      <c r="K182">
        <v>8538</v>
      </c>
      <c r="L182">
        <v>253</v>
      </c>
      <c r="M182">
        <v>5627</v>
      </c>
      <c r="N182">
        <v>52</v>
      </c>
      <c r="O182">
        <v>4515</v>
      </c>
      <c r="P182">
        <v>59</v>
      </c>
    </row>
    <row r="183" spans="1:16" x14ac:dyDescent="0.25">
      <c r="A183">
        <v>679</v>
      </c>
      <c r="B183" t="s">
        <v>208</v>
      </c>
      <c r="C183" t="s">
        <v>365</v>
      </c>
      <c r="E183">
        <v>7370</v>
      </c>
      <c r="F183">
        <v>253</v>
      </c>
      <c r="G183">
        <v>4652</v>
      </c>
      <c r="H183">
        <v>52</v>
      </c>
      <c r="I183">
        <v>3216</v>
      </c>
      <c r="J183">
        <v>59</v>
      </c>
      <c r="K183">
        <v>7203</v>
      </c>
      <c r="L183">
        <v>253</v>
      </c>
      <c r="M183">
        <v>4336</v>
      </c>
      <c r="N183">
        <v>52</v>
      </c>
      <c r="O183">
        <v>3071</v>
      </c>
      <c r="P183">
        <v>59</v>
      </c>
    </row>
    <row r="184" spans="1:16" x14ac:dyDescent="0.25">
      <c r="A184">
        <v>681</v>
      </c>
      <c r="B184" t="s">
        <v>83</v>
      </c>
      <c r="C184" t="s">
        <v>369</v>
      </c>
      <c r="E184">
        <v>10680</v>
      </c>
      <c r="F184">
        <v>253</v>
      </c>
      <c r="G184">
        <v>11312</v>
      </c>
      <c r="H184">
        <v>52</v>
      </c>
      <c r="I184">
        <v>8920</v>
      </c>
      <c r="J184">
        <v>59</v>
      </c>
      <c r="K184">
        <v>10822</v>
      </c>
      <c r="L184">
        <v>253</v>
      </c>
      <c r="M184">
        <v>11220</v>
      </c>
      <c r="N184">
        <v>52</v>
      </c>
      <c r="O184">
        <v>8791</v>
      </c>
      <c r="P184">
        <v>59</v>
      </c>
    </row>
    <row r="185" spans="1:16" x14ac:dyDescent="0.25">
      <c r="A185">
        <v>682</v>
      </c>
      <c r="B185" t="s">
        <v>145</v>
      </c>
      <c r="C185" t="s">
        <v>373</v>
      </c>
      <c r="E185">
        <v>5268</v>
      </c>
      <c r="F185">
        <v>253</v>
      </c>
      <c r="G185">
        <v>3174</v>
      </c>
      <c r="H185">
        <v>52</v>
      </c>
      <c r="I185">
        <v>2074</v>
      </c>
      <c r="J185">
        <v>59</v>
      </c>
      <c r="K185">
        <v>5112</v>
      </c>
      <c r="L185">
        <v>253</v>
      </c>
      <c r="M185">
        <v>2944</v>
      </c>
      <c r="N185">
        <v>52</v>
      </c>
      <c r="O185">
        <v>2074</v>
      </c>
      <c r="P185">
        <v>59</v>
      </c>
    </row>
    <row r="186" spans="1:16" x14ac:dyDescent="0.25">
      <c r="A186">
        <v>683</v>
      </c>
      <c r="B186" t="s">
        <v>227</v>
      </c>
      <c r="C186" t="s">
        <v>382</v>
      </c>
      <c r="E186">
        <v>7340</v>
      </c>
      <c r="F186">
        <v>253</v>
      </c>
      <c r="G186">
        <v>4425</v>
      </c>
      <c r="H186">
        <v>52</v>
      </c>
      <c r="I186">
        <v>3023</v>
      </c>
      <c r="J186">
        <v>59</v>
      </c>
      <c r="K186">
        <v>7332</v>
      </c>
      <c r="L186">
        <v>253</v>
      </c>
      <c r="M186">
        <v>4152</v>
      </c>
      <c r="N186">
        <v>52</v>
      </c>
      <c r="O186">
        <v>2992</v>
      </c>
      <c r="P186">
        <v>59</v>
      </c>
    </row>
    <row r="187" spans="1:16" x14ac:dyDescent="0.25">
      <c r="A187">
        <v>684</v>
      </c>
      <c r="B187" t="s">
        <v>97</v>
      </c>
      <c r="C187" t="s">
        <v>97</v>
      </c>
      <c r="E187">
        <v>4841</v>
      </c>
      <c r="F187">
        <v>253</v>
      </c>
      <c r="G187">
        <v>3532</v>
      </c>
      <c r="H187">
        <v>52</v>
      </c>
      <c r="I187">
        <v>2402</v>
      </c>
      <c r="J187">
        <v>59</v>
      </c>
      <c r="K187">
        <v>4360</v>
      </c>
      <c r="L187">
        <v>253</v>
      </c>
      <c r="M187">
        <v>2968</v>
      </c>
      <c r="N187">
        <v>52</v>
      </c>
      <c r="O187">
        <v>2152</v>
      </c>
      <c r="P187">
        <v>59</v>
      </c>
    </row>
    <row r="188" spans="1:16" x14ac:dyDescent="0.25">
      <c r="A188">
        <v>685</v>
      </c>
      <c r="B188" t="s">
        <v>58</v>
      </c>
      <c r="C188" t="s">
        <v>369</v>
      </c>
      <c r="E188">
        <v>5487</v>
      </c>
      <c r="F188">
        <v>253</v>
      </c>
      <c r="G188">
        <v>2965</v>
      </c>
      <c r="H188">
        <v>52</v>
      </c>
      <c r="I188">
        <v>2175</v>
      </c>
      <c r="J188">
        <v>59</v>
      </c>
      <c r="K188">
        <v>5996</v>
      </c>
      <c r="L188">
        <v>253</v>
      </c>
      <c r="M188">
        <v>3791</v>
      </c>
      <c r="N188">
        <v>52</v>
      </c>
      <c r="O188">
        <v>2655</v>
      </c>
      <c r="P188">
        <v>59</v>
      </c>
    </row>
    <row r="189" spans="1:16" x14ac:dyDescent="0.25">
      <c r="A189">
        <v>686</v>
      </c>
      <c r="B189" t="s">
        <v>311</v>
      </c>
      <c r="C189" t="s">
        <v>311</v>
      </c>
      <c r="E189">
        <v>13315</v>
      </c>
      <c r="F189">
        <v>253</v>
      </c>
      <c r="G189">
        <v>13506</v>
      </c>
      <c r="H189">
        <v>52</v>
      </c>
      <c r="I189">
        <v>6806</v>
      </c>
      <c r="J189">
        <v>59</v>
      </c>
      <c r="K189">
        <v>12519</v>
      </c>
      <c r="L189">
        <v>253</v>
      </c>
      <c r="M189">
        <v>12206</v>
      </c>
      <c r="N189">
        <v>52</v>
      </c>
      <c r="O189">
        <v>6555</v>
      </c>
      <c r="P189">
        <v>59</v>
      </c>
    </row>
    <row r="190" spans="1:16" x14ac:dyDescent="0.25">
      <c r="A190">
        <v>687</v>
      </c>
      <c r="B190" t="s">
        <v>239</v>
      </c>
      <c r="C190" t="s">
        <v>383</v>
      </c>
      <c r="E190">
        <v>4335</v>
      </c>
      <c r="F190">
        <v>253</v>
      </c>
      <c r="G190">
        <v>1865</v>
      </c>
      <c r="H190">
        <v>52</v>
      </c>
      <c r="I190">
        <v>1143</v>
      </c>
      <c r="J190">
        <v>59</v>
      </c>
      <c r="K190">
        <v>4063</v>
      </c>
      <c r="L190">
        <v>253</v>
      </c>
      <c r="M190">
        <v>1716</v>
      </c>
      <c r="N190">
        <v>52</v>
      </c>
      <c r="O190">
        <v>1092</v>
      </c>
      <c r="P190">
        <v>59</v>
      </c>
    </row>
    <row r="191" spans="1:16" x14ac:dyDescent="0.25">
      <c r="A191">
        <v>688</v>
      </c>
      <c r="B191" t="s">
        <v>300</v>
      </c>
      <c r="C191" t="s">
        <v>380</v>
      </c>
      <c r="E191">
        <v>517</v>
      </c>
      <c r="F191">
        <v>253</v>
      </c>
      <c r="G191">
        <v>208</v>
      </c>
      <c r="H191">
        <v>52</v>
      </c>
      <c r="I191">
        <v>110</v>
      </c>
      <c r="J191">
        <v>59</v>
      </c>
      <c r="K191">
        <v>385</v>
      </c>
      <c r="L191">
        <v>253</v>
      </c>
      <c r="M191">
        <v>172</v>
      </c>
      <c r="N191">
        <v>52</v>
      </c>
      <c r="O191">
        <v>105</v>
      </c>
      <c r="P191">
        <v>59</v>
      </c>
    </row>
    <row r="192" spans="1:16" x14ac:dyDescent="0.25">
      <c r="A192">
        <v>690</v>
      </c>
      <c r="B192" t="s">
        <v>198</v>
      </c>
      <c r="C192" t="s">
        <v>369</v>
      </c>
      <c r="E192">
        <v>4205</v>
      </c>
      <c r="F192">
        <v>253</v>
      </c>
      <c r="G192">
        <v>2445</v>
      </c>
      <c r="H192">
        <v>52</v>
      </c>
      <c r="I192">
        <v>1776</v>
      </c>
      <c r="J192">
        <v>59</v>
      </c>
      <c r="K192">
        <v>3880</v>
      </c>
      <c r="L192">
        <v>253</v>
      </c>
      <c r="M192">
        <v>2198</v>
      </c>
      <c r="N192">
        <v>52</v>
      </c>
      <c r="O192">
        <v>1686</v>
      </c>
      <c r="P192">
        <v>59</v>
      </c>
    </row>
    <row r="193" spans="1:16" x14ac:dyDescent="0.25">
      <c r="A193">
        <v>691</v>
      </c>
      <c r="B193" t="s">
        <v>230</v>
      </c>
      <c r="C193" t="s">
        <v>232</v>
      </c>
      <c r="E193">
        <v>3056</v>
      </c>
      <c r="F193">
        <v>253</v>
      </c>
      <c r="G193">
        <v>2090</v>
      </c>
      <c r="H193">
        <v>52</v>
      </c>
      <c r="I193">
        <v>1255</v>
      </c>
      <c r="J193">
        <v>59</v>
      </c>
      <c r="K193">
        <v>3044</v>
      </c>
      <c r="L193">
        <v>253</v>
      </c>
      <c r="M193">
        <v>2003</v>
      </c>
      <c r="N193">
        <v>52</v>
      </c>
      <c r="O193">
        <v>1236</v>
      </c>
      <c r="P193">
        <v>59</v>
      </c>
    </row>
    <row r="194" spans="1:16" x14ac:dyDescent="0.25">
      <c r="A194">
        <v>692</v>
      </c>
      <c r="B194" t="s">
        <v>112</v>
      </c>
      <c r="C194" t="s">
        <v>232</v>
      </c>
      <c r="E194">
        <v>2066</v>
      </c>
      <c r="F194">
        <v>253</v>
      </c>
      <c r="G194">
        <v>1158</v>
      </c>
      <c r="H194">
        <v>52</v>
      </c>
      <c r="I194">
        <v>624</v>
      </c>
      <c r="J194">
        <v>59</v>
      </c>
      <c r="K194">
        <v>1610</v>
      </c>
      <c r="L194">
        <v>253</v>
      </c>
      <c r="M194">
        <v>959</v>
      </c>
      <c r="N194">
        <v>52</v>
      </c>
      <c r="O194">
        <v>605</v>
      </c>
      <c r="P194">
        <v>59</v>
      </c>
    </row>
    <row r="195" spans="1:16" x14ac:dyDescent="0.25">
      <c r="A195">
        <v>693</v>
      </c>
      <c r="B195" t="s">
        <v>229</v>
      </c>
      <c r="C195" t="s">
        <v>232</v>
      </c>
      <c r="E195">
        <v>3379</v>
      </c>
      <c r="F195">
        <v>253</v>
      </c>
      <c r="G195">
        <v>1998</v>
      </c>
      <c r="H195">
        <v>52</v>
      </c>
      <c r="I195">
        <v>1141</v>
      </c>
      <c r="J195">
        <v>59</v>
      </c>
      <c r="K195">
        <v>3231</v>
      </c>
      <c r="L195">
        <v>253</v>
      </c>
      <c r="M195">
        <v>1844</v>
      </c>
      <c r="N195">
        <v>52</v>
      </c>
      <c r="O195">
        <v>1126</v>
      </c>
      <c r="P195">
        <v>59</v>
      </c>
    </row>
    <row r="196" spans="1:16" x14ac:dyDescent="0.25">
      <c r="A196">
        <v>694</v>
      </c>
      <c r="B196" t="s">
        <v>37</v>
      </c>
      <c r="C196" t="s">
        <v>374</v>
      </c>
      <c r="E196">
        <v>20395</v>
      </c>
      <c r="F196">
        <v>253</v>
      </c>
      <c r="G196">
        <v>15737</v>
      </c>
      <c r="H196">
        <v>52</v>
      </c>
      <c r="I196">
        <v>12408</v>
      </c>
      <c r="J196">
        <v>59</v>
      </c>
      <c r="K196">
        <v>20198</v>
      </c>
      <c r="L196">
        <v>253</v>
      </c>
      <c r="M196">
        <v>15963</v>
      </c>
      <c r="N196">
        <v>52</v>
      </c>
      <c r="O196">
        <v>11499</v>
      </c>
      <c r="P196">
        <v>59</v>
      </c>
    </row>
    <row r="197" spans="1:16" x14ac:dyDescent="0.25">
      <c r="A197">
        <v>698</v>
      </c>
      <c r="B197" t="s">
        <v>285</v>
      </c>
      <c r="C197" t="s">
        <v>377</v>
      </c>
      <c r="E197">
        <v>26984</v>
      </c>
      <c r="F197">
        <v>253</v>
      </c>
      <c r="G197">
        <v>23167</v>
      </c>
      <c r="H197">
        <v>52</v>
      </c>
      <c r="I197">
        <v>17114</v>
      </c>
      <c r="J197">
        <v>59</v>
      </c>
      <c r="K197">
        <v>25381</v>
      </c>
      <c r="L197">
        <v>253</v>
      </c>
      <c r="M197">
        <v>20755</v>
      </c>
      <c r="N197">
        <v>52</v>
      </c>
      <c r="O197">
        <v>16622</v>
      </c>
      <c r="P197">
        <v>59</v>
      </c>
    </row>
    <row r="198" spans="1:16" x14ac:dyDescent="0.25">
      <c r="A198">
        <v>700</v>
      </c>
      <c r="B198" t="s">
        <v>80</v>
      </c>
      <c r="C198" t="s">
        <v>373</v>
      </c>
      <c r="E198">
        <v>33927</v>
      </c>
      <c r="F198">
        <v>253</v>
      </c>
      <c r="G198">
        <v>32490</v>
      </c>
      <c r="H198">
        <v>52</v>
      </c>
      <c r="I198">
        <v>21495</v>
      </c>
      <c r="J198">
        <v>59</v>
      </c>
      <c r="K198">
        <v>31439</v>
      </c>
      <c r="L198">
        <v>253</v>
      </c>
      <c r="M198">
        <v>30394</v>
      </c>
      <c r="N198">
        <v>52</v>
      </c>
      <c r="O198">
        <v>20025</v>
      </c>
      <c r="P198">
        <v>59</v>
      </c>
    </row>
    <row r="199" spans="1:16" x14ac:dyDescent="0.25">
      <c r="A199">
        <v>775</v>
      </c>
      <c r="B199" t="s">
        <v>193</v>
      </c>
      <c r="C199" t="s">
        <v>373</v>
      </c>
      <c r="E199">
        <v>5720</v>
      </c>
      <c r="F199">
        <v>253</v>
      </c>
      <c r="G199">
        <v>4710</v>
      </c>
      <c r="H199">
        <v>52</v>
      </c>
      <c r="I199">
        <v>3124</v>
      </c>
      <c r="J199">
        <v>59</v>
      </c>
      <c r="K199">
        <v>4707</v>
      </c>
      <c r="L199">
        <v>253</v>
      </c>
      <c r="M199">
        <v>3549</v>
      </c>
      <c r="N199">
        <v>52</v>
      </c>
      <c r="O199">
        <v>2725</v>
      </c>
      <c r="P199">
        <v>59</v>
      </c>
    </row>
    <row r="200" spans="1:16" x14ac:dyDescent="0.25">
      <c r="A200">
        <v>702</v>
      </c>
      <c r="B200" t="s">
        <v>143</v>
      </c>
      <c r="C200" t="s">
        <v>385</v>
      </c>
      <c r="E200">
        <v>27121</v>
      </c>
      <c r="F200">
        <v>253</v>
      </c>
      <c r="G200">
        <v>21866</v>
      </c>
      <c r="H200">
        <v>52</v>
      </c>
      <c r="I200">
        <v>13011</v>
      </c>
      <c r="J200">
        <v>59</v>
      </c>
      <c r="K200">
        <v>26081</v>
      </c>
      <c r="L200">
        <v>253</v>
      </c>
      <c r="M200">
        <v>21205</v>
      </c>
      <c r="N200">
        <v>52</v>
      </c>
      <c r="O200">
        <v>12374</v>
      </c>
      <c r="P200">
        <v>59</v>
      </c>
    </row>
    <row r="201" spans="1:16" x14ac:dyDescent="0.25">
      <c r="A201">
        <v>703</v>
      </c>
      <c r="B201" t="s">
        <v>301</v>
      </c>
      <c r="C201" t="s">
        <v>97</v>
      </c>
      <c r="E201">
        <v>4982</v>
      </c>
      <c r="F201">
        <v>253</v>
      </c>
      <c r="G201">
        <v>2589</v>
      </c>
      <c r="H201">
        <v>52</v>
      </c>
      <c r="I201">
        <v>1595</v>
      </c>
      <c r="J201">
        <v>59</v>
      </c>
      <c r="K201">
        <v>3853</v>
      </c>
      <c r="L201">
        <v>253</v>
      </c>
      <c r="M201">
        <v>2279</v>
      </c>
      <c r="N201">
        <v>52</v>
      </c>
      <c r="O201">
        <v>1559</v>
      </c>
      <c r="P201">
        <v>59</v>
      </c>
    </row>
    <row r="202" spans="1:16" x14ac:dyDescent="0.25">
      <c r="A202">
        <v>704</v>
      </c>
      <c r="B202" t="s">
        <v>12</v>
      </c>
      <c r="C202" t="s">
        <v>362</v>
      </c>
      <c r="E202">
        <v>5837</v>
      </c>
      <c r="F202">
        <v>253</v>
      </c>
      <c r="G202">
        <v>4312</v>
      </c>
      <c r="H202">
        <v>52</v>
      </c>
      <c r="I202">
        <v>2874</v>
      </c>
      <c r="J202">
        <v>59</v>
      </c>
      <c r="K202">
        <v>5759</v>
      </c>
      <c r="L202">
        <v>253</v>
      </c>
      <c r="M202">
        <v>3960</v>
      </c>
      <c r="N202">
        <v>52</v>
      </c>
      <c r="O202">
        <v>2819</v>
      </c>
      <c r="P202">
        <v>59</v>
      </c>
    </row>
    <row r="203" spans="1:16" x14ac:dyDescent="0.25">
      <c r="A203">
        <v>707</v>
      </c>
      <c r="B203" t="s">
        <v>330</v>
      </c>
      <c r="C203" t="s">
        <v>382</v>
      </c>
      <c r="E203">
        <v>4068</v>
      </c>
      <c r="F203">
        <v>253</v>
      </c>
      <c r="G203">
        <v>2809</v>
      </c>
      <c r="H203">
        <v>52</v>
      </c>
      <c r="I203">
        <v>1862</v>
      </c>
      <c r="J203">
        <v>59</v>
      </c>
      <c r="K203">
        <v>4115</v>
      </c>
      <c r="L203">
        <v>253</v>
      </c>
      <c r="M203">
        <v>2810</v>
      </c>
      <c r="N203">
        <v>52</v>
      </c>
      <c r="O203">
        <v>1892</v>
      </c>
      <c r="P203">
        <v>59</v>
      </c>
    </row>
    <row r="204" spans="1:16" x14ac:dyDescent="0.25">
      <c r="A204">
        <v>708</v>
      </c>
      <c r="B204" t="s">
        <v>28</v>
      </c>
      <c r="C204" t="s">
        <v>385</v>
      </c>
      <c r="E204">
        <v>50469</v>
      </c>
      <c r="F204">
        <v>253</v>
      </c>
      <c r="G204">
        <v>44596</v>
      </c>
      <c r="H204">
        <v>52</v>
      </c>
      <c r="I204">
        <v>33912</v>
      </c>
      <c r="J204">
        <v>59</v>
      </c>
      <c r="K204">
        <v>49637</v>
      </c>
      <c r="L204">
        <v>253</v>
      </c>
      <c r="M204">
        <v>44196</v>
      </c>
      <c r="N204">
        <v>52</v>
      </c>
      <c r="O204">
        <v>32626</v>
      </c>
      <c r="P204">
        <v>59</v>
      </c>
    </row>
    <row r="205" spans="1:16" x14ac:dyDescent="0.25">
      <c r="A205">
        <v>709</v>
      </c>
      <c r="B205" t="s">
        <v>73</v>
      </c>
      <c r="C205" t="s">
        <v>365</v>
      </c>
      <c r="D205" t="s">
        <v>389</v>
      </c>
      <c r="E205">
        <v>1778</v>
      </c>
      <c r="F205">
        <v>253</v>
      </c>
      <c r="G205">
        <v>1996</v>
      </c>
      <c r="H205">
        <v>52</v>
      </c>
      <c r="I205">
        <v>1154</v>
      </c>
      <c r="J205">
        <v>59</v>
      </c>
      <c r="K205">
        <v>1027</v>
      </c>
      <c r="L205">
        <v>253</v>
      </c>
      <c r="M205">
        <v>647</v>
      </c>
      <c r="N205">
        <v>52</v>
      </c>
      <c r="O205">
        <v>712</v>
      </c>
      <c r="P205">
        <v>59</v>
      </c>
    </row>
    <row r="206" spans="1:16" x14ac:dyDescent="0.25">
      <c r="A206">
        <v>710</v>
      </c>
      <c r="B206" t="s">
        <v>111</v>
      </c>
      <c r="C206" t="s">
        <v>232</v>
      </c>
      <c r="E206">
        <v>2941</v>
      </c>
      <c r="F206">
        <v>253</v>
      </c>
      <c r="G206">
        <v>1882</v>
      </c>
      <c r="H206">
        <v>52</v>
      </c>
      <c r="I206">
        <v>1181</v>
      </c>
      <c r="J206">
        <v>59</v>
      </c>
      <c r="K206">
        <v>2577</v>
      </c>
      <c r="L206">
        <v>253</v>
      </c>
      <c r="M206">
        <v>1741</v>
      </c>
      <c r="N206">
        <v>52</v>
      </c>
      <c r="O206">
        <v>1084</v>
      </c>
      <c r="P206">
        <v>59</v>
      </c>
    </row>
    <row r="207" spans="1:16" x14ac:dyDescent="0.25">
      <c r="A207">
        <v>711</v>
      </c>
      <c r="B207" t="s">
        <v>251</v>
      </c>
      <c r="C207" t="s">
        <v>384</v>
      </c>
      <c r="E207">
        <v>7730</v>
      </c>
      <c r="F207">
        <v>253</v>
      </c>
      <c r="G207">
        <v>4936</v>
      </c>
      <c r="H207">
        <v>52</v>
      </c>
      <c r="I207">
        <v>3299</v>
      </c>
      <c r="J207">
        <v>59</v>
      </c>
      <c r="K207">
        <v>6838</v>
      </c>
      <c r="L207">
        <v>253</v>
      </c>
      <c r="M207">
        <v>4626</v>
      </c>
      <c r="N207">
        <v>52</v>
      </c>
      <c r="O207">
        <v>3269</v>
      </c>
      <c r="P207">
        <v>59</v>
      </c>
    </row>
    <row r="208" spans="1:16" x14ac:dyDescent="0.25">
      <c r="A208">
        <v>712</v>
      </c>
      <c r="B208" t="s">
        <v>302</v>
      </c>
      <c r="C208" t="s">
        <v>97</v>
      </c>
      <c r="E208">
        <v>7552</v>
      </c>
      <c r="F208">
        <v>253</v>
      </c>
      <c r="G208">
        <v>5029</v>
      </c>
      <c r="H208">
        <v>52</v>
      </c>
      <c r="I208">
        <v>2752</v>
      </c>
      <c r="J208">
        <v>59</v>
      </c>
      <c r="K208">
        <v>9136</v>
      </c>
      <c r="L208">
        <v>253</v>
      </c>
      <c r="M208">
        <v>5782</v>
      </c>
      <c r="N208">
        <v>52</v>
      </c>
      <c r="O208">
        <v>3425</v>
      </c>
      <c r="P208">
        <v>59</v>
      </c>
    </row>
    <row r="209" spans="1:16" x14ac:dyDescent="0.25">
      <c r="A209">
        <v>705</v>
      </c>
      <c r="B209" t="s">
        <v>312</v>
      </c>
      <c r="C209" t="s">
        <v>370</v>
      </c>
      <c r="E209">
        <v>10392</v>
      </c>
      <c r="F209">
        <v>253</v>
      </c>
      <c r="G209">
        <v>7412</v>
      </c>
      <c r="H209">
        <v>52</v>
      </c>
      <c r="I209">
        <v>4674</v>
      </c>
      <c r="J209">
        <v>59</v>
      </c>
      <c r="K209">
        <v>9109</v>
      </c>
      <c r="L209">
        <v>253</v>
      </c>
      <c r="M209">
        <v>6180</v>
      </c>
      <c r="N209">
        <v>52</v>
      </c>
      <c r="O209">
        <v>4366</v>
      </c>
      <c r="P209">
        <v>59</v>
      </c>
    </row>
    <row r="210" spans="1:16" x14ac:dyDescent="0.25">
      <c r="A210">
        <v>706</v>
      </c>
      <c r="B210" t="s">
        <v>48</v>
      </c>
      <c r="C210" t="s">
        <v>368</v>
      </c>
      <c r="E210">
        <v>8623</v>
      </c>
      <c r="F210">
        <v>253</v>
      </c>
      <c r="G210">
        <v>6250</v>
      </c>
      <c r="H210">
        <v>52</v>
      </c>
      <c r="I210">
        <v>4070</v>
      </c>
      <c r="J210">
        <v>59</v>
      </c>
      <c r="K210">
        <v>8867</v>
      </c>
      <c r="L210">
        <v>253</v>
      </c>
      <c r="M210">
        <v>6098</v>
      </c>
      <c r="N210">
        <v>52</v>
      </c>
      <c r="O210">
        <v>4209</v>
      </c>
      <c r="P210">
        <v>59</v>
      </c>
    </row>
    <row r="211" spans="1:16" x14ac:dyDescent="0.25">
      <c r="A211">
        <v>784</v>
      </c>
      <c r="B211" t="s">
        <v>219</v>
      </c>
      <c r="C211" t="s">
        <v>219</v>
      </c>
      <c r="E211">
        <v>31508</v>
      </c>
      <c r="F211">
        <v>253</v>
      </c>
      <c r="G211">
        <v>12263</v>
      </c>
      <c r="H211">
        <v>52</v>
      </c>
      <c r="I211">
        <v>8300</v>
      </c>
      <c r="J211">
        <v>59</v>
      </c>
      <c r="K211">
        <v>30503</v>
      </c>
      <c r="L211">
        <v>253</v>
      </c>
      <c r="M211">
        <v>12471</v>
      </c>
      <c r="N211">
        <v>52</v>
      </c>
      <c r="O211">
        <v>8017</v>
      </c>
      <c r="P211">
        <v>59</v>
      </c>
    </row>
    <row r="212" spans="1:16" x14ac:dyDescent="0.25">
      <c r="A212">
        <v>695</v>
      </c>
      <c r="B212" t="s">
        <v>141</v>
      </c>
      <c r="C212" t="s">
        <v>369</v>
      </c>
      <c r="E212">
        <v>29357</v>
      </c>
      <c r="F212">
        <v>253</v>
      </c>
      <c r="G212">
        <v>7928</v>
      </c>
      <c r="H212">
        <v>52</v>
      </c>
      <c r="I212">
        <v>5880</v>
      </c>
      <c r="J212">
        <v>59</v>
      </c>
      <c r="K212">
        <v>26864</v>
      </c>
      <c r="L212">
        <v>253</v>
      </c>
      <c r="M212">
        <v>7499</v>
      </c>
      <c r="N212">
        <v>52</v>
      </c>
      <c r="O212">
        <v>5511</v>
      </c>
      <c r="P212">
        <v>59</v>
      </c>
    </row>
    <row r="213" spans="1:16" x14ac:dyDescent="0.25">
      <c r="A213">
        <v>696</v>
      </c>
      <c r="B213" t="s">
        <v>218</v>
      </c>
      <c r="C213" t="s">
        <v>369</v>
      </c>
      <c r="E213">
        <v>12600</v>
      </c>
      <c r="F213">
        <v>253</v>
      </c>
      <c r="G213">
        <v>7993</v>
      </c>
      <c r="H213">
        <v>52</v>
      </c>
      <c r="I213">
        <v>5766</v>
      </c>
      <c r="J213">
        <v>59</v>
      </c>
      <c r="K213">
        <v>12550</v>
      </c>
      <c r="L213">
        <v>253</v>
      </c>
      <c r="M213">
        <v>7971</v>
      </c>
      <c r="N213">
        <v>52</v>
      </c>
      <c r="O213">
        <v>5868</v>
      </c>
      <c r="P213">
        <v>59</v>
      </c>
    </row>
    <row r="214" spans="1:16" x14ac:dyDescent="0.25">
      <c r="A214">
        <v>697</v>
      </c>
      <c r="B214" t="s">
        <v>88</v>
      </c>
      <c r="C214" t="s">
        <v>363</v>
      </c>
      <c r="E214">
        <v>29189</v>
      </c>
      <c r="F214">
        <v>253</v>
      </c>
      <c r="G214">
        <v>14853</v>
      </c>
      <c r="H214">
        <v>52</v>
      </c>
      <c r="I214">
        <v>10245</v>
      </c>
      <c r="J214">
        <v>59</v>
      </c>
      <c r="K214">
        <v>28868</v>
      </c>
      <c r="L214">
        <v>253</v>
      </c>
      <c r="M214">
        <v>14489</v>
      </c>
      <c r="N214">
        <v>52</v>
      </c>
      <c r="O214">
        <v>9368</v>
      </c>
      <c r="P214">
        <v>59</v>
      </c>
    </row>
    <row r="215" spans="1:16" x14ac:dyDescent="0.25">
      <c r="A215">
        <v>713</v>
      </c>
      <c r="B215" t="s">
        <v>146</v>
      </c>
      <c r="C215" t="s">
        <v>373</v>
      </c>
      <c r="E215">
        <v>4505</v>
      </c>
      <c r="F215">
        <v>253</v>
      </c>
      <c r="G215">
        <v>2981</v>
      </c>
      <c r="H215">
        <v>52</v>
      </c>
      <c r="I215">
        <v>1912</v>
      </c>
      <c r="J215">
        <v>59</v>
      </c>
      <c r="K215">
        <v>4151</v>
      </c>
      <c r="L215">
        <v>253</v>
      </c>
      <c r="M215">
        <v>2553</v>
      </c>
      <c r="N215">
        <v>52</v>
      </c>
      <c r="O215">
        <v>1787</v>
      </c>
      <c r="P215">
        <v>59</v>
      </c>
    </row>
    <row r="216" spans="1:16" x14ac:dyDescent="0.25">
      <c r="A216">
        <v>714</v>
      </c>
      <c r="B216" t="s">
        <v>210</v>
      </c>
      <c r="C216" t="s">
        <v>382</v>
      </c>
      <c r="E216">
        <v>6196</v>
      </c>
      <c r="F216">
        <v>253</v>
      </c>
      <c r="G216">
        <v>4181</v>
      </c>
      <c r="H216">
        <v>52</v>
      </c>
      <c r="I216">
        <v>3619</v>
      </c>
      <c r="J216">
        <v>59</v>
      </c>
      <c r="K216">
        <v>6185</v>
      </c>
      <c r="L216">
        <v>253</v>
      </c>
      <c r="M216">
        <v>3816</v>
      </c>
      <c r="N216">
        <v>52</v>
      </c>
      <c r="O216">
        <v>3592</v>
      </c>
      <c r="P216">
        <v>59</v>
      </c>
    </row>
    <row r="217" spans="1:16" x14ac:dyDescent="0.25">
      <c r="A217">
        <v>715</v>
      </c>
      <c r="B217" t="s">
        <v>131</v>
      </c>
      <c r="C217" t="s">
        <v>364</v>
      </c>
      <c r="E217">
        <v>9916</v>
      </c>
      <c r="F217">
        <v>253</v>
      </c>
      <c r="G217">
        <v>6310</v>
      </c>
      <c r="H217">
        <v>52</v>
      </c>
      <c r="I217">
        <v>4349</v>
      </c>
      <c r="J217">
        <v>59</v>
      </c>
      <c r="K217">
        <v>8859</v>
      </c>
      <c r="L217">
        <v>253</v>
      </c>
      <c r="M217">
        <v>5243</v>
      </c>
      <c r="N217">
        <v>52</v>
      </c>
      <c r="O217">
        <v>4050</v>
      </c>
      <c r="P217">
        <v>59</v>
      </c>
    </row>
    <row r="218" spans="1:16" x14ac:dyDescent="0.25">
      <c r="A218">
        <v>716</v>
      </c>
      <c r="B218" t="s">
        <v>259</v>
      </c>
      <c r="C218" t="s">
        <v>379</v>
      </c>
      <c r="E218">
        <v>19564</v>
      </c>
      <c r="F218">
        <v>253</v>
      </c>
      <c r="G218">
        <v>13483</v>
      </c>
      <c r="H218">
        <v>52</v>
      </c>
      <c r="I218">
        <v>9652</v>
      </c>
      <c r="J218">
        <v>59</v>
      </c>
      <c r="K218">
        <v>14824</v>
      </c>
      <c r="L218">
        <v>253</v>
      </c>
      <c r="M218">
        <v>11349</v>
      </c>
      <c r="N218">
        <v>52</v>
      </c>
      <c r="O218">
        <v>8835</v>
      </c>
      <c r="P218">
        <v>59</v>
      </c>
    </row>
    <row r="219" spans="1:16" x14ac:dyDescent="0.25">
      <c r="A219">
        <v>717</v>
      </c>
      <c r="B219" t="s">
        <v>70</v>
      </c>
      <c r="C219" t="s">
        <v>365</v>
      </c>
      <c r="E219">
        <v>4551</v>
      </c>
      <c r="F219">
        <v>253</v>
      </c>
      <c r="G219">
        <v>2648</v>
      </c>
      <c r="H219">
        <v>52</v>
      </c>
      <c r="I219">
        <v>1193</v>
      </c>
      <c r="J219">
        <v>59</v>
      </c>
      <c r="K219">
        <v>4337</v>
      </c>
      <c r="L219">
        <v>253</v>
      </c>
      <c r="M219">
        <v>2433</v>
      </c>
      <c r="N219">
        <v>52</v>
      </c>
      <c r="O219">
        <v>1553</v>
      </c>
      <c r="P219">
        <v>59</v>
      </c>
    </row>
    <row r="220" spans="1:16" x14ac:dyDescent="0.25">
      <c r="A220">
        <v>719</v>
      </c>
      <c r="B220" t="s">
        <v>93</v>
      </c>
      <c r="C220" t="s">
        <v>381</v>
      </c>
      <c r="E220">
        <v>91067</v>
      </c>
      <c r="F220">
        <v>253</v>
      </c>
      <c r="G220">
        <v>100280</v>
      </c>
      <c r="H220">
        <v>52</v>
      </c>
      <c r="I220">
        <v>67894</v>
      </c>
      <c r="J220">
        <v>59</v>
      </c>
      <c r="K220">
        <v>82048</v>
      </c>
      <c r="L220">
        <v>253</v>
      </c>
      <c r="M220">
        <v>92440</v>
      </c>
      <c r="N220">
        <v>52</v>
      </c>
      <c r="O220">
        <v>61311</v>
      </c>
      <c r="P220">
        <v>59</v>
      </c>
    </row>
    <row r="221" spans="1:16" x14ac:dyDescent="0.25">
      <c r="A221">
        <v>720</v>
      </c>
      <c r="B221" t="s">
        <v>331</v>
      </c>
      <c r="C221" t="s">
        <v>362</v>
      </c>
      <c r="E221">
        <v>3489</v>
      </c>
      <c r="F221">
        <v>253</v>
      </c>
      <c r="G221">
        <v>2337</v>
      </c>
      <c r="H221">
        <v>52</v>
      </c>
      <c r="I221">
        <v>1486</v>
      </c>
      <c r="J221">
        <v>59</v>
      </c>
      <c r="K221">
        <v>3653</v>
      </c>
      <c r="L221">
        <v>253</v>
      </c>
      <c r="M221">
        <v>2236</v>
      </c>
      <c r="N221">
        <v>52</v>
      </c>
      <c r="O221">
        <v>1450</v>
      </c>
      <c r="P221">
        <v>59</v>
      </c>
    </row>
    <row r="222" spans="1:16" x14ac:dyDescent="0.25">
      <c r="A222">
        <v>721</v>
      </c>
      <c r="B222" t="s">
        <v>332</v>
      </c>
      <c r="C222" t="s">
        <v>365</v>
      </c>
      <c r="E222">
        <v>3635</v>
      </c>
      <c r="F222">
        <v>253</v>
      </c>
      <c r="G222">
        <v>2363</v>
      </c>
      <c r="H222">
        <v>52</v>
      </c>
      <c r="I222">
        <v>1584</v>
      </c>
      <c r="J222">
        <v>59</v>
      </c>
      <c r="K222">
        <v>3383</v>
      </c>
      <c r="L222">
        <v>253</v>
      </c>
      <c r="M222">
        <v>2024</v>
      </c>
      <c r="N222">
        <v>52</v>
      </c>
      <c r="O222">
        <v>1391</v>
      </c>
      <c r="P222">
        <v>59</v>
      </c>
    </row>
    <row r="223" spans="1:16" x14ac:dyDescent="0.25">
      <c r="A223">
        <v>723</v>
      </c>
      <c r="B223" t="s">
        <v>217</v>
      </c>
      <c r="C223" t="s">
        <v>374</v>
      </c>
      <c r="E223">
        <v>12680</v>
      </c>
      <c r="F223">
        <v>253</v>
      </c>
      <c r="G223">
        <v>8608</v>
      </c>
      <c r="H223">
        <v>52</v>
      </c>
      <c r="I223">
        <v>5967</v>
      </c>
      <c r="J223">
        <v>59</v>
      </c>
      <c r="K223">
        <v>11717</v>
      </c>
      <c r="L223">
        <v>253</v>
      </c>
      <c r="M223">
        <v>7875</v>
      </c>
      <c r="N223">
        <v>52</v>
      </c>
      <c r="O223">
        <v>5580</v>
      </c>
      <c r="P223">
        <v>59</v>
      </c>
    </row>
    <row r="224" spans="1:16" x14ac:dyDescent="0.25">
      <c r="A224">
        <v>724</v>
      </c>
      <c r="B224" t="s">
        <v>139</v>
      </c>
      <c r="C224" t="s">
        <v>369</v>
      </c>
      <c r="E224">
        <v>14693</v>
      </c>
      <c r="F224">
        <v>253</v>
      </c>
      <c r="G224">
        <v>6004</v>
      </c>
      <c r="H224">
        <v>52</v>
      </c>
      <c r="I224">
        <v>3611</v>
      </c>
      <c r="J224">
        <v>59</v>
      </c>
      <c r="K224">
        <v>15007</v>
      </c>
      <c r="L224">
        <v>253</v>
      </c>
      <c r="M224">
        <v>6564</v>
      </c>
      <c r="N224">
        <v>52</v>
      </c>
      <c r="O224">
        <v>3646</v>
      </c>
      <c r="P224">
        <v>59</v>
      </c>
    </row>
    <row r="225" spans="1:16" x14ac:dyDescent="0.25">
      <c r="A225">
        <v>725</v>
      </c>
      <c r="B225" t="s">
        <v>303</v>
      </c>
      <c r="C225" t="s">
        <v>380</v>
      </c>
      <c r="E225">
        <v>1435</v>
      </c>
      <c r="F225">
        <v>253</v>
      </c>
      <c r="G225">
        <v>947</v>
      </c>
      <c r="H225">
        <v>52</v>
      </c>
      <c r="I225">
        <v>520</v>
      </c>
      <c r="J225">
        <v>59</v>
      </c>
      <c r="K225">
        <v>1331</v>
      </c>
      <c r="L225">
        <v>253</v>
      </c>
      <c r="M225">
        <v>861</v>
      </c>
      <c r="N225">
        <v>52</v>
      </c>
      <c r="O225">
        <v>512</v>
      </c>
      <c r="P225">
        <v>59</v>
      </c>
    </row>
    <row r="226" spans="1:16" x14ac:dyDescent="0.25">
      <c r="A226">
        <v>726</v>
      </c>
      <c r="B226" t="s">
        <v>254</v>
      </c>
      <c r="C226" t="s">
        <v>370</v>
      </c>
      <c r="E226">
        <v>12971</v>
      </c>
      <c r="F226">
        <v>253</v>
      </c>
      <c r="G226">
        <v>9811</v>
      </c>
      <c r="H226">
        <v>52</v>
      </c>
      <c r="I226">
        <v>6438</v>
      </c>
      <c r="J226">
        <v>59</v>
      </c>
      <c r="K226">
        <v>11659</v>
      </c>
      <c r="L226">
        <v>253</v>
      </c>
      <c r="M226">
        <v>8411</v>
      </c>
      <c r="N226">
        <v>52</v>
      </c>
      <c r="O226">
        <v>6352</v>
      </c>
      <c r="P226">
        <v>59</v>
      </c>
    </row>
    <row r="227" spans="1:16" x14ac:dyDescent="0.25">
      <c r="A227">
        <v>727</v>
      </c>
      <c r="B227" t="s">
        <v>253</v>
      </c>
      <c r="C227" t="s">
        <v>370</v>
      </c>
      <c r="E227">
        <v>24714</v>
      </c>
      <c r="F227">
        <v>253</v>
      </c>
      <c r="G227">
        <v>19312</v>
      </c>
      <c r="H227">
        <v>52</v>
      </c>
      <c r="I227">
        <v>13026</v>
      </c>
      <c r="J227">
        <v>59</v>
      </c>
      <c r="K227">
        <v>23886</v>
      </c>
      <c r="L227">
        <v>253</v>
      </c>
      <c r="M227">
        <v>17622</v>
      </c>
      <c r="N227">
        <v>52</v>
      </c>
      <c r="O227">
        <v>12764</v>
      </c>
      <c r="P227">
        <v>59</v>
      </c>
    </row>
    <row r="228" spans="1:16" x14ac:dyDescent="0.25">
      <c r="A228">
        <v>728</v>
      </c>
      <c r="B228" t="s">
        <v>262</v>
      </c>
      <c r="C228" t="s">
        <v>369</v>
      </c>
      <c r="E228">
        <v>26553</v>
      </c>
      <c r="F228">
        <v>253</v>
      </c>
      <c r="G228">
        <v>23003</v>
      </c>
      <c r="H228">
        <v>52</v>
      </c>
      <c r="I228">
        <v>14204</v>
      </c>
      <c r="J228">
        <v>59</v>
      </c>
      <c r="K228">
        <v>23245</v>
      </c>
      <c r="L228">
        <v>253</v>
      </c>
      <c r="M228">
        <v>17945</v>
      </c>
      <c r="N228">
        <v>52</v>
      </c>
      <c r="O228">
        <v>11586</v>
      </c>
      <c r="P228">
        <v>59</v>
      </c>
    </row>
    <row r="229" spans="1:16" x14ac:dyDescent="0.25">
      <c r="A229">
        <v>729</v>
      </c>
      <c r="B229" t="s">
        <v>334</v>
      </c>
      <c r="C229" t="s">
        <v>377</v>
      </c>
      <c r="E229">
        <v>19396</v>
      </c>
      <c r="F229">
        <v>253</v>
      </c>
      <c r="G229">
        <v>12807</v>
      </c>
      <c r="H229">
        <v>52</v>
      </c>
      <c r="I229">
        <v>11478</v>
      </c>
      <c r="J229">
        <v>59</v>
      </c>
      <c r="K229">
        <v>17984</v>
      </c>
      <c r="L229">
        <v>253</v>
      </c>
      <c r="M229">
        <v>11122</v>
      </c>
      <c r="N229">
        <v>52</v>
      </c>
      <c r="O229">
        <v>9757</v>
      </c>
      <c r="P229">
        <v>59</v>
      </c>
    </row>
    <row r="230" spans="1:16" x14ac:dyDescent="0.25">
      <c r="A230">
        <v>730</v>
      </c>
      <c r="B230" t="s">
        <v>276</v>
      </c>
      <c r="C230" t="s">
        <v>378</v>
      </c>
      <c r="E230">
        <v>3990</v>
      </c>
      <c r="F230">
        <v>253</v>
      </c>
      <c r="G230">
        <v>2403</v>
      </c>
      <c r="H230">
        <v>52</v>
      </c>
      <c r="I230">
        <v>1520</v>
      </c>
      <c r="J230">
        <v>59</v>
      </c>
      <c r="K230">
        <v>3634</v>
      </c>
      <c r="L230">
        <v>253</v>
      </c>
      <c r="M230">
        <v>2075</v>
      </c>
      <c r="N230">
        <v>52</v>
      </c>
      <c r="O230">
        <v>1408</v>
      </c>
      <c r="P230">
        <v>59</v>
      </c>
    </row>
    <row r="231" spans="1:16" x14ac:dyDescent="0.25">
      <c r="A231">
        <v>731</v>
      </c>
      <c r="B231" t="s">
        <v>134</v>
      </c>
      <c r="C231" t="s">
        <v>364</v>
      </c>
      <c r="E231">
        <v>32210</v>
      </c>
      <c r="F231">
        <v>253</v>
      </c>
      <c r="G231">
        <v>28833</v>
      </c>
      <c r="H231">
        <v>52</v>
      </c>
      <c r="I231">
        <v>22060</v>
      </c>
      <c r="J231">
        <v>59</v>
      </c>
      <c r="K231">
        <v>33821</v>
      </c>
      <c r="L231">
        <v>253</v>
      </c>
      <c r="M231">
        <v>28906</v>
      </c>
      <c r="N231">
        <v>52</v>
      </c>
      <c r="O231">
        <v>19778</v>
      </c>
      <c r="P231">
        <v>59</v>
      </c>
    </row>
    <row r="232" spans="1:16" x14ac:dyDescent="0.25">
      <c r="A232">
        <v>733</v>
      </c>
      <c r="B232" t="s">
        <v>269</v>
      </c>
      <c r="C232" t="s">
        <v>367</v>
      </c>
      <c r="D232" t="s">
        <v>390</v>
      </c>
      <c r="E232">
        <v>0</v>
      </c>
      <c r="F232">
        <v>253</v>
      </c>
      <c r="G232">
        <v>0</v>
      </c>
      <c r="H232">
        <v>52</v>
      </c>
      <c r="I232">
        <v>0</v>
      </c>
      <c r="J232">
        <v>59</v>
      </c>
      <c r="K232">
        <v>0</v>
      </c>
      <c r="L232">
        <v>253</v>
      </c>
      <c r="M232">
        <v>0</v>
      </c>
      <c r="N232">
        <v>52</v>
      </c>
      <c r="O232">
        <v>0</v>
      </c>
      <c r="P232">
        <v>59</v>
      </c>
    </row>
    <row r="233" spans="1:16" x14ac:dyDescent="0.25">
      <c r="A233">
        <v>734</v>
      </c>
      <c r="B233" t="s">
        <v>23</v>
      </c>
      <c r="C233" t="s">
        <v>387</v>
      </c>
      <c r="E233">
        <v>10146</v>
      </c>
      <c r="F233">
        <v>253</v>
      </c>
      <c r="G233">
        <v>7216</v>
      </c>
      <c r="H233">
        <v>52</v>
      </c>
      <c r="I233">
        <v>4838</v>
      </c>
      <c r="J233">
        <v>59</v>
      </c>
      <c r="K233">
        <v>10106</v>
      </c>
      <c r="L233">
        <v>253</v>
      </c>
      <c r="M233">
        <v>7099</v>
      </c>
      <c r="N233">
        <v>52</v>
      </c>
      <c r="O233">
        <v>4955</v>
      </c>
      <c r="P233">
        <v>59</v>
      </c>
    </row>
    <row r="234" spans="1:16" x14ac:dyDescent="0.25">
      <c r="A234">
        <v>735</v>
      </c>
      <c r="B234" t="s">
        <v>44</v>
      </c>
      <c r="C234" t="s">
        <v>377</v>
      </c>
      <c r="E234">
        <v>15937</v>
      </c>
      <c r="F234">
        <v>253</v>
      </c>
      <c r="G234">
        <v>14127</v>
      </c>
      <c r="H234">
        <v>52</v>
      </c>
      <c r="I234">
        <v>10236</v>
      </c>
      <c r="J234">
        <v>59</v>
      </c>
      <c r="K234">
        <v>16396</v>
      </c>
      <c r="L234">
        <v>253</v>
      </c>
      <c r="M234">
        <v>12961</v>
      </c>
      <c r="N234">
        <v>52</v>
      </c>
      <c r="O234">
        <v>10128</v>
      </c>
      <c r="P234">
        <v>59</v>
      </c>
    </row>
    <row r="235" spans="1:16" x14ac:dyDescent="0.25">
      <c r="A235">
        <v>736</v>
      </c>
      <c r="B235" t="s">
        <v>116</v>
      </c>
      <c r="C235" t="s">
        <v>386</v>
      </c>
      <c r="E235">
        <v>8280</v>
      </c>
      <c r="F235">
        <v>253</v>
      </c>
      <c r="G235">
        <v>5296</v>
      </c>
      <c r="H235">
        <v>52</v>
      </c>
      <c r="I235">
        <v>2348</v>
      </c>
      <c r="J235">
        <v>59</v>
      </c>
      <c r="K235">
        <v>8887</v>
      </c>
      <c r="L235">
        <v>253</v>
      </c>
      <c r="M235">
        <v>4640</v>
      </c>
      <c r="N235">
        <v>52</v>
      </c>
      <c r="O235">
        <v>2410</v>
      </c>
      <c r="P235">
        <v>59</v>
      </c>
    </row>
    <row r="236" spans="1:16" x14ac:dyDescent="0.25">
      <c r="A236">
        <v>737</v>
      </c>
      <c r="B236" t="s">
        <v>117</v>
      </c>
      <c r="C236" t="s">
        <v>386</v>
      </c>
      <c r="E236">
        <v>2109</v>
      </c>
      <c r="F236">
        <v>253</v>
      </c>
      <c r="G236">
        <v>693</v>
      </c>
      <c r="H236">
        <v>52</v>
      </c>
      <c r="I236">
        <v>245</v>
      </c>
      <c r="J236">
        <v>59</v>
      </c>
      <c r="K236">
        <v>2047</v>
      </c>
      <c r="L236">
        <v>253</v>
      </c>
      <c r="M236">
        <v>577</v>
      </c>
      <c r="N236">
        <v>52</v>
      </c>
      <c r="O236">
        <v>251</v>
      </c>
      <c r="P236">
        <v>59</v>
      </c>
    </row>
    <row r="237" spans="1:16" x14ac:dyDescent="0.25">
      <c r="A237">
        <v>738</v>
      </c>
      <c r="B237" t="s">
        <v>123</v>
      </c>
      <c r="C237" t="s">
        <v>372</v>
      </c>
      <c r="E237">
        <v>4766</v>
      </c>
      <c r="F237">
        <v>253</v>
      </c>
      <c r="G237">
        <v>2640</v>
      </c>
      <c r="H237">
        <v>52</v>
      </c>
      <c r="I237">
        <v>1472</v>
      </c>
      <c r="J237">
        <v>59</v>
      </c>
      <c r="K237">
        <v>4197</v>
      </c>
      <c r="L237">
        <v>253</v>
      </c>
      <c r="M237">
        <v>2218</v>
      </c>
      <c r="N237">
        <v>52</v>
      </c>
      <c r="O237">
        <v>1316</v>
      </c>
      <c r="P237">
        <v>59</v>
      </c>
    </row>
    <row r="238" spans="1:16" x14ac:dyDescent="0.25">
      <c r="A238">
        <v>739</v>
      </c>
      <c r="B238" t="s">
        <v>126</v>
      </c>
      <c r="C238" t="s">
        <v>381</v>
      </c>
      <c r="E238">
        <v>17808</v>
      </c>
      <c r="F238">
        <v>253</v>
      </c>
      <c r="G238">
        <v>14352</v>
      </c>
      <c r="H238">
        <v>52</v>
      </c>
      <c r="I238">
        <v>9745</v>
      </c>
      <c r="J238">
        <v>59</v>
      </c>
      <c r="K238">
        <v>16895</v>
      </c>
      <c r="L238">
        <v>253</v>
      </c>
      <c r="M238">
        <v>15139</v>
      </c>
      <c r="N238">
        <v>52</v>
      </c>
      <c r="O238">
        <v>8903</v>
      </c>
      <c r="P238">
        <v>59</v>
      </c>
    </row>
    <row r="239" spans="1:16" x14ac:dyDescent="0.25">
      <c r="A239">
        <v>740</v>
      </c>
      <c r="B239" t="s">
        <v>233</v>
      </c>
      <c r="C239" t="s">
        <v>232</v>
      </c>
      <c r="E239">
        <v>13705</v>
      </c>
      <c r="F239">
        <v>253</v>
      </c>
      <c r="G239">
        <v>8365</v>
      </c>
      <c r="H239">
        <v>52</v>
      </c>
      <c r="I239">
        <v>5200</v>
      </c>
      <c r="J239">
        <v>59</v>
      </c>
      <c r="K239">
        <v>13490</v>
      </c>
      <c r="L239">
        <v>253</v>
      </c>
      <c r="M239">
        <v>7708</v>
      </c>
      <c r="N239">
        <v>52</v>
      </c>
      <c r="O239">
        <v>5400</v>
      </c>
      <c r="P239">
        <v>59</v>
      </c>
    </row>
    <row r="240" spans="1:16" x14ac:dyDescent="0.25">
      <c r="A240">
        <v>777</v>
      </c>
      <c r="B240" t="s">
        <v>282</v>
      </c>
      <c r="C240" t="s">
        <v>379</v>
      </c>
      <c r="E240">
        <v>43911</v>
      </c>
      <c r="F240">
        <v>253</v>
      </c>
      <c r="G240">
        <v>29420</v>
      </c>
      <c r="H240">
        <v>52</v>
      </c>
      <c r="I240">
        <v>22127</v>
      </c>
      <c r="J240">
        <v>59</v>
      </c>
      <c r="K240">
        <v>40403</v>
      </c>
      <c r="L240">
        <v>253</v>
      </c>
      <c r="M240">
        <v>26740</v>
      </c>
      <c r="N240">
        <v>52</v>
      </c>
      <c r="O240">
        <v>21656</v>
      </c>
      <c r="P240">
        <v>59</v>
      </c>
    </row>
    <row r="241" spans="1:16" x14ac:dyDescent="0.25">
      <c r="A241">
        <v>741</v>
      </c>
      <c r="B241" t="s">
        <v>142</v>
      </c>
      <c r="C241" t="s">
        <v>369</v>
      </c>
      <c r="E241">
        <v>123265</v>
      </c>
      <c r="F241">
        <v>253</v>
      </c>
      <c r="G241">
        <v>97694</v>
      </c>
      <c r="H241">
        <v>52</v>
      </c>
      <c r="I241">
        <v>77548</v>
      </c>
      <c r="J241">
        <v>59</v>
      </c>
      <c r="K241">
        <v>128474</v>
      </c>
      <c r="L241">
        <v>253</v>
      </c>
      <c r="M241">
        <v>95438</v>
      </c>
      <c r="N241">
        <v>52</v>
      </c>
      <c r="O241">
        <v>77583</v>
      </c>
      <c r="P241">
        <v>59</v>
      </c>
    </row>
    <row r="242" spans="1:16" x14ac:dyDescent="0.25">
      <c r="A242">
        <v>742</v>
      </c>
      <c r="B242" t="s">
        <v>335</v>
      </c>
      <c r="C242" t="s">
        <v>376</v>
      </c>
      <c r="E242">
        <v>28757</v>
      </c>
      <c r="F242">
        <v>253</v>
      </c>
      <c r="G242">
        <v>21766</v>
      </c>
      <c r="H242">
        <v>52</v>
      </c>
      <c r="I242">
        <v>14843</v>
      </c>
      <c r="J242">
        <v>59</v>
      </c>
      <c r="K242">
        <v>27799</v>
      </c>
      <c r="L242">
        <v>253</v>
      </c>
      <c r="M242">
        <v>21069</v>
      </c>
      <c r="N242">
        <v>52</v>
      </c>
      <c r="O242">
        <v>15623</v>
      </c>
      <c r="P242">
        <v>59</v>
      </c>
    </row>
    <row r="243" spans="1:16" x14ac:dyDescent="0.25">
      <c r="A243">
        <v>743</v>
      </c>
      <c r="B243" t="s">
        <v>96</v>
      </c>
      <c r="C243" t="s">
        <v>97</v>
      </c>
      <c r="E243">
        <v>4635</v>
      </c>
      <c r="F243">
        <v>253</v>
      </c>
      <c r="G243">
        <v>3375</v>
      </c>
      <c r="H243">
        <v>52</v>
      </c>
      <c r="I243">
        <v>2189</v>
      </c>
      <c r="J243">
        <v>59</v>
      </c>
      <c r="K243">
        <v>4520</v>
      </c>
      <c r="L243">
        <v>253</v>
      </c>
      <c r="M243">
        <v>3056</v>
      </c>
      <c r="N243">
        <v>52</v>
      </c>
      <c r="O243">
        <v>2098</v>
      </c>
      <c r="P243">
        <v>59</v>
      </c>
    </row>
    <row r="244" spans="1:16" x14ac:dyDescent="0.25">
      <c r="A244">
        <v>745</v>
      </c>
      <c r="B244" t="s">
        <v>264</v>
      </c>
      <c r="C244" t="s">
        <v>374</v>
      </c>
      <c r="E244">
        <v>35076</v>
      </c>
      <c r="F244">
        <v>253</v>
      </c>
      <c r="G244">
        <v>14034</v>
      </c>
      <c r="H244">
        <v>52</v>
      </c>
      <c r="I244">
        <v>9702</v>
      </c>
      <c r="J244">
        <v>59</v>
      </c>
      <c r="K244">
        <v>33848</v>
      </c>
      <c r="L244">
        <v>253</v>
      </c>
      <c r="M244">
        <v>12980</v>
      </c>
      <c r="N244">
        <v>52</v>
      </c>
      <c r="O244">
        <v>8516</v>
      </c>
      <c r="P244">
        <v>59</v>
      </c>
    </row>
    <row r="245" spans="1:16" x14ac:dyDescent="0.25">
      <c r="A245">
        <v>746</v>
      </c>
      <c r="B245" t="s">
        <v>63</v>
      </c>
      <c r="C245" t="s">
        <v>369</v>
      </c>
      <c r="E245">
        <v>7327</v>
      </c>
      <c r="F245">
        <v>253</v>
      </c>
      <c r="G245">
        <v>5268</v>
      </c>
      <c r="H245">
        <v>52</v>
      </c>
      <c r="I245">
        <v>3751</v>
      </c>
      <c r="J245">
        <v>59</v>
      </c>
      <c r="K245">
        <v>6647</v>
      </c>
      <c r="L245">
        <v>253</v>
      </c>
      <c r="M245">
        <v>4748</v>
      </c>
      <c r="N245">
        <v>52</v>
      </c>
      <c r="O245">
        <v>3801</v>
      </c>
      <c r="P245">
        <v>59</v>
      </c>
    </row>
    <row r="246" spans="1:16" x14ac:dyDescent="0.25">
      <c r="A246">
        <v>747</v>
      </c>
      <c r="B246" t="s">
        <v>54</v>
      </c>
      <c r="C246" t="s">
        <v>379</v>
      </c>
      <c r="D246" t="s">
        <v>391</v>
      </c>
      <c r="E246">
        <v>147259</v>
      </c>
      <c r="F246">
        <v>253</v>
      </c>
      <c r="G246">
        <v>103277</v>
      </c>
      <c r="H246">
        <v>52</v>
      </c>
      <c r="I246">
        <v>61006</v>
      </c>
      <c r="J246">
        <v>59</v>
      </c>
      <c r="K246">
        <v>158084</v>
      </c>
      <c r="L246">
        <v>253</v>
      </c>
      <c r="M246">
        <v>100706</v>
      </c>
      <c r="N246">
        <v>52</v>
      </c>
      <c r="O246">
        <v>62375</v>
      </c>
      <c r="P246">
        <v>59</v>
      </c>
    </row>
    <row r="247" spans="1:16" x14ac:dyDescent="0.25">
      <c r="A247">
        <v>748</v>
      </c>
      <c r="B247" t="s">
        <v>245</v>
      </c>
      <c r="C247" t="s">
        <v>245</v>
      </c>
      <c r="E247">
        <v>3166</v>
      </c>
      <c r="F247">
        <v>253</v>
      </c>
      <c r="G247">
        <v>1584</v>
      </c>
      <c r="H247">
        <v>52</v>
      </c>
      <c r="I247">
        <v>1073</v>
      </c>
      <c r="J247">
        <v>59</v>
      </c>
      <c r="K247">
        <v>2982</v>
      </c>
      <c r="L247">
        <v>253</v>
      </c>
      <c r="M247">
        <v>1571</v>
      </c>
      <c r="N247">
        <v>52</v>
      </c>
      <c r="O247">
        <v>1068</v>
      </c>
      <c r="P247">
        <v>59</v>
      </c>
    </row>
    <row r="248" spans="1:16" x14ac:dyDescent="0.25">
      <c r="A248">
        <v>751</v>
      </c>
      <c r="B248" t="s">
        <v>71</v>
      </c>
      <c r="C248" t="s">
        <v>365</v>
      </c>
      <c r="E248">
        <v>8683</v>
      </c>
      <c r="F248">
        <v>253</v>
      </c>
      <c r="G248">
        <v>7027</v>
      </c>
      <c r="H248">
        <v>52</v>
      </c>
      <c r="I248">
        <v>4390</v>
      </c>
      <c r="J248">
        <v>59</v>
      </c>
      <c r="K248">
        <v>9230</v>
      </c>
      <c r="L248">
        <v>253</v>
      </c>
      <c r="M248">
        <v>7237</v>
      </c>
      <c r="N248">
        <v>52</v>
      </c>
      <c r="O248">
        <v>4358</v>
      </c>
      <c r="P248">
        <v>59</v>
      </c>
    </row>
    <row r="249" spans="1:16" x14ac:dyDescent="0.25">
      <c r="A249">
        <v>752</v>
      </c>
      <c r="B249" t="s">
        <v>206</v>
      </c>
      <c r="C249" t="s">
        <v>365</v>
      </c>
      <c r="E249">
        <v>21679</v>
      </c>
      <c r="F249">
        <v>253</v>
      </c>
      <c r="G249">
        <v>19165</v>
      </c>
      <c r="H249">
        <v>52</v>
      </c>
      <c r="I249">
        <v>14310</v>
      </c>
      <c r="J249">
        <v>59</v>
      </c>
      <c r="K249">
        <v>21632</v>
      </c>
      <c r="L249">
        <v>253</v>
      </c>
      <c r="M249">
        <v>17812</v>
      </c>
      <c r="N249">
        <v>52</v>
      </c>
      <c r="O249">
        <v>13861</v>
      </c>
      <c r="P249">
        <v>59</v>
      </c>
    </row>
    <row r="250" spans="1:16" x14ac:dyDescent="0.25">
      <c r="A250">
        <v>753</v>
      </c>
      <c r="B250" t="s">
        <v>106</v>
      </c>
      <c r="C250" t="s">
        <v>362</v>
      </c>
      <c r="E250">
        <v>2769</v>
      </c>
      <c r="F250">
        <v>253</v>
      </c>
      <c r="G250">
        <v>2086</v>
      </c>
      <c r="H250">
        <v>52</v>
      </c>
      <c r="I250">
        <v>1427</v>
      </c>
      <c r="J250">
        <v>59</v>
      </c>
      <c r="K250">
        <v>2632</v>
      </c>
      <c r="L250">
        <v>253</v>
      </c>
      <c r="M250">
        <v>1885</v>
      </c>
      <c r="N250">
        <v>52</v>
      </c>
      <c r="O250">
        <v>1351</v>
      </c>
      <c r="P250">
        <v>59</v>
      </c>
    </row>
    <row r="251" spans="1:16" x14ac:dyDescent="0.25">
      <c r="A251">
        <v>755</v>
      </c>
      <c r="B251" t="s">
        <v>313</v>
      </c>
      <c r="C251" t="s">
        <v>385</v>
      </c>
      <c r="E251">
        <v>8318</v>
      </c>
      <c r="F251">
        <v>253</v>
      </c>
      <c r="G251">
        <v>4631</v>
      </c>
      <c r="H251">
        <v>52</v>
      </c>
      <c r="I251">
        <v>2862</v>
      </c>
      <c r="J251">
        <v>59</v>
      </c>
      <c r="K251">
        <v>8845</v>
      </c>
      <c r="L251">
        <v>253</v>
      </c>
      <c r="M251">
        <v>4787</v>
      </c>
      <c r="N251">
        <v>52</v>
      </c>
      <c r="O251">
        <v>2841</v>
      </c>
      <c r="P251">
        <v>59</v>
      </c>
    </row>
    <row r="252" spans="1:16" x14ac:dyDescent="0.25">
      <c r="A252">
        <v>756</v>
      </c>
      <c r="B252" t="s">
        <v>274</v>
      </c>
      <c r="C252" t="s">
        <v>378</v>
      </c>
      <c r="E252">
        <v>2742</v>
      </c>
      <c r="F252">
        <v>253</v>
      </c>
      <c r="G252">
        <v>1620</v>
      </c>
      <c r="H252">
        <v>52</v>
      </c>
      <c r="I252">
        <v>994</v>
      </c>
      <c r="J252">
        <v>59</v>
      </c>
      <c r="K252">
        <v>2563</v>
      </c>
      <c r="L252">
        <v>253</v>
      </c>
      <c r="M252">
        <v>1369</v>
      </c>
      <c r="N252">
        <v>52</v>
      </c>
      <c r="O252">
        <v>978</v>
      </c>
      <c r="P252">
        <v>59</v>
      </c>
    </row>
    <row r="253" spans="1:16" x14ac:dyDescent="0.25">
      <c r="A253">
        <v>757</v>
      </c>
      <c r="B253" t="s">
        <v>128</v>
      </c>
      <c r="C253" t="s">
        <v>381</v>
      </c>
      <c r="E253">
        <v>5947</v>
      </c>
      <c r="F253">
        <v>253</v>
      </c>
      <c r="G253">
        <v>5261</v>
      </c>
      <c r="H253">
        <v>52</v>
      </c>
      <c r="I253">
        <v>3561</v>
      </c>
      <c r="J253">
        <v>59</v>
      </c>
      <c r="K253">
        <v>5426</v>
      </c>
      <c r="L253">
        <v>253</v>
      </c>
      <c r="M253">
        <v>4883</v>
      </c>
      <c r="N253">
        <v>52</v>
      </c>
      <c r="O253">
        <v>3383</v>
      </c>
      <c r="P253">
        <v>59</v>
      </c>
    </row>
    <row r="254" spans="1:16" x14ac:dyDescent="0.25">
      <c r="A254">
        <v>758</v>
      </c>
      <c r="B254" t="s">
        <v>215</v>
      </c>
      <c r="C254" t="s">
        <v>374</v>
      </c>
      <c r="E254">
        <v>18346</v>
      </c>
      <c r="F254">
        <v>253</v>
      </c>
      <c r="G254">
        <v>12544</v>
      </c>
      <c r="H254">
        <v>52</v>
      </c>
      <c r="I254">
        <v>8869</v>
      </c>
      <c r="J254">
        <v>59</v>
      </c>
      <c r="K254">
        <v>16896</v>
      </c>
      <c r="L254">
        <v>253</v>
      </c>
      <c r="M254">
        <v>11064</v>
      </c>
      <c r="N254">
        <v>52</v>
      </c>
      <c r="O254">
        <v>8356</v>
      </c>
      <c r="P254">
        <v>59</v>
      </c>
    </row>
    <row r="255" spans="1:16" x14ac:dyDescent="0.25">
      <c r="A255">
        <v>759</v>
      </c>
      <c r="B255" t="s">
        <v>226</v>
      </c>
      <c r="C255" t="s">
        <v>382</v>
      </c>
      <c r="E255">
        <v>2189</v>
      </c>
      <c r="F255">
        <v>253</v>
      </c>
      <c r="G255">
        <v>1283</v>
      </c>
      <c r="H255">
        <v>52</v>
      </c>
      <c r="I255">
        <v>795</v>
      </c>
      <c r="J255">
        <v>59</v>
      </c>
      <c r="K255">
        <v>2133</v>
      </c>
      <c r="L255">
        <v>253</v>
      </c>
      <c r="M255">
        <v>1404</v>
      </c>
      <c r="N255">
        <v>52</v>
      </c>
      <c r="O255">
        <v>840</v>
      </c>
      <c r="P255">
        <v>59</v>
      </c>
    </row>
    <row r="256" spans="1:16" x14ac:dyDescent="0.25">
      <c r="A256">
        <v>760</v>
      </c>
      <c r="B256" t="s">
        <v>144</v>
      </c>
      <c r="C256" t="s">
        <v>373</v>
      </c>
      <c r="E256">
        <v>8456</v>
      </c>
      <c r="F256">
        <v>253</v>
      </c>
      <c r="G256">
        <v>6631</v>
      </c>
      <c r="H256">
        <v>52</v>
      </c>
      <c r="I256">
        <v>4560</v>
      </c>
      <c r="J256">
        <v>59</v>
      </c>
      <c r="K256">
        <v>8047</v>
      </c>
      <c r="L256">
        <v>253</v>
      </c>
      <c r="M256">
        <v>5555</v>
      </c>
      <c r="N256">
        <v>52</v>
      </c>
      <c r="O256">
        <v>4128</v>
      </c>
      <c r="P256">
        <v>59</v>
      </c>
    </row>
    <row r="257" spans="1:16" x14ac:dyDescent="0.25">
      <c r="A257">
        <v>762</v>
      </c>
      <c r="B257" t="s">
        <v>113</v>
      </c>
      <c r="C257" t="s">
        <v>232</v>
      </c>
      <c r="E257">
        <v>2523</v>
      </c>
      <c r="F257">
        <v>253</v>
      </c>
      <c r="G257">
        <v>2040</v>
      </c>
      <c r="H257">
        <v>52</v>
      </c>
      <c r="I257">
        <v>1101</v>
      </c>
      <c r="J257">
        <v>59</v>
      </c>
      <c r="K257">
        <v>2394</v>
      </c>
      <c r="L257">
        <v>253</v>
      </c>
      <c r="M257">
        <v>1749</v>
      </c>
      <c r="N257">
        <v>52</v>
      </c>
      <c r="O257">
        <v>994</v>
      </c>
      <c r="P257">
        <v>59</v>
      </c>
    </row>
    <row r="258" spans="1:16" x14ac:dyDescent="0.25">
      <c r="A258">
        <v>754</v>
      </c>
      <c r="B258" t="s">
        <v>197</v>
      </c>
      <c r="C258" t="s">
        <v>369</v>
      </c>
      <c r="E258">
        <v>6864</v>
      </c>
      <c r="F258">
        <v>253</v>
      </c>
      <c r="G258">
        <v>4419</v>
      </c>
      <c r="H258">
        <v>52</v>
      </c>
      <c r="I258">
        <v>2643</v>
      </c>
      <c r="J258">
        <v>59</v>
      </c>
      <c r="K258">
        <v>5407</v>
      </c>
      <c r="L258">
        <v>253</v>
      </c>
      <c r="M258">
        <v>3372</v>
      </c>
      <c r="N258">
        <v>52</v>
      </c>
      <c r="O258">
        <v>2192</v>
      </c>
      <c r="P258">
        <v>59</v>
      </c>
    </row>
    <row r="259" spans="1:16" x14ac:dyDescent="0.25">
      <c r="A259">
        <v>761</v>
      </c>
      <c r="B259" t="s">
        <v>140</v>
      </c>
      <c r="C259" t="s">
        <v>369</v>
      </c>
      <c r="E259">
        <v>37844</v>
      </c>
      <c r="F259">
        <v>253</v>
      </c>
      <c r="G259">
        <v>34976</v>
      </c>
      <c r="H259">
        <v>52</v>
      </c>
      <c r="I259">
        <v>26895</v>
      </c>
      <c r="J259">
        <v>59</v>
      </c>
      <c r="K259">
        <v>37388</v>
      </c>
      <c r="L259">
        <v>253</v>
      </c>
      <c r="M259">
        <v>33175</v>
      </c>
      <c r="N259">
        <v>52</v>
      </c>
      <c r="O259">
        <v>24578</v>
      </c>
      <c r="P259">
        <v>59</v>
      </c>
    </row>
    <row r="260" spans="1:16" x14ac:dyDescent="0.25">
      <c r="A260">
        <v>764</v>
      </c>
      <c r="B260" t="s">
        <v>79</v>
      </c>
      <c r="C260" t="s">
        <v>373</v>
      </c>
      <c r="E260">
        <v>12436</v>
      </c>
      <c r="F260">
        <v>253</v>
      </c>
      <c r="G260">
        <v>6965</v>
      </c>
      <c r="H260">
        <v>52</v>
      </c>
      <c r="I260">
        <v>4398</v>
      </c>
      <c r="J260">
        <v>59</v>
      </c>
      <c r="K260">
        <v>13176</v>
      </c>
      <c r="L260">
        <v>253</v>
      </c>
      <c r="M260">
        <v>6684</v>
      </c>
      <c r="N260">
        <v>52</v>
      </c>
      <c r="O260">
        <v>4328</v>
      </c>
      <c r="P260">
        <v>59</v>
      </c>
    </row>
    <row r="261" spans="1:16" x14ac:dyDescent="0.25">
      <c r="A261">
        <v>763</v>
      </c>
      <c r="B261" t="s">
        <v>132</v>
      </c>
      <c r="C261" t="s">
        <v>364</v>
      </c>
      <c r="E261">
        <v>19379</v>
      </c>
      <c r="F261">
        <v>253</v>
      </c>
      <c r="G261">
        <v>11758</v>
      </c>
      <c r="H261">
        <v>52</v>
      </c>
      <c r="I261">
        <v>6803</v>
      </c>
      <c r="J261">
        <v>59</v>
      </c>
      <c r="K261">
        <v>19021</v>
      </c>
      <c r="L261">
        <v>253</v>
      </c>
      <c r="M261">
        <v>11181</v>
      </c>
      <c r="N261">
        <v>52</v>
      </c>
      <c r="O261">
        <v>6660</v>
      </c>
      <c r="P261">
        <v>59</v>
      </c>
    </row>
    <row r="262" spans="1:16" x14ac:dyDescent="0.25">
      <c r="A262">
        <v>765</v>
      </c>
      <c r="B262" t="s">
        <v>213</v>
      </c>
      <c r="C262" t="s">
        <v>365</v>
      </c>
      <c r="E262">
        <v>14170</v>
      </c>
      <c r="F262">
        <v>253</v>
      </c>
      <c r="G262">
        <v>11212</v>
      </c>
      <c r="H262">
        <v>52</v>
      </c>
      <c r="I262">
        <v>8107</v>
      </c>
      <c r="J262">
        <v>59</v>
      </c>
      <c r="K262">
        <v>13241</v>
      </c>
      <c r="L262">
        <v>253</v>
      </c>
      <c r="M262">
        <v>9696</v>
      </c>
      <c r="N262">
        <v>52</v>
      </c>
      <c r="O262">
        <v>7801</v>
      </c>
      <c r="P262">
        <v>59</v>
      </c>
    </row>
    <row r="263" spans="1:16" x14ac:dyDescent="0.25">
      <c r="A263">
        <v>766</v>
      </c>
      <c r="B263" t="s">
        <v>68</v>
      </c>
      <c r="C263" t="s">
        <v>365</v>
      </c>
      <c r="D263" t="s">
        <v>375</v>
      </c>
      <c r="E263">
        <v>7419</v>
      </c>
      <c r="F263">
        <v>253</v>
      </c>
      <c r="G263">
        <v>5191</v>
      </c>
      <c r="H263">
        <v>52</v>
      </c>
      <c r="I263">
        <v>2908</v>
      </c>
      <c r="J263">
        <v>59</v>
      </c>
      <c r="K263">
        <v>7346</v>
      </c>
      <c r="L263">
        <v>253</v>
      </c>
      <c r="M263">
        <v>4709</v>
      </c>
      <c r="N263">
        <v>52</v>
      </c>
      <c r="O263">
        <v>2981</v>
      </c>
      <c r="P263">
        <v>59</v>
      </c>
    </row>
    <row r="264" spans="1:16" x14ac:dyDescent="0.25">
      <c r="A264">
        <v>767</v>
      </c>
      <c r="B264" t="s">
        <v>314</v>
      </c>
      <c r="C264" t="s">
        <v>384</v>
      </c>
      <c r="E264">
        <v>25442</v>
      </c>
      <c r="F264">
        <v>253</v>
      </c>
      <c r="G264">
        <v>17142</v>
      </c>
      <c r="H264">
        <v>52</v>
      </c>
      <c r="I264">
        <v>10629</v>
      </c>
      <c r="J264">
        <v>59</v>
      </c>
      <c r="K264">
        <v>24227</v>
      </c>
      <c r="L264">
        <v>253</v>
      </c>
      <c r="M264">
        <v>17454</v>
      </c>
      <c r="N264">
        <v>52</v>
      </c>
      <c r="O264">
        <v>10831</v>
      </c>
      <c r="P264">
        <v>59</v>
      </c>
    </row>
    <row r="265" spans="1:16" x14ac:dyDescent="0.25">
      <c r="A265">
        <v>768</v>
      </c>
      <c r="B265" t="s">
        <v>315</v>
      </c>
      <c r="C265" t="s">
        <v>384</v>
      </c>
      <c r="E265">
        <v>3293</v>
      </c>
      <c r="F265">
        <v>253</v>
      </c>
      <c r="G265">
        <v>2293</v>
      </c>
      <c r="H265">
        <v>52</v>
      </c>
      <c r="I265">
        <v>1378</v>
      </c>
      <c r="J265">
        <v>59</v>
      </c>
      <c r="K265">
        <v>2532</v>
      </c>
      <c r="L265">
        <v>253</v>
      </c>
      <c r="M265">
        <v>1572</v>
      </c>
      <c r="N265">
        <v>52</v>
      </c>
      <c r="O265">
        <v>1102</v>
      </c>
      <c r="P265">
        <v>59</v>
      </c>
    </row>
    <row r="266" spans="1:16" x14ac:dyDescent="0.25">
      <c r="A266">
        <v>770</v>
      </c>
      <c r="B266" t="s">
        <v>45</v>
      </c>
      <c r="C266" t="s">
        <v>377</v>
      </c>
      <c r="E266">
        <v>20281</v>
      </c>
      <c r="F266">
        <v>253</v>
      </c>
      <c r="G266">
        <v>18092</v>
      </c>
      <c r="H266">
        <v>52</v>
      </c>
      <c r="I266">
        <v>12443</v>
      </c>
      <c r="J266">
        <v>59</v>
      </c>
      <c r="K266">
        <v>18982</v>
      </c>
      <c r="L266">
        <v>253</v>
      </c>
      <c r="M266">
        <v>16840</v>
      </c>
      <c r="N266">
        <v>52</v>
      </c>
      <c r="O266">
        <v>11950</v>
      </c>
      <c r="P266">
        <v>59</v>
      </c>
    </row>
    <row r="267" spans="1:16" x14ac:dyDescent="0.25">
      <c r="A267">
        <v>599</v>
      </c>
      <c r="B267" t="s">
        <v>194</v>
      </c>
      <c r="C267" t="s">
        <v>373</v>
      </c>
      <c r="E267">
        <v>5457</v>
      </c>
      <c r="F267">
        <v>253</v>
      </c>
      <c r="G267">
        <v>5186</v>
      </c>
      <c r="H267">
        <v>52</v>
      </c>
      <c r="I267">
        <v>1893</v>
      </c>
      <c r="J267">
        <v>59</v>
      </c>
      <c r="K267">
        <v>6077</v>
      </c>
      <c r="L267">
        <v>253</v>
      </c>
      <c r="M267">
        <v>4333</v>
      </c>
      <c r="N267">
        <v>52</v>
      </c>
      <c r="O267">
        <v>2943</v>
      </c>
      <c r="P267">
        <v>59</v>
      </c>
    </row>
    <row r="268" spans="1:16" x14ac:dyDescent="0.25">
      <c r="A268">
        <v>769</v>
      </c>
      <c r="B268" t="s">
        <v>103</v>
      </c>
      <c r="C268" t="s">
        <v>97</v>
      </c>
      <c r="E268">
        <v>9637</v>
      </c>
      <c r="F268">
        <v>253</v>
      </c>
      <c r="G268">
        <v>6998</v>
      </c>
      <c r="H268">
        <v>52</v>
      </c>
      <c r="I268">
        <v>4270</v>
      </c>
      <c r="J268">
        <v>59</v>
      </c>
      <c r="K268">
        <v>9481</v>
      </c>
      <c r="L268">
        <v>253</v>
      </c>
      <c r="M268">
        <v>6445</v>
      </c>
      <c r="N268">
        <v>52</v>
      </c>
      <c r="O268">
        <v>4174</v>
      </c>
      <c r="P268">
        <v>59</v>
      </c>
    </row>
    <row r="269" spans="1:16" x14ac:dyDescent="0.25">
      <c r="A269">
        <v>771</v>
      </c>
      <c r="B269" t="s">
        <v>275</v>
      </c>
      <c r="C269" t="s">
        <v>378</v>
      </c>
      <c r="E269">
        <v>4795</v>
      </c>
      <c r="F269">
        <v>253</v>
      </c>
      <c r="G269">
        <v>2799</v>
      </c>
      <c r="H269">
        <v>52</v>
      </c>
      <c r="I269">
        <v>1717</v>
      </c>
      <c r="J269">
        <v>59</v>
      </c>
      <c r="K269">
        <v>4327</v>
      </c>
      <c r="L269">
        <v>253</v>
      </c>
      <c r="M269">
        <v>2877</v>
      </c>
      <c r="N269">
        <v>52</v>
      </c>
      <c r="O269">
        <v>1906</v>
      </c>
      <c r="P269">
        <v>59</v>
      </c>
    </row>
    <row r="270" spans="1:16" x14ac:dyDescent="0.25">
      <c r="B270" s="4"/>
    </row>
    <row r="271" spans="1:16" x14ac:dyDescent="0.25">
      <c r="B271" s="4"/>
    </row>
    <row r="272" spans="1:16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</sheetData>
  <autoFilter ref="A1:Q269" xr:uid="{269E271F-BB8F-4277-A075-B0CCAB7A8DD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60CB-DE60-4C83-8382-E843F3B666D5}">
  <dimension ref="A1:D352"/>
  <sheetViews>
    <sheetView topLeftCell="A337" workbookViewId="0">
      <selection activeCell="F340" sqref="F340"/>
    </sheetView>
  </sheetViews>
  <sheetFormatPr defaultRowHeight="15" x14ac:dyDescent="0.25"/>
  <cols>
    <col min="1" max="1" width="32.85546875" bestFit="1" customWidth="1"/>
    <col min="2" max="2" width="9.140625" style="25"/>
    <col min="3" max="3" width="26.140625" bestFit="1" customWidth="1"/>
    <col min="4" max="4" width="5.5703125" bestFit="1" customWidth="1"/>
  </cols>
  <sheetData>
    <row r="1" spans="1:4" x14ac:dyDescent="0.25">
      <c r="A1" s="18" t="s">
        <v>345</v>
      </c>
      <c r="B1" s="29" t="s">
        <v>596</v>
      </c>
      <c r="C1" s="18" t="s">
        <v>597</v>
      </c>
      <c r="D1" s="18" t="s">
        <v>580</v>
      </c>
    </row>
    <row r="2" spans="1:4" x14ac:dyDescent="0.25">
      <c r="A2" s="14" t="s">
        <v>75</v>
      </c>
      <c r="B2" s="30" t="s">
        <v>52</v>
      </c>
      <c r="C2" s="15">
        <v>6316</v>
      </c>
      <c r="D2" s="19">
        <f t="shared" ref="D2:D26" si="0">YEAR(C2)</f>
        <v>1917</v>
      </c>
    </row>
    <row r="3" spans="1:4" x14ac:dyDescent="0.25">
      <c r="A3" s="14" t="s">
        <v>74</v>
      </c>
      <c r="B3" s="30" t="s">
        <v>52</v>
      </c>
      <c r="C3" s="15">
        <v>6316</v>
      </c>
      <c r="D3" s="19">
        <f t="shared" si="0"/>
        <v>1917</v>
      </c>
    </row>
    <row r="4" spans="1:4" x14ac:dyDescent="0.25">
      <c r="A4" s="14" t="s">
        <v>73</v>
      </c>
      <c r="B4" s="30" t="s">
        <v>52</v>
      </c>
      <c r="C4" s="15">
        <v>12238</v>
      </c>
      <c r="D4" s="19">
        <f t="shared" si="0"/>
        <v>1933</v>
      </c>
    </row>
    <row r="5" spans="1:4" x14ac:dyDescent="0.25">
      <c r="A5" s="14" t="s">
        <v>72</v>
      </c>
      <c r="B5" s="30" t="s">
        <v>52</v>
      </c>
      <c r="C5" s="15">
        <v>6316</v>
      </c>
      <c r="D5" s="19">
        <f t="shared" si="0"/>
        <v>1917</v>
      </c>
    </row>
    <row r="6" spans="1:4" x14ac:dyDescent="0.25">
      <c r="A6" s="14" t="s">
        <v>71</v>
      </c>
      <c r="B6" s="30" t="s">
        <v>52</v>
      </c>
      <c r="C6" s="15">
        <v>6316</v>
      </c>
      <c r="D6" s="19">
        <f t="shared" si="0"/>
        <v>1917</v>
      </c>
    </row>
    <row r="7" spans="1:4" x14ac:dyDescent="0.25">
      <c r="A7" s="14" t="s">
        <v>70</v>
      </c>
      <c r="B7" s="30" t="s">
        <v>52</v>
      </c>
      <c r="C7" s="15">
        <v>6423</v>
      </c>
      <c r="D7" s="19">
        <f t="shared" si="0"/>
        <v>1917</v>
      </c>
    </row>
    <row r="8" spans="1:4" x14ac:dyDescent="0.25">
      <c r="A8" s="14" t="s">
        <v>69</v>
      </c>
      <c r="B8" s="30" t="s">
        <v>52</v>
      </c>
      <c r="C8" s="15">
        <v>6316</v>
      </c>
      <c r="D8" s="19">
        <f t="shared" si="0"/>
        <v>1917</v>
      </c>
    </row>
    <row r="9" spans="1:4" x14ac:dyDescent="0.25">
      <c r="A9" s="14" t="s">
        <v>68</v>
      </c>
      <c r="B9" s="30" t="s">
        <v>52</v>
      </c>
      <c r="C9" s="15">
        <v>5609</v>
      </c>
      <c r="D9" s="19">
        <f t="shared" si="0"/>
        <v>1915</v>
      </c>
    </row>
    <row r="10" spans="1:4" x14ac:dyDescent="0.25">
      <c r="A10" s="14" t="s">
        <v>67</v>
      </c>
      <c r="B10" s="30" t="s">
        <v>52</v>
      </c>
      <c r="C10" s="15">
        <v>6119</v>
      </c>
      <c r="D10" s="19">
        <f t="shared" si="0"/>
        <v>1916</v>
      </c>
    </row>
    <row r="11" spans="1:4" x14ac:dyDescent="0.25">
      <c r="A11" s="14" t="s">
        <v>66</v>
      </c>
      <c r="B11" s="30" t="s">
        <v>52</v>
      </c>
      <c r="C11" s="15">
        <v>5521</v>
      </c>
      <c r="D11" s="19">
        <f t="shared" si="0"/>
        <v>1915</v>
      </c>
    </row>
    <row r="12" spans="1:4" x14ac:dyDescent="0.25">
      <c r="A12" s="19" t="s">
        <v>65</v>
      </c>
      <c r="B12" s="30" t="s">
        <v>52</v>
      </c>
      <c r="C12" s="15">
        <v>5510</v>
      </c>
      <c r="D12" s="19">
        <f t="shared" si="0"/>
        <v>1915</v>
      </c>
    </row>
    <row r="13" spans="1:4" x14ac:dyDescent="0.25">
      <c r="A13" s="19" t="s">
        <v>64</v>
      </c>
      <c r="B13" s="30" t="s">
        <v>52</v>
      </c>
      <c r="C13" s="15">
        <v>5636</v>
      </c>
      <c r="D13" s="19">
        <f t="shared" si="0"/>
        <v>1915</v>
      </c>
    </row>
    <row r="14" spans="1:4" x14ac:dyDescent="0.25">
      <c r="A14" s="19" t="s">
        <v>63</v>
      </c>
      <c r="B14" s="30" t="s">
        <v>52</v>
      </c>
      <c r="C14" s="15">
        <v>5510</v>
      </c>
      <c r="D14" s="19">
        <f t="shared" si="0"/>
        <v>1915</v>
      </c>
    </row>
    <row r="15" spans="1:4" x14ac:dyDescent="0.25">
      <c r="A15" s="14" t="s">
        <v>62</v>
      </c>
      <c r="B15" s="30" t="s">
        <v>52</v>
      </c>
      <c r="C15" s="15">
        <v>5084</v>
      </c>
      <c r="D15" s="19">
        <f t="shared" si="0"/>
        <v>1913</v>
      </c>
    </row>
    <row r="16" spans="1:4" x14ac:dyDescent="0.25">
      <c r="A16" s="19" t="s">
        <v>61</v>
      </c>
      <c r="B16" s="30" t="s">
        <v>52</v>
      </c>
      <c r="C16" s="15">
        <v>2723</v>
      </c>
      <c r="D16" s="19">
        <f t="shared" si="0"/>
        <v>1907</v>
      </c>
    </row>
    <row r="17" spans="1:4" x14ac:dyDescent="0.25">
      <c r="A17" s="14" t="s">
        <v>60</v>
      </c>
      <c r="B17" s="30" t="s">
        <v>52</v>
      </c>
      <c r="C17" s="15">
        <v>2643</v>
      </c>
      <c r="D17" s="19">
        <f t="shared" si="0"/>
        <v>1907</v>
      </c>
    </row>
    <row r="18" spans="1:4" x14ac:dyDescent="0.25">
      <c r="A18" s="19" t="s">
        <v>59</v>
      </c>
      <c r="B18" s="30" t="s">
        <v>52</v>
      </c>
      <c r="C18" s="15">
        <v>2261</v>
      </c>
      <c r="D18" s="19">
        <f t="shared" si="0"/>
        <v>1906</v>
      </c>
    </row>
    <row r="19" spans="1:4" x14ac:dyDescent="0.25">
      <c r="A19" s="19" t="s">
        <v>58</v>
      </c>
      <c r="B19" s="30" t="s">
        <v>52</v>
      </c>
      <c r="C19" s="15">
        <v>2261</v>
      </c>
      <c r="D19" s="19">
        <f t="shared" si="0"/>
        <v>1906</v>
      </c>
    </row>
    <row r="20" spans="1:4" x14ac:dyDescent="0.25">
      <c r="A20" s="19" t="s">
        <v>57</v>
      </c>
      <c r="B20" s="30" t="s">
        <v>52</v>
      </c>
      <c r="C20" s="15">
        <v>2261</v>
      </c>
      <c r="D20" s="19">
        <f t="shared" si="0"/>
        <v>1906</v>
      </c>
    </row>
    <row r="21" spans="1:4" x14ac:dyDescent="0.25">
      <c r="A21" s="19" t="s">
        <v>32</v>
      </c>
      <c r="B21" s="30" t="s">
        <v>52</v>
      </c>
      <c r="C21" s="15">
        <v>2261</v>
      </c>
      <c r="D21" s="19">
        <f t="shared" si="0"/>
        <v>1906</v>
      </c>
    </row>
    <row r="22" spans="1:4" x14ac:dyDescent="0.25">
      <c r="A22" s="14" t="s">
        <v>56</v>
      </c>
      <c r="B22" s="30" t="s">
        <v>52</v>
      </c>
      <c r="C22" s="15">
        <v>2261</v>
      </c>
      <c r="D22" s="19">
        <f t="shared" si="0"/>
        <v>1906</v>
      </c>
    </row>
    <row r="23" spans="1:4" x14ac:dyDescent="0.25">
      <c r="A23" s="19" t="s">
        <v>55</v>
      </c>
      <c r="B23" s="30" t="s">
        <v>52</v>
      </c>
      <c r="C23" s="15">
        <v>2261</v>
      </c>
      <c r="D23" s="19">
        <f t="shared" si="0"/>
        <v>1906</v>
      </c>
    </row>
    <row r="24" spans="1:4" x14ac:dyDescent="0.25">
      <c r="A24" s="14" t="s">
        <v>54</v>
      </c>
      <c r="B24" s="30" t="s">
        <v>52</v>
      </c>
      <c r="C24" s="15">
        <v>2261</v>
      </c>
      <c r="D24" s="19">
        <f t="shared" si="0"/>
        <v>1906</v>
      </c>
    </row>
    <row r="25" spans="1:4" x14ac:dyDescent="0.25">
      <c r="A25" s="19" t="s">
        <v>53</v>
      </c>
      <c r="B25" s="30" t="s">
        <v>52</v>
      </c>
      <c r="C25" s="15">
        <v>2261</v>
      </c>
      <c r="D25" s="19">
        <f t="shared" si="0"/>
        <v>1906</v>
      </c>
    </row>
    <row r="26" spans="1:4" x14ac:dyDescent="0.25">
      <c r="A26" s="14" t="s">
        <v>77</v>
      </c>
      <c r="B26" s="30" t="s">
        <v>52</v>
      </c>
      <c r="C26" s="15">
        <v>2409</v>
      </c>
      <c r="D26" s="19">
        <f t="shared" si="0"/>
        <v>1906</v>
      </c>
    </row>
    <row r="27" spans="1:4" x14ac:dyDescent="0.25">
      <c r="A27" s="14" t="s">
        <v>335</v>
      </c>
      <c r="B27" s="30" t="s">
        <v>142</v>
      </c>
      <c r="C27" s="19" t="s">
        <v>611</v>
      </c>
      <c r="D27" s="19">
        <v>1870</v>
      </c>
    </row>
    <row r="28" spans="1:4" x14ac:dyDescent="0.25">
      <c r="A28" s="14" t="s">
        <v>333</v>
      </c>
      <c r="B28" s="30" t="s">
        <v>142</v>
      </c>
      <c r="C28" s="19" t="s">
        <v>598</v>
      </c>
      <c r="D28" s="19">
        <v>1894</v>
      </c>
    </row>
    <row r="29" spans="1:4" ht="24" customHeight="1" x14ac:dyDescent="0.25">
      <c r="A29" s="14" t="s">
        <v>334</v>
      </c>
      <c r="B29" s="30" t="s">
        <v>142</v>
      </c>
      <c r="C29" s="20" t="s">
        <v>612</v>
      </c>
      <c r="D29" s="20">
        <v>1840</v>
      </c>
    </row>
    <row r="30" spans="1:4" x14ac:dyDescent="0.25">
      <c r="A30" s="14" t="s">
        <v>285</v>
      </c>
      <c r="B30" s="30" t="s">
        <v>142</v>
      </c>
      <c r="C30" s="19" t="s">
        <v>599</v>
      </c>
      <c r="D30" s="19">
        <v>1872</v>
      </c>
    </row>
    <row r="31" spans="1:4" ht="16.5" x14ac:dyDescent="0.25">
      <c r="A31" s="14" t="s">
        <v>41</v>
      </c>
      <c r="B31" s="30" t="s">
        <v>142</v>
      </c>
      <c r="C31" s="20" t="s">
        <v>613</v>
      </c>
      <c r="D31" s="20">
        <v>1861</v>
      </c>
    </row>
    <row r="32" spans="1:4" x14ac:dyDescent="0.25">
      <c r="A32" s="14" t="s">
        <v>284</v>
      </c>
      <c r="B32" s="30" t="s">
        <v>142</v>
      </c>
      <c r="C32" s="19" t="s">
        <v>600</v>
      </c>
      <c r="D32" s="19">
        <v>1850</v>
      </c>
    </row>
    <row r="33" spans="1:4" x14ac:dyDescent="0.25">
      <c r="A33" s="14" t="s">
        <v>36</v>
      </c>
      <c r="B33" s="30" t="s">
        <v>142</v>
      </c>
      <c r="C33" s="19" t="s">
        <v>601</v>
      </c>
      <c r="D33" s="20">
        <v>1862</v>
      </c>
    </row>
    <row r="34" spans="1:4" x14ac:dyDescent="0.25">
      <c r="A34" s="14" t="s">
        <v>265</v>
      </c>
      <c r="B34" s="30" t="s">
        <v>142</v>
      </c>
      <c r="C34" s="21" t="s">
        <v>602</v>
      </c>
      <c r="D34" s="21">
        <v>1907</v>
      </c>
    </row>
    <row r="35" spans="1:4" x14ac:dyDescent="0.25">
      <c r="A35" s="19" t="s">
        <v>264</v>
      </c>
      <c r="B35" s="30" t="s">
        <v>142</v>
      </c>
      <c r="C35" s="19" t="s">
        <v>603</v>
      </c>
      <c r="D35" s="19">
        <v>1907</v>
      </c>
    </row>
    <row r="36" spans="1:4" x14ac:dyDescent="0.25">
      <c r="A36" s="19" t="s">
        <v>57</v>
      </c>
      <c r="B36" s="30" t="s">
        <v>142</v>
      </c>
      <c r="C36" s="19" t="s">
        <v>604</v>
      </c>
      <c r="D36" s="19">
        <v>1900</v>
      </c>
    </row>
    <row r="37" spans="1:4" x14ac:dyDescent="0.25">
      <c r="A37" s="14" t="s">
        <v>31</v>
      </c>
      <c r="B37" s="30" t="s">
        <v>142</v>
      </c>
      <c r="C37" s="19" t="s">
        <v>605</v>
      </c>
      <c r="D37" s="19">
        <v>1906</v>
      </c>
    </row>
    <row r="38" spans="1:4" x14ac:dyDescent="0.25">
      <c r="A38" s="14" t="s">
        <v>142</v>
      </c>
      <c r="B38" s="30" t="s">
        <v>142</v>
      </c>
      <c r="C38" s="19" t="s">
        <v>606</v>
      </c>
      <c r="D38" s="19">
        <v>1860</v>
      </c>
    </row>
    <row r="39" spans="1:4" x14ac:dyDescent="0.25">
      <c r="A39" s="19" t="s">
        <v>283</v>
      </c>
      <c r="B39" s="30" t="s">
        <v>142</v>
      </c>
      <c r="C39" s="19" t="s">
        <v>607</v>
      </c>
      <c r="D39" s="19">
        <v>1972</v>
      </c>
    </row>
    <row r="40" spans="1:4" x14ac:dyDescent="0.25">
      <c r="A40" s="14" t="s">
        <v>282</v>
      </c>
      <c r="B40" s="30" t="s">
        <v>142</v>
      </c>
      <c r="C40" s="19" t="s">
        <v>608</v>
      </c>
      <c r="D40" s="19">
        <v>1848</v>
      </c>
    </row>
    <row r="41" spans="1:4" x14ac:dyDescent="0.25">
      <c r="A41" s="19" t="s">
        <v>259</v>
      </c>
      <c r="B41" s="30" t="s">
        <v>142</v>
      </c>
      <c r="C41" s="19" t="s">
        <v>609</v>
      </c>
      <c r="D41" s="19">
        <v>1890</v>
      </c>
    </row>
    <row r="42" spans="1:4" ht="15.75" thickBot="1" x14ac:dyDescent="0.3">
      <c r="A42" s="14" t="s">
        <v>281</v>
      </c>
      <c r="B42" s="30" t="s">
        <v>142</v>
      </c>
      <c r="C42" s="19" t="s">
        <v>610</v>
      </c>
      <c r="D42" s="19">
        <v>1971</v>
      </c>
    </row>
    <row r="43" spans="1:4" ht="15.75" thickBot="1" x14ac:dyDescent="0.3">
      <c r="A43" s="8" t="s">
        <v>113</v>
      </c>
      <c r="B43" s="28" t="s">
        <v>78</v>
      </c>
      <c r="C43" s="9">
        <v>17858</v>
      </c>
      <c r="D43" s="6">
        <f>YEAR(C43)</f>
        <v>1948</v>
      </c>
    </row>
    <row r="44" spans="1:4" ht="15.75" thickBot="1" x14ac:dyDescent="0.3">
      <c r="A44" s="8" t="s">
        <v>112</v>
      </c>
      <c r="B44" s="28" t="s">
        <v>78</v>
      </c>
      <c r="C44" s="9">
        <v>17858</v>
      </c>
      <c r="D44" s="6">
        <f t="shared" ref="D44:D91" si="1">YEAR(C44)</f>
        <v>1948</v>
      </c>
    </row>
    <row r="45" spans="1:4" ht="15.75" thickBot="1" x14ac:dyDescent="0.3">
      <c r="A45" s="8" t="s">
        <v>111</v>
      </c>
      <c r="B45" s="28" t="s">
        <v>78</v>
      </c>
      <c r="C45" s="9">
        <v>17858</v>
      </c>
      <c r="D45" s="6">
        <f t="shared" si="1"/>
        <v>1948</v>
      </c>
    </row>
    <row r="46" spans="1:4" ht="15.75" thickBot="1" x14ac:dyDescent="0.3">
      <c r="A46" s="8" t="s">
        <v>114</v>
      </c>
      <c r="B46" s="28" t="s">
        <v>78</v>
      </c>
      <c r="C46" s="9">
        <v>17858</v>
      </c>
      <c r="D46" s="6">
        <f t="shared" si="1"/>
        <v>1948</v>
      </c>
    </row>
    <row r="47" spans="1:4" ht="15.75" thickBot="1" x14ac:dyDescent="0.3">
      <c r="A47" s="8" t="s">
        <v>110</v>
      </c>
      <c r="B47" s="28" t="s">
        <v>78</v>
      </c>
      <c r="C47" s="9">
        <v>17348</v>
      </c>
      <c r="D47" s="6">
        <f t="shared" si="1"/>
        <v>1947</v>
      </c>
    </row>
    <row r="48" spans="1:4" ht="15.75" thickBot="1" x14ac:dyDescent="0.3">
      <c r="A48" s="8" t="s">
        <v>109</v>
      </c>
      <c r="B48" s="28" t="s">
        <v>78</v>
      </c>
      <c r="C48" s="9">
        <v>17348</v>
      </c>
      <c r="D48" s="6">
        <f t="shared" si="1"/>
        <v>1947</v>
      </c>
    </row>
    <row r="49" spans="1:4" ht="15.75" thickBot="1" x14ac:dyDescent="0.3">
      <c r="A49" s="8" t="s">
        <v>108</v>
      </c>
      <c r="B49" s="28" t="s">
        <v>78</v>
      </c>
      <c r="C49" s="9">
        <v>17348</v>
      </c>
      <c r="D49" s="6">
        <f t="shared" si="1"/>
        <v>1947</v>
      </c>
    </row>
    <row r="50" spans="1:4" ht="15.75" thickBot="1" x14ac:dyDescent="0.3">
      <c r="A50" s="8" t="s">
        <v>107</v>
      </c>
      <c r="B50" s="28" t="s">
        <v>78</v>
      </c>
      <c r="C50" s="9">
        <v>7521</v>
      </c>
      <c r="D50" s="6">
        <f t="shared" si="1"/>
        <v>1920</v>
      </c>
    </row>
    <row r="51" spans="1:4" ht="15.75" thickBot="1" x14ac:dyDescent="0.3">
      <c r="A51" s="8" t="s">
        <v>106</v>
      </c>
      <c r="B51" s="28" t="s">
        <v>78</v>
      </c>
      <c r="C51" s="9">
        <v>8710</v>
      </c>
      <c r="D51" s="6">
        <f t="shared" si="1"/>
        <v>1923</v>
      </c>
    </row>
    <row r="52" spans="1:4" ht="15.75" thickBot="1" x14ac:dyDescent="0.3">
      <c r="A52" s="8" t="s">
        <v>105</v>
      </c>
      <c r="B52" s="28" t="s">
        <v>78</v>
      </c>
      <c r="C52" s="9">
        <v>8710</v>
      </c>
      <c r="D52" s="6">
        <f t="shared" si="1"/>
        <v>1923</v>
      </c>
    </row>
    <row r="53" spans="1:4" ht="15.75" thickBot="1" x14ac:dyDescent="0.3">
      <c r="A53" s="8" t="s">
        <v>104</v>
      </c>
      <c r="B53" s="28" t="s">
        <v>78</v>
      </c>
      <c r="C53" s="9">
        <v>7521</v>
      </c>
      <c r="D53" s="6">
        <f t="shared" si="1"/>
        <v>1920</v>
      </c>
    </row>
    <row r="54" spans="1:4" ht="15.75" thickBot="1" x14ac:dyDescent="0.3">
      <c r="A54" s="8" t="s">
        <v>79</v>
      </c>
      <c r="B54" s="28" t="s">
        <v>78</v>
      </c>
      <c r="C54" s="9">
        <v>17494</v>
      </c>
      <c r="D54" s="6">
        <f t="shared" si="1"/>
        <v>1947</v>
      </c>
    </row>
    <row r="55" spans="1:4" ht="15.75" thickBot="1" x14ac:dyDescent="0.3">
      <c r="A55" s="8" t="s">
        <v>80</v>
      </c>
      <c r="B55" s="28" t="s">
        <v>78</v>
      </c>
      <c r="C55" s="9">
        <v>212</v>
      </c>
      <c r="D55" s="6">
        <f t="shared" si="1"/>
        <v>1900</v>
      </c>
    </row>
    <row r="56" spans="1:4" ht="15.75" thickBot="1" x14ac:dyDescent="0.3">
      <c r="A56" s="8" t="s">
        <v>81</v>
      </c>
      <c r="B56" s="28" t="s">
        <v>78</v>
      </c>
      <c r="C56" s="9">
        <v>212</v>
      </c>
      <c r="D56" s="6">
        <f t="shared" si="1"/>
        <v>1900</v>
      </c>
    </row>
    <row r="57" spans="1:4" ht="15.75" thickBot="1" x14ac:dyDescent="0.3">
      <c r="A57" s="8" t="s">
        <v>82</v>
      </c>
      <c r="B57" s="28" t="s">
        <v>78</v>
      </c>
      <c r="C57" s="9">
        <v>212</v>
      </c>
      <c r="D57" s="6">
        <f t="shared" si="1"/>
        <v>1900</v>
      </c>
    </row>
    <row r="58" spans="1:4" ht="15.75" thickBot="1" x14ac:dyDescent="0.3">
      <c r="A58" s="8" t="s">
        <v>83</v>
      </c>
      <c r="B58" s="28" t="s">
        <v>78</v>
      </c>
      <c r="C58" s="9">
        <v>212</v>
      </c>
      <c r="D58" s="6">
        <f t="shared" si="1"/>
        <v>1900</v>
      </c>
    </row>
    <row r="59" spans="1:4" ht="15.75" thickBot="1" x14ac:dyDescent="0.3">
      <c r="A59" s="8" t="s">
        <v>84</v>
      </c>
      <c r="B59" s="28" t="s">
        <v>78</v>
      </c>
      <c r="C59" s="9">
        <v>212</v>
      </c>
      <c r="D59" s="6">
        <f t="shared" si="1"/>
        <v>1900</v>
      </c>
    </row>
    <row r="60" spans="1:4" ht="15.75" thickBot="1" x14ac:dyDescent="0.3">
      <c r="A60" s="8" t="s">
        <v>85</v>
      </c>
      <c r="B60" s="28" t="s">
        <v>78</v>
      </c>
      <c r="C60" s="9">
        <v>212</v>
      </c>
      <c r="D60" s="6">
        <f t="shared" si="1"/>
        <v>1900</v>
      </c>
    </row>
    <row r="61" spans="1:4" ht="15.75" thickBot="1" x14ac:dyDescent="0.3">
      <c r="A61" s="8" t="s">
        <v>86</v>
      </c>
      <c r="B61" s="28" t="s">
        <v>78</v>
      </c>
      <c r="C61" s="9">
        <v>268</v>
      </c>
      <c r="D61" s="6">
        <f t="shared" si="1"/>
        <v>1900</v>
      </c>
    </row>
    <row r="62" spans="1:4" ht="15.75" thickBot="1" x14ac:dyDescent="0.3">
      <c r="A62" s="8" t="s">
        <v>57</v>
      </c>
      <c r="B62" s="28" t="s">
        <v>78</v>
      </c>
      <c r="C62" s="9">
        <v>212</v>
      </c>
      <c r="D62" s="6">
        <f t="shared" si="1"/>
        <v>1900</v>
      </c>
    </row>
    <row r="63" spans="1:4" ht="15.75" thickBot="1" x14ac:dyDescent="0.3">
      <c r="A63" s="8" t="s">
        <v>262</v>
      </c>
      <c r="B63" s="28" t="s">
        <v>78</v>
      </c>
      <c r="C63" s="9">
        <v>212</v>
      </c>
      <c r="D63" s="6">
        <f t="shared" si="1"/>
        <v>1900</v>
      </c>
    </row>
    <row r="64" spans="1:4" ht="15.75" thickBot="1" x14ac:dyDescent="0.3">
      <c r="A64" s="8" t="s">
        <v>35</v>
      </c>
      <c r="B64" s="28" t="s">
        <v>78</v>
      </c>
      <c r="C64" s="9">
        <v>12322</v>
      </c>
      <c r="D64" s="6">
        <f t="shared" si="1"/>
        <v>1933</v>
      </c>
    </row>
    <row r="65" spans="1:4" ht="15.75" thickBot="1" x14ac:dyDescent="0.3">
      <c r="A65" s="8" t="s">
        <v>87</v>
      </c>
      <c r="B65" s="28" t="s">
        <v>78</v>
      </c>
      <c r="C65" s="9">
        <v>212</v>
      </c>
      <c r="D65" s="6">
        <f t="shared" si="1"/>
        <v>1900</v>
      </c>
    </row>
    <row r="66" spans="1:4" ht="15.75" thickBot="1" x14ac:dyDescent="0.3">
      <c r="A66" s="8" t="s">
        <v>88</v>
      </c>
      <c r="B66" s="28" t="s">
        <v>78</v>
      </c>
      <c r="C66" s="9">
        <v>212</v>
      </c>
      <c r="D66" s="6">
        <f t="shared" si="1"/>
        <v>1900</v>
      </c>
    </row>
    <row r="67" spans="1:4" ht="15.75" thickBot="1" x14ac:dyDescent="0.3">
      <c r="A67" s="8" t="s">
        <v>89</v>
      </c>
      <c r="B67" s="28" t="s">
        <v>78</v>
      </c>
      <c r="C67" s="9">
        <v>212</v>
      </c>
      <c r="D67" s="6">
        <f t="shared" si="1"/>
        <v>1900</v>
      </c>
    </row>
    <row r="68" spans="1:4" ht="15.75" thickBot="1" x14ac:dyDescent="0.3">
      <c r="A68" s="8" t="s">
        <v>90</v>
      </c>
      <c r="B68" s="28" t="s">
        <v>78</v>
      </c>
      <c r="C68" s="9">
        <v>4593</v>
      </c>
      <c r="D68" s="6">
        <f t="shared" si="1"/>
        <v>1912</v>
      </c>
    </row>
    <row r="69" spans="1:4" ht="15.75" thickBot="1" x14ac:dyDescent="0.3">
      <c r="A69" s="8" t="s">
        <v>91</v>
      </c>
      <c r="B69" s="28" t="s">
        <v>78</v>
      </c>
      <c r="C69" s="9">
        <v>17140</v>
      </c>
      <c r="D69" s="6">
        <f t="shared" si="1"/>
        <v>1946</v>
      </c>
    </row>
    <row r="70" spans="1:4" ht="15.75" thickBot="1" x14ac:dyDescent="0.3">
      <c r="A70" s="8" t="s">
        <v>92</v>
      </c>
      <c r="B70" s="28" t="s">
        <v>78</v>
      </c>
      <c r="C70" s="9">
        <v>17140</v>
      </c>
      <c r="D70" s="6">
        <f t="shared" si="1"/>
        <v>1946</v>
      </c>
    </row>
    <row r="71" spans="1:4" ht="15.75" thickBot="1" x14ac:dyDescent="0.3">
      <c r="A71" s="8" t="s">
        <v>93</v>
      </c>
      <c r="B71" s="28" t="s">
        <v>78</v>
      </c>
      <c r="C71" s="9">
        <v>17140</v>
      </c>
      <c r="D71" s="6">
        <f t="shared" si="1"/>
        <v>1946</v>
      </c>
    </row>
    <row r="72" spans="1:4" ht="15.75" thickBot="1" x14ac:dyDescent="0.3">
      <c r="A72" s="8" t="s">
        <v>94</v>
      </c>
      <c r="B72" s="28" t="s">
        <v>78</v>
      </c>
      <c r="C72" s="9">
        <v>17292</v>
      </c>
      <c r="D72" s="6">
        <f t="shared" si="1"/>
        <v>1947</v>
      </c>
    </row>
    <row r="73" spans="1:4" ht="15.75" thickBot="1" x14ac:dyDescent="0.3">
      <c r="A73" s="8" t="s">
        <v>95</v>
      </c>
      <c r="B73" s="28" t="s">
        <v>78</v>
      </c>
      <c r="C73" s="9">
        <v>17292</v>
      </c>
      <c r="D73" s="6">
        <f t="shared" si="1"/>
        <v>1947</v>
      </c>
    </row>
    <row r="74" spans="1:4" ht="15.75" thickBot="1" x14ac:dyDescent="0.3">
      <c r="A74" s="8" t="s">
        <v>96</v>
      </c>
      <c r="B74" s="28" t="s">
        <v>78</v>
      </c>
      <c r="C74" s="9">
        <v>17515</v>
      </c>
      <c r="D74" s="6">
        <f t="shared" si="1"/>
        <v>1947</v>
      </c>
    </row>
    <row r="75" spans="1:4" ht="15.75" thickBot="1" x14ac:dyDescent="0.3">
      <c r="A75" s="8" t="s">
        <v>97</v>
      </c>
      <c r="B75" s="28" t="s">
        <v>78</v>
      </c>
      <c r="C75" s="9">
        <v>17515</v>
      </c>
      <c r="D75" s="6">
        <f t="shared" si="1"/>
        <v>1947</v>
      </c>
    </row>
    <row r="76" spans="1:4" ht="15.75" thickBot="1" x14ac:dyDescent="0.3">
      <c r="A76" s="8" t="s">
        <v>98</v>
      </c>
      <c r="B76" s="28" t="s">
        <v>78</v>
      </c>
      <c r="C76" s="9">
        <v>17515</v>
      </c>
      <c r="D76" s="6">
        <f t="shared" si="1"/>
        <v>1947</v>
      </c>
    </row>
    <row r="77" spans="1:4" ht="15.75" thickBot="1" x14ac:dyDescent="0.3">
      <c r="A77" s="8" t="s">
        <v>99</v>
      </c>
      <c r="B77" s="28" t="s">
        <v>78</v>
      </c>
      <c r="C77" s="9">
        <v>17515</v>
      </c>
      <c r="D77" s="6">
        <f t="shared" si="1"/>
        <v>1947</v>
      </c>
    </row>
    <row r="78" spans="1:4" ht="15.75" thickBot="1" x14ac:dyDescent="0.3">
      <c r="A78" s="8" t="s">
        <v>100</v>
      </c>
      <c r="B78" s="28" t="s">
        <v>78</v>
      </c>
      <c r="C78" s="9">
        <v>17684</v>
      </c>
      <c r="D78" s="6">
        <f t="shared" si="1"/>
        <v>1948</v>
      </c>
    </row>
    <row r="79" spans="1:4" ht="15.75" thickBot="1" x14ac:dyDescent="0.3">
      <c r="A79" s="8" t="s">
        <v>101</v>
      </c>
      <c r="B79" s="28" t="s">
        <v>78</v>
      </c>
      <c r="C79" s="9">
        <v>17684</v>
      </c>
      <c r="D79" s="6">
        <f t="shared" si="1"/>
        <v>1948</v>
      </c>
    </row>
    <row r="80" spans="1:4" ht="15.75" thickBot="1" x14ac:dyDescent="0.3">
      <c r="A80" s="8" t="s">
        <v>102</v>
      </c>
      <c r="B80" s="28" t="s">
        <v>78</v>
      </c>
      <c r="C80" s="9">
        <v>17684</v>
      </c>
      <c r="D80" s="6">
        <f t="shared" si="1"/>
        <v>1948</v>
      </c>
    </row>
    <row r="81" spans="1:4" ht="15.75" thickBot="1" x14ac:dyDescent="0.3">
      <c r="A81" s="8" t="s">
        <v>298</v>
      </c>
      <c r="B81" s="28" t="s">
        <v>78</v>
      </c>
      <c r="C81" s="9">
        <v>17858</v>
      </c>
      <c r="D81" s="6">
        <f t="shared" si="1"/>
        <v>1948</v>
      </c>
    </row>
    <row r="82" spans="1:4" ht="15.75" thickBot="1" x14ac:dyDescent="0.3">
      <c r="A82" s="8" t="s">
        <v>295</v>
      </c>
      <c r="B82" s="28" t="s">
        <v>78</v>
      </c>
      <c r="C82" s="9">
        <v>17858</v>
      </c>
      <c r="D82" s="6">
        <f t="shared" si="1"/>
        <v>1948</v>
      </c>
    </row>
    <row r="83" spans="1:4" ht="15.75" thickBot="1" x14ac:dyDescent="0.3">
      <c r="A83" s="8" t="s">
        <v>300</v>
      </c>
      <c r="B83" s="28" t="s">
        <v>78</v>
      </c>
      <c r="C83" s="9">
        <v>17858</v>
      </c>
      <c r="D83" s="6">
        <f t="shared" si="1"/>
        <v>1948</v>
      </c>
    </row>
    <row r="84" spans="1:4" ht="15.75" thickBot="1" x14ac:dyDescent="0.3">
      <c r="A84" s="8" t="s">
        <v>301</v>
      </c>
      <c r="B84" s="28" t="s">
        <v>78</v>
      </c>
      <c r="C84" s="9">
        <v>17515</v>
      </c>
      <c r="D84" s="6">
        <f t="shared" si="1"/>
        <v>1947</v>
      </c>
    </row>
    <row r="85" spans="1:4" ht="15.75" thickBot="1" x14ac:dyDescent="0.3">
      <c r="A85" s="8" t="s">
        <v>302</v>
      </c>
      <c r="B85" s="28" t="s">
        <v>78</v>
      </c>
      <c r="C85" s="9">
        <v>17515</v>
      </c>
      <c r="D85" s="6">
        <f t="shared" si="1"/>
        <v>1947</v>
      </c>
    </row>
    <row r="86" spans="1:4" ht="15.75" thickBot="1" x14ac:dyDescent="0.3">
      <c r="A86" s="8" t="s">
        <v>103</v>
      </c>
      <c r="B86" s="28" t="s">
        <v>78</v>
      </c>
      <c r="C86" s="9">
        <v>17515</v>
      </c>
      <c r="D86" s="6">
        <f t="shared" si="1"/>
        <v>1947</v>
      </c>
    </row>
    <row r="87" spans="1:4" ht="15.75" thickBot="1" x14ac:dyDescent="0.3">
      <c r="A87" s="8" t="s">
        <v>294</v>
      </c>
      <c r="B87" s="28" t="s">
        <v>78</v>
      </c>
      <c r="C87" s="9">
        <v>17858</v>
      </c>
      <c r="D87" s="6">
        <f t="shared" si="1"/>
        <v>1948</v>
      </c>
    </row>
    <row r="88" spans="1:4" ht="15.75" thickBot="1" x14ac:dyDescent="0.3">
      <c r="A88" s="8" t="s">
        <v>299</v>
      </c>
      <c r="B88" s="28" t="s">
        <v>78</v>
      </c>
      <c r="C88" s="9">
        <v>17858</v>
      </c>
      <c r="D88" s="6">
        <f t="shared" si="1"/>
        <v>1948</v>
      </c>
    </row>
    <row r="89" spans="1:4" ht="15.75" thickBot="1" x14ac:dyDescent="0.3">
      <c r="A89" s="8" t="s">
        <v>296</v>
      </c>
      <c r="B89" s="28" t="s">
        <v>78</v>
      </c>
      <c r="C89" s="9">
        <v>18166</v>
      </c>
      <c r="D89" s="6">
        <f t="shared" si="1"/>
        <v>1949</v>
      </c>
    </row>
    <row r="90" spans="1:4" ht="15.75" thickBot="1" x14ac:dyDescent="0.3">
      <c r="A90" s="8" t="s">
        <v>303</v>
      </c>
      <c r="B90" s="28" t="s">
        <v>78</v>
      </c>
      <c r="C90" s="9">
        <v>18166</v>
      </c>
      <c r="D90" s="6">
        <f t="shared" si="1"/>
        <v>1949</v>
      </c>
    </row>
    <row r="91" spans="1:4" ht="15.75" thickBot="1" x14ac:dyDescent="0.3">
      <c r="A91" s="8" t="s">
        <v>297</v>
      </c>
      <c r="B91" s="28" t="s">
        <v>78</v>
      </c>
      <c r="C91" s="9">
        <v>18166</v>
      </c>
      <c r="D91" s="6">
        <f t="shared" si="1"/>
        <v>1949</v>
      </c>
    </row>
    <row r="92" spans="1:4" ht="15.75" thickBot="1" x14ac:dyDescent="0.3">
      <c r="A92" s="5" t="s">
        <v>24</v>
      </c>
      <c r="B92" s="28" t="s">
        <v>286</v>
      </c>
      <c r="C92" s="6" t="s">
        <v>581</v>
      </c>
      <c r="D92" s="8">
        <v>1864</v>
      </c>
    </row>
    <row r="93" spans="1:4" ht="15.75" thickBot="1" x14ac:dyDescent="0.3">
      <c r="A93" s="8" t="s">
        <v>192</v>
      </c>
      <c r="B93" s="28" t="s">
        <v>286</v>
      </c>
      <c r="C93" s="7">
        <v>5205</v>
      </c>
      <c r="D93" s="8">
        <f t="shared" ref="D93:D95" si="2">YEAR(C93)</f>
        <v>1914</v>
      </c>
    </row>
    <row r="94" spans="1:4" ht="15.75" thickBot="1" x14ac:dyDescent="0.3">
      <c r="A94" s="8" t="s">
        <v>193</v>
      </c>
      <c r="B94" s="28" t="s">
        <v>286</v>
      </c>
      <c r="C94" s="6" t="s">
        <v>581</v>
      </c>
      <c r="D94" s="8">
        <v>1864</v>
      </c>
    </row>
    <row r="95" spans="1:4" ht="15.75" thickBot="1" x14ac:dyDescent="0.3">
      <c r="A95" s="5" t="s">
        <v>194</v>
      </c>
      <c r="B95" s="28" t="s">
        <v>286</v>
      </c>
      <c r="C95" s="7">
        <v>3044</v>
      </c>
      <c r="D95" s="8">
        <f t="shared" si="2"/>
        <v>1908</v>
      </c>
    </row>
    <row r="96" spans="1:4" ht="15.75" thickBot="1" x14ac:dyDescent="0.3">
      <c r="A96" s="8" t="s">
        <v>195</v>
      </c>
      <c r="B96" s="28" t="s">
        <v>286</v>
      </c>
      <c r="C96" s="6" t="s">
        <v>582</v>
      </c>
      <c r="D96" s="8">
        <v>1868</v>
      </c>
    </row>
    <row r="97" spans="1:4" ht="15.75" thickBot="1" x14ac:dyDescent="0.3">
      <c r="A97" s="8" t="s">
        <v>196</v>
      </c>
      <c r="B97" s="28" t="s">
        <v>286</v>
      </c>
      <c r="C97" s="6" t="s">
        <v>581</v>
      </c>
      <c r="D97" s="8">
        <v>1864</v>
      </c>
    </row>
    <row r="98" spans="1:4" ht="15.75" thickBot="1" x14ac:dyDescent="0.3">
      <c r="A98" s="8" t="s">
        <v>197</v>
      </c>
      <c r="B98" s="28" t="s">
        <v>286</v>
      </c>
      <c r="C98" s="6" t="s">
        <v>583</v>
      </c>
      <c r="D98" s="8">
        <v>1866</v>
      </c>
    </row>
    <row r="99" spans="1:4" ht="15.75" thickBot="1" x14ac:dyDescent="0.3">
      <c r="A99" s="8" t="s">
        <v>198</v>
      </c>
      <c r="B99" s="28" t="s">
        <v>286</v>
      </c>
      <c r="C99" s="6" t="s">
        <v>584</v>
      </c>
      <c r="D99" s="8">
        <v>1871</v>
      </c>
    </row>
    <row r="100" spans="1:4" ht="15.75" thickBot="1" x14ac:dyDescent="0.3">
      <c r="A100" s="10" t="s">
        <v>62</v>
      </c>
      <c r="B100" s="28" t="s">
        <v>286</v>
      </c>
      <c r="C100" s="11" t="s">
        <v>585</v>
      </c>
      <c r="D100" s="8">
        <v>1863</v>
      </c>
    </row>
    <row r="101" spans="1:4" ht="15.75" thickBot="1" x14ac:dyDescent="0.3">
      <c r="A101" s="8" t="s">
        <v>61</v>
      </c>
      <c r="B101" s="28" t="s">
        <v>286</v>
      </c>
      <c r="C101" s="6" t="s">
        <v>585</v>
      </c>
      <c r="D101" s="8">
        <v>1863</v>
      </c>
    </row>
    <row r="102" spans="1:4" ht="15.75" thickBot="1" x14ac:dyDescent="0.3">
      <c r="A102" s="8" t="s">
        <v>59</v>
      </c>
      <c r="B102" s="28" t="s">
        <v>286</v>
      </c>
      <c r="C102" s="6" t="s">
        <v>585</v>
      </c>
      <c r="D102" s="8">
        <v>1863</v>
      </c>
    </row>
    <row r="103" spans="1:4" ht="15.75" thickBot="1" x14ac:dyDescent="0.3">
      <c r="A103" s="8" t="s">
        <v>200</v>
      </c>
      <c r="B103" s="28" t="s">
        <v>286</v>
      </c>
      <c r="C103" s="6" t="s">
        <v>585</v>
      </c>
      <c r="D103" s="8">
        <v>1863</v>
      </c>
    </row>
    <row r="104" spans="1:4" ht="15.75" thickBot="1" x14ac:dyDescent="0.3">
      <c r="A104" s="8" t="s">
        <v>201</v>
      </c>
      <c r="B104" s="28" t="s">
        <v>286</v>
      </c>
      <c r="C104" s="6" t="s">
        <v>585</v>
      </c>
      <c r="D104" s="8">
        <v>1863</v>
      </c>
    </row>
    <row r="105" spans="1:4" ht="15.75" thickBot="1" x14ac:dyDescent="0.3">
      <c r="A105" s="10" t="s">
        <v>615</v>
      </c>
      <c r="B105" s="28" t="s">
        <v>286</v>
      </c>
      <c r="C105" s="11" t="s">
        <v>585</v>
      </c>
      <c r="D105" s="8">
        <v>1863</v>
      </c>
    </row>
    <row r="106" spans="1:4" ht="15.75" thickBot="1" x14ac:dyDescent="0.3">
      <c r="A106" s="10" t="s">
        <v>202</v>
      </c>
      <c r="B106" s="28" t="s">
        <v>286</v>
      </c>
      <c r="C106" s="11" t="s">
        <v>585</v>
      </c>
      <c r="D106" s="8">
        <v>1863</v>
      </c>
    </row>
    <row r="107" spans="1:4" ht="15.75" thickBot="1" x14ac:dyDescent="0.3">
      <c r="A107" s="8" t="s">
        <v>203</v>
      </c>
      <c r="B107" s="28" t="s">
        <v>286</v>
      </c>
      <c r="C107" s="6" t="s">
        <v>586</v>
      </c>
      <c r="D107" s="8">
        <v>1865</v>
      </c>
    </row>
    <row r="108" spans="1:4" ht="15.75" thickBot="1" x14ac:dyDescent="0.3">
      <c r="A108" s="22" t="s">
        <v>204</v>
      </c>
      <c r="B108" s="28" t="s">
        <v>286</v>
      </c>
      <c r="C108" s="11" t="s">
        <v>586</v>
      </c>
      <c r="D108" s="8">
        <v>1865</v>
      </c>
    </row>
    <row r="109" spans="1:4" ht="15.75" thickBot="1" x14ac:dyDescent="0.3">
      <c r="A109" s="22" t="s">
        <v>90</v>
      </c>
      <c r="B109" s="28" t="s">
        <v>286</v>
      </c>
      <c r="C109" s="11" t="s">
        <v>587</v>
      </c>
      <c r="D109" s="8">
        <v>1875</v>
      </c>
    </row>
    <row r="110" spans="1:4" ht="15.75" thickBot="1" x14ac:dyDescent="0.3">
      <c r="A110" s="8" t="s">
        <v>248</v>
      </c>
      <c r="B110" s="28" t="s">
        <v>286</v>
      </c>
      <c r="C110" s="6" t="s">
        <v>588</v>
      </c>
      <c r="D110" s="8">
        <v>1876</v>
      </c>
    </row>
    <row r="111" spans="1:4" ht="15.75" thickBot="1" x14ac:dyDescent="0.3">
      <c r="A111" s="5" t="s">
        <v>134</v>
      </c>
      <c r="B111" s="28" t="s">
        <v>286</v>
      </c>
      <c r="C111" s="6" t="s">
        <v>589</v>
      </c>
      <c r="D111" s="8">
        <v>1882</v>
      </c>
    </row>
    <row r="112" spans="1:4" ht="15.75" thickBot="1" x14ac:dyDescent="0.3">
      <c r="A112" s="8" t="s">
        <v>135</v>
      </c>
      <c r="B112" s="28" t="s">
        <v>286</v>
      </c>
      <c r="C112" s="6" t="s">
        <v>590</v>
      </c>
      <c r="D112" s="8">
        <v>1884</v>
      </c>
    </row>
    <row r="113" spans="1:4" ht="15.75" thickBot="1" x14ac:dyDescent="0.3">
      <c r="A113" s="8" t="s">
        <v>136</v>
      </c>
      <c r="B113" s="28" t="s">
        <v>286</v>
      </c>
      <c r="C113" s="6" t="s">
        <v>590</v>
      </c>
      <c r="D113" s="8">
        <v>1884</v>
      </c>
    </row>
    <row r="114" spans="1:4" ht="15.75" thickBot="1" x14ac:dyDescent="0.3">
      <c r="A114" s="8" t="s">
        <v>137</v>
      </c>
      <c r="B114" s="28" t="s">
        <v>286</v>
      </c>
      <c r="C114" s="6" t="s">
        <v>591</v>
      </c>
      <c r="D114" s="8">
        <v>1871</v>
      </c>
    </row>
    <row r="115" spans="1:4" ht="15.75" thickBot="1" x14ac:dyDescent="0.3">
      <c r="A115" s="5" t="s">
        <v>138</v>
      </c>
      <c r="B115" s="28" t="s">
        <v>286</v>
      </c>
      <c r="C115" s="6" t="s">
        <v>592</v>
      </c>
      <c r="D115" s="8">
        <v>1870</v>
      </c>
    </row>
    <row r="116" spans="1:4" ht="15.75" thickBot="1" x14ac:dyDescent="0.3">
      <c r="A116" s="8" t="s">
        <v>139</v>
      </c>
      <c r="B116" s="28" t="s">
        <v>286</v>
      </c>
      <c r="C116" s="6" t="s">
        <v>592</v>
      </c>
      <c r="D116" s="8">
        <v>1870</v>
      </c>
    </row>
    <row r="117" spans="1:4" ht="15.75" thickBot="1" x14ac:dyDescent="0.3">
      <c r="A117" s="8" t="s">
        <v>55</v>
      </c>
      <c r="B117" s="28" t="s">
        <v>286</v>
      </c>
      <c r="C117" s="6" t="s">
        <v>592</v>
      </c>
      <c r="D117" s="8">
        <v>1870</v>
      </c>
    </row>
    <row r="118" spans="1:4" ht="15.75" thickBot="1" x14ac:dyDescent="0.3">
      <c r="A118" s="5" t="s">
        <v>140</v>
      </c>
      <c r="B118" s="28" t="s">
        <v>286</v>
      </c>
      <c r="C118" s="6" t="s">
        <v>593</v>
      </c>
      <c r="D118" s="8">
        <v>1868</v>
      </c>
    </row>
    <row r="119" spans="1:4" ht="15.75" thickBot="1" x14ac:dyDescent="0.3">
      <c r="A119" s="8" t="s">
        <v>141</v>
      </c>
      <c r="B119" s="28" t="s">
        <v>286</v>
      </c>
      <c r="C119" s="6" t="s">
        <v>593</v>
      </c>
      <c r="D119" s="8">
        <v>1868</v>
      </c>
    </row>
    <row r="120" spans="1:4" ht="15.75" thickBot="1" x14ac:dyDescent="0.3">
      <c r="A120" s="5" t="s">
        <v>142</v>
      </c>
      <c r="B120" s="28" t="s">
        <v>286</v>
      </c>
      <c r="C120" s="6" t="s">
        <v>593</v>
      </c>
      <c r="D120" s="8">
        <v>1868</v>
      </c>
    </row>
    <row r="121" spans="1:4" ht="15.75" thickBot="1" x14ac:dyDescent="0.3">
      <c r="A121" s="8" t="s">
        <v>143</v>
      </c>
      <c r="B121" s="28" t="s">
        <v>286</v>
      </c>
      <c r="C121" s="6" t="s">
        <v>593</v>
      </c>
      <c r="D121" s="8">
        <v>1868</v>
      </c>
    </row>
    <row r="122" spans="1:4" ht="15.75" thickBot="1" x14ac:dyDescent="0.3">
      <c r="A122" s="8" t="s">
        <v>28</v>
      </c>
      <c r="B122" s="28" t="s">
        <v>286</v>
      </c>
      <c r="C122" s="6" t="s">
        <v>593</v>
      </c>
      <c r="D122" s="8">
        <v>1868</v>
      </c>
    </row>
    <row r="123" spans="1:4" ht="15.75" thickBot="1" x14ac:dyDescent="0.3">
      <c r="A123" s="8" t="s">
        <v>27</v>
      </c>
      <c r="B123" s="28" t="s">
        <v>286</v>
      </c>
      <c r="C123" s="6" t="s">
        <v>595</v>
      </c>
      <c r="D123" s="8">
        <v>1868</v>
      </c>
    </row>
    <row r="124" spans="1:4" ht="15.75" thickBot="1" x14ac:dyDescent="0.3">
      <c r="A124" s="8" t="s">
        <v>288</v>
      </c>
      <c r="B124" s="28" t="s">
        <v>286</v>
      </c>
      <c r="C124" s="6" t="s">
        <v>595</v>
      </c>
      <c r="D124" s="8">
        <v>1868</v>
      </c>
    </row>
    <row r="125" spans="1:4" ht="15.75" thickBot="1" x14ac:dyDescent="0.3">
      <c r="A125" s="8" t="s">
        <v>82</v>
      </c>
      <c r="B125" s="28" t="s">
        <v>286</v>
      </c>
      <c r="C125" s="6" t="s">
        <v>595</v>
      </c>
      <c r="D125" s="8">
        <v>1868</v>
      </c>
    </row>
    <row r="126" spans="1:4" ht="15.75" thickBot="1" x14ac:dyDescent="0.3">
      <c r="A126" s="8" t="s">
        <v>287</v>
      </c>
      <c r="B126" s="28" t="s">
        <v>286</v>
      </c>
      <c r="C126" s="6" t="s">
        <v>595</v>
      </c>
      <c r="D126" s="8">
        <v>1868</v>
      </c>
    </row>
    <row r="127" spans="1:4" ht="15.75" thickBot="1" x14ac:dyDescent="0.3">
      <c r="A127" s="8" t="s">
        <v>62</v>
      </c>
      <c r="B127" s="28" t="s">
        <v>286</v>
      </c>
      <c r="C127" s="6" t="s">
        <v>595</v>
      </c>
      <c r="D127" s="8">
        <v>1868</v>
      </c>
    </row>
    <row r="128" spans="1:4" ht="15.75" thickBot="1" x14ac:dyDescent="0.3">
      <c r="A128" s="24" t="s">
        <v>311</v>
      </c>
      <c r="B128" s="28" t="s">
        <v>115</v>
      </c>
      <c r="C128" s="6" t="s">
        <v>616</v>
      </c>
      <c r="D128" s="6">
        <v>1877</v>
      </c>
    </row>
    <row r="129" spans="1:4" ht="15.75" thickBot="1" x14ac:dyDescent="0.3">
      <c r="A129" s="5" t="s">
        <v>308</v>
      </c>
      <c r="B129" s="28" t="s">
        <v>115</v>
      </c>
      <c r="C129" s="6" t="s">
        <v>616</v>
      </c>
      <c r="D129" s="6">
        <v>1877</v>
      </c>
    </row>
    <row r="130" spans="1:4" ht="15.75" thickBot="1" x14ac:dyDescent="0.3">
      <c r="A130" s="22" t="s">
        <v>306</v>
      </c>
      <c r="B130" s="28" t="s">
        <v>115</v>
      </c>
      <c r="C130" s="6" t="s">
        <v>616</v>
      </c>
      <c r="D130" s="6">
        <v>1877</v>
      </c>
    </row>
    <row r="131" spans="1:4" ht="15.75" thickBot="1" x14ac:dyDescent="0.3">
      <c r="A131" s="22" t="s">
        <v>107</v>
      </c>
      <c r="B131" s="28" t="s">
        <v>115</v>
      </c>
      <c r="C131" s="11" t="s">
        <v>617</v>
      </c>
      <c r="D131" s="6">
        <v>1879</v>
      </c>
    </row>
    <row r="132" spans="1:4" ht="15.75" thickBot="1" x14ac:dyDescent="0.3">
      <c r="A132" s="22" t="s">
        <v>148</v>
      </c>
      <c r="B132" s="28" t="s">
        <v>115</v>
      </c>
      <c r="C132" s="11" t="s">
        <v>617</v>
      </c>
      <c r="D132" s="6">
        <v>1879</v>
      </c>
    </row>
    <row r="133" spans="1:4" ht="15.75" thickBot="1" x14ac:dyDescent="0.3">
      <c r="A133" s="10" t="s">
        <v>11</v>
      </c>
      <c r="B133" s="28" t="s">
        <v>115</v>
      </c>
      <c r="C133" s="11" t="s">
        <v>617</v>
      </c>
      <c r="D133" s="6">
        <v>1879</v>
      </c>
    </row>
    <row r="134" spans="1:4" ht="15.75" thickBot="1" x14ac:dyDescent="0.3">
      <c r="A134" s="22" t="s">
        <v>147</v>
      </c>
      <c r="B134" s="28" t="s">
        <v>115</v>
      </c>
      <c r="C134" s="11" t="s">
        <v>617</v>
      </c>
      <c r="D134" s="6">
        <v>1879</v>
      </c>
    </row>
    <row r="135" spans="1:4" ht="15.75" thickBot="1" x14ac:dyDescent="0.3">
      <c r="A135" s="22" t="s">
        <v>23</v>
      </c>
      <c r="B135" s="28" t="s">
        <v>115</v>
      </c>
      <c r="C135" s="11" t="s">
        <v>618</v>
      </c>
      <c r="D135" s="6">
        <v>1877</v>
      </c>
    </row>
    <row r="136" spans="1:4" ht="15.75" thickBot="1" x14ac:dyDescent="0.3">
      <c r="A136" s="22" t="s">
        <v>146</v>
      </c>
      <c r="B136" s="28" t="s">
        <v>115</v>
      </c>
      <c r="C136" s="16">
        <v>4415</v>
      </c>
      <c r="D136" s="6">
        <f t="shared" ref="D136:D187" si="3">YEAR(C136)</f>
        <v>1912</v>
      </c>
    </row>
    <row r="137" spans="1:4" ht="15.75" thickBot="1" x14ac:dyDescent="0.3">
      <c r="A137" s="22" t="s">
        <v>145</v>
      </c>
      <c r="B137" s="28" t="s">
        <v>115</v>
      </c>
      <c r="C137" s="11" t="s">
        <v>618</v>
      </c>
      <c r="D137" s="6">
        <v>1877</v>
      </c>
    </row>
    <row r="138" spans="1:4" ht="15.75" thickBot="1" x14ac:dyDescent="0.3">
      <c r="A138" s="10" t="s">
        <v>24</v>
      </c>
      <c r="B138" s="28" t="s">
        <v>115</v>
      </c>
      <c r="C138" s="11" t="s">
        <v>619</v>
      </c>
      <c r="D138" s="6">
        <v>1874</v>
      </c>
    </row>
    <row r="139" spans="1:4" ht="15.75" thickBot="1" x14ac:dyDescent="0.3">
      <c r="A139" s="22" t="s">
        <v>25</v>
      </c>
      <c r="B139" s="28" t="s">
        <v>115</v>
      </c>
      <c r="C139" s="16">
        <v>2541</v>
      </c>
      <c r="D139" s="6">
        <f t="shared" si="3"/>
        <v>1906</v>
      </c>
    </row>
    <row r="140" spans="1:4" ht="15.75" thickBot="1" x14ac:dyDescent="0.3">
      <c r="A140" s="22" t="s">
        <v>144</v>
      </c>
      <c r="B140" s="28" t="s">
        <v>115</v>
      </c>
      <c r="C140" s="11" t="s">
        <v>619</v>
      </c>
      <c r="D140" s="6">
        <v>1874</v>
      </c>
    </row>
    <row r="141" spans="1:4" ht="15.75" thickBot="1" x14ac:dyDescent="0.3">
      <c r="A141" s="5" t="s">
        <v>314</v>
      </c>
      <c r="B141" s="28" t="s">
        <v>115</v>
      </c>
      <c r="C141" s="6" t="s">
        <v>620</v>
      </c>
      <c r="D141" s="6">
        <v>1889</v>
      </c>
    </row>
    <row r="142" spans="1:4" ht="15.75" thickBot="1" x14ac:dyDescent="0.3">
      <c r="A142" s="22" t="s">
        <v>315</v>
      </c>
      <c r="B142" s="28" t="s">
        <v>115</v>
      </c>
      <c r="C142" s="6" t="s">
        <v>620</v>
      </c>
      <c r="D142" s="6">
        <v>1889</v>
      </c>
    </row>
    <row r="143" spans="1:4" ht="15.75" thickBot="1" x14ac:dyDescent="0.3">
      <c r="A143" s="5" t="s">
        <v>312</v>
      </c>
      <c r="B143" s="28" t="s">
        <v>115</v>
      </c>
      <c r="C143" s="6" t="s">
        <v>620</v>
      </c>
      <c r="D143" s="6">
        <v>1889</v>
      </c>
    </row>
    <row r="144" spans="1:4" ht="15.75" thickBot="1" x14ac:dyDescent="0.3">
      <c r="A144" s="22" t="s">
        <v>304</v>
      </c>
      <c r="B144" s="28" t="s">
        <v>115</v>
      </c>
      <c r="C144" s="6" t="s">
        <v>620</v>
      </c>
      <c r="D144" s="6">
        <v>1889</v>
      </c>
    </row>
    <row r="145" spans="1:4" ht="15.75" thickBot="1" x14ac:dyDescent="0.3">
      <c r="A145" s="22" t="s">
        <v>310</v>
      </c>
      <c r="B145" s="28" t="s">
        <v>115</v>
      </c>
      <c r="C145" s="6" t="s">
        <v>621</v>
      </c>
      <c r="D145" s="6">
        <v>1880</v>
      </c>
    </row>
    <row r="146" spans="1:4" ht="15.75" thickBot="1" x14ac:dyDescent="0.3">
      <c r="A146" s="22" t="s">
        <v>309</v>
      </c>
      <c r="B146" s="28" t="s">
        <v>115</v>
      </c>
      <c r="C146" s="6" t="s">
        <v>621</v>
      </c>
      <c r="D146" s="6">
        <v>1880</v>
      </c>
    </row>
    <row r="147" spans="1:4" ht="15.75" thickBot="1" x14ac:dyDescent="0.3">
      <c r="A147" s="5" t="s">
        <v>305</v>
      </c>
      <c r="B147" s="28" t="s">
        <v>115</v>
      </c>
      <c r="C147" s="6" t="s">
        <v>621</v>
      </c>
      <c r="D147" s="6">
        <v>1880</v>
      </c>
    </row>
    <row r="148" spans="1:4" ht="15.75" thickBot="1" x14ac:dyDescent="0.3">
      <c r="A148" s="5" t="s">
        <v>313</v>
      </c>
      <c r="B148" s="28" t="s">
        <v>115</v>
      </c>
      <c r="C148" s="6" t="s">
        <v>622</v>
      </c>
      <c r="D148" s="6">
        <v>1869</v>
      </c>
    </row>
    <row r="149" spans="1:4" ht="15.75" thickBot="1" x14ac:dyDescent="0.3">
      <c r="A149" s="5" t="s">
        <v>307</v>
      </c>
      <c r="B149" s="28" t="s">
        <v>115</v>
      </c>
      <c r="C149" s="7">
        <v>17156</v>
      </c>
      <c r="D149" s="6">
        <f t="shared" si="3"/>
        <v>1946</v>
      </c>
    </row>
    <row r="150" spans="1:4" ht="15.75" thickBot="1" x14ac:dyDescent="0.3">
      <c r="A150" s="10" t="s">
        <v>26</v>
      </c>
      <c r="B150" s="28" t="s">
        <v>115</v>
      </c>
      <c r="C150" s="11" t="s">
        <v>584</v>
      </c>
      <c r="D150" s="6">
        <v>1871</v>
      </c>
    </row>
    <row r="151" spans="1:4" ht="15.75" thickBot="1" x14ac:dyDescent="0.3">
      <c r="A151" s="8" t="s">
        <v>288</v>
      </c>
      <c r="B151" s="28" t="s">
        <v>115</v>
      </c>
      <c r="C151" s="6" t="s">
        <v>595</v>
      </c>
      <c r="D151" s="6">
        <v>1868</v>
      </c>
    </row>
    <row r="152" spans="1:4" ht="15.75" thickBot="1" x14ac:dyDescent="0.3">
      <c r="A152" s="8" t="s">
        <v>82</v>
      </c>
      <c r="B152" s="28" t="s">
        <v>115</v>
      </c>
      <c r="C152" s="6" t="s">
        <v>595</v>
      </c>
      <c r="D152" s="6">
        <v>1868</v>
      </c>
    </row>
    <row r="153" spans="1:4" ht="15.75" thickBot="1" x14ac:dyDescent="0.3">
      <c r="A153" s="8" t="s">
        <v>287</v>
      </c>
      <c r="B153" s="28" t="s">
        <v>115</v>
      </c>
      <c r="C153" s="6" t="s">
        <v>595</v>
      </c>
      <c r="D153" s="6">
        <v>1868</v>
      </c>
    </row>
    <row r="154" spans="1:4" ht="15.75" thickBot="1" x14ac:dyDescent="0.3">
      <c r="A154" s="22" t="s">
        <v>62</v>
      </c>
      <c r="B154" s="28" t="s">
        <v>115</v>
      </c>
      <c r="C154" s="11" t="s">
        <v>595</v>
      </c>
      <c r="D154" s="6">
        <v>1868</v>
      </c>
    </row>
    <row r="155" spans="1:4" ht="15.75" thickBot="1" x14ac:dyDescent="0.3">
      <c r="A155" s="8" t="s">
        <v>61</v>
      </c>
      <c r="B155" s="28" t="s">
        <v>115</v>
      </c>
      <c r="C155" s="6" t="s">
        <v>623</v>
      </c>
      <c r="D155" s="6">
        <v>1863</v>
      </c>
    </row>
    <row r="156" spans="1:4" ht="15.75" thickBot="1" x14ac:dyDescent="0.3">
      <c r="A156" s="22" t="s">
        <v>27</v>
      </c>
      <c r="B156" s="28" t="s">
        <v>115</v>
      </c>
      <c r="C156" s="11" t="s">
        <v>595</v>
      </c>
      <c r="D156" s="6">
        <v>1868</v>
      </c>
    </row>
    <row r="157" spans="1:4" ht="15.75" thickBot="1" x14ac:dyDescent="0.3">
      <c r="A157" s="22" t="s">
        <v>28</v>
      </c>
      <c r="B157" s="28" t="s">
        <v>115</v>
      </c>
      <c r="C157" s="11" t="s">
        <v>593</v>
      </c>
      <c r="D157" s="6">
        <v>1868</v>
      </c>
    </row>
    <row r="158" spans="1:4" ht="15.75" thickBot="1" x14ac:dyDescent="0.3">
      <c r="A158" s="22" t="s">
        <v>143</v>
      </c>
      <c r="B158" s="28" t="s">
        <v>115</v>
      </c>
      <c r="C158" s="11" t="s">
        <v>593</v>
      </c>
      <c r="D158" s="6">
        <v>1868</v>
      </c>
    </row>
    <row r="159" spans="1:4" ht="15.75" thickBot="1" x14ac:dyDescent="0.3">
      <c r="A159" s="10" t="s">
        <v>142</v>
      </c>
      <c r="B159" s="28" t="s">
        <v>115</v>
      </c>
      <c r="C159" s="11" t="s">
        <v>593</v>
      </c>
      <c r="D159" s="6">
        <v>1868</v>
      </c>
    </row>
    <row r="160" spans="1:4" ht="15.75" thickBot="1" x14ac:dyDescent="0.3">
      <c r="A160" s="22" t="s">
        <v>594</v>
      </c>
      <c r="B160" s="28" t="s">
        <v>115</v>
      </c>
      <c r="C160" s="11" t="s">
        <v>593</v>
      </c>
      <c r="D160" s="6">
        <v>1868</v>
      </c>
    </row>
    <row r="161" spans="1:4" ht="15.75" thickBot="1" x14ac:dyDescent="0.3">
      <c r="A161" s="10" t="s">
        <v>140</v>
      </c>
      <c r="B161" s="28" t="s">
        <v>115</v>
      </c>
      <c r="C161" s="11" t="s">
        <v>593</v>
      </c>
      <c r="D161" s="6">
        <v>1868</v>
      </c>
    </row>
    <row r="162" spans="1:4" ht="15.75" thickBot="1" x14ac:dyDescent="0.3">
      <c r="A162" s="22" t="s">
        <v>55</v>
      </c>
      <c r="B162" s="28" t="s">
        <v>115</v>
      </c>
      <c r="C162" s="11" t="s">
        <v>592</v>
      </c>
      <c r="D162" s="6">
        <v>1870</v>
      </c>
    </row>
    <row r="163" spans="1:4" ht="15.75" thickBot="1" x14ac:dyDescent="0.3">
      <c r="A163" s="22" t="s">
        <v>139</v>
      </c>
      <c r="B163" s="28" t="s">
        <v>115</v>
      </c>
      <c r="C163" s="11" t="s">
        <v>592</v>
      </c>
      <c r="D163" s="6">
        <v>1870</v>
      </c>
    </row>
    <row r="164" spans="1:4" ht="15.75" thickBot="1" x14ac:dyDescent="0.3">
      <c r="A164" s="10" t="s">
        <v>138</v>
      </c>
      <c r="B164" s="28" t="s">
        <v>115</v>
      </c>
      <c r="C164" s="11" t="s">
        <v>592</v>
      </c>
      <c r="D164" s="6">
        <v>1870</v>
      </c>
    </row>
    <row r="165" spans="1:4" ht="15.75" thickBot="1" x14ac:dyDescent="0.3">
      <c r="A165" s="22" t="s">
        <v>137</v>
      </c>
      <c r="B165" s="28" t="s">
        <v>115</v>
      </c>
      <c r="C165" s="11" t="s">
        <v>591</v>
      </c>
      <c r="D165" s="6">
        <v>1871</v>
      </c>
    </row>
    <row r="166" spans="1:4" ht="15.75" thickBot="1" x14ac:dyDescent="0.3">
      <c r="A166" s="10" t="s">
        <v>624</v>
      </c>
      <c r="B166" s="28" t="s">
        <v>115</v>
      </c>
      <c r="C166" s="11" t="s">
        <v>590</v>
      </c>
      <c r="D166" s="6">
        <v>1884</v>
      </c>
    </row>
    <row r="167" spans="1:4" ht="15.75" thickBot="1" x14ac:dyDescent="0.3">
      <c r="A167" s="22" t="s">
        <v>135</v>
      </c>
      <c r="B167" s="28" t="s">
        <v>115</v>
      </c>
      <c r="C167" s="11" t="s">
        <v>590</v>
      </c>
      <c r="D167" s="6">
        <v>1884</v>
      </c>
    </row>
    <row r="168" spans="1:4" ht="15.75" thickBot="1" x14ac:dyDescent="0.3">
      <c r="A168" s="10" t="s">
        <v>134</v>
      </c>
      <c r="B168" s="28" t="s">
        <v>115</v>
      </c>
      <c r="C168" s="11" t="s">
        <v>589</v>
      </c>
      <c r="D168" s="6">
        <v>1882</v>
      </c>
    </row>
    <row r="169" spans="1:4" ht="15.75" thickBot="1" x14ac:dyDescent="0.3">
      <c r="A169" s="22" t="s">
        <v>133</v>
      </c>
      <c r="B169" s="28" t="s">
        <v>115</v>
      </c>
      <c r="C169" s="11" t="s">
        <v>590</v>
      </c>
      <c r="D169" s="6">
        <v>1884</v>
      </c>
    </row>
    <row r="170" spans="1:4" ht="15.75" thickBot="1" x14ac:dyDescent="0.3">
      <c r="A170" s="22" t="s">
        <v>132</v>
      </c>
      <c r="B170" s="28" t="s">
        <v>115</v>
      </c>
      <c r="C170" s="11" t="s">
        <v>590</v>
      </c>
      <c r="D170" s="6">
        <v>1884</v>
      </c>
    </row>
    <row r="171" spans="1:4" ht="15.75" thickBot="1" x14ac:dyDescent="0.3">
      <c r="A171" s="22" t="s">
        <v>131</v>
      </c>
      <c r="B171" s="28" t="s">
        <v>115</v>
      </c>
      <c r="C171" s="16">
        <v>905</v>
      </c>
      <c r="D171" s="6">
        <f t="shared" si="3"/>
        <v>1902</v>
      </c>
    </row>
    <row r="172" spans="1:4" ht="15.75" thickBot="1" x14ac:dyDescent="0.3">
      <c r="A172" s="22" t="s">
        <v>92</v>
      </c>
      <c r="B172" s="28" t="s">
        <v>115</v>
      </c>
      <c r="C172" s="16">
        <v>884</v>
      </c>
      <c r="D172" s="6">
        <f t="shared" si="3"/>
        <v>1902</v>
      </c>
    </row>
    <row r="173" spans="1:4" ht="15.75" thickBot="1" x14ac:dyDescent="0.3">
      <c r="A173" s="22" t="s">
        <v>130</v>
      </c>
      <c r="B173" s="28" t="s">
        <v>115</v>
      </c>
      <c r="C173" s="16">
        <v>893</v>
      </c>
      <c r="D173" s="6">
        <f t="shared" si="3"/>
        <v>1902</v>
      </c>
    </row>
    <row r="174" spans="1:4" ht="15.75" thickBot="1" x14ac:dyDescent="0.3">
      <c r="A174" s="10" t="s">
        <v>129</v>
      </c>
      <c r="B174" s="28" t="s">
        <v>115</v>
      </c>
      <c r="C174" s="16">
        <v>884</v>
      </c>
      <c r="D174" s="6">
        <f t="shared" si="3"/>
        <v>1902</v>
      </c>
    </row>
    <row r="175" spans="1:4" ht="15.75" thickBot="1" x14ac:dyDescent="0.3">
      <c r="A175" s="10" t="s">
        <v>128</v>
      </c>
      <c r="B175" s="28" t="s">
        <v>115</v>
      </c>
      <c r="C175" s="16">
        <v>884</v>
      </c>
      <c r="D175" s="6">
        <f t="shared" si="3"/>
        <v>1902</v>
      </c>
    </row>
    <row r="176" spans="1:4" ht="15.75" thickBot="1" x14ac:dyDescent="0.3">
      <c r="A176" s="22" t="s">
        <v>127</v>
      </c>
      <c r="B176" s="28" t="s">
        <v>115</v>
      </c>
      <c r="C176" s="16">
        <v>884</v>
      </c>
      <c r="D176" s="6">
        <f t="shared" si="3"/>
        <v>1902</v>
      </c>
    </row>
    <row r="177" spans="1:4" ht="15.75" thickBot="1" x14ac:dyDescent="0.3">
      <c r="A177" s="22" t="s">
        <v>126</v>
      </c>
      <c r="B177" s="28" t="s">
        <v>115</v>
      </c>
      <c r="C177" s="16">
        <v>884</v>
      </c>
      <c r="D177" s="6">
        <f t="shared" si="3"/>
        <v>1902</v>
      </c>
    </row>
    <row r="178" spans="1:4" ht="15.75" thickBot="1" x14ac:dyDescent="0.3">
      <c r="A178" s="10" t="s">
        <v>125</v>
      </c>
      <c r="B178" s="28" t="s">
        <v>115</v>
      </c>
      <c r="C178" s="16">
        <v>884</v>
      </c>
      <c r="D178" s="6">
        <f t="shared" si="3"/>
        <v>1902</v>
      </c>
    </row>
    <row r="179" spans="1:4" ht="15.75" thickBot="1" x14ac:dyDescent="0.3">
      <c r="A179" s="10" t="s">
        <v>124</v>
      </c>
      <c r="B179" s="28" t="s">
        <v>115</v>
      </c>
      <c r="C179" s="16">
        <v>884</v>
      </c>
      <c r="D179" s="6">
        <f t="shared" si="3"/>
        <v>1902</v>
      </c>
    </row>
    <row r="180" spans="1:4" ht="15.75" thickBot="1" x14ac:dyDescent="0.3">
      <c r="A180" s="10" t="s">
        <v>123</v>
      </c>
      <c r="B180" s="28" t="s">
        <v>115</v>
      </c>
      <c r="C180" s="16">
        <v>11944</v>
      </c>
      <c r="D180" s="6">
        <f t="shared" si="3"/>
        <v>1932</v>
      </c>
    </row>
    <row r="181" spans="1:4" ht="15.75" thickBot="1" x14ac:dyDescent="0.3">
      <c r="A181" s="22" t="s">
        <v>122</v>
      </c>
      <c r="B181" s="28" t="s">
        <v>115</v>
      </c>
      <c r="C181" s="16">
        <v>11944</v>
      </c>
      <c r="D181" s="6">
        <f t="shared" si="3"/>
        <v>1932</v>
      </c>
    </row>
    <row r="182" spans="1:4" ht="15.75" thickBot="1" x14ac:dyDescent="0.3">
      <c r="A182" s="10" t="s">
        <v>121</v>
      </c>
      <c r="B182" s="28" t="s">
        <v>115</v>
      </c>
      <c r="C182" s="16">
        <v>11944</v>
      </c>
      <c r="D182" s="6">
        <f t="shared" si="3"/>
        <v>1932</v>
      </c>
    </row>
    <row r="183" spans="1:4" ht="15.75" thickBot="1" x14ac:dyDescent="0.3">
      <c r="A183" s="22" t="s">
        <v>120</v>
      </c>
      <c r="B183" s="28" t="s">
        <v>115</v>
      </c>
      <c r="C183" s="16">
        <v>884</v>
      </c>
      <c r="D183" s="6">
        <f t="shared" si="3"/>
        <v>1902</v>
      </c>
    </row>
    <row r="184" spans="1:4" ht="15.75" thickBot="1" x14ac:dyDescent="0.3">
      <c r="A184" s="10" t="s">
        <v>119</v>
      </c>
      <c r="B184" s="28" t="s">
        <v>115</v>
      </c>
      <c r="C184" s="16">
        <v>12917</v>
      </c>
      <c r="D184" s="6">
        <f t="shared" si="3"/>
        <v>1935</v>
      </c>
    </row>
    <row r="185" spans="1:4" ht="15.75" thickBot="1" x14ac:dyDescent="0.3">
      <c r="A185" s="22" t="s">
        <v>118</v>
      </c>
      <c r="B185" s="28" t="s">
        <v>115</v>
      </c>
      <c r="C185" s="16">
        <v>884</v>
      </c>
      <c r="D185" s="6">
        <f t="shared" si="3"/>
        <v>1902</v>
      </c>
    </row>
    <row r="186" spans="1:4" ht="15.75" thickBot="1" x14ac:dyDescent="0.3">
      <c r="A186" s="22" t="s">
        <v>117</v>
      </c>
      <c r="B186" s="28" t="s">
        <v>115</v>
      </c>
      <c r="C186" s="16">
        <v>12770</v>
      </c>
      <c r="D186" s="6">
        <f t="shared" si="3"/>
        <v>1934</v>
      </c>
    </row>
    <row r="187" spans="1:4" ht="15.75" thickBot="1" x14ac:dyDescent="0.3">
      <c r="A187" s="5" t="s">
        <v>116</v>
      </c>
      <c r="B187" s="28" t="s">
        <v>115</v>
      </c>
      <c r="C187" s="7">
        <v>884</v>
      </c>
      <c r="D187" s="6">
        <f t="shared" si="3"/>
        <v>1902</v>
      </c>
    </row>
    <row r="188" spans="1:4" ht="15.75" thickBot="1" x14ac:dyDescent="0.3">
      <c r="A188" s="5" t="s">
        <v>210</v>
      </c>
      <c r="B188" s="28" t="s">
        <v>205</v>
      </c>
      <c r="C188" s="7">
        <v>12033</v>
      </c>
      <c r="D188" s="26">
        <f>YEAR(C188)</f>
        <v>1932</v>
      </c>
    </row>
    <row r="189" spans="1:4" ht="15.75" thickBot="1" x14ac:dyDescent="0.3">
      <c r="A189" s="8" t="s">
        <v>209</v>
      </c>
      <c r="B189" s="28" t="s">
        <v>205</v>
      </c>
      <c r="C189" s="7">
        <v>12033</v>
      </c>
      <c r="D189" s="26">
        <f t="shared" ref="D189:D214" si="4">YEAR(C189)</f>
        <v>1932</v>
      </c>
    </row>
    <row r="190" spans="1:4" ht="15.75" thickBot="1" x14ac:dyDescent="0.3">
      <c r="A190" s="8" t="s">
        <v>208</v>
      </c>
      <c r="B190" s="28" t="s">
        <v>205</v>
      </c>
      <c r="C190" s="7">
        <v>12769</v>
      </c>
      <c r="D190" s="26">
        <f t="shared" si="4"/>
        <v>1934</v>
      </c>
    </row>
    <row r="191" spans="1:4" ht="15.75" thickBot="1" x14ac:dyDescent="0.3">
      <c r="A191" s="5" t="s">
        <v>207</v>
      </c>
      <c r="B191" s="28" t="s">
        <v>205</v>
      </c>
      <c r="C191" s="7">
        <v>12033</v>
      </c>
      <c r="D191" s="26">
        <f t="shared" si="4"/>
        <v>1932</v>
      </c>
    </row>
    <row r="192" spans="1:4" ht="15.75" thickBot="1" x14ac:dyDescent="0.3">
      <c r="A192" s="5" t="s">
        <v>206</v>
      </c>
      <c r="B192" s="28" t="s">
        <v>205</v>
      </c>
      <c r="C192" s="6" t="s">
        <v>625</v>
      </c>
      <c r="D192" s="26">
        <v>1893</v>
      </c>
    </row>
    <row r="193" spans="1:4" ht="15.75" thickBot="1" x14ac:dyDescent="0.3">
      <c r="A193" s="5" t="s">
        <v>211</v>
      </c>
      <c r="B193" s="28" t="s">
        <v>205</v>
      </c>
      <c r="C193" s="6" t="s">
        <v>626</v>
      </c>
      <c r="D193" s="26">
        <v>1880</v>
      </c>
    </row>
    <row r="194" spans="1:4" ht="15.75" thickBot="1" x14ac:dyDescent="0.3">
      <c r="A194" s="5" t="s">
        <v>212</v>
      </c>
      <c r="B194" s="28" t="s">
        <v>205</v>
      </c>
      <c r="C194" s="7">
        <v>3562</v>
      </c>
      <c r="D194" s="26">
        <f t="shared" si="4"/>
        <v>1909</v>
      </c>
    </row>
    <row r="195" spans="1:4" ht="15.75" thickBot="1" x14ac:dyDescent="0.3">
      <c r="A195" s="5" t="s">
        <v>213</v>
      </c>
      <c r="B195" s="28" t="s">
        <v>205</v>
      </c>
      <c r="C195" s="6" t="s">
        <v>627</v>
      </c>
      <c r="D195" s="26">
        <v>1879</v>
      </c>
    </row>
    <row r="196" spans="1:4" ht="15.75" thickBot="1" x14ac:dyDescent="0.3">
      <c r="A196" s="5" t="s">
        <v>214</v>
      </c>
      <c r="B196" s="28" t="s">
        <v>205</v>
      </c>
      <c r="C196" s="6" t="s">
        <v>627</v>
      </c>
      <c r="D196" s="26">
        <v>1879</v>
      </c>
    </row>
    <row r="197" spans="1:4" ht="15.75" thickBot="1" x14ac:dyDescent="0.3">
      <c r="A197" s="5" t="s">
        <v>215</v>
      </c>
      <c r="B197" s="28" t="s">
        <v>205</v>
      </c>
      <c r="C197" s="6" t="s">
        <v>628</v>
      </c>
      <c r="D197" s="26">
        <v>1879</v>
      </c>
    </row>
    <row r="198" spans="1:4" ht="15.75" thickBot="1" x14ac:dyDescent="0.3">
      <c r="A198" s="5" t="s">
        <v>216</v>
      </c>
      <c r="B198" s="28" t="s">
        <v>205</v>
      </c>
      <c r="C198" s="6" t="s">
        <v>628</v>
      </c>
      <c r="D198" s="26">
        <v>1879</v>
      </c>
    </row>
    <row r="199" spans="1:4" ht="15.75" thickBot="1" x14ac:dyDescent="0.3">
      <c r="A199" s="8" t="s">
        <v>217</v>
      </c>
      <c r="B199" s="28" t="s">
        <v>205</v>
      </c>
      <c r="C199" s="7">
        <v>14569</v>
      </c>
      <c r="D199" s="26">
        <f t="shared" si="4"/>
        <v>1939</v>
      </c>
    </row>
    <row r="200" spans="1:4" ht="15.75" thickBot="1" x14ac:dyDescent="0.3">
      <c r="A200" s="8" t="s">
        <v>218</v>
      </c>
      <c r="B200" s="28" t="s">
        <v>205</v>
      </c>
      <c r="C200" s="7">
        <v>14569</v>
      </c>
      <c r="D200" s="26">
        <f t="shared" si="4"/>
        <v>1939</v>
      </c>
    </row>
    <row r="201" spans="1:4" ht="15.75" thickBot="1" x14ac:dyDescent="0.3">
      <c r="A201" s="8" t="s">
        <v>59</v>
      </c>
      <c r="B201" s="28" t="s">
        <v>205</v>
      </c>
      <c r="C201" s="7">
        <v>28976</v>
      </c>
      <c r="D201" s="26">
        <f t="shared" si="4"/>
        <v>1979</v>
      </c>
    </row>
    <row r="202" spans="1:4" ht="15.75" thickBot="1" x14ac:dyDescent="0.3">
      <c r="A202" s="5" t="s">
        <v>86</v>
      </c>
      <c r="B202" s="28" t="s">
        <v>205</v>
      </c>
      <c r="C202" s="7">
        <v>28976</v>
      </c>
      <c r="D202" s="26">
        <f t="shared" si="4"/>
        <v>1979</v>
      </c>
    </row>
    <row r="203" spans="1:4" ht="15.75" thickBot="1" x14ac:dyDescent="0.3">
      <c r="A203" s="5" t="s">
        <v>31</v>
      </c>
      <c r="B203" s="28" t="s">
        <v>205</v>
      </c>
      <c r="C203" s="7">
        <v>28976</v>
      </c>
      <c r="D203" s="26">
        <f t="shared" si="4"/>
        <v>1979</v>
      </c>
    </row>
    <row r="204" spans="1:4" ht="15.75" thickBot="1" x14ac:dyDescent="0.3">
      <c r="A204" s="5" t="s">
        <v>140</v>
      </c>
      <c r="B204" s="28" t="s">
        <v>205</v>
      </c>
      <c r="C204" s="7">
        <v>36516</v>
      </c>
      <c r="D204" s="26">
        <f t="shared" si="4"/>
        <v>1999</v>
      </c>
    </row>
    <row r="205" spans="1:4" ht="15.75" thickBot="1" x14ac:dyDescent="0.3">
      <c r="A205" s="5" t="s">
        <v>54</v>
      </c>
      <c r="B205" s="28" t="s">
        <v>205</v>
      </c>
      <c r="C205" s="7">
        <v>36427</v>
      </c>
      <c r="D205" s="26">
        <f t="shared" si="4"/>
        <v>1999</v>
      </c>
    </row>
    <row r="206" spans="1:4" ht="15.75" thickBot="1" x14ac:dyDescent="0.3">
      <c r="A206" s="5" t="s">
        <v>219</v>
      </c>
      <c r="B206" s="28" t="s">
        <v>205</v>
      </c>
      <c r="C206" s="7">
        <v>36484</v>
      </c>
      <c r="D206" s="26">
        <f t="shared" si="4"/>
        <v>1999</v>
      </c>
    </row>
    <row r="207" spans="1:4" ht="15.75" thickBot="1" x14ac:dyDescent="0.3">
      <c r="A207" s="5" t="s">
        <v>220</v>
      </c>
      <c r="B207" s="28" t="s">
        <v>205</v>
      </c>
      <c r="C207" s="7">
        <v>36440</v>
      </c>
      <c r="D207" s="26">
        <f t="shared" si="4"/>
        <v>1999</v>
      </c>
    </row>
    <row r="208" spans="1:4" ht="15.75" thickBot="1" x14ac:dyDescent="0.3">
      <c r="A208" s="5" t="s">
        <v>221</v>
      </c>
      <c r="B208" s="28" t="s">
        <v>205</v>
      </c>
      <c r="C208" s="7">
        <v>36420</v>
      </c>
      <c r="D208" s="26">
        <f t="shared" si="4"/>
        <v>1999</v>
      </c>
    </row>
    <row r="209" spans="1:4" ht="15.75" thickBot="1" x14ac:dyDescent="0.3">
      <c r="A209" s="5" t="s">
        <v>222</v>
      </c>
      <c r="B209" s="28" t="s">
        <v>205</v>
      </c>
      <c r="C209" s="7">
        <v>36420</v>
      </c>
      <c r="D209" s="26">
        <f t="shared" si="4"/>
        <v>1999</v>
      </c>
    </row>
    <row r="210" spans="1:4" ht="15.75" thickBot="1" x14ac:dyDescent="0.3">
      <c r="A210" s="5" t="s">
        <v>153</v>
      </c>
      <c r="B210" s="28" t="s">
        <v>205</v>
      </c>
      <c r="C210" s="7">
        <v>36420</v>
      </c>
      <c r="D210" s="26">
        <f t="shared" si="4"/>
        <v>1999</v>
      </c>
    </row>
    <row r="211" spans="1:4" ht="15.75" thickBot="1" x14ac:dyDescent="0.3">
      <c r="A211" s="5" t="s">
        <v>223</v>
      </c>
      <c r="B211" s="28" t="s">
        <v>205</v>
      </c>
      <c r="C211" s="7">
        <v>36294</v>
      </c>
      <c r="D211" s="26">
        <f t="shared" si="4"/>
        <v>1999</v>
      </c>
    </row>
    <row r="212" spans="1:4" ht="15.75" thickBot="1" x14ac:dyDescent="0.3">
      <c r="A212" s="5" t="s">
        <v>168</v>
      </c>
      <c r="B212" s="28" t="s">
        <v>205</v>
      </c>
      <c r="C212" s="7">
        <v>36294</v>
      </c>
      <c r="D212" s="26">
        <f t="shared" si="4"/>
        <v>1999</v>
      </c>
    </row>
    <row r="213" spans="1:4" ht="15.75" thickBot="1" x14ac:dyDescent="0.3">
      <c r="A213" s="5" t="s">
        <v>128</v>
      </c>
      <c r="B213" s="28" t="s">
        <v>205</v>
      </c>
      <c r="C213" s="7">
        <v>36294</v>
      </c>
      <c r="D213" s="26">
        <f t="shared" si="4"/>
        <v>1999</v>
      </c>
    </row>
    <row r="214" spans="1:4" ht="15.75" thickBot="1" x14ac:dyDescent="0.3">
      <c r="A214" s="5" t="s">
        <v>93</v>
      </c>
      <c r="B214" s="28" t="s">
        <v>205</v>
      </c>
      <c r="C214" s="7">
        <v>36294</v>
      </c>
      <c r="D214" s="26">
        <f t="shared" si="4"/>
        <v>1999</v>
      </c>
    </row>
    <row r="215" spans="1:4" ht="15.75" thickBot="1" x14ac:dyDescent="0.3">
      <c r="A215" s="8" t="s">
        <v>248</v>
      </c>
      <c r="B215" s="28" t="s">
        <v>224</v>
      </c>
      <c r="C215" s="6" t="s">
        <v>588</v>
      </c>
      <c r="D215" s="6">
        <v>1876</v>
      </c>
    </row>
    <row r="216" spans="1:4" ht="15.75" thickBot="1" x14ac:dyDescent="0.3">
      <c r="A216" s="8" t="s">
        <v>90</v>
      </c>
      <c r="B216" s="28" t="s">
        <v>224</v>
      </c>
      <c r="C216" s="6" t="s">
        <v>629</v>
      </c>
      <c r="D216" s="6">
        <v>1875</v>
      </c>
    </row>
    <row r="217" spans="1:4" ht="15.75" thickBot="1" x14ac:dyDescent="0.3">
      <c r="A217" s="8" t="s">
        <v>204</v>
      </c>
      <c r="B217" s="28" t="s">
        <v>224</v>
      </c>
      <c r="C217" s="6" t="s">
        <v>586</v>
      </c>
      <c r="D217" s="6">
        <v>1865</v>
      </c>
    </row>
    <row r="218" spans="1:4" ht="15.75" thickBot="1" x14ac:dyDescent="0.3">
      <c r="A218" s="22" t="s">
        <v>203</v>
      </c>
      <c r="B218" s="28" t="s">
        <v>224</v>
      </c>
      <c r="C218" s="6" t="s">
        <v>586</v>
      </c>
      <c r="D218" s="6">
        <v>1865</v>
      </c>
    </row>
    <row r="219" spans="1:4" ht="15.75" thickBot="1" x14ac:dyDescent="0.3">
      <c r="A219" s="5" t="s">
        <v>202</v>
      </c>
      <c r="B219" s="28" t="s">
        <v>224</v>
      </c>
      <c r="C219" s="6" t="s">
        <v>585</v>
      </c>
      <c r="D219" s="6">
        <v>1863</v>
      </c>
    </row>
    <row r="220" spans="1:4" ht="15.75" thickBot="1" x14ac:dyDescent="0.3">
      <c r="A220" s="5" t="s">
        <v>615</v>
      </c>
      <c r="B220" s="28" t="s">
        <v>224</v>
      </c>
      <c r="C220" s="6" t="s">
        <v>585</v>
      </c>
      <c r="D220" s="6">
        <v>1863</v>
      </c>
    </row>
    <row r="221" spans="1:4" ht="15.75" thickBot="1" x14ac:dyDescent="0.3">
      <c r="A221" s="22" t="s">
        <v>201</v>
      </c>
      <c r="B221" s="28" t="s">
        <v>224</v>
      </c>
      <c r="C221" s="6" t="s">
        <v>585</v>
      </c>
      <c r="D221" s="6">
        <v>1863</v>
      </c>
    </row>
    <row r="222" spans="1:4" ht="15.75" thickBot="1" x14ac:dyDescent="0.3">
      <c r="A222" s="22" t="s">
        <v>200</v>
      </c>
      <c r="B222" s="28" t="s">
        <v>224</v>
      </c>
      <c r="C222" s="6" t="s">
        <v>585</v>
      </c>
      <c r="D222" s="6">
        <v>1863</v>
      </c>
    </row>
    <row r="223" spans="1:4" ht="15.75" thickBot="1" x14ac:dyDescent="0.3">
      <c r="A223" s="22" t="s">
        <v>59</v>
      </c>
      <c r="B223" s="28" t="s">
        <v>224</v>
      </c>
      <c r="C223" s="11" t="s">
        <v>585</v>
      </c>
      <c r="D223" s="6">
        <v>1863</v>
      </c>
    </row>
    <row r="224" spans="1:4" ht="15.75" thickBot="1" x14ac:dyDescent="0.3">
      <c r="A224" s="22" t="s">
        <v>216</v>
      </c>
      <c r="B224" s="28" t="s">
        <v>224</v>
      </c>
      <c r="C224" s="11" t="s">
        <v>628</v>
      </c>
      <c r="D224" s="6">
        <v>1879</v>
      </c>
    </row>
    <row r="225" spans="1:4" ht="15.75" thickBot="1" x14ac:dyDescent="0.3">
      <c r="A225" s="10" t="s">
        <v>206</v>
      </c>
      <c r="B225" s="28" t="s">
        <v>224</v>
      </c>
      <c r="C225" s="11" t="s">
        <v>630</v>
      </c>
      <c r="D225" s="6">
        <v>1894</v>
      </c>
    </row>
    <row r="226" spans="1:4" ht="15.75" thickBot="1" x14ac:dyDescent="0.3">
      <c r="A226" s="22" t="s">
        <v>247</v>
      </c>
      <c r="B226" s="28" t="s">
        <v>224</v>
      </c>
      <c r="C226" s="16">
        <v>3064</v>
      </c>
      <c r="D226" s="6">
        <f t="shared" ref="D226:D243" si="5">YEAR(C226)</f>
        <v>1908</v>
      </c>
    </row>
    <row r="227" spans="1:4" ht="15.75" thickBot="1" x14ac:dyDescent="0.3">
      <c r="A227" s="22" t="s">
        <v>246</v>
      </c>
      <c r="B227" s="28" t="s">
        <v>224</v>
      </c>
      <c r="C227" s="16">
        <v>8580</v>
      </c>
      <c r="D227" s="6">
        <f t="shared" si="5"/>
        <v>1923</v>
      </c>
    </row>
    <row r="228" spans="1:4" ht="15.75" thickBot="1" x14ac:dyDescent="0.3">
      <c r="A228" s="22" t="s">
        <v>225</v>
      </c>
      <c r="B228" s="28" t="s">
        <v>224</v>
      </c>
      <c r="C228" s="11" t="s">
        <v>626</v>
      </c>
      <c r="D228" s="6">
        <v>1880</v>
      </c>
    </row>
    <row r="229" spans="1:4" ht="15.75" thickBot="1" x14ac:dyDescent="0.3">
      <c r="A229" s="22" t="s">
        <v>226</v>
      </c>
      <c r="B229" s="28" t="s">
        <v>224</v>
      </c>
      <c r="C229" s="7">
        <v>5070</v>
      </c>
      <c r="D229" s="6">
        <f t="shared" si="5"/>
        <v>1913</v>
      </c>
    </row>
    <row r="230" spans="1:4" ht="15.75" thickBot="1" x14ac:dyDescent="0.3">
      <c r="A230" s="22" t="s">
        <v>227</v>
      </c>
      <c r="B230" s="28" t="s">
        <v>224</v>
      </c>
      <c r="C230" s="7">
        <v>2338</v>
      </c>
      <c r="D230" s="6">
        <f t="shared" si="5"/>
        <v>1906</v>
      </c>
    </row>
    <row r="231" spans="1:4" ht="15.75" thickBot="1" x14ac:dyDescent="0.3">
      <c r="A231" s="22" t="s">
        <v>228</v>
      </c>
      <c r="B231" s="28" t="s">
        <v>224</v>
      </c>
      <c r="C231" s="7">
        <v>2338</v>
      </c>
      <c r="D231" s="6">
        <f t="shared" si="5"/>
        <v>1906</v>
      </c>
    </row>
    <row r="232" spans="1:4" ht="15.75" thickBot="1" x14ac:dyDescent="0.3">
      <c r="A232" s="22" t="s">
        <v>229</v>
      </c>
      <c r="B232" s="28" t="s">
        <v>224</v>
      </c>
      <c r="C232" s="7">
        <v>4601</v>
      </c>
      <c r="D232" s="6">
        <f t="shared" si="5"/>
        <v>1912</v>
      </c>
    </row>
    <row r="233" spans="1:4" ht="15.75" thickBot="1" x14ac:dyDescent="0.3">
      <c r="A233" s="22" t="s">
        <v>230</v>
      </c>
      <c r="B233" s="28" t="s">
        <v>224</v>
      </c>
      <c r="C233" s="7">
        <v>1647</v>
      </c>
      <c r="D233" s="6">
        <f t="shared" si="5"/>
        <v>1904</v>
      </c>
    </row>
    <row r="234" spans="1:4" ht="15.75" thickBot="1" x14ac:dyDescent="0.3">
      <c r="A234" s="22" t="s">
        <v>231</v>
      </c>
      <c r="B234" s="28" t="s">
        <v>224</v>
      </c>
      <c r="C234" s="7">
        <v>2095</v>
      </c>
      <c r="D234" s="6">
        <f t="shared" si="5"/>
        <v>1905</v>
      </c>
    </row>
    <row r="235" spans="1:4" ht="15.75" thickBot="1" x14ac:dyDescent="0.3">
      <c r="A235" s="5" t="s">
        <v>232</v>
      </c>
      <c r="B235" s="28" t="s">
        <v>224</v>
      </c>
      <c r="C235" s="7">
        <v>8745</v>
      </c>
      <c r="D235" s="6">
        <f t="shared" si="5"/>
        <v>1923</v>
      </c>
    </row>
    <row r="236" spans="1:4" ht="15.75" thickBot="1" x14ac:dyDescent="0.3">
      <c r="A236" s="10" t="s">
        <v>233</v>
      </c>
      <c r="B236" s="28" t="s">
        <v>224</v>
      </c>
      <c r="C236" s="16">
        <v>1647</v>
      </c>
      <c r="D236" s="6">
        <f t="shared" si="5"/>
        <v>1904</v>
      </c>
    </row>
    <row r="237" spans="1:4" ht="15.75" thickBot="1" x14ac:dyDescent="0.3">
      <c r="A237" s="22" t="s">
        <v>234</v>
      </c>
      <c r="B237" s="28" t="s">
        <v>224</v>
      </c>
      <c r="C237" s="16">
        <v>5560</v>
      </c>
      <c r="D237" s="6">
        <f t="shared" si="5"/>
        <v>1915</v>
      </c>
    </row>
    <row r="238" spans="1:4" ht="15.75" thickBot="1" x14ac:dyDescent="0.3">
      <c r="A238" s="10" t="s">
        <v>235</v>
      </c>
      <c r="B238" s="28" t="s">
        <v>224</v>
      </c>
      <c r="C238" s="11" t="s">
        <v>631</v>
      </c>
      <c r="D238" s="6">
        <v>1885</v>
      </c>
    </row>
    <row r="239" spans="1:4" ht="15.75" thickBot="1" x14ac:dyDescent="0.3">
      <c r="A239" s="22" t="s">
        <v>236</v>
      </c>
      <c r="B239" s="28" t="s">
        <v>224</v>
      </c>
      <c r="C239" s="16">
        <v>12371</v>
      </c>
      <c r="D239" s="6">
        <f t="shared" si="5"/>
        <v>1933</v>
      </c>
    </row>
    <row r="240" spans="1:4" ht="15.75" thickBot="1" x14ac:dyDescent="0.3">
      <c r="A240" s="22" t="s">
        <v>237</v>
      </c>
      <c r="B240" s="28" t="s">
        <v>224</v>
      </c>
      <c r="C240" s="11" t="s">
        <v>632</v>
      </c>
      <c r="D240" s="6">
        <v>1887</v>
      </c>
    </row>
    <row r="241" spans="1:4" ht="15.75" thickBot="1" x14ac:dyDescent="0.3">
      <c r="A241" s="22" t="s">
        <v>238</v>
      </c>
      <c r="B241" s="28" t="s">
        <v>224</v>
      </c>
      <c r="C241" s="16">
        <v>3782</v>
      </c>
      <c r="D241" s="6">
        <f t="shared" si="5"/>
        <v>1910</v>
      </c>
    </row>
    <row r="242" spans="1:4" ht="15.75" thickBot="1" x14ac:dyDescent="0.3">
      <c r="A242" s="22" t="s">
        <v>244</v>
      </c>
      <c r="B242" s="28" t="s">
        <v>224</v>
      </c>
      <c r="C242" s="7">
        <v>9438</v>
      </c>
      <c r="D242" s="6">
        <f t="shared" si="5"/>
        <v>1925</v>
      </c>
    </row>
    <row r="243" spans="1:4" ht="15.75" thickBot="1" x14ac:dyDescent="0.3">
      <c r="A243" s="22" t="s">
        <v>245</v>
      </c>
      <c r="B243" s="28" t="s">
        <v>224</v>
      </c>
      <c r="C243" s="7">
        <v>9438</v>
      </c>
      <c r="D243" s="6">
        <f t="shared" si="5"/>
        <v>1925</v>
      </c>
    </row>
    <row r="244" spans="1:4" ht="15.75" thickBot="1" x14ac:dyDescent="0.3">
      <c r="A244" s="22" t="s">
        <v>239</v>
      </c>
      <c r="B244" s="28" t="s">
        <v>224</v>
      </c>
      <c r="C244" s="11" t="s">
        <v>632</v>
      </c>
      <c r="D244" s="6">
        <v>1887</v>
      </c>
    </row>
    <row r="245" spans="1:4" ht="15.75" thickBot="1" x14ac:dyDescent="0.3">
      <c r="A245" s="10" t="s">
        <v>240</v>
      </c>
      <c r="B245" s="28" t="s">
        <v>224</v>
      </c>
      <c r="C245" s="11" t="s">
        <v>633</v>
      </c>
      <c r="D245" s="6">
        <v>1889</v>
      </c>
    </row>
    <row r="246" spans="1:4" ht="15.75" thickBot="1" x14ac:dyDescent="0.3">
      <c r="A246" s="10" t="s">
        <v>241</v>
      </c>
      <c r="B246" s="28" t="s">
        <v>224</v>
      </c>
      <c r="C246" s="11" t="s">
        <v>633</v>
      </c>
      <c r="D246" s="6">
        <v>1889</v>
      </c>
    </row>
    <row r="247" spans="1:4" ht="15.75" thickBot="1" x14ac:dyDescent="0.3">
      <c r="A247" s="5" t="s">
        <v>242</v>
      </c>
      <c r="B247" s="28" t="s">
        <v>224</v>
      </c>
      <c r="C247" s="6" t="s">
        <v>633</v>
      </c>
      <c r="D247" s="6">
        <v>1889</v>
      </c>
    </row>
    <row r="248" spans="1:4" ht="15.75" thickBot="1" x14ac:dyDescent="0.3">
      <c r="A248" s="22" t="s">
        <v>243</v>
      </c>
      <c r="B248" s="28" t="s">
        <v>224</v>
      </c>
      <c r="C248" s="6" t="s">
        <v>634</v>
      </c>
      <c r="D248" s="6">
        <v>1892</v>
      </c>
    </row>
    <row r="249" spans="1:4" ht="15.75" thickBot="1" x14ac:dyDescent="0.3">
      <c r="A249" s="27" t="s">
        <v>267</v>
      </c>
      <c r="B249" s="31" t="s">
        <v>249</v>
      </c>
      <c r="C249" s="17">
        <v>2730</v>
      </c>
      <c r="D249" s="12">
        <v>1907</v>
      </c>
    </row>
    <row r="250" spans="1:4" ht="15.75" thickBot="1" x14ac:dyDescent="0.3">
      <c r="A250" s="5" t="s">
        <v>277</v>
      </c>
      <c r="B250" s="28" t="s">
        <v>249</v>
      </c>
      <c r="C250" s="6" t="s">
        <v>635</v>
      </c>
      <c r="D250" s="6">
        <v>1872</v>
      </c>
    </row>
    <row r="251" spans="1:4" ht="15.75" thickBot="1" x14ac:dyDescent="0.3">
      <c r="A251" s="8" t="s">
        <v>276</v>
      </c>
      <c r="B251" s="28" t="s">
        <v>249</v>
      </c>
      <c r="C251" s="6" t="s">
        <v>635</v>
      </c>
      <c r="D251" s="6">
        <v>1872</v>
      </c>
    </row>
    <row r="252" spans="1:4" ht="15.75" thickBot="1" x14ac:dyDescent="0.3">
      <c r="A252" s="5" t="s">
        <v>275</v>
      </c>
      <c r="B252" s="28" t="s">
        <v>249</v>
      </c>
      <c r="C252" s="6" t="s">
        <v>635</v>
      </c>
      <c r="D252" s="6">
        <v>1872</v>
      </c>
    </row>
    <row r="253" spans="1:4" ht="15.75" thickBot="1" x14ac:dyDescent="0.3">
      <c r="A253" s="5" t="s">
        <v>274</v>
      </c>
      <c r="B253" s="28" t="s">
        <v>249</v>
      </c>
      <c r="C253" s="7">
        <v>12114</v>
      </c>
      <c r="D253" s="6">
        <f t="shared" ref="D253:D260" si="6">YEAR(C253)</f>
        <v>1933</v>
      </c>
    </row>
    <row r="254" spans="1:4" ht="15.75" thickBot="1" x14ac:dyDescent="0.3">
      <c r="A254" s="8" t="s">
        <v>326</v>
      </c>
      <c r="B254" s="28" t="s">
        <v>249</v>
      </c>
      <c r="C254" s="6" t="s">
        <v>636</v>
      </c>
      <c r="D254" s="6">
        <v>1867</v>
      </c>
    </row>
    <row r="255" spans="1:4" ht="15.75" thickBot="1" x14ac:dyDescent="0.3">
      <c r="A255" s="5" t="s">
        <v>273</v>
      </c>
      <c r="B255" s="28" t="s">
        <v>249</v>
      </c>
      <c r="C255" s="6" t="s">
        <v>636</v>
      </c>
      <c r="D255" s="6">
        <v>1867</v>
      </c>
    </row>
    <row r="256" spans="1:4" ht="15.75" thickBot="1" x14ac:dyDescent="0.3">
      <c r="A256" s="8" t="s">
        <v>272</v>
      </c>
      <c r="B256" s="28" t="s">
        <v>249</v>
      </c>
      <c r="C256" s="6" t="s">
        <v>636</v>
      </c>
      <c r="D256" s="6">
        <v>1867</v>
      </c>
    </row>
    <row r="257" spans="1:4" ht="15.75" thickBot="1" x14ac:dyDescent="0.3">
      <c r="A257" s="8" t="s">
        <v>271</v>
      </c>
      <c r="B257" s="28" t="s">
        <v>249</v>
      </c>
      <c r="C257" s="7">
        <v>14995</v>
      </c>
      <c r="D257" s="6">
        <f t="shared" si="6"/>
        <v>1941</v>
      </c>
    </row>
    <row r="258" spans="1:4" ht="15.75" thickBot="1" x14ac:dyDescent="0.3">
      <c r="A258" s="8" t="s">
        <v>270</v>
      </c>
      <c r="B258" s="28" t="s">
        <v>249</v>
      </c>
      <c r="C258" s="7">
        <v>2730</v>
      </c>
      <c r="D258" s="6">
        <f t="shared" si="6"/>
        <v>1907</v>
      </c>
    </row>
    <row r="259" spans="1:4" ht="15.75" thickBot="1" x14ac:dyDescent="0.3">
      <c r="A259" s="8" t="s">
        <v>269</v>
      </c>
      <c r="B259" s="28" t="s">
        <v>249</v>
      </c>
      <c r="C259" s="7">
        <v>2730</v>
      </c>
      <c r="D259" s="6">
        <f t="shared" si="6"/>
        <v>1907</v>
      </c>
    </row>
    <row r="260" spans="1:4" ht="15.75" thickBot="1" x14ac:dyDescent="0.3">
      <c r="A260" s="5" t="s">
        <v>268</v>
      </c>
      <c r="B260" s="28" t="s">
        <v>249</v>
      </c>
      <c r="C260" s="7">
        <v>2730</v>
      </c>
      <c r="D260" s="6">
        <f t="shared" si="6"/>
        <v>1907</v>
      </c>
    </row>
    <row r="261" spans="1:4" ht="15.75" thickBot="1" x14ac:dyDescent="0.3">
      <c r="A261" s="5" t="s">
        <v>322</v>
      </c>
      <c r="B261" s="28" t="s">
        <v>249</v>
      </c>
      <c r="C261" s="7">
        <v>8997</v>
      </c>
      <c r="D261" s="6">
        <f>YEAR(C261)</f>
        <v>1924</v>
      </c>
    </row>
    <row r="262" spans="1:4" ht="15.75" thickBot="1" x14ac:dyDescent="0.3">
      <c r="A262" s="8" t="s">
        <v>319</v>
      </c>
      <c r="B262" s="28" t="s">
        <v>249</v>
      </c>
      <c r="C262" s="7">
        <v>9067</v>
      </c>
      <c r="D262" s="6">
        <f t="shared" ref="D262:D269" si="7">YEAR(C262)</f>
        <v>1924</v>
      </c>
    </row>
    <row r="263" spans="1:4" ht="15.75" thickBot="1" x14ac:dyDescent="0.3">
      <c r="A263" s="8" t="s">
        <v>321</v>
      </c>
      <c r="B263" s="28" t="s">
        <v>249</v>
      </c>
      <c r="C263" s="7">
        <v>8997</v>
      </c>
      <c r="D263" s="6">
        <f t="shared" si="7"/>
        <v>1924</v>
      </c>
    </row>
    <row r="264" spans="1:4" ht="15.75" thickBot="1" x14ac:dyDescent="0.3">
      <c r="A264" s="5" t="s">
        <v>325</v>
      </c>
      <c r="B264" s="28" t="s">
        <v>249</v>
      </c>
      <c r="C264" s="7">
        <v>8724</v>
      </c>
      <c r="D264" s="6">
        <f t="shared" si="7"/>
        <v>1923</v>
      </c>
    </row>
    <row r="265" spans="1:4" ht="15.75" thickBot="1" x14ac:dyDescent="0.3">
      <c r="A265" s="8" t="s">
        <v>318</v>
      </c>
      <c r="B265" s="28" t="s">
        <v>249</v>
      </c>
      <c r="C265" s="7">
        <v>8724</v>
      </c>
      <c r="D265" s="6">
        <f t="shared" si="7"/>
        <v>1923</v>
      </c>
    </row>
    <row r="266" spans="1:4" ht="15.75" thickBot="1" x14ac:dyDescent="0.3">
      <c r="A266" s="5" t="s">
        <v>323</v>
      </c>
      <c r="B266" s="28" t="s">
        <v>249</v>
      </c>
      <c r="C266" s="7">
        <v>2730</v>
      </c>
      <c r="D266" s="6">
        <f t="shared" si="7"/>
        <v>1907</v>
      </c>
    </row>
    <row r="267" spans="1:4" ht="15.75" thickBot="1" x14ac:dyDescent="0.3">
      <c r="A267" s="8" t="s">
        <v>324</v>
      </c>
      <c r="B267" s="28" t="s">
        <v>249</v>
      </c>
      <c r="C267" s="7">
        <v>2730</v>
      </c>
      <c r="D267" s="6">
        <f t="shared" si="7"/>
        <v>1907</v>
      </c>
    </row>
    <row r="268" spans="1:4" ht="15.75" thickBot="1" x14ac:dyDescent="0.3">
      <c r="A268" s="8" t="s">
        <v>317</v>
      </c>
      <c r="B268" s="28" t="s">
        <v>249</v>
      </c>
      <c r="C268" s="7">
        <v>2730</v>
      </c>
      <c r="D268" s="6">
        <f t="shared" si="7"/>
        <v>1907</v>
      </c>
    </row>
    <row r="269" spans="1:4" ht="15.75" thickBot="1" x14ac:dyDescent="0.3">
      <c r="A269" s="8" t="s">
        <v>320</v>
      </c>
      <c r="B269" s="28" t="s">
        <v>249</v>
      </c>
      <c r="C269" s="7">
        <v>2730</v>
      </c>
      <c r="D269" s="6">
        <f t="shared" si="7"/>
        <v>1907</v>
      </c>
    </row>
    <row r="270" spans="1:4" ht="15.75" thickBot="1" x14ac:dyDescent="0.3">
      <c r="A270" s="8" t="s">
        <v>266</v>
      </c>
      <c r="B270" s="28" t="s">
        <v>249</v>
      </c>
      <c r="C270" s="7">
        <v>2730</v>
      </c>
      <c r="D270" s="6">
        <f>YEAR(C270)</f>
        <v>1907</v>
      </c>
    </row>
    <row r="271" spans="1:4" ht="15.75" thickBot="1" x14ac:dyDescent="0.3">
      <c r="A271" s="5" t="s">
        <v>265</v>
      </c>
      <c r="B271" s="28" t="s">
        <v>249</v>
      </c>
      <c r="C271" s="7">
        <v>2730</v>
      </c>
      <c r="D271" s="6">
        <f t="shared" ref="D271:D278" si="8">YEAR(C271)</f>
        <v>1907</v>
      </c>
    </row>
    <row r="272" spans="1:4" ht="15.75" thickBot="1" x14ac:dyDescent="0.3">
      <c r="A272" s="8" t="s">
        <v>264</v>
      </c>
      <c r="B272" s="28" t="s">
        <v>249</v>
      </c>
      <c r="C272" s="7">
        <v>2730</v>
      </c>
      <c r="D272" s="6">
        <f t="shared" si="8"/>
        <v>1907</v>
      </c>
    </row>
    <row r="273" spans="1:4" ht="15.75" thickBot="1" x14ac:dyDescent="0.3">
      <c r="A273" s="8" t="s">
        <v>263</v>
      </c>
      <c r="B273" s="28" t="s">
        <v>249</v>
      </c>
      <c r="C273" s="7">
        <v>2730</v>
      </c>
      <c r="D273" s="6">
        <f t="shared" si="8"/>
        <v>1907</v>
      </c>
    </row>
    <row r="274" spans="1:4" ht="15.75" thickBot="1" x14ac:dyDescent="0.3">
      <c r="A274" s="5" t="s">
        <v>262</v>
      </c>
      <c r="B274" s="28" t="s">
        <v>249</v>
      </c>
      <c r="C274" s="7">
        <v>2730</v>
      </c>
      <c r="D274" s="6">
        <f t="shared" si="8"/>
        <v>1907</v>
      </c>
    </row>
    <row r="275" spans="1:4" ht="15.75" thickBot="1" x14ac:dyDescent="0.3">
      <c r="A275" s="8" t="s">
        <v>33</v>
      </c>
      <c r="B275" s="28" t="s">
        <v>249</v>
      </c>
      <c r="C275" s="7">
        <v>2730</v>
      </c>
      <c r="D275" s="6">
        <f t="shared" si="8"/>
        <v>1907</v>
      </c>
    </row>
    <row r="276" spans="1:4" ht="15.75" thickBot="1" x14ac:dyDescent="0.3">
      <c r="A276" s="5" t="s">
        <v>56</v>
      </c>
      <c r="B276" s="28" t="s">
        <v>249</v>
      </c>
      <c r="C276" s="7">
        <v>2730</v>
      </c>
      <c r="D276" s="6">
        <f t="shared" si="8"/>
        <v>1907</v>
      </c>
    </row>
    <row r="277" spans="1:4" ht="15.75" thickBot="1" x14ac:dyDescent="0.3">
      <c r="A277" s="5" t="s">
        <v>55</v>
      </c>
      <c r="B277" s="28" t="s">
        <v>249</v>
      </c>
      <c r="C277" s="7">
        <v>5210</v>
      </c>
      <c r="D277" s="6">
        <f t="shared" si="8"/>
        <v>1914</v>
      </c>
    </row>
    <row r="278" spans="1:4" ht="15.75" thickBot="1" x14ac:dyDescent="0.3">
      <c r="A278" s="5" t="s">
        <v>54</v>
      </c>
      <c r="B278" s="28" t="s">
        <v>249</v>
      </c>
      <c r="C278" s="7">
        <v>9753</v>
      </c>
      <c r="D278" s="6">
        <f t="shared" si="8"/>
        <v>1926</v>
      </c>
    </row>
    <row r="279" spans="1:4" ht="15.75" thickBot="1" x14ac:dyDescent="0.3">
      <c r="A279" s="5" t="s">
        <v>265</v>
      </c>
      <c r="B279" s="28" t="s">
        <v>249</v>
      </c>
      <c r="C279" s="7">
        <v>2689</v>
      </c>
      <c r="D279" s="6">
        <f>YEAR(C279)</f>
        <v>1907</v>
      </c>
    </row>
    <row r="280" spans="1:4" ht="15.75" thickBot="1" x14ac:dyDescent="0.3">
      <c r="A280" s="5" t="s">
        <v>36</v>
      </c>
      <c r="B280" s="28" t="s">
        <v>249</v>
      </c>
      <c r="C280" s="7">
        <v>2689</v>
      </c>
      <c r="D280" s="6">
        <f t="shared" ref="D280:D285" si="9">YEAR(C280)</f>
        <v>1907</v>
      </c>
    </row>
    <row r="281" spans="1:4" ht="15.75" thickBot="1" x14ac:dyDescent="0.3">
      <c r="A281" s="8" t="s">
        <v>278</v>
      </c>
      <c r="B281" s="28" t="s">
        <v>249</v>
      </c>
      <c r="C281" s="7">
        <v>687</v>
      </c>
      <c r="D281" s="6">
        <f t="shared" si="9"/>
        <v>1901</v>
      </c>
    </row>
    <row r="282" spans="1:4" ht="15.75" thickBot="1" x14ac:dyDescent="0.3">
      <c r="A282" s="5" t="s">
        <v>279</v>
      </c>
      <c r="B282" s="28" t="s">
        <v>249</v>
      </c>
      <c r="C282" s="7">
        <v>687</v>
      </c>
      <c r="D282" s="6">
        <f t="shared" si="9"/>
        <v>1901</v>
      </c>
    </row>
    <row r="283" spans="1:4" ht="15.75" thickBot="1" x14ac:dyDescent="0.3">
      <c r="A283" s="5" t="s">
        <v>204</v>
      </c>
      <c r="B283" s="28" t="s">
        <v>249</v>
      </c>
      <c r="C283" s="7">
        <v>56</v>
      </c>
      <c r="D283" s="6">
        <f t="shared" si="9"/>
        <v>1900</v>
      </c>
    </row>
    <row r="284" spans="1:4" ht="15.75" thickBot="1" x14ac:dyDescent="0.3">
      <c r="A284" s="5" t="s">
        <v>89</v>
      </c>
      <c r="B284" s="28" t="s">
        <v>249</v>
      </c>
      <c r="C284" s="7">
        <v>56</v>
      </c>
      <c r="D284" s="6">
        <f t="shared" si="9"/>
        <v>1900</v>
      </c>
    </row>
    <row r="285" spans="1:4" ht="15.75" thickBot="1" x14ac:dyDescent="0.3">
      <c r="A285" s="5" t="s">
        <v>220</v>
      </c>
      <c r="B285" s="28" t="s">
        <v>249</v>
      </c>
      <c r="C285" s="7">
        <v>56</v>
      </c>
      <c r="D285" s="6">
        <f t="shared" si="9"/>
        <v>1900</v>
      </c>
    </row>
    <row r="286" spans="1:4" ht="15.75" thickBot="1" x14ac:dyDescent="0.3">
      <c r="A286" s="8" t="s">
        <v>280</v>
      </c>
      <c r="B286" s="28" t="s">
        <v>249</v>
      </c>
      <c r="C286" s="6" t="s">
        <v>637</v>
      </c>
      <c r="D286" s="6">
        <v>1890</v>
      </c>
    </row>
    <row r="287" spans="1:4" ht="15.75" thickBot="1" x14ac:dyDescent="0.3">
      <c r="A287" s="5" t="s">
        <v>77</v>
      </c>
      <c r="B287" s="28" t="s">
        <v>249</v>
      </c>
      <c r="C287" s="6" t="s">
        <v>637</v>
      </c>
      <c r="D287" s="13">
        <v>1890</v>
      </c>
    </row>
    <row r="288" spans="1:4" ht="15.75" thickBot="1" x14ac:dyDescent="0.3">
      <c r="A288" s="27" t="s">
        <v>261</v>
      </c>
      <c r="B288" s="28" t="s">
        <v>249</v>
      </c>
      <c r="C288" s="6" t="s">
        <v>638</v>
      </c>
      <c r="D288" s="13">
        <v>1890</v>
      </c>
    </row>
    <row r="289" spans="1:4" ht="15.75" thickBot="1" x14ac:dyDescent="0.3">
      <c r="A289" s="8" t="s">
        <v>260</v>
      </c>
      <c r="B289" s="28" t="s">
        <v>249</v>
      </c>
      <c r="C289" s="6" t="s">
        <v>637</v>
      </c>
      <c r="D289" s="6">
        <v>1890</v>
      </c>
    </row>
    <row r="290" spans="1:4" ht="15.75" thickBot="1" x14ac:dyDescent="0.3">
      <c r="A290" s="8" t="s">
        <v>259</v>
      </c>
      <c r="B290" s="28" t="s">
        <v>249</v>
      </c>
      <c r="C290" s="6" t="s">
        <v>637</v>
      </c>
      <c r="D290" s="6">
        <v>1890</v>
      </c>
    </row>
    <row r="291" spans="1:4" ht="15.75" thickBot="1" x14ac:dyDescent="0.3">
      <c r="A291" s="8" t="s">
        <v>258</v>
      </c>
      <c r="B291" s="28" t="s">
        <v>249</v>
      </c>
      <c r="C291" s="7">
        <v>155</v>
      </c>
      <c r="D291" s="6">
        <f t="shared" ref="D291:D299" si="10">YEAR(C291)</f>
        <v>1900</v>
      </c>
    </row>
    <row r="292" spans="1:4" ht="15.75" thickBot="1" x14ac:dyDescent="0.3">
      <c r="A292" s="8" t="s">
        <v>257</v>
      </c>
      <c r="B292" s="28" t="s">
        <v>249</v>
      </c>
      <c r="C292" s="7">
        <v>155</v>
      </c>
      <c r="D292" s="6">
        <f t="shared" si="10"/>
        <v>1900</v>
      </c>
    </row>
    <row r="293" spans="1:4" ht="15.75" thickBot="1" x14ac:dyDescent="0.3">
      <c r="A293" s="8" t="s">
        <v>256</v>
      </c>
      <c r="B293" s="28" t="s">
        <v>249</v>
      </c>
      <c r="C293" s="7">
        <v>9753</v>
      </c>
      <c r="D293" s="6">
        <f t="shared" si="10"/>
        <v>1926</v>
      </c>
    </row>
    <row r="294" spans="1:4" ht="15.75" thickBot="1" x14ac:dyDescent="0.3">
      <c r="A294" s="5" t="s">
        <v>255</v>
      </c>
      <c r="B294" s="28" t="s">
        <v>249</v>
      </c>
      <c r="C294" s="7">
        <v>9837</v>
      </c>
      <c r="D294" s="6">
        <f t="shared" si="10"/>
        <v>1926</v>
      </c>
    </row>
    <row r="295" spans="1:4" ht="15.75" thickBot="1" x14ac:dyDescent="0.3">
      <c r="A295" s="8" t="s">
        <v>254</v>
      </c>
      <c r="B295" s="28" t="s">
        <v>249</v>
      </c>
      <c r="C295" s="7">
        <v>9753</v>
      </c>
      <c r="D295" s="6">
        <f t="shared" si="10"/>
        <v>1926</v>
      </c>
    </row>
    <row r="296" spans="1:4" ht="15.75" thickBot="1" x14ac:dyDescent="0.3">
      <c r="A296" s="8" t="s">
        <v>253</v>
      </c>
      <c r="B296" s="28" t="s">
        <v>249</v>
      </c>
      <c r="C296" s="7">
        <v>9753</v>
      </c>
      <c r="D296" s="6">
        <f t="shared" si="10"/>
        <v>1926</v>
      </c>
    </row>
    <row r="297" spans="1:4" ht="15.75" thickBot="1" x14ac:dyDescent="0.3">
      <c r="A297" s="8" t="s">
        <v>252</v>
      </c>
      <c r="B297" s="28" t="s">
        <v>249</v>
      </c>
      <c r="C297" s="7">
        <v>9753</v>
      </c>
      <c r="D297" s="6">
        <f t="shared" si="10"/>
        <v>1926</v>
      </c>
    </row>
    <row r="298" spans="1:4" ht="15.75" thickBot="1" x14ac:dyDescent="0.3">
      <c r="A298" s="8" t="s">
        <v>251</v>
      </c>
      <c r="B298" s="28" t="s">
        <v>249</v>
      </c>
      <c r="C298" s="7">
        <v>9753</v>
      </c>
      <c r="D298" s="6">
        <f t="shared" si="10"/>
        <v>1926</v>
      </c>
    </row>
    <row r="299" spans="1:4" ht="15.75" thickBot="1" x14ac:dyDescent="0.3">
      <c r="A299" s="5" t="s">
        <v>250</v>
      </c>
      <c r="B299" s="28" t="s">
        <v>249</v>
      </c>
      <c r="C299" s="7">
        <v>9753</v>
      </c>
      <c r="D299" s="6">
        <f t="shared" si="10"/>
        <v>1926</v>
      </c>
    </row>
    <row r="300" spans="1:4" ht="15.75" thickBot="1" x14ac:dyDescent="0.3">
      <c r="A300" s="22" t="s">
        <v>50</v>
      </c>
      <c r="B300" s="28" t="s">
        <v>639</v>
      </c>
      <c r="C300" s="7">
        <v>12266</v>
      </c>
      <c r="D300" s="22">
        <f>YEAR(C300)</f>
        <v>1933</v>
      </c>
    </row>
    <row r="301" spans="1:4" ht="15.75" thickBot="1" x14ac:dyDescent="0.3">
      <c r="A301" s="5" t="s">
        <v>49</v>
      </c>
      <c r="B301" s="28" t="s">
        <v>639</v>
      </c>
      <c r="C301" s="7">
        <v>12126</v>
      </c>
      <c r="D301" s="22">
        <f t="shared" ref="D301:D324" si="11">YEAR(C301)</f>
        <v>1933</v>
      </c>
    </row>
    <row r="302" spans="1:4" ht="15.75" thickBot="1" x14ac:dyDescent="0.3">
      <c r="A302" s="22" t="s">
        <v>48</v>
      </c>
      <c r="B302" s="28" t="s">
        <v>639</v>
      </c>
      <c r="C302" s="7">
        <v>12126</v>
      </c>
      <c r="D302" s="22">
        <f t="shared" si="11"/>
        <v>1933</v>
      </c>
    </row>
    <row r="303" spans="1:4" ht="15.75" thickBot="1" x14ac:dyDescent="0.3">
      <c r="A303" s="22" t="s">
        <v>47</v>
      </c>
      <c r="B303" s="28" t="s">
        <v>639</v>
      </c>
      <c r="C303" s="7">
        <v>11951</v>
      </c>
      <c r="D303" s="22">
        <f t="shared" si="11"/>
        <v>1932</v>
      </c>
    </row>
    <row r="304" spans="1:4" ht="15.75" thickBot="1" x14ac:dyDescent="0.3">
      <c r="A304" s="22" t="s">
        <v>46</v>
      </c>
      <c r="B304" s="28" t="s">
        <v>639</v>
      </c>
      <c r="C304" s="7">
        <v>11951</v>
      </c>
      <c r="D304" s="22">
        <f t="shared" si="11"/>
        <v>1932</v>
      </c>
    </row>
    <row r="305" spans="1:4" ht="15.75" thickBot="1" x14ac:dyDescent="0.3">
      <c r="A305" s="22" t="s">
        <v>45</v>
      </c>
      <c r="B305" s="28" t="s">
        <v>639</v>
      </c>
      <c r="C305" s="7">
        <v>11951</v>
      </c>
      <c r="D305" s="22">
        <f t="shared" si="11"/>
        <v>1932</v>
      </c>
    </row>
    <row r="306" spans="1:4" ht="15.75" thickBot="1" x14ac:dyDescent="0.3">
      <c r="A306" s="22" t="s">
        <v>44</v>
      </c>
      <c r="B306" s="28" t="s">
        <v>639</v>
      </c>
      <c r="C306" s="7">
        <v>11951</v>
      </c>
      <c r="D306" s="22">
        <f t="shared" si="11"/>
        <v>1932</v>
      </c>
    </row>
    <row r="307" spans="1:4" ht="15.75" thickBot="1" x14ac:dyDescent="0.3">
      <c r="A307" s="22" t="s">
        <v>42</v>
      </c>
      <c r="B307" s="28" t="s">
        <v>639</v>
      </c>
      <c r="C307" s="7">
        <v>11951</v>
      </c>
      <c r="D307" s="22">
        <f t="shared" si="11"/>
        <v>1932</v>
      </c>
    </row>
    <row r="308" spans="1:4" ht="15.75" thickBot="1" x14ac:dyDescent="0.3">
      <c r="A308" s="5" t="s">
        <v>41</v>
      </c>
      <c r="B308" s="28" t="s">
        <v>639</v>
      </c>
      <c r="C308" s="7">
        <v>2541</v>
      </c>
      <c r="D308" s="22">
        <f t="shared" si="11"/>
        <v>1906</v>
      </c>
    </row>
    <row r="309" spans="1:4" ht="15.75" thickBot="1" x14ac:dyDescent="0.3">
      <c r="A309" s="22" t="s">
        <v>40</v>
      </c>
      <c r="B309" s="28" t="s">
        <v>639</v>
      </c>
      <c r="C309" s="7">
        <v>2541</v>
      </c>
      <c r="D309" s="22">
        <f t="shared" si="11"/>
        <v>1906</v>
      </c>
    </row>
    <row r="310" spans="1:4" ht="15.75" thickBot="1" x14ac:dyDescent="0.3">
      <c r="A310" s="22" t="s">
        <v>39</v>
      </c>
      <c r="B310" s="28" t="s">
        <v>639</v>
      </c>
      <c r="C310" s="7">
        <v>2541</v>
      </c>
      <c r="D310" s="22">
        <f t="shared" si="11"/>
        <v>1906</v>
      </c>
    </row>
    <row r="311" spans="1:4" ht="15.75" thickBot="1" x14ac:dyDescent="0.3">
      <c r="A311" s="5" t="s">
        <v>38</v>
      </c>
      <c r="B311" s="28" t="s">
        <v>639</v>
      </c>
      <c r="C311" s="7">
        <v>2541</v>
      </c>
      <c r="D311" s="22">
        <f t="shared" si="11"/>
        <v>1906</v>
      </c>
    </row>
    <row r="312" spans="1:4" ht="15.75" thickBot="1" x14ac:dyDescent="0.3">
      <c r="A312" s="5" t="s">
        <v>36</v>
      </c>
      <c r="B312" s="28" t="s">
        <v>639</v>
      </c>
      <c r="C312" s="7">
        <v>2541</v>
      </c>
      <c r="D312" s="22">
        <f t="shared" si="11"/>
        <v>1906</v>
      </c>
    </row>
    <row r="313" spans="1:4" ht="15.75" thickBot="1" x14ac:dyDescent="0.3">
      <c r="A313" s="22" t="s">
        <v>37</v>
      </c>
      <c r="B313" s="28" t="s">
        <v>639</v>
      </c>
      <c r="C313" s="7">
        <v>2541</v>
      </c>
      <c r="D313" s="22">
        <f t="shared" si="11"/>
        <v>1906</v>
      </c>
    </row>
    <row r="314" spans="1:4" ht="15.75" thickBot="1" x14ac:dyDescent="0.3">
      <c r="A314" s="22" t="s">
        <v>35</v>
      </c>
      <c r="B314" s="28" t="s">
        <v>639</v>
      </c>
      <c r="C314" s="7">
        <v>2541</v>
      </c>
      <c r="D314" s="22">
        <f t="shared" si="11"/>
        <v>1906</v>
      </c>
    </row>
    <row r="315" spans="1:4" ht="15.75" thickBot="1" x14ac:dyDescent="0.3">
      <c r="A315" s="22" t="s">
        <v>34</v>
      </c>
      <c r="B315" s="28" t="s">
        <v>639</v>
      </c>
      <c r="C315" s="7">
        <v>2658</v>
      </c>
      <c r="D315" s="22">
        <f t="shared" si="11"/>
        <v>1907</v>
      </c>
    </row>
    <row r="316" spans="1:4" ht="15.75" thickBot="1" x14ac:dyDescent="0.3">
      <c r="A316" s="22" t="s">
        <v>33</v>
      </c>
      <c r="B316" s="28" t="s">
        <v>639</v>
      </c>
      <c r="C316" s="7">
        <v>2541</v>
      </c>
      <c r="D316" s="22">
        <f t="shared" si="11"/>
        <v>1906</v>
      </c>
    </row>
    <row r="317" spans="1:4" ht="15.75" thickBot="1" x14ac:dyDescent="0.3">
      <c r="A317" s="22" t="s">
        <v>32</v>
      </c>
      <c r="B317" s="28" t="s">
        <v>639</v>
      </c>
      <c r="C317" s="7">
        <v>2541</v>
      </c>
      <c r="D317" s="22">
        <f t="shared" si="11"/>
        <v>1906</v>
      </c>
    </row>
    <row r="318" spans="1:4" ht="15.75" thickBot="1" x14ac:dyDescent="0.3">
      <c r="A318" s="5" t="s">
        <v>31</v>
      </c>
      <c r="B318" s="28" t="s">
        <v>639</v>
      </c>
      <c r="C318" s="7">
        <v>2541</v>
      </c>
      <c r="D318" s="22">
        <f t="shared" si="11"/>
        <v>1906</v>
      </c>
    </row>
    <row r="319" spans="1:4" ht="15.75" thickBot="1" x14ac:dyDescent="0.3">
      <c r="A319" s="22" t="s">
        <v>30</v>
      </c>
      <c r="B319" s="28" t="s">
        <v>639</v>
      </c>
      <c r="C319" s="7">
        <v>2541</v>
      </c>
      <c r="D319" s="22">
        <f t="shared" si="11"/>
        <v>1906</v>
      </c>
    </row>
    <row r="320" spans="1:4" ht="15.75" thickBot="1" x14ac:dyDescent="0.3">
      <c r="A320" s="22" t="s">
        <v>29</v>
      </c>
      <c r="B320" s="28" t="s">
        <v>639</v>
      </c>
      <c r="C320" s="7">
        <v>2541</v>
      </c>
      <c r="D320" s="22">
        <f t="shared" si="11"/>
        <v>1906</v>
      </c>
    </row>
    <row r="321" spans="1:4" ht="15.75" thickBot="1" x14ac:dyDescent="0.3">
      <c r="A321" s="22" t="s">
        <v>28</v>
      </c>
      <c r="B321" s="28" t="s">
        <v>639</v>
      </c>
      <c r="C321" s="7">
        <v>2565</v>
      </c>
      <c r="D321" s="22">
        <f t="shared" si="11"/>
        <v>1907</v>
      </c>
    </row>
    <row r="322" spans="1:4" ht="15.75" thickBot="1" x14ac:dyDescent="0.3">
      <c r="A322" s="22" t="s">
        <v>27</v>
      </c>
      <c r="B322" s="28" t="s">
        <v>639</v>
      </c>
      <c r="C322" s="7">
        <v>2541</v>
      </c>
      <c r="D322" s="22">
        <f t="shared" si="11"/>
        <v>1906</v>
      </c>
    </row>
    <row r="323" spans="1:4" ht="15.75" thickBot="1" x14ac:dyDescent="0.3">
      <c r="A323" s="5" t="s">
        <v>26</v>
      </c>
      <c r="B323" s="28" t="s">
        <v>639</v>
      </c>
      <c r="C323" s="7">
        <v>2541</v>
      </c>
      <c r="D323" s="22">
        <f t="shared" si="11"/>
        <v>1906</v>
      </c>
    </row>
    <row r="324" spans="1:4" ht="15.75" thickBot="1" x14ac:dyDescent="0.3">
      <c r="A324" s="22" t="s">
        <v>25</v>
      </c>
      <c r="B324" s="28" t="s">
        <v>639</v>
      </c>
      <c r="C324" s="7">
        <v>2541</v>
      </c>
      <c r="D324" s="22">
        <f t="shared" si="11"/>
        <v>1906</v>
      </c>
    </row>
    <row r="325" spans="1:4" ht="15.75" thickBot="1" x14ac:dyDescent="0.3">
      <c r="A325" s="5" t="s">
        <v>24</v>
      </c>
      <c r="B325" s="28" t="s">
        <v>639</v>
      </c>
      <c r="C325" s="7">
        <v>2541</v>
      </c>
      <c r="D325" s="22">
        <f>YEAR(C325)</f>
        <v>1906</v>
      </c>
    </row>
    <row r="326" spans="1:4" ht="15.75" thickBot="1" x14ac:dyDescent="0.3">
      <c r="A326" s="32" t="s">
        <v>23</v>
      </c>
      <c r="B326" s="28" t="s">
        <v>639</v>
      </c>
      <c r="C326" s="33" t="s">
        <v>640</v>
      </c>
      <c r="D326" s="22">
        <v>1869</v>
      </c>
    </row>
    <row r="327" spans="1:4" ht="15.75" thickBot="1" x14ac:dyDescent="0.3">
      <c r="A327" s="23" t="s">
        <v>11</v>
      </c>
      <c r="B327" s="28" t="s">
        <v>639</v>
      </c>
      <c r="C327" t="s">
        <v>617</v>
      </c>
      <c r="D327">
        <v>1879</v>
      </c>
    </row>
    <row r="328" spans="1:4" ht="15.75" thickBot="1" x14ac:dyDescent="0.3">
      <c r="A328" s="22" t="s">
        <v>12</v>
      </c>
      <c r="B328" s="28" t="s">
        <v>639</v>
      </c>
      <c r="C328" s="6" t="s">
        <v>641</v>
      </c>
      <c r="D328" s="22">
        <v>1883</v>
      </c>
    </row>
    <row r="329" spans="1:4" ht="15.75" thickBot="1" x14ac:dyDescent="0.3">
      <c r="A329" s="22" t="s">
        <v>13</v>
      </c>
      <c r="B329" s="28" t="s">
        <v>639</v>
      </c>
      <c r="C329" s="7">
        <v>3029</v>
      </c>
      <c r="D329" s="22">
        <f t="shared" ref="D329:D338" si="12">YEAR(C329)</f>
        <v>1908</v>
      </c>
    </row>
    <row r="330" spans="1:4" ht="15.75" thickBot="1" x14ac:dyDescent="0.3">
      <c r="A330" s="22" t="s">
        <v>14</v>
      </c>
      <c r="B330" s="28" t="s">
        <v>639</v>
      </c>
      <c r="C330" s="6" t="s">
        <v>641</v>
      </c>
      <c r="D330" s="22">
        <v>1883</v>
      </c>
    </row>
    <row r="331" spans="1:4" ht="15.75" thickBot="1" x14ac:dyDescent="0.3">
      <c r="A331" s="22" t="s">
        <v>15</v>
      </c>
      <c r="B331" s="28" t="s">
        <v>639</v>
      </c>
      <c r="C331" s="7">
        <v>12501</v>
      </c>
      <c r="D331" s="22">
        <f t="shared" si="12"/>
        <v>1934</v>
      </c>
    </row>
    <row r="332" spans="1:4" ht="15.75" thickBot="1" x14ac:dyDescent="0.3">
      <c r="A332" s="5" t="s">
        <v>16</v>
      </c>
      <c r="B332" s="28" t="s">
        <v>639</v>
      </c>
      <c r="C332" s="7">
        <v>3410</v>
      </c>
      <c r="D332" s="22">
        <f t="shared" si="12"/>
        <v>1909</v>
      </c>
    </row>
    <row r="333" spans="1:4" ht="15.75" thickBot="1" x14ac:dyDescent="0.3">
      <c r="A333" s="22" t="s">
        <v>17</v>
      </c>
      <c r="B333" s="28" t="s">
        <v>639</v>
      </c>
      <c r="C333" s="6" t="s">
        <v>642</v>
      </c>
      <c r="D333" s="22">
        <v>1886</v>
      </c>
    </row>
    <row r="334" spans="1:4" ht="15.75" thickBot="1" x14ac:dyDescent="0.3">
      <c r="A334" s="5" t="s">
        <v>18</v>
      </c>
      <c r="B334" s="28" t="s">
        <v>639</v>
      </c>
      <c r="C334" s="6" t="s">
        <v>643</v>
      </c>
      <c r="D334" s="22">
        <v>1884</v>
      </c>
    </row>
    <row r="335" spans="1:4" ht="15.75" thickBot="1" x14ac:dyDescent="0.3">
      <c r="A335" s="22" t="s">
        <v>19</v>
      </c>
      <c r="B335" s="28" t="s">
        <v>639</v>
      </c>
      <c r="C335" s="7">
        <v>27594</v>
      </c>
      <c r="D335" s="22">
        <f t="shared" si="12"/>
        <v>1975</v>
      </c>
    </row>
    <row r="336" spans="1:4" ht="15.75" thickBot="1" x14ac:dyDescent="0.3">
      <c r="A336" s="5" t="s">
        <v>20</v>
      </c>
      <c r="B336" s="28" t="s">
        <v>639</v>
      </c>
      <c r="C336" s="7">
        <v>31514</v>
      </c>
      <c r="D336" s="22">
        <f t="shared" si="12"/>
        <v>1986</v>
      </c>
    </row>
    <row r="337" spans="1:4" ht="15.75" thickBot="1" x14ac:dyDescent="0.3">
      <c r="A337" s="5" t="s">
        <v>22</v>
      </c>
      <c r="B337" s="28" t="s">
        <v>639</v>
      </c>
      <c r="C337" s="7">
        <v>28475</v>
      </c>
      <c r="D337" s="22">
        <f t="shared" si="12"/>
        <v>1977</v>
      </c>
    </row>
    <row r="338" spans="1:4" ht="15.75" thickBot="1" x14ac:dyDescent="0.3">
      <c r="A338" s="5" t="s">
        <v>21</v>
      </c>
      <c r="B338" s="28" t="s">
        <v>639</v>
      </c>
      <c r="C338" s="7">
        <v>39534</v>
      </c>
      <c r="D338" s="22">
        <f t="shared" si="12"/>
        <v>2008</v>
      </c>
    </row>
    <row r="339" spans="1:4" ht="15.75" thickBot="1" x14ac:dyDescent="0.3">
      <c r="A339" s="8" t="s">
        <v>148</v>
      </c>
      <c r="B339" s="28" t="s">
        <v>639</v>
      </c>
      <c r="C339" s="6" t="s">
        <v>617</v>
      </c>
      <c r="D339" s="22">
        <v>1879</v>
      </c>
    </row>
    <row r="340" spans="1:4" ht="15.75" thickBot="1" x14ac:dyDescent="0.3">
      <c r="A340" s="8" t="s">
        <v>328</v>
      </c>
      <c r="B340" s="28" t="s">
        <v>639</v>
      </c>
      <c r="C340" s="7">
        <v>1270</v>
      </c>
      <c r="D340" s="22">
        <f t="shared" ref="D340:D352" si="13">YEAR(C340)</f>
        <v>1903</v>
      </c>
    </row>
    <row r="341" spans="1:4" ht="15.75" thickBot="1" x14ac:dyDescent="0.3">
      <c r="A341" s="8" t="s">
        <v>329</v>
      </c>
      <c r="B341" s="28" t="s">
        <v>639</v>
      </c>
      <c r="C341" s="7">
        <v>11510</v>
      </c>
      <c r="D341" s="22">
        <f t="shared" si="13"/>
        <v>1931</v>
      </c>
    </row>
    <row r="342" spans="1:4" ht="15.75" thickBot="1" x14ac:dyDescent="0.3">
      <c r="A342" s="8" t="s">
        <v>327</v>
      </c>
      <c r="B342" s="28" t="s">
        <v>639</v>
      </c>
      <c r="C342" s="7">
        <v>1275</v>
      </c>
      <c r="D342" s="22">
        <f t="shared" si="13"/>
        <v>1903</v>
      </c>
    </row>
    <row r="343" spans="1:4" ht="15.75" thickBot="1" x14ac:dyDescent="0.3">
      <c r="A343" s="5" t="s">
        <v>332</v>
      </c>
      <c r="B343" s="28" t="s">
        <v>639</v>
      </c>
      <c r="C343" s="7">
        <v>1275</v>
      </c>
      <c r="D343" s="22">
        <f t="shared" si="13"/>
        <v>1903</v>
      </c>
    </row>
    <row r="344" spans="1:4" ht="15.75" thickBot="1" x14ac:dyDescent="0.3">
      <c r="A344" s="5" t="s">
        <v>331</v>
      </c>
      <c r="B344" s="28" t="s">
        <v>639</v>
      </c>
      <c r="C344" s="7">
        <v>1275</v>
      </c>
      <c r="D344" s="22">
        <f t="shared" si="13"/>
        <v>1903</v>
      </c>
    </row>
    <row r="345" spans="1:4" ht="15.75" thickBot="1" x14ac:dyDescent="0.3">
      <c r="A345" s="8" t="s">
        <v>330</v>
      </c>
      <c r="B345" s="28" t="s">
        <v>639</v>
      </c>
      <c r="C345" s="7">
        <v>1275</v>
      </c>
      <c r="D345" s="22">
        <f t="shared" si="13"/>
        <v>1903</v>
      </c>
    </row>
    <row r="346" spans="1:4" ht="15.75" thickBot="1" x14ac:dyDescent="0.3">
      <c r="A346" s="8" t="s">
        <v>227</v>
      </c>
      <c r="B346" s="28" t="s">
        <v>639</v>
      </c>
      <c r="C346" s="7">
        <v>3713</v>
      </c>
      <c r="D346" s="22">
        <f t="shared" si="13"/>
        <v>1910</v>
      </c>
    </row>
    <row r="347" spans="1:4" ht="15.75" thickBot="1" x14ac:dyDescent="0.3">
      <c r="A347" s="8" t="s">
        <v>228</v>
      </c>
      <c r="B347" s="28" t="s">
        <v>639</v>
      </c>
      <c r="C347" s="7">
        <v>3713</v>
      </c>
      <c r="D347" s="22">
        <f t="shared" si="13"/>
        <v>1910</v>
      </c>
    </row>
    <row r="348" spans="1:4" ht="15.75" thickBot="1" x14ac:dyDescent="0.3">
      <c r="A348" s="8" t="s">
        <v>229</v>
      </c>
      <c r="B348" s="28" t="s">
        <v>639</v>
      </c>
      <c r="C348" s="7">
        <v>4601</v>
      </c>
      <c r="D348" s="22">
        <f t="shared" si="13"/>
        <v>1912</v>
      </c>
    </row>
    <row r="349" spans="1:4" ht="15.75" thickBot="1" x14ac:dyDescent="0.3">
      <c r="A349" s="8" t="s">
        <v>230</v>
      </c>
      <c r="B349" s="28" t="s">
        <v>639</v>
      </c>
      <c r="C349" s="7">
        <v>3713</v>
      </c>
      <c r="D349" s="22">
        <f t="shared" si="13"/>
        <v>1910</v>
      </c>
    </row>
    <row r="350" spans="1:4" ht="15.75" thickBot="1" x14ac:dyDescent="0.3">
      <c r="A350" s="8" t="s">
        <v>231</v>
      </c>
      <c r="B350" s="28" t="s">
        <v>639</v>
      </c>
      <c r="C350" s="7">
        <v>3713</v>
      </c>
      <c r="D350" s="22">
        <f t="shared" si="13"/>
        <v>1910</v>
      </c>
    </row>
    <row r="351" spans="1:4" ht="15.75" thickBot="1" x14ac:dyDescent="0.3">
      <c r="A351" s="5" t="s">
        <v>232</v>
      </c>
      <c r="B351" s="28" t="s">
        <v>639</v>
      </c>
      <c r="C351" s="7">
        <v>8745</v>
      </c>
      <c r="D351" s="22">
        <f t="shared" si="13"/>
        <v>1923</v>
      </c>
    </row>
    <row r="352" spans="1:4" ht="15.75" thickBot="1" x14ac:dyDescent="0.3">
      <c r="A352" s="5" t="s">
        <v>233</v>
      </c>
      <c r="B352" s="28" t="s">
        <v>639</v>
      </c>
      <c r="C352" s="7">
        <v>3713</v>
      </c>
      <c r="D352" s="22">
        <f t="shared" si="13"/>
        <v>1910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EE36-0348-4B66-AC22-92C6DF3EA323}">
  <dimension ref="A1:G3337"/>
  <sheetViews>
    <sheetView workbookViewId="0">
      <selection activeCell="G23" sqref="G23"/>
    </sheetView>
  </sheetViews>
  <sheetFormatPr defaultRowHeight="15" x14ac:dyDescent="0.25"/>
  <cols>
    <col min="1" max="1" width="12.28515625" bestFit="1" customWidth="1"/>
    <col min="2" max="5" width="12.28515625" style="3" customWidth="1"/>
    <col min="6" max="6" width="5.5703125" bestFit="1" customWidth="1"/>
    <col min="7" max="7" width="46.42578125" bestFit="1" customWidth="1"/>
  </cols>
  <sheetData>
    <row r="1" spans="1:7" x14ac:dyDescent="0.25">
      <c r="A1" t="s">
        <v>645</v>
      </c>
      <c r="B1" s="3" t="s">
        <v>580</v>
      </c>
      <c r="C1" s="3" t="s">
        <v>648</v>
      </c>
      <c r="D1" s="3" t="s">
        <v>649</v>
      </c>
      <c r="E1" s="3" t="s">
        <v>650</v>
      </c>
      <c r="F1" t="s">
        <v>646</v>
      </c>
      <c r="G1" t="s">
        <v>647</v>
      </c>
    </row>
    <row r="2" spans="1:7" x14ac:dyDescent="0.25">
      <c r="A2" s="34">
        <v>39448</v>
      </c>
      <c r="B2" s="3">
        <f>YEAR(A2)</f>
        <v>2008</v>
      </c>
      <c r="C2" s="3">
        <f>MONTH(A2)</f>
        <v>1</v>
      </c>
      <c r="D2" s="3">
        <f>HOUR(F2)</f>
        <v>0</v>
      </c>
      <c r="E2" s="3" t="str">
        <f>B2&amp;C2&amp;D2</f>
        <v>200810</v>
      </c>
      <c r="F2" s="35">
        <v>0</v>
      </c>
      <c r="G2">
        <v>15.5</v>
      </c>
    </row>
    <row r="3" spans="1:7" x14ac:dyDescent="0.25">
      <c r="A3" s="34">
        <v>39448</v>
      </c>
      <c r="B3" s="3">
        <f t="shared" ref="B3:B66" si="0">YEAR(A3)</f>
        <v>2008</v>
      </c>
      <c r="C3" s="3">
        <f t="shared" ref="C3:C66" si="1">MONTH(A3)</f>
        <v>1</v>
      </c>
      <c r="D3" s="3">
        <f t="shared" ref="D3:D66" si="2">HOUR(F3)</f>
        <v>1</v>
      </c>
      <c r="E3" s="3" t="str">
        <f t="shared" ref="E3:E66" si="3">B3&amp;C3&amp;D3</f>
        <v>200811</v>
      </c>
      <c r="F3" s="35">
        <v>4.1666666666666664E-2</v>
      </c>
      <c r="G3">
        <v>13.5</v>
      </c>
    </row>
    <row r="4" spans="1:7" x14ac:dyDescent="0.25">
      <c r="A4" s="34">
        <v>39448</v>
      </c>
      <c r="B4" s="3">
        <f t="shared" si="0"/>
        <v>2008</v>
      </c>
      <c r="C4" s="3">
        <f t="shared" si="1"/>
        <v>1</v>
      </c>
      <c r="D4" s="3">
        <f t="shared" si="2"/>
        <v>2</v>
      </c>
      <c r="E4" s="3" t="str">
        <f t="shared" si="3"/>
        <v>200812</v>
      </c>
      <c r="F4" s="35">
        <v>8.3333333333333329E-2</v>
      </c>
      <c r="G4">
        <v>12.7</v>
      </c>
    </row>
    <row r="5" spans="1:7" x14ac:dyDescent="0.25">
      <c r="A5" s="34">
        <v>39448</v>
      </c>
      <c r="B5" s="3">
        <f t="shared" si="0"/>
        <v>2008</v>
      </c>
      <c r="C5" s="3">
        <f t="shared" si="1"/>
        <v>1</v>
      </c>
      <c r="D5" s="3">
        <f t="shared" si="2"/>
        <v>3</v>
      </c>
      <c r="E5" s="3" t="str">
        <f t="shared" si="3"/>
        <v>200813</v>
      </c>
      <c r="F5" s="35">
        <v>0.125</v>
      </c>
      <c r="G5">
        <v>11.9</v>
      </c>
    </row>
    <row r="6" spans="1:7" x14ac:dyDescent="0.25">
      <c r="A6" s="34">
        <v>39448</v>
      </c>
      <c r="B6" s="3">
        <f t="shared" si="0"/>
        <v>2008</v>
      </c>
      <c r="C6" s="3">
        <f t="shared" si="1"/>
        <v>1</v>
      </c>
      <c r="D6" s="3">
        <f t="shared" si="2"/>
        <v>4</v>
      </c>
      <c r="E6" s="3" t="str">
        <f t="shared" si="3"/>
        <v>200814</v>
      </c>
      <c r="F6" s="35">
        <v>0.16666666666666666</v>
      </c>
      <c r="G6">
        <v>12</v>
      </c>
    </row>
    <row r="7" spans="1:7" x14ac:dyDescent="0.25">
      <c r="A7" s="34">
        <v>39448</v>
      </c>
      <c r="B7" s="3">
        <f t="shared" si="0"/>
        <v>2008</v>
      </c>
      <c r="C7" s="3">
        <f t="shared" si="1"/>
        <v>1</v>
      </c>
      <c r="D7" s="3">
        <f t="shared" si="2"/>
        <v>5</v>
      </c>
      <c r="E7" s="3" t="str">
        <f t="shared" si="3"/>
        <v>200815</v>
      </c>
      <c r="F7" s="35">
        <v>0.20833333333333334</v>
      </c>
      <c r="G7">
        <v>12.2</v>
      </c>
    </row>
    <row r="8" spans="1:7" x14ac:dyDescent="0.25">
      <c r="A8" s="34">
        <v>39448</v>
      </c>
      <c r="B8" s="3">
        <f t="shared" si="0"/>
        <v>2008</v>
      </c>
      <c r="C8" s="3">
        <f t="shared" si="1"/>
        <v>1</v>
      </c>
      <c r="D8" s="3">
        <f t="shared" si="2"/>
        <v>6</v>
      </c>
      <c r="E8" s="3" t="str">
        <f t="shared" si="3"/>
        <v>200816</v>
      </c>
      <c r="F8" s="35">
        <v>0.25</v>
      </c>
      <c r="G8">
        <v>14.5</v>
      </c>
    </row>
    <row r="9" spans="1:7" x14ac:dyDescent="0.25">
      <c r="A9" s="34">
        <v>39448</v>
      </c>
      <c r="B9" s="3">
        <f t="shared" si="0"/>
        <v>2008</v>
      </c>
      <c r="C9" s="3">
        <f t="shared" si="1"/>
        <v>1</v>
      </c>
      <c r="D9" s="3">
        <f t="shared" si="2"/>
        <v>7</v>
      </c>
      <c r="E9" s="3" t="str">
        <f t="shared" si="3"/>
        <v>200817</v>
      </c>
      <c r="F9" s="35">
        <v>0.29166666666666669</v>
      </c>
      <c r="G9">
        <v>15</v>
      </c>
    </row>
    <row r="10" spans="1:7" x14ac:dyDescent="0.25">
      <c r="A10" s="34">
        <v>39448</v>
      </c>
      <c r="B10" s="3">
        <f t="shared" si="0"/>
        <v>2008</v>
      </c>
      <c r="C10" s="3">
        <f t="shared" si="1"/>
        <v>1</v>
      </c>
      <c r="D10" s="3">
        <f t="shared" si="2"/>
        <v>8</v>
      </c>
      <c r="E10" s="3" t="str">
        <f t="shared" si="3"/>
        <v>200818</v>
      </c>
      <c r="F10" s="35">
        <v>0.33333333333333331</v>
      </c>
      <c r="G10">
        <v>14.9</v>
      </c>
    </row>
    <row r="11" spans="1:7" x14ac:dyDescent="0.25">
      <c r="A11" s="34">
        <v>39448</v>
      </c>
      <c r="B11" s="3">
        <f t="shared" si="0"/>
        <v>2008</v>
      </c>
      <c r="C11" s="3">
        <f t="shared" si="1"/>
        <v>1</v>
      </c>
      <c r="D11" s="3">
        <f t="shared" si="2"/>
        <v>9</v>
      </c>
      <c r="E11" s="3" t="str">
        <f t="shared" si="3"/>
        <v>200819</v>
      </c>
      <c r="F11" s="35">
        <v>0.375</v>
      </c>
      <c r="G11">
        <v>14.8</v>
      </c>
    </row>
    <row r="12" spans="1:7" x14ac:dyDescent="0.25">
      <c r="A12" s="34">
        <v>39448</v>
      </c>
      <c r="B12" s="3">
        <f t="shared" si="0"/>
        <v>2008</v>
      </c>
      <c r="C12" s="3">
        <f t="shared" si="1"/>
        <v>1</v>
      </c>
      <c r="D12" s="3">
        <f t="shared" si="2"/>
        <v>10</v>
      </c>
      <c r="E12" s="3" t="str">
        <f t="shared" si="3"/>
        <v>2008110</v>
      </c>
      <c r="F12" s="35">
        <v>0.41666666666666669</v>
      </c>
      <c r="G12">
        <v>14.6</v>
      </c>
    </row>
    <row r="13" spans="1:7" x14ac:dyDescent="0.25">
      <c r="A13" s="34">
        <v>39448</v>
      </c>
      <c r="B13" s="3">
        <f t="shared" si="0"/>
        <v>2008</v>
      </c>
      <c r="C13" s="3">
        <f t="shared" si="1"/>
        <v>1</v>
      </c>
      <c r="D13" s="3">
        <f t="shared" si="2"/>
        <v>11</v>
      </c>
      <c r="E13" s="3" t="str">
        <f t="shared" si="3"/>
        <v>2008111</v>
      </c>
      <c r="F13" s="35">
        <v>0.45833333333333331</v>
      </c>
      <c r="G13">
        <v>14.8</v>
      </c>
    </row>
    <row r="14" spans="1:7" x14ac:dyDescent="0.25">
      <c r="A14" s="34">
        <v>39448</v>
      </c>
      <c r="B14" s="3">
        <f t="shared" si="0"/>
        <v>2008</v>
      </c>
      <c r="C14" s="3">
        <f t="shared" si="1"/>
        <v>1</v>
      </c>
      <c r="D14" s="3">
        <f t="shared" si="2"/>
        <v>12</v>
      </c>
      <c r="E14" s="3" t="str">
        <f t="shared" si="3"/>
        <v>2008112</v>
      </c>
      <c r="F14" s="35">
        <v>0.5</v>
      </c>
      <c r="G14">
        <v>14.6</v>
      </c>
    </row>
    <row r="15" spans="1:7" x14ac:dyDescent="0.25">
      <c r="A15" s="34">
        <v>39448</v>
      </c>
      <c r="B15" s="3">
        <f t="shared" si="0"/>
        <v>2008</v>
      </c>
      <c r="C15" s="3">
        <f t="shared" si="1"/>
        <v>1</v>
      </c>
      <c r="D15" s="3">
        <f t="shared" si="2"/>
        <v>13</v>
      </c>
      <c r="E15" s="3" t="str">
        <f t="shared" si="3"/>
        <v>2008113</v>
      </c>
      <c r="F15" s="35">
        <v>0.54166666666666663</v>
      </c>
      <c r="G15">
        <v>13.8</v>
      </c>
    </row>
    <row r="16" spans="1:7" x14ac:dyDescent="0.25">
      <c r="A16" s="34">
        <v>39448</v>
      </c>
      <c r="B16" s="3">
        <f t="shared" si="0"/>
        <v>2008</v>
      </c>
      <c r="C16" s="3">
        <f t="shared" si="1"/>
        <v>1</v>
      </c>
      <c r="D16" s="3">
        <f t="shared" si="2"/>
        <v>14</v>
      </c>
      <c r="E16" s="3" t="str">
        <f t="shared" si="3"/>
        <v>2008114</v>
      </c>
      <c r="F16" s="35">
        <v>0.58333333333333337</v>
      </c>
      <c r="G16">
        <v>14.2</v>
      </c>
    </row>
    <row r="17" spans="1:7" x14ac:dyDescent="0.25">
      <c r="A17" s="34">
        <v>39448</v>
      </c>
      <c r="B17" s="3">
        <f t="shared" si="0"/>
        <v>2008</v>
      </c>
      <c r="C17" s="3">
        <f t="shared" si="1"/>
        <v>1</v>
      </c>
      <c r="D17" s="3">
        <f t="shared" si="2"/>
        <v>15</v>
      </c>
      <c r="E17" s="3" t="str">
        <f t="shared" si="3"/>
        <v>2008115</v>
      </c>
      <c r="F17" s="35">
        <v>0.625</v>
      </c>
      <c r="G17">
        <v>14.3</v>
      </c>
    </row>
    <row r="18" spans="1:7" x14ac:dyDescent="0.25">
      <c r="A18" s="34">
        <v>39448</v>
      </c>
      <c r="B18" s="3">
        <f t="shared" si="0"/>
        <v>2008</v>
      </c>
      <c r="C18" s="3">
        <f t="shared" si="1"/>
        <v>1</v>
      </c>
      <c r="D18" s="3">
        <f t="shared" si="2"/>
        <v>16</v>
      </c>
      <c r="E18" s="3" t="str">
        <f t="shared" si="3"/>
        <v>2008116</v>
      </c>
      <c r="F18" s="35">
        <v>0.66666666666666663</v>
      </c>
      <c r="G18">
        <v>15.5</v>
      </c>
    </row>
    <row r="19" spans="1:7" x14ac:dyDescent="0.25">
      <c r="A19" s="34">
        <v>39448</v>
      </c>
      <c r="B19" s="3">
        <f t="shared" si="0"/>
        <v>2008</v>
      </c>
      <c r="C19" s="3">
        <f t="shared" si="1"/>
        <v>1</v>
      </c>
      <c r="D19" s="3">
        <f t="shared" si="2"/>
        <v>17</v>
      </c>
      <c r="E19" s="3" t="str">
        <f t="shared" si="3"/>
        <v>2008117</v>
      </c>
      <c r="F19" s="35">
        <v>0.70833333333333337</v>
      </c>
      <c r="G19">
        <v>16.899999999999999</v>
      </c>
    </row>
    <row r="20" spans="1:7" x14ac:dyDescent="0.25">
      <c r="A20" s="34">
        <v>39448</v>
      </c>
      <c r="B20" s="3">
        <f t="shared" si="0"/>
        <v>2008</v>
      </c>
      <c r="C20" s="3">
        <f t="shared" si="1"/>
        <v>1</v>
      </c>
      <c r="D20" s="3">
        <f t="shared" si="2"/>
        <v>18</v>
      </c>
      <c r="E20" s="3" t="str">
        <f t="shared" si="3"/>
        <v>2008118</v>
      </c>
      <c r="F20" s="35">
        <v>0.75</v>
      </c>
      <c r="G20">
        <v>17.899999999999999</v>
      </c>
    </row>
    <row r="21" spans="1:7" x14ac:dyDescent="0.25">
      <c r="A21" s="34">
        <v>39448</v>
      </c>
      <c r="B21" s="3">
        <f t="shared" si="0"/>
        <v>2008</v>
      </c>
      <c r="C21" s="3">
        <f t="shared" si="1"/>
        <v>1</v>
      </c>
      <c r="D21" s="3">
        <f t="shared" si="2"/>
        <v>19</v>
      </c>
      <c r="E21" s="3" t="str">
        <f t="shared" si="3"/>
        <v>2008119</v>
      </c>
      <c r="F21" s="35">
        <v>0.79166666666666663</v>
      </c>
      <c r="G21">
        <v>17.2</v>
      </c>
    </row>
    <row r="22" spans="1:7" x14ac:dyDescent="0.25">
      <c r="A22" s="34">
        <v>39448</v>
      </c>
      <c r="B22" s="3">
        <f t="shared" si="0"/>
        <v>2008</v>
      </c>
      <c r="C22" s="3">
        <f t="shared" si="1"/>
        <v>1</v>
      </c>
      <c r="D22" s="3">
        <f t="shared" si="2"/>
        <v>20</v>
      </c>
      <c r="E22" s="3" t="str">
        <f t="shared" si="3"/>
        <v>2008120</v>
      </c>
      <c r="F22" s="35">
        <v>0.83333333333333337</v>
      </c>
      <c r="G22">
        <v>16.7</v>
      </c>
    </row>
    <row r="23" spans="1:7" x14ac:dyDescent="0.25">
      <c r="A23" s="34">
        <v>39448</v>
      </c>
      <c r="B23" s="3">
        <f t="shared" si="0"/>
        <v>2008</v>
      </c>
      <c r="C23" s="3">
        <f t="shared" si="1"/>
        <v>1</v>
      </c>
      <c r="D23" s="3">
        <f t="shared" si="2"/>
        <v>21</v>
      </c>
      <c r="E23" s="3" t="str">
        <f t="shared" si="3"/>
        <v>2008121</v>
      </c>
      <c r="F23" s="35">
        <v>0.875</v>
      </c>
      <c r="G23">
        <v>15.5</v>
      </c>
    </row>
    <row r="24" spans="1:7" x14ac:dyDescent="0.25">
      <c r="A24" s="34">
        <v>39448</v>
      </c>
      <c r="B24" s="3">
        <f t="shared" si="0"/>
        <v>2008</v>
      </c>
      <c r="C24" s="3">
        <f t="shared" si="1"/>
        <v>1</v>
      </c>
      <c r="D24" s="3">
        <f t="shared" si="2"/>
        <v>22</v>
      </c>
      <c r="E24" s="3" t="str">
        <f t="shared" si="3"/>
        <v>2008122</v>
      </c>
      <c r="F24" s="35">
        <v>0.91666666666666663</v>
      </c>
      <c r="G24">
        <v>15</v>
      </c>
    </row>
    <row r="25" spans="1:7" x14ac:dyDescent="0.25">
      <c r="A25" s="34">
        <v>39448</v>
      </c>
      <c r="B25" s="3">
        <f t="shared" si="0"/>
        <v>2008</v>
      </c>
      <c r="C25" s="3">
        <f t="shared" si="1"/>
        <v>1</v>
      </c>
      <c r="D25" s="3">
        <f t="shared" si="2"/>
        <v>23</v>
      </c>
      <c r="E25" s="3" t="str">
        <f t="shared" si="3"/>
        <v>2008123</v>
      </c>
      <c r="F25" s="35">
        <v>0.95833333333333337</v>
      </c>
      <c r="G25">
        <v>14.2</v>
      </c>
    </row>
    <row r="26" spans="1:7" x14ac:dyDescent="0.25">
      <c r="A26" s="34">
        <v>39479</v>
      </c>
      <c r="B26" s="3">
        <f t="shared" si="0"/>
        <v>2008</v>
      </c>
      <c r="C26" s="3">
        <f t="shared" si="1"/>
        <v>2</v>
      </c>
      <c r="D26" s="3">
        <f t="shared" si="2"/>
        <v>0</v>
      </c>
      <c r="E26" s="3" t="str">
        <f t="shared" si="3"/>
        <v>200820</v>
      </c>
      <c r="F26" s="35">
        <v>0</v>
      </c>
      <c r="G26">
        <v>27.4</v>
      </c>
    </row>
    <row r="27" spans="1:7" x14ac:dyDescent="0.25">
      <c r="A27" s="34">
        <v>39479</v>
      </c>
      <c r="B27" s="3">
        <f t="shared" si="0"/>
        <v>2008</v>
      </c>
      <c r="C27" s="3">
        <f t="shared" si="1"/>
        <v>2</v>
      </c>
      <c r="D27" s="3">
        <f t="shared" si="2"/>
        <v>1</v>
      </c>
      <c r="E27" s="3" t="str">
        <f t="shared" si="3"/>
        <v>200821</v>
      </c>
      <c r="F27" s="35">
        <v>4.1666666666666664E-2</v>
      </c>
      <c r="G27">
        <v>27.6</v>
      </c>
    </row>
    <row r="28" spans="1:7" x14ac:dyDescent="0.25">
      <c r="A28" s="34">
        <v>39479</v>
      </c>
      <c r="B28" s="3">
        <f t="shared" si="0"/>
        <v>2008</v>
      </c>
      <c r="C28" s="3">
        <f t="shared" si="1"/>
        <v>2</v>
      </c>
      <c r="D28" s="3">
        <f t="shared" si="2"/>
        <v>2</v>
      </c>
      <c r="E28" s="3" t="str">
        <f t="shared" si="3"/>
        <v>200822</v>
      </c>
      <c r="F28" s="35">
        <v>8.3333333333333329E-2</v>
      </c>
      <c r="G28">
        <v>26.1</v>
      </c>
    </row>
    <row r="29" spans="1:7" x14ac:dyDescent="0.25">
      <c r="A29" s="34">
        <v>39479</v>
      </c>
      <c r="B29" s="3">
        <f t="shared" si="0"/>
        <v>2008</v>
      </c>
      <c r="C29" s="3">
        <f t="shared" si="1"/>
        <v>2</v>
      </c>
      <c r="D29" s="3">
        <f t="shared" si="2"/>
        <v>3</v>
      </c>
      <c r="E29" s="3" t="str">
        <f t="shared" si="3"/>
        <v>200823</v>
      </c>
      <c r="F29" s="35">
        <v>0.125</v>
      </c>
      <c r="G29">
        <v>25.1</v>
      </c>
    </row>
    <row r="30" spans="1:7" x14ac:dyDescent="0.25">
      <c r="A30" s="34">
        <v>39479</v>
      </c>
      <c r="B30" s="3">
        <f t="shared" si="0"/>
        <v>2008</v>
      </c>
      <c r="C30" s="3">
        <f t="shared" si="1"/>
        <v>2</v>
      </c>
      <c r="D30" s="3">
        <f t="shared" si="2"/>
        <v>4</v>
      </c>
      <c r="E30" s="3" t="str">
        <f t="shared" si="3"/>
        <v>200824</v>
      </c>
      <c r="F30" s="35">
        <v>0.16666666666666666</v>
      </c>
      <c r="G30">
        <v>24.2</v>
      </c>
    </row>
    <row r="31" spans="1:7" x14ac:dyDescent="0.25">
      <c r="A31" s="34">
        <v>39479</v>
      </c>
      <c r="B31" s="3">
        <f t="shared" si="0"/>
        <v>2008</v>
      </c>
      <c r="C31" s="3">
        <f t="shared" si="1"/>
        <v>2</v>
      </c>
      <c r="D31" s="3">
        <f t="shared" si="2"/>
        <v>5</v>
      </c>
      <c r="E31" s="3" t="str">
        <f t="shared" si="3"/>
        <v>200825</v>
      </c>
      <c r="F31" s="35">
        <v>0.20833333333333334</v>
      </c>
      <c r="G31">
        <v>25.2</v>
      </c>
    </row>
    <row r="32" spans="1:7" x14ac:dyDescent="0.25">
      <c r="A32" s="34">
        <v>39479</v>
      </c>
      <c r="B32" s="3">
        <f t="shared" si="0"/>
        <v>2008</v>
      </c>
      <c r="C32" s="3">
        <f t="shared" si="1"/>
        <v>2</v>
      </c>
      <c r="D32" s="3">
        <f t="shared" si="2"/>
        <v>6</v>
      </c>
      <c r="E32" s="3" t="str">
        <f t="shared" si="3"/>
        <v>200826</v>
      </c>
      <c r="F32" s="35">
        <v>0.25</v>
      </c>
      <c r="G32">
        <v>28.6</v>
      </c>
    </row>
    <row r="33" spans="1:7" x14ac:dyDescent="0.25">
      <c r="A33" s="34">
        <v>39479</v>
      </c>
      <c r="B33" s="3">
        <f t="shared" si="0"/>
        <v>2008</v>
      </c>
      <c r="C33" s="3">
        <f t="shared" si="1"/>
        <v>2</v>
      </c>
      <c r="D33" s="3">
        <f t="shared" si="2"/>
        <v>7</v>
      </c>
      <c r="E33" s="3" t="str">
        <f t="shared" si="3"/>
        <v>200827</v>
      </c>
      <c r="F33" s="35">
        <v>0.29166666666666669</v>
      </c>
      <c r="G33">
        <v>30.7</v>
      </c>
    </row>
    <row r="34" spans="1:7" x14ac:dyDescent="0.25">
      <c r="A34" s="34">
        <v>39479</v>
      </c>
      <c r="B34" s="3">
        <f t="shared" si="0"/>
        <v>2008</v>
      </c>
      <c r="C34" s="3">
        <f t="shared" si="1"/>
        <v>2</v>
      </c>
      <c r="D34" s="3">
        <f t="shared" si="2"/>
        <v>8</v>
      </c>
      <c r="E34" s="3" t="str">
        <f t="shared" si="3"/>
        <v>200828</v>
      </c>
      <c r="F34" s="35">
        <v>0.33333333333333331</v>
      </c>
      <c r="G34">
        <v>31.7</v>
      </c>
    </row>
    <row r="35" spans="1:7" x14ac:dyDescent="0.25">
      <c r="A35" s="34">
        <v>39479</v>
      </c>
      <c r="B35" s="3">
        <f t="shared" si="0"/>
        <v>2008</v>
      </c>
      <c r="C35" s="3">
        <f t="shared" si="1"/>
        <v>2</v>
      </c>
      <c r="D35" s="3">
        <f t="shared" si="2"/>
        <v>9</v>
      </c>
      <c r="E35" s="3" t="str">
        <f t="shared" si="3"/>
        <v>200829</v>
      </c>
      <c r="F35" s="35">
        <v>0.375</v>
      </c>
      <c r="G35">
        <v>32</v>
      </c>
    </row>
    <row r="36" spans="1:7" x14ac:dyDescent="0.25">
      <c r="A36" s="34">
        <v>39479</v>
      </c>
      <c r="B36" s="3">
        <f t="shared" si="0"/>
        <v>2008</v>
      </c>
      <c r="C36" s="3">
        <f t="shared" si="1"/>
        <v>2</v>
      </c>
      <c r="D36" s="3">
        <f t="shared" si="2"/>
        <v>10</v>
      </c>
      <c r="E36" s="3" t="str">
        <f t="shared" si="3"/>
        <v>2008210</v>
      </c>
      <c r="F36" s="35">
        <v>0.41666666666666669</v>
      </c>
      <c r="G36">
        <v>31.4</v>
      </c>
    </row>
    <row r="37" spans="1:7" x14ac:dyDescent="0.25">
      <c r="A37" s="34">
        <v>39479</v>
      </c>
      <c r="B37" s="3">
        <f t="shared" si="0"/>
        <v>2008</v>
      </c>
      <c r="C37" s="3">
        <f t="shared" si="1"/>
        <v>2</v>
      </c>
      <c r="D37" s="3">
        <f t="shared" si="2"/>
        <v>11</v>
      </c>
      <c r="E37" s="3" t="str">
        <f t="shared" si="3"/>
        <v>2008211</v>
      </c>
      <c r="F37" s="35">
        <v>0.45833333333333331</v>
      </c>
      <c r="G37">
        <v>29.9</v>
      </c>
    </row>
    <row r="38" spans="1:7" x14ac:dyDescent="0.25">
      <c r="A38" s="34">
        <v>39479</v>
      </c>
      <c r="B38" s="3">
        <f t="shared" si="0"/>
        <v>2008</v>
      </c>
      <c r="C38" s="3">
        <f t="shared" si="1"/>
        <v>2</v>
      </c>
      <c r="D38" s="3">
        <f t="shared" si="2"/>
        <v>12</v>
      </c>
      <c r="E38" s="3" t="str">
        <f t="shared" si="3"/>
        <v>2008212</v>
      </c>
      <c r="F38" s="35">
        <v>0.5</v>
      </c>
      <c r="G38">
        <v>30</v>
      </c>
    </row>
    <row r="39" spans="1:7" x14ac:dyDescent="0.25">
      <c r="A39" s="34">
        <v>39479</v>
      </c>
      <c r="B39" s="3">
        <f t="shared" si="0"/>
        <v>2008</v>
      </c>
      <c r="C39" s="3">
        <f t="shared" si="1"/>
        <v>2</v>
      </c>
      <c r="D39" s="3">
        <f t="shared" si="2"/>
        <v>13</v>
      </c>
      <c r="E39" s="3" t="str">
        <f t="shared" si="3"/>
        <v>2008213</v>
      </c>
      <c r="F39" s="35">
        <v>0.54166666666666663</v>
      </c>
      <c r="G39">
        <v>28.9</v>
      </c>
    </row>
    <row r="40" spans="1:7" x14ac:dyDescent="0.25">
      <c r="A40" s="34">
        <v>39479</v>
      </c>
      <c r="B40" s="3">
        <f t="shared" si="0"/>
        <v>2008</v>
      </c>
      <c r="C40" s="3">
        <f t="shared" si="1"/>
        <v>2</v>
      </c>
      <c r="D40" s="3">
        <f t="shared" si="2"/>
        <v>14</v>
      </c>
      <c r="E40" s="3" t="str">
        <f t="shared" si="3"/>
        <v>2008214</v>
      </c>
      <c r="F40" s="35">
        <v>0.58333333333333337</v>
      </c>
      <c r="G40">
        <v>28.1</v>
      </c>
    </row>
    <row r="41" spans="1:7" x14ac:dyDescent="0.25">
      <c r="A41" s="34">
        <v>39479</v>
      </c>
      <c r="B41" s="3">
        <f t="shared" si="0"/>
        <v>2008</v>
      </c>
      <c r="C41" s="3">
        <f t="shared" si="1"/>
        <v>2</v>
      </c>
      <c r="D41" s="3">
        <f t="shared" si="2"/>
        <v>15</v>
      </c>
      <c r="E41" s="3" t="str">
        <f t="shared" si="3"/>
        <v>2008215</v>
      </c>
      <c r="F41" s="35">
        <v>0.625</v>
      </c>
      <c r="G41">
        <v>27.9</v>
      </c>
    </row>
    <row r="42" spans="1:7" x14ac:dyDescent="0.25">
      <c r="A42" s="34">
        <v>39479</v>
      </c>
      <c r="B42" s="3">
        <f t="shared" si="0"/>
        <v>2008</v>
      </c>
      <c r="C42" s="3">
        <f t="shared" si="1"/>
        <v>2</v>
      </c>
      <c r="D42" s="3">
        <f t="shared" si="2"/>
        <v>16</v>
      </c>
      <c r="E42" s="3" t="str">
        <f t="shared" si="3"/>
        <v>2008216</v>
      </c>
      <c r="F42" s="35">
        <v>0.66666666666666663</v>
      </c>
      <c r="G42">
        <v>28.1</v>
      </c>
    </row>
    <row r="43" spans="1:7" x14ac:dyDescent="0.25">
      <c r="A43" s="34">
        <v>39479</v>
      </c>
      <c r="B43" s="3">
        <f t="shared" si="0"/>
        <v>2008</v>
      </c>
      <c r="C43" s="3">
        <f t="shared" si="1"/>
        <v>2</v>
      </c>
      <c r="D43" s="3">
        <f t="shared" si="2"/>
        <v>17</v>
      </c>
      <c r="E43" s="3" t="str">
        <f t="shared" si="3"/>
        <v>2008217</v>
      </c>
      <c r="F43" s="35">
        <v>0.70833333333333337</v>
      </c>
      <c r="G43">
        <v>29.2</v>
      </c>
    </row>
    <row r="44" spans="1:7" x14ac:dyDescent="0.25">
      <c r="A44" s="34">
        <v>39479</v>
      </c>
      <c r="B44" s="3">
        <f t="shared" si="0"/>
        <v>2008</v>
      </c>
      <c r="C44" s="3">
        <f t="shared" si="1"/>
        <v>2</v>
      </c>
      <c r="D44" s="3">
        <f t="shared" si="2"/>
        <v>18</v>
      </c>
      <c r="E44" s="3" t="str">
        <f t="shared" si="3"/>
        <v>2008218</v>
      </c>
      <c r="F44" s="35">
        <v>0.75</v>
      </c>
      <c r="G44">
        <v>30.3</v>
      </c>
    </row>
    <row r="45" spans="1:7" x14ac:dyDescent="0.25">
      <c r="A45" s="34">
        <v>39479</v>
      </c>
      <c r="B45" s="3">
        <f t="shared" si="0"/>
        <v>2008</v>
      </c>
      <c r="C45" s="3">
        <f t="shared" si="1"/>
        <v>2</v>
      </c>
      <c r="D45" s="3">
        <f t="shared" si="2"/>
        <v>19</v>
      </c>
      <c r="E45" s="3" t="str">
        <f t="shared" si="3"/>
        <v>2008219</v>
      </c>
      <c r="F45" s="35">
        <v>0.79166666666666663</v>
      </c>
      <c r="G45">
        <v>31.3</v>
      </c>
    </row>
    <row r="46" spans="1:7" x14ac:dyDescent="0.25">
      <c r="A46" s="34">
        <v>39479</v>
      </c>
      <c r="B46" s="3">
        <f t="shared" si="0"/>
        <v>2008</v>
      </c>
      <c r="C46" s="3">
        <f t="shared" si="1"/>
        <v>2</v>
      </c>
      <c r="D46" s="3">
        <f t="shared" si="2"/>
        <v>20</v>
      </c>
      <c r="E46" s="3" t="str">
        <f t="shared" si="3"/>
        <v>2008220</v>
      </c>
      <c r="F46" s="35">
        <v>0.83333333333333337</v>
      </c>
      <c r="G46">
        <v>29.8</v>
      </c>
    </row>
    <row r="47" spans="1:7" x14ac:dyDescent="0.25">
      <c r="A47" s="34">
        <v>39479</v>
      </c>
      <c r="B47" s="3">
        <f t="shared" si="0"/>
        <v>2008</v>
      </c>
      <c r="C47" s="3">
        <f t="shared" si="1"/>
        <v>2</v>
      </c>
      <c r="D47" s="3">
        <f t="shared" si="2"/>
        <v>21</v>
      </c>
      <c r="E47" s="3" t="str">
        <f t="shared" si="3"/>
        <v>2008221</v>
      </c>
      <c r="F47" s="35">
        <v>0.875</v>
      </c>
      <c r="G47">
        <v>29.2</v>
      </c>
    </row>
    <row r="48" spans="1:7" x14ac:dyDescent="0.25">
      <c r="A48" s="34">
        <v>39479</v>
      </c>
      <c r="B48" s="3">
        <f t="shared" si="0"/>
        <v>2008</v>
      </c>
      <c r="C48" s="3">
        <f t="shared" si="1"/>
        <v>2</v>
      </c>
      <c r="D48" s="3">
        <f t="shared" si="2"/>
        <v>22</v>
      </c>
      <c r="E48" s="3" t="str">
        <f t="shared" si="3"/>
        <v>2008222</v>
      </c>
      <c r="F48" s="35">
        <v>0.91666666666666663</v>
      </c>
      <c r="G48">
        <v>29.8</v>
      </c>
    </row>
    <row r="49" spans="1:7" x14ac:dyDescent="0.25">
      <c r="A49" s="34">
        <v>39479</v>
      </c>
      <c r="B49" s="3">
        <f t="shared" si="0"/>
        <v>2008</v>
      </c>
      <c r="C49" s="3">
        <f t="shared" si="1"/>
        <v>2</v>
      </c>
      <c r="D49" s="3">
        <f t="shared" si="2"/>
        <v>23</v>
      </c>
      <c r="E49" s="3" t="str">
        <f t="shared" si="3"/>
        <v>2008223</v>
      </c>
      <c r="F49" s="35">
        <v>0.95833333333333337</v>
      </c>
      <c r="G49">
        <v>28.1</v>
      </c>
    </row>
    <row r="50" spans="1:7" x14ac:dyDescent="0.25">
      <c r="A50" s="34">
        <v>39508</v>
      </c>
      <c r="B50" s="3">
        <f t="shared" si="0"/>
        <v>2008</v>
      </c>
      <c r="C50" s="3">
        <f t="shared" si="1"/>
        <v>3</v>
      </c>
      <c r="D50" s="3">
        <f t="shared" si="2"/>
        <v>0</v>
      </c>
      <c r="E50" s="3" t="str">
        <f t="shared" si="3"/>
        <v>200830</v>
      </c>
      <c r="F50" s="35">
        <v>0</v>
      </c>
      <c r="G50">
        <v>11</v>
      </c>
    </row>
    <row r="51" spans="1:7" x14ac:dyDescent="0.25">
      <c r="A51" s="34">
        <v>39508</v>
      </c>
      <c r="B51" s="3">
        <f t="shared" si="0"/>
        <v>2008</v>
      </c>
      <c r="C51" s="3">
        <f t="shared" si="1"/>
        <v>3</v>
      </c>
      <c r="D51" s="3">
        <f t="shared" si="2"/>
        <v>1</v>
      </c>
      <c r="E51" s="3" t="str">
        <f t="shared" si="3"/>
        <v>200831</v>
      </c>
      <c r="F51" s="35">
        <v>4.1666666666666664E-2</v>
      </c>
      <c r="G51">
        <v>10</v>
      </c>
    </row>
    <row r="52" spans="1:7" x14ac:dyDescent="0.25">
      <c r="A52" s="34">
        <v>39508</v>
      </c>
      <c r="B52" s="3">
        <f t="shared" si="0"/>
        <v>2008</v>
      </c>
      <c r="C52" s="3">
        <f t="shared" si="1"/>
        <v>3</v>
      </c>
      <c r="D52" s="3">
        <f t="shared" si="2"/>
        <v>2</v>
      </c>
      <c r="E52" s="3" t="str">
        <f t="shared" si="3"/>
        <v>200832</v>
      </c>
      <c r="F52" s="35">
        <v>8.3333333333333329E-2</v>
      </c>
      <c r="G52">
        <v>9.1999999999999993</v>
      </c>
    </row>
    <row r="53" spans="1:7" x14ac:dyDescent="0.25">
      <c r="A53" s="34">
        <v>39508</v>
      </c>
      <c r="B53" s="3">
        <f t="shared" si="0"/>
        <v>2008</v>
      </c>
      <c r="C53" s="3">
        <f t="shared" si="1"/>
        <v>3</v>
      </c>
      <c r="D53" s="3">
        <f t="shared" si="2"/>
        <v>3</v>
      </c>
      <c r="E53" s="3" t="str">
        <f t="shared" si="3"/>
        <v>200833</v>
      </c>
      <c r="F53" s="35">
        <v>0.125</v>
      </c>
      <c r="G53">
        <v>9.1999999999999993</v>
      </c>
    </row>
    <row r="54" spans="1:7" x14ac:dyDescent="0.25">
      <c r="A54" s="34">
        <v>39508</v>
      </c>
      <c r="B54" s="3">
        <f t="shared" si="0"/>
        <v>2008</v>
      </c>
      <c r="C54" s="3">
        <f t="shared" si="1"/>
        <v>3</v>
      </c>
      <c r="D54" s="3">
        <f t="shared" si="2"/>
        <v>4</v>
      </c>
      <c r="E54" s="3" t="str">
        <f t="shared" si="3"/>
        <v>200834</v>
      </c>
      <c r="F54" s="35">
        <v>0.16666666666666666</v>
      </c>
      <c r="G54">
        <v>9.6999999999999993</v>
      </c>
    </row>
    <row r="55" spans="1:7" x14ac:dyDescent="0.25">
      <c r="A55" s="34">
        <v>39508</v>
      </c>
      <c r="B55" s="3">
        <f t="shared" si="0"/>
        <v>2008</v>
      </c>
      <c r="C55" s="3">
        <f t="shared" si="1"/>
        <v>3</v>
      </c>
      <c r="D55" s="3">
        <f t="shared" si="2"/>
        <v>5</v>
      </c>
      <c r="E55" s="3" t="str">
        <f t="shared" si="3"/>
        <v>200835</v>
      </c>
      <c r="F55" s="35">
        <v>0.20833333333333334</v>
      </c>
      <c r="G55">
        <v>10.8</v>
      </c>
    </row>
    <row r="56" spans="1:7" x14ac:dyDescent="0.25">
      <c r="A56" s="34">
        <v>39508</v>
      </c>
      <c r="B56" s="3">
        <f t="shared" si="0"/>
        <v>2008</v>
      </c>
      <c r="C56" s="3">
        <f t="shared" si="1"/>
        <v>3</v>
      </c>
      <c r="D56" s="3">
        <f t="shared" si="2"/>
        <v>6</v>
      </c>
      <c r="E56" s="3" t="str">
        <f t="shared" si="3"/>
        <v>200836</v>
      </c>
      <c r="F56" s="35">
        <v>0.25</v>
      </c>
      <c r="G56">
        <v>12.4</v>
      </c>
    </row>
    <row r="57" spans="1:7" x14ac:dyDescent="0.25">
      <c r="A57" s="34">
        <v>39508</v>
      </c>
      <c r="B57" s="3">
        <f t="shared" si="0"/>
        <v>2008</v>
      </c>
      <c r="C57" s="3">
        <f t="shared" si="1"/>
        <v>3</v>
      </c>
      <c r="D57" s="3">
        <f t="shared" si="2"/>
        <v>7</v>
      </c>
      <c r="E57" s="3" t="str">
        <f t="shared" si="3"/>
        <v>200837</v>
      </c>
      <c r="F57" s="35">
        <v>0.29166666666666669</v>
      </c>
      <c r="G57">
        <v>14.1</v>
      </c>
    </row>
    <row r="58" spans="1:7" x14ac:dyDescent="0.25">
      <c r="A58" s="34">
        <v>39508</v>
      </c>
      <c r="B58" s="3">
        <f t="shared" si="0"/>
        <v>2008</v>
      </c>
      <c r="C58" s="3">
        <f t="shared" si="1"/>
        <v>3</v>
      </c>
      <c r="D58" s="3">
        <f t="shared" si="2"/>
        <v>8</v>
      </c>
      <c r="E58" s="3" t="str">
        <f t="shared" si="3"/>
        <v>200838</v>
      </c>
      <c r="F58" s="35">
        <v>0.33333333333333331</v>
      </c>
      <c r="G58">
        <v>13.7</v>
      </c>
    </row>
    <row r="59" spans="1:7" x14ac:dyDescent="0.25">
      <c r="A59" s="34">
        <v>39508</v>
      </c>
      <c r="B59" s="3">
        <f t="shared" si="0"/>
        <v>2008</v>
      </c>
      <c r="C59" s="3">
        <f t="shared" si="1"/>
        <v>3</v>
      </c>
      <c r="D59" s="3">
        <f t="shared" si="2"/>
        <v>9</v>
      </c>
      <c r="E59" s="3" t="str">
        <f t="shared" si="3"/>
        <v>200839</v>
      </c>
      <c r="F59" s="35">
        <v>0.375</v>
      </c>
      <c r="G59">
        <v>13.4</v>
      </c>
    </row>
    <row r="60" spans="1:7" x14ac:dyDescent="0.25">
      <c r="A60" s="34">
        <v>39508</v>
      </c>
      <c r="B60" s="3">
        <f t="shared" si="0"/>
        <v>2008</v>
      </c>
      <c r="C60" s="3">
        <f t="shared" si="1"/>
        <v>3</v>
      </c>
      <c r="D60" s="3">
        <f t="shared" si="2"/>
        <v>10</v>
      </c>
      <c r="E60" s="3" t="str">
        <f t="shared" si="3"/>
        <v>2008310</v>
      </c>
      <c r="F60" s="35">
        <v>0.41666666666666669</v>
      </c>
      <c r="G60">
        <v>12</v>
      </c>
    </row>
    <row r="61" spans="1:7" x14ac:dyDescent="0.25">
      <c r="A61" s="34">
        <v>39508</v>
      </c>
      <c r="B61" s="3">
        <f t="shared" si="0"/>
        <v>2008</v>
      </c>
      <c r="C61" s="3">
        <f t="shared" si="1"/>
        <v>3</v>
      </c>
      <c r="D61" s="3">
        <f t="shared" si="2"/>
        <v>11</v>
      </c>
      <c r="E61" s="3" t="str">
        <f t="shared" si="3"/>
        <v>2008311</v>
      </c>
      <c r="F61" s="35">
        <v>0.45833333333333331</v>
      </c>
      <c r="G61">
        <v>12.1</v>
      </c>
    </row>
    <row r="62" spans="1:7" x14ac:dyDescent="0.25">
      <c r="A62" s="34">
        <v>39508</v>
      </c>
      <c r="B62" s="3">
        <f t="shared" si="0"/>
        <v>2008</v>
      </c>
      <c r="C62" s="3">
        <f t="shared" si="1"/>
        <v>3</v>
      </c>
      <c r="D62" s="3">
        <f t="shared" si="2"/>
        <v>12</v>
      </c>
      <c r="E62" s="3" t="str">
        <f t="shared" si="3"/>
        <v>2008312</v>
      </c>
      <c r="F62" s="35">
        <v>0.5</v>
      </c>
      <c r="G62">
        <v>12</v>
      </c>
    </row>
    <row r="63" spans="1:7" x14ac:dyDescent="0.25">
      <c r="A63" s="34">
        <v>39508</v>
      </c>
      <c r="B63" s="3">
        <f t="shared" si="0"/>
        <v>2008</v>
      </c>
      <c r="C63" s="3">
        <f t="shared" si="1"/>
        <v>3</v>
      </c>
      <c r="D63" s="3">
        <f t="shared" si="2"/>
        <v>13</v>
      </c>
      <c r="E63" s="3" t="str">
        <f t="shared" si="3"/>
        <v>2008313</v>
      </c>
      <c r="F63" s="35">
        <v>0.54166666666666663</v>
      </c>
      <c r="G63">
        <v>12.3</v>
      </c>
    </row>
    <row r="64" spans="1:7" x14ac:dyDescent="0.25">
      <c r="A64" s="34">
        <v>39508</v>
      </c>
      <c r="B64" s="3">
        <f t="shared" si="0"/>
        <v>2008</v>
      </c>
      <c r="C64" s="3">
        <f t="shared" si="1"/>
        <v>3</v>
      </c>
      <c r="D64" s="3">
        <f t="shared" si="2"/>
        <v>14</v>
      </c>
      <c r="E64" s="3" t="str">
        <f t="shared" si="3"/>
        <v>2008314</v>
      </c>
      <c r="F64" s="35">
        <v>0.58333333333333337</v>
      </c>
      <c r="G64">
        <v>12</v>
      </c>
    </row>
    <row r="65" spans="1:7" x14ac:dyDescent="0.25">
      <c r="A65" s="34">
        <v>39508</v>
      </c>
      <c r="B65" s="3">
        <f t="shared" si="0"/>
        <v>2008</v>
      </c>
      <c r="C65" s="3">
        <f t="shared" si="1"/>
        <v>3</v>
      </c>
      <c r="D65" s="3">
        <f t="shared" si="2"/>
        <v>15</v>
      </c>
      <c r="E65" s="3" t="str">
        <f t="shared" si="3"/>
        <v>2008315</v>
      </c>
      <c r="F65" s="35">
        <v>0.625</v>
      </c>
      <c r="G65">
        <v>13.5</v>
      </c>
    </row>
    <row r="66" spans="1:7" x14ac:dyDescent="0.25">
      <c r="A66" s="34">
        <v>39508</v>
      </c>
      <c r="B66" s="3">
        <f t="shared" si="0"/>
        <v>2008</v>
      </c>
      <c r="C66" s="3">
        <f t="shared" si="1"/>
        <v>3</v>
      </c>
      <c r="D66" s="3">
        <f t="shared" si="2"/>
        <v>16</v>
      </c>
      <c r="E66" s="3" t="str">
        <f t="shared" si="3"/>
        <v>2008316</v>
      </c>
      <c r="F66" s="35">
        <v>0.66666666666666663</v>
      </c>
      <c r="G66">
        <v>13.8</v>
      </c>
    </row>
    <row r="67" spans="1:7" x14ac:dyDescent="0.25">
      <c r="A67" s="34">
        <v>39508</v>
      </c>
      <c r="B67" s="3">
        <f t="shared" ref="B67:B130" si="4">YEAR(A67)</f>
        <v>2008</v>
      </c>
      <c r="C67" s="3">
        <f t="shared" ref="C67:C130" si="5">MONTH(A67)</f>
        <v>3</v>
      </c>
      <c r="D67" s="3">
        <f t="shared" ref="D67:D130" si="6">HOUR(F67)</f>
        <v>17</v>
      </c>
      <c r="E67" s="3" t="str">
        <f t="shared" ref="E67:E130" si="7">B67&amp;C67&amp;D67</f>
        <v>2008317</v>
      </c>
      <c r="F67" s="35">
        <v>0.70833333333333337</v>
      </c>
      <c r="G67">
        <v>13.1</v>
      </c>
    </row>
    <row r="68" spans="1:7" x14ac:dyDescent="0.25">
      <c r="A68" s="34">
        <v>39508</v>
      </c>
      <c r="B68" s="3">
        <f t="shared" si="4"/>
        <v>2008</v>
      </c>
      <c r="C68" s="3">
        <f t="shared" si="5"/>
        <v>3</v>
      </c>
      <c r="D68" s="3">
        <f t="shared" si="6"/>
        <v>18</v>
      </c>
      <c r="E68" s="3" t="str">
        <f t="shared" si="7"/>
        <v>2008318</v>
      </c>
      <c r="F68" s="35">
        <v>0.75</v>
      </c>
      <c r="G68">
        <v>13.6</v>
      </c>
    </row>
    <row r="69" spans="1:7" x14ac:dyDescent="0.25">
      <c r="A69" s="34">
        <v>39508</v>
      </c>
      <c r="B69" s="3">
        <f t="shared" si="4"/>
        <v>2008</v>
      </c>
      <c r="C69" s="3">
        <f t="shared" si="5"/>
        <v>3</v>
      </c>
      <c r="D69" s="3">
        <f t="shared" si="6"/>
        <v>19</v>
      </c>
      <c r="E69" s="3" t="str">
        <f t="shared" si="7"/>
        <v>2008319</v>
      </c>
      <c r="F69" s="35">
        <v>0.79166666666666663</v>
      </c>
      <c r="G69">
        <v>13.6</v>
      </c>
    </row>
    <row r="70" spans="1:7" x14ac:dyDescent="0.25">
      <c r="A70" s="34">
        <v>39508</v>
      </c>
      <c r="B70" s="3">
        <f t="shared" si="4"/>
        <v>2008</v>
      </c>
      <c r="C70" s="3">
        <f t="shared" si="5"/>
        <v>3</v>
      </c>
      <c r="D70" s="3">
        <f t="shared" si="6"/>
        <v>20</v>
      </c>
      <c r="E70" s="3" t="str">
        <f t="shared" si="7"/>
        <v>2008320</v>
      </c>
      <c r="F70" s="35">
        <v>0.83333333333333337</v>
      </c>
      <c r="G70">
        <v>14.1</v>
      </c>
    </row>
    <row r="71" spans="1:7" x14ac:dyDescent="0.25">
      <c r="A71" s="34">
        <v>39508</v>
      </c>
      <c r="B71" s="3">
        <f t="shared" si="4"/>
        <v>2008</v>
      </c>
      <c r="C71" s="3">
        <f t="shared" si="5"/>
        <v>3</v>
      </c>
      <c r="D71" s="3">
        <f t="shared" si="6"/>
        <v>21</v>
      </c>
      <c r="E71" s="3" t="str">
        <f t="shared" si="7"/>
        <v>2008321</v>
      </c>
      <c r="F71" s="35">
        <v>0.875</v>
      </c>
      <c r="G71">
        <v>13.6</v>
      </c>
    </row>
    <row r="72" spans="1:7" x14ac:dyDescent="0.25">
      <c r="A72" s="34">
        <v>39508</v>
      </c>
      <c r="B72" s="3">
        <f t="shared" si="4"/>
        <v>2008</v>
      </c>
      <c r="C72" s="3">
        <f t="shared" si="5"/>
        <v>3</v>
      </c>
      <c r="D72" s="3">
        <f t="shared" si="6"/>
        <v>22</v>
      </c>
      <c r="E72" s="3" t="str">
        <f t="shared" si="7"/>
        <v>2008322</v>
      </c>
      <c r="F72" s="35">
        <v>0.91666666666666663</v>
      </c>
      <c r="G72">
        <v>14.1</v>
      </c>
    </row>
    <row r="73" spans="1:7" x14ac:dyDescent="0.25">
      <c r="A73" s="34">
        <v>39508</v>
      </c>
      <c r="B73" s="3">
        <f t="shared" si="4"/>
        <v>2008</v>
      </c>
      <c r="C73" s="3">
        <f t="shared" si="5"/>
        <v>3</v>
      </c>
      <c r="D73" s="3">
        <f t="shared" si="6"/>
        <v>23</v>
      </c>
      <c r="E73" s="3" t="str">
        <f t="shared" si="7"/>
        <v>2008323</v>
      </c>
      <c r="F73" s="35">
        <v>0.95833333333333337</v>
      </c>
      <c r="G73">
        <v>12.1</v>
      </c>
    </row>
    <row r="74" spans="1:7" x14ac:dyDescent="0.25">
      <c r="A74" s="34">
        <v>39539</v>
      </c>
      <c r="B74" s="3">
        <f t="shared" si="4"/>
        <v>2008</v>
      </c>
      <c r="C74" s="3">
        <f t="shared" si="5"/>
        <v>4</v>
      </c>
      <c r="D74" s="3">
        <f t="shared" si="6"/>
        <v>0</v>
      </c>
      <c r="E74" s="3" t="str">
        <f t="shared" si="7"/>
        <v>200840</v>
      </c>
      <c r="F74" s="35">
        <v>0</v>
      </c>
      <c r="G74">
        <v>18.7</v>
      </c>
    </row>
    <row r="75" spans="1:7" x14ac:dyDescent="0.25">
      <c r="A75" s="34">
        <v>39539</v>
      </c>
      <c r="B75" s="3">
        <f t="shared" si="4"/>
        <v>2008</v>
      </c>
      <c r="C75" s="3">
        <f t="shared" si="5"/>
        <v>4</v>
      </c>
      <c r="D75" s="3">
        <f t="shared" si="6"/>
        <v>1</v>
      </c>
      <c r="E75" s="3" t="str">
        <f t="shared" si="7"/>
        <v>200841</v>
      </c>
      <c r="F75" s="35">
        <v>4.1666666666666664E-2</v>
      </c>
      <c r="G75">
        <v>18.899999999999999</v>
      </c>
    </row>
    <row r="76" spans="1:7" x14ac:dyDescent="0.25">
      <c r="A76" s="34">
        <v>39539</v>
      </c>
      <c r="B76" s="3">
        <f t="shared" si="4"/>
        <v>2008</v>
      </c>
      <c r="C76" s="3">
        <f t="shared" si="5"/>
        <v>4</v>
      </c>
      <c r="D76" s="3">
        <f t="shared" si="6"/>
        <v>2</v>
      </c>
      <c r="E76" s="3" t="str">
        <f t="shared" si="7"/>
        <v>200842</v>
      </c>
      <c r="F76" s="35">
        <v>8.3333333333333329E-2</v>
      </c>
      <c r="G76">
        <v>18.5</v>
      </c>
    </row>
    <row r="77" spans="1:7" x14ac:dyDescent="0.25">
      <c r="A77" s="34">
        <v>39539</v>
      </c>
      <c r="B77" s="3">
        <f t="shared" si="4"/>
        <v>2008</v>
      </c>
      <c r="C77" s="3">
        <f t="shared" si="5"/>
        <v>4</v>
      </c>
      <c r="D77" s="3">
        <f t="shared" si="6"/>
        <v>3</v>
      </c>
      <c r="E77" s="3" t="str">
        <f t="shared" si="7"/>
        <v>200843</v>
      </c>
      <c r="F77" s="35">
        <v>0.125</v>
      </c>
      <c r="G77">
        <v>20.5</v>
      </c>
    </row>
    <row r="78" spans="1:7" x14ac:dyDescent="0.25">
      <c r="A78" s="34">
        <v>39539</v>
      </c>
      <c r="B78" s="3">
        <f t="shared" si="4"/>
        <v>2008</v>
      </c>
      <c r="C78" s="3">
        <f t="shared" si="5"/>
        <v>4</v>
      </c>
      <c r="D78" s="3">
        <f t="shared" si="6"/>
        <v>4</v>
      </c>
      <c r="E78" s="3" t="str">
        <f t="shared" si="7"/>
        <v>200844</v>
      </c>
      <c r="F78" s="35">
        <v>0.16666666666666666</v>
      </c>
      <c r="G78">
        <v>22</v>
      </c>
    </row>
    <row r="79" spans="1:7" x14ac:dyDescent="0.25">
      <c r="A79" s="34">
        <v>39539</v>
      </c>
      <c r="B79" s="3">
        <f t="shared" si="4"/>
        <v>2008</v>
      </c>
      <c r="C79" s="3">
        <f t="shared" si="5"/>
        <v>4</v>
      </c>
      <c r="D79" s="3">
        <f t="shared" si="6"/>
        <v>5</v>
      </c>
      <c r="E79" s="3" t="str">
        <f t="shared" si="7"/>
        <v>200845</v>
      </c>
      <c r="F79" s="35">
        <v>0.20833333333333334</v>
      </c>
      <c r="G79">
        <v>27</v>
      </c>
    </row>
    <row r="80" spans="1:7" x14ac:dyDescent="0.25">
      <c r="A80" s="34">
        <v>39539</v>
      </c>
      <c r="B80" s="3">
        <f t="shared" si="4"/>
        <v>2008</v>
      </c>
      <c r="C80" s="3">
        <f t="shared" si="5"/>
        <v>4</v>
      </c>
      <c r="D80" s="3">
        <f t="shared" si="6"/>
        <v>6</v>
      </c>
      <c r="E80" s="3" t="str">
        <f t="shared" si="7"/>
        <v>200846</v>
      </c>
      <c r="F80" s="35">
        <v>0.25</v>
      </c>
      <c r="G80">
        <v>28.4</v>
      </c>
    </row>
    <row r="81" spans="1:7" x14ac:dyDescent="0.25">
      <c r="A81" s="34">
        <v>39539</v>
      </c>
      <c r="B81" s="3">
        <f t="shared" si="4"/>
        <v>2008</v>
      </c>
      <c r="C81" s="3">
        <f t="shared" si="5"/>
        <v>4</v>
      </c>
      <c r="D81" s="3">
        <f t="shared" si="6"/>
        <v>7</v>
      </c>
      <c r="E81" s="3" t="str">
        <f t="shared" si="7"/>
        <v>200847</v>
      </c>
      <c r="F81" s="35">
        <v>0.29166666666666669</v>
      </c>
      <c r="G81">
        <v>27.1</v>
      </c>
    </row>
    <row r="82" spans="1:7" x14ac:dyDescent="0.25">
      <c r="A82" s="34">
        <v>39539</v>
      </c>
      <c r="B82" s="3">
        <f t="shared" si="4"/>
        <v>2008</v>
      </c>
      <c r="C82" s="3">
        <f t="shared" si="5"/>
        <v>4</v>
      </c>
      <c r="D82" s="3">
        <f t="shared" si="6"/>
        <v>8</v>
      </c>
      <c r="E82" s="3" t="str">
        <f t="shared" si="7"/>
        <v>200848</v>
      </c>
      <c r="F82" s="35">
        <v>0.33333333333333331</v>
      </c>
      <c r="G82">
        <v>25.3</v>
      </c>
    </row>
    <row r="83" spans="1:7" x14ac:dyDescent="0.25">
      <c r="A83" s="34">
        <v>39539</v>
      </c>
      <c r="B83" s="3">
        <f t="shared" si="4"/>
        <v>2008</v>
      </c>
      <c r="C83" s="3">
        <f t="shared" si="5"/>
        <v>4</v>
      </c>
      <c r="D83" s="3">
        <f t="shared" si="6"/>
        <v>9</v>
      </c>
      <c r="E83" s="3" t="str">
        <f t="shared" si="7"/>
        <v>200849</v>
      </c>
      <c r="F83" s="35">
        <v>0.375</v>
      </c>
      <c r="G83">
        <v>23.3</v>
      </c>
    </row>
    <row r="84" spans="1:7" x14ac:dyDescent="0.25">
      <c r="A84" s="34">
        <v>39539</v>
      </c>
      <c r="B84" s="3">
        <f t="shared" si="4"/>
        <v>2008</v>
      </c>
      <c r="C84" s="3">
        <f t="shared" si="5"/>
        <v>4</v>
      </c>
      <c r="D84" s="3">
        <f t="shared" si="6"/>
        <v>10</v>
      </c>
      <c r="E84" s="3" t="str">
        <f t="shared" si="7"/>
        <v>2008410</v>
      </c>
      <c r="F84" s="35">
        <v>0.41666666666666669</v>
      </c>
      <c r="G84">
        <v>21.1</v>
      </c>
    </row>
    <row r="85" spans="1:7" x14ac:dyDescent="0.25">
      <c r="A85" s="34">
        <v>39539</v>
      </c>
      <c r="B85" s="3">
        <f t="shared" si="4"/>
        <v>2008</v>
      </c>
      <c r="C85" s="3">
        <f t="shared" si="5"/>
        <v>4</v>
      </c>
      <c r="D85" s="3">
        <f t="shared" si="6"/>
        <v>11</v>
      </c>
      <c r="E85" s="3" t="str">
        <f t="shared" si="7"/>
        <v>2008411</v>
      </c>
      <c r="F85" s="35">
        <v>0.45833333333333331</v>
      </c>
      <c r="G85">
        <v>20</v>
      </c>
    </row>
    <row r="86" spans="1:7" x14ac:dyDescent="0.25">
      <c r="A86" s="34">
        <v>39539</v>
      </c>
      <c r="B86" s="3">
        <f t="shared" si="4"/>
        <v>2008</v>
      </c>
      <c r="C86" s="3">
        <f t="shared" si="5"/>
        <v>4</v>
      </c>
      <c r="D86" s="3">
        <f t="shared" si="6"/>
        <v>12</v>
      </c>
      <c r="E86" s="3" t="str">
        <f t="shared" si="7"/>
        <v>2008412</v>
      </c>
      <c r="F86" s="35">
        <v>0.5</v>
      </c>
      <c r="G86">
        <v>19.399999999999999</v>
      </c>
    </row>
    <row r="87" spans="1:7" x14ac:dyDescent="0.25">
      <c r="A87" s="34">
        <v>39539</v>
      </c>
      <c r="B87" s="3">
        <f t="shared" si="4"/>
        <v>2008</v>
      </c>
      <c r="C87" s="3">
        <f t="shared" si="5"/>
        <v>4</v>
      </c>
      <c r="D87" s="3">
        <f t="shared" si="6"/>
        <v>13</v>
      </c>
      <c r="E87" s="3" t="str">
        <f t="shared" si="7"/>
        <v>2008413</v>
      </c>
      <c r="F87" s="35">
        <v>0.54166666666666663</v>
      </c>
      <c r="G87">
        <v>18.5</v>
      </c>
    </row>
    <row r="88" spans="1:7" x14ac:dyDescent="0.25">
      <c r="A88" s="34">
        <v>39539</v>
      </c>
      <c r="B88" s="3">
        <f t="shared" si="4"/>
        <v>2008</v>
      </c>
      <c r="C88" s="3">
        <f t="shared" si="5"/>
        <v>4</v>
      </c>
      <c r="D88" s="3">
        <f t="shared" si="6"/>
        <v>14</v>
      </c>
      <c r="E88" s="3" t="str">
        <f t="shared" si="7"/>
        <v>2008414</v>
      </c>
      <c r="F88" s="35">
        <v>0.58333333333333337</v>
      </c>
      <c r="G88">
        <v>18.8</v>
      </c>
    </row>
    <row r="89" spans="1:7" x14ac:dyDescent="0.25">
      <c r="A89" s="34">
        <v>39539</v>
      </c>
      <c r="B89" s="3">
        <f t="shared" si="4"/>
        <v>2008</v>
      </c>
      <c r="C89" s="3">
        <f t="shared" si="5"/>
        <v>4</v>
      </c>
      <c r="D89" s="3">
        <f t="shared" si="6"/>
        <v>15</v>
      </c>
      <c r="E89" s="3" t="str">
        <f t="shared" si="7"/>
        <v>2008415</v>
      </c>
      <c r="F89" s="35">
        <v>0.625</v>
      </c>
      <c r="G89">
        <v>17.899999999999999</v>
      </c>
    </row>
    <row r="90" spans="1:7" x14ac:dyDescent="0.25">
      <c r="A90" s="34">
        <v>39539</v>
      </c>
      <c r="B90" s="3">
        <f t="shared" si="4"/>
        <v>2008</v>
      </c>
      <c r="C90" s="3">
        <f t="shared" si="5"/>
        <v>4</v>
      </c>
      <c r="D90" s="3">
        <f t="shared" si="6"/>
        <v>16</v>
      </c>
      <c r="E90" s="3" t="str">
        <f t="shared" si="7"/>
        <v>2008416</v>
      </c>
      <c r="F90" s="35">
        <v>0.66666666666666663</v>
      </c>
      <c r="G90">
        <v>17.600000000000001</v>
      </c>
    </row>
    <row r="91" spans="1:7" x14ac:dyDescent="0.25">
      <c r="A91" s="34">
        <v>39539</v>
      </c>
      <c r="B91" s="3">
        <f t="shared" si="4"/>
        <v>2008</v>
      </c>
      <c r="C91" s="3">
        <f t="shared" si="5"/>
        <v>4</v>
      </c>
      <c r="D91" s="3">
        <f t="shared" si="6"/>
        <v>17</v>
      </c>
      <c r="E91" s="3" t="str">
        <f t="shared" si="7"/>
        <v>2008417</v>
      </c>
      <c r="F91" s="35">
        <v>0.70833333333333337</v>
      </c>
      <c r="G91">
        <v>18.100000000000001</v>
      </c>
    </row>
    <row r="92" spans="1:7" x14ac:dyDescent="0.25">
      <c r="A92" s="34">
        <v>39539</v>
      </c>
      <c r="B92" s="3">
        <f t="shared" si="4"/>
        <v>2008</v>
      </c>
      <c r="C92" s="3">
        <f t="shared" si="5"/>
        <v>4</v>
      </c>
      <c r="D92" s="3">
        <f t="shared" si="6"/>
        <v>18</v>
      </c>
      <c r="E92" s="3" t="str">
        <f t="shared" si="7"/>
        <v>2008418</v>
      </c>
      <c r="F92" s="35">
        <v>0.75</v>
      </c>
      <c r="G92">
        <v>18.100000000000001</v>
      </c>
    </row>
    <row r="93" spans="1:7" x14ac:dyDescent="0.25">
      <c r="A93" s="34">
        <v>39539</v>
      </c>
      <c r="B93" s="3">
        <f t="shared" si="4"/>
        <v>2008</v>
      </c>
      <c r="C93" s="3">
        <f t="shared" si="5"/>
        <v>4</v>
      </c>
      <c r="D93" s="3">
        <f t="shared" si="6"/>
        <v>19</v>
      </c>
      <c r="E93" s="3" t="str">
        <f t="shared" si="7"/>
        <v>2008419</v>
      </c>
      <c r="F93" s="35">
        <v>0.79166666666666663</v>
      </c>
      <c r="G93">
        <v>18.5</v>
      </c>
    </row>
    <row r="94" spans="1:7" x14ac:dyDescent="0.25">
      <c r="A94" s="34">
        <v>39539</v>
      </c>
      <c r="B94" s="3">
        <f t="shared" si="4"/>
        <v>2008</v>
      </c>
      <c r="C94" s="3">
        <f t="shared" si="5"/>
        <v>4</v>
      </c>
      <c r="D94" s="3">
        <f t="shared" si="6"/>
        <v>20</v>
      </c>
      <c r="E94" s="3" t="str">
        <f t="shared" si="7"/>
        <v>2008420</v>
      </c>
      <c r="F94" s="35">
        <v>0.83333333333333337</v>
      </c>
      <c r="G94">
        <v>18.2</v>
      </c>
    </row>
    <row r="95" spans="1:7" x14ac:dyDescent="0.25">
      <c r="A95" s="34">
        <v>39539</v>
      </c>
      <c r="B95" s="3">
        <f t="shared" si="4"/>
        <v>2008</v>
      </c>
      <c r="C95" s="3">
        <f t="shared" si="5"/>
        <v>4</v>
      </c>
      <c r="D95" s="3">
        <f t="shared" si="6"/>
        <v>21</v>
      </c>
      <c r="E95" s="3" t="str">
        <f t="shared" si="7"/>
        <v>2008421</v>
      </c>
      <c r="F95" s="35">
        <v>0.875</v>
      </c>
      <c r="G95">
        <v>18.2</v>
      </c>
    </row>
    <row r="96" spans="1:7" x14ac:dyDescent="0.25">
      <c r="A96" s="34">
        <v>39539</v>
      </c>
      <c r="B96" s="3">
        <f t="shared" si="4"/>
        <v>2008</v>
      </c>
      <c r="C96" s="3">
        <f t="shared" si="5"/>
        <v>4</v>
      </c>
      <c r="D96" s="3">
        <f t="shared" si="6"/>
        <v>22</v>
      </c>
      <c r="E96" s="3" t="str">
        <f t="shared" si="7"/>
        <v>2008422</v>
      </c>
      <c r="F96" s="35">
        <v>0.91666666666666663</v>
      </c>
      <c r="G96">
        <v>18.399999999999999</v>
      </c>
    </row>
    <row r="97" spans="1:7" x14ac:dyDescent="0.25">
      <c r="A97" s="34">
        <v>39539</v>
      </c>
      <c r="B97" s="3">
        <f t="shared" si="4"/>
        <v>2008</v>
      </c>
      <c r="C97" s="3">
        <f t="shared" si="5"/>
        <v>4</v>
      </c>
      <c r="D97" s="3">
        <f t="shared" si="6"/>
        <v>23</v>
      </c>
      <c r="E97" s="3" t="str">
        <f t="shared" si="7"/>
        <v>2008423</v>
      </c>
      <c r="F97" s="35">
        <v>0.95833333333333337</v>
      </c>
      <c r="G97">
        <v>18.399999999999999</v>
      </c>
    </row>
    <row r="98" spans="1:7" x14ac:dyDescent="0.25">
      <c r="A98" s="34">
        <v>39569</v>
      </c>
      <c r="B98" s="3">
        <f t="shared" si="4"/>
        <v>2008</v>
      </c>
      <c r="C98" s="3">
        <f t="shared" si="5"/>
        <v>5</v>
      </c>
      <c r="D98" s="3">
        <f t="shared" si="6"/>
        <v>0</v>
      </c>
      <c r="E98" s="3" t="str">
        <f t="shared" si="7"/>
        <v>200850</v>
      </c>
      <c r="F98" s="35">
        <v>0</v>
      </c>
      <c r="G98">
        <v>28.9</v>
      </c>
    </row>
    <row r="99" spans="1:7" x14ac:dyDescent="0.25">
      <c r="A99" s="34">
        <v>39569</v>
      </c>
      <c r="B99" s="3">
        <f t="shared" si="4"/>
        <v>2008</v>
      </c>
      <c r="C99" s="3">
        <f t="shared" si="5"/>
        <v>5</v>
      </c>
      <c r="D99" s="3">
        <f t="shared" si="6"/>
        <v>1</v>
      </c>
      <c r="E99" s="3" t="str">
        <f t="shared" si="7"/>
        <v>200851</v>
      </c>
      <c r="F99" s="35">
        <v>4.1666666666666664E-2</v>
      </c>
      <c r="G99">
        <v>28.9</v>
      </c>
    </row>
    <row r="100" spans="1:7" x14ac:dyDescent="0.25">
      <c r="A100" s="34">
        <v>39569</v>
      </c>
      <c r="B100" s="3">
        <f t="shared" si="4"/>
        <v>2008</v>
      </c>
      <c r="C100" s="3">
        <f t="shared" si="5"/>
        <v>5</v>
      </c>
      <c r="D100" s="3">
        <f t="shared" si="6"/>
        <v>2</v>
      </c>
      <c r="E100" s="3" t="str">
        <f t="shared" si="7"/>
        <v>200852</v>
      </c>
      <c r="F100" s="35">
        <v>8.3333333333333329E-2</v>
      </c>
      <c r="G100">
        <v>27.6</v>
      </c>
    </row>
    <row r="101" spans="1:7" x14ac:dyDescent="0.25">
      <c r="A101" s="34">
        <v>39569</v>
      </c>
      <c r="B101" s="3">
        <f t="shared" si="4"/>
        <v>2008</v>
      </c>
      <c r="C101" s="3">
        <f t="shared" si="5"/>
        <v>5</v>
      </c>
      <c r="D101" s="3">
        <f t="shared" si="6"/>
        <v>3</v>
      </c>
      <c r="E101" s="3" t="str">
        <f t="shared" si="7"/>
        <v>200853</v>
      </c>
      <c r="F101" s="35">
        <v>0.125</v>
      </c>
      <c r="G101">
        <v>27.1</v>
      </c>
    </row>
    <row r="102" spans="1:7" x14ac:dyDescent="0.25">
      <c r="A102" s="34">
        <v>39569</v>
      </c>
      <c r="B102" s="3">
        <f t="shared" si="4"/>
        <v>2008</v>
      </c>
      <c r="C102" s="3">
        <f t="shared" si="5"/>
        <v>5</v>
      </c>
      <c r="D102" s="3">
        <f t="shared" si="6"/>
        <v>4</v>
      </c>
      <c r="E102" s="3" t="str">
        <f t="shared" si="7"/>
        <v>200854</v>
      </c>
      <c r="F102" s="35">
        <v>0.16666666666666666</v>
      </c>
      <c r="G102">
        <v>28.3</v>
      </c>
    </row>
    <row r="103" spans="1:7" x14ac:dyDescent="0.25">
      <c r="A103" s="34">
        <v>39569</v>
      </c>
      <c r="B103" s="3">
        <f t="shared" si="4"/>
        <v>2008</v>
      </c>
      <c r="C103" s="3">
        <f t="shared" si="5"/>
        <v>5</v>
      </c>
      <c r="D103" s="3">
        <f t="shared" si="6"/>
        <v>5</v>
      </c>
      <c r="E103" s="3" t="str">
        <f t="shared" si="7"/>
        <v>200855</v>
      </c>
      <c r="F103" s="35">
        <v>0.20833333333333334</v>
      </c>
      <c r="G103">
        <v>31</v>
      </c>
    </row>
    <row r="104" spans="1:7" x14ac:dyDescent="0.25">
      <c r="A104" s="34">
        <v>39569</v>
      </c>
      <c r="B104" s="3">
        <f t="shared" si="4"/>
        <v>2008</v>
      </c>
      <c r="C104" s="3">
        <f t="shared" si="5"/>
        <v>5</v>
      </c>
      <c r="D104" s="3">
        <f t="shared" si="6"/>
        <v>6</v>
      </c>
      <c r="E104" s="3" t="str">
        <f t="shared" si="7"/>
        <v>200856</v>
      </c>
      <c r="F104" s="35">
        <v>0.25</v>
      </c>
      <c r="G104">
        <v>33.200000000000003</v>
      </c>
    </row>
    <row r="105" spans="1:7" x14ac:dyDescent="0.25">
      <c r="A105" s="34">
        <v>39569</v>
      </c>
      <c r="B105" s="3">
        <f t="shared" si="4"/>
        <v>2008</v>
      </c>
      <c r="C105" s="3">
        <f t="shared" si="5"/>
        <v>5</v>
      </c>
      <c r="D105" s="3">
        <f t="shared" si="6"/>
        <v>7</v>
      </c>
      <c r="E105" s="3" t="str">
        <f t="shared" si="7"/>
        <v>200857</v>
      </c>
      <c r="F105" s="35">
        <v>0.29166666666666669</v>
      </c>
      <c r="G105">
        <v>33.299999999999997</v>
      </c>
    </row>
    <row r="106" spans="1:7" x14ac:dyDescent="0.25">
      <c r="A106" s="34">
        <v>39569</v>
      </c>
      <c r="B106" s="3">
        <f t="shared" si="4"/>
        <v>2008</v>
      </c>
      <c r="C106" s="3">
        <f t="shared" si="5"/>
        <v>5</v>
      </c>
      <c r="D106" s="3">
        <f t="shared" si="6"/>
        <v>8</v>
      </c>
      <c r="E106" s="3" t="str">
        <f t="shared" si="7"/>
        <v>200858</v>
      </c>
      <c r="F106" s="35">
        <v>0.33333333333333331</v>
      </c>
      <c r="G106">
        <v>31.3</v>
      </c>
    </row>
    <row r="107" spans="1:7" x14ac:dyDescent="0.25">
      <c r="A107" s="34">
        <v>39569</v>
      </c>
      <c r="B107" s="3">
        <f t="shared" si="4"/>
        <v>2008</v>
      </c>
      <c r="C107" s="3">
        <f t="shared" si="5"/>
        <v>5</v>
      </c>
      <c r="D107" s="3">
        <f t="shared" si="6"/>
        <v>9</v>
      </c>
      <c r="E107" s="3" t="str">
        <f t="shared" si="7"/>
        <v>200859</v>
      </c>
      <c r="F107" s="35">
        <v>0.375</v>
      </c>
      <c r="G107">
        <v>28.4</v>
      </c>
    </row>
    <row r="108" spans="1:7" x14ac:dyDescent="0.25">
      <c r="A108" s="34">
        <v>39569</v>
      </c>
      <c r="B108" s="3">
        <f t="shared" si="4"/>
        <v>2008</v>
      </c>
      <c r="C108" s="3">
        <f t="shared" si="5"/>
        <v>5</v>
      </c>
      <c r="D108" s="3">
        <f t="shared" si="6"/>
        <v>10</v>
      </c>
      <c r="E108" s="3" t="str">
        <f t="shared" si="7"/>
        <v>2008510</v>
      </c>
      <c r="F108" s="35">
        <v>0.41666666666666669</v>
      </c>
      <c r="G108">
        <v>23.9</v>
      </c>
    </row>
    <row r="109" spans="1:7" x14ac:dyDescent="0.25">
      <c r="A109" s="34">
        <v>39569</v>
      </c>
      <c r="B109" s="3">
        <f t="shared" si="4"/>
        <v>2008</v>
      </c>
      <c r="C109" s="3">
        <f t="shared" si="5"/>
        <v>5</v>
      </c>
      <c r="D109" s="3">
        <f t="shared" si="6"/>
        <v>11</v>
      </c>
      <c r="E109" s="3" t="str">
        <f t="shared" si="7"/>
        <v>2008511</v>
      </c>
      <c r="F109" s="35">
        <v>0.45833333333333331</v>
      </c>
      <c r="G109">
        <v>21.5</v>
      </c>
    </row>
    <row r="110" spans="1:7" x14ac:dyDescent="0.25">
      <c r="A110" s="34">
        <v>39569</v>
      </c>
      <c r="B110" s="3">
        <f t="shared" si="4"/>
        <v>2008</v>
      </c>
      <c r="C110" s="3">
        <f t="shared" si="5"/>
        <v>5</v>
      </c>
      <c r="D110" s="3">
        <f t="shared" si="6"/>
        <v>12</v>
      </c>
      <c r="E110" s="3" t="str">
        <f t="shared" si="7"/>
        <v>2008512</v>
      </c>
      <c r="F110" s="35">
        <v>0.5</v>
      </c>
      <c r="G110">
        <v>21.3</v>
      </c>
    </row>
    <row r="111" spans="1:7" x14ac:dyDescent="0.25">
      <c r="A111" s="34">
        <v>39569</v>
      </c>
      <c r="B111" s="3">
        <f t="shared" si="4"/>
        <v>2008</v>
      </c>
      <c r="C111" s="3">
        <f t="shared" si="5"/>
        <v>5</v>
      </c>
      <c r="D111" s="3">
        <f t="shared" si="6"/>
        <v>13</v>
      </c>
      <c r="E111" s="3" t="str">
        <f t="shared" si="7"/>
        <v>2008513</v>
      </c>
      <c r="F111" s="35">
        <v>0.54166666666666663</v>
      </c>
      <c r="G111">
        <v>21.6</v>
      </c>
    </row>
    <row r="112" spans="1:7" x14ac:dyDescent="0.25">
      <c r="A112" s="34">
        <v>39569</v>
      </c>
      <c r="B112" s="3">
        <f t="shared" si="4"/>
        <v>2008</v>
      </c>
      <c r="C112" s="3">
        <f t="shared" si="5"/>
        <v>5</v>
      </c>
      <c r="D112" s="3">
        <f t="shared" si="6"/>
        <v>14</v>
      </c>
      <c r="E112" s="3" t="str">
        <f t="shared" si="7"/>
        <v>2008514</v>
      </c>
      <c r="F112" s="35">
        <v>0.58333333333333337</v>
      </c>
      <c r="G112">
        <v>22.6</v>
      </c>
    </row>
    <row r="113" spans="1:7" x14ac:dyDescent="0.25">
      <c r="A113" s="34">
        <v>39569</v>
      </c>
      <c r="B113" s="3">
        <f t="shared" si="4"/>
        <v>2008</v>
      </c>
      <c r="C113" s="3">
        <f t="shared" si="5"/>
        <v>5</v>
      </c>
      <c r="D113" s="3">
        <f t="shared" si="6"/>
        <v>15</v>
      </c>
      <c r="E113" s="3" t="str">
        <f t="shared" si="7"/>
        <v>2008515</v>
      </c>
      <c r="F113" s="35">
        <v>0.625</v>
      </c>
      <c r="G113">
        <v>23.7</v>
      </c>
    </row>
    <row r="114" spans="1:7" x14ac:dyDescent="0.25">
      <c r="A114" s="34">
        <v>39569</v>
      </c>
      <c r="B114" s="3">
        <f t="shared" si="4"/>
        <v>2008</v>
      </c>
      <c r="C114" s="3">
        <f t="shared" si="5"/>
        <v>5</v>
      </c>
      <c r="D114" s="3">
        <f t="shared" si="6"/>
        <v>16</v>
      </c>
      <c r="E114" s="3" t="str">
        <f t="shared" si="7"/>
        <v>2008516</v>
      </c>
      <c r="F114" s="35">
        <v>0.66666666666666663</v>
      </c>
      <c r="G114">
        <v>25.1</v>
      </c>
    </row>
    <row r="115" spans="1:7" x14ac:dyDescent="0.25">
      <c r="A115" s="34">
        <v>39569</v>
      </c>
      <c r="B115" s="3">
        <f t="shared" si="4"/>
        <v>2008</v>
      </c>
      <c r="C115" s="3">
        <f t="shared" si="5"/>
        <v>5</v>
      </c>
      <c r="D115" s="3">
        <f t="shared" si="6"/>
        <v>17</v>
      </c>
      <c r="E115" s="3" t="str">
        <f t="shared" si="7"/>
        <v>2008517</v>
      </c>
      <c r="F115" s="35">
        <v>0.70833333333333337</v>
      </c>
      <c r="G115">
        <v>25.8</v>
      </c>
    </row>
    <row r="116" spans="1:7" x14ac:dyDescent="0.25">
      <c r="A116" s="34">
        <v>39569</v>
      </c>
      <c r="B116" s="3">
        <f t="shared" si="4"/>
        <v>2008</v>
      </c>
      <c r="C116" s="3">
        <f t="shared" si="5"/>
        <v>5</v>
      </c>
      <c r="D116" s="3">
        <f t="shared" si="6"/>
        <v>18</v>
      </c>
      <c r="E116" s="3" t="str">
        <f t="shared" si="7"/>
        <v>2008518</v>
      </c>
      <c r="F116" s="35">
        <v>0.75</v>
      </c>
      <c r="G116">
        <v>26.9</v>
      </c>
    </row>
    <row r="117" spans="1:7" x14ac:dyDescent="0.25">
      <c r="A117" s="34">
        <v>39569</v>
      </c>
      <c r="B117" s="3">
        <f t="shared" si="4"/>
        <v>2008</v>
      </c>
      <c r="C117" s="3">
        <f t="shared" si="5"/>
        <v>5</v>
      </c>
      <c r="D117" s="3">
        <f t="shared" si="6"/>
        <v>19</v>
      </c>
      <c r="E117" s="3" t="str">
        <f t="shared" si="7"/>
        <v>2008519</v>
      </c>
      <c r="F117" s="35">
        <v>0.79166666666666663</v>
      </c>
      <c r="G117">
        <v>28.2</v>
      </c>
    </row>
    <row r="118" spans="1:7" x14ac:dyDescent="0.25">
      <c r="A118" s="34">
        <v>39569</v>
      </c>
      <c r="B118" s="3">
        <f t="shared" si="4"/>
        <v>2008</v>
      </c>
      <c r="C118" s="3">
        <f t="shared" si="5"/>
        <v>5</v>
      </c>
      <c r="D118" s="3">
        <f t="shared" si="6"/>
        <v>20</v>
      </c>
      <c r="E118" s="3" t="str">
        <f t="shared" si="7"/>
        <v>2008520</v>
      </c>
      <c r="F118" s="35">
        <v>0.83333333333333337</v>
      </c>
      <c r="G118">
        <v>29.5</v>
      </c>
    </row>
    <row r="119" spans="1:7" x14ac:dyDescent="0.25">
      <c r="A119" s="34">
        <v>39569</v>
      </c>
      <c r="B119" s="3">
        <f t="shared" si="4"/>
        <v>2008</v>
      </c>
      <c r="C119" s="3">
        <f t="shared" si="5"/>
        <v>5</v>
      </c>
      <c r="D119" s="3">
        <f t="shared" si="6"/>
        <v>21</v>
      </c>
      <c r="E119" s="3" t="str">
        <f t="shared" si="7"/>
        <v>2008521</v>
      </c>
      <c r="F119" s="35">
        <v>0.875</v>
      </c>
      <c r="G119">
        <v>30.5</v>
      </c>
    </row>
    <row r="120" spans="1:7" x14ac:dyDescent="0.25">
      <c r="A120" s="34">
        <v>39569</v>
      </c>
      <c r="B120" s="3">
        <f t="shared" si="4"/>
        <v>2008</v>
      </c>
      <c r="C120" s="3">
        <f t="shared" si="5"/>
        <v>5</v>
      </c>
      <c r="D120" s="3">
        <f t="shared" si="6"/>
        <v>22</v>
      </c>
      <c r="E120" s="3" t="str">
        <f t="shared" si="7"/>
        <v>2008522</v>
      </c>
      <c r="F120" s="35">
        <v>0.91666666666666663</v>
      </c>
      <c r="G120">
        <v>30.9</v>
      </c>
    </row>
    <row r="121" spans="1:7" x14ac:dyDescent="0.25">
      <c r="A121" s="34">
        <v>39569</v>
      </c>
      <c r="B121" s="3">
        <f t="shared" si="4"/>
        <v>2008</v>
      </c>
      <c r="C121" s="3">
        <f t="shared" si="5"/>
        <v>5</v>
      </c>
      <c r="D121" s="3">
        <f t="shared" si="6"/>
        <v>23</v>
      </c>
      <c r="E121" s="3" t="str">
        <f t="shared" si="7"/>
        <v>2008523</v>
      </c>
      <c r="F121" s="35">
        <v>0.95833333333333337</v>
      </c>
      <c r="G121">
        <v>30.5</v>
      </c>
    </row>
    <row r="122" spans="1:7" x14ac:dyDescent="0.25">
      <c r="A122" s="34">
        <v>39600</v>
      </c>
      <c r="B122" s="3">
        <f t="shared" si="4"/>
        <v>2008</v>
      </c>
      <c r="C122" s="3">
        <f t="shared" si="5"/>
        <v>6</v>
      </c>
      <c r="D122" s="3">
        <f t="shared" si="6"/>
        <v>0</v>
      </c>
      <c r="E122" s="3" t="str">
        <f t="shared" si="7"/>
        <v>200860</v>
      </c>
      <c r="F122" s="35">
        <v>0</v>
      </c>
      <c r="G122">
        <v>17.5</v>
      </c>
    </row>
    <row r="123" spans="1:7" x14ac:dyDescent="0.25">
      <c r="A123" s="34">
        <v>39600</v>
      </c>
      <c r="B123" s="3">
        <f t="shared" si="4"/>
        <v>2008</v>
      </c>
      <c r="C123" s="3">
        <f t="shared" si="5"/>
        <v>6</v>
      </c>
      <c r="D123" s="3">
        <f t="shared" si="6"/>
        <v>1</v>
      </c>
      <c r="E123" s="3" t="str">
        <f t="shared" si="7"/>
        <v>200861</v>
      </c>
      <c r="F123" s="35">
        <v>4.1666666666666664E-2</v>
      </c>
      <c r="G123">
        <v>17.399999999999999</v>
      </c>
    </row>
    <row r="124" spans="1:7" x14ac:dyDescent="0.25">
      <c r="A124" s="34">
        <v>39600</v>
      </c>
      <c r="B124" s="3">
        <f t="shared" si="4"/>
        <v>2008</v>
      </c>
      <c r="C124" s="3">
        <f t="shared" si="5"/>
        <v>6</v>
      </c>
      <c r="D124" s="3">
        <f t="shared" si="6"/>
        <v>2</v>
      </c>
      <c r="E124" s="3" t="str">
        <f t="shared" si="7"/>
        <v>200862</v>
      </c>
      <c r="F124" s="35">
        <v>8.3333333333333329E-2</v>
      </c>
      <c r="G124">
        <v>16.7</v>
      </c>
    </row>
    <row r="125" spans="1:7" x14ac:dyDescent="0.25">
      <c r="A125" s="34">
        <v>39600</v>
      </c>
      <c r="B125" s="3">
        <f t="shared" si="4"/>
        <v>2008</v>
      </c>
      <c r="C125" s="3">
        <f t="shared" si="5"/>
        <v>6</v>
      </c>
      <c r="D125" s="3">
        <f t="shared" si="6"/>
        <v>3</v>
      </c>
      <c r="E125" s="3" t="str">
        <f t="shared" si="7"/>
        <v>200863</v>
      </c>
      <c r="F125" s="35">
        <v>0.125</v>
      </c>
      <c r="G125">
        <v>16</v>
      </c>
    </row>
    <row r="126" spans="1:7" x14ac:dyDescent="0.25">
      <c r="A126" s="34">
        <v>39600</v>
      </c>
      <c r="B126" s="3">
        <f t="shared" si="4"/>
        <v>2008</v>
      </c>
      <c r="C126" s="3">
        <f t="shared" si="5"/>
        <v>6</v>
      </c>
      <c r="D126" s="3">
        <f t="shared" si="6"/>
        <v>4</v>
      </c>
      <c r="E126" s="3" t="str">
        <f t="shared" si="7"/>
        <v>200864</v>
      </c>
      <c r="F126" s="35">
        <v>0.16666666666666666</v>
      </c>
      <c r="G126">
        <v>16</v>
      </c>
    </row>
    <row r="127" spans="1:7" x14ac:dyDescent="0.25">
      <c r="A127" s="34">
        <v>39600</v>
      </c>
      <c r="B127" s="3">
        <f t="shared" si="4"/>
        <v>2008</v>
      </c>
      <c r="C127" s="3">
        <f t="shared" si="5"/>
        <v>6</v>
      </c>
      <c r="D127" s="3">
        <f t="shared" si="6"/>
        <v>5</v>
      </c>
      <c r="E127" s="3" t="str">
        <f t="shared" si="7"/>
        <v>200865</v>
      </c>
      <c r="F127" s="35">
        <v>0.20833333333333334</v>
      </c>
      <c r="G127">
        <v>16.5</v>
      </c>
    </row>
    <row r="128" spans="1:7" x14ac:dyDescent="0.25">
      <c r="A128" s="34">
        <v>39600</v>
      </c>
      <c r="B128" s="3">
        <f t="shared" si="4"/>
        <v>2008</v>
      </c>
      <c r="C128" s="3">
        <f t="shared" si="5"/>
        <v>6</v>
      </c>
      <c r="D128" s="3">
        <f t="shared" si="6"/>
        <v>6</v>
      </c>
      <c r="E128" s="3" t="str">
        <f t="shared" si="7"/>
        <v>200866</v>
      </c>
      <c r="F128" s="35">
        <v>0.25</v>
      </c>
      <c r="G128">
        <v>16.8</v>
      </c>
    </row>
    <row r="129" spans="1:7" x14ac:dyDescent="0.25">
      <c r="A129" s="34">
        <v>39600</v>
      </c>
      <c r="B129" s="3">
        <f t="shared" si="4"/>
        <v>2008</v>
      </c>
      <c r="C129" s="3">
        <f t="shared" si="5"/>
        <v>6</v>
      </c>
      <c r="D129" s="3">
        <f t="shared" si="6"/>
        <v>7</v>
      </c>
      <c r="E129" s="3" t="str">
        <f t="shared" si="7"/>
        <v>200867</v>
      </c>
      <c r="F129" s="35">
        <v>0.29166666666666669</v>
      </c>
      <c r="G129">
        <v>16.2</v>
      </c>
    </row>
    <row r="130" spans="1:7" x14ac:dyDescent="0.25">
      <c r="A130" s="34">
        <v>39600</v>
      </c>
      <c r="B130" s="3">
        <f t="shared" si="4"/>
        <v>2008</v>
      </c>
      <c r="C130" s="3">
        <f t="shared" si="5"/>
        <v>6</v>
      </c>
      <c r="D130" s="3">
        <f t="shared" si="6"/>
        <v>8</v>
      </c>
      <c r="E130" s="3" t="str">
        <f t="shared" si="7"/>
        <v>200868</v>
      </c>
      <c r="F130" s="35">
        <v>0.33333333333333331</v>
      </c>
      <c r="G130">
        <v>16.100000000000001</v>
      </c>
    </row>
    <row r="131" spans="1:7" x14ac:dyDescent="0.25">
      <c r="A131" s="34">
        <v>39600</v>
      </c>
      <c r="B131" s="3">
        <f t="shared" ref="B131:B194" si="8">YEAR(A131)</f>
        <v>2008</v>
      </c>
      <c r="C131" s="3">
        <f t="shared" ref="C131:C194" si="9">MONTH(A131)</f>
        <v>6</v>
      </c>
      <c r="D131" s="3">
        <f t="shared" ref="D131:D194" si="10">HOUR(F131)</f>
        <v>9</v>
      </c>
      <c r="E131" s="3" t="str">
        <f t="shared" ref="E131:E194" si="11">B131&amp;C131&amp;D131</f>
        <v>200869</v>
      </c>
      <c r="F131" s="35">
        <v>0.375</v>
      </c>
      <c r="G131">
        <v>15</v>
      </c>
    </row>
    <row r="132" spans="1:7" x14ac:dyDescent="0.25">
      <c r="A132" s="34">
        <v>39600</v>
      </c>
      <c r="B132" s="3">
        <f t="shared" si="8"/>
        <v>2008</v>
      </c>
      <c r="C132" s="3">
        <f t="shared" si="9"/>
        <v>6</v>
      </c>
      <c r="D132" s="3">
        <f t="shared" si="10"/>
        <v>10</v>
      </c>
      <c r="E132" s="3" t="str">
        <f t="shared" si="11"/>
        <v>2008610</v>
      </c>
      <c r="F132" s="35">
        <v>0.41666666666666669</v>
      </c>
      <c r="G132">
        <v>14.6</v>
      </c>
    </row>
    <row r="133" spans="1:7" x14ac:dyDescent="0.25">
      <c r="A133" s="34">
        <v>39600</v>
      </c>
      <c r="B133" s="3">
        <f t="shared" si="8"/>
        <v>2008</v>
      </c>
      <c r="C133" s="3">
        <f t="shared" si="9"/>
        <v>6</v>
      </c>
      <c r="D133" s="3">
        <f t="shared" si="10"/>
        <v>11</v>
      </c>
      <c r="E133" s="3" t="str">
        <f t="shared" si="11"/>
        <v>2008611</v>
      </c>
      <c r="F133" s="35">
        <v>0.45833333333333331</v>
      </c>
      <c r="G133">
        <v>14.5</v>
      </c>
    </row>
    <row r="134" spans="1:7" x14ac:dyDescent="0.25">
      <c r="A134" s="34">
        <v>39600</v>
      </c>
      <c r="B134" s="3">
        <f t="shared" si="8"/>
        <v>2008</v>
      </c>
      <c r="C134" s="3">
        <f t="shared" si="9"/>
        <v>6</v>
      </c>
      <c r="D134" s="3">
        <f t="shared" si="10"/>
        <v>12</v>
      </c>
      <c r="E134" s="3" t="str">
        <f t="shared" si="11"/>
        <v>2008612</v>
      </c>
      <c r="F134" s="35">
        <v>0.5</v>
      </c>
      <c r="G134">
        <v>15.4</v>
      </c>
    </row>
    <row r="135" spans="1:7" x14ac:dyDescent="0.25">
      <c r="A135" s="34">
        <v>39600</v>
      </c>
      <c r="B135" s="3">
        <f t="shared" si="8"/>
        <v>2008</v>
      </c>
      <c r="C135" s="3">
        <f t="shared" si="9"/>
        <v>6</v>
      </c>
      <c r="D135" s="3">
        <f t="shared" si="10"/>
        <v>13</v>
      </c>
      <c r="E135" s="3" t="str">
        <f t="shared" si="11"/>
        <v>2008613</v>
      </c>
      <c r="F135" s="35">
        <v>0.54166666666666663</v>
      </c>
      <c r="G135">
        <v>15.6</v>
      </c>
    </row>
    <row r="136" spans="1:7" x14ac:dyDescent="0.25">
      <c r="A136" s="34">
        <v>39600</v>
      </c>
      <c r="B136" s="3">
        <f t="shared" si="8"/>
        <v>2008</v>
      </c>
      <c r="C136" s="3">
        <f t="shared" si="9"/>
        <v>6</v>
      </c>
      <c r="D136" s="3">
        <f t="shared" si="10"/>
        <v>14</v>
      </c>
      <c r="E136" s="3" t="str">
        <f t="shared" si="11"/>
        <v>2008614</v>
      </c>
      <c r="F136" s="35">
        <v>0.58333333333333337</v>
      </c>
      <c r="G136">
        <v>16.399999999999999</v>
      </c>
    </row>
    <row r="137" spans="1:7" x14ac:dyDescent="0.25">
      <c r="A137" s="34">
        <v>39600</v>
      </c>
      <c r="B137" s="3">
        <f t="shared" si="8"/>
        <v>2008</v>
      </c>
      <c r="C137" s="3">
        <f t="shared" si="9"/>
        <v>6</v>
      </c>
      <c r="D137" s="3">
        <f t="shared" si="10"/>
        <v>15</v>
      </c>
      <c r="E137" s="3" t="str">
        <f t="shared" si="11"/>
        <v>2008615</v>
      </c>
      <c r="F137" s="35">
        <v>0.625</v>
      </c>
      <c r="G137">
        <v>16.399999999999999</v>
      </c>
    </row>
    <row r="138" spans="1:7" x14ac:dyDescent="0.25">
      <c r="A138" s="34">
        <v>39600</v>
      </c>
      <c r="B138" s="3">
        <f t="shared" si="8"/>
        <v>2008</v>
      </c>
      <c r="C138" s="3">
        <f t="shared" si="9"/>
        <v>6</v>
      </c>
      <c r="D138" s="3">
        <f t="shared" si="10"/>
        <v>16</v>
      </c>
      <c r="E138" s="3" t="str">
        <f t="shared" si="11"/>
        <v>2008616</v>
      </c>
      <c r="F138" s="35">
        <v>0.66666666666666663</v>
      </c>
      <c r="G138">
        <v>16</v>
      </c>
    </row>
    <row r="139" spans="1:7" x14ac:dyDescent="0.25">
      <c r="A139" s="34">
        <v>39600</v>
      </c>
      <c r="B139" s="3">
        <f t="shared" si="8"/>
        <v>2008</v>
      </c>
      <c r="C139" s="3">
        <f t="shared" si="9"/>
        <v>6</v>
      </c>
      <c r="D139" s="3">
        <f t="shared" si="10"/>
        <v>17</v>
      </c>
      <c r="E139" s="3" t="str">
        <f t="shared" si="11"/>
        <v>2008617</v>
      </c>
      <c r="F139" s="35">
        <v>0.70833333333333337</v>
      </c>
      <c r="G139">
        <v>15.5</v>
      </c>
    </row>
    <row r="140" spans="1:7" x14ac:dyDescent="0.25">
      <c r="A140" s="34">
        <v>39600</v>
      </c>
      <c r="B140" s="3">
        <f t="shared" si="8"/>
        <v>2008</v>
      </c>
      <c r="C140" s="3">
        <f t="shared" si="9"/>
        <v>6</v>
      </c>
      <c r="D140" s="3">
        <f t="shared" si="10"/>
        <v>18</v>
      </c>
      <c r="E140" s="3" t="str">
        <f t="shared" si="11"/>
        <v>2008618</v>
      </c>
      <c r="F140" s="35">
        <v>0.75</v>
      </c>
      <c r="G140">
        <v>15.3</v>
      </c>
    </row>
    <row r="141" spans="1:7" x14ac:dyDescent="0.25">
      <c r="A141" s="34">
        <v>39600</v>
      </c>
      <c r="B141" s="3">
        <f t="shared" si="8"/>
        <v>2008</v>
      </c>
      <c r="C141" s="3">
        <f t="shared" si="9"/>
        <v>6</v>
      </c>
      <c r="D141" s="3">
        <f t="shared" si="10"/>
        <v>19</v>
      </c>
      <c r="E141" s="3" t="str">
        <f t="shared" si="11"/>
        <v>2008619</v>
      </c>
      <c r="F141" s="35">
        <v>0.79166666666666663</v>
      </c>
      <c r="G141">
        <v>15.4</v>
      </c>
    </row>
    <row r="142" spans="1:7" x14ac:dyDescent="0.25">
      <c r="A142" s="34">
        <v>39600</v>
      </c>
      <c r="B142" s="3">
        <f t="shared" si="8"/>
        <v>2008</v>
      </c>
      <c r="C142" s="3">
        <f t="shared" si="9"/>
        <v>6</v>
      </c>
      <c r="D142" s="3">
        <f t="shared" si="10"/>
        <v>20</v>
      </c>
      <c r="E142" s="3" t="str">
        <f t="shared" si="11"/>
        <v>2008620</v>
      </c>
      <c r="F142" s="35">
        <v>0.83333333333333337</v>
      </c>
      <c r="G142">
        <v>14.8</v>
      </c>
    </row>
    <row r="143" spans="1:7" x14ac:dyDescent="0.25">
      <c r="A143" s="34">
        <v>39600</v>
      </c>
      <c r="B143" s="3">
        <f t="shared" si="8"/>
        <v>2008</v>
      </c>
      <c r="C143" s="3">
        <f t="shared" si="9"/>
        <v>6</v>
      </c>
      <c r="D143" s="3">
        <f t="shared" si="10"/>
        <v>21</v>
      </c>
      <c r="E143" s="3" t="str">
        <f t="shared" si="11"/>
        <v>2008621</v>
      </c>
      <c r="F143" s="35">
        <v>0.875</v>
      </c>
      <c r="G143">
        <v>15.7</v>
      </c>
    </row>
    <row r="144" spans="1:7" x14ac:dyDescent="0.25">
      <c r="A144" s="34">
        <v>39600</v>
      </c>
      <c r="B144" s="3">
        <f t="shared" si="8"/>
        <v>2008</v>
      </c>
      <c r="C144" s="3">
        <f t="shared" si="9"/>
        <v>6</v>
      </c>
      <c r="D144" s="3">
        <f t="shared" si="10"/>
        <v>22</v>
      </c>
      <c r="E144" s="3" t="str">
        <f t="shared" si="11"/>
        <v>2008622</v>
      </c>
      <c r="F144" s="35">
        <v>0.91666666666666663</v>
      </c>
      <c r="G144">
        <v>17.2</v>
      </c>
    </row>
    <row r="145" spans="1:7" x14ac:dyDescent="0.25">
      <c r="A145" s="34">
        <v>39600</v>
      </c>
      <c r="B145" s="3">
        <f t="shared" si="8"/>
        <v>2008</v>
      </c>
      <c r="C145" s="3">
        <f t="shared" si="9"/>
        <v>6</v>
      </c>
      <c r="D145" s="3">
        <f t="shared" si="10"/>
        <v>23</v>
      </c>
      <c r="E145" s="3" t="str">
        <f t="shared" si="11"/>
        <v>2008623</v>
      </c>
      <c r="F145" s="35">
        <v>0.95833333333333337</v>
      </c>
      <c r="G145">
        <v>17</v>
      </c>
    </row>
    <row r="146" spans="1:7" x14ac:dyDescent="0.25">
      <c r="A146" s="34">
        <v>39630</v>
      </c>
      <c r="B146" s="3">
        <f t="shared" si="8"/>
        <v>2008</v>
      </c>
      <c r="C146" s="3">
        <f t="shared" si="9"/>
        <v>7</v>
      </c>
      <c r="D146" s="3">
        <f t="shared" si="10"/>
        <v>0</v>
      </c>
      <c r="E146" s="3" t="str">
        <f t="shared" si="11"/>
        <v>200870</v>
      </c>
      <c r="F146" s="35">
        <v>0</v>
      </c>
      <c r="G146">
        <v>13.5</v>
      </c>
    </row>
    <row r="147" spans="1:7" x14ac:dyDescent="0.25">
      <c r="A147" s="34">
        <v>39630</v>
      </c>
      <c r="B147" s="3">
        <f t="shared" si="8"/>
        <v>2008</v>
      </c>
      <c r="C147" s="3">
        <f t="shared" si="9"/>
        <v>7</v>
      </c>
      <c r="D147" s="3">
        <f t="shared" si="10"/>
        <v>1</v>
      </c>
      <c r="E147" s="3" t="str">
        <f t="shared" si="11"/>
        <v>200871</v>
      </c>
      <c r="F147" s="35">
        <v>4.1666666666666664E-2</v>
      </c>
      <c r="G147">
        <v>12.5</v>
      </c>
    </row>
    <row r="148" spans="1:7" x14ac:dyDescent="0.25">
      <c r="A148" s="34">
        <v>39630</v>
      </c>
      <c r="B148" s="3">
        <f t="shared" si="8"/>
        <v>2008</v>
      </c>
      <c r="C148" s="3">
        <f t="shared" si="9"/>
        <v>7</v>
      </c>
      <c r="D148" s="3">
        <f t="shared" si="10"/>
        <v>2</v>
      </c>
      <c r="E148" s="3" t="str">
        <f t="shared" si="11"/>
        <v>200872</v>
      </c>
      <c r="F148" s="35">
        <v>8.3333333333333329E-2</v>
      </c>
      <c r="G148">
        <v>12.8</v>
      </c>
    </row>
    <row r="149" spans="1:7" x14ac:dyDescent="0.25">
      <c r="A149" s="34">
        <v>39630</v>
      </c>
      <c r="B149" s="3">
        <f t="shared" si="8"/>
        <v>2008</v>
      </c>
      <c r="C149" s="3">
        <f t="shared" si="9"/>
        <v>7</v>
      </c>
      <c r="D149" s="3">
        <f t="shared" si="10"/>
        <v>3</v>
      </c>
      <c r="E149" s="3" t="str">
        <f t="shared" si="11"/>
        <v>200873</v>
      </c>
      <c r="F149" s="35">
        <v>0.125</v>
      </c>
      <c r="G149">
        <v>13.1</v>
      </c>
    </row>
    <row r="150" spans="1:7" x14ac:dyDescent="0.25">
      <c r="A150" s="34">
        <v>39630</v>
      </c>
      <c r="B150" s="3">
        <f t="shared" si="8"/>
        <v>2008</v>
      </c>
      <c r="C150" s="3">
        <f t="shared" si="9"/>
        <v>7</v>
      </c>
      <c r="D150" s="3">
        <f t="shared" si="10"/>
        <v>4</v>
      </c>
      <c r="E150" s="3" t="str">
        <f t="shared" si="11"/>
        <v>200874</v>
      </c>
      <c r="F150" s="35">
        <v>0.16666666666666666</v>
      </c>
      <c r="G150">
        <v>14.6</v>
      </c>
    </row>
    <row r="151" spans="1:7" x14ac:dyDescent="0.25">
      <c r="A151" s="34">
        <v>39630</v>
      </c>
      <c r="B151" s="3">
        <f t="shared" si="8"/>
        <v>2008</v>
      </c>
      <c r="C151" s="3">
        <f t="shared" si="9"/>
        <v>7</v>
      </c>
      <c r="D151" s="3">
        <f t="shared" si="10"/>
        <v>5</v>
      </c>
      <c r="E151" s="3" t="str">
        <f t="shared" si="11"/>
        <v>200875</v>
      </c>
      <c r="F151" s="35">
        <v>0.20833333333333334</v>
      </c>
      <c r="G151">
        <v>17.399999999999999</v>
      </c>
    </row>
    <row r="152" spans="1:7" x14ac:dyDescent="0.25">
      <c r="A152" s="34">
        <v>39630</v>
      </c>
      <c r="B152" s="3">
        <f t="shared" si="8"/>
        <v>2008</v>
      </c>
      <c r="C152" s="3">
        <f t="shared" si="9"/>
        <v>7</v>
      </c>
      <c r="D152" s="3">
        <f t="shared" si="10"/>
        <v>6</v>
      </c>
      <c r="E152" s="3" t="str">
        <f t="shared" si="11"/>
        <v>200876</v>
      </c>
      <c r="F152" s="35">
        <v>0.25</v>
      </c>
      <c r="G152">
        <v>18.100000000000001</v>
      </c>
    </row>
    <row r="153" spans="1:7" x14ac:dyDescent="0.25">
      <c r="A153" s="34">
        <v>39630</v>
      </c>
      <c r="B153" s="3">
        <f t="shared" si="8"/>
        <v>2008</v>
      </c>
      <c r="C153" s="3">
        <f t="shared" si="9"/>
        <v>7</v>
      </c>
      <c r="D153" s="3">
        <f t="shared" si="10"/>
        <v>7</v>
      </c>
      <c r="E153" s="3" t="str">
        <f t="shared" si="11"/>
        <v>200877</v>
      </c>
      <c r="F153" s="35">
        <v>0.29166666666666669</v>
      </c>
      <c r="G153">
        <v>17.5</v>
      </c>
    </row>
    <row r="154" spans="1:7" x14ac:dyDescent="0.25">
      <c r="A154" s="34">
        <v>39630</v>
      </c>
      <c r="B154" s="3">
        <f t="shared" si="8"/>
        <v>2008</v>
      </c>
      <c r="C154" s="3">
        <f t="shared" si="9"/>
        <v>7</v>
      </c>
      <c r="D154" s="3">
        <f t="shared" si="10"/>
        <v>8</v>
      </c>
      <c r="E154" s="3" t="str">
        <f t="shared" si="11"/>
        <v>200878</v>
      </c>
      <c r="F154" s="35">
        <v>0.33333333333333331</v>
      </c>
      <c r="G154">
        <v>14.9</v>
      </c>
    </row>
    <row r="155" spans="1:7" x14ac:dyDescent="0.25">
      <c r="A155" s="34">
        <v>39630</v>
      </c>
      <c r="B155" s="3">
        <f t="shared" si="8"/>
        <v>2008</v>
      </c>
      <c r="C155" s="3">
        <f t="shared" si="9"/>
        <v>7</v>
      </c>
      <c r="D155" s="3">
        <f t="shared" si="10"/>
        <v>9</v>
      </c>
      <c r="E155" s="3" t="str">
        <f t="shared" si="11"/>
        <v>200879</v>
      </c>
      <c r="F155" s="35">
        <v>0.375</v>
      </c>
      <c r="G155">
        <v>13.5</v>
      </c>
    </row>
    <row r="156" spans="1:7" x14ac:dyDescent="0.25">
      <c r="A156" s="34">
        <v>39630</v>
      </c>
      <c r="B156" s="3">
        <f t="shared" si="8"/>
        <v>2008</v>
      </c>
      <c r="C156" s="3">
        <f t="shared" si="9"/>
        <v>7</v>
      </c>
      <c r="D156" s="3">
        <f t="shared" si="10"/>
        <v>10</v>
      </c>
      <c r="E156" s="3" t="str">
        <f t="shared" si="11"/>
        <v>2008710</v>
      </c>
      <c r="F156" s="35">
        <v>0.41666666666666669</v>
      </c>
      <c r="G156">
        <v>13.8</v>
      </c>
    </row>
    <row r="157" spans="1:7" x14ac:dyDescent="0.25">
      <c r="A157" s="34">
        <v>39630</v>
      </c>
      <c r="B157" s="3">
        <f t="shared" si="8"/>
        <v>2008</v>
      </c>
      <c r="C157" s="3">
        <f t="shared" si="9"/>
        <v>7</v>
      </c>
      <c r="D157" s="3">
        <f t="shared" si="10"/>
        <v>11</v>
      </c>
      <c r="E157" s="3" t="str">
        <f t="shared" si="11"/>
        <v>2008711</v>
      </c>
      <c r="F157" s="35">
        <v>0.45833333333333331</v>
      </c>
      <c r="G157">
        <v>13.4</v>
      </c>
    </row>
    <row r="158" spans="1:7" x14ac:dyDescent="0.25">
      <c r="A158" s="34">
        <v>39630</v>
      </c>
      <c r="B158" s="3">
        <f t="shared" si="8"/>
        <v>2008</v>
      </c>
      <c r="C158" s="3">
        <f t="shared" si="9"/>
        <v>7</v>
      </c>
      <c r="D158" s="3">
        <f t="shared" si="10"/>
        <v>12</v>
      </c>
      <c r="E158" s="3" t="str">
        <f t="shared" si="11"/>
        <v>2008712</v>
      </c>
      <c r="F158" s="35">
        <v>0.5</v>
      </c>
      <c r="G158">
        <v>13.3</v>
      </c>
    </row>
    <row r="159" spans="1:7" x14ac:dyDescent="0.25">
      <c r="A159" s="34">
        <v>39630</v>
      </c>
      <c r="B159" s="3">
        <f t="shared" si="8"/>
        <v>2008</v>
      </c>
      <c r="C159" s="3">
        <f t="shared" si="9"/>
        <v>7</v>
      </c>
      <c r="D159" s="3">
        <f t="shared" si="10"/>
        <v>13</v>
      </c>
      <c r="E159" s="3" t="str">
        <f t="shared" si="11"/>
        <v>2008713</v>
      </c>
      <c r="F159" s="35">
        <v>0.54166666666666663</v>
      </c>
      <c r="G159">
        <v>13.7</v>
      </c>
    </row>
    <row r="160" spans="1:7" x14ac:dyDescent="0.25">
      <c r="A160" s="34">
        <v>39630</v>
      </c>
      <c r="B160" s="3">
        <f t="shared" si="8"/>
        <v>2008</v>
      </c>
      <c r="C160" s="3">
        <f t="shared" si="9"/>
        <v>7</v>
      </c>
      <c r="D160" s="3">
        <f t="shared" si="10"/>
        <v>14</v>
      </c>
      <c r="E160" s="3" t="str">
        <f t="shared" si="11"/>
        <v>2008714</v>
      </c>
      <c r="F160" s="35">
        <v>0.58333333333333337</v>
      </c>
      <c r="G160">
        <v>14.5</v>
      </c>
    </row>
    <row r="161" spans="1:7" x14ac:dyDescent="0.25">
      <c r="A161" s="34">
        <v>39630</v>
      </c>
      <c r="B161" s="3">
        <f t="shared" si="8"/>
        <v>2008</v>
      </c>
      <c r="C161" s="3">
        <f t="shared" si="9"/>
        <v>7</v>
      </c>
      <c r="D161" s="3">
        <f t="shared" si="10"/>
        <v>15</v>
      </c>
      <c r="E161" s="3" t="str">
        <f t="shared" si="11"/>
        <v>2008715</v>
      </c>
      <c r="F161" s="35">
        <v>0.625</v>
      </c>
      <c r="G161">
        <v>13.7</v>
      </c>
    </row>
    <row r="162" spans="1:7" x14ac:dyDescent="0.25">
      <c r="A162" s="34">
        <v>39630</v>
      </c>
      <c r="B162" s="3">
        <f t="shared" si="8"/>
        <v>2008</v>
      </c>
      <c r="C162" s="3">
        <f t="shared" si="9"/>
        <v>7</v>
      </c>
      <c r="D162" s="3">
        <f t="shared" si="10"/>
        <v>16</v>
      </c>
      <c r="E162" s="3" t="str">
        <f t="shared" si="11"/>
        <v>2008716</v>
      </c>
      <c r="F162" s="35">
        <v>0.66666666666666663</v>
      </c>
      <c r="G162">
        <v>13.5</v>
      </c>
    </row>
    <row r="163" spans="1:7" x14ac:dyDescent="0.25">
      <c r="A163" s="34">
        <v>39630</v>
      </c>
      <c r="B163" s="3">
        <f t="shared" si="8"/>
        <v>2008</v>
      </c>
      <c r="C163" s="3">
        <f t="shared" si="9"/>
        <v>7</v>
      </c>
      <c r="D163" s="3">
        <f t="shared" si="10"/>
        <v>17</v>
      </c>
      <c r="E163" s="3" t="str">
        <f t="shared" si="11"/>
        <v>2008717</v>
      </c>
      <c r="F163" s="35">
        <v>0.70833333333333337</v>
      </c>
      <c r="G163">
        <v>13.3</v>
      </c>
    </row>
    <row r="164" spans="1:7" x14ac:dyDescent="0.25">
      <c r="A164" s="34">
        <v>39630</v>
      </c>
      <c r="B164" s="3">
        <f t="shared" si="8"/>
        <v>2008</v>
      </c>
      <c r="C164" s="3">
        <f t="shared" si="9"/>
        <v>7</v>
      </c>
      <c r="D164" s="3">
        <f t="shared" si="10"/>
        <v>18</v>
      </c>
      <c r="E164" s="3" t="str">
        <f t="shared" si="11"/>
        <v>2008718</v>
      </c>
      <c r="F164" s="35">
        <v>0.75</v>
      </c>
      <c r="G164">
        <v>13.1</v>
      </c>
    </row>
    <row r="165" spans="1:7" x14ac:dyDescent="0.25">
      <c r="A165" s="34">
        <v>39630</v>
      </c>
      <c r="B165" s="3">
        <f t="shared" si="8"/>
        <v>2008</v>
      </c>
      <c r="C165" s="3">
        <f t="shared" si="9"/>
        <v>7</v>
      </c>
      <c r="D165" s="3">
        <f t="shared" si="10"/>
        <v>19</v>
      </c>
      <c r="E165" s="3" t="str">
        <f t="shared" si="11"/>
        <v>2008719</v>
      </c>
      <c r="F165" s="35">
        <v>0.79166666666666663</v>
      </c>
      <c r="G165">
        <v>13.2</v>
      </c>
    </row>
    <row r="166" spans="1:7" x14ac:dyDescent="0.25">
      <c r="A166" s="34">
        <v>39630</v>
      </c>
      <c r="B166" s="3">
        <f t="shared" si="8"/>
        <v>2008</v>
      </c>
      <c r="C166" s="3">
        <f t="shared" si="9"/>
        <v>7</v>
      </c>
      <c r="D166" s="3">
        <f t="shared" si="10"/>
        <v>20</v>
      </c>
      <c r="E166" s="3" t="str">
        <f t="shared" si="11"/>
        <v>2008720</v>
      </c>
      <c r="F166" s="35">
        <v>0.83333333333333337</v>
      </c>
      <c r="G166">
        <v>14.1</v>
      </c>
    </row>
    <row r="167" spans="1:7" x14ac:dyDescent="0.25">
      <c r="A167" s="34">
        <v>39630</v>
      </c>
      <c r="B167" s="3">
        <f t="shared" si="8"/>
        <v>2008</v>
      </c>
      <c r="C167" s="3">
        <f t="shared" si="9"/>
        <v>7</v>
      </c>
      <c r="D167" s="3">
        <f t="shared" si="10"/>
        <v>21</v>
      </c>
      <c r="E167" s="3" t="str">
        <f t="shared" si="11"/>
        <v>2008721</v>
      </c>
      <c r="F167" s="35">
        <v>0.875</v>
      </c>
      <c r="G167">
        <v>15.2</v>
      </c>
    </row>
    <row r="168" spans="1:7" x14ac:dyDescent="0.25">
      <c r="A168" s="34">
        <v>39630</v>
      </c>
      <c r="B168" s="3">
        <f t="shared" si="8"/>
        <v>2008</v>
      </c>
      <c r="C168" s="3">
        <f t="shared" si="9"/>
        <v>7</v>
      </c>
      <c r="D168" s="3">
        <f t="shared" si="10"/>
        <v>22</v>
      </c>
      <c r="E168" s="3" t="str">
        <f t="shared" si="11"/>
        <v>2008722</v>
      </c>
      <c r="F168" s="35">
        <v>0.91666666666666663</v>
      </c>
      <c r="G168">
        <v>14.9</v>
      </c>
    </row>
    <row r="169" spans="1:7" x14ac:dyDescent="0.25">
      <c r="A169" s="34">
        <v>39630</v>
      </c>
      <c r="B169" s="3">
        <f t="shared" si="8"/>
        <v>2008</v>
      </c>
      <c r="C169" s="3">
        <f t="shared" si="9"/>
        <v>7</v>
      </c>
      <c r="D169" s="3">
        <f t="shared" si="10"/>
        <v>23</v>
      </c>
      <c r="E169" s="3" t="str">
        <f t="shared" si="11"/>
        <v>2008723</v>
      </c>
      <c r="F169" s="35">
        <v>0.95833333333333337</v>
      </c>
      <c r="G169">
        <v>14.3</v>
      </c>
    </row>
    <row r="170" spans="1:7" x14ac:dyDescent="0.25">
      <c r="A170" s="34">
        <v>39661</v>
      </c>
      <c r="B170" s="3">
        <f t="shared" si="8"/>
        <v>2008</v>
      </c>
      <c r="C170" s="3">
        <f t="shared" si="9"/>
        <v>8</v>
      </c>
      <c r="D170" s="3">
        <f t="shared" si="10"/>
        <v>0</v>
      </c>
      <c r="E170" s="3" t="str">
        <f t="shared" si="11"/>
        <v>200880</v>
      </c>
      <c r="F170" s="35">
        <v>0</v>
      </c>
      <c r="G170">
        <v>10.8</v>
      </c>
    </row>
    <row r="171" spans="1:7" x14ac:dyDescent="0.25">
      <c r="A171" s="34">
        <v>39661</v>
      </c>
      <c r="B171" s="3">
        <f t="shared" si="8"/>
        <v>2008</v>
      </c>
      <c r="C171" s="3">
        <f t="shared" si="9"/>
        <v>8</v>
      </c>
      <c r="D171" s="3">
        <f t="shared" si="10"/>
        <v>1</v>
      </c>
      <c r="E171" s="3" t="str">
        <f t="shared" si="11"/>
        <v>200881</v>
      </c>
      <c r="F171" s="35">
        <v>4.1666666666666664E-2</v>
      </c>
      <c r="G171">
        <v>10.1</v>
      </c>
    </row>
    <row r="172" spans="1:7" x14ac:dyDescent="0.25">
      <c r="A172" s="34">
        <v>39661</v>
      </c>
      <c r="B172" s="3">
        <f t="shared" si="8"/>
        <v>2008</v>
      </c>
      <c r="C172" s="3">
        <f t="shared" si="9"/>
        <v>8</v>
      </c>
      <c r="D172" s="3">
        <f t="shared" si="10"/>
        <v>2</v>
      </c>
      <c r="E172" s="3" t="str">
        <f t="shared" si="11"/>
        <v>200882</v>
      </c>
      <c r="F172" s="35">
        <v>8.3333333333333329E-2</v>
      </c>
      <c r="G172">
        <v>10.1</v>
      </c>
    </row>
    <row r="173" spans="1:7" x14ac:dyDescent="0.25">
      <c r="A173" s="34">
        <v>39661</v>
      </c>
      <c r="B173" s="3">
        <f t="shared" si="8"/>
        <v>2008</v>
      </c>
      <c r="C173" s="3">
        <f t="shared" si="9"/>
        <v>8</v>
      </c>
      <c r="D173" s="3">
        <f t="shared" si="10"/>
        <v>3</v>
      </c>
      <c r="E173" s="3" t="str">
        <f t="shared" si="11"/>
        <v>200883</v>
      </c>
      <c r="F173" s="35">
        <v>0.125</v>
      </c>
      <c r="G173">
        <v>9.5</v>
      </c>
    </row>
    <row r="174" spans="1:7" x14ac:dyDescent="0.25">
      <c r="A174" s="34">
        <v>39661</v>
      </c>
      <c r="B174" s="3">
        <f t="shared" si="8"/>
        <v>2008</v>
      </c>
      <c r="C174" s="3">
        <f t="shared" si="9"/>
        <v>8</v>
      </c>
      <c r="D174" s="3">
        <f t="shared" si="10"/>
        <v>4</v>
      </c>
      <c r="E174" s="3" t="str">
        <f t="shared" si="11"/>
        <v>200884</v>
      </c>
      <c r="F174" s="35">
        <v>0.16666666666666666</v>
      </c>
      <c r="G174">
        <v>10.3</v>
      </c>
    </row>
    <row r="175" spans="1:7" x14ac:dyDescent="0.25">
      <c r="A175" s="34">
        <v>39661</v>
      </c>
      <c r="B175" s="3">
        <f t="shared" si="8"/>
        <v>2008</v>
      </c>
      <c r="C175" s="3">
        <f t="shared" si="9"/>
        <v>8</v>
      </c>
      <c r="D175" s="3">
        <f t="shared" si="10"/>
        <v>5</v>
      </c>
      <c r="E175" s="3" t="str">
        <f t="shared" si="11"/>
        <v>200885</v>
      </c>
      <c r="F175" s="35">
        <v>0.20833333333333334</v>
      </c>
      <c r="G175">
        <v>12.4</v>
      </c>
    </row>
    <row r="176" spans="1:7" x14ac:dyDescent="0.25">
      <c r="A176" s="34">
        <v>39661</v>
      </c>
      <c r="B176" s="3">
        <f t="shared" si="8"/>
        <v>2008</v>
      </c>
      <c r="C176" s="3">
        <f t="shared" si="9"/>
        <v>8</v>
      </c>
      <c r="D176" s="3">
        <f t="shared" si="10"/>
        <v>6</v>
      </c>
      <c r="E176" s="3" t="str">
        <f t="shared" si="11"/>
        <v>200886</v>
      </c>
      <c r="F176" s="35">
        <v>0.25</v>
      </c>
      <c r="G176">
        <v>12.9</v>
      </c>
    </row>
    <row r="177" spans="1:7" x14ac:dyDescent="0.25">
      <c r="A177" s="34">
        <v>39661</v>
      </c>
      <c r="B177" s="3">
        <f t="shared" si="8"/>
        <v>2008</v>
      </c>
      <c r="C177" s="3">
        <f t="shared" si="9"/>
        <v>8</v>
      </c>
      <c r="D177" s="3">
        <f t="shared" si="10"/>
        <v>7</v>
      </c>
      <c r="E177" s="3" t="str">
        <f t="shared" si="11"/>
        <v>200887</v>
      </c>
      <c r="F177" s="35">
        <v>0.29166666666666669</v>
      </c>
      <c r="G177">
        <v>12.9</v>
      </c>
    </row>
    <row r="178" spans="1:7" x14ac:dyDescent="0.25">
      <c r="A178" s="34">
        <v>39661</v>
      </c>
      <c r="B178" s="3">
        <f t="shared" si="8"/>
        <v>2008</v>
      </c>
      <c r="C178" s="3">
        <f t="shared" si="9"/>
        <v>8</v>
      </c>
      <c r="D178" s="3">
        <f t="shared" si="10"/>
        <v>8</v>
      </c>
      <c r="E178" s="3" t="str">
        <f t="shared" si="11"/>
        <v>200888</v>
      </c>
      <c r="F178" s="35">
        <v>0.33333333333333331</v>
      </c>
      <c r="G178">
        <v>12.5</v>
      </c>
    </row>
    <row r="179" spans="1:7" x14ac:dyDescent="0.25">
      <c r="A179" s="34">
        <v>39661</v>
      </c>
      <c r="B179" s="3">
        <f t="shared" si="8"/>
        <v>2008</v>
      </c>
      <c r="C179" s="3">
        <f t="shared" si="9"/>
        <v>8</v>
      </c>
      <c r="D179" s="3">
        <f t="shared" si="10"/>
        <v>9</v>
      </c>
      <c r="E179" s="3" t="str">
        <f t="shared" si="11"/>
        <v>200889</v>
      </c>
      <c r="F179" s="35">
        <v>0.375</v>
      </c>
      <c r="G179">
        <v>12.1</v>
      </c>
    </row>
    <row r="180" spans="1:7" x14ac:dyDescent="0.25">
      <c r="A180" s="34">
        <v>39661</v>
      </c>
      <c r="B180" s="3">
        <f t="shared" si="8"/>
        <v>2008</v>
      </c>
      <c r="C180" s="3">
        <f t="shared" si="9"/>
        <v>8</v>
      </c>
      <c r="D180" s="3">
        <f t="shared" si="10"/>
        <v>10</v>
      </c>
      <c r="E180" s="3" t="str">
        <f t="shared" si="11"/>
        <v>2008810</v>
      </c>
      <c r="F180" s="35">
        <v>0.41666666666666669</v>
      </c>
      <c r="G180">
        <v>11</v>
      </c>
    </row>
    <row r="181" spans="1:7" x14ac:dyDescent="0.25">
      <c r="A181" s="34">
        <v>39661</v>
      </c>
      <c r="B181" s="3">
        <f t="shared" si="8"/>
        <v>2008</v>
      </c>
      <c r="C181" s="3">
        <f t="shared" si="9"/>
        <v>8</v>
      </c>
      <c r="D181" s="3">
        <f t="shared" si="10"/>
        <v>11</v>
      </c>
      <c r="E181" s="3" t="str">
        <f t="shared" si="11"/>
        <v>2008811</v>
      </c>
      <c r="F181" s="35">
        <v>0.45833333333333331</v>
      </c>
      <c r="G181">
        <v>11</v>
      </c>
    </row>
    <row r="182" spans="1:7" x14ac:dyDescent="0.25">
      <c r="A182" s="34">
        <v>39661</v>
      </c>
      <c r="B182" s="3">
        <f t="shared" si="8"/>
        <v>2008</v>
      </c>
      <c r="C182" s="3">
        <f t="shared" si="9"/>
        <v>8</v>
      </c>
      <c r="D182" s="3">
        <f t="shared" si="10"/>
        <v>12</v>
      </c>
      <c r="E182" s="3" t="str">
        <f t="shared" si="11"/>
        <v>2008812</v>
      </c>
      <c r="F182" s="35">
        <v>0.5</v>
      </c>
      <c r="G182">
        <v>11.1</v>
      </c>
    </row>
    <row r="183" spans="1:7" x14ac:dyDescent="0.25">
      <c r="A183" s="34">
        <v>39661</v>
      </c>
      <c r="B183" s="3">
        <f t="shared" si="8"/>
        <v>2008</v>
      </c>
      <c r="C183" s="3">
        <f t="shared" si="9"/>
        <v>8</v>
      </c>
      <c r="D183" s="3">
        <f t="shared" si="10"/>
        <v>13</v>
      </c>
      <c r="E183" s="3" t="str">
        <f t="shared" si="11"/>
        <v>2008813</v>
      </c>
      <c r="F183" s="35">
        <v>0.54166666666666663</v>
      </c>
      <c r="G183">
        <v>11</v>
      </c>
    </row>
    <row r="184" spans="1:7" x14ac:dyDescent="0.25">
      <c r="A184" s="34">
        <v>39661</v>
      </c>
      <c r="B184" s="3">
        <f t="shared" si="8"/>
        <v>2008</v>
      </c>
      <c r="C184" s="3">
        <f t="shared" si="9"/>
        <v>8</v>
      </c>
      <c r="D184" s="3">
        <f t="shared" si="10"/>
        <v>14</v>
      </c>
      <c r="E184" s="3" t="str">
        <f t="shared" si="11"/>
        <v>2008814</v>
      </c>
      <c r="F184" s="35">
        <v>0.58333333333333337</v>
      </c>
      <c r="G184">
        <v>10.7</v>
      </c>
    </row>
    <row r="185" spans="1:7" x14ac:dyDescent="0.25">
      <c r="A185" s="34">
        <v>39661</v>
      </c>
      <c r="B185" s="3">
        <f t="shared" si="8"/>
        <v>2008</v>
      </c>
      <c r="C185" s="3">
        <f t="shared" si="9"/>
        <v>8</v>
      </c>
      <c r="D185" s="3">
        <f t="shared" si="10"/>
        <v>15</v>
      </c>
      <c r="E185" s="3" t="str">
        <f t="shared" si="11"/>
        <v>2008815</v>
      </c>
      <c r="F185" s="35">
        <v>0.625</v>
      </c>
      <c r="G185">
        <v>11.3</v>
      </c>
    </row>
    <row r="186" spans="1:7" x14ac:dyDescent="0.25">
      <c r="A186" s="34">
        <v>39661</v>
      </c>
      <c r="B186" s="3">
        <f t="shared" si="8"/>
        <v>2008</v>
      </c>
      <c r="C186" s="3">
        <f t="shared" si="9"/>
        <v>8</v>
      </c>
      <c r="D186" s="3">
        <f t="shared" si="10"/>
        <v>16</v>
      </c>
      <c r="E186" s="3" t="str">
        <f t="shared" si="11"/>
        <v>2008816</v>
      </c>
      <c r="F186" s="35">
        <v>0.66666666666666663</v>
      </c>
      <c r="G186">
        <v>11.5</v>
      </c>
    </row>
    <row r="187" spans="1:7" x14ac:dyDescent="0.25">
      <c r="A187" s="34">
        <v>39661</v>
      </c>
      <c r="B187" s="3">
        <f t="shared" si="8"/>
        <v>2008</v>
      </c>
      <c r="C187" s="3">
        <f t="shared" si="9"/>
        <v>8</v>
      </c>
      <c r="D187" s="3">
        <f t="shared" si="10"/>
        <v>17</v>
      </c>
      <c r="E187" s="3" t="str">
        <f t="shared" si="11"/>
        <v>2008817</v>
      </c>
      <c r="F187" s="35">
        <v>0.70833333333333337</v>
      </c>
      <c r="G187">
        <v>11.9</v>
      </c>
    </row>
    <row r="188" spans="1:7" x14ac:dyDescent="0.25">
      <c r="A188" s="34">
        <v>39661</v>
      </c>
      <c r="B188" s="3">
        <f t="shared" si="8"/>
        <v>2008</v>
      </c>
      <c r="C188" s="3">
        <f t="shared" si="9"/>
        <v>8</v>
      </c>
      <c r="D188" s="3">
        <f t="shared" si="10"/>
        <v>18</v>
      </c>
      <c r="E188" s="3" t="str">
        <f t="shared" si="11"/>
        <v>2008818</v>
      </c>
      <c r="F188" s="35">
        <v>0.75</v>
      </c>
      <c r="G188">
        <v>12.4</v>
      </c>
    </row>
    <row r="189" spans="1:7" x14ac:dyDescent="0.25">
      <c r="A189" s="34">
        <v>39661</v>
      </c>
      <c r="B189" s="3">
        <f t="shared" si="8"/>
        <v>2008</v>
      </c>
      <c r="C189" s="3">
        <f t="shared" si="9"/>
        <v>8</v>
      </c>
      <c r="D189" s="3">
        <f t="shared" si="10"/>
        <v>19</v>
      </c>
      <c r="E189" s="3" t="str">
        <f t="shared" si="11"/>
        <v>2008819</v>
      </c>
      <c r="F189" s="35">
        <v>0.79166666666666663</v>
      </c>
      <c r="G189">
        <v>12.5</v>
      </c>
    </row>
    <row r="190" spans="1:7" x14ac:dyDescent="0.25">
      <c r="A190" s="34">
        <v>39661</v>
      </c>
      <c r="B190" s="3">
        <f t="shared" si="8"/>
        <v>2008</v>
      </c>
      <c r="C190" s="3">
        <f t="shared" si="9"/>
        <v>8</v>
      </c>
      <c r="D190" s="3">
        <f t="shared" si="10"/>
        <v>20</v>
      </c>
      <c r="E190" s="3" t="str">
        <f t="shared" si="11"/>
        <v>2008820</v>
      </c>
      <c r="F190" s="35">
        <v>0.83333333333333337</v>
      </c>
      <c r="G190">
        <v>12.1</v>
      </c>
    </row>
    <row r="191" spans="1:7" x14ac:dyDescent="0.25">
      <c r="A191" s="34">
        <v>39661</v>
      </c>
      <c r="B191" s="3">
        <f t="shared" si="8"/>
        <v>2008</v>
      </c>
      <c r="C191" s="3">
        <f t="shared" si="9"/>
        <v>8</v>
      </c>
      <c r="D191" s="3">
        <f t="shared" si="10"/>
        <v>21</v>
      </c>
      <c r="E191" s="3" t="str">
        <f t="shared" si="11"/>
        <v>2008821</v>
      </c>
      <c r="F191" s="35">
        <v>0.875</v>
      </c>
      <c r="G191">
        <v>12.2</v>
      </c>
    </row>
    <row r="192" spans="1:7" x14ac:dyDescent="0.25">
      <c r="A192" s="34">
        <v>39661</v>
      </c>
      <c r="B192" s="3">
        <f t="shared" si="8"/>
        <v>2008</v>
      </c>
      <c r="C192" s="3">
        <f t="shared" si="9"/>
        <v>8</v>
      </c>
      <c r="D192" s="3">
        <f t="shared" si="10"/>
        <v>22</v>
      </c>
      <c r="E192" s="3" t="str">
        <f t="shared" si="11"/>
        <v>2008822</v>
      </c>
      <c r="F192" s="35">
        <v>0.91666666666666663</v>
      </c>
      <c r="G192">
        <v>11.8</v>
      </c>
    </row>
    <row r="193" spans="1:7" x14ac:dyDescent="0.25">
      <c r="A193" s="34">
        <v>39661</v>
      </c>
      <c r="B193" s="3">
        <f t="shared" si="8"/>
        <v>2008</v>
      </c>
      <c r="C193" s="3">
        <f t="shared" si="9"/>
        <v>8</v>
      </c>
      <c r="D193" s="3">
        <f t="shared" si="10"/>
        <v>23</v>
      </c>
      <c r="E193" s="3" t="str">
        <f t="shared" si="11"/>
        <v>2008823</v>
      </c>
      <c r="F193" s="35">
        <v>0.95833333333333337</v>
      </c>
      <c r="G193">
        <v>10.9</v>
      </c>
    </row>
    <row r="194" spans="1:7" x14ac:dyDescent="0.25">
      <c r="A194" s="34">
        <v>39692</v>
      </c>
      <c r="B194" s="3">
        <f t="shared" si="8"/>
        <v>2008</v>
      </c>
      <c r="C194" s="3">
        <f t="shared" si="9"/>
        <v>9</v>
      </c>
      <c r="D194" s="3">
        <f t="shared" si="10"/>
        <v>0</v>
      </c>
      <c r="E194" s="3" t="str">
        <f t="shared" si="11"/>
        <v>200890</v>
      </c>
      <c r="F194" s="35">
        <v>0</v>
      </c>
      <c r="G194">
        <v>17.899999999999999</v>
      </c>
    </row>
    <row r="195" spans="1:7" x14ac:dyDescent="0.25">
      <c r="A195" s="34">
        <v>39692</v>
      </c>
      <c r="B195" s="3">
        <f t="shared" ref="B195:B258" si="12">YEAR(A195)</f>
        <v>2008</v>
      </c>
      <c r="C195" s="3">
        <f t="shared" ref="C195:C258" si="13">MONTH(A195)</f>
        <v>9</v>
      </c>
      <c r="D195" s="3">
        <f t="shared" ref="D195:D258" si="14">HOUR(F195)</f>
        <v>1</v>
      </c>
      <c r="E195" s="3" t="str">
        <f t="shared" ref="E195:E258" si="15">B195&amp;C195&amp;D195</f>
        <v>200891</v>
      </c>
      <c r="F195" s="35">
        <v>4.1666666666666664E-2</v>
      </c>
      <c r="G195">
        <v>17.2</v>
      </c>
    </row>
    <row r="196" spans="1:7" x14ac:dyDescent="0.25">
      <c r="A196" s="34">
        <v>39692</v>
      </c>
      <c r="B196" s="3">
        <f t="shared" si="12"/>
        <v>2008</v>
      </c>
      <c r="C196" s="3">
        <f t="shared" si="13"/>
        <v>9</v>
      </c>
      <c r="D196" s="3">
        <f t="shared" si="14"/>
        <v>2</v>
      </c>
      <c r="E196" s="3" t="str">
        <f t="shared" si="15"/>
        <v>200892</v>
      </c>
      <c r="F196" s="35">
        <v>8.3333333333333329E-2</v>
      </c>
      <c r="G196">
        <v>16.600000000000001</v>
      </c>
    </row>
    <row r="197" spans="1:7" x14ac:dyDescent="0.25">
      <c r="A197" s="34">
        <v>39692</v>
      </c>
      <c r="B197" s="3">
        <f t="shared" si="12"/>
        <v>2008</v>
      </c>
      <c r="C197" s="3">
        <f t="shared" si="13"/>
        <v>9</v>
      </c>
      <c r="D197" s="3">
        <f t="shared" si="14"/>
        <v>3</v>
      </c>
      <c r="E197" s="3" t="str">
        <f t="shared" si="15"/>
        <v>200893</v>
      </c>
      <c r="F197" s="35">
        <v>0.125</v>
      </c>
      <c r="G197">
        <v>16.899999999999999</v>
      </c>
    </row>
    <row r="198" spans="1:7" x14ac:dyDescent="0.25">
      <c r="A198" s="34">
        <v>39692</v>
      </c>
      <c r="B198" s="3">
        <f t="shared" si="12"/>
        <v>2008</v>
      </c>
      <c r="C198" s="3">
        <f t="shared" si="13"/>
        <v>9</v>
      </c>
      <c r="D198" s="3">
        <f t="shared" si="14"/>
        <v>4</v>
      </c>
      <c r="E198" s="3" t="str">
        <f t="shared" si="15"/>
        <v>200894</v>
      </c>
      <c r="F198" s="35">
        <v>0.16666666666666666</v>
      </c>
      <c r="G198">
        <v>17.600000000000001</v>
      </c>
    </row>
    <row r="199" spans="1:7" x14ac:dyDescent="0.25">
      <c r="A199" s="34">
        <v>39692</v>
      </c>
      <c r="B199" s="3">
        <f t="shared" si="12"/>
        <v>2008</v>
      </c>
      <c r="C199" s="3">
        <f t="shared" si="13"/>
        <v>9</v>
      </c>
      <c r="D199" s="3">
        <f t="shared" si="14"/>
        <v>5</v>
      </c>
      <c r="E199" s="3" t="str">
        <f t="shared" si="15"/>
        <v>200895</v>
      </c>
      <c r="F199" s="35">
        <v>0.20833333333333334</v>
      </c>
      <c r="G199">
        <v>20.3</v>
      </c>
    </row>
    <row r="200" spans="1:7" x14ac:dyDescent="0.25">
      <c r="A200" s="34">
        <v>39692</v>
      </c>
      <c r="B200" s="3">
        <f t="shared" si="12"/>
        <v>2008</v>
      </c>
      <c r="C200" s="3">
        <f t="shared" si="13"/>
        <v>9</v>
      </c>
      <c r="D200" s="3">
        <f t="shared" si="14"/>
        <v>6</v>
      </c>
      <c r="E200" s="3" t="str">
        <f t="shared" si="15"/>
        <v>200896</v>
      </c>
      <c r="F200" s="35">
        <v>0.25</v>
      </c>
      <c r="G200">
        <v>22.4</v>
      </c>
    </row>
    <row r="201" spans="1:7" x14ac:dyDescent="0.25">
      <c r="A201" s="34">
        <v>39692</v>
      </c>
      <c r="B201" s="3">
        <f t="shared" si="12"/>
        <v>2008</v>
      </c>
      <c r="C201" s="3">
        <f t="shared" si="13"/>
        <v>9</v>
      </c>
      <c r="D201" s="3">
        <f t="shared" si="14"/>
        <v>7</v>
      </c>
      <c r="E201" s="3" t="str">
        <f t="shared" si="15"/>
        <v>200897</v>
      </c>
      <c r="F201" s="35">
        <v>0.29166666666666669</v>
      </c>
      <c r="G201">
        <v>23.7</v>
      </c>
    </row>
    <row r="202" spans="1:7" x14ac:dyDescent="0.25">
      <c r="A202" s="34">
        <v>39692</v>
      </c>
      <c r="B202" s="3">
        <f t="shared" si="12"/>
        <v>2008</v>
      </c>
      <c r="C202" s="3">
        <f t="shared" si="13"/>
        <v>9</v>
      </c>
      <c r="D202" s="3">
        <f t="shared" si="14"/>
        <v>8</v>
      </c>
      <c r="E202" s="3" t="str">
        <f t="shared" si="15"/>
        <v>200898</v>
      </c>
      <c r="F202" s="35">
        <v>0.33333333333333331</v>
      </c>
      <c r="G202">
        <v>23.6</v>
      </c>
    </row>
    <row r="203" spans="1:7" x14ac:dyDescent="0.25">
      <c r="A203" s="34">
        <v>39692</v>
      </c>
      <c r="B203" s="3">
        <f t="shared" si="12"/>
        <v>2008</v>
      </c>
      <c r="C203" s="3">
        <f t="shared" si="13"/>
        <v>9</v>
      </c>
      <c r="D203" s="3">
        <f t="shared" si="14"/>
        <v>9</v>
      </c>
      <c r="E203" s="3" t="str">
        <f t="shared" si="15"/>
        <v>200899</v>
      </c>
      <c r="F203" s="35">
        <v>0.375</v>
      </c>
      <c r="G203">
        <v>22</v>
      </c>
    </row>
    <row r="204" spans="1:7" x14ac:dyDescent="0.25">
      <c r="A204" s="34">
        <v>39692</v>
      </c>
      <c r="B204" s="3">
        <f t="shared" si="12"/>
        <v>2008</v>
      </c>
      <c r="C204" s="3">
        <f t="shared" si="13"/>
        <v>9</v>
      </c>
      <c r="D204" s="3">
        <f t="shared" si="14"/>
        <v>10</v>
      </c>
      <c r="E204" s="3" t="str">
        <f t="shared" si="15"/>
        <v>2008910</v>
      </c>
      <c r="F204" s="35">
        <v>0.41666666666666669</v>
      </c>
      <c r="G204">
        <v>19.100000000000001</v>
      </c>
    </row>
    <row r="205" spans="1:7" x14ac:dyDescent="0.25">
      <c r="A205" s="34">
        <v>39692</v>
      </c>
      <c r="B205" s="3">
        <f t="shared" si="12"/>
        <v>2008</v>
      </c>
      <c r="C205" s="3">
        <f t="shared" si="13"/>
        <v>9</v>
      </c>
      <c r="D205" s="3">
        <f t="shared" si="14"/>
        <v>11</v>
      </c>
      <c r="E205" s="3" t="str">
        <f t="shared" si="15"/>
        <v>2008911</v>
      </c>
      <c r="F205" s="35">
        <v>0.45833333333333331</v>
      </c>
      <c r="G205">
        <v>17.5</v>
      </c>
    </row>
    <row r="206" spans="1:7" x14ac:dyDescent="0.25">
      <c r="A206" s="34">
        <v>39692</v>
      </c>
      <c r="B206" s="3">
        <f t="shared" si="12"/>
        <v>2008</v>
      </c>
      <c r="C206" s="3">
        <f t="shared" si="13"/>
        <v>9</v>
      </c>
      <c r="D206" s="3">
        <f t="shared" si="14"/>
        <v>12</v>
      </c>
      <c r="E206" s="3" t="str">
        <f t="shared" si="15"/>
        <v>2008912</v>
      </c>
      <c r="F206" s="35">
        <v>0.5</v>
      </c>
      <c r="G206">
        <v>16.8</v>
      </c>
    </row>
    <row r="207" spans="1:7" x14ac:dyDescent="0.25">
      <c r="A207" s="34">
        <v>39692</v>
      </c>
      <c r="B207" s="3">
        <f t="shared" si="12"/>
        <v>2008</v>
      </c>
      <c r="C207" s="3">
        <f t="shared" si="13"/>
        <v>9</v>
      </c>
      <c r="D207" s="3">
        <f t="shared" si="14"/>
        <v>13</v>
      </c>
      <c r="E207" s="3" t="str">
        <f t="shared" si="15"/>
        <v>2008913</v>
      </c>
      <c r="F207" s="35">
        <v>0.54166666666666663</v>
      </c>
      <c r="G207">
        <v>15.3</v>
      </c>
    </row>
    <row r="208" spans="1:7" x14ac:dyDescent="0.25">
      <c r="A208" s="34">
        <v>39692</v>
      </c>
      <c r="B208" s="3">
        <f t="shared" si="12"/>
        <v>2008</v>
      </c>
      <c r="C208" s="3">
        <f t="shared" si="13"/>
        <v>9</v>
      </c>
      <c r="D208" s="3">
        <f t="shared" si="14"/>
        <v>14</v>
      </c>
      <c r="E208" s="3" t="str">
        <f t="shared" si="15"/>
        <v>2008914</v>
      </c>
      <c r="F208" s="35">
        <v>0.58333333333333337</v>
      </c>
      <c r="G208">
        <v>14.8</v>
      </c>
    </row>
    <row r="209" spans="1:7" x14ac:dyDescent="0.25">
      <c r="A209" s="34">
        <v>39692</v>
      </c>
      <c r="B209" s="3">
        <f t="shared" si="12"/>
        <v>2008</v>
      </c>
      <c r="C209" s="3">
        <f t="shared" si="13"/>
        <v>9</v>
      </c>
      <c r="D209" s="3">
        <f t="shared" si="14"/>
        <v>15</v>
      </c>
      <c r="E209" s="3" t="str">
        <f t="shared" si="15"/>
        <v>2008915</v>
      </c>
      <c r="F209" s="35">
        <v>0.625</v>
      </c>
      <c r="G209">
        <v>15.3</v>
      </c>
    </row>
    <row r="210" spans="1:7" x14ac:dyDescent="0.25">
      <c r="A210" s="34">
        <v>39692</v>
      </c>
      <c r="B210" s="3">
        <f t="shared" si="12"/>
        <v>2008</v>
      </c>
      <c r="C210" s="3">
        <f t="shared" si="13"/>
        <v>9</v>
      </c>
      <c r="D210" s="3">
        <f t="shared" si="14"/>
        <v>16</v>
      </c>
      <c r="E210" s="3" t="str">
        <f t="shared" si="15"/>
        <v>2008916</v>
      </c>
      <c r="F210" s="35">
        <v>0.66666666666666663</v>
      </c>
      <c r="G210">
        <v>15.1</v>
      </c>
    </row>
    <row r="211" spans="1:7" x14ac:dyDescent="0.25">
      <c r="A211" s="34">
        <v>39692</v>
      </c>
      <c r="B211" s="3">
        <f t="shared" si="12"/>
        <v>2008</v>
      </c>
      <c r="C211" s="3">
        <f t="shared" si="13"/>
        <v>9</v>
      </c>
      <c r="D211" s="3">
        <f t="shared" si="14"/>
        <v>17</v>
      </c>
      <c r="E211" s="3" t="str">
        <f t="shared" si="15"/>
        <v>2008917</v>
      </c>
      <c r="F211" s="35">
        <v>0.70833333333333337</v>
      </c>
      <c r="G211">
        <v>15.2</v>
      </c>
    </row>
    <row r="212" spans="1:7" x14ac:dyDescent="0.25">
      <c r="A212" s="34">
        <v>39692</v>
      </c>
      <c r="B212" s="3">
        <f t="shared" si="12"/>
        <v>2008</v>
      </c>
      <c r="C212" s="3">
        <f t="shared" si="13"/>
        <v>9</v>
      </c>
      <c r="D212" s="3">
        <f t="shared" si="14"/>
        <v>18</v>
      </c>
      <c r="E212" s="3" t="str">
        <f t="shared" si="15"/>
        <v>2008918</v>
      </c>
      <c r="F212" s="35">
        <v>0.75</v>
      </c>
      <c r="G212">
        <v>15.9</v>
      </c>
    </row>
    <row r="213" spans="1:7" x14ac:dyDescent="0.25">
      <c r="A213" s="34">
        <v>39692</v>
      </c>
      <c r="B213" s="3">
        <f t="shared" si="12"/>
        <v>2008</v>
      </c>
      <c r="C213" s="3">
        <f t="shared" si="13"/>
        <v>9</v>
      </c>
      <c r="D213" s="3">
        <f t="shared" si="14"/>
        <v>19</v>
      </c>
      <c r="E213" s="3" t="str">
        <f t="shared" si="15"/>
        <v>2008919</v>
      </c>
      <c r="F213" s="35">
        <v>0.79166666666666663</v>
      </c>
      <c r="G213">
        <v>17.100000000000001</v>
      </c>
    </row>
    <row r="214" spans="1:7" x14ac:dyDescent="0.25">
      <c r="A214" s="34">
        <v>39692</v>
      </c>
      <c r="B214" s="3">
        <f t="shared" si="12"/>
        <v>2008</v>
      </c>
      <c r="C214" s="3">
        <f t="shared" si="13"/>
        <v>9</v>
      </c>
      <c r="D214" s="3">
        <f t="shared" si="14"/>
        <v>20</v>
      </c>
      <c r="E214" s="3" t="str">
        <f t="shared" si="15"/>
        <v>2008920</v>
      </c>
      <c r="F214" s="35">
        <v>0.83333333333333337</v>
      </c>
      <c r="G214">
        <v>17.8</v>
      </c>
    </row>
    <row r="215" spans="1:7" x14ac:dyDescent="0.25">
      <c r="A215" s="34">
        <v>39692</v>
      </c>
      <c r="B215" s="3">
        <f t="shared" si="12"/>
        <v>2008</v>
      </c>
      <c r="C215" s="3">
        <f t="shared" si="13"/>
        <v>9</v>
      </c>
      <c r="D215" s="3">
        <f t="shared" si="14"/>
        <v>21</v>
      </c>
      <c r="E215" s="3" t="str">
        <f t="shared" si="15"/>
        <v>2008921</v>
      </c>
      <c r="F215" s="35">
        <v>0.875</v>
      </c>
      <c r="G215">
        <v>17.899999999999999</v>
      </c>
    </row>
    <row r="216" spans="1:7" x14ac:dyDescent="0.25">
      <c r="A216" s="34">
        <v>39692</v>
      </c>
      <c r="B216" s="3">
        <f t="shared" si="12"/>
        <v>2008</v>
      </c>
      <c r="C216" s="3">
        <f t="shared" si="13"/>
        <v>9</v>
      </c>
      <c r="D216" s="3">
        <f t="shared" si="14"/>
        <v>22</v>
      </c>
      <c r="E216" s="3" t="str">
        <f t="shared" si="15"/>
        <v>2008922</v>
      </c>
      <c r="F216" s="35">
        <v>0.91666666666666663</v>
      </c>
      <c r="G216">
        <v>17.8</v>
      </c>
    </row>
    <row r="217" spans="1:7" x14ac:dyDescent="0.25">
      <c r="A217" s="34">
        <v>39692</v>
      </c>
      <c r="B217" s="3">
        <f t="shared" si="12"/>
        <v>2008</v>
      </c>
      <c r="C217" s="3">
        <f t="shared" si="13"/>
        <v>9</v>
      </c>
      <c r="D217" s="3">
        <f t="shared" si="14"/>
        <v>23</v>
      </c>
      <c r="E217" s="3" t="str">
        <f t="shared" si="15"/>
        <v>2008923</v>
      </c>
      <c r="F217" s="35">
        <v>0.95833333333333337</v>
      </c>
      <c r="G217">
        <v>17.600000000000001</v>
      </c>
    </row>
    <row r="218" spans="1:7" x14ac:dyDescent="0.25">
      <c r="A218" s="34">
        <v>39722</v>
      </c>
      <c r="B218" s="3">
        <f t="shared" si="12"/>
        <v>2008</v>
      </c>
      <c r="C218" s="3">
        <f t="shared" si="13"/>
        <v>10</v>
      </c>
      <c r="D218" s="3">
        <f t="shared" si="14"/>
        <v>0</v>
      </c>
      <c r="E218" s="3" t="str">
        <f t="shared" si="15"/>
        <v>2008100</v>
      </c>
      <c r="F218" s="35">
        <v>0</v>
      </c>
      <c r="G218">
        <v>12.2</v>
      </c>
    </row>
    <row r="219" spans="1:7" x14ac:dyDescent="0.25">
      <c r="A219" s="34">
        <v>39722</v>
      </c>
      <c r="B219" s="3">
        <f t="shared" si="12"/>
        <v>2008</v>
      </c>
      <c r="C219" s="3">
        <f t="shared" si="13"/>
        <v>10</v>
      </c>
      <c r="D219" s="3">
        <f t="shared" si="14"/>
        <v>1</v>
      </c>
      <c r="E219" s="3" t="str">
        <f t="shared" si="15"/>
        <v>2008101</v>
      </c>
      <c r="F219" s="35">
        <v>4.1666666666666664E-2</v>
      </c>
      <c r="G219">
        <v>10.3</v>
      </c>
    </row>
    <row r="220" spans="1:7" x14ac:dyDescent="0.25">
      <c r="A220" s="34">
        <v>39722</v>
      </c>
      <c r="B220" s="3">
        <f t="shared" si="12"/>
        <v>2008</v>
      </c>
      <c r="C220" s="3">
        <f t="shared" si="13"/>
        <v>10</v>
      </c>
      <c r="D220" s="3">
        <f t="shared" si="14"/>
        <v>2</v>
      </c>
      <c r="E220" s="3" t="str">
        <f t="shared" si="15"/>
        <v>2008102</v>
      </c>
      <c r="F220" s="35">
        <v>8.3333333333333329E-2</v>
      </c>
      <c r="G220">
        <v>9.6999999999999993</v>
      </c>
    </row>
    <row r="221" spans="1:7" x14ac:dyDescent="0.25">
      <c r="A221" s="34">
        <v>39722</v>
      </c>
      <c r="B221" s="3">
        <f t="shared" si="12"/>
        <v>2008</v>
      </c>
      <c r="C221" s="3">
        <f t="shared" si="13"/>
        <v>10</v>
      </c>
      <c r="D221" s="3">
        <f t="shared" si="14"/>
        <v>3</v>
      </c>
      <c r="E221" s="3" t="str">
        <f t="shared" si="15"/>
        <v>2008103</v>
      </c>
      <c r="F221" s="35">
        <v>0.125</v>
      </c>
      <c r="G221">
        <v>9.4</v>
      </c>
    </row>
    <row r="222" spans="1:7" x14ac:dyDescent="0.25">
      <c r="A222" s="34">
        <v>39722</v>
      </c>
      <c r="B222" s="3">
        <f t="shared" si="12"/>
        <v>2008</v>
      </c>
      <c r="C222" s="3">
        <f t="shared" si="13"/>
        <v>10</v>
      </c>
      <c r="D222" s="3">
        <f t="shared" si="14"/>
        <v>4</v>
      </c>
      <c r="E222" s="3" t="str">
        <f t="shared" si="15"/>
        <v>2008104</v>
      </c>
      <c r="F222" s="35">
        <v>0.16666666666666666</v>
      </c>
      <c r="G222">
        <v>10.4</v>
      </c>
    </row>
    <row r="223" spans="1:7" x14ac:dyDescent="0.25">
      <c r="A223" s="34">
        <v>39722</v>
      </c>
      <c r="B223" s="3">
        <f t="shared" si="12"/>
        <v>2008</v>
      </c>
      <c r="C223" s="3">
        <f t="shared" si="13"/>
        <v>10</v>
      </c>
      <c r="D223" s="3">
        <f t="shared" si="14"/>
        <v>5</v>
      </c>
      <c r="E223" s="3" t="str">
        <f t="shared" si="15"/>
        <v>2008105</v>
      </c>
      <c r="F223" s="35">
        <v>0.20833333333333334</v>
      </c>
      <c r="G223">
        <v>12.7</v>
      </c>
    </row>
    <row r="224" spans="1:7" x14ac:dyDescent="0.25">
      <c r="A224" s="34">
        <v>39722</v>
      </c>
      <c r="B224" s="3">
        <f t="shared" si="12"/>
        <v>2008</v>
      </c>
      <c r="C224" s="3">
        <f t="shared" si="13"/>
        <v>10</v>
      </c>
      <c r="D224" s="3">
        <f t="shared" si="14"/>
        <v>6</v>
      </c>
      <c r="E224" s="3" t="str">
        <f t="shared" si="15"/>
        <v>2008106</v>
      </c>
      <c r="F224" s="35">
        <v>0.25</v>
      </c>
      <c r="G224">
        <v>14.3</v>
      </c>
    </row>
    <row r="225" spans="1:7" x14ac:dyDescent="0.25">
      <c r="A225" s="34">
        <v>39722</v>
      </c>
      <c r="B225" s="3">
        <f t="shared" si="12"/>
        <v>2008</v>
      </c>
      <c r="C225" s="3">
        <f t="shared" si="13"/>
        <v>10</v>
      </c>
      <c r="D225" s="3">
        <f t="shared" si="14"/>
        <v>7</v>
      </c>
      <c r="E225" s="3" t="str">
        <f t="shared" si="15"/>
        <v>2008107</v>
      </c>
      <c r="F225" s="35">
        <v>0.29166666666666669</v>
      </c>
      <c r="G225">
        <v>15.4</v>
      </c>
    </row>
    <row r="226" spans="1:7" x14ac:dyDescent="0.25">
      <c r="A226" s="34">
        <v>39722</v>
      </c>
      <c r="B226" s="3">
        <f t="shared" si="12"/>
        <v>2008</v>
      </c>
      <c r="C226" s="3">
        <f t="shared" si="13"/>
        <v>10</v>
      </c>
      <c r="D226" s="3">
        <f t="shared" si="14"/>
        <v>8</v>
      </c>
      <c r="E226" s="3" t="str">
        <f t="shared" si="15"/>
        <v>2008108</v>
      </c>
      <c r="F226" s="35">
        <v>0.33333333333333331</v>
      </c>
      <c r="G226">
        <v>15.5</v>
      </c>
    </row>
    <row r="227" spans="1:7" x14ac:dyDescent="0.25">
      <c r="A227" s="34">
        <v>39722</v>
      </c>
      <c r="B227" s="3">
        <f t="shared" si="12"/>
        <v>2008</v>
      </c>
      <c r="C227" s="3">
        <f t="shared" si="13"/>
        <v>10</v>
      </c>
      <c r="D227" s="3">
        <f t="shared" si="14"/>
        <v>9</v>
      </c>
      <c r="E227" s="3" t="str">
        <f t="shared" si="15"/>
        <v>2008109</v>
      </c>
      <c r="F227" s="35">
        <v>0.375</v>
      </c>
      <c r="G227">
        <v>14.5</v>
      </c>
    </row>
    <row r="228" spans="1:7" x14ac:dyDescent="0.25">
      <c r="A228" s="34">
        <v>39722</v>
      </c>
      <c r="B228" s="3">
        <f t="shared" si="12"/>
        <v>2008</v>
      </c>
      <c r="C228" s="3">
        <f t="shared" si="13"/>
        <v>10</v>
      </c>
      <c r="D228" s="3">
        <f t="shared" si="14"/>
        <v>10</v>
      </c>
      <c r="E228" s="3" t="str">
        <f t="shared" si="15"/>
        <v>20081010</v>
      </c>
      <c r="F228" s="35">
        <v>0.41666666666666669</v>
      </c>
      <c r="G228">
        <v>13.1</v>
      </c>
    </row>
    <row r="229" spans="1:7" x14ac:dyDescent="0.25">
      <c r="A229" s="34">
        <v>39722</v>
      </c>
      <c r="B229" s="3">
        <f t="shared" si="12"/>
        <v>2008</v>
      </c>
      <c r="C229" s="3">
        <f t="shared" si="13"/>
        <v>10</v>
      </c>
      <c r="D229" s="3">
        <f t="shared" si="14"/>
        <v>11</v>
      </c>
      <c r="E229" s="3" t="str">
        <f t="shared" si="15"/>
        <v>20081011</v>
      </c>
      <c r="F229" s="35">
        <v>0.45833333333333331</v>
      </c>
      <c r="G229">
        <v>12</v>
      </c>
    </row>
    <row r="230" spans="1:7" x14ac:dyDescent="0.25">
      <c r="A230" s="34">
        <v>39722</v>
      </c>
      <c r="B230" s="3">
        <f t="shared" si="12"/>
        <v>2008</v>
      </c>
      <c r="C230" s="3">
        <f t="shared" si="13"/>
        <v>10</v>
      </c>
      <c r="D230" s="3">
        <f t="shared" si="14"/>
        <v>12</v>
      </c>
      <c r="E230" s="3" t="str">
        <f t="shared" si="15"/>
        <v>20081012</v>
      </c>
      <c r="F230" s="35">
        <v>0.5</v>
      </c>
      <c r="G230">
        <v>11.5</v>
      </c>
    </row>
    <row r="231" spans="1:7" x14ac:dyDescent="0.25">
      <c r="A231" s="34">
        <v>39722</v>
      </c>
      <c r="B231" s="3">
        <f t="shared" si="12"/>
        <v>2008</v>
      </c>
      <c r="C231" s="3">
        <f t="shared" si="13"/>
        <v>10</v>
      </c>
      <c r="D231" s="3">
        <f t="shared" si="14"/>
        <v>13</v>
      </c>
      <c r="E231" s="3" t="str">
        <f t="shared" si="15"/>
        <v>20081013</v>
      </c>
      <c r="F231" s="35">
        <v>0.54166666666666663</v>
      </c>
      <c r="G231">
        <v>11.2</v>
      </c>
    </row>
    <row r="232" spans="1:7" x14ac:dyDescent="0.25">
      <c r="A232" s="34">
        <v>39722</v>
      </c>
      <c r="B232" s="3">
        <f t="shared" si="12"/>
        <v>2008</v>
      </c>
      <c r="C232" s="3">
        <f t="shared" si="13"/>
        <v>10</v>
      </c>
      <c r="D232" s="3">
        <f t="shared" si="14"/>
        <v>14</v>
      </c>
      <c r="E232" s="3" t="str">
        <f t="shared" si="15"/>
        <v>20081014</v>
      </c>
      <c r="F232" s="35">
        <v>0.58333333333333337</v>
      </c>
      <c r="G232">
        <v>11.3</v>
      </c>
    </row>
    <row r="233" spans="1:7" x14ac:dyDescent="0.25">
      <c r="A233" s="34">
        <v>39722</v>
      </c>
      <c r="B233" s="3">
        <f t="shared" si="12"/>
        <v>2008</v>
      </c>
      <c r="C233" s="3">
        <f t="shared" si="13"/>
        <v>10</v>
      </c>
      <c r="D233" s="3">
        <f t="shared" si="14"/>
        <v>15</v>
      </c>
      <c r="E233" s="3" t="str">
        <f t="shared" si="15"/>
        <v>20081015</v>
      </c>
      <c r="F233" s="35">
        <v>0.625</v>
      </c>
      <c r="G233">
        <v>11.7</v>
      </c>
    </row>
    <row r="234" spans="1:7" x14ac:dyDescent="0.25">
      <c r="A234" s="34">
        <v>39722</v>
      </c>
      <c r="B234" s="3">
        <f t="shared" si="12"/>
        <v>2008</v>
      </c>
      <c r="C234" s="3">
        <f t="shared" si="13"/>
        <v>10</v>
      </c>
      <c r="D234" s="3">
        <f t="shared" si="14"/>
        <v>16</v>
      </c>
      <c r="E234" s="3" t="str">
        <f t="shared" si="15"/>
        <v>20081016</v>
      </c>
      <c r="F234" s="35">
        <v>0.66666666666666663</v>
      </c>
      <c r="G234">
        <v>12.5</v>
      </c>
    </row>
    <row r="235" spans="1:7" x14ac:dyDescent="0.25">
      <c r="A235" s="34">
        <v>39722</v>
      </c>
      <c r="B235" s="3">
        <f t="shared" si="12"/>
        <v>2008</v>
      </c>
      <c r="C235" s="3">
        <f t="shared" si="13"/>
        <v>10</v>
      </c>
      <c r="D235" s="3">
        <f t="shared" si="14"/>
        <v>17</v>
      </c>
      <c r="E235" s="3" t="str">
        <f t="shared" si="15"/>
        <v>20081017</v>
      </c>
      <c r="F235" s="35">
        <v>0.70833333333333337</v>
      </c>
      <c r="G235">
        <v>13.7</v>
      </c>
    </row>
    <row r="236" spans="1:7" x14ac:dyDescent="0.25">
      <c r="A236" s="34">
        <v>39722</v>
      </c>
      <c r="B236" s="3">
        <f t="shared" si="12"/>
        <v>2008</v>
      </c>
      <c r="C236" s="3">
        <f t="shared" si="13"/>
        <v>10</v>
      </c>
      <c r="D236" s="3">
        <f t="shared" si="14"/>
        <v>18</v>
      </c>
      <c r="E236" s="3" t="str">
        <f t="shared" si="15"/>
        <v>20081018</v>
      </c>
      <c r="F236" s="35">
        <v>0.75</v>
      </c>
      <c r="G236">
        <v>15</v>
      </c>
    </row>
    <row r="237" spans="1:7" x14ac:dyDescent="0.25">
      <c r="A237" s="34">
        <v>39722</v>
      </c>
      <c r="B237" s="3">
        <f t="shared" si="12"/>
        <v>2008</v>
      </c>
      <c r="C237" s="3">
        <f t="shared" si="13"/>
        <v>10</v>
      </c>
      <c r="D237" s="3">
        <f t="shared" si="14"/>
        <v>19</v>
      </c>
      <c r="E237" s="3" t="str">
        <f t="shared" si="15"/>
        <v>20081019</v>
      </c>
      <c r="F237" s="35">
        <v>0.79166666666666663</v>
      </c>
      <c r="G237">
        <v>15.9</v>
      </c>
    </row>
    <row r="238" spans="1:7" x14ac:dyDescent="0.25">
      <c r="A238" s="34">
        <v>39722</v>
      </c>
      <c r="B238" s="3">
        <f t="shared" si="12"/>
        <v>2008</v>
      </c>
      <c r="C238" s="3">
        <f t="shared" si="13"/>
        <v>10</v>
      </c>
      <c r="D238" s="3">
        <f t="shared" si="14"/>
        <v>20</v>
      </c>
      <c r="E238" s="3" t="str">
        <f t="shared" si="15"/>
        <v>20081020</v>
      </c>
      <c r="F238" s="35">
        <v>0.83333333333333337</v>
      </c>
      <c r="G238">
        <v>15.5</v>
      </c>
    </row>
    <row r="239" spans="1:7" x14ac:dyDescent="0.25">
      <c r="A239" s="34">
        <v>39722</v>
      </c>
      <c r="B239" s="3">
        <f t="shared" si="12"/>
        <v>2008</v>
      </c>
      <c r="C239" s="3">
        <f t="shared" si="13"/>
        <v>10</v>
      </c>
      <c r="D239" s="3">
        <f t="shared" si="14"/>
        <v>21</v>
      </c>
      <c r="E239" s="3" t="str">
        <f t="shared" si="15"/>
        <v>20081021</v>
      </c>
      <c r="F239" s="35">
        <v>0.875</v>
      </c>
      <c r="G239">
        <v>15</v>
      </c>
    </row>
    <row r="240" spans="1:7" x14ac:dyDescent="0.25">
      <c r="A240" s="34">
        <v>39722</v>
      </c>
      <c r="B240" s="3">
        <f t="shared" si="12"/>
        <v>2008</v>
      </c>
      <c r="C240" s="3">
        <f t="shared" si="13"/>
        <v>10</v>
      </c>
      <c r="D240" s="3">
        <f t="shared" si="14"/>
        <v>22</v>
      </c>
      <c r="E240" s="3" t="str">
        <f t="shared" si="15"/>
        <v>20081022</v>
      </c>
      <c r="F240" s="35">
        <v>0.91666666666666663</v>
      </c>
      <c r="G240">
        <v>13.9</v>
      </c>
    </row>
    <row r="241" spans="1:7" x14ac:dyDescent="0.25">
      <c r="A241" s="34">
        <v>39722</v>
      </c>
      <c r="B241" s="3">
        <f t="shared" si="12"/>
        <v>2008</v>
      </c>
      <c r="C241" s="3">
        <f t="shared" si="13"/>
        <v>10</v>
      </c>
      <c r="D241" s="3">
        <f t="shared" si="14"/>
        <v>23</v>
      </c>
      <c r="E241" s="3" t="str">
        <f t="shared" si="15"/>
        <v>20081023</v>
      </c>
      <c r="F241" s="35">
        <v>0.95833333333333337</v>
      </c>
      <c r="G241">
        <v>13.4</v>
      </c>
    </row>
    <row r="242" spans="1:7" x14ac:dyDescent="0.25">
      <c r="A242" s="34">
        <v>39753</v>
      </c>
      <c r="B242" s="3">
        <f t="shared" si="12"/>
        <v>2008</v>
      </c>
      <c r="C242" s="3">
        <f t="shared" si="13"/>
        <v>11</v>
      </c>
      <c r="D242" s="3">
        <f t="shared" si="14"/>
        <v>0</v>
      </c>
      <c r="E242" s="3" t="str">
        <f t="shared" si="15"/>
        <v>2008110</v>
      </c>
      <c r="F242" s="35">
        <v>0</v>
      </c>
      <c r="G242">
        <v>14.9</v>
      </c>
    </row>
    <row r="243" spans="1:7" x14ac:dyDescent="0.25">
      <c r="A243" s="34">
        <v>39753</v>
      </c>
      <c r="B243" s="3">
        <f t="shared" si="12"/>
        <v>2008</v>
      </c>
      <c r="C243" s="3">
        <f t="shared" si="13"/>
        <v>11</v>
      </c>
      <c r="D243" s="3">
        <f t="shared" si="14"/>
        <v>1</v>
      </c>
      <c r="E243" s="3" t="str">
        <f t="shared" si="15"/>
        <v>2008111</v>
      </c>
      <c r="F243" s="35">
        <v>4.1666666666666664E-2</v>
      </c>
      <c r="G243">
        <v>13.8</v>
      </c>
    </row>
    <row r="244" spans="1:7" x14ac:dyDescent="0.25">
      <c r="A244" s="34">
        <v>39753</v>
      </c>
      <c r="B244" s="3">
        <f t="shared" si="12"/>
        <v>2008</v>
      </c>
      <c r="C244" s="3">
        <f t="shared" si="13"/>
        <v>11</v>
      </c>
      <c r="D244" s="3">
        <f t="shared" si="14"/>
        <v>2</v>
      </c>
      <c r="E244" s="3" t="str">
        <f t="shared" si="15"/>
        <v>2008112</v>
      </c>
      <c r="F244" s="35">
        <v>8.3333333333333329E-2</v>
      </c>
      <c r="G244">
        <v>12.3</v>
      </c>
    </row>
    <row r="245" spans="1:7" x14ac:dyDescent="0.25">
      <c r="A245" s="34">
        <v>39753</v>
      </c>
      <c r="B245" s="3">
        <f t="shared" si="12"/>
        <v>2008</v>
      </c>
      <c r="C245" s="3">
        <f t="shared" si="13"/>
        <v>11</v>
      </c>
      <c r="D245" s="3">
        <f t="shared" si="14"/>
        <v>3</v>
      </c>
      <c r="E245" s="3" t="str">
        <f t="shared" si="15"/>
        <v>2008113</v>
      </c>
      <c r="F245" s="35">
        <v>0.125</v>
      </c>
      <c r="G245">
        <v>12.1</v>
      </c>
    </row>
    <row r="246" spans="1:7" x14ac:dyDescent="0.25">
      <c r="A246" s="34">
        <v>39753</v>
      </c>
      <c r="B246" s="3">
        <f t="shared" si="12"/>
        <v>2008</v>
      </c>
      <c r="C246" s="3">
        <f t="shared" si="13"/>
        <v>11</v>
      </c>
      <c r="D246" s="3">
        <f t="shared" si="14"/>
        <v>4</v>
      </c>
      <c r="E246" s="3" t="str">
        <f t="shared" si="15"/>
        <v>2008114</v>
      </c>
      <c r="F246" s="35">
        <v>0.16666666666666666</v>
      </c>
      <c r="G246">
        <v>11.5</v>
      </c>
    </row>
    <row r="247" spans="1:7" x14ac:dyDescent="0.25">
      <c r="A247" s="34">
        <v>39753</v>
      </c>
      <c r="B247" s="3">
        <f t="shared" si="12"/>
        <v>2008</v>
      </c>
      <c r="C247" s="3">
        <f t="shared" si="13"/>
        <v>11</v>
      </c>
      <c r="D247" s="3">
        <f t="shared" si="14"/>
        <v>5</v>
      </c>
      <c r="E247" s="3" t="str">
        <f t="shared" si="15"/>
        <v>2008115</v>
      </c>
      <c r="F247" s="35">
        <v>0.20833333333333334</v>
      </c>
      <c r="G247">
        <v>11.7</v>
      </c>
    </row>
    <row r="248" spans="1:7" x14ac:dyDescent="0.25">
      <c r="A248" s="34">
        <v>39753</v>
      </c>
      <c r="B248" s="3">
        <f t="shared" si="12"/>
        <v>2008</v>
      </c>
      <c r="C248" s="3">
        <f t="shared" si="13"/>
        <v>11</v>
      </c>
      <c r="D248" s="3">
        <f t="shared" si="14"/>
        <v>6</v>
      </c>
      <c r="E248" s="3" t="str">
        <f t="shared" si="15"/>
        <v>2008116</v>
      </c>
      <c r="F248" s="35">
        <v>0.25</v>
      </c>
      <c r="G248">
        <v>13.3</v>
      </c>
    </row>
    <row r="249" spans="1:7" x14ac:dyDescent="0.25">
      <c r="A249" s="34">
        <v>39753</v>
      </c>
      <c r="B249" s="3">
        <f t="shared" si="12"/>
        <v>2008</v>
      </c>
      <c r="C249" s="3">
        <f t="shared" si="13"/>
        <v>11</v>
      </c>
      <c r="D249" s="3">
        <f t="shared" si="14"/>
        <v>7</v>
      </c>
      <c r="E249" s="3" t="str">
        <f t="shared" si="15"/>
        <v>2008117</v>
      </c>
      <c r="F249" s="35">
        <v>0.29166666666666669</v>
      </c>
      <c r="G249">
        <v>14</v>
      </c>
    </row>
    <row r="250" spans="1:7" x14ac:dyDescent="0.25">
      <c r="A250" s="34">
        <v>39753</v>
      </c>
      <c r="B250" s="3">
        <f t="shared" si="12"/>
        <v>2008</v>
      </c>
      <c r="C250" s="3">
        <f t="shared" si="13"/>
        <v>11</v>
      </c>
      <c r="D250" s="3">
        <f t="shared" si="14"/>
        <v>8</v>
      </c>
      <c r="E250" s="3" t="str">
        <f t="shared" si="15"/>
        <v>2008118</v>
      </c>
      <c r="F250" s="35">
        <v>0.33333333333333331</v>
      </c>
      <c r="G250">
        <v>15.2</v>
      </c>
    </row>
    <row r="251" spans="1:7" x14ac:dyDescent="0.25">
      <c r="A251" s="34">
        <v>39753</v>
      </c>
      <c r="B251" s="3">
        <f t="shared" si="12"/>
        <v>2008</v>
      </c>
      <c r="C251" s="3">
        <f t="shared" si="13"/>
        <v>11</v>
      </c>
      <c r="D251" s="3">
        <f t="shared" si="14"/>
        <v>9</v>
      </c>
      <c r="E251" s="3" t="str">
        <f t="shared" si="15"/>
        <v>2008119</v>
      </c>
      <c r="F251" s="35">
        <v>0.375</v>
      </c>
      <c r="G251">
        <v>14.2</v>
      </c>
    </row>
    <row r="252" spans="1:7" x14ac:dyDescent="0.25">
      <c r="A252" s="34">
        <v>39753</v>
      </c>
      <c r="B252" s="3">
        <f t="shared" si="12"/>
        <v>2008</v>
      </c>
      <c r="C252" s="3">
        <f t="shared" si="13"/>
        <v>11</v>
      </c>
      <c r="D252" s="3">
        <f t="shared" si="14"/>
        <v>10</v>
      </c>
      <c r="E252" s="3" t="str">
        <f t="shared" si="15"/>
        <v>20081110</v>
      </c>
      <c r="F252" s="35">
        <v>0.41666666666666669</v>
      </c>
      <c r="G252">
        <v>13.3</v>
      </c>
    </row>
    <row r="253" spans="1:7" x14ac:dyDescent="0.25">
      <c r="A253" s="34">
        <v>39753</v>
      </c>
      <c r="B253" s="3">
        <f t="shared" si="12"/>
        <v>2008</v>
      </c>
      <c r="C253" s="3">
        <f t="shared" si="13"/>
        <v>11</v>
      </c>
      <c r="D253" s="3">
        <f t="shared" si="14"/>
        <v>11</v>
      </c>
      <c r="E253" s="3" t="str">
        <f t="shared" si="15"/>
        <v>20081111</v>
      </c>
      <c r="F253" s="35">
        <v>0.45833333333333331</v>
      </c>
      <c r="G253">
        <v>13.6</v>
      </c>
    </row>
    <row r="254" spans="1:7" x14ac:dyDescent="0.25">
      <c r="A254" s="34">
        <v>39753</v>
      </c>
      <c r="B254" s="3">
        <f t="shared" si="12"/>
        <v>2008</v>
      </c>
      <c r="C254" s="3">
        <f t="shared" si="13"/>
        <v>11</v>
      </c>
      <c r="D254" s="3">
        <f t="shared" si="14"/>
        <v>12</v>
      </c>
      <c r="E254" s="3" t="str">
        <f t="shared" si="15"/>
        <v>20081112</v>
      </c>
      <c r="F254" s="35">
        <v>0.5</v>
      </c>
      <c r="G254">
        <v>14.6</v>
      </c>
    </row>
    <row r="255" spans="1:7" x14ac:dyDescent="0.25">
      <c r="A255" s="34">
        <v>39753</v>
      </c>
      <c r="B255" s="3">
        <f t="shared" si="12"/>
        <v>2008</v>
      </c>
      <c r="C255" s="3">
        <f t="shared" si="13"/>
        <v>11</v>
      </c>
      <c r="D255" s="3">
        <f t="shared" si="14"/>
        <v>13</v>
      </c>
      <c r="E255" s="3" t="str">
        <f t="shared" si="15"/>
        <v>20081113</v>
      </c>
      <c r="F255" s="35">
        <v>0.54166666666666663</v>
      </c>
      <c r="G255">
        <v>14.5</v>
      </c>
    </row>
    <row r="256" spans="1:7" x14ac:dyDescent="0.25">
      <c r="A256" s="34">
        <v>39753</v>
      </c>
      <c r="B256" s="3">
        <f t="shared" si="12"/>
        <v>2008</v>
      </c>
      <c r="C256" s="3">
        <f t="shared" si="13"/>
        <v>11</v>
      </c>
      <c r="D256" s="3">
        <f t="shared" si="14"/>
        <v>14</v>
      </c>
      <c r="E256" s="3" t="str">
        <f t="shared" si="15"/>
        <v>20081114</v>
      </c>
      <c r="F256" s="35">
        <v>0.58333333333333337</v>
      </c>
      <c r="G256">
        <v>14.6</v>
      </c>
    </row>
    <row r="257" spans="1:7" x14ac:dyDescent="0.25">
      <c r="A257" s="34">
        <v>39753</v>
      </c>
      <c r="B257" s="3">
        <f t="shared" si="12"/>
        <v>2008</v>
      </c>
      <c r="C257" s="3">
        <f t="shared" si="13"/>
        <v>11</v>
      </c>
      <c r="D257" s="3">
        <f t="shared" si="14"/>
        <v>15</v>
      </c>
      <c r="E257" s="3" t="str">
        <f t="shared" si="15"/>
        <v>20081115</v>
      </c>
      <c r="F257" s="35">
        <v>0.625</v>
      </c>
      <c r="G257">
        <v>15.2</v>
      </c>
    </row>
    <row r="258" spans="1:7" x14ac:dyDescent="0.25">
      <c r="A258" s="34">
        <v>39753</v>
      </c>
      <c r="B258" s="3">
        <f t="shared" si="12"/>
        <v>2008</v>
      </c>
      <c r="C258" s="3">
        <f t="shared" si="13"/>
        <v>11</v>
      </c>
      <c r="D258" s="3">
        <f t="shared" si="14"/>
        <v>16</v>
      </c>
      <c r="E258" s="3" t="str">
        <f t="shared" si="15"/>
        <v>20081116</v>
      </c>
      <c r="F258" s="35">
        <v>0.66666666666666663</v>
      </c>
      <c r="G258">
        <v>15.7</v>
      </c>
    </row>
    <row r="259" spans="1:7" x14ac:dyDescent="0.25">
      <c r="A259" s="34">
        <v>39753</v>
      </c>
      <c r="B259" s="3">
        <f t="shared" ref="B259:B322" si="16">YEAR(A259)</f>
        <v>2008</v>
      </c>
      <c r="C259" s="3">
        <f t="shared" ref="C259:C322" si="17">MONTH(A259)</f>
        <v>11</v>
      </c>
      <c r="D259" s="3">
        <f t="shared" ref="D259:D322" si="18">HOUR(F259)</f>
        <v>17</v>
      </c>
      <c r="E259" s="3" t="str">
        <f t="shared" ref="E259:E322" si="19">B259&amp;C259&amp;D259</f>
        <v>20081117</v>
      </c>
      <c r="F259" s="35">
        <v>0.70833333333333337</v>
      </c>
      <c r="G259">
        <v>16.399999999999999</v>
      </c>
    </row>
    <row r="260" spans="1:7" x14ac:dyDescent="0.25">
      <c r="A260" s="34">
        <v>39753</v>
      </c>
      <c r="B260" s="3">
        <f t="shared" si="16"/>
        <v>2008</v>
      </c>
      <c r="C260" s="3">
        <f t="shared" si="17"/>
        <v>11</v>
      </c>
      <c r="D260" s="3">
        <f t="shared" si="18"/>
        <v>18</v>
      </c>
      <c r="E260" s="3" t="str">
        <f t="shared" si="19"/>
        <v>20081118</v>
      </c>
      <c r="F260" s="35">
        <v>0.75</v>
      </c>
      <c r="G260">
        <v>17</v>
      </c>
    </row>
    <row r="261" spans="1:7" x14ac:dyDescent="0.25">
      <c r="A261" s="34">
        <v>39753</v>
      </c>
      <c r="B261" s="3">
        <f t="shared" si="16"/>
        <v>2008</v>
      </c>
      <c r="C261" s="3">
        <f t="shared" si="17"/>
        <v>11</v>
      </c>
      <c r="D261" s="3">
        <f t="shared" si="18"/>
        <v>19</v>
      </c>
      <c r="E261" s="3" t="str">
        <f t="shared" si="19"/>
        <v>20081119</v>
      </c>
      <c r="F261" s="35">
        <v>0.79166666666666663</v>
      </c>
      <c r="G261">
        <v>17.2</v>
      </c>
    </row>
    <row r="262" spans="1:7" x14ac:dyDescent="0.25">
      <c r="A262" s="34">
        <v>39753</v>
      </c>
      <c r="B262" s="3">
        <f t="shared" si="16"/>
        <v>2008</v>
      </c>
      <c r="C262" s="3">
        <f t="shared" si="17"/>
        <v>11</v>
      </c>
      <c r="D262" s="3">
        <f t="shared" si="18"/>
        <v>20</v>
      </c>
      <c r="E262" s="3" t="str">
        <f t="shared" si="19"/>
        <v>20081120</v>
      </c>
      <c r="F262" s="35">
        <v>0.83333333333333337</v>
      </c>
      <c r="G262">
        <v>18.100000000000001</v>
      </c>
    </row>
    <row r="263" spans="1:7" x14ac:dyDescent="0.25">
      <c r="A263" s="34">
        <v>39753</v>
      </c>
      <c r="B263" s="3">
        <f t="shared" si="16"/>
        <v>2008</v>
      </c>
      <c r="C263" s="3">
        <f t="shared" si="17"/>
        <v>11</v>
      </c>
      <c r="D263" s="3">
        <f t="shared" si="18"/>
        <v>21</v>
      </c>
      <c r="E263" s="3" t="str">
        <f t="shared" si="19"/>
        <v>20081121</v>
      </c>
      <c r="F263" s="35">
        <v>0.875</v>
      </c>
      <c r="G263">
        <v>18</v>
      </c>
    </row>
    <row r="264" spans="1:7" x14ac:dyDescent="0.25">
      <c r="A264" s="34">
        <v>39753</v>
      </c>
      <c r="B264" s="3">
        <f t="shared" si="16"/>
        <v>2008</v>
      </c>
      <c r="C264" s="3">
        <f t="shared" si="17"/>
        <v>11</v>
      </c>
      <c r="D264" s="3">
        <f t="shared" si="18"/>
        <v>22</v>
      </c>
      <c r="E264" s="3" t="str">
        <f t="shared" si="19"/>
        <v>20081122</v>
      </c>
      <c r="F264" s="35">
        <v>0.91666666666666663</v>
      </c>
      <c r="G264">
        <v>16.5</v>
      </c>
    </row>
    <row r="265" spans="1:7" x14ac:dyDescent="0.25">
      <c r="A265" s="34">
        <v>39753</v>
      </c>
      <c r="B265" s="3">
        <f t="shared" si="16"/>
        <v>2008</v>
      </c>
      <c r="C265" s="3">
        <f t="shared" si="17"/>
        <v>11</v>
      </c>
      <c r="D265" s="3">
        <f t="shared" si="18"/>
        <v>23</v>
      </c>
      <c r="E265" s="3" t="str">
        <f t="shared" si="19"/>
        <v>20081123</v>
      </c>
      <c r="F265" s="35">
        <v>0.95833333333333337</v>
      </c>
      <c r="G265">
        <v>15.4</v>
      </c>
    </row>
    <row r="266" spans="1:7" x14ac:dyDescent="0.25">
      <c r="A266" s="34">
        <v>39783</v>
      </c>
      <c r="B266" s="3">
        <f t="shared" si="16"/>
        <v>2008</v>
      </c>
      <c r="C266" s="3">
        <f t="shared" si="17"/>
        <v>12</v>
      </c>
      <c r="D266" s="3">
        <f t="shared" si="18"/>
        <v>0</v>
      </c>
      <c r="E266" s="3" t="str">
        <f t="shared" si="19"/>
        <v>2008120</v>
      </c>
      <c r="F266" s="35">
        <v>0</v>
      </c>
      <c r="G266">
        <v>20</v>
      </c>
    </row>
    <row r="267" spans="1:7" x14ac:dyDescent="0.25">
      <c r="A267" s="34">
        <v>39783</v>
      </c>
      <c r="B267" s="3">
        <f t="shared" si="16"/>
        <v>2008</v>
      </c>
      <c r="C267" s="3">
        <f t="shared" si="17"/>
        <v>12</v>
      </c>
      <c r="D267" s="3">
        <f t="shared" si="18"/>
        <v>1</v>
      </c>
      <c r="E267" s="3" t="str">
        <f t="shared" si="19"/>
        <v>2008121</v>
      </c>
      <c r="F267" s="35">
        <v>4.1666666666666664E-2</v>
      </c>
      <c r="G267">
        <v>18.3</v>
      </c>
    </row>
    <row r="268" spans="1:7" x14ac:dyDescent="0.25">
      <c r="A268" s="34">
        <v>39783</v>
      </c>
      <c r="B268" s="3">
        <f t="shared" si="16"/>
        <v>2008</v>
      </c>
      <c r="C268" s="3">
        <f t="shared" si="17"/>
        <v>12</v>
      </c>
      <c r="D268" s="3">
        <f t="shared" si="18"/>
        <v>2</v>
      </c>
      <c r="E268" s="3" t="str">
        <f t="shared" si="19"/>
        <v>2008122</v>
      </c>
      <c r="F268" s="35">
        <v>8.3333333333333329E-2</v>
      </c>
      <c r="G268">
        <v>16.899999999999999</v>
      </c>
    </row>
    <row r="269" spans="1:7" x14ac:dyDescent="0.25">
      <c r="A269" s="34">
        <v>39783</v>
      </c>
      <c r="B269" s="3">
        <f t="shared" si="16"/>
        <v>2008</v>
      </c>
      <c r="C269" s="3">
        <f t="shared" si="17"/>
        <v>12</v>
      </c>
      <c r="D269" s="3">
        <f t="shared" si="18"/>
        <v>3</v>
      </c>
      <c r="E269" s="3" t="str">
        <f t="shared" si="19"/>
        <v>2008123</v>
      </c>
      <c r="F269" s="35">
        <v>0.125</v>
      </c>
      <c r="G269">
        <v>15.9</v>
      </c>
    </row>
    <row r="270" spans="1:7" x14ac:dyDescent="0.25">
      <c r="A270" s="34">
        <v>39783</v>
      </c>
      <c r="B270" s="3">
        <f t="shared" si="16"/>
        <v>2008</v>
      </c>
      <c r="C270" s="3">
        <f t="shared" si="17"/>
        <v>12</v>
      </c>
      <c r="D270" s="3">
        <f t="shared" si="18"/>
        <v>4</v>
      </c>
      <c r="E270" s="3" t="str">
        <f t="shared" si="19"/>
        <v>2008124</v>
      </c>
      <c r="F270" s="35">
        <v>0.16666666666666666</v>
      </c>
      <c r="G270">
        <v>16.100000000000001</v>
      </c>
    </row>
    <row r="271" spans="1:7" x14ac:dyDescent="0.25">
      <c r="A271" s="34">
        <v>39783</v>
      </c>
      <c r="B271" s="3">
        <f t="shared" si="16"/>
        <v>2008</v>
      </c>
      <c r="C271" s="3">
        <f t="shared" si="17"/>
        <v>12</v>
      </c>
      <c r="D271" s="3">
        <f t="shared" si="18"/>
        <v>5</v>
      </c>
      <c r="E271" s="3" t="str">
        <f t="shared" si="19"/>
        <v>2008125</v>
      </c>
      <c r="F271" s="35">
        <v>0.20833333333333334</v>
      </c>
      <c r="G271">
        <v>16.600000000000001</v>
      </c>
    </row>
    <row r="272" spans="1:7" x14ac:dyDescent="0.25">
      <c r="A272" s="34">
        <v>39783</v>
      </c>
      <c r="B272" s="3">
        <f t="shared" si="16"/>
        <v>2008</v>
      </c>
      <c r="C272" s="3">
        <f t="shared" si="17"/>
        <v>12</v>
      </c>
      <c r="D272" s="3">
        <f t="shared" si="18"/>
        <v>6</v>
      </c>
      <c r="E272" s="3" t="str">
        <f t="shared" si="19"/>
        <v>2008126</v>
      </c>
      <c r="F272" s="35">
        <v>0.25</v>
      </c>
      <c r="G272">
        <v>18.5</v>
      </c>
    </row>
    <row r="273" spans="1:7" x14ac:dyDescent="0.25">
      <c r="A273" s="34">
        <v>39783</v>
      </c>
      <c r="B273" s="3">
        <f t="shared" si="16"/>
        <v>2008</v>
      </c>
      <c r="C273" s="3">
        <f t="shared" si="17"/>
        <v>12</v>
      </c>
      <c r="D273" s="3">
        <f t="shared" si="18"/>
        <v>7</v>
      </c>
      <c r="E273" s="3" t="str">
        <f t="shared" si="19"/>
        <v>2008127</v>
      </c>
      <c r="F273" s="35">
        <v>0.29166666666666669</v>
      </c>
      <c r="G273">
        <v>19.5</v>
      </c>
    </row>
    <row r="274" spans="1:7" x14ac:dyDescent="0.25">
      <c r="A274" s="34">
        <v>39783</v>
      </c>
      <c r="B274" s="3">
        <f t="shared" si="16"/>
        <v>2008</v>
      </c>
      <c r="C274" s="3">
        <f t="shared" si="17"/>
        <v>12</v>
      </c>
      <c r="D274" s="3">
        <f t="shared" si="18"/>
        <v>8</v>
      </c>
      <c r="E274" s="3" t="str">
        <f t="shared" si="19"/>
        <v>2008128</v>
      </c>
      <c r="F274" s="35">
        <v>0.33333333333333331</v>
      </c>
      <c r="G274">
        <v>21</v>
      </c>
    </row>
    <row r="275" spans="1:7" x14ac:dyDescent="0.25">
      <c r="A275" s="34">
        <v>39783</v>
      </c>
      <c r="B275" s="3">
        <f t="shared" si="16"/>
        <v>2008</v>
      </c>
      <c r="C275" s="3">
        <f t="shared" si="17"/>
        <v>12</v>
      </c>
      <c r="D275" s="3">
        <f t="shared" si="18"/>
        <v>9</v>
      </c>
      <c r="E275" s="3" t="str">
        <f t="shared" si="19"/>
        <v>2008129</v>
      </c>
      <c r="F275" s="35">
        <v>0.375</v>
      </c>
      <c r="G275">
        <v>21.5</v>
      </c>
    </row>
    <row r="276" spans="1:7" x14ac:dyDescent="0.25">
      <c r="A276" s="34">
        <v>39783</v>
      </c>
      <c r="B276" s="3">
        <f t="shared" si="16"/>
        <v>2008</v>
      </c>
      <c r="C276" s="3">
        <f t="shared" si="17"/>
        <v>12</v>
      </c>
      <c r="D276" s="3">
        <f t="shared" si="18"/>
        <v>10</v>
      </c>
      <c r="E276" s="3" t="str">
        <f t="shared" si="19"/>
        <v>20081210</v>
      </c>
      <c r="F276" s="35">
        <v>0.41666666666666669</v>
      </c>
      <c r="G276">
        <v>21.5</v>
      </c>
    </row>
    <row r="277" spans="1:7" x14ac:dyDescent="0.25">
      <c r="A277" s="34">
        <v>39783</v>
      </c>
      <c r="B277" s="3">
        <f t="shared" si="16"/>
        <v>2008</v>
      </c>
      <c r="C277" s="3">
        <f t="shared" si="17"/>
        <v>12</v>
      </c>
      <c r="D277" s="3">
        <f t="shared" si="18"/>
        <v>11</v>
      </c>
      <c r="E277" s="3" t="str">
        <f t="shared" si="19"/>
        <v>20081211</v>
      </c>
      <c r="F277" s="35">
        <v>0.45833333333333331</v>
      </c>
      <c r="G277">
        <v>21.4</v>
      </c>
    </row>
    <row r="278" spans="1:7" x14ac:dyDescent="0.25">
      <c r="A278" s="34">
        <v>39783</v>
      </c>
      <c r="B278" s="3">
        <f t="shared" si="16"/>
        <v>2008</v>
      </c>
      <c r="C278" s="3">
        <f t="shared" si="17"/>
        <v>12</v>
      </c>
      <c r="D278" s="3">
        <f t="shared" si="18"/>
        <v>12</v>
      </c>
      <c r="E278" s="3" t="str">
        <f t="shared" si="19"/>
        <v>20081212</v>
      </c>
      <c r="F278" s="35">
        <v>0.5</v>
      </c>
      <c r="G278">
        <v>21.8</v>
      </c>
    </row>
    <row r="279" spans="1:7" x14ac:dyDescent="0.25">
      <c r="A279" s="34">
        <v>39783</v>
      </c>
      <c r="B279" s="3">
        <f t="shared" si="16"/>
        <v>2008</v>
      </c>
      <c r="C279" s="3">
        <f t="shared" si="17"/>
        <v>12</v>
      </c>
      <c r="D279" s="3">
        <f t="shared" si="18"/>
        <v>13</v>
      </c>
      <c r="E279" s="3" t="str">
        <f t="shared" si="19"/>
        <v>20081213</v>
      </c>
      <c r="F279" s="35">
        <v>0.54166666666666663</v>
      </c>
      <c r="G279">
        <v>20.8</v>
      </c>
    </row>
    <row r="280" spans="1:7" x14ac:dyDescent="0.25">
      <c r="A280" s="34">
        <v>39783</v>
      </c>
      <c r="B280" s="3">
        <f t="shared" si="16"/>
        <v>2008</v>
      </c>
      <c r="C280" s="3">
        <f t="shared" si="17"/>
        <v>12</v>
      </c>
      <c r="D280" s="3">
        <f t="shared" si="18"/>
        <v>14</v>
      </c>
      <c r="E280" s="3" t="str">
        <f t="shared" si="19"/>
        <v>20081214</v>
      </c>
      <c r="F280" s="35">
        <v>0.58333333333333337</v>
      </c>
      <c r="G280">
        <v>20.8</v>
      </c>
    </row>
    <row r="281" spans="1:7" x14ac:dyDescent="0.25">
      <c r="A281" s="34">
        <v>39783</v>
      </c>
      <c r="B281" s="3">
        <f t="shared" si="16"/>
        <v>2008</v>
      </c>
      <c r="C281" s="3">
        <f t="shared" si="17"/>
        <v>12</v>
      </c>
      <c r="D281" s="3">
        <f t="shared" si="18"/>
        <v>15</v>
      </c>
      <c r="E281" s="3" t="str">
        <f t="shared" si="19"/>
        <v>20081215</v>
      </c>
      <c r="F281" s="35">
        <v>0.625</v>
      </c>
      <c r="G281">
        <v>21</v>
      </c>
    </row>
    <row r="282" spans="1:7" x14ac:dyDescent="0.25">
      <c r="A282" s="34">
        <v>39783</v>
      </c>
      <c r="B282" s="3">
        <f t="shared" si="16"/>
        <v>2008</v>
      </c>
      <c r="C282" s="3">
        <f t="shared" si="17"/>
        <v>12</v>
      </c>
      <c r="D282" s="3">
        <f t="shared" si="18"/>
        <v>16</v>
      </c>
      <c r="E282" s="3" t="str">
        <f t="shared" si="19"/>
        <v>20081216</v>
      </c>
      <c r="F282" s="35">
        <v>0.66666666666666663</v>
      </c>
      <c r="G282">
        <v>22.5</v>
      </c>
    </row>
    <row r="283" spans="1:7" x14ac:dyDescent="0.25">
      <c r="A283" s="34">
        <v>39783</v>
      </c>
      <c r="B283" s="3">
        <f t="shared" si="16"/>
        <v>2008</v>
      </c>
      <c r="C283" s="3">
        <f t="shared" si="17"/>
        <v>12</v>
      </c>
      <c r="D283" s="3">
        <f t="shared" si="18"/>
        <v>17</v>
      </c>
      <c r="E283" s="3" t="str">
        <f t="shared" si="19"/>
        <v>20081217</v>
      </c>
      <c r="F283" s="35">
        <v>0.70833333333333337</v>
      </c>
      <c r="G283">
        <v>23.3</v>
      </c>
    </row>
    <row r="284" spans="1:7" x14ac:dyDescent="0.25">
      <c r="A284" s="34">
        <v>39783</v>
      </c>
      <c r="B284" s="3">
        <f t="shared" si="16"/>
        <v>2008</v>
      </c>
      <c r="C284" s="3">
        <f t="shared" si="17"/>
        <v>12</v>
      </c>
      <c r="D284" s="3">
        <f t="shared" si="18"/>
        <v>18</v>
      </c>
      <c r="E284" s="3" t="str">
        <f t="shared" si="19"/>
        <v>20081218</v>
      </c>
      <c r="F284" s="35">
        <v>0.75</v>
      </c>
      <c r="G284">
        <v>22.7</v>
      </c>
    </row>
    <row r="285" spans="1:7" x14ac:dyDescent="0.25">
      <c r="A285" s="34">
        <v>39783</v>
      </c>
      <c r="B285" s="3">
        <f t="shared" si="16"/>
        <v>2008</v>
      </c>
      <c r="C285" s="3">
        <f t="shared" si="17"/>
        <v>12</v>
      </c>
      <c r="D285" s="3">
        <f t="shared" si="18"/>
        <v>19</v>
      </c>
      <c r="E285" s="3" t="str">
        <f t="shared" si="19"/>
        <v>20081219</v>
      </c>
      <c r="F285" s="35">
        <v>0.79166666666666663</v>
      </c>
      <c r="G285">
        <v>22.5</v>
      </c>
    </row>
    <row r="286" spans="1:7" x14ac:dyDescent="0.25">
      <c r="A286" s="34">
        <v>39783</v>
      </c>
      <c r="B286" s="3">
        <f t="shared" si="16"/>
        <v>2008</v>
      </c>
      <c r="C286" s="3">
        <f t="shared" si="17"/>
        <v>12</v>
      </c>
      <c r="D286" s="3">
        <f t="shared" si="18"/>
        <v>20</v>
      </c>
      <c r="E286" s="3" t="str">
        <f t="shared" si="19"/>
        <v>20081220</v>
      </c>
      <c r="F286" s="35">
        <v>0.83333333333333337</v>
      </c>
      <c r="G286">
        <v>22.7</v>
      </c>
    </row>
    <row r="287" spans="1:7" x14ac:dyDescent="0.25">
      <c r="A287" s="34">
        <v>39783</v>
      </c>
      <c r="B287" s="3">
        <f t="shared" si="16"/>
        <v>2008</v>
      </c>
      <c r="C287" s="3">
        <f t="shared" si="17"/>
        <v>12</v>
      </c>
      <c r="D287" s="3">
        <f t="shared" si="18"/>
        <v>21</v>
      </c>
      <c r="E287" s="3" t="str">
        <f t="shared" si="19"/>
        <v>20081221</v>
      </c>
      <c r="F287" s="35">
        <v>0.875</v>
      </c>
      <c r="G287">
        <v>22.7</v>
      </c>
    </row>
    <row r="288" spans="1:7" x14ac:dyDescent="0.25">
      <c r="A288" s="34">
        <v>39783</v>
      </c>
      <c r="B288" s="3">
        <f t="shared" si="16"/>
        <v>2008</v>
      </c>
      <c r="C288" s="3">
        <f t="shared" si="17"/>
        <v>12</v>
      </c>
      <c r="D288" s="3">
        <f t="shared" si="18"/>
        <v>22</v>
      </c>
      <c r="E288" s="3" t="str">
        <f t="shared" si="19"/>
        <v>20081222</v>
      </c>
      <c r="F288" s="35">
        <v>0.91666666666666663</v>
      </c>
      <c r="G288">
        <v>22.3</v>
      </c>
    </row>
    <row r="289" spans="1:7" x14ac:dyDescent="0.25">
      <c r="A289" s="34">
        <v>39783</v>
      </c>
      <c r="B289" s="3">
        <f t="shared" si="16"/>
        <v>2008</v>
      </c>
      <c r="C289" s="3">
        <f t="shared" si="17"/>
        <v>12</v>
      </c>
      <c r="D289" s="3">
        <f t="shared" si="18"/>
        <v>23</v>
      </c>
      <c r="E289" s="3" t="str">
        <f t="shared" si="19"/>
        <v>20081223</v>
      </c>
      <c r="F289" s="35">
        <v>0.95833333333333337</v>
      </c>
      <c r="G289">
        <v>22.2</v>
      </c>
    </row>
    <row r="290" spans="1:7" x14ac:dyDescent="0.25">
      <c r="A290" s="34">
        <v>39814</v>
      </c>
      <c r="B290" s="3">
        <f t="shared" si="16"/>
        <v>2009</v>
      </c>
      <c r="C290" s="3">
        <f t="shared" si="17"/>
        <v>1</v>
      </c>
      <c r="D290" s="3">
        <f t="shared" si="18"/>
        <v>0</v>
      </c>
      <c r="E290" s="3" t="str">
        <f t="shared" si="19"/>
        <v>200910</v>
      </c>
      <c r="F290" s="35">
        <v>0</v>
      </c>
      <c r="G290">
        <v>23.1</v>
      </c>
    </row>
    <row r="291" spans="1:7" x14ac:dyDescent="0.25">
      <c r="A291" s="34">
        <v>39814</v>
      </c>
      <c r="B291" s="3">
        <f t="shared" si="16"/>
        <v>2009</v>
      </c>
      <c r="C291" s="3">
        <f t="shared" si="17"/>
        <v>1</v>
      </c>
      <c r="D291" s="3">
        <f t="shared" si="18"/>
        <v>1</v>
      </c>
      <c r="E291" s="3" t="str">
        <f t="shared" si="19"/>
        <v>200911</v>
      </c>
      <c r="F291" s="35">
        <v>4.1666666666666664E-2</v>
      </c>
      <c r="G291">
        <v>22.3</v>
      </c>
    </row>
    <row r="292" spans="1:7" x14ac:dyDescent="0.25">
      <c r="A292" s="34">
        <v>39814</v>
      </c>
      <c r="B292" s="3">
        <f t="shared" si="16"/>
        <v>2009</v>
      </c>
      <c r="C292" s="3">
        <f t="shared" si="17"/>
        <v>1</v>
      </c>
      <c r="D292" s="3">
        <f t="shared" si="18"/>
        <v>2</v>
      </c>
      <c r="E292" s="3" t="str">
        <f t="shared" si="19"/>
        <v>200912</v>
      </c>
      <c r="F292" s="35">
        <v>8.3333333333333329E-2</v>
      </c>
      <c r="G292">
        <v>21.6</v>
      </c>
    </row>
    <row r="293" spans="1:7" x14ac:dyDescent="0.25">
      <c r="A293" s="34">
        <v>39814</v>
      </c>
      <c r="B293" s="3">
        <f t="shared" si="16"/>
        <v>2009</v>
      </c>
      <c r="C293" s="3">
        <f t="shared" si="17"/>
        <v>1</v>
      </c>
      <c r="D293" s="3">
        <f t="shared" si="18"/>
        <v>3</v>
      </c>
      <c r="E293" s="3" t="str">
        <f t="shared" si="19"/>
        <v>200913</v>
      </c>
      <c r="F293" s="35">
        <v>0.125</v>
      </c>
      <c r="G293">
        <v>20.399999999999999</v>
      </c>
    </row>
    <row r="294" spans="1:7" x14ac:dyDescent="0.25">
      <c r="A294" s="34">
        <v>39814</v>
      </c>
      <c r="B294" s="3">
        <f t="shared" si="16"/>
        <v>2009</v>
      </c>
      <c r="C294" s="3">
        <f t="shared" si="17"/>
        <v>1</v>
      </c>
      <c r="D294" s="3">
        <f t="shared" si="18"/>
        <v>4</v>
      </c>
      <c r="E294" s="3" t="str">
        <f t="shared" si="19"/>
        <v>200914</v>
      </c>
      <c r="F294" s="35">
        <v>0.16666666666666666</v>
      </c>
      <c r="G294">
        <v>20.7</v>
      </c>
    </row>
    <row r="295" spans="1:7" x14ac:dyDescent="0.25">
      <c r="A295" s="34">
        <v>39814</v>
      </c>
      <c r="B295" s="3">
        <f t="shared" si="16"/>
        <v>2009</v>
      </c>
      <c r="C295" s="3">
        <f t="shared" si="17"/>
        <v>1</v>
      </c>
      <c r="D295" s="3">
        <f t="shared" si="18"/>
        <v>5</v>
      </c>
      <c r="E295" s="3" t="str">
        <f t="shared" si="19"/>
        <v>200915</v>
      </c>
      <c r="F295" s="35">
        <v>0.20833333333333334</v>
      </c>
      <c r="G295">
        <v>21.3</v>
      </c>
    </row>
    <row r="296" spans="1:7" x14ac:dyDescent="0.25">
      <c r="A296" s="34">
        <v>39814</v>
      </c>
      <c r="B296" s="3">
        <f t="shared" si="16"/>
        <v>2009</v>
      </c>
      <c r="C296" s="3">
        <f t="shared" si="17"/>
        <v>1</v>
      </c>
      <c r="D296" s="3">
        <f t="shared" si="18"/>
        <v>6</v>
      </c>
      <c r="E296" s="3" t="str">
        <f t="shared" si="19"/>
        <v>200916</v>
      </c>
      <c r="F296" s="35">
        <v>0.25</v>
      </c>
      <c r="G296">
        <v>22.8</v>
      </c>
    </row>
    <row r="297" spans="1:7" x14ac:dyDescent="0.25">
      <c r="A297" s="34">
        <v>39814</v>
      </c>
      <c r="B297" s="3">
        <f t="shared" si="16"/>
        <v>2009</v>
      </c>
      <c r="C297" s="3">
        <f t="shared" si="17"/>
        <v>1</v>
      </c>
      <c r="D297" s="3">
        <f t="shared" si="18"/>
        <v>7</v>
      </c>
      <c r="E297" s="3" t="str">
        <f t="shared" si="19"/>
        <v>200917</v>
      </c>
      <c r="F297" s="35">
        <v>0.29166666666666669</v>
      </c>
      <c r="G297">
        <v>24.1</v>
      </c>
    </row>
    <row r="298" spans="1:7" x14ac:dyDescent="0.25">
      <c r="A298" s="34">
        <v>39814</v>
      </c>
      <c r="B298" s="3">
        <f t="shared" si="16"/>
        <v>2009</v>
      </c>
      <c r="C298" s="3">
        <f t="shared" si="17"/>
        <v>1</v>
      </c>
      <c r="D298" s="3">
        <f t="shared" si="18"/>
        <v>8</v>
      </c>
      <c r="E298" s="3" t="str">
        <f t="shared" si="19"/>
        <v>200918</v>
      </c>
      <c r="F298" s="35">
        <v>0.33333333333333331</v>
      </c>
      <c r="G298">
        <v>24.3</v>
      </c>
    </row>
    <row r="299" spans="1:7" x14ac:dyDescent="0.25">
      <c r="A299" s="34">
        <v>39814</v>
      </c>
      <c r="B299" s="3">
        <f t="shared" si="16"/>
        <v>2009</v>
      </c>
      <c r="C299" s="3">
        <f t="shared" si="17"/>
        <v>1</v>
      </c>
      <c r="D299" s="3">
        <f t="shared" si="18"/>
        <v>9</v>
      </c>
      <c r="E299" s="3" t="str">
        <f t="shared" si="19"/>
        <v>200919</v>
      </c>
      <c r="F299" s="35">
        <v>0.375</v>
      </c>
      <c r="G299">
        <v>24.9</v>
      </c>
    </row>
    <row r="300" spans="1:7" x14ac:dyDescent="0.25">
      <c r="A300" s="34">
        <v>39814</v>
      </c>
      <c r="B300" s="3">
        <f t="shared" si="16"/>
        <v>2009</v>
      </c>
      <c r="C300" s="3">
        <f t="shared" si="17"/>
        <v>1</v>
      </c>
      <c r="D300" s="3">
        <f t="shared" si="18"/>
        <v>10</v>
      </c>
      <c r="E300" s="3" t="str">
        <f t="shared" si="19"/>
        <v>2009110</v>
      </c>
      <c r="F300" s="35">
        <v>0.41666666666666669</v>
      </c>
      <c r="G300">
        <v>24.4</v>
      </c>
    </row>
    <row r="301" spans="1:7" x14ac:dyDescent="0.25">
      <c r="A301" s="34">
        <v>39814</v>
      </c>
      <c r="B301" s="3">
        <f t="shared" si="16"/>
        <v>2009</v>
      </c>
      <c r="C301" s="3">
        <f t="shared" si="17"/>
        <v>1</v>
      </c>
      <c r="D301" s="3">
        <f t="shared" si="18"/>
        <v>11</v>
      </c>
      <c r="E301" s="3" t="str">
        <f t="shared" si="19"/>
        <v>2009111</v>
      </c>
      <c r="F301" s="35">
        <v>0.45833333333333331</v>
      </c>
      <c r="G301">
        <v>24.2</v>
      </c>
    </row>
    <row r="302" spans="1:7" x14ac:dyDescent="0.25">
      <c r="A302" s="34">
        <v>39814</v>
      </c>
      <c r="B302" s="3">
        <f t="shared" si="16"/>
        <v>2009</v>
      </c>
      <c r="C302" s="3">
        <f t="shared" si="17"/>
        <v>1</v>
      </c>
      <c r="D302" s="3">
        <f t="shared" si="18"/>
        <v>12</v>
      </c>
      <c r="E302" s="3" t="str">
        <f t="shared" si="19"/>
        <v>2009112</v>
      </c>
      <c r="F302" s="35">
        <v>0.5</v>
      </c>
      <c r="G302">
        <v>23.3</v>
      </c>
    </row>
    <row r="303" spans="1:7" x14ac:dyDescent="0.25">
      <c r="A303" s="34">
        <v>39814</v>
      </c>
      <c r="B303" s="3">
        <f t="shared" si="16"/>
        <v>2009</v>
      </c>
      <c r="C303" s="3">
        <f t="shared" si="17"/>
        <v>1</v>
      </c>
      <c r="D303" s="3">
        <f t="shared" si="18"/>
        <v>13</v>
      </c>
      <c r="E303" s="3" t="str">
        <f t="shared" si="19"/>
        <v>2009113</v>
      </c>
      <c r="F303" s="35">
        <v>0.54166666666666663</v>
      </c>
      <c r="G303">
        <v>21.9</v>
      </c>
    </row>
    <row r="304" spans="1:7" x14ac:dyDescent="0.25">
      <c r="A304" s="34">
        <v>39814</v>
      </c>
      <c r="B304" s="3">
        <f t="shared" si="16"/>
        <v>2009</v>
      </c>
      <c r="C304" s="3">
        <f t="shared" si="17"/>
        <v>1</v>
      </c>
      <c r="D304" s="3">
        <f t="shared" si="18"/>
        <v>14</v>
      </c>
      <c r="E304" s="3" t="str">
        <f t="shared" si="19"/>
        <v>2009114</v>
      </c>
      <c r="F304" s="35">
        <v>0.58333333333333337</v>
      </c>
      <c r="G304">
        <v>21.7</v>
      </c>
    </row>
    <row r="305" spans="1:7" x14ac:dyDescent="0.25">
      <c r="A305" s="34">
        <v>39814</v>
      </c>
      <c r="B305" s="3">
        <f t="shared" si="16"/>
        <v>2009</v>
      </c>
      <c r="C305" s="3">
        <f t="shared" si="17"/>
        <v>1</v>
      </c>
      <c r="D305" s="3">
        <f t="shared" si="18"/>
        <v>15</v>
      </c>
      <c r="E305" s="3" t="str">
        <f t="shared" si="19"/>
        <v>2009115</v>
      </c>
      <c r="F305" s="35">
        <v>0.625</v>
      </c>
      <c r="G305">
        <v>22.7</v>
      </c>
    </row>
    <row r="306" spans="1:7" x14ac:dyDescent="0.25">
      <c r="A306" s="34">
        <v>39814</v>
      </c>
      <c r="B306" s="3">
        <f t="shared" si="16"/>
        <v>2009</v>
      </c>
      <c r="C306" s="3">
        <f t="shared" si="17"/>
        <v>1</v>
      </c>
      <c r="D306" s="3">
        <f t="shared" si="18"/>
        <v>16</v>
      </c>
      <c r="E306" s="3" t="str">
        <f t="shared" si="19"/>
        <v>2009116</v>
      </c>
      <c r="F306" s="35">
        <v>0.66666666666666663</v>
      </c>
      <c r="G306">
        <v>23.3</v>
      </c>
    </row>
    <row r="307" spans="1:7" x14ac:dyDescent="0.25">
      <c r="A307" s="34">
        <v>39814</v>
      </c>
      <c r="B307" s="3">
        <f t="shared" si="16"/>
        <v>2009</v>
      </c>
      <c r="C307" s="3">
        <f t="shared" si="17"/>
        <v>1</v>
      </c>
      <c r="D307" s="3">
        <f t="shared" si="18"/>
        <v>17</v>
      </c>
      <c r="E307" s="3" t="str">
        <f t="shared" si="19"/>
        <v>2009117</v>
      </c>
      <c r="F307" s="35">
        <v>0.70833333333333337</v>
      </c>
      <c r="G307">
        <v>24.1</v>
      </c>
    </row>
    <row r="308" spans="1:7" x14ac:dyDescent="0.25">
      <c r="A308" s="34">
        <v>39814</v>
      </c>
      <c r="B308" s="3">
        <f t="shared" si="16"/>
        <v>2009</v>
      </c>
      <c r="C308" s="3">
        <f t="shared" si="17"/>
        <v>1</v>
      </c>
      <c r="D308" s="3">
        <f t="shared" si="18"/>
        <v>18</v>
      </c>
      <c r="E308" s="3" t="str">
        <f t="shared" si="19"/>
        <v>2009118</v>
      </c>
      <c r="F308" s="35">
        <v>0.75</v>
      </c>
      <c r="G308">
        <v>24.6</v>
      </c>
    </row>
    <row r="309" spans="1:7" x14ac:dyDescent="0.25">
      <c r="A309" s="34">
        <v>39814</v>
      </c>
      <c r="B309" s="3">
        <f t="shared" si="16"/>
        <v>2009</v>
      </c>
      <c r="C309" s="3">
        <f t="shared" si="17"/>
        <v>1</v>
      </c>
      <c r="D309" s="3">
        <f t="shared" si="18"/>
        <v>19</v>
      </c>
      <c r="E309" s="3" t="str">
        <f t="shared" si="19"/>
        <v>2009119</v>
      </c>
      <c r="F309" s="35">
        <v>0.79166666666666663</v>
      </c>
      <c r="G309">
        <v>24.9</v>
      </c>
    </row>
    <row r="310" spans="1:7" x14ac:dyDescent="0.25">
      <c r="A310" s="34">
        <v>39814</v>
      </c>
      <c r="B310" s="3">
        <f t="shared" si="16"/>
        <v>2009</v>
      </c>
      <c r="C310" s="3">
        <f t="shared" si="17"/>
        <v>1</v>
      </c>
      <c r="D310" s="3">
        <f t="shared" si="18"/>
        <v>20</v>
      </c>
      <c r="E310" s="3" t="str">
        <f t="shared" si="19"/>
        <v>2009120</v>
      </c>
      <c r="F310" s="35">
        <v>0.83333333333333337</v>
      </c>
      <c r="G310">
        <v>24.6</v>
      </c>
    </row>
    <row r="311" spans="1:7" x14ac:dyDescent="0.25">
      <c r="A311" s="34">
        <v>39814</v>
      </c>
      <c r="B311" s="3">
        <f t="shared" si="16"/>
        <v>2009</v>
      </c>
      <c r="C311" s="3">
        <f t="shared" si="17"/>
        <v>1</v>
      </c>
      <c r="D311" s="3">
        <f t="shared" si="18"/>
        <v>21</v>
      </c>
      <c r="E311" s="3" t="str">
        <f t="shared" si="19"/>
        <v>2009121</v>
      </c>
      <c r="F311" s="35">
        <v>0.875</v>
      </c>
      <c r="G311">
        <v>24.4</v>
      </c>
    </row>
    <row r="312" spans="1:7" x14ac:dyDescent="0.25">
      <c r="A312" s="34">
        <v>39814</v>
      </c>
      <c r="B312" s="3">
        <f t="shared" si="16"/>
        <v>2009</v>
      </c>
      <c r="C312" s="3">
        <f t="shared" si="17"/>
        <v>1</v>
      </c>
      <c r="D312" s="3">
        <f t="shared" si="18"/>
        <v>22</v>
      </c>
      <c r="E312" s="3" t="str">
        <f t="shared" si="19"/>
        <v>2009122</v>
      </c>
      <c r="F312" s="35">
        <v>0.91666666666666663</v>
      </c>
      <c r="G312">
        <v>23.8</v>
      </c>
    </row>
    <row r="313" spans="1:7" x14ac:dyDescent="0.25">
      <c r="A313" s="34">
        <v>39814</v>
      </c>
      <c r="B313" s="3">
        <f t="shared" si="16"/>
        <v>2009</v>
      </c>
      <c r="C313" s="3">
        <f t="shared" si="17"/>
        <v>1</v>
      </c>
      <c r="D313" s="3">
        <f t="shared" si="18"/>
        <v>23</v>
      </c>
      <c r="E313" s="3" t="str">
        <f t="shared" si="19"/>
        <v>2009123</v>
      </c>
      <c r="F313" s="35">
        <v>0.95833333333333337</v>
      </c>
      <c r="G313">
        <v>22.8</v>
      </c>
    </row>
    <row r="314" spans="1:7" x14ac:dyDescent="0.25">
      <c r="A314" s="34">
        <v>39845</v>
      </c>
      <c r="B314" s="3">
        <f t="shared" si="16"/>
        <v>2009</v>
      </c>
      <c r="C314" s="3">
        <f t="shared" si="17"/>
        <v>2</v>
      </c>
      <c r="D314" s="3">
        <f t="shared" si="18"/>
        <v>0</v>
      </c>
      <c r="E314" s="3" t="str">
        <f t="shared" si="19"/>
        <v>200920</v>
      </c>
      <c r="F314" s="35">
        <v>0</v>
      </c>
      <c r="G314">
        <v>19.3</v>
      </c>
    </row>
    <row r="315" spans="1:7" x14ac:dyDescent="0.25">
      <c r="A315" s="34">
        <v>39845</v>
      </c>
      <c r="B315" s="3">
        <f t="shared" si="16"/>
        <v>2009</v>
      </c>
      <c r="C315" s="3">
        <f t="shared" si="17"/>
        <v>2</v>
      </c>
      <c r="D315" s="3">
        <f t="shared" si="18"/>
        <v>1</v>
      </c>
      <c r="E315" s="3" t="str">
        <f t="shared" si="19"/>
        <v>200921</v>
      </c>
      <c r="F315" s="35">
        <v>4.1666666666666664E-2</v>
      </c>
      <c r="G315">
        <v>18.7</v>
      </c>
    </row>
    <row r="316" spans="1:7" x14ac:dyDescent="0.25">
      <c r="A316" s="34">
        <v>39845</v>
      </c>
      <c r="B316" s="3">
        <f t="shared" si="16"/>
        <v>2009</v>
      </c>
      <c r="C316" s="3">
        <f t="shared" si="17"/>
        <v>2</v>
      </c>
      <c r="D316" s="3">
        <f t="shared" si="18"/>
        <v>2</v>
      </c>
      <c r="E316" s="3" t="str">
        <f t="shared" si="19"/>
        <v>200922</v>
      </c>
      <c r="F316" s="35">
        <v>8.3333333333333329E-2</v>
      </c>
      <c r="G316">
        <v>17.899999999999999</v>
      </c>
    </row>
    <row r="317" spans="1:7" x14ac:dyDescent="0.25">
      <c r="A317" s="34">
        <v>39845</v>
      </c>
      <c r="B317" s="3">
        <f t="shared" si="16"/>
        <v>2009</v>
      </c>
      <c r="C317" s="3">
        <f t="shared" si="17"/>
        <v>2</v>
      </c>
      <c r="D317" s="3">
        <f t="shared" si="18"/>
        <v>3</v>
      </c>
      <c r="E317" s="3" t="str">
        <f t="shared" si="19"/>
        <v>200923</v>
      </c>
      <c r="F317" s="35">
        <v>0.125</v>
      </c>
      <c r="G317">
        <v>17.3</v>
      </c>
    </row>
    <row r="318" spans="1:7" x14ac:dyDescent="0.25">
      <c r="A318" s="34">
        <v>39845</v>
      </c>
      <c r="B318" s="3">
        <f t="shared" si="16"/>
        <v>2009</v>
      </c>
      <c r="C318" s="3">
        <f t="shared" si="17"/>
        <v>2</v>
      </c>
      <c r="D318" s="3">
        <f t="shared" si="18"/>
        <v>4</v>
      </c>
      <c r="E318" s="3" t="str">
        <f t="shared" si="19"/>
        <v>200924</v>
      </c>
      <c r="F318" s="35">
        <v>0.16666666666666666</v>
      </c>
      <c r="G318">
        <v>17.399999999999999</v>
      </c>
    </row>
    <row r="319" spans="1:7" x14ac:dyDescent="0.25">
      <c r="A319" s="34">
        <v>39845</v>
      </c>
      <c r="B319" s="3">
        <f t="shared" si="16"/>
        <v>2009</v>
      </c>
      <c r="C319" s="3">
        <f t="shared" si="17"/>
        <v>2</v>
      </c>
      <c r="D319" s="3">
        <f t="shared" si="18"/>
        <v>5</v>
      </c>
      <c r="E319" s="3" t="str">
        <f t="shared" si="19"/>
        <v>200925</v>
      </c>
      <c r="F319" s="35">
        <v>0.20833333333333334</v>
      </c>
      <c r="G319">
        <v>17.8</v>
      </c>
    </row>
    <row r="320" spans="1:7" x14ac:dyDescent="0.25">
      <c r="A320" s="34">
        <v>39845</v>
      </c>
      <c r="B320" s="3">
        <f t="shared" si="16"/>
        <v>2009</v>
      </c>
      <c r="C320" s="3">
        <f t="shared" si="17"/>
        <v>2</v>
      </c>
      <c r="D320" s="3">
        <f t="shared" si="18"/>
        <v>6</v>
      </c>
      <c r="E320" s="3" t="str">
        <f t="shared" si="19"/>
        <v>200926</v>
      </c>
      <c r="F320" s="35">
        <v>0.25</v>
      </c>
      <c r="G320">
        <v>20.3</v>
      </c>
    </row>
    <row r="321" spans="1:7" x14ac:dyDescent="0.25">
      <c r="A321" s="34">
        <v>39845</v>
      </c>
      <c r="B321" s="3">
        <f t="shared" si="16"/>
        <v>2009</v>
      </c>
      <c r="C321" s="3">
        <f t="shared" si="17"/>
        <v>2</v>
      </c>
      <c r="D321" s="3">
        <f t="shared" si="18"/>
        <v>7</v>
      </c>
      <c r="E321" s="3" t="str">
        <f t="shared" si="19"/>
        <v>200927</v>
      </c>
      <c r="F321" s="35">
        <v>0.29166666666666669</v>
      </c>
      <c r="G321">
        <v>22.6</v>
      </c>
    </row>
    <row r="322" spans="1:7" x14ac:dyDescent="0.25">
      <c r="A322" s="34">
        <v>39845</v>
      </c>
      <c r="B322" s="3">
        <f t="shared" si="16"/>
        <v>2009</v>
      </c>
      <c r="C322" s="3">
        <f t="shared" si="17"/>
        <v>2</v>
      </c>
      <c r="D322" s="3">
        <f t="shared" si="18"/>
        <v>8</v>
      </c>
      <c r="E322" s="3" t="str">
        <f t="shared" si="19"/>
        <v>200928</v>
      </c>
      <c r="F322" s="35">
        <v>0.33333333333333331</v>
      </c>
      <c r="G322">
        <v>22.9</v>
      </c>
    </row>
    <row r="323" spans="1:7" x14ac:dyDescent="0.25">
      <c r="A323" s="34">
        <v>39845</v>
      </c>
      <c r="B323" s="3">
        <f t="shared" ref="B323:B386" si="20">YEAR(A323)</f>
        <v>2009</v>
      </c>
      <c r="C323" s="3">
        <f t="shared" ref="C323:C386" si="21">MONTH(A323)</f>
        <v>2</v>
      </c>
      <c r="D323" s="3">
        <f t="shared" ref="D323:D386" si="22">HOUR(F323)</f>
        <v>9</v>
      </c>
      <c r="E323" s="3" t="str">
        <f t="shared" ref="E323:E386" si="23">B323&amp;C323&amp;D323</f>
        <v>200929</v>
      </c>
      <c r="F323" s="35">
        <v>0.375</v>
      </c>
      <c r="G323">
        <v>22.8</v>
      </c>
    </row>
    <row r="324" spans="1:7" x14ac:dyDescent="0.25">
      <c r="A324" s="34">
        <v>39845</v>
      </c>
      <c r="B324" s="3">
        <f t="shared" si="20"/>
        <v>2009</v>
      </c>
      <c r="C324" s="3">
        <f t="shared" si="21"/>
        <v>2</v>
      </c>
      <c r="D324" s="3">
        <f t="shared" si="22"/>
        <v>10</v>
      </c>
      <c r="E324" s="3" t="str">
        <f t="shared" si="23"/>
        <v>2009210</v>
      </c>
      <c r="F324" s="35">
        <v>0.41666666666666669</v>
      </c>
      <c r="G324">
        <v>21.6</v>
      </c>
    </row>
    <row r="325" spans="1:7" x14ac:dyDescent="0.25">
      <c r="A325" s="34">
        <v>39845</v>
      </c>
      <c r="B325" s="3">
        <f t="shared" si="20"/>
        <v>2009</v>
      </c>
      <c r="C325" s="3">
        <f t="shared" si="21"/>
        <v>2</v>
      </c>
      <c r="D325" s="3">
        <f t="shared" si="22"/>
        <v>11</v>
      </c>
      <c r="E325" s="3" t="str">
        <f t="shared" si="23"/>
        <v>2009211</v>
      </c>
      <c r="F325" s="35">
        <v>0.45833333333333331</v>
      </c>
      <c r="G325">
        <v>20</v>
      </c>
    </row>
    <row r="326" spans="1:7" x14ac:dyDescent="0.25">
      <c r="A326" s="34">
        <v>39845</v>
      </c>
      <c r="B326" s="3">
        <f t="shared" si="20"/>
        <v>2009</v>
      </c>
      <c r="C326" s="3">
        <f t="shared" si="21"/>
        <v>2</v>
      </c>
      <c r="D326" s="3">
        <f t="shared" si="22"/>
        <v>12</v>
      </c>
      <c r="E326" s="3" t="str">
        <f t="shared" si="23"/>
        <v>2009212</v>
      </c>
      <c r="F326" s="35">
        <v>0.5</v>
      </c>
      <c r="G326">
        <v>18.3</v>
      </c>
    </row>
    <row r="327" spans="1:7" x14ac:dyDescent="0.25">
      <c r="A327" s="34">
        <v>39845</v>
      </c>
      <c r="B327" s="3">
        <f t="shared" si="20"/>
        <v>2009</v>
      </c>
      <c r="C327" s="3">
        <f t="shared" si="21"/>
        <v>2</v>
      </c>
      <c r="D327" s="3">
        <f t="shared" si="22"/>
        <v>13</v>
      </c>
      <c r="E327" s="3" t="str">
        <f t="shared" si="23"/>
        <v>2009213</v>
      </c>
      <c r="F327" s="35">
        <v>0.54166666666666663</v>
      </c>
      <c r="G327">
        <v>17.5</v>
      </c>
    </row>
    <row r="328" spans="1:7" x14ac:dyDescent="0.25">
      <c r="A328" s="34">
        <v>39845</v>
      </c>
      <c r="B328" s="3">
        <f t="shared" si="20"/>
        <v>2009</v>
      </c>
      <c r="C328" s="3">
        <f t="shared" si="21"/>
        <v>2</v>
      </c>
      <c r="D328" s="3">
        <f t="shared" si="22"/>
        <v>14</v>
      </c>
      <c r="E328" s="3" t="str">
        <f t="shared" si="23"/>
        <v>2009214</v>
      </c>
      <c r="F328" s="35">
        <v>0.58333333333333337</v>
      </c>
      <c r="G328">
        <v>16.3</v>
      </c>
    </row>
    <row r="329" spans="1:7" x14ac:dyDescent="0.25">
      <c r="A329" s="34">
        <v>39845</v>
      </c>
      <c r="B329" s="3">
        <f t="shared" si="20"/>
        <v>2009</v>
      </c>
      <c r="C329" s="3">
        <f t="shared" si="21"/>
        <v>2</v>
      </c>
      <c r="D329" s="3">
        <f t="shared" si="22"/>
        <v>15</v>
      </c>
      <c r="E329" s="3" t="str">
        <f t="shared" si="23"/>
        <v>2009215</v>
      </c>
      <c r="F329" s="35">
        <v>0.625</v>
      </c>
      <c r="G329">
        <v>15.5</v>
      </c>
    </row>
    <row r="330" spans="1:7" x14ac:dyDescent="0.25">
      <c r="A330" s="34">
        <v>39845</v>
      </c>
      <c r="B330" s="3">
        <f t="shared" si="20"/>
        <v>2009</v>
      </c>
      <c r="C330" s="3">
        <f t="shared" si="21"/>
        <v>2</v>
      </c>
      <c r="D330" s="3">
        <f t="shared" si="22"/>
        <v>16</v>
      </c>
      <c r="E330" s="3" t="str">
        <f t="shared" si="23"/>
        <v>2009216</v>
      </c>
      <c r="F330" s="35">
        <v>0.66666666666666663</v>
      </c>
      <c r="G330">
        <v>15.5</v>
      </c>
    </row>
    <row r="331" spans="1:7" x14ac:dyDescent="0.25">
      <c r="A331" s="34">
        <v>39845</v>
      </c>
      <c r="B331" s="3">
        <f t="shared" si="20"/>
        <v>2009</v>
      </c>
      <c r="C331" s="3">
        <f t="shared" si="21"/>
        <v>2</v>
      </c>
      <c r="D331" s="3">
        <f t="shared" si="22"/>
        <v>17</v>
      </c>
      <c r="E331" s="3" t="str">
        <f t="shared" si="23"/>
        <v>2009217</v>
      </c>
      <c r="F331" s="35">
        <v>0.70833333333333337</v>
      </c>
      <c r="G331">
        <v>16.899999999999999</v>
      </c>
    </row>
    <row r="332" spans="1:7" x14ac:dyDescent="0.25">
      <c r="A332" s="34">
        <v>39845</v>
      </c>
      <c r="B332" s="3">
        <f t="shared" si="20"/>
        <v>2009</v>
      </c>
      <c r="C332" s="3">
        <f t="shared" si="21"/>
        <v>2</v>
      </c>
      <c r="D332" s="3">
        <f t="shared" si="22"/>
        <v>18</v>
      </c>
      <c r="E332" s="3" t="str">
        <f t="shared" si="23"/>
        <v>2009218</v>
      </c>
      <c r="F332" s="35">
        <v>0.75</v>
      </c>
      <c r="G332">
        <v>18.7</v>
      </c>
    </row>
    <row r="333" spans="1:7" x14ac:dyDescent="0.25">
      <c r="A333" s="34">
        <v>39845</v>
      </c>
      <c r="B333" s="3">
        <f t="shared" si="20"/>
        <v>2009</v>
      </c>
      <c r="C333" s="3">
        <f t="shared" si="21"/>
        <v>2</v>
      </c>
      <c r="D333" s="3">
        <f t="shared" si="22"/>
        <v>19</v>
      </c>
      <c r="E333" s="3" t="str">
        <f t="shared" si="23"/>
        <v>2009219</v>
      </c>
      <c r="F333" s="35">
        <v>0.79166666666666663</v>
      </c>
      <c r="G333">
        <v>20.2</v>
      </c>
    </row>
    <row r="334" spans="1:7" x14ac:dyDescent="0.25">
      <c r="A334" s="34">
        <v>39845</v>
      </c>
      <c r="B334" s="3">
        <f t="shared" si="20"/>
        <v>2009</v>
      </c>
      <c r="C334" s="3">
        <f t="shared" si="21"/>
        <v>2</v>
      </c>
      <c r="D334" s="3">
        <f t="shared" si="22"/>
        <v>20</v>
      </c>
      <c r="E334" s="3" t="str">
        <f t="shared" si="23"/>
        <v>2009220</v>
      </c>
      <c r="F334" s="35">
        <v>0.83333333333333337</v>
      </c>
      <c r="G334">
        <v>20.2</v>
      </c>
    </row>
    <row r="335" spans="1:7" x14ac:dyDescent="0.25">
      <c r="A335" s="34">
        <v>39845</v>
      </c>
      <c r="B335" s="3">
        <f t="shared" si="20"/>
        <v>2009</v>
      </c>
      <c r="C335" s="3">
        <f t="shared" si="21"/>
        <v>2</v>
      </c>
      <c r="D335" s="3">
        <f t="shared" si="22"/>
        <v>21</v>
      </c>
      <c r="E335" s="3" t="str">
        <f t="shared" si="23"/>
        <v>2009221</v>
      </c>
      <c r="F335" s="35">
        <v>0.875</v>
      </c>
      <c r="G335">
        <v>20.3</v>
      </c>
    </row>
    <row r="336" spans="1:7" x14ac:dyDescent="0.25">
      <c r="A336" s="34">
        <v>39845</v>
      </c>
      <c r="B336" s="3">
        <f t="shared" si="20"/>
        <v>2009</v>
      </c>
      <c r="C336" s="3">
        <f t="shared" si="21"/>
        <v>2</v>
      </c>
      <c r="D336" s="3">
        <f t="shared" si="22"/>
        <v>22</v>
      </c>
      <c r="E336" s="3" t="str">
        <f t="shared" si="23"/>
        <v>2009222</v>
      </c>
      <c r="F336" s="35">
        <v>0.91666666666666663</v>
      </c>
      <c r="G336">
        <v>20</v>
      </c>
    </row>
    <row r="337" spans="1:7" x14ac:dyDescent="0.25">
      <c r="A337" s="34">
        <v>39845</v>
      </c>
      <c r="B337" s="3">
        <f t="shared" si="20"/>
        <v>2009</v>
      </c>
      <c r="C337" s="3">
        <f t="shared" si="21"/>
        <v>2</v>
      </c>
      <c r="D337" s="3">
        <f t="shared" si="22"/>
        <v>23</v>
      </c>
      <c r="E337" s="3" t="str">
        <f t="shared" si="23"/>
        <v>2009223</v>
      </c>
      <c r="F337" s="35">
        <v>0.95833333333333337</v>
      </c>
      <c r="G337">
        <v>19.899999999999999</v>
      </c>
    </row>
    <row r="338" spans="1:7" x14ac:dyDescent="0.25">
      <c r="A338" s="34">
        <v>39873</v>
      </c>
      <c r="B338" s="3">
        <f t="shared" si="20"/>
        <v>2009</v>
      </c>
      <c r="C338" s="3">
        <f t="shared" si="21"/>
        <v>3</v>
      </c>
      <c r="D338" s="3">
        <f t="shared" si="22"/>
        <v>0</v>
      </c>
      <c r="E338" s="3" t="str">
        <f t="shared" si="23"/>
        <v>200930</v>
      </c>
      <c r="F338" s="35">
        <v>0</v>
      </c>
      <c r="G338">
        <v>19.5</v>
      </c>
    </row>
    <row r="339" spans="1:7" x14ac:dyDescent="0.25">
      <c r="A339" s="34">
        <v>39873</v>
      </c>
      <c r="B339" s="3">
        <f t="shared" si="20"/>
        <v>2009</v>
      </c>
      <c r="C339" s="3">
        <f t="shared" si="21"/>
        <v>3</v>
      </c>
      <c r="D339" s="3">
        <f t="shared" si="22"/>
        <v>1</v>
      </c>
      <c r="E339" s="3" t="str">
        <f t="shared" si="23"/>
        <v>200931</v>
      </c>
      <c r="F339" s="35">
        <v>4.1666666666666664E-2</v>
      </c>
      <c r="G339">
        <v>18.8</v>
      </c>
    </row>
    <row r="340" spans="1:7" x14ac:dyDescent="0.25">
      <c r="A340" s="34">
        <v>39873</v>
      </c>
      <c r="B340" s="3">
        <f t="shared" si="20"/>
        <v>2009</v>
      </c>
      <c r="C340" s="3">
        <f t="shared" si="21"/>
        <v>3</v>
      </c>
      <c r="D340" s="3">
        <f t="shared" si="22"/>
        <v>2</v>
      </c>
      <c r="E340" s="3" t="str">
        <f t="shared" si="23"/>
        <v>200932</v>
      </c>
      <c r="F340" s="35">
        <v>8.3333333333333329E-2</v>
      </c>
      <c r="G340">
        <v>19.3</v>
      </c>
    </row>
    <row r="341" spans="1:7" x14ac:dyDescent="0.25">
      <c r="A341" s="34">
        <v>39873</v>
      </c>
      <c r="B341" s="3">
        <f t="shared" si="20"/>
        <v>2009</v>
      </c>
      <c r="C341" s="3">
        <f t="shared" si="21"/>
        <v>3</v>
      </c>
      <c r="D341" s="3">
        <f t="shared" si="22"/>
        <v>3</v>
      </c>
      <c r="E341" s="3" t="str">
        <f t="shared" si="23"/>
        <v>200933</v>
      </c>
      <c r="F341" s="35">
        <v>0.125</v>
      </c>
      <c r="G341">
        <v>18.3</v>
      </c>
    </row>
    <row r="342" spans="1:7" x14ac:dyDescent="0.25">
      <c r="A342" s="34">
        <v>39873</v>
      </c>
      <c r="B342" s="3">
        <f t="shared" si="20"/>
        <v>2009</v>
      </c>
      <c r="C342" s="3">
        <f t="shared" si="21"/>
        <v>3</v>
      </c>
      <c r="D342" s="3">
        <f t="shared" si="22"/>
        <v>4</v>
      </c>
      <c r="E342" s="3" t="str">
        <f t="shared" si="23"/>
        <v>200934</v>
      </c>
      <c r="F342" s="35">
        <v>0.16666666666666666</v>
      </c>
      <c r="G342">
        <v>18.899999999999999</v>
      </c>
    </row>
    <row r="343" spans="1:7" x14ac:dyDescent="0.25">
      <c r="A343" s="34">
        <v>39873</v>
      </c>
      <c r="B343" s="3">
        <f t="shared" si="20"/>
        <v>2009</v>
      </c>
      <c r="C343" s="3">
        <f t="shared" si="21"/>
        <v>3</v>
      </c>
      <c r="D343" s="3">
        <f t="shared" si="22"/>
        <v>5</v>
      </c>
      <c r="E343" s="3" t="str">
        <f t="shared" si="23"/>
        <v>200935</v>
      </c>
      <c r="F343" s="35">
        <v>0.20833333333333334</v>
      </c>
      <c r="G343">
        <v>20.7</v>
      </c>
    </row>
    <row r="344" spans="1:7" x14ac:dyDescent="0.25">
      <c r="A344" s="34">
        <v>39873</v>
      </c>
      <c r="B344" s="3">
        <f t="shared" si="20"/>
        <v>2009</v>
      </c>
      <c r="C344" s="3">
        <f t="shared" si="21"/>
        <v>3</v>
      </c>
      <c r="D344" s="3">
        <f t="shared" si="22"/>
        <v>6</v>
      </c>
      <c r="E344" s="3" t="str">
        <f t="shared" si="23"/>
        <v>200936</v>
      </c>
      <c r="F344" s="35">
        <v>0.25</v>
      </c>
      <c r="G344">
        <v>22.7</v>
      </c>
    </row>
    <row r="345" spans="1:7" x14ac:dyDescent="0.25">
      <c r="A345" s="34">
        <v>39873</v>
      </c>
      <c r="B345" s="3">
        <f t="shared" si="20"/>
        <v>2009</v>
      </c>
      <c r="C345" s="3">
        <f t="shared" si="21"/>
        <v>3</v>
      </c>
      <c r="D345" s="3">
        <f t="shared" si="22"/>
        <v>7</v>
      </c>
      <c r="E345" s="3" t="str">
        <f t="shared" si="23"/>
        <v>200937</v>
      </c>
      <c r="F345" s="35">
        <v>0.29166666666666669</v>
      </c>
      <c r="G345">
        <v>23.6</v>
      </c>
    </row>
    <row r="346" spans="1:7" x14ac:dyDescent="0.25">
      <c r="A346" s="34">
        <v>39873</v>
      </c>
      <c r="B346" s="3">
        <f t="shared" si="20"/>
        <v>2009</v>
      </c>
      <c r="C346" s="3">
        <f t="shared" si="21"/>
        <v>3</v>
      </c>
      <c r="D346" s="3">
        <f t="shared" si="22"/>
        <v>8</v>
      </c>
      <c r="E346" s="3" t="str">
        <f t="shared" si="23"/>
        <v>200938</v>
      </c>
      <c r="F346" s="35">
        <v>0.33333333333333331</v>
      </c>
      <c r="G346">
        <v>23.9</v>
      </c>
    </row>
    <row r="347" spans="1:7" x14ac:dyDescent="0.25">
      <c r="A347" s="34">
        <v>39873</v>
      </c>
      <c r="B347" s="3">
        <f t="shared" si="20"/>
        <v>2009</v>
      </c>
      <c r="C347" s="3">
        <f t="shared" si="21"/>
        <v>3</v>
      </c>
      <c r="D347" s="3">
        <f t="shared" si="22"/>
        <v>9</v>
      </c>
      <c r="E347" s="3" t="str">
        <f t="shared" si="23"/>
        <v>200939</v>
      </c>
      <c r="F347" s="35">
        <v>0.375</v>
      </c>
      <c r="G347">
        <v>23.8</v>
      </c>
    </row>
    <row r="348" spans="1:7" x14ac:dyDescent="0.25">
      <c r="A348" s="34">
        <v>39873</v>
      </c>
      <c r="B348" s="3">
        <f t="shared" si="20"/>
        <v>2009</v>
      </c>
      <c r="C348" s="3">
        <f t="shared" si="21"/>
        <v>3</v>
      </c>
      <c r="D348" s="3">
        <f t="shared" si="22"/>
        <v>10</v>
      </c>
      <c r="E348" s="3" t="str">
        <f t="shared" si="23"/>
        <v>2009310</v>
      </c>
      <c r="F348" s="35">
        <v>0.41666666666666669</v>
      </c>
      <c r="G348">
        <v>22.5</v>
      </c>
    </row>
    <row r="349" spans="1:7" x14ac:dyDescent="0.25">
      <c r="A349" s="34">
        <v>39873</v>
      </c>
      <c r="B349" s="3">
        <f t="shared" si="20"/>
        <v>2009</v>
      </c>
      <c r="C349" s="3">
        <f t="shared" si="21"/>
        <v>3</v>
      </c>
      <c r="D349" s="3">
        <f t="shared" si="22"/>
        <v>11</v>
      </c>
      <c r="E349" s="3" t="str">
        <f t="shared" si="23"/>
        <v>2009311</v>
      </c>
      <c r="F349" s="35">
        <v>0.45833333333333331</v>
      </c>
      <c r="G349">
        <v>19.7</v>
      </c>
    </row>
    <row r="350" spans="1:7" x14ac:dyDescent="0.25">
      <c r="A350" s="34">
        <v>39873</v>
      </c>
      <c r="B350" s="3">
        <f t="shared" si="20"/>
        <v>2009</v>
      </c>
      <c r="C350" s="3">
        <f t="shared" si="21"/>
        <v>3</v>
      </c>
      <c r="D350" s="3">
        <f t="shared" si="22"/>
        <v>12</v>
      </c>
      <c r="E350" s="3" t="str">
        <f t="shared" si="23"/>
        <v>2009312</v>
      </c>
      <c r="F350" s="35">
        <v>0.5</v>
      </c>
      <c r="G350">
        <v>18</v>
      </c>
    </row>
    <row r="351" spans="1:7" x14ac:dyDescent="0.25">
      <c r="A351" s="34">
        <v>39873</v>
      </c>
      <c r="B351" s="3">
        <f t="shared" si="20"/>
        <v>2009</v>
      </c>
      <c r="C351" s="3">
        <f t="shared" si="21"/>
        <v>3</v>
      </c>
      <c r="D351" s="3">
        <f t="shared" si="22"/>
        <v>13</v>
      </c>
      <c r="E351" s="3" t="str">
        <f t="shared" si="23"/>
        <v>2009313</v>
      </c>
      <c r="F351" s="35">
        <v>0.54166666666666663</v>
      </c>
      <c r="G351">
        <v>17.3</v>
      </c>
    </row>
    <row r="352" spans="1:7" x14ac:dyDescent="0.25">
      <c r="A352" s="34">
        <v>39873</v>
      </c>
      <c r="B352" s="3">
        <f t="shared" si="20"/>
        <v>2009</v>
      </c>
      <c r="C352" s="3">
        <f t="shared" si="21"/>
        <v>3</v>
      </c>
      <c r="D352" s="3">
        <f t="shared" si="22"/>
        <v>14</v>
      </c>
      <c r="E352" s="3" t="str">
        <f t="shared" si="23"/>
        <v>2009314</v>
      </c>
      <c r="F352" s="35">
        <v>0.58333333333333337</v>
      </c>
      <c r="G352">
        <v>17.100000000000001</v>
      </c>
    </row>
    <row r="353" spans="1:7" x14ac:dyDescent="0.25">
      <c r="A353" s="34">
        <v>39873</v>
      </c>
      <c r="B353" s="3">
        <f t="shared" si="20"/>
        <v>2009</v>
      </c>
      <c r="C353" s="3">
        <f t="shared" si="21"/>
        <v>3</v>
      </c>
      <c r="D353" s="3">
        <f t="shared" si="22"/>
        <v>15</v>
      </c>
      <c r="E353" s="3" t="str">
        <f t="shared" si="23"/>
        <v>2009315</v>
      </c>
      <c r="F353" s="35">
        <v>0.625</v>
      </c>
      <c r="G353">
        <v>17.100000000000001</v>
      </c>
    </row>
    <row r="354" spans="1:7" x14ac:dyDescent="0.25">
      <c r="A354" s="34">
        <v>39873</v>
      </c>
      <c r="B354" s="3">
        <f t="shared" si="20"/>
        <v>2009</v>
      </c>
      <c r="C354" s="3">
        <f t="shared" si="21"/>
        <v>3</v>
      </c>
      <c r="D354" s="3">
        <f t="shared" si="22"/>
        <v>16</v>
      </c>
      <c r="E354" s="3" t="str">
        <f t="shared" si="23"/>
        <v>2009316</v>
      </c>
      <c r="F354" s="35">
        <v>0.66666666666666663</v>
      </c>
      <c r="G354">
        <v>17.399999999999999</v>
      </c>
    </row>
    <row r="355" spans="1:7" x14ac:dyDescent="0.25">
      <c r="A355" s="34">
        <v>39873</v>
      </c>
      <c r="B355" s="3">
        <f t="shared" si="20"/>
        <v>2009</v>
      </c>
      <c r="C355" s="3">
        <f t="shared" si="21"/>
        <v>3</v>
      </c>
      <c r="D355" s="3">
        <f t="shared" si="22"/>
        <v>17</v>
      </c>
      <c r="E355" s="3" t="str">
        <f t="shared" si="23"/>
        <v>2009317</v>
      </c>
      <c r="F355" s="35">
        <v>0.70833333333333337</v>
      </c>
      <c r="G355">
        <v>17.600000000000001</v>
      </c>
    </row>
    <row r="356" spans="1:7" x14ac:dyDescent="0.25">
      <c r="A356" s="34">
        <v>39873</v>
      </c>
      <c r="B356" s="3">
        <f t="shared" si="20"/>
        <v>2009</v>
      </c>
      <c r="C356" s="3">
        <f t="shared" si="21"/>
        <v>3</v>
      </c>
      <c r="D356" s="3">
        <f t="shared" si="22"/>
        <v>18</v>
      </c>
      <c r="E356" s="3" t="str">
        <f t="shared" si="23"/>
        <v>2009318</v>
      </c>
      <c r="F356" s="35">
        <v>0.75</v>
      </c>
      <c r="G356">
        <v>18.5</v>
      </c>
    </row>
    <row r="357" spans="1:7" x14ac:dyDescent="0.25">
      <c r="A357" s="34">
        <v>39873</v>
      </c>
      <c r="B357" s="3">
        <f t="shared" si="20"/>
        <v>2009</v>
      </c>
      <c r="C357" s="3">
        <f t="shared" si="21"/>
        <v>3</v>
      </c>
      <c r="D357" s="3">
        <f t="shared" si="22"/>
        <v>19</v>
      </c>
      <c r="E357" s="3" t="str">
        <f t="shared" si="23"/>
        <v>2009319</v>
      </c>
      <c r="F357" s="35">
        <v>0.79166666666666663</v>
      </c>
      <c r="G357">
        <v>19.100000000000001</v>
      </c>
    </row>
    <row r="358" spans="1:7" x14ac:dyDescent="0.25">
      <c r="A358" s="34">
        <v>39873</v>
      </c>
      <c r="B358" s="3">
        <f t="shared" si="20"/>
        <v>2009</v>
      </c>
      <c r="C358" s="3">
        <f t="shared" si="21"/>
        <v>3</v>
      </c>
      <c r="D358" s="3">
        <f t="shared" si="22"/>
        <v>20</v>
      </c>
      <c r="E358" s="3" t="str">
        <f t="shared" si="23"/>
        <v>2009320</v>
      </c>
      <c r="F358" s="35">
        <v>0.83333333333333337</v>
      </c>
      <c r="G358">
        <v>19.8</v>
      </c>
    </row>
    <row r="359" spans="1:7" x14ac:dyDescent="0.25">
      <c r="A359" s="34">
        <v>39873</v>
      </c>
      <c r="B359" s="3">
        <f t="shared" si="20"/>
        <v>2009</v>
      </c>
      <c r="C359" s="3">
        <f t="shared" si="21"/>
        <v>3</v>
      </c>
      <c r="D359" s="3">
        <f t="shared" si="22"/>
        <v>21</v>
      </c>
      <c r="E359" s="3" t="str">
        <f t="shared" si="23"/>
        <v>2009321</v>
      </c>
      <c r="F359" s="35">
        <v>0.875</v>
      </c>
      <c r="G359">
        <v>20.2</v>
      </c>
    </row>
    <row r="360" spans="1:7" x14ac:dyDescent="0.25">
      <c r="A360" s="34">
        <v>39873</v>
      </c>
      <c r="B360" s="3">
        <f t="shared" si="20"/>
        <v>2009</v>
      </c>
      <c r="C360" s="3">
        <f t="shared" si="21"/>
        <v>3</v>
      </c>
      <c r="D360" s="3">
        <f t="shared" si="22"/>
        <v>22</v>
      </c>
      <c r="E360" s="3" t="str">
        <f t="shared" si="23"/>
        <v>2009322</v>
      </c>
      <c r="F360" s="35">
        <v>0.91666666666666663</v>
      </c>
      <c r="G360">
        <v>19.8</v>
      </c>
    </row>
    <row r="361" spans="1:7" x14ac:dyDescent="0.25">
      <c r="A361" s="34">
        <v>39873</v>
      </c>
      <c r="B361" s="3">
        <f t="shared" si="20"/>
        <v>2009</v>
      </c>
      <c r="C361" s="3">
        <f t="shared" si="21"/>
        <v>3</v>
      </c>
      <c r="D361" s="3">
        <f t="shared" si="22"/>
        <v>23</v>
      </c>
      <c r="E361" s="3" t="str">
        <f t="shared" si="23"/>
        <v>2009323</v>
      </c>
      <c r="F361" s="35">
        <v>0.95833333333333337</v>
      </c>
      <c r="G361">
        <v>19.600000000000001</v>
      </c>
    </row>
    <row r="362" spans="1:7" x14ac:dyDescent="0.25">
      <c r="A362" s="34">
        <v>39904</v>
      </c>
      <c r="B362" s="3">
        <f t="shared" si="20"/>
        <v>2009</v>
      </c>
      <c r="C362" s="3">
        <f t="shared" si="21"/>
        <v>4</v>
      </c>
      <c r="D362" s="3">
        <f t="shared" si="22"/>
        <v>0</v>
      </c>
      <c r="E362" s="3" t="str">
        <f t="shared" si="23"/>
        <v>200940</v>
      </c>
      <c r="F362" s="35">
        <v>0</v>
      </c>
      <c r="G362">
        <v>24.7</v>
      </c>
    </row>
    <row r="363" spans="1:7" x14ac:dyDescent="0.25">
      <c r="A363" s="34">
        <v>39904</v>
      </c>
      <c r="B363" s="3">
        <f t="shared" si="20"/>
        <v>2009</v>
      </c>
      <c r="C363" s="3">
        <f t="shared" si="21"/>
        <v>4</v>
      </c>
      <c r="D363" s="3">
        <f t="shared" si="22"/>
        <v>1</v>
      </c>
      <c r="E363" s="3" t="str">
        <f t="shared" si="23"/>
        <v>200941</v>
      </c>
      <c r="F363" s="35">
        <v>4.1666666666666664E-2</v>
      </c>
      <c r="G363">
        <v>23.5</v>
      </c>
    </row>
    <row r="364" spans="1:7" x14ac:dyDescent="0.25">
      <c r="A364" s="34">
        <v>39904</v>
      </c>
      <c r="B364" s="3">
        <f t="shared" si="20"/>
        <v>2009</v>
      </c>
      <c r="C364" s="3">
        <f t="shared" si="21"/>
        <v>4</v>
      </c>
      <c r="D364" s="3">
        <f t="shared" si="22"/>
        <v>2</v>
      </c>
      <c r="E364" s="3" t="str">
        <f t="shared" si="23"/>
        <v>200942</v>
      </c>
      <c r="F364" s="35">
        <v>8.3333333333333329E-2</v>
      </c>
      <c r="G364">
        <v>23.6</v>
      </c>
    </row>
    <row r="365" spans="1:7" x14ac:dyDescent="0.25">
      <c r="A365" s="34">
        <v>39904</v>
      </c>
      <c r="B365" s="3">
        <f t="shared" si="20"/>
        <v>2009</v>
      </c>
      <c r="C365" s="3">
        <f t="shared" si="21"/>
        <v>4</v>
      </c>
      <c r="D365" s="3">
        <f t="shared" si="22"/>
        <v>3</v>
      </c>
      <c r="E365" s="3" t="str">
        <f t="shared" si="23"/>
        <v>200943</v>
      </c>
      <c r="F365" s="35">
        <v>0.125</v>
      </c>
      <c r="G365">
        <v>24.3</v>
      </c>
    </row>
    <row r="366" spans="1:7" x14ac:dyDescent="0.25">
      <c r="A366" s="34">
        <v>39904</v>
      </c>
      <c r="B366" s="3">
        <f t="shared" si="20"/>
        <v>2009</v>
      </c>
      <c r="C366" s="3">
        <f t="shared" si="21"/>
        <v>4</v>
      </c>
      <c r="D366" s="3">
        <f t="shared" si="22"/>
        <v>4</v>
      </c>
      <c r="E366" s="3" t="str">
        <f t="shared" si="23"/>
        <v>200944</v>
      </c>
      <c r="F366" s="35">
        <v>0.16666666666666666</v>
      </c>
      <c r="G366">
        <v>25.3</v>
      </c>
    </row>
    <row r="367" spans="1:7" x14ac:dyDescent="0.25">
      <c r="A367" s="34">
        <v>39904</v>
      </c>
      <c r="B367" s="3">
        <f t="shared" si="20"/>
        <v>2009</v>
      </c>
      <c r="C367" s="3">
        <f t="shared" si="21"/>
        <v>4</v>
      </c>
      <c r="D367" s="3">
        <f t="shared" si="22"/>
        <v>5</v>
      </c>
      <c r="E367" s="3" t="str">
        <f t="shared" si="23"/>
        <v>200945</v>
      </c>
      <c r="F367" s="35">
        <v>0.20833333333333334</v>
      </c>
      <c r="G367">
        <v>28.9</v>
      </c>
    </row>
    <row r="368" spans="1:7" x14ac:dyDescent="0.25">
      <c r="A368" s="34">
        <v>39904</v>
      </c>
      <c r="B368" s="3">
        <f t="shared" si="20"/>
        <v>2009</v>
      </c>
      <c r="C368" s="3">
        <f t="shared" si="21"/>
        <v>4</v>
      </c>
      <c r="D368" s="3">
        <f t="shared" si="22"/>
        <v>6</v>
      </c>
      <c r="E368" s="3" t="str">
        <f t="shared" si="23"/>
        <v>200946</v>
      </c>
      <c r="F368" s="35">
        <v>0.25</v>
      </c>
      <c r="G368">
        <v>30.7</v>
      </c>
    </row>
    <row r="369" spans="1:7" x14ac:dyDescent="0.25">
      <c r="A369" s="34">
        <v>39904</v>
      </c>
      <c r="B369" s="3">
        <f t="shared" si="20"/>
        <v>2009</v>
      </c>
      <c r="C369" s="3">
        <f t="shared" si="21"/>
        <v>4</v>
      </c>
      <c r="D369" s="3">
        <f t="shared" si="22"/>
        <v>7</v>
      </c>
      <c r="E369" s="3" t="str">
        <f t="shared" si="23"/>
        <v>200947</v>
      </c>
      <c r="F369" s="35">
        <v>0.29166666666666669</v>
      </c>
      <c r="G369">
        <v>29.6</v>
      </c>
    </row>
    <row r="370" spans="1:7" x14ac:dyDescent="0.25">
      <c r="A370" s="34">
        <v>39904</v>
      </c>
      <c r="B370" s="3">
        <f t="shared" si="20"/>
        <v>2009</v>
      </c>
      <c r="C370" s="3">
        <f t="shared" si="21"/>
        <v>4</v>
      </c>
      <c r="D370" s="3">
        <f t="shared" si="22"/>
        <v>8</v>
      </c>
      <c r="E370" s="3" t="str">
        <f t="shared" si="23"/>
        <v>200948</v>
      </c>
      <c r="F370" s="35">
        <v>0.33333333333333331</v>
      </c>
      <c r="G370">
        <v>28.7</v>
      </c>
    </row>
    <row r="371" spans="1:7" x14ac:dyDescent="0.25">
      <c r="A371" s="34">
        <v>39904</v>
      </c>
      <c r="B371" s="3">
        <f t="shared" si="20"/>
        <v>2009</v>
      </c>
      <c r="C371" s="3">
        <f t="shared" si="21"/>
        <v>4</v>
      </c>
      <c r="D371" s="3">
        <f t="shared" si="22"/>
        <v>9</v>
      </c>
      <c r="E371" s="3" t="str">
        <f t="shared" si="23"/>
        <v>200949</v>
      </c>
      <c r="F371" s="35">
        <v>0.375</v>
      </c>
      <c r="G371">
        <v>26.9</v>
      </c>
    </row>
    <row r="372" spans="1:7" x14ac:dyDescent="0.25">
      <c r="A372" s="34">
        <v>39904</v>
      </c>
      <c r="B372" s="3">
        <f t="shared" si="20"/>
        <v>2009</v>
      </c>
      <c r="C372" s="3">
        <f t="shared" si="21"/>
        <v>4</v>
      </c>
      <c r="D372" s="3">
        <f t="shared" si="22"/>
        <v>10</v>
      </c>
      <c r="E372" s="3" t="str">
        <f t="shared" si="23"/>
        <v>2009410</v>
      </c>
      <c r="F372" s="35">
        <v>0.41666666666666669</v>
      </c>
      <c r="G372">
        <v>25.8</v>
      </c>
    </row>
    <row r="373" spans="1:7" x14ac:dyDescent="0.25">
      <c r="A373" s="34">
        <v>39904</v>
      </c>
      <c r="B373" s="3">
        <f t="shared" si="20"/>
        <v>2009</v>
      </c>
      <c r="C373" s="3">
        <f t="shared" si="21"/>
        <v>4</v>
      </c>
      <c r="D373" s="3">
        <f t="shared" si="22"/>
        <v>11</v>
      </c>
      <c r="E373" s="3" t="str">
        <f t="shared" si="23"/>
        <v>2009411</v>
      </c>
      <c r="F373" s="35">
        <v>0.45833333333333331</v>
      </c>
      <c r="G373">
        <v>25.4</v>
      </c>
    </row>
    <row r="374" spans="1:7" x14ac:dyDescent="0.25">
      <c r="A374" s="34">
        <v>39904</v>
      </c>
      <c r="B374" s="3">
        <f t="shared" si="20"/>
        <v>2009</v>
      </c>
      <c r="C374" s="3">
        <f t="shared" si="21"/>
        <v>4</v>
      </c>
      <c r="D374" s="3">
        <f t="shared" si="22"/>
        <v>12</v>
      </c>
      <c r="E374" s="3" t="str">
        <f t="shared" si="23"/>
        <v>2009412</v>
      </c>
      <c r="F374" s="35">
        <v>0.5</v>
      </c>
      <c r="G374">
        <v>25.4</v>
      </c>
    </row>
    <row r="375" spans="1:7" x14ac:dyDescent="0.25">
      <c r="A375" s="34">
        <v>39904</v>
      </c>
      <c r="B375" s="3">
        <f t="shared" si="20"/>
        <v>2009</v>
      </c>
      <c r="C375" s="3">
        <f t="shared" si="21"/>
        <v>4</v>
      </c>
      <c r="D375" s="3">
        <f t="shared" si="22"/>
        <v>13</v>
      </c>
      <c r="E375" s="3" t="str">
        <f t="shared" si="23"/>
        <v>2009413</v>
      </c>
      <c r="F375" s="35">
        <v>0.54166666666666663</v>
      </c>
      <c r="G375">
        <v>24.5</v>
      </c>
    </row>
    <row r="376" spans="1:7" x14ac:dyDescent="0.25">
      <c r="A376" s="34">
        <v>39904</v>
      </c>
      <c r="B376" s="3">
        <f t="shared" si="20"/>
        <v>2009</v>
      </c>
      <c r="C376" s="3">
        <f t="shared" si="21"/>
        <v>4</v>
      </c>
      <c r="D376" s="3">
        <f t="shared" si="22"/>
        <v>14</v>
      </c>
      <c r="E376" s="3" t="str">
        <f t="shared" si="23"/>
        <v>2009414</v>
      </c>
      <c r="F376" s="35">
        <v>0.58333333333333337</v>
      </c>
      <c r="G376">
        <v>24</v>
      </c>
    </row>
    <row r="377" spans="1:7" x14ac:dyDescent="0.25">
      <c r="A377" s="34">
        <v>39904</v>
      </c>
      <c r="B377" s="3">
        <f t="shared" si="20"/>
        <v>2009</v>
      </c>
      <c r="C377" s="3">
        <f t="shared" si="21"/>
        <v>4</v>
      </c>
      <c r="D377" s="3">
        <f t="shared" si="22"/>
        <v>15</v>
      </c>
      <c r="E377" s="3" t="str">
        <f t="shared" si="23"/>
        <v>2009415</v>
      </c>
      <c r="F377" s="35">
        <v>0.625</v>
      </c>
      <c r="G377">
        <v>24.3</v>
      </c>
    </row>
    <row r="378" spans="1:7" x14ac:dyDescent="0.25">
      <c r="A378" s="34">
        <v>39904</v>
      </c>
      <c r="B378" s="3">
        <f t="shared" si="20"/>
        <v>2009</v>
      </c>
      <c r="C378" s="3">
        <f t="shared" si="21"/>
        <v>4</v>
      </c>
      <c r="D378" s="3">
        <f t="shared" si="22"/>
        <v>16</v>
      </c>
      <c r="E378" s="3" t="str">
        <f t="shared" si="23"/>
        <v>2009416</v>
      </c>
      <c r="F378" s="35">
        <v>0.66666666666666663</v>
      </c>
      <c r="G378">
        <v>23.5</v>
      </c>
    </row>
    <row r="379" spans="1:7" x14ac:dyDescent="0.25">
      <c r="A379" s="34">
        <v>39904</v>
      </c>
      <c r="B379" s="3">
        <f t="shared" si="20"/>
        <v>2009</v>
      </c>
      <c r="C379" s="3">
        <f t="shared" si="21"/>
        <v>4</v>
      </c>
      <c r="D379" s="3">
        <f t="shared" si="22"/>
        <v>17</v>
      </c>
      <c r="E379" s="3" t="str">
        <f t="shared" si="23"/>
        <v>2009417</v>
      </c>
      <c r="F379" s="35">
        <v>0.70833333333333337</v>
      </c>
      <c r="G379">
        <v>24.6</v>
      </c>
    </row>
    <row r="380" spans="1:7" x14ac:dyDescent="0.25">
      <c r="A380" s="34">
        <v>39904</v>
      </c>
      <c r="B380" s="3">
        <f t="shared" si="20"/>
        <v>2009</v>
      </c>
      <c r="C380" s="3">
        <f t="shared" si="21"/>
        <v>4</v>
      </c>
      <c r="D380" s="3">
        <f t="shared" si="22"/>
        <v>18</v>
      </c>
      <c r="E380" s="3" t="str">
        <f t="shared" si="23"/>
        <v>2009418</v>
      </c>
      <c r="F380" s="35">
        <v>0.75</v>
      </c>
      <c r="G380">
        <v>23.9</v>
      </c>
    </row>
    <row r="381" spans="1:7" x14ac:dyDescent="0.25">
      <c r="A381" s="34">
        <v>39904</v>
      </c>
      <c r="B381" s="3">
        <f t="shared" si="20"/>
        <v>2009</v>
      </c>
      <c r="C381" s="3">
        <f t="shared" si="21"/>
        <v>4</v>
      </c>
      <c r="D381" s="3">
        <f t="shared" si="22"/>
        <v>19</v>
      </c>
      <c r="E381" s="3" t="str">
        <f t="shared" si="23"/>
        <v>2009419</v>
      </c>
      <c r="F381" s="35">
        <v>0.79166666666666663</v>
      </c>
      <c r="G381">
        <v>27.1</v>
      </c>
    </row>
    <row r="382" spans="1:7" x14ac:dyDescent="0.25">
      <c r="A382" s="34">
        <v>39904</v>
      </c>
      <c r="B382" s="3">
        <f t="shared" si="20"/>
        <v>2009</v>
      </c>
      <c r="C382" s="3">
        <f t="shared" si="21"/>
        <v>4</v>
      </c>
      <c r="D382" s="3">
        <f t="shared" si="22"/>
        <v>20</v>
      </c>
      <c r="E382" s="3" t="str">
        <f t="shared" si="23"/>
        <v>2009420</v>
      </c>
      <c r="F382" s="35">
        <v>0.83333333333333337</v>
      </c>
      <c r="G382">
        <v>28</v>
      </c>
    </row>
    <row r="383" spans="1:7" x14ac:dyDescent="0.25">
      <c r="A383" s="34">
        <v>39904</v>
      </c>
      <c r="B383" s="3">
        <f t="shared" si="20"/>
        <v>2009</v>
      </c>
      <c r="C383" s="3">
        <f t="shared" si="21"/>
        <v>4</v>
      </c>
      <c r="D383" s="3">
        <f t="shared" si="22"/>
        <v>21</v>
      </c>
      <c r="E383" s="3" t="str">
        <f t="shared" si="23"/>
        <v>2009421</v>
      </c>
      <c r="F383" s="35">
        <v>0.875</v>
      </c>
      <c r="G383">
        <v>28.8</v>
      </c>
    </row>
    <row r="384" spans="1:7" x14ac:dyDescent="0.25">
      <c r="A384" s="34">
        <v>39904</v>
      </c>
      <c r="B384" s="3">
        <f t="shared" si="20"/>
        <v>2009</v>
      </c>
      <c r="C384" s="3">
        <f t="shared" si="21"/>
        <v>4</v>
      </c>
      <c r="D384" s="3">
        <f t="shared" si="22"/>
        <v>22</v>
      </c>
      <c r="E384" s="3" t="str">
        <f t="shared" si="23"/>
        <v>2009422</v>
      </c>
      <c r="F384" s="35">
        <v>0.91666666666666663</v>
      </c>
      <c r="G384">
        <v>28.3</v>
      </c>
    </row>
    <row r="385" spans="1:7" x14ac:dyDescent="0.25">
      <c r="A385" s="34">
        <v>39904</v>
      </c>
      <c r="B385" s="3">
        <f t="shared" si="20"/>
        <v>2009</v>
      </c>
      <c r="C385" s="3">
        <f t="shared" si="21"/>
        <v>4</v>
      </c>
      <c r="D385" s="3">
        <f t="shared" si="22"/>
        <v>23</v>
      </c>
      <c r="E385" s="3" t="str">
        <f t="shared" si="23"/>
        <v>2009423</v>
      </c>
      <c r="F385" s="35">
        <v>0.95833333333333337</v>
      </c>
      <c r="G385">
        <v>26.2</v>
      </c>
    </row>
    <row r="386" spans="1:7" x14ac:dyDescent="0.25">
      <c r="A386" s="34">
        <v>39934</v>
      </c>
      <c r="B386" s="3">
        <f t="shared" si="20"/>
        <v>2009</v>
      </c>
      <c r="C386" s="3">
        <f t="shared" si="21"/>
        <v>5</v>
      </c>
      <c r="D386" s="3">
        <f t="shared" si="22"/>
        <v>0</v>
      </c>
      <c r="E386" s="3" t="str">
        <f t="shared" si="23"/>
        <v>200950</v>
      </c>
      <c r="F386" s="35">
        <v>0</v>
      </c>
      <c r="G386">
        <v>14.8</v>
      </c>
    </row>
    <row r="387" spans="1:7" x14ac:dyDescent="0.25">
      <c r="A387" s="34">
        <v>39934</v>
      </c>
      <c r="B387" s="3">
        <f t="shared" ref="B387:B450" si="24">YEAR(A387)</f>
        <v>2009</v>
      </c>
      <c r="C387" s="3">
        <f t="shared" ref="C387:C450" si="25">MONTH(A387)</f>
        <v>5</v>
      </c>
      <c r="D387" s="3">
        <f t="shared" ref="D387:D450" si="26">HOUR(F387)</f>
        <v>1</v>
      </c>
      <c r="E387" s="3" t="str">
        <f t="shared" ref="E387:E450" si="27">B387&amp;C387&amp;D387</f>
        <v>200951</v>
      </c>
      <c r="F387" s="35">
        <v>4.1666666666666664E-2</v>
      </c>
      <c r="G387">
        <v>14.4</v>
      </c>
    </row>
    <row r="388" spans="1:7" x14ac:dyDescent="0.25">
      <c r="A388" s="34">
        <v>39934</v>
      </c>
      <c r="B388" s="3">
        <f t="shared" si="24"/>
        <v>2009</v>
      </c>
      <c r="C388" s="3">
        <f t="shared" si="25"/>
        <v>5</v>
      </c>
      <c r="D388" s="3">
        <f t="shared" si="26"/>
        <v>2</v>
      </c>
      <c r="E388" s="3" t="str">
        <f t="shared" si="27"/>
        <v>200952</v>
      </c>
      <c r="F388" s="35">
        <v>8.3333333333333329E-2</v>
      </c>
      <c r="G388">
        <v>14.8</v>
      </c>
    </row>
    <row r="389" spans="1:7" x14ac:dyDescent="0.25">
      <c r="A389" s="34">
        <v>39934</v>
      </c>
      <c r="B389" s="3">
        <f t="shared" si="24"/>
        <v>2009</v>
      </c>
      <c r="C389" s="3">
        <f t="shared" si="25"/>
        <v>5</v>
      </c>
      <c r="D389" s="3">
        <f t="shared" si="26"/>
        <v>3</v>
      </c>
      <c r="E389" s="3" t="str">
        <f t="shared" si="27"/>
        <v>200953</v>
      </c>
      <c r="F389" s="35">
        <v>0.125</v>
      </c>
      <c r="G389">
        <v>14.9</v>
      </c>
    </row>
    <row r="390" spans="1:7" x14ac:dyDescent="0.25">
      <c r="A390" s="34">
        <v>39934</v>
      </c>
      <c r="B390" s="3">
        <f t="shared" si="24"/>
        <v>2009</v>
      </c>
      <c r="C390" s="3">
        <f t="shared" si="25"/>
        <v>5</v>
      </c>
      <c r="D390" s="3">
        <f t="shared" si="26"/>
        <v>4</v>
      </c>
      <c r="E390" s="3" t="str">
        <f t="shared" si="27"/>
        <v>200954</v>
      </c>
      <c r="F390" s="35">
        <v>0.16666666666666666</v>
      </c>
      <c r="G390">
        <v>15.2</v>
      </c>
    </row>
    <row r="391" spans="1:7" x14ac:dyDescent="0.25">
      <c r="A391" s="34">
        <v>39934</v>
      </c>
      <c r="B391" s="3">
        <f t="shared" si="24"/>
        <v>2009</v>
      </c>
      <c r="C391" s="3">
        <f t="shared" si="25"/>
        <v>5</v>
      </c>
      <c r="D391" s="3">
        <f t="shared" si="26"/>
        <v>5</v>
      </c>
      <c r="E391" s="3" t="str">
        <f t="shared" si="27"/>
        <v>200955</v>
      </c>
      <c r="F391" s="35">
        <v>0.20833333333333334</v>
      </c>
      <c r="G391">
        <v>16.7</v>
      </c>
    </row>
    <row r="392" spans="1:7" x14ac:dyDescent="0.25">
      <c r="A392" s="34">
        <v>39934</v>
      </c>
      <c r="B392" s="3">
        <f t="shared" si="24"/>
        <v>2009</v>
      </c>
      <c r="C392" s="3">
        <f t="shared" si="25"/>
        <v>5</v>
      </c>
      <c r="D392" s="3">
        <f t="shared" si="26"/>
        <v>6</v>
      </c>
      <c r="E392" s="3" t="str">
        <f t="shared" si="27"/>
        <v>200956</v>
      </c>
      <c r="F392" s="35">
        <v>0.25</v>
      </c>
      <c r="G392">
        <v>17.5</v>
      </c>
    </row>
    <row r="393" spans="1:7" x14ac:dyDescent="0.25">
      <c r="A393" s="34">
        <v>39934</v>
      </c>
      <c r="B393" s="3">
        <f t="shared" si="24"/>
        <v>2009</v>
      </c>
      <c r="C393" s="3">
        <f t="shared" si="25"/>
        <v>5</v>
      </c>
      <c r="D393" s="3">
        <f t="shared" si="26"/>
        <v>7</v>
      </c>
      <c r="E393" s="3" t="str">
        <f t="shared" si="27"/>
        <v>200957</v>
      </c>
      <c r="F393" s="35">
        <v>0.29166666666666669</v>
      </c>
      <c r="G393">
        <v>16.399999999999999</v>
      </c>
    </row>
    <row r="394" spans="1:7" x14ac:dyDescent="0.25">
      <c r="A394" s="34">
        <v>39934</v>
      </c>
      <c r="B394" s="3">
        <f t="shared" si="24"/>
        <v>2009</v>
      </c>
      <c r="C394" s="3">
        <f t="shared" si="25"/>
        <v>5</v>
      </c>
      <c r="D394" s="3">
        <f t="shared" si="26"/>
        <v>8</v>
      </c>
      <c r="E394" s="3" t="str">
        <f t="shared" si="27"/>
        <v>200958</v>
      </c>
      <c r="F394" s="35">
        <v>0.33333333333333331</v>
      </c>
      <c r="G394">
        <v>14.9</v>
      </c>
    </row>
    <row r="395" spans="1:7" x14ac:dyDescent="0.25">
      <c r="A395" s="34">
        <v>39934</v>
      </c>
      <c r="B395" s="3">
        <f t="shared" si="24"/>
        <v>2009</v>
      </c>
      <c r="C395" s="3">
        <f t="shared" si="25"/>
        <v>5</v>
      </c>
      <c r="D395" s="3">
        <f t="shared" si="26"/>
        <v>9</v>
      </c>
      <c r="E395" s="3" t="str">
        <f t="shared" si="27"/>
        <v>200959</v>
      </c>
      <c r="F395" s="35">
        <v>0.375</v>
      </c>
      <c r="G395">
        <v>13.6</v>
      </c>
    </row>
    <row r="396" spans="1:7" x14ac:dyDescent="0.25">
      <c r="A396" s="34">
        <v>39934</v>
      </c>
      <c r="B396" s="3">
        <f t="shared" si="24"/>
        <v>2009</v>
      </c>
      <c r="C396" s="3">
        <f t="shared" si="25"/>
        <v>5</v>
      </c>
      <c r="D396" s="3">
        <f t="shared" si="26"/>
        <v>10</v>
      </c>
      <c r="E396" s="3" t="str">
        <f t="shared" si="27"/>
        <v>2009510</v>
      </c>
      <c r="F396" s="35">
        <v>0.41666666666666669</v>
      </c>
      <c r="G396">
        <v>12.6</v>
      </c>
    </row>
    <row r="397" spans="1:7" x14ac:dyDescent="0.25">
      <c r="A397" s="34">
        <v>39934</v>
      </c>
      <c r="B397" s="3">
        <f t="shared" si="24"/>
        <v>2009</v>
      </c>
      <c r="C397" s="3">
        <f t="shared" si="25"/>
        <v>5</v>
      </c>
      <c r="D397" s="3">
        <f t="shared" si="26"/>
        <v>11</v>
      </c>
      <c r="E397" s="3" t="str">
        <f t="shared" si="27"/>
        <v>2009511</v>
      </c>
      <c r="F397" s="35">
        <v>0.45833333333333331</v>
      </c>
      <c r="G397">
        <v>12.5</v>
      </c>
    </row>
    <row r="398" spans="1:7" x14ac:dyDescent="0.25">
      <c r="A398" s="34">
        <v>39934</v>
      </c>
      <c r="B398" s="3">
        <f t="shared" si="24"/>
        <v>2009</v>
      </c>
      <c r="C398" s="3">
        <f t="shared" si="25"/>
        <v>5</v>
      </c>
      <c r="D398" s="3">
        <f t="shared" si="26"/>
        <v>12</v>
      </c>
      <c r="E398" s="3" t="str">
        <f t="shared" si="27"/>
        <v>2009512</v>
      </c>
      <c r="F398" s="35">
        <v>0.5</v>
      </c>
      <c r="G398">
        <v>12.4</v>
      </c>
    </row>
    <row r="399" spans="1:7" x14ac:dyDescent="0.25">
      <c r="A399" s="34">
        <v>39934</v>
      </c>
      <c r="B399" s="3">
        <f t="shared" si="24"/>
        <v>2009</v>
      </c>
      <c r="C399" s="3">
        <f t="shared" si="25"/>
        <v>5</v>
      </c>
      <c r="D399" s="3">
        <f t="shared" si="26"/>
        <v>13</v>
      </c>
      <c r="E399" s="3" t="str">
        <f t="shared" si="27"/>
        <v>2009513</v>
      </c>
      <c r="F399" s="35">
        <v>0.54166666666666663</v>
      </c>
      <c r="G399">
        <v>12.9</v>
      </c>
    </row>
    <row r="400" spans="1:7" x14ac:dyDescent="0.25">
      <c r="A400" s="34">
        <v>39934</v>
      </c>
      <c r="B400" s="3">
        <f t="shared" si="24"/>
        <v>2009</v>
      </c>
      <c r="C400" s="3">
        <f t="shared" si="25"/>
        <v>5</v>
      </c>
      <c r="D400" s="3">
        <f t="shared" si="26"/>
        <v>14</v>
      </c>
      <c r="E400" s="3" t="str">
        <f t="shared" si="27"/>
        <v>2009514</v>
      </c>
      <c r="F400" s="35">
        <v>0.58333333333333337</v>
      </c>
      <c r="G400">
        <v>12.9</v>
      </c>
    </row>
    <row r="401" spans="1:7" x14ac:dyDescent="0.25">
      <c r="A401" s="34">
        <v>39934</v>
      </c>
      <c r="B401" s="3">
        <f t="shared" si="24"/>
        <v>2009</v>
      </c>
      <c r="C401" s="3">
        <f t="shared" si="25"/>
        <v>5</v>
      </c>
      <c r="D401" s="3">
        <f t="shared" si="26"/>
        <v>15</v>
      </c>
      <c r="E401" s="3" t="str">
        <f t="shared" si="27"/>
        <v>2009515</v>
      </c>
      <c r="F401" s="35">
        <v>0.625</v>
      </c>
      <c r="G401">
        <v>13.4</v>
      </c>
    </row>
    <row r="402" spans="1:7" x14ac:dyDescent="0.25">
      <c r="A402" s="34">
        <v>39934</v>
      </c>
      <c r="B402" s="3">
        <f t="shared" si="24"/>
        <v>2009</v>
      </c>
      <c r="C402" s="3">
        <f t="shared" si="25"/>
        <v>5</v>
      </c>
      <c r="D402" s="3">
        <f t="shared" si="26"/>
        <v>16</v>
      </c>
      <c r="E402" s="3" t="str">
        <f t="shared" si="27"/>
        <v>2009516</v>
      </c>
      <c r="F402" s="35">
        <v>0.66666666666666663</v>
      </c>
      <c r="G402">
        <v>13</v>
      </c>
    </row>
    <row r="403" spans="1:7" x14ac:dyDescent="0.25">
      <c r="A403" s="34">
        <v>39934</v>
      </c>
      <c r="B403" s="3">
        <f t="shared" si="24"/>
        <v>2009</v>
      </c>
      <c r="C403" s="3">
        <f t="shared" si="25"/>
        <v>5</v>
      </c>
      <c r="D403" s="3">
        <f t="shared" si="26"/>
        <v>17</v>
      </c>
      <c r="E403" s="3" t="str">
        <f t="shared" si="27"/>
        <v>2009517</v>
      </c>
      <c r="F403" s="35">
        <v>0.70833333333333337</v>
      </c>
      <c r="G403">
        <v>12.9</v>
      </c>
    </row>
    <row r="404" spans="1:7" x14ac:dyDescent="0.25">
      <c r="A404" s="34">
        <v>39934</v>
      </c>
      <c r="B404" s="3">
        <f t="shared" si="24"/>
        <v>2009</v>
      </c>
      <c r="C404" s="3">
        <f t="shared" si="25"/>
        <v>5</v>
      </c>
      <c r="D404" s="3">
        <f t="shared" si="26"/>
        <v>18</v>
      </c>
      <c r="E404" s="3" t="str">
        <f t="shared" si="27"/>
        <v>2009518</v>
      </c>
      <c r="F404" s="35">
        <v>0.75</v>
      </c>
      <c r="G404">
        <v>13.5</v>
      </c>
    </row>
    <row r="405" spans="1:7" x14ac:dyDescent="0.25">
      <c r="A405" s="34">
        <v>39934</v>
      </c>
      <c r="B405" s="3">
        <f t="shared" si="24"/>
        <v>2009</v>
      </c>
      <c r="C405" s="3">
        <f t="shared" si="25"/>
        <v>5</v>
      </c>
      <c r="D405" s="3">
        <f t="shared" si="26"/>
        <v>19</v>
      </c>
      <c r="E405" s="3" t="str">
        <f t="shared" si="27"/>
        <v>2009519</v>
      </c>
      <c r="F405" s="35">
        <v>0.79166666666666663</v>
      </c>
      <c r="G405">
        <v>14</v>
      </c>
    </row>
    <row r="406" spans="1:7" x14ac:dyDescent="0.25">
      <c r="A406" s="34">
        <v>39934</v>
      </c>
      <c r="B406" s="3">
        <f t="shared" si="24"/>
        <v>2009</v>
      </c>
      <c r="C406" s="3">
        <f t="shared" si="25"/>
        <v>5</v>
      </c>
      <c r="D406" s="3">
        <f t="shared" si="26"/>
        <v>20</v>
      </c>
      <c r="E406" s="3" t="str">
        <f t="shared" si="27"/>
        <v>2009520</v>
      </c>
      <c r="F406" s="35">
        <v>0.83333333333333337</v>
      </c>
      <c r="G406">
        <v>15</v>
      </c>
    </row>
    <row r="407" spans="1:7" x14ac:dyDescent="0.25">
      <c r="A407" s="34">
        <v>39934</v>
      </c>
      <c r="B407" s="3">
        <f t="shared" si="24"/>
        <v>2009</v>
      </c>
      <c r="C407" s="3">
        <f t="shared" si="25"/>
        <v>5</v>
      </c>
      <c r="D407" s="3">
        <f t="shared" si="26"/>
        <v>21</v>
      </c>
      <c r="E407" s="3" t="str">
        <f t="shared" si="27"/>
        <v>2009521</v>
      </c>
      <c r="F407" s="35">
        <v>0.875</v>
      </c>
      <c r="G407">
        <v>15.1</v>
      </c>
    </row>
    <row r="408" spans="1:7" x14ac:dyDescent="0.25">
      <c r="A408" s="34">
        <v>39934</v>
      </c>
      <c r="B408" s="3">
        <f t="shared" si="24"/>
        <v>2009</v>
      </c>
      <c r="C408" s="3">
        <f t="shared" si="25"/>
        <v>5</v>
      </c>
      <c r="D408" s="3">
        <f t="shared" si="26"/>
        <v>22</v>
      </c>
      <c r="E408" s="3" t="str">
        <f t="shared" si="27"/>
        <v>2009522</v>
      </c>
      <c r="F408" s="35">
        <v>0.91666666666666663</v>
      </c>
      <c r="G408">
        <v>15.3</v>
      </c>
    </row>
    <row r="409" spans="1:7" x14ac:dyDescent="0.25">
      <c r="A409" s="34">
        <v>39934</v>
      </c>
      <c r="B409" s="3">
        <f t="shared" si="24"/>
        <v>2009</v>
      </c>
      <c r="C409" s="3">
        <f t="shared" si="25"/>
        <v>5</v>
      </c>
      <c r="D409" s="3">
        <f t="shared" si="26"/>
        <v>23</v>
      </c>
      <c r="E409" s="3" t="str">
        <f t="shared" si="27"/>
        <v>2009523</v>
      </c>
      <c r="F409" s="35">
        <v>0.95833333333333337</v>
      </c>
      <c r="G409">
        <v>14.7</v>
      </c>
    </row>
    <row r="410" spans="1:7" x14ac:dyDescent="0.25">
      <c r="A410" s="34">
        <v>39965</v>
      </c>
      <c r="B410" s="3">
        <f t="shared" si="24"/>
        <v>2009</v>
      </c>
      <c r="C410" s="3">
        <f t="shared" si="25"/>
        <v>6</v>
      </c>
      <c r="D410" s="3">
        <f t="shared" si="26"/>
        <v>0</v>
      </c>
      <c r="E410" s="3" t="str">
        <f t="shared" si="27"/>
        <v>200960</v>
      </c>
      <c r="F410" s="35">
        <v>0</v>
      </c>
      <c r="G410">
        <v>14.9</v>
      </c>
    </row>
    <row r="411" spans="1:7" x14ac:dyDescent="0.25">
      <c r="A411" s="34">
        <v>39965</v>
      </c>
      <c r="B411" s="3">
        <f t="shared" si="24"/>
        <v>2009</v>
      </c>
      <c r="C411" s="3">
        <f t="shared" si="25"/>
        <v>6</v>
      </c>
      <c r="D411" s="3">
        <f t="shared" si="26"/>
        <v>1</v>
      </c>
      <c r="E411" s="3" t="str">
        <f t="shared" si="27"/>
        <v>200961</v>
      </c>
      <c r="F411" s="35">
        <v>4.1666666666666664E-2</v>
      </c>
      <c r="G411">
        <v>14.6</v>
      </c>
    </row>
    <row r="412" spans="1:7" x14ac:dyDescent="0.25">
      <c r="A412" s="34">
        <v>39965</v>
      </c>
      <c r="B412" s="3">
        <f t="shared" si="24"/>
        <v>2009</v>
      </c>
      <c r="C412" s="3">
        <f t="shared" si="25"/>
        <v>6</v>
      </c>
      <c r="D412" s="3">
        <f t="shared" si="26"/>
        <v>2</v>
      </c>
      <c r="E412" s="3" t="str">
        <f t="shared" si="27"/>
        <v>200962</v>
      </c>
      <c r="F412" s="35">
        <v>8.3333333333333329E-2</v>
      </c>
      <c r="G412">
        <v>15</v>
      </c>
    </row>
    <row r="413" spans="1:7" x14ac:dyDescent="0.25">
      <c r="A413" s="34">
        <v>39965</v>
      </c>
      <c r="B413" s="3">
        <f t="shared" si="24"/>
        <v>2009</v>
      </c>
      <c r="C413" s="3">
        <f t="shared" si="25"/>
        <v>6</v>
      </c>
      <c r="D413" s="3">
        <f t="shared" si="26"/>
        <v>3</v>
      </c>
      <c r="E413" s="3" t="str">
        <f t="shared" si="27"/>
        <v>200963</v>
      </c>
      <c r="F413" s="35">
        <v>0.125</v>
      </c>
      <c r="G413">
        <v>15.5</v>
      </c>
    </row>
    <row r="414" spans="1:7" x14ac:dyDescent="0.25">
      <c r="A414" s="34">
        <v>39965</v>
      </c>
      <c r="B414" s="3">
        <f t="shared" si="24"/>
        <v>2009</v>
      </c>
      <c r="C414" s="3">
        <f t="shared" si="25"/>
        <v>6</v>
      </c>
      <c r="D414" s="3">
        <f t="shared" si="26"/>
        <v>4</v>
      </c>
      <c r="E414" s="3" t="str">
        <f t="shared" si="27"/>
        <v>200964</v>
      </c>
      <c r="F414" s="35">
        <v>0.16666666666666666</v>
      </c>
      <c r="G414">
        <v>17.100000000000001</v>
      </c>
    </row>
    <row r="415" spans="1:7" x14ac:dyDescent="0.25">
      <c r="A415" s="34">
        <v>39965</v>
      </c>
      <c r="B415" s="3">
        <f t="shared" si="24"/>
        <v>2009</v>
      </c>
      <c r="C415" s="3">
        <f t="shared" si="25"/>
        <v>6</v>
      </c>
      <c r="D415" s="3">
        <f t="shared" si="26"/>
        <v>5</v>
      </c>
      <c r="E415" s="3" t="str">
        <f t="shared" si="27"/>
        <v>200965</v>
      </c>
      <c r="F415" s="35">
        <v>0.20833333333333334</v>
      </c>
      <c r="G415">
        <v>19.100000000000001</v>
      </c>
    </row>
    <row r="416" spans="1:7" x14ac:dyDescent="0.25">
      <c r="A416" s="34">
        <v>39965</v>
      </c>
      <c r="B416" s="3">
        <f t="shared" si="24"/>
        <v>2009</v>
      </c>
      <c r="C416" s="3">
        <f t="shared" si="25"/>
        <v>6</v>
      </c>
      <c r="D416" s="3">
        <f t="shared" si="26"/>
        <v>6</v>
      </c>
      <c r="E416" s="3" t="str">
        <f t="shared" si="27"/>
        <v>200966</v>
      </c>
      <c r="F416" s="35">
        <v>0.25</v>
      </c>
      <c r="G416">
        <v>19</v>
      </c>
    </row>
    <row r="417" spans="1:7" x14ac:dyDescent="0.25">
      <c r="A417" s="34">
        <v>39965</v>
      </c>
      <c r="B417" s="3">
        <f t="shared" si="24"/>
        <v>2009</v>
      </c>
      <c r="C417" s="3">
        <f t="shared" si="25"/>
        <v>6</v>
      </c>
      <c r="D417" s="3">
        <f t="shared" si="26"/>
        <v>7</v>
      </c>
      <c r="E417" s="3" t="str">
        <f t="shared" si="27"/>
        <v>200967</v>
      </c>
      <c r="F417" s="35">
        <v>0.29166666666666669</v>
      </c>
      <c r="G417">
        <v>18.5</v>
      </c>
    </row>
    <row r="418" spans="1:7" x14ac:dyDescent="0.25">
      <c r="A418" s="34">
        <v>39965</v>
      </c>
      <c r="B418" s="3">
        <f t="shared" si="24"/>
        <v>2009</v>
      </c>
      <c r="C418" s="3">
        <f t="shared" si="25"/>
        <v>6</v>
      </c>
      <c r="D418" s="3">
        <f t="shared" si="26"/>
        <v>8</v>
      </c>
      <c r="E418" s="3" t="str">
        <f t="shared" si="27"/>
        <v>200968</v>
      </c>
      <c r="F418" s="35">
        <v>0.33333333333333331</v>
      </c>
      <c r="G418">
        <v>18.5</v>
      </c>
    </row>
    <row r="419" spans="1:7" x14ac:dyDescent="0.25">
      <c r="A419" s="34">
        <v>39965</v>
      </c>
      <c r="B419" s="3">
        <f t="shared" si="24"/>
        <v>2009</v>
      </c>
      <c r="C419" s="3">
        <f t="shared" si="25"/>
        <v>6</v>
      </c>
      <c r="D419" s="3">
        <f t="shared" si="26"/>
        <v>9</v>
      </c>
      <c r="E419" s="3" t="str">
        <f t="shared" si="27"/>
        <v>200969</v>
      </c>
      <c r="F419" s="35">
        <v>0.375</v>
      </c>
      <c r="G419">
        <v>17.5</v>
      </c>
    </row>
    <row r="420" spans="1:7" x14ac:dyDescent="0.25">
      <c r="A420" s="34">
        <v>39965</v>
      </c>
      <c r="B420" s="3">
        <f t="shared" si="24"/>
        <v>2009</v>
      </c>
      <c r="C420" s="3">
        <f t="shared" si="25"/>
        <v>6</v>
      </c>
      <c r="D420" s="3">
        <f t="shared" si="26"/>
        <v>10</v>
      </c>
      <c r="E420" s="3" t="str">
        <f t="shared" si="27"/>
        <v>2009610</v>
      </c>
      <c r="F420" s="35">
        <v>0.41666666666666669</v>
      </c>
      <c r="G420">
        <v>17</v>
      </c>
    </row>
    <row r="421" spans="1:7" x14ac:dyDescent="0.25">
      <c r="A421" s="34">
        <v>39965</v>
      </c>
      <c r="B421" s="3">
        <f t="shared" si="24"/>
        <v>2009</v>
      </c>
      <c r="C421" s="3">
        <f t="shared" si="25"/>
        <v>6</v>
      </c>
      <c r="D421" s="3">
        <f t="shared" si="26"/>
        <v>11</v>
      </c>
      <c r="E421" s="3" t="str">
        <f t="shared" si="27"/>
        <v>2009611</v>
      </c>
      <c r="F421" s="35">
        <v>0.45833333333333331</v>
      </c>
      <c r="G421">
        <v>15.4</v>
      </c>
    </row>
    <row r="422" spans="1:7" x14ac:dyDescent="0.25">
      <c r="A422" s="34">
        <v>39965</v>
      </c>
      <c r="B422" s="3">
        <f t="shared" si="24"/>
        <v>2009</v>
      </c>
      <c r="C422" s="3">
        <f t="shared" si="25"/>
        <v>6</v>
      </c>
      <c r="D422" s="3">
        <f t="shared" si="26"/>
        <v>12</v>
      </c>
      <c r="E422" s="3" t="str">
        <f t="shared" si="27"/>
        <v>2009612</v>
      </c>
      <c r="F422" s="35">
        <v>0.5</v>
      </c>
      <c r="G422">
        <v>15.2</v>
      </c>
    </row>
    <row r="423" spans="1:7" x14ac:dyDescent="0.25">
      <c r="A423" s="34">
        <v>39965</v>
      </c>
      <c r="B423" s="3">
        <f t="shared" si="24"/>
        <v>2009</v>
      </c>
      <c r="C423" s="3">
        <f t="shared" si="25"/>
        <v>6</v>
      </c>
      <c r="D423" s="3">
        <f t="shared" si="26"/>
        <v>13</v>
      </c>
      <c r="E423" s="3" t="str">
        <f t="shared" si="27"/>
        <v>2009613</v>
      </c>
      <c r="F423" s="35">
        <v>0.54166666666666663</v>
      </c>
      <c r="G423">
        <v>15.3</v>
      </c>
    </row>
    <row r="424" spans="1:7" x14ac:dyDescent="0.25">
      <c r="A424" s="34">
        <v>39965</v>
      </c>
      <c r="B424" s="3">
        <f t="shared" si="24"/>
        <v>2009</v>
      </c>
      <c r="C424" s="3">
        <f t="shared" si="25"/>
        <v>6</v>
      </c>
      <c r="D424" s="3">
        <f t="shared" si="26"/>
        <v>14</v>
      </c>
      <c r="E424" s="3" t="str">
        <f t="shared" si="27"/>
        <v>2009614</v>
      </c>
      <c r="F424" s="35">
        <v>0.58333333333333337</v>
      </c>
      <c r="G424">
        <v>15.4</v>
      </c>
    </row>
    <row r="425" spans="1:7" x14ac:dyDescent="0.25">
      <c r="A425" s="34">
        <v>39965</v>
      </c>
      <c r="B425" s="3">
        <f t="shared" si="24"/>
        <v>2009</v>
      </c>
      <c r="C425" s="3">
        <f t="shared" si="25"/>
        <v>6</v>
      </c>
      <c r="D425" s="3">
        <f t="shared" si="26"/>
        <v>15</v>
      </c>
      <c r="E425" s="3" t="str">
        <f t="shared" si="27"/>
        <v>2009615</v>
      </c>
      <c r="F425" s="35">
        <v>0.625</v>
      </c>
      <c r="G425">
        <v>15.6</v>
      </c>
    </row>
    <row r="426" spans="1:7" x14ac:dyDescent="0.25">
      <c r="A426" s="34">
        <v>39965</v>
      </c>
      <c r="B426" s="3">
        <f t="shared" si="24"/>
        <v>2009</v>
      </c>
      <c r="C426" s="3">
        <f t="shared" si="25"/>
        <v>6</v>
      </c>
      <c r="D426" s="3">
        <f t="shared" si="26"/>
        <v>16</v>
      </c>
      <c r="E426" s="3" t="str">
        <f t="shared" si="27"/>
        <v>2009616</v>
      </c>
      <c r="F426" s="35">
        <v>0.66666666666666663</v>
      </c>
      <c r="G426">
        <v>14.9</v>
      </c>
    </row>
    <row r="427" spans="1:7" x14ac:dyDescent="0.25">
      <c r="A427" s="34">
        <v>39965</v>
      </c>
      <c r="B427" s="3">
        <f t="shared" si="24"/>
        <v>2009</v>
      </c>
      <c r="C427" s="3">
        <f t="shared" si="25"/>
        <v>6</v>
      </c>
      <c r="D427" s="3">
        <f t="shared" si="26"/>
        <v>17</v>
      </c>
      <c r="E427" s="3" t="str">
        <f t="shared" si="27"/>
        <v>2009617</v>
      </c>
      <c r="F427" s="35">
        <v>0.70833333333333337</v>
      </c>
      <c r="G427">
        <v>14.5</v>
      </c>
    </row>
    <row r="428" spans="1:7" x14ac:dyDescent="0.25">
      <c r="A428" s="34">
        <v>39965</v>
      </c>
      <c r="B428" s="3">
        <f t="shared" si="24"/>
        <v>2009</v>
      </c>
      <c r="C428" s="3">
        <f t="shared" si="25"/>
        <v>6</v>
      </c>
      <c r="D428" s="3">
        <f t="shared" si="26"/>
        <v>18</v>
      </c>
      <c r="E428" s="3" t="str">
        <f t="shared" si="27"/>
        <v>2009618</v>
      </c>
      <c r="F428" s="35">
        <v>0.75</v>
      </c>
      <c r="G428">
        <v>14</v>
      </c>
    </row>
    <row r="429" spans="1:7" x14ac:dyDescent="0.25">
      <c r="A429" s="34">
        <v>39965</v>
      </c>
      <c r="B429" s="3">
        <f t="shared" si="24"/>
        <v>2009</v>
      </c>
      <c r="C429" s="3">
        <f t="shared" si="25"/>
        <v>6</v>
      </c>
      <c r="D429" s="3">
        <f t="shared" si="26"/>
        <v>19</v>
      </c>
      <c r="E429" s="3" t="str">
        <f t="shared" si="27"/>
        <v>2009619</v>
      </c>
      <c r="F429" s="35">
        <v>0.79166666666666663</v>
      </c>
      <c r="G429">
        <v>14.4</v>
      </c>
    </row>
    <row r="430" spans="1:7" x14ac:dyDescent="0.25">
      <c r="A430" s="34">
        <v>39965</v>
      </c>
      <c r="B430" s="3">
        <f t="shared" si="24"/>
        <v>2009</v>
      </c>
      <c r="C430" s="3">
        <f t="shared" si="25"/>
        <v>6</v>
      </c>
      <c r="D430" s="3">
        <f t="shared" si="26"/>
        <v>20</v>
      </c>
      <c r="E430" s="3" t="str">
        <f t="shared" si="27"/>
        <v>2009620</v>
      </c>
      <c r="F430" s="35">
        <v>0.83333333333333337</v>
      </c>
      <c r="G430">
        <v>14.5</v>
      </c>
    </row>
    <row r="431" spans="1:7" x14ac:dyDescent="0.25">
      <c r="A431" s="34">
        <v>39965</v>
      </c>
      <c r="B431" s="3">
        <f t="shared" si="24"/>
        <v>2009</v>
      </c>
      <c r="C431" s="3">
        <f t="shared" si="25"/>
        <v>6</v>
      </c>
      <c r="D431" s="3">
        <f t="shared" si="26"/>
        <v>21</v>
      </c>
      <c r="E431" s="3" t="str">
        <f t="shared" si="27"/>
        <v>2009621</v>
      </c>
      <c r="F431" s="35">
        <v>0.875</v>
      </c>
      <c r="G431">
        <v>15.3</v>
      </c>
    </row>
    <row r="432" spans="1:7" x14ac:dyDescent="0.25">
      <c r="A432" s="34">
        <v>39965</v>
      </c>
      <c r="B432" s="3">
        <f t="shared" si="24"/>
        <v>2009</v>
      </c>
      <c r="C432" s="3">
        <f t="shared" si="25"/>
        <v>6</v>
      </c>
      <c r="D432" s="3">
        <f t="shared" si="26"/>
        <v>22</v>
      </c>
      <c r="E432" s="3" t="str">
        <f t="shared" si="27"/>
        <v>2009622</v>
      </c>
      <c r="F432" s="35">
        <v>0.91666666666666663</v>
      </c>
      <c r="G432">
        <v>15.8</v>
      </c>
    </row>
    <row r="433" spans="1:7" x14ac:dyDescent="0.25">
      <c r="A433" s="34">
        <v>39965</v>
      </c>
      <c r="B433" s="3">
        <f t="shared" si="24"/>
        <v>2009</v>
      </c>
      <c r="C433" s="3">
        <f t="shared" si="25"/>
        <v>6</v>
      </c>
      <c r="D433" s="3">
        <f t="shared" si="26"/>
        <v>23</v>
      </c>
      <c r="E433" s="3" t="str">
        <f t="shared" si="27"/>
        <v>2009623</v>
      </c>
      <c r="F433" s="35">
        <v>0.95833333333333337</v>
      </c>
      <c r="G433">
        <v>15.6</v>
      </c>
    </row>
    <row r="434" spans="1:7" x14ac:dyDescent="0.25">
      <c r="A434" s="34">
        <v>39995</v>
      </c>
      <c r="B434" s="3">
        <f t="shared" si="24"/>
        <v>2009</v>
      </c>
      <c r="C434" s="3">
        <f t="shared" si="25"/>
        <v>7</v>
      </c>
      <c r="D434" s="3">
        <f t="shared" si="26"/>
        <v>0</v>
      </c>
      <c r="E434" s="3" t="str">
        <f t="shared" si="27"/>
        <v>200970</v>
      </c>
      <c r="F434" s="35">
        <v>0</v>
      </c>
      <c r="G434">
        <v>10.9</v>
      </c>
    </row>
    <row r="435" spans="1:7" x14ac:dyDescent="0.25">
      <c r="A435" s="34">
        <v>39995</v>
      </c>
      <c r="B435" s="3">
        <f t="shared" si="24"/>
        <v>2009</v>
      </c>
      <c r="C435" s="3">
        <f t="shared" si="25"/>
        <v>7</v>
      </c>
      <c r="D435" s="3">
        <f t="shared" si="26"/>
        <v>1</v>
      </c>
      <c r="E435" s="3" t="str">
        <f t="shared" si="27"/>
        <v>200971</v>
      </c>
      <c r="F435" s="35">
        <v>4.1666666666666664E-2</v>
      </c>
      <c r="G435">
        <v>10.4</v>
      </c>
    </row>
    <row r="436" spans="1:7" x14ac:dyDescent="0.25">
      <c r="A436" s="34">
        <v>39995</v>
      </c>
      <c r="B436" s="3">
        <f t="shared" si="24"/>
        <v>2009</v>
      </c>
      <c r="C436" s="3">
        <f t="shared" si="25"/>
        <v>7</v>
      </c>
      <c r="D436" s="3">
        <f t="shared" si="26"/>
        <v>2</v>
      </c>
      <c r="E436" s="3" t="str">
        <f t="shared" si="27"/>
        <v>200972</v>
      </c>
      <c r="F436" s="35">
        <v>8.3333333333333329E-2</v>
      </c>
      <c r="G436">
        <v>10.3</v>
      </c>
    </row>
    <row r="437" spans="1:7" x14ac:dyDescent="0.25">
      <c r="A437" s="34">
        <v>39995</v>
      </c>
      <c r="B437" s="3">
        <f t="shared" si="24"/>
        <v>2009</v>
      </c>
      <c r="C437" s="3">
        <f t="shared" si="25"/>
        <v>7</v>
      </c>
      <c r="D437" s="3">
        <f t="shared" si="26"/>
        <v>3</v>
      </c>
      <c r="E437" s="3" t="str">
        <f t="shared" si="27"/>
        <v>200973</v>
      </c>
      <c r="F437" s="35">
        <v>0.125</v>
      </c>
      <c r="G437">
        <v>10.6</v>
      </c>
    </row>
    <row r="438" spans="1:7" x14ac:dyDescent="0.25">
      <c r="A438" s="34">
        <v>39995</v>
      </c>
      <c r="B438" s="3">
        <f t="shared" si="24"/>
        <v>2009</v>
      </c>
      <c r="C438" s="3">
        <f t="shared" si="25"/>
        <v>7</v>
      </c>
      <c r="D438" s="3">
        <f t="shared" si="26"/>
        <v>4</v>
      </c>
      <c r="E438" s="3" t="str">
        <f t="shared" si="27"/>
        <v>200974</v>
      </c>
      <c r="F438" s="35">
        <v>0.16666666666666666</v>
      </c>
      <c r="G438">
        <v>11.1</v>
      </c>
    </row>
    <row r="439" spans="1:7" x14ac:dyDescent="0.25">
      <c r="A439" s="34">
        <v>39995</v>
      </c>
      <c r="B439" s="3">
        <f t="shared" si="24"/>
        <v>2009</v>
      </c>
      <c r="C439" s="3">
        <f t="shared" si="25"/>
        <v>7</v>
      </c>
      <c r="D439" s="3">
        <f t="shared" si="26"/>
        <v>5</v>
      </c>
      <c r="E439" s="3" t="str">
        <f t="shared" si="27"/>
        <v>200975</v>
      </c>
      <c r="F439" s="35">
        <v>0.20833333333333334</v>
      </c>
      <c r="G439">
        <v>12.7</v>
      </c>
    </row>
    <row r="440" spans="1:7" x14ac:dyDescent="0.25">
      <c r="A440" s="34">
        <v>39995</v>
      </c>
      <c r="B440" s="3">
        <f t="shared" si="24"/>
        <v>2009</v>
      </c>
      <c r="C440" s="3">
        <f t="shared" si="25"/>
        <v>7</v>
      </c>
      <c r="D440" s="3">
        <f t="shared" si="26"/>
        <v>6</v>
      </c>
      <c r="E440" s="3" t="str">
        <f t="shared" si="27"/>
        <v>200976</v>
      </c>
      <c r="F440" s="35">
        <v>0.25</v>
      </c>
      <c r="G440">
        <v>13.4</v>
      </c>
    </row>
    <row r="441" spans="1:7" x14ac:dyDescent="0.25">
      <c r="A441" s="34">
        <v>39995</v>
      </c>
      <c r="B441" s="3">
        <f t="shared" si="24"/>
        <v>2009</v>
      </c>
      <c r="C441" s="3">
        <f t="shared" si="25"/>
        <v>7</v>
      </c>
      <c r="D441" s="3">
        <f t="shared" si="26"/>
        <v>7</v>
      </c>
      <c r="E441" s="3" t="str">
        <f t="shared" si="27"/>
        <v>200977</v>
      </c>
      <c r="F441" s="35">
        <v>0.29166666666666669</v>
      </c>
      <c r="G441">
        <v>13.4</v>
      </c>
    </row>
    <row r="442" spans="1:7" x14ac:dyDescent="0.25">
      <c r="A442" s="34">
        <v>39995</v>
      </c>
      <c r="B442" s="3">
        <f t="shared" si="24"/>
        <v>2009</v>
      </c>
      <c r="C442" s="3">
        <f t="shared" si="25"/>
        <v>7</v>
      </c>
      <c r="D442" s="3">
        <f t="shared" si="26"/>
        <v>8</v>
      </c>
      <c r="E442" s="3" t="str">
        <f t="shared" si="27"/>
        <v>200978</v>
      </c>
      <c r="F442" s="35">
        <v>0.33333333333333331</v>
      </c>
      <c r="G442">
        <v>12.7</v>
      </c>
    </row>
    <row r="443" spans="1:7" x14ac:dyDescent="0.25">
      <c r="A443" s="34">
        <v>39995</v>
      </c>
      <c r="B443" s="3">
        <f t="shared" si="24"/>
        <v>2009</v>
      </c>
      <c r="C443" s="3">
        <f t="shared" si="25"/>
        <v>7</v>
      </c>
      <c r="D443" s="3">
        <f t="shared" si="26"/>
        <v>9</v>
      </c>
      <c r="E443" s="3" t="str">
        <f t="shared" si="27"/>
        <v>200979</v>
      </c>
      <c r="F443" s="35">
        <v>0.375</v>
      </c>
      <c r="G443">
        <v>11.3</v>
      </c>
    </row>
    <row r="444" spans="1:7" x14ac:dyDescent="0.25">
      <c r="A444" s="34">
        <v>39995</v>
      </c>
      <c r="B444" s="3">
        <f t="shared" si="24"/>
        <v>2009</v>
      </c>
      <c r="C444" s="3">
        <f t="shared" si="25"/>
        <v>7</v>
      </c>
      <c r="D444" s="3">
        <f t="shared" si="26"/>
        <v>10</v>
      </c>
      <c r="E444" s="3" t="str">
        <f t="shared" si="27"/>
        <v>2009710</v>
      </c>
      <c r="F444" s="35">
        <v>0.41666666666666669</v>
      </c>
      <c r="G444">
        <v>10.5</v>
      </c>
    </row>
    <row r="445" spans="1:7" x14ac:dyDescent="0.25">
      <c r="A445" s="34">
        <v>39995</v>
      </c>
      <c r="B445" s="3">
        <f t="shared" si="24"/>
        <v>2009</v>
      </c>
      <c r="C445" s="3">
        <f t="shared" si="25"/>
        <v>7</v>
      </c>
      <c r="D445" s="3">
        <f t="shared" si="26"/>
        <v>11</v>
      </c>
      <c r="E445" s="3" t="str">
        <f t="shared" si="27"/>
        <v>2009711</v>
      </c>
      <c r="F445" s="35">
        <v>0.45833333333333331</v>
      </c>
      <c r="G445">
        <v>10.5</v>
      </c>
    </row>
    <row r="446" spans="1:7" x14ac:dyDescent="0.25">
      <c r="A446" s="34">
        <v>39995</v>
      </c>
      <c r="B446" s="3">
        <f t="shared" si="24"/>
        <v>2009</v>
      </c>
      <c r="C446" s="3">
        <f t="shared" si="25"/>
        <v>7</v>
      </c>
      <c r="D446" s="3">
        <f t="shared" si="26"/>
        <v>12</v>
      </c>
      <c r="E446" s="3" t="str">
        <f t="shared" si="27"/>
        <v>2009712</v>
      </c>
      <c r="F446" s="35">
        <v>0.5</v>
      </c>
      <c r="G446">
        <v>10.8</v>
      </c>
    </row>
    <row r="447" spans="1:7" x14ac:dyDescent="0.25">
      <c r="A447" s="34">
        <v>39995</v>
      </c>
      <c r="B447" s="3">
        <f t="shared" si="24"/>
        <v>2009</v>
      </c>
      <c r="C447" s="3">
        <f t="shared" si="25"/>
        <v>7</v>
      </c>
      <c r="D447" s="3">
        <f t="shared" si="26"/>
        <v>13</v>
      </c>
      <c r="E447" s="3" t="str">
        <f t="shared" si="27"/>
        <v>2009713</v>
      </c>
      <c r="F447" s="35">
        <v>0.54166666666666663</v>
      </c>
      <c r="G447">
        <v>10.6</v>
      </c>
    </row>
    <row r="448" spans="1:7" x14ac:dyDescent="0.25">
      <c r="A448" s="34">
        <v>39995</v>
      </c>
      <c r="B448" s="3">
        <f t="shared" si="24"/>
        <v>2009</v>
      </c>
      <c r="C448" s="3">
        <f t="shared" si="25"/>
        <v>7</v>
      </c>
      <c r="D448" s="3">
        <f t="shared" si="26"/>
        <v>14</v>
      </c>
      <c r="E448" s="3" t="str">
        <f t="shared" si="27"/>
        <v>2009714</v>
      </c>
      <c r="F448" s="35">
        <v>0.58333333333333337</v>
      </c>
      <c r="G448">
        <v>10.9</v>
      </c>
    </row>
    <row r="449" spans="1:7" x14ac:dyDescent="0.25">
      <c r="A449" s="34">
        <v>39995</v>
      </c>
      <c r="B449" s="3">
        <f t="shared" si="24"/>
        <v>2009</v>
      </c>
      <c r="C449" s="3">
        <f t="shared" si="25"/>
        <v>7</v>
      </c>
      <c r="D449" s="3">
        <f t="shared" si="26"/>
        <v>15</v>
      </c>
      <c r="E449" s="3" t="str">
        <f t="shared" si="27"/>
        <v>2009715</v>
      </c>
      <c r="F449" s="35">
        <v>0.625</v>
      </c>
      <c r="G449">
        <v>10.9</v>
      </c>
    </row>
    <row r="450" spans="1:7" x14ac:dyDescent="0.25">
      <c r="A450" s="34">
        <v>39995</v>
      </c>
      <c r="B450" s="3">
        <f t="shared" si="24"/>
        <v>2009</v>
      </c>
      <c r="C450" s="3">
        <f t="shared" si="25"/>
        <v>7</v>
      </c>
      <c r="D450" s="3">
        <f t="shared" si="26"/>
        <v>16</v>
      </c>
      <c r="E450" s="3" t="str">
        <f t="shared" si="27"/>
        <v>2009716</v>
      </c>
      <c r="F450" s="35">
        <v>0.66666666666666663</v>
      </c>
      <c r="G450">
        <v>11</v>
      </c>
    </row>
    <row r="451" spans="1:7" x14ac:dyDescent="0.25">
      <c r="A451" s="34">
        <v>39995</v>
      </c>
      <c r="B451" s="3">
        <f t="shared" ref="B451:B514" si="28">YEAR(A451)</f>
        <v>2009</v>
      </c>
      <c r="C451" s="3">
        <f t="shared" ref="C451:C514" si="29">MONTH(A451)</f>
        <v>7</v>
      </c>
      <c r="D451" s="3">
        <f t="shared" ref="D451:D514" si="30">HOUR(F451)</f>
        <v>17</v>
      </c>
      <c r="E451" s="3" t="str">
        <f t="shared" ref="E451:E514" si="31">B451&amp;C451&amp;D451</f>
        <v>2009717</v>
      </c>
      <c r="F451" s="35">
        <v>0.70833333333333337</v>
      </c>
      <c r="G451">
        <v>11</v>
      </c>
    </row>
    <row r="452" spans="1:7" x14ac:dyDescent="0.25">
      <c r="A452" s="34">
        <v>39995</v>
      </c>
      <c r="B452" s="3">
        <f t="shared" si="28"/>
        <v>2009</v>
      </c>
      <c r="C452" s="3">
        <f t="shared" si="29"/>
        <v>7</v>
      </c>
      <c r="D452" s="3">
        <f t="shared" si="30"/>
        <v>18</v>
      </c>
      <c r="E452" s="3" t="str">
        <f t="shared" si="31"/>
        <v>2009718</v>
      </c>
      <c r="F452" s="35">
        <v>0.75</v>
      </c>
      <c r="G452">
        <v>11.3</v>
      </c>
    </row>
    <row r="453" spans="1:7" x14ac:dyDescent="0.25">
      <c r="A453" s="34">
        <v>39995</v>
      </c>
      <c r="B453" s="3">
        <f t="shared" si="28"/>
        <v>2009</v>
      </c>
      <c r="C453" s="3">
        <f t="shared" si="29"/>
        <v>7</v>
      </c>
      <c r="D453" s="3">
        <f t="shared" si="30"/>
        <v>19</v>
      </c>
      <c r="E453" s="3" t="str">
        <f t="shared" si="31"/>
        <v>2009719</v>
      </c>
      <c r="F453" s="35">
        <v>0.79166666666666663</v>
      </c>
      <c r="G453">
        <v>11.1</v>
      </c>
    </row>
    <row r="454" spans="1:7" x14ac:dyDescent="0.25">
      <c r="A454" s="34">
        <v>39995</v>
      </c>
      <c r="B454" s="3">
        <f t="shared" si="28"/>
        <v>2009</v>
      </c>
      <c r="C454" s="3">
        <f t="shared" si="29"/>
        <v>7</v>
      </c>
      <c r="D454" s="3">
        <f t="shared" si="30"/>
        <v>20</v>
      </c>
      <c r="E454" s="3" t="str">
        <f t="shared" si="31"/>
        <v>2009720</v>
      </c>
      <c r="F454" s="35">
        <v>0.83333333333333337</v>
      </c>
      <c r="G454">
        <v>11.4</v>
      </c>
    </row>
    <row r="455" spans="1:7" x14ac:dyDescent="0.25">
      <c r="A455" s="34">
        <v>39995</v>
      </c>
      <c r="B455" s="3">
        <f t="shared" si="28"/>
        <v>2009</v>
      </c>
      <c r="C455" s="3">
        <f t="shared" si="29"/>
        <v>7</v>
      </c>
      <c r="D455" s="3">
        <f t="shared" si="30"/>
        <v>21</v>
      </c>
      <c r="E455" s="3" t="str">
        <f t="shared" si="31"/>
        <v>2009721</v>
      </c>
      <c r="F455" s="35">
        <v>0.875</v>
      </c>
      <c r="G455">
        <v>11.1</v>
      </c>
    </row>
    <row r="456" spans="1:7" x14ac:dyDescent="0.25">
      <c r="A456" s="34">
        <v>39995</v>
      </c>
      <c r="B456" s="3">
        <f t="shared" si="28"/>
        <v>2009</v>
      </c>
      <c r="C456" s="3">
        <f t="shared" si="29"/>
        <v>7</v>
      </c>
      <c r="D456" s="3">
        <f t="shared" si="30"/>
        <v>22</v>
      </c>
      <c r="E456" s="3" t="str">
        <f t="shared" si="31"/>
        <v>2009722</v>
      </c>
      <c r="F456" s="35">
        <v>0.91666666666666663</v>
      </c>
      <c r="G456">
        <v>10.9</v>
      </c>
    </row>
    <row r="457" spans="1:7" x14ac:dyDescent="0.25">
      <c r="A457" s="34">
        <v>39995</v>
      </c>
      <c r="B457" s="3">
        <f t="shared" si="28"/>
        <v>2009</v>
      </c>
      <c r="C457" s="3">
        <f t="shared" si="29"/>
        <v>7</v>
      </c>
      <c r="D457" s="3">
        <f t="shared" si="30"/>
        <v>23</v>
      </c>
      <c r="E457" s="3" t="str">
        <f t="shared" si="31"/>
        <v>2009723</v>
      </c>
      <c r="F457" s="35">
        <v>0.95833333333333337</v>
      </c>
      <c r="G457">
        <v>10.7</v>
      </c>
    </row>
    <row r="458" spans="1:7" x14ac:dyDescent="0.25">
      <c r="A458" s="34">
        <v>40026</v>
      </c>
      <c r="B458" s="3">
        <f t="shared" si="28"/>
        <v>2009</v>
      </c>
      <c r="C458" s="3">
        <f t="shared" si="29"/>
        <v>8</v>
      </c>
      <c r="D458" s="3">
        <f t="shared" si="30"/>
        <v>0</v>
      </c>
      <c r="E458" s="3" t="str">
        <f t="shared" si="31"/>
        <v>200980</v>
      </c>
      <c r="F458" s="35">
        <v>0</v>
      </c>
      <c r="G458">
        <v>13.3</v>
      </c>
    </row>
    <row r="459" spans="1:7" x14ac:dyDescent="0.25">
      <c r="A459" s="34">
        <v>40026</v>
      </c>
      <c r="B459" s="3">
        <f t="shared" si="28"/>
        <v>2009</v>
      </c>
      <c r="C459" s="3">
        <f t="shared" si="29"/>
        <v>8</v>
      </c>
      <c r="D459" s="3">
        <f t="shared" si="30"/>
        <v>1</v>
      </c>
      <c r="E459" s="3" t="str">
        <f t="shared" si="31"/>
        <v>200981</v>
      </c>
      <c r="F459" s="35">
        <v>4.1666666666666664E-2</v>
      </c>
      <c r="G459">
        <v>12.4</v>
      </c>
    </row>
    <row r="460" spans="1:7" x14ac:dyDescent="0.25">
      <c r="A460" s="34">
        <v>40026</v>
      </c>
      <c r="B460" s="3">
        <f t="shared" si="28"/>
        <v>2009</v>
      </c>
      <c r="C460" s="3">
        <f t="shared" si="29"/>
        <v>8</v>
      </c>
      <c r="D460" s="3">
        <f t="shared" si="30"/>
        <v>2</v>
      </c>
      <c r="E460" s="3" t="str">
        <f t="shared" si="31"/>
        <v>200982</v>
      </c>
      <c r="F460" s="35">
        <v>8.3333333333333329E-2</v>
      </c>
      <c r="G460">
        <v>12.1</v>
      </c>
    </row>
    <row r="461" spans="1:7" x14ac:dyDescent="0.25">
      <c r="A461" s="34">
        <v>40026</v>
      </c>
      <c r="B461" s="3">
        <f t="shared" si="28"/>
        <v>2009</v>
      </c>
      <c r="C461" s="3">
        <f t="shared" si="29"/>
        <v>8</v>
      </c>
      <c r="D461" s="3">
        <f t="shared" si="30"/>
        <v>3</v>
      </c>
      <c r="E461" s="3" t="str">
        <f t="shared" si="31"/>
        <v>200983</v>
      </c>
      <c r="F461" s="35">
        <v>0.125</v>
      </c>
      <c r="G461">
        <v>11.7</v>
      </c>
    </row>
    <row r="462" spans="1:7" x14ac:dyDescent="0.25">
      <c r="A462" s="34">
        <v>40026</v>
      </c>
      <c r="B462" s="3">
        <f t="shared" si="28"/>
        <v>2009</v>
      </c>
      <c r="C462" s="3">
        <f t="shared" si="29"/>
        <v>8</v>
      </c>
      <c r="D462" s="3">
        <f t="shared" si="30"/>
        <v>4</v>
      </c>
      <c r="E462" s="3" t="str">
        <f t="shared" si="31"/>
        <v>200984</v>
      </c>
      <c r="F462" s="35">
        <v>0.16666666666666666</v>
      </c>
      <c r="G462">
        <v>12.8</v>
      </c>
    </row>
    <row r="463" spans="1:7" x14ac:dyDescent="0.25">
      <c r="A463" s="34">
        <v>40026</v>
      </c>
      <c r="B463" s="3">
        <f t="shared" si="28"/>
        <v>2009</v>
      </c>
      <c r="C463" s="3">
        <f t="shared" si="29"/>
        <v>8</v>
      </c>
      <c r="D463" s="3">
        <f t="shared" si="30"/>
        <v>5</v>
      </c>
      <c r="E463" s="3" t="str">
        <f t="shared" si="31"/>
        <v>200985</v>
      </c>
      <c r="F463" s="35">
        <v>0.20833333333333334</v>
      </c>
      <c r="G463">
        <v>14.9</v>
      </c>
    </row>
    <row r="464" spans="1:7" x14ac:dyDescent="0.25">
      <c r="A464" s="34">
        <v>40026</v>
      </c>
      <c r="B464" s="3">
        <f t="shared" si="28"/>
        <v>2009</v>
      </c>
      <c r="C464" s="3">
        <f t="shared" si="29"/>
        <v>8</v>
      </c>
      <c r="D464" s="3">
        <f t="shared" si="30"/>
        <v>6</v>
      </c>
      <c r="E464" s="3" t="str">
        <f t="shared" si="31"/>
        <v>200986</v>
      </c>
      <c r="F464" s="35">
        <v>0.25</v>
      </c>
      <c r="G464">
        <v>15.1</v>
      </c>
    </row>
    <row r="465" spans="1:7" x14ac:dyDescent="0.25">
      <c r="A465" s="34">
        <v>40026</v>
      </c>
      <c r="B465" s="3">
        <f t="shared" si="28"/>
        <v>2009</v>
      </c>
      <c r="C465" s="3">
        <f t="shared" si="29"/>
        <v>8</v>
      </c>
      <c r="D465" s="3">
        <f t="shared" si="30"/>
        <v>7</v>
      </c>
      <c r="E465" s="3" t="str">
        <f t="shared" si="31"/>
        <v>200987</v>
      </c>
      <c r="F465" s="35">
        <v>0.29166666666666669</v>
      </c>
      <c r="G465">
        <v>14.5</v>
      </c>
    </row>
    <row r="466" spans="1:7" x14ac:dyDescent="0.25">
      <c r="A466" s="34">
        <v>40026</v>
      </c>
      <c r="B466" s="3">
        <f t="shared" si="28"/>
        <v>2009</v>
      </c>
      <c r="C466" s="3">
        <f t="shared" si="29"/>
        <v>8</v>
      </c>
      <c r="D466" s="3">
        <f t="shared" si="30"/>
        <v>8</v>
      </c>
      <c r="E466" s="3" t="str">
        <f t="shared" si="31"/>
        <v>200988</v>
      </c>
      <c r="F466" s="35">
        <v>0.33333333333333331</v>
      </c>
      <c r="G466">
        <v>13.5</v>
      </c>
    </row>
    <row r="467" spans="1:7" x14ac:dyDescent="0.25">
      <c r="A467" s="34">
        <v>40026</v>
      </c>
      <c r="B467" s="3">
        <f t="shared" si="28"/>
        <v>2009</v>
      </c>
      <c r="C467" s="3">
        <f t="shared" si="29"/>
        <v>8</v>
      </c>
      <c r="D467" s="3">
        <f t="shared" si="30"/>
        <v>9</v>
      </c>
      <c r="E467" s="3" t="str">
        <f t="shared" si="31"/>
        <v>200989</v>
      </c>
      <c r="F467" s="35">
        <v>0.375</v>
      </c>
      <c r="G467">
        <v>13.2</v>
      </c>
    </row>
    <row r="468" spans="1:7" x14ac:dyDescent="0.25">
      <c r="A468" s="34">
        <v>40026</v>
      </c>
      <c r="B468" s="3">
        <f t="shared" si="28"/>
        <v>2009</v>
      </c>
      <c r="C468" s="3">
        <f t="shared" si="29"/>
        <v>8</v>
      </c>
      <c r="D468" s="3">
        <f t="shared" si="30"/>
        <v>10</v>
      </c>
      <c r="E468" s="3" t="str">
        <f t="shared" si="31"/>
        <v>2009810</v>
      </c>
      <c r="F468" s="35">
        <v>0.41666666666666669</v>
      </c>
      <c r="G468">
        <v>12.8</v>
      </c>
    </row>
    <row r="469" spans="1:7" x14ac:dyDescent="0.25">
      <c r="A469" s="34">
        <v>40026</v>
      </c>
      <c r="B469" s="3">
        <f t="shared" si="28"/>
        <v>2009</v>
      </c>
      <c r="C469" s="3">
        <f t="shared" si="29"/>
        <v>8</v>
      </c>
      <c r="D469" s="3">
        <f t="shared" si="30"/>
        <v>11</v>
      </c>
      <c r="E469" s="3" t="str">
        <f t="shared" si="31"/>
        <v>2009811</v>
      </c>
      <c r="F469" s="35">
        <v>0.45833333333333331</v>
      </c>
      <c r="G469">
        <v>12.2</v>
      </c>
    </row>
    <row r="470" spans="1:7" x14ac:dyDescent="0.25">
      <c r="A470" s="34">
        <v>40026</v>
      </c>
      <c r="B470" s="3">
        <f t="shared" si="28"/>
        <v>2009</v>
      </c>
      <c r="C470" s="3">
        <f t="shared" si="29"/>
        <v>8</v>
      </c>
      <c r="D470" s="3">
        <f t="shared" si="30"/>
        <v>12</v>
      </c>
      <c r="E470" s="3" t="str">
        <f t="shared" si="31"/>
        <v>2009812</v>
      </c>
      <c r="F470" s="35">
        <v>0.5</v>
      </c>
      <c r="G470">
        <v>12.6</v>
      </c>
    </row>
    <row r="471" spans="1:7" x14ac:dyDescent="0.25">
      <c r="A471" s="34">
        <v>40026</v>
      </c>
      <c r="B471" s="3">
        <f t="shared" si="28"/>
        <v>2009</v>
      </c>
      <c r="C471" s="3">
        <f t="shared" si="29"/>
        <v>8</v>
      </c>
      <c r="D471" s="3">
        <f t="shared" si="30"/>
        <v>13</v>
      </c>
      <c r="E471" s="3" t="str">
        <f t="shared" si="31"/>
        <v>2009813</v>
      </c>
      <c r="F471" s="35">
        <v>0.54166666666666663</v>
      </c>
      <c r="G471">
        <v>12.8</v>
      </c>
    </row>
    <row r="472" spans="1:7" x14ac:dyDescent="0.25">
      <c r="A472" s="34">
        <v>40026</v>
      </c>
      <c r="B472" s="3">
        <f t="shared" si="28"/>
        <v>2009</v>
      </c>
      <c r="C472" s="3">
        <f t="shared" si="29"/>
        <v>8</v>
      </c>
      <c r="D472" s="3">
        <f t="shared" si="30"/>
        <v>14</v>
      </c>
      <c r="E472" s="3" t="str">
        <f t="shared" si="31"/>
        <v>2009814</v>
      </c>
      <c r="F472" s="35">
        <v>0.58333333333333337</v>
      </c>
      <c r="G472">
        <v>13.1</v>
      </c>
    </row>
    <row r="473" spans="1:7" x14ac:dyDescent="0.25">
      <c r="A473" s="34">
        <v>40026</v>
      </c>
      <c r="B473" s="3">
        <f t="shared" si="28"/>
        <v>2009</v>
      </c>
      <c r="C473" s="3">
        <f t="shared" si="29"/>
        <v>8</v>
      </c>
      <c r="D473" s="3">
        <f t="shared" si="30"/>
        <v>15</v>
      </c>
      <c r="E473" s="3" t="str">
        <f t="shared" si="31"/>
        <v>2009815</v>
      </c>
      <c r="F473" s="35">
        <v>0.625</v>
      </c>
      <c r="G473">
        <v>12.6</v>
      </c>
    </row>
    <row r="474" spans="1:7" x14ac:dyDescent="0.25">
      <c r="A474" s="34">
        <v>40026</v>
      </c>
      <c r="B474" s="3">
        <f t="shared" si="28"/>
        <v>2009</v>
      </c>
      <c r="C474" s="3">
        <f t="shared" si="29"/>
        <v>8</v>
      </c>
      <c r="D474" s="3">
        <f t="shared" si="30"/>
        <v>16</v>
      </c>
      <c r="E474" s="3" t="str">
        <f t="shared" si="31"/>
        <v>2009816</v>
      </c>
      <c r="F474" s="35">
        <v>0.66666666666666663</v>
      </c>
      <c r="G474">
        <v>12.5</v>
      </c>
    </row>
    <row r="475" spans="1:7" x14ac:dyDescent="0.25">
      <c r="A475" s="34">
        <v>40026</v>
      </c>
      <c r="B475" s="3">
        <f t="shared" si="28"/>
        <v>2009</v>
      </c>
      <c r="C475" s="3">
        <f t="shared" si="29"/>
        <v>8</v>
      </c>
      <c r="D475" s="3">
        <f t="shared" si="30"/>
        <v>17</v>
      </c>
      <c r="E475" s="3" t="str">
        <f t="shared" si="31"/>
        <v>2009817</v>
      </c>
      <c r="F475" s="35">
        <v>0.70833333333333337</v>
      </c>
      <c r="G475">
        <v>12.5</v>
      </c>
    </row>
    <row r="476" spans="1:7" x14ac:dyDescent="0.25">
      <c r="A476" s="34">
        <v>40026</v>
      </c>
      <c r="B476" s="3">
        <f t="shared" si="28"/>
        <v>2009</v>
      </c>
      <c r="C476" s="3">
        <f t="shared" si="29"/>
        <v>8</v>
      </c>
      <c r="D476" s="3">
        <f t="shared" si="30"/>
        <v>18</v>
      </c>
      <c r="E476" s="3" t="str">
        <f t="shared" si="31"/>
        <v>2009818</v>
      </c>
      <c r="F476" s="35">
        <v>0.75</v>
      </c>
      <c r="G476">
        <v>12.6</v>
      </c>
    </row>
    <row r="477" spans="1:7" x14ac:dyDescent="0.25">
      <c r="A477" s="34">
        <v>40026</v>
      </c>
      <c r="B477" s="3">
        <f t="shared" si="28"/>
        <v>2009</v>
      </c>
      <c r="C477" s="3">
        <f t="shared" si="29"/>
        <v>8</v>
      </c>
      <c r="D477" s="3">
        <f t="shared" si="30"/>
        <v>19</v>
      </c>
      <c r="E477" s="3" t="str">
        <f t="shared" si="31"/>
        <v>2009819</v>
      </c>
      <c r="F477" s="35">
        <v>0.79166666666666663</v>
      </c>
      <c r="G477">
        <v>13.2</v>
      </c>
    </row>
    <row r="478" spans="1:7" x14ac:dyDescent="0.25">
      <c r="A478" s="34">
        <v>40026</v>
      </c>
      <c r="B478" s="3">
        <f t="shared" si="28"/>
        <v>2009</v>
      </c>
      <c r="C478" s="3">
        <f t="shared" si="29"/>
        <v>8</v>
      </c>
      <c r="D478" s="3">
        <f t="shared" si="30"/>
        <v>20</v>
      </c>
      <c r="E478" s="3" t="str">
        <f t="shared" si="31"/>
        <v>2009820</v>
      </c>
      <c r="F478" s="35">
        <v>0.83333333333333337</v>
      </c>
      <c r="G478">
        <v>14.3</v>
      </c>
    </row>
    <row r="479" spans="1:7" x14ac:dyDescent="0.25">
      <c r="A479" s="34">
        <v>40026</v>
      </c>
      <c r="B479" s="3">
        <f t="shared" si="28"/>
        <v>2009</v>
      </c>
      <c r="C479" s="3">
        <f t="shared" si="29"/>
        <v>8</v>
      </c>
      <c r="D479" s="3">
        <f t="shared" si="30"/>
        <v>21</v>
      </c>
      <c r="E479" s="3" t="str">
        <f t="shared" si="31"/>
        <v>2009821</v>
      </c>
      <c r="F479" s="35">
        <v>0.875</v>
      </c>
      <c r="G479">
        <v>14.6</v>
      </c>
    </row>
    <row r="480" spans="1:7" x14ac:dyDescent="0.25">
      <c r="A480" s="34">
        <v>40026</v>
      </c>
      <c r="B480" s="3">
        <f t="shared" si="28"/>
        <v>2009</v>
      </c>
      <c r="C480" s="3">
        <f t="shared" si="29"/>
        <v>8</v>
      </c>
      <c r="D480" s="3">
        <f t="shared" si="30"/>
        <v>22</v>
      </c>
      <c r="E480" s="3" t="str">
        <f t="shared" si="31"/>
        <v>2009822</v>
      </c>
      <c r="F480" s="35">
        <v>0.91666666666666663</v>
      </c>
      <c r="G480">
        <v>14.5</v>
      </c>
    </row>
    <row r="481" spans="1:7" x14ac:dyDescent="0.25">
      <c r="A481" s="34">
        <v>40026</v>
      </c>
      <c r="B481" s="3">
        <f t="shared" si="28"/>
        <v>2009</v>
      </c>
      <c r="C481" s="3">
        <f t="shared" si="29"/>
        <v>8</v>
      </c>
      <c r="D481" s="3">
        <f t="shared" si="30"/>
        <v>23</v>
      </c>
      <c r="E481" s="3" t="str">
        <f t="shared" si="31"/>
        <v>2009823</v>
      </c>
      <c r="F481" s="35">
        <v>0.95833333333333337</v>
      </c>
      <c r="G481">
        <v>14.3</v>
      </c>
    </row>
    <row r="482" spans="1:7" x14ac:dyDescent="0.25">
      <c r="A482" s="34">
        <v>40057</v>
      </c>
      <c r="B482" s="3">
        <f t="shared" si="28"/>
        <v>2009</v>
      </c>
      <c r="C482" s="3">
        <f t="shared" si="29"/>
        <v>9</v>
      </c>
      <c r="D482" s="3">
        <f t="shared" si="30"/>
        <v>0</v>
      </c>
      <c r="E482" s="3" t="str">
        <f t="shared" si="31"/>
        <v>200990</v>
      </c>
      <c r="F482" s="35">
        <v>0</v>
      </c>
      <c r="G482">
        <v>13.4</v>
      </c>
    </row>
    <row r="483" spans="1:7" x14ac:dyDescent="0.25">
      <c r="A483" s="34">
        <v>40057</v>
      </c>
      <c r="B483" s="3">
        <f t="shared" si="28"/>
        <v>2009</v>
      </c>
      <c r="C483" s="3">
        <f t="shared" si="29"/>
        <v>9</v>
      </c>
      <c r="D483" s="3">
        <f t="shared" si="30"/>
        <v>1</v>
      </c>
      <c r="E483" s="3" t="str">
        <f t="shared" si="31"/>
        <v>200991</v>
      </c>
      <c r="F483" s="35">
        <v>4.1666666666666664E-2</v>
      </c>
      <c r="G483">
        <v>12.8</v>
      </c>
    </row>
    <row r="484" spans="1:7" x14ac:dyDescent="0.25">
      <c r="A484" s="34">
        <v>40057</v>
      </c>
      <c r="B484" s="3">
        <f t="shared" si="28"/>
        <v>2009</v>
      </c>
      <c r="C484" s="3">
        <f t="shared" si="29"/>
        <v>9</v>
      </c>
      <c r="D484" s="3">
        <f t="shared" si="30"/>
        <v>2</v>
      </c>
      <c r="E484" s="3" t="str">
        <f t="shared" si="31"/>
        <v>200992</v>
      </c>
      <c r="F484" s="35">
        <v>8.3333333333333329E-2</v>
      </c>
      <c r="G484">
        <v>12.6</v>
      </c>
    </row>
    <row r="485" spans="1:7" x14ac:dyDescent="0.25">
      <c r="A485" s="34">
        <v>40057</v>
      </c>
      <c r="B485" s="3">
        <f t="shared" si="28"/>
        <v>2009</v>
      </c>
      <c r="C485" s="3">
        <f t="shared" si="29"/>
        <v>9</v>
      </c>
      <c r="D485" s="3">
        <f t="shared" si="30"/>
        <v>3</v>
      </c>
      <c r="E485" s="3" t="str">
        <f t="shared" si="31"/>
        <v>200993</v>
      </c>
      <c r="F485" s="35">
        <v>0.125</v>
      </c>
      <c r="G485">
        <v>12.2</v>
      </c>
    </row>
    <row r="486" spans="1:7" x14ac:dyDescent="0.25">
      <c r="A486" s="34">
        <v>40057</v>
      </c>
      <c r="B486" s="3">
        <f t="shared" si="28"/>
        <v>2009</v>
      </c>
      <c r="C486" s="3">
        <f t="shared" si="29"/>
        <v>9</v>
      </c>
      <c r="D486" s="3">
        <f t="shared" si="30"/>
        <v>4</v>
      </c>
      <c r="E486" s="3" t="str">
        <f t="shared" si="31"/>
        <v>200994</v>
      </c>
      <c r="F486" s="35">
        <v>0.16666666666666666</v>
      </c>
      <c r="G486">
        <v>12.7</v>
      </c>
    </row>
    <row r="487" spans="1:7" x14ac:dyDescent="0.25">
      <c r="A487" s="34">
        <v>40057</v>
      </c>
      <c r="B487" s="3">
        <f t="shared" si="28"/>
        <v>2009</v>
      </c>
      <c r="C487" s="3">
        <f t="shared" si="29"/>
        <v>9</v>
      </c>
      <c r="D487" s="3">
        <f t="shared" si="30"/>
        <v>5</v>
      </c>
      <c r="E487" s="3" t="str">
        <f t="shared" si="31"/>
        <v>200995</v>
      </c>
      <c r="F487" s="35">
        <v>0.20833333333333334</v>
      </c>
      <c r="G487">
        <v>14.3</v>
      </c>
    </row>
    <row r="488" spans="1:7" x14ac:dyDescent="0.25">
      <c r="A488" s="34">
        <v>40057</v>
      </c>
      <c r="B488" s="3">
        <f t="shared" si="28"/>
        <v>2009</v>
      </c>
      <c r="C488" s="3">
        <f t="shared" si="29"/>
        <v>9</v>
      </c>
      <c r="D488" s="3">
        <f t="shared" si="30"/>
        <v>6</v>
      </c>
      <c r="E488" s="3" t="str">
        <f t="shared" si="31"/>
        <v>200996</v>
      </c>
      <c r="F488" s="35">
        <v>0.25</v>
      </c>
      <c r="G488">
        <v>15.9</v>
      </c>
    </row>
    <row r="489" spans="1:7" x14ac:dyDescent="0.25">
      <c r="A489" s="34">
        <v>40057</v>
      </c>
      <c r="B489" s="3">
        <f t="shared" si="28"/>
        <v>2009</v>
      </c>
      <c r="C489" s="3">
        <f t="shared" si="29"/>
        <v>9</v>
      </c>
      <c r="D489" s="3">
        <f t="shared" si="30"/>
        <v>7</v>
      </c>
      <c r="E489" s="3" t="str">
        <f t="shared" si="31"/>
        <v>200997</v>
      </c>
      <c r="F489" s="35">
        <v>0.29166666666666669</v>
      </c>
      <c r="G489">
        <v>15.5</v>
      </c>
    </row>
    <row r="490" spans="1:7" x14ac:dyDescent="0.25">
      <c r="A490" s="34">
        <v>40057</v>
      </c>
      <c r="B490" s="3">
        <f t="shared" si="28"/>
        <v>2009</v>
      </c>
      <c r="C490" s="3">
        <f t="shared" si="29"/>
        <v>9</v>
      </c>
      <c r="D490" s="3">
        <f t="shared" si="30"/>
        <v>8</v>
      </c>
      <c r="E490" s="3" t="str">
        <f t="shared" si="31"/>
        <v>200998</v>
      </c>
      <c r="F490" s="35">
        <v>0.33333333333333331</v>
      </c>
      <c r="G490">
        <v>15.6</v>
      </c>
    </row>
    <row r="491" spans="1:7" x14ac:dyDescent="0.25">
      <c r="A491" s="34">
        <v>40057</v>
      </c>
      <c r="B491" s="3">
        <f t="shared" si="28"/>
        <v>2009</v>
      </c>
      <c r="C491" s="3">
        <f t="shared" si="29"/>
        <v>9</v>
      </c>
      <c r="D491" s="3">
        <f t="shared" si="30"/>
        <v>9</v>
      </c>
      <c r="E491" s="3" t="str">
        <f t="shared" si="31"/>
        <v>200999</v>
      </c>
      <c r="F491" s="35">
        <v>0.375</v>
      </c>
      <c r="G491">
        <v>14.9</v>
      </c>
    </row>
    <row r="492" spans="1:7" x14ac:dyDescent="0.25">
      <c r="A492" s="34">
        <v>40057</v>
      </c>
      <c r="B492" s="3">
        <f t="shared" si="28"/>
        <v>2009</v>
      </c>
      <c r="C492" s="3">
        <f t="shared" si="29"/>
        <v>9</v>
      </c>
      <c r="D492" s="3">
        <f t="shared" si="30"/>
        <v>10</v>
      </c>
      <c r="E492" s="3" t="str">
        <f t="shared" si="31"/>
        <v>2009910</v>
      </c>
      <c r="F492" s="35">
        <v>0.41666666666666669</v>
      </c>
      <c r="G492">
        <v>14</v>
      </c>
    </row>
    <row r="493" spans="1:7" x14ac:dyDescent="0.25">
      <c r="A493" s="34">
        <v>40057</v>
      </c>
      <c r="B493" s="3">
        <f t="shared" si="28"/>
        <v>2009</v>
      </c>
      <c r="C493" s="3">
        <f t="shared" si="29"/>
        <v>9</v>
      </c>
      <c r="D493" s="3">
        <f t="shared" si="30"/>
        <v>11</v>
      </c>
      <c r="E493" s="3" t="str">
        <f t="shared" si="31"/>
        <v>2009911</v>
      </c>
      <c r="F493" s="35">
        <v>0.45833333333333331</v>
      </c>
      <c r="G493">
        <v>14</v>
      </c>
    </row>
    <row r="494" spans="1:7" x14ac:dyDescent="0.25">
      <c r="A494" s="34">
        <v>40057</v>
      </c>
      <c r="B494" s="3">
        <f t="shared" si="28"/>
        <v>2009</v>
      </c>
      <c r="C494" s="3">
        <f t="shared" si="29"/>
        <v>9</v>
      </c>
      <c r="D494" s="3">
        <f t="shared" si="30"/>
        <v>12</v>
      </c>
      <c r="E494" s="3" t="str">
        <f t="shared" si="31"/>
        <v>2009912</v>
      </c>
      <c r="F494" s="35">
        <v>0.5</v>
      </c>
      <c r="G494">
        <v>13.8</v>
      </c>
    </row>
    <row r="495" spans="1:7" x14ac:dyDescent="0.25">
      <c r="A495" s="34">
        <v>40057</v>
      </c>
      <c r="B495" s="3">
        <f t="shared" si="28"/>
        <v>2009</v>
      </c>
      <c r="C495" s="3">
        <f t="shared" si="29"/>
        <v>9</v>
      </c>
      <c r="D495" s="3">
        <f t="shared" si="30"/>
        <v>13</v>
      </c>
      <c r="E495" s="3" t="str">
        <f t="shared" si="31"/>
        <v>2009913</v>
      </c>
      <c r="F495" s="35">
        <v>0.54166666666666663</v>
      </c>
      <c r="G495">
        <v>14.6</v>
      </c>
    </row>
    <row r="496" spans="1:7" x14ac:dyDescent="0.25">
      <c r="A496" s="34">
        <v>40057</v>
      </c>
      <c r="B496" s="3">
        <f t="shared" si="28"/>
        <v>2009</v>
      </c>
      <c r="C496" s="3">
        <f t="shared" si="29"/>
        <v>9</v>
      </c>
      <c r="D496" s="3">
        <f t="shared" si="30"/>
        <v>14</v>
      </c>
      <c r="E496" s="3" t="str">
        <f t="shared" si="31"/>
        <v>2009914</v>
      </c>
      <c r="F496" s="35">
        <v>0.58333333333333337</v>
      </c>
      <c r="G496">
        <v>14.5</v>
      </c>
    </row>
    <row r="497" spans="1:7" x14ac:dyDescent="0.25">
      <c r="A497" s="34">
        <v>40057</v>
      </c>
      <c r="B497" s="3">
        <f t="shared" si="28"/>
        <v>2009</v>
      </c>
      <c r="C497" s="3">
        <f t="shared" si="29"/>
        <v>9</v>
      </c>
      <c r="D497" s="3">
        <f t="shared" si="30"/>
        <v>15</v>
      </c>
      <c r="E497" s="3" t="str">
        <f t="shared" si="31"/>
        <v>2009915</v>
      </c>
      <c r="F497" s="35">
        <v>0.625</v>
      </c>
      <c r="G497">
        <v>14.6</v>
      </c>
    </row>
    <row r="498" spans="1:7" x14ac:dyDescent="0.25">
      <c r="A498" s="34">
        <v>40057</v>
      </c>
      <c r="B498" s="3">
        <f t="shared" si="28"/>
        <v>2009</v>
      </c>
      <c r="C498" s="3">
        <f t="shared" si="29"/>
        <v>9</v>
      </c>
      <c r="D498" s="3">
        <f t="shared" si="30"/>
        <v>16</v>
      </c>
      <c r="E498" s="3" t="str">
        <f t="shared" si="31"/>
        <v>2009916</v>
      </c>
      <c r="F498" s="35">
        <v>0.66666666666666663</v>
      </c>
      <c r="G498">
        <v>14.5</v>
      </c>
    </row>
    <row r="499" spans="1:7" x14ac:dyDescent="0.25">
      <c r="A499" s="34">
        <v>40057</v>
      </c>
      <c r="B499" s="3">
        <f t="shared" si="28"/>
        <v>2009</v>
      </c>
      <c r="C499" s="3">
        <f t="shared" si="29"/>
        <v>9</v>
      </c>
      <c r="D499" s="3">
        <f t="shared" si="30"/>
        <v>17</v>
      </c>
      <c r="E499" s="3" t="str">
        <f t="shared" si="31"/>
        <v>2009917</v>
      </c>
      <c r="F499" s="35">
        <v>0.70833333333333337</v>
      </c>
      <c r="G499">
        <v>15.2</v>
      </c>
    </row>
    <row r="500" spans="1:7" x14ac:dyDescent="0.25">
      <c r="A500" s="34">
        <v>40057</v>
      </c>
      <c r="B500" s="3">
        <f t="shared" si="28"/>
        <v>2009</v>
      </c>
      <c r="C500" s="3">
        <f t="shared" si="29"/>
        <v>9</v>
      </c>
      <c r="D500" s="3">
        <f t="shared" si="30"/>
        <v>18</v>
      </c>
      <c r="E500" s="3" t="str">
        <f t="shared" si="31"/>
        <v>2009918</v>
      </c>
      <c r="F500" s="35">
        <v>0.75</v>
      </c>
      <c r="G500">
        <v>16.3</v>
      </c>
    </row>
    <row r="501" spans="1:7" x14ac:dyDescent="0.25">
      <c r="A501" s="34">
        <v>40057</v>
      </c>
      <c r="B501" s="3">
        <f t="shared" si="28"/>
        <v>2009</v>
      </c>
      <c r="C501" s="3">
        <f t="shared" si="29"/>
        <v>9</v>
      </c>
      <c r="D501" s="3">
        <f t="shared" si="30"/>
        <v>19</v>
      </c>
      <c r="E501" s="3" t="str">
        <f t="shared" si="31"/>
        <v>2009919</v>
      </c>
      <c r="F501" s="35">
        <v>0.79166666666666663</v>
      </c>
      <c r="G501">
        <v>16.3</v>
      </c>
    </row>
    <row r="502" spans="1:7" x14ac:dyDescent="0.25">
      <c r="A502" s="34">
        <v>40057</v>
      </c>
      <c r="B502" s="3">
        <f t="shared" si="28"/>
        <v>2009</v>
      </c>
      <c r="C502" s="3">
        <f t="shared" si="29"/>
        <v>9</v>
      </c>
      <c r="D502" s="3">
        <f t="shared" si="30"/>
        <v>20</v>
      </c>
      <c r="E502" s="3" t="str">
        <f t="shared" si="31"/>
        <v>2009920</v>
      </c>
      <c r="F502" s="35">
        <v>0.83333333333333337</v>
      </c>
      <c r="G502">
        <v>15.8</v>
      </c>
    </row>
    <row r="503" spans="1:7" x14ac:dyDescent="0.25">
      <c r="A503" s="34">
        <v>40057</v>
      </c>
      <c r="B503" s="3">
        <f t="shared" si="28"/>
        <v>2009</v>
      </c>
      <c r="C503" s="3">
        <f t="shared" si="29"/>
        <v>9</v>
      </c>
      <c r="D503" s="3">
        <f t="shared" si="30"/>
        <v>21</v>
      </c>
      <c r="E503" s="3" t="str">
        <f t="shared" si="31"/>
        <v>2009921</v>
      </c>
      <c r="F503" s="35">
        <v>0.875</v>
      </c>
      <c r="G503">
        <v>15.1</v>
      </c>
    </row>
    <row r="504" spans="1:7" x14ac:dyDescent="0.25">
      <c r="A504" s="34">
        <v>40057</v>
      </c>
      <c r="B504" s="3">
        <f t="shared" si="28"/>
        <v>2009</v>
      </c>
      <c r="C504" s="3">
        <f t="shared" si="29"/>
        <v>9</v>
      </c>
      <c r="D504" s="3">
        <f t="shared" si="30"/>
        <v>22</v>
      </c>
      <c r="E504" s="3" t="str">
        <f t="shared" si="31"/>
        <v>2009922</v>
      </c>
      <c r="F504" s="35">
        <v>0.91666666666666663</v>
      </c>
      <c r="G504">
        <v>14.4</v>
      </c>
    </row>
    <row r="505" spans="1:7" x14ac:dyDescent="0.25">
      <c r="A505" s="34">
        <v>40057</v>
      </c>
      <c r="B505" s="3">
        <f t="shared" si="28"/>
        <v>2009</v>
      </c>
      <c r="C505" s="3">
        <f t="shared" si="29"/>
        <v>9</v>
      </c>
      <c r="D505" s="3">
        <f t="shared" si="30"/>
        <v>23</v>
      </c>
      <c r="E505" s="3" t="str">
        <f t="shared" si="31"/>
        <v>2009923</v>
      </c>
      <c r="F505" s="35">
        <v>0.95833333333333337</v>
      </c>
      <c r="G505">
        <v>13.7</v>
      </c>
    </row>
    <row r="506" spans="1:7" x14ac:dyDescent="0.25">
      <c r="A506" s="34">
        <v>40087</v>
      </c>
      <c r="B506" s="3">
        <f t="shared" si="28"/>
        <v>2009</v>
      </c>
      <c r="C506" s="3">
        <f t="shared" si="29"/>
        <v>10</v>
      </c>
      <c r="D506" s="3">
        <f t="shared" si="30"/>
        <v>0</v>
      </c>
      <c r="E506" s="3" t="str">
        <f t="shared" si="31"/>
        <v>2009100</v>
      </c>
      <c r="F506" s="35">
        <v>0</v>
      </c>
      <c r="G506">
        <v>16.399999999999999</v>
      </c>
    </row>
    <row r="507" spans="1:7" x14ac:dyDescent="0.25">
      <c r="A507" s="34">
        <v>40087</v>
      </c>
      <c r="B507" s="3">
        <f t="shared" si="28"/>
        <v>2009</v>
      </c>
      <c r="C507" s="3">
        <f t="shared" si="29"/>
        <v>10</v>
      </c>
      <c r="D507" s="3">
        <f t="shared" si="30"/>
        <v>1</v>
      </c>
      <c r="E507" s="3" t="str">
        <f t="shared" si="31"/>
        <v>2009101</v>
      </c>
      <c r="F507" s="35">
        <v>4.1666666666666664E-2</v>
      </c>
      <c r="G507">
        <v>15</v>
      </c>
    </row>
    <row r="508" spans="1:7" x14ac:dyDescent="0.25">
      <c r="A508" s="34">
        <v>40087</v>
      </c>
      <c r="B508" s="3">
        <f t="shared" si="28"/>
        <v>2009</v>
      </c>
      <c r="C508" s="3">
        <f t="shared" si="29"/>
        <v>10</v>
      </c>
      <c r="D508" s="3">
        <f t="shared" si="30"/>
        <v>2</v>
      </c>
      <c r="E508" s="3" t="str">
        <f t="shared" si="31"/>
        <v>2009102</v>
      </c>
      <c r="F508" s="35">
        <v>8.3333333333333329E-2</v>
      </c>
      <c r="G508">
        <v>14.9</v>
      </c>
    </row>
    <row r="509" spans="1:7" x14ac:dyDescent="0.25">
      <c r="A509" s="34">
        <v>40087</v>
      </c>
      <c r="B509" s="3">
        <f t="shared" si="28"/>
        <v>2009</v>
      </c>
      <c r="C509" s="3">
        <f t="shared" si="29"/>
        <v>10</v>
      </c>
      <c r="D509" s="3">
        <f t="shared" si="30"/>
        <v>3</v>
      </c>
      <c r="E509" s="3" t="str">
        <f t="shared" si="31"/>
        <v>2009103</v>
      </c>
      <c r="F509" s="35">
        <v>0.125</v>
      </c>
      <c r="G509">
        <v>14.4</v>
      </c>
    </row>
    <row r="510" spans="1:7" x14ac:dyDescent="0.25">
      <c r="A510" s="34">
        <v>40087</v>
      </c>
      <c r="B510" s="3">
        <f t="shared" si="28"/>
        <v>2009</v>
      </c>
      <c r="C510" s="3">
        <f t="shared" si="29"/>
        <v>10</v>
      </c>
      <c r="D510" s="3">
        <f t="shared" si="30"/>
        <v>4</v>
      </c>
      <c r="E510" s="3" t="str">
        <f t="shared" si="31"/>
        <v>2009104</v>
      </c>
      <c r="F510" s="35">
        <v>0.16666666666666666</v>
      </c>
      <c r="G510">
        <v>14.9</v>
      </c>
    </row>
    <row r="511" spans="1:7" x14ac:dyDescent="0.25">
      <c r="A511" s="34">
        <v>40087</v>
      </c>
      <c r="B511" s="3">
        <f t="shared" si="28"/>
        <v>2009</v>
      </c>
      <c r="C511" s="3">
        <f t="shared" si="29"/>
        <v>10</v>
      </c>
      <c r="D511" s="3">
        <f t="shared" si="30"/>
        <v>5</v>
      </c>
      <c r="E511" s="3" t="str">
        <f t="shared" si="31"/>
        <v>2009105</v>
      </c>
      <c r="F511" s="35">
        <v>0.20833333333333334</v>
      </c>
      <c r="G511">
        <v>17.399999999999999</v>
      </c>
    </row>
    <row r="512" spans="1:7" x14ac:dyDescent="0.25">
      <c r="A512" s="34">
        <v>40087</v>
      </c>
      <c r="B512" s="3">
        <f t="shared" si="28"/>
        <v>2009</v>
      </c>
      <c r="C512" s="3">
        <f t="shared" si="29"/>
        <v>10</v>
      </c>
      <c r="D512" s="3">
        <f t="shared" si="30"/>
        <v>6</v>
      </c>
      <c r="E512" s="3" t="str">
        <f t="shared" si="31"/>
        <v>2009106</v>
      </c>
      <c r="F512" s="35">
        <v>0.25</v>
      </c>
      <c r="G512">
        <v>19.600000000000001</v>
      </c>
    </row>
    <row r="513" spans="1:7" x14ac:dyDescent="0.25">
      <c r="A513" s="34">
        <v>40087</v>
      </c>
      <c r="B513" s="3">
        <f t="shared" si="28"/>
        <v>2009</v>
      </c>
      <c r="C513" s="3">
        <f t="shared" si="29"/>
        <v>10</v>
      </c>
      <c r="D513" s="3">
        <f t="shared" si="30"/>
        <v>7</v>
      </c>
      <c r="E513" s="3" t="str">
        <f t="shared" si="31"/>
        <v>2009107</v>
      </c>
      <c r="F513" s="35">
        <v>0.29166666666666669</v>
      </c>
      <c r="G513">
        <v>20.6</v>
      </c>
    </row>
    <row r="514" spans="1:7" x14ac:dyDescent="0.25">
      <c r="A514" s="34">
        <v>40087</v>
      </c>
      <c r="B514" s="3">
        <f t="shared" si="28"/>
        <v>2009</v>
      </c>
      <c r="C514" s="3">
        <f t="shared" si="29"/>
        <v>10</v>
      </c>
      <c r="D514" s="3">
        <f t="shared" si="30"/>
        <v>8</v>
      </c>
      <c r="E514" s="3" t="str">
        <f t="shared" si="31"/>
        <v>2009108</v>
      </c>
      <c r="F514" s="35">
        <v>0.33333333333333331</v>
      </c>
      <c r="G514">
        <v>20.399999999999999</v>
      </c>
    </row>
    <row r="515" spans="1:7" x14ac:dyDescent="0.25">
      <c r="A515" s="34">
        <v>40087</v>
      </c>
      <c r="B515" s="3">
        <f t="shared" ref="B515:B578" si="32">YEAR(A515)</f>
        <v>2009</v>
      </c>
      <c r="C515" s="3">
        <f t="shared" ref="C515:C578" si="33">MONTH(A515)</f>
        <v>10</v>
      </c>
      <c r="D515" s="3">
        <f t="shared" ref="D515:D578" si="34">HOUR(F515)</f>
        <v>9</v>
      </c>
      <c r="E515" s="3" t="str">
        <f t="shared" ref="E515:E578" si="35">B515&amp;C515&amp;D515</f>
        <v>2009109</v>
      </c>
      <c r="F515" s="35">
        <v>0.375</v>
      </c>
      <c r="G515">
        <v>18.7</v>
      </c>
    </row>
    <row r="516" spans="1:7" x14ac:dyDescent="0.25">
      <c r="A516" s="34">
        <v>40087</v>
      </c>
      <c r="B516" s="3">
        <f t="shared" si="32"/>
        <v>2009</v>
      </c>
      <c r="C516" s="3">
        <f t="shared" si="33"/>
        <v>10</v>
      </c>
      <c r="D516" s="3">
        <f t="shared" si="34"/>
        <v>10</v>
      </c>
      <c r="E516" s="3" t="str">
        <f t="shared" si="35"/>
        <v>20091010</v>
      </c>
      <c r="F516" s="35">
        <v>0.41666666666666669</v>
      </c>
      <c r="G516">
        <v>17.399999999999999</v>
      </c>
    </row>
    <row r="517" spans="1:7" x14ac:dyDescent="0.25">
      <c r="A517" s="34">
        <v>40087</v>
      </c>
      <c r="B517" s="3">
        <f t="shared" si="32"/>
        <v>2009</v>
      </c>
      <c r="C517" s="3">
        <f t="shared" si="33"/>
        <v>10</v>
      </c>
      <c r="D517" s="3">
        <f t="shared" si="34"/>
        <v>11</v>
      </c>
      <c r="E517" s="3" t="str">
        <f t="shared" si="35"/>
        <v>20091011</v>
      </c>
      <c r="F517" s="35">
        <v>0.45833333333333331</v>
      </c>
      <c r="G517">
        <v>15.9</v>
      </c>
    </row>
    <row r="518" spans="1:7" x14ac:dyDescent="0.25">
      <c r="A518" s="34">
        <v>40087</v>
      </c>
      <c r="B518" s="3">
        <f t="shared" si="32"/>
        <v>2009</v>
      </c>
      <c r="C518" s="3">
        <f t="shared" si="33"/>
        <v>10</v>
      </c>
      <c r="D518" s="3">
        <f t="shared" si="34"/>
        <v>12</v>
      </c>
      <c r="E518" s="3" t="str">
        <f t="shared" si="35"/>
        <v>20091012</v>
      </c>
      <c r="F518" s="35">
        <v>0.5</v>
      </c>
      <c r="G518">
        <v>15.3</v>
      </c>
    </row>
    <row r="519" spans="1:7" x14ac:dyDescent="0.25">
      <c r="A519" s="34">
        <v>40087</v>
      </c>
      <c r="B519" s="3">
        <f t="shared" si="32"/>
        <v>2009</v>
      </c>
      <c r="C519" s="3">
        <f t="shared" si="33"/>
        <v>10</v>
      </c>
      <c r="D519" s="3">
        <f t="shared" si="34"/>
        <v>13</v>
      </c>
      <c r="E519" s="3" t="str">
        <f t="shared" si="35"/>
        <v>20091013</v>
      </c>
      <c r="F519" s="35">
        <v>0.54166666666666663</v>
      </c>
      <c r="G519">
        <v>15.2</v>
      </c>
    </row>
    <row r="520" spans="1:7" x14ac:dyDescent="0.25">
      <c r="A520" s="34">
        <v>40087</v>
      </c>
      <c r="B520" s="3">
        <f t="shared" si="32"/>
        <v>2009</v>
      </c>
      <c r="C520" s="3">
        <f t="shared" si="33"/>
        <v>10</v>
      </c>
      <c r="D520" s="3">
        <f t="shared" si="34"/>
        <v>14</v>
      </c>
      <c r="E520" s="3" t="str">
        <f t="shared" si="35"/>
        <v>20091014</v>
      </c>
      <c r="F520" s="35">
        <v>0.58333333333333337</v>
      </c>
      <c r="G520">
        <v>14.7</v>
      </c>
    </row>
    <row r="521" spans="1:7" x14ac:dyDescent="0.25">
      <c r="A521" s="34">
        <v>40087</v>
      </c>
      <c r="B521" s="3">
        <f t="shared" si="32"/>
        <v>2009</v>
      </c>
      <c r="C521" s="3">
        <f t="shared" si="33"/>
        <v>10</v>
      </c>
      <c r="D521" s="3">
        <f t="shared" si="34"/>
        <v>15</v>
      </c>
      <c r="E521" s="3" t="str">
        <f t="shared" si="35"/>
        <v>20091015</v>
      </c>
      <c r="F521" s="35">
        <v>0.625</v>
      </c>
      <c r="G521">
        <v>15.6</v>
      </c>
    </row>
    <row r="522" spans="1:7" x14ac:dyDescent="0.25">
      <c r="A522" s="34">
        <v>40087</v>
      </c>
      <c r="B522" s="3">
        <f t="shared" si="32"/>
        <v>2009</v>
      </c>
      <c r="C522" s="3">
        <f t="shared" si="33"/>
        <v>10</v>
      </c>
      <c r="D522" s="3">
        <f t="shared" si="34"/>
        <v>16</v>
      </c>
      <c r="E522" s="3" t="str">
        <f t="shared" si="35"/>
        <v>20091016</v>
      </c>
      <c r="F522" s="35">
        <v>0.66666666666666663</v>
      </c>
      <c r="G522">
        <v>17.399999999999999</v>
      </c>
    </row>
    <row r="523" spans="1:7" x14ac:dyDescent="0.25">
      <c r="A523" s="34">
        <v>40087</v>
      </c>
      <c r="B523" s="3">
        <f t="shared" si="32"/>
        <v>2009</v>
      </c>
      <c r="C523" s="3">
        <f t="shared" si="33"/>
        <v>10</v>
      </c>
      <c r="D523" s="3">
        <f t="shared" si="34"/>
        <v>17</v>
      </c>
      <c r="E523" s="3" t="str">
        <f t="shared" si="35"/>
        <v>20091017</v>
      </c>
      <c r="F523" s="35">
        <v>0.70833333333333337</v>
      </c>
      <c r="G523">
        <v>19.899999999999999</v>
      </c>
    </row>
    <row r="524" spans="1:7" x14ac:dyDescent="0.25">
      <c r="A524" s="34">
        <v>40087</v>
      </c>
      <c r="B524" s="3">
        <f t="shared" si="32"/>
        <v>2009</v>
      </c>
      <c r="C524" s="3">
        <f t="shared" si="33"/>
        <v>10</v>
      </c>
      <c r="D524" s="3">
        <f t="shared" si="34"/>
        <v>18</v>
      </c>
      <c r="E524" s="3" t="str">
        <f t="shared" si="35"/>
        <v>20091018</v>
      </c>
      <c r="F524" s="35">
        <v>0.75</v>
      </c>
      <c r="G524">
        <v>21.5</v>
      </c>
    </row>
    <row r="525" spans="1:7" x14ac:dyDescent="0.25">
      <c r="A525" s="34">
        <v>40087</v>
      </c>
      <c r="B525" s="3">
        <f t="shared" si="32"/>
        <v>2009</v>
      </c>
      <c r="C525" s="3">
        <f t="shared" si="33"/>
        <v>10</v>
      </c>
      <c r="D525" s="3">
        <f t="shared" si="34"/>
        <v>19</v>
      </c>
      <c r="E525" s="3" t="str">
        <f t="shared" si="35"/>
        <v>20091019</v>
      </c>
      <c r="F525" s="35">
        <v>0.79166666666666663</v>
      </c>
      <c r="G525">
        <v>22.3</v>
      </c>
    </row>
    <row r="526" spans="1:7" x14ac:dyDescent="0.25">
      <c r="A526" s="34">
        <v>40087</v>
      </c>
      <c r="B526" s="3">
        <f t="shared" si="32"/>
        <v>2009</v>
      </c>
      <c r="C526" s="3">
        <f t="shared" si="33"/>
        <v>10</v>
      </c>
      <c r="D526" s="3">
        <f t="shared" si="34"/>
        <v>20</v>
      </c>
      <c r="E526" s="3" t="str">
        <f t="shared" si="35"/>
        <v>20091020</v>
      </c>
      <c r="F526" s="35">
        <v>0.83333333333333337</v>
      </c>
      <c r="G526">
        <v>23.2</v>
      </c>
    </row>
    <row r="527" spans="1:7" x14ac:dyDescent="0.25">
      <c r="A527" s="34">
        <v>40087</v>
      </c>
      <c r="B527" s="3">
        <f t="shared" si="32"/>
        <v>2009</v>
      </c>
      <c r="C527" s="3">
        <f t="shared" si="33"/>
        <v>10</v>
      </c>
      <c r="D527" s="3">
        <f t="shared" si="34"/>
        <v>21</v>
      </c>
      <c r="E527" s="3" t="str">
        <f t="shared" si="35"/>
        <v>20091021</v>
      </c>
      <c r="F527" s="35">
        <v>0.875</v>
      </c>
      <c r="G527">
        <v>22.8</v>
      </c>
    </row>
    <row r="528" spans="1:7" x14ac:dyDescent="0.25">
      <c r="A528" s="34">
        <v>40087</v>
      </c>
      <c r="B528" s="3">
        <f t="shared" si="32"/>
        <v>2009</v>
      </c>
      <c r="C528" s="3">
        <f t="shared" si="33"/>
        <v>10</v>
      </c>
      <c r="D528" s="3">
        <f t="shared" si="34"/>
        <v>22</v>
      </c>
      <c r="E528" s="3" t="str">
        <f t="shared" si="35"/>
        <v>20091022</v>
      </c>
      <c r="F528" s="35">
        <v>0.91666666666666663</v>
      </c>
      <c r="G528">
        <v>20.5</v>
      </c>
    </row>
    <row r="529" spans="1:7" x14ac:dyDescent="0.25">
      <c r="A529" s="34">
        <v>40087</v>
      </c>
      <c r="B529" s="3">
        <f t="shared" si="32"/>
        <v>2009</v>
      </c>
      <c r="C529" s="3">
        <f t="shared" si="33"/>
        <v>10</v>
      </c>
      <c r="D529" s="3">
        <f t="shared" si="34"/>
        <v>23</v>
      </c>
      <c r="E529" s="3" t="str">
        <f t="shared" si="35"/>
        <v>20091023</v>
      </c>
      <c r="F529" s="35">
        <v>0.95833333333333337</v>
      </c>
      <c r="G529">
        <v>18.5</v>
      </c>
    </row>
    <row r="530" spans="1:7" x14ac:dyDescent="0.25">
      <c r="A530" s="34">
        <v>40118</v>
      </c>
      <c r="B530" s="3">
        <f t="shared" si="32"/>
        <v>2009</v>
      </c>
      <c r="C530" s="3">
        <f t="shared" si="33"/>
        <v>11</v>
      </c>
      <c r="D530" s="3">
        <f t="shared" si="34"/>
        <v>0</v>
      </c>
      <c r="E530" s="3" t="str">
        <f t="shared" si="35"/>
        <v>2009110</v>
      </c>
      <c r="F530" s="35">
        <v>0</v>
      </c>
      <c r="G530">
        <v>13.1</v>
      </c>
    </row>
    <row r="531" spans="1:7" x14ac:dyDescent="0.25">
      <c r="A531" s="34">
        <v>40118</v>
      </c>
      <c r="B531" s="3">
        <f t="shared" si="32"/>
        <v>2009</v>
      </c>
      <c r="C531" s="3">
        <f t="shared" si="33"/>
        <v>11</v>
      </c>
      <c r="D531" s="3">
        <f t="shared" si="34"/>
        <v>1</v>
      </c>
      <c r="E531" s="3" t="str">
        <f t="shared" si="35"/>
        <v>2009111</v>
      </c>
      <c r="F531" s="35">
        <v>4.1666666666666664E-2</v>
      </c>
      <c r="G531">
        <v>11.3</v>
      </c>
    </row>
    <row r="532" spans="1:7" x14ac:dyDescent="0.25">
      <c r="A532" s="34">
        <v>40118</v>
      </c>
      <c r="B532" s="3">
        <f t="shared" si="32"/>
        <v>2009</v>
      </c>
      <c r="C532" s="3">
        <f t="shared" si="33"/>
        <v>11</v>
      </c>
      <c r="D532" s="3">
        <f t="shared" si="34"/>
        <v>2</v>
      </c>
      <c r="E532" s="3" t="str">
        <f t="shared" si="35"/>
        <v>2009112</v>
      </c>
      <c r="F532" s="35">
        <v>8.3333333333333329E-2</v>
      </c>
      <c r="G532">
        <v>10.3</v>
      </c>
    </row>
    <row r="533" spans="1:7" x14ac:dyDescent="0.25">
      <c r="A533" s="34">
        <v>40118</v>
      </c>
      <c r="B533" s="3">
        <f t="shared" si="32"/>
        <v>2009</v>
      </c>
      <c r="C533" s="3">
        <f t="shared" si="33"/>
        <v>11</v>
      </c>
      <c r="D533" s="3">
        <f t="shared" si="34"/>
        <v>3</v>
      </c>
      <c r="E533" s="3" t="str">
        <f t="shared" si="35"/>
        <v>2009113</v>
      </c>
      <c r="F533" s="35">
        <v>0.125</v>
      </c>
      <c r="G533">
        <v>9.3000000000000007</v>
      </c>
    </row>
    <row r="534" spans="1:7" x14ac:dyDescent="0.25">
      <c r="A534" s="34">
        <v>40118</v>
      </c>
      <c r="B534" s="3">
        <f t="shared" si="32"/>
        <v>2009</v>
      </c>
      <c r="C534" s="3">
        <f t="shared" si="33"/>
        <v>11</v>
      </c>
      <c r="D534" s="3">
        <f t="shared" si="34"/>
        <v>4</v>
      </c>
      <c r="E534" s="3" t="str">
        <f t="shared" si="35"/>
        <v>2009114</v>
      </c>
      <c r="F534" s="35">
        <v>0.16666666666666666</v>
      </c>
      <c r="G534">
        <v>9.1</v>
      </c>
    </row>
    <row r="535" spans="1:7" x14ac:dyDescent="0.25">
      <c r="A535" s="34">
        <v>40118</v>
      </c>
      <c r="B535" s="3">
        <f t="shared" si="32"/>
        <v>2009</v>
      </c>
      <c r="C535" s="3">
        <f t="shared" si="33"/>
        <v>11</v>
      </c>
      <c r="D535" s="3">
        <f t="shared" si="34"/>
        <v>5</v>
      </c>
      <c r="E535" s="3" t="str">
        <f t="shared" si="35"/>
        <v>2009115</v>
      </c>
      <c r="F535" s="35">
        <v>0.20833333333333334</v>
      </c>
      <c r="G535">
        <v>9.4</v>
      </c>
    </row>
    <row r="536" spans="1:7" x14ac:dyDescent="0.25">
      <c r="A536" s="34">
        <v>40118</v>
      </c>
      <c r="B536" s="3">
        <f t="shared" si="32"/>
        <v>2009</v>
      </c>
      <c r="C536" s="3">
        <f t="shared" si="33"/>
        <v>11</v>
      </c>
      <c r="D536" s="3">
        <f t="shared" si="34"/>
        <v>6</v>
      </c>
      <c r="E536" s="3" t="str">
        <f t="shared" si="35"/>
        <v>2009116</v>
      </c>
      <c r="F536" s="35">
        <v>0.25</v>
      </c>
      <c r="G536">
        <v>10.8</v>
      </c>
    </row>
    <row r="537" spans="1:7" x14ac:dyDescent="0.25">
      <c r="A537" s="34">
        <v>40118</v>
      </c>
      <c r="B537" s="3">
        <f t="shared" si="32"/>
        <v>2009</v>
      </c>
      <c r="C537" s="3">
        <f t="shared" si="33"/>
        <v>11</v>
      </c>
      <c r="D537" s="3">
        <f t="shared" si="34"/>
        <v>7</v>
      </c>
      <c r="E537" s="3" t="str">
        <f t="shared" si="35"/>
        <v>2009117</v>
      </c>
      <c r="F537" s="35">
        <v>0.29166666666666669</v>
      </c>
      <c r="G537">
        <v>12</v>
      </c>
    </row>
    <row r="538" spans="1:7" x14ac:dyDescent="0.25">
      <c r="A538" s="34">
        <v>40118</v>
      </c>
      <c r="B538" s="3">
        <f t="shared" si="32"/>
        <v>2009</v>
      </c>
      <c r="C538" s="3">
        <f t="shared" si="33"/>
        <v>11</v>
      </c>
      <c r="D538" s="3">
        <f t="shared" si="34"/>
        <v>8</v>
      </c>
      <c r="E538" s="3" t="str">
        <f t="shared" si="35"/>
        <v>2009118</v>
      </c>
      <c r="F538" s="35">
        <v>0.33333333333333331</v>
      </c>
      <c r="G538">
        <v>12.7</v>
      </c>
    </row>
    <row r="539" spans="1:7" x14ac:dyDescent="0.25">
      <c r="A539" s="34">
        <v>40118</v>
      </c>
      <c r="B539" s="3">
        <f t="shared" si="32"/>
        <v>2009</v>
      </c>
      <c r="C539" s="3">
        <f t="shared" si="33"/>
        <v>11</v>
      </c>
      <c r="D539" s="3">
        <f t="shared" si="34"/>
        <v>9</v>
      </c>
      <c r="E539" s="3" t="str">
        <f t="shared" si="35"/>
        <v>2009119</v>
      </c>
      <c r="F539" s="35">
        <v>0.375</v>
      </c>
      <c r="G539">
        <v>13.2</v>
      </c>
    </row>
    <row r="540" spans="1:7" x14ac:dyDescent="0.25">
      <c r="A540" s="34">
        <v>40118</v>
      </c>
      <c r="B540" s="3">
        <f t="shared" si="32"/>
        <v>2009</v>
      </c>
      <c r="C540" s="3">
        <f t="shared" si="33"/>
        <v>11</v>
      </c>
      <c r="D540" s="3">
        <f t="shared" si="34"/>
        <v>10</v>
      </c>
      <c r="E540" s="3" t="str">
        <f t="shared" si="35"/>
        <v>20091110</v>
      </c>
      <c r="F540" s="35">
        <v>0.41666666666666669</v>
      </c>
      <c r="G540">
        <v>12.5</v>
      </c>
    </row>
    <row r="541" spans="1:7" x14ac:dyDescent="0.25">
      <c r="A541" s="34">
        <v>40118</v>
      </c>
      <c r="B541" s="3">
        <f t="shared" si="32"/>
        <v>2009</v>
      </c>
      <c r="C541" s="3">
        <f t="shared" si="33"/>
        <v>11</v>
      </c>
      <c r="D541" s="3">
        <f t="shared" si="34"/>
        <v>11</v>
      </c>
      <c r="E541" s="3" t="str">
        <f t="shared" si="35"/>
        <v>20091111</v>
      </c>
      <c r="F541" s="35">
        <v>0.45833333333333331</v>
      </c>
      <c r="G541">
        <v>11.9</v>
      </c>
    </row>
    <row r="542" spans="1:7" x14ac:dyDescent="0.25">
      <c r="A542" s="34">
        <v>40118</v>
      </c>
      <c r="B542" s="3">
        <f t="shared" si="32"/>
        <v>2009</v>
      </c>
      <c r="C542" s="3">
        <f t="shared" si="33"/>
        <v>11</v>
      </c>
      <c r="D542" s="3">
        <f t="shared" si="34"/>
        <v>12</v>
      </c>
      <c r="E542" s="3" t="str">
        <f t="shared" si="35"/>
        <v>20091112</v>
      </c>
      <c r="F542" s="35">
        <v>0.5</v>
      </c>
      <c r="G542">
        <v>11.9</v>
      </c>
    </row>
    <row r="543" spans="1:7" x14ac:dyDescent="0.25">
      <c r="A543" s="34">
        <v>40118</v>
      </c>
      <c r="B543" s="3">
        <f t="shared" si="32"/>
        <v>2009</v>
      </c>
      <c r="C543" s="3">
        <f t="shared" si="33"/>
        <v>11</v>
      </c>
      <c r="D543" s="3">
        <f t="shared" si="34"/>
        <v>13</v>
      </c>
      <c r="E543" s="3" t="str">
        <f t="shared" si="35"/>
        <v>20091113</v>
      </c>
      <c r="F543" s="35">
        <v>0.54166666666666663</v>
      </c>
      <c r="G543">
        <v>11.9</v>
      </c>
    </row>
    <row r="544" spans="1:7" x14ac:dyDescent="0.25">
      <c r="A544" s="34">
        <v>40118</v>
      </c>
      <c r="B544" s="3">
        <f t="shared" si="32"/>
        <v>2009</v>
      </c>
      <c r="C544" s="3">
        <f t="shared" si="33"/>
        <v>11</v>
      </c>
      <c r="D544" s="3">
        <f t="shared" si="34"/>
        <v>14</v>
      </c>
      <c r="E544" s="3" t="str">
        <f t="shared" si="35"/>
        <v>20091114</v>
      </c>
      <c r="F544" s="35">
        <v>0.58333333333333337</v>
      </c>
      <c r="G544">
        <v>11.7</v>
      </c>
    </row>
    <row r="545" spans="1:7" x14ac:dyDescent="0.25">
      <c r="A545" s="34">
        <v>40118</v>
      </c>
      <c r="B545" s="3">
        <f t="shared" si="32"/>
        <v>2009</v>
      </c>
      <c r="C545" s="3">
        <f t="shared" si="33"/>
        <v>11</v>
      </c>
      <c r="D545" s="3">
        <f t="shared" si="34"/>
        <v>15</v>
      </c>
      <c r="E545" s="3" t="str">
        <f t="shared" si="35"/>
        <v>20091115</v>
      </c>
      <c r="F545" s="35">
        <v>0.625</v>
      </c>
      <c r="G545">
        <v>12.6</v>
      </c>
    </row>
    <row r="546" spans="1:7" x14ac:dyDescent="0.25">
      <c r="A546" s="34">
        <v>40118</v>
      </c>
      <c r="B546" s="3">
        <f t="shared" si="32"/>
        <v>2009</v>
      </c>
      <c r="C546" s="3">
        <f t="shared" si="33"/>
        <v>11</v>
      </c>
      <c r="D546" s="3">
        <f t="shared" si="34"/>
        <v>16</v>
      </c>
      <c r="E546" s="3" t="str">
        <f t="shared" si="35"/>
        <v>20091116</v>
      </c>
      <c r="F546" s="35">
        <v>0.66666666666666663</v>
      </c>
      <c r="G546">
        <v>13.7</v>
      </c>
    </row>
    <row r="547" spans="1:7" x14ac:dyDescent="0.25">
      <c r="A547" s="34">
        <v>40118</v>
      </c>
      <c r="B547" s="3">
        <f t="shared" si="32"/>
        <v>2009</v>
      </c>
      <c r="C547" s="3">
        <f t="shared" si="33"/>
        <v>11</v>
      </c>
      <c r="D547" s="3">
        <f t="shared" si="34"/>
        <v>17</v>
      </c>
      <c r="E547" s="3" t="str">
        <f t="shared" si="35"/>
        <v>20091117</v>
      </c>
      <c r="F547" s="35">
        <v>0.70833333333333337</v>
      </c>
      <c r="G547">
        <v>14.6</v>
      </c>
    </row>
    <row r="548" spans="1:7" x14ac:dyDescent="0.25">
      <c r="A548" s="34">
        <v>40118</v>
      </c>
      <c r="B548" s="3">
        <f t="shared" si="32"/>
        <v>2009</v>
      </c>
      <c r="C548" s="3">
        <f t="shared" si="33"/>
        <v>11</v>
      </c>
      <c r="D548" s="3">
        <f t="shared" si="34"/>
        <v>18</v>
      </c>
      <c r="E548" s="3" t="str">
        <f t="shared" si="35"/>
        <v>20091118</v>
      </c>
      <c r="F548" s="35">
        <v>0.75</v>
      </c>
      <c r="G548">
        <v>15.5</v>
      </c>
    </row>
    <row r="549" spans="1:7" x14ac:dyDescent="0.25">
      <c r="A549" s="34">
        <v>40118</v>
      </c>
      <c r="B549" s="3">
        <f t="shared" si="32"/>
        <v>2009</v>
      </c>
      <c r="C549" s="3">
        <f t="shared" si="33"/>
        <v>11</v>
      </c>
      <c r="D549" s="3">
        <f t="shared" si="34"/>
        <v>19</v>
      </c>
      <c r="E549" s="3" t="str">
        <f t="shared" si="35"/>
        <v>20091119</v>
      </c>
      <c r="F549" s="35">
        <v>0.79166666666666663</v>
      </c>
      <c r="G549">
        <v>17.600000000000001</v>
      </c>
    </row>
    <row r="550" spans="1:7" x14ac:dyDescent="0.25">
      <c r="A550" s="34">
        <v>40118</v>
      </c>
      <c r="B550" s="3">
        <f t="shared" si="32"/>
        <v>2009</v>
      </c>
      <c r="C550" s="3">
        <f t="shared" si="33"/>
        <v>11</v>
      </c>
      <c r="D550" s="3">
        <f t="shared" si="34"/>
        <v>20</v>
      </c>
      <c r="E550" s="3" t="str">
        <f t="shared" si="35"/>
        <v>20091120</v>
      </c>
      <c r="F550" s="35">
        <v>0.83333333333333337</v>
      </c>
      <c r="G550">
        <v>19.100000000000001</v>
      </c>
    </row>
    <row r="551" spans="1:7" x14ac:dyDescent="0.25">
      <c r="A551" s="34">
        <v>40118</v>
      </c>
      <c r="B551" s="3">
        <f t="shared" si="32"/>
        <v>2009</v>
      </c>
      <c r="C551" s="3">
        <f t="shared" si="33"/>
        <v>11</v>
      </c>
      <c r="D551" s="3">
        <f t="shared" si="34"/>
        <v>21</v>
      </c>
      <c r="E551" s="3" t="str">
        <f t="shared" si="35"/>
        <v>20091121</v>
      </c>
      <c r="F551" s="35">
        <v>0.875</v>
      </c>
      <c r="G551">
        <v>16.899999999999999</v>
      </c>
    </row>
    <row r="552" spans="1:7" x14ac:dyDescent="0.25">
      <c r="A552" s="34">
        <v>40118</v>
      </c>
      <c r="B552" s="3">
        <f t="shared" si="32"/>
        <v>2009</v>
      </c>
      <c r="C552" s="3">
        <f t="shared" si="33"/>
        <v>11</v>
      </c>
      <c r="D552" s="3">
        <f t="shared" si="34"/>
        <v>22</v>
      </c>
      <c r="E552" s="3" t="str">
        <f t="shared" si="35"/>
        <v>20091122</v>
      </c>
      <c r="F552" s="35">
        <v>0.91666666666666663</v>
      </c>
      <c r="G552">
        <v>14.8</v>
      </c>
    </row>
    <row r="553" spans="1:7" x14ac:dyDescent="0.25">
      <c r="A553" s="34">
        <v>40118</v>
      </c>
      <c r="B553" s="3">
        <f t="shared" si="32"/>
        <v>2009</v>
      </c>
      <c r="C553" s="3">
        <f t="shared" si="33"/>
        <v>11</v>
      </c>
      <c r="D553" s="3">
        <f t="shared" si="34"/>
        <v>23</v>
      </c>
      <c r="E553" s="3" t="str">
        <f t="shared" si="35"/>
        <v>20091123</v>
      </c>
      <c r="F553" s="35">
        <v>0.95833333333333337</v>
      </c>
      <c r="G553">
        <v>13.6</v>
      </c>
    </row>
    <row r="554" spans="1:7" x14ac:dyDescent="0.25">
      <c r="A554" s="34">
        <v>40148</v>
      </c>
      <c r="B554" s="3">
        <f t="shared" si="32"/>
        <v>2009</v>
      </c>
      <c r="C554" s="3">
        <f t="shared" si="33"/>
        <v>12</v>
      </c>
      <c r="D554" s="3">
        <f t="shared" si="34"/>
        <v>0</v>
      </c>
      <c r="E554" s="3" t="str">
        <f t="shared" si="35"/>
        <v>2009120</v>
      </c>
      <c r="F554" s="35">
        <v>0</v>
      </c>
      <c r="G554">
        <v>14.8</v>
      </c>
    </row>
    <row r="555" spans="1:7" x14ac:dyDescent="0.25">
      <c r="A555" s="34">
        <v>40148</v>
      </c>
      <c r="B555" s="3">
        <f t="shared" si="32"/>
        <v>2009</v>
      </c>
      <c r="C555" s="3">
        <f t="shared" si="33"/>
        <v>12</v>
      </c>
      <c r="D555" s="3">
        <f t="shared" si="34"/>
        <v>1</v>
      </c>
      <c r="E555" s="3" t="str">
        <f t="shared" si="35"/>
        <v>2009121</v>
      </c>
      <c r="F555" s="35">
        <v>4.1666666666666664E-2</v>
      </c>
      <c r="G555">
        <v>13.6</v>
      </c>
    </row>
    <row r="556" spans="1:7" x14ac:dyDescent="0.25">
      <c r="A556" s="34">
        <v>40148</v>
      </c>
      <c r="B556" s="3">
        <f t="shared" si="32"/>
        <v>2009</v>
      </c>
      <c r="C556" s="3">
        <f t="shared" si="33"/>
        <v>12</v>
      </c>
      <c r="D556" s="3">
        <f t="shared" si="34"/>
        <v>2</v>
      </c>
      <c r="E556" s="3" t="str">
        <f t="shared" si="35"/>
        <v>2009122</v>
      </c>
      <c r="F556" s="35">
        <v>8.3333333333333329E-2</v>
      </c>
      <c r="G556">
        <v>12.9</v>
      </c>
    </row>
    <row r="557" spans="1:7" x14ac:dyDescent="0.25">
      <c r="A557" s="34">
        <v>40148</v>
      </c>
      <c r="B557" s="3">
        <f t="shared" si="32"/>
        <v>2009</v>
      </c>
      <c r="C557" s="3">
        <f t="shared" si="33"/>
        <v>12</v>
      </c>
      <c r="D557" s="3">
        <f t="shared" si="34"/>
        <v>3</v>
      </c>
      <c r="E557" s="3" t="str">
        <f t="shared" si="35"/>
        <v>2009123</v>
      </c>
      <c r="F557" s="35">
        <v>0.125</v>
      </c>
      <c r="G557">
        <v>12.2</v>
      </c>
    </row>
    <row r="558" spans="1:7" x14ac:dyDescent="0.25">
      <c r="A558" s="34">
        <v>40148</v>
      </c>
      <c r="B558" s="3">
        <f t="shared" si="32"/>
        <v>2009</v>
      </c>
      <c r="C558" s="3">
        <f t="shared" si="33"/>
        <v>12</v>
      </c>
      <c r="D558" s="3">
        <f t="shared" si="34"/>
        <v>4</v>
      </c>
      <c r="E558" s="3" t="str">
        <f t="shared" si="35"/>
        <v>2009124</v>
      </c>
      <c r="F558" s="35">
        <v>0.16666666666666666</v>
      </c>
      <c r="G558">
        <v>12.3</v>
      </c>
    </row>
    <row r="559" spans="1:7" x14ac:dyDescent="0.25">
      <c r="A559" s="34">
        <v>40148</v>
      </c>
      <c r="B559" s="3">
        <f t="shared" si="32"/>
        <v>2009</v>
      </c>
      <c r="C559" s="3">
        <f t="shared" si="33"/>
        <v>12</v>
      </c>
      <c r="D559" s="3">
        <f t="shared" si="34"/>
        <v>5</v>
      </c>
      <c r="E559" s="3" t="str">
        <f t="shared" si="35"/>
        <v>2009125</v>
      </c>
      <c r="F559" s="35">
        <v>0.20833333333333334</v>
      </c>
      <c r="G559">
        <v>12.9</v>
      </c>
    </row>
    <row r="560" spans="1:7" x14ac:dyDescent="0.25">
      <c r="A560" s="34">
        <v>40148</v>
      </c>
      <c r="B560" s="3">
        <f t="shared" si="32"/>
        <v>2009</v>
      </c>
      <c r="C560" s="3">
        <f t="shared" si="33"/>
        <v>12</v>
      </c>
      <c r="D560" s="3">
        <f t="shared" si="34"/>
        <v>6</v>
      </c>
      <c r="E560" s="3" t="str">
        <f t="shared" si="35"/>
        <v>2009126</v>
      </c>
      <c r="F560" s="35">
        <v>0.25</v>
      </c>
      <c r="G560">
        <v>14.4</v>
      </c>
    </row>
    <row r="561" spans="1:7" x14ac:dyDescent="0.25">
      <c r="A561" s="34">
        <v>40148</v>
      </c>
      <c r="B561" s="3">
        <f t="shared" si="32"/>
        <v>2009</v>
      </c>
      <c r="C561" s="3">
        <f t="shared" si="33"/>
        <v>12</v>
      </c>
      <c r="D561" s="3">
        <f t="shared" si="34"/>
        <v>7</v>
      </c>
      <c r="E561" s="3" t="str">
        <f t="shared" si="35"/>
        <v>2009127</v>
      </c>
      <c r="F561" s="35">
        <v>0.29166666666666669</v>
      </c>
      <c r="G561">
        <v>15.7</v>
      </c>
    </row>
    <row r="562" spans="1:7" x14ac:dyDescent="0.25">
      <c r="A562" s="34">
        <v>40148</v>
      </c>
      <c r="B562" s="3">
        <f t="shared" si="32"/>
        <v>2009</v>
      </c>
      <c r="C562" s="3">
        <f t="shared" si="33"/>
        <v>12</v>
      </c>
      <c r="D562" s="3">
        <f t="shared" si="34"/>
        <v>8</v>
      </c>
      <c r="E562" s="3" t="str">
        <f t="shared" si="35"/>
        <v>2009128</v>
      </c>
      <c r="F562" s="35">
        <v>0.33333333333333331</v>
      </c>
      <c r="G562">
        <v>16.600000000000001</v>
      </c>
    </row>
    <row r="563" spans="1:7" x14ac:dyDescent="0.25">
      <c r="A563" s="34">
        <v>40148</v>
      </c>
      <c r="B563" s="3">
        <f t="shared" si="32"/>
        <v>2009</v>
      </c>
      <c r="C563" s="3">
        <f t="shared" si="33"/>
        <v>12</v>
      </c>
      <c r="D563" s="3">
        <f t="shared" si="34"/>
        <v>9</v>
      </c>
      <c r="E563" s="3" t="str">
        <f t="shared" si="35"/>
        <v>2009129</v>
      </c>
      <c r="F563" s="35">
        <v>0.375</v>
      </c>
      <c r="G563">
        <v>18.100000000000001</v>
      </c>
    </row>
    <row r="564" spans="1:7" x14ac:dyDescent="0.25">
      <c r="A564" s="34">
        <v>40148</v>
      </c>
      <c r="B564" s="3">
        <f t="shared" si="32"/>
        <v>2009</v>
      </c>
      <c r="C564" s="3">
        <f t="shared" si="33"/>
        <v>12</v>
      </c>
      <c r="D564" s="3">
        <f t="shared" si="34"/>
        <v>10</v>
      </c>
      <c r="E564" s="3" t="str">
        <f t="shared" si="35"/>
        <v>20091210</v>
      </c>
      <c r="F564" s="35">
        <v>0.41666666666666669</v>
      </c>
      <c r="G564">
        <v>17.8</v>
      </c>
    </row>
    <row r="565" spans="1:7" x14ac:dyDescent="0.25">
      <c r="A565" s="34">
        <v>40148</v>
      </c>
      <c r="B565" s="3">
        <f t="shared" si="32"/>
        <v>2009</v>
      </c>
      <c r="C565" s="3">
        <f t="shared" si="33"/>
        <v>12</v>
      </c>
      <c r="D565" s="3">
        <f t="shared" si="34"/>
        <v>11</v>
      </c>
      <c r="E565" s="3" t="str">
        <f t="shared" si="35"/>
        <v>20091211</v>
      </c>
      <c r="F565" s="35">
        <v>0.45833333333333331</v>
      </c>
      <c r="G565">
        <v>17.7</v>
      </c>
    </row>
    <row r="566" spans="1:7" x14ac:dyDescent="0.25">
      <c r="A566" s="34">
        <v>40148</v>
      </c>
      <c r="B566" s="3">
        <f t="shared" si="32"/>
        <v>2009</v>
      </c>
      <c r="C566" s="3">
        <f t="shared" si="33"/>
        <v>12</v>
      </c>
      <c r="D566" s="3">
        <f t="shared" si="34"/>
        <v>12</v>
      </c>
      <c r="E566" s="3" t="str">
        <f t="shared" si="35"/>
        <v>20091212</v>
      </c>
      <c r="F566" s="35">
        <v>0.5</v>
      </c>
      <c r="G566">
        <v>17.7</v>
      </c>
    </row>
    <row r="567" spans="1:7" x14ac:dyDescent="0.25">
      <c r="A567" s="34">
        <v>40148</v>
      </c>
      <c r="B567" s="3">
        <f t="shared" si="32"/>
        <v>2009</v>
      </c>
      <c r="C567" s="3">
        <f t="shared" si="33"/>
        <v>12</v>
      </c>
      <c r="D567" s="3">
        <f t="shared" si="34"/>
        <v>13</v>
      </c>
      <c r="E567" s="3" t="str">
        <f t="shared" si="35"/>
        <v>20091213</v>
      </c>
      <c r="F567" s="35">
        <v>0.54166666666666663</v>
      </c>
      <c r="G567">
        <v>17.3</v>
      </c>
    </row>
    <row r="568" spans="1:7" x14ac:dyDescent="0.25">
      <c r="A568" s="34">
        <v>40148</v>
      </c>
      <c r="B568" s="3">
        <f t="shared" si="32"/>
        <v>2009</v>
      </c>
      <c r="C568" s="3">
        <f t="shared" si="33"/>
        <v>12</v>
      </c>
      <c r="D568" s="3">
        <f t="shared" si="34"/>
        <v>14</v>
      </c>
      <c r="E568" s="3" t="str">
        <f t="shared" si="35"/>
        <v>20091214</v>
      </c>
      <c r="F568" s="35">
        <v>0.58333333333333337</v>
      </c>
      <c r="G568">
        <v>17.399999999999999</v>
      </c>
    </row>
    <row r="569" spans="1:7" x14ac:dyDescent="0.25">
      <c r="A569" s="34">
        <v>40148</v>
      </c>
      <c r="B569" s="3">
        <f t="shared" si="32"/>
        <v>2009</v>
      </c>
      <c r="C569" s="3">
        <f t="shared" si="33"/>
        <v>12</v>
      </c>
      <c r="D569" s="3">
        <f t="shared" si="34"/>
        <v>15</v>
      </c>
      <c r="E569" s="3" t="str">
        <f t="shared" si="35"/>
        <v>20091215</v>
      </c>
      <c r="F569" s="35">
        <v>0.625</v>
      </c>
      <c r="G569">
        <v>17.7</v>
      </c>
    </row>
    <row r="570" spans="1:7" x14ac:dyDescent="0.25">
      <c r="A570" s="34">
        <v>40148</v>
      </c>
      <c r="B570" s="3">
        <f t="shared" si="32"/>
        <v>2009</v>
      </c>
      <c r="C570" s="3">
        <f t="shared" si="33"/>
        <v>12</v>
      </c>
      <c r="D570" s="3">
        <f t="shared" si="34"/>
        <v>16</v>
      </c>
      <c r="E570" s="3" t="str">
        <f t="shared" si="35"/>
        <v>20091216</v>
      </c>
      <c r="F570" s="35">
        <v>0.66666666666666663</v>
      </c>
      <c r="G570">
        <v>18.5</v>
      </c>
    </row>
    <row r="571" spans="1:7" x14ac:dyDescent="0.25">
      <c r="A571" s="34">
        <v>40148</v>
      </c>
      <c r="B571" s="3">
        <f t="shared" si="32"/>
        <v>2009</v>
      </c>
      <c r="C571" s="3">
        <f t="shared" si="33"/>
        <v>12</v>
      </c>
      <c r="D571" s="3">
        <f t="shared" si="34"/>
        <v>17</v>
      </c>
      <c r="E571" s="3" t="str">
        <f t="shared" si="35"/>
        <v>20091217</v>
      </c>
      <c r="F571" s="35">
        <v>0.70833333333333337</v>
      </c>
      <c r="G571">
        <v>18.8</v>
      </c>
    </row>
    <row r="572" spans="1:7" x14ac:dyDescent="0.25">
      <c r="A572" s="34">
        <v>40148</v>
      </c>
      <c r="B572" s="3">
        <f t="shared" si="32"/>
        <v>2009</v>
      </c>
      <c r="C572" s="3">
        <f t="shared" si="33"/>
        <v>12</v>
      </c>
      <c r="D572" s="3">
        <f t="shared" si="34"/>
        <v>18</v>
      </c>
      <c r="E572" s="3" t="str">
        <f t="shared" si="35"/>
        <v>20091218</v>
      </c>
      <c r="F572" s="35">
        <v>0.75</v>
      </c>
      <c r="G572">
        <v>18.7</v>
      </c>
    </row>
    <row r="573" spans="1:7" x14ac:dyDescent="0.25">
      <c r="A573" s="34">
        <v>40148</v>
      </c>
      <c r="B573" s="3">
        <f t="shared" si="32"/>
        <v>2009</v>
      </c>
      <c r="C573" s="3">
        <f t="shared" si="33"/>
        <v>12</v>
      </c>
      <c r="D573" s="3">
        <f t="shared" si="34"/>
        <v>19</v>
      </c>
      <c r="E573" s="3" t="str">
        <f t="shared" si="35"/>
        <v>20091219</v>
      </c>
      <c r="F573" s="35">
        <v>0.79166666666666663</v>
      </c>
      <c r="G573">
        <v>18.3</v>
      </c>
    </row>
    <row r="574" spans="1:7" x14ac:dyDescent="0.25">
      <c r="A574" s="34">
        <v>40148</v>
      </c>
      <c r="B574" s="3">
        <f t="shared" si="32"/>
        <v>2009</v>
      </c>
      <c r="C574" s="3">
        <f t="shared" si="33"/>
        <v>12</v>
      </c>
      <c r="D574" s="3">
        <f t="shared" si="34"/>
        <v>20</v>
      </c>
      <c r="E574" s="3" t="str">
        <f t="shared" si="35"/>
        <v>20091220</v>
      </c>
      <c r="F574" s="35">
        <v>0.83333333333333337</v>
      </c>
      <c r="G574">
        <v>17.600000000000001</v>
      </c>
    </row>
    <row r="575" spans="1:7" x14ac:dyDescent="0.25">
      <c r="A575" s="34">
        <v>40148</v>
      </c>
      <c r="B575" s="3">
        <f t="shared" si="32"/>
        <v>2009</v>
      </c>
      <c r="C575" s="3">
        <f t="shared" si="33"/>
        <v>12</v>
      </c>
      <c r="D575" s="3">
        <f t="shared" si="34"/>
        <v>21</v>
      </c>
      <c r="E575" s="3" t="str">
        <f t="shared" si="35"/>
        <v>20091221</v>
      </c>
      <c r="F575" s="35">
        <v>0.875</v>
      </c>
      <c r="G575">
        <v>17.5</v>
      </c>
    </row>
    <row r="576" spans="1:7" x14ac:dyDescent="0.25">
      <c r="A576" s="34">
        <v>40148</v>
      </c>
      <c r="B576" s="3">
        <f t="shared" si="32"/>
        <v>2009</v>
      </c>
      <c r="C576" s="3">
        <f t="shared" si="33"/>
        <v>12</v>
      </c>
      <c r="D576" s="3">
        <f t="shared" si="34"/>
        <v>22</v>
      </c>
      <c r="E576" s="3" t="str">
        <f t="shared" si="35"/>
        <v>20091222</v>
      </c>
      <c r="F576" s="35">
        <v>0.91666666666666663</v>
      </c>
      <c r="G576">
        <v>16.5</v>
      </c>
    </row>
    <row r="577" spans="1:7" x14ac:dyDescent="0.25">
      <c r="A577" s="34">
        <v>40148</v>
      </c>
      <c r="B577" s="3">
        <f t="shared" si="32"/>
        <v>2009</v>
      </c>
      <c r="C577" s="3">
        <f t="shared" si="33"/>
        <v>12</v>
      </c>
      <c r="D577" s="3">
        <f t="shared" si="34"/>
        <v>23</v>
      </c>
      <c r="E577" s="3" t="str">
        <f t="shared" si="35"/>
        <v>20091223</v>
      </c>
      <c r="F577" s="35">
        <v>0.95833333333333337</v>
      </c>
      <c r="G577">
        <v>15.6</v>
      </c>
    </row>
    <row r="578" spans="1:7" x14ac:dyDescent="0.25">
      <c r="A578" s="34">
        <v>40179</v>
      </c>
      <c r="B578" s="3">
        <f t="shared" si="32"/>
        <v>2010</v>
      </c>
      <c r="C578" s="3">
        <f t="shared" si="33"/>
        <v>1</v>
      </c>
      <c r="D578" s="3">
        <f t="shared" si="34"/>
        <v>0</v>
      </c>
      <c r="E578" s="3" t="str">
        <f t="shared" si="35"/>
        <v>201010</v>
      </c>
      <c r="F578" s="35">
        <v>0</v>
      </c>
      <c r="G578">
        <v>23.5</v>
      </c>
    </row>
    <row r="579" spans="1:7" x14ac:dyDescent="0.25">
      <c r="A579" s="34">
        <v>40179</v>
      </c>
      <c r="B579" s="3">
        <f t="shared" ref="B579:B642" si="36">YEAR(A579)</f>
        <v>2010</v>
      </c>
      <c r="C579" s="3">
        <f t="shared" ref="C579:C642" si="37">MONTH(A579)</f>
        <v>1</v>
      </c>
      <c r="D579" s="3">
        <f t="shared" ref="D579:D642" si="38">HOUR(F579)</f>
        <v>1</v>
      </c>
      <c r="E579" s="3" t="str">
        <f t="shared" ref="E579:E642" si="39">B579&amp;C579&amp;D579</f>
        <v>201011</v>
      </c>
      <c r="F579" s="35">
        <v>4.1666666666666664E-2</v>
      </c>
      <c r="G579">
        <v>22.6</v>
      </c>
    </row>
    <row r="580" spans="1:7" x14ac:dyDescent="0.25">
      <c r="A580" s="34">
        <v>40179</v>
      </c>
      <c r="B580" s="3">
        <f t="shared" si="36"/>
        <v>2010</v>
      </c>
      <c r="C580" s="3">
        <f t="shared" si="37"/>
        <v>1</v>
      </c>
      <c r="D580" s="3">
        <f t="shared" si="38"/>
        <v>2</v>
      </c>
      <c r="E580" s="3" t="str">
        <f t="shared" si="39"/>
        <v>201012</v>
      </c>
      <c r="F580" s="35">
        <v>8.3333333333333329E-2</v>
      </c>
      <c r="G580">
        <v>20.9</v>
      </c>
    </row>
    <row r="581" spans="1:7" x14ac:dyDescent="0.25">
      <c r="A581" s="34">
        <v>40179</v>
      </c>
      <c r="B581" s="3">
        <f t="shared" si="36"/>
        <v>2010</v>
      </c>
      <c r="C581" s="3">
        <f t="shared" si="37"/>
        <v>1</v>
      </c>
      <c r="D581" s="3">
        <f t="shared" si="38"/>
        <v>3</v>
      </c>
      <c r="E581" s="3" t="str">
        <f t="shared" si="39"/>
        <v>201013</v>
      </c>
      <c r="F581" s="35">
        <v>0.125</v>
      </c>
      <c r="G581">
        <v>20.8</v>
      </c>
    </row>
    <row r="582" spans="1:7" x14ac:dyDescent="0.25">
      <c r="A582" s="34">
        <v>40179</v>
      </c>
      <c r="B582" s="3">
        <f t="shared" si="36"/>
        <v>2010</v>
      </c>
      <c r="C582" s="3">
        <f t="shared" si="37"/>
        <v>1</v>
      </c>
      <c r="D582" s="3">
        <f t="shared" si="38"/>
        <v>4</v>
      </c>
      <c r="E582" s="3" t="str">
        <f t="shared" si="39"/>
        <v>201014</v>
      </c>
      <c r="F582" s="35">
        <v>0.16666666666666666</v>
      </c>
      <c r="G582">
        <v>20.399999999999999</v>
      </c>
    </row>
    <row r="583" spans="1:7" x14ac:dyDescent="0.25">
      <c r="A583" s="34">
        <v>40179</v>
      </c>
      <c r="B583" s="3">
        <f t="shared" si="36"/>
        <v>2010</v>
      </c>
      <c r="C583" s="3">
        <f t="shared" si="37"/>
        <v>1</v>
      </c>
      <c r="D583" s="3">
        <f t="shared" si="38"/>
        <v>5</v>
      </c>
      <c r="E583" s="3" t="str">
        <f t="shared" si="39"/>
        <v>201015</v>
      </c>
      <c r="F583" s="35">
        <v>0.20833333333333334</v>
      </c>
      <c r="G583">
        <v>21.2</v>
      </c>
    </row>
    <row r="584" spans="1:7" x14ac:dyDescent="0.25">
      <c r="A584" s="34">
        <v>40179</v>
      </c>
      <c r="B584" s="3">
        <f t="shared" si="36"/>
        <v>2010</v>
      </c>
      <c r="C584" s="3">
        <f t="shared" si="37"/>
        <v>1</v>
      </c>
      <c r="D584" s="3">
        <f t="shared" si="38"/>
        <v>6</v>
      </c>
      <c r="E584" s="3" t="str">
        <f t="shared" si="39"/>
        <v>201016</v>
      </c>
      <c r="F584" s="35">
        <v>0.25</v>
      </c>
      <c r="G584">
        <v>22.8</v>
      </c>
    </row>
    <row r="585" spans="1:7" x14ac:dyDescent="0.25">
      <c r="A585" s="34">
        <v>40179</v>
      </c>
      <c r="B585" s="3">
        <f t="shared" si="36"/>
        <v>2010</v>
      </c>
      <c r="C585" s="3">
        <f t="shared" si="37"/>
        <v>1</v>
      </c>
      <c r="D585" s="3">
        <f t="shared" si="38"/>
        <v>7</v>
      </c>
      <c r="E585" s="3" t="str">
        <f t="shared" si="39"/>
        <v>201017</v>
      </c>
      <c r="F585" s="35">
        <v>0.29166666666666669</v>
      </c>
      <c r="G585">
        <v>23.2</v>
      </c>
    </row>
    <row r="586" spans="1:7" x14ac:dyDescent="0.25">
      <c r="A586" s="34">
        <v>40179</v>
      </c>
      <c r="B586" s="3">
        <f t="shared" si="36"/>
        <v>2010</v>
      </c>
      <c r="C586" s="3">
        <f t="shared" si="37"/>
        <v>1</v>
      </c>
      <c r="D586" s="3">
        <f t="shared" si="38"/>
        <v>8</v>
      </c>
      <c r="E586" s="3" t="str">
        <f t="shared" si="39"/>
        <v>201018</v>
      </c>
      <c r="F586" s="35">
        <v>0.33333333333333331</v>
      </c>
      <c r="G586">
        <v>23.3</v>
      </c>
    </row>
    <row r="587" spans="1:7" x14ac:dyDescent="0.25">
      <c r="A587" s="34">
        <v>40179</v>
      </c>
      <c r="B587" s="3">
        <f t="shared" si="36"/>
        <v>2010</v>
      </c>
      <c r="C587" s="3">
        <f t="shared" si="37"/>
        <v>1</v>
      </c>
      <c r="D587" s="3">
        <f t="shared" si="38"/>
        <v>9</v>
      </c>
      <c r="E587" s="3" t="str">
        <f t="shared" si="39"/>
        <v>201019</v>
      </c>
      <c r="F587" s="35">
        <v>0.375</v>
      </c>
      <c r="G587">
        <v>24.4</v>
      </c>
    </row>
    <row r="588" spans="1:7" x14ac:dyDescent="0.25">
      <c r="A588" s="34">
        <v>40179</v>
      </c>
      <c r="B588" s="3">
        <f t="shared" si="36"/>
        <v>2010</v>
      </c>
      <c r="C588" s="3">
        <f t="shared" si="37"/>
        <v>1</v>
      </c>
      <c r="D588" s="3">
        <f t="shared" si="38"/>
        <v>10</v>
      </c>
      <c r="E588" s="3" t="str">
        <f t="shared" si="39"/>
        <v>2010110</v>
      </c>
      <c r="F588" s="35">
        <v>0.41666666666666669</v>
      </c>
      <c r="G588">
        <v>24.6</v>
      </c>
    </row>
    <row r="589" spans="1:7" x14ac:dyDescent="0.25">
      <c r="A589" s="34">
        <v>40179</v>
      </c>
      <c r="B589" s="3">
        <f t="shared" si="36"/>
        <v>2010</v>
      </c>
      <c r="C589" s="3">
        <f t="shared" si="37"/>
        <v>1</v>
      </c>
      <c r="D589" s="3">
        <f t="shared" si="38"/>
        <v>11</v>
      </c>
      <c r="E589" s="3" t="str">
        <f t="shared" si="39"/>
        <v>2010111</v>
      </c>
      <c r="F589" s="35">
        <v>0.45833333333333331</v>
      </c>
      <c r="G589">
        <v>24.6</v>
      </c>
    </row>
    <row r="590" spans="1:7" x14ac:dyDescent="0.25">
      <c r="A590" s="34">
        <v>40179</v>
      </c>
      <c r="B590" s="3">
        <f t="shared" si="36"/>
        <v>2010</v>
      </c>
      <c r="C590" s="3">
        <f t="shared" si="37"/>
        <v>1</v>
      </c>
      <c r="D590" s="3">
        <f t="shared" si="38"/>
        <v>12</v>
      </c>
      <c r="E590" s="3" t="str">
        <f t="shared" si="39"/>
        <v>2010112</v>
      </c>
      <c r="F590" s="35">
        <v>0.5</v>
      </c>
      <c r="G590">
        <v>24.7</v>
      </c>
    </row>
    <row r="591" spans="1:7" x14ac:dyDescent="0.25">
      <c r="A591" s="34">
        <v>40179</v>
      </c>
      <c r="B591" s="3">
        <f t="shared" si="36"/>
        <v>2010</v>
      </c>
      <c r="C591" s="3">
        <f t="shared" si="37"/>
        <v>1</v>
      </c>
      <c r="D591" s="3">
        <f t="shared" si="38"/>
        <v>13</v>
      </c>
      <c r="E591" s="3" t="str">
        <f t="shared" si="39"/>
        <v>2010113</v>
      </c>
      <c r="F591" s="35">
        <v>0.54166666666666663</v>
      </c>
      <c r="G591">
        <v>24.8</v>
      </c>
    </row>
    <row r="592" spans="1:7" x14ac:dyDescent="0.25">
      <c r="A592" s="34">
        <v>40179</v>
      </c>
      <c r="B592" s="3">
        <f t="shared" si="36"/>
        <v>2010</v>
      </c>
      <c r="C592" s="3">
        <f t="shared" si="37"/>
        <v>1</v>
      </c>
      <c r="D592" s="3">
        <f t="shared" si="38"/>
        <v>14</v>
      </c>
      <c r="E592" s="3" t="str">
        <f t="shared" si="39"/>
        <v>2010114</v>
      </c>
      <c r="F592" s="35">
        <v>0.58333333333333337</v>
      </c>
      <c r="G592">
        <v>26.4</v>
      </c>
    </row>
    <row r="593" spans="1:7" x14ac:dyDescent="0.25">
      <c r="A593" s="34">
        <v>40179</v>
      </c>
      <c r="B593" s="3">
        <f t="shared" si="36"/>
        <v>2010</v>
      </c>
      <c r="C593" s="3">
        <f t="shared" si="37"/>
        <v>1</v>
      </c>
      <c r="D593" s="3">
        <f t="shared" si="38"/>
        <v>15</v>
      </c>
      <c r="E593" s="3" t="str">
        <f t="shared" si="39"/>
        <v>2010115</v>
      </c>
      <c r="F593" s="35">
        <v>0.625</v>
      </c>
      <c r="G593">
        <v>25.7</v>
      </c>
    </row>
    <row r="594" spans="1:7" x14ac:dyDescent="0.25">
      <c r="A594" s="34">
        <v>40179</v>
      </c>
      <c r="B594" s="3">
        <f t="shared" si="36"/>
        <v>2010</v>
      </c>
      <c r="C594" s="3">
        <f t="shared" si="37"/>
        <v>1</v>
      </c>
      <c r="D594" s="3">
        <f t="shared" si="38"/>
        <v>16</v>
      </c>
      <c r="E594" s="3" t="str">
        <f t="shared" si="39"/>
        <v>2010116</v>
      </c>
      <c r="F594" s="35">
        <v>0.66666666666666663</v>
      </c>
      <c r="G594">
        <v>26.6</v>
      </c>
    </row>
    <row r="595" spans="1:7" x14ac:dyDescent="0.25">
      <c r="A595" s="34">
        <v>40179</v>
      </c>
      <c r="B595" s="3">
        <f t="shared" si="36"/>
        <v>2010</v>
      </c>
      <c r="C595" s="3">
        <f t="shared" si="37"/>
        <v>1</v>
      </c>
      <c r="D595" s="3">
        <f t="shared" si="38"/>
        <v>17</v>
      </c>
      <c r="E595" s="3" t="str">
        <f t="shared" si="39"/>
        <v>2010117</v>
      </c>
      <c r="F595" s="35">
        <v>0.70833333333333337</v>
      </c>
      <c r="G595">
        <v>26.5</v>
      </c>
    </row>
    <row r="596" spans="1:7" x14ac:dyDescent="0.25">
      <c r="A596" s="34">
        <v>40179</v>
      </c>
      <c r="B596" s="3">
        <f t="shared" si="36"/>
        <v>2010</v>
      </c>
      <c r="C596" s="3">
        <f t="shared" si="37"/>
        <v>1</v>
      </c>
      <c r="D596" s="3">
        <f t="shared" si="38"/>
        <v>18</v>
      </c>
      <c r="E596" s="3" t="str">
        <f t="shared" si="39"/>
        <v>2010118</v>
      </c>
      <c r="F596" s="35">
        <v>0.75</v>
      </c>
      <c r="G596">
        <v>27</v>
      </c>
    </row>
    <row r="597" spans="1:7" x14ac:dyDescent="0.25">
      <c r="A597" s="34">
        <v>40179</v>
      </c>
      <c r="B597" s="3">
        <f t="shared" si="36"/>
        <v>2010</v>
      </c>
      <c r="C597" s="3">
        <f t="shared" si="37"/>
        <v>1</v>
      </c>
      <c r="D597" s="3">
        <f t="shared" si="38"/>
        <v>19</v>
      </c>
      <c r="E597" s="3" t="str">
        <f t="shared" si="39"/>
        <v>2010119</v>
      </c>
      <c r="F597" s="35">
        <v>0.79166666666666663</v>
      </c>
      <c r="G597">
        <v>27</v>
      </c>
    </row>
    <row r="598" spans="1:7" x14ac:dyDescent="0.25">
      <c r="A598" s="34">
        <v>40179</v>
      </c>
      <c r="B598" s="3">
        <f t="shared" si="36"/>
        <v>2010</v>
      </c>
      <c r="C598" s="3">
        <f t="shared" si="37"/>
        <v>1</v>
      </c>
      <c r="D598" s="3">
        <f t="shared" si="38"/>
        <v>20</v>
      </c>
      <c r="E598" s="3" t="str">
        <f t="shared" si="39"/>
        <v>2010120</v>
      </c>
      <c r="F598" s="35">
        <v>0.83333333333333337</v>
      </c>
      <c r="G598">
        <v>26.9</v>
      </c>
    </row>
    <row r="599" spans="1:7" x14ac:dyDescent="0.25">
      <c r="A599" s="34">
        <v>40179</v>
      </c>
      <c r="B599" s="3">
        <f t="shared" si="36"/>
        <v>2010</v>
      </c>
      <c r="C599" s="3">
        <f t="shared" si="37"/>
        <v>1</v>
      </c>
      <c r="D599" s="3">
        <f t="shared" si="38"/>
        <v>21</v>
      </c>
      <c r="E599" s="3" t="str">
        <f t="shared" si="39"/>
        <v>2010121</v>
      </c>
      <c r="F599" s="35">
        <v>0.875</v>
      </c>
      <c r="G599">
        <v>26.1</v>
      </c>
    </row>
    <row r="600" spans="1:7" x14ac:dyDescent="0.25">
      <c r="A600" s="34">
        <v>40179</v>
      </c>
      <c r="B600" s="3">
        <f t="shared" si="36"/>
        <v>2010</v>
      </c>
      <c r="C600" s="3">
        <f t="shared" si="37"/>
        <v>1</v>
      </c>
      <c r="D600" s="3">
        <f t="shared" si="38"/>
        <v>22</v>
      </c>
      <c r="E600" s="3" t="str">
        <f t="shared" si="39"/>
        <v>2010122</v>
      </c>
      <c r="F600" s="35">
        <v>0.91666666666666663</v>
      </c>
      <c r="G600">
        <v>25.7</v>
      </c>
    </row>
    <row r="601" spans="1:7" x14ac:dyDescent="0.25">
      <c r="A601" s="34">
        <v>40179</v>
      </c>
      <c r="B601" s="3">
        <f t="shared" si="36"/>
        <v>2010</v>
      </c>
      <c r="C601" s="3">
        <f t="shared" si="37"/>
        <v>1</v>
      </c>
      <c r="D601" s="3">
        <f t="shared" si="38"/>
        <v>23</v>
      </c>
      <c r="E601" s="3" t="str">
        <f t="shared" si="39"/>
        <v>2010123</v>
      </c>
      <c r="F601" s="35">
        <v>0.95833333333333337</v>
      </c>
      <c r="G601">
        <v>24.4</v>
      </c>
    </row>
    <row r="602" spans="1:7" x14ac:dyDescent="0.25">
      <c r="A602" s="34">
        <v>40210</v>
      </c>
      <c r="B602" s="3">
        <f t="shared" si="36"/>
        <v>2010</v>
      </c>
      <c r="C602" s="3">
        <f t="shared" si="37"/>
        <v>2</v>
      </c>
      <c r="D602" s="3">
        <f t="shared" si="38"/>
        <v>0</v>
      </c>
      <c r="E602" s="3" t="str">
        <f t="shared" si="39"/>
        <v>201020</v>
      </c>
      <c r="F602" s="35">
        <v>0</v>
      </c>
      <c r="G602">
        <v>18.7</v>
      </c>
    </row>
    <row r="603" spans="1:7" x14ac:dyDescent="0.25">
      <c r="A603" s="34">
        <v>40210</v>
      </c>
      <c r="B603" s="3">
        <f t="shared" si="36"/>
        <v>2010</v>
      </c>
      <c r="C603" s="3">
        <f t="shared" si="37"/>
        <v>2</v>
      </c>
      <c r="D603" s="3">
        <f t="shared" si="38"/>
        <v>1</v>
      </c>
      <c r="E603" s="3" t="str">
        <f t="shared" si="39"/>
        <v>201021</v>
      </c>
      <c r="F603" s="35">
        <v>4.1666666666666664E-2</v>
      </c>
      <c r="G603">
        <v>18.100000000000001</v>
      </c>
    </row>
    <row r="604" spans="1:7" x14ac:dyDescent="0.25">
      <c r="A604" s="34">
        <v>40210</v>
      </c>
      <c r="B604" s="3">
        <f t="shared" si="36"/>
        <v>2010</v>
      </c>
      <c r="C604" s="3">
        <f t="shared" si="37"/>
        <v>2</v>
      </c>
      <c r="D604" s="3">
        <f t="shared" si="38"/>
        <v>2</v>
      </c>
      <c r="E604" s="3" t="str">
        <f t="shared" si="39"/>
        <v>201022</v>
      </c>
      <c r="F604" s="35">
        <v>8.3333333333333329E-2</v>
      </c>
      <c r="G604">
        <v>18.100000000000001</v>
      </c>
    </row>
    <row r="605" spans="1:7" x14ac:dyDescent="0.25">
      <c r="A605" s="34">
        <v>40210</v>
      </c>
      <c r="B605" s="3">
        <f t="shared" si="36"/>
        <v>2010</v>
      </c>
      <c r="C605" s="3">
        <f t="shared" si="37"/>
        <v>2</v>
      </c>
      <c r="D605" s="3">
        <f t="shared" si="38"/>
        <v>3</v>
      </c>
      <c r="E605" s="3" t="str">
        <f t="shared" si="39"/>
        <v>201023</v>
      </c>
      <c r="F605" s="35">
        <v>0.125</v>
      </c>
      <c r="G605">
        <v>19</v>
      </c>
    </row>
    <row r="606" spans="1:7" x14ac:dyDescent="0.25">
      <c r="A606" s="34">
        <v>40210</v>
      </c>
      <c r="B606" s="3">
        <f t="shared" si="36"/>
        <v>2010</v>
      </c>
      <c r="C606" s="3">
        <f t="shared" si="37"/>
        <v>2</v>
      </c>
      <c r="D606" s="3">
        <f t="shared" si="38"/>
        <v>4</v>
      </c>
      <c r="E606" s="3" t="str">
        <f t="shared" si="39"/>
        <v>201024</v>
      </c>
      <c r="F606" s="35">
        <v>0.16666666666666666</v>
      </c>
      <c r="G606">
        <v>18</v>
      </c>
    </row>
    <row r="607" spans="1:7" x14ac:dyDescent="0.25">
      <c r="A607" s="34">
        <v>40210</v>
      </c>
      <c r="B607" s="3">
        <f t="shared" si="36"/>
        <v>2010</v>
      </c>
      <c r="C607" s="3">
        <f t="shared" si="37"/>
        <v>2</v>
      </c>
      <c r="D607" s="3">
        <f t="shared" si="38"/>
        <v>5</v>
      </c>
      <c r="E607" s="3" t="str">
        <f t="shared" si="39"/>
        <v>201025</v>
      </c>
      <c r="F607" s="35">
        <v>0.20833333333333334</v>
      </c>
      <c r="G607">
        <v>17.5</v>
      </c>
    </row>
    <row r="608" spans="1:7" x14ac:dyDescent="0.25">
      <c r="A608" s="34">
        <v>40210</v>
      </c>
      <c r="B608" s="3">
        <f t="shared" si="36"/>
        <v>2010</v>
      </c>
      <c r="C608" s="3">
        <f t="shared" si="37"/>
        <v>2</v>
      </c>
      <c r="D608" s="3">
        <f t="shared" si="38"/>
        <v>6</v>
      </c>
      <c r="E608" s="3" t="str">
        <f t="shared" si="39"/>
        <v>201026</v>
      </c>
      <c r="F608" s="35">
        <v>0.25</v>
      </c>
      <c r="G608">
        <v>19.3</v>
      </c>
    </row>
    <row r="609" spans="1:7" x14ac:dyDescent="0.25">
      <c r="A609" s="34">
        <v>40210</v>
      </c>
      <c r="B609" s="3">
        <f t="shared" si="36"/>
        <v>2010</v>
      </c>
      <c r="C609" s="3">
        <f t="shared" si="37"/>
        <v>2</v>
      </c>
      <c r="D609" s="3">
        <f t="shared" si="38"/>
        <v>7</v>
      </c>
      <c r="E609" s="3" t="str">
        <f t="shared" si="39"/>
        <v>201027</v>
      </c>
      <c r="F609" s="35">
        <v>0.29166666666666669</v>
      </c>
      <c r="G609">
        <v>20.7</v>
      </c>
    </row>
    <row r="610" spans="1:7" x14ac:dyDescent="0.25">
      <c r="A610" s="34">
        <v>40210</v>
      </c>
      <c r="B610" s="3">
        <f t="shared" si="36"/>
        <v>2010</v>
      </c>
      <c r="C610" s="3">
        <f t="shared" si="37"/>
        <v>2</v>
      </c>
      <c r="D610" s="3">
        <f t="shared" si="38"/>
        <v>8</v>
      </c>
      <c r="E610" s="3" t="str">
        <f t="shared" si="39"/>
        <v>201028</v>
      </c>
      <c r="F610" s="35">
        <v>0.33333333333333331</v>
      </c>
      <c r="G610">
        <v>20.8</v>
      </c>
    </row>
    <row r="611" spans="1:7" x14ac:dyDescent="0.25">
      <c r="A611" s="34">
        <v>40210</v>
      </c>
      <c r="B611" s="3">
        <f t="shared" si="36"/>
        <v>2010</v>
      </c>
      <c r="C611" s="3">
        <f t="shared" si="37"/>
        <v>2</v>
      </c>
      <c r="D611" s="3">
        <f t="shared" si="38"/>
        <v>9</v>
      </c>
      <c r="E611" s="3" t="str">
        <f t="shared" si="39"/>
        <v>201029</v>
      </c>
      <c r="F611" s="35">
        <v>0.375</v>
      </c>
      <c r="G611">
        <v>20.5</v>
      </c>
    </row>
    <row r="612" spans="1:7" x14ac:dyDescent="0.25">
      <c r="A612" s="34">
        <v>40210</v>
      </c>
      <c r="B612" s="3">
        <f t="shared" si="36"/>
        <v>2010</v>
      </c>
      <c r="C612" s="3">
        <f t="shared" si="37"/>
        <v>2</v>
      </c>
      <c r="D612" s="3">
        <f t="shared" si="38"/>
        <v>10</v>
      </c>
      <c r="E612" s="3" t="str">
        <f t="shared" si="39"/>
        <v>2010210</v>
      </c>
      <c r="F612" s="35">
        <v>0.41666666666666669</v>
      </c>
      <c r="G612">
        <v>19.600000000000001</v>
      </c>
    </row>
    <row r="613" spans="1:7" x14ac:dyDescent="0.25">
      <c r="A613" s="34">
        <v>40210</v>
      </c>
      <c r="B613" s="3">
        <f t="shared" si="36"/>
        <v>2010</v>
      </c>
      <c r="C613" s="3">
        <f t="shared" si="37"/>
        <v>2</v>
      </c>
      <c r="D613" s="3">
        <f t="shared" si="38"/>
        <v>11</v>
      </c>
      <c r="E613" s="3" t="str">
        <f t="shared" si="39"/>
        <v>2010211</v>
      </c>
      <c r="F613" s="35">
        <v>0.45833333333333331</v>
      </c>
      <c r="G613">
        <v>17.600000000000001</v>
      </c>
    </row>
    <row r="614" spans="1:7" x14ac:dyDescent="0.25">
      <c r="A614" s="34">
        <v>40210</v>
      </c>
      <c r="B614" s="3">
        <f t="shared" si="36"/>
        <v>2010</v>
      </c>
      <c r="C614" s="3">
        <f t="shared" si="37"/>
        <v>2</v>
      </c>
      <c r="D614" s="3">
        <f t="shared" si="38"/>
        <v>12</v>
      </c>
      <c r="E614" s="3" t="str">
        <f t="shared" si="39"/>
        <v>2010212</v>
      </c>
      <c r="F614" s="35">
        <v>0.5</v>
      </c>
      <c r="G614">
        <v>16.2</v>
      </c>
    </row>
    <row r="615" spans="1:7" x14ac:dyDescent="0.25">
      <c r="A615" s="34">
        <v>40210</v>
      </c>
      <c r="B615" s="3">
        <f t="shared" si="36"/>
        <v>2010</v>
      </c>
      <c r="C615" s="3">
        <f t="shared" si="37"/>
        <v>2</v>
      </c>
      <c r="D615" s="3">
        <f t="shared" si="38"/>
        <v>13</v>
      </c>
      <c r="E615" s="3" t="str">
        <f t="shared" si="39"/>
        <v>2010213</v>
      </c>
      <c r="F615" s="35">
        <v>0.54166666666666663</v>
      </c>
      <c r="G615">
        <v>16.2</v>
      </c>
    </row>
    <row r="616" spans="1:7" x14ac:dyDescent="0.25">
      <c r="A616" s="34">
        <v>40210</v>
      </c>
      <c r="B616" s="3">
        <f t="shared" si="36"/>
        <v>2010</v>
      </c>
      <c r="C616" s="3">
        <f t="shared" si="37"/>
        <v>2</v>
      </c>
      <c r="D616" s="3">
        <f t="shared" si="38"/>
        <v>14</v>
      </c>
      <c r="E616" s="3" t="str">
        <f t="shared" si="39"/>
        <v>2010214</v>
      </c>
      <c r="F616" s="35">
        <v>0.58333333333333337</v>
      </c>
      <c r="G616">
        <v>16.2</v>
      </c>
    </row>
    <row r="617" spans="1:7" x14ac:dyDescent="0.25">
      <c r="A617" s="34">
        <v>40210</v>
      </c>
      <c r="B617" s="3">
        <f t="shared" si="36"/>
        <v>2010</v>
      </c>
      <c r="C617" s="3">
        <f t="shared" si="37"/>
        <v>2</v>
      </c>
      <c r="D617" s="3">
        <f t="shared" si="38"/>
        <v>15</v>
      </c>
      <c r="E617" s="3" t="str">
        <f t="shared" si="39"/>
        <v>2010215</v>
      </c>
      <c r="F617" s="35">
        <v>0.625</v>
      </c>
      <c r="G617">
        <v>16.600000000000001</v>
      </c>
    </row>
    <row r="618" spans="1:7" x14ac:dyDescent="0.25">
      <c r="A618" s="34">
        <v>40210</v>
      </c>
      <c r="B618" s="3">
        <f t="shared" si="36"/>
        <v>2010</v>
      </c>
      <c r="C618" s="3">
        <f t="shared" si="37"/>
        <v>2</v>
      </c>
      <c r="D618" s="3">
        <f t="shared" si="38"/>
        <v>16</v>
      </c>
      <c r="E618" s="3" t="str">
        <f t="shared" si="39"/>
        <v>2010216</v>
      </c>
      <c r="F618" s="35">
        <v>0.66666666666666663</v>
      </c>
      <c r="G618">
        <v>15.9</v>
      </c>
    </row>
    <row r="619" spans="1:7" x14ac:dyDescent="0.25">
      <c r="A619" s="34">
        <v>40210</v>
      </c>
      <c r="B619" s="3">
        <f t="shared" si="36"/>
        <v>2010</v>
      </c>
      <c r="C619" s="3">
        <f t="shared" si="37"/>
        <v>2</v>
      </c>
      <c r="D619" s="3">
        <f t="shared" si="38"/>
        <v>17</v>
      </c>
      <c r="E619" s="3" t="str">
        <f t="shared" si="39"/>
        <v>2010217</v>
      </c>
      <c r="F619" s="35">
        <v>0.70833333333333337</v>
      </c>
      <c r="G619">
        <v>16.399999999999999</v>
      </c>
    </row>
    <row r="620" spans="1:7" x14ac:dyDescent="0.25">
      <c r="A620" s="34">
        <v>40210</v>
      </c>
      <c r="B620" s="3">
        <f t="shared" si="36"/>
        <v>2010</v>
      </c>
      <c r="C620" s="3">
        <f t="shared" si="37"/>
        <v>2</v>
      </c>
      <c r="D620" s="3">
        <f t="shared" si="38"/>
        <v>18</v>
      </c>
      <c r="E620" s="3" t="str">
        <f t="shared" si="39"/>
        <v>2010218</v>
      </c>
      <c r="F620" s="35">
        <v>0.75</v>
      </c>
      <c r="G620">
        <v>18.399999999999999</v>
      </c>
    </row>
    <row r="621" spans="1:7" x14ac:dyDescent="0.25">
      <c r="A621" s="34">
        <v>40210</v>
      </c>
      <c r="B621" s="3">
        <f t="shared" si="36"/>
        <v>2010</v>
      </c>
      <c r="C621" s="3">
        <f t="shared" si="37"/>
        <v>2</v>
      </c>
      <c r="D621" s="3">
        <f t="shared" si="38"/>
        <v>19</v>
      </c>
      <c r="E621" s="3" t="str">
        <f t="shared" si="39"/>
        <v>2010219</v>
      </c>
      <c r="F621" s="35">
        <v>0.79166666666666663</v>
      </c>
      <c r="G621">
        <v>19.3</v>
      </c>
    </row>
    <row r="622" spans="1:7" x14ac:dyDescent="0.25">
      <c r="A622" s="34">
        <v>40210</v>
      </c>
      <c r="B622" s="3">
        <f t="shared" si="36"/>
        <v>2010</v>
      </c>
      <c r="C622" s="3">
        <f t="shared" si="37"/>
        <v>2</v>
      </c>
      <c r="D622" s="3">
        <f t="shared" si="38"/>
        <v>20</v>
      </c>
      <c r="E622" s="3" t="str">
        <f t="shared" si="39"/>
        <v>2010220</v>
      </c>
      <c r="F622" s="35">
        <v>0.83333333333333337</v>
      </c>
      <c r="G622">
        <v>19.2</v>
      </c>
    </row>
    <row r="623" spans="1:7" x14ac:dyDescent="0.25">
      <c r="A623" s="34">
        <v>40210</v>
      </c>
      <c r="B623" s="3">
        <f t="shared" si="36"/>
        <v>2010</v>
      </c>
      <c r="C623" s="3">
        <f t="shared" si="37"/>
        <v>2</v>
      </c>
      <c r="D623" s="3">
        <f t="shared" si="38"/>
        <v>21</v>
      </c>
      <c r="E623" s="3" t="str">
        <f t="shared" si="39"/>
        <v>2010221</v>
      </c>
      <c r="F623" s="35">
        <v>0.875</v>
      </c>
      <c r="G623">
        <v>19.5</v>
      </c>
    </row>
    <row r="624" spans="1:7" x14ac:dyDescent="0.25">
      <c r="A624" s="34">
        <v>40210</v>
      </c>
      <c r="B624" s="3">
        <f t="shared" si="36"/>
        <v>2010</v>
      </c>
      <c r="C624" s="3">
        <f t="shared" si="37"/>
        <v>2</v>
      </c>
      <c r="D624" s="3">
        <f t="shared" si="38"/>
        <v>22</v>
      </c>
      <c r="E624" s="3" t="str">
        <f t="shared" si="39"/>
        <v>2010222</v>
      </c>
      <c r="F624" s="35">
        <v>0.91666666666666663</v>
      </c>
      <c r="G624">
        <v>19.3</v>
      </c>
    </row>
    <row r="625" spans="1:7" x14ac:dyDescent="0.25">
      <c r="A625" s="34">
        <v>40210</v>
      </c>
      <c r="B625" s="3">
        <f t="shared" si="36"/>
        <v>2010</v>
      </c>
      <c r="C625" s="3">
        <f t="shared" si="37"/>
        <v>2</v>
      </c>
      <c r="D625" s="3">
        <f t="shared" si="38"/>
        <v>23</v>
      </c>
      <c r="E625" s="3" t="str">
        <f t="shared" si="39"/>
        <v>2010223</v>
      </c>
      <c r="F625" s="35">
        <v>0.95833333333333337</v>
      </c>
      <c r="G625">
        <v>18.899999999999999</v>
      </c>
    </row>
    <row r="626" spans="1:7" x14ac:dyDescent="0.25">
      <c r="A626" s="34">
        <v>40238</v>
      </c>
      <c r="B626" s="3">
        <f t="shared" si="36"/>
        <v>2010</v>
      </c>
      <c r="C626" s="3">
        <f t="shared" si="37"/>
        <v>3</v>
      </c>
      <c r="D626" s="3">
        <f t="shared" si="38"/>
        <v>0</v>
      </c>
      <c r="E626" s="3" t="str">
        <f t="shared" si="39"/>
        <v>201030</v>
      </c>
      <c r="F626" s="35">
        <v>0</v>
      </c>
      <c r="G626">
        <v>15.3</v>
      </c>
    </row>
    <row r="627" spans="1:7" x14ac:dyDescent="0.25">
      <c r="A627" s="34">
        <v>40238</v>
      </c>
      <c r="B627" s="3">
        <f t="shared" si="36"/>
        <v>2010</v>
      </c>
      <c r="C627" s="3">
        <f t="shared" si="37"/>
        <v>3</v>
      </c>
      <c r="D627" s="3">
        <f t="shared" si="38"/>
        <v>1</v>
      </c>
      <c r="E627" s="3" t="str">
        <f t="shared" si="39"/>
        <v>201031</v>
      </c>
      <c r="F627" s="35">
        <v>4.1666666666666664E-2</v>
      </c>
      <c r="G627">
        <v>14.3</v>
      </c>
    </row>
    <row r="628" spans="1:7" x14ac:dyDescent="0.25">
      <c r="A628" s="34">
        <v>40238</v>
      </c>
      <c r="B628" s="3">
        <f t="shared" si="36"/>
        <v>2010</v>
      </c>
      <c r="C628" s="3">
        <f t="shared" si="37"/>
        <v>3</v>
      </c>
      <c r="D628" s="3">
        <f t="shared" si="38"/>
        <v>2</v>
      </c>
      <c r="E628" s="3" t="str">
        <f t="shared" si="39"/>
        <v>201032</v>
      </c>
      <c r="F628" s="35">
        <v>8.3333333333333329E-2</v>
      </c>
      <c r="G628">
        <v>14.4</v>
      </c>
    </row>
    <row r="629" spans="1:7" x14ac:dyDescent="0.25">
      <c r="A629" s="34">
        <v>40238</v>
      </c>
      <c r="B629" s="3">
        <f t="shared" si="36"/>
        <v>2010</v>
      </c>
      <c r="C629" s="3">
        <f t="shared" si="37"/>
        <v>3</v>
      </c>
      <c r="D629" s="3">
        <f t="shared" si="38"/>
        <v>3</v>
      </c>
      <c r="E629" s="3" t="str">
        <f t="shared" si="39"/>
        <v>201033</v>
      </c>
      <c r="F629" s="35">
        <v>0.125</v>
      </c>
      <c r="G629">
        <v>13.9</v>
      </c>
    </row>
    <row r="630" spans="1:7" x14ac:dyDescent="0.25">
      <c r="A630" s="34">
        <v>40238</v>
      </c>
      <c r="B630" s="3">
        <f t="shared" si="36"/>
        <v>2010</v>
      </c>
      <c r="C630" s="3">
        <f t="shared" si="37"/>
        <v>3</v>
      </c>
      <c r="D630" s="3">
        <f t="shared" si="38"/>
        <v>4</v>
      </c>
      <c r="E630" s="3" t="str">
        <f t="shared" si="39"/>
        <v>201034</v>
      </c>
      <c r="F630" s="35">
        <v>0.16666666666666666</v>
      </c>
      <c r="G630">
        <v>14</v>
      </c>
    </row>
    <row r="631" spans="1:7" x14ac:dyDescent="0.25">
      <c r="A631" s="34">
        <v>40238</v>
      </c>
      <c r="B631" s="3">
        <f t="shared" si="36"/>
        <v>2010</v>
      </c>
      <c r="C631" s="3">
        <f t="shared" si="37"/>
        <v>3</v>
      </c>
      <c r="D631" s="3">
        <f t="shared" si="38"/>
        <v>5</v>
      </c>
      <c r="E631" s="3" t="str">
        <f t="shared" si="39"/>
        <v>201035</v>
      </c>
      <c r="F631" s="35">
        <v>0.20833333333333334</v>
      </c>
      <c r="G631">
        <v>15.8</v>
      </c>
    </row>
    <row r="632" spans="1:7" x14ac:dyDescent="0.25">
      <c r="A632" s="34">
        <v>40238</v>
      </c>
      <c r="B632" s="3">
        <f t="shared" si="36"/>
        <v>2010</v>
      </c>
      <c r="C632" s="3">
        <f t="shared" si="37"/>
        <v>3</v>
      </c>
      <c r="D632" s="3">
        <f t="shared" si="38"/>
        <v>6</v>
      </c>
      <c r="E632" s="3" t="str">
        <f t="shared" si="39"/>
        <v>201036</v>
      </c>
      <c r="F632" s="35">
        <v>0.25</v>
      </c>
      <c r="G632">
        <v>18</v>
      </c>
    </row>
    <row r="633" spans="1:7" x14ac:dyDescent="0.25">
      <c r="A633" s="34">
        <v>40238</v>
      </c>
      <c r="B633" s="3">
        <f t="shared" si="36"/>
        <v>2010</v>
      </c>
      <c r="C633" s="3">
        <f t="shared" si="37"/>
        <v>3</v>
      </c>
      <c r="D633" s="3">
        <f t="shared" si="38"/>
        <v>7</v>
      </c>
      <c r="E633" s="3" t="str">
        <f t="shared" si="39"/>
        <v>201037</v>
      </c>
      <c r="F633" s="35">
        <v>0.29166666666666669</v>
      </c>
      <c r="G633">
        <v>19.3</v>
      </c>
    </row>
    <row r="634" spans="1:7" x14ac:dyDescent="0.25">
      <c r="A634" s="34">
        <v>40238</v>
      </c>
      <c r="B634" s="3">
        <f t="shared" si="36"/>
        <v>2010</v>
      </c>
      <c r="C634" s="3">
        <f t="shared" si="37"/>
        <v>3</v>
      </c>
      <c r="D634" s="3">
        <f t="shared" si="38"/>
        <v>8</v>
      </c>
      <c r="E634" s="3" t="str">
        <f t="shared" si="39"/>
        <v>201038</v>
      </c>
      <c r="F634" s="35">
        <v>0.33333333333333331</v>
      </c>
      <c r="G634">
        <v>19</v>
      </c>
    </row>
    <row r="635" spans="1:7" x14ac:dyDescent="0.25">
      <c r="A635" s="34">
        <v>40238</v>
      </c>
      <c r="B635" s="3">
        <f t="shared" si="36"/>
        <v>2010</v>
      </c>
      <c r="C635" s="3">
        <f t="shared" si="37"/>
        <v>3</v>
      </c>
      <c r="D635" s="3">
        <f t="shared" si="38"/>
        <v>9</v>
      </c>
      <c r="E635" s="3" t="str">
        <f t="shared" si="39"/>
        <v>201039</v>
      </c>
      <c r="F635" s="35">
        <v>0.375</v>
      </c>
      <c r="G635">
        <v>18.399999999999999</v>
      </c>
    </row>
    <row r="636" spans="1:7" x14ac:dyDescent="0.25">
      <c r="A636" s="34">
        <v>40238</v>
      </c>
      <c r="B636" s="3">
        <f t="shared" si="36"/>
        <v>2010</v>
      </c>
      <c r="C636" s="3">
        <f t="shared" si="37"/>
        <v>3</v>
      </c>
      <c r="D636" s="3">
        <f t="shared" si="38"/>
        <v>10</v>
      </c>
      <c r="E636" s="3" t="str">
        <f t="shared" si="39"/>
        <v>2010310</v>
      </c>
      <c r="F636" s="35">
        <v>0.41666666666666669</v>
      </c>
      <c r="G636">
        <v>16.899999999999999</v>
      </c>
    </row>
    <row r="637" spans="1:7" x14ac:dyDescent="0.25">
      <c r="A637" s="34">
        <v>40238</v>
      </c>
      <c r="B637" s="3">
        <f t="shared" si="36"/>
        <v>2010</v>
      </c>
      <c r="C637" s="3">
        <f t="shared" si="37"/>
        <v>3</v>
      </c>
      <c r="D637" s="3">
        <f t="shared" si="38"/>
        <v>11</v>
      </c>
      <c r="E637" s="3" t="str">
        <f t="shared" si="39"/>
        <v>2010311</v>
      </c>
      <c r="F637" s="35">
        <v>0.45833333333333331</v>
      </c>
      <c r="G637">
        <v>15.9</v>
      </c>
    </row>
    <row r="638" spans="1:7" x14ac:dyDescent="0.25">
      <c r="A638" s="34">
        <v>40238</v>
      </c>
      <c r="B638" s="3">
        <f t="shared" si="36"/>
        <v>2010</v>
      </c>
      <c r="C638" s="3">
        <f t="shared" si="37"/>
        <v>3</v>
      </c>
      <c r="D638" s="3">
        <f t="shared" si="38"/>
        <v>12</v>
      </c>
      <c r="E638" s="3" t="str">
        <f t="shared" si="39"/>
        <v>2010312</v>
      </c>
      <c r="F638" s="35">
        <v>0.5</v>
      </c>
      <c r="G638">
        <v>15</v>
      </c>
    </row>
    <row r="639" spans="1:7" x14ac:dyDescent="0.25">
      <c r="A639" s="34">
        <v>40238</v>
      </c>
      <c r="B639" s="3">
        <f t="shared" si="36"/>
        <v>2010</v>
      </c>
      <c r="C639" s="3">
        <f t="shared" si="37"/>
        <v>3</v>
      </c>
      <c r="D639" s="3">
        <f t="shared" si="38"/>
        <v>13</v>
      </c>
      <c r="E639" s="3" t="str">
        <f t="shared" si="39"/>
        <v>2010313</v>
      </c>
      <c r="F639" s="35">
        <v>0.54166666666666663</v>
      </c>
      <c r="G639">
        <v>14.4</v>
      </c>
    </row>
    <row r="640" spans="1:7" x14ac:dyDescent="0.25">
      <c r="A640" s="34">
        <v>40238</v>
      </c>
      <c r="B640" s="3">
        <f t="shared" si="36"/>
        <v>2010</v>
      </c>
      <c r="C640" s="3">
        <f t="shared" si="37"/>
        <v>3</v>
      </c>
      <c r="D640" s="3">
        <f t="shared" si="38"/>
        <v>14</v>
      </c>
      <c r="E640" s="3" t="str">
        <f t="shared" si="39"/>
        <v>2010314</v>
      </c>
      <c r="F640" s="35">
        <v>0.58333333333333337</v>
      </c>
      <c r="G640">
        <v>14.2</v>
      </c>
    </row>
    <row r="641" spans="1:7" x14ac:dyDescent="0.25">
      <c r="A641" s="34">
        <v>40238</v>
      </c>
      <c r="B641" s="3">
        <f t="shared" si="36"/>
        <v>2010</v>
      </c>
      <c r="C641" s="3">
        <f t="shared" si="37"/>
        <v>3</v>
      </c>
      <c r="D641" s="3">
        <f t="shared" si="38"/>
        <v>15</v>
      </c>
      <c r="E641" s="3" t="str">
        <f t="shared" si="39"/>
        <v>2010315</v>
      </c>
      <c r="F641" s="35">
        <v>0.625</v>
      </c>
      <c r="G641">
        <v>14.6</v>
      </c>
    </row>
    <row r="642" spans="1:7" x14ac:dyDescent="0.25">
      <c r="A642" s="34">
        <v>40238</v>
      </c>
      <c r="B642" s="3">
        <f t="shared" si="36"/>
        <v>2010</v>
      </c>
      <c r="C642" s="3">
        <f t="shared" si="37"/>
        <v>3</v>
      </c>
      <c r="D642" s="3">
        <f t="shared" si="38"/>
        <v>16</v>
      </c>
      <c r="E642" s="3" t="str">
        <f t="shared" si="39"/>
        <v>2010316</v>
      </c>
      <c r="F642" s="35">
        <v>0.66666666666666663</v>
      </c>
      <c r="G642">
        <v>15.1</v>
      </c>
    </row>
    <row r="643" spans="1:7" x14ac:dyDescent="0.25">
      <c r="A643" s="34">
        <v>40238</v>
      </c>
      <c r="B643" s="3">
        <f t="shared" ref="B643:B706" si="40">YEAR(A643)</f>
        <v>2010</v>
      </c>
      <c r="C643" s="3">
        <f t="shared" ref="C643:C706" si="41">MONTH(A643)</f>
        <v>3</v>
      </c>
      <c r="D643" s="3">
        <f t="shared" ref="D643:D706" si="42">HOUR(F643)</f>
        <v>17</v>
      </c>
      <c r="E643" s="3" t="str">
        <f t="shared" ref="E643:E706" si="43">B643&amp;C643&amp;D643</f>
        <v>2010317</v>
      </c>
      <c r="F643" s="35">
        <v>0.70833333333333337</v>
      </c>
      <c r="G643">
        <v>15.4</v>
      </c>
    </row>
    <row r="644" spans="1:7" x14ac:dyDescent="0.25">
      <c r="A644" s="34">
        <v>40238</v>
      </c>
      <c r="B644" s="3">
        <f t="shared" si="40"/>
        <v>2010</v>
      </c>
      <c r="C644" s="3">
        <f t="shared" si="41"/>
        <v>3</v>
      </c>
      <c r="D644" s="3">
        <f t="shared" si="42"/>
        <v>18</v>
      </c>
      <c r="E644" s="3" t="str">
        <f t="shared" si="43"/>
        <v>2010318</v>
      </c>
      <c r="F644" s="35">
        <v>0.75</v>
      </c>
      <c r="G644">
        <v>16.3</v>
      </c>
    </row>
    <row r="645" spans="1:7" x14ac:dyDescent="0.25">
      <c r="A645" s="34">
        <v>40238</v>
      </c>
      <c r="B645" s="3">
        <f t="shared" si="40"/>
        <v>2010</v>
      </c>
      <c r="C645" s="3">
        <f t="shared" si="41"/>
        <v>3</v>
      </c>
      <c r="D645" s="3">
        <f t="shared" si="42"/>
        <v>19</v>
      </c>
      <c r="E645" s="3" t="str">
        <f t="shared" si="43"/>
        <v>2010319</v>
      </c>
      <c r="F645" s="35">
        <v>0.79166666666666663</v>
      </c>
      <c r="G645">
        <v>16.399999999999999</v>
      </c>
    </row>
    <row r="646" spans="1:7" x14ac:dyDescent="0.25">
      <c r="A646" s="34">
        <v>40238</v>
      </c>
      <c r="B646" s="3">
        <f t="shared" si="40"/>
        <v>2010</v>
      </c>
      <c r="C646" s="3">
        <f t="shared" si="41"/>
        <v>3</v>
      </c>
      <c r="D646" s="3">
        <f t="shared" si="42"/>
        <v>20</v>
      </c>
      <c r="E646" s="3" t="str">
        <f t="shared" si="43"/>
        <v>2010320</v>
      </c>
      <c r="F646" s="35">
        <v>0.83333333333333337</v>
      </c>
      <c r="G646">
        <v>16.100000000000001</v>
      </c>
    </row>
    <row r="647" spans="1:7" x14ac:dyDescent="0.25">
      <c r="A647" s="34">
        <v>40238</v>
      </c>
      <c r="B647" s="3">
        <f t="shared" si="40"/>
        <v>2010</v>
      </c>
      <c r="C647" s="3">
        <f t="shared" si="41"/>
        <v>3</v>
      </c>
      <c r="D647" s="3">
        <f t="shared" si="42"/>
        <v>21</v>
      </c>
      <c r="E647" s="3" t="str">
        <f t="shared" si="43"/>
        <v>2010321</v>
      </c>
      <c r="F647" s="35">
        <v>0.875</v>
      </c>
      <c r="G647">
        <v>16</v>
      </c>
    </row>
    <row r="648" spans="1:7" x14ac:dyDescent="0.25">
      <c r="A648" s="34">
        <v>40238</v>
      </c>
      <c r="B648" s="3">
        <f t="shared" si="40"/>
        <v>2010</v>
      </c>
      <c r="C648" s="3">
        <f t="shared" si="41"/>
        <v>3</v>
      </c>
      <c r="D648" s="3">
        <f t="shared" si="42"/>
        <v>22</v>
      </c>
      <c r="E648" s="3" t="str">
        <f t="shared" si="43"/>
        <v>2010322</v>
      </c>
      <c r="F648" s="35">
        <v>0.91666666666666663</v>
      </c>
      <c r="G648">
        <v>15.9</v>
      </c>
    </row>
    <row r="649" spans="1:7" x14ac:dyDescent="0.25">
      <c r="A649" s="34">
        <v>40238</v>
      </c>
      <c r="B649" s="3">
        <f t="shared" si="40"/>
        <v>2010</v>
      </c>
      <c r="C649" s="3">
        <f t="shared" si="41"/>
        <v>3</v>
      </c>
      <c r="D649" s="3">
        <f t="shared" si="42"/>
        <v>23</v>
      </c>
      <c r="E649" s="3" t="str">
        <f t="shared" si="43"/>
        <v>2010323</v>
      </c>
      <c r="F649" s="35">
        <v>0.95833333333333337</v>
      </c>
      <c r="G649">
        <v>16</v>
      </c>
    </row>
    <row r="650" spans="1:7" x14ac:dyDescent="0.25">
      <c r="A650" s="34">
        <v>40269</v>
      </c>
      <c r="B650" s="3">
        <f t="shared" si="40"/>
        <v>2010</v>
      </c>
      <c r="C650" s="3">
        <f t="shared" si="41"/>
        <v>4</v>
      </c>
      <c r="D650" s="3">
        <f t="shared" si="42"/>
        <v>0</v>
      </c>
      <c r="E650" s="3" t="str">
        <f t="shared" si="43"/>
        <v>201040</v>
      </c>
      <c r="F650" s="35">
        <v>0</v>
      </c>
      <c r="G650">
        <v>17.2</v>
      </c>
    </row>
    <row r="651" spans="1:7" x14ac:dyDescent="0.25">
      <c r="A651" s="34">
        <v>40269</v>
      </c>
      <c r="B651" s="3">
        <f t="shared" si="40"/>
        <v>2010</v>
      </c>
      <c r="C651" s="3">
        <f t="shared" si="41"/>
        <v>4</v>
      </c>
      <c r="D651" s="3">
        <f t="shared" si="42"/>
        <v>1</v>
      </c>
      <c r="E651" s="3" t="str">
        <f t="shared" si="43"/>
        <v>201041</v>
      </c>
      <c r="F651" s="35">
        <v>4.1666666666666664E-2</v>
      </c>
      <c r="G651">
        <v>16.8</v>
      </c>
    </row>
    <row r="652" spans="1:7" x14ac:dyDescent="0.25">
      <c r="A652" s="34">
        <v>40269</v>
      </c>
      <c r="B652" s="3">
        <f t="shared" si="40"/>
        <v>2010</v>
      </c>
      <c r="C652" s="3">
        <f t="shared" si="41"/>
        <v>4</v>
      </c>
      <c r="D652" s="3">
        <f t="shared" si="42"/>
        <v>2</v>
      </c>
      <c r="E652" s="3" t="str">
        <f t="shared" si="43"/>
        <v>201042</v>
      </c>
      <c r="F652" s="35">
        <v>8.3333333333333329E-2</v>
      </c>
      <c r="G652">
        <v>17.100000000000001</v>
      </c>
    </row>
    <row r="653" spans="1:7" x14ac:dyDescent="0.25">
      <c r="A653" s="34">
        <v>40269</v>
      </c>
      <c r="B653" s="3">
        <f t="shared" si="40"/>
        <v>2010</v>
      </c>
      <c r="C653" s="3">
        <f t="shared" si="41"/>
        <v>4</v>
      </c>
      <c r="D653" s="3">
        <f t="shared" si="42"/>
        <v>3</v>
      </c>
      <c r="E653" s="3" t="str">
        <f t="shared" si="43"/>
        <v>201043</v>
      </c>
      <c r="F653" s="35">
        <v>0.125</v>
      </c>
      <c r="G653">
        <v>17.899999999999999</v>
      </c>
    </row>
    <row r="654" spans="1:7" x14ac:dyDescent="0.25">
      <c r="A654" s="34">
        <v>40269</v>
      </c>
      <c r="B654" s="3">
        <f t="shared" si="40"/>
        <v>2010</v>
      </c>
      <c r="C654" s="3">
        <f t="shared" si="41"/>
        <v>4</v>
      </c>
      <c r="D654" s="3">
        <f t="shared" si="42"/>
        <v>4</v>
      </c>
      <c r="E654" s="3" t="str">
        <f t="shared" si="43"/>
        <v>201044</v>
      </c>
      <c r="F654" s="35">
        <v>0.16666666666666666</v>
      </c>
      <c r="G654">
        <v>18.899999999999999</v>
      </c>
    </row>
    <row r="655" spans="1:7" x14ac:dyDescent="0.25">
      <c r="A655" s="34">
        <v>40269</v>
      </c>
      <c r="B655" s="3">
        <f t="shared" si="40"/>
        <v>2010</v>
      </c>
      <c r="C655" s="3">
        <f t="shared" si="41"/>
        <v>4</v>
      </c>
      <c r="D655" s="3">
        <f t="shared" si="42"/>
        <v>5</v>
      </c>
      <c r="E655" s="3" t="str">
        <f t="shared" si="43"/>
        <v>201045</v>
      </c>
      <c r="F655" s="35">
        <v>0.20833333333333334</v>
      </c>
      <c r="G655">
        <v>21.8</v>
      </c>
    </row>
    <row r="656" spans="1:7" x14ac:dyDescent="0.25">
      <c r="A656" s="34">
        <v>40269</v>
      </c>
      <c r="B656" s="3">
        <f t="shared" si="40"/>
        <v>2010</v>
      </c>
      <c r="C656" s="3">
        <f t="shared" si="41"/>
        <v>4</v>
      </c>
      <c r="D656" s="3">
        <f t="shared" si="42"/>
        <v>6</v>
      </c>
      <c r="E656" s="3" t="str">
        <f t="shared" si="43"/>
        <v>201046</v>
      </c>
      <c r="F656" s="35">
        <v>0.25</v>
      </c>
      <c r="G656">
        <v>23.8</v>
      </c>
    </row>
    <row r="657" spans="1:7" x14ac:dyDescent="0.25">
      <c r="A657" s="34">
        <v>40269</v>
      </c>
      <c r="B657" s="3">
        <f t="shared" si="40"/>
        <v>2010</v>
      </c>
      <c r="C657" s="3">
        <f t="shared" si="41"/>
        <v>4</v>
      </c>
      <c r="D657" s="3">
        <f t="shared" si="42"/>
        <v>7</v>
      </c>
      <c r="E657" s="3" t="str">
        <f t="shared" si="43"/>
        <v>201047</v>
      </c>
      <c r="F657" s="35">
        <v>0.29166666666666669</v>
      </c>
      <c r="G657">
        <v>24.3</v>
      </c>
    </row>
    <row r="658" spans="1:7" x14ac:dyDescent="0.25">
      <c r="A658" s="34">
        <v>40269</v>
      </c>
      <c r="B658" s="3">
        <f t="shared" si="40"/>
        <v>2010</v>
      </c>
      <c r="C658" s="3">
        <f t="shared" si="41"/>
        <v>4</v>
      </c>
      <c r="D658" s="3">
        <f t="shared" si="42"/>
        <v>8</v>
      </c>
      <c r="E658" s="3" t="str">
        <f t="shared" si="43"/>
        <v>201048</v>
      </c>
      <c r="F658" s="35">
        <v>0.33333333333333331</v>
      </c>
      <c r="G658">
        <v>22.8</v>
      </c>
    </row>
    <row r="659" spans="1:7" x14ac:dyDescent="0.25">
      <c r="A659" s="34">
        <v>40269</v>
      </c>
      <c r="B659" s="3">
        <f t="shared" si="40"/>
        <v>2010</v>
      </c>
      <c r="C659" s="3">
        <f t="shared" si="41"/>
        <v>4</v>
      </c>
      <c r="D659" s="3">
        <f t="shared" si="42"/>
        <v>9</v>
      </c>
      <c r="E659" s="3" t="str">
        <f t="shared" si="43"/>
        <v>201049</v>
      </c>
      <c r="F659" s="35">
        <v>0.375</v>
      </c>
      <c r="G659">
        <v>20.3</v>
      </c>
    </row>
    <row r="660" spans="1:7" x14ac:dyDescent="0.25">
      <c r="A660" s="34">
        <v>40269</v>
      </c>
      <c r="B660" s="3">
        <f t="shared" si="40"/>
        <v>2010</v>
      </c>
      <c r="C660" s="3">
        <f t="shared" si="41"/>
        <v>4</v>
      </c>
      <c r="D660" s="3">
        <f t="shared" si="42"/>
        <v>10</v>
      </c>
      <c r="E660" s="3" t="str">
        <f t="shared" si="43"/>
        <v>2010410</v>
      </c>
      <c r="F660" s="35">
        <v>0.41666666666666669</v>
      </c>
      <c r="G660">
        <v>18.7</v>
      </c>
    </row>
    <row r="661" spans="1:7" x14ac:dyDescent="0.25">
      <c r="A661" s="34">
        <v>40269</v>
      </c>
      <c r="B661" s="3">
        <f t="shared" si="40"/>
        <v>2010</v>
      </c>
      <c r="C661" s="3">
        <f t="shared" si="41"/>
        <v>4</v>
      </c>
      <c r="D661" s="3">
        <f t="shared" si="42"/>
        <v>11</v>
      </c>
      <c r="E661" s="3" t="str">
        <f t="shared" si="43"/>
        <v>2010411</v>
      </c>
      <c r="F661" s="35">
        <v>0.45833333333333331</v>
      </c>
      <c r="G661">
        <v>17.100000000000001</v>
      </c>
    </row>
    <row r="662" spans="1:7" x14ac:dyDescent="0.25">
      <c r="A662" s="34">
        <v>40269</v>
      </c>
      <c r="B662" s="3">
        <f t="shared" si="40"/>
        <v>2010</v>
      </c>
      <c r="C662" s="3">
        <f t="shared" si="41"/>
        <v>4</v>
      </c>
      <c r="D662" s="3">
        <f t="shared" si="42"/>
        <v>12</v>
      </c>
      <c r="E662" s="3" t="str">
        <f t="shared" si="43"/>
        <v>2010412</v>
      </c>
      <c r="F662" s="35">
        <v>0.5</v>
      </c>
      <c r="G662">
        <v>17.3</v>
      </c>
    </row>
    <row r="663" spans="1:7" x14ac:dyDescent="0.25">
      <c r="A663" s="34">
        <v>40269</v>
      </c>
      <c r="B663" s="3">
        <f t="shared" si="40"/>
        <v>2010</v>
      </c>
      <c r="C663" s="3">
        <f t="shared" si="41"/>
        <v>4</v>
      </c>
      <c r="D663" s="3">
        <f t="shared" si="42"/>
        <v>13</v>
      </c>
      <c r="E663" s="3" t="str">
        <f t="shared" si="43"/>
        <v>2010413</v>
      </c>
      <c r="F663" s="35">
        <v>0.54166666666666663</v>
      </c>
      <c r="G663">
        <v>16.899999999999999</v>
      </c>
    </row>
    <row r="664" spans="1:7" x14ac:dyDescent="0.25">
      <c r="A664" s="34">
        <v>40269</v>
      </c>
      <c r="B664" s="3">
        <f t="shared" si="40"/>
        <v>2010</v>
      </c>
      <c r="C664" s="3">
        <f t="shared" si="41"/>
        <v>4</v>
      </c>
      <c r="D664" s="3">
        <f t="shared" si="42"/>
        <v>14</v>
      </c>
      <c r="E664" s="3" t="str">
        <f t="shared" si="43"/>
        <v>2010414</v>
      </c>
      <c r="F664" s="35">
        <v>0.58333333333333337</v>
      </c>
      <c r="G664">
        <v>16.7</v>
      </c>
    </row>
    <row r="665" spans="1:7" x14ac:dyDescent="0.25">
      <c r="A665" s="34">
        <v>40269</v>
      </c>
      <c r="B665" s="3">
        <f t="shared" si="40"/>
        <v>2010</v>
      </c>
      <c r="C665" s="3">
        <f t="shared" si="41"/>
        <v>4</v>
      </c>
      <c r="D665" s="3">
        <f t="shared" si="42"/>
        <v>15</v>
      </c>
      <c r="E665" s="3" t="str">
        <f t="shared" si="43"/>
        <v>2010415</v>
      </c>
      <c r="F665" s="35">
        <v>0.625</v>
      </c>
      <c r="G665">
        <v>16.899999999999999</v>
      </c>
    </row>
    <row r="666" spans="1:7" x14ac:dyDescent="0.25">
      <c r="A666" s="34">
        <v>40269</v>
      </c>
      <c r="B666" s="3">
        <f t="shared" si="40"/>
        <v>2010</v>
      </c>
      <c r="C666" s="3">
        <f t="shared" si="41"/>
        <v>4</v>
      </c>
      <c r="D666" s="3">
        <f t="shared" si="42"/>
        <v>16</v>
      </c>
      <c r="E666" s="3" t="str">
        <f t="shared" si="43"/>
        <v>2010416</v>
      </c>
      <c r="F666" s="35">
        <v>0.66666666666666663</v>
      </c>
      <c r="G666">
        <v>16.3</v>
      </c>
    </row>
    <row r="667" spans="1:7" x14ac:dyDescent="0.25">
      <c r="A667" s="34">
        <v>40269</v>
      </c>
      <c r="B667" s="3">
        <f t="shared" si="40"/>
        <v>2010</v>
      </c>
      <c r="C667" s="3">
        <f t="shared" si="41"/>
        <v>4</v>
      </c>
      <c r="D667" s="3">
        <f t="shared" si="42"/>
        <v>17</v>
      </c>
      <c r="E667" s="3" t="str">
        <f t="shared" si="43"/>
        <v>2010417</v>
      </c>
      <c r="F667" s="35">
        <v>0.70833333333333337</v>
      </c>
      <c r="G667">
        <v>16.5</v>
      </c>
    </row>
    <row r="668" spans="1:7" x14ac:dyDescent="0.25">
      <c r="A668" s="34">
        <v>40269</v>
      </c>
      <c r="B668" s="3">
        <f t="shared" si="40"/>
        <v>2010</v>
      </c>
      <c r="C668" s="3">
        <f t="shared" si="41"/>
        <v>4</v>
      </c>
      <c r="D668" s="3">
        <f t="shared" si="42"/>
        <v>18</v>
      </c>
      <c r="E668" s="3" t="str">
        <f t="shared" si="43"/>
        <v>2010418</v>
      </c>
      <c r="F668" s="35">
        <v>0.75</v>
      </c>
      <c r="G668">
        <v>17.7</v>
      </c>
    </row>
    <row r="669" spans="1:7" x14ac:dyDescent="0.25">
      <c r="A669" s="34">
        <v>40269</v>
      </c>
      <c r="B669" s="3">
        <f t="shared" si="40"/>
        <v>2010</v>
      </c>
      <c r="C669" s="3">
        <f t="shared" si="41"/>
        <v>4</v>
      </c>
      <c r="D669" s="3">
        <f t="shared" si="42"/>
        <v>19</v>
      </c>
      <c r="E669" s="3" t="str">
        <f t="shared" si="43"/>
        <v>2010419</v>
      </c>
      <c r="F669" s="35">
        <v>0.79166666666666663</v>
      </c>
      <c r="G669">
        <v>18.5</v>
      </c>
    </row>
    <row r="670" spans="1:7" x14ac:dyDescent="0.25">
      <c r="A670" s="34">
        <v>40269</v>
      </c>
      <c r="B670" s="3">
        <f t="shared" si="40"/>
        <v>2010</v>
      </c>
      <c r="C670" s="3">
        <f t="shared" si="41"/>
        <v>4</v>
      </c>
      <c r="D670" s="3">
        <f t="shared" si="42"/>
        <v>20</v>
      </c>
      <c r="E670" s="3" t="str">
        <f t="shared" si="43"/>
        <v>2010420</v>
      </c>
      <c r="F670" s="35">
        <v>0.83333333333333337</v>
      </c>
      <c r="G670">
        <v>20</v>
      </c>
    </row>
    <row r="671" spans="1:7" x14ac:dyDescent="0.25">
      <c r="A671" s="34">
        <v>40269</v>
      </c>
      <c r="B671" s="3">
        <f t="shared" si="40"/>
        <v>2010</v>
      </c>
      <c r="C671" s="3">
        <f t="shared" si="41"/>
        <v>4</v>
      </c>
      <c r="D671" s="3">
        <f t="shared" si="42"/>
        <v>21</v>
      </c>
      <c r="E671" s="3" t="str">
        <f t="shared" si="43"/>
        <v>2010421</v>
      </c>
      <c r="F671" s="35">
        <v>0.875</v>
      </c>
      <c r="G671">
        <v>20.7</v>
      </c>
    </row>
    <row r="672" spans="1:7" x14ac:dyDescent="0.25">
      <c r="A672" s="34">
        <v>40269</v>
      </c>
      <c r="B672" s="3">
        <f t="shared" si="40"/>
        <v>2010</v>
      </c>
      <c r="C672" s="3">
        <f t="shared" si="41"/>
        <v>4</v>
      </c>
      <c r="D672" s="3">
        <f t="shared" si="42"/>
        <v>22</v>
      </c>
      <c r="E672" s="3" t="str">
        <f t="shared" si="43"/>
        <v>2010422</v>
      </c>
      <c r="F672" s="35">
        <v>0.91666666666666663</v>
      </c>
      <c r="G672">
        <v>19.3</v>
      </c>
    </row>
    <row r="673" spans="1:7" x14ac:dyDescent="0.25">
      <c r="A673" s="34">
        <v>40269</v>
      </c>
      <c r="B673" s="3">
        <f t="shared" si="40"/>
        <v>2010</v>
      </c>
      <c r="C673" s="3">
        <f t="shared" si="41"/>
        <v>4</v>
      </c>
      <c r="D673" s="3">
        <f t="shared" si="42"/>
        <v>23</v>
      </c>
      <c r="E673" s="3" t="str">
        <f t="shared" si="43"/>
        <v>2010423</v>
      </c>
      <c r="F673" s="35">
        <v>0.95833333333333337</v>
      </c>
      <c r="G673">
        <v>18.100000000000001</v>
      </c>
    </row>
    <row r="674" spans="1:7" x14ac:dyDescent="0.25">
      <c r="A674" s="34">
        <v>40299</v>
      </c>
      <c r="B674" s="3">
        <f t="shared" si="40"/>
        <v>2010</v>
      </c>
      <c r="C674" s="3">
        <f t="shared" si="41"/>
        <v>5</v>
      </c>
      <c r="D674" s="3">
        <f t="shared" si="42"/>
        <v>0</v>
      </c>
      <c r="E674" s="3" t="str">
        <f t="shared" si="43"/>
        <v>201050</v>
      </c>
      <c r="F674" s="35">
        <v>0</v>
      </c>
      <c r="G674">
        <v>16.100000000000001</v>
      </c>
    </row>
    <row r="675" spans="1:7" x14ac:dyDescent="0.25">
      <c r="A675" s="34">
        <v>40299</v>
      </c>
      <c r="B675" s="3">
        <f t="shared" si="40"/>
        <v>2010</v>
      </c>
      <c r="C675" s="3">
        <f t="shared" si="41"/>
        <v>5</v>
      </c>
      <c r="D675" s="3">
        <f t="shared" si="42"/>
        <v>1</v>
      </c>
      <c r="E675" s="3" t="str">
        <f t="shared" si="43"/>
        <v>201051</v>
      </c>
      <c r="F675" s="35">
        <v>4.1666666666666664E-2</v>
      </c>
      <c r="G675">
        <v>16.399999999999999</v>
      </c>
    </row>
    <row r="676" spans="1:7" x14ac:dyDescent="0.25">
      <c r="A676" s="34">
        <v>40299</v>
      </c>
      <c r="B676" s="3">
        <f t="shared" si="40"/>
        <v>2010</v>
      </c>
      <c r="C676" s="3">
        <f t="shared" si="41"/>
        <v>5</v>
      </c>
      <c r="D676" s="3">
        <f t="shared" si="42"/>
        <v>2</v>
      </c>
      <c r="E676" s="3" t="str">
        <f t="shared" si="43"/>
        <v>201052</v>
      </c>
      <c r="F676" s="35">
        <v>8.3333333333333329E-2</v>
      </c>
      <c r="G676">
        <v>16.7</v>
      </c>
    </row>
    <row r="677" spans="1:7" x14ac:dyDescent="0.25">
      <c r="A677" s="34">
        <v>40299</v>
      </c>
      <c r="B677" s="3">
        <f t="shared" si="40"/>
        <v>2010</v>
      </c>
      <c r="C677" s="3">
        <f t="shared" si="41"/>
        <v>5</v>
      </c>
      <c r="D677" s="3">
        <f t="shared" si="42"/>
        <v>3</v>
      </c>
      <c r="E677" s="3" t="str">
        <f t="shared" si="43"/>
        <v>201053</v>
      </c>
      <c r="F677" s="35">
        <v>0.125</v>
      </c>
      <c r="G677">
        <v>17.3</v>
      </c>
    </row>
    <row r="678" spans="1:7" x14ac:dyDescent="0.25">
      <c r="A678" s="34">
        <v>40299</v>
      </c>
      <c r="B678" s="3">
        <f t="shared" si="40"/>
        <v>2010</v>
      </c>
      <c r="C678" s="3">
        <f t="shared" si="41"/>
        <v>5</v>
      </c>
      <c r="D678" s="3">
        <f t="shared" si="42"/>
        <v>4</v>
      </c>
      <c r="E678" s="3" t="str">
        <f t="shared" si="43"/>
        <v>201054</v>
      </c>
      <c r="F678" s="35">
        <v>0.16666666666666666</v>
      </c>
      <c r="G678">
        <v>17.899999999999999</v>
      </c>
    </row>
    <row r="679" spans="1:7" x14ac:dyDescent="0.25">
      <c r="A679" s="34">
        <v>40299</v>
      </c>
      <c r="B679" s="3">
        <f t="shared" si="40"/>
        <v>2010</v>
      </c>
      <c r="C679" s="3">
        <f t="shared" si="41"/>
        <v>5</v>
      </c>
      <c r="D679" s="3">
        <f t="shared" si="42"/>
        <v>5</v>
      </c>
      <c r="E679" s="3" t="str">
        <f t="shared" si="43"/>
        <v>201055</v>
      </c>
      <c r="F679" s="35">
        <v>0.20833333333333334</v>
      </c>
      <c r="G679">
        <v>19.100000000000001</v>
      </c>
    </row>
    <row r="680" spans="1:7" x14ac:dyDescent="0.25">
      <c r="A680" s="34">
        <v>40299</v>
      </c>
      <c r="B680" s="3">
        <f t="shared" si="40"/>
        <v>2010</v>
      </c>
      <c r="C680" s="3">
        <f t="shared" si="41"/>
        <v>5</v>
      </c>
      <c r="D680" s="3">
        <f t="shared" si="42"/>
        <v>6</v>
      </c>
      <c r="E680" s="3" t="str">
        <f t="shared" si="43"/>
        <v>201056</v>
      </c>
      <c r="F680" s="35">
        <v>0.25</v>
      </c>
      <c r="G680">
        <v>19.2</v>
      </c>
    </row>
    <row r="681" spans="1:7" x14ac:dyDescent="0.25">
      <c r="A681" s="34">
        <v>40299</v>
      </c>
      <c r="B681" s="3">
        <f t="shared" si="40"/>
        <v>2010</v>
      </c>
      <c r="C681" s="3">
        <f t="shared" si="41"/>
        <v>5</v>
      </c>
      <c r="D681" s="3">
        <f t="shared" si="42"/>
        <v>7</v>
      </c>
      <c r="E681" s="3" t="str">
        <f t="shared" si="43"/>
        <v>201057</v>
      </c>
      <c r="F681" s="35">
        <v>0.29166666666666669</v>
      </c>
      <c r="G681">
        <v>17.7</v>
      </c>
    </row>
    <row r="682" spans="1:7" x14ac:dyDescent="0.25">
      <c r="A682" s="34">
        <v>40299</v>
      </c>
      <c r="B682" s="3">
        <f t="shared" si="40"/>
        <v>2010</v>
      </c>
      <c r="C682" s="3">
        <f t="shared" si="41"/>
        <v>5</v>
      </c>
      <c r="D682" s="3">
        <f t="shared" si="42"/>
        <v>8</v>
      </c>
      <c r="E682" s="3" t="str">
        <f t="shared" si="43"/>
        <v>201058</v>
      </c>
      <c r="F682" s="35">
        <v>0.33333333333333331</v>
      </c>
      <c r="G682">
        <v>17.3</v>
      </c>
    </row>
    <row r="683" spans="1:7" x14ac:dyDescent="0.25">
      <c r="A683" s="34">
        <v>40299</v>
      </c>
      <c r="B683" s="3">
        <f t="shared" si="40"/>
        <v>2010</v>
      </c>
      <c r="C683" s="3">
        <f t="shared" si="41"/>
        <v>5</v>
      </c>
      <c r="D683" s="3">
        <f t="shared" si="42"/>
        <v>9</v>
      </c>
      <c r="E683" s="3" t="str">
        <f t="shared" si="43"/>
        <v>201059</v>
      </c>
      <c r="F683" s="35">
        <v>0.375</v>
      </c>
      <c r="G683">
        <v>15.4</v>
      </c>
    </row>
    <row r="684" spans="1:7" x14ac:dyDescent="0.25">
      <c r="A684" s="34">
        <v>40299</v>
      </c>
      <c r="B684" s="3">
        <f t="shared" si="40"/>
        <v>2010</v>
      </c>
      <c r="C684" s="3">
        <f t="shared" si="41"/>
        <v>5</v>
      </c>
      <c r="D684" s="3">
        <f t="shared" si="42"/>
        <v>10</v>
      </c>
      <c r="E684" s="3" t="str">
        <f t="shared" si="43"/>
        <v>2010510</v>
      </c>
      <c r="F684" s="35">
        <v>0.41666666666666669</v>
      </c>
      <c r="G684">
        <v>14.6</v>
      </c>
    </row>
    <row r="685" spans="1:7" x14ac:dyDescent="0.25">
      <c r="A685" s="34">
        <v>40299</v>
      </c>
      <c r="B685" s="3">
        <f t="shared" si="40"/>
        <v>2010</v>
      </c>
      <c r="C685" s="3">
        <f t="shared" si="41"/>
        <v>5</v>
      </c>
      <c r="D685" s="3">
        <f t="shared" si="42"/>
        <v>11</v>
      </c>
      <c r="E685" s="3" t="str">
        <f t="shared" si="43"/>
        <v>2010511</v>
      </c>
      <c r="F685" s="35">
        <v>0.45833333333333331</v>
      </c>
      <c r="G685">
        <v>14.4</v>
      </c>
    </row>
    <row r="686" spans="1:7" x14ac:dyDescent="0.25">
      <c r="A686" s="34">
        <v>40299</v>
      </c>
      <c r="B686" s="3">
        <f t="shared" si="40"/>
        <v>2010</v>
      </c>
      <c r="C686" s="3">
        <f t="shared" si="41"/>
        <v>5</v>
      </c>
      <c r="D686" s="3">
        <f t="shared" si="42"/>
        <v>12</v>
      </c>
      <c r="E686" s="3" t="str">
        <f t="shared" si="43"/>
        <v>2010512</v>
      </c>
      <c r="F686" s="35">
        <v>0.5</v>
      </c>
      <c r="G686">
        <v>14.7</v>
      </c>
    </row>
    <row r="687" spans="1:7" x14ac:dyDescent="0.25">
      <c r="A687" s="34">
        <v>40299</v>
      </c>
      <c r="B687" s="3">
        <f t="shared" si="40"/>
        <v>2010</v>
      </c>
      <c r="C687" s="3">
        <f t="shared" si="41"/>
        <v>5</v>
      </c>
      <c r="D687" s="3">
        <f t="shared" si="42"/>
        <v>13</v>
      </c>
      <c r="E687" s="3" t="str">
        <f t="shared" si="43"/>
        <v>2010513</v>
      </c>
      <c r="F687" s="35">
        <v>0.54166666666666663</v>
      </c>
      <c r="G687">
        <v>14.1</v>
      </c>
    </row>
    <row r="688" spans="1:7" x14ac:dyDescent="0.25">
      <c r="A688" s="34">
        <v>40299</v>
      </c>
      <c r="B688" s="3">
        <f t="shared" si="40"/>
        <v>2010</v>
      </c>
      <c r="C688" s="3">
        <f t="shared" si="41"/>
        <v>5</v>
      </c>
      <c r="D688" s="3">
        <f t="shared" si="42"/>
        <v>14</v>
      </c>
      <c r="E688" s="3" t="str">
        <f t="shared" si="43"/>
        <v>2010514</v>
      </c>
      <c r="F688" s="35">
        <v>0.58333333333333337</v>
      </c>
      <c r="G688">
        <v>14.3</v>
      </c>
    </row>
    <row r="689" spans="1:7" x14ac:dyDescent="0.25">
      <c r="A689" s="34">
        <v>40299</v>
      </c>
      <c r="B689" s="3">
        <f t="shared" si="40"/>
        <v>2010</v>
      </c>
      <c r="C689" s="3">
        <f t="shared" si="41"/>
        <v>5</v>
      </c>
      <c r="D689" s="3">
        <f t="shared" si="42"/>
        <v>15</v>
      </c>
      <c r="E689" s="3" t="str">
        <f t="shared" si="43"/>
        <v>2010515</v>
      </c>
      <c r="F689" s="35">
        <v>0.625</v>
      </c>
      <c r="G689">
        <v>15.1</v>
      </c>
    </row>
    <row r="690" spans="1:7" x14ac:dyDescent="0.25">
      <c r="A690" s="34">
        <v>40299</v>
      </c>
      <c r="B690" s="3">
        <f t="shared" si="40"/>
        <v>2010</v>
      </c>
      <c r="C690" s="3">
        <f t="shared" si="41"/>
        <v>5</v>
      </c>
      <c r="D690" s="3">
        <f t="shared" si="42"/>
        <v>16</v>
      </c>
      <c r="E690" s="3" t="str">
        <f t="shared" si="43"/>
        <v>2010516</v>
      </c>
      <c r="F690" s="35">
        <v>0.66666666666666663</v>
      </c>
      <c r="G690">
        <v>15.5</v>
      </c>
    </row>
    <row r="691" spans="1:7" x14ac:dyDescent="0.25">
      <c r="A691" s="34">
        <v>40299</v>
      </c>
      <c r="B691" s="3">
        <f t="shared" si="40"/>
        <v>2010</v>
      </c>
      <c r="C691" s="3">
        <f t="shared" si="41"/>
        <v>5</v>
      </c>
      <c r="D691" s="3">
        <f t="shared" si="42"/>
        <v>17</v>
      </c>
      <c r="E691" s="3" t="str">
        <f t="shared" si="43"/>
        <v>2010517</v>
      </c>
      <c r="F691" s="35">
        <v>0.70833333333333337</v>
      </c>
      <c r="G691">
        <v>15.2</v>
      </c>
    </row>
    <row r="692" spans="1:7" x14ac:dyDescent="0.25">
      <c r="A692" s="34">
        <v>40299</v>
      </c>
      <c r="B692" s="3">
        <f t="shared" si="40"/>
        <v>2010</v>
      </c>
      <c r="C692" s="3">
        <f t="shared" si="41"/>
        <v>5</v>
      </c>
      <c r="D692" s="3">
        <f t="shared" si="42"/>
        <v>18</v>
      </c>
      <c r="E692" s="3" t="str">
        <f t="shared" si="43"/>
        <v>2010518</v>
      </c>
      <c r="F692" s="35">
        <v>0.75</v>
      </c>
      <c r="G692">
        <v>15</v>
      </c>
    </row>
    <row r="693" spans="1:7" x14ac:dyDescent="0.25">
      <c r="A693" s="34">
        <v>40299</v>
      </c>
      <c r="B693" s="3">
        <f t="shared" si="40"/>
        <v>2010</v>
      </c>
      <c r="C693" s="3">
        <f t="shared" si="41"/>
        <v>5</v>
      </c>
      <c r="D693" s="3">
        <f t="shared" si="42"/>
        <v>19</v>
      </c>
      <c r="E693" s="3" t="str">
        <f t="shared" si="43"/>
        <v>2010519</v>
      </c>
      <c r="F693" s="35">
        <v>0.79166666666666663</v>
      </c>
      <c r="G693">
        <v>15.7</v>
      </c>
    </row>
    <row r="694" spans="1:7" x14ac:dyDescent="0.25">
      <c r="A694" s="34">
        <v>40299</v>
      </c>
      <c r="B694" s="3">
        <f t="shared" si="40"/>
        <v>2010</v>
      </c>
      <c r="C694" s="3">
        <f t="shared" si="41"/>
        <v>5</v>
      </c>
      <c r="D694" s="3">
        <f t="shared" si="42"/>
        <v>20</v>
      </c>
      <c r="E694" s="3" t="str">
        <f t="shared" si="43"/>
        <v>2010520</v>
      </c>
      <c r="F694" s="35">
        <v>0.83333333333333337</v>
      </c>
      <c r="G694">
        <v>17</v>
      </c>
    </row>
    <row r="695" spans="1:7" x14ac:dyDescent="0.25">
      <c r="A695" s="34">
        <v>40299</v>
      </c>
      <c r="B695" s="3">
        <f t="shared" si="40"/>
        <v>2010</v>
      </c>
      <c r="C695" s="3">
        <f t="shared" si="41"/>
        <v>5</v>
      </c>
      <c r="D695" s="3">
        <f t="shared" si="42"/>
        <v>21</v>
      </c>
      <c r="E695" s="3" t="str">
        <f t="shared" si="43"/>
        <v>2010521</v>
      </c>
      <c r="F695" s="35">
        <v>0.875</v>
      </c>
      <c r="G695">
        <v>17</v>
      </c>
    </row>
    <row r="696" spans="1:7" x14ac:dyDescent="0.25">
      <c r="A696" s="34">
        <v>40299</v>
      </c>
      <c r="B696" s="3">
        <f t="shared" si="40"/>
        <v>2010</v>
      </c>
      <c r="C696" s="3">
        <f t="shared" si="41"/>
        <v>5</v>
      </c>
      <c r="D696" s="3">
        <f t="shared" si="42"/>
        <v>22</v>
      </c>
      <c r="E696" s="3" t="str">
        <f t="shared" si="43"/>
        <v>2010522</v>
      </c>
      <c r="F696" s="35">
        <v>0.91666666666666663</v>
      </c>
      <c r="G696">
        <v>16.3</v>
      </c>
    </row>
    <row r="697" spans="1:7" x14ac:dyDescent="0.25">
      <c r="A697" s="34">
        <v>40299</v>
      </c>
      <c r="B697" s="3">
        <f t="shared" si="40"/>
        <v>2010</v>
      </c>
      <c r="C697" s="3">
        <f t="shared" si="41"/>
        <v>5</v>
      </c>
      <c r="D697" s="3">
        <f t="shared" si="42"/>
        <v>23</v>
      </c>
      <c r="E697" s="3" t="str">
        <f t="shared" si="43"/>
        <v>2010523</v>
      </c>
      <c r="F697" s="35">
        <v>0.95833333333333337</v>
      </c>
      <c r="G697">
        <v>16.8</v>
      </c>
    </row>
    <row r="698" spans="1:7" x14ac:dyDescent="0.25">
      <c r="A698" s="34">
        <v>40330</v>
      </c>
      <c r="B698" s="3">
        <f t="shared" si="40"/>
        <v>2010</v>
      </c>
      <c r="C698" s="3">
        <f t="shared" si="41"/>
        <v>6</v>
      </c>
      <c r="D698" s="3">
        <f t="shared" si="42"/>
        <v>0</v>
      </c>
      <c r="E698" s="3" t="str">
        <f t="shared" si="43"/>
        <v>201060</v>
      </c>
      <c r="F698" s="35">
        <v>0</v>
      </c>
      <c r="G698">
        <v>17.2</v>
      </c>
    </row>
    <row r="699" spans="1:7" x14ac:dyDescent="0.25">
      <c r="A699" s="34">
        <v>40330</v>
      </c>
      <c r="B699" s="3">
        <f t="shared" si="40"/>
        <v>2010</v>
      </c>
      <c r="C699" s="3">
        <f t="shared" si="41"/>
        <v>6</v>
      </c>
      <c r="D699" s="3">
        <f t="shared" si="42"/>
        <v>1</v>
      </c>
      <c r="E699" s="3" t="str">
        <f t="shared" si="43"/>
        <v>201061</v>
      </c>
      <c r="F699" s="35">
        <v>4.1666666666666664E-2</v>
      </c>
      <c r="G699">
        <v>16.899999999999999</v>
      </c>
    </row>
    <row r="700" spans="1:7" x14ac:dyDescent="0.25">
      <c r="A700" s="34">
        <v>40330</v>
      </c>
      <c r="B700" s="3">
        <f t="shared" si="40"/>
        <v>2010</v>
      </c>
      <c r="C700" s="3">
        <f t="shared" si="41"/>
        <v>6</v>
      </c>
      <c r="D700" s="3">
        <f t="shared" si="42"/>
        <v>2</v>
      </c>
      <c r="E700" s="3" t="str">
        <f t="shared" si="43"/>
        <v>201062</v>
      </c>
      <c r="F700" s="35">
        <v>8.3333333333333329E-2</v>
      </c>
      <c r="G700">
        <v>16.8</v>
      </c>
    </row>
    <row r="701" spans="1:7" x14ac:dyDescent="0.25">
      <c r="A701" s="34">
        <v>40330</v>
      </c>
      <c r="B701" s="3">
        <f t="shared" si="40"/>
        <v>2010</v>
      </c>
      <c r="C701" s="3">
        <f t="shared" si="41"/>
        <v>6</v>
      </c>
      <c r="D701" s="3">
        <f t="shared" si="42"/>
        <v>3</v>
      </c>
      <c r="E701" s="3" t="str">
        <f t="shared" si="43"/>
        <v>201063</v>
      </c>
      <c r="F701" s="35">
        <v>0.125</v>
      </c>
      <c r="G701">
        <v>17.3</v>
      </c>
    </row>
    <row r="702" spans="1:7" x14ac:dyDescent="0.25">
      <c r="A702" s="34">
        <v>40330</v>
      </c>
      <c r="B702" s="3">
        <f t="shared" si="40"/>
        <v>2010</v>
      </c>
      <c r="C702" s="3">
        <f t="shared" si="41"/>
        <v>6</v>
      </c>
      <c r="D702" s="3">
        <f t="shared" si="42"/>
        <v>4</v>
      </c>
      <c r="E702" s="3" t="str">
        <f t="shared" si="43"/>
        <v>201064</v>
      </c>
      <c r="F702" s="35">
        <v>0.16666666666666666</v>
      </c>
      <c r="G702">
        <v>18</v>
      </c>
    </row>
    <row r="703" spans="1:7" x14ac:dyDescent="0.25">
      <c r="A703" s="34">
        <v>40330</v>
      </c>
      <c r="B703" s="3">
        <f t="shared" si="40"/>
        <v>2010</v>
      </c>
      <c r="C703" s="3">
        <f t="shared" si="41"/>
        <v>6</v>
      </c>
      <c r="D703" s="3">
        <f t="shared" si="42"/>
        <v>5</v>
      </c>
      <c r="E703" s="3" t="str">
        <f t="shared" si="43"/>
        <v>201065</v>
      </c>
      <c r="F703" s="35">
        <v>0.20833333333333334</v>
      </c>
      <c r="G703">
        <v>20.100000000000001</v>
      </c>
    </row>
    <row r="704" spans="1:7" x14ac:dyDescent="0.25">
      <c r="A704" s="34">
        <v>40330</v>
      </c>
      <c r="B704" s="3">
        <f t="shared" si="40"/>
        <v>2010</v>
      </c>
      <c r="C704" s="3">
        <f t="shared" si="41"/>
        <v>6</v>
      </c>
      <c r="D704" s="3">
        <f t="shared" si="42"/>
        <v>6</v>
      </c>
      <c r="E704" s="3" t="str">
        <f t="shared" si="43"/>
        <v>201066</v>
      </c>
      <c r="F704" s="35">
        <v>0.25</v>
      </c>
      <c r="G704">
        <v>21</v>
      </c>
    </row>
    <row r="705" spans="1:7" x14ac:dyDescent="0.25">
      <c r="A705" s="34">
        <v>40330</v>
      </c>
      <c r="B705" s="3">
        <f t="shared" si="40"/>
        <v>2010</v>
      </c>
      <c r="C705" s="3">
        <f t="shared" si="41"/>
        <v>6</v>
      </c>
      <c r="D705" s="3">
        <f t="shared" si="42"/>
        <v>7</v>
      </c>
      <c r="E705" s="3" t="str">
        <f t="shared" si="43"/>
        <v>201067</v>
      </c>
      <c r="F705" s="35">
        <v>0.29166666666666669</v>
      </c>
      <c r="G705">
        <v>20.5</v>
      </c>
    </row>
    <row r="706" spans="1:7" x14ac:dyDescent="0.25">
      <c r="A706" s="34">
        <v>40330</v>
      </c>
      <c r="B706" s="3">
        <f t="shared" si="40"/>
        <v>2010</v>
      </c>
      <c r="C706" s="3">
        <f t="shared" si="41"/>
        <v>6</v>
      </c>
      <c r="D706" s="3">
        <f t="shared" si="42"/>
        <v>8</v>
      </c>
      <c r="E706" s="3" t="str">
        <f t="shared" si="43"/>
        <v>201068</v>
      </c>
      <c r="F706" s="35">
        <v>0.33333333333333331</v>
      </c>
      <c r="G706">
        <v>19.2</v>
      </c>
    </row>
    <row r="707" spans="1:7" x14ac:dyDescent="0.25">
      <c r="A707" s="34">
        <v>40330</v>
      </c>
      <c r="B707" s="3">
        <f t="shared" ref="B707:B770" si="44">YEAR(A707)</f>
        <v>2010</v>
      </c>
      <c r="C707" s="3">
        <f t="shared" ref="C707:C770" si="45">MONTH(A707)</f>
        <v>6</v>
      </c>
      <c r="D707" s="3">
        <f t="shared" ref="D707:D770" si="46">HOUR(F707)</f>
        <v>9</v>
      </c>
      <c r="E707" s="3" t="str">
        <f t="shared" ref="E707:E770" si="47">B707&amp;C707&amp;D707</f>
        <v>201069</v>
      </c>
      <c r="F707" s="35">
        <v>0.375</v>
      </c>
      <c r="G707">
        <v>17.5</v>
      </c>
    </row>
    <row r="708" spans="1:7" x14ac:dyDescent="0.25">
      <c r="A708" s="34">
        <v>40330</v>
      </c>
      <c r="B708" s="3">
        <f t="shared" si="44"/>
        <v>2010</v>
      </c>
      <c r="C708" s="3">
        <f t="shared" si="45"/>
        <v>6</v>
      </c>
      <c r="D708" s="3">
        <f t="shared" si="46"/>
        <v>10</v>
      </c>
      <c r="E708" s="3" t="str">
        <f t="shared" si="47"/>
        <v>2010610</v>
      </c>
      <c r="F708" s="35">
        <v>0.41666666666666669</v>
      </c>
      <c r="G708">
        <v>16.399999999999999</v>
      </c>
    </row>
    <row r="709" spans="1:7" x14ac:dyDescent="0.25">
      <c r="A709" s="34">
        <v>40330</v>
      </c>
      <c r="B709" s="3">
        <f t="shared" si="44"/>
        <v>2010</v>
      </c>
      <c r="C709" s="3">
        <f t="shared" si="45"/>
        <v>6</v>
      </c>
      <c r="D709" s="3">
        <f t="shared" si="46"/>
        <v>11</v>
      </c>
      <c r="E709" s="3" t="str">
        <f t="shared" si="47"/>
        <v>2010611</v>
      </c>
      <c r="F709" s="35">
        <v>0.45833333333333331</v>
      </c>
      <c r="G709">
        <v>16.2</v>
      </c>
    </row>
    <row r="710" spans="1:7" x14ac:dyDescent="0.25">
      <c r="A710" s="34">
        <v>40330</v>
      </c>
      <c r="B710" s="3">
        <f t="shared" si="44"/>
        <v>2010</v>
      </c>
      <c r="C710" s="3">
        <f t="shared" si="45"/>
        <v>6</v>
      </c>
      <c r="D710" s="3">
        <f t="shared" si="46"/>
        <v>12</v>
      </c>
      <c r="E710" s="3" t="str">
        <f t="shared" si="47"/>
        <v>2010612</v>
      </c>
      <c r="F710" s="35">
        <v>0.5</v>
      </c>
      <c r="G710">
        <v>16.5</v>
      </c>
    </row>
    <row r="711" spans="1:7" x14ac:dyDescent="0.25">
      <c r="A711" s="34">
        <v>40330</v>
      </c>
      <c r="B711" s="3">
        <f t="shared" si="44"/>
        <v>2010</v>
      </c>
      <c r="C711" s="3">
        <f t="shared" si="45"/>
        <v>6</v>
      </c>
      <c r="D711" s="3">
        <f t="shared" si="46"/>
        <v>13</v>
      </c>
      <c r="E711" s="3" t="str">
        <f t="shared" si="47"/>
        <v>2010613</v>
      </c>
      <c r="F711" s="35">
        <v>0.54166666666666663</v>
      </c>
      <c r="G711">
        <v>16</v>
      </c>
    </row>
    <row r="712" spans="1:7" x14ac:dyDescent="0.25">
      <c r="A712" s="34">
        <v>40330</v>
      </c>
      <c r="B712" s="3">
        <f t="shared" si="44"/>
        <v>2010</v>
      </c>
      <c r="C712" s="3">
        <f t="shared" si="45"/>
        <v>6</v>
      </c>
      <c r="D712" s="3">
        <f t="shared" si="46"/>
        <v>14</v>
      </c>
      <c r="E712" s="3" t="str">
        <f t="shared" si="47"/>
        <v>2010614</v>
      </c>
      <c r="F712" s="35">
        <v>0.58333333333333337</v>
      </c>
      <c r="G712">
        <v>16.100000000000001</v>
      </c>
    </row>
    <row r="713" spans="1:7" x14ac:dyDescent="0.25">
      <c r="A713" s="34">
        <v>40330</v>
      </c>
      <c r="B713" s="3">
        <f t="shared" si="44"/>
        <v>2010</v>
      </c>
      <c r="C713" s="3">
        <f t="shared" si="45"/>
        <v>6</v>
      </c>
      <c r="D713" s="3">
        <f t="shared" si="46"/>
        <v>15</v>
      </c>
      <c r="E713" s="3" t="str">
        <f t="shared" si="47"/>
        <v>2010615</v>
      </c>
      <c r="F713" s="35">
        <v>0.625</v>
      </c>
      <c r="G713">
        <v>16.600000000000001</v>
      </c>
    </row>
    <row r="714" spans="1:7" x14ac:dyDescent="0.25">
      <c r="A714" s="34">
        <v>40330</v>
      </c>
      <c r="B714" s="3">
        <f t="shared" si="44"/>
        <v>2010</v>
      </c>
      <c r="C714" s="3">
        <f t="shared" si="45"/>
        <v>6</v>
      </c>
      <c r="D714" s="3">
        <f t="shared" si="46"/>
        <v>16</v>
      </c>
      <c r="E714" s="3" t="str">
        <f t="shared" si="47"/>
        <v>2010616</v>
      </c>
      <c r="F714" s="35">
        <v>0.66666666666666663</v>
      </c>
      <c r="G714">
        <v>16.5</v>
      </c>
    </row>
    <row r="715" spans="1:7" x14ac:dyDescent="0.25">
      <c r="A715" s="34">
        <v>40330</v>
      </c>
      <c r="B715" s="3">
        <f t="shared" si="44"/>
        <v>2010</v>
      </c>
      <c r="C715" s="3">
        <f t="shared" si="45"/>
        <v>6</v>
      </c>
      <c r="D715" s="3">
        <f t="shared" si="46"/>
        <v>17</v>
      </c>
      <c r="E715" s="3" t="str">
        <f t="shared" si="47"/>
        <v>2010617</v>
      </c>
      <c r="F715" s="35">
        <v>0.70833333333333337</v>
      </c>
      <c r="G715">
        <v>16.3</v>
      </c>
    </row>
    <row r="716" spans="1:7" x14ac:dyDescent="0.25">
      <c r="A716" s="34">
        <v>40330</v>
      </c>
      <c r="B716" s="3">
        <f t="shared" si="44"/>
        <v>2010</v>
      </c>
      <c r="C716" s="3">
        <f t="shared" si="45"/>
        <v>6</v>
      </c>
      <c r="D716" s="3">
        <f t="shared" si="46"/>
        <v>18</v>
      </c>
      <c r="E716" s="3" t="str">
        <f t="shared" si="47"/>
        <v>2010618</v>
      </c>
      <c r="F716" s="35">
        <v>0.75</v>
      </c>
      <c r="G716">
        <v>16.399999999999999</v>
      </c>
    </row>
    <row r="717" spans="1:7" x14ac:dyDescent="0.25">
      <c r="A717" s="34">
        <v>40330</v>
      </c>
      <c r="B717" s="3">
        <f t="shared" si="44"/>
        <v>2010</v>
      </c>
      <c r="C717" s="3">
        <f t="shared" si="45"/>
        <v>6</v>
      </c>
      <c r="D717" s="3">
        <f t="shared" si="46"/>
        <v>19</v>
      </c>
      <c r="E717" s="3" t="str">
        <f t="shared" si="47"/>
        <v>2010619</v>
      </c>
      <c r="F717" s="35">
        <v>0.79166666666666663</v>
      </c>
      <c r="G717">
        <v>16.7</v>
      </c>
    </row>
    <row r="718" spans="1:7" x14ac:dyDescent="0.25">
      <c r="A718" s="34">
        <v>40330</v>
      </c>
      <c r="B718" s="3">
        <f t="shared" si="44"/>
        <v>2010</v>
      </c>
      <c r="C718" s="3">
        <f t="shared" si="45"/>
        <v>6</v>
      </c>
      <c r="D718" s="3">
        <f t="shared" si="46"/>
        <v>20</v>
      </c>
      <c r="E718" s="3" t="str">
        <f t="shared" si="47"/>
        <v>2010620</v>
      </c>
      <c r="F718" s="35">
        <v>0.83333333333333337</v>
      </c>
      <c r="G718">
        <v>17</v>
      </c>
    </row>
    <row r="719" spans="1:7" x14ac:dyDescent="0.25">
      <c r="A719" s="34">
        <v>40330</v>
      </c>
      <c r="B719" s="3">
        <f t="shared" si="44"/>
        <v>2010</v>
      </c>
      <c r="C719" s="3">
        <f t="shared" si="45"/>
        <v>6</v>
      </c>
      <c r="D719" s="3">
        <f t="shared" si="46"/>
        <v>21</v>
      </c>
      <c r="E719" s="3" t="str">
        <f t="shared" si="47"/>
        <v>2010621</v>
      </c>
      <c r="F719" s="35">
        <v>0.875</v>
      </c>
      <c r="G719">
        <v>17.600000000000001</v>
      </c>
    </row>
    <row r="720" spans="1:7" x14ac:dyDescent="0.25">
      <c r="A720" s="34">
        <v>40330</v>
      </c>
      <c r="B720" s="3">
        <f t="shared" si="44"/>
        <v>2010</v>
      </c>
      <c r="C720" s="3">
        <f t="shared" si="45"/>
        <v>6</v>
      </c>
      <c r="D720" s="3">
        <f t="shared" si="46"/>
        <v>22</v>
      </c>
      <c r="E720" s="3" t="str">
        <f t="shared" si="47"/>
        <v>2010622</v>
      </c>
      <c r="F720" s="35">
        <v>0.91666666666666663</v>
      </c>
      <c r="G720">
        <v>17.8</v>
      </c>
    </row>
    <row r="721" spans="1:7" x14ac:dyDescent="0.25">
      <c r="A721" s="34">
        <v>40330</v>
      </c>
      <c r="B721" s="3">
        <f t="shared" si="44"/>
        <v>2010</v>
      </c>
      <c r="C721" s="3">
        <f t="shared" si="45"/>
        <v>6</v>
      </c>
      <c r="D721" s="3">
        <f t="shared" si="46"/>
        <v>23</v>
      </c>
      <c r="E721" s="3" t="str">
        <f t="shared" si="47"/>
        <v>2010623</v>
      </c>
      <c r="F721" s="35">
        <v>0.95833333333333337</v>
      </c>
      <c r="G721">
        <v>17.899999999999999</v>
      </c>
    </row>
    <row r="722" spans="1:7" x14ac:dyDescent="0.25">
      <c r="A722" s="34">
        <v>40360</v>
      </c>
      <c r="B722" s="3">
        <f t="shared" si="44"/>
        <v>2010</v>
      </c>
      <c r="C722" s="3">
        <f t="shared" si="45"/>
        <v>7</v>
      </c>
      <c r="D722" s="3">
        <f t="shared" si="46"/>
        <v>0</v>
      </c>
      <c r="E722" s="3" t="str">
        <f t="shared" si="47"/>
        <v>201070</v>
      </c>
      <c r="F722" s="35">
        <v>0</v>
      </c>
      <c r="G722">
        <v>11.6</v>
      </c>
    </row>
    <row r="723" spans="1:7" x14ac:dyDescent="0.25">
      <c r="A723" s="34">
        <v>40360</v>
      </c>
      <c r="B723" s="3">
        <f t="shared" si="44"/>
        <v>2010</v>
      </c>
      <c r="C723" s="3">
        <f t="shared" si="45"/>
        <v>7</v>
      </c>
      <c r="D723" s="3">
        <f t="shared" si="46"/>
        <v>1</v>
      </c>
      <c r="E723" s="3" t="str">
        <f t="shared" si="47"/>
        <v>201071</v>
      </c>
      <c r="F723" s="35">
        <v>4.1666666666666664E-2</v>
      </c>
      <c r="G723">
        <v>11.6</v>
      </c>
    </row>
    <row r="724" spans="1:7" x14ac:dyDescent="0.25">
      <c r="A724" s="34">
        <v>40360</v>
      </c>
      <c r="B724" s="3">
        <f t="shared" si="44"/>
        <v>2010</v>
      </c>
      <c r="C724" s="3">
        <f t="shared" si="45"/>
        <v>7</v>
      </c>
      <c r="D724" s="3">
        <f t="shared" si="46"/>
        <v>2</v>
      </c>
      <c r="E724" s="3" t="str">
        <f t="shared" si="47"/>
        <v>201072</v>
      </c>
      <c r="F724" s="35">
        <v>8.3333333333333329E-2</v>
      </c>
      <c r="G724">
        <v>11.1</v>
      </c>
    </row>
    <row r="725" spans="1:7" x14ac:dyDescent="0.25">
      <c r="A725" s="34">
        <v>40360</v>
      </c>
      <c r="B725" s="3">
        <f t="shared" si="44"/>
        <v>2010</v>
      </c>
      <c r="C725" s="3">
        <f t="shared" si="45"/>
        <v>7</v>
      </c>
      <c r="D725" s="3">
        <f t="shared" si="46"/>
        <v>3</v>
      </c>
      <c r="E725" s="3" t="str">
        <f t="shared" si="47"/>
        <v>201073</v>
      </c>
      <c r="F725" s="35">
        <v>0.125</v>
      </c>
      <c r="G725">
        <v>11.1</v>
      </c>
    </row>
    <row r="726" spans="1:7" x14ac:dyDescent="0.25">
      <c r="A726" s="34">
        <v>40360</v>
      </c>
      <c r="B726" s="3">
        <f t="shared" si="44"/>
        <v>2010</v>
      </c>
      <c r="C726" s="3">
        <f t="shared" si="45"/>
        <v>7</v>
      </c>
      <c r="D726" s="3">
        <f t="shared" si="46"/>
        <v>4</v>
      </c>
      <c r="E726" s="3" t="str">
        <f t="shared" si="47"/>
        <v>201074</v>
      </c>
      <c r="F726" s="35">
        <v>0.16666666666666666</v>
      </c>
      <c r="G726">
        <v>11.9</v>
      </c>
    </row>
    <row r="727" spans="1:7" x14ac:dyDescent="0.25">
      <c r="A727" s="34">
        <v>40360</v>
      </c>
      <c r="B727" s="3">
        <f t="shared" si="44"/>
        <v>2010</v>
      </c>
      <c r="C727" s="3">
        <f t="shared" si="45"/>
        <v>7</v>
      </c>
      <c r="D727" s="3">
        <f t="shared" si="46"/>
        <v>5</v>
      </c>
      <c r="E727" s="3" t="str">
        <f t="shared" si="47"/>
        <v>201075</v>
      </c>
      <c r="F727" s="35">
        <v>0.20833333333333334</v>
      </c>
      <c r="G727">
        <v>13</v>
      </c>
    </row>
    <row r="728" spans="1:7" x14ac:dyDescent="0.25">
      <c r="A728" s="34">
        <v>40360</v>
      </c>
      <c r="B728" s="3">
        <f t="shared" si="44"/>
        <v>2010</v>
      </c>
      <c r="C728" s="3">
        <f t="shared" si="45"/>
        <v>7</v>
      </c>
      <c r="D728" s="3">
        <f t="shared" si="46"/>
        <v>6</v>
      </c>
      <c r="E728" s="3" t="str">
        <f t="shared" si="47"/>
        <v>201076</v>
      </c>
      <c r="F728" s="35">
        <v>0.25</v>
      </c>
      <c r="G728">
        <v>13.4</v>
      </c>
    </row>
    <row r="729" spans="1:7" x14ac:dyDescent="0.25">
      <c r="A729" s="34">
        <v>40360</v>
      </c>
      <c r="B729" s="3">
        <f t="shared" si="44"/>
        <v>2010</v>
      </c>
      <c r="C729" s="3">
        <f t="shared" si="45"/>
        <v>7</v>
      </c>
      <c r="D729" s="3">
        <f t="shared" si="46"/>
        <v>7</v>
      </c>
      <c r="E729" s="3" t="str">
        <f t="shared" si="47"/>
        <v>201077</v>
      </c>
      <c r="F729" s="35">
        <v>0.29166666666666669</v>
      </c>
      <c r="G729">
        <v>13</v>
      </c>
    </row>
    <row r="730" spans="1:7" x14ac:dyDescent="0.25">
      <c r="A730" s="34">
        <v>40360</v>
      </c>
      <c r="B730" s="3">
        <f t="shared" si="44"/>
        <v>2010</v>
      </c>
      <c r="C730" s="3">
        <f t="shared" si="45"/>
        <v>7</v>
      </c>
      <c r="D730" s="3">
        <f t="shared" si="46"/>
        <v>8</v>
      </c>
      <c r="E730" s="3" t="str">
        <f t="shared" si="47"/>
        <v>201078</v>
      </c>
      <c r="F730" s="35">
        <v>0.33333333333333331</v>
      </c>
      <c r="G730">
        <v>13</v>
      </c>
    </row>
    <row r="731" spans="1:7" x14ac:dyDescent="0.25">
      <c r="A731" s="34">
        <v>40360</v>
      </c>
      <c r="B731" s="3">
        <f t="shared" si="44"/>
        <v>2010</v>
      </c>
      <c r="C731" s="3">
        <f t="shared" si="45"/>
        <v>7</v>
      </c>
      <c r="D731" s="3">
        <f t="shared" si="46"/>
        <v>9</v>
      </c>
      <c r="E731" s="3" t="str">
        <f t="shared" si="47"/>
        <v>201079</v>
      </c>
      <c r="F731" s="35">
        <v>0.375</v>
      </c>
      <c r="G731">
        <v>12.3</v>
      </c>
    </row>
    <row r="732" spans="1:7" x14ac:dyDescent="0.25">
      <c r="A732" s="34">
        <v>40360</v>
      </c>
      <c r="B732" s="3">
        <f t="shared" si="44"/>
        <v>2010</v>
      </c>
      <c r="C732" s="3">
        <f t="shared" si="45"/>
        <v>7</v>
      </c>
      <c r="D732" s="3">
        <f t="shared" si="46"/>
        <v>10</v>
      </c>
      <c r="E732" s="3" t="str">
        <f t="shared" si="47"/>
        <v>2010710</v>
      </c>
      <c r="F732" s="35">
        <v>0.41666666666666669</v>
      </c>
      <c r="G732">
        <v>12.7</v>
      </c>
    </row>
    <row r="733" spans="1:7" x14ac:dyDescent="0.25">
      <c r="A733" s="34">
        <v>40360</v>
      </c>
      <c r="B733" s="3">
        <f t="shared" si="44"/>
        <v>2010</v>
      </c>
      <c r="C733" s="3">
        <f t="shared" si="45"/>
        <v>7</v>
      </c>
      <c r="D733" s="3">
        <f t="shared" si="46"/>
        <v>11</v>
      </c>
      <c r="E733" s="3" t="str">
        <f t="shared" si="47"/>
        <v>2010711</v>
      </c>
      <c r="F733" s="35">
        <v>0.45833333333333331</v>
      </c>
      <c r="G733">
        <v>13.2</v>
      </c>
    </row>
    <row r="734" spans="1:7" x14ac:dyDescent="0.25">
      <c r="A734" s="34">
        <v>40360</v>
      </c>
      <c r="B734" s="3">
        <f t="shared" si="44"/>
        <v>2010</v>
      </c>
      <c r="C734" s="3">
        <f t="shared" si="45"/>
        <v>7</v>
      </c>
      <c r="D734" s="3">
        <f t="shared" si="46"/>
        <v>12</v>
      </c>
      <c r="E734" s="3" t="str">
        <f t="shared" si="47"/>
        <v>2010712</v>
      </c>
      <c r="F734" s="35">
        <v>0.5</v>
      </c>
      <c r="G734">
        <v>12.7</v>
      </c>
    </row>
    <row r="735" spans="1:7" x14ac:dyDescent="0.25">
      <c r="A735" s="34">
        <v>40360</v>
      </c>
      <c r="B735" s="3">
        <f t="shared" si="44"/>
        <v>2010</v>
      </c>
      <c r="C735" s="3">
        <f t="shared" si="45"/>
        <v>7</v>
      </c>
      <c r="D735" s="3">
        <f t="shared" si="46"/>
        <v>13</v>
      </c>
      <c r="E735" s="3" t="str">
        <f t="shared" si="47"/>
        <v>2010713</v>
      </c>
      <c r="F735" s="35">
        <v>0.54166666666666663</v>
      </c>
      <c r="G735">
        <v>12.9</v>
      </c>
    </row>
    <row r="736" spans="1:7" x14ac:dyDescent="0.25">
      <c r="A736" s="34">
        <v>40360</v>
      </c>
      <c r="B736" s="3">
        <f t="shared" si="44"/>
        <v>2010</v>
      </c>
      <c r="C736" s="3">
        <f t="shared" si="45"/>
        <v>7</v>
      </c>
      <c r="D736" s="3">
        <f t="shared" si="46"/>
        <v>14</v>
      </c>
      <c r="E736" s="3" t="str">
        <f t="shared" si="47"/>
        <v>2010714</v>
      </c>
      <c r="F736" s="35">
        <v>0.58333333333333337</v>
      </c>
      <c r="G736">
        <v>13.1</v>
      </c>
    </row>
    <row r="737" spans="1:7" x14ac:dyDescent="0.25">
      <c r="A737" s="34">
        <v>40360</v>
      </c>
      <c r="B737" s="3">
        <f t="shared" si="44"/>
        <v>2010</v>
      </c>
      <c r="C737" s="3">
        <f t="shared" si="45"/>
        <v>7</v>
      </c>
      <c r="D737" s="3">
        <f t="shared" si="46"/>
        <v>15</v>
      </c>
      <c r="E737" s="3" t="str">
        <f t="shared" si="47"/>
        <v>2010715</v>
      </c>
      <c r="F737" s="35">
        <v>0.625</v>
      </c>
      <c r="G737">
        <v>13.2</v>
      </c>
    </row>
    <row r="738" spans="1:7" x14ac:dyDescent="0.25">
      <c r="A738" s="34">
        <v>40360</v>
      </c>
      <c r="B738" s="3">
        <f t="shared" si="44"/>
        <v>2010</v>
      </c>
      <c r="C738" s="3">
        <f t="shared" si="45"/>
        <v>7</v>
      </c>
      <c r="D738" s="3">
        <f t="shared" si="46"/>
        <v>16</v>
      </c>
      <c r="E738" s="3" t="str">
        <f t="shared" si="47"/>
        <v>2010716</v>
      </c>
      <c r="F738" s="35">
        <v>0.66666666666666663</v>
      </c>
      <c r="G738">
        <v>13.1</v>
      </c>
    </row>
    <row r="739" spans="1:7" x14ac:dyDescent="0.25">
      <c r="A739" s="34">
        <v>40360</v>
      </c>
      <c r="B739" s="3">
        <f t="shared" si="44"/>
        <v>2010</v>
      </c>
      <c r="C739" s="3">
        <f t="shared" si="45"/>
        <v>7</v>
      </c>
      <c r="D739" s="3">
        <f t="shared" si="46"/>
        <v>17</v>
      </c>
      <c r="E739" s="3" t="str">
        <f t="shared" si="47"/>
        <v>2010717</v>
      </c>
      <c r="F739" s="35">
        <v>0.70833333333333337</v>
      </c>
      <c r="G739">
        <v>12.9</v>
      </c>
    </row>
    <row r="740" spans="1:7" x14ac:dyDescent="0.25">
      <c r="A740" s="34">
        <v>40360</v>
      </c>
      <c r="B740" s="3">
        <f t="shared" si="44"/>
        <v>2010</v>
      </c>
      <c r="C740" s="3">
        <f t="shared" si="45"/>
        <v>7</v>
      </c>
      <c r="D740" s="3">
        <f t="shared" si="46"/>
        <v>18</v>
      </c>
      <c r="E740" s="3" t="str">
        <f t="shared" si="47"/>
        <v>2010718</v>
      </c>
      <c r="F740" s="35">
        <v>0.75</v>
      </c>
      <c r="G740">
        <v>12.8</v>
      </c>
    </row>
    <row r="741" spans="1:7" x14ac:dyDescent="0.25">
      <c r="A741" s="34">
        <v>40360</v>
      </c>
      <c r="B741" s="3">
        <f t="shared" si="44"/>
        <v>2010</v>
      </c>
      <c r="C741" s="3">
        <f t="shared" si="45"/>
        <v>7</v>
      </c>
      <c r="D741" s="3">
        <f t="shared" si="46"/>
        <v>19</v>
      </c>
      <c r="E741" s="3" t="str">
        <f t="shared" si="47"/>
        <v>2010719</v>
      </c>
      <c r="F741" s="35">
        <v>0.79166666666666663</v>
      </c>
      <c r="G741">
        <v>12.1</v>
      </c>
    </row>
    <row r="742" spans="1:7" x14ac:dyDescent="0.25">
      <c r="A742" s="34">
        <v>40360</v>
      </c>
      <c r="B742" s="3">
        <f t="shared" si="44"/>
        <v>2010</v>
      </c>
      <c r="C742" s="3">
        <f t="shared" si="45"/>
        <v>7</v>
      </c>
      <c r="D742" s="3">
        <f t="shared" si="46"/>
        <v>20</v>
      </c>
      <c r="E742" s="3" t="str">
        <f t="shared" si="47"/>
        <v>2010720</v>
      </c>
      <c r="F742" s="35">
        <v>0.83333333333333337</v>
      </c>
      <c r="G742">
        <v>12.3</v>
      </c>
    </row>
    <row r="743" spans="1:7" x14ac:dyDescent="0.25">
      <c r="A743" s="34">
        <v>40360</v>
      </c>
      <c r="B743" s="3">
        <f t="shared" si="44"/>
        <v>2010</v>
      </c>
      <c r="C743" s="3">
        <f t="shared" si="45"/>
        <v>7</v>
      </c>
      <c r="D743" s="3">
        <f t="shared" si="46"/>
        <v>21</v>
      </c>
      <c r="E743" s="3" t="str">
        <f t="shared" si="47"/>
        <v>2010721</v>
      </c>
      <c r="F743" s="35">
        <v>0.875</v>
      </c>
      <c r="G743">
        <v>12.4</v>
      </c>
    </row>
    <row r="744" spans="1:7" x14ac:dyDescent="0.25">
      <c r="A744" s="34">
        <v>40360</v>
      </c>
      <c r="B744" s="3">
        <f t="shared" si="44"/>
        <v>2010</v>
      </c>
      <c r="C744" s="3">
        <f t="shared" si="45"/>
        <v>7</v>
      </c>
      <c r="D744" s="3">
        <f t="shared" si="46"/>
        <v>22</v>
      </c>
      <c r="E744" s="3" t="str">
        <f t="shared" si="47"/>
        <v>2010722</v>
      </c>
      <c r="F744" s="35">
        <v>0.91666666666666663</v>
      </c>
      <c r="G744">
        <v>12</v>
      </c>
    </row>
    <row r="745" spans="1:7" x14ac:dyDescent="0.25">
      <c r="A745" s="34">
        <v>40360</v>
      </c>
      <c r="B745" s="3">
        <f t="shared" si="44"/>
        <v>2010</v>
      </c>
      <c r="C745" s="3">
        <f t="shared" si="45"/>
        <v>7</v>
      </c>
      <c r="D745" s="3">
        <f t="shared" si="46"/>
        <v>23</v>
      </c>
      <c r="E745" s="3" t="str">
        <f t="shared" si="47"/>
        <v>2010723</v>
      </c>
      <c r="F745" s="35">
        <v>0.95833333333333337</v>
      </c>
      <c r="G745">
        <v>11.7</v>
      </c>
    </row>
    <row r="746" spans="1:7" x14ac:dyDescent="0.25">
      <c r="A746" s="34">
        <v>40391</v>
      </c>
      <c r="B746" s="3">
        <f t="shared" si="44"/>
        <v>2010</v>
      </c>
      <c r="C746" s="3">
        <f t="shared" si="45"/>
        <v>8</v>
      </c>
      <c r="D746" s="3">
        <f t="shared" si="46"/>
        <v>0</v>
      </c>
      <c r="E746" s="3" t="str">
        <f t="shared" si="47"/>
        <v>201080</v>
      </c>
      <c r="F746" s="35">
        <v>0</v>
      </c>
      <c r="G746">
        <v>9.8000000000000007</v>
      </c>
    </row>
    <row r="747" spans="1:7" x14ac:dyDescent="0.25">
      <c r="A747" s="34">
        <v>40391</v>
      </c>
      <c r="B747" s="3">
        <f t="shared" si="44"/>
        <v>2010</v>
      </c>
      <c r="C747" s="3">
        <f t="shared" si="45"/>
        <v>8</v>
      </c>
      <c r="D747" s="3">
        <f t="shared" si="46"/>
        <v>1</v>
      </c>
      <c r="E747" s="3" t="str">
        <f t="shared" si="47"/>
        <v>201081</v>
      </c>
      <c r="F747" s="35">
        <v>4.1666666666666664E-2</v>
      </c>
      <c r="G747">
        <v>9.3000000000000007</v>
      </c>
    </row>
    <row r="748" spans="1:7" x14ac:dyDescent="0.25">
      <c r="A748" s="34">
        <v>40391</v>
      </c>
      <c r="B748" s="3">
        <f t="shared" si="44"/>
        <v>2010</v>
      </c>
      <c r="C748" s="3">
        <f t="shared" si="45"/>
        <v>8</v>
      </c>
      <c r="D748" s="3">
        <f t="shared" si="46"/>
        <v>2</v>
      </c>
      <c r="E748" s="3" t="str">
        <f t="shared" si="47"/>
        <v>201082</v>
      </c>
      <c r="F748" s="35">
        <v>8.3333333333333329E-2</v>
      </c>
      <c r="G748">
        <v>9.4</v>
      </c>
    </row>
    <row r="749" spans="1:7" x14ac:dyDescent="0.25">
      <c r="A749" s="34">
        <v>40391</v>
      </c>
      <c r="B749" s="3">
        <f t="shared" si="44"/>
        <v>2010</v>
      </c>
      <c r="C749" s="3">
        <f t="shared" si="45"/>
        <v>8</v>
      </c>
      <c r="D749" s="3">
        <f t="shared" si="46"/>
        <v>3</v>
      </c>
      <c r="E749" s="3" t="str">
        <f t="shared" si="47"/>
        <v>201083</v>
      </c>
      <c r="F749" s="35">
        <v>0.125</v>
      </c>
      <c r="G749">
        <v>9.8000000000000007</v>
      </c>
    </row>
    <row r="750" spans="1:7" x14ac:dyDescent="0.25">
      <c r="A750" s="34">
        <v>40391</v>
      </c>
      <c r="B750" s="3">
        <f t="shared" si="44"/>
        <v>2010</v>
      </c>
      <c r="C750" s="3">
        <f t="shared" si="45"/>
        <v>8</v>
      </c>
      <c r="D750" s="3">
        <f t="shared" si="46"/>
        <v>4</v>
      </c>
      <c r="E750" s="3" t="str">
        <f t="shared" si="47"/>
        <v>201084</v>
      </c>
      <c r="F750" s="35">
        <v>0.16666666666666666</v>
      </c>
      <c r="G750">
        <v>10.7</v>
      </c>
    </row>
    <row r="751" spans="1:7" x14ac:dyDescent="0.25">
      <c r="A751" s="34">
        <v>40391</v>
      </c>
      <c r="B751" s="3">
        <f t="shared" si="44"/>
        <v>2010</v>
      </c>
      <c r="C751" s="3">
        <f t="shared" si="45"/>
        <v>8</v>
      </c>
      <c r="D751" s="3">
        <f t="shared" si="46"/>
        <v>5</v>
      </c>
      <c r="E751" s="3" t="str">
        <f t="shared" si="47"/>
        <v>201085</v>
      </c>
      <c r="F751" s="35">
        <v>0.20833333333333334</v>
      </c>
      <c r="G751">
        <v>11.9</v>
      </c>
    </row>
    <row r="752" spans="1:7" x14ac:dyDescent="0.25">
      <c r="A752" s="34">
        <v>40391</v>
      </c>
      <c r="B752" s="3">
        <f t="shared" si="44"/>
        <v>2010</v>
      </c>
      <c r="C752" s="3">
        <f t="shared" si="45"/>
        <v>8</v>
      </c>
      <c r="D752" s="3">
        <f t="shared" si="46"/>
        <v>6</v>
      </c>
      <c r="E752" s="3" t="str">
        <f t="shared" si="47"/>
        <v>201086</v>
      </c>
      <c r="F752" s="35">
        <v>0.25</v>
      </c>
      <c r="G752">
        <v>12.6</v>
      </c>
    </row>
    <row r="753" spans="1:7" x14ac:dyDescent="0.25">
      <c r="A753" s="34">
        <v>40391</v>
      </c>
      <c r="B753" s="3">
        <f t="shared" si="44"/>
        <v>2010</v>
      </c>
      <c r="C753" s="3">
        <f t="shared" si="45"/>
        <v>8</v>
      </c>
      <c r="D753" s="3">
        <f t="shared" si="46"/>
        <v>7</v>
      </c>
      <c r="E753" s="3" t="str">
        <f t="shared" si="47"/>
        <v>201087</v>
      </c>
      <c r="F753" s="35">
        <v>0.29166666666666669</v>
      </c>
      <c r="G753">
        <v>11.7</v>
      </c>
    </row>
    <row r="754" spans="1:7" x14ac:dyDescent="0.25">
      <c r="A754" s="34">
        <v>40391</v>
      </c>
      <c r="B754" s="3">
        <f t="shared" si="44"/>
        <v>2010</v>
      </c>
      <c r="C754" s="3">
        <f t="shared" si="45"/>
        <v>8</v>
      </c>
      <c r="D754" s="3">
        <f t="shared" si="46"/>
        <v>8</v>
      </c>
      <c r="E754" s="3" t="str">
        <f t="shared" si="47"/>
        <v>201088</v>
      </c>
      <c r="F754" s="35">
        <v>0.33333333333333331</v>
      </c>
      <c r="G754">
        <v>11.1</v>
      </c>
    </row>
    <row r="755" spans="1:7" x14ac:dyDescent="0.25">
      <c r="A755" s="34">
        <v>40391</v>
      </c>
      <c r="B755" s="3">
        <f t="shared" si="44"/>
        <v>2010</v>
      </c>
      <c r="C755" s="3">
        <f t="shared" si="45"/>
        <v>8</v>
      </c>
      <c r="D755" s="3">
        <f t="shared" si="46"/>
        <v>9</v>
      </c>
      <c r="E755" s="3" t="str">
        <f t="shared" si="47"/>
        <v>201089</v>
      </c>
      <c r="F755" s="35">
        <v>0.375</v>
      </c>
      <c r="G755">
        <v>10.5</v>
      </c>
    </row>
    <row r="756" spans="1:7" x14ac:dyDescent="0.25">
      <c r="A756" s="34">
        <v>40391</v>
      </c>
      <c r="B756" s="3">
        <f t="shared" si="44"/>
        <v>2010</v>
      </c>
      <c r="C756" s="3">
        <f t="shared" si="45"/>
        <v>8</v>
      </c>
      <c r="D756" s="3">
        <f t="shared" si="46"/>
        <v>10</v>
      </c>
      <c r="E756" s="3" t="str">
        <f t="shared" si="47"/>
        <v>2010810</v>
      </c>
      <c r="F756" s="35">
        <v>0.41666666666666669</v>
      </c>
      <c r="G756">
        <v>10.3</v>
      </c>
    </row>
    <row r="757" spans="1:7" x14ac:dyDescent="0.25">
      <c r="A757" s="34">
        <v>40391</v>
      </c>
      <c r="B757" s="3">
        <f t="shared" si="44"/>
        <v>2010</v>
      </c>
      <c r="C757" s="3">
        <f t="shared" si="45"/>
        <v>8</v>
      </c>
      <c r="D757" s="3">
        <f t="shared" si="46"/>
        <v>11</v>
      </c>
      <c r="E757" s="3" t="str">
        <f t="shared" si="47"/>
        <v>2010811</v>
      </c>
      <c r="F757" s="35">
        <v>0.45833333333333331</v>
      </c>
      <c r="G757">
        <v>10.4</v>
      </c>
    </row>
    <row r="758" spans="1:7" x14ac:dyDescent="0.25">
      <c r="A758" s="34">
        <v>40391</v>
      </c>
      <c r="B758" s="3">
        <f t="shared" si="44"/>
        <v>2010</v>
      </c>
      <c r="C758" s="3">
        <f t="shared" si="45"/>
        <v>8</v>
      </c>
      <c r="D758" s="3">
        <f t="shared" si="46"/>
        <v>12</v>
      </c>
      <c r="E758" s="3" t="str">
        <f t="shared" si="47"/>
        <v>2010812</v>
      </c>
      <c r="F758" s="35">
        <v>0.5</v>
      </c>
      <c r="G758">
        <v>10.6</v>
      </c>
    </row>
    <row r="759" spans="1:7" x14ac:dyDescent="0.25">
      <c r="A759" s="34">
        <v>40391</v>
      </c>
      <c r="B759" s="3">
        <f t="shared" si="44"/>
        <v>2010</v>
      </c>
      <c r="C759" s="3">
        <f t="shared" si="45"/>
        <v>8</v>
      </c>
      <c r="D759" s="3">
        <f t="shared" si="46"/>
        <v>13</v>
      </c>
      <c r="E759" s="3" t="str">
        <f t="shared" si="47"/>
        <v>2010813</v>
      </c>
      <c r="F759" s="35">
        <v>0.54166666666666663</v>
      </c>
      <c r="G759">
        <v>10.7</v>
      </c>
    </row>
    <row r="760" spans="1:7" x14ac:dyDescent="0.25">
      <c r="A760" s="34">
        <v>40391</v>
      </c>
      <c r="B760" s="3">
        <f t="shared" si="44"/>
        <v>2010</v>
      </c>
      <c r="C760" s="3">
        <f t="shared" si="45"/>
        <v>8</v>
      </c>
      <c r="D760" s="3">
        <f t="shared" si="46"/>
        <v>14</v>
      </c>
      <c r="E760" s="3" t="str">
        <f t="shared" si="47"/>
        <v>2010814</v>
      </c>
      <c r="F760" s="35">
        <v>0.58333333333333337</v>
      </c>
      <c r="G760">
        <v>11</v>
      </c>
    </row>
    <row r="761" spans="1:7" x14ac:dyDescent="0.25">
      <c r="A761" s="34">
        <v>40391</v>
      </c>
      <c r="B761" s="3">
        <f t="shared" si="44"/>
        <v>2010</v>
      </c>
      <c r="C761" s="3">
        <f t="shared" si="45"/>
        <v>8</v>
      </c>
      <c r="D761" s="3">
        <f t="shared" si="46"/>
        <v>15</v>
      </c>
      <c r="E761" s="3" t="str">
        <f t="shared" si="47"/>
        <v>2010815</v>
      </c>
      <c r="F761" s="35">
        <v>0.625</v>
      </c>
      <c r="G761">
        <v>11.1</v>
      </c>
    </row>
    <row r="762" spans="1:7" x14ac:dyDescent="0.25">
      <c r="A762" s="34">
        <v>40391</v>
      </c>
      <c r="B762" s="3">
        <f t="shared" si="44"/>
        <v>2010</v>
      </c>
      <c r="C762" s="3">
        <f t="shared" si="45"/>
        <v>8</v>
      </c>
      <c r="D762" s="3">
        <f t="shared" si="46"/>
        <v>16</v>
      </c>
      <c r="E762" s="3" t="str">
        <f t="shared" si="47"/>
        <v>2010816</v>
      </c>
      <c r="F762" s="35">
        <v>0.66666666666666663</v>
      </c>
      <c r="G762">
        <v>11.2</v>
      </c>
    </row>
    <row r="763" spans="1:7" x14ac:dyDescent="0.25">
      <c r="A763" s="34">
        <v>40391</v>
      </c>
      <c r="B763" s="3">
        <f t="shared" si="44"/>
        <v>2010</v>
      </c>
      <c r="C763" s="3">
        <f t="shared" si="45"/>
        <v>8</v>
      </c>
      <c r="D763" s="3">
        <f t="shared" si="46"/>
        <v>17</v>
      </c>
      <c r="E763" s="3" t="str">
        <f t="shared" si="47"/>
        <v>2010817</v>
      </c>
      <c r="F763" s="35">
        <v>0.70833333333333337</v>
      </c>
      <c r="G763">
        <v>11.9</v>
      </c>
    </row>
    <row r="764" spans="1:7" x14ac:dyDescent="0.25">
      <c r="A764" s="34">
        <v>40391</v>
      </c>
      <c r="B764" s="3">
        <f t="shared" si="44"/>
        <v>2010</v>
      </c>
      <c r="C764" s="3">
        <f t="shared" si="45"/>
        <v>8</v>
      </c>
      <c r="D764" s="3">
        <f t="shared" si="46"/>
        <v>18</v>
      </c>
      <c r="E764" s="3" t="str">
        <f t="shared" si="47"/>
        <v>2010818</v>
      </c>
      <c r="F764" s="35">
        <v>0.75</v>
      </c>
      <c r="G764">
        <v>11.1</v>
      </c>
    </row>
    <row r="765" spans="1:7" x14ac:dyDescent="0.25">
      <c r="A765" s="34">
        <v>40391</v>
      </c>
      <c r="B765" s="3">
        <f t="shared" si="44"/>
        <v>2010</v>
      </c>
      <c r="C765" s="3">
        <f t="shared" si="45"/>
        <v>8</v>
      </c>
      <c r="D765" s="3">
        <f t="shared" si="46"/>
        <v>19</v>
      </c>
      <c r="E765" s="3" t="str">
        <f t="shared" si="47"/>
        <v>2010819</v>
      </c>
      <c r="F765" s="35">
        <v>0.79166666666666663</v>
      </c>
      <c r="G765">
        <v>11.6</v>
      </c>
    </row>
    <row r="766" spans="1:7" x14ac:dyDescent="0.25">
      <c r="A766" s="34">
        <v>40391</v>
      </c>
      <c r="B766" s="3">
        <f t="shared" si="44"/>
        <v>2010</v>
      </c>
      <c r="C766" s="3">
        <f t="shared" si="45"/>
        <v>8</v>
      </c>
      <c r="D766" s="3">
        <f t="shared" si="46"/>
        <v>20</v>
      </c>
      <c r="E766" s="3" t="str">
        <f t="shared" si="47"/>
        <v>2010820</v>
      </c>
      <c r="F766" s="35">
        <v>0.83333333333333337</v>
      </c>
      <c r="G766">
        <v>12.4</v>
      </c>
    </row>
    <row r="767" spans="1:7" x14ac:dyDescent="0.25">
      <c r="A767" s="34">
        <v>40391</v>
      </c>
      <c r="B767" s="3">
        <f t="shared" si="44"/>
        <v>2010</v>
      </c>
      <c r="C767" s="3">
        <f t="shared" si="45"/>
        <v>8</v>
      </c>
      <c r="D767" s="3">
        <f t="shared" si="46"/>
        <v>21</v>
      </c>
      <c r="E767" s="3" t="str">
        <f t="shared" si="47"/>
        <v>2010821</v>
      </c>
      <c r="F767" s="35">
        <v>0.875</v>
      </c>
      <c r="G767">
        <v>11.9</v>
      </c>
    </row>
    <row r="768" spans="1:7" x14ac:dyDescent="0.25">
      <c r="A768" s="34">
        <v>40391</v>
      </c>
      <c r="B768" s="3">
        <f t="shared" si="44"/>
        <v>2010</v>
      </c>
      <c r="C768" s="3">
        <f t="shared" si="45"/>
        <v>8</v>
      </c>
      <c r="D768" s="3">
        <f t="shared" si="46"/>
        <v>22</v>
      </c>
      <c r="E768" s="3" t="str">
        <f t="shared" si="47"/>
        <v>2010822</v>
      </c>
      <c r="F768" s="35">
        <v>0.91666666666666663</v>
      </c>
      <c r="G768">
        <v>11.5</v>
      </c>
    </row>
    <row r="769" spans="1:7" x14ac:dyDescent="0.25">
      <c r="A769" s="34">
        <v>40391</v>
      </c>
      <c r="B769" s="3">
        <f t="shared" si="44"/>
        <v>2010</v>
      </c>
      <c r="C769" s="3">
        <f t="shared" si="45"/>
        <v>8</v>
      </c>
      <c r="D769" s="3">
        <f t="shared" si="46"/>
        <v>23</v>
      </c>
      <c r="E769" s="3" t="str">
        <f t="shared" si="47"/>
        <v>2010823</v>
      </c>
      <c r="F769" s="35">
        <v>0.95833333333333337</v>
      </c>
      <c r="G769">
        <v>10.8</v>
      </c>
    </row>
    <row r="770" spans="1:7" x14ac:dyDescent="0.25">
      <c r="A770" s="34">
        <v>40422</v>
      </c>
      <c r="B770" s="3">
        <f t="shared" si="44"/>
        <v>2010</v>
      </c>
      <c r="C770" s="3">
        <f t="shared" si="45"/>
        <v>9</v>
      </c>
      <c r="D770" s="3">
        <f t="shared" si="46"/>
        <v>0</v>
      </c>
      <c r="E770" s="3" t="str">
        <f t="shared" si="47"/>
        <v>201090</v>
      </c>
      <c r="F770" s="35">
        <v>0</v>
      </c>
      <c r="G770">
        <v>11.9</v>
      </c>
    </row>
    <row r="771" spans="1:7" x14ac:dyDescent="0.25">
      <c r="A771" s="34">
        <v>40422</v>
      </c>
      <c r="B771" s="3">
        <f t="shared" ref="B771:B834" si="48">YEAR(A771)</f>
        <v>2010</v>
      </c>
      <c r="C771" s="3">
        <f t="shared" ref="C771:C834" si="49">MONTH(A771)</f>
        <v>9</v>
      </c>
      <c r="D771" s="3">
        <f t="shared" ref="D771:D834" si="50">HOUR(F771)</f>
        <v>1</v>
      </c>
      <c r="E771" s="3" t="str">
        <f t="shared" ref="E771:E834" si="51">B771&amp;C771&amp;D771</f>
        <v>201091</v>
      </c>
      <c r="F771" s="35">
        <v>4.1666666666666664E-2</v>
      </c>
      <c r="G771">
        <v>11.7</v>
      </c>
    </row>
    <row r="772" spans="1:7" x14ac:dyDescent="0.25">
      <c r="A772" s="34">
        <v>40422</v>
      </c>
      <c r="B772" s="3">
        <f t="shared" si="48"/>
        <v>2010</v>
      </c>
      <c r="C772" s="3">
        <f t="shared" si="49"/>
        <v>9</v>
      </c>
      <c r="D772" s="3">
        <f t="shared" si="50"/>
        <v>2</v>
      </c>
      <c r="E772" s="3" t="str">
        <f t="shared" si="51"/>
        <v>201092</v>
      </c>
      <c r="F772" s="35">
        <v>8.3333333333333329E-2</v>
      </c>
      <c r="G772">
        <v>11.5</v>
      </c>
    </row>
    <row r="773" spans="1:7" x14ac:dyDescent="0.25">
      <c r="A773" s="34">
        <v>40422</v>
      </c>
      <c r="B773" s="3">
        <f t="shared" si="48"/>
        <v>2010</v>
      </c>
      <c r="C773" s="3">
        <f t="shared" si="49"/>
        <v>9</v>
      </c>
      <c r="D773" s="3">
        <f t="shared" si="50"/>
        <v>3</v>
      </c>
      <c r="E773" s="3" t="str">
        <f t="shared" si="51"/>
        <v>201093</v>
      </c>
      <c r="F773" s="35">
        <v>0.125</v>
      </c>
      <c r="G773">
        <v>12.2</v>
      </c>
    </row>
    <row r="774" spans="1:7" x14ac:dyDescent="0.25">
      <c r="A774" s="34">
        <v>40422</v>
      </c>
      <c r="B774" s="3">
        <f t="shared" si="48"/>
        <v>2010</v>
      </c>
      <c r="C774" s="3">
        <f t="shared" si="49"/>
        <v>9</v>
      </c>
      <c r="D774" s="3">
        <f t="shared" si="50"/>
        <v>4</v>
      </c>
      <c r="E774" s="3" t="str">
        <f t="shared" si="51"/>
        <v>201094</v>
      </c>
      <c r="F774" s="35">
        <v>0.16666666666666666</v>
      </c>
      <c r="G774">
        <v>13.5</v>
      </c>
    </row>
    <row r="775" spans="1:7" x14ac:dyDescent="0.25">
      <c r="A775" s="34">
        <v>40422</v>
      </c>
      <c r="B775" s="3">
        <f t="shared" si="48"/>
        <v>2010</v>
      </c>
      <c r="C775" s="3">
        <f t="shared" si="49"/>
        <v>9</v>
      </c>
      <c r="D775" s="3">
        <f t="shared" si="50"/>
        <v>5</v>
      </c>
      <c r="E775" s="3" t="str">
        <f t="shared" si="51"/>
        <v>201095</v>
      </c>
      <c r="F775" s="35">
        <v>0.20833333333333334</v>
      </c>
      <c r="G775">
        <v>16.3</v>
      </c>
    </row>
    <row r="776" spans="1:7" x14ac:dyDescent="0.25">
      <c r="A776" s="34">
        <v>40422</v>
      </c>
      <c r="B776" s="3">
        <f t="shared" si="48"/>
        <v>2010</v>
      </c>
      <c r="C776" s="3">
        <f t="shared" si="49"/>
        <v>9</v>
      </c>
      <c r="D776" s="3">
        <f t="shared" si="50"/>
        <v>6</v>
      </c>
      <c r="E776" s="3" t="str">
        <f t="shared" si="51"/>
        <v>201096</v>
      </c>
      <c r="F776" s="35">
        <v>0.25</v>
      </c>
      <c r="G776">
        <v>18.600000000000001</v>
      </c>
    </row>
    <row r="777" spans="1:7" x14ac:dyDescent="0.25">
      <c r="A777" s="34">
        <v>40422</v>
      </c>
      <c r="B777" s="3">
        <f t="shared" si="48"/>
        <v>2010</v>
      </c>
      <c r="C777" s="3">
        <f t="shared" si="49"/>
        <v>9</v>
      </c>
      <c r="D777" s="3">
        <f t="shared" si="50"/>
        <v>7</v>
      </c>
      <c r="E777" s="3" t="str">
        <f t="shared" si="51"/>
        <v>201097</v>
      </c>
      <c r="F777" s="35">
        <v>0.29166666666666669</v>
      </c>
      <c r="G777">
        <v>18.8</v>
      </c>
    </row>
    <row r="778" spans="1:7" x14ac:dyDescent="0.25">
      <c r="A778" s="34">
        <v>40422</v>
      </c>
      <c r="B778" s="3">
        <f t="shared" si="48"/>
        <v>2010</v>
      </c>
      <c r="C778" s="3">
        <f t="shared" si="49"/>
        <v>9</v>
      </c>
      <c r="D778" s="3">
        <f t="shared" si="50"/>
        <v>8</v>
      </c>
      <c r="E778" s="3" t="str">
        <f t="shared" si="51"/>
        <v>201098</v>
      </c>
      <c r="F778" s="35">
        <v>0.33333333333333331</v>
      </c>
      <c r="G778">
        <v>17.399999999999999</v>
      </c>
    </row>
    <row r="779" spans="1:7" x14ac:dyDescent="0.25">
      <c r="A779" s="34">
        <v>40422</v>
      </c>
      <c r="B779" s="3">
        <f t="shared" si="48"/>
        <v>2010</v>
      </c>
      <c r="C779" s="3">
        <f t="shared" si="49"/>
        <v>9</v>
      </c>
      <c r="D779" s="3">
        <f t="shared" si="50"/>
        <v>9</v>
      </c>
      <c r="E779" s="3" t="str">
        <f t="shared" si="51"/>
        <v>201099</v>
      </c>
      <c r="F779" s="35">
        <v>0.375</v>
      </c>
      <c r="G779">
        <v>15.7</v>
      </c>
    </row>
    <row r="780" spans="1:7" x14ac:dyDescent="0.25">
      <c r="A780" s="34">
        <v>40422</v>
      </c>
      <c r="B780" s="3">
        <f t="shared" si="48"/>
        <v>2010</v>
      </c>
      <c r="C780" s="3">
        <f t="shared" si="49"/>
        <v>9</v>
      </c>
      <c r="D780" s="3">
        <f t="shared" si="50"/>
        <v>10</v>
      </c>
      <c r="E780" s="3" t="str">
        <f t="shared" si="51"/>
        <v>2010910</v>
      </c>
      <c r="F780" s="35">
        <v>0.41666666666666669</v>
      </c>
      <c r="G780">
        <v>14.2</v>
      </c>
    </row>
    <row r="781" spans="1:7" x14ac:dyDescent="0.25">
      <c r="A781" s="34">
        <v>40422</v>
      </c>
      <c r="B781" s="3">
        <f t="shared" si="48"/>
        <v>2010</v>
      </c>
      <c r="C781" s="3">
        <f t="shared" si="49"/>
        <v>9</v>
      </c>
      <c r="D781" s="3">
        <f t="shared" si="50"/>
        <v>11</v>
      </c>
      <c r="E781" s="3" t="str">
        <f t="shared" si="51"/>
        <v>2010911</v>
      </c>
      <c r="F781" s="35">
        <v>0.45833333333333331</v>
      </c>
      <c r="G781">
        <v>14.3</v>
      </c>
    </row>
    <row r="782" spans="1:7" x14ac:dyDescent="0.25">
      <c r="A782" s="34">
        <v>40422</v>
      </c>
      <c r="B782" s="3">
        <f t="shared" si="48"/>
        <v>2010</v>
      </c>
      <c r="C782" s="3">
        <f t="shared" si="49"/>
        <v>9</v>
      </c>
      <c r="D782" s="3">
        <f t="shared" si="50"/>
        <v>12</v>
      </c>
      <c r="E782" s="3" t="str">
        <f t="shared" si="51"/>
        <v>2010912</v>
      </c>
      <c r="F782" s="35">
        <v>0.5</v>
      </c>
      <c r="G782">
        <v>14.4</v>
      </c>
    </row>
    <row r="783" spans="1:7" x14ac:dyDescent="0.25">
      <c r="A783" s="34">
        <v>40422</v>
      </c>
      <c r="B783" s="3">
        <f t="shared" si="48"/>
        <v>2010</v>
      </c>
      <c r="C783" s="3">
        <f t="shared" si="49"/>
        <v>9</v>
      </c>
      <c r="D783" s="3">
        <f t="shared" si="50"/>
        <v>13</v>
      </c>
      <c r="E783" s="3" t="str">
        <f t="shared" si="51"/>
        <v>2010913</v>
      </c>
      <c r="F783" s="35">
        <v>0.54166666666666663</v>
      </c>
      <c r="G783">
        <v>14.2</v>
      </c>
    </row>
    <row r="784" spans="1:7" x14ac:dyDescent="0.25">
      <c r="A784" s="34">
        <v>40422</v>
      </c>
      <c r="B784" s="3">
        <f t="shared" si="48"/>
        <v>2010</v>
      </c>
      <c r="C784" s="3">
        <f t="shared" si="49"/>
        <v>9</v>
      </c>
      <c r="D784" s="3">
        <f t="shared" si="50"/>
        <v>14</v>
      </c>
      <c r="E784" s="3" t="str">
        <f t="shared" si="51"/>
        <v>2010914</v>
      </c>
      <c r="F784" s="35">
        <v>0.58333333333333337</v>
      </c>
      <c r="G784">
        <v>14</v>
      </c>
    </row>
    <row r="785" spans="1:7" x14ac:dyDescent="0.25">
      <c r="A785" s="34">
        <v>40422</v>
      </c>
      <c r="B785" s="3">
        <f t="shared" si="48"/>
        <v>2010</v>
      </c>
      <c r="C785" s="3">
        <f t="shared" si="49"/>
        <v>9</v>
      </c>
      <c r="D785" s="3">
        <f t="shared" si="50"/>
        <v>15</v>
      </c>
      <c r="E785" s="3" t="str">
        <f t="shared" si="51"/>
        <v>2010915</v>
      </c>
      <c r="F785" s="35">
        <v>0.625</v>
      </c>
      <c r="G785">
        <v>14.7</v>
      </c>
    </row>
    <row r="786" spans="1:7" x14ac:dyDescent="0.25">
      <c r="A786" s="34">
        <v>40422</v>
      </c>
      <c r="B786" s="3">
        <f t="shared" si="48"/>
        <v>2010</v>
      </c>
      <c r="C786" s="3">
        <f t="shared" si="49"/>
        <v>9</v>
      </c>
      <c r="D786" s="3">
        <f t="shared" si="50"/>
        <v>16</v>
      </c>
      <c r="E786" s="3" t="str">
        <f t="shared" si="51"/>
        <v>2010916</v>
      </c>
      <c r="F786" s="35">
        <v>0.66666666666666663</v>
      </c>
      <c r="G786">
        <v>14.4</v>
      </c>
    </row>
    <row r="787" spans="1:7" x14ac:dyDescent="0.25">
      <c r="A787" s="34">
        <v>40422</v>
      </c>
      <c r="B787" s="3">
        <f t="shared" si="48"/>
        <v>2010</v>
      </c>
      <c r="C787" s="3">
        <f t="shared" si="49"/>
        <v>9</v>
      </c>
      <c r="D787" s="3">
        <f t="shared" si="50"/>
        <v>17</v>
      </c>
      <c r="E787" s="3" t="str">
        <f t="shared" si="51"/>
        <v>2010917</v>
      </c>
      <c r="F787" s="35">
        <v>0.70833333333333337</v>
      </c>
      <c r="G787">
        <v>14.2</v>
      </c>
    </row>
    <row r="788" spans="1:7" x14ac:dyDescent="0.25">
      <c r="A788" s="34">
        <v>40422</v>
      </c>
      <c r="B788" s="3">
        <f t="shared" si="48"/>
        <v>2010</v>
      </c>
      <c r="C788" s="3">
        <f t="shared" si="49"/>
        <v>9</v>
      </c>
      <c r="D788" s="3">
        <f t="shared" si="50"/>
        <v>18</v>
      </c>
      <c r="E788" s="3" t="str">
        <f t="shared" si="51"/>
        <v>2010918</v>
      </c>
      <c r="F788" s="35">
        <v>0.75</v>
      </c>
      <c r="G788">
        <v>14.2</v>
      </c>
    </row>
    <row r="789" spans="1:7" x14ac:dyDescent="0.25">
      <c r="A789" s="34">
        <v>40422</v>
      </c>
      <c r="B789" s="3">
        <f t="shared" si="48"/>
        <v>2010</v>
      </c>
      <c r="C789" s="3">
        <f t="shared" si="49"/>
        <v>9</v>
      </c>
      <c r="D789" s="3">
        <f t="shared" si="50"/>
        <v>19</v>
      </c>
      <c r="E789" s="3" t="str">
        <f t="shared" si="51"/>
        <v>2010919</v>
      </c>
      <c r="F789" s="35">
        <v>0.79166666666666663</v>
      </c>
      <c r="G789">
        <v>14.6</v>
      </c>
    </row>
    <row r="790" spans="1:7" x14ac:dyDescent="0.25">
      <c r="A790" s="34">
        <v>40422</v>
      </c>
      <c r="B790" s="3">
        <f t="shared" si="48"/>
        <v>2010</v>
      </c>
      <c r="C790" s="3">
        <f t="shared" si="49"/>
        <v>9</v>
      </c>
      <c r="D790" s="3">
        <f t="shared" si="50"/>
        <v>20</v>
      </c>
      <c r="E790" s="3" t="str">
        <f t="shared" si="51"/>
        <v>2010920</v>
      </c>
      <c r="F790" s="35">
        <v>0.83333333333333337</v>
      </c>
      <c r="G790">
        <v>14.6</v>
      </c>
    </row>
    <row r="791" spans="1:7" x14ac:dyDescent="0.25">
      <c r="A791" s="34">
        <v>40422</v>
      </c>
      <c r="B791" s="3">
        <f t="shared" si="48"/>
        <v>2010</v>
      </c>
      <c r="C791" s="3">
        <f t="shared" si="49"/>
        <v>9</v>
      </c>
      <c r="D791" s="3">
        <f t="shared" si="50"/>
        <v>21</v>
      </c>
      <c r="E791" s="3" t="str">
        <f t="shared" si="51"/>
        <v>2010921</v>
      </c>
      <c r="F791" s="35">
        <v>0.875</v>
      </c>
      <c r="G791">
        <v>14.7</v>
      </c>
    </row>
    <row r="792" spans="1:7" x14ac:dyDescent="0.25">
      <c r="A792" s="34">
        <v>40422</v>
      </c>
      <c r="B792" s="3">
        <f t="shared" si="48"/>
        <v>2010</v>
      </c>
      <c r="C792" s="3">
        <f t="shared" si="49"/>
        <v>9</v>
      </c>
      <c r="D792" s="3">
        <f t="shared" si="50"/>
        <v>22</v>
      </c>
      <c r="E792" s="3" t="str">
        <f t="shared" si="51"/>
        <v>2010922</v>
      </c>
      <c r="F792" s="35">
        <v>0.91666666666666663</v>
      </c>
      <c r="G792">
        <v>13.9</v>
      </c>
    </row>
    <row r="793" spans="1:7" x14ac:dyDescent="0.25">
      <c r="A793" s="34">
        <v>40422</v>
      </c>
      <c r="B793" s="3">
        <f t="shared" si="48"/>
        <v>2010</v>
      </c>
      <c r="C793" s="3">
        <f t="shared" si="49"/>
        <v>9</v>
      </c>
      <c r="D793" s="3">
        <f t="shared" si="50"/>
        <v>23</v>
      </c>
      <c r="E793" s="3" t="str">
        <f t="shared" si="51"/>
        <v>2010923</v>
      </c>
      <c r="F793" s="35">
        <v>0.95833333333333337</v>
      </c>
      <c r="G793">
        <v>13.2</v>
      </c>
    </row>
    <row r="794" spans="1:7" x14ac:dyDescent="0.25">
      <c r="A794" s="34">
        <v>40452</v>
      </c>
      <c r="B794" s="3">
        <f t="shared" si="48"/>
        <v>2010</v>
      </c>
      <c r="C794" s="3">
        <f t="shared" si="49"/>
        <v>10</v>
      </c>
      <c r="D794" s="3">
        <f t="shared" si="50"/>
        <v>0</v>
      </c>
      <c r="E794" s="3" t="str">
        <f t="shared" si="51"/>
        <v>2010100</v>
      </c>
      <c r="F794" s="35">
        <v>0</v>
      </c>
      <c r="G794">
        <v>15.1</v>
      </c>
    </row>
    <row r="795" spans="1:7" x14ac:dyDescent="0.25">
      <c r="A795" s="34">
        <v>40452</v>
      </c>
      <c r="B795" s="3">
        <f t="shared" si="48"/>
        <v>2010</v>
      </c>
      <c r="C795" s="3">
        <f t="shared" si="49"/>
        <v>10</v>
      </c>
      <c r="D795" s="3">
        <f t="shared" si="50"/>
        <v>1</v>
      </c>
      <c r="E795" s="3" t="str">
        <f t="shared" si="51"/>
        <v>2010101</v>
      </c>
      <c r="F795" s="35">
        <v>4.1666666666666664E-2</v>
      </c>
      <c r="G795">
        <v>14.3</v>
      </c>
    </row>
    <row r="796" spans="1:7" x14ac:dyDescent="0.25">
      <c r="A796" s="34">
        <v>40452</v>
      </c>
      <c r="B796" s="3">
        <f t="shared" si="48"/>
        <v>2010</v>
      </c>
      <c r="C796" s="3">
        <f t="shared" si="49"/>
        <v>10</v>
      </c>
      <c r="D796" s="3">
        <f t="shared" si="50"/>
        <v>2</v>
      </c>
      <c r="E796" s="3" t="str">
        <f t="shared" si="51"/>
        <v>2010102</v>
      </c>
      <c r="F796" s="35">
        <v>8.3333333333333329E-2</v>
      </c>
      <c r="G796">
        <v>13.9</v>
      </c>
    </row>
    <row r="797" spans="1:7" x14ac:dyDescent="0.25">
      <c r="A797" s="34">
        <v>40452</v>
      </c>
      <c r="B797" s="3">
        <f t="shared" si="48"/>
        <v>2010</v>
      </c>
      <c r="C797" s="3">
        <f t="shared" si="49"/>
        <v>10</v>
      </c>
      <c r="D797" s="3">
        <f t="shared" si="50"/>
        <v>3</v>
      </c>
      <c r="E797" s="3" t="str">
        <f t="shared" si="51"/>
        <v>2010103</v>
      </c>
      <c r="F797" s="35">
        <v>0.125</v>
      </c>
      <c r="G797">
        <v>14.1</v>
      </c>
    </row>
    <row r="798" spans="1:7" x14ac:dyDescent="0.25">
      <c r="A798" s="34">
        <v>40452</v>
      </c>
      <c r="B798" s="3">
        <f t="shared" si="48"/>
        <v>2010</v>
      </c>
      <c r="C798" s="3">
        <f t="shared" si="49"/>
        <v>10</v>
      </c>
      <c r="D798" s="3">
        <f t="shared" si="50"/>
        <v>4</v>
      </c>
      <c r="E798" s="3" t="str">
        <f t="shared" si="51"/>
        <v>2010104</v>
      </c>
      <c r="F798" s="35">
        <v>0.16666666666666666</v>
      </c>
      <c r="G798">
        <v>14.5</v>
      </c>
    </row>
    <row r="799" spans="1:7" x14ac:dyDescent="0.25">
      <c r="A799" s="34">
        <v>40452</v>
      </c>
      <c r="B799" s="3">
        <f t="shared" si="48"/>
        <v>2010</v>
      </c>
      <c r="C799" s="3">
        <f t="shared" si="49"/>
        <v>10</v>
      </c>
      <c r="D799" s="3">
        <f t="shared" si="50"/>
        <v>5</v>
      </c>
      <c r="E799" s="3" t="str">
        <f t="shared" si="51"/>
        <v>2010105</v>
      </c>
      <c r="F799" s="35">
        <v>0.20833333333333334</v>
      </c>
      <c r="G799">
        <v>16.399999999999999</v>
      </c>
    </row>
    <row r="800" spans="1:7" x14ac:dyDescent="0.25">
      <c r="A800" s="34">
        <v>40452</v>
      </c>
      <c r="B800" s="3">
        <f t="shared" si="48"/>
        <v>2010</v>
      </c>
      <c r="C800" s="3">
        <f t="shared" si="49"/>
        <v>10</v>
      </c>
      <c r="D800" s="3">
        <f t="shared" si="50"/>
        <v>6</v>
      </c>
      <c r="E800" s="3" t="str">
        <f t="shared" si="51"/>
        <v>2010106</v>
      </c>
      <c r="F800" s="35">
        <v>0.25</v>
      </c>
      <c r="G800">
        <v>17.100000000000001</v>
      </c>
    </row>
    <row r="801" spans="1:7" x14ac:dyDescent="0.25">
      <c r="A801" s="34">
        <v>40452</v>
      </c>
      <c r="B801" s="3">
        <f t="shared" si="48"/>
        <v>2010</v>
      </c>
      <c r="C801" s="3">
        <f t="shared" si="49"/>
        <v>10</v>
      </c>
      <c r="D801" s="3">
        <f t="shared" si="50"/>
        <v>7</v>
      </c>
      <c r="E801" s="3" t="str">
        <f t="shared" si="51"/>
        <v>2010107</v>
      </c>
      <c r="F801" s="35">
        <v>0.29166666666666669</v>
      </c>
      <c r="G801">
        <v>17</v>
      </c>
    </row>
    <row r="802" spans="1:7" x14ac:dyDescent="0.25">
      <c r="A802" s="34">
        <v>40452</v>
      </c>
      <c r="B802" s="3">
        <f t="shared" si="48"/>
        <v>2010</v>
      </c>
      <c r="C802" s="3">
        <f t="shared" si="49"/>
        <v>10</v>
      </c>
      <c r="D802" s="3">
        <f t="shared" si="50"/>
        <v>8</v>
      </c>
      <c r="E802" s="3" t="str">
        <f t="shared" si="51"/>
        <v>2010108</v>
      </c>
      <c r="F802" s="35">
        <v>0.33333333333333331</v>
      </c>
      <c r="G802">
        <v>17.600000000000001</v>
      </c>
    </row>
    <row r="803" spans="1:7" x14ac:dyDescent="0.25">
      <c r="A803" s="34">
        <v>40452</v>
      </c>
      <c r="B803" s="3">
        <f t="shared" si="48"/>
        <v>2010</v>
      </c>
      <c r="C803" s="3">
        <f t="shared" si="49"/>
        <v>10</v>
      </c>
      <c r="D803" s="3">
        <f t="shared" si="50"/>
        <v>9</v>
      </c>
      <c r="E803" s="3" t="str">
        <f t="shared" si="51"/>
        <v>2010109</v>
      </c>
      <c r="F803" s="35">
        <v>0.375</v>
      </c>
      <c r="G803">
        <v>17.100000000000001</v>
      </c>
    </row>
    <row r="804" spans="1:7" x14ac:dyDescent="0.25">
      <c r="A804" s="34">
        <v>40452</v>
      </c>
      <c r="B804" s="3">
        <f t="shared" si="48"/>
        <v>2010</v>
      </c>
      <c r="C804" s="3">
        <f t="shared" si="49"/>
        <v>10</v>
      </c>
      <c r="D804" s="3">
        <f t="shared" si="50"/>
        <v>10</v>
      </c>
      <c r="E804" s="3" t="str">
        <f t="shared" si="51"/>
        <v>20101010</v>
      </c>
      <c r="F804" s="35">
        <v>0.41666666666666669</v>
      </c>
      <c r="G804">
        <v>16.2</v>
      </c>
    </row>
    <row r="805" spans="1:7" x14ac:dyDescent="0.25">
      <c r="A805" s="34">
        <v>40452</v>
      </c>
      <c r="B805" s="3">
        <f t="shared" si="48"/>
        <v>2010</v>
      </c>
      <c r="C805" s="3">
        <f t="shared" si="49"/>
        <v>10</v>
      </c>
      <c r="D805" s="3">
        <f t="shared" si="50"/>
        <v>11</v>
      </c>
      <c r="E805" s="3" t="str">
        <f t="shared" si="51"/>
        <v>20101011</v>
      </c>
      <c r="F805" s="35">
        <v>0.45833333333333331</v>
      </c>
      <c r="G805">
        <v>15.2</v>
      </c>
    </row>
    <row r="806" spans="1:7" x14ac:dyDescent="0.25">
      <c r="A806" s="34">
        <v>40452</v>
      </c>
      <c r="B806" s="3">
        <f t="shared" si="48"/>
        <v>2010</v>
      </c>
      <c r="C806" s="3">
        <f t="shared" si="49"/>
        <v>10</v>
      </c>
      <c r="D806" s="3">
        <f t="shared" si="50"/>
        <v>12</v>
      </c>
      <c r="E806" s="3" t="str">
        <f t="shared" si="51"/>
        <v>20101012</v>
      </c>
      <c r="F806" s="35">
        <v>0.5</v>
      </c>
      <c r="G806">
        <v>14.9</v>
      </c>
    </row>
    <row r="807" spans="1:7" x14ac:dyDescent="0.25">
      <c r="A807" s="34">
        <v>40452</v>
      </c>
      <c r="B807" s="3">
        <f t="shared" si="48"/>
        <v>2010</v>
      </c>
      <c r="C807" s="3">
        <f t="shared" si="49"/>
        <v>10</v>
      </c>
      <c r="D807" s="3">
        <f t="shared" si="50"/>
        <v>13</v>
      </c>
      <c r="E807" s="3" t="str">
        <f t="shared" si="51"/>
        <v>20101013</v>
      </c>
      <c r="F807" s="35">
        <v>0.54166666666666663</v>
      </c>
      <c r="G807">
        <v>14.7</v>
      </c>
    </row>
    <row r="808" spans="1:7" x14ac:dyDescent="0.25">
      <c r="A808" s="34">
        <v>40452</v>
      </c>
      <c r="B808" s="3">
        <f t="shared" si="48"/>
        <v>2010</v>
      </c>
      <c r="C808" s="3">
        <f t="shared" si="49"/>
        <v>10</v>
      </c>
      <c r="D808" s="3">
        <f t="shared" si="50"/>
        <v>14</v>
      </c>
      <c r="E808" s="3" t="str">
        <f t="shared" si="51"/>
        <v>20101014</v>
      </c>
      <c r="F808" s="35">
        <v>0.58333333333333337</v>
      </c>
      <c r="G808">
        <v>14.7</v>
      </c>
    </row>
    <row r="809" spans="1:7" x14ac:dyDescent="0.25">
      <c r="A809" s="34">
        <v>40452</v>
      </c>
      <c r="B809" s="3">
        <f t="shared" si="48"/>
        <v>2010</v>
      </c>
      <c r="C809" s="3">
        <f t="shared" si="49"/>
        <v>10</v>
      </c>
      <c r="D809" s="3">
        <f t="shared" si="50"/>
        <v>15</v>
      </c>
      <c r="E809" s="3" t="str">
        <f t="shared" si="51"/>
        <v>20101015</v>
      </c>
      <c r="F809" s="35">
        <v>0.625</v>
      </c>
      <c r="G809">
        <v>14.8</v>
      </c>
    </row>
    <row r="810" spans="1:7" x14ac:dyDescent="0.25">
      <c r="A810" s="34">
        <v>40452</v>
      </c>
      <c r="B810" s="3">
        <f t="shared" si="48"/>
        <v>2010</v>
      </c>
      <c r="C810" s="3">
        <f t="shared" si="49"/>
        <v>10</v>
      </c>
      <c r="D810" s="3">
        <f t="shared" si="50"/>
        <v>16</v>
      </c>
      <c r="E810" s="3" t="str">
        <f t="shared" si="51"/>
        <v>20101016</v>
      </c>
      <c r="F810" s="35">
        <v>0.66666666666666663</v>
      </c>
      <c r="G810">
        <v>15.4</v>
      </c>
    </row>
    <row r="811" spans="1:7" x14ac:dyDescent="0.25">
      <c r="A811" s="34">
        <v>40452</v>
      </c>
      <c r="B811" s="3">
        <f t="shared" si="48"/>
        <v>2010</v>
      </c>
      <c r="C811" s="3">
        <f t="shared" si="49"/>
        <v>10</v>
      </c>
      <c r="D811" s="3">
        <f t="shared" si="50"/>
        <v>17</v>
      </c>
      <c r="E811" s="3" t="str">
        <f t="shared" si="51"/>
        <v>20101017</v>
      </c>
      <c r="F811" s="35">
        <v>0.70833333333333337</v>
      </c>
      <c r="G811">
        <v>16.5</v>
      </c>
    </row>
    <row r="812" spans="1:7" x14ac:dyDescent="0.25">
      <c r="A812" s="34">
        <v>40452</v>
      </c>
      <c r="B812" s="3">
        <f t="shared" si="48"/>
        <v>2010</v>
      </c>
      <c r="C812" s="3">
        <f t="shared" si="49"/>
        <v>10</v>
      </c>
      <c r="D812" s="3">
        <f t="shared" si="50"/>
        <v>18</v>
      </c>
      <c r="E812" s="3" t="str">
        <f t="shared" si="51"/>
        <v>20101018</v>
      </c>
      <c r="F812" s="35">
        <v>0.75</v>
      </c>
      <c r="G812">
        <v>17.5</v>
      </c>
    </row>
    <row r="813" spans="1:7" x14ac:dyDescent="0.25">
      <c r="A813" s="34">
        <v>40452</v>
      </c>
      <c r="B813" s="3">
        <f t="shared" si="48"/>
        <v>2010</v>
      </c>
      <c r="C813" s="3">
        <f t="shared" si="49"/>
        <v>10</v>
      </c>
      <c r="D813" s="3">
        <f t="shared" si="50"/>
        <v>19</v>
      </c>
      <c r="E813" s="3" t="str">
        <f t="shared" si="51"/>
        <v>20101019</v>
      </c>
      <c r="F813" s="35">
        <v>0.79166666666666663</v>
      </c>
      <c r="G813">
        <v>17.5</v>
      </c>
    </row>
    <row r="814" spans="1:7" x14ac:dyDescent="0.25">
      <c r="A814" s="34">
        <v>40452</v>
      </c>
      <c r="B814" s="3">
        <f t="shared" si="48"/>
        <v>2010</v>
      </c>
      <c r="C814" s="3">
        <f t="shared" si="49"/>
        <v>10</v>
      </c>
      <c r="D814" s="3">
        <f t="shared" si="50"/>
        <v>20</v>
      </c>
      <c r="E814" s="3" t="str">
        <f t="shared" si="51"/>
        <v>20101020</v>
      </c>
      <c r="F814" s="35">
        <v>0.83333333333333337</v>
      </c>
      <c r="G814">
        <v>17</v>
      </c>
    </row>
    <row r="815" spans="1:7" x14ac:dyDescent="0.25">
      <c r="A815" s="34">
        <v>40452</v>
      </c>
      <c r="B815" s="3">
        <f t="shared" si="48"/>
        <v>2010</v>
      </c>
      <c r="C815" s="3">
        <f t="shared" si="49"/>
        <v>10</v>
      </c>
      <c r="D815" s="3">
        <f t="shared" si="50"/>
        <v>21</v>
      </c>
      <c r="E815" s="3" t="str">
        <f t="shared" si="51"/>
        <v>20101021</v>
      </c>
      <c r="F815" s="35">
        <v>0.875</v>
      </c>
      <c r="G815">
        <v>17.3</v>
      </c>
    </row>
    <row r="816" spans="1:7" x14ac:dyDescent="0.25">
      <c r="A816" s="34">
        <v>40452</v>
      </c>
      <c r="B816" s="3">
        <f t="shared" si="48"/>
        <v>2010</v>
      </c>
      <c r="C816" s="3">
        <f t="shared" si="49"/>
        <v>10</v>
      </c>
      <c r="D816" s="3">
        <f t="shared" si="50"/>
        <v>22</v>
      </c>
      <c r="E816" s="3" t="str">
        <f t="shared" si="51"/>
        <v>20101022</v>
      </c>
      <c r="F816" s="35">
        <v>0.91666666666666663</v>
      </c>
      <c r="G816">
        <v>16.899999999999999</v>
      </c>
    </row>
    <row r="817" spans="1:7" x14ac:dyDescent="0.25">
      <c r="A817" s="34">
        <v>40452</v>
      </c>
      <c r="B817" s="3">
        <f t="shared" si="48"/>
        <v>2010</v>
      </c>
      <c r="C817" s="3">
        <f t="shared" si="49"/>
        <v>10</v>
      </c>
      <c r="D817" s="3">
        <f t="shared" si="50"/>
        <v>23</v>
      </c>
      <c r="E817" s="3" t="str">
        <f t="shared" si="51"/>
        <v>20101023</v>
      </c>
      <c r="F817" s="35">
        <v>0.95833333333333337</v>
      </c>
      <c r="G817">
        <v>16.2</v>
      </c>
    </row>
    <row r="818" spans="1:7" x14ac:dyDescent="0.25">
      <c r="A818" s="34">
        <v>40483</v>
      </c>
      <c r="B818" s="3">
        <f t="shared" si="48"/>
        <v>2010</v>
      </c>
      <c r="C818" s="3">
        <f t="shared" si="49"/>
        <v>11</v>
      </c>
      <c r="D818" s="3">
        <f t="shared" si="50"/>
        <v>0</v>
      </c>
      <c r="E818" s="3" t="str">
        <f t="shared" si="51"/>
        <v>2010110</v>
      </c>
      <c r="F818" s="35">
        <v>0</v>
      </c>
      <c r="G818">
        <v>26.2</v>
      </c>
    </row>
    <row r="819" spans="1:7" x14ac:dyDescent="0.25">
      <c r="A819" s="34">
        <v>40483</v>
      </c>
      <c r="B819" s="3">
        <f t="shared" si="48"/>
        <v>2010</v>
      </c>
      <c r="C819" s="3">
        <f t="shared" si="49"/>
        <v>11</v>
      </c>
      <c r="D819" s="3">
        <f t="shared" si="50"/>
        <v>1</v>
      </c>
      <c r="E819" s="3" t="str">
        <f t="shared" si="51"/>
        <v>2010111</v>
      </c>
      <c r="F819" s="35">
        <v>4.1666666666666664E-2</v>
      </c>
      <c r="G819">
        <v>24.2</v>
      </c>
    </row>
    <row r="820" spans="1:7" x14ac:dyDescent="0.25">
      <c r="A820" s="34">
        <v>40483</v>
      </c>
      <c r="B820" s="3">
        <f t="shared" si="48"/>
        <v>2010</v>
      </c>
      <c r="C820" s="3">
        <f t="shared" si="49"/>
        <v>11</v>
      </c>
      <c r="D820" s="3">
        <f t="shared" si="50"/>
        <v>2</v>
      </c>
      <c r="E820" s="3" t="str">
        <f t="shared" si="51"/>
        <v>2010112</v>
      </c>
      <c r="F820" s="35">
        <v>8.3333333333333329E-2</v>
      </c>
      <c r="G820">
        <v>22.2</v>
      </c>
    </row>
    <row r="821" spans="1:7" x14ac:dyDescent="0.25">
      <c r="A821" s="34">
        <v>40483</v>
      </c>
      <c r="B821" s="3">
        <f t="shared" si="48"/>
        <v>2010</v>
      </c>
      <c r="C821" s="3">
        <f t="shared" si="49"/>
        <v>11</v>
      </c>
      <c r="D821" s="3">
        <f t="shared" si="50"/>
        <v>3</v>
      </c>
      <c r="E821" s="3" t="str">
        <f t="shared" si="51"/>
        <v>2010113</v>
      </c>
      <c r="F821" s="35">
        <v>0.125</v>
      </c>
      <c r="G821">
        <v>20.2</v>
      </c>
    </row>
    <row r="822" spans="1:7" x14ac:dyDescent="0.25">
      <c r="A822" s="34">
        <v>40483</v>
      </c>
      <c r="B822" s="3">
        <f t="shared" si="48"/>
        <v>2010</v>
      </c>
      <c r="C822" s="3">
        <f t="shared" si="49"/>
        <v>11</v>
      </c>
      <c r="D822" s="3">
        <f t="shared" si="50"/>
        <v>4</v>
      </c>
      <c r="E822" s="3" t="str">
        <f t="shared" si="51"/>
        <v>2010114</v>
      </c>
      <c r="F822" s="35">
        <v>0.16666666666666666</v>
      </c>
      <c r="G822">
        <v>18.600000000000001</v>
      </c>
    </row>
    <row r="823" spans="1:7" x14ac:dyDescent="0.25">
      <c r="A823" s="34">
        <v>40483</v>
      </c>
      <c r="B823" s="3">
        <f t="shared" si="48"/>
        <v>2010</v>
      </c>
      <c r="C823" s="3">
        <f t="shared" si="49"/>
        <v>11</v>
      </c>
      <c r="D823" s="3">
        <f t="shared" si="50"/>
        <v>5</v>
      </c>
      <c r="E823" s="3" t="str">
        <f t="shared" si="51"/>
        <v>2010115</v>
      </c>
      <c r="F823" s="35">
        <v>0.20833333333333334</v>
      </c>
      <c r="G823">
        <v>17.2</v>
      </c>
    </row>
    <row r="824" spans="1:7" x14ac:dyDescent="0.25">
      <c r="A824" s="34">
        <v>40483</v>
      </c>
      <c r="B824" s="3">
        <f t="shared" si="48"/>
        <v>2010</v>
      </c>
      <c r="C824" s="3">
        <f t="shared" si="49"/>
        <v>11</v>
      </c>
      <c r="D824" s="3">
        <f t="shared" si="50"/>
        <v>6</v>
      </c>
      <c r="E824" s="3" t="str">
        <f t="shared" si="51"/>
        <v>2010116</v>
      </c>
      <c r="F824" s="35">
        <v>0.25</v>
      </c>
      <c r="G824">
        <v>18.8</v>
      </c>
    </row>
    <row r="825" spans="1:7" x14ac:dyDescent="0.25">
      <c r="A825" s="34">
        <v>40483</v>
      </c>
      <c r="B825" s="3">
        <f t="shared" si="48"/>
        <v>2010</v>
      </c>
      <c r="C825" s="3">
        <f t="shared" si="49"/>
        <v>11</v>
      </c>
      <c r="D825" s="3">
        <f t="shared" si="50"/>
        <v>7</v>
      </c>
      <c r="E825" s="3" t="str">
        <f t="shared" si="51"/>
        <v>2010117</v>
      </c>
      <c r="F825" s="35">
        <v>0.29166666666666669</v>
      </c>
      <c r="G825">
        <v>20.6</v>
      </c>
    </row>
    <row r="826" spans="1:7" x14ac:dyDescent="0.25">
      <c r="A826" s="34">
        <v>40483</v>
      </c>
      <c r="B826" s="3">
        <f t="shared" si="48"/>
        <v>2010</v>
      </c>
      <c r="C826" s="3">
        <f t="shared" si="49"/>
        <v>11</v>
      </c>
      <c r="D826" s="3">
        <f t="shared" si="50"/>
        <v>8</v>
      </c>
      <c r="E826" s="3" t="str">
        <f t="shared" si="51"/>
        <v>2010118</v>
      </c>
      <c r="F826" s="35">
        <v>0.33333333333333331</v>
      </c>
      <c r="G826">
        <v>20.8</v>
      </c>
    </row>
    <row r="827" spans="1:7" x14ac:dyDescent="0.25">
      <c r="A827" s="34">
        <v>40483</v>
      </c>
      <c r="B827" s="3">
        <f t="shared" si="48"/>
        <v>2010</v>
      </c>
      <c r="C827" s="3">
        <f t="shared" si="49"/>
        <v>11</v>
      </c>
      <c r="D827" s="3">
        <f t="shared" si="50"/>
        <v>9</v>
      </c>
      <c r="E827" s="3" t="str">
        <f t="shared" si="51"/>
        <v>2010119</v>
      </c>
      <c r="F827" s="35">
        <v>0.375</v>
      </c>
      <c r="G827">
        <v>20.7</v>
      </c>
    </row>
    <row r="828" spans="1:7" x14ac:dyDescent="0.25">
      <c r="A828" s="34">
        <v>40483</v>
      </c>
      <c r="B828" s="3">
        <f t="shared" si="48"/>
        <v>2010</v>
      </c>
      <c r="C828" s="3">
        <f t="shared" si="49"/>
        <v>11</v>
      </c>
      <c r="D828" s="3">
        <f t="shared" si="50"/>
        <v>10</v>
      </c>
      <c r="E828" s="3" t="str">
        <f t="shared" si="51"/>
        <v>20101110</v>
      </c>
      <c r="F828" s="35">
        <v>0.41666666666666669</v>
      </c>
      <c r="G828">
        <v>20.399999999999999</v>
      </c>
    </row>
    <row r="829" spans="1:7" x14ac:dyDescent="0.25">
      <c r="A829" s="34">
        <v>40483</v>
      </c>
      <c r="B829" s="3">
        <f t="shared" si="48"/>
        <v>2010</v>
      </c>
      <c r="C829" s="3">
        <f t="shared" si="49"/>
        <v>11</v>
      </c>
      <c r="D829" s="3">
        <f t="shared" si="50"/>
        <v>11</v>
      </c>
      <c r="E829" s="3" t="str">
        <f t="shared" si="51"/>
        <v>20101111</v>
      </c>
      <c r="F829" s="35">
        <v>0.45833333333333331</v>
      </c>
      <c r="G829">
        <v>19</v>
      </c>
    </row>
    <row r="830" spans="1:7" x14ac:dyDescent="0.25">
      <c r="A830" s="34">
        <v>40483</v>
      </c>
      <c r="B830" s="3">
        <f t="shared" si="48"/>
        <v>2010</v>
      </c>
      <c r="C830" s="3">
        <f t="shared" si="49"/>
        <v>11</v>
      </c>
      <c r="D830" s="3">
        <f t="shared" si="50"/>
        <v>12</v>
      </c>
      <c r="E830" s="3" t="str">
        <f t="shared" si="51"/>
        <v>20101112</v>
      </c>
      <c r="F830" s="35">
        <v>0.5</v>
      </c>
      <c r="G830">
        <v>18.399999999999999</v>
      </c>
    </row>
    <row r="831" spans="1:7" x14ac:dyDescent="0.25">
      <c r="A831" s="34">
        <v>40483</v>
      </c>
      <c r="B831" s="3">
        <f t="shared" si="48"/>
        <v>2010</v>
      </c>
      <c r="C831" s="3">
        <f t="shared" si="49"/>
        <v>11</v>
      </c>
      <c r="D831" s="3">
        <f t="shared" si="50"/>
        <v>13</v>
      </c>
      <c r="E831" s="3" t="str">
        <f t="shared" si="51"/>
        <v>20101113</v>
      </c>
      <c r="F831" s="35">
        <v>0.54166666666666663</v>
      </c>
      <c r="G831">
        <v>18.3</v>
      </c>
    </row>
    <row r="832" spans="1:7" x14ac:dyDescent="0.25">
      <c r="A832" s="34">
        <v>40483</v>
      </c>
      <c r="B832" s="3">
        <f t="shared" si="48"/>
        <v>2010</v>
      </c>
      <c r="C832" s="3">
        <f t="shared" si="49"/>
        <v>11</v>
      </c>
      <c r="D832" s="3">
        <f t="shared" si="50"/>
        <v>14</v>
      </c>
      <c r="E832" s="3" t="str">
        <f t="shared" si="51"/>
        <v>20101114</v>
      </c>
      <c r="F832" s="35">
        <v>0.58333333333333337</v>
      </c>
      <c r="G832">
        <v>17.899999999999999</v>
      </c>
    </row>
    <row r="833" spans="1:7" x14ac:dyDescent="0.25">
      <c r="A833" s="34">
        <v>40483</v>
      </c>
      <c r="B833" s="3">
        <f t="shared" si="48"/>
        <v>2010</v>
      </c>
      <c r="C833" s="3">
        <f t="shared" si="49"/>
        <v>11</v>
      </c>
      <c r="D833" s="3">
        <f t="shared" si="50"/>
        <v>15</v>
      </c>
      <c r="E833" s="3" t="str">
        <f t="shared" si="51"/>
        <v>20101115</v>
      </c>
      <c r="F833" s="35">
        <v>0.625</v>
      </c>
      <c r="G833">
        <v>18.8</v>
      </c>
    </row>
    <row r="834" spans="1:7" x14ac:dyDescent="0.25">
      <c r="A834" s="34">
        <v>40483</v>
      </c>
      <c r="B834" s="3">
        <f t="shared" si="48"/>
        <v>2010</v>
      </c>
      <c r="C834" s="3">
        <f t="shared" si="49"/>
        <v>11</v>
      </c>
      <c r="D834" s="3">
        <f t="shared" si="50"/>
        <v>16</v>
      </c>
      <c r="E834" s="3" t="str">
        <f t="shared" si="51"/>
        <v>20101116</v>
      </c>
      <c r="F834" s="35">
        <v>0.66666666666666663</v>
      </c>
      <c r="G834">
        <v>20</v>
      </c>
    </row>
    <row r="835" spans="1:7" x14ac:dyDescent="0.25">
      <c r="A835" s="34">
        <v>40483</v>
      </c>
      <c r="B835" s="3">
        <f t="shared" ref="B835:B898" si="52">YEAR(A835)</f>
        <v>2010</v>
      </c>
      <c r="C835" s="3">
        <f t="shared" ref="C835:C898" si="53">MONTH(A835)</f>
        <v>11</v>
      </c>
      <c r="D835" s="3">
        <f t="shared" ref="D835:D898" si="54">HOUR(F835)</f>
        <v>17</v>
      </c>
      <c r="E835" s="3" t="str">
        <f t="shared" ref="E835:E898" si="55">B835&amp;C835&amp;D835</f>
        <v>20101117</v>
      </c>
      <c r="F835" s="35">
        <v>0.70833333333333337</v>
      </c>
      <c r="G835">
        <v>20.9</v>
      </c>
    </row>
    <row r="836" spans="1:7" x14ac:dyDescent="0.25">
      <c r="A836" s="34">
        <v>40483</v>
      </c>
      <c r="B836" s="3">
        <f t="shared" si="52"/>
        <v>2010</v>
      </c>
      <c r="C836" s="3">
        <f t="shared" si="53"/>
        <v>11</v>
      </c>
      <c r="D836" s="3">
        <f t="shared" si="54"/>
        <v>18</v>
      </c>
      <c r="E836" s="3" t="str">
        <f t="shared" si="55"/>
        <v>20101118</v>
      </c>
      <c r="F836" s="35">
        <v>0.75</v>
      </c>
      <c r="G836">
        <v>21.9</v>
      </c>
    </row>
    <row r="837" spans="1:7" x14ac:dyDescent="0.25">
      <c r="A837" s="34">
        <v>40483</v>
      </c>
      <c r="B837" s="3">
        <f t="shared" si="52"/>
        <v>2010</v>
      </c>
      <c r="C837" s="3">
        <f t="shared" si="53"/>
        <v>11</v>
      </c>
      <c r="D837" s="3">
        <f t="shared" si="54"/>
        <v>19</v>
      </c>
      <c r="E837" s="3" t="str">
        <f t="shared" si="55"/>
        <v>20101119</v>
      </c>
      <c r="F837" s="35">
        <v>0.79166666666666663</v>
      </c>
      <c r="G837">
        <v>25</v>
      </c>
    </row>
    <row r="838" spans="1:7" x14ac:dyDescent="0.25">
      <c r="A838" s="34">
        <v>40483</v>
      </c>
      <c r="B838" s="3">
        <f t="shared" si="52"/>
        <v>2010</v>
      </c>
      <c r="C838" s="3">
        <f t="shared" si="53"/>
        <v>11</v>
      </c>
      <c r="D838" s="3">
        <f t="shared" si="54"/>
        <v>20</v>
      </c>
      <c r="E838" s="3" t="str">
        <f t="shared" si="55"/>
        <v>20101120</v>
      </c>
      <c r="F838" s="35">
        <v>0.83333333333333337</v>
      </c>
      <c r="G838">
        <v>29.1</v>
      </c>
    </row>
    <row r="839" spans="1:7" x14ac:dyDescent="0.25">
      <c r="A839" s="34">
        <v>40483</v>
      </c>
      <c r="B839" s="3">
        <f t="shared" si="52"/>
        <v>2010</v>
      </c>
      <c r="C839" s="3">
        <f t="shared" si="53"/>
        <v>11</v>
      </c>
      <c r="D839" s="3">
        <f t="shared" si="54"/>
        <v>21</v>
      </c>
      <c r="E839" s="3" t="str">
        <f t="shared" si="55"/>
        <v>20101121</v>
      </c>
      <c r="F839" s="35">
        <v>0.875</v>
      </c>
      <c r="G839">
        <v>29.3</v>
      </c>
    </row>
    <row r="840" spans="1:7" x14ac:dyDescent="0.25">
      <c r="A840" s="34">
        <v>40483</v>
      </c>
      <c r="B840" s="3">
        <f t="shared" si="52"/>
        <v>2010</v>
      </c>
      <c r="C840" s="3">
        <f t="shared" si="53"/>
        <v>11</v>
      </c>
      <c r="D840" s="3">
        <f t="shared" si="54"/>
        <v>22</v>
      </c>
      <c r="E840" s="3" t="str">
        <f t="shared" si="55"/>
        <v>20101122</v>
      </c>
      <c r="F840" s="35">
        <v>0.91666666666666663</v>
      </c>
      <c r="G840">
        <v>29.3</v>
      </c>
    </row>
    <row r="841" spans="1:7" x14ac:dyDescent="0.25">
      <c r="A841" s="34">
        <v>40483</v>
      </c>
      <c r="B841" s="3">
        <f t="shared" si="52"/>
        <v>2010</v>
      </c>
      <c r="C841" s="3">
        <f t="shared" si="53"/>
        <v>11</v>
      </c>
      <c r="D841" s="3">
        <f t="shared" si="54"/>
        <v>23</v>
      </c>
      <c r="E841" s="3" t="str">
        <f t="shared" si="55"/>
        <v>20101123</v>
      </c>
      <c r="F841" s="35">
        <v>0.95833333333333337</v>
      </c>
      <c r="G841">
        <v>27.7</v>
      </c>
    </row>
    <row r="842" spans="1:7" x14ac:dyDescent="0.25">
      <c r="A842" s="34">
        <v>40513</v>
      </c>
      <c r="B842" s="3">
        <f t="shared" si="52"/>
        <v>2010</v>
      </c>
      <c r="C842" s="3">
        <f t="shared" si="53"/>
        <v>12</v>
      </c>
      <c r="D842" s="3">
        <f t="shared" si="54"/>
        <v>0</v>
      </c>
      <c r="E842" s="3" t="str">
        <f t="shared" si="55"/>
        <v>2010120</v>
      </c>
      <c r="F842" s="35">
        <v>0</v>
      </c>
      <c r="G842">
        <v>22.1</v>
      </c>
    </row>
    <row r="843" spans="1:7" x14ac:dyDescent="0.25">
      <c r="A843" s="34">
        <v>40513</v>
      </c>
      <c r="B843" s="3">
        <f t="shared" si="52"/>
        <v>2010</v>
      </c>
      <c r="C843" s="3">
        <f t="shared" si="53"/>
        <v>12</v>
      </c>
      <c r="D843" s="3">
        <f t="shared" si="54"/>
        <v>1</v>
      </c>
      <c r="E843" s="3" t="str">
        <f t="shared" si="55"/>
        <v>2010121</v>
      </c>
      <c r="F843" s="35">
        <v>4.1666666666666664E-2</v>
      </c>
      <c r="G843">
        <v>20.3</v>
      </c>
    </row>
    <row r="844" spans="1:7" x14ac:dyDescent="0.25">
      <c r="A844" s="34">
        <v>40513</v>
      </c>
      <c r="B844" s="3">
        <f t="shared" si="52"/>
        <v>2010</v>
      </c>
      <c r="C844" s="3">
        <f t="shared" si="53"/>
        <v>12</v>
      </c>
      <c r="D844" s="3">
        <f t="shared" si="54"/>
        <v>2</v>
      </c>
      <c r="E844" s="3" t="str">
        <f t="shared" si="55"/>
        <v>2010122</v>
      </c>
      <c r="F844" s="35">
        <v>8.3333333333333329E-2</v>
      </c>
      <c r="G844">
        <v>19.5</v>
      </c>
    </row>
    <row r="845" spans="1:7" x14ac:dyDescent="0.25">
      <c r="A845" s="34">
        <v>40513</v>
      </c>
      <c r="B845" s="3">
        <f t="shared" si="52"/>
        <v>2010</v>
      </c>
      <c r="C845" s="3">
        <f t="shared" si="53"/>
        <v>12</v>
      </c>
      <c r="D845" s="3">
        <f t="shared" si="54"/>
        <v>3</v>
      </c>
      <c r="E845" s="3" t="str">
        <f t="shared" si="55"/>
        <v>2010123</v>
      </c>
      <c r="F845" s="35">
        <v>0.125</v>
      </c>
      <c r="G845">
        <v>18.2</v>
      </c>
    </row>
    <row r="846" spans="1:7" x14ac:dyDescent="0.25">
      <c r="A846" s="34">
        <v>40513</v>
      </c>
      <c r="B846" s="3">
        <f t="shared" si="52"/>
        <v>2010</v>
      </c>
      <c r="C846" s="3">
        <f t="shared" si="53"/>
        <v>12</v>
      </c>
      <c r="D846" s="3">
        <f t="shared" si="54"/>
        <v>4</v>
      </c>
      <c r="E846" s="3" t="str">
        <f t="shared" si="55"/>
        <v>2010124</v>
      </c>
      <c r="F846" s="35">
        <v>0.16666666666666666</v>
      </c>
      <c r="G846">
        <v>18.399999999999999</v>
      </c>
    </row>
    <row r="847" spans="1:7" x14ac:dyDescent="0.25">
      <c r="A847" s="34">
        <v>40513</v>
      </c>
      <c r="B847" s="3">
        <f t="shared" si="52"/>
        <v>2010</v>
      </c>
      <c r="C847" s="3">
        <f t="shared" si="53"/>
        <v>12</v>
      </c>
      <c r="D847" s="3">
        <f t="shared" si="54"/>
        <v>5</v>
      </c>
      <c r="E847" s="3" t="str">
        <f t="shared" si="55"/>
        <v>2010125</v>
      </c>
      <c r="F847" s="35">
        <v>0.20833333333333334</v>
      </c>
      <c r="G847">
        <v>19.3</v>
      </c>
    </row>
    <row r="848" spans="1:7" x14ac:dyDescent="0.25">
      <c r="A848" s="34">
        <v>40513</v>
      </c>
      <c r="B848" s="3">
        <f t="shared" si="52"/>
        <v>2010</v>
      </c>
      <c r="C848" s="3">
        <f t="shared" si="53"/>
        <v>12</v>
      </c>
      <c r="D848" s="3">
        <f t="shared" si="54"/>
        <v>6</v>
      </c>
      <c r="E848" s="3" t="str">
        <f t="shared" si="55"/>
        <v>2010126</v>
      </c>
      <c r="F848" s="35">
        <v>0.25</v>
      </c>
      <c r="G848">
        <v>21.1</v>
      </c>
    </row>
    <row r="849" spans="1:7" x14ac:dyDescent="0.25">
      <c r="A849" s="34">
        <v>40513</v>
      </c>
      <c r="B849" s="3">
        <f t="shared" si="52"/>
        <v>2010</v>
      </c>
      <c r="C849" s="3">
        <f t="shared" si="53"/>
        <v>12</v>
      </c>
      <c r="D849" s="3">
        <f t="shared" si="54"/>
        <v>7</v>
      </c>
      <c r="E849" s="3" t="str">
        <f t="shared" si="55"/>
        <v>2010127</v>
      </c>
      <c r="F849" s="35">
        <v>0.29166666666666669</v>
      </c>
      <c r="G849">
        <v>22.2</v>
      </c>
    </row>
    <row r="850" spans="1:7" x14ac:dyDescent="0.25">
      <c r="A850" s="34">
        <v>40513</v>
      </c>
      <c r="B850" s="3">
        <f t="shared" si="52"/>
        <v>2010</v>
      </c>
      <c r="C850" s="3">
        <f t="shared" si="53"/>
        <v>12</v>
      </c>
      <c r="D850" s="3">
        <f t="shared" si="54"/>
        <v>8</v>
      </c>
      <c r="E850" s="3" t="str">
        <f t="shared" si="55"/>
        <v>2010128</v>
      </c>
      <c r="F850" s="35">
        <v>0.33333333333333331</v>
      </c>
      <c r="G850">
        <v>23.3</v>
      </c>
    </row>
    <row r="851" spans="1:7" x14ac:dyDescent="0.25">
      <c r="A851" s="34">
        <v>40513</v>
      </c>
      <c r="B851" s="3">
        <f t="shared" si="52"/>
        <v>2010</v>
      </c>
      <c r="C851" s="3">
        <f t="shared" si="53"/>
        <v>12</v>
      </c>
      <c r="D851" s="3">
        <f t="shared" si="54"/>
        <v>9</v>
      </c>
      <c r="E851" s="3" t="str">
        <f t="shared" si="55"/>
        <v>2010129</v>
      </c>
      <c r="F851" s="35">
        <v>0.375</v>
      </c>
      <c r="G851">
        <v>23.8</v>
      </c>
    </row>
    <row r="852" spans="1:7" x14ac:dyDescent="0.25">
      <c r="A852" s="34">
        <v>40513</v>
      </c>
      <c r="B852" s="3">
        <f t="shared" si="52"/>
        <v>2010</v>
      </c>
      <c r="C852" s="3">
        <f t="shared" si="53"/>
        <v>12</v>
      </c>
      <c r="D852" s="3">
        <f t="shared" si="54"/>
        <v>10</v>
      </c>
      <c r="E852" s="3" t="str">
        <f t="shared" si="55"/>
        <v>20101210</v>
      </c>
      <c r="F852" s="35">
        <v>0.41666666666666669</v>
      </c>
      <c r="G852">
        <v>24.3</v>
      </c>
    </row>
    <row r="853" spans="1:7" x14ac:dyDescent="0.25">
      <c r="A853" s="34">
        <v>40513</v>
      </c>
      <c r="B853" s="3">
        <f t="shared" si="52"/>
        <v>2010</v>
      </c>
      <c r="C853" s="3">
        <f t="shared" si="53"/>
        <v>12</v>
      </c>
      <c r="D853" s="3">
        <f t="shared" si="54"/>
        <v>11</v>
      </c>
      <c r="E853" s="3" t="str">
        <f t="shared" si="55"/>
        <v>20101211</v>
      </c>
      <c r="F853" s="35">
        <v>0.45833333333333331</v>
      </c>
      <c r="G853">
        <v>24.7</v>
      </c>
    </row>
    <row r="854" spans="1:7" x14ac:dyDescent="0.25">
      <c r="A854" s="34">
        <v>40513</v>
      </c>
      <c r="B854" s="3">
        <f t="shared" si="52"/>
        <v>2010</v>
      </c>
      <c r="C854" s="3">
        <f t="shared" si="53"/>
        <v>12</v>
      </c>
      <c r="D854" s="3">
        <f t="shared" si="54"/>
        <v>12</v>
      </c>
      <c r="E854" s="3" t="str">
        <f t="shared" si="55"/>
        <v>20101212</v>
      </c>
      <c r="F854" s="35">
        <v>0.5</v>
      </c>
      <c r="G854">
        <v>24</v>
      </c>
    </row>
    <row r="855" spans="1:7" x14ac:dyDescent="0.25">
      <c r="A855" s="34">
        <v>40513</v>
      </c>
      <c r="B855" s="3">
        <f t="shared" si="52"/>
        <v>2010</v>
      </c>
      <c r="C855" s="3">
        <f t="shared" si="53"/>
        <v>12</v>
      </c>
      <c r="D855" s="3">
        <f t="shared" si="54"/>
        <v>13</v>
      </c>
      <c r="E855" s="3" t="str">
        <f t="shared" si="55"/>
        <v>20101213</v>
      </c>
      <c r="F855" s="35">
        <v>0.54166666666666663</v>
      </c>
      <c r="G855">
        <v>23.8</v>
      </c>
    </row>
    <row r="856" spans="1:7" x14ac:dyDescent="0.25">
      <c r="A856" s="34">
        <v>40513</v>
      </c>
      <c r="B856" s="3">
        <f t="shared" si="52"/>
        <v>2010</v>
      </c>
      <c r="C856" s="3">
        <f t="shared" si="53"/>
        <v>12</v>
      </c>
      <c r="D856" s="3">
        <f t="shared" si="54"/>
        <v>14</v>
      </c>
      <c r="E856" s="3" t="str">
        <f t="shared" si="55"/>
        <v>20101214</v>
      </c>
      <c r="F856" s="35">
        <v>0.58333333333333337</v>
      </c>
      <c r="G856">
        <v>23.4</v>
      </c>
    </row>
    <row r="857" spans="1:7" x14ac:dyDescent="0.25">
      <c r="A857" s="34">
        <v>40513</v>
      </c>
      <c r="B857" s="3">
        <f t="shared" si="52"/>
        <v>2010</v>
      </c>
      <c r="C857" s="3">
        <f t="shared" si="53"/>
        <v>12</v>
      </c>
      <c r="D857" s="3">
        <f t="shared" si="54"/>
        <v>15</v>
      </c>
      <c r="E857" s="3" t="str">
        <f t="shared" si="55"/>
        <v>20101215</v>
      </c>
      <c r="F857" s="35">
        <v>0.625</v>
      </c>
      <c r="G857">
        <v>23.1</v>
      </c>
    </row>
    <row r="858" spans="1:7" x14ac:dyDescent="0.25">
      <c r="A858" s="34">
        <v>40513</v>
      </c>
      <c r="B858" s="3">
        <f t="shared" si="52"/>
        <v>2010</v>
      </c>
      <c r="C858" s="3">
        <f t="shared" si="53"/>
        <v>12</v>
      </c>
      <c r="D858" s="3">
        <f t="shared" si="54"/>
        <v>16</v>
      </c>
      <c r="E858" s="3" t="str">
        <f t="shared" si="55"/>
        <v>20101216</v>
      </c>
      <c r="F858" s="35">
        <v>0.66666666666666663</v>
      </c>
      <c r="G858">
        <v>23.4</v>
      </c>
    </row>
    <row r="859" spans="1:7" x14ac:dyDescent="0.25">
      <c r="A859" s="34">
        <v>40513</v>
      </c>
      <c r="B859" s="3">
        <f t="shared" si="52"/>
        <v>2010</v>
      </c>
      <c r="C859" s="3">
        <f t="shared" si="53"/>
        <v>12</v>
      </c>
      <c r="D859" s="3">
        <f t="shared" si="54"/>
        <v>17</v>
      </c>
      <c r="E859" s="3" t="str">
        <f t="shared" si="55"/>
        <v>20101217</v>
      </c>
      <c r="F859" s="35">
        <v>0.70833333333333337</v>
      </c>
      <c r="G859">
        <v>23.8</v>
      </c>
    </row>
    <row r="860" spans="1:7" x14ac:dyDescent="0.25">
      <c r="A860" s="34">
        <v>40513</v>
      </c>
      <c r="B860" s="3">
        <f t="shared" si="52"/>
        <v>2010</v>
      </c>
      <c r="C860" s="3">
        <f t="shared" si="53"/>
        <v>12</v>
      </c>
      <c r="D860" s="3">
        <f t="shared" si="54"/>
        <v>18</v>
      </c>
      <c r="E860" s="3" t="str">
        <f t="shared" si="55"/>
        <v>20101218</v>
      </c>
      <c r="F860" s="35">
        <v>0.75</v>
      </c>
      <c r="G860">
        <v>24</v>
      </c>
    </row>
    <row r="861" spans="1:7" x14ac:dyDescent="0.25">
      <c r="A861" s="34">
        <v>40513</v>
      </c>
      <c r="B861" s="3">
        <f t="shared" si="52"/>
        <v>2010</v>
      </c>
      <c r="C861" s="3">
        <f t="shared" si="53"/>
        <v>12</v>
      </c>
      <c r="D861" s="3">
        <f t="shared" si="54"/>
        <v>19</v>
      </c>
      <c r="E861" s="3" t="str">
        <f t="shared" si="55"/>
        <v>20101219</v>
      </c>
      <c r="F861" s="35">
        <v>0.79166666666666663</v>
      </c>
      <c r="G861">
        <v>24.5</v>
      </c>
    </row>
    <row r="862" spans="1:7" x14ac:dyDescent="0.25">
      <c r="A862" s="34">
        <v>40513</v>
      </c>
      <c r="B862" s="3">
        <f t="shared" si="52"/>
        <v>2010</v>
      </c>
      <c r="C862" s="3">
        <f t="shared" si="53"/>
        <v>12</v>
      </c>
      <c r="D862" s="3">
        <f t="shared" si="54"/>
        <v>20</v>
      </c>
      <c r="E862" s="3" t="str">
        <f t="shared" si="55"/>
        <v>20101220</v>
      </c>
      <c r="F862" s="35">
        <v>0.83333333333333337</v>
      </c>
      <c r="G862">
        <v>24.3</v>
      </c>
    </row>
    <row r="863" spans="1:7" x14ac:dyDescent="0.25">
      <c r="A863" s="34">
        <v>40513</v>
      </c>
      <c r="B863" s="3">
        <f t="shared" si="52"/>
        <v>2010</v>
      </c>
      <c r="C863" s="3">
        <f t="shared" si="53"/>
        <v>12</v>
      </c>
      <c r="D863" s="3">
        <f t="shared" si="54"/>
        <v>21</v>
      </c>
      <c r="E863" s="3" t="str">
        <f t="shared" si="55"/>
        <v>20101221</v>
      </c>
      <c r="F863" s="35">
        <v>0.875</v>
      </c>
      <c r="G863">
        <v>24.3</v>
      </c>
    </row>
    <row r="864" spans="1:7" x14ac:dyDescent="0.25">
      <c r="A864" s="34">
        <v>40513</v>
      </c>
      <c r="B864" s="3">
        <f t="shared" si="52"/>
        <v>2010</v>
      </c>
      <c r="C864" s="3">
        <f t="shared" si="53"/>
        <v>12</v>
      </c>
      <c r="D864" s="3">
        <f t="shared" si="54"/>
        <v>22</v>
      </c>
      <c r="E864" s="3" t="str">
        <f t="shared" si="55"/>
        <v>20101222</v>
      </c>
      <c r="F864" s="35">
        <v>0.91666666666666663</v>
      </c>
      <c r="G864">
        <v>24</v>
      </c>
    </row>
    <row r="865" spans="1:7" x14ac:dyDescent="0.25">
      <c r="A865" s="34">
        <v>40513</v>
      </c>
      <c r="B865" s="3">
        <f t="shared" si="52"/>
        <v>2010</v>
      </c>
      <c r="C865" s="3">
        <f t="shared" si="53"/>
        <v>12</v>
      </c>
      <c r="D865" s="3">
        <f t="shared" si="54"/>
        <v>23</v>
      </c>
      <c r="E865" s="3" t="str">
        <f t="shared" si="55"/>
        <v>20101223</v>
      </c>
      <c r="F865" s="35">
        <v>0.95833333333333337</v>
      </c>
      <c r="G865">
        <v>22.9</v>
      </c>
    </row>
    <row r="866" spans="1:7" x14ac:dyDescent="0.25">
      <c r="A866" s="34">
        <v>40544</v>
      </c>
      <c r="B866" s="3">
        <f t="shared" si="52"/>
        <v>2011</v>
      </c>
      <c r="C866" s="3">
        <f t="shared" si="53"/>
        <v>1</v>
      </c>
      <c r="D866" s="3">
        <f t="shared" si="54"/>
        <v>0</v>
      </c>
      <c r="E866" s="3" t="str">
        <f t="shared" si="55"/>
        <v>201110</v>
      </c>
      <c r="F866" s="35">
        <v>0</v>
      </c>
      <c r="G866">
        <v>17.3</v>
      </c>
    </row>
    <row r="867" spans="1:7" x14ac:dyDescent="0.25">
      <c r="A867" s="34">
        <v>40544</v>
      </c>
      <c r="B867" s="3">
        <f t="shared" si="52"/>
        <v>2011</v>
      </c>
      <c r="C867" s="3">
        <f t="shared" si="53"/>
        <v>1</v>
      </c>
      <c r="D867" s="3">
        <f t="shared" si="54"/>
        <v>1</v>
      </c>
      <c r="E867" s="3" t="str">
        <f t="shared" si="55"/>
        <v>201111</v>
      </c>
      <c r="F867" s="35">
        <v>4.1666666666666664E-2</v>
      </c>
      <c r="G867">
        <v>15.7</v>
      </c>
    </row>
    <row r="868" spans="1:7" x14ac:dyDescent="0.25">
      <c r="A868" s="34">
        <v>40544</v>
      </c>
      <c r="B868" s="3">
        <f t="shared" si="52"/>
        <v>2011</v>
      </c>
      <c r="C868" s="3">
        <f t="shared" si="53"/>
        <v>1</v>
      </c>
      <c r="D868" s="3">
        <f t="shared" si="54"/>
        <v>2</v>
      </c>
      <c r="E868" s="3" t="str">
        <f t="shared" si="55"/>
        <v>201112</v>
      </c>
      <c r="F868" s="35">
        <v>8.3333333333333329E-2</v>
      </c>
      <c r="G868">
        <v>15.2</v>
      </c>
    </row>
    <row r="869" spans="1:7" x14ac:dyDescent="0.25">
      <c r="A869" s="34">
        <v>40544</v>
      </c>
      <c r="B869" s="3">
        <f t="shared" si="52"/>
        <v>2011</v>
      </c>
      <c r="C869" s="3">
        <f t="shared" si="53"/>
        <v>1</v>
      </c>
      <c r="D869" s="3">
        <f t="shared" si="54"/>
        <v>3</v>
      </c>
      <c r="E869" s="3" t="str">
        <f t="shared" si="55"/>
        <v>201113</v>
      </c>
      <c r="F869" s="35">
        <v>0.125</v>
      </c>
      <c r="G869">
        <v>14.6</v>
      </c>
    </row>
    <row r="870" spans="1:7" x14ac:dyDescent="0.25">
      <c r="A870" s="34">
        <v>40544</v>
      </c>
      <c r="B870" s="3">
        <f t="shared" si="52"/>
        <v>2011</v>
      </c>
      <c r="C870" s="3">
        <f t="shared" si="53"/>
        <v>1</v>
      </c>
      <c r="D870" s="3">
        <f t="shared" si="54"/>
        <v>4</v>
      </c>
      <c r="E870" s="3" t="str">
        <f t="shared" si="55"/>
        <v>201114</v>
      </c>
      <c r="F870" s="35">
        <v>0.16666666666666666</v>
      </c>
      <c r="G870">
        <v>14.7</v>
      </c>
    </row>
    <row r="871" spans="1:7" x14ac:dyDescent="0.25">
      <c r="A871" s="34">
        <v>40544</v>
      </c>
      <c r="B871" s="3">
        <f t="shared" si="52"/>
        <v>2011</v>
      </c>
      <c r="C871" s="3">
        <f t="shared" si="53"/>
        <v>1</v>
      </c>
      <c r="D871" s="3">
        <f t="shared" si="54"/>
        <v>5</v>
      </c>
      <c r="E871" s="3" t="str">
        <f t="shared" si="55"/>
        <v>201115</v>
      </c>
      <c r="F871" s="35">
        <v>0.20833333333333334</v>
      </c>
      <c r="G871">
        <v>14.7</v>
      </c>
    </row>
    <row r="872" spans="1:7" x14ac:dyDescent="0.25">
      <c r="A872" s="34">
        <v>40544</v>
      </c>
      <c r="B872" s="3">
        <f t="shared" si="52"/>
        <v>2011</v>
      </c>
      <c r="C872" s="3">
        <f t="shared" si="53"/>
        <v>1</v>
      </c>
      <c r="D872" s="3">
        <f t="shared" si="54"/>
        <v>6</v>
      </c>
      <c r="E872" s="3" t="str">
        <f t="shared" si="55"/>
        <v>201116</v>
      </c>
      <c r="F872" s="35">
        <v>0.25</v>
      </c>
      <c r="G872">
        <v>16.600000000000001</v>
      </c>
    </row>
    <row r="873" spans="1:7" x14ac:dyDescent="0.25">
      <c r="A873" s="34">
        <v>40544</v>
      </c>
      <c r="B873" s="3">
        <f t="shared" si="52"/>
        <v>2011</v>
      </c>
      <c r="C873" s="3">
        <f t="shared" si="53"/>
        <v>1</v>
      </c>
      <c r="D873" s="3">
        <f t="shared" si="54"/>
        <v>7</v>
      </c>
      <c r="E873" s="3" t="str">
        <f t="shared" si="55"/>
        <v>201117</v>
      </c>
      <c r="F873" s="35">
        <v>0.29166666666666669</v>
      </c>
      <c r="G873">
        <v>17.3</v>
      </c>
    </row>
    <row r="874" spans="1:7" x14ac:dyDescent="0.25">
      <c r="A874" s="34">
        <v>40544</v>
      </c>
      <c r="B874" s="3">
        <f t="shared" si="52"/>
        <v>2011</v>
      </c>
      <c r="C874" s="3">
        <f t="shared" si="53"/>
        <v>1</v>
      </c>
      <c r="D874" s="3">
        <f t="shared" si="54"/>
        <v>8</v>
      </c>
      <c r="E874" s="3" t="str">
        <f t="shared" si="55"/>
        <v>201118</v>
      </c>
      <c r="F874" s="35">
        <v>0.33333333333333331</v>
      </c>
      <c r="G874">
        <v>17.8</v>
      </c>
    </row>
    <row r="875" spans="1:7" x14ac:dyDescent="0.25">
      <c r="A875" s="34">
        <v>40544</v>
      </c>
      <c r="B875" s="3">
        <f t="shared" si="52"/>
        <v>2011</v>
      </c>
      <c r="C875" s="3">
        <f t="shared" si="53"/>
        <v>1</v>
      </c>
      <c r="D875" s="3">
        <f t="shared" si="54"/>
        <v>9</v>
      </c>
      <c r="E875" s="3" t="str">
        <f t="shared" si="55"/>
        <v>201119</v>
      </c>
      <c r="F875" s="35">
        <v>0.375</v>
      </c>
      <c r="G875">
        <v>18.3</v>
      </c>
    </row>
    <row r="876" spans="1:7" x14ac:dyDescent="0.25">
      <c r="A876" s="34">
        <v>40544</v>
      </c>
      <c r="B876" s="3">
        <f t="shared" si="52"/>
        <v>2011</v>
      </c>
      <c r="C876" s="3">
        <f t="shared" si="53"/>
        <v>1</v>
      </c>
      <c r="D876" s="3">
        <f t="shared" si="54"/>
        <v>10</v>
      </c>
      <c r="E876" s="3" t="str">
        <f t="shared" si="55"/>
        <v>2011110</v>
      </c>
      <c r="F876" s="35">
        <v>0.41666666666666669</v>
      </c>
      <c r="G876">
        <v>17.3</v>
      </c>
    </row>
    <row r="877" spans="1:7" x14ac:dyDescent="0.25">
      <c r="A877" s="34">
        <v>40544</v>
      </c>
      <c r="B877" s="3">
        <f t="shared" si="52"/>
        <v>2011</v>
      </c>
      <c r="C877" s="3">
        <f t="shared" si="53"/>
        <v>1</v>
      </c>
      <c r="D877" s="3">
        <f t="shared" si="54"/>
        <v>11</v>
      </c>
      <c r="E877" s="3" t="str">
        <f t="shared" si="55"/>
        <v>2011111</v>
      </c>
      <c r="F877" s="35">
        <v>0.45833333333333331</v>
      </c>
      <c r="G877">
        <v>17.5</v>
      </c>
    </row>
    <row r="878" spans="1:7" x14ac:dyDescent="0.25">
      <c r="A878" s="34">
        <v>40544</v>
      </c>
      <c r="B878" s="3">
        <f t="shared" si="52"/>
        <v>2011</v>
      </c>
      <c r="C878" s="3">
        <f t="shared" si="53"/>
        <v>1</v>
      </c>
      <c r="D878" s="3">
        <f t="shared" si="54"/>
        <v>12</v>
      </c>
      <c r="E878" s="3" t="str">
        <f t="shared" si="55"/>
        <v>2011112</v>
      </c>
      <c r="F878" s="35">
        <v>0.5</v>
      </c>
      <c r="G878">
        <v>17.100000000000001</v>
      </c>
    </row>
    <row r="879" spans="1:7" x14ac:dyDescent="0.25">
      <c r="A879" s="34">
        <v>40544</v>
      </c>
      <c r="B879" s="3">
        <f t="shared" si="52"/>
        <v>2011</v>
      </c>
      <c r="C879" s="3">
        <f t="shared" si="53"/>
        <v>1</v>
      </c>
      <c r="D879" s="3">
        <f t="shared" si="54"/>
        <v>13</v>
      </c>
      <c r="E879" s="3" t="str">
        <f t="shared" si="55"/>
        <v>2011113</v>
      </c>
      <c r="F879" s="35">
        <v>0.54166666666666663</v>
      </c>
      <c r="G879">
        <v>16.8</v>
      </c>
    </row>
    <row r="880" spans="1:7" x14ac:dyDescent="0.25">
      <c r="A880" s="34">
        <v>40544</v>
      </c>
      <c r="B880" s="3">
        <f t="shared" si="52"/>
        <v>2011</v>
      </c>
      <c r="C880" s="3">
        <f t="shared" si="53"/>
        <v>1</v>
      </c>
      <c r="D880" s="3">
        <f t="shared" si="54"/>
        <v>14</v>
      </c>
      <c r="E880" s="3" t="str">
        <f t="shared" si="55"/>
        <v>2011114</v>
      </c>
      <c r="F880" s="35">
        <v>0.58333333333333337</v>
      </c>
      <c r="G880">
        <v>16.399999999999999</v>
      </c>
    </row>
    <row r="881" spans="1:7" x14ac:dyDescent="0.25">
      <c r="A881" s="34">
        <v>40544</v>
      </c>
      <c r="B881" s="3">
        <f t="shared" si="52"/>
        <v>2011</v>
      </c>
      <c r="C881" s="3">
        <f t="shared" si="53"/>
        <v>1</v>
      </c>
      <c r="D881" s="3">
        <f t="shared" si="54"/>
        <v>15</v>
      </c>
      <c r="E881" s="3" t="str">
        <f t="shared" si="55"/>
        <v>2011115</v>
      </c>
      <c r="F881" s="35">
        <v>0.625</v>
      </c>
      <c r="G881">
        <v>16.100000000000001</v>
      </c>
    </row>
    <row r="882" spans="1:7" x14ac:dyDescent="0.25">
      <c r="A882" s="34">
        <v>40544</v>
      </c>
      <c r="B882" s="3">
        <f t="shared" si="52"/>
        <v>2011</v>
      </c>
      <c r="C882" s="3">
        <f t="shared" si="53"/>
        <v>1</v>
      </c>
      <c r="D882" s="3">
        <f t="shared" si="54"/>
        <v>16</v>
      </c>
      <c r="E882" s="3" t="str">
        <f t="shared" si="55"/>
        <v>2011116</v>
      </c>
      <c r="F882" s="35">
        <v>0.66666666666666663</v>
      </c>
      <c r="G882">
        <v>17</v>
      </c>
    </row>
    <row r="883" spans="1:7" x14ac:dyDescent="0.25">
      <c r="A883" s="34">
        <v>40544</v>
      </c>
      <c r="B883" s="3">
        <f t="shared" si="52"/>
        <v>2011</v>
      </c>
      <c r="C883" s="3">
        <f t="shared" si="53"/>
        <v>1</v>
      </c>
      <c r="D883" s="3">
        <f t="shared" si="54"/>
        <v>17</v>
      </c>
      <c r="E883" s="3" t="str">
        <f t="shared" si="55"/>
        <v>2011117</v>
      </c>
      <c r="F883" s="35">
        <v>0.70833333333333337</v>
      </c>
      <c r="G883">
        <v>17.899999999999999</v>
      </c>
    </row>
    <row r="884" spans="1:7" x14ac:dyDescent="0.25">
      <c r="A884" s="34">
        <v>40544</v>
      </c>
      <c r="B884" s="3">
        <f t="shared" si="52"/>
        <v>2011</v>
      </c>
      <c r="C884" s="3">
        <f t="shared" si="53"/>
        <v>1</v>
      </c>
      <c r="D884" s="3">
        <f t="shared" si="54"/>
        <v>18</v>
      </c>
      <c r="E884" s="3" t="str">
        <f t="shared" si="55"/>
        <v>2011118</v>
      </c>
      <c r="F884" s="35">
        <v>0.75</v>
      </c>
      <c r="G884">
        <v>18.399999999999999</v>
      </c>
    </row>
    <row r="885" spans="1:7" x14ac:dyDescent="0.25">
      <c r="A885" s="34">
        <v>40544</v>
      </c>
      <c r="B885" s="3">
        <f t="shared" si="52"/>
        <v>2011</v>
      </c>
      <c r="C885" s="3">
        <f t="shared" si="53"/>
        <v>1</v>
      </c>
      <c r="D885" s="3">
        <f t="shared" si="54"/>
        <v>19</v>
      </c>
      <c r="E885" s="3" t="str">
        <f t="shared" si="55"/>
        <v>2011119</v>
      </c>
      <c r="F885" s="35">
        <v>0.79166666666666663</v>
      </c>
      <c r="G885">
        <v>18.7</v>
      </c>
    </row>
    <row r="886" spans="1:7" x14ac:dyDescent="0.25">
      <c r="A886" s="34">
        <v>40544</v>
      </c>
      <c r="B886" s="3">
        <f t="shared" si="52"/>
        <v>2011</v>
      </c>
      <c r="C886" s="3">
        <f t="shared" si="53"/>
        <v>1</v>
      </c>
      <c r="D886" s="3">
        <f t="shared" si="54"/>
        <v>20</v>
      </c>
      <c r="E886" s="3" t="str">
        <f t="shared" si="55"/>
        <v>2011120</v>
      </c>
      <c r="F886" s="35">
        <v>0.83333333333333337</v>
      </c>
      <c r="G886">
        <v>18.399999999999999</v>
      </c>
    </row>
    <row r="887" spans="1:7" x14ac:dyDescent="0.25">
      <c r="A887" s="34">
        <v>40544</v>
      </c>
      <c r="B887" s="3">
        <f t="shared" si="52"/>
        <v>2011</v>
      </c>
      <c r="C887" s="3">
        <f t="shared" si="53"/>
        <v>1</v>
      </c>
      <c r="D887" s="3">
        <f t="shared" si="54"/>
        <v>21</v>
      </c>
      <c r="E887" s="3" t="str">
        <f t="shared" si="55"/>
        <v>2011121</v>
      </c>
      <c r="F887" s="35">
        <v>0.875</v>
      </c>
      <c r="G887">
        <v>18.3</v>
      </c>
    </row>
    <row r="888" spans="1:7" x14ac:dyDescent="0.25">
      <c r="A888" s="34">
        <v>40544</v>
      </c>
      <c r="B888" s="3">
        <f t="shared" si="52"/>
        <v>2011</v>
      </c>
      <c r="C888" s="3">
        <f t="shared" si="53"/>
        <v>1</v>
      </c>
      <c r="D888" s="3">
        <f t="shared" si="54"/>
        <v>22</v>
      </c>
      <c r="E888" s="3" t="str">
        <f t="shared" si="55"/>
        <v>2011122</v>
      </c>
      <c r="F888" s="35">
        <v>0.91666666666666663</v>
      </c>
      <c r="G888">
        <v>17.899999999999999</v>
      </c>
    </row>
    <row r="889" spans="1:7" x14ac:dyDescent="0.25">
      <c r="A889" s="34">
        <v>40544</v>
      </c>
      <c r="B889" s="3">
        <f t="shared" si="52"/>
        <v>2011</v>
      </c>
      <c r="C889" s="3">
        <f t="shared" si="53"/>
        <v>1</v>
      </c>
      <c r="D889" s="3">
        <f t="shared" si="54"/>
        <v>23</v>
      </c>
      <c r="E889" s="3" t="str">
        <f t="shared" si="55"/>
        <v>2011123</v>
      </c>
      <c r="F889" s="35">
        <v>0.95833333333333337</v>
      </c>
      <c r="G889">
        <v>17.600000000000001</v>
      </c>
    </row>
    <row r="890" spans="1:7" x14ac:dyDescent="0.25">
      <c r="A890" s="34">
        <v>40575</v>
      </c>
      <c r="B890" s="3">
        <f t="shared" si="52"/>
        <v>2011</v>
      </c>
      <c r="C890" s="3">
        <f t="shared" si="53"/>
        <v>2</v>
      </c>
      <c r="D890" s="3">
        <f t="shared" si="54"/>
        <v>0</v>
      </c>
      <c r="E890" s="3" t="str">
        <f t="shared" si="55"/>
        <v>201120</v>
      </c>
      <c r="F890" s="35">
        <v>0</v>
      </c>
      <c r="G890">
        <v>23.2</v>
      </c>
    </row>
    <row r="891" spans="1:7" x14ac:dyDescent="0.25">
      <c r="A891" s="34">
        <v>40575</v>
      </c>
      <c r="B891" s="3">
        <f t="shared" si="52"/>
        <v>2011</v>
      </c>
      <c r="C891" s="3">
        <f t="shared" si="53"/>
        <v>2</v>
      </c>
      <c r="D891" s="3">
        <f t="shared" si="54"/>
        <v>1</v>
      </c>
      <c r="E891" s="3" t="str">
        <f t="shared" si="55"/>
        <v>201121</v>
      </c>
      <c r="F891" s="35">
        <v>4.1666666666666664E-2</v>
      </c>
      <c r="G891">
        <v>22.9</v>
      </c>
    </row>
    <row r="892" spans="1:7" x14ac:dyDescent="0.25">
      <c r="A892" s="34">
        <v>40575</v>
      </c>
      <c r="B892" s="3">
        <f t="shared" si="52"/>
        <v>2011</v>
      </c>
      <c r="C892" s="3">
        <f t="shared" si="53"/>
        <v>2</v>
      </c>
      <c r="D892" s="3">
        <f t="shared" si="54"/>
        <v>2</v>
      </c>
      <c r="E892" s="3" t="str">
        <f t="shared" si="55"/>
        <v>201122</v>
      </c>
      <c r="F892" s="35">
        <v>8.3333333333333329E-2</v>
      </c>
      <c r="G892">
        <v>22.4</v>
      </c>
    </row>
    <row r="893" spans="1:7" x14ac:dyDescent="0.25">
      <c r="A893" s="34">
        <v>40575</v>
      </c>
      <c r="B893" s="3">
        <f t="shared" si="52"/>
        <v>2011</v>
      </c>
      <c r="C893" s="3">
        <f t="shared" si="53"/>
        <v>2</v>
      </c>
      <c r="D893" s="3">
        <f t="shared" si="54"/>
        <v>3</v>
      </c>
      <c r="E893" s="3" t="str">
        <f t="shared" si="55"/>
        <v>201123</v>
      </c>
      <c r="F893" s="35">
        <v>0.125</v>
      </c>
      <c r="G893">
        <v>22.6</v>
      </c>
    </row>
    <row r="894" spans="1:7" x14ac:dyDescent="0.25">
      <c r="A894" s="34">
        <v>40575</v>
      </c>
      <c r="B894" s="3">
        <f t="shared" si="52"/>
        <v>2011</v>
      </c>
      <c r="C894" s="3">
        <f t="shared" si="53"/>
        <v>2</v>
      </c>
      <c r="D894" s="3">
        <f t="shared" si="54"/>
        <v>4</v>
      </c>
      <c r="E894" s="3" t="str">
        <f t="shared" si="55"/>
        <v>201124</v>
      </c>
      <c r="F894" s="35">
        <v>0.16666666666666666</v>
      </c>
      <c r="G894">
        <v>22.9</v>
      </c>
    </row>
    <row r="895" spans="1:7" x14ac:dyDescent="0.25">
      <c r="A895" s="34">
        <v>40575</v>
      </c>
      <c r="B895" s="3">
        <f t="shared" si="52"/>
        <v>2011</v>
      </c>
      <c r="C895" s="3">
        <f t="shared" si="53"/>
        <v>2</v>
      </c>
      <c r="D895" s="3">
        <f t="shared" si="54"/>
        <v>5</v>
      </c>
      <c r="E895" s="3" t="str">
        <f t="shared" si="55"/>
        <v>201125</v>
      </c>
      <c r="F895" s="35">
        <v>0.20833333333333334</v>
      </c>
      <c r="G895">
        <v>23.8</v>
      </c>
    </row>
    <row r="896" spans="1:7" x14ac:dyDescent="0.25">
      <c r="A896" s="34">
        <v>40575</v>
      </c>
      <c r="B896" s="3">
        <f t="shared" si="52"/>
        <v>2011</v>
      </c>
      <c r="C896" s="3">
        <f t="shared" si="53"/>
        <v>2</v>
      </c>
      <c r="D896" s="3">
        <f t="shared" si="54"/>
        <v>6</v>
      </c>
      <c r="E896" s="3" t="str">
        <f t="shared" si="55"/>
        <v>201126</v>
      </c>
      <c r="F896" s="35">
        <v>0.25</v>
      </c>
      <c r="G896">
        <v>25.9</v>
      </c>
    </row>
    <row r="897" spans="1:7" x14ac:dyDescent="0.25">
      <c r="A897" s="34">
        <v>40575</v>
      </c>
      <c r="B897" s="3">
        <f t="shared" si="52"/>
        <v>2011</v>
      </c>
      <c r="C897" s="3">
        <f t="shared" si="53"/>
        <v>2</v>
      </c>
      <c r="D897" s="3">
        <f t="shared" si="54"/>
        <v>7</v>
      </c>
      <c r="E897" s="3" t="str">
        <f t="shared" si="55"/>
        <v>201127</v>
      </c>
      <c r="F897" s="35">
        <v>0.29166666666666669</v>
      </c>
      <c r="G897">
        <v>26.7</v>
      </c>
    </row>
    <row r="898" spans="1:7" x14ac:dyDescent="0.25">
      <c r="A898" s="34">
        <v>40575</v>
      </c>
      <c r="B898" s="3">
        <f t="shared" si="52"/>
        <v>2011</v>
      </c>
      <c r="C898" s="3">
        <f t="shared" si="53"/>
        <v>2</v>
      </c>
      <c r="D898" s="3">
        <f t="shared" si="54"/>
        <v>8</v>
      </c>
      <c r="E898" s="3" t="str">
        <f t="shared" si="55"/>
        <v>201128</v>
      </c>
      <c r="F898" s="35">
        <v>0.33333333333333331</v>
      </c>
      <c r="G898">
        <v>26.3</v>
      </c>
    </row>
    <row r="899" spans="1:7" x14ac:dyDescent="0.25">
      <c r="A899" s="34">
        <v>40575</v>
      </c>
      <c r="B899" s="3">
        <f t="shared" ref="B899:B962" si="56">YEAR(A899)</f>
        <v>2011</v>
      </c>
      <c r="C899" s="3">
        <f t="shared" ref="C899:C962" si="57">MONTH(A899)</f>
        <v>2</v>
      </c>
      <c r="D899" s="3">
        <f t="shared" ref="D899:D962" si="58">HOUR(F899)</f>
        <v>9</v>
      </c>
      <c r="E899" s="3" t="str">
        <f t="shared" ref="E899:E962" si="59">B899&amp;C899&amp;D899</f>
        <v>201129</v>
      </c>
      <c r="F899" s="35">
        <v>0.375</v>
      </c>
      <c r="G899">
        <v>25.8</v>
      </c>
    </row>
    <row r="900" spans="1:7" x14ac:dyDescent="0.25">
      <c r="A900" s="34">
        <v>40575</v>
      </c>
      <c r="B900" s="3">
        <f t="shared" si="56"/>
        <v>2011</v>
      </c>
      <c r="C900" s="3">
        <f t="shared" si="57"/>
        <v>2</v>
      </c>
      <c r="D900" s="3">
        <f t="shared" si="58"/>
        <v>10</v>
      </c>
      <c r="E900" s="3" t="str">
        <f t="shared" si="59"/>
        <v>2011210</v>
      </c>
      <c r="F900" s="35">
        <v>0.41666666666666669</v>
      </c>
      <c r="G900">
        <v>24.4</v>
      </c>
    </row>
    <row r="901" spans="1:7" x14ac:dyDescent="0.25">
      <c r="A901" s="34">
        <v>40575</v>
      </c>
      <c r="B901" s="3">
        <f t="shared" si="56"/>
        <v>2011</v>
      </c>
      <c r="C901" s="3">
        <f t="shared" si="57"/>
        <v>2</v>
      </c>
      <c r="D901" s="3">
        <f t="shared" si="58"/>
        <v>11</v>
      </c>
      <c r="E901" s="3" t="str">
        <f t="shared" si="59"/>
        <v>2011211</v>
      </c>
      <c r="F901" s="35">
        <v>0.45833333333333331</v>
      </c>
      <c r="G901">
        <v>23.4</v>
      </c>
    </row>
    <row r="902" spans="1:7" x14ac:dyDescent="0.25">
      <c r="A902" s="34">
        <v>40575</v>
      </c>
      <c r="B902" s="3">
        <f t="shared" si="56"/>
        <v>2011</v>
      </c>
      <c r="C902" s="3">
        <f t="shared" si="57"/>
        <v>2</v>
      </c>
      <c r="D902" s="3">
        <f t="shared" si="58"/>
        <v>12</v>
      </c>
      <c r="E902" s="3" t="str">
        <f t="shared" si="59"/>
        <v>2011212</v>
      </c>
      <c r="F902" s="35">
        <v>0.5</v>
      </c>
      <c r="G902">
        <v>23.1</v>
      </c>
    </row>
    <row r="903" spans="1:7" x14ac:dyDescent="0.25">
      <c r="A903" s="34">
        <v>40575</v>
      </c>
      <c r="B903" s="3">
        <f t="shared" si="56"/>
        <v>2011</v>
      </c>
      <c r="C903" s="3">
        <f t="shared" si="57"/>
        <v>2</v>
      </c>
      <c r="D903" s="3">
        <f t="shared" si="58"/>
        <v>13</v>
      </c>
      <c r="E903" s="3" t="str">
        <f t="shared" si="59"/>
        <v>2011213</v>
      </c>
      <c r="F903" s="35">
        <v>0.54166666666666663</v>
      </c>
      <c r="G903">
        <v>22.7</v>
      </c>
    </row>
    <row r="904" spans="1:7" x14ac:dyDescent="0.25">
      <c r="A904" s="34">
        <v>40575</v>
      </c>
      <c r="B904" s="3">
        <f t="shared" si="56"/>
        <v>2011</v>
      </c>
      <c r="C904" s="3">
        <f t="shared" si="57"/>
        <v>2</v>
      </c>
      <c r="D904" s="3">
        <f t="shared" si="58"/>
        <v>14</v>
      </c>
      <c r="E904" s="3" t="str">
        <f t="shared" si="59"/>
        <v>2011214</v>
      </c>
      <c r="F904" s="35">
        <v>0.58333333333333337</v>
      </c>
      <c r="G904">
        <v>22.3</v>
      </c>
    </row>
    <row r="905" spans="1:7" x14ac:dyDescent="0.25">
      <c r="A905" s="34">
        <v>40575</v>
      </c>
      <c r="B905" s="3">
        <f t="shared" si="56"/>
        <v>2011</v>
      </c>
      <c r="C905" s="3">
        <f t="shared" si="57"/>
        <v>2</v>
      </c>
      <c r="D905" s="3">
        <f t="shared" si="58"/>
        <v>15</v>
      </c>
      <c r="E905" s="3" t="str">
        <f t="shared" si="59"/>
        <v>2011215</v>
      </c>
      <c r="F905" s="35">
        <v>0.625</v>
      </c>
      <c r="G905">
        <v>23.5</v>
      </c>
    </row>
    <row r="906" spans="1:7" x14ac:dyDescent="0.25">
      <c r="A906" s="34">
        <v>40575</v>
      </c>
      <c r="B906" s="3">
        <f t="shared" si="56"/>
        <v>2011</v>
      </c>
      <c r="C906" s="3">
        <f t="shared" si="57"/>
        <v>2</v>
      </c>
      <c r="D906" s="3">
        <f t="shared" si="58"/>
        <v>16</v>
      </c>
      <c r="E906" s="3" t="str">
        <f t="shared" si="59"/>
        <v>2011216</v>
      </c>
      <c r="F906" s="35">
        <v>0.66666666666666663</v>
      </c>
      <c r="G906">
        <v>24</v>
      </c>
    </row>
    <row r="907" spans="1:7" x14ac:dyDescent="0.25">
      <c r="A907" s="34">
        <v>40575</v>
      </c>
      <c r="B907" s="3">
        <f t="shared" si="56"/>
        <v>2011</v>
      </c>
      <c r="C907" s="3">
        <f t="shared" si="57"/>
        <v>2</v>
      </c>
      <c r="D907" s="3">
        <f t="shared" si="58"/>
        <v>17</v>
      </c>
      <c r="E907" s="3" t="str">
        <f t="shared" si="59"/>
        <v>2011217</v>
      </c>
      <c r="F907" s="35">
        <v>0.70833333333333337</v>
      </c>
      <c r="G907">
        <v>25.4</v>
      </c>
    </row>
    <row r="908" spans="1:7" x14ac:dyDescent="0.25">
      <c r="A908" s="34">
        <v>40575</v>
      </c>
      <c r="B908" s="3">
        <f t="shared" si="56"/>
        <v>2011</v>
      </c>
      <c r="C908" s="3">
        <f t="shared" si="57"/>
        <v>2</v>
      </c>
      <c r="D908" s="3">
        <f t="shared" si="58"/>
        <v>18</v>
      </c>
      <c r="E908" s="3" t="str">
        <f t="shared" si="59"/>
        <v>2011218</v>
      </c>
      <c r="F908" s="35">
        <v>0.75</v>
      </c>
      <c r="G908">
        <v>26.6</v>
      </c>
    </row>
    <row r="909" spans="1:7" x14ac:dyDescent="0.25">
      <c r="A909" s="34">
        <v>40575</v>
      </c>
      <c r="B909" s="3">
        <f t="shared" si="56"/>
        <v>2011</v>
      </c>
      <c r="C909" s="3">
        <f t="shared" si="57"/>
        <v>2</v>
      </c>
      <c r="D909" s="3">
        <f t="shared" si="58"/>
        <v>19</v>
      </c>
      <c r="E909" s="3" t="str">
        <f t="shared" si="59"/>
        <v>2011219</v>
      </c>
      <c r="F909" s="35">
        <v>0.79166666666666663</v>
      </c>
      <c r="G909">
        <v>27</v>
      </c>
    </row>
    <row r="910" spans="1:7" x14ac:dyDescent="0.25">
      <c r="A910" s="34">
        <v>40575</v>
      </c>
      <c r="B910" s="3">
        <f t="shared" si="56"/>
        <v>2011</v>
      </c>
      <c r="C910" s="3">
        <f t="shared" si="57"/>
        <v>2</v>
      </c>
      <c r="D910" s="3">
        <f t="shared" si="58"/>
        <v>20</v>
      </c>
      <c r="E910" s="3" t="str">
        <f t="shared" si="59"/>
        <v>2011220</v>
      </c>
      <c r="F910" s="35">
        <v>0.83333333333333337</v>
      </c>
      <c r="G910">
        <v>26.5</v>
      </c>
    </row>
    <row r="911" spans="1:7" x14ac:dyDescent="0.25">
      <c r="A911" s="34">
        <v>40575</v>
      </c>
      <c r="B911" s="3">
        <f t="shared" si="56"/>
        <v>2011</v>
      </c>
      <c r="C911" s="3">
        <f t="shared" si="57"/>
        <v>2</v>
      </c>
      <c r="D911" s="3">
        <f t="shared" si="58"/>
        <v>21</v>
      </c>
      <c r="E911" s="3" t="str">
        <f t="shared" si="59"/>
        <v>2011221</v>
      </c>
      <c r="F911" s="35">
        <v>0.875</v>
      </c>
      <c r="G911">
        <v>25.3</v>
      </c>
    </row>
    <row r="912" spans="1:7" x14ac:dyDescent="0.25">
      <c r="A912" s="34">
        <v>40575</v>
      </c>
      <c r="B912" s="3">
        <f t="shared" si="56"/>
        <v>2011</v>
      </c>
      <c r="C912" s="3">
        <f t="shared" si="57"/>
        <v>2</v>
      </c>
      <c r="D912" s="3">
        <f t="shared" si="58"/>
        <v>22</v>
      </c>
      <c r="E912" s="3" t="str">
        <f t="shared" si="59"/>
        <v>2011222</v>
      </c>
      <c r="F912" s="35">
        <v>0.91666666666666663</v>
      </c>
      <c r="G912">
        <v>24.2</v>
      </c>
    </row>
    <row r="913" spans="1:7" x14ac:dyDescent="0.25">
      <c r="A913" s="34">
        <v>40575</v>
      </c>
      <c r="B913" s="3">
        <f t="shared" si="56"/>
        <v>2011</v>
      </c>
      <c r="C913" s="3">
        <f t="shared" si="57"/>
        <v>2</v>
      </c>
      <c r="D913" s="3">
        <f t="shared" si="58"/>
        <v>23</v>
      </c>
      <c r="E913" s="3" t="str">
        <f t="shared" si="59"/>
        <v>2011223</v>
      </c>
      <c r="F913" s="35">
        <v>0.95833333333333337</v>
      </c>
      <c r="G913">
        <v>23.2</v>
      </c>
    </row>
    <row r="914" spans="1:7" x14ac:dyDescent="0.25">
      <c r="A914" s="34">
        <v>40603</v>
      </c>
      <c r="B914" s="3">
        <f t="shared" si="56"/>
        <v>2011</v>
      </c>
      <c r="C914" s="3">
        <f t="shared" si="57"/>
        <v>3</v>
      </c>
      <c r="D914" s="3">
        <f t="shared" si="58"/>
        <v>0</v>
      </c>
      <c r="E914" s="3" t="str">
        <f t="shared" si="59"/>
        <v>201130</v>
      </c>
      <c r="F914" s="35">
        <v>0</v>
      </c>
      <c r="G914">
        <v>34.1</v>
      </c>
    </row>
    <row r="915" spans="1:7" x14ac:dyDescent="0.25">
      <c r="A915" s="34">
        <v>40603</v>
      </c>
      <c r="B915" s="3">
        <f t="shared" si="56"/>
        <v>2011</v>
      </c>
      <c r="C915" s="3">
        <f t="shared" si="57"/>
        <v>3</v>
      </c>
      <c r="D915" s="3">
        <f t="shared" si="58"/>
        <v>1</v>
      </c>
      <c r="E915" s="3" t="str">
        <f t="shared" si="59"/>
        <v>201131</v>
      </c>
      <c r="F915" s="35">
        <v>4.1666666666666664E-2</v>
      </c>
      <c r="G915">
        <v>32.700000000000003</v>
      </c>
    </row>
    <row r="916" spans="1:7" x14ac:dyDescent="0.25">
      <c r="A916" s="34">
        <v>40603</v>
      </c>
      <c r="B916" s="3">
        <f t="shared" si="56"/>
        <v>2011</v>
      </c>
      <c r="C916" s="3">
        <f t="shared" si="57"/>
        <v>3</v>
      </c>
      <c r="D916" s="3">
        <f t="shared" si="58"/>
        <v>2</v>
      </c>
      <c r="E916" s="3" t="str">
        <f t="shared" si="59"/>
        <v>201132</v>
      </c>
      <c r="F916" s="35">
        <v>8.3333333333333329E-2</v>
      </c>
      <c r="G916">
        <v>31.4</v>
      </c>
    </row>
    <row r="917" spans="1:7" x14ac:dyDescent="0.25">
      <c r="A917" s="34">
        <v>40603</v>
      </c>
      <c r="B917" s="3">
        <f t="shared" si="56"/>
        <v>2011</v>
      </c>
      <c r="C917" s="3">
        <f t="shared" si="57"/>
        <v>3</v>
      </c>
      <c r="D917" s="3">
        <f t="shared" si="58"/>
        <v>3</v>
      </c>
      <c r="E917" s="3" t="str">
        <f t="shared" si="59"/>
        <v>201133</v>
      </c>
      <c r="F917" s="35">
        <v>0.125</v>
      </c>
      <c r="G917">
        <v>30.5</v>
      </c>
    </row>
    <row r="918" spans="1:7" x14ac:dyDescent="0.25">
      <c r="A918" s="34">
        <v>40603</v>
      </c>
      <c r="B918" s="3">
        <f t="shared" si="56"/>
        <v>2011</v>
      </c>
      <c r="C918" s="3">
        <f t="shared" si="57"/>
        <v>3</v>
      </c>
      <c r="D918" s="3">
        <f t="shared" si="58"/>
        <v>4</v>
      </c>
      <c r="E918" s="3" t="str">
        <f t="shared" si="59"/>
        <v>201134</v>
      </c>
      <c r="F918" s="35">
        <v>0.16666666666666666</v>
      </c>
      <c r="G918">
        <v>30.6</v>
      </c>
    </row>
    <row r="919" spans="1:7" x14ac:dyDescent="0.25">
      <c r="A919" s="34">
        <v>40603</v>
      </c>
      <c r="B919" s="3">
        <f t="shared" si="56"/>
        <v>2011</v>
      </c>
      <c r="C919" s="3">
        <f t="shared" si="57"/>
        <v>3</v>
      </c>
      <c r="D919" s="3">
        <f t="shared" si="58"/>
        <v>5</v>
      </c>
      <c r="E919" s="3" t="str">
        <f t="shared" si="59"/>
        <v>201135</v>
      </c>
      <c r="F919" s="35">
        <v>0.20833333333333334</v>
      </c>
      <c r="G919">
        <v>32.200000000000003</v>
      </c>
    </row>
    <row r="920" spans="1:7" x14ac:dyDescent="0.25">
      <c r="A920" s="34">
        <v>40603</v>
      </c>
      <c r="B920" s="3">
        <f t="shared" si="56"/>
        <v>2011</v>
      </c>
      <c r="C920" s="3">
        <f t="shared" si="57"/>
        <v>3</v>
      </c>
      <c r="D920" s="3">
        <f t="shared" si="58"/>
        <v>6</v>
      </c>
      <c r="E920" s="3" t="str">
        <f t="shared" si="59"/>
        <v>201136</v>
      </c>
      <c r="F920" s="35">
        <v>0.25</v>
      </c>
      <c r="G920">
        <v>34.799999999999997</v>
      </c>
    </row>
    <row r="921" spans="1:7" x14ac:dyDescent="0.25">
      <c r="A921" s="34">
        <v>40603</v>
      </c>
      <c r="B921" s="3">
        <f t="shared" si="56"/>
        <v>2011</v>
      </c>
      <c r="C921" s="3">
        <f t="shared" si="57"/>
        <v>3</v>
      </c>
      <c r="D921" s="3">
        <f t="shared" si="58"/>
        <v>7</v>
      </c>
      <c r="E921" s="3" t="str">
        <f t="shared" si="59"/>
        <v>201137</v>
      </c>
      <c r="F921" s="35">
        <v>0.29166666666666669</v>
      </c>
      <c r="G921">
        <v>35.799999999999997</v>
      </c>
    </row>
    <row r="922" spans="1:7" x14ac:dyDescent="0.25">
      <c r="A922" s="34">
        <v>40603</v>
      </c>
      <c r="B922" s="3">
        <f t="shared" si="56"/>
        <v>2011</v>
      </c>
      <c r="C922" s="3">
        <f t="shared" si="57"/>
        <v>3</v>
      </c>
      <c r="D922" s="3">
        <f t="shared" si="58"/>
        <v>8</v>
      </c>
      <c r="E922" s="3" t="str">
        <f t="shared" si="59"/>
        <v>201138</v>
      </c>
      <c r="F922" s="35">
        <v>0.33333333333333331</v>
      </c>
      <c r="G922">
        <v>36.4</v>
      </c>
    </row>
    <row r="923" spans="1:7" x14ac:dyDescent="0.25">
      <c r="A923" s="34">
        <v>40603</v>
      </c>
      <c r="B923" s="3">
        <f t="shared" si="56"/>
        <v>2011</v>
      </c>
      <c r="C923" s="3">
        <f t="shared" si="57"/>
        <v>3</v>
      </c>
      <c r="D923" s="3">
        <f t="shared" si="58"/>
        <v>9</v>
      </c>
      <c r="E923" s="3" t="str">
        <f t="shared" si="59"/>
        <v>201139</v>
      </c>
      <c r="F923" s="35">
        <v>0.375</v>
      </c>
      <c r="G923">
        <v>35.700000000000003</v>
      </c>
    </row>
    <row r="924" spans="1:7" x14ac:dyDescent="0.25">
      <c r="A924" s="34">
        <v>40603</v>
      </c>
      <c r="B924" s="3">
        <f t="shared" si="56"/>
        <v>2011</v>
      </c>
      <c r="C924" s="3">
        <f t="shared" si="57"/>
        <v>3</v>
      </c>
      <c r="D924" s="3">
        <f t="shared" si="58"/>
        <v>10</v>
      </c>
      <c r="E924" s="3" t="str">
        <f t="shared" si="59"/>
        <v>2011310</v>
      </c>
      <c r="F924" s="35">
        <v>0.41666666666666669</v>
      </c>
      <c r="G924">
        <v>34.1</v>
      </c>
    </row>
    <row r="925" spans="1:7" x14ac:dyDescent="0.25">
      <c r="A925" s="34">
        <v>40603</v>
      </c>
      <c r="B925" s="3">
        <f t="shared" si="56"/>
        <v>2011</v>
      </c>
      <c r="C925" s="3">
        <f t="shared" si="57"/>
        <v>3</v>
      </c>
      <c r="D925" s="3">
        <f t="shared" si="58"/>
        <v>11</v>
      </c>
      <c r="E925" s="3" t="str">
        <f t="shared" si="59"/>
        <v>2011311</v>
      </c>
      <c r="F925" s="35">
        <v>0.45833333333333331</v>
      </c>
      <c r="G925">
        <v>32.5</v>
      </c>
    </row>
    <row r="926" spans="1:7" x14ac:dyDescent="0.25">
      <c r="A926" s="34">
        <v>40603</v>
      </c>
      <c r="B926" s="3">
        <f t="shared" si="56"/>
        <v>2011</v>
      </c>
      <c r="C926" s="3">
        <f t="shared" si="57"/>
        <v>3</v>
      </c>
      <c r="D926" s="3">
        <f t="shared" si="58"/>
        <v>12</v>
      </c>
      <c r="E926" s="3" t="str">
        <f t="shared" si="59"/>
        <v>2011312</v>
      </c>
      <c r="F926" s="35">
        <v>0.5</v>
      </c>
      <c r="G926">
        <v>31.5</v>
      </c>
    </row>
    <row r="927" spans="1:7" x14ac:dyDescent="0.25">
      <c r="A927" s="34">
        <v>40603</v>
      </c>
      <c r="B927" s="3">
        <f t="shared" si="56"/>
        <v>2011</v>
      </c>
      <c r="C927" s="3">
        <f t="shared" si="57"/>
        <v>3</v>
      </c>
      <c r="D927" s="3">
        <f t="shared" si="58"/>
        <v>13</v>
      </c>
      <c r="E927" s="3" t="str">
        <f t="shared" si="59"/>
        <v>2011313</v>
      </c>
      <c r="F927" s="35">
        <v>0.54166666666666663</v>
      </c>
      <c r="G927">
        <v>30.6</v>
      </c>
    </row>
    <row r="928" spans="1:7" x14ac:dyDescent="0.25">
      <c r="A928" s="34">
        <v>40603</v>
      </c>
      <c r="B928" s="3">
        <f t="shared" si="56"/>
        <v>2011</v>
      </c>
      <c r="C928" s="3">
        <f t="shared" si="57"/>
        <v>3</v>
      </c>
      <c r="D928" s="3">
        <f t="shared" si="58"/>
        <v>14</v>
      </c>
      <c r="E928" s="3" t="str">
        <f t="shared" si="59"/>
        <v>2011314</v>
      </c>
      <c r="F928" s="35">
        <v>0.58333333333333337</v>
      </c>
      <c r="G928">
        <v>29.8</v>
      </c>
    </row>
    <row r="929" spans="1:7" x14ac:dyDescent="0.25">
      <c r="A929" s="34">
        <v>40603</v>
      </c>
      <c r="B929" s="3">
        <f t="shared" si="56"/>
        <v>2011</v>
      </c>
      <c r="C929" s="3">
        <f t="shared" si="57"/>
        <v>3</v>
      </c>
      <c r="D929" s="3">
        <f t="shared" si="58"/>
        <v>15</v>
      </c>
      <c r="E929" s="3" t="str">
        <f t="shared" si="59"/>
        <v>2011315</v>
      </c>
      <c r="F929" s="35">
        <v>0.625</v>
      </c>
      <c r="G929">
        <v>29.2</v>
      </c>
    </row>
    <row r="930" spans="1:7" x14ac:dyDescent="0.25">
      <c r="A930" s="34">
        <v>40603</v>
      </c>
      <c r="B930" s="3">
        <f t="shared" si="56"/>
        <v>2011</v>
      </c>
      <c r="C930" s="3">
        <f t="shared" si="57"/>
        <v>3</v>
      </c>
      <c r="D930" s="3">
        <f t="shared" si="58"/>
        <v>16</v>
      </c>
      <c r="E930" s="3" t="str">
        <f t="shared" si="59"/>
        <v>2011316</v>
      </c>
      <c r="F930" s="35">
        <v>0.66666666666666663</v>
      </c>
      <c r="G930">
        <v>29.1</v>
      </c>
    </row>
    <row r="931" spans="1:7" x14ac:dyDescent="0.25">
      <c r="A931" s="34">
        <v>40603</v>
      </c>
      <c r="B931" s="3">
        <f t="shared" si="56"/>
        <v>2011</v>
      </c>
      <c r="C931" s="3">
        <f t="shared" si="57"/>
        <v>3</v>
      </c>
      <c r="D931" s="3">
        <f t="shared" si="58"/>
        <v>17</v>
      </c>
      <c r="E931" s="3" t="str">
        <f t="shared" si="59"/>
        <v>2011317</v>
      </c>
      <c r="F931" s="35">
        <v>0.70833333333333337</v>
      </c>
      <c r="G931">
        <v>29.6</v>
      </c>
    </row>
    <row r="932" spans="1:7" x14ac:dyDescent="0.25">
      <c r="A932" s="34">
        <v>40603</v>
      </c>
      <c r="B932" s="3">
        <f t="shared" si="56"/>
        <v>2011</v>
      </c>
      <c r="C932" s="3">
        <f t="shared" si="57"/>
        <v>3</v>
      </c>
      <c r="D932" s="3">
        <f t="shared" si="58"/>
        <v>18</v>
      </c>
      <c r="E932" s="3" t="str">
        <f t="shared" si="59"/>
        <v>2011318</v>
      </c>
      <c r="F932" s="35">
        <v>0.75</v>
      </c>
      <c r="G932">
        <v>30.9</v>
      </c>
    </row>
    <row r="933" spans="1:7" x14ac:dyDescent="0.25">
      <c r="A933" s="34">
        <v>40603</v>
      </c>
      <c r="B933" s="3">
        <f t="shared" si="56"/>
        <v>2011</v>
      </c>
      <c r="C933" s="3">
        <f t="shared" si="57"/>
        <v>3</v>
      </c>
      <c r="D933" s="3">
        <f t="shared" si="58"/>
        <v>19</v>
      </c>
      <c r="E933" s="3" t="str">
        <f t="shared" si="59"/>
        <v>2011319</v>
      </c>
      <c r="F933" s="35">
        <v>0.79166666666666663</v>
      </c>
      <c r="G933">
        <v>32.5</v>
      </c>
    </row>
    <row r="934" spans="1:7" x14ac:dyDescent="0.25">
      <c r="A934" s="34">
        <v>40603</v>
      </c>
      <c r="B934" s="3">
        <f t="shared" si="56"/>
        <v>2011</v>
      </c>
      <c r="C934" s="3">
        <f t="shared" si="57"/>
        <v>3</v>
      </c>
      <c r="D934" s="3">
        <f t="shared" si="58"/>
        <v>20</v>
      </c>
      <c r="E934" s="3" t="str">
        <f t="shared" si="59"/>
        <v>2011320</v>
      </c>
      <c r="F934" s="35">
        <v>0.83333333333333337</v>
      </c>
      <c r="G934">
        <v>33.6</v>
      </c>
    </row>
    <row r="935" spans="1:7" x14ac:dyDescent="0.25">
      <c r="A935" s="34">
        <v>40603</v>
      </c>
      <c r="B935" s="3">
        <f t="shared" si="56"/>
        <v>2011</v>
      </c>
      <c r="C935" s="3">
        <f t="shared" si="57"/>
        <v>3</v>
      </c>
      <c r="D935" s="3">
        <f t="shared" si="58"/>
        <v>21</v>
      </c>
      <c r="E935" s="3" t="str">
        <f t="shared" si="59"/>
        <v>2011321</v>
      </c>
      <c r="F935" s="35">
        <v>0.875</v>
      </c>
      <c r="G935">
        <v>34.5</v>
      </c>
    </row>
    <row r="936" spans="1:7" x14ac:dyDescent="0.25">
      <c r="A936" s="34">
        <v>40603</v>
      </c>
      <c r="B936" s="3">
        <f t="shared" si="56"/>
        <v>2011</v>
      </c>
      <c r="C936" s="3">
        <f t="shared" si="57"/>
        <v>3</v>
      </c>
      <c r="D936" s="3">
        <f t="shared" si="58"/>
        <v>22</v>
      </c>
      <c r="E936" s="3" t="str">
        <f t="shared" si="59"/>
        <v>2011322</v>
      </c>
      <c r="F936" s="35">
        <v>0.91666666666666663</v>
      </c>
      <c r="G936">
        <v>35.299999999999997</v>
      </c>
    </row>
    <row r="937" spans="1:7" x14ac:dyDescent="0.25">
      <c r="A937" s="34">
        <v>40603</v>
      </c>
      <c r="B937" s="3">
        <f t="shared" si="56"/>
        <v>2011</v>
      </c>
      <c r="C937" s="3">
        <f t="shared" si="57"/>
        <v>3</v>
      </c>
      <c r="D937" s="3">
        <f t="shared" si="58"/>
        <v>23</v>
      </c>
      <c r="E937" s="3" t="str">
        <f t="shared" si="59"/>
        <v>2011323</v>
      </c>
      <c r="F937" s="35">
        <v>0.95833333333333337</v>
      </c>
      <c r="G937">
        <v>34.6</v>
      </c>
    </row>
    <row r="938" spans="1:7" x14ac:dyDescent="0.25">
      <c r="A938" s="34">
        <v>40634</v>
      </c>
      <c r="B938" s="3">
        <f t="shared" si="56"/>
        <v>2011</v>
      </c>
      <c r="C938" s="3">
        <f t="shared" si="57"/>
        <v>4</v>
      </c>
      <c r="D938" s="3">
        <f t="shared" si="58"/>
        <v>0</v>
      </c>
      <c r="E938" s="3" t="str">
        <f t="shared" si="59"/>
        <v>201140</v>
      </c>
      <c r="F938" s="35">
        <v>0</v>
      </c>
      <c r="G938">
        <v>31.1</v>
      </c>
    </row>
    <row r="939" spans="1:7" x14ac:dyDescent="0.25">
      <c r="A939" s="34">
        <v>40634</v>
      </c>
      <c r="B939" s="3">
        <f t="shared" si="56"/>
        <v>2011</v>
      </c>
      <c r="C939" s="3">
        <f t="shared" si="57"/>
        <v>4</v>
      </c>
      <c r="D939" s="3">
        <f t="shared" si="58"/>
        <v>1</v>
      </c>
      <c r="E939" s="3" t="str">
        <f t="shared" si="59"/>
        <v>201141</v>
      </c>
      <c r="F939" s="35">
        <v>4.1666666666666664E-2</v>
      </c>
      <c r="G939">
        <v>31</v>
      </c>
    </row>
    <row r="940" spans="1:7" x14ac:dyDescent="0.25">
      <c r="A940" s="34">
        <v>40634</v>
      </c>
      <c r="B940" s="3">
        <f t="shared" si="56"/>
        <v>2011</v>
      </c>
      <c r="C940" s="3">
        <f t="shared" si="57"/>
        <v>4</v>
      </c>
      <c r="D940" s="3">
        <f t="shared" si="58"/>
        <v>2</v>
      </c>
      <c r="E940" s="3" t="str">
        <f t="shared" si="59"/>
        <v>201142</v>
      </c>
      <c r="F940" s="35">
        <v>8.3333333333333329E-2</v>
      </c>
      <c r="G940">
        <v>31.1</v>
      </c>
    </row>
    <row r="941" spans="1:7" x14ac:dyDescent="0.25">
      <c r="A941" s="34">
        <v>40634</v>
      </c>
      <c r="B941" s="3">
        <f t="shared" si="56"/>
        <v>2011</v>
      </c>
      <c r="C941" s="3">
        <f t="shared" si="57"/>
        <v>4</v>
      </c>
      <c r="D941" s="3">
        <f t="shared" si="58"/>
        <v>3</v>
      </c>
      <c r="E941" s="3" t="str">
        <f t="shared" si="59"/>
        <v>201143</v>
      </c>
      <c r="F941" s="35">
        <v>0.125</v>
      </c>
      <c r="G941">
        <v>31.4</v>
      </c>
    </row>
    <row r="942" spans="1:7" x14ac:dyDescent="0.25">
      <c r="A942" s="34">
        <v>40634</v>
      </c>
      <c r="B942" s="3">
        <f t="shared" si="56"/>
        <v>2011</v>
      </c>
      <c r="C942" s="3">
        <f t="shared" si="57"/>
        <v>4</v>
      </c>
      <c r="D942" s="3">
        <f t="shared" si="58"/>
        <v>4</v>
      </c>
      <c r="E942" s="3" t="str">
        <f t="shared" si="59"/>
        <v>201144</v>
      </c>
      <c r="F942" s="35">
        <v>0.16666666666666666</v>
      </c>
      <c r="G942">
        <v>32.4</v>
      </c>
    </row>
    <row r="943" spans="1:7" x14ac:dyDescent="0.25">
      <c r="A943" s="34">
        <v>40634</v>
      </c>
      <c r="B943" s="3">
        <f t="shared" si="56"/>
        <v>2011</v>
      </c>
      <c r="C943" s="3">
        <f t="shared" si="57"/>
        <v>4</v>
      </c>
      <c r="D943" s="3">
        <f t="shared" si="58"/>
        <v>5</v>
      </c>
      <c r="E943" s="3" t="str">
        <f t="shared" si="59"/>
        <v>201145</v>
      </c>
      <c r="F943" s="35">
        <v>0.20833333333333334</v>
      </c>
      <c r="G943">
        <v>34.4</v>
      </c>
    </row>
    <row r="944" spans="1:7" x14ac:dyDescent="0.25">
      <c r="A944" s="34">
        <v>40634</v>
      </c>
      <c r="B944" s="3">
        <f t="shared" si="56"/>
        <v>2011</v>
      </c>
      <c r="C944" s="3">
        <f t="shared" si="57"/>
        <v>4</v>
      </c>
      <c r="D944" s="3">
        <f t="shared" si="58"/>
        <v>6</v>
      </c>
      <c r="E944" s="3" t="str">
        <f t="shared" si="59"/>
        <v>201146</v>
      </c>
      <c r="F944" s="35">
        <v>0.25</v>
      </c>
      <c r="G944">
        <v>35.5</v>
      </c>
    </row>
    <row r="945" spans="1:7" x14ac:dyDescent="0.25">
      <c r="A945" s="34">
        <v>40634</v>
      </c>
      <c r="B945" s="3">
        <f t="shared" si="56"/>
        <v>2011</v>
      </c>
      <c r="C945" s="3">
        <f t="shared" si="57"/>
        <v>4</v>
      </c>
      <c r="D945" s="3">
        <f t="shared" si="58"/>
        <v>7</v>
      </c>
      <c r="E945" s="3" t="str">
        <f t="shared" si="59"/>
        <v>201147</v>
      </c>
      <c r="F945" s="35">
        <v>0.29166666666666669</v>
      </c>
      <c r="G945">
        <v>36.5</v>
      </c>
    </row>
    <row r="946" spans="1:7" x14ac:dyDescent="0.25">
      <c r="A946" s="34">
        <v>40634</v>
      </c>
      <c r="B946" s="3">
        <f t="shared" si="56"/>
        <v>2011</v>
      </c>
      <c r="C946" s="3">
        <f t="shared" si="57"/>
        <v>4</v>
      </c>
      <c r="D946" s="3">
        <f t="shared" si="58"/>
        <v>8</v>
      </c>
      <c r="E946" s="3" t="str">
        <f t="shared" si="59"/>
        <v>201148</v>
      </c>
      <c r="F946" s="35">
        <v>0.33333333333333331</v>
      </c>
      <c r="G946">
        <v>35.6</v>
      </c>
    </row>
    <row r="947" spans="1:7" x14ac:dyDescent="0.25">
      <c r="A947" s="34">
        <v>40634</v>
      </c>
      <c r="B947" s="3">
        <f t="shared" si="56"/>
        <v>2011</v>
      </c>
      <c r="C947" s="3">
        <f t="shared" si="57"/>
        <v>4</v>
      </c>
      <c r="D947" s="3">
        <f t="shared" si="58"/>
        <v>9</v>
      </c>
      <c r="E947" s="3" t="str">
        <f t="shared" si="59"/>
        <v>201149</v>
      </c>
      <c r="F947" s="35">
        <v>0.375</v>
      </c>
      <c r="G947">
        <v>32.5</v>
      </c>
    </row>
    <row r="948" spans="1:7" x14ac:dyDescent="0.25">
      <c r="A948" s="34">
        <v>40634</v>
      </c>
      <c r="B948" s="3">
        <f t="shared" si="56"/>
        <v>2011</v>
      </c>
      <c r="C948" s="3">
        <f t="shared" si="57"/>
        <v>4</v>
      </c>
      <c r="D948" s="3">
        <f t="shared" si="58"/>
        <v>10</v>
      </c>
      <c r="E948" s="3" t="str">
        <f t="shared" si="59"/>
        <v>2011410</v>
      </c>
      <c r="F948" s="35">
        <v>0.41666666666666669</v>
      </c>
      <c r="G948">
        <v>28.4</v>
      </c>
    </row>
    <row r="949" spans="1:7" x14ac:dyDescent="0.25">
      <c r="A949" s="34">
        <v>40634</v>
      </c>
      <c r="B949" s="3">
        <f t="shared" si="56"/>
        <v>2011</v>
      </c>
      <c r="C949" s="3">
        <f t="shared" si="57"/>
        <v>4</v>
      </c>
      <c r="D949" s="3">
        <f t="shared" si="58"/>
        <v>11</v>
      </c>
      <c r="E949" s="3" t="str">
        <f t="shared" si="59"/>
        <v>2011411</v>
      </c>
      <c r="F949" s="35">
        <v>0.45833333333333331</v>
      </c>
      <c r="G949">
        <v>24.1</v>
      </c>
    </row>
    <row r="950" spans="1:7" x14ac:dyDescent="0.25">
      <c r="A950" s="34">
        <v>40634</v>
      </c>
      <c r="B950" s="3">
        <f t="shared" si="56"/>
        <v>2011</v>
      </c>
      <c r="C950" s="3">
        <f t="shared" si="57"/>
        <v>4</v>
      </c>
      <c r="D950" s="3">
        <f t="shared" si="58"/>
        <v>12</v>
      </c>
      <c r="E950" s="3" t="str">
        <f t="shared" si="59"/>
        <v>2011412</v>
      </c>
      <c r="F950" s="35">
        <v>0.5</v>
      </c>
      <c r="G950">
        <v>22.3</v>
      </c>
    </row>
    <row r="951" spans="1:7" x14ac:dyDescent="0.25">
      <c r="A951" s="34">
        <v>40634</v>
      </c>
      <c r="B951" s="3">
        <f t="shared" si="56"/>
        <v>2011</v>
      </c>
      <c r="C951" s="3">
        <f t="shared" si="57"/>
        <v>4</v>
      </c>
      <c r="D951" s="3">
        <f t="shared" si="58"/>
        <v>13</v>
      </c>
      <c r="E951" s="3" t="str">
        <f t="shared" si="59"/>
        <v>2011413</v>
      </c>
      <c r="F951" s="35">
        <v>0.54166666666666663</v>
      </c>
      <c r="G951">
        <v>21.6</v>
      </c>
    </row>
    <row r="952" spans="1:7" x14ac:dyDescent="0.25">
      <c r="A952" s="34">
        <v>40634</v>
      </c>
      <c r="B952" s="3">
        <f t="shared" si="56"/>
        <v>2011</v>
      </c>
      <c r="C952" s="3">
        <f t="shared" si="57"/>
        <v>4</v>
      </c>
      <c r="D952" s="3">
        <f t="shared" si="58"/>
        <v>14</v>
      </c>
      <c r="E952" s="3" t="str">
        <f t="shared" si="59"/>
        <v>2011414</v>
      </c>
      <c r="F952" s="35">
        <v>0.58333333333333337</v>
      </c>
      <c r="G952">
        <v>21.1</v>
      </c>
    </row>
    <row r="953" spans="1:7" x14ac:dyDescent="0.25">
      <c r="A953" s="34">
        <v>40634</v>
      </c>
      <c r="B953" s="3">
        <f t="shared" si="56"/>
        <v>2011</v>
      </c>
      <c r="C953" s="3">
        <f t="shared" si="57"/>
        <v>4</v>
      </c>
      <c r="D953" s="3">
        <f t="shared" si="58"/>
        <v>15</v>
      </c>
      <c r="E953" s="3" t="str">
        <f t="shared" si="59"/>
        <v>2011415</v>
      </c>
      <c r="F953" s="35">
        <v>0.625</v>
      </c>
      <c r="G953">
        <v>20.6</v>
      </c>
    </row>
    <row r="954" spans="1:7" x14ac:dyDescent="0.25">
      <c r="A954" s="34">
        <v>40634</v>
      </c>
      <c r="B954" s="3">
        <f t="shared" si="56"/>
        <v>2011</v>
      </c>
      <c r="C954" s="3">
        <f t="shared" si="57"/>
        <v>4</v>
      </c>
      <c r="D954" s="3">
        <f t="shared" si="58"/>
        <v>16</v>
      </c>
      <c r="E954" s="3" t="str">
        <f t="shared" si="59"/>
        <v>2011416</v>
      </c>
      <c r="F954" s="35">
        <v>0.66666666666666663</v>
      </c>
      <c r="G954">
        <v>21.1</v>
      </c>
    </row>
    <row r="955" spans="1:7" x14ac:dyDescent="0.25">
      <c r="A955" s="34">
        <v>40634</v>
      </c>
      <c r="B955" s="3">
        <f t="shared" si="56"/>
        <v>2011</v>
      </c>
      <c r="C955" s="3">
        <f t="shared" si="57"/>
        <v>4</v>
      </c>
      <c r="D955" s="3">
        <f t="shared" si="58"/>
        <v>17</v>
      </c>
      <c r="E955" s="3" t="str">
        <f t="shared" si="59"/>
        <v>2011417</v>
      </c>
      <c r="F955" s="35">
        <v>0.70833333333333337</v>
      </c>
      <c r="G955">
        <v>21.5</v>
      </c>
    </row>
    <row r="956" spans="1:7" x14ac:dyDescent="0.25">
      <c r="A956" s="34">
        <v>40634</v>
      </c>
      <c r="B956" s="3">
        <f t="shared" si="56"/>
        <v>2011</v>
      </c>
      <c r="C956" s="3">
        <f t="shared" si="57"/>
        <v>4</v>
      </c>
      <c r="D956" s="3">
        <f t="shared" si="58"/>
        <v>18</v>
      </c>
      <c r="E956" s="3" t="str">
        <f t="shared" si="59"/>
        <v>2011418</v>
      </c>
      <c r="F956" s="35">
        <v>0.75</v>
      </c>
      <c r="G956">
        <v>22.7</v>
      </c>
    </row>
    <row r="957" spans="1:7" x14ac:dyDescent="0.25">
      <c r="A957" s="34">
        <v>40634</v>
      </c>
      <c r="B957" s="3">
        <f t="shared" si="56"/>
        <v>2011</v>
      </c>
      <c r="C957" s="3">
        <f t="shared" si="57"/>
        <v>4</v>
      </c>
      <c r="D957" s="3">
        <f t="shared" si="58"/>
        <v>19</v>
      </c>
      <c r="E957" s="3" t="str">
        <f t="shared" si="59"/>
        <v>2011419</v>
      </c>
      <c r="F957" s="35">
        <v>0.79166666666666663</v>
      </c>
      <c r="G957">
        <v>24.5</v>
      </c>
    </row>
    <row r="958" spans="1:7" x14ac:dyDescent="0.25">
      <c r="A958" s="34">
        <v>40634</v>
      </c>
      <c r="B958" s="3">
        <f t="shared" si="56"/>
        <v>2011</v>
      </c>
      <c r="C958" s="3">
        <f t="shared" si="57"/>
        <v>4</v>
      </c>
      <c r="D958" s="3">
        <f t="shared" si="58"/>
        <v>20</v>
      </c>
      <c r="E958" s="3" t="str">
        <f t="shared" si="59"/>
        <v>2011420</v>
      </c>
      <c r="F958" s="35">
        <v>0.83333333333333337</v>
      </c>
      <c r="G958">
        <v>27.1</v>
      </c>
    </row>
    <row r="959" spans="1:7" x14ac:dyDescent="0.25">
      <c r="A959" s="34">
        <v>40634</v>
      </c>
      <c r="B959" s="3">
        <f t="shared" si="56"/>
        <v>2011</v>
      </c>
      <c r="C959" s="3">
        <f t="shared" si="57"/>
        <v>4</v>
      </c>
      <c r="D959" s="3">
        <f t="shared" si="58"/>
        <v>21</v>
      </c>
      <c r="E959" s="3" t="str">
        <f t="shared" si="59"/>
        <v>2011421</v>
      </c>
      <c r="F959" s="35">
        <v>0.875</v>
      </c>
      <c r="G959">
        <v>29.6</v>
      </c>
    </row>
    <row r="960" spans="1:7" x14ac:dyDescent="0.25">
      <c r="A960" s="34">
        <v>40634</v>
      </c>
      <c r="B960" s="3">
        <f t="shared" si="56"/>
        <v>2011</v>
      </c>
      <c r="C960" s="3">
        <f t="shared" si="57"/>
        <v>4</v>
      </c>
      <c r="D960" s="3">
        <f t="shared" si="58"/>
        <v>22</v>
      </c>
      <c r="E960" s="3" t="str">
        <f t="shared" si="59"/>
        <v>2011422</v>
      </c>
      <c r="F960" s="35">
        <v>0.91666666666666663</v>
      </c>
      <c r="G960">
        <v>30.2</v>
      </c>
    </row>
    <row r="961" spans="1:7" x14ac:dyDescent="0.25">
      <c r="A961" s="34">
        <v>40634</v>
      </c>
      <c r="B961" s="3">
        <f t="shared" si="56"/>
        <v>2011</v>
      </c>
      <c r="C961" s="3">
        <f t="shared" si="57"/>
        <v>4</v>
      </c>
      <c r="D961" s="3">
        <f t="shared" si="58"/>
        <v>23</v>
      </c>
      <c r="E961" s="3" t="str">
        <f t="shared" si="59"/>
        <v>2011423</v>
      </c>
      <c r="F961" s="35">
        <v>0.95833333333333337</v>
      </c>
      <c r="G961">
        <v>31.1</v>
      </c>
    </row>
    <row r="962" spans="1:7" x14ac:dyDescent="0.25">
      <c r="A962" s="34">
        <v>40664</v>
      </c>
      <c r="B962" s="3">
        <f t="shared" si="56"/>
        <v>2011</v>
      </c>
      <c r="C962" s="3">
        <f t="shared" si="57"/>
        <v>5</v>
      </c>
      <c r="D962" s="3">
        <f t="shared" si="58"/>
        <v>0</v>
      </c>
      <c r="E962" s="3" t="str">
        <f t="shared" si="59"/>
        <v>201150</v>
      </c>
      <c r="F962" s="35">
        <v>0</v>
      </c>
      <c r="G962">
        <v>13.3</v>
      </c>
    </row>
    <row r="963" spans="1:7" x14ac:dyDescent="0.25">
      <c r="A963" s="34">
        <v>40664</v>
      </c>
      <c r="B963" s="3">
        <f t="shared" ref="B963:B1026" si="60">YEAR(A963)</f>
        <v>2011</v>
      </c>
      <c r="C963" s="3">
        <f t="shared" ref="C963:C1026" si="61">MONTH(A963)</f>
        <v>5</v>
      </c>
      <c r="D963" s="3">
        <f t="shared" ref="D963:D1026" si="62">HOUR(F963)</f>
        <v>1</v>
      </c>
      <c r="E963" s="3" t="str">
        <f t="shared" ref="E963:E1026" si="63">B963&amp;C963&amp;D963</f>
        <v>201151</v>
      </c>
      <c r="F963" s="35">
        <v>4.1666666666666664E-2</v>
      </c>
      <c r="G963">
        <v>12.7</v>
      </c>
    </row>
    <row r="964" spans="1:7" x14ac:dyDescent="0.25">
      <c r="A964" s="34">
        <v>40664</v>
      </c>
      <c r="B964" s="3">
        <f t="shared" si="60"/>
        <v>2011</v>
      </c>
      <c r="C964" s="3">
        <f t="shared" si="61"/>
        <v>5</v>
      </c>
      <c r="D964" s="3">
        <f t="shared" si="62"/>
        <v>2</v>
      </c>
      <c r="E964" s="3" t="str">
        <f t="shared" si="63"/>
        <v>201152</v>
      </c>
      <c r="F964" s="35">
        <v>8.3333333333333329E-2</v>
      </c>
      <c r="G964">
        <v>12.4</v>
      </c>
    </row>
    <row r="965" spans="1:7" x14ac:dyDescent="0.25">
      <c r="A965" s="34">
        <v>40664</v>
      </c>
      <c r="B965" s="3">
        <f t="shared" si="60"/>
        <v>2011</v>
      </c>
      <c r="C965" s="3">
        <f t="shared" si="61"/>
        <v>5</v>
      </c>
      <c r="D965" s="3">
        <f t="shared" si="62"/>
        <v>3</v>
      </c>
      <c r="E965" s="3" t="str">
        <f t="shared" si="63"/>
        <v>201153</v>
      </c>
      <c r="F965" s="35">
        <v>0.125</v>
      </c>
      <c r="G965">
        <v>12</v>
      </c>
    </row>
    <row r="966" spans="1:7" x14ac:dyDescent="0.25">
      <c r="A966" s="34">
        <v>40664</v>
      </c>
      <c r="B966" s="3">
        <f t="shared" si="60"/>
        <v>2011</v>
      </c>
      <c r="C966" s="3">
        <f t="shared" si="61"/>
        <v>5</v>
      </c>
      <c r="D966" s="3">
        <f t="shared" si="62"/>
        <v>4</v>
      </c>
      <c r="E966" s="3" t="str">
        <f t="shared" si="63"/>
        <v>201154</v>
      </c>
      <c r="F966" s="35">
        <v>0.16666666666666666</v>
      </c>
      <c r="G966">
        <v>13</v>
      </c>
    </row>
    <row r="967" spans="1:7" x14ac:dyDescent="0.25">
      <c r="A967" s="34">
        <v>40664</v>
      </c>
      <c r="B967" s="3">
        <f t="shared" si="60"/>
        <v>2011</v>
      </c>
      <c r="C967" s="3">
        <f t="shared" si="61"/>
        <v>5</v>
      </c>
      <c r="D967" s="3">
        <f t="shared" si="62"/>
        <v>5</v>
      </c>
      <c r="E967" s="3" t="str">
        <f t="shared" si="63"/>
        <v>201155</v>
      </c>
      <c r="F967" s="35">
        <v>0.20833333333333334</v>
      </c>
      <c r="G967">
        <v>15.1</v>
      </c>
    </row>
    <row r="968" spans="1:7" x14ac:dyDescent="0.25">
      <c r="A968" s="34">
        <v>40664</v>
      </c>
      <c r="B968" s="3">
        <f t="shared" si="60"/>
        <v>2011</v>
      </c>
      <c r="C968" s="3">
        <f t="shared" si="61"/>
        <v>5</v>
      </c>
      <c r="D968" s="3">
        <f t="shared" si="62"/>
        <v>6</v>
      </c>
      <c r="E968" s="3" t="str">
        <f t="shared" si="63"/>
        <v>201156</v>
      </c>
      <c r="F968" s="35">
        <v>0.25</v>
      </c>
      <c r="G968">
        <v>15.1</v>
      </c>
    </row>
    <row r="969" spans="1:7" x14ac:dyDescent="0.25">
      <c r="A969" s="34">
        <v>40664</v>
      </c>
      <c r="B969" s="3">
        <f t="shared" si="60"/>
        <v>2011</v>
      </c>
      <c r="C969" s="3">
        <f t="shared" si="61"/>
        <v>5</v>
      </c>
      <c r="D969" s="3">
        <f t="shared" si="62"/>
        <v>7</v>
      </c>
      <c r="E969" s="3" t="str">
        <f t="shared" si="63"/>
        <v>201157</v>
      </c>
      <c r="F969" s="35">
        <v>0.29166666666666669</v>
      </c>
      <c r="G969">
        <v>14.7</v>
      </c>
    </row>
    <row r="970" spans="1:7" x14ac:dyDescent="0.25">
      <c r="A970" s="34">
        <v>40664</v>
      </c>
      <c r="B970" s="3">
        <f t="shared" si="60"/>
        <v>2011</v>
      </c>
      <c r="C970" s="3">
        <f t="shared" si="61"/>
        <v>5</v>
      </c>
      <c r="D970" s="3">
        <f t="shared" si="62"/>
        <v>8</v>
      </c>
      <c r="E970" s="3" t="str">
        <f t="shared" si="63"/>
        <v>201158</v>
      </c>
      <c r="F970" s="35">
        <v>0.33333333333333331</v>
      </c>
      <c r="G970">
        <v>13.5</v>
      </c>
    </row>
    <row r="971" spans="1:7" x14ac:dyDescent="0.25">
      <c r="A971" s="34">
        <v>40664</v>
      </c>
      <c r="B971" s="3">
        <f t="shared" si="60"/>
        <v>2011</v>
      </c>
      <c r="C971" s="3">
        <f t="shared" si="61"/>
        <v>5</v>
      </c>
      <c r="D971" s="3">
        <f t="shared" si="62"/>
        <v>9</v>
      </c>
      <c r="E971" s="3" t="str">
        <f t="shared" si="63"/>
        <v>201159</v>
      </c>
      <c r="F971" s="35">
        <v>0.375</v>
      </c>
      <c r="G971">
        <v>12.8</v>
      </c>
    </row>
    <row r="972" spans="1:7" x14ac:dyDescent="0.25">
      <c r="A972" s="34">
        <v>40664</v>
      </c>
      <c r="B972" s="3">
        <f t="shared" si="60"/>
        <v>2011</v>
      </c>
      <c r="C972" s="3">
        <f t="shared" si="61"/>
        <v>5</v>
      </c>
      <c r="D972" s="3">
        <f t="shared" si="62"/>
        <v>10</v>
      </c>
      <c r="E972" s="3" t="str">
        <f t="shared" si="63"/>
        <v>2011510</v>
      </c>
      <c r="F972" s="35">
        <v>0.41666666666666669</v>
      </c>
      <c r="G972">
        <v>12.6</v>
      </c>
    </row>
    <row r="973" spans="1:7" x14ac:dyDescent="0.25">
      <c r="A973" s="34">
        <v>40664</v>
      </c>
      <c r="B973" s="3">
        <f t="shared" si="60"/>
        <v>2011</v>
      </c>
      <c r="C973" s="3">
        <f t="shared" si="61"/>
        <v>5</v>
      </c>
      <c r="D973" s="3">
        <f t="shared" si="62"/>
        <v>11</v>
      </c>
      <c r="E973" s="3" t="str">
        <f t="shared" si="63"/>
        <v>2011511</v>
      </c>
      <c r="F973" s="35">
        <v>0.45833333333333331</v>
      </c>
      <c r="G973">
        <v>12.8</v>
      </c>
    </row>
    <row r="974" spans="1:7" x14ac:dyDescent="0.25">
      <c r="A974" s="34">
        <v>40664</v>
      </c>
      <c r="B974" s="3">
        <f t="shared" si="60"/>
        <v>2011</v>
      </c>
      <c r="C974" s="3">
        <f t="shared" si="61"/>
        <v>5</v>
      </c>
      <c r="D974" s="3">
        <f t="shared" si="62"/>
        <v>12</v>
      </c>
      <c r="E974" s="3" t="str">
        <f t="shared" si="63"/>
        <v>2011512</v>
      </c>
      <c r="F974" s="35">
        <v>0.5</v>
      </c>
      <c r="G974">
        <v>12.8</v>
      </c>
    </row>
    <row r="975" spans="1:7" x14ac:dyDescent="0.25">
      <c r="A975" s="34">
        <v>40664</v>
      </c>
      <c r="B975" s="3">
        <f t="shared" si="60"/>
        <v>2011</v>
      </c>
      <c r="C975" s="3">
        <f t="shared" si="61"/>
        <v>5</v>
      </c>
      <c r="D975" s="3">
        <f t="shared" si="62"/>
        <v>13</v>
      </c>
      <c r="E975" s="3" t="str">
        <f t="shared" si="63"/>
        <v>2011513</v>
      </c>
      <c r="F975" s="35">
        <v>0.54166666666666663</v>
      </c>
      <c r="G975">
        <v>12.6</v>
      </c>
    </row>
    <row r="976" spans="1:7" x14ac:dyDescent="0.25">
      <c r="A976" s="34">
        <v>40664</v>
      </c>
      <c r="B976" s="3">
        <f t="shared" si="60"/>
        <v>2011</v>
      </c>
      <c r="C976" s="3">
        <f t="shared" si="61"/>
        <v>5</v>
      </c>
      <c r="D976" s="3">
        <f t="shared" si="62"/>
        <v>14</v>
      </c>
      <c r="E976" s="3" t="str">
        <f t="shared" si="63"/>
        <v>2011514</v>
      </c>
      <c r="F976" s="35">
        <v>0.58333333333333337</v>
      </c>
      <c r="G976">
        <v>12.8</v>
      </c>
    </row>
    <row r="977" spans="1:7" x14ac:dyDescent="0.25">
      <c r="A977" s="34">
        <v>40664</v>
      </c>
      <c r="B977" s="3">
        <f t="shared" si="60"/>
        <v>2011</v>
      </c>
      <c r="C977" s="3">
        <f t="shared" si="61"/>
        <v>5</v>
      </c>
      <c r="D977" s="3">
        <f t="shared" si="62"/>
        <v>15</v>
      </c>
      <c r="E977" s="3" t="str">
        <f t="shared" si="63"/>
        <v>2011515</v>
      </c>
      <c r="F977" s="35">
        <v>0.625</v>
      </c>
      <c r="G977">
        <v>12.4</v>
      </c>
    </row>
    <row r="978" spans="1:7" x14ac:dyDescent="0.25">
      <c r="A978" s="34">
        <v>40664</v>
      </c>
      <c r="B978" s="3">
        <f t="shared" si="60"/>
        <v>2011</v>
      </c>
      <c r="C978" s="3">
        <f t="shared" si="61"/>
        <v>5</v>
      </c>
      <c r="D978" s="3">
        <f t="shared" si="62"/>
        <v>16</v>
      </c>
      <c r="E978" s="3" t="str">
        <f t="shared" si="63"/>
        <v>2011516</v>
      </c>
      <c r="F978" s="35">
        <v>0.66666666666666663</v>
      </c>
      <c r="G978">
        <v>12.7</v>
      </c>
    </row>
    <row r="979" spans="1:7" x14ac:dyDescent="0.25">
      <c r="A979" s="34">
        <v>40664</v>
      </c>
      <c r="B979" s="3">
        <f t="shared" si="60"/>
        <v>2011</v>
      </c>
      <c r="C979" s="3">
        <f t="shared" si="61"/>
        <v>5</v>
      </c>
      <c r="D979" s="3">
        <f t="shared" si="62"/>
        <v>17</v>
      </c>
      <c r="E979" s="3" t="str">
        <f t="shared" si="63"/>
        <v>2011517</v>
      </c>
      <c r="F979" s="35">
        <v>0.70833333333333337</v>
      </c>
      <c r="G979">
        <v>12.3</v>
      </c>
    </row>
    <row r="980" spans="1:7" x14ac:dyDescent="0.25">
      <c r="A980" s="34">
        <v>40664</v>
      </c>
      <c r="B980" s="3">
        <f t="shared" si="60"/>
        <v>2011</v>
      </c>
      <c r="C980" s="3">
        <f t="shared" si="61"/>
        <v>5</v>
      </c>
      <c r="D980" s="3">
        <f t="shared" si="62"/>
        <v>18</v>
      </c>
      <c r="E980" s="3" t="str">
        <f t="shared" si="63"/>
        <v>2011518</v>
      </c>
      <c r="F980" s="35">
        <v>0.75</v>
      </c>
      <c r="G980">
        <v>12.4</v>
      </c>
    </row>
    <row r="981" spans="1:7" x14ac:dyDescent="0.25">
      <c r="A981" s="34">
        <v>40664</v>
      </c>
      <c r="B981" s="3">
        <f t="shared" si="60"/>
        <v>2011</v>
      </c>
      <c r="C981" s="3">
        <f t="shared" si="61"/>
        <v>5</v>
      </c>
      <c r="D981" s="3">
        <f t="shared" si="62"/>
        <v>19</v>
      </c>
      <c r="E981" s="3" t="str">
        <f t="shared" si="63"/>
        <v>2011519</v>
      </c>
      <c r="F981" s="35">
        <v>0.79166666666666663</v>
      </c>
      <c r="G981">
        <v>12.2</v>
      </c>
    </row>
    <row r="982" spans="1:7" x14ac:dyDescent="0.25">
      <c r="A982" s="34">
        <v>40664</v>
      </c>
      <c r="B982" s="3">
        <f t="shared" si="60"/>
        <v>2011</v>
      </c>
      <c r="C982" s="3">
        <f t="shared" si="61"/>
        <v>5</v>
      </c>
      <c r="D982" s="3">
        <f t="shared" si="62"/>
        <v>20</v>
      </c>
      <c r="E982" s="3" t="str">
        <f t="shared" si="63"/>
        <v>2011520</v>
      </c>
      <c r="F982" s="35">
        <v>0.83333333333333337</v>
      </c>
      <c r="G982">
        <v>12.8</v>
      </c>
    </row>
    <row r="983" spans="1:7" x14ac:dyDescent="0.25">
      <c r="A983" s="34">
        <v>40664</v>
      </c>
      <c r="B983" s="3">
        <f t="shared" si="60"/>
        <v>2011</v>
      </c>
      <c r="C983" s="3">
        <f t="shared" si="61"/>
        <v>5</v>
      </c>
      <c r="D983" s="3">
        <f t="shared" si="62"/>
        <v>21</v>
      </c>
      <c r="E983" s="3" t="str">
        <f t="shared" si="63"/>
        <v>2011521</v>
      </c>
      <c r="F983" s="35">
        <v>0.875</v>
      </c>
      <c r="G983">
        <v>13.2</v>
      </c>
    </row>
    <row r="984" spans="1:7" x14ac:dyDescent="0.25">
      <c r="A984" s="34">
        <v>40664</v>
      </c>
      <c r="B984" s="3">
        <f t="shared" si="60"/>
        <v>2011</v>
      </c>
      <c r="C984" s="3">
        <f t="shared" si="61"/>
        <v>5</v>
      </c>
      <c r="D984" s="3">
        <f t="shared" si="62"/>
        <v>22</v>
      </c>
      <c r="E984" s="3" t="str">
        <f t="shared" si="63"/>
        <v>2011522</v>
      </c>
      <c r="F984" s="35">
        <v>0.91666666666666663</v>
      </c>
      <c r="G984">
        <v>13.3</v>
      </c>
    </row>
    <row r="985" spans="1:7" x14ac:dyDescent="0.25">
      <c r="A985" s="34">
        <v>40664</v>
      </c>
      <c r="B985" s="3">
        <f t="shared" si="60"/>
        <v>2011</v>
      </c>
      <c r="C985" s="3">
        <f t="shared" si="61"/>
        <v>5</v>
      </c>
      <c r="D985" s="3">
        <f t="shared" si="62"/>
        <v>23</v>
      </c>
      <c r="E985" s="3" t="str">
        <f t="shared" si="63"/>
        <v>2011523</v>
      </c>
      <c r="F985" s="35">
        <v>0.95833333333333337</v>
      </c>
      <c r="G985">
        <v>13.4</v>
      </c>
    </row>
    <row r="986" spans="1:7" x14ac:dyDescent="0.25">
      <c r="A986" s="34">
        <v>40695</v>
      </c>
      <c r="B986" s="3">
        <f t="shared" si="60"/>
        <v>2011</v>
      </c>
      <c r="C986" s="3">
        <f t="shared" si="61"/>
        <v>6</v>
      </c>
      <c r="D986" s="3">
        <f t="shared" si="62"/>
        <v>0</v>
      </c>
      <c r="E986" s="3" t="str">
        <f t="shared" si="63"/>
        <v>201160</v>
      </c>
      <c r="F986" s="35">
        <v>0</v>
      </c>
      <c r="G986">
        <v>11.4</v>
      </c>
    </row>
    <row r="987" spans="1:7" x14ac:dyDescent="0.25">
      <c r="A987" s="34">
        <v>40695</v>
      </c>
      <c r="B987" s="3">
        <f t="shared" si="60"/>
        <v>2011</v>
      </c>
      <c r="C987" s="3">
        <f t="shared" si="61"/>
        <v>6</v>
      </c>
      <c r="D987" s="3">
        <f t="shared" si="62"/>
        <v>1</v>
      </c>
      <c r="E987" s="3" t="str">
        <f t="shared" si="63"/>
        <v>201161</v>
      </c>
      <c r="F987" s="35">
        <v>4.1666666666666664E-2</v>
      </c>
      <c r="G987">
        <v>10.4</v>
      </c>
    </row>
    <row r="988" spans="1:7" x14ac:dyDescent="0.25">
      <c r="A988" s="34">
        <v>40695</v>
      </c>
      <c r="B988" s="3">
        <f t="shared" si="60"/>
        <v>2011</v>
      </c>
      <c r="C988" s="3">
        <f t="shared" si="61"/>
        <v>6</v>
      </c>
      <c r="D988" s="3">
        <f t="shared" si="62"/>
        <v>2</v>
      </c>
      <c r="E988" s="3" t="str">
        <f t="shared" si="63"/>
        <v>201162</v>
      </c>
      <c r="F988" s="35">
        <v>8.3333333333333329E-2</v>
      </c>
      <c r="G988">
        <v>10.7</v>
      </c>
    </row>
    <row r="989" spans="1:7" x14ac:dyDescent="0.25">
      <c r="A989" s="34">
        <v>40695</v>
      </c>
      <c r="B989" s="3">
        <f t="shared" si="60"/>
        <v>2011</v>
      </c>
      <c r="C989" s="3">
        <f t="shared" si="61"/>
        <v>6</v>
      </c>
      <c r="D989" s="3">
        <f t="shared" si="62"/>
        <v>3</v>
      </c>
      <c r="E989" s="3" t="str">
        <f t="shared" si="63"/>
        <v>201163</v>
      </c>
      <c r="F989" s="35">
        <v>0.125</v>
      </c>
      <c r="G989">
        <v>10.6</v>
      </c>
    </row>
    <row r="990" spans="1:7" x14ac:dyDescent="0.25">
      <c r="A990" s="34">
        <v>40695</v>
      </c>
      <c r="B990" s="3">
        <f t="shared" si="60"/>
        <v>2011</v>
      </c>
      <c r="C990" s="3">
        <f t="shared" si="61"/>
        <v>6</v>
      </c>
      <c r="D990" s="3">
        <f t="shared" si="62"/>
        <v>4</v>
      </c>
      <c r="E990" s="3" t="str">
        <f t="shared" si="63"/>
        <v>201164</v>
      </c>
      <c r="F990" s="35">
        <v>0.16666666666666666</v>
      </c>
      <c r="G990">
        <v>10.5</v>
      </c>
    </row>
    <row r="991" spans="1:7" x14ac:dyDescent="0.25">
      <c r="A991" s="34">
        <v>40695</v>
      </c>
      <c r="B991" s="3">
        <f t="shared" si="60"/>
        <v>2011</v>
      </c>
      <c r="C991" s="3">
        <f t="shared" si="61"/>
        <v>6</v>
      </c>
      <c r="D991" s="3">
        <f t="shared" si="62"/>
        <v>5</v>
      </c>
      <c r="E991" s="3" t="str">
        <f t="shared" si="63"/>
        <v>201165</v>
      </c>
      <c r="F991" s="35">
        <v>0.20833333333333334</v>
      </c>
      <c r="G991">
        <v>12.5</v>
      </c>
    </row>
    <row r="992" spans="1:7" x14ac:dyDescent="0.25">
      <c r="A992" s="34">
        <v>40695</v>
      </c>
      <c r="B992" s="3">
        <f t="shared" si="60"/>
        <v>2011</v>
      </c>
      <c r="C992" s="3">
        <f t="shared" si="61"/>
        <v>6</v>
      </c>
      <c r="D992" s="3">
        <f t="shared" si="62"/>
        <v>6</v>
      </c>
      <c r="E992" s="3" t="str">
        <f t="shared" si="63"/>
        <v>201166</v>
      </c>
      <c r="F992" s="35">
        <v>0.25</v>
      </c>
      <c r="G992">
        <v>13.1</v>
      </c>
    </row>
    <row r="993" spans="1:7" x14ac:dyDescent="0.25">
      <c r="A993" s="34">
        <v>40695</v>
      </c>
      <c r="B993" s="3">
        <f t="shared" si="60"/>
        <v>2011</v>
      </c>
      <c r="C993" s="3">
        <f t="shared" si="61"/>
        <v>6</v>
      </c>
      <c r="D993" s="3">
        <f t="shared" si="62"/>
        <v>7</v>
      </c>
      <c r="E993" s="3" t="str">
        <f t="shared" si="63"/>
        <v>201167</v>
      </c>
      <c r="F993" s="35">
        <v>0.29166666666666669</v>
      </c>
      <c r="G993">
        <v>13.2</v>
      </c>
    </row>
    <row r="994" spans="1:7" x14ac:dyDescent="0.25">
      <c r="A994" s="34">
        <v>40695</v>
      </c>
      <c r="B994" s="3">
        <f t="shared" si="60"/>
        <v>2011</v>
      </c>
      <c r="C994" s="3">
        <f t="shared" si="61"/>
        <v>6</v>
      </c>
      <c r="D994" s="3">
        <f t="shared" si="62"/>
        <v>8</v>
      </c>
      <c r="E994" s="3" t="str">
        <f t="shared" si="63"/>
        <v>201168</v>
      </c>
      <c r="F994" s="35">
        <v>0.33333333333333331</v>
      </c>
      <c r="G994">
        <v>13.1</v>
      </c>
    </row>
    <row r="995" spans="1:7" x14ac:dyDescent="0.25">
      <c r="A995" s="34">
        <v>40695</v>
      </c>
      <c r="B995" s="3">
        <f t="shared" si="60"/>
        <v>2011</v>
      </c>
      <c r="C995" s="3">
        <f t="shared" si="61"/>
        <v>6</v>
      </c>
      <c r="D995" s="3">
        <f t="shared" si="62"/>
        <v>9</v>
      </c>
      <c r="E995" s="3" t="str">
        <f t="shared" si="63"/>
        <v>201169</v>
      </c>
      <c r="F995" s="35">
        <v>0.375</v>
      </c>
      <c r="G995">
        <v>12.9</v>
      </c>
    </row>
    <row r="996" spans="1:7" x14ac:dyDescent="0.25">
      <c r="A996" s="34">
        <v>40695</v>
      </c>
      <c r="B996" s="3">
        <f t="shared" si="60"/>
        <v>2011</v>
      </c>
      <c r="C996" s="3">
        <f t="shared" si="61"/>
        <v>6</v>
      </c>
      <c r="D996" s="3">
        <f t="shared" si="62"/>
        <v>10</v>
      </c>
      <c r="E996" s="3" t="str">
        <f t="shared" si="63"/>
        <v>2011610</v>
      </c>
      <c r="F996" s="35">
        <v>0.41666666666666669</v>
      </c>
      <c r="G996">
        <v>12.6</v>
      </c>
    </row>
    <row r="997" spans="1:7" x14ac:dyDescent="0.25">
      <c r="A997" s="34">
        <v>40695</v>
      </c>
      <c r="B997" s="3">
        <f t="shared" si="60"/>
        <v>2011</v>
      </c>
      <c r="C997" s="3">
        <f t="shared" si="61"/>
        <v>6</v>
      </c>
      <c r="D997" s="3">
        <f t="shared" si="62"/>
        <v>11</v>
      </c>
      <c r="E997" s="3" t="str">
        <f t="shared" si="63"/>
        <v>2011611</v>
      </c>
      <c r="F997" s="35">
        <v>0.45833333333333331</v>
      </c>
      <c r="G997">
        <v>12.8</v>
      </c>
    </row>
    <row r="998" spans="1:7" x14ac:dyDescent="0.25">
      <c r="A998" s="34">
        <v>40695</v>
      </c>
      <c r="B998" s="3">
        <f t="shared" si="60"/>
        <v>2011</v>
      </c>
      <c r="C998" s="3">
        <f t="shared" si="61"/>
        <v>6</v>
      </c>
      <c r="D998" s="3">
        <f t="shared" si="62"/>
        <v>12</v>
      </c>
      <c r="E998" s="3" t="str">
        <f t="shared" si="63"/>
        <v>2011612</v>
      </c>
      <c r="F998" s="35">
        <v>0.5</v>
      </c>
      <c r="G998">
        <v>12.1</v>
      </c>
    </row>
    <row r="999" spans="1:7" x14ac:dyDescent="0.25">
      <c r="A999" s="34">
        <v>40695</v>
      </c>
      <c r="B999" s="3">
        <f t="shared" si="60"/>
        <v>2011</v>
      </c>
      <c r="C999" s="3">
        <f t="shared" si="61"/>
        <v>6</v>
      </c>
      <c r="D999" s="3">
        <f t="shared" si="62"/>
        <v>13</v>
      </c>
      <c r="E999" s="3" t="str">
        <f t="shared" si="63"/>
        <v>2011613</v>
      </c>
      <c r="F999" s="35">
        <v>0.54166666666666663</v>
      </c>
      <c r="G999">
        <v>12.2</v>
      </c>
    </row>
    <row r="1000" spans="1:7" x14ac:dyDescent="0.25">
      <c r="A1000" s="34">
        <v>40695</v>
      </c>
      <c r="B1000" s="3">
        <f t="shared" si="60"/>
        <v>2011</v>
      </c>
      <c r="C1000" s="3">
        <f t="shared" si="61"/>
        <v>6</v>
      </c>
      <c r="D1000" s="3">
        <f t="shared" si="62"/>
        <v>14</v>
      </c>
      <c r="E1000" s="3" t="str">
        <f t="shared" si="63"/>
        <v>2011614</v>
      </c>
      <c r="F1000" s="35">
        <v>0.58333333333333337</v>
      </c>
      <c r="G1000">
        <v>12.1</v>
      </c>
    </row>
    <row r="1001" spans="1:7" x14ac:dyDescent="0.25">
      <c r="A1001" s="34">
        <v>40695</v>
      </c>
      <c r="B1001" s="3">
        <f t="shared" si="60"/>
        <v>2011</v>
      </c>
      <c r="C1001" s="3">
        <f t="shared" si="61"/>
        <v>6</v>
      </c>
      <c r="D1001" s="3">
        <f t="shared" si="62"/>
        <v>15</v>
      </c>
      <c r="E1001" s="3" t="str">
        <f t="shared" si="63"/>
        <v>2011615</v>
      </c>
      <c r="F1001" s="35">
        <v>0.625</v>
      </c>
      <c r="G1001">
        <v>12</v>
      </c>
    </row>
    <row r="1002" spans="1:7" x14ac:dyDescent="0.25">
      <c r="A1002" s="34">
        <v>40695</v>
      </c>
      <c r="B1002" s="3">
        <f t="shared" si="60"/>
        <v>2011</v>
      </c>
      <c r="C1002" s="3">
        <f t="shared" si="61"/>
        <v>6</v>
      </c>
      <c r="D1002" s="3">
        <f t="shared" si="62"/>
        <v>16</v>
      </c>
      <c r="E1002" s="3" t="str">
        <f t="shared" si="63"/>
        <v>2011616</v>
      </c>
      <c r="F1002" s="35">
        <v>0.66666666666666663</v>
      </c>
      <c r="G1002">
        <v>12.1</v>
      </c>
    </row>
    <row r="1003" spans="1:7" x14ac:dyDescent="0.25">
      <c r="A1003" s="34">
        <v>40695</v>
      </c>
      <c r="B1003" s="3">
        <f t="shared" si="60"/>
        <v>2011</v>
      </c>
      <c r="C1003" s="3">
        <f t="shared" si="61"/>
        <v>6</v>
      </c>
      <c r="D1003" s="3">
        <f t="shared" si="62"/>
        <v>17</v>
      </c>
      <c r="E1003" s="3" t="str">
        <f t="shared" si="63"/>
        <v>2011617</v>
      </c>
      <c r="F1003" s="35">
        <v>0.70833333333333337</v>
      </c>
      <c r="G1003">
        <v>12.1</v>
      </c>
    </row>
    <row r="1004" spans="1:7" x14ac:dyDescent="0.25">
      <c r="A1004" s="34">
        <v>40695</v>
      </c>
      <c r="B1004" s="3">
        <f t="shared" si="60"/>
        <v>2011</v>
      </c>
      <c r="C1004" s="3">
        <f t="shared" si="61"/>
        <v>6</v>
      </c>
      <c r="D1004" s="3">
        <f t="shared" si="62"/>
        <v>18</v>
      </c>
      <c r="E1004" s="3" t="str">
        <f t="shared" si="63"/>
        <v>2011618</v>
      </c>
      <c r="F1004" s="35">
        <v>0.75</v>
      </c>
      <c r="G1004">
        <v>12</v>
      </c>
    </row>
    <row r="1005" spans="1:7" x14ac:dyDescent="0.25">
      <c r="A1005" s="34">
        <v>40695</v>
      </c>
      <c r="B1005" s="3">
        <f t="shared" si="60"/>
        <v>2011</v>
      </c>
      <c r="C1005" s="3">
        <f t="shared" si="61"/>
        <v>6</v>
      </c>
      <c r="D1005" s="3">
        <f t="shared" si="62"/>
        <v>19</v>
      </c>
      <c r="E1005" s="3" t="str">
        <f t="shared" si="63"/>
        <v>2011619</v>
      </c>
      <c r="F1005" s="35">
        <v>0.79166666666666663</v>
      </c>
      <c r="G1005">
        <v>11.6</v>
      </c>
    </row>
    <row r="1006" spans="1:7" x14ac:dyDescent="0.25">
      <c r="A1006" s="34">
        <v>40695</v>
      </c>
      <c r="B1006" s="3">
        <f t="shared" si="60"/>
        <v>2011</v>
      </c>
      <c r="C1006" s="3">
        <f t="shared" si="61"/>
        <v>6</v>
      </c>
      <c r="D1006" s="3">
        <f t="shared" si="62"/>
        <v>20</v>
      </c>
      <c r="E1006" s="3" t="str">
        <f t="shared" si="63"/>
        <v>2011620</v>
      </c>
      <c r="F1006" s="35">
        <v>0.83333333333333337</v>
      </c>
      <c r="G1006">
        <v>11.6</v>
      </c>
    </row>
    <row r="1007" spans="1:7" x14ac:dyDescent="0.25">
      <c r="A1007" s="34">
        <v>40695</v>
      </c>
      <c r="B1007" s="3">
        <f t="shared" si="60"/>
        <v>2011</v>
      </c>
      <c r="C1007" s="3">
        <f t="shared" si="61"/>
        <v>6</v>
      </c>
      <c r="D1007" s="3">
        <f t="shared" si="62"/>
        <v>21</v>
      </c>
      <c r="E1007" s="3" t="str">
        <f t="shared" si="63"/>
        <v>2011621</v>
      </c>
      <c r="F1007" s="35">
        <v>0.875</v>
      </c>
      <c r="G1007">
        <v>12.1</v>
      </c>
    </row>
    <row r="1008" spans="1:7" x14ac:dyDescent="0.25">
      <c r="A1008" s="34">
        <v>40695</v>
      </c>
      <c r="B1008" s="3">
        <f t="shared" si="60"/>
        <v>2011</v>
      </c>
      <c r="C1008" s="3">
        <f t="shared" si="61"/>
        <v>6</v>
      </c>
      <c r="D1008" s="3">
        <f t="shared" si="62"/>
        <v>22</v>
      </c>
      <c r="E1008" s="3" t="str">
        <f t="shared" si="63"/>
        <v>2011622</v>
      </c>
      <c r="F1008" s="35">
        <v>0.91666666666666663</v>
      </c>
      <c r="G1008">
        <v>12.6</v>
      </c>
    </row>
    <row r="1009" spans="1:7" x14ac:dyDescent="0.25">
      <c r="A1009" s="34">
        <v>40695</v>
      </c>
      <c r="B1009" s="3">
        <f t="shared" si="60"/>
        <v>2011</v>
      </c>
      <c r="C1009" s="3">
        <f t="shared" si="61"/>
        <v>6</v>
      </c>
      <c r="D1009" s="3">
        <f t="shared" si="62"/>
        <v>23</v>
      </c>
      <c r="E1009" s="3" t="str">
        <f t="shared" si="63"/>
        <v>2011623</v>
      </c>
      <c r="F1009" s="35">
        <v>0.95833333333333337</v>
      </c>
      <c r="G1009">
        <v>12.1</v>
      </c>
    </row>
    <row r="1010" spans="1:7" x14ac:dyDescent="0.25">
      <c r="A1010" s="34">
        <v>40725</v>
      </c>
      <c r="B1010" s="3">
        <f t="shared" si="60"/>
        <v>2011</v>
      </c>
      <c r="C1010" s="3">
        <f t="shared" si="61"/>
        <v>7</v>
      </c>
      <c r="D1010" s="3">
        <f t="shared" si="62"/>
        <v>0</v>
      </c>
      <c r="E1010" s="3" t="str">
        <f t="shared" si="63"/>
        <v>201170</v>
      </c>
      <c r="F1010" s="35">
        <v>0</v>
      </c>
      <c r="G1010">
        <v>12.1</v>
      </c>
    </row>
    <row r="1011" spans="1:7" x14ac:dyDescent="0.25">
      <c r="A1011" s="34">
        <v>40725</v>
      </c>
      <c r="B1011" s="3">
        <f t="shared" si="60"/>
        <v>2011</v>
      </c>
      <c r="C1011" s="3">
        <f t="shared" si="61"/>
        <v>7</v>
      </c>
      <c r="D1011" s="3">
        <f t="shared" si="62"/>
        <v>1</v>
      </c>
      <c r="E1011" s="3" t="str">
        <f t="shared" si="63"/>
        <v>201171</v>
      </c>
      <c r="F1011" s="35">
        <v>4.1666666666666664E-2</v>
      </c>
      <c r="G1011">
        <v>11.9</v>
      </c>
    </row>
    <row r="1012" spans="1:7" x14ac:dyDescent="0.25">
      <c r="A1012" s="34">
        <v>40725</v>
      </c>
      <c r="B1012" s="3">
        <f t="shared" si="60"/>
        <v>2011</v>
      </c>
      <c r="C1012" s="3">
        <f t="shared" si="61"/>
        <v>7</v>
      </c>
      <c r="D1012" s="3">
        <f t="shared" si="62"/>
        <v>2</v>
      </c>
      <c r="E1012" s="3" t="str">
        <f t="shared" si="63"/>
        <v>201172</v>
      </c>
      <c r="F1012" s="35">
        <v>8.3333333333333329E-2</v>
      </c>
      <c r="G1012">
        <v>11.6</v>
      </c>
    </row>
    <row r="1013" spans="1:7" x14ac:dyDescent="0.25">
      <c r="A1013" s="34">
        <v>40725</v>
      </c>
      <c r="B1013" s="3">
        <f t="shared" si="60"/>
        <v>2011</v>
      </c>
      <c r="C1013" s="3">
        <f t="shared" si="61"/>
        <v>7</v>
      </c>
      <c r="D1013" s="3">
        <f t="shared" si="62"/>
        <v>3</v>
      </c>
      <c r="E1013" s="3" t="str">
        <f t="shared" si="63"/>
        <v>201173</v>
      </c>
      <c r="F1013" s="35">
        <v>0.125</v>
      </c>
      <c r="G1013">
        <v>11.4</v>
      </c>
    </row>
    <row r="1014" spans="1:7" x14ac:dyDescent="0.25">
      <c r="A1014" s="34">
        <v>40725</v>
      </c>
      <c r="B1014" s="3">
        <f t="shared" si="60"/>
        <v>2011</v>
      </c>
      <c r="C1014" s="3">
        <f t="shared" si="61"/>
        <v>7</v>
      </c>
      <c r="D1014" s="3">
        <f t="shared" si="62"/>
        <v>4</v>
      </c>
      <c r="E1014" s="3" t="str">
        <f t="shared" si="63"/>
        <v>201174</v>
      </c>
      <c r="F1014" s="35">
        <v>0.16666666666666666</v>
      </c>
      <c r="G1014">
        <v>11.9</v>
      </c>
    </row>
    <row r="1015" spans="1:7" x14ac:dyDescent="0.25">
      <c r="A1015" s="34">
        <v>40725</v>
      </c>
      <c r="B1015" s="3">
        <f t="shared" si="60"/>
        <v>2011</v>
      </c>
      <c r="C1015" s="3">
        <f t="shared" si="61"/>
        <v>7</v>
      </c>
      <c r="D1015" s="3">
        <f t="shared" si="62"/>
        <v>5</v>
      </c>
      <c r="E1015" s="3" t="str">
        <f t="shared" si="63"/>
        <v>201175</v>
      </c>
      <c r="F1015" s="35">
        <v>0.20833333333333334</v>
      </c>
      <c r="G1015">
        <v>13.3</v>
      </c>
    </row>
    <row r="1016" spans="1:7" x14ac:dyDescent="0.25">
      <c r="A1016" s="34">
        <v>40725</v>
      </c>
      <c r="B1016" s="3">
        <f t="shared" si="60"/>
        <v>2011</v>
      </c>
      <c r="C1016" s="3">
        <f t="shared" si="61"/>
        <v>7</v>
      </c>
      <c r="D1016" s="3">
        <f t="shared" si="62"/>
        <v>6</v>
      </c>
      <c r="E1016" s="3" t="str">
        <f t="shared" si="63"/>
        <v>201176</v>
      </c>
      <c r="F1016" s="35">
        <v>0.25</v>
      </c>
      <c r="G1016">
        <v>13.5</v>
      </c>
    </row>
    <row r="1017" spans="1:7" x14ac:dyDescent="0.25">
      <c r="A1017" s="34">
        <v>40725</v>
      </c>
      <c r="B1017" s="3">
        <f t="shared" si="60"/>
        <v>2011</v>
      </c>
      <c r="C1017" s="3">
        <f t="shared" si="61"/>
        <v>7</v>
      </c>
      <c r="D1017" s="3">
        <f t="shared" si="62"/>
        <v>7</v>
      </c>
      <c r="E1017" s="3" t="str">
        <f t="shared" si="63"/>
        <v>201177</v>
      </c>
      <c r="F1017" s="35">
        <v>0.29166666666666669</v>
      </c>
      <c r="G1017">
        <v>13.5</v>
      </c>
    </row>
    <row r="1018" spans="1:7" x14ac:dyDescent="0.25">
      <c r="A1018" s="34">
        <v>40725</v>
      </c>
      <c r="B1018" s="3">
        <f t="shared" si="60"/>
        <v>2011</v>
      </c>
      <c r="C1018" s="3">
        <f t="shared" si="61"/>
        <v>7</v>
      </c>
      <c r="D1018" s="3">
        <f t="shared" si="62"/>
        <v>8</v>
      </c>
      <c r="E1018" s="3" t="str">
        <f t="shared" si="63"/>
        <v>201178</v>
      </c>
      <c r="F1018" s="35">
        <v>0.33333333333333331</v>
      </c>
      <c r="G1018">
        <v>13.1</v>
      </c>
    </row>
    <row r="1019" spans="1:7" x14ac:dyDescent="0.25">
      <c r="A1019" s="34">
        <v>40725</v>
      </c>
      <c r="B1019" s="3">
        <f t="shared" si="60"/>
        <v>2011</v>
      </c>
      <c r="C1019" s="3">
        <f t="shared" si="61"/>
        <v>7</v>
      </c>
      <c r="D1019" s="3">
        <f t="shared" si="62"/>
        <v>9</v>
      </c>
      <c r="E1019" s="3" t="str">
        <f t="shared" si="63"/>
        <v>201179</v>
      </c>
      <c r="F1019" s="35">
        <v>0.375</v>
      </c>
      <c r="G1019">
        <v>12.8</v>
      </c>
    </row>
    <row r="1020" spans="1:7" x14ac:dyDescent="0.25">
      <c r="A1020" s="34">
        <v>40725</v>
      </c>
      <c r="B1020" s="3">
        <f t="shared" si="60"/>
        <v>2011</v>
      </c>
      <c r="C1020" s="3">
        <f t="shared" si="61"/>
        <v>7</v>
      </c>
      <c r="D1020" s="3">
        <f t="shared" si="62"/>
        <v>10</v>
      </c>
      <c r="E1020" s="3" t="str">
        <f t="shared" si="63"/>
        <v>2011710</v>
      </c>
      <c r="F1020" s="35">
        <v>0.41666666666666669</v>
      </c>
      <c r="G1020">
        <v>12.4</v>
      </c>
    </row>
    <row r="1021" spans="1:7" x14ac:dyDescent="0.25">
      <c r="A1021" s="34">
        <v>40725</v>
      </c>
      <c r="B1021" s="3">
        <f t="shared" si="60"/>
        <v>2011</v>
      </c>
      <c r="C1021" s="3">
        <f t="shared" si="61"/>
        <v>7</v>
      </c>
      <c r="D1021" s="3">
        <f t="shared" si="62"/>
        <v>11</v>
      </c>
      <c r="E1021" s="3" t="str">
        <f t="shared" si="63"/>
        <v>2011711</v>
      </c>
      <c r="F1021" s="35">
        <v>0.45833333333333331</v>
      </c>
      <c r="G1021">
        <v>12.1</v>
      </c>
    </row>
    <row r="1022" spans="1:7" x14ac:dyDescent="0.25">
      <c r="A1022" s="34">
        <v>40725</v>
      </c>
      <c r="B1022" s="3">
        <f t="shared" si="60"/>
        <v>2011</v>
      </c>
      <c r="C1022" s="3">
        <f t="shared" si="61"/>
        <v>7</v>
      </c>
      <c r="D1022" s="3">
        <f t="shared" si="62"/>
        <v>12</v>
      </c>
      <c r="E1022" s="3" t="str">
        <f t="shared" si="63"/>
        <v>2011712</v>
      </c>
      <c r="F1022" s="35">
        <v>0.5</v>
      </c>
      <c r="G1022">
        <v>12.3</v>
      </c>
    </row>
    <row r="1023" spans="1:7" x14ac:dyDescent="0.25">
      <c r="A1023" s="34">
        <v>40725</v>
      </c>
      <c r="B1023" s="3">
        <f t="shared" si="60"/>
        <v>2011</v>
      </c>
      <c r="C1023" s="3">
        <f t="shared" si="61"/>
        <v>7</v>
      </c>
      <c r="D1023" s="3">
        <f t="shared" si="62"/>
        <v>13</v>
      </c>
      <c r="E1023" s="3" t="str">
        <f t="shared" si="63"/>
        <v>2011713</v>
      </c>
      <c r="F1023" s="35">
        <v>0.54166666666666663</v>
      </c>
      <c r="G1023">
        <v>12.8</v>
      </c>
    </row>
    <row r="1024" spans="1:7" x14ac:dyDescent="0.25">
      <c r="A1024" s="34">
        <v>40725</v>
      </c>
      <c r="B1024" s="3">
        <f t="shared" si="60"/>
        <v>2011</v>
      </c>
      <c r="C1024" s="3">
        <f t="shared" si="61"/>
        <v>7</v>
      </c>
      <c r="D1024" s="3">
        <f t="shared" si="62"/>
        <v>14</v>
      </c>
      <c r="E1024" s="3" t="str">
        <f t="shared" si="63"/>
        <v>2011714</v>
      </c>
      <c r="F1024" s="35">
        <v>0.58333333333333337</v>
      </c>
      <c r="G1024">
        <v>12.6</v>
      </c>
    </row>
    <row r="1025" spans="1:7" x14ac:dyDescent="0.25">
      <c r="A1025" s="34">
        <v>40725</v>
      </c>
      <c r="B1025" s="3">
        <f t="shared" si="60"/>
        <v>2011</v>
      </c>
      <c r="C1025" s="3">
        <f t="shared" si="61"/>
        <v>7</v>
      </c>
      <c r="D1025" s="3">
        <f t="shared" si="62"/>
        <v>15</v>
      </c>
      <c r="E1025" s="3" t="str">
        <f t="shared" si="63"/>
        <v>2011715</v>
      </c>
      <c r="F1025" s="35">
        <v>0.625</v>
      </c>
      <c r="G1025">
        <v>12.9</v>
      </c>
    </row>
    <row r="1026" spans="1:7" x14ac:dyDescent="0.25">
      <c r="A1026" s="34">
        <v>40725</v>
      </c>
      <c r="B1026" s="3">
        <f t="shared" si="60"/>
        <v>2011</v>
      </c>
      <c r="C1026" s="3">
        <f t="shared" si="61"/>
        <v>7</v>
      </c>
      <c r="D1026" s="3">
        <f t="shared" si="62"/>
        <v>16</v>
      </c>
      <c r="E1026" s="3" t="str">
        <f t="shared" si="63"/>
        <v>2011716</v>
      </c>
      <c r="F1026" s="35">
        <v>0.66666666666666663</v>
      </c>
      <c r="G1026">
        <v>12.9</v>
      </c>
    </row>
    <row r="1027" spans="1:7" x14ac:dyDescent="0.25">
      <c r="A1027" s="34">
        <v>40725</v>
      </c>
      <c r="B1027" s="3">
        <f t="shared" ref="B1027:B1090" si="64">YEAR(A1027)</f>
        <v>2011</v>
      </c>
      <c r="C1027" s="3">
        <f t="shared" ref="C1027:C1090" si="65">MONTH(A1027)</f>
        <v>7</v>
      </c>
      <c r="D1027" s="3">
        <f t="shared" ref="D1027:D1090" si="66">HOUR(F1027)</f>
        <v>17</v>
      </c>
      <c r="E1027" s="3" t="str">
        <f t="shared" ref="E1027:E1090" si="67">B1027&amp;C1027&amp;D1027</f>
        <v>2011717</v>
      </c>
      <c r="F1027" s="35">
        <v>0.70833333333333337</v>
      </c>
      <c r="G1027">
        <v>12.6</v>
      </c>
    </row>
    <row r="1028" spans="1:7" x14ac:dyDescent="0.25">
      <c r="A1028" s="34">
        <v>40725</v>
      </c>
      <c r="B1028" s="3">
        <f t="shared" si="64"/>
        <v>2011</v>
      </c>
      <c r="C1028" s="3">
        <f t="shared" si="65"/>
        <v>7</v>
      </c>
      <c r="D1028" s="3">
        <f t="shared" si="66"/>
        <v>18</v>
      </c>
      <c r="E1028" s="3" t="str">
        <f t="shared" si="67"/>
        <v>2011718</v>
      </c>
      <c r="F1028" s="35">
        <v>0.75</v>
      </c>
      <c r="G1028">
        <v>12.8</v>
      </c>
    </row>
    <row r="1029" spans="1:7" x14ac:dyDescent="0.25">
      <c r="A1029" s="34">
        <v>40725</v>
      </c>
      <c r="B1029" s="3">
        <f t="shared" si="64"/>
        <v>2011</v>
      </c>
      <c r="C1029" s="3">
        <f t="shared" si="65"/>
        <v>7</v>
      </c>
      <c r="D1029" s="3">
        <f t="shared" si="66"/>
        <v>19</v>
      </c>
      <c r="E1029" s="3" t="str">
        <f t="shared" si="67"/>
        <v>2011719</v>
      </c>
      <c r="F1029" s="35">
        <v>0.79166666666666663</v>
      </c>
      <c r="G1029">
        <v>13.4</v>
      </c>
    </row>
    <row r="1030" spans="1:7" x14ac:dyDescent="0.25">
      <c r="A1030" s="34">
        <v>40725</v>
      </c>
      <c r="B1030" s="3">
        <f t="shared" si="64"/>
        <v>2011</v>
      </c>
      <c r="C1030" s="3">
        <f t="shared" si="65"/>
        <v>7</v>
      </c>
      <c r="D1030" s="3">
        <f t="shared" si="66"/>
        <v>20</v>
      </c>
      <c r="E1030" s="3" t="str">
        <f t="shared" si="67"/>
        <v>2011720</v>
      </c>
      <c r="F1030" s="35">
        <v>0.83333333333333337</v>
      </c>
      <c r="G1030">
        <v>13.7</v>
      </c>
    </row>
    <row r="1031" spans="1:7" x14ac:dyDescent="0.25">
      <c r="A1031" s="34">
        <v>40725</v>
      </c>
      <c r="B1031" s="3">
        <f t="shared" si="64"/>
        <v>2011</v>
      </c>
      <c r="C1031" s="3">
        <f t="shared" si="65"/>
        <v>7</v>
      </c>
      <c r="D1031" s="3">
        <f t="shared" si="66"/>
        <v>21</v>
      </c>
      <c r="E1031" s="3" t="str">
        <f t="shared" si="67"/>
        <v>2011721</v>
      </c>
      <c r="F1031" s="35">
        <v>0.875</v>
      </c>
      <c r="G1031">
        <v>14.5</v>
      </c>
    </row>
    <row r="1032" spans="1:7" x14ac:dyDescent="0.25">
      <c r="A1032" s="34">
        <v>40725</v>
      </c>
      <c r="B1032" s="3">
        <f t="shared" si="64"/>
        <v>2011</v>
      </c>
      <c r="C1032" s="3">
        <f t="shared" si="65"/>
        <v>7</v>
      </c>
      <c r="D1032" s="3">
        <f t="shared" si="66"/>
        <v>22</v>
      </c>
      <c r="E1032" s="3" t="str">
        <f t="shared" si="67"/>
        <v>2011722</v>
      </c>
      <c r="F1032" s="35">
        <v>0.91666666666666663</v>
      </c>
      <c r="G1032">
        <v>14.1</v>
      </c>
    </row>
    <row r="1033" spans="1:7" x14ac:dyDescent="0.25">
      <c r="A1033" s="34">
        <v>40725</v>
      </c>
      <c r="B1033" s="3">
        <f t="shared" si="64"/>
        <v>2011</v>
      </c>
      <c r="C1033" s="3">
        <f t="shared" si="65"/>
        <v>7</v>
      </c>
      <c r="D1033" s="3">
        <f t="shared" si="66"/>
        <v>23</v>
      </c>
      <c r="E1033" s="3" t="str">
        <f t="shared" si="67"/>
        <v>2011723</v>
      </c>
      <c r="F1033" s="35">
        <v>0.95833333333333337</v>
      </c>
      <c r="G1033">
        <v>12.6</v>
      </c>
    </row>
    <row r="1034" spans="1:7" x14ac:dyDescent="0.25">
      <c r="A1034" s="34">
        <v>40756</v>
      </c>
      <c r="B1034" s="3">
        <f t="shared" si="64"/>
        <v>2011</v>
      </c>
      <c r="C1034" s="3">
        <f t="shared" si="65"/>
        <v>8</v>
      </c>
      <c r="D1034" s="3">
        <f t="shared" si="66"/>
        <v>0</v>
      </c>
      <c r="E1034" s="3" t="str">
        <f t="shared" si="67"/>
        <v>201180</v>
      </c>
      <c r="F1034" s="35">
        <v>0</v>
      </c>
      <c r="G1034">
        <v>10.9</v>
      </c>
    </row>
    <row r="1035" spans="1:7" x14ac:dyDescent="0.25">
      <c r="A1035" s="34">
        <v>40756</v>
      </c>
      <c r="B1035" s="3">
        <f t="shared" si="64"/>
        <v>2011</v>
      </c>
      <c r="C1035" s="3">
        <f t="shared" si="65"/>
        <v>8</v>
      </c>
      <c r="D1035" s="3">
        <f t="shared" si="66"/>
        <v>1</v>
      </c>
      <c r="E1035" s="3" t="str">
        <f t="shared" si="67"/>
        <v>201181</v>
      </c>
      <c r="F1035" s="35">
        <v>4.1666666666666664E-2</v>
      </c>
      <c r="G1035">
        <v>10.199999999999999</v>
      </c>
    </row>
    <row r="1036" spans="1:7" x14ac:dyDescent="0.25">
      <c r="A1036" s="34">
        <v>40756</v>
      </c>
      <c r="B1036" s="3">
        <f t="shared" si="64"/>
        <v>2011</v>
      </c>
      <c r="C1036" s="3">
        <f t="shared" si="65"/>
        <v>8</v>
      </c>
      <c r="D1036" s="3">
        <f t="shared" si="66"/>
        <v>2</v>
      </c>
      <c r="E1036" s="3" t="str">
        <f t="shared" si="67"/>
        <v>201182</v>
      </c>
      <c r="F1036" s="35">
        <v>8.3333333333333329E-2</v>
      </c>
      <c r="G1036">
        <v>10.199999999999999</v>
      </c>
    </row>
    <row r="1037" spans="1:7" x14ac:dyDescent="0.25">
      <c r="A1037" s="34">
        <v>40756</v>
      </c>
      <c r="B1037" s="3">
        <f t="shared" si="64"/>
        <v>2011</v>
      </c>
      <c r="C1037" s="3">
        <f t="shared" si="65"/>
        <v>8</v>
      </c>
      <c r="D1037" s="3">
        <f t="shared" si="66"/>
        <v>3</v>
      </c>
      <c r="E1037" s="3" t="str">
        <f t="shared" si="67"/>
        <v>201183</v>
      </c>
      <c r="F1037" s="35">
        <v>0.125</v>
      </c>
      <c r="G1037">
        <v>10.9</v>
      </c>
    </row>
    <row r="1038" spans="1:7" x14ac:dyDescent="0.25">
      <c r="A1038" s="34">
        <v>40756</v>
      </c>
      <c r="B1038" s="3">
        <f t="shared" si="64"/>
        <v>2011</v>
      </c>
      <c r="C1038" s="3">
        <f t="shared" si="65"/>
        <v>8</v>
      </c>
      <c r="D1038" s="3">
        <f t="shared" si="66"/>
        <v>4</v>
      </c>
      <c r="E1038" s="3" t="str">
        <f t="shared" si="67"/>
        <v>201184</v>
      </c>
      <c r="F1038" s="35">
        <v>0.16666666666666666</v>
      </c>
      <c r="G1038">
        <v>11.4</v>
      </c>
    </row>
    <row r="1039" spans="1:7" x14ac:dyDescent="0.25">
      <c r="A1039" s="34">
        <v>40756</v>
      </c>
      <c r="B1039" s="3">
        <f t="shared" si="64"/>
        <v>2011</v>
      </c>
      <c r="C1039" s="3">
        <f t="shared" si="65"/>
        <v>8</v>
      </c>
      <c r="D1039" s="3">
        <f t="shared" si="66"/>
        <v>5</v>
      </c>
      <c r="E1039" s="3" t="str">
        <f t="shared" si="67"/>
        <v>201185</v>
      </c>
      <c r="F1039" s="35">
        <v>0.20833333333333334</v>
      </c>
      <c r="G1039">
        <v>13.8</v>
      </c>
    </row>
    <row r="1040" spans="1:7" x14ac:dyDescent="0.25">
      <c r="A1040" s="34">
        <v>40756</v>
      </c>
      <c r="B1040" s="3">
        <f t="shared" si="64"/>
        <v>2011</v>
      </c>
      <c r="C1040" s="3">
        <f t="shared" si="65"/>
        <v>8</v>
      </c>
      <c r="D1040" s="3">
        <f t="shared" si="66"/>
        <v>6</v>
      </c>
      <c r="E1040" s="3" t="str">
        <f t="shared" si="67"/>
        <v>201186</v>
      </c>
      <c r="F1040" s="35">
        <v>0.25</v>
      </c>
      <c r="G1040">
        <v>14.1</v>
      </c>
    </row>
    <row r="1041" spans="1:7" x14ac:dyDescent="0.25">
      <c r="A1041" s="34">
        <v>40756</v>
      </c>
      <c r="B1041" s="3">
        <f t="shared" si="64"/>
        <v>2011</v>
      </c>
      <c r="C1041" s="3">
        <f t="shared" si="65"/>
        <v>8</v>
      </c>
      <c r="D1041" s="3">
        <f t="shared" si="66"/>
        <v>7</v>
      </c>
      <c r="E1041" s="3" t="str">
        <f t="shared" si="67"/>
        <v>201187</v>
      </c>
      <c r="F1041" s="35">
        <v>0.29166666666666669</v>
      </c>
      <c r="G1041">
        <v>13.8</v>
      </c>
    </row>
    <row r="1042" spans="1:7" x14ac:dyDescent="0.25">
      <c r="A1042" s="34">
        <v>40756</v>
      </c>
      <c r="B1042" s="3">
        <f t="shared" si="64"/>
        <v>2011</v>
      </c>
      <c r="C1042" s="3">
        <f t="shared" si="65"/>
        <v>8</v>
      </c>
      <c r="D1042" s="3">
        <f t="shared" si="66"/>
        <v>8</v>
      </c>
      <c r="E1042" s="3" t="str">
        <f t="shared" si="67"/>
        <v>201188</v>
      </c>
      <c r="F1042" s="35">
        <v>0.33333333333333331</v>
      </c>
      <c r="G1042">
        <v>13.4</v>
      </c>
    </row>
    <row r="1043" spans="1:7" x14ac:dyDescent="0.25">
      <c r="A1043" s="34">
        <v>40756</v>
      </c>
      <c r="B1043" s="3">
        <f t="shared" si="64"/>
        <v>2011</v>
      </c>
      <c r="C1043" s="3">
        <f t="shared" si="65"/>
        <v>8</v>
      </c>
      <c r="D1043" s="3">
        <f t="shared" si="66"/>
        <v>9</v>
      </c>
      <c r="E1043" s="3" t="str">
        <f t="shared" si="67"/>
        <v>201189</v>
      </c>
      <c r="F1043" s="35">
        <v>0.375</v>
      </c>
      <c r="G1043">
        <v>12.7</v>
      </c>
    </row>
    <row r="1044" spans="1:7" x14ac:dyDescent="0.25">
      <c r="A1044" s="34">
        <v>40756</v>
      </c>
      <c r="B1044" s="3">
        <f t="shared" si="64"/>
        <v>2011</v>
      </c>
      <c r="C1044" s="3">
        <f t="shared" si="65"/>
        <v>8</v>
      </c>
      <c r="D1044" s="3">
        <f t="shared" si="66"/>
        <v>10</v>
      </c>
      <c r="E1044" s="3" t="str">
        <f t="shared" si="67"/>
        <v>2011810</v>
      </c>
      <c r="F1044" s="35">
        <v>0.41666666666666669</v>
      </c>
      <c r="G1044">
        <v>12.3</v>
      </c>
    </row>
    <row r="1045" spans="1:7" x14ac:dyDescent="0.25">
      <c r="A1045" s="34">
        <v>40756</v>
      </c>
      <c r="B1045" s="3">
        <f t="shared" si="64"/>
        <v>2011</v>
      </c>
      <c r="C1045" s="3">
        <f t="shared" si="65"/>
        <v>8</v>
      </c>
      <c r="D1045" s="3">
        <f t="shared" si="66"/>
        <v>11</v>
      </c>
      <c r="E1045" s="3" t="str">
        <f t="shared" si="67"/>
        <v>2011811</v>
      </c>
      <c r="F1045" s="35">
        <v>0.45833333333333331</v>
      </c>
      <c r="G1045">
        <v>11.6</v>
      </c>
    </row>
    <row r="1046" spans="1:7" x14ac:dyDescent="0.25">
      <c r="A1046" s="34">
        <v>40756</v>
      </c>
      <c r="B1046" s="3">
        <f t="shared" si="64"/>
        <v>2011</v>
      </c>
      <c r="C1046" s="3">
        <f t="shared" si="65"/>
        <v>8</v>
      </c>
      <c r="D1046" s="3">
        <f t="shared" si="66"/>
        <v>12</v>
      </c>
      <c r="E1046" s="3" t="str">
        <f t="shared" si="67"/>
        <v>2011812</v>
      </c>
      <c r="F1046" s="35">
        <v>0.5</v>
      </c>
      <c r="G1046">
        <v>11</v>
      </c>
    </row>
    <row r="1047" spans="1:7" x14ac:dyDescent="0.25">
      <c r="A1047" s="34">
        <v>40756</v>
      </c>
      <c r="B1047" s="3">
        <f t="shared" si="64"/>
        <v>2011</v>
      </c>
      <c r="C1047" s="3">
        <f t="shared" si="65"/>
        <v>8</v>
      </c>
      <c r="D1047" s="3">
        <f t="shared" si="66"/>
        <v>13</v>
      </c>
      <c r="E1047" s="3" t="str">
        <f t="shared" si="67"/>
        <v>2011813</v>
      </c>
      <c r="F1047" s="35">
        <v>0.54166666666666663</v>
      </c>
      <c r="G1047">
        <v>10.8</v>
      </c>
    </row>
    <row r="1048" spans="1:7" x14ac:dyDescent="0.25">
      <c r="A1048" s="34">
        <v>40756</v>
      </c>
      <c r="B1048" s="3">
        <f t="shared" si="64"/>
        <v>2011</v>
      </c>
      <c r="C1048" s="3">
        <f t="shared" si="65"/>
        <v>8</v>
      </c>
      <c r="D1048" s="3">
        <f t="shared" si="66"/>
        <v>14</v>
      </c>
      <c r="E1048" s="3" t="str">
        <f t="shared" si="67"/>
        <v>2011814</v>
      </c>
      <c r="F1048" s="35">
        <v>0.58333333333333337</v>
      </c>
      <c r="G1048">
        <v>10.8</v>
      </c>
    </row>
    <row r="1049" spans="1:7" x14ac:dyDescent="0.25">
      <c r="A1049" s="34">
        <v>40756</v>
      </c>
      <c r="B1049" s="3">
        <f t="shared" si="64"/>
        <v>2011</v>
      </c>
      <c r="C1049" s="3">
        <f t="shared" si="65"/>
        <v>8</v>
      </c>
      <c r="D1049" s="3">
        <f t="shared" si="66"/>
        <v>15</v>
      </c>
      <c r="E1049" s="3" t="str">
        <f t="shared" si="67"/>
        <v>2011815</v>
      </c>
      <c r="F1049" s="35">
        <v>0.625</v>
      </c>
      <c r="G1049">
        <v>11.8</v>
      </c>
    </row>
    <row r="1050" spans="1:7" x14ac:dyDescent="0.25">
      <c r="A1050" s="34">
        <v>40756</v>
      </c>
      <c r="B1050" s="3">
        <f t="shared" si="64"/>
        <v>2011</v>
      </c>
      <c r="C1050" s="3">
        <f t="shared" si="65"/>
        <v>8</v>
      </c>
      <c r="D1050" s="3">
        <f t="shared" si="66"/>
        <v>16</v>
      </c>
      <c r="E1050" s="3" t="str">
        <f t="shared" si="67"/>
        <v>2011816</v>
      </c>
      <c r="F1050" s="35">
        <v>0.66666666666666663</v>
      </c>
      <c r="G1050">
        <v>12</v>
      </c>
    </row>
    <row r="1051" spans="1:7" x14ac:dyDescent="0.25">
      <c r="A1051" s="34">
        <v>40756</v>
      </c>
      <c r="B1051" s="3">
        <f t="shared" si="64"/>
        <v>2011</v>
      </c>
      <c r="C1051" s="3">
        <f t="shared" si="65"/>
        <v>8</v>
      </c>
      <c r="D1051" s="3">
        <f t="shared" si="66"/>
        <v>17</v>
      </c>
      <c r="E1051" s="3" t="str">
        <f t="shared" si="67"/>
        <v>2011817</v>
      </c>
      <c r="F1051" s="35">
        <v>0.70833333333333337</v>
      </c>
      <c r="G1051">
        <v>11.3</v>
      </c>
    </row>
    <row r="1052" spans="1:7" x14ac:dyDescent="0.25">
      <c r="A1052" s="34">
        <v>40756</v>
      </c>
      <c r="B1052" s="3">
        <f t="shared" si="64"/>
        <v>2011</v>
      </c>
      <c r="C1052" s="3">
        <f t="shared" si="65"/>
        <v>8</v>
      </c>
      <c r="D1052" s="3">
        <f t="shared" si="66"/>
        <v>18</v>
      </c>
      <c r="E1052" s="3" t="str">
        <f t="shared" si="67"/>
        <v>2011818</v>
      </c>
      <c r="F1052" s="35">
        <v>0.75</v>
      </c>
      <c r="G1052">
        <v>11.4</v>
      </c>
    </row>
    <row r="1053" spans="1:7" x14ac:dyDescent="0.25">
      <c r="A1053" s="34">
        <v>40756</v>
      </c>
      <c r="B1053" s="3">
        <f t="shared" si="64"/>
        <v>2011</v>
      </c>
      <c r="C1053" s="3">
        <f t="shared" si="65"/>
        <v>8</v>
      </c>
      <c r="D1053" s="3">
        <f t="shared" si="66"/>
        <v>19</v>
      </c>
      <c r="E1053" s="3" t="str">
        <f t="shared" si="67"/>
        <v>2011819</v>
      </c>
      <c r="F1053" s="35">
        <v>0.79166666666666663</v>
      </c>
      <c r="G1053">
        <v>11.5</v>
      </c>
    </row>
    <row r="1054" spans="1:7" x14ac:dyDescent="0.25">
      <c r="A1054" s="34">
        <v>40756</v>
      </c>
      <c r="B1054" s="3">
        <f t="shared" si="64"/>
        <v>2011</v>
      </c>
      <c r="C1054" s="3">
        <f t="shared" si="65"/>
        <v>8</v>
      </c>
      <c r="D1054" s="3">
        <f t="shared" si="66"/>
        <v>20</v>
      </c>
      <c r="E1054" s="3" t="str">
        <f t="shared" si="67"/>
        <v>2011820</v>
      </c>
      <c r="F1054" s="35">
        <v>0.83333333333333337</v>
      </c>
      <c r="G1054">
        <v>12.7</v>
      </c>
    </row>
    <row r="1055" spans="1:7" x14ac:dyDescent="0.25">
      <c r="A1055" s="34">
        <v>40756</v>
      </c>
      <c r="B1055" s="3">
        <f t="shared" si="64"/>
        <v>2011</v>
      </c>
      <c r="C1055" s="3">
        <f t="shared" si="65"/>
        <v>8</v>
      </c>
      <c r="D1055" s="3">
        <f t="shared" si="66"/>
        <v>21</v>
      </c>
      <c r="E1055" s="3" t="str">
        <f t="shared" si="67"/>
        <v>2011821</v>
      </c>
      <c r="F1055" s="35">
        <v>0.875</v>
      </c>
      <c r="G1055">
        <v>12.8</v>
      </c>
    </row>
    <row r="1056" spans="1:7" x14ac:dyDescent="0.25">
      <c r="A1056" s="34">
        <v>40756</v>
      </c>
      <c r="B1056" s="3">
        <f t="shared" si="64"/>
        <v>2011</v>
      </c>
      <c r="C1056" s="3">
        <f t="shared" si="65"/>
        <v>8</v>
      </c>
      <c r="D1056" s="3">
        <f t="shared" si="66"/>
        <v>22</v>
      </c>
      <c r="E1056" s="3" t="str">
        <f t="shared" si="67"/>
        <v>2011822</v>
      </c>
      <c r="F1056" s="35">
        <v>0.91666666666666663</v>
      </c>
      <c r="G1056">
        <v>12</v>
      </c>
    </row>
    <row r="1057" spans="1:7" x14ac:dyDescent="0.25">
      <c r="A1057" s="34">
        <v>40756</v>
      </c>
      <c r="B1057" s="3">
        <f t="shared" si="64"/>
        <v>2011</v>
      </c>
      <c r="C1057" s="3">
        <f t="shared" si="65"/>
        <v>8</v>
      </c>
      <c r="D1057" s="3">
        <f t="shared" si="66"/>
        <v>23</v>
      </c>
      <c r="E1057" s="3" t="str">
        <f t="shared" si="67"/>
        <v>2011823</v>
      </c>
      <c r="F1057" s="35">
        <v>0.95833333333333337</v>
      </c>
      <c r="G1057">
        <v>11.3</v>
      </c>
    </row>
    <row r="1058" spans="1:7" x14ac:dyDescent="0.25">
      <c r="A1058" s="34">
        <v>40787</v>
      </c>
      <c r="B1058" s="3">
        <f t="shared" si="64"/>
        <v>2011</v>
      </c>
      <c r="C1058" s="3">
        <f t="shared" si="65"/>
        <v>9</v>
      </c>
      <c r="D1058" s="3">
        <f t="shared" si="66"/>
        <v>0</v>
      </c>
      <c r="E1058" s="3" t="str">
        <f t="shared" si="67"/>
        <v>201190</v>
      </c>
      <c r="F1058" s="35">
        <v>0</v>
      </c>
      <c r="G1058">
        <v>14.1</v>
      </c>
    </row>
    <row r="1059" spans="1:7" x14ac:dyDescent="0.25">
      <c r="A1059" s="34">
        <v>40787</v>
      </c>
      <c r="B1059" s="3">
        <f t="shared" si="64"/>
        <v>2011</v>
      </c>
      <c r="C1059" s="3">
        <f t="shared" si="65"/>
        <v>9</v>
      </c>
      <c r="D1059" s="3">
        <f t="shared" si="66"/>
        <v>1</v>
      </c>
      <c r="E1059" s="3" t="str">
        <f t="shared" si="67"/>
        <v>201191</v>
      </c>
      <c r="F1059" s="35">
        <v>4.1666666666666664E-2</v>
      </c>
      <c r="G1059">
        <v>13.8</v>
      </c>
    </row>
    <row r="1060" spans="1:7" x14ac:dyDescent="0.25">
      <c r="A1060" s="34">
        <v>40787</v>
      </c>
      <c r="B1060" s="3">
        <f t="shared" si="64"/>
        <v>2011</v>
      </c>
      <c r="C1060" s="3">
        <f t="shared" si="65"/>
        <v>9</v>
      </c>
      <c r="D1060" s="3">
        <f t="shared" si="66"/>
        <v>2</v>
      </c>
      <c r="E1060" s="3" t="str">
        <f t="shared" si="67"/>
        <v>201192</v>
      </c>
      <c r="F1060" s="35">
        <v>8.3333333333333329E-2</v>
      </c>
      <c r="G1060">
        <v>13</v>
      </c>
    </row>
    <row r="1061" spans="1:7" x14ac:dyDescent="0.25">
      <c r="A1061" s="34">
        <v>40787</v>
      </c>
      <c r="B1061" s="3">
        <f t="shared" si="64"/>
        <v>2011</v>
      </c>
      <c r="C1061" s="3">
        <f t="shared" si="65"/>
        <v>9</v>
      </c>
      <c r="D1061" s="3">
        <f t="shared" si="66"/>
        <v>3</v>
      </c>
      <c r="E1061" s="3" t="str">
        <f t="shared" si="67"/>
        <v>201193</v>
      </c>
      <c r="F1061" s="35">
        <v>0.125</v>
      </c>
      <c r="G1061">
        <v>12.9</v>
      </c>
    </row>
    <row r="1062" spans="1:7" x14ac:dyDescent="0.25">
      <c r="A1062" s="34">
        <v>40787</v>
      </c>
      <c r="B1062" s="3">
        <f t="shared" si="64"/>
        <v>2011</v>
      </c>
      <c r="C1062" s="3">
        <f t="shared" si="65"/>
        <v>9</v>
      </c>
      <c r="D1062" s="3">
        <f t="shared" si="66"/>
        <v>4</v>
      </c>
      <c r="E1062" s="3" t="str">
        <f t="shared" si="67"/>
        <v>201194</v>
      </c>
      <c r="F1062" s="35">
        <v>0.16666666666666666</v>
      </c>
      <c r="G1062">
        <v>14.7</v>
      </c>
    </row>
    <row r="1063" spans="1:7" x14ac:dyDescent="0.25">
      <c r="A1063" s="34">
        <v>40787</v>
      </c>
      <c r="B1063" s="3">
        <f t="shared" si="64"/>
        <v>2011</v>
      </c>
      <c r="C1063" s="3">
        <f t="shared" si="65"/>
        <v>9</v>
      </c>
      <c r="D1063" s="3">
        <f t="shared" si="66"/>
        <v>5</v>
      </c>
      <c r="E1063" s="3" t="str">
        <f t="shared" si="67"/>
        <v>201195</v>
      </c>
      <c r="F1063" s="35">
        <v>0.20833333333333334</v>
      </c>
      <c r="G1063">
        <v>17.2</v>
      </c>
    </row>
    <row r="1064" spans="1:7" x14ac:dyDescent="0.25">
      <c r="A1064" s="34">
        <v>40787</v>
      </c>
      <c r="B1064" s="3">
        <f t="shared" si="64"/>
        <v>2011</v>
      </c>
      <c r="C1064" s="3">
        <f t="shared" si="65"/>
        <v>9</v>
      </c>
      <c r="D1064" s="3">
        <f t="shared" si="66"/>
        <v>6</v>
      </c>
      <c r="E1064" s="3" t="str">
        <f t="shared" si="67"/>
        <v>201196</v>
      </c>
      <c r="F1064" s="35">
        <v>0.25</v>
      </c>
      <c r="G1064">
        <v>18.100000000000001</v>
      </c>
    </row>
    <row r="1065" spans="1:7" x14ac:dyDescent="0.25">
      <c r="A1065" s="34">
        <v>40787</v>
      </c>
      <c r="B1065" s="3">
        <f t="shared" si="64"/>
        <v>2011</v>
      </c>
      <c r="C1065" s="3">
        <f t="shared" si="65"/>
        <v>9</v>
      </c>
      <c r="D1065" s="3">
        <f t="shared" si="66"/>
        <v>7</v>
      </c>
      <c r="E1065" s="3" t="str">
        <f t="shared" si="67"/>
        <v>201197</v>
      </c>
      <c r="F1065" s="35">
        <v>0.29166666666666669</v>
      </c>
      <c r="G1065">
        <v>18.600000000000001</v>
      </c>
    </row>
    <row r="1066" spans="1:7" x14ac:dyDescent="0.25">
      <c r="A1066" s="34">
        <v>40787</v>
      </c>
      <c r="B1066" s="3">
        <f t="shared" si="64"/>
        <v>2011</v>
      </c>
      <c r="C1066" s="3">
        <f t="shared" si="65"/>
        <v>9</v>
      </c>
      <c r="D1066" s="3">
        <f t="shared" si="66"/>
        <v>8</v>
      </c>
      <c r="E1066" s="3" t="str">
        <f t="shared" si="67"/>
        <v>201198</v>
      </c>
      <c r="F1066" s="35">
        <v>0.33333333333333331</v>
      </c>
      <c r="G1066">
        <v>17.7</v>
      </c>
    </row>
    <row r="1067" spans="1:7" x14ac:dyDescent="0.25">
      <c r="A1067" s="34">
        <v>40787</v>
      </c>
      <c r="B1067" s="3">
        <f t="shared" si="64"/>
        <v>2011</v>
      </c>
      <c r="C1067" s="3">
        <f t="shared" si="65"/>
        <v>9</v>
      </c>
      <c r="D1067" s="3">
        <f t="shared" si="66"/>
        <v>9</v>
      </c>
      <c r="E1067" s="3" t="str">
        <f t="shared" si="67"/>
        <v>201199</v>
      </c>
      <c r="F1067" s="35">
        <v>0.375</v>
      </c>
      <c r="G1067">
        <v>15.4</v>
      </c>
    </row>
    <row r="1068" spans="1:7" x14ac:dyDescent="0.25">
      <c r="A1068" s="34">
        <v>40787</v>
      </c>
      <c r="B1068" s="3">
        <f t="shared" si="64"/>
        <v>2011</v>
      </c>
      <c r="C1068" s="3">
        <f t="shared" si="65"/>
        <v>9</v>
      </c>
      <c r="D1068" s="3">
        <f t="shared" si="66"/>
        <v>10</v>
      </c>
      <c r="E1068" s="3" t="str">
        <f t="shared" si="67"/>
        <v>2011910</v>
      </c>
      <c r="F1068" s="35">
        <v>0.41666666666666669</v>
      </c>
      <c r="G1068">
        <v>14.3</v>
      </c>
    </row>
    <row r="1069" spans="1:7" x14ac:dyDescent="0.25">
      <c r="A1069" s="34">
        <v>40787</v>
      </c>
      <c r="B1069" s="3">
        <f t="shared" si="64"/>
        <v>2011</v>
      </c>
      <c r="C1069" s="3">
        <f t="shared" si="65"/>
        <v>9</v>
      </c>
      <c r="D1069" s="3">
        <f t="shared" si="66"/>
        <v>11</v>
      </c>
      <c r="E1069" s="3" t="str">
        <f t="shared" si="67"/>
        <v>2011911</v>
      </c>
      <c r="F1069" s="35">
        <v>0.45833333333333331</v>
      </c>
      <c r="G1069">
        <v>13.1</v>
      </c>
    </row>
    <row r="1070" spans="1:7" x14ac:dyDescent="0.25">
      <c r="A1070" s="34">
        <v>40787</v>
      </c>
      <c r="B1070" s="3">
        <f t="shared" si="64"/>
        <v>2011</v>
      </c>
      <c r="C1070" s="3">
        <f t="shared" si="65"/>
        <v>9</v>
      </c>
      <c r="D1070" s="3">
        <f t="shared" si="66"/>
        <v>12</v>
      </c>
      <c r="E1070" s="3" t="str">
        <f t="shared" si="67"/>
        <v>2011912</v>
      </c>
      <c r="F1070" s="35">
        <v>0.5</v>
      </c>
      <c r="G1070">
        <v>12.5</v>
      </c>
    </row>
    <row r="1071" spans="1:7" x14ac:dyDescent="0.25">
      <c r="A1071" s="34">
        <v>40787</v>
      </c>
      <c r="B1071" s="3">
        <f t="shared" si="64"/>
        <v>2011</v>
      </c>
      <c r="C1071" s="3">
        <f t="shared" si="65"/>
        <v>9</v>
      </c>
      <c r="D1071" s="3">
        <f t="shared" si="66"/>
        <v>13</v>
      </c>
      <c r="E1071" s="3" t="str">
        <f t="shared" si="67"/>
        <v>2011913</v>
      </c>
      <c r="F1071" s="35">
        <v>0.54166666666666663</v>
      </c>
      <c r="G1071">
        <v>12.4</v>
      </c>
    </row>
    <row r="1072" spans="1:7" x14ac:dyDescent="0.25">
      <c r="A1072" s="34">
        <v>40787</v>
      </c>
      <c r="B1072" s="3">
        <f t="shared" si="64"/>
        <v>2011</v>
      </c>
      <c r="C1072" s="3">
        <f t="shared" si="65"/>
        <v>9</v>
      </c>
      <c r="D1072" s="3">
        <f t="shared" si="66"/>
        <v>14</v>
      </c>
      <c r="E1072" s="3" t="str">
        <f t="shared" si="67"/>
        <v>2011914</v>
      </c>
      <c r="F1072" s="35">
        <v>0.58333333333333337</v>
      </c>
      <c r="G1072">
        <v>12.6</v>
      </c>
    </row>
    <row r="1073" spans="1:7" x14ac:dyDescent="0.25">
      <c r="A1073" s="34">
        <v>40787</v>
      </c>
      <c r="B1073" s="3">
        <f t="shared" si="64"/>
        <v>2011</v>
      </c>
      <c r="C1073" s="3">
        <f t="shared" si="65"/>
        <v>9</v>
      </c>
      <c r="D1073" s="3">
        <f t="shared" si="66"/>
        <v>15</v>
      </c>
      <c r="E1073" s="3" t="str">
        <f t="shared" si="67"/>
        <v>2011915</v>
      </c>
      <c r="F1073" s="35">
        <v>0.625</v>
      </c>
      <c r="G1073">
        <v>12.9</v>
      </c>
    </row>
    <row r="1074" spans="1:7" x14ac:dyDescent="0.25">
      <c r="A1074" s="34">
        <v>40787</v>
      </c>
      <c r="B1074" s="3">
        <f t="shared" si="64"/>
        <v>2011</v>
      </c>
      <c r="C1074" s="3">
        <f t="shared" si="65"/>
        <v>9</v>
      </c>
      <c r="D1074" s="3">
        <f t="shared" si="66"/>
        <v>16</v>
      </c>
      <c r="E1074" s="3" t="str">
        <f t="shared" si="67"/>
        <v>2011916</v>
      </c>
      <c r="F1074" s="35">
        <v>0.66666666666666663</v>
      </c>
      <c r="G1074">
        <v>13.3</v>
      </c>
    </row>
    <row r="1075" spans="1:7" x14ac:dyDescent="0.25">
      <c r="A1075" s="34">
        <v>40787</v>
      </c>
      <c r="B1075" s="3">
        <f t="shared" si="64"/>
        <v>2011</v>
      </c>
      <c r="C1075" s="3">
        <f t="shared" si="65"/>
        <v>9</v>
      </c>
      <c r="D1075" s="3">
        <f t="shared" si="66"/>
        <v>17</v>
      </c>
      <c r="E1075" s="3" t="str">
        <f t="shared" si="67"/>
        <v>2011917</v>
      </c>
      <c r="F1075" s="35">
        <v>0.70833333333333337</v>
      </c>
      <c r="G1075">
        <v>14</v>
      </c>
    </row>
    <row r="1076" spans="1:7" x14ac:dyDescent="0.25">
      <c r="A1076" s="34">
        <v>40787</v>
      </c>
      <c r="B1076" s="3">
        <f t="shared" si="64"/>
        <v>2011</v>
      </c>
      <c r="C1076" s="3">
        <f t="shared" si="65"/>
        <v>9</v>
      </c>
      <c r="D1076" s="3">
        <f t="shared" si="66"/>
        <v>18</v>
      </c>
      <c r="E1076" s="3" t="str">
        <f t="shared" si="67"/>
        <v>2011918</v>
      </c>
      <c r="F1076" s="35">
        <v>0.75</v>
      </c>
      <c r="G1076">
        <v>15</v>
      </c>
    </row>
    <row r="1077" spans="1:7" x14ac:dyDescent="0.25">
      <c r="A1077" s="34">
        <v>40787</v>
      </c>
      <c r="B1077" s="3">
        <f t="shared" si="64"/>
        <v>2011</v>
      </c>
      <c r="C1077" s="3">
        <f t="shared" si="65"/>
        <v>9</v>
      </c>
      <c r="D1077" s="3">
        <f t="shared" si="66"/>
        <v>19</v>
      </c>
      <c r="E1077" s="3" t="str">
        <f t="shared" si="67"/>
        <v>2011919</v>
      </c>
      <c r="F1077" s="35">
        <v>0.79166666666666663</v>
      </c>
      <c r="G1077">
        <v>16.100000000000001</v>
      </c>
    </row>
    <row r="1078" spans="1:7" x14ac:dyDescent="0.25">
      <c r="A1078" s="34">
        <v>40787</v>
      </c>
      <c r="B1078" s="3">
        <f t="shared" si="64"/>
        <v>2011</v>
      </c>
      <c r="C1078" s="3">
        <f t="shared" si="65"/>
        <v>9</v>
      </c>
      <c r="D1078" s="3">
        <f t="shared" si="66"/>
        <v>20</v>
      </c>
      <c r="E1078" s="3" t="str">
        <f t="shared" si="67"/>
        <v>2011920</v>
      </c>
      <c r="F1078" s="35">
        <v>0.83333333333333337</v>
      </c>
      <c r="G1078">
        <v>16.600000000000001</v>
      </c>
    </row>
    <row r="1079" spans="1:7" x14ac:dyDescent="0.25">
      <c r="A1079" s="34">
        <v>40787</v>
      </c>
      <c r="B1079" s="3">
        <f t="shared" si="64"/>
        <v>2011</v>
      </c>
      <c r="C1079" s="3">
        <f t="shared" si="65"/>
        <v>9</v>
      </c>
      <c r="D1079" s="3">
        <f t="shared" si="66"/>
        <v>21</v>
      </c>
      <c r="E1079" s="3" t="str">
        <f t="shared" si="67"/>
        <v>2011921</v>
      </c>
      <c r="F1079" s="35">
        <v>0.875</v>
      </c>
      <c r="G1079">
        <v>16.5</v>
      </c>
    </row>
    <row r="1080" spans="1:7" x14ac:dyDescent="0.25">
      <c r="A1080" s="34">
        <v>40787</v>
      </c>
      <c r="B1080" s="3">
        <f t="shared" si="64"/>
        <v>2011</v>
      </c>
      <c r="C1080" s="3">
        <f t="shared" si="65"/>
        <v>9</v>
      </c>
      <c r="D1080" s="3">
        <f t="shared" si="66"/>
        <v>22</v>
      </c>
      <c r="E1080" s="3" t="str">
        <f t="shared" si="67"/>
        <v>2011922</v>
      </c>
      <c r="F1080" s="35">
        <v>0.91666666666666663</v>
      </c>
      <c r="G1080">
        <v>16.399999999999999</v>
      </c>
    </row>
    <row r="1081" spans="1:7" x14ac:dyDescent="0.25">
      <c r="A1081" s="34">
        <v>40787</v>
      </c>
      <c r="B1081" s="3">
        <f t="shared" si="64"/>
        <v>2011</v>
      </c>
      <c r="C1081" s="3">
        <f t="shared" si="65"/>
        <v>9</v>
      </c>
      <c r="D1081" s="3">
        <f t="shared" si="66"/>
        <v>23</v>
      </c>
      <c r="E1081" s="3" t="str">
        <f t="shared" si="67"/>
        <v>2011923</v>
      </c>
      <c r="F1081" s="35">
        <v>0.95833333333333337</v>
      </c>
      <c r="G1081">
        <v>16</v>
      </c>
    </row>
    <row r="1082" spans="1:7" x14ac:dyDescent="0.25">
      <c r="A1082" s="34">
        <v>40817</v>
      </c>
      <c r="B1082" s="3">
        <f t="shared" si="64"/>
        <v>2011</v>
      </c>
      <c r="C1082" s="3">
        <f t="shared" si="65"/>
        <v>10</v>
      </c>
      <c r="D1082" s="3">
        <f t="shared" si="66"/>
        <v>0</v>
      </c>
      <c r="E1082" s="3" t="str">
        <f t="shared" si="67"/>
        <v>2011100</v>
      </c>
      <c r="F1082" s="35">
        <v>0</v>
      </c>
      <c r="G1082">
        <v>15</v>
      </c>
    </row>
    <row r="1083" spans="1:7" x14ac:dyDescent="0.25">
      <c r="A1083" s="34">
        <v>40817</v>
      </c>
      <c r="B1083" s="3">
        <f t="shared" si="64"/>
        <v>2011</v>
      </c>
      <c r="C1083" s="3">
        <f t="shared" si="65"/>
        <v>10</v>
      </c>
      <c r="D1083" s="3">
        <f t="shared" si="66"/>
        <v>1</v>
      </c>
      <c r="E1083" s="3" t="str">
        <f t="shared" si="67"/>
        <v>2011101</v>
      </c>
      <c r="F1083" s="35">
        <v>4.1666666666666664E-2</v>
      </c>
      <c r="G1083">
        <v>14</v>
      </c>
    </row>
    <row r="1084" spans="1:7" x14ac:dyDescent="0.25">
      <c r="A1084" s="34">
        <v>40817</v>
      </c>
      <c r="B1084" s="3">
        <f t="shared" si="64"/>
        <v>2011</v>
      </c>
      <c r="C1084" s="3">
        <f t="shared" si="65"/>
        <v>10</v>
      </c>
      <c r="D1084" s="3">
        <f t="shared" si="66"/>
        <v>2</v>
      </c>
      <c r="E1084" s="3" t="str">
        <f t="shared" si="67"/>
        <v>2011102</v>
      </c>
      <c r="F1084" s="35">
        <v>8.3333333333333329E-2</v>
      </c>
      <c r="G1084">
        <v>13</v>
      </c>
    </row>
    <row r="1085" spans="1:7" x14ac:dyDescent="0.25">
      <c r="A1085" s="34">
        <v>40817</v>
      </c>
      <c r="B1085" s="3">
        <f t="shared" si="64"/>
        <v>2011</v>
      </c>
      <c r="C1085" s="3">
        <f t="shared" si="65"/>
        <v>10</v>
      </c>
      <c r="D1085" s="3">
        <f t="shared" si="66"/>
        <v>3</v>
      </c>
      <c r="E1085" s="3" t="str">
        <f t="shared" si="67"/>
        <v>2011103</v>
      </c>
      <c r="F1085" s="35">
        <v>0.125</v>
      </c>
      <c r="G1085">
        <v>13</v>
      </c>
    </row>
    <row r="1086" spans="1:7" x14ac:dyDescent="0.25">
      <c r="A1086" s="34">
        <v>40817</v>
      </c>
      <c r="B1086" s="3">
        <f t="shared" si="64"/>
        <v>2011</v>
      </c>
      <c r="C1086" s="3">
        <f t="shared" si="65"/>
        <v>10</v>
      </c>
      <c r="D1086" s="3">
        <f t="shared" si="66"/>
        <v>4</v>
      </c>
      <c r="E1086" s="3" t="str">
        <f t="shared" si="67"/>
        <v>2011104</v>
      </c>
      <c r="F1086" s="35">
        <v>0.16666666666666666</v>
      </c>
      <c r="G1086">
        <v>13.8</v>
      </c>
    </row>
    <row r="1087" spans="1:7" x14ac:dyDescent="0.25">
      <c r="A1087" s="34">
        <v>40817</v>
      </c>
      <c r="B1087" s="3">
        <f t="shared" si="64"/>
        <v>2011</v>
      </c>
      <c r="C1087" s="3">
        <f t="shared" si="65"/>
        <v>10</v>
      </c>
      <c r="D1087" s="3">
        <f t="shared" si="66"/>
        <v>5</v>
      </c>
      <c r="E1087" s="3" t="str">
        <f t="shared" si="67"/>
        <v>2011105</v>
      </c>
      <c r="F1087" s="35">
        <v>0.20833333333333334</v>
      </c>
      <c r="G1087">
        <v>16.399999999999999</v>
      </c>
    </row>
    <row r="1088" spans="1:7" x14ac:dyDescent="0.25">
      <c r="A1088" s="34">
        <v>40817</v>
      </c>
      <c r="B1088" s="3">
        <f t="shared" si="64"/>
        <v>2011</v>
      </c>
      <c r="C1088" s="3">
        <f t="shared" si="65"/>
        <v>10</v>
      </c>
      <c r="D1088" s="3">
        <f t="shared" si="66"/>
        <v>6</v>
      </c>
      <c r="E1088" s="3" t="str">
        <f t="shared" si="67"/>
        <v>2011106</v>
      </c>
      <c r="F1088" s="35">
        <v>0.25</v>
      </c>
      <c r="G1088">
        <v>16.8</v>
      </c>
    </row>
    <row r="1089" spans="1:7" x14ac:dyDescent="0.25">
      <c r="A1089" s="34">
        <v>40817</v>
      </c>
      <c r="B1089" s="3">
        <f t="shared" si="64"/>
        <v>2011</v>
      </c>
      <c r="C1089" s="3">
        <f t="shared" si="65"/>
        <v>10</v>
      </c>
      <c r="D1089" s="3">
        <f t="shared" si="66"/>
        <v>7</v>
      </c>
      <c r="E1089" s="3" t="str">
        <f t="shared" si="67"/>
        <v>2011107</v>
      </c>
      <c r="F1089" s="35">
        <v>0.29166666666666669</v>
      </c>
      <c r="G1089">
        <v>17.399999999999999</v>
      </c>
    </row>
    <row r="1090" spans="1:7" x14ac:dyDescent="0.25">
      <c r="A1090" s="34">
        <v>40817</v>
      </c>
      <c r="B1090" s="3">
        <f t="shared" si="64"/>
        <v>2011</v>
      </c>
      <c r="C1090" s="3">
        <f t="shared" si="65"/>
        <v>10</v>
      </c>
      <c r="D1090" s="3">
        <f t="shared" si="66"/>
        <v>8</v>
      </c>
      <c r="E1090" s="3" t="str">
        <f t="shared" si="67"/>
        <v>2011108</v>
      </c>
      <c r="F1090" s="35">
        <v>0.33333333333333331</v>
      </c>
      <c r="G1090">
        <v>16.8</v>
      </c>
    </row>
    <row r="1091" spans="1:7" x14ac:dyDescent="0.25">
      <c r="A1091" s="34">
        <v>40817</v>
      </c>
      <c r="B1091" s="3">
        <f t="shared" ref="B1091:B1154" si="68">YEAR(A1091)</f>
        <v>2011</v>
      </c>
      <c r="C1091" s="3">
        <f t="shared" ref="C1091:C1154" si="69">MONTH(A1091)</f>
        <v>10</v>
      </c>
      <c r="D1091" s="3">
        <f t="shared" ref="D1091:D1154" si="70">HOUR(F1091)</f>
        <v>9</v>
      </c>
      <c r="E1091" s="3" t="str">
        <f t="shared" ref="E1091:E1154" si="71">B1091&amp;C1091&amp;D1091</f>
        <v>2011109</v>
      </c>
      <c r="F1091" s="35">
        <v>0.375</v>
      </c>
      <c r="G1091">
        <v>15</v>
      </c>
    </row>
    <row r="1092" spans="1:7" x14ac:dyDescent="0.25">
      <c r="A1092" s="34">
        <v>40817</v>
      </c>
      <c r="B1092" s="3">
        <f t="shared" si="68"/>
        <v>2011</v>
      </c>
      <c r="C1092" s="3">
        <f t="shared" si="69"/>
        <v>10</v>
      </c>
      <c r="D1092" s="3">
        <f t="shared" si="70"/>
        <v>10</v>
      </c>
      <c r="E1092" s="3" t="str">
        <f t="shared" si="71"/>
        <v>20111010</v>
      </c>
      <c r="F1092" s="35">
        <v>0.41666666666666669</v>
      </c>
      <c r="G1092">
        <v>13</v>
      </c>
    </row>
    <row r="1093" spans="1:7" x14ac:dyDescent="0.25">
      <c r="A1093" s="34">
        <v>40817</v>
      </c>
      <c r="B1093" s="3">
        <f t="shared" si="68"/>
        <v>2011</v>
      </c>
      <c r="C1093" s="3">
        <f t="shared" si="69"/>
        <v>10</v>
      </c>
      <c r="D1093" s="3">
        <f t="shared" si="70"/>
        <v>11</v>
      </c>
      <c r="E1093" s="3" t="str">
        <f t="shared" si="71"/>
        <v>20111011</v>
      </c>
      <c r="F1093" s="35">
        <v>0.45833333333333331</v>
      </c>
      <c r="G1093">
        <v>12.1</v>
      </c>
    </row>
    <row r="1094" spans="1:7" x14ac:dyDescent="0.25">
      <c r="A1094" s="34">
        <v>40817</v>
      </c>
      <c r="B1094" s="3">
        <f t="shared" si="68"/>
        <v>2011</v>
      </c>
      <c r="C1094" s="3">
        <f t="shared" si="69"/>
        <v>10</v>
      </c>
      <c r="D1094" s="3">
        <f t="shared" si="70"/>
        <v>12</v>
      </c>
      <c r="E1094" s="3" t="str">
        <f t="shared" si="71"/>
        <v>20111012</v>
      </c>
      <c r="F1094" s="35">
        <v>0.5</v>
      </c>
      <c r="G1094">
        <v>11.8</v>
      </c>
    </row>
    <row r="1095" spans="1:7" x14ac:dyDescent="0.25">
      <c r="A1095" s="34">
        <v>40817</v>
      </c>
      <c r="B1095" s="3">
        <f t="shared" si="68"/>
        <v>2011</v>
      </c>
      <c r="C1095" s="3">
        <f t="shared" si="69"/>
        <v>10</v>
      </c>
      <c r="D1095" s="3">
        <f t="shared" si="70"/>
        <v>13</v>
      </c>
      <c r="E1095" s="3" t="str">
        <f t="shared" si="71"/>
        <v>20111013</v>
      </c>
      <c r="F1095" s="35">
        <v>0.54166666666666663</v>
      </c>
      <c r="G1095">
        <v>12.1</v>
      </c>
    </row>
    <row r="1096" spans="1:7" x14ac:dyDescent="0.25">
      <c r="A1096" s="34">
        <v>40817</v>
      </c>
      <c r="B1096" s="3">
        <f t="shared" si="68"/>
        <v>2011</v>
      </c>
      <c r="C1096" s="3">
        <f t="shared" si="69"/>
        <v>10</v>
      </c>
      <c r="D1096" s="3">
        <f t="shared" si="70"/>
        <v>14</v>
      </c>
      <c r="E1096" s="3" t="str">
        <f t="shared" si="71"/>
        <v>20111014</v>
      </c>
      <c r="F1096" s="35">
        <v>0.58333333333333337</v>
      </c>
      <c r="G1096">
        <v>12.8</v>
      </c>
    </row>
    <row r="1097" spans="1:7" x14ac:dyDescent="0.25">
      <c r="A1097" s="34">
        <v>40817</v>
      </c>
      <c r="B1097" s="3">
        <f t="shared" si="68"/>
        <v>2011</v>
      </c>
      <c r="C1097" s="3">
        <f t="shared" si="69"/>
        <v>10</v>
      </c>
      <c r="D1097" s="3">
        <f t="shared" si="70"/>
        <v>15</v>
      </c>
      <c r="E1097" s="3" t="str">
        <f t="shared" si="71"/>
        <v>20111015</v>
      </c>
      <c r="F1097" s="35">
        <v>0.625</v>
      </c>
      <c r="G1097">
        <v>13.1</v>
      </c>
    </row>
    <row r="1098" spans="1:7" x14ac:dyDescent="0.25">
      <c r="A1098" s="34">
        <v>40817</v>
      </c>
      <c r="B1098" s="3">
        <f t="shared" si="68"/>
        <v>2011</v>
      </c>
      <c r="C1098" s="3">
        <f t="shared" si="69"/>
        <v>10</v>
      </c>
      <c r="D1098" s="3">
        <f t="shared" si="70"/>
        <v>16</v>
      </c>
      <c r="E1098" s="3" t="str">
        <f t="shared" si="71"/>
        <v>20111016</v>
      </c>
      <c r="F1098" s="35">
        <v>0.66666666666666663</v>
      </c>
      <c r="G1098">
        <v>14.1</v>
      </c>
    </row>
    <row r="1099" spans="1:7" x14ac:dyDescent="0.25">
      <c r="A1099" s="34">
        <v>40817</v>
      </c>
      <c r="B1099" s="3">
        <f t="shared" si="68"/>
        <v>2011</v>
      </c>
      <c r="C1099" s="3">
        <f t="shared" si="69"/>
        <v>10</v>
      </c>
      <c r="D1099" s="3">
        <f t="shared" si="70"/>
        <v>17</v>
      </c>
      <c r="E1099" s="3" t="str">
        <f t="shared" si="71"/>
        <v>20111017</v>
      </c>
      <c r="F1099" s="35">
        <v>0.70833333333333337</v>
      </c>
      <c r="G1099">
        <v>16.100000000000001</v>
      </c>
    </row>
    <row r="1100" spans="1:7" x14ac:dyDescent="0.25">
      <c r="A1100" s="34">
        <v>40817</v>
      </c>
      <c r="B1100" s="3">
        <f t="shared" si="68"/>
        <v>2011</v>
      </c>
      <c r="C1100" s="3">
        <f t="shared" si="69"/>
        <v>10</v>
      </c>
      <c r="D1100" s="3">
        <f t="shared" si="70"/>
        <v>18</v>
      </c>
      <c r="E1100" s="3" t="str">
        <f t="shared" si="71"/>
        <v>20111018</v>
      </c>
      <c r="F1100" s="35">
        <v>0.75</v>
      </c>
      <c r="G1100">
        <v>16.899999999999999</v>
      </c>
    </row>
    <row r="1101" spans="1:7" x14ac:dyDescent="0.25">
      <c r="A1101" s="34">
        <v>40817</v>
      </c>
      <c r="B1101" s="3">
        <f t="shared" si="68"/>
        <v>2011</v>
      </c>
      <c r="C1101" s="3">
        <f t="shared" si="69"/>
        <v>10</v>
      </c>
      <c r="D1101" s="3">
        <f t="shared" si="70"/>
        <v>19</v>
      </c>
      <c r="E1101" s="3" t="str">
        <f t="shared" si="71"/>
        <v>20111019</v>
      </c>
      <c r="F1101" s="35">
        <v>0.79166666666666663</v>
      </c>
      <c r="G1101">
        <v>17.2</v>
      </c>
    </row>
    <row r="1102" spans="1:7" x14ac:dyDescent="0.25">
      <c r="A1102" s="34">
        <v>40817</v>
      </c>
      <c r="B1102" s="3">
        <f t="shared" si="68"/>
        <v>2011</v>
      </c>
      <c r="C1102" s="3">
        <f t="shared" si="69"/>
        <v>10</v>
      </c>
      <c r="D1102" s="3">
        <f t="shared" si="70"/>
        <v>20</v>
      </c>
      <c r="E1102" s="3" t="str">
        <f t="shared" si="71"/>
        <v>20111020</v>
      </c>
      <c r="F1102" s="35">
        <v>0.83333333333333337</v>
      </c>
      <c r="G1102">
        <v>17</v>
      </c>
    </row>
    <row r="1103" spans="1:7" x14ac:dyDescent="0.25">
      <c r="A1103" s="34">
        <v>40817</v>
      </c>
      <c r="B1103" s="3">
        <f t="shared" si="68"/>
        <v>2011</v>
      </c>
      <c r="C1103" s="3">
        <f t="shared" si="69"/>
        <v>10</v>
      </c>
      <c r="D1103" s="3">
        <f t="shared" si="70"/>
        <v>21</v>
      </c>
      <c r="E1103" s="3" t="str">
        <f t="shared" si="71"/>
        <v>20111021</v>
      </c>
      <c r="F1103" s="35">
        <v>0.875</v>
      </c>
      <c r="G1103">
        <v>16.2</v>
      </c>
    </row>
    <row r="1104" spans="1:7" x14ac:dyDescent="0.25">
      <c r="A1104" s="34">
        <v>40817</v>
      </c>
      <c r="B1104" s="3">
        <f t="shared" si="68"/>
        <v>2011</v>
      </c>
      <c r="C1104" s="3">
        <f t="shared" si="69"/>
        <v>10</v>
      </c>
      <c r="D1104" s="3">
        <f t="shared" si="70"/>
        <v>22</v>
      </c>
      <c r="E1104" s="3" t="str">
        <f t="shared" si="71"/>
        <v>20111022</v>
      </c>
      <c r="F1104" s="35">
        <v>0.91666666666666663</v>
      </c>
      <c r="G1104">
        <v>15.3</v>
      </c>
    </row>
    <row r="1105" spans="1:7" x14ac:dyDescent="0.25">
      <c r="A1105" s="34">
        <v>40817</v>
      </c>
      <c r="B1105" s="3">
        <f t="shared" si="68"/>
        <v>2011</v>
      </c>
      <c r="C1105" s="3">
        <f t="shared" si="69"/>
        <v>10</v>
      </c>
      <c r="D1105" s="3">
        <f t="shared" si="70"/>
        <v>23</v>
      </c>
      <c r="E1105" s="3" t="str">
        <f t="shared" si="71"/>
        <v>20111023</v>
      </c>
      <c r="F1105" s="35">
        <v>0.95833333333333337</v>
      </c>
      <c r="G1105">
        <v>14.4</v>
      </c>
    </row>
    <row r="1106" spans="1:7" x14ac:dyDescent="0.25">
      <c r="A1106" s="34">
        <v>40848</v>
      </c>
      <c r="B1106" s="3">
        <f t="shared" si="68"/>
        <v>2011</v>
      </c>
      <c r="C1106" s="3">
        <f t="shared" si="69"/>
        <v>11</v>
      </c>
      <c r="D1106" s="3">
        <f t="shared" si="70"/>
        <v>0</v>
      </c>
      <c r="E1106" s="3" t="str">
        <f t="shared" si="71"/>
        <v>2011110</v>
      </c>
      <c r="F1106" s="35">
        <v>0</v>
      </c>
      <c r="G1106">
        <v>24.9</v>
      </c>
    </row>
    <row r="1107" spans="1:7" x14ac:dyDescent="0.25">
      <c r="A1107" s="34">
        <v>40848</v>
      </c>
      <c r="B1107" s="3">
        <f t="shared" si="68"/>
        <v>2011</v>
      </c>
      <c r="C1107" s="3">
        <f t="shared" si="69"/>
        <v>11</v>
      </c>
      <c r="D1107" s="3">
        <f t="shared" si="70"/>
        <v>1</v>
      </c>
      <c r="E1107" s="3" t="str">
        <f t="shared" si="71"/>
        <v>2011111</v>
      </c>
      <c r="F1107" s="35">
        <v>4.1666666666666664E-2</v>
      </c>
      <c r="G1107">
        <v>24.6</v>
      </c>
    </row>
    <row r="1108" spans="1:7" x14ac:dyDescent="0.25">
      <c r="A1108" s="34">
        <v>40848</v>
      </c>
      <c r="B1108" s="3">
        <f t="shared" si="68"/>
        <v>2011</v>
      </c>
      <c r="C1108" s="3">
        <f t="shared" si="69"/>
        <v>11</v>
      </c>
      <c r="D1108" s="3">
        <f t="shared" si="70"/>
        <v>2</v>
      </c>
      <c r="E1108" s="3" t="str">
        <f t="shared" si="71"/>
        <v>2011112</v>
      </c>
      <c r="F1108" s="35">
        <v>8.3333333333333329E-2</v>
      </c>
      <c r="G1108">
        <v>23.8</v>
      </c>
    </row>
    <row r="1109" spans="1:7" x14ac:dyDescent="0.25">
      <c r="A1109" s="34">
        <v>40848</v>
      </c>
      <c r="B1109" s="3">
        <f t="shared" si="68"/>
        <v>2011</v>
      </c>
      <c r="C1109" s="3">
        <f t="shared" si="69"/>
        <v>11</v>
      </c>
      <c r="D1109" s="3">
        <f t="shared" si="70"/>
        <v>3</v>
      </c>
      <c r="E1109" s="3" t="str">
        <f t="shared" si="71"/>
        <v>2011113</v>
      </c>
      <c r="F1109" s="35">
        <v>0.125</v>
      </c>
      <c r="G1109">
        <v>23</v>
      </c>
    </row>
    <row r="1110" spans="1:7" x14ac:dyDescent="0.25">
      <c r="A1110" s="34">
        <v>40848</v>
      </c>
      <c r="B1110" s="3">
        <f t="shared" si="68"/>
        <v>2011</v>
      </c>
      <c r="C1110" s="3">
        <f t="shared" si="69"/>
        <v>11</v>
      </c>
      <c r="D1110" s="3">
        <f t="shared" si="70"/>
        <v>4</v>
      </c>
      <c r="E1110" s="3" t="str">
        <f t="shared" si="71"/>
        <v>2011114</v>
      </c>
      <c r="F1110" s="35">
        <v>0.16666666666666666</v>
      </c>
      <c r="G1110">
        <v>22.4</v>
      </c>
    </row>
    <row r="1111" spans="1:7" x14ac:dyDescent="0.25">
      <c r="A1111" s="34">
        <v>40848</v>
      </c>
      <c r="B1111" s="3">
        <f t="shared" si="68"/>
        <v>2011</v>
      </c>
      <c r="C1111" s="3">
        <f t="shared" si="69"/>
        <v>11</v>
      </c>
      <c r="D1111" s="3">
        <f t="shared" si="70"/>
        <v>5</v>
      </c>
      <c r="E1111" s="3" t="str">
        <f t="shared" si="71"/>
        <v>2011115</v>
      </c>
      <c r="F1111" s="35">
        <v>0.20833333333333334</v>
      </c>
      <c r="G1111">
        <v>23.1</v>
      </c>
    </row>
    <row r="1112" spans="1:7" x14ac:dyDescent="0.25">
      <c r="A1112" s="34">
        <v>40848</v>
      </c>
      <c r="B1112" s="3">
        <f t="shared" si="68"/>
        <v>2011</v>
      </c>
      <c r="C1112" s="3">
        <f t="shared" si="69"/>
        <v>11</v>
      </c>
      <c r="D1112" s="3">
        <f t="shared" si="70"/>
        <v>6</v>
      </c>
      <c r="E1112" s="3" t="str">
        <f t="shared" si="71"/>
        <v>2011116</v>
      </c>
      <c r="F1112" s="35">
        <v>0.25</v>
      </c>
      <c r="G1112">
        <v>25.6</v>
      </c>
    </row>
    <row r="1113" spans="1:7" x14ac:dyDescent="0.25">
      <c r="A1113" s="34">
        <v>40848</v>
      </c>
      <c r="B1113" s="3">
        <f t="shared" si="68"/>
        <v>2011</v>
      </c>
      <c r="C1113" s="3">
        <f t="shared" si="69"/>
        <v>11</v>
      </c>
      <c r="D1113" s="3">
        <f t="shared" si="70"/>
        <v>7</v>
      </c>
      <c r="E1113" s="3" t="str">
        <f t="shared" si="71"/>
        <v>2011117</v>
      </c>
      <c r="F1113" s="35">
        <v>0.29166666666666669</v>
      </c>
      <c r="G1113">
        <v>25.1</v>
      </c>
    </row>
    <row r="1114" spans="1:7" x14ac:dyDescent="0.25">
      <c r="A1114" s="34">
        <v>40848</v>
      </c>
      <c r="B1114" s="3">
        <f t="shared" si="68"/>
        <v>2011</v>
      </c>
      <c r="C1114" s="3">
        <f t="shared" si="69"/>
        <v>11</v>
      </c>
      <c r="D1114" s="3">
        <f t="shared" si="70"/>
        <v>8</v>
      </c>
      <c r="E1114" s="3" t="str">
        <f t="shared" si="71"/>
        <v>2011118</v>
      </c>
      <c r="F1114" s="35">
        <v>0.33333333333333331</v>
      </c>
      <c r="G1114">
        <v>24.8</v>
      </c>
    </row>
    <row r="1115" spans="1:7" x14ac:dyDescent="0.25">
      <c r="A1115" s="34">
        <v>40848</v>
      </c>
      <c r="B1115" s="3">
        <f t="shared" si="68"/>
        <v>2011</v>
      </c>
      <c r="C1115" s="3">
        <f t="shared" si="69"/>
        <v>11</v>
      </c>
      <c r="D1115" s="3">
        <f t="shared" si="70"/>
        <v>9</v>
      </c>
      <c r="E1115" s="3" t="str">
        <f t="shared" si="71"/>
        <v>2011119</v>
      </c>
      <c r="F1115" s="35">
        <v>0.375</v>
      </c>
      <c r="G1115">
        <v>24.8</v>
      </c>
    </row>
    <row r="1116" spans="1:7" x14ac:dyDescent="0.25">
      <c r="A1116" s="34">
        <v>40848</v>
      </c>
      <c r="B1116" s="3">
        <f t="shared" si="68"/>
        <v>2011</v>
      </c>
      <c r="C1116" s="3">
        <f t="shared" si="69"/>
        <v>11</v>
      </c>
      <c r="D1116" s="3">
        <f t="shared" si="70"/>
        <v>10</v>
      </c>
      <c r="E1116" s="3" t="str">
        <f t="shared" si="71"/>
        <v>20111110</v>
      </c>
      <c r="F1116" s="35">
        <v>0.41666666666666669</v>
      </c>
      <c r="G1116">
        <v>24.5</v>
      </c>
    </row>
    <row r="1117" spans="1:7" x14ac:dyDescent="0.25">
      <c r="A1117" s="34">
        <v>40848</v>
      </c>
      <c r="B1117" s="3">
        <f t="shared" si="68"/>
        <v>2011</v>
      </c>
      <c r="C1117" s="3">
        <f t="shared" si="69"/>
        <v>11</v>
      </c>
      <c r="D1117" s="3">
        <f t="shared" si="70"/>
        <v>11</v>
      </c>
      <c r="E1117" s="3" t="str">
        <f t="shared" si="71"/>
        <v>20111111</v>
      </c>
      <c r="F1117" s="35">
        <v>0.45833333333333331</v>
      </c>
      <c r="G1117">
        <v>24.6</v>
      </c>
    </row>
    <row r="1118" spans="1:7" x14ac:dyDescent="0.25">
      <c r="A1118" s="34">
        <v>40848</v>
      </c>
      <c r="B1118" s="3">
        <f t="shared" si="68"/>
        <v>2011</v>
      </c>
      <c r="C1118" s="3">
        <f t="shared" si="69"/>
        <v>11</v>
      </c>
      <c r="D1118" s="3">
        <f t="shared" si="70"/>
        <v>12</v>
      </c>
      <c r="E1118" s="3" t="str">
        <f t="shared" si="71"/>
        <v>20111112</v>
      </c>
      <c r="F1118" s="35">
        <v>0.5</v>
      </c>
      <c r="G1118">
        <v>24.8</v>
      </c>
    </row>
    <row r="1119" spans="1:7" x14ac:dyDescent="0.25">
      <c r="A1119" s="34">
        <v>40848</v>
      </c>
      <c r="B1119" s="3">
        <f t="shared" si="68"/>
        <v>2011</v>
      </c>
      <c r="C1119" s="3">
        <f t="shared" si="69"/>
        <v>11</v>
      </c>
      <c r="D1119" s="3">
        <f t="shared" si="70"/>
        <v>13</v>
      </c>
      <c r="E1119" s="3" t="str">
        <f t="shared" si="71"/>
        <v>20111113</v>
      </c>
      <c r="F1119" s="35">
        <v>0.54166666666666663</v>
      </c>
      <c r="G1119">
        <v>24.9</v>
      </c>
    </row>
    <row r="1120" spans="1:7" x14ac:dyDescent="0.25">
      <c r="A1120" s="34">
        <v>40848</v>
      </c>
      <c r="B1120" s="3">
        <f t="shared" si="68"/>
        <v>2011</v>
      </c>
      <c r="C1120" s="3">
        <f t="shared" si="69"/>
        <v>11</v>
      </c>
      <c r="D1120" s="3">
        <f t="shared" si="70"/>
        <v>14</v>
      </c>
      <c r="E1120" s="3" t="str">
        <f t="shared" si="71"/>
        <v>20111114</v>
      </c>
      <c r="F1120" s="35">
        <v>0.58333333333333337</v>
      </c>
      <c r="G1120">
        <v>24.3</v>
      </c>
    </row>
    <row r="1121" spans="1:7" x14ac:dyDescent="0.25">
      <c r="A1121" s="34">
        <v>40848</v>
      </c>
      <c r="B1121" s="3">
        <f t="shared" si="68"/>
        <v>2011</v>
      </c>
      <c r="C1121" s="3">
        <f t="shared" si="69"/>
        <v>11</v>
      </c>
      <c r="D1121" s="3">
        <f t="shared" si="70"/>
        <v>15</v>
      </c>
      <c r="E1121" s="3" t="str">
        <f t="shared" si="71"/>
        <v>20111115</v>
      </c>
      <c r="F1121" s="35">
        <v>0.625</v>
      </c>
      <c r="G1121">
        <v>25.3</v>
      </c>
    </row>
    <row r="1122" spans="1:7" x14ac:dyDescent="0.25">
      <c r="A1122" s="34">
        <v>40848</v>
      </c>
      <c r="B1122" s="3">
        <f t="shared" si="68"/>
        <v>2011</v>
      </c>
      <c r="C1122" s="3">
        <f t="shared" si="69"/>
        <v>11</v>
      </c>
      <c r="D1122" s="3">
        <f t="shared" si="70"/>
        <v>16</v>
      </c>
      <c r="E1122" s="3" t="str">
        <f t="shared" si="71"/>
        <v>20111116</v>
      </c>
      <c r="F1122" s="35">
        <v>0.66666666666666663</v>
      </c>
      <c r="G1122">
        <v>26.6</v>
      </c>
    </row>
    <row r="1123" spans="1:7" x14ac:dyDescent="0.25">
      <c r="A1123" s="34">
        <v>40848</v>
      </c>
      <c r="B1123" s="3">
        <f t="shared" si="68"/>
        <v>2011</v>
      </c>
      <c r="C1123" s="3">
        <f t="shared" si="69"/>
        <v>11</v>
      </c>
      <c r="D1123" s="3">
        <f t="shared" si="70"/>
        <v>17</v>
      </c>
      <c r="E1123" s="3" t="str">
        <f t="shared" si="71"/>
        <v>20111117</v>
      </c>
      <c r="F1123" s="35">
        <v>0.70833333333333337</v>
      </c>
      <c r="G1123">
        <v>28.2</v>
      </c>
    </row>
    <row r="1124" spans="1:7" x14ac:dyDescent="0.25">
      <c r="A1124" s="34">
        <v>40848</v>
      </c>
      <c r="B1124" s="3">
        <f t="shared" si="68"/>
        <v>2011</v>
      </c>
      <c r="C1124" s="3">
        <f t="shared" si="69"/>
        <v>11</v>
      </c>
      <c r="D1124" s="3">
        <f t="shared" si="70"/>
        <v>18</v>
      </c>
      <c r="E1124" s="3" t="str">
        <f t="shared" si="71"/>
        <v>20111118</v>
      </c>
      <c r="F1124" s="35">
        <v>0.75</v>
      </c>
      <c r="G1124">
        <v>27.6</v>
      </c>
    </row>
    <row r="1125" spans="1:7" x14ac:dyDescent="0.25">
      <c r="A1125" s="34">
        <v>40848</v>
      </c>
      <c r="B1125" s="3">
        <f t="shared" si="68"/>
        <v>2011</v>
      </c>
      <c r="C1125" s="3">
        <f t="shared" si="69"/>
        <v>11</v>
      </c>
      <c r="D1125" s="3">
        <f t="shared" si="70"/>
        <v>19</v>
      </c>
      <c r="E1125" s="3" t="str">
        <f t="shared" si="71"/>
        <v>20111119</v>
      </c>
      <c r="F1125" s="35">
        <v>0.79166666666666663</v>
      </c>
      <c r="G1125">
        <v>27.4</v>
      </c>
    </row>
    <row r="1126" spans="1:7" x14ac:dyDescent="0.25">
      <c r="A1126" s="34">
        <v>40848</v>
      </c>
      <c r="B1126" s="3">
        <f t="shared" si="68"/>
        <v>2011</v>
      </c>
      <c r="C1126" s="3">
        <f t="shared" si="69"/>
        <v>11</v>
      </c>
      <c r="D1126" s="3">
        <f t="shared" si="70"/>
        <v>20</v>
      </c>
      <c r="E1126" s="3" t="str">
        <f t="shared" si="71"/>
        <v>20111120</v>
      </c>
      <c r="F1126" s="35">
        <v>0.83333333333333337</v>
      </c>
      <c r="G1126">
        <v>27.8</v>
      </c>
    </row>
    <row r="1127" spans="1:7" x14ac:dyDescent="0.25">
      <c r="A1127" s="34">
        <v>40848</v>
      </c>
      <c r="B1127" s="3">
        <f t="shared" si="68"/>
        <v>2011</v>
      </c>
      <c r="C1127" s="3">
        <f t="shared" si="69"/>
        <v>11</v>
      </c>
      <c r="D1127" s="3">
        <f t="shared" si="70"/>
        <v>21</v>
      </c>
      <c r="E1127" s="3" t="str">
        <f t="shared" si="71"/>
        <v>20111121</v>
      </c>
      <c r="F1127" s="35">
        <v>0.875</v>
      </c>
      <c r="G1127">
        <v>26</v>
      </c>
    </row>
    <row r="1128" spans="1:7" x14ac:dyDescent="0.25">
      <c r="A1128" s="34">
        <v>40848</v>
      </c>
      <c r="B1128" s="3">
        <f t="shared" si="68"/>
        <v>2011</v>
      </c>
      <c r="C1128" s="3">
        <f t="shared" si="69"/>
        <v>11</v>
      </c>
      <c r="D1128" s="3">
        <f t="shared" si="70"/>
        <v>22</v>
      </c>
      <c r="E1128" s="3" t="str">
        <f t="shared" si="71"/>
        <v>20111122</v>
      </c>
      <c r="F1128" s="35">
        <v>0.91666666666666663</v>
      </c>
      <c r="G1128">
        <v>25.1</v>
      </c>
    </row>
    <row r="1129" spans="1:7" x14ac:dyDescent="0.25">
      <c r="A1129" s="34">
        <v>40848</v>
      </c>
      <c r="B1129" s="3">
        <f t="shared" si="68"/>
        <v>2011</v>
      </c>
      <c r="C1129" s="3">
        <f t="shared" si="69"/>
        <v>11</v>
      </c>
      <c r="D1129" s="3">
        <f t="shared" si="70"/>
        <v>23</v>
      </c>
      <c r="E1129" s="3" t="str">
        <f t="shared" si="71"/>
        <v>20111123</v>
      </c>
      <c r="F1129" s="35">
        <v>0.95833333333333337</v>
      </c>
      <c r="G1129">
        <v>24.9</v>
      </c>
    </row>
    <row r="1130" spans="1:7" x14ac:dyDescent="0.25">
      <c r="A1130" s="34">
        <v>40878</v>
      </c>
      <c r="B1130" s="3">
        <f t="shared" si="68"/>
        <v>2011</v>
      </c>
      <c r="C1130" s="3">
        <f t="shared" si="69"/>
        <v>12</v>
      </c>
      <c r="D1130" s="3">
        <f t="shared" si="70"/>
        <v>0</v>
      </c>
      <c r="E1130" s="3" t="str">
        <f t="shared" si="71"/>
        <v>2011120</v>
      </c>
      <c r="F1130" s="35">
        <v>0</v>
      </c>
      <c r="G1130">
        <v>9.1</v>
      </c>
    </row>
    <row r="1131" spans="1:7" x14ac:dyDescent="0.25">
      <c r="A1131" s="34">
        <v>40878</v>
      </c>
      <c r="B1131" s="3">
        <f t="shared" si="68"/>
        <v>2011</v>
      </c>
      <c r="C1131" s="3">
        <f t="shared" si="69"/>
        <v>12</v>
      </c>
      <c r="D1131" s="3">
        <f t="shared" si="70"/>
        <v>1</v>
      </c>
      <c r="E1131" s="3" t="str">
        <f t="shared" si="71"/>
        <v>2011121</v>
      </c>
      <c r="F1131" s="35">
        <v>4.1666666666666664E-2</v>
      </c>
      <c r="G1131">
        <v>8.1999999999999993</v>
      </c>
    </row>
    <row r="1132" spans="1:7" x14ac:dyDescent="0.25">
      <c r="A1132" s="34">
        <v>40878</v>
      </c>
      <c r="B1132" s="3">
        <f t="shared" si="68"/>
        <v>2011</v>
      </c>
      <c r="C1132" s="3">
        <f t="shared" si="69"/>
        <v>12</v>
      </c>
      <c r="D1132" s="3">
        <f t="shared" si="70"/>
        <v>2</v>
      </c>
      <c r="E1132" s="3" t="str">
        <f t="shared" si="71"/>
        <v>2011122</v>
      </c>
      <c r="F1132" s="35">
        <v>8.3333333333333329E-2</v>
      </c>
      <c r="G1132">
        <v>7.9</v>
      </c>
    </row>
    <row r="1133" spans="1:7" x14ac:dyDescent="0.25">
      <c r="A1133" s="34">
        <v>40878</v>
      </c>
      <c r="B1133" s="3">
        <f t="shared" si="68"/>
        <v>2011</v>
      </c>
      <c r="C1133" s="3">
        <f t="shared" si="69"/>
        <v>12</v>
      </c>
      <c r="D1133" s="3">
        <f t="shared" si="70"/>
        <v>3</v>
      </c>
      <c r="E1133" s="3" t="str">
        <f t="shared" si="71"/>
        <v>2011123</v>
      </c>
      <c r="F1133" s="35">
        <v>0.125</v>
      </c>
      <c r="G1133">
        <v>7.3</v>
      </c>
    </row>
    <row r="1134" spans="1:7" x14ac:dyDescent="0.25">
      <c r="A1134" s="34">
        <v>40878</v>
      </c>
      <c r="B1134" s="3">
        <f t="shared" si="68"/>
        <v>2011</v>
      </c>
      <c r="C1134" s="3">
        <f t="shared" si="69"/>
        <v>12</v>
      </c>
      <c r="D1134" s="3">
        <f t="shared" si="70"/>
        <v>4</v>
      </c>
      <c r="E1134" s="3" t="str">
        <f t="shared" si="71"/>
        <v>2011124</v>
      </c>
      <c r="F1134" s="35">
        <v>0.16666666666666666</v>
      </c>
      <c r="G1134">
        <v>7.1</v>
      </c>
    </row>
    <row r="1135" spans="1:7" x14ac:dyDescent="0.25">
      <c r="A1135" s="34">
        <v>40878</v>
      </c>
      <c r="B1135" s="3">
        <f t="shared" si="68"/>
        <v>2011</v>
      </c>
      <c r="C1135" s="3">
        <f t="shared" si="69"/>
        <v>12</v>
      </c>
      <c r="D1135" s="3">
        <f t="shared" si="70"/>
        <v>5</v>
      </c>
      <c r="E1135" s="3" t="str">
        <f t="shared" si="71"/>
        <v>2011125</v>
      </c>
      <c r="F1135" s="35">
        <v>0.20833333333333334</v>
      </c>
      <c r="G1135">
        <v>7.2</v>
      </c>
    </row>
    <row r="1136" spans="1:7" x14ac:dyDescent="0.25">
      <c r="A1136" s="34">
        <v>40878</v>
      </c>
      <c r="B1136" s="3">
        <f t="shared" si="68"/>
        <v>2011</v>
      </c>
      <c r="C1136" s="3">
        <f t="shared" si="69"/>
        <v>12</v>
      </c>
      <c r="D1136" s="3">
        <f t="shared" si="70"/>
        <v>6</v>
      </c>
      <c r="E1136" s="3" t="str">
        <f t="shared" si="71"/>
        <v>2011126</v>
      </c>
      <c r="F1136" s="35">
        <v>0.25</v>
      </c>
      <c r="G1136">
        <v>8</v>
      </c>
    </row>
    <row r="1137" spans="1:7" x14ac:dyDescent="0.25">
      <c r="A1137" s="34">
        <v>40878</v>
      </c>
      <c r="B1137" s="3">
        <f t="shared" si="68"/>
        <v>2011</v>
      </c>
      <c r="C1137" s="3">
        <f t="shared" si="69"/>
        <v>12</v>
      </c>
      <c r="D1137" s="3">
        <f t="shared" si="70"/>
        <v>7</v>
      </c>
      <c r="E1137" s="3" t="str">
        <f t="shared" si="71"/>
        <v>2011127</v>
      </c>
      <c r="F1137" s="35">
        <v>0.29166666666666669</v>
      </c>
      <c r="G1137">
        <v>8.4</v>
      </c>
    </row>
    <row r="1138" spans="1:7" x14ac:dyDescent="0.25">
      <c r="A1138" s="34">
        <v>40878</v>
      </c>
      <c r="B1138" s="3">
        <f t="shared" si="68"/>
        <v>2011</v>
      </c>
      <c r="C1138" s="3">
        <f t="shared" si="69"/>
        <v>12</v>
      </c>
      <c r="D1138" s="3">
        <f t="shared" si="70"/>
        <v>8</v>
      </c>
      <c r="E1138" s="3" t="str">
        <f t="shared" si="71"/>
        <v>2011128</v>
      </c>
      <c r="F1138" s="35">
        <v>0.33333333333333331</v>
      </c>
      <c r="G1138">
        <v>8.6999999999999993</v>
      </c>
    </row>
    <row r="1139" spans="1:7" x14ac:dyDescent="0.25">
      <c r="A1139" s="34">
        <v>40878</v>
      </c>
      <c r="B1139" s="3">
        <f t="shared" si="68"/>
        <v>2011</v>
      </c>
      <c r="C1139" s="3">
        <f t="shared" si="69"/>
        <v>12</v>
      </c>
      <c r="D1139" s="3">
        <f t="shared" si="70"/>
        <v>9</v>
      </c>
      <c r="E1139" s="3" t="str">
        <f t="shared" si="71"/>
        <v>2011129</v>
      </c>
      <c r="F1139" s="35">
        <v>0.375</v>
      </c>
      <c r="G1139">
        <v>9.1</v>
      </c>
    </row>
    <row r="1140" spans="1:7" x14ac:dyDescent="0.25">
      <c r="A1140" s="34">
        <v>40878</v>
      </c>
      <c r="B1140" s="3">
        <f t="shared" si="68"/>
        <v>2011</v>
      </c>
      <c r="C1140" s="3">
        <f t="shared" si="69"/>
        <v>12</v>
      </c>
      <c r="D1140" s="3">
        <f t="shared" si="70"/>
        <v>10</v>
      </c>
      <c r="E1140" s="3" t="str">
        <f t="shared" si="71"/>
        <v>20111210</v>
      </c>
      <c r="F1140" s="35">
        <v>0.41666666666666669</v>
      </c>
      <c r="G1140">
        <v>9.1999999999999993</v>
      </c>
    </row>
    <row r="1141" spans="1:7" x14ac:dyDescent="0.25">
      <c r="A1141" s="34">
        <v>40878</v>
      </c>
      <c r="B1141" s="3">
        <f t="shared" si="68"/>
        <v>2011</v>
      </c>
      <c r="C1141" s="3">
        <f t="shared" si="69"/>
        <v>12</v>
      </c>
      <c r="D1141" s="3">
        <f t="shared" si="70"/>
        <v>11</v>
      </c>
      <c r="E1141" s="3" t="str">
        <f t="shared" si="71"/>
        <v>20111211</v>
      </c>
      <c r="F1141" s="35">
        <v>0.45833333333333331</v>
      </c>
      <c r="G1141">
        <v>9.8000000000000007</v>
      </c>
    </row>
    <row r="1142" spans="1:7" x14ac:dyDescent="0.25">
      <c r="A1142" s="34">
        <v>40878</v>
      </c>
      <c r="B1142" s="3">
        <f t="shared" si="68"/>
        <v>2011</v>
      </c>
      <c r="C1142" s="3">
        <f t="shared" si="69"/>
        <v>12</v>
      </c>
      <c r="D1142" s="3">
        <f t="shared" si="70"/>
        <v>12</v>
      </c>
      <c r="E1142" s="3" t="str">
        <f t="shared" si="71"/>
        <v>20111212</v>
      </c>
      <c r="F1142" s="35">
        <v>0.5</v>
      </c>
      <c r="G1142">
        <v>9.1999999999999993</v>
      </c>
    </row>
    <row r="1143" spans="1:7" x14ac:dyDescent="0.25">
      <c r="A1143" s="34">
        <v>40878</v>
      </c>
      <c r="B1143" s="3">
        <f t="shared" si="68"/>
        <v>2011</v>
      </c>
      <c r="C1143" s="3">
        <f t="shared" si="69"/>
        <v>12</v>
      </c>
      <c r="D1143" s="3">
        <f t="shared" si="70"/>
        <v>13</v>
      </c>
      <c r="E1143" s="3" t="str">
        <f t="shared" si="71"/>
        <v>20111213</v>
      </c>
      <c r="F1143" s="35">
        <v>0.54166666666666663</v>
      </c>
      <c r="G1143">
        <v>9</v>
      </c>
    </row>
    <row r="1144" spans="1:7" x14ac:dyDescent="0.25">
      <c r="A1144" s="34">
        <v>40878</v>
      </c>
      <c r="B1144" s="3">
        <f t="shared" si="68"/>
        <v>2011</v>
      </c>
      <c r="C1144" s="3">
        <f t="shared" si="69"/>
        <v>12</v>
      </c>
      <c r="D1144" s="3">
        <f t="shared" si="70"/>
        <v>14</v>
      </c>
      <c r="E1144" s="3" t="str">
        <f t="shared" si="71"/>
        <v>20111214</v>
      </c>
      <c r="F1144" s="35">
        <v>0.58333333333333337</v>
      </c>
      <c r="G1144">
        <v>9.4</v>
      </c>
    </row>
    <row r="1145" spans="1:7" x14ac:dyDescent="0.25">
      <c r="A1145" s="34">
        <v>40878</v>
      </c>
      <c r="B1145" s="3">
        <f t="shared" si="68"/>
        <v>2011</v>
      </c>
      <c r="C1145" s="3">
        <f t="shared" si="69"/>
        <v>12</v>
      </c>
      <c r="D1145" s="3">
        <f t="shared" si="70"/>
        <v>15</v>
      </c>
      <c r="E1145" s="3" t="str">
        <f t="shared" si="71"/>
        <v>20111215</v>
      </c>
      <c r="F1145" s="35">
        <v>0.625</v>
      </c>
      <c r="G1145">
        <v>10.1</v>
      </c>
    </row>
    <row r="1146" spans="1:7" x14ac:dyDescent="0.25">
      <c r="A1146" s="34">
        <v>40878</v>
      </c>
      <c r="B1146" s="3">
        <f t="shared" si="68"/>
        <v>2011</v>
      </c>
      <c r="C1146" s="3">
        <f t="shared" si="69"/>
        <v>12</v>
      </c>
      <c r="D1146" s="3">
        <f t="shared" si="70"/>
        <v>16</v>
      </c>
      <c r="E1146" s="3" t="str">
        <f t="shared" si="71"/>
        <v>20111216</v>
      </c>
      <c r="F1146" s="35">
        <v>0.66666666666666663</v>
      </c>
      <c r="G1146">
        <v>10.5</v>
      </c>
    </row>
    <row r="1147" spans="1:7" x14ac:dyDescent="0.25">
      <c r="A1147" s="34">
        <v>40878</v>
      </c>
      <c r="B1147" s="3">
        <f t="shared" si="68"/>
        <v>2011</v>
      </c>
      <c r="C1147" s="3">
        <f t="shared" si="69"/>
        <v>12</v>
      </c>
      <c r="D1147" s="3">
        <f t="shared" si="70"/>
        <v>17</v>
      </c>
      <c r="E1147" s="3" t="str">
        <f t="shared" si="71"/>
        <v>20111217</v>
      </c>
      <c r="F1147" s="35">
        <v>0.70833333333333337</v>
      </c>
      <c r="G1147">
        <v>10.7</v>
      </c>
    </row>
    <row r="1148" spans="1:7" x14ac:dyDescent="0.25">
      <c r="A1148" s="34">
        <v>40878</v>
      </c>
      <c r="B1148" s="3">
        <f t="shared" si="68"/>
        <v>2011</v>
      </c>
      <c r="C1148" s="3">
        <f t="shared" si="69"/>
        <v>12</v>
      </c>
      <c r="D1148" s="3">
        <f t="shared" si="70"/>
        <v>18</v>
      </c>
      <c r="E1148" s="3" t="str">
        <f t="shared" si="71"/>
        <v>20111218</v>
      </c>
      <c r="F1148" s="35">
        <v>0.75</v>
      </c>
      <c r="G1148">
        <v>10.5</v>
      </c>
    </row>
    <row r="1149" spans="1:7" x14ac:dyDescent="0.25">
      <c r="A1149" s="34">
        <v>40878</v>
      </c>
      <c r="B1149" s="3">
        <f t="shared" si="68"/>
        <v>2011</v>
      </c>
      <c r="C1149" s="3">
        <f t="shared" si="69"/>
        <v>12</v>
      </c>
      <c r="D1149" s="3">
        <f t="shared" si="70"/>
        <v>19</v>
      </c>
      <c r="E1149" s="3" t="str">
        <f t="shared" si="71"/>
        <v>20111219</v>
      </c>
      <c r="F1149" s="35">
        <v>0.79166666666666663</v>
      </c>
      <c r="G1149">
        <v>10.5</v>
      </c>
    </row>
    <row r="1150" spans="1:7" x14ac:dyDescent="0.25">
      <c r="A1150" s="34">
        <v>40878</v>
      </c>
      <c r="B1150" s="3">
        <f t="shared" si="68"/>
        <v>2011</v>
      </c>
      <c r="C1150" s="3">
        <f t="shared" si="69"/>
        <v>12</v>
      </c>
      <c r="D1150" s="3">
        <f t="shared" si="70"/>
        <v>20</v>
      </c>
      <c r="E1150" s="3" t="str">
        <f t="shared" si="71"/>
        <v>20111220</v>
      </c>
      <c r="F1150" s="35">
        <v>0.83333333333333337</v>
      </c>
      <c r="G1150">
        <v>10.4</v>
      </c>
    </row>
    <row r="1151" spans="1:7" x14ac:dyDescent="0.25">
      <c r="A1151" s="34">
        <v>40878</v>
      </c>
      <c r="B1151" s="3">
        <f t="shared" si="68"/>
        <v>2011</v>
      </c>
      <c r="C1151" s="3">
        <f t="shared" si="69"/>
        <v>12</v>
      </c>
      <c r="D1151" s="3">
        <f t="shared" si="70"/>
        <v>21</v>
      </c>
      <c r="E1151" s="3" t="str">
        <f t="shared" si="71"/>
        <v>20111221</v>
      </c>
      <c r="F1151" s="35">
        <v>0.875</v>
      </c>
      <c r="G1151">
        <v>10.6</v>
      </c>
    </row>
    <row r="1152" spans="1:7" x14ac:dyDescent="0.25">
      <c r="A1152" s="34">
        <v>40878</v>
      </c>
      <c r="B1152" s="3">
        <f t="shared" si="68"/>
        <v>2011</v>
      </c>
      <c r="C1152" s="3">
        <f t="shared" si="69"/>
        <v>12</v>
      </c>
      <c r="D1152" s="3">
        <f t="shared" si="70"/>
        <v>22</v>
      </c>
      <c r="E1152" s="3" t="str">
        <f t="shared" si="71"/>
        <v>20111222</v>
      </c>
      <c r="F1152" s="35">
        <v>0.91666666666666663</v>
      </c>
      <c r="G1152">
        <v>10.1</v>
      </c>
    </row>
    <row r="1153" spans="1:7" x14ac:dyDescent="0.25">
      <c r="A1153" s="34">
        <v>40878</v>
      </c>
      <c r="B1153" s="3">
        <f t="shared" si="68"/>
        <v>2011</v>
      </c>
      <c r="C1153" s="3">
        <f t="shared" si="69"/>
        <v>12</v>
      </c>
      <c r="D1153" s="3">
        <f t="shared" si="70"/>
        <v>23</v>
      </c>
      <c r="E1153" s="3" t="str">
        <f t="shared" si="71"/>
        <v>20111223</v>
      </c>
      <c r="F1153" s="35">
        <v>0.95833333333333337</v>
      </c>
      <c r="G1153">
        <v>9.6999999999999993</v>
      </c>
    </row>
    <row r="1154" spans="1:7" x14ac:dyDescent="0.25">
      <c r="A1154" s="34">
        <v>40909</v>
      </c>
      <c r="B1154" s="3">
        <f t="shared" si="68"/>
        <v>2012</v>
      </c>
      <c r="C1154" s="3">
        <f t="shared" si="69"/>
        <v>1</v>
      </c>
      <c r="D1154" s="3">
        <f t="shared" si="70"/>
        <v>0</v>
      </c>
      <c r="E1154" s="3" t="str">
        <f t="shared" si="71"/>
        <v>201210</v>
      </c>
      <c r="F1154" s="35">
        <v>0</v>
      </c>
      <c r="G1154">
        <v>15.7</v>
      </c>
    </row>
    <row r="1155" spans="1:7" x14ac:dyDescent="0.25">
      <c r="A1155" s="34">
        <v>40909</v>
      </c>
      <c r="B1155" s="3">
        <f t="shared" ref="B1155:B1218" si="72">YEAR(A1155)</f>
        <v>2012</v>
      </c>
      <c r="C1155" s="3">
        <f t="shared" ref="C1155:C1218" si="73">MONTH(A1155)</f>
        <v>1</v>
      </c>
      <c r="D1155" s="3">
        <f t="shared" ref="D1155:D1218" si="74">HOUR(F1155)</f>
        <v>1</v>
      </c>
      <c r="E1155" s="3" t="str">
        <f t="shared" ref="E1155:E1218" si="75">B1155&amp;C1155&amp;D1155</f>
        <v>201211</v>
      </c>
      <c r="F1155" s="35">
        <v>4.1666666666666664E-2</v>
      </c>
      <c r="G1155">
        <v>15.1</v>
      </c>
    </row>
    <row r="1156" spans="1:7" x14ac:dyDescent="0.25">
      <c r="A1156" s="34">
        <v>40909</v>
      </c>
      <c r="B1156" s="3">
        <f t="shared" si="72"/>
        <v>2012</v>
      </c>
      <c r="C1156" s="3">
        <f t="shared" si="73"/>
        <v>1</v>
      </c>
      <c r="D1156" s="3">
        <f t="shared" si="74"/>
        <v>2</v>
      </c>
      <c r="E1156" s="3" t="str">
        <f t="shared" si="75"/>
        <v>201212</v>
      </c>
      <c r="F1156" s="35">
        <v>8.3333333333333329E-2</v>
      </c>
      <c r="G1156">
        <v>14.7</v>
      </c>
    </row>
    <row r="1157" spans="1:7" x14ac:dyDescent="0.25">
      <c r="A1157" s="34">
        <v>40909</v>
      </c>
      <c r="B1157" s="3">
        <f t="shared" si="72"/>
        <v>2012</v>
      </c>
      <c r="C1157" s="3">
        <f t="shared" si="73"/>
        <v>1</v>
      </c>
      <c r="D1157" s="3">
        <f t="shared" si="74"/>
        <v>3</v>
      </c>
      <c r="E1157" s="3" t="str">
        <f t="shared" si="75"/>
        <v>201213</v>
      </c>
      <c r="F1157" s="35">
        <v>0.125</v>
      </c>
      <c r="G1157">
        <v>14</v>
      </c>
    </row>
    <row r="1158" spans="1:7" x14ac:dyDescent="0.25">
      <c r="A1158" s="34">
        <v>40909</v>
      </c>
      <c r="B1158" s="3">
        <f t="shared" si="72"/>
        <v>2012</v>
      </c>
      <c r="C1158" s="3">
        <f t="shared" si="73"/>
        <v>1</v>
      </c>
      <c r="D1158" s="3">
        <f t="shared" si="74"/>
        <v>4</v>
      </c>
      <c r="E1158" s="3" t="str">
        <f t="shared" si="75"/>
        <v>201214</v>
      </c>
      <c r="F1158" s="35">
        <v>0.16666666666666666</v>
      </c>
      <c r="G1158">
        <v>13.8</v>
      </c>
    </row>
    <row r="1159" spans="1:7" x14ac:dyDescent="0.25">
      <c r="A1159" s="34">
        <v>40909</v>
      </c>
      <c r="B1159" s="3">
        <f t="shared" si="72"/>
        <v>2012</v>
      </c>
      <c r="C1159" s="3">
        <f t="shared" si="73"/>
        <v>1</v>
      </c>
      <c r="D1159" s="3">
        <f t="shared" si="74"/>
        <v>5</v>
      </c>
      <c r="E1159" s="3" t="str">
        <f t="shared" si="75"/>
        <v>201215</v>
      </c>
      <c r="F1159" s="35">
        <v>0.20833333333333334</v>
      </c>
      <c r="G1159">
        <v>13.8</v>
      </c>
    </row>
    <row r="1160" spans="1:7" x14ac:dyDescent="0.25">
      <c r="A1160" s="34">
        <v>40909</v>
      </c>
      <c r="B1160" s="3">
        <f t="shared" si="72"/>
        <v>2012</v>
      </c>
      <c r="C1160" s="3">
        <f t="shared" si="73"/>
        <v>1</v>
      </c>
      <c r="D1160" s="3">
        <f t="shared" si="74"/>
        <v>6</v>
      </c>
      <c r="E1160" s="3" t="str">
        <f t="shared" si="75"/>
        <v>201216</v>
      </c>
      <c r="F1160" s="35">
        <v>0.25</v>
      </c>
      <c r="G1160">
        <v>14.8</v>
      </c>
    </row>
    <row r="1161" spans="1:7" x14ac:dyDescent="0.25">
      <c r="A1161" s="34">
        <v>40909</v>
      </c>
      <c r="B1161" s="3">
        <f t="shared" si="72"/>
        <v>2012</v>
      </c>
      <c r="C1161" s="3">
        <f t="shared" si="73"/>
        <v>1</v>
      </c>
      <c r="D1161" s="3">
        <f t="shared" si="74"/>
        <v>7</v>
      </c>
      <c r="E1161" s="3" t="str">
        <f t="shared" si="75"/>
        <v>201217</v>
      </c>
      <c r="F1161" s="35">
        <v>0.29166666666666669</v>
      </c>
      <c r="G1161">
        <v>16</v>
      </c>
    </row>
    <row r="1162" spans="1:7" x14ac:dyDescent="0.25">
      <c r="A1162" s="34">
        <v>40909</v>
      </c>
      <c r="B1162" s="3">
        <f t="shared" si="72"/>
        <v>2012</v>
      </c>
      <c r="C1162" s="3">
        <f t="shared" si="73"/>
        <v>1</v>
      </c>
      <c r="D1162" s="3">
        <f t="shared" si="74"/>
        <v>8</v>
      </c>
      <c r="E1162" s="3" t="str">
        <f t="shared" si="75"/>
        <v>201218</v>
      </c>
      <c r="F1162" s="35">
        <v>0.33333333333333331</v>
      </c>
      <c r="G1162">
        <v>16.600000000000001</v>
      </c>
    </row>
    <row r="1163" spans="1:7" x14ac:dyDescent="0.25">
      <c r="A1163" s="34">
        <v>40909</v>
      </c>
      <c r="B1163" s="3">
        <f t="shared" si="72"/>
        <v>2012</v>
      </c>
      <c r="C1163" s="3">
        <f t="shared" si="73"/>
        <v>1</v>
      </c>
      <c r="D1163" s="3">
        <f t="shared" si="74"/>
        <v>9</v>
      </c>
      <c r="E1163" s="3" t="str">
        <f t="shared" si="75"/>
        <v>201219</v>
      </c>
      <c r="F1163" s="35">
        <v>0.375</v>
      </c>
      <c r="G1163">
        <v>17.7</v>
      </c>
    </row>
    <row r="1164" spans="1:7" x14ac:dyDescent="0.25">
      <c r="A1164" s="34">
        <v>40909</v>
      </c>
      <c r="B1164" s="3">
        <f t="shared" si="72"/>
        <v>2012</v>
      </c>
      <c r="C1164" s="3">
        <f t="shared" si="73"/>
        <v>1</v>
      </c>
      <c r="D1164" s="3">
        <f t="shared" si="74"/>
        <v>10</v>
      </c>
      <c r="E1164" s="3" t="str">
        <f t="shared" si="75"/>
        <v>2012110</v>
      </c>
      <c r="F1164" s="35">
        <v>0.41666666666666669</v>
      </c>
      <c r="G1164">
        <v>17.100000000000001</v>
      </c>
    </row>
    <row r="1165" spans="1:7" x14ac:dyDescent="0.25">
      <c r="A1165" s="34">
        <v>40909</v>
      </c>
      <c r="B1165" s="3">
        <f t="shared" si="72"/>
        <v>2012</v>
      </c>
      <c r="C1165" s="3">
        <f t="shared" si="73"/>
        <v>1</v>
      </c>
      <c r="D1165" s="3">
        <f t="shared" si="74"/>
        <v>11</v>
      </c>
      <c r="E1165" s="3" t="str">
        <f t="shared" si="75"/>
        <v>2012111</v>
      </c>
      <c r="F1165" s="35">
        <v>0.45833333333333331</v>
      </c>
      <c r="G1165">
        <v>16.3</v>
      </c>
    </row>
    <row r="1166" spans="1:7" x14ac:dyDescent="0.25">
      <c r="A1166" s="34">
        <v>40909</v>
      </c>
      <c r="B1166" s="3">
        <f t="shared" si="72"/>
        <v>2012</v>
      </c>
      <c r="C1166" s="3">
        <f t="shared" si="73"/>
        <v>1</v>
      </c>
      <c r="D1166" s="3">
        <f t="shared" si="74"/>
        <v>12</v>
      </c>
      <c r="E1166" s="3" t="str">
        <f t="shared" si="75"/>
        <v>2012112</v>
      </c>
      <c r="F1166" s="35">
        <v>0.5</v>
      </c>
      <c r="G1166">
        <v>15.2</v>
      </c>
    </row>
    <row r="1167" spans="1:7" x14ac:dyDescent="0.25">
      <c r="A1167" s="34">
        <v>40909</v>
      </c>
      <c r="B1167" s="3">
        <f t="shared" si="72"/>
        <v>2012</v>
      </c>
      <c r="C1167" s="3">
        <f t="shared" si="73"/>
        <v>1</v>
      </c>
      <c r="D1167" s="3">
        <f t="shared" si="74"/>
        <v>13</v>
      </c>
      <c r="E1167" s="3" t="str">
        <f t="shared" si="75"/>
        <v>2012113</v>
      </c>
      <c r="F1167" s="35">
        <v>0.54166666666666663</v>
      </c>
      <c r="G1167">
        <v>14.5</v>
      </c>
    </row>
    <row r="1168" spans="1:7" x14ac:dyDescent="0.25">
      <c r="A1168" s="34">
        <v>40909</v>
      </c>
      <c r="B1168" s="3">
        <f t="shared" si="72"/>
        <v>2012</v>
      </c>
      <c r="C1168" s="3">
        <f t="shared" si="73"/>
        <v>1</v>
      </c>
      <c r="D1168" s="3">
        <f t="shared" si="74"/>
        <v>14</v>
      </c>
      <c r="E1168" s="3" t="str">
        <f t="shared" si="75"/>
        <v>2012114</v>
      </c>
      <c r="F1168" s="35">
        <v>0.58333333333333337</v>
      </c>
      <c r="G1168">
        <v>13.9</v>
      </c>
    </row>
    <row r="1169" spans="1:7" x14ac:dyDescent="0.25">
      <c r="A1169" s="34">
        <v>40909</v>
      </c>
      <c r="B1169" s="3">
        <f t="shared" si="72"/>
        <v>2012</v>
      </c>
      <c r="C1169" s="3">
        <f t="shared" si="73"/>
        <v>1</v>
      </c>
      <c r="D1169" s="3">
        <f t="shared" si="74"/>
        <v>15</v>
      </c>
      <c r="E1169" s="3" t="str">
        <f t="shared" si="75"/>
        <v>2012115</v>
      </c>
      <c r="F1169" s="35">
        <v>0.625</v>
      </c>
      <c r="G1169">
        <v>14.5</v>
      </c>
    </row>
    <row r="1170" spans="1:7" x14ac:dyDescent="0.25">
      <c r="A1170" s="34">
        <v>40909</v>
      </c>
      <c r="B1170" s="3">
        <f t="shared" si="72"/>
        <v>2012</v>
      </c>
      <c r="C1170" s="3">
        <f t="shared" si="73"/>
        <v>1</v>
      </c>
      <c r="D1170" s="3">
        <f t="shared" si="74"/>
        <v>16</v>
      </c>
      <c r="E1170" s="3" t="str">
        <f t="shared" si="75"/>
        <v>2012116</v>
      </c>
      <c r="F1170" s="35">
        <v>0.66666666666666663</v>
      </c>
      <c r="G1170">
        <v>15.7</v>
      </c>
    </row>
    <row r="1171" spans="1:7" x14ac:dyDescent="0.25">
      <c r="A1171" s="34">
        <v>40909</v>
      </c>
      <c r="B1171" s="3">
        <f t="shared" si="72"/>
        <v>2012</v>
      </c>
      <c r="C1171" s="3">
        <f t="shared" si="73"/>
        <v>1</v>
      </c>
      <c r="D1171" s="3">
        <f t="shared" si="74"/>
        <v>17</v>
      </c>
      <c r="E1171" s="3" t="str">
        <f t="shared" si="75"/>
        <v>2012117</v>
      </c>
      <c r="F1171" s="35">
        <v>0.70833333333333337</v>
      </c>
      <c r="G1171">
        <v>16.8</v>
      </c>
    </row>
    <row r="1172" spans="1:7" x14ac:dyDescent="0.25">
      <c r="A1172" s="34">
        <v>40909</v>
      </c>
      <c r="B1172" s="3">
        <f t="shared" si="72"/>
        <v>2012</v>
      </c>
      <c r="C1172" s="3">
        <f t="shared" si="73"/>
        <v>1</v>
      </c>
      <c r="D1172" s="3">
        <f t="shared" si="74"/>
        <v>18</v>
      </c>
      <c r="E1172" s="3" t="str">
        <f t="shared" si="75"/>
        <v>2012118</v>
      </c>
      <c r="F1172" s="35">
        <v>0.75</v>
      </c>
      <c r="G1172">
        <v>17.2</v>
      </c>
    </row>
    <row r="1173" spans="1:7" x14ac:dyDescent="0.25">
      <c r="A1173" s="34">
        <v>40909</v>
      </c>
      <c r="B1173" s="3">
        <f t="shared" si="72"/>
        <v>2012</v>
      </c>
      <c r="C1173" s="3">
        <f t="shared" si="73"/>
        <v>1</v>
      </c>
      <c r="D1173" s="3">
        <f t="shared" si="74"/>
        <v>19</v>
      </c>
      <c r="E1173" s="3" t="str">
        <f t="shared" si="75"/>
        <v>2012119</v>
      </c>
      <c r="F1173" s="35">
        <v>0.79166666666666663</v>
      </c>
      <c r="G1173">
        <v>18</v>
      </c>
    </row>
    <row r="1174" spans="1:7" x14ac:dyDescent="0.25">
      <c r="A1174" s="34">
        <v>40909</v>
      </c>
      <c r="B1174" s="3">
        <f t="shared" si="72"/>
        <v>2012</v>
      </c>
      <c r="C1174" s="3">
        <f t="shared" si="73"/>
        <v>1</v>
      </c>
      <c r="D1174" s="3">
        <f t="shared" si="74"/>
        <v>20</v>
      </c>
      <c r="E1174" s="3" t="str">
        <f t="shared" si="75"/>
        <v>2012120</v>
      </c>
      <c r="F1174" s="35">
        <v>0.83333333333333337</v>
      </c>
      <c r="G1174">
        <v>17.399999999999999</v>
      </c>
    </row>
    <row r="1175" spans="1:7" x14ac:dyDescent="0.25">
      <c r="A1175" s="34">
        <v>40909</v>
      </c>
      <c r="B1175" s="3">
        <f t="shared" si="72"/>
        <v>2012</v>
      </c>
      <c r="C1175" s="3">
        <f t="shared" si="73"/>
        <v>1</v>
      </c>
      <c r="D1175" s="3">
        <f t="shared" si="74"/>
        <v>21</v>
      </c>
      <c r="E1175" s="3" t="str">
        <f t="shared" si="75"/>
        <v>2012121</v>
      </c>
      <c r="F1175" s="35">
        <v>0.875</v>
      </c>
      <c r="G1175">
        <v>16.899999999999999</v>
      </c>
    </row>
    <row r="1176" spans="1:7" x14ac:dyDescent="0.25">
      <c r="A1176" s="34">
        <v>40909</v>
      </c>
      <c r="B1176" s="3">
        <f t="shared" si="72"/>
        <v>2012</v>
      </c>
      <c r="C1176" s="3">
        <f t="shared" si="73"/>
        <v>1</v>
      </c>
      <c r="D1176" s="3">
        <f t="shared" si="74"/>
        <v>22</v>
      </c>
      <c r="E1176" s="3" t="str">
        <f t="shared" si="75"/>
        <v>2012122</v>
      </c>
      <c r="F1176" s="35">
        <v>0.91666666666666663</v>
      </c>
      <c r="G1176">
        <v>17</v>
      </c>
    </row>
    <row r="1177" spans="1:7" x14ac:dyDescent="0.25">
      <c r="A1177" s="34">
        <v>40909</v>
      </c>
      <c r="B1177" s="3">
        <f t="shared" si="72"/>
        <v>2012</v>
      </c>
      <c r="C1177" s="3">
        <f t="shared" si="73"/>
        <v>1</v>
      </c>
      <c r="D1177" s="3">
        <f t="shared" si="74"/>
        <v>23</v>
      </c>
      <c r="E1177" s="3" t="str">
        <f t="shared" si="75"/>
        <v>2012123</v>
      </c>
      <c r="F1177" s="35">
        <v>0.95833333333333337</v>
      </c>
      <c r="G1177">
        <v>16.8</v>
      </c>
    </row>
    <row r="1178" spans="1:7" x14ac:dyDescent="0.25">
      <c r="A1178" s="34">
        <v>40940</v>
      </c>
      <c r="B1178" s="3">
        <f t="shared" si="72"/>
        <v>2012</v>
      </c>
      <c r="C1178" s="3">
        <f t="shared" si="73"/>
        <v>2</v>
      </c>
      <c r="D1178" s="3">
        <f t="shared" si="74"/>
        <v>0</v>
      </c>
      <c r="E1178" s="3" t="str">
        <f t="shared" si="75"/>
        <v>201220</v>
      </c>
      <c r="F1178" s="35">
        <v>0</v>
      </c>
      <c r="G1178">
        <v>20.8</v>
      </c>
    </row>
    <row r="1179" spans="1:7" x14ac:dyDescent="0.25">
      <c r="A1179" s="34">
        <v>40940</v>
      </c>
      <c r="B1179" s="3">
        <f t="shared" si="72"/>
        <v>2012</v>
      </c>
      <c r="C1179" s="3">
        <f t="shared" si="73"/>
        <v>2</v>
      </c>
      <c r="D1179" s="3">
        <f t="shared" si="74"/>
        <v>1</v>
      </c>
      <c r="E1179" s="3" t="str">
        <f t="shared" si="75"/>
        <v>201221</v>
      </c>
      <c r="F1179" s="35">
        <v>4.1666666666666664E-2</v>
      </c>
      <c r="G1179">
        <v>20.2</v>
      </c>
    </row>
    <row r="1180" spans="1:7" x14ac:dyDescent="0.25">
      <c r="A1180" s="34">
        <v>40940</v>
      </c>
      <c r="B1180" s="3">
        <f t="shared" si="72"/>
        <v>2012</v>
      </c>
      <c r="C1180" s="3">
        <f t="shared" si="73"/>
        <v>2</v>
      </c>
      <c r="D1180" s="3">
        <f t="shared" si="74"/>
        <v>2</v>
      </c>
      <c r="E1180" s="3" t="str">
        <f t="shared" si="75"/>
        <v>201222</v>
      </c>
      <c r="F1180" s="35">
        <v>8.3333333333333329E-2</v>
      </c>
      <c r="G1180">
        <v>19.8</v>
      </c>
    </row>
    <row r="1181" spans="1:7" x14ac:dyDescent="0.25">
      <c r="A1181" s="34">
        <v>40940</v>
      </c>
      <c r="B1181" s="3">
        <f t="shared" si="72"/>
        <v>2012</v>
      </c>
      <c r="C1181" s="3">
        <f t="shared" si="73"/>
        <v>2</v>
      </c>
      <c r="D1181" s="3">
        <f t="shared" si="74"/>
        <v>3</v>
      </c>
      <c r="E1181" s="3" t="str">
        <f t="shared" si="75"/>
        <v>201223</v>
      </c>
      <c r="F1181" s="35">
        <v>0.125</v>
      </c>
      <c r="G1181">
        <v>19.7</v>
      </c>
    </row>
    <row r="1182" spans="1:7" x14ac:dyDescent="0.25">
      <c r="A1182" s="34">
        <v>40940</v>
      </c>
      <c r="B1182" s="3">
        <f t="shared" si="72"/>
        <v>2012</v>
      </c>
      <c r="C1182" s="3">
        <f t="shared" si="73"/>
        <v>2</v>
      </c>
      <c r="D1182" s="3">
        <f t="shared" si="74"/>
        <v>4</v>
      </c>
      <c r="E1182" s="3" t="str">
        <f t="shared" si="75"/>
        <v>201224</v>
      </c>
      <c r="F1182" s="35">
        <v>0.16666666666666666</v>
      </c>
      <c r="G1182">
        <v>19.399999999999999</v>
      </c>
    </row>
    <row r="1183" spans="1:7" x14ac:dyDescent="0.25">
      <c r="A1183" s="34">
        <v>40940</v>
      </c>
      <c r="B1183" s="3">
        <f t="shared" si="72"/>
        <v>2012</v>
      </c>
      <c r="C1183" s="3">
        <f t="shared" si="73"/>
        <v>2</v>
      </c>
      <c r="D1183" s="3">
        <f t="shared" si="74"/>
        <v>5</v>
      </c>
      <c r="E1183" s="3" t="str">
        <f t="shared" si="75"/>
        <v>201225</v>
      </c>
      <c r="F1183" s="35">
        <v>0.20833333333333334</v>
      </c>
      <c r="G1183">
        <v>19.899999999999999</v>
      </c>
    </row>
    <row r="1184" spans="1:7" x14ac:dyDescent="0.25">
      <c r="A1184" s="34">
        <v>40940</v>
      </c>
      <c r="B1184" s="3">
        <f t="shared" si="72"/>
        <v>2012</v>
      </c>
      <c r="C1184" s="3">
        <f t="shared" si="73"/>
        <v>2</v>
      </c>
      <c r="D1184" s="3">
        <f t="shared" si="74"/>
        <v>6</v>
      </c>
      <c r="E1184" s="3" t="str">
        <f t="shared" si="75"/>
        <v>201226</v>
      </c>
      <c r="F1184" s="35">
        <v>0.25</v>
      </c>
      <c r="G1184">
        <v>21.4</v>
      </c>
    </row>
    <row r="1185" spans="1:7" x14ac:dyDescent="0.25">
      <c r="A1185" s="34">
        <v>40940</v>
      </c>
      <c r="B1185" s="3">
        <f t="shared" si="72"/>
        <v>2012</v>
      </c>
      <c r="C1185" s="3">
        <f t="shared" si="73"/>
        <v>2</v>
      </c>
      <c r="D1185" s="3">
        <f t="shared" si="74"/>
        <v>7</v>
      </c>
      <c r="E1185" s="3" t="str">
        <f t="shared" si="75"/>
        <v>201227</v>
      </c>
      <c r="F1185" s="35">
        <v>0.29166666666666669</v>
      </c>
      <c r="G1185">
        <v>23.5</v>
      </c>
    </row>
    <row r="1186" spans="1:7" x14ac:dyDescent="0.25">
      <c r="A1186" s="34">
        <v>40940</v>
      </c>
      <c r="B1186" s="3">
        <f t="shared" si="72"/>
        <v>2012</v>
      </c>
      <c r="C1186" s="3">
        <f t="shared" si="73"/>
        <v>2</v>
      </c>
      <c r="D1186" s="3">
        <f t="shared" si="74"/>
        <v>8</v>
      </c>
      <c r="E1186" s="3" t="str">
        <f t="shared" si="75"/>
        <v>201228</v>
      </c>
      <c r="F1186" s="35">
        <v>0.33333333333333331</v>
      </c>
      <c r="G1186">
        <v>24.3</v>
      </c>
    </row>
    <row r="1187" spans="1:7" x14ac:dyDescent="0.25">
      <c r="A1187" s="34">
        <v>40940</v>
      </c>
      <c r="B1187" s="3">
        <f t="shared" si="72"/>
        <v>2012</v>
      </c>
      <c r="C1187" s="3">
        <f t="shared" si="73"/>
        <v>2</v>
      </c>
      <c r="D1187" s="3">
        <f t="shared" si="74"/>
        <v>9</v>
      </c>
      <c r="E1187" s="3" t="str">
        <f t="shared" si="75"/>
        <v>201229</v>
      </c>
      <c r="F1187" s="35">
        <v>0.375</v>
      </c>
      <c r="G1187">
        <v>24.9</v>
      </c>
    </row>
    <row r="1188" spans="1:7" x14ac:dyDescent="0.25">
      <c r="A1188" s="34">
        <v>40940</v>
      </c>
      <c r="B1188" s="3">
        <f t="shared" si="72"/>
        <v>2012</v>
      </c>
      <c r="C1188" s="3">
        <f t="shared" si="73"/>
        <v>2</v>
      </c>
      <c r="D1188" s="3">
        <f t="shared" si="74"/>
        <v>10</v>
      </c>
      <c r="E1188" s="3" t="str">
        <f t="shared" si="75"/>
        <v>2012210</v>
      </c>
      <c r="F1188" s="35">
        <v>0.41666666666666669</v>
      </c>
      <c r="G1188">
        <v>24</v>
      </c>
    </row>
    <row r="1189" spans="1:7" x14ac:dyDescent="0.25">
      <c r="A1189" s="34">
        <v>40940</v>
      </c>
      <c r="B1189" s="3">
        <f t="shared" si="72"/>
        <v>2012</v>
      </c>
      <c r="C1189" s="3">
        <f t="shared" si="73"/>
        <v>2</v>
      </c>
      <c r="D1189" s="3">
        <f t="shared" si="74"/>
        <v>11</v>
      </c>
      <c r="E1189" s="3" t="str">
        <f t="shared" si="75"/>
        <v>2012211</v>
      </c>
      <c r="F1189" s="35">
        <v>0.45833333333333331</v>
      </c>
      <c r="G1189">
        <v>23</v>
      </c>
    </row>
    <row r="1190" spans="1:7" x14ac:dyDescent="0.25">
      <c r="A1190" s="34">
        <v>40940</v>
      </c>
      <c r="B1190" s="3">
        <f t="shared" si="72"/>
        <v>2012</v>
      </c>
      <c r="C1190" s="3">
        <f t="shared" si="73"/>
        <v>2</v>
      </c>
      <c r="D1190" s="3">
        <f t="shared" si="74"/>
        <v>12</v>
      </c>
      <c r="E1190" s="3" t="str">
        <f t="shared" si="75"/>
        <v>2012212</v>
      </c>
      <c r="F1190" s="35">
        <v>0.5</v>
      </c>
      <c r="G1190">
        <v>22.5</v>
      </c>
    </row>
    <row r="1191" spans="1:7" x14ac:dyDescent="0.25">
      <c r="A1191" s="34">
        <v>40940</v>
      </c>
      <c r="B1191" s="3">
        <f t="shared" si="72"/>
        <v>2012</v>
      </c>
      <c r="C1191" s="3">
        <f t="shared" si="73"/>
        <v>2</v>
      </c>
      <c r="D1191" s="3">
        <f t="shared" si="74"/>
        <v>13</v>
      </c>
      <c r="E1191" s="3" t="str">
        <f t="shared" si="75"/>
        <v>2012213</v>
      </c>
      <c r="F1191" s="35">
        <v>0.54166666666666663</v>
      </c>
      <c r="G1191">
        <v>21.6</v>
      </c>
    </row>
    <row r="1192" spans="1:7" x14ac:dyDescent="0.25">
      <c r="A1192" s="34">
        <v>40940</v>
      </c>
      <c r="B1192" s="3">
        <f t="shared" si="72"/>
        <v>2012</v>
      </c>
      <c r="C1192" s="3">
        <f t="shared" si="73"/>
        <v>2</v>
      </c>
      <c r="D1192" s="3">
        <f t="shared" si="74"/>
        <v>14</v>
      </c>
      <c r="E1192" s="3" t="str">
        <f t="shared" si="75"/>
        <v>2012214</v>
      </c>
      <c r="F1192" s="35">
        <v>0.58333333333333337</v>
      </c>
      <c r="G1192">
        <v>20.399999999999999</v>
      </c>
    </row>
    <row r="1193" spans="1:7" x14ac:dyDescent="0.25">
      <c r="A1193" s="34">
        <v>40940</v>
      </c>
      <c r="B1193" s="3">
        <f t="shared" si="72"/>
        <v>2012</v>
      </c>
      <c r="C1193" s="3">
        <f t="shared" si="73"/>
        <v>2</v>
      </c>
      <c r="D1193" s="3">
        <f t="shared" si="74"/>
        <v>15</v>
      </c>
      <c r="E1193" s="3" t="str">
        <f t="shared" si="75"/>
        <v>2012215</v>
      </c>
      <c r="F1193" s="35">
        <v>0.625</v>
      </c>
      <c r="G1193">
        <v>20.100000000000001</v>
      </c>
    </row>
    <row r="1194" spans="1:7" x14ac:dyDescent="0.25">
      <c r="A1194" s="34">
        <v>40940</v>
      </c>
      <c r="B1194" s="3">
        <f t="shared" si="72"/>
        <v>2012</v>
      </c>
      <c r="C1194" s="3">
        <f t="shared" si="73"/>
        <v>2</v>
      </c>
      <c r="D1194" s="3">
        <f t="shared" si="74"/>
        <v>16</v>
      </c>
      <c r="E1194" s="3" t="str">
        <f t="shared" si="75"/>
        <v>2012216</v>
      </c>
      <c r="F1194" s="35">
        <v>0.66666666666666663</v>
      </c>
      <c r="G1194">
        <v>19.7</v>
      </c>
    </row>
    <row r="1195" spans="1:7" x14ac:dyDescent="0.25">
      <c r="A1195" s="34">
        <v>40940</v>
      </c>
      <c r="B1195" s="3">
        <f t="shared" si="72"/>
        <v>2012</v>
      </c>
      <c r="C1195" s="3">
        <f t="shared" si="73"/>
        <v>2</v>
      </c>
      <c r="D1195" s="3">
        <f t="shared" si="74"/>
        <v>17</v>
      </c>
      <c r="E1195" s="3" t="str">
        <f t="shared" si="75"/>
        <v>2012217</v>
      </c>
      <c r="F1195" s="35">
        <v>0.70833333333333337</v>
      </c>
      <c r="G1195">
        <v>20</v>
      </c>
    </row>
    <row r="1196" spans="1:7" x14ac:dyDescent="0.25">
      <c r="A1196" s="34">
        <v>40940</v>
      </c>
      <c r="B1196" s="3">
        <f t="shared" si="72"/>
        <v>2012</v>
      </c>
      <c r="C1196" s="3">
        <f t="shared" si="73"/>
        <v>2</v>
      </c>
      <c r="D1196" s="3">
        <f t="shared" si="74"/>
        <v>18</v>
      </c>
      <c r="E1196" s="3" t="str">
        <f t="shared" si="75"/>
        <v>2012218</v>
      </c>
      <c r="F1196" s="35">
        <v>0.75</v>
      </c>
      <c r="G1196">
        <v>21.2</v>
      </c>
    </row>
    <row r="1197" spans="1:7" x14ac:dyDescent="0.25">
      <c r="A1197" s="34">
        <v>40940</v>
      </c>
      <c r="B1197" s="3">
        <f t="shared" si="72"/>
        <v>2012</v>
      </c>
      <c r="C1197" s="3">
        <f t="shared" si="73"/>
        <v>2</v>
      </c>
      <c r="D1197" s="3">
        <f t="shared" si="74"/>
        <v>19</v>
      </c>
      <c r="E1197" s="3" t="str">
        <f t="shared" si="75"/>
        <v>2012219</v>
      </c>
      <c r="F1197" s="35">
        <v>0.79166666666666663</v>
      </c>
      <c r="G1197">
        <v>21.4</v>
      </c>
    </row>
    <row r="1198" spans="1:7" x14ac:dyDescent="0.25">
      <c r="A1198" s="34">
        <v>40940</v>
      </c>
      <c r="B1198" s="3">
        <f t="shared" si="72"/>
        <v>2012</v>
      </c>
      <c r="C1198" s="3">
        <f t="shared" si="73"/>
        <v>2</v>
      </c>
      <c r="D1198" s="3">
        <f t="shared" si="74"/>
        <v>20</v>
      </c>
      <c r="E1198" s="3" t="str">
        <f t="shared" si="75"/>
        <v>2012220</v>
      </c>
      <c r="F1198" s="35">
        <v>0.83333333333333337</v>
      </c>
      <c r="G1198">
        <v>21.3</v>
      </c>
    </row>
    <row r="1199" spans="1:7" x14ac:dyDescent="0.25">
      <c r="A1199" s="34">
        <v>40940</v>
      </c>
      <c r="B1199" s="3">
        <f t="shared" si="72"/>
        <v>2012</v>
      </c>
      <c r="C1199" s="3">
        <f t="shared" si="73"/>
        <v>2</v>
      </c>
      <c r="D1199" s="3">
        <f t="shared" si="74"/>
        <v>21</v>
      </c>
      <c r="E1199" s="3" t="str">
        <f t="shared" si="75"/>
        <v>2012221</v>
      </c>
      <c r="F1199" s="35">
        <v>0.875</v>
      </c>
      <c r="G1199">
        <v>21.6</v>
      </c>
    </row>
    <row r="1200" spans="1:7" x14ac:dyDescent="0.25">
      <c r="A1200" s="34">
        <v>40940</v>
      </c>
      <c r="B1200" s="3">
        <f t="shared" si="72"/>
        <v>2012</v>
      </c>
      <c r="C1200" s="3">
        <f t="shared" si="73"/>
        <v>2</v>
      </c>
      <c r="D1200" s="3">
        <f t="shared" si="74"/>
        <v>22</v>
      </c>
      <c r="E1200" s="3" t="str">
        <f t="shared" si="75"/>
        <v>2012222</v>
      </c>
      <c r="F1200" s="35">
        <v>0.91666666666666663</v>
      </c>
      <c r="G1200">
        <v>22.3</v>
      </c>
    </row>
    <row r="1201" spans="1:7" x14ac:dyDescent="0.25">
      <c r="A1201" s="34">
        <v>40940</v>
      </c>
      <c r="B1201" s="3">
        <f t="shared" si="72"/>
        <v>2012</v>
      </c>
      <c r="C1201" s="3">
        <f t="shared" si="73"/>
        <v>2</v>
      </c>
      <c r="D1201" s="3">
        <f t="shared" si="74"/>
        <v>23</v>
      </c>
      <c r="E1201" s="3" t="str">
        <f t="shared" si="75"/>
        <v>2012223</v>
      </c>
      <c r="F1201" s="35">
        <v>0.95833333333333337</v>
      </c>
      <c r="G1201">
        <v>22.2</v>
      </c>
    </row>
    <row r="1202" spans="1:7" x14ac:dyDescent="0.25">
      <c r="A1202" s="34">
        <v>40969</v>
      </c>
      <c r="B1202" s="3">
        <f t="shared" si="72"/>
        <v>2012</v>
      </c>
      <c r="C1202" s="3">
        <f t="shared" si="73"/>
        <v>3</v>
      </c>
      <c r="D1202" s="3">
        <f t="shared" si="74"/>
        <v>0</v>
      </c>
      <c r="E1202" s="3" t="str">
        <f t="shared" si="75"/>
        <v>201230</v>
      </c>
      <c r="F1202" s="35">
        <v>0</v>
      </c>
      <c r="G1202">
        <v>28.9</v>
      </c>
    </row>
    <row r="1203" spans="1:7" x14ac:dyDescent="0.25">
      <c r="A1203" s="34">
        <v>40969</v>
      </c>
      <c r="B1203" s="3">
        <f t="shared" si="72"/>
        <v>2012</v>
      </c>
      <c r="C1203" s="3">
        <f t="shared" si="73"/>
        <v>3</v>
      </c>
      <c r="D1203" s="3">
        <f t="shared" si="74"/>
        <v>1</v>
      </c>
      <c r="E1203" s="3" t="str">
        <f t="shared" si="75"/>
        <v>201231</v>
      </c>
      <c r="F1203" s="35">
        <v>4.1666666666666664E-2</v>
      </c>
      <c r="G1203">
        <v>28.1</v>
      </c>
    </row>
    <row r="1204" spans="1:7" x14ac:dyDescent="0.25">
      <c r="A1204" s="34">
        <v>40969</v>
      </c>
      <c r="B1204" s="3">
        <f t="shared" si="72"/>
        <v>2012</v>
      </c>
      <c r="C1204" s="3">
        <f t="shared" si="73"/>
        <v>3</v>
      </c>
      <c r="D1204" s="3">
        <f t="shared" si="74"/>
        <v>2</v>
      </c>
      <c r="E1204" s="3" t="str">
        <f t="shared" si="75"/>
        <v>201232</v>
      </c>
      <c r="F1204" s="35">
        <v>8.3333333333333329E-2</v>
      </c>
      <c r="G1204">
        <v>28.1</v>
      </c>
    </row>
    <row r="1205" spans="1:7" x14ac:dyDescent="0.25">
      <c r="A1205" s="34">
        <v>40969</v>
      </c>
      <c r="B1205" s="3">
        <f t="shared" si="72"/>
        <v>2012</v>
      </c>
      <c r="C1205" s="3">
        <f t="shared" si="73"/>
        <v>3</v>
      </c>
      <c r="D1205" s="3">
        <f t="shared" si="74"/>
        <v>3</v>
      </c>
      <c r="E1205" s="3" t="str">
        <f t="shared" si="75"/>
        <v>201233</v>
      </c>
      <c r="F1205" s="35">
        <v>0.125</v>
      </c>
      <c r="G1205">
        <v>28.4</v>
      </c>
    </row>
    <row r="1206" spans="1:7" x14ac:dyDescent="0.25">
      <c r="A1206" s="34">
        <v>40969</v>
      </c>
      <c r="B1206" s="3">
        <f t="shared" si="72"/>
        <v>2012</v>
      </c>
      <c r="C1206" s="3">
        <f t="shared" si="73"/>
        <v>3</v>
      </c>
      <c r="D1206" s="3">
        <f t="shared" si="74"/>
        <v>4</v>
      </c>
      <c r="E1206" s="3" t="str">
        <f t="shared" si="75"/>
        <v>201234</v>
      </c>
      <c r="F1206" s="35">
        <v>0.16666666666666666</v>
      </c>
      <c r="G1206">
        <v>29.3</v>
      </c>
    </row>
    <row r="1207" spans="1:7" x14ac:dyDescent="0.25">
      <c r="A1207" s="34">
        <v>40969</v>
      </c>
      <c r="B1207" s="3">
        <f t="shared" si="72"/>
        <v>2012</v>
      </c>
      <c r="C1207" s="3">
        <f t="shared" si="73"/>
        <v>3</v>
      </c>
      <c r="D1207" s="3">
        <f t="shared" si="74"/>
        <v>5</v>
      </c>
      <c r="E1207" s="3" t="str">
        <f t="shared" si="75"/>
        <v>201235</v>
      </c>
      <c r="F1207" s="35">
        <v>0.20833333333333334</v>
      </c>
      <c r="G1207">
        <v>30.7</v>
      </c>
    </row>
    <row r="1208" spans="1:7" x14ac:dyDescent="0.25">
      <c r="A1208" s="34">
        <v>40969</v>
      </c>
      <c r="B1208" s="3">
        <f t="shared" si="72"/>
        <v>2012</v>
      </c>
      <c r="C1208" s="3">
        <f t="shared" si="73"/>
        <v>3</v>
      </c>
      <c r="D1208" s="3">
        <f t="shared" si="74"/>
        <v>6</v>
      </c>
      <c r="E1208" s="3" t="str">
        <f t="shared" si="75"/>
        <v>201236</v>
      </c>
      <c r="F1208" s="35">
        <v>0.25</v>
      </c>
      <c r="G1208">
        <v>33.6</v>
      </c>
    </row>
    <row r="1209" spans="1:7" x14ac:dyDescent="0.25">
      <c r="A1209" s="34">
        <v>40969</v>
      </c>
      <c r="B1209" s="3">
        <f t="shared" si="72"/>
        <v>2012</v>
      </c>
      <c r="C1209" s="3">
        <f t="shared" si="73"/>
        <v>3</v>
      </c>
      <c r="D1209" s="3">
        <f t="shared" si="74"/>
        <v>7</v>
      </c>
      <c r="E1209" s="3" t="str">
        <f t="shared" si="75"/>
        <v>201237</v>
      </c>
      <c r="F1209" s="35">
        <v>0.29166666666666669</v>
      </c>
      <c r="G1209">
        <v>34.5</v>
      </c>
    </row>
    <row r="1210" spans="1:7" x14ac:dyDescent="0.25">
      <c r="A1210" s="34">
        <v>40969</v>
      </c>
      <c r="B1210" s="3">
        <f t="shared" si="72"/>
        <v>2012</v>
      </c>
      <c r="C1210" s="3">
        <f t="shared" si="73"/>
        <v>3</v>
      </c>
      <c r="D1210" s="3">
        <f t="shared" si="74"/>
        <v>8</v>
      </c>
      <c r="E1210" s="3" t="str">
        <f t="shared" si="75"/>
        <v>201238</v>
      </c>
      <c r="F1210" s="35">
        <v>0.33333333333333331</v>
      </c>
      <c r="G1210">
        <v>34.299999999999997</v>
      </c>
    </row>
    <row r="1211" spans="1:7" x14ac:dyDescent="0.25">
      <c r="A1211" s="34">
        <v>40969</v>
      </c>
      <c r="B1211" s="3">
        <f t="shared" si="72"/>
        <v>2012</v>
      </c>
      <c r="C1211" s="3">
        <f t="shared" si="73"/>
        <v>3</v>
      </c>
      <c r="D1211" s="3">
        <f t="shared" si="74"/>
        <v>9</v>
      </c>
      <c r="E1211" s="3" t="str">
        <f t="shared" si="75"/>
        <v>201239</v>
      </c>
      <c r="F1211" s="35">
        <v>0.375</v>
      </c>
      <c r="G1211">
        <v>33.200000000000003</v>
      </c>
    </row>
    <row r="1212" spans="1:7" x14ac:dyDescent="0.25">
      <c r="A1212" s="34">
        <v>40969</v>
      </c>
      <c r="B1212" s="3">
        <f t="shared" si="72"/>
        <v>2012</v>
      </c>
      <c r="C1212" s="3">
        <f t="shared" si="73"/>
        <v>3</v>
      </c>
      <c r="D1212" s="3">
        <f t="shared" si="74"/>
        <v>10</v>
      </c>
      <c r="E1212" s="3" t="str">
        <f t="shared" si="75"/>
        <v>2012310</v>
      </c>
      <c r="F1212" s="35">
        <v>0.41666666666666669</v>
      </c>
      <c r="G1212">
        <v>32</v>
      </c>
    </row>
    <row r="1213" spans="1:7" x14ac:dyDescent="0.25">
      <c r="A1213" s="34">
        <v>40969</v>
      </c>
      <c r="B1213" s="3">
        <f t="shared" si="72"/>
        <v>2012</v>
      </c>
      <c r="C1213" s="3">
        <f t="shared" si="73"/>
        <v>3</v>
      </c>
      <c r="D1213" s="3">
        <f t="shared" si="74"/>
        <v>11</v>
      </c>
      <c r="E1213" s="3" t="str">
        <f t="shared" si="75"/>
        <v>2012311</v>
      </c>
      <c r="F1213" s="35">
        <v>0.45833333333333331</v>
      </c>
      <c r="G1213">
        <v>29.8</v>
      </c>
    </row>
    <row r="1214" spans="1:7" x14ac:dyDescent="0.25">
      <c r="A1214" s="34">
        <v>40969</v>
      </c>
      <c r="B1214" s="3">
        <f t="shared" si="72"/>
        <v>2012</v>
      </c>
      <c r="C1214" s="3">
        <f t="shared" si="73"/>
        <v>3</v>
      </c>
      <c r="D1214" s="3">
        <f t="shared" si="74"/>
        <v>12</v>
      </c>
      <c r="E1214" s="3" t="str">
        <f t="shared" si="75"/>
        <v>2012312</v>
      </c>
      <c r="F1214" s="35">
        <v>0.5</v>
      </c>
      <c r="G1214">
        <v>28.1</v>
      </c>
    </row>
    <row r="1215" spans="1:7" x14ac:dyDescent="0.25">
      <c r="A1215" s="34">
        <v>40969</v>
      </c>
      <c r="B1215" s="3">
        <f t="shared" si="72"/>
        <v>2012</v>
      </c>
      <c r="C1215" s="3">
        <f t="shared" si="73"/>
        <v>3</v>
      </c>
      <c r="D1215" s="3">
        <f t="shared" si="74"/>
        <v>13</v>
      </c>
      <c r="E1215" s="3" t="str">
        <f t="shared" si="75"/>
        <v>2012313</v>
      </c>
      <c r="F1215" s="35">
        <v>0.54166666666666663</v>
      </c>
      <c r="G1215">
        <v>27.5</v>
      </c>
    </row>
    <row r="1216" spans="1:7" x14ac:dyDescent="0.25">
      <c r="A1216" s="34">
        <v>40969</v>
      </c>
      <c r="B1216" s="3">
        <f t="shared" si="72"/>
        <v>2012</v>
      </c>
      <c r="C1216" s="3">
        <f t="shared" si="73"/>
        <v>3</v>
      </c>
      <c r="D1216" s="3">
        <f t="shared" si="74"/>
        <v>14</v>
      </c>
      <c r="E1216" s="3" t="str">
        <f t="shared" si="75"/>
        <v>2012314</v>
      </c>
      <c r="F1216" s="35">
        <v>0.58333333333333337</v>
      </c>
      <c r="G1216">
        <v>27</v>
      </c>
    </row>
    <row r="1217" spans="1:7" x14ac:dyDescent="0.25">
      <c r="A1217" s="34">
        <v>40969</v>
      </c>
      <c r="B1217" s="3">
        <f t="shared" si="72"/>
        <v>2012</v>
      </c>
      <c r="C1217" s="3">
        <f t="shared" si="73"/>
        <v>3</v>
      </c>
      <c r="D1217" s="3">
        <f t="shared" si="74"/>
        <v>15</v>
      </c>
      <c r="E1217" s="3" t="str">
        <f t="shared" si="75"/>
        <v>2012315</v>
      </c>
      <c r="F1217" s="35">
        <v>0.625</v>
      </c>
      <c r="G1217">
        <v>26.7</v>
      </c>
    </row>
    <row r="1218" spans="1:7" x14ac:dyDescent="0.25">
      <c r="A1218" s="34">
        <v>40969</v>
      </c>
      <c r="B1218" s="3">
        <f t="shared" si="72"/>
        <v>2012</v>
      </c>
      <c r="C1218" s="3">
        <f t="shared" si="73"/>
        <v>3</v>
      </c>
      <c r="D1218" s="3">
        <f t="shared" si="74"/>
        <v>16</v>
      </c>
      <c r="E1218" s="3" t="str">
        <f t="shared" si="75"/>
        <v>2012316</v>
      </c>
      <c r="F1218" s="35">
        <v>0.66666666666666663</v>
      </c>
      <c r="G1218">
        <v>27.8</v>
      </c>
    </row>
    <row r="1219" spans="1:7" x14ac:dyDescent="0.25">
      <c r="A1219" s="34">
        <v>40969</v>
      </c>
      <c r="B1219" s="3">
        <f t="shared" ref="B1219:B1282" si="76">YEAR(A1219)</f>
        <v>2012</v>
      </c>
      <c r="C1219" s="3">
        <f t="shared" ref="C1219:C1282" si="77">MONTH(A1219)</f>
        <v>3</v>
      </c>
      <c r="D1219" s="3">
        <f t="shared" ref="D1219:D1282" si="78">HOUR(F1219)</f>
        <v>17</v>
      </c>
      <c r="E1219" s="3" t="str">
        <f t="shared" ref="E1219:E1282" si="79">B1219&amp;C1219&amp;D1219</f>
        <v>2012317</v>
      </c>
      <c r="F1219" s="35">
        <v>0.70833333333333337</v>
      </c>
      <c r="G1219">
        <v>29.5</v>
      </c>
    </row>
    <row r="1220" spans="1:7" x14ac:dyDescent="0.25">
      <c r="A1220" s="34">
        <v>40969</v>
      </c>
      <c r="B1220" s="3">
        <f t="shared" si="76"/>
        <v>2012</v>
      </c>
      <c r="C1220" s="3">
        <f t="shared" si="77"/>
        <v>3</v>
      </c>
      <c r="D1220" s="3">
        <f t="shared" si="78"/>
        <v>18</v>
      </c>
      <c r="E1220" s="3" t="str">
        <f t="shared" si="79"/>
        <v>2012318</v>
      </c>
      <c r="F1220" s="35">
        <v>0.75</v>
      </c>
      <c r="G1220">
        <v>31.3</v>
      </c>
    </row>
    <row r="1221" spans="1:7" x14ac:dyDescent="0.25">
      <c r="A1221" s="34">
        <v>40969</v>
      </c>
      <c r="B1221" s="3">
        <f t="shared" si="76"/>
        <v>2012</v>
      </c>
      <c r="C1221" s="3">
        <f t="shared" si="77"/>
        <v>3</v>
      </c>
      <c r="D1221" s="3">
        <f t="shared" si="78"/>
        <v>19</v>
      </c>
      <c r="E1221" s="3" t="str">
        <f t="shared" si="79"/>
        <v>2012319</v>
      </c>
      <c r="F1221" s="35">
        <v>0.79166666666666663</v>
      </c>
      <c r="G1221">
        <v>32.4</v>
      </c>
    </row>
    <row r="1222" spans="1:7" x14ac:dyDescent="0.25">
      <c r="A1222" s="34">
        <v>40969</v>
      </c>
      <c r="B1222" s="3">
        <f t="shared" si="76"/>
        <v>2012</v>
      </c>
      <c r="C1222" s="3">
        <f t="shared" si="77"/>
        <v>3</v>
      </c>
      <c r="D1222" s="3">
        <f t="shared" si="78"/>
        <v>20</v>
      </c>
      <c r="E1222" s="3" t="str">
        <f t="shared" si="79"/>
        <v>2012320</v>
      </c>
      <c r="F1222" s="35">
        <v>0.83333333333333337</v>
      </c>
      <c r="G1222">
        <v>33.200000000000003</v>
      </c>
    </row>
    <row r="1223" spans="1:7" x14ac:dyDescent="0.25">
      <c r="A1223" s="34">
        <v>40969</v>
      </c>
      <c r="B1223" s="3">
        <f t="shared" si="76"/>
        <v>2012</v>
      </c>
      <c r="C1223" s="3">
        <f t="shared" si="77"/>
        <v>3</v>
      </c>
      <c r="D1223" s="3">
        <f t="shared" si="78"/>
        <v>21</v>
      </c>
      <c r="E1223" s="3" t="str">
        <f t="shared" si="79"/>
        <v>2012321</v>
      </c>
      <c r="F1223" s="35">
        <v>0.875</v>
      </c>
      <c r="G1223">
        <v>32.5</v>
      </c>
    </row>
    <row r="1224" spans="1:7" x14ac:dyDescent="0.25">
      <c r="A1224" s="34">
        <v>40969</v>
      </c>
      <c r="B1224" s="3">
        <f t="shared" si="76"/>
        <v>2012</v>
      </c>
      <c r="C1224" s="3">
        <f t="shared" si="77"/>
        <v>3</v>
      </c>
      <c r="D1224" s="3">
        <f t="shared" si="78"/>
        <v>22</v>
      </c>
      <c r="E1224" s="3" t="str">
        <f t="shared" si="79"/>
        <v>2012322</v>
      </c>
      <c r="F1224" s="35">
        <v>0.91666666666666663</v>
      </c>
      <c r="G1224">
        <v>31.2</v>
      </c>
    </row>
    <row r="1225" spans="1:7" x14ac:dyDescent="0.25">
      <c r="A1225" s="34">
        <v>40969</v>
      </c>
      <c r="B1225" s="3">
        <f t="shared" si="76"/>
        <v>2012</v>
      </c>
      <c r="C1225" s="3">
        <f t="shared" si="77"/>
        <v>3</v>
      </c>
      <c r="D1225" s="3">
        <f t="shared" si="78"/>
        <v>23</v>
      </c>
      <c r="E1225" s="3" t="str">
        <f t="shared" si="79"/>
        <v>2012323</v>
      </c>
      <c r="F1225" s="35">
        <v>0.95833333333333337</v>
      </c>
      <c r="G1225">
        <v>29.8</v>
      </c>
    </row>
    <row r="1226" spans="1:7" x14ac:dyDescent="0.25">
      <c r="A1226" s="34">
        <v>41000</v>
      </c>
      <c r="B1226" s="3">
        <f t="shared" si="76"/>
        <v>2012</v>
      </c>
      <c r="C1226" s="3">
        <f t="shared" si="77"/>
        <v>4</v>
      </c>
      <c r="D1226" s="3">
        <f t="shared" si="78"/>
        <v>0</v>
      </c>
      <c r="E1226" s="3" t="str">
        <f t="shared" si="79"/>
        <v>201240</v>
      </c>
      <c r="F1226" s="35">
        <v>0</v>
      </c>
      <c r="G1226">
        <v>13</v>
      </c>
    </row>
    <row r="1227" spans="1:7" x14ac:dyDescent="0.25">
      <c r="A1227" s="34">
        <v>41000</v>
      </c>
      <c r="B1227" s="3">
        <f t="shared" si="76"/>
        <v>2012</v>
      </c>
      <c r="C1227" s="3">
        <f t="shared" si="77"/>
        <v>4</v>
      </c>
      <c r="D1227" s="3">
        <f t="shared" si="78"/>
        <v>1</v>
      </c>
      <c r="E1227" s="3" t="str">
        <f t="shared" si="79"/>
        <v>201241</v>
      </c>
      <c r="F1227" s="35">
        <v>4.1666666666666664E-2</v>
      </c>
      <c r="G1227">
        <v>12.8</v>
      </c>
    </row>
    <row r="1228" spans="1:7" x14ac:dyDescent="0.25">
      <c r="A1228" s="34">
        <v>41000</v>
      </c>
      <c r="B1228" s="3">
        <f t="shared" si="76"/>
        <v>2012</v>
      </c>
      <c r="C1228" s="3">
        <f t="shared" si="77"/>
        <v>4</v>
      </c>
      <c r="D1228" s="3">
        <f t="shared" si="78"/>
        <v>2</v>
      </c>
      <c r="E1228" s="3" t="str">
        <f t="shared" si="79"/>
        <v>201242</v>
      </c>
      <c r="F1228" s="35">
        <v>8.3333333333333329E-2</v>
      </c>
      <c r="G1228">
        <v>12.7</v>
      </c>
    </row>
    <row r="1229" spans="1:7" x14ac:dyDescent="0.25">
      <c r="A1229" s="34">
        <v>41000</v>
      </c>
      <c r="B1229" s="3">
        <f t="shared" si="76"/>
        <v>2012</v>
      </c>
      <c r="C1229" s="3">
        <f t="shared" si="77"/>
        <v>4</v>
      </c>
      <c r="D1229" s="3">
        <f t="shared" si="78"/>
        <v>3</v>
      </c>
      <c r="E1229" s="3" t="str">
        <f t="shared" si="79"/>
        <v>201243</v>
      </c>
      <c r="F1229" s="35">
        <v>0.125</v>
      </c>
      <c r="G1229">
        <v>12.5</v>
      </c>
    </row>
    <row r="1230" spans="1:7" x14ac:dyDescent="0.25">
      <c r="A1230" s="34">
        <v>41000</v>
      </c>
      <c r="B1230" s="3">
        <f t="shared" si="76"/>
        <v>2012</v>
      </c>
      <c r="C1230" s="3">
        <f t="shared" si="77"/>
        <v>4</v>
      </c>
      <c r="D1230" s="3">
        <f t="shared" si="78"/>
        <v>4</v>
      </c>
      <c r="E1230" s="3" t="str">
        <f t="shared" si="79"/>
        <v>201244</v>
      </c>
      <c r="F1230" s="35">
        <v>0.16666666666666666</v>
      </c>
      <c r="G1230">
        <v>13.8</v>
      </c>
    </row>
    <row r="1231" spans="1:7" x14ac:dyDescent="0.25">
      <c r="A1231" s="34">
        <v>41000</v>
      </c>
      <c r="B1231" s="3">
        <f t="shared" si="76"/>
        <v>2012</v>
      </c>
      <c r="C1231" s="3">
        <f t="shared" si="77"/>
        <v>4</v>
      </c>
      <c r="D1231" s="3">
        <f t="shared" si="78"/>
        <v>5</v>
      </c>
      <c r="E1231" s="3" t="str">
        <f t="shared" si="79"/>
        <v>201245</v>
      </c>
      <c r="F1231" s="35">
        <v>0.20833333333333334</v>
      </c>
      <c r="G1231">
        <v>15.7</v>
      </c>
    </row>
    <row r="1232" spans="1:7" x14ac:dyDescent="0.25">
      <c r="A1232" s="34">
        <v>41000</v>
      </c>
      <c r="B1232" s="3">
        <f t="shared" si="76"/>
        <v>2012</v>
      </c>
      <c r="C1232" s="3">
        <f t="shared" si="77"/>
        <v>4</v>
      </c>
      <c r="D1232" s="3">
        <f t="shared" si="78"/>
        <v>6</v>
      </c>
      <c r="E1232" s="3" t="str">
        <f t="shared" si="79"/>
        <v>201246</v>
      </c>
      <c r="F1232" s="35">
        <v>0.25</v>
      </c>
      <c r="G1232">
        <v>16.600000000000001</v>
      </c>
    </row>
    <row r="1233" spans="1:7" x14ac:dyDescent="0.25">
      <c r="A1233" s="34">
        <v>41000</v>
      </c>
      <c r="B1233" s="3">
        <f t="shared" si="76"/>
        <v>2012</v>
      </c>
      <c r="C1233" s="3">
        <f t="shared" si="77"/>
        <v>4</v>
      </c>
      <c r="D1233" s="3">
        <f t="shared" si="78"/>
        <v>7</v>
      </c>
      <c r="E1233" s="3" t="str">
        <f t="shared" si="79"/>
        <v>201247</v>
      </c>
      <c r="F1233" s="35">
        <v>0.29166666666666669</v>
      </c>
      <c r="G1233">
        <v>16.100000000000001</v>
      </c>
    </row>
    <row r="1234" spans="1:7" x14ac:dyDescent="0.25">
      <c r="A1234" s="34">
        <v>41000</v>
      </c>
      <c r="B1234" s="3">
        <f t="shared" si="76"/>
        <v>2012</v>
      </c>
      <c r="C1234" s="3">
        <f t="shared" si="77"/>
        <v>4</v>
      </c>
      <c r="D1234" s="3">
        <f t="shared" si="78"/>
        <v>8</v>
      </c>
      <c r="E1234" s="3" t="str">
        <f t="shared" si="79"/>
        <v>201248</v>
      </c>
      <c r="F1234" s="35">
        <v>0.33333333333333331</v>
      </c>
      <c r="G1234">
        <v>15.4</v>
      </c>
    </row>
    <row r="1235" spans="1:7" x14ac:dyDescent="0.25">
      <c r="A1235" s="34">
        <v>41000</v>
      </c>
      <c r="B1235" s="3">
        <f t="shared" si="76"/>
        <v>2012</v>
      </c>
      <c r="C1235" s="3">
        <f t="shared" si="77"/>
        <v>4</v>
      </c>
      <c r="D1235" s="3">
        <f t="shared" si="78"/>
        <v>9</v>
      </c>
      <c r="E1235" s="3" t="str">
        <f t="shared" si="79"/>
        <v>201249</v>
      </c>
      <c r="F1235" s="35">
        <v>0.375</v>
      </c>
      <c r="G1235">
        <v>14.1</v>
      </c>
    </row>
    <row r="1236" spans="1:7" x14ac:dyDescent="0.25">
      <c r="A1236" s="34">
        <v>41000</v>
      </c>
      <c r="B1236" s="3">
        <f t="shared" si="76"/>
        <v>2012</v>
      </c>
      <c r="C1236" s="3">
        <f t="shared" si="77"/>
        <v>4</v>
      </c>
      <c r="D1236" s="3">
        <f t="shared" si="78"/>
        <v>10</v>
      </c>
      <c r="E1236" s="3" t="str">
        <f t="shared" si="79"/>
        <v>2012410</v>
      </c>
      <c r="F1236" s="35">
        <v>0.41666666666666669</v>
      </c>
      <c r="G1236">
        <v>13.1</v>
      </c>
    </row>
    <row r="1237" spans="1:7" x14ac:dyDescent="0.25">
      <c r="A1237" s="34">
        <v>41000</v>
      </c>
      <c r="B1237" s="3">
        <f t="shared" si="76"/>
        <v>2012</v>
      </c>
      <c r="C1237" s="3">
        <f t="shared" si="77"/>
        <v>4</v>
      </c>
      <c r="D1237" s="3">
        <f t="shared" si="78"/>
        <v>11</v>
      </c>
      <c r="E1237" s="3" t="str">
        <f t="shared" si="79"/>
        <v>2012411</v>
      </c>
      <c r="F1237" s="35">
        <v>0.45833333333333331</v>
      </c>
      <c r="G1237">
        <v>12.6</v>
      </c>
    </row>
    <row r="1238" spans="1:7" x14ac:dyDescent="0.25">
      <c r="A1238" s="34">
        <v>41000</v>
      </c>
      <c r="B1238" s="3">
        <f t="shared" si="76"/>
        <v>2012</v>
      </c>
      <c r="C1238" s="3">
        <f t="shared" si="77"/>
        <v>4</v>
      </c>
      <c r="D1238" s="3">
        <f t="shared" si="78"/>
        <v>12</v>
      </c>
      <c r="E1238" s="3" t="str">
        <f t="shared" si="79"/>
        <v>2012412</v>
      </c>
      <c r="F1238" s="35">
        <v>0.5</v>
      </c>
      <c r="G1238">
        <v>12.1</v>
      </c>
    </row>
    <row r="1239" spans="1:7" x14ac:dyDescent="0.25">
      <c r="A1239" s="34">
        <v>41000</v>
      </c>
      <c r="B1239" s="3">
        <f t="shared" si="76"/>
        <v>2012</v>
      </c>
      <c r="C1239" s="3">
        <f t="shared" si="77"/>
        <v>4</v>
      </c>
      <c r="D1239" s="3">
        <f t="shared" si="78"/>
        <v>13</v>
      </c>
      <c r="E1239" s="3" t="str">
        <f t="shared" si="79"/>
        <v>2012413</v>
      </c>
      <c r="F1239" s="35">
        <v>0.54166666666666663</v>
      </c>
      <c r="G1239">
        <v>11.8</v>
      </c>
    </row>
    <row r="1240" spans="1:7" x14ac:dyDescent="0.25">
      <c r="A1240" s="34">
        <v>41000</v>
      </c>
      <c r="B1240" s="3">
        <f t="shared" si="76"/>
        <v>2012</v>
      </c>
      <c r="C1240" s="3">
        <f t="shared" si="77"/>
        <v>4</v>
      </c>
      <c r="D1240" s="3">
        <f t="shared" si="78"/>
        <v>14</v>
      </c>
      <c r="E1240" s="3" t="str">
        <f t="shared" si="79"/>
        <v>2012414</v>
      </c>
      <c r="F1240" s="35">
        <v>0.58333333333333337</v>
      </c>
      <c r="G1240">
        <v>12.2</v>
      </c>
    </row>
    <row r="1241" spans="1:7" x14ac:dyDescent="0.25">
      <c r="A1241" s="34">
        <v>41000</v>
      </c>
      <c r="B1241" s="3">
        <f t="shared" si="76"/>
        <v>2012</v>
      </c>
      <c r="C1241" s="3">
        <f t="shared" si="77"/>
        <v>4</v>
      </c>
      <c r="D1241" s="3">
        <f t="shared" si="78"/>
        <v>15</v>
      </c>
      <c r="E1241" s="3" t="str">
        <f t="shared" si="79"/>
        <v>2012415</v>
      </c>
      <c r="F1241" s="35">
        <v>0.625</v>
      </c>
      <c r="G1241">
        <v>11.9</v>
      </c>
    </row>
    <row r="1242" spans="1:7" x14ac:dyDescent="0.25">
      <c r="A1242" s="34">
        <v>41000</v>
      </c>
      <c r="B1242" s="3">
        <f t="shared" si="76"/>
        <v>2012</v>
      </c>
      <c r="C1242" s="3">
        <f t="shared" si="77"/>
        <v>4</v>
      </c>
      <c r="D1242" s="3">
        <f t="shared" si="78"/>
        <v>16</v>
      </c>
      <c r="E1242" s="3" t="str">
        <f t="shared" si="79"/>
        <v>2012416</v>
      </c>
      <c r="F1242" s="35">
        <v>0.66666666666666663</v>
      </c>
      <c r="G1242">
        <v>11.6</v>
      </c>
    </row>
    <row r="1243" spans="1:7" x14ac:dyDescent="0.25">
      <c r="A1243" s="34">
        <v>41000</v>
      </c>
      <c r="B1243" s="3">
        <f t="shared" si="76"/>
        <v>2012</v>
      </c>
      <c r="C1243" s="3">
        <f t="shared" si="77"/>
        <v>4</v>
      </c>
      <c r="D1243" s="3">
        <f t="shared" si="78"/>
        <v>17</v>
      </c>
      <c r="E1243" s="3" t="str">
        <f t="shared" si="79"/>
        <v>2012417</v>
      </c>
      <c r="F1243" s="35">
        <v>0.70833333333333337</v>
      </c>
      <c r="G1243">
        <v>12.1</v>
      </c>
    </row>
    <row r="1244" spans="1:7" x14ac:dyDescent="0.25">
      <c r="A1244" s="34">
        <v>41000</v>
      </c>
      <c r="B1244" s="3">
        <f t="shared" si="76"/>
        <v>2012</v>
      </c>
      <c r="C1244" s="3">
        <f t="shared" si="77"/>
        <v>4</v>
      </c>
      <c r="D1244" s="3">
        <f t="shared" si="78"/>
        <v>18</v>
      </c>
      <c r="E1244" s="3" t="str">
        <f t="shared" si="79"/>
        <v>2012418</v>
      </c>
      <c r="F1244" s="35">
        <v>0.75</v>
      </c>
      <c r="G1244">
        <v>11.9</v>
      </c>
    </row>
    <row r="1245" spans="1:7" x14ac:dyDescent="0.25">
      <c r="A1245" s="34">
        <v>41000</v>
      </c>
      <c r="B1245" s="3">
        <f t="shared" si="76"/>
        <v>2012</v>
      </c>
      <c r="C1245" s="3">
        <f t="shared" si="77"/>
        <v>4</v>
      </c>
      <c r="D1245" s="3">
        <f t="shared" si="78"/>
        <v>19</v>
      </c>
      <c r="E1245" s="3" t="str">
        <f t="shared" si="79"/>
        <v>2012419</v>
      </c>
      <c r="F1245" s="35">
        <v>0.79166666666666663</v>
      </c>
      <c r="G1245">
        <v>13</v>
      </c>
    </row>
    <row r="1246" spans="1:7" x14ac:dyDescent="0.25">
      <c r="A1246" s="34">
        <v>41000</v>
      </c>
      <c r="B1246" s="3">
        <f t="shared" si="76"/>
        <v>2012</v>
      </c>
      <c r="C1246" s="3">
        <f t="shared" si="77"/>
        <v>4</v>
      </c>
      <c r="D1246" s="3">
        <f t="shared" si="78"/>
        <v>20</v>
      </c>
      <c r="E1246" s="3" t="str">
        <f t="shared" si="79"/>
        <v>2012420</v>
      </c>
      <c r="F1246" s="35">
        <v>0.83333333333333337</v>
      </c>
      <c r="G1246">
        <v>14</v>
      </c>
    </row>
    <row r="1247" spans="1:7" x14ac:dyDescent="0.25">
      <c r="A1247" s="34">
        <v>41000</v>
      </c>
      <c r="B1247" s="3">
        <f t="shared" si="76"/>
        <v>2012</v>
      </c>
      <c r="C1247" s="3">
        <f t="shared" si="77"/>
        <v>4</v>
      </c>
      <c r="D1247" s="3">
        <f t="shared" si="78"/>
        <v>21</v>
      </c>
      <c r="E1247" s="3" t="str">
        <f t="shared" si="79"/>
        <v>2012421</v>
      </c>
      <c r="F1247" s="35">
        <v>0.875</v>
      </c>
      <c r="G1247">
        <v>14.1</v>
      </c>
    </row>
    <row r="1248" spans="1:7" x14ac:dyDescent="0.25">
      <c r="A1248" s="34">
        <v>41000</v>
      </c>
      <c r="B1248" s="3">
        <f t="shared" si="76"/>
        <v>2012</v>
      </c>
      <c r="C1248" s="3">
        <f t="shared" si="77"/>
        <v>4</v>
      </c>
      <c r="D1248" s="3">
        <f t="shared" si="78"/>
        <v>22</v>
      </c>
      <c r="E1248" s="3" t="str">
        <f t="shared" si="79"/>
        <v>2012422</v>
      </c>
      <c r="F1248" s="35">
        <v>0.91666666666666663</v>
      </c>
      <c r="G1248">
        <v>13.6</v>
      </c>
    </row>
    <row r="1249" spans="1:7" x14ac:dyDescent="0.25">
      <c r="A1249" s="34">
        <v>41000</v>
      </c>
      <c r="B1249" s="3">
        <f t="shared" si="76"/>
        <v>2012</v>
      </c>
      <c r="C1249" s="3">
        <f t="shared" si="77"/>
        <v>4</v>
      </c>
      <c r="D1249" s="3">
        <f t="shared" si="78"/>
        <v>23</v>
      </c>
      <c r="E1249" s="3" t="str">
        <f t="shared" si="79"/>
        <v>2012423</v>
      </c>
      <c r="F1249" s="35">
        <v>0.95833333333333337</v>
      </c>
      <c r="G1249">
        <v>13.5</v>
      </c>
    </row>
    <row r="1250" spans="1:7" x14ac:dyDescent="0.25">
      <c r="A1250" s="34">
        <v>41030</v>
      </c>
      <c r="B1250" s="3">
        <f t="shared" si="76"/>
        <v>2012</v>
      </c>
      <c r="C1250" s="3">
        <f t="shared" si="77"/>
        <v>5</v>
      </c>
      <c r="D1250" s="3">
        <f t="shared" si="78"/>
        <v>0</v>
      </c>
      <c r="E1250" s="3" t="str">
        <f t="shared" si="79"/>
        <v>201250</v>
      </c>
      <c r="F1250" s="35">
        <v>0</v>
      </c>
      <c r="G1250">
        <v>18.399999999999999</v>
      </c>
    </row>
    <row r="1251" spans="1:7" x14ac:dyDescent="0.25">
      <c r="A1251" s="34">
        <v>41030</v>
      </c>
      <c r="B1251" s="3">
        <f t="shared" si="76"/>
        <v>2012</v>
      </c>
      <c r="C1251" s="3">
        <f t="shared" si="77"/>
        <v>5</v>
      </c>
      <c r="D1251" s="3">
        <f t="shared" si="78"/>
        <v>1</v>
      </c>
      <c r="E1251" s="3" t="str">
        <f t="shared" si="79"/>
        <v>201251</v>
      </c>
      <c r="F1251" s="35">
        <v>4.1666666666666664E-2</v>
      </c>
      <c r="G1251">
        <v>17.8</v>
      </c>
    </row>
    <row r="1252" spans="1:7" x14ac:dyDescent="0.25">
      <c r="A1252" s="34">
        <v>41030</v>
      </c>
      <c r="B1252" s="3">
        <f t="shared" si="76"/>
        <v>2012</v>
      </c>
      <c r="C1252" s="3">
        <f t="shared" si="77"/>
        <v>5</v>
      </c>
      <c r="D1252" s="3">
        <f t="shared" si="78"/>
        <v>2</v>
      </c>
      <c r="E1252" s="3" t="str">
        <f t="shared" si="79"/>
        <v>201252</v>
      </c>
      <c r="F1252" s="35">
        <v>8.3333333333333329E-2</v>
      </c>
      <c r="G1252">
        <v>17.7</v>
      </c>
    </row>
    <row r="1253" spans="1:7" x14ac:dyDescent="0.25">
      <c r="A1253" s="34">
        <v>41030</v>
      </c>
      <c r="B1253" s="3">
        <f t="shared" si="76"/>
        <v>2012</v>
      </c>
      <c r="C1253" s="3">
        <f t="shared" si="77"/>
        <v>5</v>
      </c>
      <c r="D1253" s="3">
        <f t="shared" si="78"/>
        <v>3</v>
      </c>
      <c r="E1253" s="3" t="str">
        <f t="shared" si="79"/>
        <v>201253</v>
      </c>
      <c r="F1253" s="35">
        <v>0.125</v>
      </c>
      <c r="G1253">
        <v>18</v>
      </c>
    </row>
    <row r="1254" spans="1:7" x14ac:dyDescent="0.25">
      <c r="A1254" s="34">
        <v>41030</v>
      </c>
      <c r="B1254" s="3">
        <f t="shared" si="76"/>
        <v>2012</v>
      </c>
      <c r="C1254" s="3">
        <f t="shared" si="77"/>
        <v>5</v>
      </c>
      <c r="D1254" s="3">
        <f t="shared" si="78"/>
        <v>4</v>
      </c>
      <c r="E1254" s="3" t="str">
        <f t="shared" si="79"/>
        <v>201254</v>
      </c>
      <c r="F1254" s="35">
        <v>0.16666666666666666</v>
      </c>
      <c r="G1254">
        <v>19.100000000000001</v>
      </c>
    </row>
    <row r="1255" spans="1:7" x14ac:dyDescent="0.25">
      <c r="A1255" s="34">
        <v>41030</v>
      </c>
      <c r="B1255" s="3">
        <f t="shared" si="76"/>
        <v>2012</v>
      </c>
      <c r="C1255" s="3">
        <f t="shared" si="77"/>
        <v>5</v>
      </c>
      <c r="D1255" s="3">
        <f t="shared" si="78"/>
        <v>5</v>
      </c>
      <c r="E1255" s="3" t="str">
        <f t="shared" si="79"/>
        <v>201255</v>
      </c>
      <c r="F1255" s="35">
        <v>0.20833333333333334</v>
      </c>
      <c r="G1255">
        <v>21</v>
      </c>
    </row>
    <row r="1256" spans="1:7" x14ac:dyDescent="0.25">
      <c r="A1256" s="34">
        <v>41030</v>
      </c>
      <c r="B1256" s="3">
        <f t="shared" si="76"/>
        <v>2012</v>
      </c>
      <c r="C1256" s="3">
        <f t="shared" si="77"/>
        <v>5</v>
      </c>
      <c r="D1256" s="3">
        <f t="shared" si="78"/>
        <v>6</v>
      </c>
      <c r="E1256" s="3" t="str">
        <f t="shared" si="79"/>
        <v>201256</v>
      </c>
      <c r="F1256" s="35">
        <v>0.25</v>
      </c>
      <c r="G1256">
        <v>21.6</v>
      </c>
    </row>
    <row r="1257" spans="1:7" x14ac:dyDescent="0.25">
      <c r="A1257" s="34">
        <v>41030</v>
      </c>
      <c r="B1257" s="3">
        <f t="shared" si="76"/>
        <v>2012</v>
      </c>
      <c r="C1257" s="3">
        <f t="shared" si="77"/>
        <v>5</v>
      </c>
      <c r="D1257" s="3">
        <f t="shared" si="78"/>
        <v>7</v>
      </c>
      <c r="E1257" s="3" t="str">
        <f t="shared" si="79"/>
        <v>201257</v>
      </c>
      <c r="F1257" s="35">
        <v>0.29166666666666669</v>
      </c>
      <c r="G1257">
        <v>21.2</v>
      </c>
    </row>
    <row r="1258" spans="1:7" x14ac:dyDescent="0.25">
      <c r="A1258" s="34">
        <v>41030</v>
      </c>
      <c r="B1258" s="3">
        <f t="shared" si="76"/>
        <v>2012</v>
      </c>
      <c r="C1258" s="3">
        <f t="shared" si="77"/>
        <v>5</v>
      </c>
      <c r="D1258" s="3">
        <f t="shared" si="78"/>
        <v>8</v>
      </c>
      <c r="E1258" s="3" t="str">
        <f t="shared" si="79"/>
        <v>201258</v>
      </c>
      <c r="F1258" s="35">
        <v>0.33333333333333331</v>
      </c>
      <c r="G1258">
        <v>20.7</v>
      </c>
    </row>
    <row r="1259" spans="1:7" x14ac:dyDescent="0.25">
      <c r="A1259" s="34">
        <v>41030</v>
      </c>
      <c r="B1259" s="3">
        <f t="shared" si="76"/>
        <v>2012</v>
      </c>
      <c r="C1259" s="3">
        <f t="shared" si="77"/>
        <v>5</v>
      </c>
      <c r="D1259" s="3">
        <f t="shared" si="78"/>
        <v>9</v>
      </c>
      <c r="E1259" s="3" t="str">
        <f t="shared" si="79"/>
        <v>201259</v>
      </c>
      <c r="F1259" s="35">
        <v>0.375</v>
      </c>
      <c r="G1259">
        <v>19.600000000000001</v>
      </c>
    </row>
    <row r="1260" spans="1:7" x14ac:dyDescent="0.25">
      <c r="A1260" s="34">
        <v>41030</v>
      </c>
      <c r="B1260" s="3">
        <f t="shared" si="76"/>
        <v>2012</v>
      </c>
      <c r="C1260" s="3">
        <f t="shared" si="77"/>
        <v>5</v>
      </c>
      <c r="D1260" s="3">
        <f t="shared" si="78"/>
        <v>10</v>
      </c>
      <c r="E1260" s="3" t="str">
        <f t="shared" si="79"/>
        <v>2012510</v>
      </c>
      <c r="F1260" s="35">
        <v>0.41666666666666669</v>
      </c>
      <c r="G1260">
        <v>18.7</v>
      </c>
    </row>
    <row r="1261" spans="1:7" x14ac:dyDescent="0.25">
      <c r="A1261" s="34">
        <v>41030</v>
      </c>
      <c r="B1261" s="3">
        <f t="shared" si="76"/>
        <v>2012</v>
      </c>
      <c r="C1261" s="3">
        <f t="shared" si="77"/>
        <v>5</v>
      </c>
      <c r="D1261" s="3">
        <f t="shared" si="78"/>
        <v>11</v>
      </c>
      <c r="E1261" s="3" t="str">
        <f t="shared" si="79"/>
        <v>2012511</v>
      </c>
      <c r="F1261" s="35">
        <v>0.45833333333333331</v>
      </c>
      <c r="G1261">
        <v>18.5</v>
      </c>
    </row>
    <row r="1262" spans="1:7" x14ac:dyDescent="0.25">
      <c r="A1262" s="34">
        <v>41030</v>
      </c>
      <c r="B1262" s="3">
        <f t="shared" si="76"/>
        <v>2012</v>
      </c>
      <c r="C1262" s="3">
        <f t="shared" si="77"/>
        <v>5</v>
      </c>
      <c r="D1262" s="3">
        <f t="shared" si="78"/>
        <v>12</v>
      </c>
      <c r="E1262" s="3" t="str">
        <f t="shared" si="79"/>
        <v>2012512</v>
      </c>
      <c r="F1262" s="35">
        <v>0.5</v>
      </c>
      <c r="G1262">
        <v>18.3</v>
      </c>
    </row>
    <row r="1263" spans="1:7" x14ac:dyDescent="0.25">
      <c r="A1263" s="34">
        <v>41030</v>
      </c>
      <c r="B1263" s="3">
        <f t="shared" si="76"/>
        <v>2012</v>
      </c>
      <c r="C1263" s="3">
        <f t="shared" si="77"/>
        <v>5</v>
      </c>
      <c r="D1263" s="3">
        <f t="shared" si="78"/>
        <v>13</v>
      </c>
      <c r="E1263" s="3" t="str">
        <f t="shared" si="79"/>
        <v>2012513</v>
      </c>
      <c r="F1263" s="35">
        <v>0.54166666666666663</v>
      </c>
      <c r="G1263">
        <v>18</v>
      </c>
    </row>
    <row r="1264" spans="1:7" x14ac:dyDescent="0.25">
      <c r="A1264" s="34">
        <v>41030</v>
      </c>
      <c r="B1264" s="3">
        <f t="shared" si="76"/>
        <v>2012</v>
      </c>
      <c r="C1264" s="3">
        <f t="shared" si="77"/>
        <v>5</v>
      </c>
      <c r="D1264" s="3">
        <f t="shared" si="78"/>
        <v>14</v>
      </c>
      <c r="E1264" s="3" t="str">
        <f t="shared" si="79"/>
        <v>2012514</v>
      </c>
      <c r="F1264" s="35">
        <v>0.58333333333333337</v>
      </c>
      <c r="G1264">
        <v>17.7</v>
      </c>
    </row>
    <row r="1265" spans="1:7" x14ac:dyDescent="0.25">
      <c r="A1265" s="34">
        <v>41030</v>
      </c>
      <c r="B1265" s="3">
        <f t="shared" si="76"/>
        <v>2012</v>
      </c>
      <c r="C1265" s="3">
        <f t="shared" si="77"/>
        <v>5</v>
      </c>
      <c r="D1265" s="3">
        <f t="shared" si="78"/>
        <v>15</v>
      </c>
      <c r="E1265" s="3" t="str">
        <f t="shared" si="79"/>
        <v>2012515</v>
      </c>
      <c r="F1265" s="35">
        <v>0.625</v>
      </c>
      <c r="G1265">
        <v>17.5</v>
      </c>
    </row>
    <row r="1266" spans="1:7" x14ac:dyDescent="0.25">
      <c r="A1266" s="34">
        <v>41030</v>
      </c>
      <c r="B1266" s="3">
        <f t="shared" si="76"/>
        <v>2012</v>
      </c>
      <c r="C1266" s="3">
        <f t="shared" si="77"/>
        <v>5</v>
      </c>
      <c r="D1266" s="3">
        <f t="shared" si="78"/>
        <v>16</v>
      </c>
      <c r="E1266" s="3" t="str">
        <f t="shared" si="79"/>
        <v>2012516</v>
      </c>
      <c r="F1266" s="35">
        <v>0.66666666666666663</v>
      </c>
      <c r="G1266">
        <v>16.8</v>
      </c>
    </row>
    <row r="1267" spans="1:7" x14ac:dyDescent="0.25">
      <c r="A1267" s="34">
        <v>41030</v>
      </c>
      <c r="B1267" s="3">
        <f t="shared" si="76"/>
        <v>2012</v>
      </c>
      <c r="C1267" s="3">
        <f t="shared" si="77"/>
        <v>5</v>
      </c>
      <c r="D1267" s="3">
        <f t="shared" si="78"/>
        <v>17</v>
      </c>
      <c r="E1267" s="3" t="str">
        <f t="shared" si="79"/>
        <v>2012517</v>
      </c>
      <c r="F1267" s="35">
        <v>0.70833333333333337</v>
      </c>
      <c r="G1267">
        <v>16.8</v>
      </c>
    </row>
    <row r="1268" spans="1:7" x14ac:dyDescent="0.25">
      <c r="A1268" s="34">
        <v>41030</v>
      </c>
      <c r="B1268" s="3">
        <f t="shared" si="76"/>
        <v>2012</v>
      </c>
      <c r="C1268" s="3">
        <f t="shared" si="77"/>
        <v>5</v>
      </c>
      <c r="D1268" s="3">
        <f t="shared" si="78"/>
        <v>18</v>
      </c>
      <c r="E1268" s="3" t="str">
        <f t="shared" si="79"/>
        <v>2012518</v>
      </c>
      <c r="F1268" s="35">
        <v>0.75</v>
      </c>
      <c r="G1268">
        <v>17</v>
      </c>
    </row>
    <row r="1269" spans="1:7" x14ac:dyDescent="0.25">
      <c r="A1269" s="34">
        <v>41030</v>
      </c>
      <c r="B1269" s="3">
        <f t="shared" si="76"/>
        <v>2012</v>
      </c>
      <c r="C1269" s="3">
        <f t="shared" si="77"/>
        <v>5</v>
      </c>
      <c r="D1269" s="3">
        <f t="shared" si="78"/>
        <v>19</v>
      </c>
      <c r="E1269" s="3" t="str">
        <f t="shared" si="79"/>
        <v>2012519</v>
      </c>
      <c r="F1269" s="35">
        <v>0.79166666666666663</v>
      </c>
      <c r="G1269">
        <v>17.100000000000001</v>
      </c>
    </row>
    <row r="1270" spans="1:7" x14ac:dyDescent="0.25">
      <c r="A1270" s="34">
        <v>41030</v>
      </c>
      <c r="B1270" s="3">
        <f t="shared" si="76"/>
        <v>2012</v>
      </c>
      <c r="C1270" s="3">
        <f t="shared" si="77"/>
        <v>5</v>
      </c>
      <c r="D1270" s="3">
        <f t="shared" si="78"/>
        <v>20</v>
      </c>
      <c r="E1270" s="3" t="str">
        <f t="shared" si="79"/>
        <v>2012520</v>
      </c>
      <c r="F1270" s="35">
        <v>0.83333333333333337</v>
      </c>
      <c r="G1270">
        <v>18.2</v>
      </c>
    </row>
    <row r="1271" spans="1:7" x14ac:dyDescent="0.25">
      <c r="A1271" s="34">
        <v>41030</v>
      </c>
      <c r="B1271" s="3">
        <f t="shared" si="76"/>
        <v>2012</v>
      </c>
      <c r="C1271" s="3">
        <f t="shared" si="77"/>
        <v>5</v>
      </c>
      <c r="D1271" s="3">
        <f t="shared" si="78"/>
        <v>21</v>
      </c>
      <c r="E1271" s="3" t="str">
        <f t="shared" si="79"/>
        <v>2012521</v>
      </c>
      <c r="F1271" s="35">
        <v>0.875</v>
      </c>
      <c r="G1271">
        <v>19</v>
      </c>
    </row>
    <row r="1272" spans="1:7" x14ac:dyDescent="0.25">
      <c r="A1272" s="34">
        <v>41030</v>
      </c>
      <c r="B1272" s="3">
        <f t="shared" si="76"/>
        <v>2012</v>
      </c>
      <c r="C1272" s="3">
        <f t="shared" si="77"/>
        <v>5</v>
      </c>
      <c r="D1272" s="3">
        <f t="shared" si="78"/>
        <v>22</v>
      </c>
      <c r="E1272" s="3" t="str">
        <f t="shared" si="79"/>
        <v>2012522</v>
      </c>
      <c r="F1272" s="35">
        <v>0.91666666666666663</v>
      </c>
      <c r="G1272">
        <v>19.3</v>
      </c>
    </row>
    <row r="1273" spans="1:7" x14ac:dyDescent="0.25">
      <c r="A1273" s="34">
        <v>41030</v>
      </c>
      <c r="B1273" s="3">
        <f t="shared" si="76"/>
        <v>2012</v>
      </c>
      <c r="C1273" s="3">
        <f t="shared" si="77"/>
        <v>5</v>
      </c>
      <c r="D1273" s="3">
        <f t="shared" si="78"/>
        <v>23</v>
      </c>
      <c r="E1273" s="3" t="str">
        <f t="shared" si="79"/>
        <v>2012523</v>
      </c>
      <c r="F1273" s="35">
        <v>0.95833333333333337</v>
      </c>
      <c r="G1273">
        <v>18.899999999999999</v>
      </c>
    </row>
    <row r="1274" spans="1:7" x14ac:dyDescent="0.25">
      <c r="A1274" s="34">
        <v>41061</v>
      </c>
      <c r="B1274" s="3">
        <f t="shared" si="76"/>
        <v>2012</v>
      </c>
      <c r="C1274" s="3">
        <f t="shared" si="77"/>
        <v>6</v>
      </c>
      <c r="D1274" s="3">
        <f t="shared" si="78"/>
        <v>0</v>
      </c>
      <c r="E1274" s="3" t="str">
        <f t="shared" si="79"/>
        <v>201260</v>
      </c>
      <c r="F1274" s="35">
        <v>0</v>
      </c>
      <c r="G1274">
        <v>11.4</v>
      </c>
    </row>
    <row r="1275" spans="1:7" x14ac:dyDescent="0.25">
      <c r="A1275" s="34">
        <v>41061</v>
      </c>
      <c r="B1275" s="3">
        <f t="shared" si="76"/>
        <v>2012</v>
      </c>
      <c r="C1275" s="3">
        <f t="shared" si="77"/>
        <v>6</v>
      </c>
      <c r="D1275" s="3">
        <f t="shared" si="78"/>
        <v>1</v>
      </c>
      <c r="E1275" s="3" t="str">
        <f t="shared" si="79"/>
        <v>201261</v>
      </c>
      <c r="F1275" s="35">
        <v>4.1666666666666664E-2</v>
      </c>
      <c r="G1275">
        <v>10.8</v>
      </c>
    </row>
    <row r="1276" spans="1:7" x14ac:dyDescent="0.25">
      <c r="A1276" s="34">
        <v>41061</v>
      </c>
      <c r="B1276" s="3">
        <f t="shared" si="76"/>
        <v>2012</v>
      </c>
      <c r="C1276" s="3">
        <f t="shared" si="77"/>
        <v>6</v>
      </c>
      <c r="D1276" s="3">
        <f t="shared" si="78"/>
        <v>2</v>
      </c>
      <c r="E1276" s="3" t="str">
        <f t="shared" si="79"/>
        <v>201262</v>
      </c>
      <c r="F1276" s="35">
        <v>8.3333333333333329E-2</v>
      </c>
      <c r="G1276">
        <v>10.4</v>
      </c>
    </row>
    <row r="1277" spans="1:7" x14ac:dyDescent="0.25">
      <c r="A1277" s="34">
        <v>41061</v>
      </c>
      <c r="B1277" s="3">
        <f t="shared" si="76"/>
        <v>2012</v>
      </c>
      <c r="C1277" s="3">
        <f t="shared" si="77"/>
        <v>6</v>
      </c>
      <c r="D1277" s="3">
        <f t="shared" si="78"/>
        <v>3</v>
      </c>
      <c r="E1277" s="3" t="str">
        <f t="shared" si="79"/>
        <v>201263</v>
      </c>
      <c r="F1277" s="35">
        <v>0.125</v>
      </c>
      <c r="G1277">
        <v>10.9</v>
      </c>
    </row>
    <row r="1278" spans="1:7" x14ac:dyDescent="0.25">
      <c r="A1278" s="34">
        <v>41061</v>
      </c>
      <c r="B1278" s="3">
        <f t="shared" si="76"/>
        <v>2012</v>
      </c>
      <c r="C1278" s="3">
        <f t="shared" si="77"/>
        <v>6</v>
      </c>
      <c r="D1278" s="3">
        <f t="shared" si="78"/>
        <v>4</v>
      </c>
      <c r="E1278" s="3" t="str">
        <f t="shared" si="79"/>
        <v>201264</v>
      </c>
      <c r="F1278" s="35">
        <v>0.16666666666666666</v>
      </c>
      <c r="G1278">
        <v>11.8</v>
      </c>
    </row>
    <row r="1279" spans="1:7" x14ac:dyDescent="0.25">
      <c r="A1279" s="34">
        <v>41061</v>
      </c>
      <c r="B1279" s="3">
        <f t="shared" si="76"/>
        <v>2012</v>
      </c>
      <c r="C1279" s="3">
        <f t="shared" si="77"/>
        <v>6</v>
      </c>
      <c r="D1279" s="3">
        <f t="shared" si="78"/>
        <v>5</v>
      </c>
      <c r="E1279" s="3" t="str">
        <f t="shared" si="79"/>
        <v>201265</v>
      </c>
      <c r="F1279" s="35">
        <v>0.20833333333333334</v>
      </c>
      <c r="G1279">
        <v>12.9</v>
      </c>
    </row>
    <row r="1280" spans="1:7" x14ac:dyDescent="0.25">
      <c r="A1280" s="34">
        <v>41061</v>
      </c>
      <c r="B1280" s="3">
        <f t="shared" si="76"/>
        <v>2012</v>
      </c>
      <c r="C1280" s="3">
        <f t="shared" si="77"/>
        <v>6</v>
      </c>
      <c r="D1280" s="3">
        <f t="shared" si="78"/>
        <v>6</v>
      </c>
      <c r="E1280" s="3" t="str">
        <f t="shared" si="79"/>
        <v>201266</v>
      </c>
      <c r="F1280" s="35">
        <v>0.25</v>
      </c>
      <c r="G1280">
        <v>13</v>
      </c>
    </row>
    <row r="1281" spans="1:7" x14ac:dyDescent="0.25">
      <c r="A1281" s="34">
        <v>41061</v>
      </c>
      <c r="B1281" s="3">
        <f t="shared" si="76"/>
        <v>2012</v>
      </c>
      <c r="C1281" s="3">
        <f t="shared" si="77"/>
        <v>6</v>
      </c>
      <c r="D1281" s="3">
        <f t="shared" si="78"/>
        <v>7</v>
      </c>
      <c r="E1281" s="3" t="str">
        <f t="shared" si="79"/>
        <v>201267</v>
      </c>
      <c r="F1281" s="35">
        <v>0.29166666666666669</v>
      </c>
      <c r="G1281">
        <v>12.6</v>
      </c>
    </row>
    <row r="1282" spans="1:7" x14ac:dyDescent="0.25">
      <c r="A1282" s="34">
        <v>41061</v>
      </c>
      <c r="B1282" s="3">
        <f t="shared" si="76"/>
        <v>2012</v>
      </c>
      <c r="C1282" s="3">
        <f t="shared" si="77"/>
        <v>6</v>
      </c>
      <c r="D1282" s="3">
        <f t="shared" si="78"/>
        <v>8</v>
      </c>
      <c r="E1282" s="3" t="str">
        <f t="shared" si="79"/>
        <v>201268</v>
      </c>
      <c r="F1282" s="35">
        <v>0.33333333333333331</v>
      </c>
      <c r="G1282">
        <v>11.9</v>
      </c>
    </row>
    <row r="1283" spans="1:7" x14ac:dyDescent="0.25">
      <c r="A1283" s="34">
        <v>41061</v>
      </c>
      <c r="B1283" s="3">
        <f t="shared" ref="B1283:B1346" si="80">YEAR(A1283)</f>
        <v>2012</v>
      </c>
      <c r="C1283" s="3">
        <f t="shared" ref="C1283:C1346" si="81">MONTH(A1283)</f>
        <v>6</v>
      </c>
      <c r="D1283" s="3">
        <f t="shared" ref="D1283:D1346" si="82">HOUR(F1283)</f>
        <v>9</v>
      </c>
      <c r="E1283" s="3" t="str">
        <f t="shared" ref="E1283:E1346" si="83">B1283&amp;C1283&amp;D1283</f>
        <v>201269</v>
      </c>
      <c r="F1283" s="35">
        <v>0.375</v>
      </c>
      <c r="G1283">
        <v>11.7</v>
      </c>
    </row>
    <row r="1284" spans="1:7" x14ac:dyDescent="0.25">
      <c r="A1284" s="34">
        <v>41061</v>
      </c>
      <c r="B1284" s="3">
        <f t="shared" si="80"/>
        <v>2012</v>
      </c>
      <c r="C1284" s="3">
        <f t="shared" si="81"/>
        <v>6</v>
      </c>
      <c r="D1284" s="3">
        <f t="shared" si="82"/>
        <v>10</v>
      </c>
      <c r="E1284" s="3" t="str">
        <f t="shared" si="83"/>
        <v>2012610</v>
      </c>
      <c r="F1284" s="35">
        <v>0.41666666666666669</v>
      </c>
      <c r="G1284">
        <v>11.8</v>
      </c>
    </row>
    <row r="1285" spans="1:7" x14ac:dyDescent="0.25">
      <c r="A1285" s="34">
        <v>41061</v>
      </c>
      <c r="B1285" s="3">
        <f t="shared" si="80"/>
        <v>2012</v>
      </c>
      <c r="C1285" s="3">
        <f t="shared" si="81"/>
        <v>6</v>
      </c>
      <c r="D1285" s="3">
        <f t="shared" si="82"/>
        <v>11</v>
      </c>
      <c r="E1285" s="3" t="str">
        <f t="shared" si="83"/>
        <v>2012611</v>
      </c>
      <c r="F1285" s="35">
        <v>0.45833333333333331</v>
      </c>
      <c r="G1285">
        <v>12.1</v>
      </c>
    </row>
    <row r="1286" spans="1:7" x14ac:dyDescent="0.25">
      <c r="A1286" s="34">
        <v>41061</v>
      </c>
      <c r="B1286" s="3">
        <f t="shared" si="80"/>
        <v>2012</v>
      </c>
      <c r="C1286" s="3">
        <f t="shared" si="81"/>
        <v>6</v>
      </c>
      <c r="D1286" s="3">
        <f t="shared" si="82"/>
        <v>12</v>
      </c>
      <c r="E1286" s="3" t="str">
        <f t="shared" si="83"/>
        <v>2012612</v>
      </c>
      <c r="F1286" s="35">
        <v>0.5</v>
      </c>
      <c r="G1286">
        <v>11.9</v>
      </c>
    </row>
    <row r="1287" spans="1:7" x14ac:dyDescent="0.25">
      <c r="A1287" s="34">
        <v>41061</v>
      </c>
      <c r="B1287" s="3">
        <f t="shared" si="80"/>
        <v>2012</v>
      </c>
      <c r="C1287" s="3">
        <f t="shared" si="81"/>
        <v>6</v>
      </c>
      <c r="D1287" s="3">
        <f t="shared" si="82"/>
        <v>13</v>
      </c>
      <c r="E1287" s="3" t="str">
        <f t="shared" si="83"/>
        <v>2012613</v>
      </c>
      <c r="F1287" s="35">
        <v>0.54166666666666663</v>
      </c>
      <c r="G1287">
        <v>12.1</v>
      </c>
    </row>
    <row r="1288" spans="1:7" x14ac:dyDescent="0.25">
      <c r="A1288" s="34">
        <v>41061</v>
      </c>
      <c r="B1288" s="3">
        <f t="shared" si="80"/>
        <v>2012</v>
      </c>
      <c r="C1288" s="3">
        <f t="shared" si="81"/>
        <v>6</v>
      </c>
      <c r="D1288" s="3">
        <f t="shared" si="82"/>
        <v>14</v>
      </c>
      <c r="E1288" s="3" t="str">
        <f t="shared" si="83"/>
        <v>2012614</v>
      </c>
      <c r="F1288" s="35">
        <v>0.58333333333333337</v>
      </c>
      <c r="G1288">
        <v>12.7</v>
      </c>
    </row>
    <row r="1289" spans="1:7" x14ac:dyDescent="0.25">
      <c r="A1289" s="34">
        <v>41061</v>
      </c>
      <c r="B1289" s="3">
        <f t="shared" si="80"/>
        <v>2012</v>
      </c>
      <c r="C1289" s="3">
        <f t="shared" si="81"/>
        <v>6</v>
      </c>
      <c r="D1289" s="3">
        <f t="shared" si="82"/>
        <v>15</v>
      </c>
      <c r="E1289" s="3" t="str">
        <f t="shared" si="83"/>
        <v>2012615</v>
      </c>
      <c r="F1289" s="35">
        <v>0.625</v>
      </c>
      <c r="G1289">
        <v>12.1</v>
      </c>
    </row>
    <row r="1290" spans="1:7" x14ac:dyDescent="0.25">
      <c r="A1290" s="34">
        <v>41061</v>
      </c>
      <c r="B1290" s="3">
        <f t="shared" si="80"/>
        <v>2012</v>
      </c>
      <c r="C1290" s="3">
        <f t="shared" si="81"/>
        <v>6</v>
      </c>
      <c r="D1290" s="3">
        <f t="shared" si="82"/>
        <v>16</v>
      </c>
      <c r="E1290" s="3" t="str">
        <f t="shared" si="83"/>
        <v>2012616</v>
      </c>
      <c r="F1290" s="35">
        <v>0.66666666666666663</v>
      </c>
      <c r="G1290">
        <v>12.5</v>
      </c>
    </row>
    <row r="1291" spans="1:7" x14ac:dyDescent="0.25">
      <c r="A1291" s="34">
        <v>41061</v>
      </c>
      <c r="B1291" s="3">
        <f t="shared" si="80"/>
        <v>2012</v>
      </c>
      <c r="C1291" s="3">
        <f t="shared" si="81"/>
        <v>6</v>
      </c>
      <c r="D1291" s="3">
        <f t="shared" si="82"/>
        <v>17</v>
      </c>
      <c r="E1291" s="3" t="str">
        <f t="shared" si="83"/>
        <v>2012617</v>
      </c>
      <c r="F1291" s="35">
        <v>0.70833333333333337</v>
      </c>
      <c r="G1291">
        <v>12.4</v>
      </c>
    </row>
    <row r="1292" spans="1:7" x14ac:dyDescent="0.25">
      <c r="A1292" s="34">
        <v>41061</v>
      </c>
      <c r="B1292" s="3">
        <f t="shared" si="80"/>
        <v>2012</v>
      </c>
      <c r="C1292" s="3">
        <f t="shared" si="81"/>
        <v>6</v>
      </c>
      <c r="D1292" s="3">
        <f t="shared" si="82"/>
        <v>18</v>
      </c>
      <c r="E1292" s="3" t="str">
        <f t="shared" si="83"/>
        <v>2012618</v>
      </c>
      <c r="F1292" s="35">
        <v>0.75</v>
      </c>
      <c r="G1292">
        <v>12</v>
      </c>
    </row>
    <row r="1293" spans="1:7" x14ac:dyDescent="0.25">
      <c r="A1293" s="34">
        <v>41061</v>
      </c>
      <c r="B1293" s="3">
        <f t="shared" si="80"/>
        <v>2012</v>
      </c>
      <c r="C1293" s="3">
        <f t="shared" si="81"/>
        <v>6</v>
      </c>
      <c r="D1293" s="3">
        <f t="shared" si="82"/>
        <v>19</v>
      </c>
      <c r="E1293" s="3" t="str">
        <f t="shared" si="83"/>
        <v>2012619</v>
      </c>
      <c r="F1293" s="35">
        <v>0.79166666666666663</v>
      </c>
      <c r="G1293">
        <v>11.7</v>
      </c>
    </row>
    <row r="1294" spans="1:7" x14ac:dyDescent="0.25">
      <c r="A1294" s="34">
        <v>41061</v>
      </c>
      <c r="B1294" s="3">
        <f t="shared" si="80"/>
        <v>2012</v>
      </c>
      <c r="C1294" s="3">
        <f t="shared" si="81"/>
        <v>6</v>
      </c>
      <c r="D1294" s="3">
        <f t="shared" si="82"/>
        <v>20</v>
      </c>
      <c r="E1294" s="3" t="str">
        <f t="shared" si="83"/>
        <v>2012620</v>
      </c>
      <c r="F1294" s="35">
        <v>0.83333333333333337</v>
      </c>
      <c r="G1294">
        <v>11.9</v>
      </c>
    </row>
    <row r="1295" spans="1:7" x14ac:dyDescent="0.25">
      <c r="A1295" s="34">
        <v>41061</v>
      </c>
      <c r="B1295" s="3">
        <f t="shared" si="80"/>
        <v>2012</v>
      </c>
      <c r="C1295" s="3">
        <f t="shared" si="81"/>
        <v>6</v>
      </c>
      <c r="D1295" s="3">
        <f t="shared" si="82"/>
        <v>21</v>
      </c>
      <c r="E1295" s="3" t="str">
        <f t="shared" si="83"/>
        <v>2012621</v>
      </c>
      <c r="F1295" s="35">
        <v>0.875</v>
      </c>
      <c r="G1295">
        <v>11.9</v>
      </c>
    </row>
    <row r="1296" spans="1:7" x14ac:dyDescent="0.25">
      <c r="A1296" s="34">
        <v>41061</v>
      </c>
      <c r="B1296" s="3">
        <f t="shared" si="80"/>
        <v>2012</v>
      </c>
      <c r="C1296" s="3">
        <f t="shared" si="81"/>
        <v>6</v>
      </c>
      <c r="D1296" s="3">
        <f t="shared" si="82"/>
        <v>22</v>
      </c>
      <c r="E1296" s="3" t="str">
        <f t="shared" si="83"/>
        <v>2012622</v>
      </c>
      <c r="F1296" s="35">
        <v>0.91666666666666663</v>
      </c>
      <c r="G1296">
        <v>12.1</v>
      </c>
    </row>
    <row r="1297" spans="1:7" x14ac:dyDescent="0.25">
      <c r="A1297" s="34">
        <v>41061</v>
      </c>
      <c r="B1297" s="3">
        <f t="shared" si="80"/>
        <v>2012</v>
      </c>
      <c r="C1297" s="3">
        <f t="shared" si="81"/>
        <v>6</v>
      </c>
      <c r="D1297" s="3">
        <f t="shared" si="82"/>
        <v>23</v>
      </c>
      <c r="E1297" s="3" t="str">
        <f t="shared" si="83"/>
        <v>2012623</v>
      </c>
      <c r="F1297" s="35">
        <v>0.95833333333333337</v>
      </c>
      <c r="G1297">
        <v>11.4</v>
      </c>
    </row>
    <row r="1298" spans="1:7" x14ac:dyDescent="0.25">
      <c r="A1298" s="34">
        <v>41091</v>
      </c>
      <c r="B1298" s="3">
        <f t="shared" si="80"/>
        <v>2012</v>
      </c>
      <c r="C1298" s="3">
        <f t="shared" si="81"/>
        <v>7</v>
      </c>
      <c r="D1298" s="3">
        <f t="shared" si="82"/>
        <v>0</v>
      </c>
      <c r="E1298" s="3" t="str">
        <f t="shared" si="83"/>
        <v>201270</v>
      </c>
      <c r="F1298" s="35">
        <v>0</v>
      </c>
      <c r="G1298">
        <v>12.2</v>
      </c>
    </row>
    <row r="1299" spans="1:7" x14ac:dyDescent="0.25">
      <c r="A1299" s="34">
        <v>41091</v>
      </c>
      <c r="B1299" s="3">
        <f t="shared" si="80"/>
        <v>2012</v>
      </c>
      <c r="C1299" s="3">
        <f t="shared" si="81"/>
        <v>7</v>
      </c>
      <c r="D1299" s="3">
        <f t="shared" si="82"/>
        <v>1</v>
      </c>
      <c r="E1299" s="3" t="str">
        <f t="shared" si="83"/>
        <v>201271</v>
      </c>
      <c r="F1299" s="35">
        <v>4.1666666666666664E-2</v>
      </c>
      <c r="G1299">
        <v>11.6</v>
      </c>
    </row>
    <row r="1300" spans="1:7" x14ac:dyDescent="0.25">
      <c r="A1300" s="34">
        <v>41091</v>
      </c>
      <c r="B1300" s="3">
        <f t="shared" si="80"/>
        <v>2012</v>
      </c>
      <c r="C1300" s="3">
        <f t="shared" si="81"/>
        <v>7</v>
      </c>
      <c r="D1300" s="3">
        <f t="shared" si="82"/>
        <v>2</v>
      </c>
      <c r="E1300" s="3" t="str">
        <f t="shared" si="83"/>
        <v>201272</v>
      </c>
      <c r="F1300" s="35">
        <v>8.3333333333333329E-2</v>
      </c>
      <c r="G1300">
        <v>11.6</v>
      </c>
    </row>
    <row r="1301" spans="1:7" x14ac:dyDescent="0.25">
      <c r="A1301" s="34">
        <v>41091</v>
      </c>
      <c r="B1301" s="3">
        <f t="shared" si="80"/>
        <v>2012</v>
      </c>
      <c r="C1301" s="3">
        <f t="shared" si="81"/>
        <v>7</v>
      </c>
      <c r="D1301" s="3">
        <f t="shared" si="82"/>
        <v>3</v>
      </c>
      <c r="E1301" s="3" t="str">
        <f t="shared" si="83"/>
        <v>201273</v>
      </c>
      <c r="F1301" s="35">
        <v>0.125</v>
      </c>
      <c r="G1301">
        <v>11.3</v>
      </c>
    </row>
    <row r="1302" spans="1:7" x14ac:dyDescent="0.25">
      <c r="A1302" s="34">
        <v>41091</v>
      </c>
      <c r="B1302" s="3">
        <f t="shared" si="80"/>
        <v>2012</v>
      </c>
      <c r="C1302" s="3">
        <f t="shared" si="81"/>
        <v>7</v>
      </c>
      <c r="D1302" s="3">
        <f t="shared" si="82"/>
        <v>4</v>
      </c>
      <c r="E1302" s="3" t="str">
        <f t="shared" si="83"/>
        <v>201274</v>
      </c>
      <c r="F1302" s="35">
        <v>0.16666666666666666</v>
      </c>
      <c r="G1302">
        <v>12.1</v>
      </c>
    </row>
    <row r="1303" spans="1:7" x14ac:dyDescent="0.25">
      <c r="A1303" s="34">
        <v>41091</v>
      </c>
      <c r="B1303" s="3">
        <f t="shared" si="80"/>
        <v>2012</v>
      </c>
      <c r="C1303" s="3">
        <f t="shared" si="81"/>
        <v>7</v>
      </c>
      <c r="D1303" s="3">
        <f t="shared" si="82"/>
        <v>5</v>
      </c>
      <c r="E1303" s="3" t="str">
        <f t="shared" si="83"/>
        <v>201275</v>
      </c>
      <c r="F1303" s="35">
        <v>0.20833333333333334</v>
      </c>
      <c r="G1303">
        <v>13.4</v>
      </c>
    </row>
    <row r="1304" spans="1:7" x14ac:dyDescent="0.25">
      <c r="A1304" s="34">
        <v>41091</v>
      </c>
      <c r="B1304" s="3">
        <f t="shared" si="80"/>
        <v>2012</v>
      </c>
      <c r="C1304" s="3">
        <f t="shared" si="81"/>
        <v>7</v>
      </c>
      <c r="D1304" s="3">
        <f t="shared" si="82"/>
        <v>6</v>
      </c>
      <c r="E1304" s="3" t="str">
        <f t="shared" si="83"/>
        <v>201276</v>
      </c>
      <c r="F1304" s="35">
        <v>0.25</v>
      </c>
      <c r="G1304">
        <v>13.8</v>
      </c>
    </row>
    <row r="1305" spans="1:7" x14ac:dyDescent="0.25">
      <c r="A1305" s="34">
        <v>41091</v>
      </c>
      <c r="B1305" s="3">
        <f t="shared" si="80"/>
        <v>2012</v>
      </c>
      <c r="C1305" s="3">
        <f t="shared" si="81"/>
        <v>7</v>
      </c>
      <c r="D1305" s="3">
        <f t="shared" si="82"/>
        <v>7</v>
      </c>
      <c r="E1305" s="3" t="str">
        <f t="shared" si="83"/>
        <v>201277</v>
      </c>
      <c r="F1305" s="35">
        <v>0.29166666666666669</v>
      </c>
      <c r="G1305">
        <v>13.8</v>
      </c>
    </row>
    <row r="1306" spans="1:7" x14ac:dyDescent="0.25">
      <c r="A1306" s="34">
        <v>41091</v>
      </c>
      <c r="B1306" s="3">
        <f t="shared" si="80"/>
        <v>2012</v>
      </c>
      <c r="C1306" s="3">
        <f t="shared" si="81"/>
        <v>7</v>
      </c>
      <c r="D1306" s="3">
        <f t="shared" si="82"/>
        <v>8</v>
      </c>
      <c r="E1306" s="3" t="str">
        <f t="shared" si="83"/>
        <v>201278</v>
      </c>
      <c r="F1306" s="35">
        <v>0.33333333333333331</v>
      </c>
      <c r="G1306">
        <v>13.4</v>
      </c>
    </row>
    <row r="1307" spans="1:7" x14ac:dyDescent="0.25">
      <c r="A1307" s="34">
        <v>41091</v>
      </c>
      <c r="B1307" s="3">
        <f t="shared" si="80"/>
        <v>2012</v>
      </c>
      <c r="C1307" s="3">
        <f t="shared" si="81"/>
        <v>7</v>
      </c>
      <c r="D1307" s="3">
        <f t="shared" si="82"/>
        <v>9</v>
      </c>
      <c r="E1307" s="3" t="str">
        <f t="shared" si="83"/>
        <v>201279</v>
      </c>
      <c r="F1307" s="35">
        <v>0.375</v>
      </c>
      <c r="G1307">
        <v>15.2</v>
      </c>
    </row>
    <row r="1308" spans="1:7" x14ac:dyDescent="0.25">
      <c r="A1308" s="34">
        <v>41091</v>
      </c>
      <c r="B1308" s="3">
        <f t="shared" si="80"/>
        <v>2012</v>
      </c>
      <c r="C1308" s="3">
        <f t="shared" si="81"/>
        <v>7</v>
      </c>
      <c r="D1308" s="3">
        <f t="shared" si="82"/>
        <v>10</v>
      </c>
      <c r="E1308" s="3" t="str">
        <f t="shared" si="83"/>
        <v>2012710</v>
      </c>
      <c r="F1308" s="35">
        <v>0.41666666666666669</v>
      </c>
      <c r="G1308">
        <v>14</v>
      </c>
    </row>
    <row r="1309" spans="1:7" x14ac:dyDescent="0.25">
      <c r="A1309" s="34">
        <v>41091</v>
      </c>
      <c r="B1309" s="3">
        <f t="shared" si="80"/>
        <v>2012</v>
      </c>
      <c r="C1309" s="3">
        <f t="shared" si="81"/>
        <v>7</v>
      </c>
      <c r="D1309" s="3">
        <f t="shared" si="82"/>
        <v>11</v>
      </c>
      <c r="E1309" s="3" t="str">
        <f t="shared" si="83"/>
        <v>2012711</v>
      </c>
      <c r="F1309" s="35">
        <v>0.45833333333333331</v>
      </c>
      <c r="G1309">
        <v>13.5</v>
      </c>
    </row>
    <row r="1310" spans="1:7" x14ac:dyDescent="0.25">
      <c r="A1310" s="34">
        <v>41091</v>
      </c>
      <c r="B1310" s="3">
        <f t="shared" si="80"/>
        <v>2012</v>
      </c>
      <c r="C1310" s="3">
        <f t="shared" si="81"/>
        <v>7</v>
      </c>
      <c r="D1310" s="3">
        <f t="shared" si="82"/>
        <v>12</v>
      </c>
      <c r="E1310" s="3" t="str">
        <f t="shared" si="83"/>
        <v>2012712</v>
      </c>
      <c r="F1310" s="35">
        <v>0.5</v>
      </c>
      <c r="G1310">
        <v>12.8</v>
      </c>
    </row>
    <row r="1311" spans="1:7" x14ac:dyDescent="0.25">
      <c r="A1311" s="34">
        <v>41091</v>
      </c>
      <c r="B1311" s="3">
        <f t="shared" si="80"/>
        <v>2012</v>
      </c>
      <c r="C1311" s="3">
        <f t="shared" si="81"/>
        <v>7</v>
      </c>
      <c r="D1311" s="3">
        <f t="shared" si="82"/>
        <v>13</v>
      </c>
      <c r="E1311" s="3" t="str">
        <f t="shared" si="83"/>
        <v>2012713</v>
      </c>
      <c r="F1311" s="35">
        <v>0.54166666666666663</v>
      </c>
      <c r="G1311">
        <v>12.9</v>
      </c>
    </row>
    <row r="1312" spans="1:7" x14ac:dyDescent="0.25">
      <c r="A1312" s="34">
        <v>41091</v>
      </c>
      <c r="B1312" s="3">
        <f t="shared" si="80"/>
        <v>2012</v>
      </c>
      <c r="C1312" s="3">
        <f t="shared" si="81"/>
        <v>7</v>
      </c>
      <c r="D1312" s="3">
        <f t="shared" si="82"/>
        <v>14</v>
      </c>
      <c r="E1312" s="3" t="str">
        <f t="shared" si="83"/>
        <v>2012714</v>
      </c>
      <c r="F1312" s="35">
        <v>0.58333333333333337</v>
      </c>
      <c r="G1312">
        <v>13.4</v>
      </c>
    </row>
    <row r="1313" spans="1:7" x14ac:dyDescent="0.25">
      <c r="A1313" s="34">
        <v>41091</v>
      </c>
      <c r="B1313" s="3">
        <f t="shared" si="80"/>
        <v>2012</v>
      </c>
      <c r="C1313" s="3">
        <f t="shared" si="81"/>
        <v>7</v>
      </c>
      <c r="D1313" s="3">
        <f t="shared" si="82"/>
        <v>15</v>
      </c>
      <c r="E1313" s="3" t="str">
        <f t="shared" si="83"/>
        <v>2012715</v>
      </c>
      <c r="F1313" s="35">
        <v>0.625</v>
      </c>
      <c r="G1313">
        <v>13.1</v>
      </c>
    </row>
    <row r="1314" spans="1:7" x14ac:dyDescent="0.25">
      <c r="A1314" s="34">
        <v>41091</v>
      </c>
      <c r="B1314" s="3">
        <f t="shared" si="80"/>
        <v>2012</v>
      </c>
      <c r="C1314" s="3">
        <f t="shared" si="81"/>
        <v>7</v>
      </c>
      <c r="D1314" s="3">
        <f t="shared" si="82"/>
        <v>16</v>
      </c>
      <c r="E1314" s="3" t="str">
        <f t="shared" si="83"/>
        <v>2012716</v>
      </c>
      <c r="F1314" s="35">
        <v>0.66666666666666663</v>
      </c>
      <c r="G1314">
        <v>12.3</v>
      </c>
    </row>
    <row r="1315" spans="1:7" x14ac:dyDescent="0.25">
      <c r="A1315" s="34">
        <v>41091</v>
      </c>
      <c r="B1315" s="3">
        <f t="shared" si="80"/>
        <v>2012</v>
      </c>
      <c r="C1315" s="3">
        <f t="shared" si="81"/>
        <v>7</v>
      </c>
      <c r="D1315" s="3">
        <f t="shared" si="82"/>
        <v>17</v>
      </c>
      <c r="E1315" s="3" t="str">
        <f t="shared" si="83"/>
        <v>2012717</v>
      </c>
      <c r="F1315" s="35">
        <v>0.70833333333333337</v>
      </c>
      <c r="G1315">
        <v>12.4</v>
      </c>
    </row>
    <row r="1316" spans="1:7" x14ac:dyDescent="0.25">
      <c r="A1316" s="34">
        <v>41091</v>
      </c>
      <c r="B1316" s="3">
        <f t="shared" si="80"/>
        <v>2012</v>
      </c>
      <c r="C1316" s="3">
        <f t="shared" si="81"/>
        <v>7</v>
      </c>
      <c r="D1316" s="3">
        <f t="shared" si="82"/>
        <v>18</v>
      </c>
      <c r="E1316" s="3" t="str">
        <f t="shared" si="83"/>
        <v>2012718</v>
      </c>
      <c r="F1316" s="35">
        <v>0.75</v>
      </c>
      <c r="G1316">
        <v>12.2</v>
      </c>
    </row>
    <row r="1317" spans="1:7" x14ac:dyDescent="0.25">
      <c r="A1317" s="34">
        <v>41091</v>
      </c>
      <c r="B1317" s="3">
        <f t="shared" si="80"/>
        <v>2012</v>
      </c>
      <c r="C1317" s="3">
        <f t="shared" si="81"/>
        <v>7</v>
      </c>
      <c r="D1317" s="3">
        <f t="shared" si="82"/>
        <v>19</v>
      </c>
      <c r="E1317" s="3" t="str">
        <f t="shared" si="83"/>
        <v>2012719</v>
      </c>
      <c r="F1317" s="35">
        <v>0.79166666666666663</v>
      </c>
      <c r="G1317">
        <v>12.3</v>
      </c>
    </row>
    <row r="1318" spans="1:7" x14ac:dyDescent="0.25">
      <c r="A1318" s="34">
        <v>41091</v>
      </c>
      <c r="B1318" s="3">
        <f t="shared" si="80"/>
        <v>2012</v>
      </c>
      <c r="C1318" s="3">
        <f t="shared" si="81"/>
        <v>7</v>
      </c>
      <c r="D1318" s="3">
        <f t="shared" si="82"/>
        <v>20</v>
      </c>
      <c r="E1318" s="3" t="str">
        <f t="shared" si="83"/>
        <v>2012720</v>
      </c>
      <c r="F1318" s="35">
        <v>0.83333333333333337</v>
      </c>
      <c r="G1318">
        <v>12.6</v>
      </c>
    </row>
    <row r="1319" spans="1:7" x14ac:dyDescent="0.25">
      <c r="A1319" s="34">
        <v>41091</v>
      </c>
      <c r="B1319" s="3">
        <f t="shared" si="80"/>
        <v>2012</v>
      </c>
      <c r="C1319" s="3">
        <f t="shared" si="81"/>
        <v>7</v>
      </c>
      <c r="D1319" s="3">
        <f t="shared" si="82"/>
        <v>21</v>
      </c>
      <c r="E1319" s="3" t="str">
        <f t="shared" si="83"/>
        <v>2012721</v>
      </c>
      <c r="F1319" s="35">
        <v>0.875</v>
      </c>
      <c r="G1319">
        <v>12.9</v>
      </c>
    </row>
    <row r="1320" spans="1:7" x14ac:dyDescent="0.25">
      <c r="A1320" s="34">
        <v>41091</v>
      </c>
      <c r="B1320" s="3">
        <f t="shared" si="80"/>
        <v>2012</v>
      </c>
      <c r="C1320" s="3">
        <f t="shared" si="81"/>
        <v>7</v>
      </c>
      <c r="D1320" s="3">
        <f t="shared" si="82"/>
        <v>22</v>
      </c>
      <c r="E1320" s="3" t="str">
        <f t="shared" si="83"/>
        <v>2012722</v>
      </c>
      <c r="F1320" s="35">
        <v>0.91666666666666663</v>
      </c>
      <c r="G1320">
        <v>12.7</v>
      </c>
    </row>
    <row r="1321" spans="1:7" x14ac:dyDescent="0.25">
      <c r="A1321" s="34">
        <v>41091</v>
      </c>
      <c r="B1321" s="3">
        <f t="shared" si="80"/>
        <v>2012</v>
      </c>
      <c r="C1321" s="3">
        <f t="shared" si="81"/>
        <v>7</v>
      </c>
      <c r="D1321" s="3">
        <f t="shared" si="82"/>
        <v>23</v>
      </c>
      <c r="E1321" s="3" t="str">
        <f t="shared" si="83"/>
        <v>2012723</v>
      </c>
      <c r="F1321" s="35">
        <v>0.95833333333333337</v>
      </c>
      <c r="G1321">
        <v>12.2</v>
      </c>
    </row>
    <row r="1322" spans="1:7" x14ac:dyDescent="0.25">
      <c r="A1322" s="34">
        <v>41122</v>
      </c>
      <c r="B1322" s="3">
        <f t="shared" si="80"/>
        <v>2012</v>
      </c>
      <c r="C1322" s="3">
        <f t="shared" si="81"/>
        <v>8</v>
      </c>
      <c r="D1322" s="3">
        <f t="shared" si="82"/>
        <v>0</v>
      </c>
      <c r="E1322" s="3" t="str">
        <f t="shared" si="83"/>
        <v>201280</v>
      </c>
      <c r="F1322" s="35">
        <v>0</v>
      </c>
      <c r="G1322">
        <v>12.9</v>
      </c>
    </row>
    <row r="1323" spans="1:7" x14ac:dyDescent="0.25">
      <c r="A1323" s="34">
        <v>41122</v>
      </c>
      <c r="B1323" s="3">
        <f t="shared" si="80"/>
        <v>2012</v>
      </c>
      <c r="C1323" s="3">
        <f t="shared" si="81"/>
        <v>8</v>
      </c>
      <c r="D1323" s="3">
        <f t="shared" si="82"/>
        <v>1</v>
      </c>
      <c r="E1323" s="3" t="str">
        <f t="shared" si="83"/>
        <v>201281</v>
      </c>
      <c r="F1323" s="35">
        <v>4.1666666666666664E-2</v>
      </c>
      <c r="G1323">
        <v>12.5</v>
      </c>
    </row>
    <row r="1324" spans="1:7" x14ac:dyDescent="0.25">
      <c r="A1324" s="34">
        <v>41122</v>
      </c>
      <c r="B1324" s="3">
        <f t="shared" si="80"/>
        <v>2012</v>
      </c>
      <c r="C1324" s="3">
        <f t="shared" si="81"/>
        <v>8</v>
      </c>
      <c r="D1324" s="3">
        <f t="shared" si="82"/>
        <v>2</v>
      </c>
      <c r="E1324" s="3" t="str">
        <f t="shared" si="83"/>
        <v>201282</v>
      </c>
      <c r="F1324" s="35">
        <v>8.3333333333333329E-2</v>
      </c>
      <c r="G1324">
        <v>12.6</v>
      </c>
    </row>
    <row r="1325" spans="1:7" x14ac:dyDescent="0.25">
      <c r="A1325" s="34">
        <v>41122</v>
      </c>
      <c r="B1325" s="3">
        <f t="shared" si="80"/>
        <v>2012</v>
      </c>
      <c r="C1325" s="3">
        <f t="shared" si="81"/>
        <v>8</v>
      </c>
      <c r="D1325" s="3">
        <f t="shared" si="82"/>
        <v>3</v>
      </c>
      <c r="E1325" s="3" t="str">
        <f t="shared" si="83"/>
        <v>201283</v>
      </c>
      <c r="F1325" s="35">
        <v>0.125</v>
      </c>
      <c r="G1325">
        <v>13.1</v>
      </c>
    </row>
    <row r="1326" spans="1:7" x14ac:dyDescent="0.25">
      <c r="A1326" s="34">
        <v>41122</v>
      </c>
      <c r="B1326" s="3">
        <f t="shared" si="80"/>
        <v>2012</v>
      </c>
      <c r="C1326" s="3">
        <f t="shared" si="81"/>
        <v>8</v>
      </c>
      <c r="D1326" s="3">
        <f t="shared" si="82"/>
        <v>4</v>
      </c>
      <c r="E1326" s="3" t="str">
        <f t="shared" si="83"/>
        <v>201284</v>
      </c>
      <c r="F1326" s="35">
        <v>0.16666666666666666</v>
      </c>
      <c r="G1326">
        <v>13.8</v>
      </c>
    </row>
    <row r="1327" spans="1:7" x14ac:dyDescent="0.25">
      <c r="A1327" s="34">
        <v>41122</v>
      </c>
      <c r="B1327" s="3">
        <f t="shared" si="80"/>
        <v>2012</v>
      </c>
      <c r="C1327" s="3">
        <f t="shared" si="81"/>
        <v>8</v>
      </c>
      <c r="D1327" s="3">
        <f t="shared" si="82"/>
        <v>5</v>
      </c>
      <c r="E1327" s="3" t="str">
        <f t="shared" si="83"/>
        <v>201285</v>
      </c>
      <c r="F1327" s="35">
        <v>0.20833333333333334</v>
      </c>
      <c r="G1327">
        <v>15.5</v>
      </c>
    </row>
    <row r="1328" spans="1:7" x14ac:dyDescent="0.25">
      <c r="A1328" s="34">
        <v>41122</v>
      </c>
      <c r="B1328" s="3">
        <f t="shared" si="80"/>
        <v>2012</v>
      </c>
      <c r="C1328" s="3">
        <f t="shared" si="81"/>
        <v>8</v>
      </c>
      <c r="D1328" s="3">
        <f t="shared" si="82"/>
        <v>6</v>
      </c>
      <c r="E1328" s="3" t="str">
        <f t="shared" si="83"/>
        <v>201286</v>
      </c>
      <c r="F1328" s="35">
        <v>0.25</v>
      </c>
      <c r="G1328">
        <v>14.2</v>
      </c>
    </row>
    <row r="1329" spans="1:7" x14ac:dyDescent="0.25">
      <c r="A1329" s="34">
        <v>41122</v>
      </c>
      <c r="B1329" s="3">
        <f t="shared" si="80"/>
        <v>2012</v>
      </c>
      <c r="C1329" s="3">
        <f t="shared" si="81"/>
        <v>8</v>
      </c>
      <c r="D1329" s="3">
        <f t="shared" si="82"/>
        <v>7</v>
      </c>
      <c r="E1329" s="3" t="str">
        <f t="shared" si="83"/>
        <v>201287</v>
      </c>
      <c r="F1329" s="35">
        <v>0.29166666666666669</v>
      </c>
      <c r="G1329">
        <v>13.6</v>
      </c>
    </row>
    <row r="1330" spans="1:7" x14ac:dyDescent="0.25">
      <c r="A1330" s="34">
        <v>41122</v>
      </c>
      <c r="B1330" s="3">
        <f t="shared" si="80"/>
        <v>2012</v>
      </c>
      <c r="C1330" s="3">
        <f t="shared" si="81"/>
        <v>8</v>
      </c>
      <c r="D1330" s="3">
        <f t="shared" si="82"/>
        <v>8</v>
      </c>
      <c r="E1330" s="3" t="str">
        <f t="shared" si="83"/>
        <v>201288</v>
      </c>
      <c r="F1330" s="35">
        <v>0.33333333333333331</v>
      </c>
      <c r="G1330">
        <v>13.8</v>
      </c>
    </row>
    <row r="1331" spans="1:7" x14ac:dyDescent="0.25">
      <c r="A1331" s="34">
        <v>41122</v>
      </c>
      <c r="B1331" s="3">
        <f t="shared" si="80"/>
        <v>2012</v>
      </c>
      <c r="C1331" s="3">
        <f t="shared" si="81"/>
        <v>8</v>
      </c>
      <c r="D1331" s="3">
        <f t="shared" si="82"/>
        <v>9</v>
      </c>
      <c r="E1331" s="3" t="str">
        <f t="shared" si="83"/>
        <v>201289</v>
      </c>
      <c r="F1331" s="35">
        <v>0.375</v>
      </c>
      <c r="G1331">
        <v>15.7</v>
      </c>
    </row>
    <row r="1332" spans="1:7" x14ac:dyDescent="0.25">
      <c r="A1332" s="34">
        <v>41122</v>
      </c>
      <c r="B1332" s="3">
        <f t="shared" si="80"/>
        <v>2012</v>
      </c>
      <c r="C1332" s="3">
        <f t="shared" si="81"/>
        <v>8</v>
      </c>
      <c r="D1332" s="3">
        <f t="shared" si="82"/>
        <v>10</v>
      </c>
      <c r="E1332" s="3" t="str">
        <f t="shared" si="83"/>
        <v>2012810</v>
      </c>
      <c r="F1332" s="35">
        <v>0.41666666666666669</v>
      </c>
      <c r="G1332">
        <v>13.2</v>
      </c>
    </row>
    <row r="1333" spans="1:7" x14ac:dyDescent="0.25">
      <c r="A1333" s="34">
        <v>41122</v>
      </c>
      <c r="B1333" s="3">
        <f t="shared" si="80"/>
        <v>2012</v>
      </c>
      <c r="C1333" s="3">
        <f t="shared" si="81"/>
        <v>8</v>
      </c>
      <c r="D1333" s="3">
        <f t="shared" si="82"/>
        <v>11</v>
      </c>
      <c r="E1333" s="3" t="str">
        <f t="shared" si="83"/>
        <v>2012811</v>
      </c>
      <c r="F1333" s="35">
        <v>0.45833333333333331</v>
      </c>
      <c r="G1333">
        <v>15.1</v>
      </c>
    </row>
    <row r="1334" spans="1:7" x14ac:dyDescent="0.25">
      <c r="A1334" s="34">
        <v>41122</v>
      </c>
      <c r="B1334" s="3">
        <f t="shared" si="80"/>
        <v>2012</v>
      </c>
      <c r="C1334" s="3">
        <f t="shared" si="81"/>
        <v>8</v>
      </c>
      <c r="D1334" s="3">
        <f t="shared" si="82"/>
        <v>12</v>
      </c>
      <c r="E1334" s="3" t="str">
        <f t="shared" si="83"/>
        <v>2012812</v>
      </c>
      <c r="F1334" s="35">
        <v>0.5</v>
      </c>
      <c r="G1334">
        <v>13.8</v>
      </c>
    </row>
    <row r="1335" spans="1:7" x14ac:dyDescent="0.25">
      <c r="A1335" s="34">
        <v>41122</v>
      </c>
      <c r="B1335" s="3">
        <f t="shared" si="80"/>
        <v>2012</v>
      </c>
      <c r="C1335" s="3">
        <f t="shared" si="81"/>
        <v>8</v>
      </c>
      <c r="D1335" s="3">
        <f t="shared" si="82"/>
        <v>13</v>
      </c>
      <c r="E1335" s="3" t="str">
        <f t="shared" si="83"/>
        <v>2012813</v>
      </c>
      <c r="F1335" s="35">
        <v>0.54166666666666663</v>
      </c>
      <c r="G1335">
        <v>13.6</v>
      </c>
    </row>
    <row r="1336" spans="1:7" x14ac:dyDescent="0.25">
      <c r="A1336" s="34">
        <v>41122</v>
      </c>
      <c r="B1336" s="3">
        <f t="shared" si="80"/>
        <v>2012</v>
      </c>
      <c r="C1336" s="3">
        <f t="shared" si="81"/>
        <v>8</v>
      </c>
      <c r="D1336" s="3">
        <f t="shared" si="82"/>
        <v>14</v>
      </c>
      <c r="E1336" s="3" t="str">
        <f t="shared" si="83"/>
        <v>2012814</v>
      </c>
      <c r="F1336" s="35">
        <v>0.58333333333333337</v>
      </c>
      <c r="G1336">
        <v>12.9</v>
      </c>
    </row>
    <row r="1337" spans="1:7" x14ac:dyDescent="0.25">
      <c r="A1337" s="34">
        <v>41122</v>
      </c>
      <c r="B1337" s="3">
        <f t="shared" si="80"/>
        <v>2012</v>
      </c>
      <c r="C1337" s="3">
        <f t="shared" si="81"/>
        <v>8</v>
      </c>
      <c r="D1337" s="3">
        <f t="shared" si="82"/>
        <v>15</v>
      </c>
      <c r="E1337" s="3" t="str">
        <f t="shared" si="83"/>
        <v>2012815</v>
      </c>
      <c r="F1337" s="35">
        <v>0.625</v>
      </c>
      <c r="G1337">
        <v>18.5</v>
      </c>
    </row>
    <row r="1338" spans="1:7" x14ac:dyDescent="0.25">
      <c r="A1338" s="34">
        <v>41122</v>
      </c>
      <c r="B1338" s="3">
        <f t="shared" si="80"/>
        <v>2012</v>
      </c>
      <c r="C1338" s="3">
        <f t="shared" si="81"/>
        <v>8</v>
      </c>
      <c r="D1338" s="3">
        <f t="shared" si="82"/>
        <v>16</v>
      </c>
      <c r="E1338" s="3" t="str">
        <f t="shared" si="83"/>
        <v>2012816</v>
      </c>
      <c r="F1338" s="35">
        <v>0.66666666666666663</v>
      </c>
      <c r="G1338">
        <v>13.1</v>
      </c>
    </row>
    <row r="1339" spans="1:7" x14ac:dyDescent="0.25">
      <c r="A1339" s="34">
        <v>41122</v>
      </c>
      <c r="B1339" s="3">
        <f t="shared" si="80"/>
        <v>2012</v>
      </c>
      <c r="C1339" s="3">
        <f t="shared" si="81"/>
        <v>8</v>
      </c>
      <c r="D1339" s="3">
        <f t="shared" si="82"/>
        <v>17</v>
      </c>
      <c r="E1339" s="3" t="str">
        <f t="shared" si="83"/>
        <v>2012817</v>
      </c>
      <c r="F1339" s="35">
        <v>0.70833333333333337</v>
      </c>
      <c r="G1339">
        <v>12.2</v>
      </c>
    </row>
    <row r="1340" spans="1:7" x14ac:dyDescent="0.25">
      <c r="A1340" s="34">
        <v>41122</v>
      </c>
      <c r="B1340" s="3">
        <f t="shared" si="80"/>
        <v>2012</v>
      </c>
      <c r="C1340" s="3">
        <f t="shared" si="81"/>
        <v>8</v>
      </c>
      <c r="D1340" s="3">
        <f t="shared" si="82"/>
        <v>18</v>
      </c>
      <c r="E1340" s="3" t="str">
        <f t="shared" si="83"/>
        <v>2012818</v>
      </c>
      <c r="F1340" s="35">
        <v>0.75</v>
      </c>
      <c r="G1340">
        <v>12.3</v>
      </c>
    </row>
    <row r="1341" spans="1:7" x14ac:dyDescent="0.25">
      <c r="A1341" s="34">
        <v>41122</v>
      </c>
      <c r="B1341" s="3">
        <f t="shared" si="80"/>
        <v>2012</v>
      </c>
      <c r="C1341" s="3">
        <f t="shared" si="81"/>
        <v>8</v>
      </c>
      <c r="D1341" s="3">
        <f t="shared" si="82"/>
        <v>19</v>
      </c>
      <c r="E1341" s="3" t="str">
        <f t="shared" si="83"/>
        <v>2012819</v>
      </c>
      <c r="F1341" s="35">
        <v>0.79166666666666663</v>
      </c>
      <c r="G1341">
        <v>12.7</v>
      </c>
    </row>
    <row r="1342" spans="1:7" x14ac:dyDescent="0.25">
      <c r="A1342" s="34">
        <v>41122</v>
      </c>
      <c r="B1342" s="3">
        <f t="shared" si="80"/>
        <v>2012</v>
      </c>
      <c r="C1342" s="3">
        <f t="shared" si="81"/>
        <v>8</v>
      </c>
      <c r="D1342" s="3">
        <f t="shared" si="82"/>
        <v>20</v>
      </c>
      <c r="E1342" s="3" t="str">
        <f t="shared" si="83"/>
        <v>2012820</v>
      </c>
      <c r="F1342" s="35">
        <v>0.83333333333333337</v>
      </c>
      <c r="G1342">
        <v>13.7</v>
      </c>
    </row>
    <row r="1343" spans="1:7" x14ac:dyDescent="0.25">
      <c r="A1343" s="34">
        <v>41122</v>
      </c>
      <c r="B1343" s="3">
        <f t="shared" si="80"/>
        <v>2012</v>
      </c>
      <c r="C1343" s="3">
        <f t="shared" si="81"/>
        <v>8</v>
      </c>
      <c r="D1343" s="3">
        <f t="shared" si="82"/>
        <v>21</v>
      </c>
      <c r="E1343" s="3" t="str">
        <f t="shared" si="83"/>
        <v>2012821</v>
      </c>
      <c r="F1343" s="35">
        <v>0.875</v>
      </c>
      <c r="G1343">
        <v>13.5</v>
      </c>
    </row>
    <row r="1344" spans="1:7" x14ac:dyDescent="0.25">
      <c r="A1344" s="34">
        <v>41122</v>
      </c>
      <c r="B1344" s="3">
        <f t="shared" si="80"/>
        <v>2012</v>
      </c>
      <c r="C1344" s="3">
        <f t="shared" si="81"/>
        <v>8</v>
      </c>
      <c r="D1344" s="3">
        <f t="shared" si="82"/>
        <v>22</v>
      </c>
      <c r="E1344" s="3" t="str">
        <f t="shared" si="83"/>
        <v>2012822</v>
      </c>
      <c r="F1344" s="35">
        <v>0.91666666666666663</v>
      </c>
      <c r="G1344">
        <v>13.5</v>
      </c>
    </row>
    <row r="1345" spans="1:7" x14ac:dyDescent="0.25">
      <c r="A1345" s="34">
        <v>41122</v>
      </c>
      <c r="B1345" s="3">
        <f t="shared" si="80"/>
        <v>2012</v>
      </c>
      <c r="C1345" s="3">
        <f t="shared" si="81"/>
        <v>8</v>
      </c>
      <c r="D1345" s="3">
        <f t="shared" si="82"/>
        <v>23</v>
      </c>
      <c r="E1345" s="3" t="str">
        <f t="shared" si="83"/>
        <v>2012823</v>
      </c>
      <c r="F1345" s="35">
        <v>0.95833333333333337</v>
      </c>
      <c r="G1345">
        <v>13.1</v>
      </c>
    </row>
    <row r="1346" spans="1:7" x14ac:dyDescent="0.25">
      <c r="A1346" s="34">
        <v>41153</v>
      </c>
      <c r="B1346" s="3">
        <f t="shared" si="80"/>
        <v>2012</v>
      </c>
      <c r="C1346" s="3">
        <f t="shared" si="81"/>
        <v>9</v>
      </c>
      <c r="D1346" s="3">
        <f t="shared" si="82"/>
        <v>0</v>
      </c>
      <c r="E1346" s="3" t="str">
        <f t="shared" si="83"/>
        <v>201290</v>
      </c>
      <c r="F1346" s="35">
        <v>0</v>
      </c>
      <c r="G1346">
        <v>12.9</v>
      </c>
    </row>
    <row r="1347" spans="1:7" x14ac:dyDescent="0.25">
      <c r="A1347" s="34">
        <v>41153</v>
      </c>
      <c r="B1347" s="3">
        <f t="shared" ref="B1347:B1410" si="84">YEAR(A1347)</f>
        <v>2012</v>
      </c>
      <c r="C1347" s="3">
        <f t="shared" ref="C1347:C1410" si="85">MONTH(A1347)</f>
        <v>9</v>
      </c>
      <c r="D1347" s="3">
        <f t="shared" ref="D1347:D1410" si="86">HOUR(F1347)</f>
        <v>1</v>
      </c>
      <c r="E1347" s="3" t="str">
        <f t="shared" ref="E1347:E1410" si="87">B1347&amp;C1347&amp;D1347</f>
        <v>201291</v>
      </c>
      <c r="F1347" s="35">
        <v>4.1666666666666664E-2</v>
      </c>
      <c r="G1347">
        <v>12.4</v>
      </c>
    </row>
    <row r="1348" spans="1:7" x14ac:dyDescent="0.25">
      <c r="A1348" s="34">
        <v>41153</v>
      </c>
      <c r="B1348" s="3">
        <f t="shared" si="84"/>
        <v>2012</v>
      </c>
      <c r="C1348" s="3">
        <f t="shared" si="85"/>
        <v>9</v>
      </c>
      <c r="D1348" s="3">
        <f t="shared" si="86"/>
        <v>2</v>
      </c>
      <c r="E1348" s="3" t="str">
        <f t="shared" si="87"/>
        <v>201292</v>
      </c>
      <c r="F1348" s="35">
        <v>8.3333333333333329E-2</v>
      </c>
      <c r="G1348">
        <v>11.8</v>
      </c>
    </row>
    <row r="1349" spans="1:7" x14ac:dyDescent="0.25">
      <c r="A1349" s="34">
        <v>41153</v>
      </c>
      <c r="B1349" s="3">
        <f t="shared" si="84"/>
        <v>2012</v>
      </c>
      <c r="C1349" s="3">
        <f t="shared" si="85"/>
        <v>9</v>
      </c>
      <c r="D1349" s="3">
        <f t="shared" si="86"/>
        <v>3</v>
      </c>
      <c r="E1349" s="3" t="str">
        <f t="shared" si="87"/>
        <v>201293</v>
      </c>
      <c r="F1349" s="35">
        <v>0.125</v>
      </c>
      <c r="G1349">
        <v>11.3</v>
      </c>
    </row>
    <row r="1350" spans="1:7" x14ac:dyDescent="0.25">
      <c r="A1350" s="34">
        <v>41153</v>
      </c>
      <c r="B1350" s="3">
        <f t="shared" si="84"/>
        <v>2012</v>
      </c>
      <c r="C1350" s="3">
        <f t="shared" si="85"/>
        <v>9</v>
      </c>
      <c r="D1350" s="3">
        <f t="shared" si="86"/>
        <v>4</v>
      </c>
      <c r="E1350" s="3" t="str">
        <f t="shared" si="87"/>
        <v>201294</v>
      </c>
      <c r="F1350" s="35">
        <v>0.16666666666666666</v>
      </c>
      <c r="G1350">
        <v>11.4</v>
      </c>
    </row>
    <row r="1351" spans="1:7" x14ac:dyDescent="0.25">
      <c r="A1351" s="34">
        <v>41153</v>
      </c>
      <c r="B1351" s="3">
        <f t="shared" si="84"/>
        <v>2012</v>
      </c>
      <c r="C1351" s="3">
        <f t="shared" si="85"/>
        <v>9</v>
      </c>
      <c r="D1351" s="3">
        <f t="shared" si="86"/>
        <v>5</v>
      </c>
      <c r="E1351" s="3" t="str">
        <f t="shared" si="87"/>
        <v>201295</v>
      </c>
      <c r="F1351" s="35">
        <v>0.20833333333333334</v>
      </c>
      <c r="G1351">
        <v>13</v>
      </c>
    </row>
    <row r="1352" spans="1:7" x14ac:dyDescent="0.25">
      <c r="A1352" s="34">
        <v>41153</v>
      </c>
      <c r="B1352" s="3">
        <f t="shared" si="84"/>
        <v>2012</v>
      </c>
      <c r="C1352" s="3">
        <f t="shared" si="85"/>
        <v>9</v>
      </c>
      <c r="D1352" s="3">
        <f t="shared" si="86"/>
        <v>6</v>
      </c>
      <c r="E1352" s="3" t="str">
        <f t="shared" si="87"/>
        <v>201296</v>
      </c>
      <c r="F1352" s="35">
        <v>0.25</v>
      </c>
      <c r="G1352">
        <v>14.4</v>
      </c>
    </row>
    <row r="1353" spans="1:7" x14ac:dyDescent="0.25">
      <c r="A1353" s="34">
        <v>41153</v>
      </c>
      <c r="B1353" s="3">
        <f t="shared" si="84"/>
        <v>2012</v>
      </c>
      <c r="C1353" s="3">
        <f t="shared" si="85"/>
        <v>9</v>
      </c>
      <c r="D1353" s="3">
        <f t="shared" si="86"/>
        <v>7</v>
      </c>
      <c r="E1353" s="3" t="str">
        <f t="shared" si="87"/>
        <v>201297</v>
      </c>
      <c r="F1353" s="35">
        <v>0.29166666666666669</v>
      </c>
      <c r="G1353">
        <v>14</v>
      </c>
    </row>
    <row r="1354" spans="1:7" x14ac:dyDescent="0.25">
      <c r="A1354" s="34">
        <v>41153</v>
      </c>
      <c r="B1354" s="3">
        <f t="shared" si="84"/>
        <v>2012</v>
      </c>
      <c r="C1354" s="3">
        <f t="shared" si="85"/>
        <v>9</v>
      </c>
      <c r="D1354" s="3">
        <f t="shared" si="86"/>
        <v>8</v>
      </c>
      <c r="E1354" s="3" t="str">
        <f t="shared" si="87"/>
        <v>201298</v>
      </c>
      <c r="F1354" s="35">
        <v>0.33333333333333331</v>
      </c>
      <c r="G1354">
        <v>13.9</v>
      </c>
    </row>
    <row r="1355" spans="1:7" x14ac:dyDescent="0.25">
      <c r="A1355" s="34">
        <v>41153</v>
      </c>
      <c r="B1355" s="3">
        <f t="shared" si="84"/>
        <v>2012</v>
      </c>
      <c r="C1355" s="3">
        <f t="shared" si="85"/>
        <v>9</v>
      </c>
      <c r="D1355" s="3">
        <f t="shared" si="86"/>
        <v>9</v>
      </c>
      <c r="E1355" s="3" t="str">
        <f t="shared" si="87"/>
        <v>201299</v>
      </c>
      <c r="F1355" s="35">
        <v>0.375</v>
      </c>
      <c r="G1355">
        <v>13</v>
      </c>
    </row>
    <row r="1356" spans="1:7" x14ac:dyDescent="0.25">
      <c r="A1356" s="34">
        <v>41153</v>
      </c>
      <c r="B1356" s="3">
        <f t="shared" si="84"/>
        <v>2012</v>
      </c>
      <c r="C1356" s="3">
        <f t="shared" si="85"/>
        <v>9</v>
      </c>
      <c r="D1356" s="3">
        <f t="shared" si="86"/>
        <v>10</v>
      </c>
      <c r="E1356" s="3" t="str">
        <f t="shared" si="87"/>
        <v>2012910</v>
      </c>
      <c r="F1356" s="35">
        <v>0.41666666666666669</v>
      </c>
      <c r="G1356">
        <v>11.6</v>
      </c>
    </row>
    <row r="1357" spans="1:7" x14ac:dyDescent="0.25">
      <c r="A1357" s="34">
        <v>41153</v>
      </c>
      <c r="B1357" s="3">
        <f t="shared" si="84"/>
        <v>2012</v>
      </c>
      <c r="C1357" s="3">
        <f t="shared" si="85"/>
        <v>9</v>
      </c>
      <c r="D1357" s="3">
        <f t="shared" si="86"/>
        <v>11</v>
      </c>
      <c r="E1357" s="3" t="str">
        <f t="shared" si="87"/>
        <v>2012911</v>
      </c>
      <c r="F1357" s="35">
        <v>0.45833333333333331</v>
      </c>
      <c r="G1357">
        <v>10.6</v>
      </c>
    </row>
    <row r="1358" spans="1:7" x14ac:dyDescent="0.25">
      <c r="A1358" s="34">
        <v>41153</v>
      </c>
      <c r="B1358" s="3">
        <f t="shared" si="84"/>
        <v>2012</v>
      </c>
      <c r="C1358" s="3">
        <f t="shared" si="85"/>
        <v>9</v>
      </c>
      <c r="D1358" s="3">
        <f t="shared" si="86"/>
        <v>12</v>
      </c>
      <c r="E1358" s="3" t="str">
        <f t="shared" si="87"/>
        <v>2012912</v>
      </c>
      <c r="F1358" s="35">
        <v>0.5</v>
      </c>
      <c r="G1358">
        <v>10.3</v>
      </c>
    </row>
    <row r="1359" spans="1:7" x14ac:dyDescent="0.25">
      <c r="A1359" s="34">
        <v>41153</v>
      </c>
      <c r="B1359" s="3">
        <f t="shared" si="84"/>
        <v>2012</v>
      </c>
      <c r="C1359" s="3">
        <f t="shared" si="85"/>
        <v>9</v>
      </c>
      <c r="D1359" s="3">
        <f t="shared" si="86"/>
        <v>13</v>
      </c>
      <c r="E1359" s="3" t="str">
        <f t="shared" si="87"/>
        <v>2012913</v>
      </c>
      <c r="F1359" s="35">
        <v>0.54166666666666663</v>
      </c>
      <c r="G1359">
        <v>10.7</v>
      </c>
    </row>
    <row r="1360" spans="1:7" x14ac:dyDescent="0.25">
      <c r="A1360" s="34">
        <v>41153</v>
      </c>
      <c r="B1360" s="3">
        <f t="shared" si="84"/>
        <v>2012</v>
      </c>
      <c r="C1360" s="3">
        <f t="shared" si="85"/>
        <v>9</v>
      </c>
      <c r="D1360" s="3">
        <f t="shared" si="86"/>
        <v>14</v>
      </c>
      <c r="E1360" s="3" t="str">
        <f t="shared" si="87"/>
        <v>2012914</v>
      </c>
      <c r="F1360" s="35">
        <v>0.58333333333333337</v>
      </c>
      <c r="G1360">
        <v>11.3</v>
      </c>
    </row>
    <row r="1361" spans="1:7" x14ac:dyDescent="0.25">
      <c r="A1361" s="34">
        <v>41153</v>
      </c>
      <c r="B1361" s="3">
        <f t="shared" si="84"/>
        <v>2012</v>
      </c>
      <c r="C1361" s="3">
        <f t="shared" si="85"/>
        <v>9</v>
      </c>
      <c r="D1361" s="3">
        <f t="shared" si="86"/>
        <v>15</v>
      </c>
      <c r="E1361" s="3" t="str">
        <f t="shared" si="87"/>
        <v>2012915</v>
      </c>
      <c r="F1361" s="35">
        <v>0.625</v>
      </c>
      <c r="G1361">
        <v>11.1</v>
      </c>
    </row>
    <row r="1362" spans="1:7" x14ac:dyDescent="0.25">
      <c r="A1362" s="34">
        <v>41153</v>
      </c>
      <c r="B1362" s="3">
        <f t="shared" si="84"/>
        <v>2012</v>
      </c>
      <c r="C1362" s="3">
        <f t="shared" si="85"/>
        <v>9</v>
      </c>
      <c r="D1362" s="3">
        <f t="shared" si="86"/>
        <v>16</v>
      </c>
      <c r="E1362" s="3" t="str">
        <f t="shared" si="87"/>
        <v>2012916</v>
      </c>
      <c r="F1362" s="35">
        <v>0.66666666666666663</v>
      </c>
      <c r="G1362">
        <v>11.2</v>
      </c>
    </row>
    <row r="1363" spans="1:7" x14ac:dyDescent="0.25">
      <c r="A1363" s="34">
        <v>41153</v>
      </c>
      <c r="B1363" s="3">
        <f t="shared" si="84"/>
        <v>2012</v>
      </c>
      <c r="C1363" s="3">
        <f t="shared" si="85"/>
        <v>9</v>
      </c>
      <c r="D1363" s="3">
        <f t="shared" si="86"/>
        <v>17</v>
      </c>
      <c r="E1363" s="3" t="str">
        <f t="shared" si="87"/>
        <v>2012917</v>
      </c>
      <c r="F1363" s="35">
        <v>0.70833333333333337</v>
      </c>
      <c r="G1363">
        <v>11.4</v>
      </c>
    </row>
    <row r="1364" spans="1:7" x14ac:dyDescent="0.25">
      <c r="A1364" s="34">
        <v>41153</v>
      </c>
      <c r="B1364" s="3">
        <f t="shared" si="84"/>
        <v>2012</v>
      </c>
      <c r="C1364" s="3">
        <f t="shared" si="85"/>
        <v>9</v>
      </c>
      <c r="D1364" s="3">
        <f t="shared" si="86"/>
        <v>18</v>
      </c>
      <c r="E1364" s="3" t="str">
        <f t="shared" si="87"/>
        <v>2012918</v>
      </c>
      <c r="F1364" s="35">
        <v>0.75</v>
      </c>
      <c r="G1364">
        <v>12.4</v>
      </c>
    </row>
    <row r="1365" spans="1:7" x14ac:dyDescent="0.25">
      <c r="A1365" s="34">
        <v>41153</v>
      </c>
      <c r="B1365" s="3">
        <f t="shared" si="84"/>
        <v>2012</v>
      </c>
      <c r="C1365" s="3">
        <f t="shared" si="85"/>
        <v>9</v>
      </c>
      <c r="D1365" s="3">
        <f t="shared" si="86"/>
        <v>19</v>
      </c>
      <c r="E1365" s="3" t="str">
        <f t="shared" si="87"/>
        <v>2012919</v>
      </c>
      <c r="F1365" s="35">
        <v>0.79166666666666663</v>
      </c>
      <c r="G1365">
        <v>13.3</v>
      </c>
    </row>
    <row r="1366" spans="1:7" x14ac:dyDescent="0.25">
      <c r="A1366" s="34">
        <v>41153</v>
      </c>
      <c r="B1366" s="3">
        <f t="shared" si="84"/>
        <v>2012</v>
      </c>
      <c r="C1366" s="3">
        <f t="shared" si="85"/>
        <v>9</v>
      </c>
      <c r="D1366" s="3">
        <f t="shared" si="86"/>
        <v>20</v>
      </c>
      <c r="E1366" s="3" t="str">
        <f t="shared" si="87"/>
        <v>2012920</v>
      </c>
      <c r="F1366" s="35">
        <v>0.83333333333333337</v>
      </c>
      <c r="G1366">
        <v>13.9</v>
      </c>
    </row>
    <row r="1367" spans="1:7" x14ac:dyDescent="0.25">
      <c r="A1367" s="34">
        <v>41153</v>
      </c>
      <c r="B1367" s="3">
        <f t="shared" si="84"/>
        <v>2012</v>
      </c>
      <c r="C1367" s="3">
        <f t="shared" si="85"/>
        <v>9</v>
      </c>
      <c r="D1367" s="3">
        <f t="shared" si="86"/>
        <v>21</v>
      </c>
      <c r="E1367" s="3" t="str">
        <f t="shared" si="87"/>
        <v>2012921</v>
      </c>
      <c r="F1367" s="35">
        <v>0.875</v>
      </c>
      <c r="G1367">
        <v>14</v>
      </c>
    </row>
    <row r="1368" spans="1:7" x14ac:dyDescent="0.25">
      <c r="A1368" s="34">
        <v>41153</v>
      </c>
      <c r="B1368" s="3">
        <f t="shared" si="84"/>
        <v>2012</v>
      </c>
      <c r="C1368" s="3">
        <f t="shared" si="85"/>
        <v>9</v>
      </c>
      <c r="D1368" s="3">
        <f t="shared" si="86"/>
        <v>22</v>
      </c>
      <c r="E1368" s="3" t="str">
        <f t="shared" si="87"/>
        <v>2012922</v>
      </c>
      <c r="F1368" s="35">
        <v>0.91666666666666663</v>
      </c>
      <c r="G1368">
        <v>13.9</v>
      </c>
    </row>
    <row r="1369" spans="1:7" x14ac:dyDescent="0.25">
      <c r="A1369" s="34">
        <v>41153</v>
      </c>
      <c r="B1369" s="3">
        <f t="shared" si="84"/>
        <v>2012</v>
      </c>
      <c r="C1369" s="3">
        <f t="shared" si="85"/>
        <v>9</v>
      </c>
      <c r="D1369" s="3">
        <f t="shared" si="86"/>
        <v>23</v>
      </c>
      <c r="E1369" s="3" t="str">
        <f t="shared" si="87"/>
        <v>2012923</v>
      </c>
      <c r="F1369" s="35">
        <v>0.95833333333333337</v>
      </c>
      <c r="G1369">
        <v>13.5</v>
      </c>
    </row>
    <row r="1370" spans="1:7" x14ac:dyDescent="0.25">
      <c r="A1370" s="34">
        <v>41183</v>
      </c>
      <c r="B1370" s="3">
        <f t="shared" si="84"/>
        <v>2012</v>
      </c>
      <c r="C1370" s="3">
        <f t="shared" si="85"/>
        <v>10</v>
      </c>
      <c r="D1370" s="3">
        <f t="shared" si="86"/>
        <v>0</v>
      </c>
      <c r="E1370" s="3" t="str">
        <f t="shared" si="87"/>
        <v>2012100</v>
      </c>
      <c r="F1370" s="35">
        <v>0</v>
      </c>
      <c r="G1370">
        <v>13.5</v>
      </c>
    </row>
    <row r="1371" spans="1:7" x14ac:dyDescent="0.25">
      <c r="A1371" s="34">
        <v>41183</v>
      </c>
      <c r="B1371" s="3">
        <f t="shared" si="84"/>
        <v>2012</v>
      </c>
      <c r="C1371" s="3">
        <f t="shared" si="85"/>
        <v>10</v>
      </c>
      <c r="D1371" s="3">
        <f t="shared" si="86"/>
        <v>1</v>
      </c>
      <c r="E1371" s="3" t="str">
        <f t="shared" si="87"/>
        <v>2012101</v>
      </c>
      <c r="F1371" s="35">
        <v>4.1666666666666664E-2</v>
      </c>
      <c r="G1371">
        <v>13.3</v>
      </c>
    </row>
    <row r="1372" spans="1:7" x14ac:dyDescent="0.25">
      <c r="A1372" s="34">
        <v>41183</v>
      </c>
      <c r="B1372" s="3">
        <f t="shared" si="84"/>
        <v>2012</v>
      </c>
      <c r="C1372" s="3">
        <f t="shared" si="85"/>
        <v>10</v>
      </c>
      <c r="D1372" s="3">
        <f t="shared" si="86"/>
        <v>2</v>
      </c>
      <c r="E1372" s="3" t="str">
        <f t="shared" si="87"/>
        <v>2012102</v>
      </c>
      <c r="F1372" s="35">
        <v>8.3333333333333329E-2</v>
      </c>
      <c r="G1372">
        <v>13.4</v>
      </c>
    </row>
    <row r="1373" spans="1:7" x14ac:dyDescent="0.25">
      <c r="A1373" s="34">
        <v>41183</v>
      </c>
      <c r="B1373" s="3">
        <f t="shared" si="84"/>
        <v>2012</v>
      </c>
      <c r="C1373" s="3">
        <f t="shared" si="85"/>
        <v>10</v>
      </c>
      <c r="D1373" s="3">
        <f t="shared" si="86"/>
        <v>3</v>
      </c>
      <c r="E1373" s="3" t="str">
        <f t="shared" si="87"/>
        <v>2012103</v>
      </c>
      <c r="F1373" s="35">
        <v>0.125</v>
      </c>
      <c r="G1373">
        <v>13</v>
      </c>
    </row>
    <row r="1374" spans="1:7" x14ac:dyDescent="0.25">
      <c r="A1374" s="34">
        <v>41183</v>
      </c>
      <c r="B1374" s="3">
        <f t="shared" si="84"/>
        <v>2012</v>
      </c>
      <c r="C1374" s="3">
        <f t="shared" si="85"/>
        <v>10</v>
      </c>
      <c r="D1374" s="3">
        <f t="shared" si="86"/>
        <v>4</v>
      </c>
      <c r="E1374" s="3" t="str">
        <f t="shared" si="87"/>
        <v>2012104</v>
      </c>
      <c r="F1374" s="35">
        <v>0.16666666666666666</v>
      </c>
      <c r="G1374">
        <v>13.5</v>
      </c>
    </row>
    <row r="1375" spans="1:7" x14ac:dyDescent="0.25">
      <c r="A1375" s="34">
        <v>41183</v>
      </c>
      <c r="B1375" s="3">
        <f t="shared" si="84"/>
        <v>2012</v>
      </c>
      <c r="C1375" s="3">
        <f t="shared" si="85"/>
        <v>10</v>
      </c>
      <c r="D1375" s="3">
        <f t="shared" si="86"/>
        <v>5</v>
      </c>
      <c r="E1375" s="3" t="str">
        <f t="shared" si="87"/>
        <v>2012105</v>
      </c>
      <c r="F1375" s="35">
        <v>0.20833333333333334</v>
      </c>
      <c r="G1375">
        <v>16</v>
      </c>
    </row>
    <row r="1376" spans="1:7" x14ac:dyDescent="0.25">
      <c r="A1376" s="34">
        <v>41183</v>
      </c>
      <c r="B1376" s="3">
        <f t="shared" si="84"/>
        <v>2012</v>
      </c>
      <c r="C1376" s="3">
        <f t="shared" si="85"/>
        <v>10</v>
      </c>
      <c r="D1376" s="3">
        <f t="shared" si="86"/>
        <v>6</v>
      </c>
      <c r="E1376" s="3" t="str">
        <f t="shared" si="87"/>
        <v>2012106</v>
      </c>
      <c r="F1376" s="35">
        <v>0.25</v>
      </c>
      <c r="G1376">
        <v>16.899999999999999</v>
      </c>
    </row>
    <row r="1377" spans="1:7" x14ac:dyDescent="0.25">
      <c r="A1377" s="34">
        <v>41183</v>
      </c>
      <c r="B1377" s="3">
        <f t="shared" si="84"/>
        <v>2012</v>
      </c>
      <c r="C1377" s="3">
        <f t="shared" si="85"/>
        <v>10</v>
      </c>
      <c r="D1377" s="3">
        <f t="shared" si="86"/>
        <v>7</v>
      </c>
      <c r="E1377" s="3" t="str">
        <f t="shared" si="87"/>
        <v>2012107</v>
      </c>
      <c r="F1377" s="35">
        <v>0.29166666666666669</v>
      </c>
      <c r="G1377">
        <v>17.2</v>
      </c>
    </row>
    <row r="1378" spans="1:7" x14ac:dyDescent="0.25">
      <c r="A1378" s="34">
        <v>41183</v>
      </c>
      <c r="B1378" s="3">
        <f t="shared" si="84"/>
        <v>2012</v>
      </c>
      <c r="C1378" s="3">
        <f t="shared" si="85"/>
        <v>10</v>
      </c>
      <c r="D1378" s="3">
        <f t="shared" si="86"/>
        <v>8</v>
      </c>
      <c r="E1378" s="3" t="str">
        <f t="shared" si="87"/>
        <v>2012108</v>
      </c>
      <c r="F1378" s="35">
        <v>0.33333333333333331</v>
      </c>
      <c r="G1378">
        <v>17.3</v>
      </c>
    </row>
    <row r="1379" spans="1:7" x14ac:dyDescent="0.25">
      <c r="A1379" s="34">
        <v>41183</v>
      </c>
      <c r="B1379" s="3">
        <f t="shared" si="84"/>
        <v>2012</v>
      </c>
      <c r="C1379" s="3">
        <f t="shared" si="85"/>
        <v>10</v>
      </c>
      <c r="D1379" s="3">
        <f t="shared" si="86"/>
        <v>9</v>
      </c>
      <c r="E1379" s="3" t="str">
        <f t="shared" si="87"/>
        <v>2012109</v>
      </c>
      <c r="F1379" s="35">
        <v>0.375</v>
      </c>
      <c r="G1379">
        <v>16.7</v>
      </c>
    </row>
    <row r="1380" spans="1:7" x14ac:dyDescent="0.25">
      <c r="A1380" s="34">
        <v>41183</v>
      </c>
      <c r="B1380" s="3">
        <f t="shared" si="84"/>
        <v>2012</v>
      </c>
      <c r="C1380" s="3">
        <f t="shared" si="85"/>
        <v>10</v>
      </c>
      <c r="D1380" s="3">
        <f t="shared" si="86"/>
        <v>10</v>
      </c>
      <c r="E1380" s="3" t="str">
        <f t="shared" si="87"/>
        <v>20121010</v>
      </c>
      <c r="F1380" s="35">
        <v>0.41666666666666669</v>
      </c>
      <c r="G1380">
        <v>16.100000000000001</v>
      </c>
    </row>
    <row r="1381" spans="1:7" x14ac:dyDescent="0.25">
      <c r="A1381" s="34">
        <v>41183</v>
      </c>
      <c r="B1381" s="3">
        <f t="shared" si="84"/>
        <v>2012</v>
      </c>
      <c r="C1381" s="3">
        <f t="shared" si="85"/>
        <v>10</v>
      </c>
      <c r="D1381" s="3">
        <f t="shared" si="86"/>
        <v>11</v>
      </c>
      <c r="E1381" s="3" t="str">
        <f t="shared" si="87"/>
        <v>20121011</v>
      </c>
      <c r="F1381" s="35">
        <v>0.45833333333333331</v>
      </c>
      <c r="G1381">
        <v>15.8</v>
      </c>
    </row>
    <row r="1382" spans="1:7" x14ac:dyDescent="0.25">
      <c r="A1382" s="34">
        <v>41183</v>
      </c>
      <c r="B1382" s="3">
        <f t="shared" si="84"/>
        <v>2012</v>
      </c>
      <c r="C1382" s="3">
        <f t="shared" si="85"/>
        <v>10</v>
      </c>
      <c r="D1382" s="3">
        <f t="shared" si="86"/>
        <v>12</v>
      </c>
      <c r="E1382" s="3" t="str">
        <f t="shared" si="87"/>
        <v>20121012</v>
      </c>
      <c r="F1382" s="35">
        <v>0.5</v>
      </c>
      <c r="G1382">
        <v>16</v>
      </c>
    </row>
    <row r="1383" spans="1:7" x14ac:dyDescent="0.25">
      <c r="A1383" s="34">
        <v>41183</v>
      </c>
      <c r="B1383" s="3">
        <f t="shared" si="84"/>
        <v>2012</v>
      </c>
      <c r="C1383" s="3">
        <f t="shared" si="85"/>
        <v>10</v>
      </c>
      <c r="D1383" s="3">
        <f t="shared" si="86"/>
        <v>13</v>
      </c>
      <c r="E1383" s="3" t="str">
        <f t="shared" si="87"/>
        <v>20121013</v>
      </c>
      <c r="F1383" s="35">
        <v>0.54166666666666663</v>
      </c>
      <c r="G1383">
        <v>16</v>
      </c>
    </row>
    <row r="1384" spans="1:7" x14ac:dyDescent="0.25">
      <c r="A1384" s="34">
        <v>41183</v>
      </c>
      <c r="B1384" s="3">
        <f t="shared" si="84"/>
        <v>2012</v>
      </c>
      <c r="C1384" s="3">
        <f t="shared" si="85"/>
        <v>10</v>
      </c>
      <c r="D1384" s="3">
        <f t="shared" si="86"/>
        <v>14</v>
      </c>
      <c r="E1384" s="3" t="str">
        <f t="shared" si="87"/>
        <v>20121014</v>
      </c>
      <c r="F1384" s="35">
        <v>0.58333333333333337</v>
      </c>
      <c r="G1384">
        <v>16.100000000000001</v>
      </c>
    </row>
    <row r="1385" spans="1:7" x14ac:dyDescent="0.25">
      <c r="A1385" s="34">
        <v>41183</v>
      </c>
      <c r="B1385" s="3">
        <f t="shared" si="84"/>
        <v>2012</v>
      </c>
      <c r="C1385" s="3">
        <f t="shared" si="85"/>
        <v>10</v>
      </c>
      <c r="D1385" s="3">
        <f t="shared" si="86"/>
        <v>15</v>
      </c>
      <c r="E1385" s="3" t="str">
        <f t="shared" si="87"/>
        <v>20121015</v>
      </c>
      <c r="F1385" s="35">
        <v>0.625</v>
      </c>
      <c r="G1385">
        <v>16.600000000000001</v>
      </c>
    </row>
    <row r="1386" spans="1:7" x14ac:dyDescent="0.25">
      <c r="A1386" s="34">
        <v>41183</v>
      </c>
      <c r="B1386" s="3">
        <f t="shared" si="84"/>
        <v>2012</v>
      </c>
      <c r="C1386" s="3">
        <f t="shared" si="85"/>
        <v>10</v>
      </c>
      <c r="D1386" s="3">
        <f t="shared" si="86"/>
        <v>16</v>
      </c>
      <c r="E1386" s="3" t="str">
        <f t="shared" si="87"/>
        <v>20121016</v>
      </c>
      <c r="F1386" s="35">
        <v>0.66666666666666663</v>
      </c>
      <c r="G1386">
        <v>17</v>
      </c>
    </row>
    <row r="1387" spans="1:7" x14ac:dyDescent="0.25">
      <c r="A1387" s="34">
        <v>41183</v>
      </c>
      <c r="B1387" s="3">
        <f t="shared" si="84"/>
        <v>2012</v>
      </c>
      <c r="C1387" s="3">
        <f t="shared" si="85"/>
        <v>10</v>
      </c>
      <c r="D1387" s="3">
        <f t="shared" si="86"/>
        <v>17</v>
      </c>
      <c r="E1387" s="3" t="str">
        <f t="shared" si="87"/>
        <v>20121017</v>
      </c>
      <c r="F1387" s="35">
        <v>0.70833333333333337</v>
      </c>
      <c r="G1387">
        <v>17.100000000000001</v>
      </c>
    </row>
    <row r="1388" spans="1:7" x14ac:dyDescent="0.25">
      <c r="A1388" s="34">
        <v>41183</v>
      </c>
      <c r="B1388" s="3">
        <f t="shared" si="84"/>
        <v>2012</v>
      </c>
      <c r="C1388" s="3">
        <f t="shared" si="85"/>
        <v>10</v>
      </c>
      <c r="D1388" s="3">
        <f t="shared" si="86"/>
        <v>18</v>
      </c>
      <c r="E1388" s="3" t="str">
        <f t="shared" si="87"/>
        <v>20121018</v>
      </c>
      <c r="F1388" s="35">
        <v>0.75</v>
      </c>
      <c r="G1388">
        <v>17.3</v>
      </c>
    </row>
    <row r="1389" spans="1:7" x14ac:dyDescent="0.25">
      <c r="A1389" s="34">
        <v>41183</v>
      </c>
      <c r="B1389" s="3">
        <f t="shared" si="84"/>
        <v>2012</v>
      </c>
      <c r="C1389" s="3">
        <f t="shared" si="85"/>
        <v>10</v>
      </c>
      <c r="D1389" s="3">
        <f t="shared" si="86"/>
        <v>19</v>
      </c>
      <c r="E1389" s="3" t="str">
        <f t="shared" si="87"/>
        <v>20121019</v>
      </c>
      <c r="F1389" s="35">
        <v>0.79166666666666663</v>
      </c>
      <c r="G1389">
        <v>17.899999999999999</v>
      </c>
    </row>
    <row r="1390" spans="1:7" x14ac:dyDescent="0.25">
      <c r="A1390" s="34">
        <v>41183</v>
      </c>
      <c r="B1390" s="3">
        <f t="shared" si="84"/>
        <v>2012</v>
      </c>
      <c r="C1390" s="3">
        <f t="shared" si="85"/>
        <v>10</v>
      </c>
      <c r="D1390" s="3">
        <f t="shared" si="86"/>
        <v>20</v>
      </c>
      <c r="E1390" s="3" t="str">
        <f t="shared" si="87"/>
        <v>20121020</v>
      </c>
      <c r="F1390" s="35">
        <v>0.83333333333333337</v>
      </c>
      <c r="G1390">
        <v>17.100000000000001</v>
      </c>
    </row>
    <row r="1391" spans="1:7" x14ac:dyDescent="0.25">
      <c r="A1391" s="34">
        <v>41183</v>
      </c>
      <c r="B1391" s="3">
        <f t="shared" si="84"/>
        <v>2012</v>
      </c>
      <c r="C1391" s="3">
        <f t="shared" si="85"/>
        <v>10</v>
      </c>
      <c r="D1391" s="3">
        <f t="shared" si="86"/>
        <v>21</v>
      </c>
      <c r="E1391" s="3" t="str">
        <f t="shared" si="87"/>
        <v>20121021</v>
      </c>
      <c r="F1391" s="35">
        <v>0.875</v>
      </c>
      <c r="G1391">
        <v>16</v>
      </c>
    </row>
    <row r="1392" spans="1:7" x14ac:dyDescent="0.25">
      <c r="A1392" s="34">
        <v>41183</v>
      </c>
      <c r="B1392" s="3">
        <f t="shared" si="84"/>
        <v>2012</v>
      </c>
      <c r="C1392" s="3">
        <f t="shared" si="85"/>
        <v>10</v>
      </c>
      <c r="D1392" s="3">
        <f t="shared" si="86"/>
        <v>22</v>
      </c>
      <c r="E1392" s="3" t="str">
        <f t="shared" si="87"/>
        <v>20121022</v>
      </c>
      <c r="F1392" s="35">
        <v>0.91666666666666663</v>
      </c>
      <c r="G1392">
        <v>15</v>
      </c>
    </row>
    <row r="1393" spans="1:7" x14ac:dyDescent="0.25">
      <c r="A1393" s="34">
        <v>41183</v>
      </c>
      <c r="B1393" s="3">
        <f t="shared" si="84"/>
        <v>2012</v>
      </c>
      <c r="C1393" s="3">
        <f t="shared" si="85"/>
        <v>10</v>
      </c>
      <c r="D1393" s="3">
        <f t="shared" si="86"/>
        <v>23</v>
      </c>
      <c r="E1393" s="3" t="str">
        <f t="shared" si="87"/>
        <v>20121023</v>
      </c>
      <c r="F1393" s="35">
        <v>0.95833333333333337</v>
      </c>
      <c r="G1393">
        <v>13.8</v>
      </c>
    </row>
    <row r="1394" spans="1:7" x14ac:dyDescent="0.25">
      <c r="A1394" s="34">
        <v>41214</v>
      </c>
      <c r="B1394" s="3">
        <f t="shared" si="84"/>
        <v>2012</v>
      </c>
      <c r="C1394" s="3">
        <f t="shared" si="85"/>
        <v>11</v>
      </c>
      <c r="D1394" s="3">
        <f t="shared" si="86"/>
        <v>0</v>
      </c>
      <c r="E1394" s="3" t="str">
        <f t="shared" si="87"/>
        <v>2012110</v>
      </c>
      <c r="F1394" s="35">
        <v>0</v>
      </c>
      <c r="G1394">
        <v>18.8</v>
      </c>
    </row>
    <row r="1395" spans="1:7" x14ac:dyDescent="0.25">
      <c r="A1395" s="34">
        <v>41214</v>
      </c>
      <c r="B1395" s="3">
        <f t="shared" si="84"/>
        <v>2012</v>
      </c>
      <c r="C1395" s="3">
        <f t="shared" si="85"/>
        <v>11</v>
      </c>
      <c r="D1395" s="3">
        <f t="shared" si="86"/>
        <v>1</v>
      </c>
      <c r="E1395" s="3" t="str">
        <f t="shared" si="87"/>
        <v>2012111</v>
      </c>
      <c r="F1395" s="35">
        <v>4.1666666666666664E-2</v>
      </c>
      <c r="G1395">
        <v>17.3</v>
      </c>
    </row>
    <row r="1396" spans="1:7" x14ac:dyDescent="0.25">
      <c r="A1396" s="34">
        <v>41214</v>
      </c>
      <c r="B1396" s="3">
        <f t="shared" si="84"/>
        <v>2012</v>
      </c>
      <c r="C1396" s="3">
        <f t="shared" si="85"/>
        <v>11</v>
      </c>
      <c r="D1396" s="3">
        <f t="shared" si="86"/>
        <v>2</v>
      </c>
      <c r="E1396" s="3" t="str">
        <f t="shared" si="87"/>
        <v>2012112</v>
      </c>
      <c r="F1396" s="35">
        <v>8.3333333333333329E-2</v>
      </c>
      <c r="G1396">
        <v>16.3</v>
      </c>
    </row>
    <row r="1397" spans="1:7" x14ac:dyDescent="0.25">
      <c r="A1397" s="34">
        <v>41214</v>
      </c>
      <c r="B1397" s="3">
        <f t="shared" si="84"/>
        <v>2012</v>
      </c>
      <c r="C1397" s="3">
        <f t="shared" si="85"/>
        <v>11</v>
      </c>
      <c r="D1397" s="3">
        <f t="shared" si="86"/>
        <v>3</v>
      </c>
      <c r="E1397" s="3" t="str">
        <f t="shared" si="87"/>
        <v>2012113</v>
      </c>
      <c r="F1397" s="35">
        <v>0.125</v>
      </c>
      <c r="G1397">
        <v>15.7</v>
      </c>
    </row>
    <row r="1398" spans="1:7" x14ac:dyDescent="0.25">
      <c r="A1398" s="34">
        <v>41214</v>
      </c>
      <c r="B1398" s="3">
        <f t="shared" si="84"/>
        <v>2012</v>
      </c>
      <c r="C1398" s="3">
        <f t="shared" si="85"/>
        <v>11</v>
      </c>
      <c r="D1398" s="3">
        <f t="shared" si="86"/>
        <v>4</v>
      </c>
      <c r="E1398" s="3" t="str">
        <f t="shared" si="87"/>
        <v>2012114</v>
      </c>
      <c r="F1398" s="35">
        <v>0.16666666666666666</v>
      </c>
      <c r="G1398">
        <v>15.4</v>
      </c>
    </row>
    <row r="1399" spans="1:7" x14ac:dyDescent="0.25">
      <c r="A1399" s="34">
        <v>41214</v>
      </c>
      <c r="B1399" s="3">
        <f t="shared" si="84"/>
        <v>2012</v>
      </c>
      <c r="C1399" s="3">
        <f t="shared" si="85"/>
        <v>11</v>
      </c>
      <c r="D1399" s="3">
        <f t="shared" si="86"/>
        <v>5</v>
      </c>
      <c r="E1399" s="3" t="str">
        <f t="shared" si="87"/>
        <v>2012115</v>
      </c>
      <c r="F1399" s="35">
        <v>0.20833333333333334</v>
      </c>
      <c r="G1399">
        <v>15.3</v>
      </c>
    </row>
    <row r="1400" spans="1:7" x14ac:dyDescent="0.25">
      <c r="A1400" s="34">
        <v>41214</v>
      </c>
      <c r="B1400" s="3">
        <f t="shared" si="84"/>
        <v>2012</v>
      </c>
      <c r="C1400" s="3">
        <f t="shared" si="85"/>
        <v>11</v>
      </c>
      <c r="D1400" s="3">
        <f t="shared" si="86"/>
        <v>6</v>
      </c>
      <c r="E1400" s="3" t="str">
        <f t="shared" si="87"/>
        <v>2012116</v>
      </c>
      <c r="F1400" s="35">
        <v>0.25</v>
      </c>
      <c r="G1400">
        <v>16.7</v>
      </c>
    </row>
    <row r="1401" spans="1:7" x14ac:dyDescent="0.25">
      <c r="A1401" s="34">
        <v>41214</v>
      </c>
      <c r="B1401" s="3">
        <f t="shared" si="84"/>
        <v>2012</v>
      </c>
      <c r="C1401" s="3">
        <f t="shared" si="85"/>
        <v>11</v>
      </c>
      <c r="D1401" s="3">
        <f t="shared" si="86"/>
        <v>7</v>
      </c>
      <c r="E1401" s="3" t="str">
        <f t="shared" si="87"/>
        <v>2012117</v>
      </c>
      <c r="F1401" s="35">
        <v>0.29166666666666669</v>
      </c>
      <c r="G1401">
        <v>17</v>
      </c>
    </row>
    <row r="1402" spans="1:7" x14ac:dyDescent="0.25">
      <c r="A1402" s="34">
        <v>41214</v>
      </c>
      <c r="B1402" s="3">
        <f t="shared" si="84"/>
        <v>2012</v>
      </c>
      <c r="C1402" s="3">
        <f t="shared" si="85"/>
        <v>11</v>
      </c>
      <c r="D1402" s="3">
        <f t="shared" si="86"/>
        <v>8</v>
      </c>
      <c r="E1402" s="3" t="str">
        <f t="shared" si="87"/>
        <v>2012118</v>
      </c>
      <c r="F1402" s="35">
        <v>0.33333333333333331</v>
      </c>
      <c r="G1402">
        <v>16.8</v>
      </c>
    </row>
    <row r="1403" spans="1:7" x14ac:dyDescent="0.25">
      <c r="A1403" s="34">
        <v>41214</v>
      </c>
      <c r="B1403" s="3">
        <f t="shared" si="84"/>
        <v>2012</v>
      </c>
      <c r="C1403" s="3">
        <f t="shared" si="85"/>
        <v>11</v>
      </c>
      <c r="D1403" s="3">
        <f t="shared" si="86"/>
        <v>9</v>
      </c>
      <c r="E1403" s="3" t="str">
        <f t="shared" si="87"/>
        <v>2012119</v>
      </c>
      <c r="F1403" s="35">
        <v>0.375</v>
      </c>
      <c r="G1403">
        <v>16.3</v>
      </c>
    </row>
    <row r="1404" spans="1:7" x14ac:dyDescent="0.25">
      <c r="A1404" s="34">
        <v>41214</v>
      </c>
      <c r="B1404" s="3">
        <f t="shared" si="84"/>
        <v>2012</v>
      </c>
      <c r="C1404" s="3">
        <f t="shared" si="85"/>
        <v>11</v>
      </c>
      <c r="D1404" s="3">
        <f t="shared" si="86"/>
        <v>10</v>
      </c>
      <c r="E1404" s="3" t="str">
        <f t="shared" si="87"/>
        <v>20121110</v>
      </c>
      <c r="F1404" s="35">
        <v>0.41666666666666669</v>
      </c>
      <c r="G1404">
        <v>15.9</v>
      </c>
    </row>
    <row r="1405" spans="1:7" x14ac:dyDescent="0.25">
      <c r="A1405" s="34">
        <v>41214</v>
      </c>
      <c r="B1405" s="3">
        <f t="shared" si="84"/>
        <v>2012</v>
      </c>
      <c r="C1405" s="3">
        <f t="shared" si="85"/>
        <v>11</v>
      </c>
      <c r="D1405" s="3">
        <f t="shared" si="86"/>
        <v>11</v>
      </c>
      <c r="E1405" s="3" t="str">
        <f t="shared" si="87"/>
        <v>20121111</v>
      </c>
      <c r="F1405" s="35">
        <v>0.45833333333333331</v>
      </c>
      <c r="G1405">
        <v>15.5</v>
      </c>
    </row>
    <row r="1406" spans="1:7" x14ac:dyDescent="0.25">
      <c r="A1406" s="34">
        <v>41214</v>
      </c>
      <c r="B1406" s="3">
        <f t="shared" si="84"/>
        <v>2012</v>
      </c>
      <c r="C1406" s="3">
        <f t="shared" si="85"/>
        <v>11</v>
      </c>
      <c r="D1406" s="3">
        <f t="shared" si="86"/>
        <v>12</v>
      </c>
      <c r="E1406" s="3" t="str">
        <f t="shared" si="87"/>
        <v>20121112</v>
      </c>
      <c r="F1406" s="35">
        <v>0.5</v>
      </c>
      <c r="G1406">
        <v>14.6</v>
      </c>
    </row>
    <row r="1407" spans="1:7" x14ac:dyDescent="0.25">
      <c r="A1407" s="34">
        <v>41214</v>
      </c>
      <c r="B1407" s="3">
        <f t="shared" si="84"/>
        <v>2012</v>
      </c>
      <c r="C1407" s="3">
        <f t="shared" si="85"/>
        <v>11</v>
      </c>
      <c r="D1407" s="3">
        <f t="shared" si="86"/>
        <v>13</v>
      </c>
      <c r="E1407" s="3" t="str">
        <f t="shared" si="87"/>
        <v>20121113</v>
      </c>
      <c r="F1407" s="35">
        <v>0.54166666666666663</v>
      </c>
      <c r="G1407">
        <v>13.9</v>
      </c>
    </row>
    <row r="1408" spans="1:7" x14ac:dyDescent="0.25">
      <c r="A1408" s="34">
        <v>41214</v>
      </c>
      <c r="B1408" s="3">
        <f t="shared" si="84"/>
        <v>2012</v>
      </c>
      <c r="C1408" s="3">
        <f t="shared" si="85"/>
        <v>11</v>
      </c>
      <c r="D1408" s="3">
        <f t="shared" si="86"/>
        <v>14</v>
      </c>
      <c r="E1408" s="3" t="str">
        <f t="shared" si="87"/>
        <v>20121114</v>
      </c>
      <c r="F1408" s="35">
        <v>0.58333333333333337</v>
      </c>
      <c r="G1408">
        <v>13.9</v>
      </c>
    </row>
    <row r="1409" spans="1:7" x14ac:dyDescent="0.25">
      <c r="A1409" s="34">
        <v>41214</v>
      </c>
      <c r="B1409" s="3">
        <f t="shared" si="84"/>
        <v>2012</v>
      </c>
      <c r="C1409" s="3">
        <f t="shared" si="85"/>
        <v>11</v>
      </c>
      <c r="D1409" s="3">
        <f t="shared" si="86"/>
        <v>15</v>
      </c>
      <c r="E1409" s="3" t="str">
        <f t="shared" si="87"/>
        <v>20121115</v>
      </c>
      <c r="F1409" s="35">
        <v>0.625</v>
      </c>
      <c r="G1409">
        <v>14.5</v>
      </c>
    </row>
    <row r="1410" spans="1:7" x14ac:dyDescent="0.25">
      <c r="A1410" s="34">
        <v>41214</v>
      </c>
      <c r="B1410" s="3">
        <f t="shared" si="84"/>
        <v>2012</v>
      </c>
      <c r="C1410" s="3">
        <f t="shared" si="85"/>
        <v>11</v>
      </c>
      <c r="D1410" s="3">
        <f t="shared" si="86"/>
        <v>16</v>
      </c>
      <c r="E1410" s="3" t="str">
        <f t="shared" si="87"/>
        <v>20121116</v>
      </c>
      <c r="F1410" s="35">
        <v>0.66666666666666663</v>
      </c>
      <c r="G1410">
        <v>15.6</v>
      </c>
    </row>
    <row r="1411" spans="1:7" x14ac:dyDescent="0.25">
      <c r="A1411" s="34">
        <v>41214</v>
      </c>
      <c r="B1411" s="3">
        <f t="shared" ref="B1411:B1474" si="88">YEAR(A1411)</f>
        <v>2012</v>
      </c>
      <c r="C1411" s="3">
        <f t="shared" ref="C1411:C1474" si="89">MONTH(A1411)</f>
        <v>11</v>
      </c>
      <c r="D1411" s="3">
        <f t="shared" ref="D1411:D1474" si="90">HOUR(F1411)</f>
        <v>17</v>
      </c>
      <c r="E1411" s="3" t="str">
        <f t="shared" ref="E1411:E1474" si="91">B1411&amp;C1411&amp;D1411</f>
        <v>20121117</v>
      </c>
      <c r="F1411" s="35">
        <v>0.70833333333333337</v>
      </c>
      <c r="G1411">
        <v>18.899999999999999</v>
      </c>
    </row>
    <row r="1412" spans="1:7" x14ac:dyDescent="0.25">
      <c r="A1412" s="34">
        <v>41214</v>
      </c>
      <c r="B1412" s="3">
        <f t="shared" si="88"/>
        <v>2012</v>
      </c>
      <c r="C1412" s="3">
        <f t="shared" si="89"/>
        <v>11</v>
      </c>
      <c r="D1412" s="3">
        <f t="shared" si="90"/>
        <v>18</v>
      </c>
      <c r="E1412" s="3" t="str">
        <f t="shared" si="91"/>
        <v>20121118</v>
      </c>
      <c r="F1412" s="35">
        <v>0.75</v>
      </c>
      <c r="G1412">
        <v>19.7</v>
      </c>
    </row>
    <row r="1413" spans="1:7" x14ac:dyDescent="0.25">
      <c r="A1413" s="34">
        <v>41214</v>
      </c>
      <c r="B1413" s="3">
        <f t="shared" si="88"/>
        <v>2012</v>
      </c>
      <c r="C1413" s="3">
        <f t="shared" si="89"/>
        <v>11</v>
      </c>
      <c r="D1413" s="3">
        <f t="shared" si="90"/>
        <v>19</v>
      </c>
      <c r="E1413" s="3" t="str">
        <f t="shared" si="91"/>
        <v>20121119</v>
      </c>
      <c r="F1413" s="35">
        <v>0.79166666666666663</v>
      </c>
      <c r="G1413">
        <v>21.1</v>
      </c>
    </row>
    <row r="1414" spans="1:7" x14ac:dyDescent="0.25">
      <c r="A1414" s="34">
        <v>41214</v>
      </c>
      <c r="B1414" s="3">
        <f t="shared" si="88"/>
        <v>2012</v>
      </c>
      <c r="C1414" s="3">
        <f t="shared" si="89"/>
        <v>11</v>
      </c>
      <c r="D1414" s="3">
        <f t="shared" si="90"/>
        <v>20</v>
      </c>
      <c r="E1414" s="3" t="str">
        <f t="shared" si="91"/>
        <v>20121120</v>
      </c>
      <c r="F1414" s="35">
        <v>0.83333333333333337</v>
      </c>
      <c r="G1414">
        <v>22.4</v>
      </c>
    </row>
    <row r="1415" spans="1:7" x14ac:dyDescent="0.25">
      <c r="A1415" s="34">
        <v>41214</v>
      </c>
      <c r="B1415" s="3">
        <f t="shared" si="88"/>
        <v>2012</v>
      </c>
      <c r="C1415" s="3">
        <f t="shared" si="89"/>
        <v>11</v>
      </c>
      <c r="D1415" s="3">
        <f t="shared" si="90"/>
        <v>21</v>
      </c>
      <c r="E1415" s="3" t="str">
        <f t="shared" si="91"/>
        <v>20121121</v>
      </c>
      <c r="F1415" s="35">
        <v>0.875</v>
      </c>
      <c r="G1415">
        <v>22.3</v>
      </c>
    </row>
    <row r="1416" spans="1:7" x14ac:dyDescent="0.25">
      <c r="A1416" s="34">
        <v>41214</v>
      </c>
      <c r="B1416" s="3">
        <f t="shared" si="88"/>
        <v>2012</v>
      </c>
      <c r="C1416" s="3">
        <f t="shared" si="89"/>
        <v>11</v>
      </c>
      <c r="D1416" s="3">
        <f t="shared" si="90"/>
        <v>22</v>
      </c>
      <c r="E1416" s="3" t="str">
        <f t="shared" si="91"/>
        <v>20121122</v>
      </c>
      <c r="F1416" s="35">
        <v>0.91666666666666663</v>
      </c>
      <c r="G1416">
        <v>21.9</v>
      </c>
    </row>
    <row r="1417" spans="1:7" x14ac:dyDescent="0.25">
      <c r="A1417" s="34">
        <v>41214</v>
      </c>
      <c r="B1417" s="3">
        <f t="shared" si="88"/>
        <v>2012</v>
      </c>
      <c r="C1417" s="3">
        <f t="shared" si="89"/>
        <v>11</v>
      </c>
      <c r="D1417" s="3">
        <f t="shared" si="90"/>
        <v>23</v>
      </c>
      <c r="E1417" s="3" t="str">
        <f t="shared" si="91"/>
        <v>20121123</v>
      </c>
      <c r="F1417" s="35">
        <v>0.95833333333333337</v>
      </c>
      <c r="G1417">
        <v>21.1</v>
      </c>
    </row>
    <row r="1418" spans="1:7" x14ac:dyDescent="0.25">
      <c r="A1418" s="34">
        <v>41244</v>
      </c>
      <c r="B1418" s="3">
        <f t="shared" si="88"/>
        <v>2012</v>
      </c>
      <c r="C1418" s="3">
        <f t="shared" si="89"/>
        <v>12</v>
      </c>
      <c r="D1418" s="3">
        <f t="shared" si="90"/>
        <v>0</v>
      </c>
      <c r="E1418" s="3" t="str">
        <f t="shared" si="91"/>
        <v>2012120</v>
      </c>
      <c r="F1418" s="35">
        <v>0</v>
      </c>
      <c r="G1418">
        <v>14.1</v>
      </c>
    </row>
    <row r="1419" spans="1:7" x14ac:dyDescent="0.25">
      <c r="A1419" s="34">
        <v>41244</v>
      </c>
      <c r="B1419" s="3">
        <f t="shared" si="88"/>
        <v>2012</v>
      </c>
      <c r="C1419" s="3">
        <f t="shared" si="89"/>
        <v>12</v>
      </c>
      <c r="D1419" s="3">
        <f t="shared" si="90"/>
        <v>1</v>
      </c>
      <c r="E1419" s="3" t="str">
        <f t="shared" si="91"/>
        <v>2012121</v>
      </c>
      <c r="F1419" s="35">
        <v>4.1666666666666664E-2</v>
      </c>
      <c r="G1419">
        <v>13.2</v>
      </c>
    </row>
    <row r="1420" spans="1:7" x14ac:dyDescent="0.25">
      <c r="A1420" s="34">
        <v>41244</v>
      </c>
      <c r="B1420" s="3">
        <f t="shared" si="88"/>
        <v>2012</v>
      </c>
      <c r="C1420" s="3">
        <f t="shared" si="89"/>
        <v>12</v>
      </c>
      <c r="D1420" s="3">
        <f t="shared" si="90"/>
        <v>2</v>
      </c>
      <c r="E1420" s="3" t="str">
        <f t="shared" si="91"/>
        <v>2012122</v>
      </c>
      <c r="F1420" s="35">
        <v>8.3333333333333329E-2</v>
      </c>
      <c r="G1420">
        <v>12.7</v>
      </c>
    </row>
    <row r="1421" spans="1:7" x14ac:dyDescent="0.25">
      <c r="A1421" s="34">
        <v>41244</v>
      </c>
      <c r="B1421" s="3">
        <f t="shared" si="88"/>
        <v>2012</v>
      </c>
      <c r="C1421" s="3">
        <f t="shared" si="89"/>
        <v>12</v>
      </c>
      <c r="D1421" s="3">
        <f t="shared" si="90"/>
        <v>3</v>
      </c>
      <c r="E1421" s="3" t="str">
        <f t="shared" si="91"/>
        <v>2012123</v>
      </c>
      <c r="F1421" s="35">
        <v>0.125</v>
      </c>
      <c r="G1421">
        <v>12.1</v>
      </c>
    </row>
    <row r="1422" spans="1:7" x14ac:dyDescent="0.25">
      <c r="A1422" s="34">
        <v>41244</v>
      </c>
      <c r="B1422" s="3">
        <f t="shared" si="88"/>
        <v>2012</v>
      </c>
      <c r="C1422" s="3">
        <f t="shared" si="89"/>
        <v>12</v>
      </c>
      <c r="D1422" s="3">
        <f t="shared" si="90"/>
        <v>4</v>
      </c>
      <c r="E1422" s="3" t="str">
        <f t="shared" si="91"/>
        <v>2012124</v>
      </c>
      <c r="F1422" s="35">
        <v>0.16666666666666666</v>
      </c>
      <c r="G1422">
        <v>11</v>
      </c>
    </row>
    <row r="1423" spans="1:7" x14ac:dyDescent="0.25">
      <c r="A1423" s="34">
        <v>41244</v>
      </c>
      <c r="B1423" s="3">
        <f t="shared" si="88"/>
        <v>2012</v>
      </c>
      <c r="C1423" s="3">
        <f t="shared" si="89"/>
        <v>12</v>
      </c>
      <c r="D1423" s="3">
        <f t="shared" si="90"/>
        <v>5</v>
      </c>
      <c r="E1423" s="3" t="str">
        <f t="shared" si="91"/>
        <v>2012125</v>
      </c>
      <c r="F1423" s="35">
        <v>0.20833333333333334</v>
      </c>
      <c r="G1423">
        <v>11.3</v>
      </c>
    </row>
    <row r="1424" spans="1:7" x14ac:dyDescent="0.25">
      <c r="A1424" s="34">
        <v>41244</v>
      </c>
      <c r="B1424" s="3">
        <f t="shared" si="88"/>
        <v>2012</v>
      </c>
      <c r="C1424" s="3">
        <f t="shared" si="89"/>
        <v>12</v>
      </c>
      <c r="D1424" s="3">
        <f t="shared" si="90"/>
        <v>6</v>
      </c>
      <c r="E1424" s="3" t="str">
        <f t="shared" si="91"/>
        <v>2012126</v>
      </c>
      <c r="F1424" s="35">
        <v>0.25</v>
      </c>
      <c r="G1424">
        <v>11.9</v>
      </c>
    </row>
    <row r="1425" spans="1:7" x14ac:dyDescent="0.25">
      <c r="A1425" s="34">
        <v>41244</v>
      </c>
      <c r="B1425" s="3">
        <f t="shared" si="88"/>
        <v>2012</v>
      </c>
      <c r="C1425" s="3">
        <f t="shared" si="89"/>
        <v>12</v>
      </c>
      <c r="D1425" s="3">
        <f t="shared" si="90"/>
        <v>7</v>
      </c>
      <c r="E1425" s="3" t="str">
        <f t="shared" si="91"/>
        <v>2012127</v>
      </c>
      <c r="F1425" s="35">
        <v>0.29166666666666669</v>
      </c>
      <c r="G1425">
        <v>12.6</v>
      </c>
    </row>
    <row r="1426" spans="1:7" x14ac:dyDescent="0.25">
      <c r="A1426" s="34">
        <v>41244</v>
      </c>
      <c r="B1426" s="3">
        <f t="shared" si="88"/>
        <v>2012</v>
      </c>
      <c r="C1426" s="3">
        <f t="shared" si="89"/>
        <v>12</v>
      </c>
      <c r="D1426" s="3">
        <f t="shared" si="90"/>
        <v>8</v>
      </c>
      <c r="E1426" s="3" t="str">
        <f t="shared" si="91"/>
        <v>2012128</v>
      </c>
      <c r="F1426" s="35">
        <v>0.33333333333333331</v>
      </c>
      <c r="G1426">
        <v>13.4</v>
      </c>
    </row>
    <row r="1427" spans="1:7" x14ac:dyDescent="0.25">
      <c r="A1427" s="34">
        <v>41244</v>
      </c>
      <c r="B1427" s="3">
        <f t="shared" si="88"/>
        <v>2012</v>
      </c>
      <c r="C1427" s="3">
        <f t="shared" si="89"/>
        <v>12</v>
      </c>
      <c r="D1427" s="3">
        <f t="shared" si="90"/>
        <v>9</v>
      </c>
      <c r="E1427" s="3" t="str">
        <f t="shared" si="91"/>
        <v>2012129</v>
      </c>
      <c r="F1427" s="35">
        <v>0.375</v>
      </c>
      <c r="G1427">
        <v>14.9</v>
      </c>
    </row>
    <row r="1428" spans="1:7" x14ac:dyDescent="0.25">
      <c r="A1428" s="34">
        <v>41244</v>
      </c>
      <c r="B1428" s="3">
        <f t="shared" si="88"/>
        <v>2012</v>
      </c>
      <c r="C1428" s="3">
        <f t="shared" si="89"/>
        <v>12</v>
      </c>
      <c r="D1428" s="3">
        <f t="shared" si="90"/>
        <v>10</v>
      </c>
      <c r="E1428" s="3" t="str">
        <f t="shared" si="91"/>
        <v>20121210</v>
      </c>
      <c r="F1428" s="35">
        <v>0.41666666666666669</v>
      </c>
      <c r="G1428">
        <v>14.7</v>
      </c>
    </row>
    <row r="1429" spans="1:7" x14ac:dyDescent="0.25">
      <c r="A1429" s="34">
        <v>41244</v>
      </c>
      <c r="B1429" s="3">
        <f t="shared" si="88"/>
        <v>2012</v>
      </c>
      <c r="C1429" s="3">
        <f t="shared" si="89"/>
        <v>12</v>
      </c>
      <c r="D1429" s="3">
        <f t="shared" si="90"/>
        <v>11</v>
      </c>
      <c r="E1429" s="3" t="str">
        <f t="shared" si="91"/>
        <v>20121211</v>
      </c>
      <c r="F1429" s="35">
        <v>0.45833333333333331</v>
      </c>
      <c r="G1429">
        <v>14.5</v>
      </c>
    </row>
    <row r="1430" spans="1:7" x14ac:dyDescent="0.25">
      <c r="A1430" s="34">
        <v>41244</v>
      </c>
      <c r="B1430" s="3">
        <f t="shared" si="88"/>
        <v>2012</v>
      </c>
      <c r="C1430" s="3">
        <f t="shared" si="89"/>
        <v>12</v>
      </c>
      <c r="D1430" s="3">
        <f t="shared" si="90"/>
        <v>12</v>
      </c>
      <c r="E1430" s="3" t="str">
        <f t="shared" si="91"/>
        <v>20121212</v>
      </c>
      <c r="F1430" s="35">
        <v>0.5</v>
      </c>
      <c r="G1430">
        <v>14.1</v>
      </c>
    </row>
    <row r="1431" spans="1:7" x14ac:dyDescent="0.25">
      <c r="A1431" s="34">
        <v>41244</v>
      </c>
      <c r="B1431" s="3">
        <f t="shared" si="88"/>
        <v>2012</v>
      </c>
      <c r="C1431" s="3">
        <f t="shared" si="89"/>
        <v>12</v>
      </c>
      <c r="D1431" s="3">
        <f t="shared" si="90"/>
        <v>13</v>
      </c>
      <c r="E1431" s="3" t="str">
        <f t="shared" si="91"/>
        <v>20121213</v>
      </c>
      <c r="F1431" s="35">
        <v>0.54166666666666663</v>
      </c>
      <c r="G1431">
        <v>13.9</v>
      </c>
    </row>
    <row r="1432" spans="1:7" x14ac:dyDescent="0.25">
      <c r="A1432" s="34">
        <v>41244</v>
      </c>
      <c r="B1432" s="3">
        <f t="shared" si="88"/>
        <v>2012</v>
      </c>
      <c r="C1432" s="3">
        <f t="shared" si="89"/>
        <v>12</v>
      </c>
      <c r="D1432" s="3">
        <f t="shared" si="90"/>
        <v>14</v>
      </c>
      <c r="E1432" s="3" t="str">
        <f t="shared" si="91"/>
        <v>20121214</v>
      </c>
      <c r="F1432" s="35">
        <v>0.58333333333333337</v>
      </c>
      <c r="G1432">
        <v>14</v>
      </c>
    </row>
    <row r="1433" spans="1:7" x14ac:dyDescent="0.25">
      <c r="A1433" s="34">
        <v>41244</v>
      </c>
      <c r="B1433" s="3">
        <f t="shared" si="88"/>
        <v>2012</v>
      </c>
      <c r="C1433" s="3">
        <f t="shared" si="89"/>
        <v>12</v>
      </c>
      <c r="D1433" s="3">
        <f t="shared" si="90"/>
        <v>15</v>
      </c>
      <c r="E1433" s="3" t="str">
        <f t="shared" si="91"/>
        <v>20121215</v>
      </c>
      <c r="F1433" s="35">
        <v>0.625</v>
      </c>
      <c r="G1433">
        <v>13.8</v>
      </c>
    </row>
    <row r="1434" spans="1:7" x14ac:dyDescent="0.25">
      <c r="A1434" s="34">
        <v>41244</v>
      </c>
      <c r="B1434" s="3">
        <f t="shared" si="88"/>
        <v>2012</v>
      </c>
      <c r="C1434" s="3">
        <f t="shared" si="89"/>
        <v>12</v>
      </c>
      <c r="D1434" s="3">
        <f t="shared" si="90"/>
        <v>16</v>
      </c>
      <c r="E1434" s="3" t="str">
        <f t="shared" si="91"/>
        <v>20121216</v>
      </c>
      <c r="F1434" s="35">
        <v>0.66666666666666663</v>
      </c>
      <c r="G1434">
        <v>14.4</v>
      </c>
    </row>
    <row r="1435" spans="1:7" x14ac:dyDescent="0.25">
      <c r="A1435" s="34">
        <v>41244</v>
      </c>
      <c r="B1435" s="3">
        <f t="shared" si="88"/>
        <v>2012</v>
      </c>
      <c r="C1435" s="3">
        <f t="shared" si="89"/>
        <v>12</v>
      </c>
      <c r="D1435" s="3">
        <f t="shared" si="90"/>
        <v>17</v>
      </c>
      <c r="E1435" s="3" t="str">
        <f t="shared" si="91"/>
        <v>20121217</v>
      </c>
      <c r="F1435" s="35">
        <v>0.70833333333333337</v>
      </c>
      <c r="G1435">
        <v>15.1</v>
      </c>
    </row>
    <row r="1436" spans="1:7" x14ac:dyDescent="0.25">
      <c r="A1436" s="34">
        <v>41244</v>
      </c>
      <c r="B1436" s="3">
        <f t="shared" si="88"/>
        <v>2012</v>
      </c>
      <c r="C1436" s="3">
        <f t="shared" si="89"/>
        <v>12</v>
      </c>
      <c r="D1436" s="3">
        <f t="shared" si="90"/>
        <v>18</v>
      </c>
      <c r="E1436" s="3" t="str">
        <f t="shared" si="91"/>
        <v>20121218</v>
      </c>
      <c r="F1436" s="35">
        <v>0.75</v>
      </c>
      <c r="G1436">
        <v>15.8</v>
      </c>
    </row>
    <row r="1437" spans="1:7" x14ac:dyDescent="0.25">
      <c r="A1437" s="34">
        <v>41244</v>
      </c>
      <c r="B1437" s="3">
        <f t="shared" si="88"/>
        <v>2012</v>
      </c>
      <c r="C1437" s="3">
        <f t="shared" si="89"/>
        <v>12</v>
      </c>
      <c r="D1437" s="3">
        <f t="shared" si="90"/>
        <v>19</v>
      </c>
      <c r="E1437" s="3" t="str">
        <f t="shared" si="91"/>
        <v>20121219</v>
      </c>
      <c r="F1437" s="35">
        <v>0.79166666666666663</v>
      </c>
      <c r="G1437">
        <v>15.7</v>
      </c>
    </row>
    <row r="1438" spans="1:7" x14ac:dyDescent="0.25">
      <c r="A1438" s="34">
        <v>41244</v>
      </c>
      <c r="B1438" s="3">
        <f t="shared" si="88"/>
        <v>2012</v>
      </c>
      <c r="C1438" s="3">
        <f t="shared" si="89"/>
        <v>12</v>
      </c>
      <c r="D1438" s="3">
        <f t="shared" si="90"/>
        <v>20</v>
      </c>
      <c r="E1438" s="3" t="str">
        <f t="shared" si="91"/>
        <v>20121220</v>
      </c>
      <c r="F1438" s="35">
        <v>0.83333333333333337</v>
      </c>
      <c r="G1438">
        <v>15.8</v>
      </c>
    </row>
    <row r="1439" spans="1:7" x14ac:dyDescent="0.25">
      <c r="A1439" s="34">
        <v>41244</v>
      </c>
      <c r="B1439" s="3">
        <f t="shared" si="88"/>
        <v>2012</v>
      </c>
      <c r="C1439" s="3">
        <f t="shared" si="89"/>
        <v>12</v>
      </c>
      <c r="D1439" s="3">
        <f t="shared" si="90"/>
        <v>21</v>
      </c>
      <c r="E1439" s="3" t="str">
        <f t="shared" si="91"/>
        <v>20121221</v>
      </c>
      <c r="F1439" s="35">
        <v>0.875</v>
      </c>
      <c r="G1439">
        <v>15.8</v>
      </c>
    </row>
    <row r="1440" spans="1:7" x14ac:dyDescent="0.25">
      <c r="A1440" s="34">
        <v>41244</v>
      </c>
      <c r="B1440" s="3">
        <f t="shared" si="88"/>
        <v>2012</v>
      </c>
      <c r="C1440" s="3">
        <f t="shared" si="89"/>
        <v>12</v>
      </c>
      <c r="D1440" s="3">
        <f t="shared" si="90"/>
        <v>22</v>
      </c>
      <c r="E1440" s="3" t="str">
        <f t="shared" si="91"/>
        <v>20121222</v>
      </c>
      <c r="F1440" s="35">
        <v>0.91666666666666663</v>
      </c>
      <c r="G1440">
        <v>15.1</v>
      </c>
    </row>
    <row r="1441" spans="1:7" x14ac:dyDescent="0.25">
      <c r="A1441" s="34">
        <v>41244</v>
      </c>
      <c r="B1441" s="3">
        <f t="shared" si="88"/>
        <v>2012</v>
      </c>
      <c r="C1441" s="3">
        <f t="shared" si="89"/>
        <v>12</v>
      </c>
      <c r="D1441" s="3">
        <f t="shared" si="90"/>
        <v>23</v>
      </c>
      <c r="E1441" s="3" t="str">
        <f t="shared" si="91"/>
        <v>20121223</v>
      </c>
      <c r="F1441" s="35">
        <v>0.95833333333333337</v>
      </c>
      <c r="G1441">
        <v>14.1</v>
      </c>
    </row>
    <row r="1442" spans="1:7" x14ac:dyDescent="0.25">
      <c r="A1442" s="34">
        <v>41275</v>
      </c>
      <c r="B1442" s="3">
        <f t="shared" si="88"/>
        <v>2013</v>
      </c>
      <c r="C1442" s="3">
        <f t="shared" si="89"/>
        <v>1</v>
      </c>
      <c r="D1442" s="3">
        <f t="shared" si="90"/>
        <v>0</v>
      </c>
      <c r="E1442" s="3" t="str">
        <f t="shared" si="91"/>
        <v>201310</v>
      </c>
      <c r="F1442" s="35">
        <v>0</v>
      </c>
      <c r="G1442">
        <v>21</v>
      </c>
    </row>
    <row r="1443" spans="1:7" x14ac:dyDescent="0.25">
      <c r="A1443" s="34">
        <v>41275</v>
      </c>
      <c r="B1443" s="3">
        <f t="shared" si="88"/>
        <v>2013</v>
      </c>
      <c r="C1443" s="3">
        <f t="shared" si="89"/>
        <v>1</v>
      </c>
      <c r="D1443" s="3">
        <f t="shared" si="90"/>
        <v>1</v>
      </c>
      <c r="E1443" s="3" t="str">
        <f t="shared" si="91"/>
        <v>201311</v>
      </c>
      <c r="F1443" s="35">
        <v>4.1666666666666664E-2</v>
      </c>
      <c r="G1443">
        <v>19.3</v>
      </c>
    </row>
    <row r="1444" spans="1:7" x14ac:dyDescent="0.25">
      <c r="A1444" s="34">
        <v>41275</v>
      </c>
      <c r="B1444" s="3">
        <f t="shared" si="88"/>
        <v>2013</v>
      </c>
      <c r="C1444" s="3">
        <f t="shared" si="89"/>
        <v>1</v>
      </c>
      <c r="D1444" s="3">
        <f t="shared" si="90"/>
        <v>2</v>
      </c>
      <c r="E1444" s="3" t="str">
        <f t="shared" si="91"/>
        <v>201312</v>
      </c>
      <c r="F1444" s="35">
        <v>8.3333333333333329E-2</v>
      </c>
      <c r="G1444">
        <v>17.899999999999999</v>
      </c>
    </row>
    <row r="1445" spans="1:7" x14ac:dyDescent="0.25">
      <c r="A1445" s="34">
        <v>41275</v>
      </c>
      <c r="B1445" s="3">
        <f t="shared" si="88"/>
        <v>2013</v>
      </c>
      <c r="C1445" s="3">
        <f t="shared" si="89"/>
        <v>1</v>
      </c>
      <c r="D1445" s="3">
        <f t="shared" si="90"/>
        <v>3</v>
      </c>
      <c r="E1445" s="3" t="str">
        <f t="shared" si="91"/>
        <v>201313</v>
      </c>
      <c r="F1445" s="35">
        <v>0.125</v>
      </c>
      <c r="G1445">
        <v>17.5</v>
      </c>
    </row>
    <row r="1446" spans="1:7" x14ac:dyDescent="0.25">
      <c r="A1446" s="34">
        <v>41275</v>
      </c>
      <c r="B1446" s="3">
        <f t="shared" si="88"/>
        <v>2013</v>
      </c>
      <c r="C1446" s="3">
        <f t="shared" si="89"/>
        <v>1</v>
      </c>
      <c r="D1446" s="3">
        <f t="shared" si="90"/>
        <v>4</v>
      </c>
      <c r="E1446" s="3" t="str">
        <f t="shared" si="91"/>
        <v>201314</v>
      </c>
      <c r="F1446" s="35">
        <v>0.16666666666666666</v>
      </c>
      <c r="G1446">
        <v>17</v>
      </c>
    </row>
    <row r="1447" spans="1:7" x14ac:dyDescent="0.25">
      <c r="A1447" s="34">
        <v>41275</v>
      </c>
      <c r="B1447" s="3">
        <f t="shared" si="88"/>
        <v>2013</v>
      </c>
      <c r="C1447" s="3">
        <f t="shared" si="89"/>
        <v>1</v>
      </c>
      <c r="D1447" s="3">
        <f t="shared" si="90"/>
        <v>5</v>
      </c>
      <c r="E1447" s="3" t="str">
        <f t="shared" si="91"/>
        <v>201315</v>
      </c>
      <c r="F1447" s="35">
        <v>0.20833333333333334</v>
      </c>
      <c r="G1447">
        <v>17.5</v>
      </c>
    </row>
    <row r="1448" spans="1:7" x14ac:dyDescent="0.25">
      <c r="A1448" s="34">
        <v>41275</v>
      </c>
      <c r="B1448" s="3">
        <f t="shared" si="88"/>
        <v>2013</v>
      </c>
      <c r="C1448" s="3">
        <f t="shared" si="89"/>
        <v>1</v>
      </c>
      <c r="D1448" s="3">
        <f t="shared" si="90"/>
        <v>6</v>
      </c>
      <c r="E1448" s="3" t="str">
        <f t="shared" si="91"/>
        <v>201316</v>
      </c>
      <c r="F1448" s="35">
        <v>0.25</v>
      </c>
      <c r="G1448">
        <v>18.399999999999999</v>
      </c>
    </row>
    <row r="1449" spans="1:7" x14ac:dyDescent="0.25">
      <c r="A1449" s="34">
        <v>41275</v>
      </c>
      <c r="B1449" s="3">
        <f t="shared" si="88"/>
        <v>2013</v>
      </c>
      <c r="C1449" s="3">
        <f t="shared" si="89"/>
        <v>1</v>
      </c>
      <c r="D1449" s="3">
        <f t="shared" si="90"/>
        <v>7</v>
      </c>
      <c r="E1449" s="3" t="str">
        <f t="shared" si="91"/>
        <v>201317</v>
      </c>
      <c r="F1449" s="35">
        <v>0.29166666666666669</v>
      </c>
      <c r="G1449">
        <v>19.100000000000001</v>
      </c>
    </row>
    <row r="1450" spans="1:7" x14ac:dyDescent="0.25">
      <c r="A1450" s="34">
        <v>41275</v>
      </c>
      <c r="B1450" s="3">
        <f t="shared" si="88"/>
        <v>2013</v>
      </c>
      <c r="C1450" s="3">
        <f t="shared" si="89"/>
        <v>1</v>
      </c>
      <c r="D1450" s="3">
        <f t="shared" si="90"/>
        <v>8</v>
      </c>
      <c r="E1450" s="3" t="str">
        <f t="shared" si="91"/>
        <v>201318</v>
      </c>
      <c r="F1450" s="35">
        <v>0.33333333333333331</v>
      </c>
      <c r="G1450">
        <v>20</v>
      </c>
    </row>
    <row r="1451" spans="1:7" x14ac:dyDescent="0.25">
      <c r="A1451" s="34">
        <v>41275</v>
      </c>
      <c r="B1451" s="3">
        <f t="shared" si="88"/>
        <v>2013</v>
      </c>
      <c r="C1451" s="3">
        <f t="shared" si="89"/>
        <v>1</v>
      </c>
      <c r="D1451" s="3">
        <f t="shared" si="90"/>
        <v>9</v>
      </c>
      <c r="E1451" s="3" t="str">
        <f t="shared" si="91"/>
        <v>201319</v>
      </c>
      <c r="F1451" s="35">
        <v>0.375</v>
      </c>
      <c r="G1451">
        <v>20.5</v>
      </c>
    </row>
    <row r="1452" spans="1:7" x14ac:dyDescent="0.25">
      <c r="A1452" s="34">
        <v>41275</v>
      </c>
      <c r="B1452" s="3">
        <f t="shared" si="88"/>
        <v>2013</v>
      </c>
      <c r="C1452" s="3">
        <f t="shared" si="89"/>
        <v>1</v>
      </c>
      <c r="D1452" s="3">
        <f t="shared" si="90"/>
        <v>10</v>
      </c>
      <c r="E1452" s="3" t="str">
        <f t="shared" si="91"/>
        <v>2013110</v>
      </c>
      <c r="F1452" s="35">
        <v>0.41666666666666669</v>
      </c>
      <c r="G1452">
        <v>20.6</v>
      </c>
    </row>
    <row r="1453" spans="1:7" x14ac:dyDescent="0.25">
      <c r="A1453" s="34">
        <v>41275</v>
      </c>
      <c r="B1453" s="3">
        <f t="shared" si="88"/>
        <v>2013</v>
      </c>
      <c r="C1453" s="3">
        <f t="shared" si="89"/>
        <v>1</v>
      </c>
      <c r="D1453" s="3">
        <f t="shared" si="90"/>
        <v>11</v>
      </c>
      <c r="E1453" s="3" t="str">
        <f t="shared" si="91"/>
        <v>2013111</v>
      </c>
      <c r="F1453" s="35">
        <v>0.45833333333333331</v>
      </c>
      <c r="G1453">
        <v>20.7</v>
      </c>
    </row>
    <row r="1454" spans="1:7" x14ac:dyDescent="0.25">
      <c r="A1454" s="34">
        <v>41275</v>
      </c>
      <c r="B1454" s="3">
        <f t="shared" si="88"/>
        <v>2013</v>
      </c>
      <c r="C1454" s="3">
        <f t="shared" si="89"/>
        <v>1</v>
      </c>
      <c r="D1454" s="3">
        <f t="shared" si="90"/>
        <v>12</v>
      </c>
      <c r="E1454" s="3" t="str">
        <f t="shared" si="91"/>
        <v>2013112</v>
      </c>
      <c r="F1454" s="35">
        <v>0.5</v>
      </c>
      <c r="G1454">
        <v>20.6</v>
      </c>
    </row>
    <row r="1455" spans="1:7" x14ac:dyDescent="0.25">
      <c r="A1455" s="34">
        <v>41275</v>
      </c>
      <c r="B1455" s="3">
        <f t="shared" si="88"/>
        <v>2013</v>
      </c>
      <c r="C1455" s="3">
        <f t="shared" si="89"/>
        <v>1</v>
      </c>
      <c r="D1455" s="3">
        <f t="shared" si="90"/>
        <v>13</v>
      </c>
      <c r="E1455" s="3" t="str">
        <f t="shared" si="91"/>
        <v>2013113</v>
      </c>
      <c r="F1455" s="35">
        <v>0.54166666666666663</v>
      </c>
      <c r="G1455">
        <v>20.100000000000001</v>
      </c>
    </row>
    <row r="1456" spans="1:7" x14ac:dyDescent="0.25">
      <c r="A1456" s="34">
        <v>41275</v>
      </c>
      <c r="B1456" s="3">
        <f t="shared" si="88"/>
        <v>2013</v>
      </c>
      <c r="C1456" s="3">
        <f t="shared" si="89"/>
        <v>1</v>
      </c>
      <c r="D1456" s="3">
        <f t="shared" si="90"/>
        <v>14</v>
      </c>
      <c r="E1456" s="3" t="str">
        <f t="shared" si="91"/>
        <v>2013114</v>
      </c>
      <c r="F1456" s="35">
        <v>0.58333333333333337</v>
      </c>
      <c r="G1456">
        <v>19.600000000000001</v>
      </c>
    </row>
    <row r="1457" spans="1:7" x14ac:dyDescent="0.25">
      <c r="A1457" s="34">
        <v>41275</v>
      </c>
      <c r="B1457" s="3">
        <f t="shared" si="88"/>
        <v>2013</v>
      </c>
      <c r="C1457" s="3">
        <f t="shared" si="89"/>
        <v>1</v>
      </c>
      <c r="D1457" s="3">
        <f t="shared" si="90"/>
        <v>15</v>
      </c>
      <c r="E1457" s="3" t="str">
        <f t="shared" si="91"/>
        <v>2013115</v>
      </c>
      <c r="F1457" s="35">
        <v>0.625</v>
      </c>
      <c r="G1457">
        <v>20</v>
      </c>
    </row>
    <row r="1458" spans="1:7" x14ac:dyDescent="0.25">
      <c r="A1458" s="34">
        <v>41275</v>
      </c>
      <c r="B1458" s="3">
        <f t="shared" si="88"/>
        <v>2013</v>
      </c>
      <c r="C1458" s="3">
        <f t="shared" si="89"/>
        <v>1</v>
      </c>
      <c r="D1458" s="3">
        <f t="shared" si="90"/>
        <v>16</v>
      </c>
      <c r="E1458" s="3" t="str">
        <f t="shared" si="91"/>
        <v>2013116</v>
      </c>
      <c r="F1458" s="35">
        <v>0.66666666666666663</v>
      </c>
      <c r="G1458">
        <v>20.6</v>
      </c>
    </row>
    <row r="1459" spans="1:7" x14ac:dyDescent="0.25">
      <c r="A1459" s="34">
        <v>41275</v>
      </c>
      <c r="B1459" s="3">
        <f t="shared" si="88"/>
        <v>2013</v>
      </c>
      <c r="C1459" s="3">
        <f t="shared" si="89"/>
        <v>1</v>
      </c>
      <c r="D1459" s="3">
        <f t="shared" si="90"/>
        <v>17</v>
      </c>
      <c r="E1459" s="3" t="str">
        <f t="shared" si="91"/>
        <v>2013117</v>
      </c>
      <c r="F1459" s="35">
        <v>0.70833333333333337</v>
      </c>
      <c r="G1459">
        <v>21.9</v>
      </c>
    </row>
    <row r="1460" spans="1:7" x14ac:dyDescent="0.25">
      <c r="A1460" s="34">
        <v>41275</v>
      </c>
      <c r="B1460" s="3">
        <f t="shared" si="88"/>
        <v>2013</v>
      </c>
      <c r="C1460" s="3">
        <f t="shared" si="89"/>
        <v>1</v>
      </c>
      <c r="D1460" s="3">
        <f t="shared" si="90"/>
        <v>18</v>
      </c>
      <c r="E1460" s="3" t="str">
        <f t="shared" si="91"/>
        <v>2013118</v>
      </c>
      <c r="F1460" s="35">
        <v>0.75</v>
      </c>
      <c r="G1460">
        <v>22.9</v>
      </c>
    </row>
    <row r="1461" spans="1:7" x14ac:dyDescent="0.25">
      <c r="A1461" s="34">
        <v>41275</v>
      </c>
      <c r="B1461" s="3">
        <f t="shared" si="88"/>
        <v>2013</v>
      </c>
      <c r="C1461" s="3">
        <f t="shared" si="89"/>
        <v>1</v>
      </c>
      <c r="D1461" s="3">
        <f t="shared" si="90"/>
        <v>19</v>
      </c>
      <c r="E1461" s="3" t="str">
        <f t="shared" si="91"/>
        <v>2013119</v>
      </c>
      <c r="F1461" s="35">
        <v>0.79166666666666663</v>
      </c>
      <c r="G1461">
        <v>23.1</v>
      </c>
    </row>
    <row r="1462" spans="1:7" x14ac:dyDescent="0.25">
      <c r="A1462" s="34">
        <v>41275</v>
      </c>
      <c r="B1462" s="3">
        <f t="shared" si="88"/>
        <v>2013</v>
      </c>
      <c r="C1462" s="3">
        <f t="shared" si="89"/>
        <v>1</v>
      </c>
      <c r="D1462" s="3">
        <f t="shared" si="90"/>
        <v>20</v>
      </c>
      <c r="E1462" s="3" t="str">
        <f t="shared" si="91"/>
        <v>2013120</v>
      </c>
      <c r="F1462" s="35">
        <v>0.83333333333333337</v>
      </c>
      <c r="G1462">
        <v>23.7</v>
      </c>
    </row>
    <row r="1463" spans="1:7" x14ac:dyDescent="0.25">
      <c r="A1463" s="34">
        <v>41275</v>
      </c>
      <c r="B1463" s="3">
        <f t="shared" si="88"/>
        <v>2013</v>
      </c>
      <c r="C1463" s="3">
        <f t="shared" si="89"/>
        <v>1</v>
      </c>
      <c r="D1463" s="3">
        <f t="shared" si="90"/>
        <v>21</v>
      </c>
      <c r="E1463" s="3" t="str">
        <f t="shared" si="91"/>
        <v>2013121</v>
      </c>
      <c r="F1463" s="35">
        <v>0.875</v>
      </c>
      <c r="G1463">
        <v>23.7</v>
      </c>
    </row>
    <row r="1464" spans="1:7" x14ac:dyDescent="0.25">
      <c r="A1464" s="34">
        <v>41275</v>
      </c>
      <c r="B1464" s="3">
        <f t="shared" si="88"/>
        <v>2013</v>
      </c>
      <c r="C1464" s="3">
        <f t="shared" si="89"/>
        <v>1</v>
      </c>
      <c r="D1464" s="3">
        <f t="shared" si="90"/>
        <v>22</v>
      </c>
      <c r="E1464" s="3" t="str">
        <f t="shared" si="91"/>
        <v>2013122</v>
      </c>
      <c r="F1464" s="35">
        <v>0.91666666666666663</v>
      </c>
      <c r="G1464">
        <v>23.1</v>
      </c>
    </row>
    <row r="1465" spans="1:7" x14ac:dyDescent="0.25">
      <c r="A1465" s="34">
        <v>41275</v>
      </c>
      <c r="B1465" s="3">
        <f t="shared" si="88"/>
        <v>2013</v>
      </c>
      <c r="C1465" s="3">
        <f t="shared" si="89"/>
        <v>1</v>
      </c>
      <c r="D1465" s="3">
        <f t="shared" si="90"/>
        <v>23</v>
      </c>
      <c r="E1465" s="3" t="str">
        <f t="shared" si="91"/>
        <v>2013123</v>
      </c>
      <c r="F1465" s="35">
        <v>0.95833333333333337</v>
      </c>
      <c r="G1465">
        <v>21.9</v>
      </c>
    </row>
    <row r="1466" spans="1:7" x14ac:dyDescent="0.25">
      <c r="A1466" s="34">
        <v>41306</v>
      </c>
      <c r="B1466" s="3">
        <f t="shared" si="88"/>
        <v>2013</v>
      </c>
      <c r="C1466" s="3">
        <f t="shared" si="89"/>
        <v>2</v>
      </c>
      <c r="D1466" s="3">
        <f t="shared" si="90"/>
        <v>0</v>
      </c>
      <c r="E1466" s="3" t="str">
        <f t="shared" si="91"/>
        <v>201320</v>
      </c>
      <c r="F1466" s="35">
        <v>0</v>
      </c>
      <c r="G1466">
        <v>21</v>
      </c>
    </row>
    <row r="1467" spans="1:7" x14ac:dyDescent="0.25">
      <c r="A1467" s="34">
        <v>41306</v>
      </c>
      <c r="B1467" s="3">
        <f t="shared" si="88"/>
        <v>2013</v>
      </c>
      <c r="C1467" s="3">
        <f t="shared" si="89"/>
        <v>2</v>
      </c>
      <c r="D1467" s="3">
        <f t="shared" si="90"/>
        <v>1</v>
      </c>
      <c r="E1467" s="3" t="str">
        <f t="shared" si="91"/>
        <v>201321</v>
      </c>
      <c r="F1467" s="35">
        <v>4.1666666666666664E-2</v>
      </c>
      <c r="G1467">
        <v>20.100000000000001</v>
      </c>
    </row>
    <row r="1468" spans="1:7" x14ac:dyDescent="0.25">
      <c r="A1468" s="34">
        <v>41306</v>
      </c>
      <c r="B1468" s="3">
        <f t="shared" si="88"/>
        <v>2013</v>
      </c>
      <c r="C1468" s="3">
        <f t="shared" si="89"/>
        <v>2</v>
      </c>
      <c r="D1468" s="3">
        <f t="shared" si="90"/>
        <v>2</v>
      </c>
      <c r="E1468" s="3" t="str">
        <f t="shared" si="91"/>
        <v>201322</v>
      </c>
      <c r="F1468" s="35">
        <v>8.3333333333333329E-2</v>
      </c>
      <c r="G1468">
        <v>18.5</v>
      </c>
    </row>
    <row r="1469" spans="1:7" x14ac:dyDescent="0.25">
      <c r="A1469" s="34">
        <v>41306</v>
      </c>
      <c r="B1469" s="3">
        <f t="shared" si="88"/>
        <v>2013</v>
      </c>
      <c r="C1469" s="3">
        <f t="shared" si="89"/>
        <v>2</v>
      </c>
      <c r="D1469" s="3">
        <f t="shared" si="90"/>
        <v>3</v>
      </c>
      <c r="E1469" s="3" t="str">
        <f t="shared" si="91"/>
        <v>201323</v>
      </c>
      <c r="F1469" s="35">
        <v>0.125</v>
      </c>
      <c r="G1469">
        <v>17.600000000000001</v>
      </c>
    </row>
    <row r="1470" spans="1:7" x14ac:dyDescent="0.25">
      <c r="A1470" s="34">
        <v>41306</v>
      </c>
      <c r="B1470" s="3">
        <f t="shared" si="88"/>
        <v>2013</v>
      </c>
      <c r="C1470" s="3">
        <f t="shared" si="89"/>
        <v>2</v>
      </c>
      <c r="D1470" s="3">
        <f t="shared" si="90"/>
        <v>4</v>
      </c>
      <c r="E1470" s="3" t="str">
        <f t="shared" si="91"/>
        <v>201324</v>
      </c>
      <c r="F1470" s="35">
        <v>0.16666666666666666</v>
      </c>
      <c r="G1470">
        <v>18.100000000000001</v>
      </c>
    </row>
    <row r="1471" spans="1:7" x14ac:dyDescent="0.25">
      <c r="A1471" s="34">
        <v>41306</v>
      </c>
      <c r="B1471" s="3">
        <f t="shared" si="88"/>
        <v>2013</v>
      </c>
      <c r="C1471" s="3">
        <f t="shared" si="89"/>
        <v>2</v>
      </c>
      <c r="D1471" s="3">
        <f t="shared" si="90"/>
        <v>5</v>
      </c>
      <c r="E1471" s="3" t="str">
        <f t="shared" si="91"/>
        <v>201325</v>
      </c>
      <c r="F1471" s="35">
        <v>0.20833333333333334</v>
      </c>
      <c r="G1471">
        <v>18.399999999999999</v>
      </c>
    </row>
    <row r="1472" spans="1:7" x14ac:dyDescent="0.25">
      <c r="A1472" s="34">
        <v>41306</v>
      </c>
      <c r="B1472" s="3">
        <f t="shared" si="88"/>
        <v>2013</v>
      </c>
      <c r="C1472" s="3">
        <f t="shared" si="89"/>
        <v>2</v>
      </c>
      <c r="D1472" s="3">
        <f t="shared" si="90"/>
        <v>6</v>
      </c>
      <c r="E1472" s="3" t="str">
        <f t="shared" si="91"/>
        <v>201326</v>
      </c>
      <c r="F1472" s="35">
        <v>0.25</v>
      </c>
      <c r="G1472">
        <v>19.7</v>
      </c>
    </row>
    <row r="1473" spans="1:7" x14ac:dyDescent="0.25">
      <c r="A1473" s="34">
        <v>41306</v>
      </c>
      <c r="B1473" s="3">
        <f t="shared" si="88"/>
        <v>2013</v>
      </c>
      <c r="C1473" s="3">
        <f t="shared" si="89"/>
        <v>2</v>
      </c>
      <c r="D1473" s="3">
        <f t="shared" si="90"/>
        <v>7</v>
      </c>
      <c r="E1473" s="3" t="str">
        <f t="shared" si="91"/>
        <v>201327</v>
      </c>
      <c r="F1473" s="35">
        <v>0.29166666666666669</v>
      </c>
      <c r="G1473">
        <v>20.8</v>
      </c>
    </row>
    <row r="1474" spans="1:7" x14ac:dyDescent="0.25">
      <c r="A1474" s="34">
        <v>41306</v>
      </c>
      <c r="B1474" s="3">
        <f t="shared" si="88"/>
        <v>2013</v>
      </c>
      <c r="C1474" s="3">
        <f t="shared" si="89"/>
        <v>2</v>
      </c>
      <c r="D1474" s="3">
        <f t="shared" si="90"/>
        <v>8</v>
      </c>
      <c r="E1474" s="3" t="str">
        <f t="shared" si="91"/>
        <v>201328</v>
      </c>
      <c r="F1474" s="35">
        <v>0.33333333333333331</v>
      </c>
      <c r="G1474">
        <v>21.3</v>
      </c>
    </row>
    <row r="1475" spans="1:7" x14ac:dyDescent="0.25">
      <c r="A1475" s="34">
        <v>41306</v>
      </c>
      <c r="B1475" s="3">
        <f t="shared" ref="B1475:B1538" si="92">YEAR(A1475)</f>
        <v>2013</v>
      </c>
      <c r="C1475" s="3">
        <f t="shared" ref="C1475:C1538" si="93">MONTH(A1475)</f>
        <v>2</v>
      </c>
      <c r="D1475" s="3">
        <f t="shared" ref="D1475:D1538" si="94">HOUR(F1475)</f>
        <v>9</v>
      </c>
      <c r="E1475" s="3" t="str">
        <f t="shared" ref="E1475:E1538" si="95">B1475&amp;C1475&amp;D1475</f>
        <v>201329</v>
      </c>
      <c r="F1475" s="35">
        <v>0.375</v>
      </c>
      <c r="G1475">
        <v>22.2</v>
      </c>
    </row>
    <row r="1476" spans="1:7" x14ac:dyDescent="0.25">
      <c r="A1476" s="34">
        <v>41306</v>
      </c>
      <c r="B1476" s="3">
        <f t="shared" si="92"/>
        <v>2013</v>
      </c>
      <c r="C1476" s="3">
        <f t="shared" si="93"/>
        <v>2</v>
      </c>
      <c r="D1476" s="3">
        <f t="shared" si="94"/>
        <v>10</v>
      </c>
      <c r="E1476" s="3" t="str">
        <f t="shared" si="95"/>
        <v>2013210</v>
      </c>
      <c r="F1476" s="35">
        <v>0.41666666666666669</v>
      </c>
      <c r="G1476">
        <v>22.6</v>
      </c>
    </row>
    <row r="1477" spans="1:7" x14ac:dyDescent="0.25">
      <c r="A1477" s="34">
        <v>41306</v>
      </c>
      <c r="B1477" s="3">
        <f t="shared" si="92"/>
        <v>2013</v>
      </c>
      <c r="C1477" s="3">
        <f t="shared" si="93"/>
        <v>2</v>
      </c>
      <c r="D1477" s="3">
        <f t="shared" si="94"/>
        <v>11</v>
      </c>
      <c r="E1477" s="3" t="str">
        <f t="shared" si="95"/>
        <v>2013211</v>
      </c>
      <c r="F1477" s="35">
        <v>0.45833333333333331</v>
      </c>
      <c r="G1477">
        <v>22.5</v>
      </c>
    </row>
    <row r="1478" spans="1:7" x14ac:dyDescent="0.25">
      <c r="A1478" s="34">
        <v>41306</v>
      </c>
      <c r="B1478" s="3">
        <f t="shared" si="92"/>
        <v>2013</v>
      </c>
      <c r="C1478" s="3">
        <f t="shared" si="93"/>
        <v>2</v>
      </c>
      <c r="D1478" s="3">
        <f t="shared" si="94"/>
        <v>12</v>
      </c>
      <c r="E1478" s="3" t="str">
        <f t="shared" si="95"/>
        <v>2013212</v>
      </c>
      <c r="F1478" s="35">
        <v>0.5</v>
      </c>
      <c r="G1478">
        <v>21.5</v>
      </c>
    </row>
    <row r="1479" spans="1:7" x14ac:dyDescent="0.25">
      <c r="A1479" s="34">
        <v>41306</v>
      </c>
      <c r="B1479" s="3">
        <f t="shared" si="92"/>
        <v>2013</v>
      </c>
      <c r="C1479" s="3">
        <f t="shared" si="93"/>
        <v>2</v>
      </c>
      <c r="D1479" s="3">
        <f t="shared" si="94"/>
        <v>13</v>
      </c>
      <c r="E1479" s="3" t="str">
        <f t="shared" si="95"/>
        <v>2013213</v>
      </c>
      <c r="F1479" s="35">
        <v>0.54166666666666663</v>
      </c>
      <c r="G1479">
        <v>21.1</v>
      </c>
    </row>
    <row r="1480" spans="1:7" x14ac:dyDescent="0.25">
      <c r="A1480" s="34">
        <v>41306</v>
      </c>
      <c r="B1480" s="3">
        <f t="shared" si="92"/>
        <v>2013</v>
      </c>
      <c r="C1480" s="3">
        <f t="shared" si="93"/>
        <v>2</v>
      </c>
      <c r="D1480" s="3">
        <f t="shared" si="94"/>
        <v>14</v>
      </c>
      <c r="E1480" s="3" t="str">
        <f t="shared" si="95"/>
        <v>2013214</v>
      </c>
      <c r="F1480" s="35">
        <v>0.58333333333333337</v>
      </c>
      <c r="G1480">
        <v>21.5</v>
      </c>
    </row>
    <row r="1481" spans="1:7" x14ac:dyDescent="0.25">
      <c r="A1481" s="34">
        <v>41306</v>
      </c>
      <c r="B1481" s="3">
        <f t="shared" si="92"/>
        <v>2013</v>
      </c>
      <c r="C1481" s="3">
        <f t="shared" si="93"/>
        <v>2</v>
      </c>
      <c r="D1481" s="3">
        <f t="shared" si="94"/>
        <v>15</v>
      </c>
      <c r="E1481" s="3" t="str">
        <f t="shared" si="95"/>
        <v>2013215</v>
      </c>
      <c r="F1481" s="35">
        <v>0.625</v>
      </c>
      <c r="G1481">
        <v>21.7</v>
      </c>
    </row>
    <row r="1482" spans="1:7" x14ac:dyDescent="0.25">
      <c r="A1482" s="34">
        <v>41306</v>
      </c>
      <c r="B1482" s="3">
        <f t="shared" si="92"/>
        <v>2013</v>
      </c>
      <c r="C1482" s="3">
        <f t="shared" si="93"/>
        <v>2</v>
      </c>
      <c r="D1482" s="3">
        <f t="shared" si="94"/>
        <v>16</v>
      </c>
      <c r="E1482" s="3" t="str">
        <f t="shared" si="95"/>
        <v>2013216</v>
      </c>
      <c r="F1482" s="35">
        <v>0.66666666666666663</v>
      </c>
      <c r="G1482">
        <v>21.4</v>
      </c>
    </row>
    <row r="1483" spans="1:7" x14ac:dyDescent="0.25">
      <c r="A1483" s="34">
        <v>41306</v>
      </c>
      <c r="B1483" s="3">
        <f t="shared" si="92"/>
        <v>2013</v>
      </c>
      <c r="C1483" s="3">
        <f t="shared" si="93"/>
        <v>2</v>
      </c>
      <c r="D1483" s="3">
        <f t="shared" si="94"/>
        <v>17</v>
      </c>
      <c r="E1483" s="3" t="str">
        <f t="shared" si="95"/>
        <v>2013217</v>
      </c>
      <c r="F1483" s="35">
        <v>0.70833333333333337</v>
      </c>
      <c r="G1483">
        <v>22.2</v>
      </c>
    </row>
    <row r="1484" spans="1:7" x14ac:dyDescent="0.25">
      <c r="A1484" s="34">
        <v>41306</v>
      </c>
      <c r="B1484" s="3">
        <f t="shared" si="92"/>
        <v>2013</v>
      </c>
      <c r="C1484" s="3">
        <f t="shared" si="93"/>
        <v>2</v>
      </c>
      <c r="D1484" s="3">
        <f t="shared" si="94"/>
        <v>18</v>
      </c>
      <c r="E1484" s="3" t="str">
        <f t="shared" si="95"/>
        <v>2013218</v>
      </c>
      <c r="F1484" s="35">
        <v>0.75</v>
      </c>
      <c r="G1484">
        <v>23.2</v>
      </c>
    </row>
    <row r="1485" spans="1:7" x14ac:dyDescent="0.25">
      <c r="A1485" s="34">
        <v>41306</v>
      </c>
      <c r="B1485" s="3">
        <f t="shared" si="92"/>
        <v>2013</v>
      </c>
      <c r="C1485" s="3">
        <f t="shared" si="93"/>
        <v>2</v>
      </c>
      <c r="D1485" s="3">
        <f t="shared" si="94"/>
        <v>19</v>
      </c>
      <c r="E1485" s="3" t="str">
        <f t="shared" si="95"/>
        <v>2013219</v>
      </c>
      <c r="F1485" s="35">
        <v>0.79166666666666663</v>
      </c>
      <c r="G1485">
        <v>23.9</v>
      </c>
    </row>
    <row r="1486" spans="1:7" x14ac:dyDescent="0.25">
      <c r="A1486" s="34">
        <v>41306</v>
      </c>
      <c r="B1486" s="3">
        <f t="shared" si="92"/>
        <v>2013</v>
      </c>
      <c r="C1486" s="3">
        <f t="shared" si="93"/>
        <v>2</v>
      </c>
      <c r="D1486" s="3">
        <f t="shared" si="94"/>
        <v>20</v>
      </c>
      <c r="E1486" s="3" t="str">
        <f t="shared" si="95"/>
        <v>2013220</v>
      </c>
      <c r="F1486" s="35">
        <v>0.83333333333333337</v>
      </c>
      <c r="G1486">
        <v>23.6</v>
      </c>
    </row>
    <row r="1487" spans="1:7" x14ac:dyDescent="0.25">
      <c r="A1487" s="34">
        <v>41306</v>
      </c>
      <c r="B1487" s="3">
        <f t="shared" si="92"/>
        <v>2013</v>
      </c>
      <c r="C1487" s="3">
        <f t="shared" si="93"/>
        <v>2</v>
      </c>
      <c r="D1487" s="3">
        <f t="shared" si="94"/>
        <v>21</v>
      </c>
      <c r="E1487" s="3" t="str">
        <f t="shared" si="95"/>
        <v>2013221</v>
      </c>
      <c r="F1487" s="35">
        <v>0.875</v>
      </c>
      <c r="G1487">
        <v>23.6</v>
      </c>
    </row>
    <row r="1488" spans="1:7" x14ac:dyDescent="0.25">
      <c r="A1488" s="34">
        <v>41306</v>
      </c>
      <c r="B1488" s="3">
        <f t="shared" si="92"/>
        <v>2013</v>
      </c>
      <c r="C1488" s="3">
        <f t="shared" si="93"/>
        <v>2</v>
      </c>
      <c r="D1488" s="3">
        <f t="shared" si="94"/>
        <v>22</v>
      </c>
      <c r="E1488" s="3" t="str">
        <f t="shared" si="95"/>
        <v>2013222</v>
      </c>
      <c r="F1488" s="35">
        <v>0.91666666666666663</v>
      </c>
      <c r="G1488">
        <v>23.1</v>
      </c>
    </row>
    <row r="1489" spans="1:7" x14ac:dyDescent="0.25">
      <c r="A1489" s="34">
        <v>41306</v>
      </c>
      <c r="B1489" s="3">
        <f t="shared" si="92"/>
        <v>2013</v>
      </c>
      <c r="C1489" s="3">
        <f t="shared" si="93"/>
        <v>2</v>
      </c>
      <c r="D1489" s="3">
        <f t="shared" si="94"/>
        <v>23</v>
      </c>
      <c r="E1489" s="3" t="str">
        <f t="shared" si="95"/>
        <v>2013223</v>
      </c>
      <c r="F1489" s="35">
        <v>0.95833333333333337</v>
      </c>
      <c r="G1489">
        <v>21.6</v>
      </c>
    </row>
    <row r="1490" spans="1:7" x14ac:dyDescent="0.25">
      <c r="A1490" s="34">
        <v>41334</v>
      </c>
      <c r="B1490" s="3">
        <f t="shared" si="92"/>
        <v>2013</v>
      </c>
      <c r="C1490" s="3">
        <f t="shared" si="93"/>
        <v>3</v>
      </c>
      <c r="D1490" s="3">
        <f t="shared" si="94"/>
        <v>0</v>
      </c>
      <c r="E1490" s="3" t="str">
        <f t="shared" si="95"/>
        <v>201330</v>
      </c>
      <c r="F1490" s="35">
        <v>0</v>
      </c>
      <c r="G1490">
        <v>24.9</v>
      </c>
    </row>
    <row r="1491" spans="1:7" x14ac:dyDescent="0.25">
      <c r="A1491" s="34">
        <v>41334</v>
      </c>
      <c r="B1491" s="3">
        <f t="shared" si="92"/>
        <v>2013</v>
      </c>
      <c r="C1491" s="3">
        <f t="shared" si="93"/>
        <v>3</v>
      </c>
      <c r="D1491" s="3">
        <f t="shared" si="94"/>
        <v>1</v>
      </c>
      <c r="E1491" s="3" t="str">
        <f t="shared" si="95"/>
        <v>201331</v>
      </c>
      <c r="F1491" s="35">
        <v>4.1666666666666664E-2</v>
      </c>
      <c r="G1491">
        <v>24.4</v>
      </c>
    </row>
    <row r="1492" spans="1:7" x14ac:dyDescent="0.25">
      <c r="A1492" s="34">
        <v>41334</v>
      </c>
      <c r="B1492" s="3">
        <f t="shared" si="92"/>
        <v>2013</v>
      </c>
      <c r="C1492" s="3">
        <f t="shared" si="93"/>
        <v>3</v>
      </c>
      <c r="D1492" s="3">
        <f t="shared" si="94"/>
        <v>2</v>
      </c>
      <c r="E1492" s="3" t="str">
        <f t="shared" si="95"/>
        <v>201332</v>
      </c>
      <c r="F1492" s="35">
        <v>8.3333333333333329E-2</v>
      </c>
      <c r="G1492">
        <v>24.5</v>
      </c>
    </row>
    <row r="1493" spans="1:7" x14ac:dyDescent="0.25">
      <c r="A1493" s="34">
        <v>41334</v>
      </c>
      <c r="B1493" s="3">
        <f t="shared" si="92"/>
        <v>2013</v>
      </c>
      <c r="C1493" s="3">
        <f t="shared" si="93"/>
        <v>3</v>
      </c>
      <c r="D1493" s="3">
        <f t="shared" si="94"/>
        <v>3</v>
      </c>
      <c r="E1493" s="3" t="str">
        <f t="shared" si="95"/>
        <v>201333</v>
      </c>
      <c r="F1493" s="35">
        <v>0.125</v>
      </c>
      <c r="G1493">
        <v>24.3</v>
      </c>
    </row>
    <row r="1494" spans="1:7" x14ac:dyDescent="0.25">
      <c r="A1494" s="34">
        <v>41334</v>
      </c>
      <c r="B1494" s="3">
        <f t="shared" si="92"/>
        <v>2013</v>
      </c>
      <c r="C1494" s="3">
        <f t="shared" si="93"/>
        <v>3</v>
      </c>
      <c r="D1494" s="3">
        <f t="shared" si="94"/>
        <v>4</v>
      </c>
      <c r="E1494" s="3" t="str">
        <f t="shared" si="95"/>
        <v>201334</v>
      </c>
      <c r="F1494" s="35">
        <v>0.16666666666666666</v>
      </c>
      <c r="G1494">
        <v>24.9</v>
      </c>
    </row>
    <row r="1495" spans="1:7" x14ac:dyDescent="0.25">
      <c r="A1495" s="34">
        <v>41334</v>
      </c>
      <c r="B1495" s="3">
        <f t="shared" si="92"/>
        <v>2013</v>
      </c>
      <c r="C1495" s="3">
        <f t="shared" si="93"/>
        <v>3</v>
      </c>
      <c r="D1495" s="3">
        <f t="shared" si="94"/>
        <v>5</v>
      </c>
      <c r="E1495" s="3" t="str">
        <f t="shared" si="95"/>
        <v>201335</v>
      </c>
      <c r="F1495" s="35">
        <v>0.20833333333333334</v>
      </c>
      <c r="G1495">
        <v>26.6</v>
      </c>
    </row>
    <row r="1496" spans="1:7" x14ac:dyDescent="0.25">
      <c r="A1496" s="34">
        <v>41334</v>
      </c>
      <c r="B1496" s="3">
        <f t="shared" si="92"/>
        <v>2013</v>
      </c>
      <c r="C1496" s="3">
        <f t="shared" si="93"/>
        <v>3</v>
      </c>
      <c r="D1496" s="3">
        <f t="shared" si="94"/>
        <v>6</v>
      </c>
      <c r="E1496" s="3" t="str">
        <f t="shared" si="95"/>
        <v>201336</v>
      </c>
      <c r="F1496" s="35">
        <v>0.25</v>
      </c>
      <c r="G1496">
        <v>28.2</v>
      </c>
    </row>
    <row r="1497" spans="1:7" x14ac:dyDescent="0.25">
      <c r="A1497" s="34">
        <v>41334</v>
      </c>
      <c r="B1497" s="3">
        <f t="shared" si="92"/>
        <v>2013</v>
      </c>
      <c r="C1497" s="3">
        <f t="shared" si="93"/>
        <v>3</v>
      </c>
      <c r="D1497" s="3">
        <f t="shared" si="94"/>
        <v>7</v>
      </c>
      <c r="E1497" s="3" t="str">
        <f t="shared" si="95"/>
        <v>201337</v>
      </c>
      <c r="F1497" s="35">
        <v>0.29166666666666669</v>
      </c>
      <c r="G1497">
        <v>28</v>
      </c>
    </row>
    <row r="1498" spans="1:7" x14ac:dyDescent="0.25">
      <c r="A1498" s="34">
        <v>41334</v>
      </c>
      <c r="B1498" s="3">
        <f t="shared" si="92"/>
        <v>2013</v>
      </c>
      <c r="C1498" s="3">
        <f t="shared" si="93"/>
        <v>3</v>
      </c>
      <c r="D1498" s="3">
        <f t="shared" si="94"/>
        <v>8</v>
      </c>
      <c r="E1498" s="3" t="str">
        <f t="shared" si="95"/>
        <v>201338</v>
      </c>
      <c r="F1498" s="35">
        <v>0.33333333333333331</v>
      </c>
      <c r="G1498">
        <v>28.1</v>
      </c>
    </row>
    <row r="1499" spans="1:7" x14ac:dyDescent="0.25">
      <c r="A1499" s="34">
        <v>41334</v>
      </c>
      <c r="B1499" s="3">
        <f t="shared" si="92"/>
        <v>2013</v>
      </c>
      <c r="C1499" s="3">
        <f t="shared" si="93"/>
        <v>3</v>
      </c>
      <c r="D1499" s="3">
        <f t="shared" si="94"/>
        <v>9</v>
      </c>
      <c r="E1499" s="3" t="str">
        <f t="shared" si="95"/>
        <v>201339</v>
      </c>
      <c r="F1499" s="35">
        <v>0.375</v>
      </c>
      <c r="G1499">
        <v>28.2</v>
      </c>
    </row>
    <row r="1500" spans="1:7" x14ac:dyDescent="0.25">
      <c r="A1500" s="34">
        <v>41334</v>
      </c>
      <c r="B1500" s="3">
        <f t="shared" si="92"/>
        <v>2013</v>
      </c>
      <c r="C1500" s="3">
        <f t="shared" si="93"/>
        <v>3</v>
      </c>
      <c r="D1500" s="3">
        <f t="shared" si="94"/>
        <v>10</v>
      </c>
      <c r="E1500" s="3" t="str">
        <f t="shared" si="95"/>
        <v>2013310</v>
      </c>
      <c r="F1500" s="35">
        <v>0.41666666666666669</v>
      </c>
      <c r="G1500">
        <v>26.5</v>
      </c>
    </row>
    <row r="1501" spans="1:7" x14ac:dyDescent="0.25">
      <c r="A1501" s="34">
        <v>41334</v>
      </c>
      <c r="B1501" s="3">
        <f t="shared" si="92"/>
        <v>2013</v>
      </c>
      <c r="C1501" s="3">
        <f t="shared" si="93"/>
        <v>3</v>
      </c>
      <c r="D1501" s="3">
        <f t="shared" si="94"/>
        <v>11</v>
      </c>
      <c r="E1501" s="3" t="str">
        <f t="shared" si="95"/>
        <v>2013311</v>
      </c>
      <c r="F1501" s="35">
        <v>0.45833333333333331</v>
      </c>
      <c r="G1501">
        <v>25.7</v>
      </c>
    </row>
    <row r="1502" spans="1:7" x14ac:dyDescent="0.25">
      <c r="A1502" s="34">
        <v>41334</v>
      </c>
      <c r="B1502" s="3">
        <f t="shared" si="92"/>
        <v>2013</v>
      </c>
      <c r="C1502" s="3">
        <f t="shared" si="93"/>
        <v>3</v>
      </c>
      <c r="D1502" s="3">
        <f t="shared" si="94"/>
        <v>12</v>
      </c>
      <c r="E1502" s="3" t="str">
        <f t="shared" si="95"/>
        <v>2013312</v>
      </c>
      <c r="F1502" s="35">
        <v>0.5</v>
      </c>
      <c r="G1502">
        <v>23.8</v>
      </c>
    </row>
    <row r="1503" spans="1:7" x14ac:dyDescent="0.25">
      <c r="A1503" s="34">
        <v>41334</v>
      </c>
      <c r="B1503" s="3">
        <f t="shared" si="92"/>
        <v>2013</v>
      </c>
      <c r="C1503" s="3">
        <f t="shared" si="93"/>
        <v>3</v>
      </c>
      <c r="D1503" s="3">
        <f t="shared" si="94"/>
        <v>13</v>
      </c>
      <c r="E1503" s="3" t="str">
        <f t="shared" si="95"/>
        <v>2013313</v>
      </c>
      <c r="F1503" s="35">
        <v>0.54166666666666663</v>
      </c>
      <c r="G1503">
        <v>23.3</v>
      </c>
    </row>
    <row r="1504" spans="1:7" x14ac:dyDescent="0.25">
      <c r="A1504" s="34">
        <v>41334</v>
      </c>
      <c r="B1504" s="3">
        <f t="shared" si="92"/>
        <v>2013</v>
      </c>
      <c r="C1504" s="3">
        <f t="shared" si="93"/>
        <v>3</v>
      </c>
      <c r="D1504" s="3">
        <f t="shared" si="94"/>
        <v>14</v>
      </c>
      <c r="E1504" s="3" t="str">
        <f t="shared" si="95"/>
        <v>2013314</v>
      </c>
      <c r="F1504" s="35">
        <v>0.58333333333333337</v>
      </c>
      <c r="G1504">
        <v>22.3</v>
      </c>
    </row>
    <row r="1505" spans="1:7" x14ac:dyDescent="0.25">
      <c r="A1505" s="34">
        <v>41334</v>
      </c>
      <c r="B1505" s="3">
        <f t="shared" si="92"/>
        <v>2013</v>
      </c>
      <c r="C1505" s="3">
        <f t="shared" si="93"/>
        <v>3</v>
      </c>
      <c r="D1505" s="3">
        <f t="shared" si="94"/>
        <v>15</v>
      </c>
      <c r="E1505" s="3" t="str">
        <f t="shared" si="95"/>
        <v>2013315</v>
      </c>
      <c r="F1505" s="35">
        <v>0.625</v>
      </c>
      <c r="G1505">
        <v>21.4</v>
      </c>
    </row>
    <row r="1506" spans="1:7" x14ac:dyDescent="0.25">
      <c r="A1506" s="34">
        <v>41334</v>
      </c>
      <c r="B1506" s="3">
        <f t="shared" si="92"/>
        <v>2013</v>
      </c>
      <c r="C1506" s="3">
        <f t="shared" si="93"/>
        <v>3</v>
      </c>
      <c r="D1506" s="3">
        <f t="shared" si="94"/>
        <v>16</v>
      </c>
      <c r="E1506" s="3" t="str">
        <f t="shared" si="95"/>
        <v>2013316</v>
      </c>
      <c r="F1506" s="35">
        <v>0.66666666666666663</v>
      </c>
      <c r="G1506">
        <v>21.7</v>
      </c>
    </row>
    <row r="1507" spans="1:7" x14ac:dyDescent="0.25">
      <c r="A1507" s="34">
        <v>41334</v>
      </c>
      <c r="B1507" s="3">
        <f t="shared" si="92"/>
        <v>2013</v>
      </c>
      <c r="C1507" s="3">
        <f t="shared" si="93"/>
        <v>3</v>
      </c>
      <c r="D1507" s="3">
        <f t="shared" si="94"/>
        <v>17</v>
      </c>
      <c r="E1507" s="3" t="str">
        <f t="shared" si="95"/>
        <v>2013317</v>
      </c>
      <c r="F1507" s="35">
        <v>0.70833333333333337</v>
      </c>
      <c r="G1507">
        <v>22.4</v>
      </c>
    </row>
    <row r="1508" spans="1:7" x14ac:dyDescent="0.25">
      <c r="A1508" s="34">
        <v>41334</v>
      </c>
      <c r="B1508" s="3">
        <f t="shared" si="92"/>
        <v>2013</v>
      </c>
      <c r="C1508" s="3">
        <f t="shared" si="93"/>
        <v>3</v>
      </c>
      <c r="D1508" s="3">
        <f t="shared" si="94"/>
        <v>18</v>
      </c>
      <c r="E1508" s="3" t="str">
        <f t="shared" si="95"/>
        <v>2013318</v>
      </c>
      <c r="F1508" s="35">
        <v>0.75</v>
      </c>
      <c r="G1508">
        <v>23.4</v>
      </c>
    </row>
    <row r="1509" spans="1:7" x14ac:dyDescent="0.25">
      <c r="A1509" s="34">
        <v>41334</v>
      </c>
      <c r="B1509" s="3">
        <f t="shared" si="92"/>
        <v>2013</v>
      </c>
      <c r="C1509" s="3">
        <f t="shared" si="93"/>
        <v>3</v>
      </c>
      <c r="D1509" s="3">
        <f t="shared" si="94"/>
        <v>19</v>
      </c>
      <c r="E1509" s="3" t="str">
        <f t="shared" si="95"/>
        <v>2013319</v>
      </c>
      <c r="F1509" s="35">
        <v>0.79166666666666663</v>
      </c>
      <c r="G1509">
        <v>24.1</v>
      </c>
    </row>
    <row r="1510" spans="1:7" x14ac:dyDescent="0.25">
      <c r="A1510" s="34">
        <v>41334</v>
      </c>
      <c r="B1510" s="3">
        <f t="shared" si="92"/>
        <v>2013</v>
      </c>
      <c r="C1510" s="3">
        <f t="shared" si="93"/>
        <v>3</v>
      </c>
      <c r="D1510" s="3">
        <f t="shared" si="94"/>
        <v>20</v>
      </c>
      <c r="E1510" s="3" t="str">
        <f t="shared" si="95"/>
        <v>2013320</v>
      </c>
      <c r="F1510" s="35">
        <v>0.83333333333333337</v>
      </c>
      <c r="G1510">
        <v>25.5</v>
      </c>
    </row>
    <row r="1511" spans="1:7" x14ac:dyDescent="0.25">
      <c r="A1511" s="34">
        <v>41334</v>
      </c>
      <c r="B1511" s="3">
        <f t="shared" si="92"/>
        <v>2013</v>
      </c>
      <c r="C1511" s="3">
        <f t="shared" si="93"/>
        <v>3</v>
      </c>
      <c r="D1511" s="3">
        <f t="shared" si="94"/>
        <v>21</v>
      </c>
      <c r="E1511" s="3" t="str">
        <f t="shared" si="95"/>
        <v>2013321</v>
      </c>
      <c r="F1511" s="35">
        <v>0.875</v>
      </c>
      <c r="G1511">
        <v>25.9</v>
      </c>
    </row>
    <row r="1512" spans="1:7" x14ac:dyDescent="0.25">
      <c r="A1512" s="34">
        <v>41334</v>
      </c>
      <c r="B1512" s="3">
        <f t="shared" si="92"/>
        <v>2013</v>
      </c>
      <c r="C1512" s="3">
        <f t="shared" si="93"/>
        <v>3</v>
      </c>
      <c r="D1512" s="3">
        <f t="shared" si="94"/>
        <v>22</v>
      </c>
      <c r="E1512" s="3" t="str">
        <f t="shared" si="95"/>
        <v>2013322</v>
      </c>
      <c r="F1512" s="35">
        <v>0.91666666666666663</v>
      </c>
      <c r="G1512">
        <v>25.7</v>
      </c>
    </row>
    <row r="1513" spans="1:7" x14ac:dyDescent="0.25">
      <c r="A1513" s="34">
        <v>41334</v>
      </c>
      <c r="B1513" s="3">
        <f t="shared" si="92"/>
        <v>2013</v>
      </c>
      <c r="C1513" s="3">
        <f t="shared" si="93"/>
        <v>3</v>
      </c>
      <c r="D1513" s="3">
        <f t="shared" si="94"/>
        <v>23</v>
      </c>
      <c r="E1513" s="3" t="str">
        <f t="shared" si="95"/>
        <v>2013323</v>
      </c>
      <c r="F1513" s="35">
        <v>0.95833333333333337</v>
      </c>
      <c r="G1513">
        <v>25.7</v>
      </c>
    </row>
    <row r="1514" spans="1:7" x14ac:dyDescent="0.25">
      <c r="A1514" s="34">
        <v>41365</v>
      </c>
      <c r="B1514" s="3">
        <f t="shared" si="92"/>
        <v>2013</v>
      </c>
      <c r="C1514" s="3">
        <f t="shared" si="93"/>
        <v>4</v>
      </c>
      <c r="D1514" s="3">
        <f t="shared" si="94"/>
        <v>0</v>
      </c>
      <c r="E1514" s="3" t="str">
        <f t="shared" si="95"/>
        <v>201340</v>
      </c>
      <c r="F1514" s="35">
        <v>0</v>
      </c>
      <c r="G1514">
        <v>16.600000000000001</v>
      </c>
    </row>
    <row r="1515" spans="1:7" x14ac:dyDescent="0.25">
      <c r="A1515" s="34">
        <v>41365</v>
      </c>
      <c r="B1515" s="3">
        <f t="shared" si="92"/>
        <v>2013</v>
      </c>
      <c r="C1515" s="3">
        <f t="shared" si="93"/>
        <v>4</v>
      </c>
      <c r="D1515" s="3">
        <f t="shared" si="94"/>
        <v>1</v>
      </c>
      <c r="E1515" s="3" t="str">
        <f t="shared" si="95"/>
        <v>201341</v>
      </c>
      <c r="F1515" s="35">
        <v>4.1666666666666664E-2</v>
      </c>
      <c r="G1515">
        <v>16.100000000000001</v>
      </c>
    </row>
    <row r="1516" spans="1:7" x14ac:dyDescent="0.25">
      <c r="A1516" s="34">
        <v>41365</v>
      </c>
      <c r="B1516" s="3">
        <f t="shared" si="92"/>
        <v>2013</v>
      </c>
      <c r="C1516" s="3">
        <f t="shared" si="93"/>
        <v>4</v>
      </c>
      <c r="D1516" s="3">
        <f t="shared" si="94"/>
        <v>2</v>
      </c>
      <c r="E1516" s="3" t="str">
        <f t="shared" si="95"/>
        <v>201342</v>
      </c>
      <c r="F1516" s="35">
        <v>8.3333333333333329E-2</v>
      </c>
      <c r="G1516">
        <v>15.1</v>
      </c>
    </row>
    <row r="1517" spans="1:7" x14ac:dyDescent="0.25">
      <c r="A1517" s="34">
        <v>41365</v>
      </c>
      <c r="B1517" s="3">
        <f t="shared" si="92"/>
        <v>2013</v>
      </c>
      <c r="C1517" s="3">
        <f t="shared" si="93"/>
        <v>4</v>
      </c>
      <c r="D1517" s="3">
        <f t="shared" si="94"/>
        <v>3</v>
      </c>
      <c r="E1517" s="3" t="str">
        <f t="shared" si="95"/>
        <v>201343</v>
      </c>
      <c r="F1517" s="35">
        <v>0.125</v>
      </c>
      <c r="G1517">
        <v>15.4</v>
      </c>
    </row>
    <row r="1518" spans="1:7" x14ac:dyDescent="0.25">
      <c r="A1518" s="34">
        <v>41365</v>
      </c>
      <c r="B1518" s="3">
        <f t="shared" si="92"/>
        <v>2013</v>
      </c>
      <c r="C1518" s="3">
        <f t="shared" si="93"/>
        <v>4</v>
      </c>
      <c r="D1518" s="3">
        <f t="shared" si="94"/>
        <v>4</v>
      </c>
      <c r="E1518" s="3" t="str">
        <f t="shared" si="95"/>
        <v>201344</v>
      </c>
      <c r="F1518" s="35">
        <v>0.16666666666666666</v>
      </c>
      <c r="G1518">
        <v>16.7</v>
      </c>
    </row>
    <row r="1519" spans="1:7" x14ac:dyDescent="0.25">
      <c r="A1519" s="34">
        <v>41365</v>
      </c>
      <c r="B1519" s="3">
        <f t="shared" si="92"/>
        <v>2013</v>
      </c>
      <c r="C1519" s="3">
        <f t="shared" si="93"/>
        <v>4</v>
      </c>
      <c r="D1519" s="3">
        <f t="shared" si="94"/>
        <v>5</v>
      </c>
      <c r="E1519" s="3" t="str">
        <f t="shared" si="95"/>
        <v>201345</v>
      </c>
      <c r="F1519" s="35">
        <v>0.20833333333333334</v>
      </c>
      <c r="G1519">
        <v>19.5</v>
      </c>
    </row>
    <row r="1520" spans="1:7" x14ac:dyDescent="0.25">
      <c r="A1520" s="34">
        <v>41365</v>
      </c>
      <c r="B1520" s="3">
        <f t="shared" si="92"/>
        <v>2013</v>
      </c>
      <c r="C1520" s="3">
        <f t="shared" si="93"/>
        <v>4</v>
      </c>
      <c r="D1520" s="3">
        <f t="shared" si="94"/>
        <v>6</v>
      </c>
      <c r="E1520" s="3" t="str">
        <f t="shared" si="95"/>
        <v>201346</v>
      </c>
      <c r="F1520" s="35">
        <v>0.25</v>
      </c>
      <c r="G1520">
        <v>20.5</v>
      </c>
    </row>
    <row r="1521" spans="1:7" x14ac:dyDescent="0.25">
      <c r="A1521" s="34">
        <v>41365</v>
      </c>
      <c r="B1521" s="3">
        <f t="shared" si="92"/>
        <v>2013</v>
      </c>
      <c r="C1521" s="3">
        <f t="shared" si="93"/>
        <v>4</v>
      </c>
      <c r="D1521" s="3">
        <f t="shared" si="94"/>
        <v>7</v>
      </c>
      <c r="E1521" s="3" t="str">
        <f t="shared" si="95"/>
        <v>201347</v>
      </c>
      <c r="F1521" s="35">
        <v>0.29166666666666669</v>
      </c>
      <c r="G1521">
        <v>20.6</v>
      </c>
    </row>
    <row r="1522" spans="1:7" x14ac:dyDescent="0.25">
      <c r="A1522" s="34">
        <v>41365</v>
      </c>
      <c r="B1522" s="3">
        <f t="shared" si="92"/>
        <v>2013</v>
      </c>
      <c r="C1522" s="3">
        <f t="shared" si="93"/>
        <v>4</v>
      </c>
      <c r="D1522" s="3">
        <f t="shared" si="94"/>
        <v>8</v>
      </c>
      <c r="E1522" s="3" t="str">
        <f t="shared" si="95"/>
        <v>201348</v>
      </c>
      <c r="F1522" s="35">
        <v>0.33333333333333331</v>
      </c>
      <c r="G1522">
        <v>19.600000000000001</v>
      </c>
    </row>
    <row r="1523" spans="1:7" x14ac:dyDescent="0.25">
      <c r="A1523" s="34">
        <v>41365</v>
      </c>
      <c r="B1523" s="3">
        <f t="shared" si="92"/>
        <v>2013</v>
      </c>
      <c r="C1523" s="3">
        <f t="shared" si="93"/>
        <v>4</v>
      </c>
      <c r="D1523" s="3">
        <f t="shared" si="94"/>
        <v>9</v>
      </c>
      <c r="E1523" s="3" t="str">
        <f t="shared" si="95"/>
        <v>201349</v>
      </c>
      <c r="F1523" s="35">
        <v>0.375</v>
      </c>
      <c r="G1523">
        <v>18.899999999999999</v>
      </c>
    </row>
    <row r="1524" spans="1:7" x14ac:dyDescent="0.25">
      <c r="A1524" s="34">
        <v>41365</v>
      </c>
      <c r="B1524" s="3">
        <f t="shared" si="92"/>
        <v>2013</v>
      </c>
      <c r="C1524" s="3">
        <f t="shared" si="93"/>
        <v>4</v>
      </c>
      <c r="D1524" s="3">
        <f t="shared" si="94"/>
        <v>10</v>
      </c>
      <c r="E1524" s="3" t="str">
        <f t="shared" si="95"/>
        <v>2013410</v>
      </c>
      <c r="F1524" s="35">
        <v>0.41666666666666669</v>
      </c>
      <c r="G1524">
        <v>18.600000000000001</v>
      </c>
    </row>
    <row r="1525" spans="1:7" x14ac:dyDescent="0.25">
      <c r="A1525" s="34">
        <v>41365</v>
      </c>
      <c r="B1525" s="3">
        <f t="shared" si="92"/>
        <v>2013</v>
      </c>
      <c r="C1525" s="3">
        <f t="shared" si="93"/>
        <v>4</v>
      </c>
      <c r="D1525" s="3">
        <f t="shared" si="94"/>
        <v>11</v>
      </c>
      <c r="E1525" s="3" t="str">
        <f t="shared" si="95"/>
        <v>2013411</v>
      </c>
      <c r="F1525" s="35">
        <v>0.45833333333333331</v>
      </c>
      <c r="G1525">
        <v>17.5</v>
      </c>
    </row>
    <row r="1526" spans="1:7" x14ac:dyDescent="0.25">
      <c r="A1526" s="34">
        <v>41365</v>
      </c>
      <c r="B1526" s="3">
        <f t="shared" si="92"/>
        <v>2013</v>
      </c>
      <c r="C1526" s="3">
        <f t="shared" si="93"/>
        <v>4</v>
      </c>
      <c r="D1526" s="3">
        <f t="shared" si="94"/>
        <v>12</v>
      </c>
      <c r="E1526" s="3" t="str">
        <f t="shared" si="95"/>
        <v>2013412</v>
      </c>
      <c r="F1526" s="35">
        <v>0.5</v>
      </c>
      <c r="G1526">
        <v>16.5</v>
      </c>
    </row>
    <row r="1527" spans="1:7" x14ac:dyDescent="0.25">
      <c r="A1527" s="34">
        <v>41365</v>
      </c>
      <c r="B1527" s="3">
        <f t="shared" si="92"/>
        <v>2013</v>
      </c>
      <c r="C1527" s="3">
        <f t="shared" si="93"/>
        <v>4</v>
      </c>
      <c r="D1527" s="3">
        <f t="shared" si="94"/>
        <v>13</v>
      </c>
      <c r="E1527" s="3" t="str">
        <f t="shared" si="95"/>
        <v>2013413</v>
      </c>
      <c r="F1527" s="35">
        <v>0.54166666666666663</v>
      </c>
      <c r="G1527">
        <v>15.9</v>
      </c>
    </row>
    <row r="1528" spans="1:7" x14ac:dyDescent="0.25">
      <c r="A1528" s="34">
        <v>41365</v>
      </c>
      <c r="B1528" s="3">
        <f t="shared" si="92"/>
        <v>2013</v>
      </c>
      <c r="C1528" s="3">
        <f t="shared" si="93"/>
        <v>4</v>
      </c>
      <c r="D1528" s="3">
        <f t="shared" si="94"/>
        <v>14</v>
      </c>
      <c r="E1528" s="3" t="str">
        <f t="shared" si="95"/>
        <v>2013414</v>
      </c>
      <c r="F1528" s="35">
        <v>0.58333333333333337</v>
      </c>
      <c r="G1528">
        <v>15.3</v>
      </c>
    </row>
    <row r="1529" spans="1:7" x14ac:dyDescent="0.25">
      <c r="A1529" s="34">
        <v>41365</v>
      </c>
      <c r="B1529" s="3">
        <f t="shared" si="92"/>
        <v>2013</v>
      </c>
      <c r="C1529" s="3">
        <f t="shared" si="93"/>
        <v>4</v>
      </c>
      <c r="D1529" s="3">
        <f t="shared" si="94"/>
        <v>15</v>
      </c>
      <c r="E1529" s="3" t="str">
        <f t="shared" si="95"/>
        <v>2013415</v>
      </c>
      <c r="F1529" s="35">
        <v>0.625</v>
      </c>
      <c r="G1529">
        <v>15.2</v>
      </c>
    </row>
    <row r="1530" spans="1:7" x14ac:dyDescent="0.25">
      <c r="A1530" s="34">
        <v>41365</v>
      </c>
      <c r="B1530" s="3">
        <f t="shared" si="92"/>
        <v>2013</v>
      </c>
      <c r="C1530" s="3">
        <f t="shared" si="93"/>
        <v>4</v>
      </c>
      <c r="D1530" s="3">
        <f t="shared" si="94"/>
        <v>16</v>
      </c>
      <c r="E1530" s="3" t="str">
        <f t="shared" si="95"/>
        <v>2013416</v>
      </c>
      <c r="F1530" s="35">
        <v>0.66666666666666663</v>
      </c>
      <c r="G1530">
        <v>15.8</v>
      </c>
    </row>
    <row r="1531" spans="1:7" x14ac:dyDescent="0.25">
      <c r="A1531" s="34">
        <v>41365</v>
      </c>
      <c r="B1531" s="3">
        <f t="shared" si="92"/>
        <v>2013</v>
      </c>
      <c r="C1531" s="3">
        <f t="shared" si="93"/>
        <v>4</v>
      </c>
      <c r="D1531" s="3">
        <f t="shared" si="94"/>
        <v>17</v>
      </c>
      <c r="E1531" s="3" t="str">
        <f t="shared" si="95"/>
        <v>2013417</v>
      </c>
      <c r="F1531" s="35">
        <v>0.70833333333333337</v>
      </c>
      <c r="G1531">
        <v>17</v>
      </c>
    </row>
    <row r="1532" spans="1:7" x14ac:dyDescent="0.25">
      <c r="A1532" s="34">
        <v>41365</v>
      </c>
      <c r="B1532" s="3">
        <f t="shared" si="92"/>
        <v>2013</v>
      </c>
      <c r="C1532" s="3">
        <f t="shared" si="93"/>
        <v>4</v>
      </c>
      <c r="D1532" s="3">
        <f t="shared" si="94"/>
        <v>18</v>
      </c>
      <c r="E1532" s="3" t="str">
        <f t="shared" si="95"/>
        <v>2013418</v>
      </c>
      <c r="F1532" s="35">
        <v>0.75</v>
      </c>
      <c r="G1532">
        <v>16.899999999999999</v>
      </c>
    </row>
    <row r="1533" spans="1:7" x14ac:dyDescent="0.25">
      <c r="A1533" s="34">
        <v>41365</v>
      </c>
      <c r="B1533" s="3">
        <f t="shared" si="92"/>
        <v>2013</v>
      </c>
      <c r="C1533" s="3">
        <f t="shared" si="93"/>
        <v>4</v>
      </c>
      <c r="D1533" s="3">
        <f t="shared" si="94"/>
        <v>19</v>
      </c>
      <c r="E1533" s="3" t="str">
        <f t="shared" si="95"/>
        <v>2013419</v>
      </c>
      <c r="F1533" s="35">
        <v>0.79166666666666663</v>
      </c>
      <c r="G1533">
        <v>16.7</v>
      </c>
    </row>
    <row r="1534" spans="1:7" x14ac:dyDescent="0.25">
      <c r="A1534" s="34">
        <v>41365</v>
      </c>
      <c r="B1534" s="3">
        <f t="shared" si="92"/>
        <v>2013</v>
      </c>
      <c r="C1534" s="3">
        <f t="shared" si="93"/>
        <v>4</v>
      </c>
      <c r="D1534" s="3">
        <f t="shared" si="94"/>
        <v>20</v>
      </c>
      <c r="E1534" s="3" t="str">
        <f t="shared" si="95"/>
        <v>2013420</v>
      </c>
      <c r="F1534" s="35">
        <v>0.83333333333333337</v>
      </c>
      <c r="G1534">
        <v>17.100000000000001</v>
      </c>
    </row>
    <row r="1535" spans="1:7" x14ac:dyDescent="0.25">
      <c r="A1535" s="34">
        <v>41365</v>
      </c>
      <c r="B1535" s="3">
        <f t="shared" si="92"/>
        <v>2013</v>
      </c>
      <c r="C1535" s="3">
        <f t="shared" si="93"/>
        <v>4</v>
      </c>
      <c r="D1535" s="3">
        <f t="shared" si="94"/>
        <v>21</v>
      </c>
      <c r="E1535" s="3" t="str">
        <f t="shared" si="95"/>
        <v>2013421</v>
      </c>
      <c r="F1535" s="35">
        <v>0.875</v>
      </c>
      <c r="G1535">
        <v>17.600000000000001</v>
      </c>
    </row>
    <row r="1536" spans="1:7" x14ac:dyDescent="0.25">
      <c r="A1536" s="34">
        <v>41365</v>
      </c>
      <c r="B1536" s="3">
        <f t="shared" si="92"/>
        <v>2013</v>
      </c>
      <c r="C1536" s="3">
        <f t="shared" si="93"/>
        <v>4</v>
      </c>
      <c r="D1536" s="3">
        <f t="shared" si="94"/>
        <v>22</v>
      </c>
      <c r="E1536" s="3" t="str">
        <f t="shared" si="95"/>
        <v>2013422</v>
      </c>
      <c r="F1536" s="35">
        <v>0.91666666666666663</v>
      </c>
      <c r="G1536">
        <v>17.7</v>
      </c>
    </row>
    <row r="1537" spans="1:7" x14ac:dyDescent="0.25">
      <c r="A1537" s="34">
        <v>41365</v>
      </c>
      <c r="B1537" s="3">
        <f t="shared" si="92"/>
        <v>2013</v>
      </c>
      <c r="C1537" s="3">
        <f t="shared" si="93"/>
        <v>4</v>
      </c>
      <c r="D1537" s="3">
        <f t="shared" si="94"/>
        <v>23</v>
      </c>
      <c r="E1537" s="3" t="str">
        <f t="shared" si="95"/>
        <v>2013423</v>
      </c>
      <c r="F1537" s="35">
        <v>0.95833333333333337</v>
      </c>
      <c r="G1537">
        <v>17.100000000000001</v>
      </c>
    </row>
    <row r="1538" spans="1:7" x14ac:dyDescent="0.25">
      <c r="A1538" s="34">
        <v>41395</v>
      </c>
      <c r="B1538" s="3">
        <f t="shared" si="92"/>
        <v>2013</v>
      </c>
      <c r="C1538" s="3">
        <f t="shared" si="93"/>
        <v>5</v>
      </c>
      <c r="D1538" s="3">
        <f t="shared" si="94"/>
        <v>0</v>
      </c>
      <c r="E1538" s="3" t="str">
        <f t="shared" si="95"/>
        <v>201350</v>
      </c>
      <c r="F1538" s="35">
        <v>0</v>
      </c>
      <c r="G1538">
        <v>14.9</v>
      </c>
    </row>
    <row r="1539" spans="1:7" x14ac:dyDescent="0.25">
      <c r="A1539" s="34">
        <v>41395</v>
      </c>
      <c r="B1539" s="3">
        <f t="shared" ref="B1539:B1602" si="96">YEAR(A1539)</f>
        <v>2013</v>
      </c>
      <c r="C1539" s="3">
        <f t="shared" ref="C1539:C1602" si="97">MONTH(A1539)</f>
        <v>5</v>
      </c>
      <c r="D1539" s="3">
        <f t="shared" ref="D1539:D1602" si="98">HOUR(F1539)</f>
        <v>1</v>
      </c>
      <c r="E1539" s="3" t="str">
        <f t="shared" ref="E1539:E1602" si="99">B1539&amp;C1539&amp;D1539</f>
        <v>201351</v>
      </c>
      <c r="F1539" s="35">
        <v>4.1666666666666664E-2</v>
      </c>
      <c r="G1539">
        <v>14.8</v>
      </c>
    </row>
    <row r="1540" spans="1:7" x14ac:dyDescent="0.25">
      <c r="A1540" s="34">
        <v>41395</v>
      </c>
      <c r="B1540" s="3">
        <f t="shared" si="96"/>
        <v>2013</v>
      </c>
      <c r="C1540" s="3">
        <f t="shared" si="97"/>
        <v>5</v>
      </c>
      <c r="D1540" s="3">
        <f t="shared" si="98"/>
        <v>2</v>
      </c>
      <c r="E1540" s="3" t="str">
        <f t="shared" si="99"/>
        <v>201352</v>
      </c>
      <c r="F1540" s="35">
        <v>8.3333333333333329E-2</v>
      </c>
      <c r="G1540">
        <v>13.9</v>
      </c>
    </row>
    <row r="1541" spans="1:7" x14ac:dyDescent="0.25">
      <c r="A1541" s="34">
        <v>41395</v>
      </c>
      <c r="B1541" s="3">
        <f t="shared" si="96"/>
        <v>2013</v>
      </c>
      <c r="C1541" s="3">
        <f t="shared" si="97"/>
        <v>5</v>
      </c>
      <c r="D1541" s="3">
        <f t="shared" si="98"/>
        <v>3</v>
      </c>
      <c r="E1541" s="3" t="str">
        <f t="shared" si="99"/>
        <v>201353</v>
      </c>
      <c r="F1541" s="35">
        <v>0.125</v>
      </c>
      <c r="G1541">
        <v>13.5</v>
      </c>
    </row>
    <row r="1542" spans="1:7" x14ac:dyDescent="0.25">
      <c r="A1542" s="34">
        <v>41395</v>
      </c>
      <c r="B1542" s="3">
        <f t="shared" si="96"/>
        <v>2013</v>
      </c>
      <c r="C1542" s="3">
        <f t="shared" si="97"/>
        <v>5</v>
      </c>
      <c r="D1542" s="3">
        <f t="shared" si="98"/>
        <v>4</v>
      </c>
      <c r="E1542" s="3" t="str">
        <f t="shared" si="99"/>
        <v>201354</v>
      </c>
      <c r="F1542" s="35">
        <v>0.16666666666666666</v>
      </c>
      <c r="G1542">
        <v>14.5</v>
      </c>
    </row>
    <row r="1543" spans="1:7" x14ac:dyDescent="0.25">
      <c r="A1543" s="34">
        <v>41395</v>
      </c>
      <c r="B1543" s="3">
        <f t="shared" si="96"/>
        <v>2013</v>
      </c>
      <c r="C1543" s="3">
        <f t="shared" si="97"/>
        <v>5</v>
      </c>
      <c r="D1543" s="3">
        <f t="shared" si="98"/>
        <v>5</v>
      </c>
      <c r="E1543" s="3" t="str">
        <f t="shared" si="99"/>
        <v>201355</v>
      </c>
      <c r="F1543" s="35">
        <v>0.20833333333333334</v>
      </c>
      <c r="G1543">
        <v>15.9</v>
      </c>
    </row>
    <row r="1544" spans="1:7" x14ac:dyDescent="0.25">
      <c r="A1544" s="34">
        <v>41395</v>
      </c>
      <c r="B1544" s="3">
        <f t="shared" si="96"/>
        <v>2013</v>
      </c>
      <c r="C1544" s="3">
        <f t="shared" si="97"/>
        <v>5</v>
      </c>
      <c r="D1544" s="3">
        <f t="shared" si="98"/>
        <v>6</v>
      </c>
      <c r="E1544" s="3" t="str">
        <f t="shared" si="99"/>
        <v>201356</v>
      </c>
      <c r="F1544" s="35">
        <v>0.25</v>
      </c>
      <c r="G1544">
        <v>16.8</v>
      </c>
    </row>
    <row r="1545" spans="1:7" x14ac:dyDescent="0.25">
      <c r="A1545" s="34">
        <v>41395</v>
      </c>
      <c r="B1545" s="3">
        <f t="shared" si="96"/>
        <v>2013</v>
      </c>
      <c r="C1545" s="3">
        <f t="shared" si="97"/>
        <v>5</v>
      </c>
      <c r="D1545" s="3">
        <f t="shared" si="98"/>
        <v>7</v>
      </c>
      <c r="E1545" s="3" t="str">
        <f t="shared" si="99"/>
        <v>201357</v>
      </c>
      <c r="F1545" s="35">
        <v>0.29166666666666669</v>
      </c>
      <c r="G1545">
        <v>15.9</v>
      </c>
    </row>
    <row r="1546" spans="1:7" x14ac:dyDescent="0.25">
      <c r="A1546" s="34">
        <v>41395</v>
      </c>
      <c r="B1546" s="3">
        <f t="shared" si="96"/>
        <v>2013</v>
      </c>
      <c r="C1546" s="3">
        <f t="shared" si="97"/>
        <v>5</v>
      </c>
      <c r="D1546" s="3">
        <f t="shared" si="98"/>
        <v>8</v>
      </c>
      <c r="E1546" s="3" t="str">
        <f t="shared" si="99"/>
        <v>201358</v>
      </c>
      <c r="F1546" s="35">
        <v>0.33333333333333331</v>
      </c>
      <c r="G1546">
        <v>15</v>
      </c>
    </row>
    <row r="1547" spans="1:7" x14ac:dyDescent="0.25">
      <c r="A1547" s="34">
        <v>41395</v>
      </c>
      <c r="B1547" s="3">
        <f t="shared" si="96"/>
        <v>2013</v>
      </c>
      <c r="C1547" s="3">
        <f t="shared" si="97"/>
        <v>5</v>
      </c>
      <c r="D1547" s="3">
        <f t="shared" si="98"/>
        <v>9</v>
      </c>
      <c r="E1547" s="3" t="str">
        <f t="shared" si="99"/>
        <v>201359</v>
      </c>
      <c r="F1547" s="35">
        <v>0.375</v>
      </c>
      <c r="G1547">
        <v>13.8</v>
      </c>
    </row>
    <row r="1548" spans="1:7" x14ac:dyDescent="0.25">
      <c r="A1548" s="34">
        <v>41395</v>
      </c>
      <c r="B1548" s="3">
        <f t="shared" si="96"/>
        <v>2013</v>
      </c>
      <c r="C1548" s="3">
        <f t="shared" si="97"/>
        <v>5</v>
      </c>
      <c r="D1548" s="3">
        <f t="shared" si="98"/>
        <v>10</v>
      </c>
      <c r="E1548" s="3" t="str">
        <f t="shared" si="99"/>
        <v>2013510</v>
      </c>
      <c r="F1548" s="35">
        <v>0.41666666666666669</v>
      </c>
      <c r="G1548">
        <v>13.1</v>
      </c>
    </row>
    <row r="1549" spans="1:7" x14ac:dyDescent="0.25">
      <c r="A1549" s="34">
        <v>41395</v>
      </c>
      <c r="B1549" s="3">
        <f t="shared" si="96"/>
        <v>2013</v>
      </c>
      <c r="C1549" s="3">
        <f t="shared" si="97"/>
        <v>5</v>
      </c>
      <c r="D1549" s="3">
        <f t="shared" si="98"/>
        <v>11</v>
      </c>
      <c r="E1549" s="3" t="str">
        <f t="shared" si="99"/>
        <v>2013511</v>
      </c>
      <c r="F1549" s="35">
        <v>0.45833333333333331</v>
      </c>
      <c r="G1549">
        <v>12.9</v>
      </c>
    </row>
    <row r="1550" spans="1:7" x14ac:dyDescent="0.25">
      <c r="A1550" s="34">
        <v>41395</v>
      </c>
      <c r="B1550" s="3">
        <f t="shared" si="96"/>
        <v>2013</v>
      </c>
      <c r="C1550" s="3">
        <f t="shared" si="97"/>
        <v>5</v>
      </c>
      <c r="D1550" s="3">
        <f t="shared" si="98"/>
        <v>12</v>
      </c>
      <c r="E1550" s="3" t="str">
        <f t="shared" si="99"/>
        <v>2013512</v>
      </c>
      <c r="F1550" s="35">
        <v>0.5</v>
      </c>
      <c r="G1550">
        <v>13.1</v>
      </c>
    </row>
    <row r="1551" spans="1:7" x14ac:dyDescent="0.25">
      <c r="A1551" s="34">
        <v>41395</v>
      </c>
      <c r="B1551" s="3">
        <f t="shared" si="96"/>
        <v>2013</v>
      </c>
      <c r="C1551" s="3">
        <f t="shared" si="97"/>
        <v>5</v>
      </c>
      <c r="D1551" s="3">
        <f t="shared" si="98"/>
        <v>13</v>
      </c>
      <c r="E1551" s="3" t="str">
        <f t="shared" si="99"/>
        <v>2013513</v>
      </c>
      <c r="F1551" s="35">
        <v>0.54166666666666663</v>
      </c>
      <c r="G1551">
        <v>13.2</v>
      </c>
    </row>
    <row r="1552" spans="1:7" x14ac:dyDescent="0.25">
      <c r="A1552" s="34">
        <v>41395</v>
      </c>
      <c r="B1552" s="3">
        <f t="shared" si="96"/>
        <v>2013</v>
      </c>
      <c r="C1552" s="3">
        <f t="shared" si="97"/>
        <v>5</v>
      </c>
      <c r="D1552" s="3">
        <f t="shared" si="98"/>
        <v>14</v>
      </c>
      <c r="E1552" s="3" t="str">
        <f t="shared" si="99"/>
        <v>2013514</v>
      </c>
      <c r="F1552" s="35">
        <v>0.58333333333333337</v>
      </c>
      <c r="G1552">
        <v>12.9</v>
      </c>
    </row>
    <row r="1553" spans="1:7" x14ac:dyDescent="0.25">
      <c r="A1553" s="34">
        <v>41395</v>
      </c>
      <c r="B1553" s="3">
        <f t="shared" si="96"/>
        <v>2013</v>
      </c>
      <c r="C1553" s="3">
        <f t="shared" si="97"/>
        <v>5</v>
      </c>
      <c r="D1553" s="3">
        <f t="shared" si="98"/>
        <v>15</v>
      </c>
      <c r="E1553" s="3" t="str">
        <f t="shared" si="99"/>
        <v>2013515</v>
      </c>
      <c r="F1553" s="35">
        <v>0.625</v>
      </c>
      <c r="G1553">
        <v>12.9</v>
      </c>
    </row>
    <row r="1554" spans="1:7" x14ac:dyDescent="0.25">
      <c r="A1554" s="34">
        <v>41395</v>
      </c>
      <c r="B1554" s="3">
        <f t="shared" si="96"/>
        <v>2013</v>
      </c>
      <c r="C1554" s="3">
        <f t="shared" si="97"/>
        <v>5</v>
      </c>
      <c r="D1554" s="3">
        <f t="shared" si="98"/>
        <v>16</v>
      </c>
      <c r="E1554" s="3" t="str">
        <f t="shared" si="99"/>
        <v>2013516</v>
      </c>
      <c r="F1554" s="35">
        <v>0.66666666666666663</v>
      </c>
      <c r="G1554">
        <v>13.5</v>
      </c>
    </row>
    <row r="1555" spans="1:7" x14ac:dyDescent="0.25">
      <c r="A1555" s="34">
        <v>41395</v>
      </c>
      <c r="B1555" s="3">
        <f t="shared" si="96"/>
        <v>2013</v>
      </c>
      <c r="C1555" s="3">
        <f t="shared" si="97"/>
        <v>5</v>
      </c>
      <c r="D1555" s="3">
        <f t="shared" si="98"/>
        <v>17</v>
      </c>
      <c r="E1555" s="3" t="str">
        <f t="shared" si="99"/>
        <v>2013517</v>
      </c>
      <c r="F1555" s="35">
        <v>0.70833333333333337</v>
      </c>
      <c r="G1555">
        <v>12.9</v>
      </c>
    </row>
    <row r="1556" spans="1:7" x14ac:dyDescent="0.25">
      <c r="A1556" s="34">
        <v>41395</v>
      </c>
      <c r="B1556" s="3">
        <f t="shared" si="96"/>
        <v>2013</v>
      </c>
      <c r="C1556" s="3">
        <f t="shared" si="97"/>
        <v>5</v>
      </c>
      <c r="D1556" s="3">
        <f t="shared" si="98"/>
        <v>18</v>
      </c>
      <c r="E1556" s="3" t="str">
        <f t="shared" si="99"/>
        <v>2013518</v>
      </c>
      <c r="F1556" s="35">
        <v>0.75</v>
      </c>
      <c r="G1556">
        <v>14.1</v>
      </c>
    </row>
    <row r="1557" spans="1:7" x14ac:dyDescent="0.25">
      <c r="A1557" s="34">
        <v>41395</v>
      </c>
      <c r="B1557" s="3">
        <f t="shared" si="96"/>
        <v>2013</v>
      </c>
      <c r="C1557" s="3">
        <f t="shared" si="97"/>
        <v>5</v>
      </c>
      <c r="D1557" s="3">
        <f t="shared" si="98"/>
        <v>19</v>
      </c>
      <c r="E1557" s="3" t="str">
        <f t="shared" si="99"/>
        <v>2013519</v>
      </c>
      <c r="F1557" s="35">
        <v>0.79166666666666663</v>
      </c>
      <c r="G1557">
        <v>15.2</v>
      </c>
    </row>
    <row r="1558" spans="1:7" x14ac:dyDescent="0.25">
      <c r="A1558" s="34">
        <v>41395</v>
      </c>
      <c r="B1558" s="3">
        <f t="shared" si="96"/>
        <v>2013</v>
      </c>
      <c r="C1558" s="3">
        <f t="shared" si="97"/>
        <v>5</v>
      </c>
      <c r="D1558" s="3">
        <f t="shared" si="98"/>
        <v>20</v>
      </c>
      <c r="E1558" s="3" t="str">
        <f t="shared" si="99"/>
        <v>2013520</v>
      </c>
      <c r="F1558" s="35">
        <v>0.83333333333333337</v>
      </c>
      <c r="G1558">
        <v>15.3</v>
      </c>
    </row>
    <row r="1559" spans="1:7" x14ac:dyDescent="0.25">
      <c r="A1559" s="34">
        <v>41395</v>
      </c>
      <c r="B1559" s="3">
        <f t="shared" si="96"/>
        <v>2013</v>
      </c>
      <c r="C1559" s="3">
        <f t="shared" si="97"/>
        <v>5</v>
      </c>
      <c r="D1559" s="3">
        <f t="shared" si="98"/>
        <v>21</v>
      </c>
      <c r="E1559" s="3" t="str">
        <f t="shared" si="99"/>
        <v>2013521</v>
      </c>
      <c r="F1559" s="35">
        <v>0.875</v>
      </c>
      <c r="G1559">
        <v>15.7</v>
      </c>
    </row>
    <row r="1560" spans="1:7" x14ac:dyDescent="0.25">
      <c r="A1560" s="34">
        <v>41395</v>
      </c>
      <c r="B1560" s="3">
        <f t="shared" si="96"/>
        <v>2013</v>
      </c>
      <c r="C1560" s="3">
        <f t="shared" si="97"/>
        <v>5</v>
      </c>
      <c r="D1560" s="3">
        <f t="shared" si="98"/>
        <v>22</v>
      </c>
      <c r="E1560" s="3" t="str">
        <f t="shared" si="99"/>
        <v>2013522</v>
      </c>
      <c r="F1560" s="35">
        <v>0.91666666666666663</v>
      </c>
      <c r="G1560">
        <v>15.6</v>
      </c>
    </row>
    <row r="1561" spans="1:7" x14ac:dyDescent="0.25">
      <c r="A1561" s="34">
        <v>41395</v>
      </c>
      <c r="B1561" s="3">
        <f t="shared" si="96"/>
        <v>2013</v>
      </c>
      <c r="C1561" s="3">
        <f t="shared" si="97"/>
        <v>5</v>
      </c>
      <c r="D1561" s="3">
        <f t="shared" si="98"/>
        <v>23</v>
      </c>
      <c r="E1561" s="3" t="str">
        <f t="shared" si="99"/>
        <v>2013523</v>
      </c>
      <c r="F1561" s="35">
        <v>0.95833333333333337</v>
      </c>
      <c r="G1561">
        <v>15.3</v>
      </c>
    </row>
    <row r="1562" spans="1:7" x14ac:dyDescent="0.25">
      <c r="A1562" s="34">
        <v>41426</v>
      </c>
      <c r="B1562" s="3">
        <f t="shared" si="96"/>
        <v>2013</v>
      </c>
      <c r="C1562" s="3">
        <f t="shared" si="97"/>
        <v>6</v>
      </c>
      <c r="D1562" s="3">
        <f t="shared" si="98"/>
        <v>0</v>
      </c>
      <c r="E1562" s="3" t="str">
        <f t="shared" si="99"/>
        <v>201360</v>
      </c>
      <c r="F1562" s="35">
        <v>0</v>
      </c>
      <c r="G1562">
        <v>12.5</v>
      </c>
    </row>
    <row r="1563" spans="1:7" x14ac:dyDescent="0.25">
      <c r="A1563" s="34">
        <v>41426</v>
      </c>
      <c r="B1563" s="3">
        <f t="shared" si="96"/>
        <v>2013</v>
      </c>
      <c r="C1563" s="3">
        <f t="shared" si="97"/>
        <v>6</v>
      </c>
      <c r="D1563" s="3">
        <f t="shared" si="98"/>
        <v>1</v>
      </c>
      <c r="E1563" s="3" t="str">
        <f t="shared" si="99"/>
        <v>201361</v>
      </c>
      <c r="F1563" s="35">
        <v>4.1666666666666664E-2</v>
      </c>
      <c r="G1563">
        <v>12</v>
      </c>
    </row>
    <row r="1564" spans="1:7" x14ac:dyDescent="0.25">
      <c r="A1564" s="34">
        <v>41426</v>
      </c>
      <c r="B1564" s="3">
        <f t="shared" si="96"/>
        <v>2013</v>
      </c>
      <c r="C1564" s="3">
        <f t="shared" si="97"/>
        <v>6</v>
      </c>
      <c r="D1564" s="3">
        <f t="shared" si="98"/>
        <v>2</v>
      </c>
      <c r="E1564" s="3" t="str">
        <f t="shared" si="99"/>
        <v>201362</v>
      </c>
      <c r="F1564" s="35">
        <v>8.3333333333333329E-2</v>
      </c>
      <c r="G1564">
        <v>11.6</v>
      </c>
    </row>
    <row r="1565" spans="1:7" x14ac:dyDescent="0.25">
      <c r="A1565" s="34">
        <v>41426</v>
      </c>
      <c r="B1565" s="3">
        <f t="shared" si="96"/>
        <v>2013</v>
      </c>
      <c r="C1565" s="3">
        <f t="shared" si="97"/>
        <v>6</v>
      </c>
      <c r="D1565" s="3">
        <f t="shared" si="98"/>
        <v>3</v>
      </c>
      <c r="E1565" s="3" t="str">
        <f t="shared" si="99"/>
        <v>201363</v>
      </c>
      <c r="F1565" s="35">
        <v>0.125</v>
      </c>
      <c r="G1565">
        <v>11.7</v>
      </c>
    </row>
    <row r="1566" spans="1:7" x14ac:dyDescent="0.25">
      <c r="A1566" s="34">
        <v>41426</v>
      </c>
      <c r="B1566" s="3">
        <f t="shared" si="96"/>
        <v>2013</v>
      </c>
      <c r="C1566" s="3">
        <f t="shared" si="97"/>
        <v>6</v>
      </c>
      <c r="D1566" s="3">
        <f t="shared" si="98"/>
        <v>4</v>
      </c>
      <c r="E1566" s="3" t="str">
        <f t="shared" si="99"/>
        <v>201364</v>
      </c>
      <c r="F1566" s="35">
        <v>0.16666666666666666</v>
      </c>
      <c r="G1566">
        <v>12.6</v>
      </c>
    </row>
    <row r="1567" spans="1:7" x14ac:dyDescent="0.25">
      <c r="A1567" s="34">
        <v>41426</v>
      </c>
      <c r="B1567" s="3">
        <f t="shared" si="96"/>
        <v>2013</v>
      </c>
      <c r="C1567" s="3">
        <f t="shared" si="97"/>
        <v>6</v>
      </c>
      <c r="D1567" s="3">
        <f t="shared" si="98"/>
        <v>5</v>
      </c>
      <c r="E1567" s="3" t="str">
        <f t="shared" si="99"/>
        <v>201365</v>
      </c>
      <c r="F1567" s="35">
        <v>0.20833333333333334</v>
      </c>
      <c r="G1567">
        <v>13.4</v>
      </c>
    </row>
    <row r="1568" spans="1:7" x14ac:dyDescent="0.25">
      <c r="A1568" s="34">
        <v>41426</v>
      </c>
      <c r="B1568" s="3">
        <f t="shared" si="96"/>
        <v>2013</v>
      </c>
      <c r="C1568" s="3">
        <f t="shared" si="97"/>
        <v>6</v>
      </c>
      <c r="D1568" s="3">
        <f t="shared" si="98"/>
        <v>6</v>
      </c>
      <c r="E1568" s="3" t="str">
        <f t="shared" si="99"/>
        <v>201366</v>
      </c>
      <c r="F1568" s="35">
        <v>0.25</v>
      </c>
      <c r="G1568">
        <v>13.7</v>
      </c>
    </row>
    <row r="1569" spans="1:7" x14ac:dyDescent="0.25">
      <c r="A1569" s="34">
        <v>41426</v>
      </c>
      <c r="B1569" s="3">
        <f t="shared" si="96"/>
        <v>2013</v>
      </c>
      <c r="C1569" s="3">
        <f t="shared" si="97"/>
        <v>6</v>
      </c>
      <c r="D1569" s="3">
        <f t="shared" si="98"/>
        <v>7</v>
      </c>
      <c r="E1569" s="3" t="str">
        <f t="shared" si="99"/>
        <v>201367</v>
      </c>
      <c r="F1569" s="35">
        <v>0.29166666666666669</v>
      </c>
      <c r="G1569">
        <v>14.2</v>
      </c>
    </row>
    <row r="1570" spans="1:7" x14ac:dyDescent="0.25">
      <c r="A1570" s="34">
        <v>41426</v>
      </c>
      <c r="B1570" s="3">
        <f t="shared" si="96"/>
        <v>2013</v>
      </c>
      <c r="C1570" s="3">
        <f t="shared" si="97"/>
        <v>6</v>
      </c>
      <c r="D1570" s="3">
        <f t="shared" si="98"/>
        <v>8</v>
      </c>
      <c r="E1570" s="3" t="str">
        <f t="shared" si="99"/>
        <v>201368</v>
      </c>
      <c r="F1570" s="35">
        <v>0.33333333333333331</v>
      </c>
      <c r="G1570">
        <v>14.5</v>
      </c>
    </row>
    <row r="1571" spans="1:7" x14ac:dyDescent="0.25">
      <c r="A1571" s="34">
        <v>41426</v>
      </c>
      <c r="B1571" s="3">
        <f t="shared" si="96"/>
        <v>2013</v>
      </c>
      <c r="C1571" s="3">
        <f t="shared" si="97"/>
        <v>6</v>
      </c>
      <c r="D1571" s="3">
        <f t="shared" si="98"/>
        <v>9</v>
      </c>
      <c r="E1571" s="3" t="str">
        <f t="shared" si="99"/>
        <v>201369</v>
      </c>
      <c r="F1571" s="35">
        <v>0.375</v>
      </c>
      <c r="G1571">
        <v>14.4</v>
      </c>
    </row>
    <row r="1572" spans="1:7" x14ac:dyDescent="0.25">
      <c r="A1572" s="34">
        <v>41426</v>
      </c>
      <c r="B1572" s="3">
        <f t="shared" si="96"/>
        <v>2013</v>
      </c>
      <c r="C1572" s="3">
        <f t="shared" si="97"/>
        <v>6</v>
      </c>
      <c r="D1572" s="3">
        <f t="shared" si="98"/>
        <v>10</v>
      </c>
      <c r="E1572" s="3" t="str">
        <f t="shared" si="99"/>
        <v>2013610</v>
      </c>
      <c r="F1572" s="35">
        <v>0.41666666666666669</v>
      </c>
      <c r="G1572">
        <v>14.3</v>
      </c>
    </row>
    <row r="1573" spans="1:7" x14ac:dyDescent="0.25">
      <c r="A1573" s="34">
        <v>41426</v>
      </c>
      <c r="B1573" s="3">
        <f t="shared" si="96"/>
        <v>2013</v>
      </c>
      <c r="C1573" s="3">
        <f t="shared" si="97"/>
        <v>6</v>
      </c>
      <c r="D1573" s="3">
        <f t="shared" si="98"/>
        <v>11</v>
      </c>
      <c r="E1573" s="3" t="str">
        <f t="shared" si="99"/>
        <v>2013611</v>
      </c>
      <c r="F1573" s="35">
        <v>0.45833333333333331</v>
      </c>
      <c r="G1573">
        <v>14.3</v>
      </c>
    </row>
    <row r="1574" spans="1:7" x14ac:dyDescent="0.25">
      <c r="A1574" s="34">
        <v>41426</v>
      </c>
      <c r="B1574" s="3">
        <f t="shared" si="96"/>
        <v>2013</v>
      </c>
      <c r="C1574" s="3">
        <f t="shared" si="97"/>
        <v>6</v>
      </c>
      <c r="D1574" s="3">
        <f t="shared" si="98"/>
        <v>12</v>
      </c>
      <c r="E1574" s="3" t="str">
        <f t="shared" si="99"/>
        <v>2013612</v>
      </c>
      <c r="F1574" s="35">
        <v>0.5</v>
      </c>
      <c r="G1574">
        <v>14.3</v>
      </c>
    </row>
    <row r="1575" spans="1:7" x14ac:dyDescent="0.25">
      <c r="A1575" s="34">
        <v>41426</v>
      </c>
      <c r="B1575" s="3">
        <f t="shared" si="96"/>
        <v>2013</v>
      </c>
      <c r="C1575" s="3">
        <f t="shared" si="97"/>
        <v>6</v>
      </c>
      <c r="D1575" s="3">
        <f t="shared" si="98"/>
        <v>13</v>
      </c>
      <c r="E1575" s="3" t="str">
        <f t="shared" si="99"/>
        <v>2013613</v>
      </c>
      <c r="F1575" s="35">
        <v>0.54166666666666663</v>
      </c>
      <c r="G1575">
        <v>14.3</v>
      </c>
    </row>
    <row r="1576" spans="1:7" x14ac:dyDescent="0.25">
      <c r="A1576" s="34">
        <v>41426</v>
      </c>
      <c r="B1576" s="3">
        <f t="shared" si="96"/>
        <v>2013</v>
      </c>
      <c r="C1576" s="3">
        <f t="shared" si="97"/>
        <v>6</v>
      </c>
      <c r="D1576" s="3">
        <f t="shared" si="98"/>
        <v>14</v>
      </c>
      <c r="E1576" s="3" t="str">
        <f t="shared" si="99"/>
        <v>2013614</v>
      </c>
      <c r="F1576" s="35">
        <v>0.58333333333333337</v>
      </c>
      <c r="G1576">
        <v>14</v>
      </c>
    </row>
    <row r="1577" spans="1:7" x14ac:dyDescent="0.25">
      <c r="A1577" s="34">
        <v>41426</v>
      </c>
      <c r="B1577" s="3">
        <f t="shared" si="96"/>
        <v>2013</v>
      </c>
      <c r="C1577" s="3">
        <f t="shared" si="97"/>
        <v>6</v>
      </c>
      <c r="D1577" s="3">
        <f t="shared" si="98"/>
        <v>15</v>
      </c>
      <c r="E1577" s="3" t="str">
        <f t="shared" si="99"/>
        <v>2013615</v>
      </c>
      <c r="F1577" s="35">
        <v>0.625</v>
      </c>
      <c r="G1577">
        <v>13.5</v>
      </c>
    </row>
    <row r="1578" spans="1:7" x14ac:dyDescent="0.25">
      <c r="A1578" s="34">
        <v>41426</v>
      </c>
      <c r="B1578" s="3">
        <f t="shared" si="96"/>
        <v>2013</v>
      </c>
      <c r="C1578" s="3">
        <f t="shared" si="97"/>
        <v>6</v>
      </c>
      <c r="D1578" s="3">
        <f t="shared" si="98"/>
        <v>16</v>
      </c>
      <c r="E1578" s="3" t="str">
        <f t="shared" si="99"/>
        <v>2013616</v>
      </c>
      <c r="F1578" s="35">
        <v>0.66666666666666663</v>
      </c>
      <c r="G1578">
        <v>13</v>
      </c>
    </row>
    <row r="1579" spans="1:7" x14ac:dyDescent="0.25">
      <c r="A1579" s="34">
        <v>41426</v>
      </c>
      <c r="B1579" s="3">
        <f t="shared" si="96"/>
        <v>2013</v>
      </c>
      <c r="C1579" s="3">
        <f t="shared" si="97"/>
        <v>6</v>
      </c>
      <c r="D1579" s="3">
        <f t="shared" si="98"/>
        <v>17</v>
      </c>
      <c r="E1579" s="3" t="str">
        <f t="shared" si="99"/>
        <v>2013617</v>
      </c>
      <c r="F1579" s="35">
        <v>0.70833333333333337</v>
      </c>
      <c r="G1579">
        <v>12.8</v>
      </c>
    </row>
    <row r="1580" spans="1:7" x14ac:dyDescent="0.25">
      <c r="A1580" s="34">
        <v>41426</v>
      </c>
      <c r="B1580" s="3">
        <f t="shared" si="96"/>
        <v>2013</v>
      </c>
      <c r="C1580" s="3">
        <f t="shared" si="97"/>
        <v>6</v>
      </c>
      <c r="D1580" s="3">
        <f t="shared" si="98"/>
        <v>18</v>
      </c>
      <c r="E1580" s="3" t="str">
        <f t="shared" si="99"/>
        <v>2013618</v>
      </c>
      <c r="F1580" s="35">
        <v>0.75</v>
      </c>
      <c r="G1580">
        <v>13.3</v>
      </c>
    </row>
    <row r="1581" spans="1:7" x14ac:dyDescent="0.25">
      <c r="A1581" s="34">
        <v>41426</v>
      </c>
      <c r="B1581" s="3">
        <f t="shared" si="96"/>
        <v>2013</v>
      </c>
      <c r="C1581" s="3">
        <f t="shared" si="97"/>
        <v>6</v>
      </c>
      <c r="D1581" s="3">
        <f t="shared" si="98"/>
        <v>19</v>
      </c>
      <c r="E1581" s="3" t="str">
        <f t="shared" si="99"/>
        <v>2013619</v>
      </c>
      <c r="F1581" s="35">
        <v>0.79166666666666663</v>
      </c>
      <c r="G1581">
        <v>13.1</v>
      </c>
    </row>
    <row r="1582" spans="1:7" x14ac:dyDescent="0.25">
      <c r="A1582" s="34">
        <v>41426</v>
      </c>
      <c r="B1582" s="3">
        <f t="shared" si="96"/>
        <v>2013</v>
      </c>
      <c r="C1582" s="3">
        <f t="shared" si="97"/>
        <v>6</v>
      </c>
      <c r="D1582" s="3">
        <f t="shared" si="98"/>
        <v>20</v>
      </c>
      <c r="E1582" s="3" t="str">
        <f t="shared" si="99"/>
        <v>2013620</v>
      </c>
      <c r="F1582" s="35">
        <v>0.83333333333333337</v>
      </c>
      <c r="G1582">
        <v>13.1</v>
      </c>
    </row>
    <row r="1583" spans="1:7" x14ac:dyDescent="0.25">
      <c r="A1583" s="34">
        <v>41426</v>
      </c>
      <c r="B1583" s="3">
        <f t="shared" si="96"/>
        <v>2013</v>
      </c>
      <c r="C1583" s="3">
        <f t="shared" si="97"/>
        <v>6</v>
      </c>
      <c r="D1583" s="3">
        <f t="shared" si="98"/>
        <v>21</v>
      </c>
      <c r="E1583" s="3" t="str">
        <f t="shared" si="99"/>
        <v>2013621</v>
      </c>
      <c r="F1583" s="35">
        <v>0.875</v>
      </c>
      <c r="G1583">
        <v>13.7</v>
      </c>
    </row>
    <row r="1584" spans="1:7" x14ac:dyDescent="0.25">
      <c r="A1584" s="34">
        <v>41426</v>
      </c>
      <c r="B1584" s="3">
        <f t="shared" si="96"/>
        <v>2013</v>
      </c>
      <c r="C1584" s="3">
        <f t="shared" si="97"/>
        <v>6</v>
      </c>
      <c r="D1584" s="3">
        <f t="shared" si="98"/>
        <v>22</v>
      </c>
      <c r="E1584" s="3" t="str">
        <f t="shared" si="99"/>
        <v>2013622</v>
      </c>
      <c r="F1584" s="35">
        <v>0.91666666666666663</v>
      </c>
      <c r="G1584">
        <v>13.7</v>
      </c>
    </row>
    <row r="1585" spans="1:7" x14ac:dyDescent="0.25">
      <c r="A1585" s="34">
        <v>41426</v>
      </c>
      <c r="B1585" s="3">
        <f t="shared" si="96"/>
        <v>2013</v>
      </c>
      <c r="C1585" s="3">
        <f t="shared" si="97"/>
        <v>6</v>
      </c>
      <c r="D1585" s="3">
        <f t="shared" si="98"/>
        <v>23</v>
      </c>
      <c r="E1585" s="3" t="str">
        <f t="shared" si="99"/>
        <v>2013623</v>
      </c>
      <c r="F1585" s="35">
        <v>0.95833333333333337</v>
      </c>
      <c r="G1585">
        <v>13.1</v>
      </c>
    </row>
    <row r="1586" spans="1:7" x14ac:dyDescent="0.25">
      <c r="A1586" s="34">
        <v>41456</v>
      </c>
      <c r="B1586" s="3">
        <f t="shared" si="96"/>
        <v>2013</v>
      </c>
      <c r="C1586" s="3">
        <f t="shared" si="97"/>
        <v>7</v>
      </c>
      <c r="D1586" s="3">
        <f t="shared" si="98"/>
        <v>0</v>
      </c>
      <c r="E1586" s="3" t="str">
        <f t="shared" si="99"/>
        <v>201370</v>
      </c>
      <c r="F1586" s="35">
        <v>0</v>
      </c>
      <c r="G1586">
        <v>15.9</v>
      </c>
    </row>
    <row r="1587" spans="1:7" x14ac:dyDescent="0.25">
      <c r="A1587" s="34">
        <v>41456</v>
      </c>
      <c r="B1587" s="3">
        <f t="shared" si="96"/>
        <v>2013</v>
      </c>
      <c r="C1587" s="3">
        <f t="shared" si="97"/>
        <v>7</v>
      </c>
      <c r="D1587" s="3">
        <f t="shared" si="98"/>
        <v>1</v>
      </c>
      <c r="E1587" s="3" t="str">
        <f t="shared" si="99"/>
        <v>201371</v>
      </c>
      <c r="F1587" s="35">
        <v>4.1666666666666664E-2</v>
      </c>
      <c r="G1587">
        <v>15.3</v>
      </c>
    </row>
    <row r="1588" spans="1:7" x14ac:dyDescent="0.25">
      <c r="A1588" s="34">
        <v>41456</v>
      </c>
      <c r="B1588" s="3">
        <f t="shared" si="96"/>
        <v>2013</v>
      </c>
      <c r="C1588" s="3">
        <f t="shared" si="97"/>
        <v>7</v>
      </c>
      <c r="D1588" s="3">
        <f t="shared" si="98"/>
        <v>2</v>
      </c>
      <c r="E1588" s="3" t="str">
        <f t="shared" si="99"/>
        <v>201372</v>
      </c>
      <c r="F1588" s="35">
        <v>8.3333333333333329E-2</v>
      </c>
      <c r="G1588">
        <v>15</v>
      </c>
    </row>
    <row r="1589" spans="1:7" x14ac:dyDescent="0.25">
      <c r="A1589" s="34">
        <v>41456</v>
      </c>
      <c r="B1589" s="3">
        <f t="shared" si="96"/>
        <v>2013</v>
      </c>
      <c r="C1589" s="3">
        <f t="shared" si="97"/>
        <v>7</v>
      </c>
      <c r="D1589" s="3">
        <f t="shared" si="98"/>
        <v>3</v>
      </c>
      <c r="E1589" s="3" t="str">
        <f t="shared" si="99"/>
        <v>201373</v>
      </c>
      <c r="F1589" s="35">
        <v>0.125</v>
      </c>
      <c r="G1589">
        <v>14.6</v>
      </c>
    </row>
    <row r="1590" spans="1:7" x14ac:dyDescent="0.25">
      <c r="A1590" s="34">
        <v>41456</v>
      </c>
      <c r="B1590" s="3">
        <f t="shared" si="96"/>
        <v>2013</v>
      </c>
      <c r="C1590" s="3">
        <f t="shared" si="97"/>
        <v>7</v>
      </c>
      <c r="D1590" s="3">
        <f t="shared" si="98"/>
        <v>4</v>
      </c>
      <c r="E1590" s="3" t="str">
        <f t="shared" si="99"/>
        <v>201374</v>
      </c>
      <c r="F1590" s="35">
        <v>0.16666666666666666</v>
      </c>
      <c r="G1590">
        <v>15.2</v>
      </c>
    </row>
    <row r="1591" spans="1:7" x14ac:dyDescent="0.25">
      <c r="A1591" s="34">
        <v>41456</v>
      </c>
      <c r="B1591" s="3">
        <f t="shared" si="96"/>
        <v>2013</v>
      </c>
      <c r="C1591" s="3">
        <f t="shared" si="97"/>
        <v>7</v>
      </c>
      <c r="D1591" s="3">
        <f t="shared" si="98"/>
        <v>5</v>
      </c>
      <c r="E1591" s="3" t="str">
        <f t="shared" si="99"/>
        <v>201375</v>
      </c>
      <c r="F1591" s="35">
        <v>0.20833333333333334</v>
      </c>
      <c r="G1591">
        <v>17.100000000000001</v>
      </c>
    </row>
    <row r="1592" spans="1:7" x14ac:dyDescent="0.25">
      <c r="A1592" s="34">
        <v>41456</v>
      </c>
      <c r="B1592" s="3">
        <f t="shared" si="96"/>
        <v>2013</v>
      </c>
      <c r="C1592" s="3">
        <f t="shared" si="97"/>
        <v>7</v>
      </c>
      <c r="D1592" s="3">
        <f t="shared" si="98"/>
        <v>6</v>
      </c>
      <c r="E1592" s="3" t="str">
        <f t="shared" si="99"/>
        <v>201376</v>
      </c>
      <c r="F1592" s="35">
        <v>0.25</v>
      </c>
      <c r="G1592">
        <v>17.899999999999999</v>
      </c>
    </row>
    <row r="1593" spans="1:7" x14ac:dyDescent="0.25">
      <c r="A1593" s="34">
        <v>41456</v>
      </c>
      <c r="B1593" s="3">
        <f t="shared" si="96"/>
        <v>2013</v>
      </c>
      <c r="C1593" s="3">
        <f t="shared" si="97"/>
        <v>7</v>
      </c>
      <c r="D1593" s="3">
        <f t="shared" si="98"/>
        <v>7</v>
      </c>
      <c r="E1593" s="3" t="str">
        <f t="shared" si="99"/>
        <v>201377</v>
      </c>
      <c r="F1593" s="35">
        <v>0.29166666666666669</v>
      </c>
      <c r="G1593">
        <v>17.399999999999999</v>
      </c>
    </row>
    <row r="1594" spans="1:7" x14ac:dyDescent="0.25">
      <c r="A1594" s="34">
        <v>41456</v>
      </c>
      <c r="B1594" s="3">
        <f t="shared" si="96"/>
        <v>2013</v>
      </c>
      <c r="C1594" s="3">
        <f t="shared" si="97"/>
        <v>7</v>
      </c>
      <c r="D1594" s="3">
        <f t="shared" si="98"/>
        <v>8</v>
      </c>
      <c r="E1594" s="3" t="str">
        <f t="shared" si="99"/>
        <v>201378</v>
      </c>
      <c r="F1594" s="35">
        <v>0.33333333333333331</v>
      </c>
      <c r="G1594">
        <v>16.8</v>
      </c>
    </row>
    <row r="1595" spans="1:7" x14ac:dyDescent="0.25">
      <c r="A1595" s="34">
        <v>41456</v>
      </c>
      <c r="B1595" s="3">
        <f t="shared" si="96"/>
        <v>2013</v>
      </c>
      <c r="C1595" s="3">
        <f t="shared" si="97"/>
        <v>7</v>
      </c>
      <c r="D1595" s="3">
        <f t="shared" si="98"/>
        <v>9</v>
      </c>
      <c r="E1595" s="3" t="str">
        <f t="shared" si="99"/>
        <v>201379</v>
      </c>
      <c r="F1595" s="35">
        <v>0.375</v>
      </c>
      <c r="G1595">
        <v>15.8</v>
      </c>
    </row>
    <row r="1596" spans="1:7" x14ac:dyDescent="0.25">
      <c r="A1596" s="34">
        <v>41456</v>
      </c>
      <c r="B1596" s="3">
        <f t="shared" si="96"/>
        <v>2013</v>
      </c>
      <c r="C1596" s="3">
        <f t="shared" si="97"/>
        <v>7</v>
      </c>
      <c r="D1596" s="3">
        <f t="shared" si="98"/>
        <v>10</v>
      </c>
      <c r="E1596" s="3" t="str">
        <f t="shared" si="99"/>
        <v>2013710</v>
      </c>
      <c r="F1596" s="35">
        <v>0.41666666666666669</v>
      </c>
      <c r="G1596">
        <v>15.1</v>
      </c>
    </row>
    <row r="1597" spans="1:7" x14ac:dyDescent="0.25">
      <c r="A1597" s="34">
        <v>41456</v>
      </c>
      <c r="B1597" s="3">
        <f t="shared" si="96"/>
        <v>2013</v>
      </c>
      <c r="C1597" s="3">
        <f t="shared" si="97"/>
        <v>7</v>
      </c>
      <c r="D1597" s="3">
        <f t="shared" si="98"/>
        <v>11</v>
      </c>
      <c r="E1597" s="3" t="str">
        <f t="shared" si="99"/>
        <v>2013711</v>
      </c>
      <c r="F1597" s="35">
        <v>0.45833333333333331</v>
      </c>
      <c r="G1597">
        <v>14.9</v>
      </c>
    </row>
    <row r="1598" spans="1:7" x14ac:dyDescent="0.25">
      <c r="A1598" s="34">
        <v>41456</v>
      </c>
      <c r="B1598" s="3">
        <f t="shared" si="96"/>
        <v>2013</v>
      </c>
      <c r="C1598" s="3">
        <f t="shared" si="97"/>
        <v>7</v>
      </c>
      <c r="D1598" s="3">
        <f t="shared" si="98"/>
        <v>12</v>
      </c>
      <c r="E1598" s="3" t="str">
        <f t="shared" si="99"/>
        <v>2013712</v>
      </c>
      <c r="F1598" s="35">
        <v>0.5</v>
      </c>
      <c r="G1598">
        <v>14.8</v>
      </c>
    </row>
    <row r="1599" spans="1:7" x14ac:dyDescent="0.25">
      <c r="A1599" s="34">
        <v>41456</v>
      </c>
      <c r="B1599" s="3">
        <f t="shared" si="96"/>
        <v>2013</v>
      </c>
      <c r="C1599" s="3">
        <f t="shared" si="97"/>
        <v>7</v>
      </c>
      <c r="D1599" s="3">
        <f t="shared" si="98"/>
        <v>13</v>
      </c>
      <c r="E1599" s="3" t="str">
        <f t="shared" si="99"/>
        <v>2013713</v>
      </c>
      <c r="F1599" s="35">
        <v>0.54166666666666663</v>
      </c>
      <c r="G1599">
        <v>15.2</v>
      </c>
    </row>
    <row r="1600" spans="1:7" x14ac:dyDescent="0.25">
      <c r="A1600" s="34">
        <v>41456</v>
      </c>
      <c r="B1600" s="3">
        <f t="shared" si="96"/>
        <v>2013</v>
      </c>
      <c r="C1600" s="3">
        <f t="shared" si="97"/>
        <v>7</v>
      </c>
      <c r="D1600" s="3">
        <f t="shared" si="98"/>
        <v>14</v>
      </c>
      <c r="E1600" s="3" t="str">
        <f t="shared" si="99"/>
        <v>2013714</v>
      </c>
      <c r="F1600" s="35">
        <v>0.58333333333333337</v>
      </c>
      <c r="G1600">
        <v>15</v>
      </c>
    </row>
    <row r="1601" spans="1:7" x14ac:dyDescent="0.25">
      <c r="A1601" s="34">
        <v>41456</v>
      </c>
      <c r="B1601" s="3">
        <f t="shared" si="96"/>
        <v>2013</v>
      </c>
      <c r="C1601" s="3">
        <f t="shared" si="97"/>
        <v>7</v>
      </c>
      <c r="D1601" s="3">
        <f t="shared" si="98"/>
        <v>15</v>
      </c>
      <c r="E1601" s="3" t="str">
        <f t="shared" si="99"/>
        <v>2013715</v>
      </c>
      <c r="F1601" s="35">
        <v>0.625</v>
      </c>
      <c r="G1601">
        <v>15.1</v>
      </c>
    </row>
    <row r="1602" spans="1:7" x14ac:dyDescent="0.25">
      <c r="A1602" s="34">
        <v>41456</v>
      </c>
      <c r="B1602" s="3">
        <f t="shared" si="96"/>
        <v>2013</v>
      </c>
      <c r="C1602" s="3">
        <f t="shared" si="97"/>
        <v>7</v>
      </c>
      <c r="D1602" s="3">
        <f t="shared" si="98"/>
        <v>16</v>
      </c>
      <c r="E1602" s="3" t="str">
        <f t="shared" si="99"/>
        <v>2013716</v>
      </c>
      <c r="F1602" s="35">
        <v>0.66666666666666663</v>
      </c>
      <c r="G1602">
        <v>15.4</v>
      </c>
    </row>
    <row r="1603" spans="1:7" x14ac:dyDescent="0.25">
      <c r="A1603" s="34">
        <v>41456</v>
      </c>
      <c r="B1603" s="3">
        <f t="shared" ref="B1603:B1666" si="100">YEAR(A1603)</f>
        <v>2013</v>
      </c>
      <c r="C1603" s="3">
        <f t="shared" ref="C1603:C1666" si="101">MONTH(A1603)</f>
        <v>7</v>
      </c>
      <c r="D1603" s="3">
        <f t="shared" ref="D1603:D1666" si="102">HOUR(F1603)</f>
        <v>17</v>
      </c>
      <c r="E1603" s="3" t="str">
        <f t="shared" ref="E1603:E1666" si="103">B1603&amp;C1603&amp;D1603</f>
        <v>2013717</v>
      </c>
      <c r="F1603" s="35">
        <v>0.70833333333333337</v>
      </c>
      <c r="G1603">
        <v>15.4</v>
      </c>
    </row>
    <row r="1604" spans="1:7" x14ac:dyDescent="0.25">
      <c r="A1604" s="34">
        <v>41456</v>
      </c>
      <c r="B1604" s="3">
        <f t="shared" si="100"/>
        <v>2013</v>
      </c>
      <c r="C1604" s="3">
        <f t="shared" si="101"/>
        <v>7</v>
      </c>
      <c r="D1604" s="3">
        <f t="shared" si="102"/>
        <v>18</v>
      </c>
      <c r="E1604" s="3" t="str">
        <f t="shared" si="103"/>
        <v>2013718</v>
      </c>
      <c r="F1604" s="35">
        <v>0.75</v>
      </c>
      <c r="G1604">
        <v>15.3</v>
      </c>
    </row>
    <row r="1605" spans="1:7" x14ac:dyDescent="0.25">
      <c r="A1605" s="34">
        <v>41456</v>
      </c>
      <c r="B1605" s="3">
        <f t="shared" si="100"/>
        <v>2013</v>
      </c>
      <c r="C1605" s="3">
        <f t="shared" si="101"/>
        <v>7</v>
      </c>
      <c r="D1605" s="3">
        <f t="shared" si="102"/>
        <v>19</v>
      </c>
      <c r="E1605" s="3" t="str">
        <f t="shared" si="103"/>
        <v>2013719</v>
      </c>
      <c r="F1605" s="35">
        <v>0.79166666666666663</v>
      </c>
      <c r="G1605">
        <v>15.7</v>
      </c>
    </row>
    <row r="1606" spans="1:7" x14ac:dyDescent="0.25">
      <c r="A1606" s="34">
        <v>41456</v>
      </c>
      <c r="B1606" s="3">
        <f t="shared" si="100"/>
        <v>2013</v>
      </c>
      <c r="C1606" s="3">
        <f t="shared" si="101"/>
        <v>7</v>
      </c>
      <c r="D1606" s="3">
        <f t="shared" si="102"/>
        <v>20</v>
      </c>
      <c r="E1606" s="3" t="str">
        <f t="shared" si="103"/>
        <v>2013720</v>
      </c>
      <c r="F1606" s="35">
        <v>0.83333333333333337</v>
      </c>
      <c r="G1606">
        <v>16.399999999999999</v>
      </c>
    </row>
    <row r="1607" spans="1:7" x14ac:dyDescent="0.25">
      <c r="A1607" s="34">
        <v>41456</v>
      </c>
      <c r="B1607" s="3">
        <f t="shared" si="100"/>
        <v>2013</v>
      </c>
      <c r="C1607" s="3">
        <f t="shared" si="101"/>
        <v>7</v>
      </c>
      <c r="D1607" s="3">
        <f t="shared" si="102"/>
        <v>21</v>
      </c>
      <c r="E1607" s="3" t="str">
        <f t="shared" si="103"/>
        <v>2013721</v>
      </c>
      <c r="F1607" s="35">
        <v>0.875</v>
      </c>
      <c r="G1607">
        <v>16.899999999999999</v>
      </c>
    </row>
    <row r="1608" spans="1:7" x14ac:dyDescent="0.25">
      <c r="A1608" s="34">
        <v>41456</v>
      </c>
      <c r="B1608" s="3">
        <f t="shared" si="100"/>
        <v>2013</v>
      </c>
      <c r="C1608" s="3">
        <f t="shared" si="101"/>
        <v>7</v>
      </c>
      <c r="D1608" s="3">
        <f t="shared" si="102"/>
        <v>22</v>
      </c>
      <c r="E1608" s="3" t="str">
        <f t="shared" si="103"/>
        <v>2013722</v>
      </c>
      <c r="F1608" s="35">
        <v>0.91666666666666663</v>
      </c>
      <c r="G1608">
        <v>17.100000000000001</v>
      </c>
    </row>
    <row r="1609" spans="1:7" x14ac:dyDescent="0.25">
      <c r="A1609" s="34">
        <v>41456</v>
      </c>
      <c r="B1609" s="3">
        <f t="shared" si="100"/>
        <v>2013</v>
      </c>
      <c r="C1609" s="3">
        <f t="shared" si="101"/>
        <v>7</v>
      </c>
      <c r="D1609" s="3">
        <f t="shared" si="102"/>
        <v>23</v>
      </c>
      <c r="E1609" s="3" t="str">
        <f t="shared" si="103"/>
        <v>2013723</v>
      </c>
      <c r="F1609" s="35">
        <v>0.95833333333333337</v>
      </c>
      <c r="G1609">
        <v>16.7</v>
      </c>
    </row>
    <row r="1610" spans="1:7" x14ac:dyDescent="0.25">
      <c r="A1610" s="34">
        <v>41487</v>
      </c>
      <c r="B1610" s="3">
        <f t="shared" si="100"/>
        <v>2013</v>
      </c>
      <c r="C1610" s="3">
        <f t="shared" si="101"/>
        <v>8</v>
      </c>
      <c r="D1610" s="3">
        <f t="shared" si="102"/>
        <v>0</v>
      </c>
      <c r="E1610" s="3" t="str">
        <f t="shared" si="103"/>
        <v>201380</v>
      </c>
      <c r="F1610" s="35">
        <v>0</v>
      </c>
      <c r="G1610">
        <v>13</v>
      </c>
    </row>
    <row r="1611" spans="1:7" x14ac:dyDescent="0.25">
      <c r="A1611" s="34">
        <v>41487</v>
      </c>
      <c r="B1611" s="3">
        <f t="shared" si="100"/>
        <v>2013</v>
      </c>
      <c r="C1611" s="3">
        <f t="shared" si="101"/>
        <v>8</v>
      </c>
      <c r="D1611" s="3">
        <f t="shared" si="102"/>
        <v>1</v>
      </c>
      <c r="E1611" s="3" t="str">
        <f t="shared" si="103"/>
        <v>201381</v>
      </c>
      <c r="F1611" s="35">
        <v>4.1666666666666664E-2</v>
      </c>
      <c r="G1611">
        <v>12.4</v>
      </c>
    </row>
    <row r="1612" spans="1:7" x14ac:dyDescent="0.25">
      <c r="A1612" s="34">
        <v>41487</v>
      </c>
      <c r="B1612" s="3">
        <f t="shared" si="100"/>
        <v>2013</v>
      </c>
      <c r="C1612" s="3">
        <f t="shared" si="101"/>
        <v>8</v>
      </c>
      <c r="D1612" s="3">
        <f t="shared" si="102"/>
        <v>2</v>
      </c>
      <c r="E1612" s="3" t="str">
        <f t="shared" si="103"/>
        <v>201382</v>
      </c>
      <c r="F1612" s="35">
        <v>8.3333333333333329E-2</v>
      </c>
      <c r="G1612">
        <v>12.4</v>
      </c>
    </row>
    <row r="1613" spans="1:7" x14ac:dyDescent="0.25">
      <c r="A1613" s="34">
        <v>41487</v>
      </c>
      <c r="B1613" s="3">
        <f t="shared" si="100"/>
        <v>2013</v>
      </c>
      <c r="C1613" s="3">
        <f t="shared" si="101"/>
        <v>8</v>
      </c>
      <c r="D1613" s="3">
        <f t="shared" si="102"/>
        <v>3</v>
      </c>
      <c r="E1613" s="3" t="str">
        <f t="shared" si="103"/>
        <v>201383</v>
      </c>
      <c r="F1613" s="35">
        <v>0.125</v>
      </c>
      <c r="G1613">
        <v>12.7</v>
      </c>
    </row>
    <row r="1614" spans="1:7" x14ac:dyDescent="0.25">
      <c r="A1614" s="34">
        <v>41487</v>
      </c>
      <c r="B1614" s="3">
        <f t="shared" si="100"/>
        <v>2013</v>
      </c>
      <c r="C1614" s="3">
        <f t="shared" si="101"/>
        <v>8</v>
      </c>
      <c r="D1614" s="3">
        <f t="shared" si="102"/>
        <v>4</v>
      </c>
      <c r="E1614" s="3" t="str">
        <f t="shared" si="103"/>
        <v>201384</v>
      </c>
      <c r="F1614" s="35">
        <v>0.16666666666666666</v>
      </c>
      <c r="G1614">
        <v>13.7</v>
      </c>
    </row>
    <row r="1615" spans="1:7" x14ac:dyDescent="0.25">
      <c r="A1615" s="34">
        <v>41487</v>
      </c>
      <c r="B1615" s="3">
        <f t="shared" si="100"/>
        <v>2013</v>
      </c>
      <c r="C1615" s="3">
        <f t="shared" si="101"/>
        <v>8</v>
      </c>
      <c r="D1615" s="3">
        <f t="shared" si="102"/>
        <v>5</v>
      </c>
      <c r="E1615" s="3" t="str">
        <f t="shared" si="103"/>
        <v>201385</v>
      </c>
      <c r="F1615" s="35">
        <v>0.20833333333333334</v>
      </c>
      <c r="G1615">
        <v>15.7</v>
      </c>
    </row>
    <row r="1616" spans="1:7" x14ac:dyDescent="0.25">
      <c r="A1616" s="34">
        <v>41487</v>
      </c>
      <c r="B1616" s="3">
        <f t="shared" si="100"/>
        <v>2013</v>
      </c>
      <c r="C1616" s="3">
        <f t="shared" si="101"/>
        <v>8</v>
      </c>
      <c r="D1616" s="3">
        <f t="shared" si="102"/>
        <v>6</v>
      </c>
      <c r="E1616" s="3" t="str">
        <f t="shared" si="103"/>
        <v>201386</v>
      </c>
      <c r="F1616" s="35">
        <v>0.25</v>
      </c>
      <c r="G1616">
        <v>16.100000000000001</v>
      </c>
    </row>
    <row r="1617" spans="1:7" x14ac:dyDescent="0.25">
      <c r="A1617" s="34">
        <v>41487</v>
      </c>
      <c r="B1617" s="3">
        <f t="shared" si="100"/>
        <v>2013</v>
      </c>
      <c r="C1617" s="3">
        <f t="shared" si="101"/>
        <v>8</v>
      </c>
      <c r="D1617" s="3">
        <f t="shared" si="102"/>
        <v>7</v>
      </c>
      <c r="E1617" s="3" t="str">
        <f t="shared" si="103"/>
        <v>201387</v>
      </c>
      <c r="F1617" s="35">
        <v>0.29166666666666669</v>
      </c>
      <c r="G1617">
        <v>15.2</v>
      </c>
    </row>
    <row r="1618" spans="1:7" x14ac:dyDescent="0.25">
      <c r="A1618" s="34">
        <v>41487</v>
      </c>
      <c r="B1618" s="3">
        <f t="shared" si="100"/>
        <v>2013</v>
      </c>
      <c r="C1618" s="3">
        <f t="shared" si="101"/>
        <v>8</v>
      </c>
      <c r="D1618" s="3">
        <f t="shared" si="102"/>
        <v>8</v>
      </c>
      <c r="E1618" s="3" t="str">
        <f t="shared" si="103"/>
        <v>201388</v>
      </c>
      <c r="F1618" s="35">
        <v>0.33333333333333331</v>
      </c>
      <c r="G1618">
        <v>14.3</v>
      </c>
    </row>
    <row r="1619" spans="1:7" x14ac:dyDescent="0.25">
      <c r="A1619" s="34">
        <v>41487</v>
      </c>
      <c r="B1619" s="3">
        <f t="shared" si="100"/>
        <v>2013</v>
      </c>
      <c r="C1619" s="3">
        <f t="shared" si="101"/>
        <v>8</v>
      </c>
      <c r="D1619" s="3">
        <f t="shared" si="102"/>
        <v>9</v>
      </c>
      <c r="E1619" s="3" t="str">
        <f t="shared" si="103"/>
        <v>201389</v>
      </c>
      <c r="F1619" s="35">
        <v>0.375</v>
      </c>
      <c r="G1619">
        <v>13.5</v>
      </c>
    </row>
    <row r="1620" spans="1:7" x14ac:dyDescent="0.25">
      <c r="A1620" s="34">
        <v>41487</v>
      </c>
      <c r="B1620" s="3">
        <f t="shared" si="100"/>
        <v>2013</v>
      </c>
      <c r="C1620" s="3">
        <f t="shared" si="101"/>
        <v>8</v>
      </c>
      <c r="D1620" s="3">
        <f t="shared" si="102"/>
        <v>10</v>
      </c>
      <c r="E1620" s="3" t="str">
        <f t="shared" si="103"/>
        <v>2013810</v>
      </c>
      <c r="F1620" s="35">
        <v>0.41666666666666669</v>
      </c>
      <c r="G1620">
        <v>13.2</v>
      </c>
    </row>
    <row r="1621" spans="1:7" x14ac:dyDescent="0.25">
      <c r="A1621" s="34">
        <v>41487</v>
      </c>
      <c r="B1621" s="3">
        <f t="shared" si="100"/>
        <v>2013</v>
      </c>
      <c r="C1621" s="3">
        <f t="shared" si="101"/>
        <v>8</v>
      </c>
      <c r="D1621" s="3">
        <f t="shared" si="102"/>
        <v>11</v>
      </c>
      <c r="E1621" s="3" t="str">
        <f t="shared" si="103"/>
        <v>2013811</v>
      </c>
      <c r="F1621" s="35">
        <v>0.45833333333333331</v>
      </c>
      <c r="G1621">
        <v>12.5</v>
      </c>
    </row>
    <row r="1622" spans="1:7" x14ac:dyDescent="0.25">
      <c r="A1622" s="34">
        <v>41487</v>
      </c>
      <c r="B1622" s="3">
        <f t="shared" si="100"/>
        <v>2013</v>
      </c>
      <c r="C1622" s="3">
        <f t="shared" si="101"/>
        <v>8</v>
      </c>
      <c r="D1622" s="3">
        <f t="shared" si="102"/>
        <v>12</v>
      </c>
      <c r="E1622" s="3" t="str">
        <f t="shared" si="103"/>
        <v>2013812</v>
      </c>
      <c r="F1622" s="35">
        <v>0.5</v>
      </c>
      <c r="G1622">
        <v>12.1</v>
      </c>
    </row>
    <row r="1623" spans="1:7" x14ac:dyDescent="0.25">
      <c r="A1623" s="34">
        <v>41487</v>
      </c>
      <c r="B1623" s="3">
        <f t="shared" si="100"/>
        <v>2013</v>
      </c>
      <c r="C1623" s="3">
        <f t="shared" si="101"/>
        <v>8</v>
      </c>
      <c r="D1623" s="3">
        <f t="shared" si="102"/>
        <v>13</v>
      </c>
      <c r="E1623" s="3" t="str">
        <f t="shared" si="103"/>
        <v>2013813</v>
      </c>
      <c r="F1623" s="35">
        <v>0.54166666666666663</v>
      </c>
      <c r="G1623">
        <v>11.7</v>
      </c>
    </row>
    <row r="1624" spans="1:7" x14ac:dyDescent="0.25">
      <c r="A1624" s="34">
        <v>41487</v>
      </c>
      <c r="B1624" s="3">
        <f t="shared" si="100"/>
        <v>2013</v>
      </c>
      <c r="C1624" s="3">
        <f t="shared" si="101"/>
        <v>8</v>
      </c>
      <c r="D1624" s="3">
        <f t="shared" si="102"/>
        <v>14</v>
      </c>
      <c r="E1624" s="3" t="str">
        <f t="shared" si="103"/>
        <v>2013814</v>
      </c>
      <c r="F1624" s="35">
        <v>0.58333333333333337</v>
      </c>
      <c r="G1624">
        <v>11.8</v>
      </c>
    </row>
    <row r="1625" spans="1:7" x14ac:dyDescent="0.25">
      <c r="A1625" s="34">
        <v>41487</v>
      </c>
      <c r="B1625" s="3">
        <f t="shared" si="100"/>
        <v>2013</v>
      </c>
      <c r="C1625" s="3">
        <f t="shared" si="101"/>
        <v>8</v>
      </c>
      <c r="D1625" s="3">
        <f t="shared" si="102"/>
        <v>15</v>
      </c>
      <c r="E1625" s="3" t="str">
        <f t="shared" si="103"/>
        <v>2013815</v>
      </c>
      <c r="F1625" s="35">
        <v>0.625</v>
      </c>
      <c r="G1625">
        <v>12.4</v>
      </c>
    </row>
    <row r="1626" spans="1:7" x14ac:dyDescent="0.25">
      <c r="A1626" s="34">
        <v>41487</v>
      </c>
      <c r="B1626" s="3">
        <f t="shared" si="100"/>
        <v>2013</v>
      </c>
      <c r="C1626" s="3">
        <f t="shared" si="101"/>
        <v>8</v>
      </c>
      <c r="D1626" s="3">
        <f t="shared" si="102"/>
        <v>16</v>
      </c>
      <c r="E1626" s="3" t="str">
        <f t="shared" si="103"/>
        <v>2013816</v>
      </c>
      <c r="F1626" s="35">
        <v>0.66666666666666663</v>
      </c>
      <c r="G1626">
        <v>13.1</v>
      </c>
    </row>
    <row r="1627" spans="1:7" x14ac:dyDescent="0.25">
      <c r="A1627" s="34">
        <v>41487</v>
      </c>
      <c r="B1627" s="3">
        <f t="shared" si="100"/>
        <v>2013</v>
      </c>
      <c r="C1627" s="3">
        <f t="shared" si="101"/>
        <v>8</v>
      </c>
      <c r="D1627" s="3">
        <f t="shared" si="102"/>
        <v>17</v>
      </c>
      <c r="E1627" s="3" t="str">
        <f t="shared" si="103"/>
        <v>2013817</v>
      </c>
      <c r="F1627" s="35">
        <v>0.70833333333333337</v>
      </c>
      <c r="G1627">
        <v>12.9</v>
      </c>
    </row>
    <row r="1628" spans="1:7" x14ac:dyDescent="0.25">
      <c r="A1628" s="34">
        <v>41487</v>
      </c>
      <c r="B1628" s="3">
        <f t="shared" si="100"/>
        <v>2013</v>
      </c>
      <c r="C1628" s="3">
        <f t="shared" si="101"/>
        <v>8</v>
      </c>
      <c r="D1628" s="3">
        <f t="shared" si="102"/>
        <v>18</v>
      </c>
      <c r="E1628" s="3" t="str">
        <f t="shared" si="103"/>
        <v>2013818</v>
      </c>
      <c r="F1628" s="35">
        <v>0.75</v>
      </c>
      <c r="G1628">
        <v>13.2</v>
      </c>
    </row>
    <row r="1629" spans="1:7" x14ac:dyDescent="0.25">
      <c r="A1629" s="34">
        <v>41487</v>
      </c>
      <c r="B1629" s="3">
        <f t="shared" si="100"/>
        <v>2013</v>
      </c>
      <c r="C1629" s="3">
        <f t="shared" si="101"/>
        <v>8</v>
      </c>
      <c r="D1629" s="3">
        <f t="shared" si="102"/>
        <v>19</v>
      </c>
      <c r="E1629" s="3" t="str">
        <f t="shared" si="103"/>
        <v>2013819</v>
      </c>
      <c r="F1629" s="35">
        <v>0.79166666666666663</v>
      </c>
      <c r="G1629">
        <v>14</v>
      </c>
    </row>
    <row r="1630" spans="1:7" x14ac:dyDescent="0.25">
      <c r="A1630" s="34">
        <v>41487</v>
      </c>
      <c r="B1630" s="3">
        <f t="shared" si="100"/>
        <v>2013</v>
      </c>
      <c r="C1630" s="3">
        <f t="shared" si="101"/>
        <v>8</v>
      </c>
      <c r="D1630" s="3">
        <f t="shared" si="102"/>
        <v>20</v>
      </c>
      <c r="E1630" s="3" t="str">
        <f t="shared" si="103"/>
        <v>2013820</v>
      </c>
      <c r="F1630" s="35">
        <v>0.83333333333333337</v>
      </c>
      <c r="G1630">
        <v>14.8</v>
      </c>
    </row>
    <row r="1631" spans="1:7" x14ac:dyDescent="0.25">
      <c r="A1631" s="34">
        <v>41487</v>
      </c>
      <c r="B1631" s="3">
        <f t="shared" si="100"/>
        <v>2013</v>
      </c>
      <c r="C1631" s="3">
        <f t="shared" si="101"/>
        <v>8</v>
      </c>
      <c r="D1631" s="3">
        <f t="shared" si="102"/>
        <v>21</v>
      </c>
      <c r="E1631" s="3" t="str">
        <f t="shared" si="103"/>
        <v>2013821</v>
      </c>
      <c r="F1631" s="35">
        <v>0.875</v>
      </c>
      <c r="G1631">
        <v>14.3</v>
      </c>
    </row>
    <row r="1632" spans="1:7" x14ac:dyDescent="0.25">
      <c r="A1632" s="34">
        <v>41487</v>
      </c>
      <c r="B1632" s="3">
        <f t="shared" si="100"/>
        <v>2013</v>
      </c>
      <c r="C1632" s="3">
        <f t="shared" si="101"/>
        <v>8</v>
      </c>
      <c r="D1632" s="3">
        <f t="shared" si="102"/>
        <v>22</v>
      </c>
      <c r="E1632" s="3" t="str">
        <f t="shared" si="103"/>
        <v>2013822</v>
      </c>
      <c r="F1632" s="35">
        <v>0.91666666666666663</v>
      </c>
      <c r="G1632">
        <v>13.8</v>
      </c>
    </row>
    <row r="1633" spans="1:7" x14ac:dyDescent="0.25">
      <c r="A1633" s="34">
        <v>41487</v>
      </c>
      <c r="B1633" s="3">
        <f t="shared" si="100"/>
        <v>2013</v>
      </c>
      <c r="C1633" s="3">
        <f t="shared" si="101"/>
        <v>8</v>
      </c>
      <c r="D1633" s="3">
        <f t="shared" si="102"/>
        <v>23</v>
      </c>
      <c r="E1633" s="3" t="str">
        <f t="shared" si="103"/>
        <v>2013823</v>
      </c>
      <c r="F1633" s="35">
        <v>0.95833333333333337</v>
      </c>
      <c r="G1633">
        <v>13.7</v>
      </c>
    </row>
    <row r="1634" spans="1:7" x14ac:dyDescent="0.25">
      <c r="A1634" s="34">
        <v>41518</v>
      </c>
      <c r="B1634" s="3">
        <f t="shared" si="100"/>
        <v>2013</v>
      </c>
      <c r="C1634" s="3">
        <f t="shared" si="101"/>
        <v>9</v>
      </c>
      <c r="D1634" s="3">
        <f t="shared" si="102"/>
        <v>0</v>
      </c>
      <c r="E1634" s="3" t="str">
        <f t="shared" si="103"/>
        <v>201390</v>
      </c>
      <c r="F1634" s="35">
        <v>0</v>
      </c>
      <c r="G1634">
        <v>16.8</v>
      </c>
    </row>
    <row r="1635" spans="1:7" x14ac:dyDescent="0.25">
      <c r="A1635" s="34">
        <v>41518</v>
      </c>
      <c r="B1635" s="3">
        <f t="shared" si="100"/>
        <v>2013</v>
      </c>
      <c r="C1635" s="3">
        <f t="shared" si="101"/>
        <v>9</v>
      </c>
      <c r="D1635" s="3">
        <f t="shared" si="102"/>
        <v>1</v>
      </c>
      <c r="E1635" s="3" t="str">
        <f t="shared" si="103"/>
        <v>201391</v>
      </c>
      <c r="F1635" s="35">
        <v>4.1666666666666664E-2</v>
      </c>
      <c r="G1635">
        <v>16.399999999999999</v>
      </c>
    </row>
    <row r="1636" spans="1:7" x14ac:dyDescent="0.25">
      <c r="A1636" s="34">
        <v>41518</v>
      </c>
      <c r="B1636" s="3">
        <f t="shared" si="100"/>
        <v>2013</v>
      </c>
      <c r="C1636" s="3">
        <f t="shared" si="101"/>
        <v>9</v>
      </c>
      <c r="D1636" s="3">
        <f t="shared" si="102"/>
        <v>2</v>
      </c>
      <c r="E1636" s="3" t="str">
        <f t="shared" si="103"/>
        <v>201392</v>
      </c>
      <c r="F1636" s="35">
        <v>8.3333333333333329E-2</v>
      </c>
      <c r="G1636">
        <v>15.8</v>
      </c>
    </row>
    <row r="1637" spans="1:7" x14ac:dyDescent="0.25">
      <c r="A1637" s="34">
        <v>41518</v>
      </c>
      <c r="B1637" s="3">
        <f t="shared" si="100"/>
        <v>2013</v>
      </c>
      <c r="C1637" s="3">
        <f t="shared" si="101"/>
        <v>9</v>
      </c>
      <c r="D1637" s="3">
        <f t="shared" si="102"/>
        <v>3</v>
      </c>
      <c r="E1637" s="3" t="str">
        <f t="shared" si="103"/>
        <v>201393</v>
      </c>
      <c r="F1637" s="35">
        <v>0.125</v>
      </c>
      <c r="G1637">
        <v>15.5</v>
      </c>
    </row>
    <row r="1638" spans="1:7" x14ac:dyDescent="0.25">
      <c r="A1638" s="34">
        <v>41518</v>
      </c>
      <c r="B1638" s="3">
        <f t="shared" si="100"/>
        <v>2013</v>
      </c>
      <c r="C1638" s="3">
        <f t="shared" si="101"/>
        <v>9</v>
      </c>
      <c r="D1638" s="3">
        <f t="shared" si="102"/>
        <v>4</v>
      </c>
      <c r="E1638" s="3" t="str">
        <f t="shared" si="103"/>
        <v>201394</v>
      </c>
      <c r="F1638" s="35">
        <v>0.16666666666666666</v>
      </c>
      <c r="G1638">
        <v>16.2</v>
      </c>
    </row>
    <row r="1639" spans="1:7" x14ac:dyDescent="0.25">
      <c r="A1639" s="34">
        <v>41518</v>
      </c>
      <c r="B1639" s="3">
        <f t="shared" si="100"/>
        <v>2013</v>
      </c>
      <c r="C1639" s="3">
        <f t="shared" si="101"/>
        <v>9</v>
      </c>
      <c r="D1639" s="3">
        <f t="shared" si="102"/>
        <v>5</v>
      </c>
      <c r="E1639" s="3" t="str">
        <f t="shared" si="103"/>
        <v>201395</v>
      </c>
      <c r="F1639" s="35">
        <v>0.20833333333333334</v>
      </c>
      <c r="G1639">
        <v>18.100000000000001</v>
      </c>
    </row>
    <row r="1640" spans="1:7" x14ac:dyDescent="0.25">
      <c r="A1640" s="34">
        <v>41518</v>
      </c>
      <c r="B1640" s="3">
        <f t="shared" si="100"/>
        <v>2013</v>
      </c>
      <c r="C1640" s="3">
        <f t="shared" si="101"/>
        <v>9</v>
      </c>
      <c r="D1640" s="3">
        <f t="shared" si="102"/>
        <v>6</v>
      </c>
      <c r="E1640" s="3" t="str">
        <f t="shared" si="103"/>
        <v>201396</v>
      </c>
      <c r="F1640" s="35">
        <v>0.25</v>
      </c>
      <c r="G1640">
        <v>19</v>
      </c>
    </row>
    <row r="1641" spans="1:7" x14ac:dyDescent="0.25">
      <c r="A1641" s="34">
        <v>41518</v>
      </c>
      <c r="B1641" s="3">
        <f t="shared" si="100"/>
        <v>2013</v>
      </c>
      <c r="C1641" s="3">
        <f t="shared" si="101"/>
        <v>9</v>
      </c>
      <c r="D1641" s="3">
        <f t="shared" si="102"/>
        <v>7</v>
      </c>
      <c r="E1641" s="3" t="str">
        <f t="shared" si="103"/>
        <v>201397</v>
      </c>
      <c r="F1641" s="35">
        <v>0.29166666666666669</v>
      </c>
      <c r="G1641">
        <v>19.5</v>
      </c>
    </row>
    <row r="1642" spans="1:7" x14ac:dyDescent="0.25">
      <c r="A1642" s="34">
        <v>41518</v>
      </c>
      <c r="B1642" s="3">
        <f t="shared" si="100"/>
        <v>2013</v>
      </c>
      <c r="C1642" s="3">
        <f t="shared" si="101"/>
        <v>9</v>
      </c>
      <c r="D1642" s="3">
        <f t="shared" si="102"/>
        <v>8</v>
      </c>
      <c r="E1642" s="3" t="str">
        <f t="shared" si="103"/>
        <v>201398</v>
      </c>
      <c r="F1642" s="35">
        <v>0.33333333333333331</v>
      </c>
      <c r="G1642">
        <v>19.2</v>
      </c>
    </row>
    <row r="1643" spans="1:7" x14ac:dyDescent="0.25">
      <c r="A1643" s="34">
        <v>41518</v>
      </c>
      <c r="B1643" s="3">
        <f t="shared" si="100"/>
        <v>2013</v>
      </c>
      <c r="C1643" s="3">
        <f t="shared" si="101"/>
        <v>9</v>
      </c>
      <c r="D1643" s="3">
        <f t="shared" si="102"/>
        <v>9</v>
      </c>
      <c r="E1643" s="3" t="str">
        <f t="shared" si="103"/>
        <v>201399</v>
      </c>
      <c r="F1643" s="35">
        <v>0.375</v>
      </c>
      <c r="G1643">
        <v>18.3</v>
      </c>
    </row>
    <row r="1644" spans="1:7" x14ac:dyDescent="0.25">
      <c r="A1644" s="34">
        <v>41518</v>
      </c>
      <c r="B1644" s="3">
        <f t="shared" si="100"/>
        <v>2013</v>
      </c>
      <c r="C1644" s="3">
        <f t="shared" si="101"/>
        <v>9</v>
      </c>
      <c r="D1644" s="3">
        <f t="shared" si="102"/>
        <v>10</v>
      </c>
      <c r="E1644" s="3" t="str">
        <f t="shared" si="103"/>
        <v>2013910</v>
      </c>
      <c r="F1644" s="35">
        <v>0.41666666666666669</v>
      </c>
      <c r="G1644">
        <v>17</v>
      </c>
    </row>
    <row r="1645" spans="1:7" x14ac:dyDescent="0.25">
      <c r="A1645" s="34">
        <v>41518</v>
      </c>
      <c r="B1645" s="3">
        <f t="shared" si="100"/>
        <v>2013</v>
      </c>
      <c r="C1645" s="3">
        <f t="shared" si="101"/>
        <v>9</v>
      </c>
      <c r="D1645" s="3">
        <f t="shared" si="102"/>
        <v>11</v>
      </c>
      <c r="E1645" s="3" t="str">
        <f t="shared" si="103"/>
        <v>2013911</v>
      </c>
      <c r="F1645" s="35">
        <v>0.45833333333333331</v>
      </c>
      <c r="G1645">
        <v>15.9</v>
      </c>
    </row>
    <row r="1646" spans="1:7" x14ac:dyDescent="0.25">
      <c r="A1646" s="34">
        <v>41518</v>
      </c>
      <c r="B1646" s="3">
        <f t="shared" si="100"/>
        <v>2013</v>
      </c>
      <c r="C1646" s="3">
        <f t="shared" si="101"/>
        <v>9</v>
      </c>
      <c r="D1646" s="3">
        <f t="shared" si="102"/>
        <v>12</v>
      </c>
      <c r="E1646" s="3" t="str">
        <f t="shared" si="103"/>
        <v>2013912</v>
      </c>
      <c r="F1646" s="35">
        <v>0.5</v>
      </c>
      <c r="G1646">
        <v>14.5</v>
      </c>
    </row>
    <row r="1647" spans="1:7" x14ac:dyDescent="0.25">
      <c r="A1647" s="34">
        <v>41518</v>
      </c>
      <c r="B1647" s="3">
        <f t="shared" si="100"/>
        <v>2013</v>
      </c>
      <c r="C1647" s="3">
        <f t="shared" si="101"/>
        <v>9</v>
      </c>
      <c r="D1647" s="3">
        <f t="shared" si="102"/>
        <v>13</v>
      </c>
      <c r="E1647" s="3" t="str">
        <f t="shared" si="103"/>
        <v>2013913</v>
      </c>
      <c r="F1647" s="35">
        <v>0.54166666666666663</v>
      </c>
      <c r="G1647">
        <v>14.1</v>
      </c>
    </row>
    <row r="1648" spans="1:7" x14ac:dyDescent="0.25">
      <c r="A1648" s="34">
        <v>41518</v>
      </c>
      <c r="B1648" s="3">
        <f t="shared" si="100"/>
        <v>2013</v>
      </c>
      <c r="C1648" s="3">
        <f t="shared" si="101"/>
        <v>9</v>
      </c>
      <c r="D1648" s="3">
        <f t="shared" si="102"/>
        <v>14</v>
      </c>
      <c r="E1648" s="3" t="str">
        <f t="shared" si="103"/>
        <v>2013914</v>
      </c>
      <c r="F1648" s="35">
        <v>0.58333333333333337</v>
      </c>
      <c r="G1648">
        <v>14.8</v>
      </c>
    </row>
    <row r="1649" spans="1:7" x14ac:dyDescent="0.25">
      <c r="A1649" s="34">
        <v>41518</v>
      </c>
      <c r="B1649" s="3">
        <f t="shared" si="100"/>
        <v>2013</v>
      </c>
      <c r="C1649" s="3">
        <f t="shared" si="101"/>
        <v>9</v>
      </c>
      <c r="D1649" s="3">
        <f t="shared" si="102"/>
        <v>15</v>
      </c>
      <c r="E1649" s="3" t="str">
        <f t="shared" si="103"/>
        <v>2013915</v>
      </c>
      <c r="F1649" s="35">
        <v>0.625</v>
      </c>
      <c r="G1649">
        <v>15.4</v>
      </c>
    </row>
    <row r="1650" spans="1:7" x14ac:dyDescent="0.25">
      <c r="A1650" s="34">
        <v>41518</v>
      </c>
      <c r="B1650" s="3">
        <f t="shared" si="100"/>
        <v>2013</v>
      </c>
      <c r="C1650" s="3">
        <f t="shared" si="101"/>
        <v>9</v>
      </c>
      <c r="D1650" s="3">
        <f t="shared" si="102"/>
        <v>16</v>
      </c>
      <c r="E1650" s="3" t="str">
        <f t="shared" si="103"/>
        <v>2013916</v>
      </c>
      <c r="F1650" s="35">
        <v>0.66666666666666663</v>
      </c>
      <c r="G1650">
        <v>16</v>
      </c>
    </row>
    <row r="1651" spans="1:7" x14ac:dyDescent="0.25">
      <c r="A1651" s="34">
        <v>41518</v>
      </c>
      <c r="B1651" s="3">
        <f t="shared" si="100"/>
        <v>2013</v>
      </c>
      <c r="C1651" s="3">
        <f t="shared" si="101"/>
        <v>9</v>
      </c>
      <c r="D1651" s="3">
        <f t="shared" si="102"/>
        <v>17</v>
      </c>
      <c r="E1651" s="3" t="str">
        <f t="shared" si="103"/>
        <v>2013917</v>
      </c>
      <c r="F1651" s="35">
        <v>0.70833333333333337</v>
      </c>
      <c r="G1651">
        <v>16.7</v>
      </c>
    </row>
    <row r="1652" spans="1:7" x14ac:dyDescent="0.25">
      <c r="A1652" s="34">
        <v>41518</v>
      </c>
      <c r="B1652" s="3">
        <f t="shared" si="100"/>
        <v>2013</v>
      </c>
      <c r="C1652" s="3">
        <f t="shared" si="101"/>
        <v>9</v>
      </c>
      <c r="D1652" s="3">
        <f t="shared" si="102"/>
        <v>18</v>
      </c>
      <c r="E1652" s="3" t="str">
        <f t="shared" si="103"/>
        <v>2013918</v>
      </c>
      <c r="F1652" s="35">
        <v>0.75</v>
      </c>
      <c r="G1652">
        <v>17.7</v>
      </c>
    </row>
    <row r="1653" spans="1:7" x14ac:dyDescent="0.25">
      <c r="A1653" s="34">
        <v>41518</v>
      </c>
      <c r="B1653" s="3">
        <f t="shared" si="100"/>
        <v>2013</v>
      </c>
      <c r="C1653" s="3">
        <f t="shared" si="101"/>
        <v>9</v>
      </c>
      <c r="D1653" s="3">
        <f t="shared" si="102"/>
        <v>19</v>
      </c>
      <c r="E1653" s="3" t="str">
        <f t="shared" si="103"/>
        <v>2013919</v>
      </c>
      <c r="F1653" s="35">
        <v>0.79166666666666663</v>
      </c>
      <c r="G1653">
        <v>18.7</v>
      </c>
    </row>
    <row r="1654" spans="1:7" x14ac:dyDescent="0.25">
      <c r="A1654" s="34">
        <v>41518</v>
      </c>
      <c r="B1654" s="3">
        <f t="shared" si="100"/>
        <v>2013</v>
      </c>
      <c r="C1654" s="3">
        <f t="shared" si="101"/>
        <v>9</v>
      </c>
      <c r="D1654" s="3">
        <f t="shared" si="102"/>
        <v>20</v>
      </c>
      <c r="E1654" s="3" t="str">
        <f t="shared" si="103"/>
        <v>2013920</v>
      </c>
      <c r="F1654" s="35">
        <v>0.83333333333333337</v>
      </c>
      <c r="G1654">
        <v>19.399999999999999</v>
      </c>
    </row>
    <row r="1655" spans="1:7" x14ac:dyDescent="0.25">
      <c r="A1655" s="34">
        <v>41518</v>
      </c>
      <c r="B1655" s="3">
        <f t="shared" si="100"/>
        <v>2013</v>
      </c>
      <c r="C1655" s="3">
        <f t="shared" si="101"/>
        <v>9</v>
      </c>
      <c r="D1655" s="3">
        <f t="shared" si="102"/>
        <v>21</v>
      </c>
      <c r="E1655" s="3" t="str">
        <f t="shared" si="103"/>
        <v>2013921</v>
      </c>
      <c r="F1655" s="35">
        <v>0.875</v>
      </c>
      <c r="G1655">
        <v>19.2</v>
      </c>
    </row>
    <row r="1656" spans="1:7" x14ac:dyDescent="0.25">
      <c r="A1656" s="34">
        <v>41518</v>
      </c>
      <c r="B1656" s="3">
        <f t="shared" si="100"/>
        <v>2013</v>
      </c>
      <c r="C1656" s="3">
        <f t="shared" si="101"/>
        <v>9</v>
      </c>
      <c r="D1656" s="3">
        <f t="shared" si="102"/>
        <v>22</v>
      </c>
      <c r="E1656" s="3" t="str">
        <f t="shared" si="103"/>
        <v>2013922</v>
      </c>
      <c r="F1656" s="35">
        <v>0.91666666666666663</v>
      </c>
      <c r="G1656">
        <v>18.899999999999999</v>
      </c>
    </row>
    <row r="1657" spans="1:7" x14ac:dyDescent="0.25">
      <c r="A1657" s="34">
        <v>41518</v>
      </c>
      <c r="B1657" s="3">
        <f t="shared" si="100"/>
        <v>2013</v>
      </c>
      <c r="C1657" s="3">
        <f t="shared" si="101"/>
        <v>9</v>
      </c>
      <c r="D1657" s="3">
        <f t="shared" si="102"/>
        <v>23</v>
      </c>
      <c r="E1657" s="3" t="str">
        <f t="shared" si="103"/>
        <v>2013923</v>
      </c>
      <c r="F1657" s="35">
        <v>0.95833333333333337</v>
      </c>
      <c r="G1657">
        <v>18.399999999999999</v>
      </c>
    </row>
    <row r="1658" spans="1:7" x14ac:dyDescent="0.25">
      <c r="A1658" s="34">
        <v>41548</v>
      </c>
      <c r="B1658" s="3">
        <f t="shared" si="100"/>
        <v>2013</v>
      </c>
      <c r="C1658" s="3">
        <f t="shared" si="101"/>
        <v>10</v>
      </c>
      <c r="D1658" s="3">
        <f t="shared" si="102"/>
        <v>0</v>
      </c>
      <c r="E1658" s="3" t="str">
        <f t="shared" si="103"/>
        <v>2013100</v>
      </c>
      <c r="F1658" s="35">
        <v>0</v>
      </c>
      <c r="G1658">
        <v>12.1</v>
      </c>
    </row>
    <row r="1659" spans="1:7" x14ac:dyDescent="0.25">
      <c r="A1659" s="34">
        <v>41548</v>
      </c>
      <c r="B1659" s="3">
        <f t="shared" si="100"/>
        <v>2013</v>
      </c>
      <c r="C1659" s="3">
        <f t="shared" si="101"/>
        <v>10</v>
      </c>
      <c r="D1659" s="3">
        <f t="shared" si="102"/>
        <v>1</v>
      </c>
      <c r="E1659" s="3" t="str">
        <f t="shared" si="103"/>
        <v>2013101</v>
      </c>
      <c r="F1659" s="35">
        <v>4.1666666666666664E-2</v>
      </c>
      <c r="G1659">
        <v>11.2</v>
      </c>
    </row>
    <row r="1660" spans="1:7" x14ac:dyDescent="0.25">
      <c r="A1660" s="34">
        <v>41548</v>
      </c>
      <c r="B1660" s="3">
        <f t="shared" si="100"/>
        <v>2013</v>
      </c>
      <c r="C1660" s="3">
        <f t="shared" si="101"/>
        <v>10</v>
      </c>
      <c r="D1660" s="3">
        <f t="shared" si="102"/>
        <v>2</v>
      </c>
      <c r="E1660" s="3" t="str">
        <f t="shared" si="103"/>
        <v>2013102</v>
      </c>
      <c r="F1660" s="35">
        <v>8.3333333333333329E-2</v>
      </c>
      <c r="G1660">
        <v>11.2</v>
      </c>
    </row>
    <row r="1661" spans="1:7" x14ac:dyDescent="0.25">
      <c r="A1661" s="34">
        <v>41548</v>
      </c>
      <c r="B1661" s="3">
        <f t="shared" si="100"/>
        <v>2013</v>
      </c>
      <c r="C1661" s="3">
        <f t="shared" si="101"/>
        <v>10</v>
      </c>
      <c r="D1661" s="3">
        <f t="shared" si="102"/>
        <v>3</v>
      </c>
      <c r="E1661" s="3" t="str">
        <f t="shared" si="103"/>
        <v>2013103</v>
      </c>
      <c r="F1661" s="35">
        <v>0.125</v>
      </c>
      <c r="G1661">
        <v>10.6</v>
      </c>
    </row>
    <row r="1662" spans="1:7" x14ac:dyDescent="0.25">
      <c r="A1662" s="34">
        <v>41548</v>
      </c>
      <c r="B1662" s="3">
        <f t="shared" si="100"/>
        <v>2013</v>
      </c>
      <c r="C1662" s="3">
        <f t="shared" si="101"/>
        <v>10</v>
      </c>
      <c r="D1662" s="3">
        <f t="shared" si="102"/>
        <v>4</v>
      </c>
      <c r="E1662" s="3" t="str">
        <f t="shared" si="103"/>
        <v>2013104</v>
      </c>
      <c r="F1662" s="35">
        <v>0.16666666666666666</v>
      </c>
      <c r="G1662">
        <v>10.9</v>
      </c>
    </row>
    <row r="1663" spans="1:7" x14ac:dyDescent="0.25">
      <c r="A1663" s="34">
        <v>41548</v>
      </c>
      <c r="B1663" s="3">
        <f t="shared" si="100"/>
        <v>2013</v>
      </c>
      <c r="C1663" s="3">
        <f t="shared" si="101"/>
        <v>10</v>
      </c>
      <c r="D1663" s="3">
        <f t="shared" si="102"/>
        <v>5</v>
      </c>
      <c r="E1663" s="3" t="str">
        <f t="shared" si="103"/>
        <v>2013105</v>
      </c>
      <c r="F1663" s="35">
        <v>0.20833333333333334</v>
      </c>
      <c r="G1663">
        <v>12.7</v>
      </c>
    </row>
    <row r="1664" spans="1:7" x14ac:dyDescent="0.25">
      <c r="A1664" s="34">
        <v>41548</v>
      </c>
      <c r="B1664" s="3">
        <f t="shared" si="100"/>
        <v>2013</v>
      </c>
      <c r="C1664" s="3">
        <f t="shared" si="101"/>
        <v>10</v>
      </c>
      <c r="D1664" s="3">
        <f t="shared" si="102"/>
        <v>6</v>
      </c>
      <c r="E1664" s="3" t="str">
        <f t="shared" si="103"/>
        <v>2013106</v>
      </c>
      <c r="F1664" s="35">
        <v>0.25</v>
      </c>
      <c r="G1664">
        <v>13.7</v>
      </c>
    </row>
    <row r="1665" spans="1:7" x14ac:dyDescent="0.25">
      <c r="A1665" s="34">
        <v>41548</v>
      </c>
      <c r="B1665" s="3">
        <f t="shared" si="100"/>
        <v>2013</v>
      </c>
      <c r="C1665" s="3">
        <f t="shared" si="101"/>
        <v>10</v>
      </c>
      <c r="D1665" s="3">
        <f t="shared" si="102"/>
        <v>7</v>
      </c>
      <c r="E1665" s="3" t="str">
        <f t="shared" si="103"/>
        <v>2013107</v>
      </c>
      <c r="F1665" s="35">
        <v>0.29166666666666669</v>
      </c>
      <c r="G1665">
        <v>14.3</v>
      </c>
    </row>
    <row r="1666" spans="1:7" x14ac:dyDescent="0.25">
      <c r="A1666" s="34">
        <v>41548</v>
      </c>
      <c r="B1666" s="3">
        <f t="shared" si="100"/>
        <v>2013</v>
      </c>
      <c r="C1666" s="3">
        <f t="shared" si="101"/>
        <v>10</v>
      </c>
      <c r="D1666" s="3">
        <f t="shared" si="102"/>
        <v>8</v>
      </c>
      <c r="E1666" s="3" t="str">
        <f t="shared" si="103"/>
        <v>2013108</v>
      </c>
      <c r="F1666" s="35">
        <v>0.33333333333333331</v>
      </c>
      <c r="G1666">
        <v>14.3</v>
      </c>
    </row>
    <row r="1667" spans="1:7" x14ac:dyDescent="0.25">
      <c r="A1667" s="34">
        <v>41548</v>
      </c>
      <c r="B1667" s="3">
        <f t="shared" ref="B1667:B1730" si="104">YEAR(A1667)</f>
        <v>2013</v>
      </c>
      <c r="C1667" s="3">
        <f t="shared" ref="C1667:C1730" si="105">MONTH(A1667)</f>
        <v>10</v>
      </c>
      <c r="D1667" s="3">
        <f t="shared" ref="D1667:D1730" si="106">HOUR(F1667)</f>
        <v>9</v>
      </c>
      <c r="E1667" s="3" t="str">
        <f t="shared" ref="E1667:E1730" si="107">B1667&amp;C1667&amp;D1667</f>
        <v>2013109</v>
      </c>
      <c r="F1667" s="35">
        <v>0.375</v>
      </c>
      <c r="G1667">
        <v>13.8</v>
      </c>
    </row>
    <row r="1668" spans="1:7" x14ac:dyDescent="0.25">
      <c r="A1668" s="34">
        <v>41548</v>
      </c>
      <c r="B1668" s="3">
        <f t="shared" si="104"/>
        <v>2013</v>
      </c>
      <c r="C1668" s="3">
        <f t="shared" si="105"/>
        <v>10</v>
      </c>
      <c r="D1668" s="3">
        <f t="shared" si="106"/>
        <v>10</v>
      </c>
      <c r="E1668" s="3" t="str">
        <f t="shared" si="107"/>
        <v>20131010</v>
      </c>
      <c r="F1668" s="35">
        <v>0.41666666666666669</v>
      </c>
      <c r="G1668">
        <v>12.9</v>
      </c>
    </row>
    <row r="1669" spans="1:7" x14ac:dyDescent="0.25">
      <c r="A1669" s="34">
        <v>41548</v>
      </c>
      <c r="B1669" s="3">
        <f t="shared" si="104"/>
        <v>2013</v>
      </c>
      <c r="C1669" s="3">
        <f t="shared" si="105"/>
        <v>10</v>
      </c>
      <c r="D1669" s="3">
        <f t="shared" si="106"/>
        <v>11</v>
      </c>
      <c r="E1669" s="3" t="str">
        <f t="shared" si="107"/>
        <v>20131011</v>
      </c>
      <c r="F1669" s="35">
        <v>0.45833333333333331</v>
      </c>
      <c r="G1669">
        <v>11.9</v>
      </c>
    </row>
    <row r="1670" spans="1:7" x14ac:dyDescent="0.25">
      <c r="A1670" s="34">
        <v>41548</v>
      </c>
      <c r="B1670" s="3">
        <f t="shared" si="104"/>
        <v>2013</v>
      </c>
      <c r="C1670" s="3">
        <f t="shared" si="105"/>
        <v>10</v>
      </c>
      <c r="D1670" s="3">
        <f t="shared" si="106"/>
        <v>12</v>
      </c>
      <c r="E1670" s="3" t="str">
        <f t="shared" si="107"/>
        <v>20131012</v>
      </c>
      <c r="F1670" s="35">
        <v>0.5</v>
      </c>
      <c r="G1670">
        <v>11.5</v>
      </c>
    </row>
    <row r="1671" spans="1:7" x14ac:dyDescent="0.25">
      <c r="A1671" s="34">
        <v>41548</v>
      </c>
      <c r="B1671" s="3">
        <f t="shared" si="104"/>
        <v>2013</v>
      </c>
      <c r="C1671" s="3">
        <f t="shared" si="105"/>
        <v>10</v>
      </c>
      <c r="D1671" s="3">
        <f t="shared" si="106"/>
        <v>13</v>
      </c>
      <c r="E1671" s="3" t="str">
        <f t="shared" si="107"/>
        <v>20131013</v>
      </c>
      <c r="F1671" s="35">
        <v>0.54166666666666663</v>
      </c>
      <c r="G1671">
        <v>11.2</v>
      </c>
    </row>
    <row r="1672" spans="1:7" x14ac:dyDescent="0.25">
      <c r="A1672" s="34">
        <v>41548</v>
      </c>
      <c r="B1672" s="3">
        <f t="shared" si="104"/>
        <v>2013</v>
      </c>
      <c r="C1672" s="3">
        <f t="shared" si="105"/>
        <v>10</v>
      </c>
      <c r="D1672" s="3">
        <f t="shared" si="106"/>
        <v>14</v>
      </c>
      <c r="E1672" s="3" t="str">
        <f t="shared" si="107"/>
        <v>20131014</v>
      </c>
      <c r="F1672" s="35">
        <v>0.58333333333333337</v>
      </c>
      <c r="G1672">
        <v>11.2</v>
      </c>
    </row>
    <row r="1673" spans="1:7" x14ac:dyDescent="0.25">
      <c r="A1673" s="34">
        <v>41548</v>
      </c>
      <c r="B1673" s="3">
        <f t="shared" si="104"/>
        <v>2013</v>
      </c>
      <c r="C1673" s="3">
        <f t="shared" si="105"/>
        <v>10</v>
      </c>
      <c r="D1673" s="3">
        <f t="shared" si="106"/>
        <v>15</v>
      </c>
      <c r="E1673" s="3" t="str">
        <f t="shared" si="107"/>
        <v>20131015</v>
      </c>
      <c r="F1673" s="35">
        <v>0.625</v>
      </c>
      <c r="G1673">
        <v>11.6</v>
      </c>
    </row>
    <row r="1674" spans="1:7" x14ac:dyDescent="0.25">
      <c r="A1674" s="34">
        <v>41548</v>
      </c>
      <c r="B1674" s="3">
        <f t="shared" si="104"/>
        <v>2013</v>
      </c>
      <c r="C1674" s="3">
        <f t="shared" si="105"/>
        <v>10</v>
      </c>
      <c r="D1674" s="3">
        <f t="shared" si="106"/>
        <v>16</v>
      </c>
      <c r="E1674" s="3" t="str">
        <f t="shared" si="107"/>
        <v>20131016</v>
      </c>
      <c r="F1674" s="35">
        <v>0.66666666666666663</v>
      </c>
      <c r="G1674">
        <v>12.3</v>
      </c>
    </row>
    <row r="1675" spans="1:7" x14ac:dyDescent="0.25">
      <c r="A1675" s="34">
        <v>41548</v>
      </c>
      <c r="B1675" s="3">
        <f t="shared" si="104"/>
        <v>2013</v>
      </c>
      <c r="C1675" s="3">
        <f t="shared" si="105"/>
        <v>10</v>
      </c>
      <c r="D1675" s="3">
        <f t="shared" si="106"/>
        <v>17</v>
      </c>
      <c r="E1675" s="3" t="str">
        <f t="shared" si="107"/>
        <v>20131017</v>
      </c>
      <c r="F1675" s="35">
        <v>0.70833333333333337</v>
      </c>
      <c r="G1675">
        <v>14</v>
      </c>
    </row>
    <row r="1676" spans="1:7" x14ac:dyDescent="0.25">
      <c r="A1676" s="34">
        <v>41548</v>
      </c>
      <c r="B1676" s="3">
        <f t="shared" si="104"/>
        <v>2013</v>
      </c>
      <c r="C1676" s="3">
        <f t="shared" si="105"/>
        <v>10</v>
      </c>
      <c r="D1676" s="3">
        <f t="shared" si="106"/>
        <v>18</v>
      </c>
      <c r="E1676" s="3" t="str">
        <f t="shared" si="107"/>
        <v>20131018</v>
      </c>
      <c r="F1676" s="35">
        <v>0.75</v>
      </c>
      <c r="G1676">
        <v>14.1</v>
      </c>
    </row>
    <row r="1677" spans="1:7" x14ac:dyDescent="0.25">
      <c r="A1677" s="34">
        <v>41548</v>
      </c>
      <c r="B1677" s="3">
        <f t="shared" si="104"/>
        <v>2013</v>
      </c>
      <c r="C1677" s="3">
        <f t="shared" si="105"/>
        <v>10</v>
      </c>
      <c r="D1677" s="3">
        <f t="shared" si="106"/>
        <v>19</v>
      </c>
      <c r="E1677" s="3" t="str">
        <f t="shared" si="107"/>
        <v>20131019</v>
      </c>
      <c r="F1677" s="35">
        <v>0.79166666666666663</v>
      </c>
      <c r="G1677">
        <v>14.6</v>
      </c>
    </row>
    <row r="1678" spans="1:7" x14ac:dyDescent="0.25">
      <c r="A1678" s="34">
        <v>41548</v>
      </c>
      <c r="B1678" s="3">
        <f t="shared" si="104"/>
        <v>2013</v>
      </c>
      <c r="C1678" s="3">
        <f t="shared" si="105"/>
        <v>10</v>
      </c>
      <c r="D1678" s="3">
        <f t="shared" si="106"/>
        <v>20</v>
      </c>
      <c r="E1678" s="3" t="str">
        <f t="shared" si="107"/>
        <v>20131020</v>
      </c>
      <c r="F1678" s="35">
        <v>0.83333333333333337</v>
      </c>
      <c r="G1678">
        <v>14.1</v>
      </c>
    </row>
    <row r="1679" spans="1:7" x14ac:dyDescent="0.25">
      <c r="A1679" s="34">
        <v>41548</v>
      </c>
      <c r="B1679" s="3">
        <f t="shared" si="104"/>
        <v>2013</v>
      </c>
      <c r="C1679" s="3">
        <f t="shared" si="105"/>
        <v>10</v>
      </c>
      <c r="D1679" s="3">
        <f t="shared" si="106"/>
        <v>21</v>
      </c>
      <c r="E1679" s="3" t="str">
        <f t="shared" si="107"/>
        <v>20131021</v>
      </c>
      <c r="F1679" s="35">
        <v>0.875</v>
      </c>
      <c r="G1679">
        <v>13.9</v>
      </c>
    </row>
    <row r="1680" spans="1:7" x14ac:dyDescent="0.25">
      <c r="A1680" s="34">
        <v>41548</v>
      </c>
      <c r="B1680" s="3">
        <f t="shared" si="104"/>
        <v>2013</v>
      </c>
      <c r="C1680" s="3">
        <f t="shared" si="105"/>
        <v>10</v>
      </c>
      <c r="D1680" s="3">
        <f t="shared" si="106"/>
        <v>22</v>
      </c>
      <c r="E1680" s="3" t="str">
        <f t="shared" si="107"/>
        <v>20131022</v>
      </c>
      <c r="F1680" s="35">
        <v>0.91666666666666663</v>
      </c>
      <c r="G1680">
        <v>13.1</v>
      </c>
    </row>
    <row r="1681" spans="1:7" x14ac:dyDescent="0.25">
      <c r="A1681" s="34">
        <v>41548</v>
      </c>
      <c r="B1681" s="3">
        <f t="shared" si="104"/>
        <v>2013</v>
      </c>
      <c r="C1681" s="3">
        <f t="shared" si="105"/>
        <v>10</v>
      </c>
      <c r="D1681" s="3">
        <f t="shared" si="106"/>
        <v>23</v>
      </c>
      <c r="E1681" s="3" t="str">
        <f t="shared" si="107"/>
        <v>20131023</v>
      </c>
      <c r="F1681" s="35">
        <v>0.95833333333333337</v>
      </c>
      <c r="G1681">
        <v>11.9</v>
      </c>
    </row>
    <row r="1682" spans="1:7" x14ac:dyDescent="0.25">
      <c r="A1682" s="34">
        <v>41579</v>
      </c>
      <c r="B1682" s="3">
        <f t="shared" si="104"/>
        <v>2013</v>
      </c>
      <c r="C1682" s="3">
        <f t="shared" si="105"/>
        <v>11</v>
      </c>
      <c r="D1682" s="3">
        <f t="shared" si="106"/>
        <v>0</v>
      </c>
      <c r="E1682" s="3" t="str">
        <f t="shared" si="107"/>
        <v>2013110</v>
      </c>
      <c r="F1682" s="35">
        <v>0</v>
      </c>
      <c r="G1682">
        <v>15.2</v>
      </c>
    </row>
    <row r="1683" spans="1:7" x14ac:dyDescent="0.25">
      <c r="A1683" s="34">
        <v>41579</v>
      </c>
      <c r="B1683" s="3">
        <f t="shared" si="104"/>
        <v>2013</v>
      </c>
      <c r="C1683" s="3">
        <f t="shared" si="105"/>
        <v>11</v>
      </c>
      <c r="D1683" s="3">
        <f t="shared" si="106"/>
        <v>1</v>
      </c>
      <c r="E1683" s="3" t="str">
        <f t="shared" si="107"/>
        <v>2013111</v>
      </c>
      <c r="F1683" s="35">
        <v>4.1666666666666664E-2</v>
      </c>
      <c r="G1683">
        <v>13.5</v>
      </c>
    </row>
    <row r="1684" spans="1:7" x14ac:dyDescent="0.25">
      <c r="A1684" s="34">
        <v>41579</v>
      </c>
      <c r="B1684" s="3">
        <f t="shared" si="104"/>
        <v>2013</v>
      </c>
      <c r="C1684" s="3">
        <f t="shared" si="105"/>
        <v>11</v>
      </c>
      <c r="D1684" s="3">
        <f t="shared" si="106"/>
        <v>2</v>
      </c>
      <c r="E1684" s="3" t="str">
        <f t="shared" si="107"/>
        <v>2013112</v>
      </c>
      <c r="F1684" s="35">
        <v>8.3333333333333329E-2</v>
      </c>
      <c r="G1684">
        <v>12.5</v>
      </c>
    </row>
    <row r="1685" spans="1:7" x14ac:dyDescent="0.25">
      <c r="A1685" s="34">
        <v>41579</v>
      </c>
      <c r="B1685" s="3">
        <f t="shared" si="104"/>
        <v>2013</v>
      </c>
      <c r="C1685" s="3">
        <f t="shared" si="105"/>
        <v>11</v>
      </c>
      <c r="D1685" s="3">
        <f t="shared" si="106"/>
        <v>3</v>
      </c>
      <c r="E1685" s="3" t="str">
        <f t="shared" si="107"/>
        <v>2013113</v>
      </c>
      <c r="F1685" s="35">
        <v>0.125</v>
      </c>
      <c r="G1685">
        <v>11.9</v>
      </c>
    </row>
    <row r="1686" spans="1:7" x14ac:dyDescent="0.25">
      <c r="A1686" s="34">
        <v>41579</v>
      </c>
      <c r="B1686" s="3">
        <f t="shared" si="104"/>
        <v>2013</v>
      </c>
      <c r="C1686" s="3">
        <f t="shared" si="105"/>
        <v>11</v>
      </c>
      <c r="D1686" s="3">
        <f t="shared" si="106"/>
        <v>4</v>
      </c>
      <c r="E1686" s="3" t="str">
        <f t="shared" si="107"/>
        <v>2013114</v>
      </c>
      <c r="F1686" s="35">
        <v>0.16666666666666666</v>
      </c>
      <c r="G1686">
        <v>11.3</v>
      </c>
    </row>
    <row r="1687" spans="1:7" x14ac:dyDescent="0.25">
      <c r="A1687" s="34">
        <v>41579</v>
      </c>
      <c r="B1687" s="3">
        <f t="shared" si="104"/>
        <v>2013</v>
      </c>
      <c r="C1687" s="3">
        <f t="shared" si="105"/>
        <v>11</v>
      </c>
      <c r="D1687" s="3">
        <f t="shared" si="106"/>
        <v>5</v>
      </c>
      <c r="E1687" s="3" t="str">
        <f t="shared" si="107"/>
        <v>2013115</v>
      </c>
      <c r="F1687" s="35">
        <v>0.20833333333333334</v>
      </c>
      <c r="G1687">
        <v>11.2</v>
      </c>
    </row>
    <row r="1688" spans="1:7" x14ac:dyDescent="0.25">
      <c r="A1688" s="34">
        <v>41579</v>
      </c>
      <c r="B1688" s="3">
        <f t="shared" si="104"/>
        <v>2013</v>
      </c>
      <c r="C1688" s="3">
        <f t="shared" si="105"/>
        <v>11</v>
      </c>
      <c r="D1688" s="3">
        <f t="shared" si="106"/>
        <v>6</v>
      </c>
      <c r="E1688" s="3" t="str">
        <f t="shared" si="107"/>
        <v>2013116</v>
      </c>
      <c r="F1688" s="35">
        <v>0.25</v>
      </c>
      <c r="G1688">
        <v>12.1</v>
      </c>
    </row>
    <row r="1689" spans="1:7" x14ac:dyDescent="0.25">
      <c r="A1689" s="34">
        <v>41579</v>
      </c>
      <c r="B1689" s="3">
        <f t="shared" si="104"/>
        <v>2013</v>
      </c>
      <c r="C1689" s="3">
        <f t="shared" si="105"/>
        <v>11</v>
      </c>
      <c r="D1689" s="3">
        <f t="shared" si="106"/>
        <v>7</v>
      </c>
      <c r="E1689" s="3" t="str">
        <f t="shared" si="107"/>
        <v>2013117</v>
      </c>
      <c r="F1689" s="35">
        <v>0.29166666666666669</v>
      </c>
      <c r="G1689">
        <v>13.4</v>
      </c>
    </row>
    <row r="1690" spans="1:7" x14ac:dyDescent="0.25">
      <c r="A1690" s="34">
        <v>41579</v>
      </c>
      <c r="B1690" s="3">
        <f t="shared" si="104"/>
        <v>2013</v>
      </c>
      <c r="C1690" s="3">
        <f t="shared" si="105"/>
        <v>11</v>
      </c>
      <c r="D1690" s="3">
        <f t="shared" si="106"/>
        <v>8</v>
      </c>
      <c r="E1690" s="3" t="str">
        <f t="shared" si="107"/>
        <v>2013118</v>
      </c>
      <c r="F1690" s="35">
        <v>0.33333333333333331</v>
      </c>
      <c r="G1690">
        <v>14.2</v>
      </c>
    </row>
    <row r="1691" spans="1:7" x14ac:dyDescent="0.25">
      <c r="A1691" s="34">
        <v>41579</v>
      </c>
      <c r="B1691" s="3">
        <f t="shared" si="104"/>
        <v>2013</v>
      </c>
      <c r="C1691" s="3">
        <f t="shared" si="105"/>
        <v>11</v>
      </c>
      <c r="D1691" s="3">
        <f t="shared" si="106"/>
        <v>9</v>
      </c>
      <c r="E1691" s="3" t="str">
        <f t="shared" si="107"/>
        <v>2013119</v>
      </c>
      <c r="F1691" s="35">
        <v>0.375</v>
      </c>
      <c r="G1691">
        <v>14.3</v>
      </c>
    </row>
    <row r="1692" spans="1:7" x14ac:dyDescent="0.25">
      <c r="A1692" s="34">
        <v>41579</v>
      </c>
      <c r="B1692" s="3">
        <f t="shared" si="104"/>
        <v>2013</v>
      </c>
      <c r="C1692" s="3">
        <f t="shared" si="105"/>
        <v>11</v>
      </c>
      <c r="D1692" s="3">
        <f t="shared" si="106"/>
        <v>10</v>
      </c>
      <c r="E1692" s="3" t="str">
        <f t="shared" si="107"/>
        <v>20131110</v>
      </c>
      <c r="F1692" s="35">
        <v>0.41666666666666669</v>
      </c>
      <c r="G1692">
        <v>14.3</v>
      </c>
    </row>
    <row r="1693" spans="1:7" x14ac:dyDescent="0.25">
      <c r="A1693" s="34">
        <v>41579</v>
      </c>
      <c r="B1693" s="3">
        <f t="shared" si="104"/>
        <v>2013</v>
      </c>
      <c r="C1693" s="3">
        <f t="shared" si="105"/>
        <v>11</v>
      </c>
      <c r="D1693" s="3">
        <f t="shared" si="106"/>
        <v>11</v>
      </c>
      <c r="E1693" s="3" t="str">
        <f t="shared" si="107"/>
        <v>20131111</v>
      </c>
      <c r="F1693" s="35">
        <v>0.45833333333333331</v>
      </c>
      <c r="G1693">
        <v>14</v>
      </c>
    </row>
    <row r="1694" spans="1:7" x14ac:dyDescent="0.25">
      <c r="A1694" s="34">
        <v>41579</v>
      </c>
      <c r="B1694" s="3">
        <f t="shared" si="104"/>
        <v>2013</v>
      </c>
      <c r="C1694" s="3">
        <f t="shared" si="105"/>
        <v>11</v>
      </c>
      <c r="D1694" s="3">
        <f t="shared" si="106"/>
        <v>12</v>
      </c>
      <c r="E1694" s="3" t="str">
        <f t="shared" si="107"/>
        <v>20131112</v>
      </c>
      <c r="F1694" s="35">
        <v>0.5</v>
      </c>
      <c r="G1694">
        <v>13</v>
      </c>
    </row>
    <row r="1695" spans="1:7" x14ac:dyDescent="0.25">
      <c r="A1695" s="34">
        <v>41579</v>
      </c>
      <c r="B1695" s="3">
        <f t="shared" si="104"/>
        <v>2013</v>
      </c>
      <c r="C1695" s="3">
        <f t="shared" si="105"/>
        <v>11</v>
      </c>
      <c r="D1695" s="3">
        <f t="shared" si="106"/>
        <v>13</v>
      </c>
      <c r="E1695" s="3" t="str">
        <f t="shared" si="107"/>
        <v>20131113</v>
      </c>
      <c r="F1695" s="35">
        <v>0.54166666666666663</v>
      </c>
      <c r="G1695">
        <v>12.7</v>
      </c>
    </row>
    <row r="1696" spans="1:7" x14ac:dyDescent="0.25">
      <c r="A1696" s="34">
        <v>41579</v>
      </c>
      <c r="B1696" s="3">
        <f t="shared" si="104"/>
        <v>2013</v>
      </c>
      <c r="C1696" s="3">
        <f t="shared" si="105"/>
        <v>11</v>
      </c>
      <c r="D1696" s="3">
        <f t="shared" si="106"/>
        <v>14</v>
      </c>
      <c r="E1696" s="3" t="str">
        <f t="shared" si="107"/>
        <v>20131114</v>
      </c>
      <c r="F1696" s="35">
        <v>0.58333333333333337</v>
      </c>
      <c r="G1696">
        <v>12.8</v>
      </c>
    </row>
    <row r="1697" spans="1:7" x14ac:dyDescent="0.25">
      <c r="A1697" s="34">
        <v>41579</v>
      </c>
      <c r="B1697" s="3">
        <f t="shared" si="104"/>
        <v>2013</v>
      </c>
      <c r="C1697" s="3">
        <f t="shared" si="105"/>
        <v>11</v>
      </c>
      <c r="D1697" s="3">
        <f t="shared" si="106"/>
        <v>15</v>
      </c>
      <c r="E1697" s="3" t="str">
        <f t="shared" si="107"/>
        <v>20131115</v>
      </c>
      <c r="F1697" s="35">
        <v>0.625</v>
      </c>
      <c r="G1697">
        <v>13</v>
      </c>
    </row>
    <row r="1698" spans="1:7" x14ac:dyDescent="0.25">
      <c r="A1698" s="34">
        <v>41579</v>
      </c>
      <c r="B1698" s="3">
        <f t="shared" si="104"/>
        <v>2013</v>
      </c>
      <c r="C1698" s="3">
        <f t="shared" si="105"/>
        <v>11</v>
      </c>
      <c r="D1698" s="3">
        <f t="shared" si="106"/>
        <v>16</v>
      </c>
      <c r="E1698" s="3" t="str">
        <f t="shared" si="107"/>
        <v>20131116</v>
      </c>
      <c r="F1698" s="35">
        <v>0.66666666666666663</v>
      </c>
      <c r="G1698">
        <v>14.2</v>
      </c>
    </row>
    <row r="1699" spans="1:7" x14ac:dyDescent="0.25">
      <c r="A1699" s="34">
        <v>41579</v>
      </c>
      <c r="B1699" s="3">
        <f t="shared" si="104"/>
        <v>2013</v>
      </c>
      <c r="C1699" s="3">
        <f t="shared" si="105"/>
        <v>11</v>
      </c>
      <c r="D1699" s="3">
        <f t="shared" si="106"/>
        <v>17</v>
      </c>
      <c r="E1699" s="3" t="str">
        <f t="shared" si="107"/>
        <v>20131117</v>
      </c>
      <c r="F1699" s="35">
        <v>0.70833333333333337</v>
      </c>
      <c r="G1699">
        <v>15.8</v>
      </c>
    </row>
    <row r="1700" spans="1:7" x14ac:dyDescent="0.25">
      <c r="A1700" s="34">
        <v>41579</v>
      </c>
      <c r="B1700" s="3">
        <f t="shared" si="104"/>
        <v>2013</v>
      </c>
      <c r="C1700" s="3">
        <f t="shared" si="105"/>
        <v>11</v>
      </c>
      <c r="D1700" s="3">
        <f t="shared" si="106"/>
        <v>18</v>
      </c>
      <c r="E1700" s="3" t="str">
        <f t="shared" si="107"/>
        <v>20131118</v>
      </c>
      <c r="F1700" s="35">
        <v>0.75</v>
      </c>
      <c r="G1700">
        <v>17.899999999999999</v>
      </c>
    </row>
    <row r="1701" spans="1:7" x14ac:dyDescent="0.25">
      <c r="A1701" s="34">
        <v>41579</v>
      </c>
      <c r="B1701" s="3">
        <f t="shared" si="104"/>
        <v>2013</v>
      </c>
      <c r="C1701" s="3">
        <f t="shared" si="105"/>
        <v>11</v>
      </c>
      <c r="D1701" s="3">
        <f t="shared" si="106"/>
        <v>19</v>
      </c>
      <c r="E1701" s="3" t="str">
        <f t="shared" si="107"/>
        <v>20131119</v>
      </c>
      <c r="F1701" s="35">
        <v>0.79166666666666663</v>
      </c>
      <c r="G1701">
        <v>19.2</v>
      </c>
    </row>
    <row r="1702" spans="1:7" x14ac:dyDescent="0.25">
      <c r="A1702" s="34">
        <v>41579</v>
      </c>
      <c r="B1702" s="3">
        <f t="shared" si="104"/>
        <v>2013</v>
      </c>
      <c r="C1702" s="3">
        <f t="shared" si="105"/>
        <v>11</v>
      </c>
      <c r="D1702" s="3">
        <f t="shared" si="106"/>
        <v>20</v>
      </c>
      <c r="E1702" s="3" t="str">
        <f t="shared" si="107"/>
        <v>20131120</v>
      </c>
      <c r="F1702" s="35">
        <v>0.83333333333333337</v>
      </c>
      <c r="G1702">
        <v>20.3</v>
      </c>
    </row>
    <row r="1703" spans="1:7" x14ac:dyDescent="0.25">
      <c r="A1703" s="34">
        <v>41579</v>
      </c>
      <c r="B1703" s="3">
        <f t="shared" si="104"/>
        <v>2013</v>
      </c>
      <c r="C1703" s="3">
        <f t="shared" si="105"/>
        <v>11</v>
      </c>
      <c r="D1703" s="3">
        <f t="shared" si="106"/>
        <v>21</v>
      </c>
      <c r="E1703" s="3" t="str">
        <f t="shared" si="107"/>
        <v>20131121</v>
      </c>
      <c r="F1703" s="35">
        <v>0.875</v>
      </c>
      <c r="G1703">
        <v>20.3</v>
      </c>
    </row>
    <row r="1704" spans="1:7" x14ac:dyDescent="0.25">
      <c r="A1704" s="34">
        <v>41579</v>
      </c>
      <c r="B1704" s="3">
        <f t="shared" si="104"/>
        <v>2013</v>
      </c>
      <c r="C1704" s="3">
        <f t="shared" si="105"/>
        <v>11</v>
      </c>
      <c r="D1704" s="3">
        <f t="shared" si="106"/>
        <v>22</v>
      </c>
      <c r="E1704" s="3" t="str">
        <f t="shared" si="107"/>
        <v>20131122</v>
      </c>
      <c r="F1704" s="35">
        <v>0.91666666666666663</v>
      </c>
      <c r="G1704">
        <v>18.899999999999999</v>
      </c>
    </row>
    <row r="1705" spans="1:7" x14ac:dyDescent="0.25">
      <c r="A1705" s="34">
        <v>41579</v>
      </c>
      <c r="B1705" s="3">
        <f t="shared" si="104"/>
        <v>2013</v>
      </c>
      <c r="C1705" s="3">
        <f t="shared" si="105"/>
        <v>11</v>
      </c>
      <c r="D1705" s="3">
        <f t="shared" si="106"/>
        <v>23</v>
      </c>
      <c r="E1705" s="3" t="str">
        <f t="shared" si="107"/>
        <v>20131123</v>
      </c>
      <c r="F1705" s="35">
        <v>0.95833333333333337</v>
      </c>
      <c r="G1705">
        <v>17.3</v>
      </c>
    </row>
    <row r="1706" spans="1:7" x14ac:dyDescent="0.25">
      <c r="A1706" s="34">
        <v>41609</v>
      </c>
      <c r="B1706" s="3">
        <f t="shared" si="104"/>
        <v>2013</v>
      </c>
      <c r="C1706" s="3">
        <f t="shared" si="105"/>
        <v>12</v>
      </c>
      <c r="D1706" s="3">
        <f t="shared" si="106"/>
        <v>0</v>
      </c>
      <c r="E1706" s="3" t="str">
        <f t="shared" si="107"/>
        <v>2013120</v>
      </c>
      <c r="F1706" s="35">
        <v>0</v>
      </c>
      <c r="G1706">
        <v>14.8</v>
      </c>
    </row>
    <row r="1707" spans="1:7" x14ac:dyDescent="0.25">
      <c r="A1707" s="34">
        <v>41609</v>
      </c>
      <c r="B1707" s="3">
        <f t="shared" si="104"/>
        <v>2013</v>
      </c>
      <c r="C1707" s="3">
        <f t="shared" si="105"/>
        <v>12</v>
      </c>
      <c r="D1707" s="3">
        <f t="shared" si="106"/>
        <v>1</v>
      </c>
      <c r="E1707" s="3" t="str">
        <f t="shared" si="107"/>
        <v>2013121</v>
      </c>
      <c r="F1707" s="35">
        <v>4.1666666666666664E-2</v>
      </c>
      <c r="G1707">
        <v>13.7</v>
      </c>
    </row>
    <row r="1708" spans="1:7" x14ac:dyDescent="0.25">
      <c r="A1708" s="34">
        <v>41609</v>
      </c>
      <c r="B1708" s="3">
        <f t="shared" si="104"/>
        <v>2013</v>
      </c>
      <c r="C1708" s="3">
        <f t="shared" si="105"/>
        <v>12</v>
      </c>
      <c r="D1708" s="3">
        <f t="shared" si="106"/>
        <v>2</v>
      </c>
      <c r="E1708" s="3" t="str">
        <f t="shared" si="107"/>
        <v>2013122</v>
      </c>
      <c r="F1708" s="35">
        <v>8.3333333333333329E-2</v>
      </c>
      <c r="G1708">
        <v>12.2</v>
      </c>
    </row>
    <row r="1709" spans="1:7" x14ac:dyDescent="0.25">
      <c r="A1709" s="34">
        <v>41609</v>
      </c>
      <c r="B1709" s="3">
        <f t="shared" si="104"/>
        <v>2013</v>
      </c>
      <c r="C1709" s="3">
        <f t="shared" si="105"/>
        <v>12</v>
      </c>
      <c r="D1709" s="3">
        <f t="shared" si="106"/>
        <v>3</v>
      </c>
      <c r="E1709" s="3" t="str">
        <f t="shared" si="107"/>
        <v>2013123</v>
      </c>
      <c r="F1709" s="35">
        <v>0.125</v>
      </c>
      <c r="G1709">
        <v>11.5</v>
      </c>
    </row>
    <row r="1710" spans="1:7" x14ac:dyDescent="0.25">
      <c r="A1710" s="34">
        <v>41609</v>
      </c>
      <c r="B1710" s="3">
        <f t="shared" si="104"/>
        <v>2013</v>
      </c>
      <c r="C1710" s="3">
        <f t="shared" si="105"/>
        <v>12</v>
      </c>
      <c r="D1710" s="3">
        <f t="shared" si="106"/>
        <v>4</v>
      </c>
      <c r="E1710" s="3" t="str">
        <f t="shared" si="107"/>
        <v>2013124</v>
      </c>
      <c r="F1710" s="35">
        <v>0.16666666666666666</v>
      </c>
      <c r="G1710">
        <v>11.1</v>
      </c>
    </row>
    <row r="1711" spans="1:7" x14ac:dyDescent="0.25">
      <c r="A1711" s="34">
        <v>41609</v>
      </c>
      <c r="B1711" s="3">
        <f t="shared" si="104"/>
        <v>2013</v>
      </c>
      <c r="C1711" s="3">
        <f t="shared" si="105"/>
        <v>12</v>
      </c>
      <c r="D1711" s="3">
        <f t="shared" si="106"/>
        <v>5</v>
      </c>
      <c r="E1711" s="3" t="str">
        <f t="shared" si="107"/>
        <v>2013125</v>
      </c>
      <c r="F1711" s="35">
        <v>0.20833333333333334</v>
      </c>
      <c r="G1711">
        <v>11.1</v>
      </c>
    </row>
    <row r="1712" spans="1:7" x14ac:dyDescent="0.25">
      <c r="A1712" s="34">
        <v>41609</v>
      </c>
      <c r="B1712" s="3">
        <f t="shared" si="104"/>
        <v>2013</v>
      </c>
      <c r="C1712" s="3">
        <f t="shared" si="105"/>
        <v>12</v>
      </c>
      <c r="D1712" s="3">
        <f t="shared" si="106"/>
        <v>6</v>
      </c>
      <c r="E1712" s="3" t="str">
        <f t="shared" si="107"/>
        <v>2013126</v>
      </c>
      <c r="F1712" s="35">
        <v>0.25</v>
      </c>
      <c r="G1712">
        <v>12.2</v>
      </c>
    </row>
    <row r="1713" spans="1:7" x14ac:dyDescent="0.25">
      <c r="A1713" s="34">
        <v>41609</v>
      </c>
      <c r="B1713" s="3">
        <f t="shared" si="104"/>
        <v>2013</v>
      </c>
      <c r="C1713" s="3">
        <f t="shared" si="105"/>
        <v>12</v>
      </c>
      <c r="D1713" s="3">
        <f t="shared" si="106"/>
        <v>7</v>
      </c>
      <c r="E1713" s="3" t="str">
        <f t="shared" si="107"/>
        <v>2013127</v>
      </c>
      <c r="F1713" s="35">
        <v>0.29166666666666669</v>
      </c>
      <c r="G1713">
        <v>13.3</v>
      </c>
    </row>
    <row r="1714" spans="1:7" x14ac:dyDescent="0.25">
      <c r="A1714" s="34">
        <v>41609</v>
      </c>
      <c r="B1714" s="3">
        <f t="shared" si="104"/>
        <v>2013</v>
      </c>
      <c r="C1714" s="3">
        <f t="shared" si="105"/>
        <v>12</v>
      </c>
      <c r="D1714" s="3">
        <f t="shared" si="106"/>
        <v>8</v>
      </c>
      <c r="E1714" s="3" t="str">
        <f t="shared" si="107"/>
        <v>2013128</v>
      </c>
      <c r="F1714" s="35">
        <v>0.33333333333333331</v>
      </c>
      <c r="G1714">
        <v>13.8</v>
      </c>
    </row>
    <row r="1715" spans="1:7" x14ac:dyDescent="0.25">
      <c r="A1715" s="34">
        <v>41609</v>
      </c>
      <c r="B1715" s="3">
        <f t="shared" si="104"/>
        <v>2013</v>
      </c>
      <c r="C1715" s="3">
        <f t="shared" si="105"/>
        <v>12</v>
      </c>
      <c r="D1715" s="3">
        <f t="shared" si="106"/>
        <v>9</v>
      </c>
      <c r="E1715" s="3" t="str">
        <f t="shared" si="107"/>
        <v>2013129</v>
      </c>
      <c r="F1715" s="35">
        <v>0.375</v>
      </c>
      <c r="G1715">
        <v>14.1</v>
      </c>
    </row>
    <row r="1716" spans="1:7" x14ac:dyDescent="0.25">
      <c r="A1716" s="34">
        <v>41609</v>
      </c>
      <c r="B1716" s="3">
        <f t="shared" si="104"/>
        <v>2013</v>
      </c>
      <c r="C1716" s="3">
        <f t="shared" si="105"/>
        <v>12</v>
      </c>
      <c r="D1716" s="3">
        <f t="shared" si="106"/>
        <v>10</v>
      </c>
      <c r="E1716" s="3" t="str">
        <f t="shared" si="107"/>
        <v>20131210</v>
      </c>
      <c r="F1716" s="35">
        <v>0.41666666666666669</v>
      </c>
      <c r="G1716">
        <v>14.4</v>
      </c>
    </row>
    <row r="1717" spans="1:7" x14ac:dyDescent="0.25">
      <c r="A1717" s="34">
        <v>41609</v>
      </c>
      <c r="B1717" s="3">
        <f t="shared" si="104"/>
        <v>2013</v>
      </c>
      <c r="C1717" s="3">
        <f t="shared" si="105"/>
        <v>12</v>
      </c>
      <c r="D1717" s="3">
        <f t="shared" si="106"/>
        <v>11</v>
      </c>
      <c r="E1717" s="3" t="str">
        <f t="shared" si="107"/>
        <v>20131211</v>
      </c>
      <c r="F1717" s="35">
        <v>0.45833333333333331</v>
      </c>
      <c r="G1717">
        <v>14.3</v>
      </c>
    </row>
    <row r="1718" spans="1:7" x14ac:dyDescent="0.25">
      <c r="A1718" s="34">
        <v>41609</v>
      </c>
      <c r="B1718" s="3">
        <f t="shared" si="104"/>
        <v>2013</v>
      </c>
      <c r="C1718" s="3">
        <f t="shared" si="105"/>
        <v>12</v>
      </c>
      <c r="D1718" s="3">
        <f t="shared" si="106"/>
        <v>12</v>
      </c>
      <c r="E1718" s="3" t="str">
        <f t="shared" si="107"/>
        <v>20131212</v>
      </c>
      <c r="F1718" s="35">
        <v>0.5</v>
      </c>
      <c r="G1718">
        <v>13.6</v>
      </c>
    </row>
    <row r="1719" spans="1:7" x14ac:dyDescent="0.25">
      <c r="A1719" s="34">
        <v>41609</v>
      </c>
      <c r="B1719" s="3">
        <f t="shared" si="104"/>
        <v>2013</v>
      </c>
      <c r="C1719" s="3">
        <f t="shared" si="105"/>
        <v>12</v>
      </c>
      <c r="D1719" s="3">
        <f t="shared" si="106"/>
        <v>13</v>
      </c>
      <c r="E1719" s="3" t="str">
        <f t="shared" si="107"/>
        <v>20131213</v>
      </c>
      <c r="F1719" s="35">
        <v>0.54166666666666663</v>
      </c>
      <c r="G1719">
        <v>13.5</v>
      </c>
    </row>
    <row r="1720" spans="1:7" x14ac:dyDescent="0.25">
      <c r="A1720" s="34">
        <v>41609</v>
      </c>
      <c r="B1720" s="3">
        <f t="shared" si="104"/>
        <v>2013</v>
      </c>
      <c r="C1720" s="3">
        <f t="shared" si="105"/>
        <v>12</v>
      </c>
      <c r="D1720" s="3">
        <f t="shared" si="106"/>
        <v>14</v>
      </c>
      <c r="E1720" s="3" t="str">
        <f t="shared" si="107"/>
        <v>20131214</v>
      </c>
      <c r="F1720" s="35">
        <v>0.58333333333333337</v>
      </c>
      <c r="G1720">
        <v>14.1</v>
      </c>
    </row>
    <row r="1721" spans="1:7" x14ac:dyDescent="0.25">
      <c r="A1721" s="34">
        <v>41609</v>
      </c>
      <c r="B1721" s="3">
        <f t="shared" si="104"/>
        <v>2013</v>
      </c>
      <c r="C1721" s="3">
        <f t="shared" si="105"/>
        <v>12</v>
      </c>
      <c r="D1721" s="3">
        <f t="shared" si="106"/>
        <v>15</v>
      </c>
      <c r="E1721" s="3" t="str">
        <f t="shared" si="107"/>
        <v>20131215</v>
      </c>
      <c r="F1721" s="35">
        <v>0.625</v>
      </c>
      <c r="G1721">
        <v>15.4</v>
      </c>
    </row>
    <row r="1722" spans="1:7" x14ac:dyDescent="0.25">
      <c r="A1722" s="34">
        <v>41609</v>
      </c>
      <c r="B1722" s="3">
        <f t="shared" si="104"/>
        <v>2013</v>
      </c>
      <c r="C1722" s="3">
        <f t="shared" si="105"/>
        <v>12</v>
      </c>
      <c r="D1722" s="3">
        <f t="shared" si="106"/>
        <v>16</v>
      </c>
      <c r="E1722" s="3" t="str">
        <f t="shared" si="107"/>
        <v>20131216</v>
      </c>
      <c r="F1722" s="35">
        <v>0.66666666666666663</v>
      </c>
      <c r="G1722">
        <v>16.600000000000001</v>
      </c>
    </row>
    <row r="1723" spans="1:7" x14ac:dyDescent="0.25">
      <c r="A1723" s="34">
        <v>41609</v>
      </c>
      <c r="B1723" s="3">
        <f t="shared" si="104"/>
        <v>2013</v>
      </c>
      <c r="C1723" s="3">
        <f t="shared" si="105"/>
        <v>12</v>
      </c>
      <c r="D1723" s="3">
        <f t="shared" si="106"/>
        <v>17</v>
      </c>
      <c r="E1723" s="3" t="str">
        <f t="shared" si="107"/>
        <v>20131217</v>
      </c>
      <c r="F1723" s="35">
        <v>0.70833333333333337</v>
      </c>
      <c r="G1723">
        <v>17.5</v>
      </c>
    </row>
    <row r="1724" spans="1:7" x14ac:dyDescent="0.25">
      <c r="A1724" s="34">
        <v>41609</v>
      </c>
      <c r="B1724" s="3">
        <f t="shared" si="104"/>
        <v>2013</v>
      </c>
      <c r="C1724" s="3">
        <f t="shared" si="105"/>
        <v>12</v>
      </c>
      <c r="D1724" s="3">
        <f t="shared" si="106"/>
        <v>18</v>
      </c>
      <c r="E1724" s="3" t="str">
        <f t="shared" si="107"/>
        <v>20131218</v>
      </c>
      <c r="F1724" s="35">
        <v>0.75</v>
      </c>
      <c r="G1724">
        <v>17.600000000000001</v>
      </c>
    </row>
    <row r="1725" spans="1:7" x14ac:dyDescent="0.25">
      <c r="A1725" s="34">
        <v>41609</v>
      </c>
      <c r="B1725" s="3">
        <f t="shared" si="104"/>
        <v>2013</v>
      </c>
      <c r="C1725" s="3">
        <f t="shared" si="105"/>
        <v>12</v>
      </c>
      <c r="D1725" s="3">
        <f t="shared" si="106"/>
        <v>19</v>
      </c>
      <c r="E1725" s="3" t="str">
        <f t="shared" si="107"/>
        <v>20131219</v>
      </c>
      <c r="F1725" s="35">
        <v>0.79166666666666663</v>
      </c>
      <c r="G1725">
        <v>17.2</v>
      </c>
    </row>
    <row r="1726" spans="1:7" x14ac:dyDescent="0.25">
      <c r="A1726" s="34">
        <v>41609</v>
      </c>
      <c r="B1726" s="3">
        <f t="shared" si="104"/>
        <v>2013</v>
      </c>
      <c r="C1726" s="3">
        <f t="shared" si="105"/>
        <v>12</v>
      </c>
      <c r="D1726" s="3">
        <f t="shared" si="106"/>
        <v>20</v>
      </c>
      <c r="E1726" s="3" t="str">
        <f t="shared" si="107"/>
        <v>20131220</v>
      </c>
      <c r="F1726" s="35">
        <v>0.83333333333333337</v>
      </c>
      <c r="G1726">
        <v>17.3</v>
      </c>
    </row>
    <row r="1727" spans="1:7" x14ac:dyDescent="0.25">
      <c r="A1727" s="34">
        <v>41609</v>
      </c>
      <c r="B1727" s="3">
        <f t="shared" si="104"/>
        <v>2013</v>
      </c>
      <c r="C1727" s="3">
        <f t="shared" si="105"/>
        <v>12</v>
      </c>
      <c r="D1727" s="3">
        <f t="shared" si="106"/>
        <v>21</v>
      </c>
      <c r="E1727" s="3" t="str">
        <f t="shared" si="107"/>
        <v>20131221</v>
      </c>
      <c r="F1727" s="35">
        <v>0.875</v>
      </c>
      <c r="G1727">
        <v>17.399999999999999</v>
      </c>
    </row>
    <row r="1728" spans="1:7" x14ac:dyDescent="0.25">
      <c r="A1728" s="34">
        <v>41609</v>
      </c>
      <c r="B1728" s="3">
        <f t="shared" si="104"/>
        <v>2013</v>
      </c>
      <c r="C1728" s="3">
        <f t="shared" si="105"/>
        <v>12</v>
      </c>
      <c r="D1728" s="3">
        <f t="shared" si="106"/>
        <v>22</v>
      </c>
      <c r="E1728" s="3" t="str">
        <f t="shared" si="107"/>
        <v>20131222</v>
      </c>
      <c r="F1728" s="35">
        <v>0.91666666666666663</v>
      </c>
      <c r="G1728">
        <v>16.5</v>
      </c>
    </row>
    <row r="1729" spans="1:7" x14ac:dyDescent="0.25">
      <c r="A1729" s="34">
        <v>41609</v>
      </c>
      <c r="B1729" s="3">
        <f t="shared" si="104"/>
        <v>2013</v>
      </c>
      <c r="C1729" s="3">
        <f t="shared" si="105"/>
        <v>12</v>
      </c>
      <c r="D1729" s="3">
        <f t="shared" si="106"/>
        <v>23</v>
      </c>
      <c r="E1729" s="3" t="str">
        <f t="shared" si="107"/>
        <v>20131223</v>
      </c>
      <c r="F1729" s="35">
        <v>0.95833333333333337</v>
      </c>
      <c r="G1729">
        <v>15.2</v>
      </c>
    </row>
    <row r="1730" spans="1:7" x14ac:dyDescent="0.25">
      <c r="A1730" s="34">
        <v>41640</v>
      </c>
      <c r="B1730" s="3">
        <f t="shared" si="104"/>
        <v>2014</v>
      </c>
      <c r="C1730" s="3">
        <f t="shared" si="105"/>
        <v>1</v>
      </c>
      <c r="D1730" s="3">
        <f t="shared" si="106"/>
        <v>0</v>
      </c>
      <c r="E1730" s="3" t="str">
        <f t="shared" si="107"/>
        <v>201410</v>
      </c>
      <c r="F1730" s="35">
        <v>0</v>
      </c>
      <c r="G1730">
        <v>12.1</v>
      </c>
    </row>
    <row r="1731" spans="1:7" x14ac:dyDescent="0.25">
      <c r="A1731" s="34">
        <v>41640</v>
      </c>
      <c r="B1731" s="3">
        <f t="shared" ref="B1731:B1794" si="108">YEAR(A1731)</f>
        <v>2014</v>
      </c>
      <c r="C1731" s="3">
        <f t="shared" ref="C1731:C1794" si="109">MONTH(A1731)</f>
        <v>1</v>
      </c>
      <c r="D1731" s="3">
        <f t="shared" ref="D1731:D1794" si="110">HOUR(F1731)</f>
        <v>1</v>
      </c>
      <c r="E1731" s="3" t="str">
        <f t="shared" ref="E1731:E1794" si="111">B1731&amp;C1731&amp;D1731</f>
        <v>201411</v>
      </c>
      <c r="F1731" s="35">
        <v>4.1666666666666664E-2</v>
      </c>
      <c r="G1731">
        <v>10.4</v>
      </c>
    </row>
    <row r="1732" spans="1:7" x14ac:dyDescent="0.25">
      <c r="A1732" s="34">
        <v>41640</v>
      </c>
      <c r="B1732" s="3">
        <f t="shared" si="108"/>
        <v>2014</v>
      </c>
      <c r="C1732" s="3">
        <f t="shared" si="109"/>
        <v>1</v>
      </c>
      <c r="D1732" s="3">
        <f t="shared" si="110"/>
        <v>2</v>
      </c>
      <c r="E1732" s="3" t="str">
        <f t="shared" si="111"/>
        <v>201412</v>
      </c>
      <c r="F1732" s="35">
        <v>8.3333333333333329E-2</v>
      </c>
      <c r="G1732">
        <v>9.6</v>
      </c>
    </row>
    <row r="1733" spans="1:7" x14ac:dyDescent="0.25">
      <c r="A1733" s="34">
        <v>41640</v>
      </c>
      <c r="B1733" s="3">
        <f t="shared" si="108"/>
        <v>2014</v>
      </c>
      <c r="C1733" s="3">
        <f t="shared" si="109"/>
        <v>1</v>
      </c>
      <c r="D1733" s="3">
        <f t="shared" si="110"/>
        <v>3</v>
      </c>
      <c r="E1733" s="3" t="str">
        <f t="shared" si="111"/>
        <v>201413</v>
      </c>
      <c r="F1733" s="35">
        <v>0.125</v>
      </c>
      <c r="G1733">
        <v>9.6</v>
      </c>
    </row>
    <row r="1734" spans="1:7" x14ac:dyDescent="0.25">
      <c r="A1734" s="34">
        <v>41640</v>
      </c>
      <c r="B1734" s="3">
        <f t="shared" si="108"/>
        <v>2014</v>
      </c>
      <c r="C1734" s="3">
        <f t="shared" si="109"/>
        <v>1</v>
      </c>
      <c r="D1734" s="3">
        <f t="shared" si="110"/>
        <v>4</v>
      </c>
      <c r="E1734" s="3" t="str">
        <f t="shared" si="111"/>
        <v>201414</v>
      </c>
      <c r="F1734" s="35">
        <v>0.16666666666666666</v>
      </c>
      <c r="G1734">
        <v>9.1999999999999993</v>
      </c>
    </row>
    <row r="1735" spans="1:7" x14ac:dyDescent="0.25">
      <c r="A1735" s="34">
        <v>41640</v>
      </c>
      <c r="B1735" s="3">
        <f t="shared" si="108"/>
        <v>2014</v>
      </c>
      <c r="C1735" s="3">
        <f t="shared" si="109"/>
        <v>1</v>
      </c>
      <c r="D1735" s="3">
        <f t="shared" si="110"/>
        <v>5</v>
      </c>
      <c r="E1735" s="3" t="str">
        <f t="shared" si="111"/>
        <v>201415</v>
      </c>
      <c r="F1735" s="35">
        <v>0.20833333333333334</v>
      </c>
      <c r="G1735">
        <v>10</v>
      </c>
    </row>
    <row r="1736" spans="1:7" x14ac:dyDescent="0.25">
      <c r="A1736" s="34">
        <v>41640</v>
      </c>
      <c r="B1736" s="3">
        <f t="shared" si="108"/>
        <v>2014</v>
      </c>
      <c r="C1736" s="3">
        <f t="shared" si="109"/>
        <v>1</v>
      </c>
      <c r="D1736" s="3">
        <f t="shared" si="110"/>
        <v>6</v>
      </c>
      <c r="E1736" s="3" t="str">
        <f t="shared" si="111"/>
        <v>201416</v>
      </c>
      <c r="F1736" s="35">
        <v>0.25</v>
      </c>
      <c r="G1736">
        <v>11.1</v>
      </c>
    </row>
    <row r="1737" spans="1:7" x14ac:dyDescent="0.25">
      <c r="A1737" s="34">
        <v>41640</v>
      </c>
      <c r="B1737" s="3">
        <f t="shared" si="108"/>
        <v>2014</v>
      </c>
      <c r="C1737" s="3">
        <f t="shared" si="109"/>
        <v>1</v>
      </c>
      <c r="D1737" s="3">
        <f t="shared" si="110"/>
        <v>7</v>
      </c>
      <c r="E1737" s="3" t="str">
        <f t="shared" si="111"/>
        <v>201417</v>
      </c>
      <c r="F1737" s="35">
        <v>0.29166666666666669</v>
      </c>
      <c r="G1737">
        <v>11.5</v>
      </c>
    </row>
    <row r="1738" spans="1:7" x14ac:dyDescent="0.25">
      <c r="A1738" s="34">
        <v>41640</v>
      </c>
      <c r="B1738" s="3">
        <f t="shared" si="108"/>
        <v>2014</v>
      </c>
      <c r="C1738" s="3">
        <f t="shared" si="109"/>
        <v>1</v>
      </c>
      <c r="D1738" s="3">
        <f t="shared" si="110"/>
        <v>8</v>
      </c>
      <c r="E1738" s="3" t="str">
        <f t="shared" si="111"/>
        <v>201418</v>
      </c>
      <c r="F1738" s="35">
        <v>0.33333333333333331</v>
      </c>
      <c r="G1738">
        <v>11.6</v>
      </c>
    </row>
    <row r="1739" spans="1:7" x14ac:dyDescent="0.25">
      <c r="A1739" s="34">
        <v>41640</v>
      </c>
      <c r="B1739" s="3">
        <f t="shared" si="108"/>
        <v>2014</v>
      </c>
      <c r="C1739" s="3">
        <f t="shared" si="109"/>
        <v>1</v>
      </c>
      <c r="D1739" s="3">
        <f t="shared" si="110"/>
        <v>9</v>
      </c>
      <c r="E1739" s="3" t="str">
        <f t="shared" si="111"/>
        <v>201419</v>
      </c>
      <c r="F1739" s="35">
        <v>0.375</v>
      </c>
      <c r="G1739">
        <v>11.2</v>
      </c>
    </row>
    <row r="1740" spans="1:7" x14ac:dyDescent="0.25">
      <c r="A1740" s="34">
        <v>41640</v>
      </c>
      <c r="B1740" s="3">
        <f t="shared" si="108"/>
        <v>2014</v>
      </c>
      <c r="C1740" s="3">
        <f t="shared" si="109"/>
        <v>1</v>
      </c>
      <c r="D1740" s="3">
        <f t="shared" si="110"/>
        <v>10</v>
      </c>
      <c r="E1740" s="3" t="str">
        <f t="shared" si="111"/>
        <v>2014110</v>
      </c>
      <c r="F1740" s="35">
        <v>0.41666666666666669</v>
      </c>
      <c r="G1740">
        <v>11.4</v>
      </c>
    </row>
    <row r="1741" spans="1:7" x14ac:dyDescent="0.25">
      <c r="A1741" s="34">
        <v>41640</v>
      </c>
      <c r="B1741" s="3">
        <f t="shared" si="108"/>
        <v>2014</v>
      </c>
      <c r="C1741" s="3">
        <f t="shared" si="109"/>
        <v>1</v>
      </c>
      <c r="D1741" s="3">
        <f t="shared" si="110"/>
        <v>11</v>
      </c>
      <c r="E1741" s="3" t="str">
        <f t="shared" si="111"/>
        <v>2014111</v>
      </c>
      <c r="F1741" s="35">
        <v>0.45833333333333331</v>
      </c>
      <c r="G1741">
        <v>11.4</v>
      </c>
    </row>
    <row r="1742" spans="1:7" x14ac:dyDescent="0.25">
      <c r="A1742" s="34">
        <v>41640</v>
      </c>
      <c r="B1742" s="3">
        <f t="shared" si="108"/>
        <v>2014</v>
      </c>
      <c r="C1742" s="3">
        <f t="shared" si="109"/>
        <v>1</v>
      </c>
      <c r="D1742" s="3">
        <f t="shared" si="110"/>
        <v>12</v>
      </c>
      <c r="E1742" s="3" t="str">
        <f t="shared" si="111"/>
        <v>2014112</v>
      </c>
      <c r="F1742" s="35">
        <v>0.5</v>
      </c>
      <c r="G1742">
        <v>10.8</v>
      </c>
    </row>
    <row r="1743" spans="1:7" x14ac:dyDescent="0.25">
      <c r="A1743" s="34">
        <v>41640</v>
      </c>
      <c r="B1743" s="3">
        <f t="shared" si="108"/>
        <v>2014</v>
      </c>
      <c r="C1743" s="3">
        <f t="shared" si="109"/>
        <v>1</v>
      </c>
      <c r="D1743" s="3">
        <f t="shared" si="110"/>
        <v>13</v>
      </c>
      <c r="E1743" s="3" t="str">
        <f t="shared" si="111"/>
        <v>2014113</v>
      </c>
      <c r="F1743" s="35">
        <v>0.54166666666666663</v>
      </c>
      <c r="G1743">
        <v>10.199999999999999</v>
      </c>
    </row>
    <row r="1744" spans="1:7" x14ac:dyDescent="0.25">
      <c r="A1744" s="34">
        <v>41640</v>
      </c>
      <c r="B1744" s="3">
        <f t="shared" si="108"/>
        <v>2014</v>
      </c>
      <c r="C1744" s="3">
        <f t="shared" si="109"/>
        <v>1</v>
      </c>
      <c r="D1744" s="3">
        <f t="shared" si="110"/>
        <v>14</v>
      </c>
      <c r="E1744" s="3" t="str">
        <f t="shared" si="111"/>
        <v>2014114</v>
      </c>
      <c r="F1744" s="35">
        <v>0.58333333333333337</v>
      </c>
      <c r="G1744">
        <v>10.5</v>
      </c>
    </row>
    <row r="1745" spans="1:7" x14ac:dyDescent="0.25">
      <c r="A1745" s="34">
        <v>41640</v>
      </c>
      <c r="B1745" s="3">
        <f t="shared" si="108"/>
        <v>2014</v>
      </c>
      <c r="C1745" s="3">
        <f t="shared" si="109"/>
        <v>1</v>
      </c>
      <c r="D1745" s="3">
        <f t="shared" si="110"/>
        <v>15</v>
      </c>
      <c r="E1745" s="3" t="str">
        <f t="shared" si="111"/>
        <v>2014115</v>
      </c>
      <c r="F1745" s="35">
        <v>0.625</v>
      </c>
      <c r="G1745">
        <v>11</v>
      </c>
    </row>
    <row r="1746" spans="1:7" x14ac:dyDescent="0.25">
      <c r="A1746" s="34">
        <v>41640</v>
      </c>
      <c r="B1746" s="3">
        <f t="shared" si="108"/>
        <v>2014</v>
      </c>
      <c r="C1746" s="3">
        <f t="shared" si="109"/>
        <v>1</v>
      </c>
      <c r="D1746" s="3">
        <f t="shared" si="110"/>
        <v>16</v>
      </c>
      <c r="E1746" s="3" t="str">
        <f t="shared" si="111"/>
        <v>2014116</v>
      </c>
      <c r="F1746" s="35">
        <v>0.66666666666666663</v>
      </c>
      <c r="G1746">
        <v>12.1</v>
      </c>
    </row>
    <row r="1747" spans="1:7" x14ac:dyDescent="0.25">
      <c r="A1747" s="34">
        <v>41640</v>
      </c>
      <c r="B1747" s="3">
        <f t="shared" si="108"/>
        <v>2014</v>
      </c>
      <c r="C1747" s="3">
        <f t="shared" si="109"/>
        <v>1</v>
      </c>
      <c r="D1747" s="3">
        <f t="shared" si="110"/>
        <v>17</v>
      </c>
      <c r="E1747" s="3" t="str">
        <f t="shared" si="111"/>
        <v>2014117</v>
      </c>
      <c r="F1747" s="35">
        <v>0.70833333333333337</v>
      </c>
      <c r="G1747">
        <v>13</v>
      </c>
    </row>
    <row r="1748" spans="1:7" x14ac:dyDescent="0.25">
      <c r="A1748" s="34">
        <v>41640</v>
      </c>
      <c r="B1748" s="3">
        <f t="shared" si="108"/>
        <v>2014</v>
      </c>
      <c r="C1748" s="3">
        <f t="shared" si="109"/>
        <v>1</v>
      </c>
      <c r="D1748" s="3">
        <f t="shared" si="110"/>
        <v>18</v>
      </c>
      <c r="E1748" s="3" t="str">
        <f t="shared" si="111"/>
        <v>2014118</v>
      </c>
      <c r="F1748" s="35">
        <v>0.75</v>
      </c>
      <c r="G1748">
        <v>13.7</v>
      </c>
    </row>
    <row r="1749" spans="1:7" x14ac:dyDescent="0.25">
      <c r="A1749" s="34">
        <v>41640</v>
      </c>
      <c r="B1749" s="3">
        <f t="shared" si="108"/>
        <v>2014</v>
      </c>
      <c r="C1749" s="3">
        <f t="shared" si="109"/>
        <v>1</v>
      </c>
      <c r="D1749" s="3">
        <f t="shared" si="110"/>
        <v>19</v>
      </c>
      <c r="E1749" s="3" t="str">
        <f t="shared" si="111"/>
        <v>2014119</v>
      </c>
      <c r="F1749" s="35">
        <v>0.79166666666666663</v>
      </c>
      <c r="G1749">
        <v>13.6</v>
      </c>
    </row>
    <row r="1750" spans="1:7" x14ac:dyDescent="0.25">
      <c r="A1750" s="34">
        <v>41640</v>
      </c>
      <c r="B1750" s="3">
        <f t="shared" si="108"/>
        <v>2014</v>
      </c>
      <c r="C1750" s="3">
        <f t="shared" si="109"/>
        <v>1</v>
      </c>
      <c r="D1750" s="3">
        <f t="shared" si="110"/>
        <v>20</v>
      </c>
      <c r="E1750" s="3" t="str">
        <f t="shared" si="111"/>
        <v>2014120</v>
      </c>
      <c r="F1750" s="35">
        <v>0.83333333333333337</v>
      </c>
      <c r="G1750">
        <v>14.4</v>
      </c>
    </row>
    <row r="1751" spans="1:7" x14ac:dyDescent="0.25">
      <c r="A1751" s="34">
        <v>41640</v>
      </c>
      <c r="B1751" s="3">
        <f t="shared" si="108"/>
        <v>2014</v>
      </c>
      <c r="C1751" s="3">
        <f t="shared" si="109"/>
        <v>1</v>
      </c>
      <c r="D1751" s="3">
        <f t="shared" si="110"/>
        <v>21</v>
      </c>
      <c r="E1751" s="3" t="str">
        <f t="shared" si="111"/>
        <v>2014121</v>
      </c>
      <c r="F1751" s="35">
        <v>0.875</v>
      </c>
      <c r="G1751">
        <v>14</v>
      </c>
    </row>
    <row r="1752" spans="1:7" x14ac:dyDescent="0.25">
      <c r="A1752" s="34">
        <v>41640</v>
      </c>
      <c r="B1752" s="3">
        <f t="shared" si="108"/>
        <v>2014</v>
      </c>
      <c r="C1752" s="3">
        <f t="shared" si="109"/>
        <v>1</v>
      </c>
      <c r="D1752" s="3">
        <f t="shared" si="110"/>
        <v>22</v>
      </c>
      <c r="E1752" s="3" t="str">
        <f t="shared" si="111"/>
        <v>2014122</v>
      </c>
      <c r="F1752" s="35">
        <v>0.91666666666666663</v>
      </c>
      <c r="G1752">
        <v>13.3</v>
      </c>
    </row>
    <row r="1753" spans="1:7" x14ac:dyDescent="0.25">
      <c r="A1753" s="34">
        <v>41640</v>
      </c>
      <c r="B1753" s="3">
        <f t="shared" si="108"/>
        <v>2014</v>
      </c>
      <c r="C1753" s="3">
        <f t="shared" si="109"/>
        <v>1</v>
      </c>
      <c r="D1753" s="3">
        <f t="shared" si="110"/>
        <v>23</v>
      </c>
      <c r="E1753" s="3" t="str">
        <f t="shared" si="111"/>
        <v>2014123</v>
      </c>
      <c r="F1753" s="35">
        <v>0.95833333333333337</v>
      </c>
      <c r="G1753">
        <v>12.6</v>
      </c>
    </row>
    <row r="1754" spans="1:7" x14ac:dyDescent="0.25">
      <c r="A1754" s="34">
        <v>41671</v>
      </c>
      <c r="B1754" s="3">
        <f t="shared" si="108"/>
        <v>2014</v>
      </c>
      <c r="C1754" s="3">
        <f t="shared" si="109"/>
        <v>2</v>
      </c>
      <c r="D1754" s="3">
        <f t="shared" si="110"/>
        <v>0</v>
      </c>
      <c r="E1754" s="3" t="str">
        <f t="shared" si="111"/>
        <v>201420</v>
      </c>
      <c r="F1754" s="35">
        <v>0</v>
      </c>
      <c r="G1754">
        <v>7.9</v>
      </c>
    </row>
    <row r="1755" spans="1:7" x14ac:dyDescent="0.25">
      <c r="A1755" s="34">
        <v>41671</v>
      </c>
      <c r="B1755" s="3">
        <f t="shared" si="108"/>
        <v>2014</v>
      </c>
      <c r="C1755" s="3">
        <f t="shared" si="109"/>
        <v>2</v>
      </c>
      <c r="D1755" s="3">
        <f t="shared" si="110"/>
        <v>1</v>
      </c>
      <c r="E1755" s="3" t="str">
        <f t="shared" si="111"/>
        <v>201421</v>
      </c>
      <c r="F1755" s="35">
        <v>4.1666666666666664E-2</v>
      </c>
      <c r="G1755">
        <v>7.3</v>
      </c>
    </row>
    <row r="1756" spans="1:7" x14ac:dyDescent="0.25">
      <c r="A1756" s="34">
        <v>41671</v>
      </c>
      <c r="B1756" s="3">
        <f t="shared" si="108"/>
        <v>2014</v>
      </c>
      <c r="C1756" s="3">
        <f t="shared" si="109"/>
        <v>2</v>
      </c>
      <c r="D1756" s="3">
        <f t="shared" si="110"/>
        <v>2</v>
      </c>
      <c r="E1756" s="3" t="str">
        <f t="shared" si="111"/>
        <v>201422</v>
      </c>
      <c r="F1756" s="35">
        <v>8.3333333333333329E-2</v>
      </c>
      <c r="G1756">
        <v>6.7</v>
      </c>
    </row>
    <row r="1757" spans="1:7" x14ac:dyDescent="0.25">
      <c r="A1757" s="34">
        <v>41671</v>
      </c>
      <c r="B1757" s="3">
        <f t="shared" si="108"/>
        <v>2014</v>
      </c>
      <c r="C1757" s="3">
        <f t="shared" si="109"/>
        <v>2</v>
      </c>
      <c r="D1757" s="3">
        <f t="shared" si="110"/>
        <v>3</v>
      </c>
      <c r="E1757" s="3" t="str">
        <f t="shared" si="111"/>
        <v>201423</v>
      </c>
      <c r="F1757" s="35">
        <v>0.125</v>
      </c>
      <c r="G1757">
        <v>5.9</v>
      </c>
    </row>
    <row r="1758" spans="1:7" x14ac:dyDescent="0.25">
      <c r="A1758" s="34">
        <v>41671</v>
      </c>
      <c r="B1758" s="3">
        <f t="shared" si="108"/>
        <v>2014</v>
      </c>
      <c r="C1758" s="3">
        <f t="shared" si="109"/>
        <v>2</v>
      </c>
      <c r="D1758" s="3">
        <f t="shared" si="110"/>
        <v>4</v>
      </c>
      <c r="E1758" s="3" t="str">
        <f t="shared" si="111"/>
        <v>201424</v>
      </c>
      <c r="F1758" s="35">
        <v>0.16666666666666666</v>
      </c>
      <c r="G1758">
        <v>6.1</v>
      </c>
    </row>
    <row r="1759" spans="1:7" x14ac:dyDescent="0.25">
      <c r="A1759" s="34">
        <v>41671</v>
      </c>
      <c r="B1759" s="3">
        <f t="shared" si="108"/>
        <v>2014</v>
      </c>
      <c r="C1759" s="3">
        <f t="shared" si="109"/>
        <v>2</v>
      </c>
      <c r="D1759" s="3">
        <f t="shared" si="110"/>
        <v>5</v>
      </c>
      <c r="E1759" s="3" t="str">
        <f t="shared" si="111"/>
        <v>201425</v>
      </c>
      <c r="F1759" s="35">
        <v>0.20833333333333334</v>
      </c>
      <c r="G1759">
        <v>6.5</v>
      </c>
    </row>
    <row r="1760" spans="1:7" x14ac:dyDescent="0.25">
      <c r="A1760" s="34">
        <v>41671</v>
      </c>
      <c r="B1760" s="3">
        <f t="shared" si="108"/>
        <v>2014</v>
      </c>
      <c r="C1760" s="3">
        <f t="shared" si="109"/>
        <v>2</v>
      </c>
      <c r="D1760" s="3">
        <f t="shared" si="110"/>
        <v>6</v>
      </c>
      <c r="E1760" s="3" t="str">
        <f t="shared" si="111"/>
        <v>201426</v>
      </c>
      <c r="F1760" s="35">
        <v>0.25</v>
      </c>
      <c r="G1760">
        <v>7.9</v>
      </c>
    </row>
    <row r="1761" spans="1:7" x14ac:dyDescent="0.25">
      <c r="A1761" s="34">
        <v>41671</v>
      </c>
      <c r="B1761" s="3">
        <f t="shared" si="108"/>
        <v>2014</v>
      </c>
      <c r="C1761" s="3">
        <f t="shared" si="109"/>
        <v>2</v>
      </c>
      <c r="D1761" s="3">
        <f t="shared" si="110"/>
        <v>7</v>
      </c>
      <c r="E1761" s="3" t="str">
        <f t="shared" si="111"/>
        <v>201427</v>
      </c>
      <c r="F1761" s="35">
        <v>0.29166666666666669</v>
      </c>
      <c r="G1761">
        <v>8.6</v>
      </c>
    </row>
    <row r="1762" spans="1:7" x14ac:dyDescent="0.25">
      <c r="A1762" s="34">
        <v>41671</v>
      </c>
      <c r="B1762" s="3">
        <f t="shared" si="108"/>
        <v>2014</v>
      </c>
      <c r="C1762" s="3">
        <f t="shared" si="109"/>
        <v>2</v>
      </c>
      <c r="D1762" s="3">
        <f t="shared" si="110"/>
        <v>8</v>
      </c>
      <c r="E1762" s="3" t="str">
        <f t="shared" si="111"/>
        <v>201428</v>
      </c>
      <c r="F1762" s="35">
        <v>0.33333333333333331</v>
      </c>
      <c r="G1762">
        <v>8.4</v>
      </c>
    </row>
    <row r="1763" spans="1:7" x14ac:dyDescent="0.25">
      <c r="A1763" s="34">
        <v>41671</v>
      </c>
      <c r="B1763" s="3">
        <f t="shared" si="108"/>
        <v>2014</v>
      </c>
      <c r="C1763" s="3">
        <f t="shared" si="109"/>
        <v>2</v>
      </c>
      <c r="D1763" s="3">
        <f t="shared" si="110"/>
        <v>9</v>
      </c>
      <c r="E1763" s="3" t="str">
        <f t="shared" si="111"/>
        <v>201429</v>
      </c>
      <c r="F1763" s="35">
        <v>0.375</v>
      </c>
      <c r="G1763">
        <v>9.1</v>
      </c>
    </row>
    <row r="1764" spans="1:7" x14ac:dyDescent="0.25">
      <c r="A1764" s="34">
        <v>41671</v>
      </c>
      <c r="B1764" s="3">
        <f t="shared" si="108"/>
        <v>2014</v>
      </c>
      <c r="C1764" s="3">
        <f t="shared" si="109"/>
        <v>2</v>
      </c>
      <c r="D1764" s="3">
        <f t="shared" si="110"/>
        <v>10</v>
      </c>
      <c r="E1764" s="3" t="str">
        <f t="shared" si="111"/>
        <v>2014210</v>
      </c>
      <c r="F1764" s="35">
        <v>0.41666666666666669</v>
      </c>
      <c r="G1764">
        <v>8.6999999999999993</v>
      </c>
    </row>
    <row r="1765" spans="1:7" x14ac:dyDescent="0.25">
      <c r="A1765" s="34">
        <v>41671</v>
      </c>
      <c r="B1765" s="3">
        <f t="shared" si="108"/>
        <v>2014</v>
      </c>
      <c r="C1765" s="3">
        <f t="shared" si="109"/>
        <v>2</v>
      </c>
      <c r="D1765" s="3">
        <f t="shared" si="110"/>
        <v>11</v>
      </c>
      <c r="E1765" s="3" t="str">
        <f t="shared" si="111"/>
        <v>2014211</v>
      </c>
      <c r="F1765" s="35">
        <v>0.45833333333333331</v>
      </c>
      <c r="G1765">
        <v>8.6999999999999993</v>
      </c>
    </row>
    <row r="1766" spans="1:7" x14ac:dyDescent="0.25">
      <c r="A1766" s="34">
        <v>41671</v>
      </c>
      <c r="B1766" s="3">
        <f t="shared" si="108"/>
        <v>2014</v>
      </c>
      <c r="C1766" s="3">
        <f t="shared" si="109"/>
        <v>2</v>
      </c>
      <c r="D1766" s="3">
        <f t="shared" si="110"/>
        <v>12</v>
      </c>
      <c r="E1766" s="3" t="str">
        <f t="shared" si="111"/>
        <v>2014212</v>
      </c>
      <c r="F1766" s="35">
        <v>0.5</v>
      </c>
      <c r="G1766">
        <v>8.5</v>
      </c>
    </row>
    <row r="1767" spans="1:7" x14ac:dyDescent="0.25">
      <c r="A1767" s="34">
        <v>41671</v>
      </c>
      <c r="B1767" s="3">
        <f t="shared" si="108"/>
        <v>2014</v>
      </c>
      <c r="C1767" s="3">
        <f t="shared" si="109"/>
        <v>2</v>
      </c>
      <c r="D1767" s="3">
        <f t="shared" si="110"/>
        <v>13</v>
      </c>
      <c r="E1767" s="3" t="str">
        <f t="shared" si="111"/>
        <v>2014213</v>
      </c>
      <c r="F1767" s="35">
        <v>0.54166666666666663</v>
      </c>
      <c r="G1767">
        <v>8.1</v>
      </c>
    </row>
    <row r="1768" spans="1:7" x14ac:dyDescent="0.25">
      <c r="A1768" s="34">
        <v>41671</v>
      </c>
      <c r="B1768" s="3">
        <f t="shared" si="108"/>
        <v>2014</v>
      </c>
      <c r="C1768" s="3">
        <f t="shared" si="109"/>
        <v>2</v>
      </c>
      <c r="D1768" s="3">
        <f t="shared" si="110"/>
        <v>14</v>
      </c>
      <c r="E1768" s="3" t="str">
        <f t="shared" si="111"/>
        <v>2014214</v>
      </c>
      <c r="F1768" s="35">
        <v>0.58333333333333337</v>
      </c>
      <c r="G1768">
        <v>8.1</v>
      </c>
    </row>
    <row r="1769" spans="1:7" x14ac:dyDescent="0.25">
      <c r="A1769" s="34">
        <v>41671</v>
      </c>
      <c r="B1769" s="3">
        <f t="shared" si="108"/>
        <v>2014</v>
      </c>
      <c r="C1769" s="3">
        <f t="shared" si="109"/>
        <v>2</v>
      </c>
      <c r="D1769" s="3">
        <f t="shared" si="110"/>
        <v>15</v>
      </c>
      <c r="E1769" s="3" t="str">
        <f t="shared" si="111"/>
        <v>2014215</v>
      </c>
      <c r="F1769" s="35">
        <v>0.625</v>
      </c>
      <c r="G1769">
        <v>8.4</v>
      </c>
    </row>
    <row r="1770" spans="1:7" x14ac:dyDescent="0.25">
      <c r="A1770" s="34">
        <v>41671</v>
      </c>
      <c r="B1770" s="3">
        <f t="shared" si="108"/>
        <v>2014</v>
      </c>
      <c r="C1770" s="3">
        <f t="shared" si="109"/>
        <v>2</v>
      </c>
      <c r="D1770" s="3">
        <f t="shared" si="110"/>
        <v>16</v>
      </c>
      <c r="E1770" s="3" t="str">
        <f t="shared" si="111"/>
        <v>2014216</v>
      </c>
      <c r="F1770" s="35">
        <v>0.66666666666666663</v>
      </c>
      <c r="G1770">
        <v>9.1</v>
      </c>
    </row>
    <row r="1771" spans="1:7" x14ac:dyDescent="0.25">
      <c r="A1771" s="34">
        <v>41671</v>
      </c>
      <c r="B1771" s="3">
        <f t="shared" si="108"/>
        <v>2014</v>
      </c>
      <c r="C1771" s="3">
        <f t="shared" si="109"/>
        <v>2</v>
      </c>
      <c r="D1771" s="3">
        <f t="shared" si="110"/>
        <v>17</v>
      </c>
      <c r="E1771" s="3" t="str">
        <f t="shared" si="111"/>
        <v>2014217</v>
      </c>
      <c r="F1771" s="35">
        <v>0.70833333333333337</v>
      </c>
      <c r="G1771">
        <v>10.1</v>
      </c>
    </row>
    <row r="1772" spans="1:7" x14ac:dyDescent="0.25">
      <c r="A1772" s="34">
        <v>41671</v>
      </c>
      <c r="B1772" s="3">
        <f t="shared" si="108"/>
        <v>2014</v>
      </c>
      <c r="C1772" s="3">
        <f t="shared" si="109"/>
        <v>2</v>
      </c>
      <c r="D1772" s="3">
        <f t="shared" si="110"/>
        <v>18</v>
      </c>
      <c r="E1772" s="3" t="str">
        <f t="shared" si="111"/>
        <v>2014218</v>
      </c>
      <c r="F1772" s="35">
        <v>0.75</v>
      </c>
      <c r="G1772">
        <v>10.199999999999999</v>
      </c>
    </row>
    <row r="1773" spans="1:7" x14ac:dyDescent="0.25">
      <c r="A1773" s="34">
        <v>41671</v>
      </c>
      <c r="B1773" s="3">
        <f t="shared" si="108"/>
        <v>2014</v>
      </c>
      <c r="C1773" s="3">
        <f t="shared" si="109"/>
        <v>2</v>
      </c>
      <c r="D1773" s="3">
        <f t="shared" si="110"/>
        <v>19</v>
      </c>
      <c r="E1773" s="3" t="str">
        <f t="shared" si="111"/>
        <v>2014219</v>
      </c>
      <c r="F1773" s="35">
        <v>0.79166666666666663</v>
      </c>
      <c r="G1773">
        <v>10</v>
      </c>
    </row>
    <row r="1774" spans="1:7" x14ac:dyDescent="0.25">
      <c r="A1774" s="34">
        <v>41671</v>
      </c>
      <c r="B1774" s="3">
        <f t="shared" si="108"/>
        <v>2014</v>
      </c>
      <c r="C1774" s="3">
        <f t="shared" si="109"/>
        <v>2</v>
      </c>
      <c r="D1774" s="3">
        <f t="shared" si="110"/>
        <v>20</v>
      </c>
      <c r="E1774" s="3" t="str">
        <f t="shared" si="111"/>
        <v>2014220</v>
      </c>
      <c r="F1774" s="35">
        <v>0.83333333333333337</v>
      </c>
      <c r="G1774">
        <v>10.199999999999999</v>
      </c>
    </row>
    <row r="1775" spans="1:7" x14ac:dyDescent="0.25">
      <c r="A1775" s="34">
        <v>41671</v>
      </c>
      <c r="B1775" s="3">
        <f t="shared" si="108"/>
        <v>2014</v>
      </c>
      <c r="C1775" s="3">
        <f t="shared" si="109"/>
        <v>2</v>
      </c>
      <c r="D1775" s="3">
        <f t="shared" si="110"/>
        <v>21</v>
      </c>
      <c r="E1775" s="3" t="str">
        <f t="shared" si="111"/>
        <v>2014221</v>
      </c>
      <c r="F1775" s="35">
        <v>0.875</v>
      </c>
      <c r="G1775">
        <v>10.1</v>
      </c>
    </row>
    <row r="1776" spans="1:7" x14ac:dyDescent="0.25">
      <c r="A1776" s="34">
        <v>41671</v>
      </c>
      <c r="B1776" s="3">
        <f t="shared" si="108"/>
        <v>2014</v>
      </c>
      <c r="C1776" s="3">
        <f t="shared" si="109"/>
        <v>2</v>
      </c>
      <c r="D1776" s="3">
        <f t="shared" si="110"/>
        <v>22</v>
      </c>
      <c r="E1776" s="3" t="str">
        <f t="shared" si="111"/>
        <v>2014222</v>
      </c>
      <c r="F1776" s="35">
        <v>0.91666666666666663</v>
      </c>
      <c r="G1776">
        <v>9.8000000000000007</v>
      </c>
    </row>
    <row r="1777" spans="1:7" x14ac:dyDescent="0.25">
      <c r="A1777" s="34">
        <v>41671</v>
      </c>
      <c r="B1777" s="3">
        <f t="shared" si="108"/>
        <v>2014</v>
      </c>
      <c r="C1777" s="3">
        <f t="shared" si="109"/>
        <v>2</v>
      </c>
      <c r="D1777" s="3">
        <f t="shared" si="110"/>
        <v>23</v>
      </c>
      <c r="E1777" s="3" t="str">
        <f t="shared" si="111"/>
        <v>2014223</v>
      </c>
      <c r="F1777" s="35">
        <v>0.95833333333333337</v>
      </c>
      <c r="G1777">
        <v>9</v>
      </c>
    </row>
    <row r="1778" spans="1:7" x14ac:dyDescent="0.25">
      <c r="A1778" s="34">
        <v>41699</v>
      </c>
      <c r="B1778" s="3">
        <f t="shared" si="108"/>
        <v>2014</v>
      </c>
      <c r="C1778" s="3">
        <f t="shared" si="109"/>
        <v>3</v>
      </c>
      <c r="D1778" s="3">
        <f t="shared" si="110"/>
        <v>0</v>
      </c>
      <c r="E1778" s="3" t="str">
        <f t="shared" si="111"/>
        <v>201430</v>
      </c>
      <c r="F1778" s="35">
        <v>0</v>
      </c>
      <c r="G1778">
        <v>24.1</v>
      </c>
    </row>
    <row r="1779" spans="1:7" x14ac:dyDescent="0.25">
      <c r="A1779" s="34">
        <v>41699</v>
      </c>
      <c r="B1779" s="3">
        <f t="shared" si="108"/>
        <v>2014</v>
      </c>
      <c r="C1779" s="3">
        <f t="shared" si="109"/>
        <v>3</v>
      </c>
      <c r="D1779" s="3">
        <f t="shared" si="110"/>
        <v>1</v>
      </c>
      <c r="E1779" s="3" t="str">
        <f t="shared" si="111"/>
        <v>201431</v>
      </c>
      <c r="F1779" s="35">
        <v>4.1666666666666664E-2</v>
      </c>
      <c r="G1779">
        <v>23.5</v>
      </c>
    </row>
    <row r="1780" spans="1:7" x14ac:dyDescent="0.25">
      <c r="A1780" s="34">
        <v>41699</v>
      </c>
      <c r="B1780" s="3">
        <f t="shared" si="108"/>
        <v>2014</v>
      </c>
      <c r="C1780" s="3">
        <f t="shared" si="109"/>
        <v>3</v>
      </c>
      <c r="D1780" s="3">
        <f t="shared" si="110"/>
        <v>2</v>
      </c>
      <c r="E1780" s="3" t="str">
        <f t="shared" si="111"/>
        <v>201432</v>
      </c>
      <c r="F1780" s="35">
        <v>8.3333333333333329E-2</v>
      </c>
      <c r="G1780">
        <v>22.8</v>
      </c>
    </row>
    <row r="1781" spans="1:7" x14ac:dyDescent="0.25">
      <c r="A1781" s="34">
        <v>41699</v>
      </c>
      <c r="B1781" s="3">
        <f t="shared" si="108"/>
        <v>2014</v>
      </c>
      <c r="C1781" s="3">
        <f t="shared" si="109"/>
        <v>3</v>
      </c>
      <c r="D1781" s="3">
        <f t="shared" si="110"/>
        <v>3</v>
      </c>
      <c r="E1781" s="3" t="str">
        <f t="shared" si="111"/>
        <v>201433</v>
      </c>
      <c r="F1781" s="35">
        <v>0.125</v>
      </c>
      <c r="G1781">
        <v>22.4</v>
      </c>
    </row>
    <row r="1782" spans="1:7" x14ac:dyDescent="0.25">
      <c r="A1782" s="34">
        <v>41699</v>
      </c>
      <c r="B1782" s="3">
        <f t="shared" si="108"/>
        <v>2014</v>
      </c>
      <c r="C1782" s="3">
        <f t="shared" si="109"/>
        <v>3</v>
      </c>
      <c r="D1782" s="3">
        <f t="shared" si="110"/>
        <v>4</v>
      </c>
      <c r="E1782" s="3" t="str">
        <f t="shared" si="111"/>
        <v>201434</v>
      </c>
      <c r="F1782" s="35">
        <v>0.16666666666666666</v>
      </c>
      <c r="G1782">
        <v>22.7</v>
      </c>
    </row>
    <row r="1783" spans="1:7" x14ac:dyDescent="0.25">
      <c r="A1783" s="34">
        <v>41699</v>
      </c>
      <c r="B1783" s="3">
        <f t="shared" si="108"/>
        <v>2014</v>
      </c>
      <c r="C1783" s="3">
        <f t="shared" si="109"/>
        <v>3</v>
      </c>
      <c r="D1783" s="3">
        <f t="shared" si="110"/>
        <v>5</v>
      </c>
      <c r="E1783" s="3" t="str">
        <f t="shared" si="111"/>
        <v>201435</v>
      </c>
      <c r="F1783" s="35">
        <v>0.20833333333333334</v>
      </c>
      <c r="G1783">
        <v>23.1</v>
      </c>
    </row>
    <row r="1784" spans="1:7" x14ac:dyDescent="0.25">
      <c r="A1784" s="34">
        <v>41699</v>
      </c>
      <c r="B1784" s="3">
        <f t="shared" si="108"/>
        <v>2014</v>
      </c>
      <c r="C1784" s="3">
        <f t="shared" si="109"/>
        <v>3</v>
      </c>
      <c r="D1784" s="3">
        <f t="shared" si="110"/>
        <v>6</v>
      </c>
      <c r="E1784" s="3" t="str">
        <f t="shared" si="111"/>
        <v>201436</v>
      </c>
      <c r="F1784" s="35">
        <v>0.25</v>
      </c>
      <c r="G1784">
        <v>24.7</v>
      </c>
    </row>
    <row r="1785" spans="1:7" x14ac:dyDescent="0.25">
      <c r="A1785" s="34">
        <v>41699</v>
      </c>
      <c r="B1785" s="3">
        <f t="shared" si="108"/>
        <v>2014</v>
      </c>
      <c r="C1785" s="3">
        <f t="shared" si="109"/>
        <v>3</v>
      </c>
      <c r="D1785" s="3">
        <f t="shared" si="110"/>
        <v>7</v>
      </c>
      <c r="E1785" s="3" t="str">
        <f t="shared" si="111"/>
        <v>201437</v>
      </c>
      <c r="F1785" s="35">
        <v>0.29166666666666669</v>
      </c>
      <c r="G1785">
        <v>25.7</v>
      </c>
    </row>
    <row r="1786" spans="1:7" x14ac:dyDescent="0.25">
      <c r="A1786" s="34">
        <v>41699</v>
      </c>
      <c r="B1786" s="3">
        <f t="shared" si="108"/>
        <v>2014</v>
      </c>
      <c r="C1786" s="3">
        <f t="shared" si="109"/>
        <v>3</v>
      </c>
      <c r="D1786" s="3">
        <f t="shared" si="110"/>
        <v>8</v>
      </c>
      <c r="E1786" s="3" t="str">
        <f t="shared" si="111"/>
        <v>201438</v>
      </c>
      <c r="F1786" s="35">
        <v>0.33333333333333331</v>
      </c>
      <c r="G1786">
        <v>25.7</v>
      </c>
    </row>
    <row r="1787" spans="1:7" x14ac:dyDescent="0.25">
      <c r="A1787" s="34">
        <v>41699</v>
      </c>
      <c r="B1787" s="3">
        <f t="shared" si="108"/>
        <v>2014</v>
      </c>
      <c r="C1787" s="3">
        <f t="shared" si="109"/>
        <v>3</v>
      </c>
      <c r="D1787" s="3">
        <f t="shared" si="110"/>
        <v>9</v>
      </c>
      <c r="E1787" s="3" t="str">
        <f t="shared" si="111"/>
        <v>201439</v>
      </c>
      <c r="F1787" s="35">
        <v>0.375</v>
      </c>
      <c r="G1787">
        <v>25.5</v>
      </c>
    </row>
    <row r="1788" spans="1:7" x14ac:dyDescent="0.25">
      <c r="A1788" s="34">
        <v>41699</v>
      </c>
      <c r="B1788" s="3">
        <f t="shared" si="108"/>
        <v>2014</v>
      </c>
      <c r="C1788" s="3">
        <f t="shared" si="109"/>
        <v>3</v>
      </c>
      <c r="D1788" s="3">
        <f t="shared" si="110"/>
        <v>10</v>
      </c>
      <c r="E1788" s="3" t="str">
        <f t="shared" si="111"/>
        <v>2014310</v>
      </c>
      <c r="F1788" s="35">
        <v>0.41666666666666669</v>
      </c>
      <c r="G1788">
        <v>24.6</v>
      </c>
    </row>
    <row r="1789" spans="1:7" x14ac:dyDescent="0.25">
      <c r="A1789" s="34">
        <v>41699</v>
      </c>
      <c r="B1789" s="3">
        <f t="shared" si="108"/>
        <v>2014</v>
      </c>
      <c r="C1789" s="3">
        <f t="shared" si="109"/>
        <v>3</v>
      </c>
      <c r="D1789" s="3">
        <f t="shared" si="110"/>
        <v>11</v>
      </c>
      <c r="E1789" s="3" t="str">
        <f t="shared" si="111"/>
        <v>2014311</v>
      </c>
      <c r="F1789" s="35">
        <v>0.45833333333333331</v>
      </c>
      <c r="G1789">
        <v>23.2</v>
      </c>
    </row>
    <row r="1790" spans="1:7" x14ac:dyDescent="0.25">
      <c r="A1790" s="34">
        <v>41699</v>
      </c>
      <c r="B1790" s="3">
        <f t="shared" si="108"/>
        <v>2014</v>
      </c>
      <c r="C1790" s="3">
        <f t="shared" si="109"/>
        <v>3</v>
      </c>
      <c r="D1790" s="3">
        <f t="shared" si="110"/>
        <v>12</v>
      </c>
      <c r="E1790" s="3" t="str">
        <f t="shared" si="111"/>
        <v>2014312</v>
      </c>
      <c r="F1790" s="35">
        <v>0.5</v>
      </c>
      <c r="G1790">
        <v>21.1</v>
      </c>
    </row>
    <row r="1791" spans="1:7" x14ac:dyDescent="0.25">
      <c r="A1791" s="34">
        <v>41699</v>
      </c>
      <c r="B1791" s="3">
        <f t="shared" si="108"/>
        <v>2014</v>
      </c>
      <c r="C1791" s="3">
        <f t="shared" si="109"/>
        <v>3</v>
      </c>
      <c r="D1791" s="3">
        <f t="shared" si="110"/>
        <v>13</v>
      </c>
      <c r="E1791" s="3" t="str">
        <f t="shared" si="111"/>
        <v>2014313</v>
      </c>
      <c r="F1791" s="35">
        <v>0.54166666666666663</v>
      </c>
      <c r="G1791">
        <v>19.399999999999999</v>
      </c>
    </row>
    <row r="1792" spans="1:7" x14ac:dyDescent="0.25">
      <c r="A1792" s="34">
        <v>41699</v>
      </c>
      <c r="B1792" s="3">
        <f t="shared" si="108"/>
        <v>2014</v>
      </c>
      <c r="C1792" s="3">
        <f t="shared" si="109"/>
        <v>3</v>
      </c>
      <c r="D1792" s="3">
        <f t="shared" si="110"/>
        <v>14</v>
      </c>
      <c r="E1792" s="3" t="str">
        <f t="shared" si="111"/>
        <v>2014314</v>
      </c>
      <c r="F1792" s="35">
        <v>0.58333333333333337</v>
      </c>
      <c r="G1792">
        <v>18.7</v>
      </c>
    </row>
    <row r="1793" spans="1:7" x14ac:dyDescent="0.25">
      <c r="A1793" s="34">
        <v>41699</v>
      </c>
      <c r="B1793" s="3">
        <f t="shared" si="108"/>
        <v>2014</v>
      </c>
      <c r="C1793" s="3">
        <f t="shared" si="109"/>
        <v>3</v>
      </c>
      <c r="D1793" s="3">
        <f t="shared" si="110"/>
        <v>15</v>
      </c>
      <c r="E1793" s="3" t="str">
        <f t="shared" si="111"/>
        <v>2014315</v>
      </c>
      <c r="F1793" s="35">
        <v>0.625</v>
      </c>
      <c r="G1793">
        <v>18.8</v>
      </c>
    </row>
    <row r="1794" spans="1:7" x14ac:dyDescent="0.25">
      <c r="A1794" s="34">
        <v>41699</v>
      </c>
      <c r="B1794" s="3">
        <f t="shared" si="108"/>
        <v>2014</v>
      </c>
      <c r="C1794" s="3">
        <f t="shared" si="109"/>
        <v>3</v>
      </c>
      <c r="D1794" s="3">
        <f t="shared" si="110"/>
        <v>16</v>
      </c>
      <c r="E1794" s="3" t="str">
        <f t="shared" si="111"/>
        <v>2014316</v>
      </c>
      <c r="F1794" s="35">
        <v>0.66666666666666663</v>
      </c>
      <c r="G1794">
        <v>19.600000000000001</v>
      </c>
    </row>
    <row r="1795" spans="1:7" x14ac:dyDescent="0.25">
      <c r="A1795" s="34">
        <v>41699</v>
      </c>
      <c r="B1795" s="3">
        <f t="shared" ref="B1795:B1858" si="112">YEAR(A1795)</f>
        <v>2014</v>
      </c>
      <c r="C1795" s="3">
        <f t="shared" ref="C1795:C1858" si="113">MONTH(A1795)</f>
        <v>3</v>
      </c>
      <c r="D1795" s="3">
        <f t="shared" ref="D1795:D1858" si="114">HOUR(F1795)</f>
        <v>17</v>
      </c>
      <c r="E1795" s="3" t="str">
        <f t="shared" ref="E1795:E1858" si="115">B1795&amp;C1795&amp;D1795</f>
        <v>2014317</v>
      </c>
      <c r="F1795" s="35">
        <v>0.70833333333333337</v>
      </c>
      <c r="G1795">
        <v>21.8</v>
      </c>
    </row>
    <row r="1796" spans="1:7" x14ac:dyDescent="0.25">
      <c r="A1796" s="34">
        <v>41699</v>
      </c>
      <c r="B1796" s="3">
        <f t="shared" si="112"/>
        <v>2014</v>
      </c>
      <c r="C1796" s="3">
        <f t="shared" si="113"/>
        <v>3</v>
      </c>
      <c r="D1796" s="3">
        <f t="shared" si="114"/>
        <v>18</v>
      </c>
      <c r="E1796" s="3" t="str">
        <f t="shared" si="115"/>
        <v>2014318</v>
      </c>
      <c r="F1796" s="35">
        <v>0.75</v>
      </c>
      <c r="G1796">
        <v>25.6</v>
      </c>
    </row>
    <row r="1797" spans="1:7" x14ac:dyDescent="0.25">
      <c r="A1797" s="34">
        <v>41699</v>
      </c>
      <c r="B1797" s="3">
        <f t="shared" si="112"/>
        <v>2014</v>
      </c>
      <c r="C1797" s="3">
        <f t="shared" si="113"/>
        <v>3</v>
      </c>
      <c r="D1797" s="3">
        <f t="shared" si="114"/>
        <v>19</v>
      </c>
      <c r="E1797" s="3" t="str">
        <f t="shared" si="115"/>
        <v>2014319</v>
      </c>
      <c r="F1797" s="35">
        <v>0.79166666666666663</v>
      </c>
      <c r="G1797">
        <v>27.7</v>
      </c>
    </row>
    <row r="1798" spans="1:7" x14ac:dyDescent="0.25">
      <c r="A1798" s="34">
        <v>41699</v>
      </c>
      <c r="B1798" s="3">
        <f t="shared" si="112"/>
        <v>2014</v>
      </c>
      <c r="C1798" s="3">
        <f t="shared" si="113"/>
        <v>3</v>
      </c>
      <c r="D1798" s="3">
        <f t="shared" si="114"/>
        <v>20</v>
      </c>
      <c r="E1798" s="3" t="str">
        <f t="shared" si="115"/>
        <v>2014320</v>
      </c>
      <c r="F1798" s="35">
        <v>0.83333333333333337</v>
      </c>
      <c r="G1798">
        <v>29.2</v>
      </c>
    </row>
    <row r="1799" spans="1:7" x14ac:dyDescent="0.25">
      <c r="A1799" s="34">
        <v>41699</v>
      </c>
      <c r="B1799" s="3">
        <f t="shared" si="112"/>
        <v>2014</v>
      </c>
      <c r="C1799" s="3">
        <f t="shared" si="113"/>
        <v>3</v>
      </c>
      <c r="D1799" s="3">
        <f t="shared" si="114"/>
        <v>21</v>
      </c>
      <c r="E1799" s="3" t="str">
        <f t="shared" si="115"/>
        <v>2014321</v>
      </c>
      <c r="F1799" s="35">
        <v>0.875</v>
      </c>
      <c r="G1799">
        <v>28.7</v>
      </c>
    </row>
    <row r="1800" spans="1:7" x14ac:dyDescent="0.25">
      <c r="A1800" s="34">
        <v>41699</v>
      </c>
      <c r="B1800" s="3">
        <f t="shared" si="112"/>
        <v>2014</v>
      </c>
      <c r="C1800" s="3">
        <f t="shared" si="113"/>
        <v>3</v>
      </c>
      <c r="D1800" s="3">
        <f t="shared" si="114"/>
        <v>22</v>
      </c>
      <c r="E1800" s="3" t="str">
        <f t="shared" si="115"/>
        <v>2014322</v>
      </c>
      <c r="F1800" s="35">
        <v>0.91666666666666663</v>
      </c>
      <c r="G1800">
        <v>27.5</v>
      </c>
    </row>
    <row r="1801" spans="1:7" x14ac:dyDescent="0.25">
      <c r="A1801" s="34">
        <v>41699</v>
      </c>
      <c r="B1801" s="3">
        <f t="shared" si="112"/>
        <v>2014</v>
      </c>
      <c r="C1801" s="3">
        <f t="shared" si="113"/>
        <v>3</v>
      </c>
      <c r="D1801" s="3">
        <f t="shared" si="114"/>
        <v>23</v>
      </c>
      <c r="E1801" s="3" t="str">
        <f t="shared" si="115"/>
        <v>2014323</v>
      </c>
      <c r="F1801" s="35">
        <v>0.95833333333333337</v>
      </c>
      <c r="G1801">
        <v>25.7</v>
      </c>
    </row>
    <row r="1802" spans="1:7" x14ac:dyDescent="0.25">
      <c r="A1802" s="34">
        <v>41730</v>
      </c>
      <c r="B1802" s="3">
        <f t="shared" si="112"/>
        <v>2014</v>
      </c>
      <c r="C1802" s="3">
        <f t="shared" si="113"/>
        <v>4</v>
      </c>
      <c r="D1802" s="3">
        <f t="shared" si="114"/>
        <v>0</v>
      </c>
      <c r="E1802" s="3" t="str">
        <f t="shared" si="115"/>
        <v>201440</v>
      </c>
      <c r="F1802" s="35">
        <v>0</v>
      </c>
      <c r="G1802">
        <v>21.9</v>
      </c>
    </row>
    <row r="1803" spans="1:7" x14ac:dyDescent="0.25">
      <c r="A1803" s="34">
        <v>41730</v>
      </c>
      <c r="B1803" s="3">
        <f t="shared" si="112"/>
        <v>2014</v>
      </c>
      <c r="C1803" s="3">
        <f t="shared" si="113"/>
        <v>4</v>
      </c>
      <c r="D1803" s="3">
        <f t="shared" si="114"/>
        <v>1</v>
      </c>
      <c r="E1803" s="3" t="str">
        <f t="shared" si="115"/>
        <v>201441</v>
      </c>
      <c r="F1803" s="35">
        <v>4.1666666666666664E-2</v>
      </c>
      <c r="G1803">
        <v>21.8</v>
      </c>
    </row>
    <row r="1804" spans="1:7" x14ac:dyDescent="0.25">
      <c r="A1804" s="34">
        <v>41730</v>
      </c>
      <c r="B1804" s="3">
        <f t="shared" si="112"/>
        <v>2014</v>
      </c>
      <c r="C1804" s="3">
        <f t="shared" si="113"/>
        <v>4</v>
      </c>
      <c r="D1804" s="3">
        <f t="shared" si="114"/>
        <v>2</v>
      </c>
      <c r="E1804" s="3" t="str">
        <f t="shared" si="115"/>
        <v>201442</v>
      </c>
      <c r="F1804" s="35">
        <v>8.3333333333333329E-2</v>
      </c>
      <c r="G1804">
        <v>21.3</v>
      </c>
    </row>
    <row r="1805" spans="1:7" x14ac:dyDescent="0.25">
      <c r="A1805" s="34">
        <v>41730</v>
      </c>
      <c r="B1805" s="3">
        <f t="shared" si="112"/>
        <v>2014</v>
      </c>
      <c r="C1805" s="3">
        <f t="shared" si="113"/>
        <v>4</v>
      </c>
      <c r="D1805" s="3">
        <f t="shared" si="114"/>
        <v>3</v>
      </c>
      <c r="E1805" s="3" t="str">
        <f t="shared" si="115"/>
        <v>201443</v>
      </c>
      <c r="F1805" s="35">
        <v>0.125</v>
      </c>
      <c r="G1805">
        <v>20.9</v>
      </c>
    </row>
    <row r="1806" spans="1:7" x14ac:dyDescent="0.25">
      <c r="A1806" s="34">
        <v>41730</v>
      </c>
      <c r="B1806" s="3">
        <f t="shared" si="112"/>
        <v>2014</v>
      </c>
      <c r="C1806" s="3">
        <f t="shared" si="113"/>
        <v>4</v>
      </c>
      <c r="D1806" s="3">
        <f t="shared" si="114"/>
        <v>4</v>
      </c>
      <c r="E1806" s="3" t="str">
        <f t="shared" si="115"/>
        <v>201444</v>
      </c>
      <c r="F1806" s="35">
        <v>0.16666666666666666</v>
      </c>
      <c r="G1806">
        <v>22.3</v>
      </c>
    </row>
    <row r="1807" spans="1:7" x14ac:dyDescent="0.25">
      <c r="A1807" s="34">
        <v>41730</v>
      </c>
      <c r="B1807" s="3">
        <f t="shared" si="112"/>
        <v>2014</v>
      </c>
      <c r="C1807" s="3">
        <f t="shared" si="113"/>
        <v>4</v>
      </c>
      <c r="D1807" s="3">
        <f t="shared" si="114"/>
        <v>5</v>
      </c>
      <c r="E1807" s="3" t="str">
        <f t="shared" si="115"/>
        <v>201445</v>
      </c>
      <c r="F1807" s="35">
        <v>0.20833333333333334</v>
      </c>
      <c r="G1807">
        <v>24</v>
      </c>
    </row>
    <row r="1808" spans="1:7" x14ac:dyDescent="0.25">
      <c r="A1808" s="34">
        <v>41730</v>
      </c>
      <c r="B1808" s="3">
        <f t="shared" si="112"/>
        <v>2014</v>
      </c>
      <c r="C1808" s="3">
        <f t="shared" si="113"/>
        <v>4</v>
      </c>
      <c r="D1808" s="3">
        <f t="shared" si="114"/>
        <v>6</v>
      </c>
      <c r="E1808" s="3" t="str">
        <f t="shared" si="115"/>
        <v>201446</v>
      </c>
      <c r="F1808" s="35">
        <v>0.25</v>
      </c>
      <c r="G1808">
        <v>24.6</v>
      </c>
    </row>
    <row r="1809" spans="1:7" x14ac:dyDescent="0.25">
      <c r="A1809" s="34">
        <v>41730</v>
      </c>
      <c r="B1809" s="3">
        <f t="shared" si="112"/>
        <v>2014</v>
      </c>
      <c r="C1809" s="3">
        <f t="shared" si="113"/>
        <v>4</v>
      </c>
      <c r="D1809" s="3">
        <f t="shared" si="114"/>
        <v>7</v>
      </c>
      <c r="E1809" s="3" t="str">
        <f t="shared" si="115"/>
        <v>201447</v>
      </c>
      <c r="F1809" s="35">
        <v>0.29166666666666669</v>
      </c>
      <c r="G1809">
        <v>23.8</v>
      </c>
    </row>
    <row r="1810" spans="1:7" x14ac:dyDescent="0.25">
      <c r="A1810" s="34">
        <v>41730</v>
      </c>
      <c r="B1810" s="3">
        <f t="shared" si="112"/>
        <v>2014</v>
      </c>
      <c r="C1810" s="3">
        <f t="shared" si="113"/>
        <v>4</v>
      </c>
      <c r="D1810" s="3">
        <f t="shared" si="114"/>
        <v>8</v>
      </c>
      <c r="E1810" s="3" t="str">
        <f t="shared" si="115"/>
        <v>201448</v>
      </c>
      <c r="F1810" s="35">
        <v>0.33333333333333331</v>
      </c>
      <c r="G1810">
        <v>22.9</v>
      </c>
    </row>
    <row r="1811" spans="1:7" x14ac:dyDescent="0.25">
      <c r="A1811" s="34">
        <v>41730</v>
      </c>
      <c r="B1811" s="3">
        <f t="shared" si="112"/>
        <v>2014</v>
      </c>
      <c r="C1811" s="3">
        <f t="shared" si="113"/>
        <v>4</v>
      </c>
      <c r="D1811" s="3">
        <f t="shared" si="114"/>
        <v>9</v>
      </c>
      <c r="E1811" s="3" t="str">
        <f t="shared" si="115"/>
        <v>201449</v>
      </c>
      <c r="F1811" s="35">
        <v>0.375</v>
      </c>
      <c r="G1811">
        <v>21.6</v>
      </c>
    </row>
    <row r="1812" spans="1:7" x14ac:dyDescent="0.25">
      <c r="A1812" s="34">
        <v>41730</v>
      </c>
      <c r="B1812" s="3">
        <f t="shared" si="112"/>
        <v>2014</v>
      </c>
      <c r="C1812" s="3">
        <f t="shared" si="113"/>
        <v>4</v>
      </c>
      <c r="D1812" s="3">
        <f t="shared" si="114"/>
        <v>10</v>
      </c>
      <c r="E1812" s="3" t="str">
        <f t="shared" si="115"/>
        <v>2014410</v>
      </c>
      <c r="F1812" s="35">
        <v>0.41666666666666669</v>
      </c>
      <c r="G1812">
        <v>19.7</v>
      </c>
    </row>
    <row r="1813" spans="1:7" x14ac:dyDescent="0.25">
      <c r="A1813" s="34">
        <v>41730</v>
      </c>
      <c r="B1813" s="3">
        <f t="shared" si="112"/>
        <v>2014</v>
      </c>
      <c r="C1813" s="3">
        <f t="shared" si="113"/>
        <v>4</v>
      </c>
      <c r="D1813" s="3">
        <f t="shared" si="114"/>
        <v>11</v>
      </c>
      <c r="E1813" s="3" t="str">
        <f t="shared" si="115"/>
        <v>2014411</v>
      </c>
      <c r="F1813" s="35">
        <v>0.45833333333333331</v>
      </c>
      <c r="G1813">
        <v>19</v>
      </c>
    </row>
    <row r="1814" spans="1:7" x14ac:dyDescent="0.25">
      <c r="A1814" s="34">
        <v>41730</v>
      </c>
      <c r="B1814" s="3">
        <f t="shared" si="112"/>
        <v>2014</v>
      </c>
      <c r="C1814" s="3">
        <f t="shared" si="113"/>
        <v>4</v>
      </c>
      <c r="D1814" s="3">
        <f t="shared" si="114"/>
        <v>12</v>
      </c>
      <c r="E1814" s="3" t="str">
        <f t="shared" si="115"/>
        <v>2014412</v>
      </c>
      <c r="F1814" s="35">
        <v>0.5</v>
      </c>
      <c r="G1814">
        <v>17.7</v>
      </c>
    </row>
    <row r="1815" spans="1:7" x14ac:dyDescent="0.25">
      <c r="A1815" s="34">
        <v>41730</v>
      </c>
      <c r="B1815" s="3">
        <f t="shared" si="112"/>
        <v>2014</v>
      </c>
      <c r="C1815" s="3">
        <f t="shared" si="113"/>
        <v>4</v>
      </c>
      <c r="D1815" s="3">
        <f t="shared" si="114"/>
        <v>13</v>
      </c>
      <c r="E1815" s="3" t="str">
        <f t="shared" si="115"/>
        <v>2014413</v>
      </c>
      <c r="F1815" s="35">
        <v>0.54166666666666663</v>
      </c>
      <c r="G1815">
        <v>17.2</v>
      </c>
    </row>
    <row r="1816" spans="1:7" x14ac:dyDescent="0.25">
      <c r="A1816" s="34">
        <v>41730</v>
      </c>
      <c r="B1816" s="3">
        <f t="shared" si="112"/>
        <v>2014</v>
      </c>
      <c r="C1816" s="3">
        <f t="shared" si="113"/>
        <v>4</v>
      </c>
      <c r="D1816" s="3">
        <f t="shared" si="114"/>
        <v>14</v>
      </c>
      <c r="E1816" s="3" t="str">
        <f t="shared" si="115"/>
        <v>2014414</v>
      </c>
      <c r="F1816" s="35">
        <v>0.58333333333333337</v>
      </c>
      <c r="G1816">
        <v>16.8</v>
      </c>
    </row>
    <row r="1817" spans="1:7" x14ac:dyDescent="0.25">
      <c r="A1817" s="34">
        <v>41730</v>
      </c>
      <c r="B1817" s="3">
        <f t="shared" si="112"/>
        <v>2014</v>
      </c>
      <c r="C1817" s="3">
        <f t="shared" si="113"/>
        <v>4</v>
      </c>
      <c r="D1817" s="3">
        <f t="shared" si="114"/>
        <v>15</v>
      </c>
      <c r="E1817" s="3" t="str">
        <f t="shared" si="115"/>
        <v>2014415</v>
      </c>
      <c r="F1817" s="35">
        <v>0.625</v>
      </c>
      <c r="G1817">
        <v>16.7</v>
      </c>
    </row>
    <row r="1818" spans="1:7" x14ac:dyDescent="0.25">
      <c r="A1818" s="34">
        <v>41730</v>
      </c>
      <c r="B1818" s="3">
        <f t="shared" si="112"/>
        <v>2014</v>
      </c>
      <c r="C1818" s="3">
        <f t="shared" si="113"/>
        <v>4</v>
      </c>
      <c r="D1818" s="3">
        <f t="shared" si="114"/>
        <v>16</v>
      </c>
      <c r="E1818" s="3" t="str">
        <f t="shared" si="115"/>
        <v>2014416</v>
      </c>
      <c r="F1818" s="35">
        <v>0.66666666666666663</v>
      </c>
      <c r="G1818">
        <v>16</v>
      </c>
    </row>
    <row r="1819" spans="1:7" x14ac:dyDescent="0.25">
      <c r="A1819" s="34">
        <v>41730</v>
      </c>
      <c r="B1819" s="3">
        <f t="shared" si="112"/>
        <v>2014</v>
      </c>
      <c r="C1819" s="3">
        <f t="shared" si="113"/>
        <v>4</v>
      </c>
      <c r="D1819" s="3">
        <f t="shared" si="114"/>
        <v>17</v>
      </c>
      <c r="E1819" s="3" t="str">
        <f t="shared" si="115"/>
        <v>2014417</v>
      </c>
      <c r="F1819" s="35">
        <v>0.70833333333333337</v>
      </c>
      <c r="G1819">
        <v>15.5</v>
      </c>
    </row>
    <row r="1820" spans="1:7" x14ac:dyDescent="0.25">
      <c r="A1820" s="34">
        <v>41730</v>
      </c>
      <c r="B1820" s="3">
        <f t="shared" si="112"/>
        <v>2014</v>
      </c>
      <c r="C1820" s="3">
        <f t="shared" si="113"/>
        <v>4</v>
      </c>
      <c r="D1820" s="3">
        <f t="shared" si="114"/>
        <v>18</v>
      </c>
      <c r="E1820" s="3" t="str">
        <f t="shared" si="115"/>
        <v>2014418</v>
      </c>
      <c r="F1820" s="35">
        <v>0.75</v>
      </c>
      <c r="G1820">
        <v>16.5</v>
      </c>
    </row>
    <row r="1821" spans="1:7" x14ac:dyDescent="0.25">
      <c r="A1821" s="34">
        <v>41730</v>
      </c>
      <c r="B1821" s="3">
        <f t="shared" si="112"/>
        <v>2014</v>
      </c>
      <c r="C1821" s="3">
        <f t="shared" si="113"/>
        <v>4</v>
      </c>
      <c r="D1821" s="3">
        <f t="shared" si="114"/>
        <v>19</v>
      </c>
      <c r="E1821" s="3" t="str">
        <f t="shared" si="115"/>
        <v>2014419</v>
      </c>
      <c r="F1821" s="35">
        <v>0.79166666666666663</v>
      </c>
      <c r="G1821">
        <v>18.100000000000001</v>
      </c>
    </row>
    <row r="1822" spans="1:7" x14ac:dyDescent="0.25">
      <c r="A1822" s="34">
        <v>41730</v>
      </c>
      <c r="B1822" s="3">
        <f t="shared" si="112"/>
        <v>2014</v>
      </c>
      <c r="C1822" s="3">
        <f t="shared" si="113"/>
        <v>4</v>
      </c>
      <c r="D1822" s="3">
        <f t="shared" si="114"/>
        <v>20</v>
      </c>
      <c r="E1822" s="3" t="str">
        <f t="shared" si="115"/>
        <v>2014420</v>
      </c>
      <c r="F1822" s="35">
        <v>0.83333333333333337</v>
      </c>
      <c r="G1822">
        <v>19.600000000000001</v>
      </c>
    </row>
    <row r="1823" spans="1:7" x14ac:dyDescent="0.25">
      <c r="A1823" s="34">
        <v>41730</v>
      </c>
      <c r="B1823" s="3">
        <f t="shared" si="112"/>
        <v>2014</v>
      </c>
      <c r="C1823" s="3">
        <f t="shared" si="113"/>
        <v>4</v>
      </c>
      <c r="D1823" s="3">
        <f t="shared" si="114"/>
        <v>21</v>
      </c>
      <c r="E1823" s="3" t="str">
        <f t="shared" si="115"/>
        <v>2014421</v>
      </c>
      <c r="F1823" s="35">
        <v>0.875</v>
      </c>
      <c r="G1823">
        <v>20.5</v>
      </c>
    </row>
    <row r="1824" spans="1:7" x14ac:dyDescent="0.25">
      <c r="A1824" s="34">
        <v>41730</v>
      </c>
      <c r="B1824" s="3">
        <f t="shared" si="112"/>
        <v>2014</v>
      </c>
      <c r="C1824" s="3">
        <f t="shared" si="113"/>
        <v>4</v>
      </c>
      <c r="D1824" s="3">
        <f t="shared" si="114"/>
        <v>22</v>
      </c>
      <c r="E1824" s="3" t="str">
        <f t="shared" si="115"/>
        <v>2014422</v>
      </c>
      <c r="F1824" s="35">
        <v>0.91666666666666663</v>
      </c>
      <c r="G1824">
        <v>21.4</v>
      </c>
    </row>
    <row r="1825" spans="1:7" x14ac:dyDescent="0.25">
      <c r="A1825" s="34">
        <v>41730</v>
      </c>
      <c r="B1825" s="3">
        <f t="shared" si="112"/>
        <v>2014</v>
      </c>
      <c r="C1825" s="3">
        <f t="shared" si="113"/>
        <v>4</v>
      </c>
      <c r="D1825" s="3">
        <f t="shared" si="114"/>
        <v>23</v>
      </c>
      <c r="E1825" s="3" t="str">
        <f t="shared" si="115"/>
        <v>2014423</v>
      </c>
      <c r="F1825" s="35">
        <v>0.95833333333333337</v>
      </c>
      <c r="G1825">
        <v>21.4</v>
      </c>
    </row>
    <row r="1826" spans="1:7" x14ac:dyDescent="0.25">
      <c r="A1826" s="34">
        <v>41760</v>
      </c>
      <c r="B1826" s="3">
        <f t="shared" si="112"/>
        <v>2014</v>
      </c>
      <c r="C1826" s="3">
        <f t="shared" si="113"/>
        <v>5</v>
      </c>
      <c r="D1826" s="3">
        <f t="shared" si="114"/>
        <v>0</v>
      </c>
      <c r="E1826" s="3" t="str">
        <f t="shared" si="115"/>
        <v>201450</v>
      </c>
      <c r="F1826" s="35">
        <v>0</v>
      </c>
      <c r="G1826">
        <v>17.2</v>
      </c>
    </row>
    <row r="1827" spans="1:7" x14ac:dyDescent="0.25">
      <c r="A1827" s="34">
        <v>41760</v>
      </c>
      <c r="B1827" s="3">
        <f t="shared" si="112"/>
        <v>2014</v>
      </c>
      <c r="C1827" s="3">
        <f t="shared" si="113"/>
        <v>5</v>
      </c>
      <c r="D1827" s="3">
        <f t="shared" si="114"/>
        <v>1</v>
      </c>
      <c r="E1827" s="3" t="str">
        <f t="shared" si="115"/>
        <v>201451</v>
      </c>
      <c r="F1827" s="35">
        <v>4.1666666666666664E-2</v>
      </c>
      <c r="G1827">
        <v>16.5</v>
      </c>
    </row>
    <row r="1828" spans="1:7" x14ac:dyDescent="0.25">
      <c r="A1828" s="34">
        <v>41760</v>
      </c>
      <c r="B1828" s="3">
        <f t="shared" si="112"/>
        <v>2014</v>
      </c>
      <c r="C1828" s="3">
        <f t="shared" si="113"/>
        <v>5</v>
      </c>
      <c r="D1828" s="3">
        <f t="shared" si="114"/>
        <v>2</v>
      </c>
      <c r="E1828" s="3" t="str">
        <f t="shared" si="115"/>
        <v>201452</v>
      </c>
      <c r="F1828" s="35">
        <v>8.3333333333333329E-2</v>
      </c>
      <c r="G1828">
        <v>15.9</v>
      </c>
    </row>
    <row r="1829" spans="1:7" x14ac:dyDescent="0.25">
      <c r="A1829" s="34">
        <v>41760</v>
      </c>
      <c r="B1829" s="3">
        <f t="shared" si="112"/>
        <v>2014</v>
      </c>
      <c r="C1829" s="3">
        <f t="shared" si="113"/>
        <v>5</v>
      </c>
      <c r="D1829" s="3">
        <f t="shared" si="114"/>
        <v>3</v>
      </c>
      <c r="E1829" s="3" t="str">
        <f t="shared" si="115"/>
        <v>201453</v>
      </c>
      <c r="F1829" s="35">
        <v>0.125</v>
      </c>
      <c r="G1829">
        <v>15.6</v>
      </c>
    </row>
    <row r="1830" spans="1:7" x14ac:dyDescent="0.25">
      <c r="A1830" s="34">
        <v>41760</v>
      </c>
      <c r="B1830" s="3">
        <f t="shared" si="112"/>
        <v>2014</v>
      </c>
      <c r="C1830" s="3">
        <f t="shared" si="113"/>
        <v>5</v>
      </c>
      <c r="D1830" s="3">
        <f t="shared" si="114"/>
        <v>4</v>
      </c>
      <c r="E1830" s="3" t="str">
        <f t="shared" si="115"/>
        <v>201454</v>
      </c>
      <c r="F1830" s="35">
        <v>0.16666666666666666</v>
      </c>
      <c r="G1830">
        <v>16.5</v>
      </c>
    </row>
    <row r="1831" spans="1:7" x14ac:dyDescent="0.25">
      <c r="A1831" s="34">
        <v>41760</v>
      </c>
      <c r="B1831" s="3">
        <f t="shared" si="112"/>
        <v>2014</v>
      </c>
      <c r="C1831" s="3">
        <f t="shared" si="113"/>
        <v>5</v>
      </c>
      <c r="D1831" s="3">
        <f t="shared" si="114"/>
        <v>5</v>
      </c>
      <c r="E1831" s="3" t="str">
        <f t="shared" si="115"/>
        <v>201455</v>
      </c>
      <c r="F1831" s="35">
        <v>0.20833333333333334</v>
      </c>
      <c r="G1831">
        <v>17</v>
      </c>
    </row>
    <row r="1832" spans="1:7" x14ac:dyDescent="0.25">
      <c r="A1832" s="34">
        <v>41760</v>
      </c>
      <c r="B1832" s="3">
        <f t="shared" si="112"/>
        <v>2014</v>
      </c>
      <c r="C1832" s="3">
        <f t="shared" si="113"/>
        <v>5</v>
      </c>
      <c r="D1832" s="3">
        <f t="shared" si="114"/>
        <v>6</v>
      </c>
      <c r="E1832" s="3" t="str">
        <f t="shared" si="115"/>
        <v>201456</v>
      </c>
      <c r="F1832" s="35">
        <v>0.25</v>
      </c>
      <c r="G1832">
        <v>15.9</v>
      </c>
    </row>
    <row r="1833" spans="1:7" x14ac:dyDescent="0.25">
      <c r="A1833" s="34">
        <v>41760</v>
      </c>
      <c r="B1833" s="3">
        <f t="shared" si="112"/>
        <v>2014</v>
      </c>
      <c r="C1833" s="3">
        <f t="shared" si="113"/>
        <v>5</v>
      </c>
      <c r="D1833" s="3">
        <f t="shared" si="114"/>
        <v>7</v>
      </c>
      <c r="E1833" s="3" t="str">
        <f t="shared" si="115"/>
        <v>201457</v>
      </c>
      <c r="F1833" s="35">
        <v>0.29166666666666669</v>
      </c>
      <c r="G1833">
        <v>14.3</v>
      </c>
    </row>
    <row r="1834" spans="1:7" x14ac:dyDescent="0.25">
      <c r="A1834" s="34">
        <v>41760</v>
      </c>
      <c r="B1834" s="3">
        <f t="shared" si="112"/>
        <v>2014</v>
      </c>
      <c r="C1834" s="3">
        <f t="shared" si="113"/>
        <v>5</v>
      </c>
      <c r="D1834" s="3">
        <f t="shared" si="114"/>
        <v>8</v>
      </c>
      <c r="E1834" s="3" t="str">
        <f t="shared" si="115"/>
        <v>201458</v>
      </c>
      <c r="F1834" s="35">
        <v>0.33333333333333331</v>
      </c>
      <c r="G1834">
        <v>13</v>
      </c>
    </row>
    <row r="1835" spans="1:7" x14ac:dyDescent="0.25">
      <c r="A1835" s="34">
        <v>41760</v>
      </c>
      <c r="B1835" s="3">
        <f t="shared" si="112"/>
        <v>2014</v>
      </c>
      <c r="C1835" s="3">
        <f t="shared" si="113"/>
        <v>5</v>
      </c>
      <c r="D1835" s="3">
        <f t="shared" si="114"/>
        <v>9</v>
      </c>
      <c r="E1835" s="3" t="str">
        <f t="shared" si="115"/>
        <v>201459</v>
      </c>
      <c r="F1835" s="35">
        <v>0.375</v>
      </c>
      <c r="G1835">
        <v>12</v>
      </c>
    </row>
    <row r="1836" spans="1:7" x14ac:dyDescent="0.25">
      <c r="A1836" s="34">
        <v>41760</v>
      </c>
      <c r="B1836" s="3">
        <f t="shared" si="112"/>
        <v>2014</v>
      </c>
      <c r="C1836" s="3">
        <f t="shared" si="113"/>
        <v>5</v>
      </c>
      <c r="D1836" s="3">
        <f t="shared" si="114"/>
        <v>10</v>
      </c>
      <c r="E1836" s="3" t="str">
        <f t="shared" si="115"/>
        <v>2014510</v>
      </c>
      <c r="F1836" s="35">
        <v>0.41666666666666669</v>
      </c>
      <c r="G1836">
        <v>11.4</v>
      </c>
    </row>
    <row r="1837" spans="1:7" x14ac:dyDescent="0.25">
      <c r="A1837" s="34">
        <v>41760</v>
      </c>
      <c r="B1837" s="3">
        <f t="shared" si="112"/>
        <v>2014</v>
      </c>
      <c r="C1837" s="3">
        <f t="shared" si="113"/>
        <v>5</v>
      </c>
      <c r="D1837" s="3">
        <f t="shared" si="114"/>
        <v>11</v>
      </c>
      <c r="E1837" s="3" t="str">
        <f t="shared" si="115"/>
        <v>2014511</v>
      </c>
      <c r="F1837" s="35">
        <v>0.45833333333333331</v>
      </c>
      <c r="G1837">
        <v>10.5</v>
      </c>
    </row>
    <row r="1838" spans="1:7" x14ac:dyDescent="0.25">
      <c r="A1838" s="34">
        <v>41760</v>
      </c>
      <c r="B1838" s="3">
        <f t="shared" si="112"/>
        <v>2014</v>
      </c>
      <c r="C1838" s="3">
        <f t="shared" si="113"/>
        <v>5</v>
      </c>
      <c r="D1838" s="3">
        <f t="shared" si="114"/>
        <v>12</v>
      </c>
      <c r="E1838" s="3" t="str">
        <f t="shared" si="115"/>
        <v>2014512</v>
      </c>
      <c r="F1838" s="35">
        <v>0.5</v>
      </c>
      <c r="G1838">
        <v>10.7</v>
      </c>
    </row>
    <row r="1839" spans="1:7" x14ac:dyDescent="0.25">
      <c r="A1839" s="34">
        <v>41760</v>
      </c>
      <c r="B1839" s="3">
        <f t="shared" si="112"/>
        <v>2014</v>
      </c>
      <c r="C1839" s="3">
        <f t="shared" si="113"/>
        <v>5</v>
      </c>
      <c r="D1839" s="3">
        <f t="shared" si="114"/>
        <v>13</v>
      </c>
      <c r="E1839" s="3" t="str">
        <f t="shared" si="115"/>
        <v>2014513</v>
      </c>
      <c r="F1839" s="35">
        <v>0.54166666666666663</v>
      </c>
      <c r="G1839">
        <v>11</v>
      </c>
    </row>
    <row r="1840" spans="1:7" x14ac:dyDescent="0.25">
      <c r="A1840" s="34">
        <v>41760</v>
      </c>
      <c r="B1840" s="3">
        <f t="shared" si="112"/>
        <v>2014</v>
      </c>
      <c r="C1840" s="3">
        <f t="shared" si="113"/>
        <v>5</v>
      </c>
      <c r="D1840" s="3">
        <f t="shared" si="114"/>
        <v>14</v>
      </c>
      <c r="E1840" s="3" t="str">
        <f t="shared" si="115"/>
        <v>2014514</v>
      </c>
      <c r="F1840" s="35">
        <v>0.58333333333333337</v>
      </c>
      <c r="G1840">
        <v>11</v>
      </c>
    </row>
    <row r="1841" spans="1:7" x14ac:dyDescent="0.25">
      <c r="A1841" s="34">
        <v>41760</v>
      </c>
      <c r="B1841" s="3">
        <f t="shared" si="112"/>
        <v>2014</v>
      </c>
      <c r="C1841" s="3">
        <f t="shared" si="113"/>
        <v>5</v>
      </c>
      <c r="D1841" s="3">
        <f t="shared" si="114"/>
        <v>15</v>
      </c>
      <c r="E1841" s="3" t="str">
        <f t="shared" si="115"/>
        <v>2014515</v>
      </c>
      <c r="F1841" s="35">
        <v>0.625</v>
      </c>
      <c r="G1841">
        <v>11.3</v>
      </c>
    </row>
    <row r="1842" spans="1:7" x14ac:dyDescent="0.25">
      <c r="A1842" s="34">
        <v>41760</v>
      </c>
      <c r="B1842" s="3">
        <f t="shared" si="112"/>
        <v>2014</v>
      </c>
      <c r="C1842" s="3">
        <f t="shared" si="113"/>
        <v>5</v>
      </c>
      <c r="D1842" s="3">
        <f t="shared" si="114"/>
        <v>16</v>
      </c>
      <c r="E1842" s="3" t="str">
        <f t="shared" si="115"/>
        <v>2014516</v>
      </c>
      <c r="F1842" s="35">
        <v>0.66666666666666663</v>
      </c>
      <c r="G1842">
        <v>11.4</v>
      </c>
    </row>
    <row r="1843" spans="1:7" x14ac:dyDescent="0.25">
      <c r="A1843" s="34">
        <v>41760</v>
      </c>
      <c r="B1843" s="3">
        <f t="shared" si="112"/>
        <v>2014</v>
      </c>
      <c r="C1843" s="3">
        <f t="shared" si="113"/>
        <v>5</v>
      </c>
      <c r="D1843" s="3">
        <f t="shared" si="114"/>
        <v>17</v>
      </c>
      <c r="E1843" s="3" t="str">
        <f t="shared" si="115"/>
        <v>2014517</v>
      </c>
      <c r="F1843" s="35">
        <v>0.70833333333333337</v>
      </c>
      <c r="G1843">
        <v>11.5</v>
      </c>
    </row>
    <row r="1844" spans="1:7" x14ac:dyDescent="0.25">
      <c r="A1844" s="34">
        <v>41760</v>
      </c>
      <c r="B1844" s="3">
        <f t="shared" si="112"/>
        <v>2014</v>
      </c>
      <c r="C1844" s="3">
        <f t="shared" si="113"/>
        <v>5</v>
      </c>
      <c r="D1844" s="3">
        <f t="shared" si="114"/>
        <v>18</v>
      </c>
      <c r="E1844" s="3" t="str">
        <f t="shared" si="115"/>
        <v>2014518</v>
      </c>
      <c r="F1844" s="35">
        <v>0.75</v>
      </c>
      <c r="G1844">
        <v>11.9</v>
      </c>
    </row>
    <row r="1845" spans="1:7" x14ac:dyDescent="0.25">
      <c r="A1845" s="34">
        <v>41760</v>
      </c>
      <c r="B1845" s="3">
        <f t="shared" si="112"/>
        <v>2014</v>
      </c>
      <c r="C1845" s="3">
        <f t="shared" si="113"/>
        <v>5</v>
      </c>
      <c r="D1845" s="3">
        <f t="shared" si="114"/>
        <v>19</v>
      </c>
      <c r="E1845" s="3" t="str">
        <f t="shared" si="115"/>
        <v>2014519</v>
      </c>
      <c r="F1845" s="35">
        <v>0.79166666666666663</v>
      </c>
      <c r="G1845">
        <v>12.3</v>
      </c>
    </row>
    <row r="1846" spans="1:7" x14ac:dyDescent="0.25">
      <c r="A1846" s="34">
        <v>41760</v>
      </c>
      <c r="B1846" s="3">
        <f t="shared" si="112"/>
        <v>2014</v>
      </c>
      <c r="C1846" s="3">
        <f t="shared" si="113"/>
        <v>5</v>
      </c>
      <c r="D1846" s="3">
        <f t="shared" si="114"/>
        <v>20</v>
      </c>
      <c r="E1846" s="3" t="str">
        <f t="shared" si="115"/>
        <v>2014520</v>
      </c>
      <c r="F1846" s="35">
        <v>0.83333333333333337</v>
      </c>
      <c r="G1846">
        <v>13.7</v>
      </c>
    </row>
    <row r="1847" spans="1:7" x14ac:dyDescent="0.25">
      <c r="A1847" s="34">
        <v>41760</v>
      </c>
      <c r="B1847" s="3">
        <f t="shared" si="112"/>
        <v>2014</v>
      </c>
      <c r="C1847" s="3">
        <f t="shared" si="113"/>
        <v>5</v>
      </c>
      <c r="D1847" s="3">
        <f t="shared" si="114"/>
        <v>21</v>
      </c>
      <c r="E1847" s="3" t="str">
        <f t="shared" si="115"/>
        <v>2014521</v>
      </c>
      <c r="F1847" s="35">
        <v>0.875</v>
      </c>
      <c r="G1847">
        <v>14.3</v>
      </c>
    </row>
    <row r="1848" spans="1:7" x14ac:dyDescent="0.25">
      <c r="A1848" s="34">
        <v>41760</v>
      </c>
      <c r="B1848" s="3">
        <f t="shared" si="112"/>
        <v>2014</v>
      </c>
      <c r="C1848" s="3">
        <f t="shared" si="113"/>
        <v>5</v>
      </c>
      <c r="D1848" s="3">
        <f t="shared" si="114"/>
        <v>22</v>
      </c>
      <c r="E1848" s="3" t="str">
        <f t="shared" si="115"/>
        <v>2014522</v>
      </c>
      <c r="F1848" s="35">
        <v>0.91666666666666663</v>
      </c>
      <c r="G1848">
        <v>15.4</v>
      </c>
    </row>
    <row r="1849" spans="1:7" x14ac:dyDescent="0.25">
      <c r="A1849" s="34">
        <v>41760</v>
      </c>
      <c r="B1849" s="3">
        <f t="shared" si="112"/>
        <v>2014</v>
      </c>
      <c r="C1849" s="3">
        <f t="shared" si="113"/>
        <v>5</v>
      </c>
      <c r="D1849" s="3">
        <f t="shared" si="114"/>
        <v>23</v>
      </c>
      <c r="E1849" s="3" t="str">
        <f t="shared" si="115"/>
        <v>2014523</v>
      </c>
      <c r="F1849" s="35">
        <v>0.95833333333333337</v>
      </c>
      <c r="G1849">
        <v>16.7</v>
      </c>
    </row>
    <row r="1850" spans="1:7" x14ac:dyDescent="0.25">
      <c r="A1850" s="34">
        <v>41791</v>
      </c>
      <c r="B1850" s="3">
        <f t="shared" si="112"/>
        <v>2014</v>
      </c>
      <c r="C1850" s="3">
        <f t="shared" si="113"/>
        <v>6</v>
      </c>
      <c r="D1850" s="3">
        <f t="shared" si="114"/>
        <v>0</v>
      </c>
      <c r="E1850" s="3" t="str">
        <f t="shared" si="115"/>
        <v>201460</v>
      </c>
      <c r="F1850" s="35">
        <v>0</v>
      </c>
      <c r="G1850">
        <v>11.2</v>
      </c>
    </row>
    <row r="1851" spans="1:7" x14ac:dyDescent="0.25">
      <c r="A1851" s="34">
        <v>41791</v>
      </c>
      <c r="B1851" s="3">
        <f t="shared" si="112"/>
        <v>2014</v>
      </c>
      <c r="C1851" s="3">
        <f t="shared" si="113"/>
        <v>6</v>
      </c>
      <c r="D1851" s="3">
        <f t="shared" si="114"/>
        <v>1</v>
      </c>
      <c r="E1851" s="3" t="str">
        <f t="shared" si="115"/>
        <v>201461</v>
      </c>
      <c r="F1851" s="35">
        <v>4.1666666666666664E-2</v>
      </c>
      <c r="G1851">
        <v>11.3</v>
      </c>
    </row>
    <row r="1852" spans="1:7" x14ac:dyDescent="0.25">
      <c r="A1852" s="34">
        <v>41791</v>
      </c>
      <c r="B1852" s="3">
        <f t="shared" si="112"/>
        <v>2014</v>
      </c>
      <c r="C1852" s="3">
        <f t="shared" si="113"/>
        <v>6</v>
      </c>
      <c r="D1852" s="3">
        <f t="shared" si="114"/>
        <v>2</v>
      </c>
      <c r="E1852" s="3" t="str">
        <f t="shared" si="115"/>
        <v>201462</v>
      </c>
      <c r="F1852" s="35">
        <v>8.3333333333333329E-2</v>
      </c>
      <c r="G1852">
        <v>11.2</v>
      </c>
    </row>
    <row r="1853" spans="1:7" x14ac:dyDescent="0.25">
      <c r="A1853" s="34">
        <v>41791</v>
      </c>
      <c r="B1853" s="3">
        <f t="shared" si="112"/>
        <v>2014</v>
      </c>
      <c r="C1853" s="3">
        <f t="shared" si="113"/>
        <v>6</v>
      </c>
      <c r="D1853" s="3">
        <f t="shared" si="114"/>
        <v>3</v>
      </c>
      <c r="E1853" s="3" t="str">
        <f t="shared" si="115"/>
        <v>201463</v>
      </c>
      <c r="F1853" s="35">
        <v>0.125</v>
      </c>
      <c r="G1853">
        <v>11.5</v>
      </c>
    </row>
    <row r="1854" spans="1:7" x14ac:dyDescent="0.25">
      <c r="A1854" s="34">
        <v>41791</v>
      </c>
      <c r="B1854" s="3">
        <f t="shared" si="112"/>
        <v>2014</v>
      </c>
      <c r="C1854" s="3">
        <f t="shared" si="113"/>
        <v>6</v>
      </c>
      <c r="D1854" s="3">
        <f t="shared" si="114"/>
        <v>4</v>
      </c>
      <c r="E1854" s="3" t="str">
        <f t="shared" si="115"/>
        <v>201464</v>
      </c>
      <c r="F1854" s="35">
        <v>0.16666666666666666</v>
      </c>
      <c r="G1854">
        <v>12.3</v>
      </c>
    </row>
    <row r="1855" spans="1:7" x14ac:dyDescent="0.25">
      <c r="A1855" s="34">
        <v>41791</v>
      </c>
      <c r="B1855" s="3">
        <f t="shared" si="112"/>
        <v>2014</v>
      </c>
      <c r="C1855" s="3">
        <f t="shared" si="113"/>
        <v>6</v>
      </c>
      <c r="D1855" s="3">
        <f t="shared" si="114"/>
        <v>5</v>
      </c>
      <c r="E1855" s="3" t="str">
        <f t="shared" si="115"/>
        <v>201465</v>
      </c>
      <c r="F1855" s="35">
        <v>0.20833333333333334</v>
      </c>
      <c r="G1855">
        <v>14.1</v>
      </c>
    </row>
    <row r="1856" spans="1:7" x14ac:dyDescent="0.25">
      <c r="A1856" s="34">
        <v>41791</v>
      </c>
      <c r="B1856" s="3">
        <f t="shared" si="112"/>
        <v>2014</v>
      </c>
      <c r="C1856" s="3">
        <f t="shared" si="113"/>
        <v>6</v>
      </c>
      <c r="D1856" s="3">
        <f t="shared" si="114"/>
        <v>6</v>
      </c>
      <c r="E1856" s="3" t="str">
        <f t="shared" si="115"/>
        <v>201466</v>
      </c>
      <c r="F1856" s="35">
        <v>0.25</v>
      </c>
      <c r="G1856">
        <v>14.4</v>
      </c>
    </row>
    <row r="1857" spans="1:7" x14ac:dyDescent="0.25">
      <c r="A1857" s="34">
        <v>41791</v>
      </c>
      <c r="B1857" s="3">
        <f t="shared" si="112"/>
        <v>2014</v>
      </c>
      <c r="C1857" s="3">
        <f t="shared" si="113"/>
        <v>6</v>
      </c>
      <c r="D1857" s="3">
        <f t="shared" si="114"/>
        <v>7</v>
      </c>
      <c r="E1857" s="3" t="str">
        <f t="shared" si="115"/>
        <v>201467</v>
      </c>
      <c r="F1857" s="35">
        <v>0.29166666666666669</v>
      </c>
      <c r="G1857">
        <v>13.1</v>
      </c>
    </row>
    <row r="1858" spans="1:7" x14ac:dyDescent="0.25">
      <c r="A1858" s="34">
        <v>41791</v>
      </c>
      <c r="B1858" s="3">
        <f t="shared" si="112"/>
        <v>2014</v>
      </c>
      <c r="C1858" s="3">
        <f t="shared" si="113"/>
        <v>6</v>
      </c>
      <c r="D1858" s="3">
        <f t="shared" si="114"/>
        <v>8</v>
      </c>
      <c r="E1858" s="3" t="str">
        <f t="shared" si="115"/>
        <v>201468</v>
      </c>
      <c r="F1858" s="35">
        <v>0.33333333333333331</v>
      </c>
      <c r="G1858">
        <v>11.9</v>
      </c>
    </row>
    <row r="1859" spans="1:7" x14ac:dyDescent="0.25">
      <c r="A1859" s="34">
        <v>41791</v>
      </c>
      <c r="B1859" s="3">
        <f t="shared" ref="B1859:B1922" si="116">YEAR(A1859)</f>
        <v>2014</v>
      </c>
      <c r="C1859" s="3">
        <f t="shared" ref="C1859:C1922" si="117">MONTH(A1859)</f>
        <v>6</v>
      </c>
      <c r="D1859" s="3">
        <f t="shared" ref="D1859:D1922" si="118">HOUR(F1859)</f>
        <v>9</v>
      </c>
      <c r="E1859" s="3" t="str">
        <f t="shared" ref="E1859:E1922" si="119">B1859&amp;C1859&amp;D1859</f>
        <v>201469</v>
      </c>
      <c r="F1859" s="35">
        <v>0.375</v>
      </c>
      <c r="G1859">
        <v>11.1</v>
      </c>
    </row>
    <row r="1860" spans="1:7" x14ac:dyDescent="0.25">
      <c r="A1860" s="34">
        <v>41791</v>
      </c>
      <c r="B1860" s="3">
        <f t="shared" si="116"/>
        <v>2014</v>
      </c>
      <c r="C1860" s="3">
        <f t="shared" si="117"/>
        <v>6</v>
      </c>
      <c r="D1860" s="3">
        <f t="shared" si="118"/>
        <v>10</v>
      </c>
      <c r="E1860" s="3" t="str">
        <f t="shared" si="119"/>
        <v>2014610</v>
      </c>
      <c r="F1860" s="35">
        <v>0.41666666666666669</v>
      </c>
      <c r="G1860">
        <v>10.9</v>
      </c>
    </row>
    <row r="1861" spans="1:7" x14ac:dyDescent="0.25">
      <c r="A1861" s="34">
        <v>41791</v>
      </c>
      <c r="B1861" s="3">
        <f t="shared" si="116"/>
        <v>2014</v>
      </c>
      <c r="C1861" s="3">
        <f t="shared" si="117"/>
        <v>6</v>
      </c>
      <c r="D1861" s="3">
        <f t="shared" si="118"/>
        <v>11</v>
      </c>
      <c r="E1861" s="3" t="str">
        <f t="shared" si="119"/>
        <v>2014611</v>
      </c>
      <c r="F1861" s="35">
        <v>0.45833333333333331</v>
      </c>
      <c r="G1861">
        <v>10.5</v>
      </c>
    </row>
    <row r="1862" spans="1:7" x14ac:dyDescent="0.25">
      <c r="A1862" s="34">
        <v>41791</v>
      </c>
      <c r="B1862" s="3">
        <f t="shared" si="116"/>
        <v>2014</v>
      </c>
      <c r="C1862" s="3">
        <f t="shared" si="117"/>
        <v>6</v>
      </c>
      <c r="D1862" s="3">
        <f t="shared" si="118"/>
        <v>12</v>
      </c>
      <c r="E1862" s="3" t="str">
        <f t="shared" si="119"/>
        <v>2014612</v>
      </c>
      <c r="F1862" s="35">
        <v>0.5</v>
      </c>
      <c r="G1862">
        <v>10.5</v>
      </c>
    </row>
    <row r="1863" spans="1:7" x14ac:dyDescent="0.25">
      <c r="A1863" s="34">
        <v>41791</v>
      </c>
      <c r="B1863" s="3">
        <f t="shared" si="116"/>
        <v>2014</v>
      </c>
      <c r="C1863" s="3">
        <f t="shared" si="117"/>
        <v>6</v>
      </c>
      <c r="D1863" s="3">
        <f t="shared" si="118"/>
        <v>13</v>
      </c>
      <c r="E1863" s="3" t="str">
        <f t="shared" si="119"/>
        <v>2014613</v>
      </c>
      <c r="F1863" s="35">
        <v>0.54166666666666663</v>
      </c>
      <c r="G1863">
        <v>11.2</v>
      </c>
    </row>
    <row r="1864" spans="1:7" x14ac:dyDescent="0.25">
      <c r="A1864" s="34">
        <v>41791</v>
      </c>
      <c r="B1864" s="3">
        <f t="shared" si="116"/>
        <v>2014</v>
      </c>
      <c r="C1864" s="3">
        <f t="shared" si="117"/>
        <v>6</v>
      </c>
      <c r="D1864" s="3">
        <f t="shared" si="118"/>
        <v>14</v>
      </c>
      <c r="E1864" s="3" t="str">
        <f t="shared" si="119"/>
        <v>2014614</v>
      </c>
      <c r="F1864" s="35">
        <v>0.58333333333333337</v>
      </c>
      <c r="G1864">
        <v>10.8</v>
      </c>
    </row>
    <row r="1865" spans="1:7" x14ac:dyDescent="0.25">
      <c r="A1865" s="34">
        <v>41791</v>
      </c>
      <c r="B1865" s="3">
        <f t="shared" si="116"/>
        <v>2014</v>
      </c>
      <c r="C1865" s="3">
        <f t="shared" si="117"/>
        <v>6</v>
      </c>
      <c r="D1865" s="3">
        <f t="shared" si="118"/>
        <v>15</v>
      </c>
      <c r="E1865" s="3" t="str">
        <f t="shared" si="119"/>
        <v>2014615</v>
      </c>
      <c r="F1865" s="35">
        <v>0.625</v>
      </c>
      <c r="G1865">
        <v>10.7</v>
      </c>
    </row>
    <row r="1866" spans="1:7" x14ac:dyDescent="0.25">
      <c r="A1866" s="34">
        <v>41791</v>
      </c>
      <c r="B1866" s="3">
        <f t="shared" si="116"/>
        <v>2014</v>
      </c>
      <c r="C1866" s="3">
        <f t="shared" si="117"/>
        <v>6</v>
      </c>
      <c r="D1866" s="3">
        <f t="shared" si="118"/>
        <v>16</v>
      </c>
      <c r="E1866" s="3" t="str">
        <f t="shared" si="119"/>
        <v>2014616</v>
      </c>
      <c r="F1866" s="35">
        <v>0.66666666666666663</v>
      </c>
      <c r="G1866">
        <v>10.7</v>
      </c>
    </row>
    <row r="1867" spans="1:7" x14ac:dyDescent="0.25">
      <c r="A1867" s="34">
        <v>41791</v>
      </c>
      <c r="B1867" s="3">
        <f t="shared" si="116"/>
        <v>2014</v>
      </c>
      <c r="C1867" s="3">
        <f t="shared" si="117"/>
        <v>6</v>
      </c>
      <c r="D1867" s="3">
        <f t="shared" si="118"/>
        <v>17</v>
      </c>
      <c r="E1867" s="3" t="str">
        <f t="shared" si="119"/>
        <v>2014617</v>
      </c>
      <c r="F1867" s="35">
        <v>0.70833333333333337</v>
      </c>
      <c r="G1867">
        <v>10.9</v>
      </c>
    </row>
    <row r="1868" spans="1:7" x14ac:dyDescent="0.25">
      <c r="A1868" s="34">
        <v>41791</v>
      </c>
      <c r="B1868" s="3">
        <f t="shared" si="116"/>
        <v>2014</v>
      </c>
      <c r="C1868" s="3">
        <f t="shared" si="117"/>
        <v>6</v>
      </c>
      <c r="D1868" s="3">
        <f t="shared" si="118"/>
        <v>18</v>
      </c>
      <c r="E1868" s="3" t="str">
        <f t="shared" si="119"/>
        <v>2014618</v>
      </c>
      <c r="F1868" s="35">
        <v>0.75</v>
      </c>
      <c r="G1868">
        <v>11</v>
      </c>
    </row>
    <row r="1869" spans="1:7" x14ac:dyDescent="0.25">
      <c r="A1869" s="34">
        <v>41791</v>
      </c>
      <c r="B1869" s="3">
        <f t="shared" si="116"/>
        <v>2014</v>
      </c>
      <c r="C1869" s="3">
        <f t="shared" si="117"/>
        <v>6</v>
      </c>
      <c r="D1869" s="3">
        <f t="shared" si="118"/>
        <v>19</v>
      </c>
      <c r="E1869" s="3" t="str">
        <f t="shared" si="119"/>
        <v>2014619</v>
      </c>
      <c r="F1869" s="35">
        <v>0.79166666666666663</v>
      </c>
      <c r="G1869">
        <v>11.3</v>
      </c>
    </row>
    <row r="1870" spans="1:7" x14ac:dyDescent="0.25">
      <c r="A1870" s="34">
        <v>41791</v>
      </c>
      <c r="B1870" s="3">
        <f t="shared" si="116"/>
        <v>2014</v>
      </c>
      <c r="C1870" s="3">
        <f t="shared" si="117"/>
        <v>6</v>
      </c>
      <c r="D1870" s="3">
        <f t="shared" si="118"/>
        <v>20</v>
      </c>
      <c r="E1870" s="3" t="str">
        <f t="shared" si="119"/>
        <v>2014620</v>
      </c>
      <c r="F1870" s="35">
        <v>0.83333333333333337</v>
      </c>
      <c r="G1870">
        <v>11.8</v>
      </c>
    </row>
    <row r="1871" spans="1:7" x14ac:dyDescent="0.25">
      <c r="A1871" s="34">
        <v>41791</v>
      </c>
      <c r="B1871" s="3">
        <f t="shared" si="116"/>
        <v>2014</v>
      </c>
      <c r="C1871" s="3">
        <f t="shared" si="117"/>
        <v>6</v>
      </c>
      <c r="D1871" s="3">
        <f t="shared" si="118"/>
        <v>21</v>
      </c>
      <c r="E1871" s="3" t="str">
        <f t="shared" si="119"/>
        <v>2014621</v>
      </c>
      <c r="F1871" s="35">
        <v>0.875</v>
      </c>
      <c r="G1871">
        <v>11.7</v>
      </c>
    </row>
    <row r="1872" spans="1:7" x14ac:dyDescent="0.25">
      <c r="A1872" s="34">
        <v>41791</v>
      </c>
      <c r="B1872" s="3">
        <f t="shared" si="116"/>
        <v>2014</v>
      </c>
      <c r="C1872" s="3">
        <f t="shared" si="117"/>
        <v>6</v>
      </c>
      <c r="D1872" s="3">
        <f t="shared" si="118"/>
        <v>22</v>
      </c>
      <c r="E1872" s="3" t="str">
        <f t="shared" si="119"/>
        <v>2014622</v>
      </c>
      <c r="F1872" s="35">
        <v>0.91666666666666663</v>
      </c>
      <c r="G1872">
        <v>12</v>
      </c>
    </row>
    <row r="1873" spans="1:7" x14ac:dyDescent="0.25">
      <c r="A1873" s="34">
        <v>41791</v>
      </c>
      <c r="B1873" s="3">
        <f t="shared" si="116"/>
        <v>2014</v>
      </c>
      <c r="C1873" s="3">
        <f t="shared" si="117"/>
        <v>6</v>
      </c>
      <c r="D1873" s="3">
        <f t="shared" si="118"/>
        <v>23</v>
      </c>
      <c r="E1873" s="3" t="str">
        <f t="shared" si="119"/>
        <v>2014623</v>
      </c>
      <c r="F1873" s="35">
        <v>0.95833333333333337</v>
      </c>
      <c r="G1873">
        <v>11.7</v>
      </c>
    </row>
    <row r="1874" spans="1:7" x14ac:dyDescent="0.25">
      <c r="A1874" s="34">
        <v>41821</v>
      </c>
      <c r="B1874" s="3">
        <f t="shared" si="116"/>
        <v>2014</v>
      </c>
      <c r="C1874" s="3">
        <f t="shared" si="117"/>
        <v>7</v>
      </c>
      <c r="D1874" s="3">
        <f t="shared" si="118"/>
        <v>0</v>
      </c>
      <c r="E1874" s="3" t="str">
        <f t="shared" si="119"/>
        <v>201470</v>
      </c>
      <c r="F1874" s="35">
        <v>0</v>
      </c>
      <c r="G1874">
        <v>12.1</v>
      </c>
    </row>
    <row r="1875" spans="1:7" x14ac:dyDescent="0.25">
      <c r="A1875" s="34">
        <v>41821</v>
      </c>
      <c r="B1875" s="3">
        <f t="shared" si="116"/>
        <v>2014</v>
      </c>
      <c r="C1875" s="3">
        <f t="shared" si="117"/>
        <v>7</v>
      </c>
      <c r="D1875" s="3">
        <f t="shared" si="118"/>
        <v>1</v>
      </c>
      <c r="E1875" s="3" t="str">
        <f t="shared" si="119"/>
        <v>201471</v>
      </c>
      <c r="F1875" s="35">
        <v>4.1666666666666664E-2</v>
      </c>
      <c r="G1875">
        <v>11.7</v>
      </c>
    </row>
    <row r="1876" spans="1:7" x14ac:dyDescent="0.25">
      <c r="A1876" s="34">
        <v>41821</v>
      </c>
      <c r="B1876" s="3">
        <f t="shared" si="116"/>
        <v>2014</v>
      </c>
      <c r="C1876" s="3">
        <f t="shared" si="117"/>
        <v>7</v>
      </c>
      <c r="D1876" s="3">
        <f t="shared" si="118"/>
        <v>2</v>
      </c>
      <c r="E1876" s="3" t="str">
        <f t="shared" si="119"/>
        <v>201472</v>
      </c>
      <c r="F1876" s="35">
        <v>8.3333333333333329E-2</v>
      </c>
      <c r="G1876">
        <v>11.6</v>
      </c>
    </row>
    <row r="1877" spans="1:7" x14ac:dyDescent="0.25">
      <c r="A1877" s="34">
        <v>41821</v>
      </c>
      <c r="B1877" s="3">
        <f t="shared" si="116"/>
        <v>2014</v>
      </c>
      <c r="C1877" s="3">
        <f t="shared" si="117"/>
        <v>7</v>
      </c>
      <c r="D1877" s="3">
        <f t="shared" si="118"/>
        <v>3</v>
      </c>
      <c r="E1877" s="3" t="str">
        <f t="shared" si="119"/>
        <v>201473</v>
      </c>
      <c r="F1877" s="35">
        <v>0.125</v>
      </c>
      <c r="G1877">
        <v>11.5</v>
      </c>
    </row>
    <row r="1878" spans="1:7" x14ac:dyDescent="0.25">
      <c r="A1878" s="34">
        <v>41821</v>
      </c>
      <c r="B1878" s="3">
        <f t="shared" si="116"/>
        <v>2014</v>
      </c>
      <c r="C1878" s="3">
        <f t="shared" si="117"/>
        <v>7</v>
      </c>
      <c r="D1878" s="3">
        <f t="shared" si="118"/>
        <v>4</v>
      </c>
      <c r="E1878" s="3" t="str">
        <f t="shared" si="119"/>
        <v>201474</v>
      </c>
      <c r="F1878" s="35">
        <v>0.16666666666666666</v>
      </c>
      <c r="G1878">
        <v>12.4</v>
      </c>
    </row>
    <row r="1879" spans="1:7" x14ac:dyDescent="0.25">
      <c r="A1879" s="34">
        <v>41821</v>
      </c>
      <c r="B1879" s="3">
        <f t="shared" si="116"/>
        <v>2014</v>
      </c>
      <c r="C1879" s="3">
        <f t="shared" si="117"/>
        <v>7</v>
      </c>
      <c r="D1879" s="3">
        <f t="shared" si="118"/>
        <v>5</v>
      </c>
      <c r="E1879" s="3" t="str">
        <f t="shared" si="119"/>
        <v>201475</v>
      </c>
      <c r="F1879" s="35">
        <v>0.20833333333333334</v>
      </c>
      <c r="G1879">
        <v>14</v>
      </c>
    </row>
    <row r="1880" spans="1:7" x14ac:dyDescent="0.25">
      <c r="A1880" s="34">
        <v>41821</v>
      </c>
      <c r="B1880" s="3">
        <f t="shared" si="116"/>
        <v>2014</v>
      </c>
      <c r="C1880" s="3">
        <f t="shared" si="117"/>
        <v>7</v>
      </c>
      <c r="D1880" s="3">
        <f t="shared" si="118"/>
        <v>6</v>
      </c>
      <c r="E1880" s="3" t="str">
        <f t="shared" si="119"/>
        <v>201476</v>
      </c>
      <c r="F1880" s="35">
        <v>0.25</v>
      </c>
      <c r="G1880">
        <v>14.2</v>
      </c>
    </row>
    <row r="1881" spans="1:7" x14ac:dyDescent="0.25">
      <c r="A1881" s="34">
        <v>41821</v>
      </c>
      <c r="B1881" s="3">
        <f t="shared" si="116"/>
        <v>2014</v>
      </c>
      <c r="C1881" s="3">
        <f t="shared" si="117"/>
        <v>7</v>
      </c>
      <c r="D1881" s="3">
        <f t="shared" si="118"/>
        <v>7</v>
      </c>
      <c r="E1881" s="3" t="str">
        <f t="shared" si="119"/>
        <v>201477</v>
      </c>
      <c r="F1881" s="35">
        <v>0.29166666666666669</v>
      </c>
      <c r="G1881">
        <v>13.5</v>
      </c>
    </row>
    <row r="1882" spans="1:7" x14ac:dyDescent="0.25">
      <c r="A1882" s="34">
        <v>41821</v>
      </c>
      <c r="B1882" s="3">
        <f t="shared" si="116"/>
        <v>2014</v>
      </c>
      <c r="C1882" s="3">
        <f t="shared" si="117"/>
        <v>7</v>
      </c>
      <c r="D1882" s="3">
        <f t="shared" si="118"/>
        <v>8</v>
      </c>
      <c r="E1882" s="3" t="str">
        <f t="shared" si="119"/>
        <v>201478</v>
      </c>
      <c r="F1882" s="35">
        <v>0.33333333333333331</v>
      </c>
      <c r="G1882">
        <v>13.1</v>
      </c>
    </row>
    <row r="1883" spans="1:7" x14ac:dyDescent="0.25">
      <c r="A1883" s="34">
        <v>41821</v>
      </c>
      <c r="B1883" s="3">
        <f t="shared" si="116"/>
        <v>2014</v>
      </c>
      <c r="C1883" s="3">
        <f t="shared" si="117"/>
        <v>7</v>
      </c>
      <c r="D1883" s="3">
        <f t="shared" si="118"/>
        <v>9</v>
      </c>
      <c r="E1883" s="3" t="str">
        <f t="shared" si="119"/>
        <v>201479</v>
      </c>
      <c r="F1883" s="35">
        <v>0.375</v>
      </c>
      <c r="G1883">
        <v>12.6</v>
      </c>
    </row>
    <row r="1884" spans="1:7" x14ac:dyDescent="0.25">
      <c r="A1884" s="34">
        <v>41821</v>
      </c>
      <c r="B1884" s="3">
        <f t="shared" si="116"/>
        <v>2014</v>
      </c>
      <c r="C1884" s="3">
        <f t="shared" si="117"/>
        <v>7</v>
      </c>
      <c r="D1884" s="3">
        <f t="shared" si="118"/>
        <v>10</v>
      </c>
      <c r="E1884" s="3" t="str">
        <f t="shared" si="119"/>
        <v>2014710</v>
      </c>
      <c r="F1884" s="35">
        <v>0.41666666666666669</v>
      </c>
      <c r="G1884">
        <v>13</v>
      </c>
    </row>
    <row r="1885" spans="1:7" x14ac:dyDescent="0.25">
      <c r="A1885" s="34">
        <v>41821</v>
      </c>
      <c r="B1885" s="3">
        <f t="shared" si="116"/>
        <v>2014</v>
      </c>
      <c r="C1885" s="3">
        <f t="shared" si="117"/>
        <v>7</v>
      </c>
      <c r="D1885" s="3">
        <f t="shared" si="118"/>
        <v>11</v>
      </c>
      <c r="E1885" s="3" t="str">
        <f t="shared" si="119"/>
        <v>2014711</v>
      </c>
      <c r="F1885" s="35">
        <v>0.45833333333333331</v>
      </c>
      <c r="G1885">
        <v>13</v>
      </c>
    </row>
    <row r="1886" spans="1:7" x14ac:dyDescent="0.25">
      <c r="A1886" s="34">
        <v>41821</v>
      </c>
      <c r="B1886" s="3">
        <f t="shared" si="116"/>
        <v>2014</v>
      </c>
      <c r="C1886" s="3">
        <f t="shared" si="117"/>
        <v>7</v>
      </c>
      <c r="D1886" s="3">
        <f t="shared" si="118"/>
        <v>12</v>
      </c>
      <c r="E1886" s="3" t="str">
        <f t="shared" si="119"/>
        <v>2014712</v>
      </c>
      <c r="F1886" s="35">
        <v>0.5</v>
      </c>
      <c r="G1886">
        <v>13.1</v>
      </c>
    </row>
    <row r="1887" spans="1:7" x14ac:dyDescent="0.25">
      <c r="A1887" s="34">
        <v>41821</v>
      </c>
      <c r="B1887" s="3">
        <f t="shared" si="116"/>
        <v>2014</v>
      </c>
      <c r="C1887" s="3">
        <f t="shared" si="117"/>
        <v>7</v>
      </c>
      <c r="D1887" s="3">
        <f t="shared" si="118"/>
        <v>13</v>
      </c>
      <c r="E1887" s="3" t="str">
        <f t="shared" si="119"/>
        <v>2014713</v>
      </c>
      <c r="F1887" s="35">
        <v>0.54166666666666663</v>
      </c>
      <c r="G1887">
        <v>13.5</v>
      </c>
    </row>
    <row r="1888" spans="1:7" x14ac:dyDescent="0.25">
      <c r="A1888" s="34">
        <v>41821</v>
      </c>
      <c r="B1888" s="3">
        <f t="shared" si="116"/>
        <v>2014</v>
      </c>
      <c r="C1888" s="3">
        <f t="shared" si="117"/>
        <v>7</v>
      </c>
      <c r="D1888" s="3">
        <f t="shared" si="118"/>
        <v>14</v>
      </c>
      <c r="E1888" s="3" t="str">
        <f t="shared" si="119"/>
        <v>2014714</v>
      </c>
      <c r="F1888" s="35">
        <v>0.58333333333333337</v>
      </c>
      <c r="G1888">
        <v>13.8</v>
      </c>
    </row>
    <row r="1889" spans="1:7" x14ac:dyDescent="0.25">
      <c r="A1889" s="34">
        <v>41821</v>
      </c>
      <c r="B1889" s="3">
        <f t="shared" si="116"/>
        <v>2014</v>
      </c>
      <c r="C1889" s="3">
        <f t="shared" si="117"/>
        <v>7</v>
      </c>
      <c r="D1889" s="3">
        <f t="shared" si="118"/>
        <v>15</v>
      </c>
      <c r="E1889" s="3" t="str">
        <f t="shared" si="119"/>
        <v>2014715</v>
      </c>
      <c r="F1889" s="35">
        <v>0.625</v>
      </c>
      <c r="G1889">
        <v>14</v>
      </c>
    </row>
    <row r="1890" spans="1:7" x14ac:dyDescent="0.25">
      <c r="A1890" s="34">
        <v>41821</v>
      </c>
      <c r="B1890" s="3">
        <f t="shared" si="116"/>
        <v>2014</v>
      </c>
      <c r="C1890" s="3">
        <f t="shared" si="117"/>
        <v>7</v>
      </c>
      <c r="D1890" s="3">
        <f t="shared" si="118"/>
        <v>16</v>
      </c>
      <c r="E1890" s="3" t="str">
        <f t="shared" si="119"/>
        <v>2014716</v>
      </c>
      <c r="F1890" s="35">
        <v>0.66666666666666663</v>
      </c>
      <c r="G1890">
        <v>13.7</v>
      </c>
    </row>
    <row r="1891" spans="1:7" x14ac:dyDescent="0.25">
      <c r="A1891" s="34">
        <v>41821</v>
      </c>
      <c r="B1891" s="3">
        <f t="shared" si="116"/>
        <v>2014</v>
      </c>
      <c r="C1891" s="3">
        <f t="shared" si="117"/>
        <v>7</v>
      </c>
      <c r="D1891" s="3">
        <f t="shared" si="118"/>
        <v>17</v>
      </c>
      <c r="E1891" s="3" t="str">
        <f t="shared" si="119"/>
        <v>2014717</v>
      </c>
      <c r="F1891" s="35">
        <v>0.70833333333333337</v>
      </c>
      <c r="G1891">
        <v>13.5</v>
      </c>
    </row>
    <row r="1892" spans="1:7" x14ac:dyDescent="0.25">
      <c r="A1892" s="34">
        <v>41821</v>
      </c>
      <c r="B1892" s="3">
        <f t="shared" si="116"/>
        <v>2014</v>
      </c>
      <c r="C1892" s="3">
        <f t="shared" si="117"/>
        <v>7</v>
      </c>
      <c r="D1892" s="3">
        <f t="shared" si="118"/>
        <v>18</v>
      </c>
      <c r="E1892" s="3" t="str">
        <f t="shared" si="119"/>
        <v>2014718</v>
      </c>
      <c r="F1892" s="35">
        <v>0.75</v>
      </c>
      <c r="G1892">
        <v>13.1</v>
      </c>
    </row>
    <row r="1893" spans="1:7" x14ac:dyDescent="0.25">
      <c r="A1893" s="34">
        <v>41821</v>
      </c>
      <c r="B1893" s="3">
        <f t="shared" si="116"/>
        <v>2014</v>
      </c>
      <c r="C1893" s="3">
        <f t="shared" si="117"/>
        <v>7</v>
      </c>
      <c r="D1893" s="3">
        <f t="shared" si="118"/>
        <v>19</v>
      </c>
      <c r="E1893" s="3" t="str">
        <f t="shared" si="119"/>
        <v>2014719</v>
      </c>
      <c r="F1893" s="35">
        <v>0.79166666666666663</v>
      </c>
      <c r="G1893">
        <v>12.9</v>
      </c>
    </row>
    <row r="1894" spans="1:7" x14ac:dyDescent="0.25">
      <c r="A1894" s="34">
        <v>41821</v>
      </c>
      <c r="B1894" s="3">
        <f t="shared" si="116"/>
        <v>2014</v>
      </c>
      <c r="C1894" s="3">
        <f t="shared" si="117"/>
        <v>7</v>
      </c>
      <c r="D1894" s="3">
        <f t="shared" si="118"/>
        <v>20</v>
      </c>
      <c r="E1894" s="3" t="str">
        <f t="shared" si="119"/>
        <v>2014720</v>
      </c>
      <c r="F1894" s="35">
        <v>0.83333333333333337</v>
      </c>
      <c r="G1894">
        <v>13</v>
      </c>
    </row>
    <row r="1895" spans="1:7" x14ac:dyDescent="0.25">
      <c r="A1895" s="34">
        <v>41821</v>
      </c>
      <c r="B1895" s="3">
        <f t="shared" si="116"/>
        <v>2014</v>
      </c>
      <c r="C1895" s="3">
        <f t="shared" si="117"/>
        <v>7</v>
      </c>
      <c r="D1895" s="3">
        <f t="shared" si="118"/>
        <v>21</v>
      </c>
      <c r="E1895" s="3" t="str">
        <f t="shared" si="119"/>
        <v>2014721</v>
      </c>
      <c r="F1895" s="35">
        <v>0.875</v>
      </c>
      <c r="G1895">
        <v>13.1</v>
      </c>
    </row>
    <row r="1896" spans="1:7" x14ac:dyDescent="0.25">
      <c r="A1896" s="34">
        <v>41821</v>
      </c>
      <c r="B1896" s="3">
        <f t="shared" si="116"/>
        <v>2014</v>
      </c>
      <c r="C1896" s="3">
        <f t="shared" si="117"/>
        <v>7</v>
      </c>
      <c r="D1896" s="3">
        <f t="shared" si="118"/>
        <v>22</v>
      </c>
      <c r="E1896" s="3" t="str">
        <f t="shared" si="119"/>
        <v>2014722</v>
      </c>
      <c r="F1896" s="35">
        <v>0.91666666666666663</v>
      </c>
      <c r="G1896">
        <v>12.9</v>
      </c>
    </row>
    <row r="1897" spans="1:7" x14ac:dyDescent="0.25">
      <c r="A1897" s="34">
        <v>41821</v>
      </c>
      <c r="B1897" s="3">
        <f t="shared" si="116"/>
        <v>2014</v>
      </c>
      <c r="C1897" s="3">
        <f t="shared" si="117"/>
        <v>7</v>
      </c>
      <c r="D1897" s="3">
        <f t="shared" si="118"/>
        <v>23</v>
      </c>
      <c r="E1897" s="3" t="str">
        <f t="shared" si="119"/>
        <v>2014723</v>
      </c>
      <c r="F1897" s="35">
        <v>0.95833333333333337</v>
      </c>
      <c r="G1897">
        <v>12.3</v>
      </c>
    </row>
    <row r="1898" spans="1:7" x14ac:dyDescent="0.25">
      <c r="A1898" s="34">
        <v>41852</v>
      </c>
      <c r="B1898" s="3">
        <f t="shared" si="116"/>
        <v>2014</v>
      </c>
      <c r="C1898" s="3">
        <f t="shared" si="117"/>
        <v>8</v>
      </c>
      <c r="D1898" s="3">
        <f t="shared" si="118"/>
        <v>0</v>
      </c>
      <c r="E1898" s="3" t="str">
        <f t="shared" si="119"/>
        <v>201480</v>
      </c>
      <c r="F1898" s="35">
        <v>0</v>
      </c>
      <c r="G1898">
        <v>8.9</v>
      </c>
    </row>
    <row r="1899" spans="1:7" x14ac:dyDescent="0.25">
      <c r="A1899" s="34">
        <v>41852</v>
      </c>
      <c r="B1899" s="3">
        <f t="shared" si="116"/>
        <v>2014</v>
      </c>
      <c r="C1899" s="3">
        <f t="shared" si="117"/>
        <v>8</v>
      </c>
      <c r="D1899" s="3">
        <f t="shared" si="118"/>
        <v>1</v>
      </c>
      <c r="E1899" s="3" t="str">
        <f t="shared" si="119"/>
        <v>201481</v>
      </c>
      <c r="F1899" s="35">
        <v>4.1666666666666664E-2</v>
      </c>
      <c r="G1899">
        <v>8.1</v>
      </c>
    </row>
    <row r="1900" spans="1:7" x14ac:dyDescent="0.25">
      <c r="A1900" s="34">
        <v>41852</v>
      </c>
      <c r="B1900" s="3">
        <f t="shared" si="116"/>
        <v>2014</v>
      </c>
      <c r="C1900" s="3">
        <f t="shared" si="117"/>
        <v>8</v>
      </c>
      <c r="D1900" s="3">
        <f t="shared" si="118"/>
        <v>2</v>
      </c>
      <c r="E1900" s="3" t="str">
        <f t="shared" si="119"/>
        <v>201482</v>
      </c>
      <c r="F1900" s="35">
        <v>8.3333333333333329E-2</v>
      </c>
      <c r="G1900">
        <v>8.1999999999999993</v>
      </c>
    </row>
    <row r="1901" spans="1:7" x14ac:dyDescent="0.25">
      <c r="A1901" s="34">
        <v>41852</v>
      </c>
      <c r="B1901" s="3">
        <f t="shared" si="116"/>
        <v>2014</v>
      </c>
      <c r="C1901" s="3">
        <f t="shared" si="117"/>
        <v>8</v>
      </c>
      <c r="D1901" s="3">
        <f t="shared" si="118"/>
        <v>3</v>
      </c>
      <c r="E1901" s="3" t="str">
        <f t="shared" si="119"/>
        <v>201483</v>
      </c>
      <c r="F1901" s="35">
        <v>0.125</v>
      </c>
      <c r="G1901">
        <v>8.5</v>
      </c>
    </row>
    <row r="1902" spans="1:7" x14ac:dyDescent="0.25">
      <c r="A1902" s="34">
        <v>41852</v>
      </c>
      <c r="B1902" s="3">
        <f t="shared" si="116"/>
        <v>2014</v>
      </c>
      <c r="C1902" s="3">
        <f t="shared" si="117"/>
        <v>8</v>
      </c>
      <c r="D1902" s="3">
        <f t="shared" si="118"/>
        <v>4</v>
      </c>
      <c r="E1902" s="3" t="str">
        <f t="shared" si="119"/>
        <v>201484</v>
      </c>
      <c r="F1902" s="35">
        <v>0.16666666666666666</v>
      </c>
      <c r="G1902">
        <v>9.1</v>
      </c>
    </row>
    <row r="1903" spans="1:7" x14ac:dyDescent="0.25">
      <c r="A1903" s="34">
        <v>41852</v>
      </c>
      <c r="B1903" s="3">
        <f t="shared" si="116"/>
        <v>2014</v>
      </c>
      <c r="C1903" s="3">
        <f t="shared" si="117"/>
        <v>8</v>
      </c>
      <c r="D1903" s="3">
        <f t="shared" si="118"/>
        <v>5</v>
      </c>
      <c r="E1903" s="3" t="str">
        <f t="shared" si="119"/>
        <v>201485</v>
      </c>
      <c r="F1903" s="35">
        <v>0.20833333333333334</v>
      </c>
      <c r="G1903">
        <v>10.7</v>
      </c>
    </row>
    <row r="1904" spans="1:7" x14ac:dyDescent="0.25">
      <c r="A1904" s="34">
        <v>41852</v>
      </c>
      <c r="B1904" s="3">
        <f t="shared" si="116"/>
        <v>2014</v>
      </c>
      <c r="C1904" s="3">
        <f t="shared" si="117"/>
        <v>8</v>
      </c>
      <c r="D1904" s="3">
        <f t="shared" si="118"/>
        <v>6</v>
      </c>
      <c r="E1904" s="3" t="str">
        <f t="shared" si="119"/>
        <v>201486</v>
      </c>
      <c r="F1904" s="35">
        <v>0.25</v>
      </c>
      <c r="G1904">
        <v>10.9</v>
      </c>
    </row>
    <row r="1905" spans="1:7" x14ac:dyDescent="0.25">
      <c r="A1905" s="34">
        <v>41852</v>
      </c>
      <c r="B1905" s="3">
        <f t="shared" si="116"/>
        <v>2014</v>
      </c>
      <c r="C1905" s="3">
        <f t="shared" si="117"/>
        <v>8</v>
      </c>
      <c r="D1905" s="3">
        <f t="shared" si="118"/>
        <v>7</v>
      </c>
      <c r="E1905" s="3" t="str">
        <f t="shared" si="119"/>
        <v>201487</v>
      </c>
      <c r="F1905" s="35">
        <v>0.29166666666666669</v>
      </c>
      <c r="G1905">
        <v>11.2</v>
      </c>
    </row>
    <row r="1906" spans="1:7" x14ac:dyDescent="0.25">
      <c r="A1906" s="34">
        <v>41852</v>
      </c>
      <c r="B1906" s="3">
        <f t="shared" si="116"/>
        <v>2014</v>
      </c>
      <c r="C1906" s="3">
        <f t="shared" si="117"/>
        <v>8</v>
      </c>
      <c r="D1906" s="3">
        <f t="shared" si="118"/>
        <v>8</v>
      </c>
      <c r="E1906" s="3" t="str">
        <f t="shared" si="119"/>
        <v>201488</v>
      </c>
      <c r="F1906" s="35">
        <v>0.33333333333333331</v>
      </c>
      <c r="G1906">
        <v>9.6999999999999993</v>
      </c>
    </row>
    <row r="1907" spans="1:7" x14ac:dyDescent="0.25">
      <c r="A1907" s="34">
        <v>41852</v>
      </c>
      <c r="B1907" s="3">
        <f t="shared" si="116"/>
        <v>2014</v>
      </c>
      <c r="C1907" s="3">
        <f t="shared" si="117"/>
        <v>8</v>
      </c>
      <c r="D1907" s="3">
        <f t="shared" si="118"/>
        <v>9</v>
      </c>
      <c r="E1907" s="3" t="str">
        <f t="shared" si="119"/>
        <v>201489</v>
      </c>
      <c r="F1907" s="35">
        <v>0.375</v>
      </c>
      <c r="G1907">
        <v>9</v>
      </c>
    </row>
    <row r="1908" spans="1:7" x14ac:dyDescent="0.25">
      <c r="A1908" s="34">
        <v>41852</v>
      </c>
      <c r="B1908" s="3">
        <f t="shared" si="116"/>
        <v>2014</v>
      </c>
      <c r="C1908" s="3">
        <f t="shared" si="117"/>
        <v>8</v>
      </c>
      <c r="D1908" s="3">
        <f t="shared" si="118"/>
        <v>10</v>
      </c>
      <c r="E1908" s="3" t="str">
        <f t="shared" si="119"/>
        <v>2014810</v>
      </c>
      <c r="F1908" s="35">
        <v>0.41666666666666669</v>
      </c>
      <c r="G1908">
        <v>8.8000000000000007</v>
      </c>
    </row>
    <row r="1909" spans="1:7" x14ac:dyDescent="0.25">
      <c r="A1909" s="34">
        <v>41852</v>
      </c>
      <c r="B1909" s="3">
        <f t="shared" si="116"/>
        <v>2014</v>
      </c>
      <c r="C1909" s="3">
        <f t="shared" si="117"/>
        <v>8</v>
      </c>
      <c r="D1909" s="3">
        <f t="shared" si="118"/>
        <v>11</v>
      </c>
      <c r="E1909" s="3" t="str">
        <f t="shared" si="119"/>
        <v>2014811</v>
      </c>
      <c r="F1909" s="35">
        <v>0.45833333333333331</v>
      </c>
      <c r="G1909">
        <v>8.4</v>
      </c>
    </row>
    <row r="1910" spans="1:7" x14ac:dyDescent="0.25">
      <c r="A1910" s="34">
        <v>41852</v>
      </c>
      <c r="B1910" s="3">
        <f t="shared" si="116"/>
        <v>2014</v>
      </c>
      <c r="C1910" s="3">
        <f t="shared" si="117"/>
        <v>8</v>
      </c>
      <c r="D1910" s="3">
        <f t="shared" si="118"/>
        <v>12</v>
      </c>
      <c r="E1910" s="3" t="str">
        <f t="shared" si="119"/>
        <v>2014812</v>
      </c>
      <c r="F1910" s="35">
        <v>0.5</v>
      </c>
      <c r="G1910">
        <v>9</v>
      </c>
    </row>
    <row r="1911" spans="1:7" x14ac:dyDescent="0.25">
      <c r="A1911" s="34">
        <v>41852</v>
      </c>
      <c r="B1911" s="3">
        <f t="shared" si="116"/>
        <v>2014</v>
      </c>
      <c r="C1911" s="3">
        <f t="shared" si="117"/>
        <v>8</v>
      </c>
      <c r="D1911" s="3">
        <f t="shared" si="118"/>
        <v>13</v>
      </c>
      <c r="E1911" s="3" t="str">
        <f t="shared" si="119"/>
        <v>2014813</v>
      </c>
      <c r="F1911" s="35">
        <v>0.54166666666666663</v>
      </c>
      <c r="G1911">
        <v>9.6</v>
      </c>
    </row>
    <row r="1912" spans="1:7" x14ac:dyDescent="0.25">
      <c r="A1912" s="34">
        <v>41852</v>
      </c>
      <c r="B1912" s="3">
        <f t="shared" si="116"/>
        <v>2014</v>
      </c>
      <c r="C1912" s="3">
        <f t="shared" si="117"/>
        <v>8</v>
      </c>
      <c r="D1912" s="3">
        <f t="shared" si="118"/>
        <v>14</v>
      </c>
      <c r="E1912" s="3" t="str">
        <f t="shared" si="119"/>
        <v>2014814</v>
      </c>
      <c r="F1912" s="35">
        <v>0.58333333333333337</v>
      </c>
      <c r="G1912">
        <v>9.6</v>
      </c>
    </row>
    <row r="1913" spans="1:7" x14ac:dyDescent="0.25">
      <c r="A1913" s="34">
        <v>41852</v>
      </c>
      <c r="B1913" s="3">
        <f t="shared" si="116"/>
        <v>2014</v>
      </c>
      <c r="C1913" s="3">
        <f t="shared" si="117"/>
        <v>8</v>
      </c>
      <c r="D1913" s="3">
        <f t="shared" si="118"/>
        <v>15</v>
      </c>
      <c r="E1913" s="3" t="str">
        <f t="shared" si="119"/>
        <v>2014815</v>
      </c>
      <c r="F1913" s="35">
        <v>0.625</v>
      </c>
      <c r="G1913">
        <v>8.9</v>
      </c>
    </row>
    <row r="1914" spans="1:7" x14ac:dyDescent="0.25">
      <c r="A1914" s="34">
        <v>41852</v>
      </c>
      <c r="B1914" s="3">
        <f t="shared" si="116"/>
        <v>2014</v>
      </c>
      <c r="C1914" s="3">
        <f t="shared" si="117"/>
        <v>8</v>
      </c>
      <c r="D1914" s="3">
        <f t="shared" si="118"/>
        <v>16</v>
      </c>
      <c r="E1914" s="3" t="str">
        <f t="shared" si="119"/>
        <v>2014816</v>
      </c>
      <c r="F1914" s="35">
        <v>0.66666666666666663</v>
      </c>
      <c r="G1914">
        <v>9.6999999999999993</v>
      </c>
    </row>
    <row r="1915" spans="1:7" x14ac:dyDescent="0.25">
      <c r="A1915" s="34">
        <v>41852</v>
      </c>
      <c r="B1915" s="3">
        <f t="shared" si="116"/>
        <v>2014</v>
      </c>
      <c r="C1915" s="3">
        <f t="shared" si="117"/>
        <v>8</v>
      </c>
      <c r="D1915" s="3">
        <f t="shared" si="118"/>
        <v>17</v>
      </c>
      <c r="E1915" s="3" t="str">
        <f t="shared" si="119"/>
        <v>2014817</v>
      </c>
      <c r="F1915" s="35">
        <v>0.70833333333333337</v>
      </c>
      <c r="G1915">
        <v>10.1</v>
      </c>
    </row>
    <row r="1916" spans="1:7" x14ac:dyDescent="0.25">
      <c r="A1916" s="34">
        <v>41852</v>
      </c>
      <c r="B1916" s="3">
        <f t="shared" si="116"/>
        <v>2014</v>
      </c>
      <c r="C1916" s="3">
        <f t="shared" si="117"/>
        <v>8</v>
      </c>
      <c r="D1916" s="3">
        <f t="shared" si="118"/>
        <v>18</v>
      </c>
      <c r="E1916" s="3" t="str">
        <f t="shared" si="119"/>
        <v>2014818</v>
      </c>
      <c r="F1916" s="35">
        <v>0.75</v>
      </c>
      <c r="G1916">
        <v>10.4</v>
      </c>
    </row>
    <row r="1917" spans="1:7" x14ac:dyDescent="0.25">
      <c r="A1917" s="34">
        <v>41852</v>
      </c>
      <c r="B1917" s="3">
        <f t="shared" si="116"/>
        <v>2014</v>
      </c>
      <c r="C1917" s="3">
        <f t="shared" si="117"/>
        <v>8</v>
      </c>
      <c r="D1917" s="3">
        <f t="shared" si="118"/>
        <v>19</v>
      </c>
      <c r="E1917" s="3" t="str">
        <f t="shared" si="119"/>
        <v>2014819</v>
      </c>
      <c r="F1917" s="35">
        <v>0.79166666666666663</v>
      </c>
      <c r="G1917">
        <v>10.4</v>
      </c>
    </row>
    <row r="1918" spans="1:7" x14ac:dyDescent="0.25">
      <c r="A1918" s="34">
        <v>41852</v>
      </c>
      <c r="B1918" s="3">
        <f t="shared" si="116"/>
        <v>2014</v>
      </c>
      <c r="C1918" s="3">
        <f t="shared" si="117"/>
        <v>8</v>
      </c>
      <c r="D1918" s="3">
        <f t="shared" si="118"/>
        <v>20</v>
      </c>
      <c r="E1918" s="3" t="str">
        <f t="shared" si="119"/>
        <v>2014820</v>
      </c>
      <c r="F1918" s="35">
        <v>0.83333333333333337</v>
      </c>
      <c r="G1918">
        <v>11.2</v>
      </c>
    </row>
    <row r="1919" spans="1:7" x14ac:dyDescent="0.25">
      <c r="A1919" s="34">
        <v>41852</v>
      </c>
      <c r="B1919" s="3">
        <f t="shared" si="116"/>
        <v>2014</v>
      </c>
      <c r="C1919" s="3">
        <f t="shared" si="117"/>
        <v>8</v>
      </c>
      <c r="D1919" s="3">
        <f t="shared" si="118"/>
        <v>21</v>
      </c>
      <c r="E1919" s="3" t="str">
        <f t="shared" si="119"/>
        <v>2014821</v>
      </c>
      <c r="F1919" s="35">
        <v>0.875</v>
      </c>
      <c r="G1919">
        <v>11.6</v>
      </c>
    </row>
    <row r="1920" spans="1:7" x14ac:dyDescent="0.25">
      <c r="A1920" s="34">
        <v>41852</v>
      </c>
      <c r="B1920" s="3">
        <f t="shared" si="116"/>
        <v>2014</v>
      </c>
      <c r="C1920" s="3">
        <f t="shared" si="117"/>
        <v>8</v>
      </c>
      <c r="D1920" s="3">
        <f t="shared" si="118"/>
        <v>22</v>
      </c>
      <c r="E1920" s="3" t="str">
        <f t="shared" si="119"/>
        <v>2014822</v>
      </c>
      <c r="F1920" s="35">
        <v>0.91666666666666663</v>
      </c>
      <c r="G1920">
        <v>10.7</v>
      </c>
    </row>
    <row r="1921" spans="1:7" x14ac:dyDescent="0.25">
      <c r="A1921" s="34">
        <v>41852</v>
      </c>
      <c r="B1921" s="3">
        <f t="shared" si="116"/>
        <v>2014</v>
      </c>
      <c r="C1921" s="3">
        <f t="shared" si="117"/>
        <v>8</v>
      </c>
      <c r="D1921" s="3">
        <f t="shared" si="118"/>
        <v>23</v>
      </c>
      <c r="E1921" s="3" t="str">
        <f t="shared" si="119"/>
        <v>2014823</v>
      </c>
      <c r="F1921" s="35">
        <v>0.95833333333333337</v>
      </c>
      <c r="G1921">
        <v>10</v>
      </c>
    </row>
    <row r="1922" spans="1:7" x14ac:dyDescent="0.25">
      <c r="A1922" s="34">
        <v>41883</v>
      </c>
      <c r="B1922" s="3">
        <f t="shared" si="116"/>
        <v>2014</v>
      </c>
      <c r="C1922" s="3">
        <f t="shared" si="117"/>
        <v>9</v>
      </c>
      <c r="D1922" s="3">
        <f t="shared" si="118"/>
        <v>0</v>
      </c>
      <c r="E1922" s="3" t="str">
        <f t="shared" si="119"/>
        <v>201490</v>
      </c>
      <c r="F1922" s="35">
        <v>0</v>
      </c>
      <c r="G1922">
        <v>27.3</v>
      </c>
    </row>
    <row r="1923" spans="1:7" x14ac:dyDescent="0.25">
      <c r="A1923" s="34">
        <v>41883</v>
      </c>
      <c r="B1923" s="3">
        <f t="shared" ref="B1923:B1986" si="120">YEAR(A1923)</f>
        <v>2014</v>
      </c>
      <c r="C1923" s="3">
        <f t="shared" ref="C1923:C1986" si="121">MONTH(A1923)</f>
        <v>9</v>
      </c>
      <c r="D1923" s="3">
        <f t="shared" ref="D1923:D1986" si="122">HOUR(F1923)</f>
        <v>1</v>
      </c>
      <c r="E1923" s="3" t="str">
        <f t="shared" ref="E1923:E1986" si="123">B1923&amp;C1923&amp;D1923</f>
        <v>201491</v>
      </c>
      <c r="F1923" s="35">
        <v>4.1666666666666664E-2</v>
      </c>
      <c r="G1923">
        <v>26.7</v>
      </c>
    </row>
    <row r="1924" spans="1:7" x14ac:dyDescent="0.25">
      <c r="A1924" s="34">
        <v>41883</v>
      </c>
      <c r="B1924" s="3">
        <f t="shared" si="120"/>
        <v>2014</v>
      </c>
      <c r="C1924" s="3">
        <f t="shared" si="121"/>
        <v>9</v>
      </c>
      <c r="D1924" s="3">
        <f t="shared" si="122"/>
        <v>2</v>
      </c>
      <c r="E1924" s="3" t="str">
        <f t="shared" si="123"/>
        <v>201492</v>
      </c>
      <c r="F1924" s="35">
        <v>8.3333333333333329E-2</v>
      </c>
      <c r="G1924">
        <v>25.9</v>
      </c>
    </row>
    <row r="1925" spans="1:7" x14ac:dyDescent="0.25">
      <c r="A1925" s="34">
        <v>41883</v>
      </c>
      <c r="B1925" s="3">
        <f t="shared" si="120"/>
        <v>2014</v>
      </c>
      <c r="C1925" s="3">
        <f t="shared" si="121"/>
        <v>9</v>
      </c>
      <c r="D1925" s="3">
        <f t="shared" si="122"/>
        <v>3</v>
      </c>
      <c r="E1925" s="3" t="str">
        <f t="shared" si="123"/>
        <v>201493</v>
      </c>
      <c r="F1925" s="35">
        <v>0.125</v>
      </c>
      <c r="G1925">
        <v>25.7</v>
      </c>
    </row>
    <row r="1926" spans="1:7" x14ac:dyDescent="0.25">
      <c r="A1926" s="34">
        <v>41883</v>
      </c>
      <c r="B1926" s="3">
        <f t="shared" si="120"/>
        <v>2014</v>
      </c>
      <c r="C1926" s="3">
        <f t="shared" si="121"/>
        <v>9</v>
      </c>
      <c r="D1926" s="3">
        <f t="shared" si="122"/>
        <v>4</v>
      </c>
      <c r="E1926" s="3" t="str">
        <f t="shared" si="123"/>
        <v>201494</v>
      </c>
      <c r="F1926" s="35">
        <v>0.16666666666666666</v>
      </c>
      <c r="G1926">
        <v>26.7</v>
      </c>
    </row>
    <row r="1927" spans="1:7" x14ac:dyDescent="0.25">
      <c r="A1927" s="34">
        <v>41883</v>
      </c>
      <c r="B1927" s="3">
        <f t="shared" si="120"/>
        <v>2014</v>
      </c>
      <c r="C1927" s="3">
        <f t="shared" si="121"/>
        <v>9</v>
      </c>
      <c r="D1927" s="3">
        <f t="shared" si="122"/>
        <v>5</v>
      </c>
      <c r="E1927" s="3" t="str">
        <f t="shared" si="123"/>
        <v>201495</v>
      </c>
      <c r="F1927" s="35">
        <v>0.20833333333333334</v>
      </c>
      <c r="G1927">
        <v>28.6</v>
      </c>
    </row>
    <row r="1928" spans="1:7" x14ac:dyDescent="0.25">
      <c r="A1928" s="34">
        <v>41883</v>
      </c>
      <c r="B1928" s="3">
        <f t="shared" si="120"/>
        <v>2014</v>
      </c>
      <c r="C1928" s="3">
        <f t="shared" si="121"/>
        <v>9</v>
      </c>
      <c r="D1928" s="3">
        <f t="shared" si="122"/>
        <v>6</v>
      </c>
      <c r="E1928" s="3" t="str">
        <f t="shared" si="123"/>
        <v>201496</v>
      </c>
      <c r="F1928" s="35">
        <v>0.25</v>
      </c>
      <c r="G1928">
        <v>28.9</v>
      </c>
    </row>
    <row r="1929" spans="1:7" x14ac:dyDescent="0.25">
      <c r="A1929" s="34">
        <v>41883</v>
      </c>
      <c r="B1929" s="3">
        <f t="shared" si="120"/>
        <v>2014</v>
      </c>
      <c r="C1929" s="3">
        <f t="shared" si="121"/>
        <v>9</v>
      </c>
      <c r="D1929" s="3">
        <f t="shared" si="122"/>
        <v>7</v>
      </c>
      <c r="E1929" s="3" t="str">
        <f t="shared" si="123"/>
        <v>201497</v>
      </c>
      <c r="F1929" s="35">
        <v>0.29166666666666669</v>
      </c>
      <c r="G1929">
        <v>28.4</v>
      </c>
    </row>
    <row r="1930" spans="1:7" x14ac:dyDescent="0.25">
      <c r="A1930" s="34">
        <v>41883</v>
      </c>
      <c r="B1930" s="3">
        <f t="shared" si="120"/>
        <v>2014</v>
      </c>
      <c r="C1930" s="3">
        <f t="shared" si="121"/>
        <v>9</v>
      </c>
      <c r="D1930" s="3">
        <f t="shared" si="122"/>
        <v>8</v>
      </c>
      <c r="E1930" s="3" t="str">
        <f t="shared" si="123"/>
        <v>201498</v>
      </c>
      <c r="F1930" s="35">
        <v>0.33333333333333331</v>
      </c>
      <c r="G1930">
        <v>27.2</v>
      </c>
    </row>
    <row r="1931" spans="1:7" x14ac:dyDescent="0.25">
      <c r="A1931" s="34">
        <v>41883</v>
      </c>
      <c r="B1931" s="3">
        <f t="shared" si="120"/>
        <v>2014</v>
      </c>
      <c r="C1931" s="3">
        <f t="shared" si="121"/>
        <v>9</v>
      </c>
      <c r="D1931" s="3">
        <f t="shared" si="122"/>
        <v>9</v>
      </c>
      <c r="E1931" s="3" t="str">
        <f t="shared" si="123"/>
        <v>201499</v>
      </c>
      <c r="F1931" s="35">
        <v>0.375</v>
      </c>
      <c r="G1931">
        <v>25.2</v>
      </c>
    </row>
    <row r="1932" spans="1:7" x14ac:dyDescent="0.25">
      <c r="A1932" s="34">
        <v>41883</v>
      </c>
      <c r="B1932" s="3">
        <f t="shared" si="120"/>
        <v>2014</v>
      </c>
      <c r="C1932" s="3">
        <f t="shared" si="121"/>
        <v>9</v>
      </c>
      <c r="D1932" s="3">
        <f t="shared" si="122"/>
        <v>10</v>
      </c>
      <c r="E1932" s="3" t="str">
        <f t="shared" si="123"/>
        <v>2014910</v>
      </c>
      <c r="F1932" s="35">
        <v>0.41666666666666669</v>
      </c>
      <c r="G1932">
        <v>23.2</v>
      </c>
    </row>
    <row r="1933" spans="1:7" x14ac:dyDescent="0.25">
      <c r="A1933" s="34">
        <v>41883</v>
      </c>
      <c r="B1933" s="3">
        <f t="shared" si="120"/>
        <v>2014</v>
      </c>
      <c r="C1933" s="3">
        <f t="shared" si="121"/>
        <v>9</v>
      </c>
      <c r="D1933" s="3">
        <f t="shared" si="122"/>
        <v>11</v>
      </c>
      <c r="E1933" s="3" t="str">
        <f t="shared" si="123"/>
        <v>2014911</v>
      </c>
      <c r="F1933" s="35">
        <v>0.45833333333333331</v>
      </c>
      <c r="G1933">
        <v>22</v>
      </c>
    </row>
    <row r="1934" spans="1:7" x14ac:dyDescent="0.25">
      <c r="A1934" s="34">
        <v>41883</v>
      </c>
      <c r="B1934" s="3">
        <f t="shared" si="120"/>
        <v>2014</v>
      </c>
      <c r="C1934" s="3">
        <f t="shared" si="121"/>
        <v>9</v>
      </c>
      <c r="D1934" s="3">
        <f t="shared" si="122"/>
        <v>12</v>
      </c>
      <c r="E1934" s="3" t="str">
        <f t="shared" si="123"/>
        <v>2014912</v>
      </c>
      <c r="F1934" s="35">
        <v>0.5</v>
      </c>
      <c r="G1934">
        <v>20.6</v>
      </c>
    </row>
    <row r="1935" spans="1:7" x14ac:dyDescent="0.25">
      <c r="A1935" s="34">
        <v>41883</v>
      </c>
      <c r="B1935" s="3">
        <f t="shared" si="120"/>
        <v>2014</v>
      </c>
      <c r="C1935" s="3">
        <f t="shared" si="121"/>
        <v>9</v>
      </c>
      <c r="D1935" s="3">
        <f t="shared" si="122"/>
        <v>13</v>
      </c>
      <c r="E1935" s="3" t="str">
        <f t="shared" si="123"/>
        <v>2014913</v>
      </c>
      <c r="F1935" s="35">
        <v>0.54166666666666663</v>
      </c>
      <c r="G1935">
        <v>20.2</v>
      </c>
    </row>
    <row r="1936" spans="1:7" x14ac:dyDescent="0.25">
      <c r="A1936" s="34">
        <v>41883</v>
      </c>
      <c r="B1936" s="3">
        <f t="shared" si="120"/>
        <v>2014</v>
      </c>
      <c r="C1936" s="3">
        <f t="shared" si="121"/>
        <v>9</v>
      </c>
      <c r="D1936" s="3">
        <f t="shared" si="122"/>
        <v>14</v>
      </c>
      <c r="E1936" s="3" t="str">
        <f t="shared" si="123"/>
        <v>2014914</v>
      </c>
      <c r="F1936" s="35">
        <v>0.58333333333333337</v>
      </c>
      <c r="G1936">
        <v>20.2</v>
      </c>
    </row>
    <row r="1937" spans="1:7" x14ac:dyDescent="0.25">
      <c r="A1937" s="34">
        <v>41883</v>
      </c>
      <c r="B1937" s="3">
        <f t="shared" si="120"/>
        <v>2014</v>
      </c>
      <c r="C1937" s="3">
        <f t="shared" si="121"/>
        <v>9</v>
      </c>
      <c r="D1937" s="3">
        <f t="shared" si="122"/>
        <v>15</v>
      </c>
      <c r="E1937" s="3" t="str">
        <f t="shared" si="123"/>
        <v>2014915</v>
      </c>
      <c r="F1937" s="35">
        <v>0.625</v>
      </c>
      <c r="G1937">
        <v>19.5</v>
      </c>
    </row>
    <row r="1938" spans="1:7" x14ac:dyDescent="0.25">
      <c r="A1938" s="34">
        <v>41883</v>
      </c>
      <c r="B1938" s="3">
        <f t="shared" si="120"/>
        <v>2014</v>
      </c>
      <c r="C1938" s="3">
        <f t="shared" si="121"/>
        <v>9</v>
      </c>
      <c r="D1938" s="3">
        <f t="shared" si="122"/>
        <v>16</v>
      </c>
      <c r="E1938" s="3" t="str">
        <f t="shared" si="123"/>
        <v>2014916</v>
      </c>
      <c r="F1938" s="35">
        <v>0.66666666666666663</v>
      </c>
      <c r="G1938">
        <v>21.1</v>
      </c>
    </row>
    <row r="1939" spans="1:7" x14ac:dyDescent="0.25">
      <c r="A1939" s="34">
        <v>41883</v>
      </c>
      <c r="B1939" s="3">
        <f t="shared" si="120"/>
        <v>2014</v>
      </c>
      <c r="C1939" s="3">
        <f t="shared" si="121"/>
        <v>9</v>
      </c>
      <c r="D1939" s="3">
        <f t="shared" si="122"/>
        <v>17</v>
      </c>
      <c r="E1939" s="3" t="str">
        <f t="shared" si="123"/>
        <v>2014917</v>
      </c>
      <c r="F1939" s="35">
        <v>0.70833333333333337</v>
      </c>
      <c r="G1939">
        <v>21.9</v>
      </c>
    </row>
    <row r="1940" spans="1:7" x14ac:dyDescent="0.25">
      <c r="A1940" s="34">
        <v>41883</v>
      </c>
      <c r="B1940" s="3">
        <f t="shared" si="120"/>
        <v>2014</v>
      </c>
      <c r="C1940" s="3">
        <f t="shared" si="121"/>
        <v>9</v>
      </c>
      <c r="D1940" s="3">
        <f t="shared" si="122"/>
        <v>18</v>
      </c>
      <c r="E1940" s="3" t="str">
        <f t="shared" si="123"/>
        <v>2014918</v>
      </c>
      <c r="F1940" s="35">
        <v>0.75</v>
      </c>
      <c r="G1940">
        <v>24.3</v>
      </c>
    </row>
    <row r="1941" spans="1:7" x14ac:dyDescent="0.25">
      <c r="A1941" s="34">
        <v>41883</v>
      </c>
      <c r="B1941" s="3">
        <f t="shared" si="120"/>
        <v>2014</v>
      </c>
      <c r="C1941" s="3">
        <f t="shared" si="121"/>
        <v>9</v>
      </c>
      <c r="D1941" s="3">
        <f t="shared" si="122"/>
        <v>19</v>
      </c>
      <c r="E1941" s="3" t="str">
        <f t="shared" si="123"/>
        <v>2014919</v>
      </c>
      <c r="F1941" s="35">
        <v>0.79166666666666663</v>
      </c>
      <c r="G1941">
        <v>27.5</v>
      </c>
    </row>
    <row r="1942" spans="1:7" x14ac:dyDescent="0.25">
      <c r="A1942" s="34">
        <v>41883</v>
      </c>
      <c r="B1942" s="3">
        <f t="shared" si="120"/>
        <v>2014</v>
      </c>
      <c r="C1942" s="3">
        <f t="shared" si="121"/>
        <v>9</v>
      </c>
      <c r="D1942" s="3">
        <f t="shared" si="122"/>
        <v>20</v>
      </c>
      <c r="E1942" s="3" t="str">
        <f t="shared" si="123"/>
        <v>2014920</v>
      </c>
      <c r="F1942" s="35">
        <v>0.83333333333333337</v>
      </c>
      <c r="G1942">
        <v>29</v>
      </c>
    </row>
    <row r="1943" spans="1:7" x14ac:dyDescent="0.25">
      <c r="A1943" s="34">
        <v>41883</v>
      </c>
      <c r="B1943" s="3">
        <f t="shared" si="120"/>
        <v>2014</v>
      </c>
      <c r="C1943" s="3">
        <f t="shared" si="121"/>
        <v>9</v>
      </c>
      <c r="D1943" s="3">
        <f t="shared" si="122"/>
        <v>21</v>
      </c>
      <c r="E1943" s="3" t="str">
        <f t="shared" si="123"/>
        <v>2014921</v>
      </c>
      <c r="F1943" s="35">
        <v>0.875</v>
      </c>
      <c r="G1943">
        <v>29.5</v>
      </c>
    </row>
    <row r="1944" spans="1:7" x14ac:dyDescent="0.25">
      <c r="A1944" s="34">
        <v>41883</v>
      </c>
      <c r="B1944" s="3">
        <f t="shared" si="120"/>
        <v>2014</v>
      </c>
      <c r="C1944" s="3">
        <f t="shared" si="121"/>
        <v>9</v>
      </c>
      <c r="D1944" s="3">
        <f t="shared" si="122"/>
        <v>22</v>
      </c>
      <c r="E1944" s="3" t="str">
        <f t="shared" si="123"/>
        <v>2014922</v>
      </c>
      <c r="F1944" s="35">
        <v>0.91666666666666663</v>
      </c>
      <c r="G1944">
        <v>28.9</v>
      </c>
    </row>
    <row r="1945" spans="1:7" x14ac:dyDescent="0.25">
      <c r="A1945" s="34">
        <v>41883</v>
      </c>
      <c r="B1945" s="3">
        <f t="shared" si="120"/>
        <v>2014</v>
      </c>
      <c r="C1945" s="3">
        <f t="shared" si="121"/>
        <v>9</v>
      </c>
      <c r="D1945" s="3">
        <f t="shared" si="122"/>
        <v>23</v>
      </c>
      <c r="E1945" s="3" t="str">
        <f t="shared" si="123"/>
        <v>2014923</v>
      </c>
      <c r="F1945" s="35">
        <v>0.95833333333333337</v>
      </c>
      <c r="G1945">
        <v>27.5</v>
      </c>
    </row>
    <row r="1946" spans="1:7" x14ac:dyDescent="0.25">
      <c r="A1946" s="34">
        <v>41913</v>
      </c>
      <c r="B1946" s="3">
        <f t="shared" si="120"/>
        <v>2014</v>
      </c>
      <c r="C1946" s="3">
        <f t="shared" si="121"/>
        <v>10</v>
      </c>
      <c r="D1946" s="3">
        <f t="shared" si="122"/>
        <v>0</v>
      </c>
      <c r="E1946" s="3" t="str">
        <f t="shared" si="123"/>
        <v>2014100</v>
      </c>
      <c r="F1946" s="35">
        <v>0</v>
      </c>
      <c r="G1946">
        <v>10.8</v>
      </c>
    </row>
    <row r="1947" spans="1:7" x14ac:dyDescent="0.25">
      <c r="A1947" s="34">
        <v>41913</v>
      </c>
      <c r="B1947" s="3">
        <f t="shared" si="120"/>
        <v>2014</v>
      </c>
      <c r="C1947" s="3">
        <f t="shared" si="121"/>
        <v>10</v>
      </c>
      <c r="D1947" s="3">
        <f t="shared" si="122"/>
        <v>1</v>
      </c>
      <c r="E1947" s="3" t="str">
        <f t="shared" si="123"/>
        <v>2014101</v>
      </c>
      <c r="F1947" s="35">
        <v>4.1666666666666664E-2</v>
      </c>
      <c r="G1947">
        <v>10.5</v>
      </c>
    </row>
    <row r="1948" spans="1:7" x14ac:dyDescent="0.25">
      <c r="A1948" s="34">
        <v>41913</v>
      </c>
      <c r="B1948" s="3">
        <f t="shared" si="120"/>
        <v>2014</v>
      </c>
      <c r="C1948" s="3">
        <f t="shared" si="121"/>
        <v>10</v>
      </c>
      <c r="D1948" s="3">
        <f t="shared" si="122"/>
        <v>2</v>
      </c>
      <c r="E1948" s="3" t="str">
        <f t="shared" si="123"/>
        <v>2014102</v>
      </c>
      <c r="F1948" s="35">
        <v>8.3333333333333329E-2</v>
      </c>
      <c r="G1948">
        <v>10.199999999999999</v>
      </c>
    </row>
    <row r="1949" spans="1:7" x14ac:dyDescent="0.25">
      <c r="A1949" s="34">
        <v>41913</v>
      </c>
      <c r="B1949" s="3">
        <f t="shared" si="120"/>
        <v>2014</v>
      </c>
      <c r="C1949" s="3">
        <f t="shared" si="121"/>
        <v>10</v>
      </c>
      <c r="D1949" s="3">
        <f t="shared" si="122"/>
        <v>3</v>
      </c>
      <c r="E1949" s="3" t="str">
        <f t="shared" si="123"/>
        <v>2014103</v>
      </c>
      <c r="F1949" s="35">
        <v>0.125</v>
      </c>
      <c r="G1949">
        <v>9.8000000000000007</v>
      </c>
    </row>
    <row r="1950" spans="1:7" x14ac:dyDescent="0.25">
      <c r="A1950" s="34">
        <v>41913</v>
      </c>
      <c r="B1950" s="3">
        <f t="shared" si="120"/>
        <v>2014</v>
      </c>
      <c r="C1950" s="3">
        <f t="shared" si="121"/>
        <v>10</v>
      </c>
      <c r="D1950" s="3">
        <f t="shared" si="122"/>
        <v>4</v>
      </c>
      <c r="E1950" s="3" t="str">
        <f t="shared" si="123"/>
        <v>2014104</v>
      </c>
      <c r="F1950" s="35">
        <v>0.16666666666666666</v>
      </c>
      <c r="G1950">
        <v>10.8</v>
      </c>
    </row>
    <row r="1951" spans="1:7" x14ac:dyDescent="0.25">
      <c r="A1951" s="34">
        <v>41913</v>
      </c>
      <c r="B1951" s="3">
        <f t="shared" si="120"/>
        <v>2014</v>
      </c>
      <c r="C1951" s="3">
        <f t="shared" si="121"/>
        <v>10</v>
      </c>
      <c r="D1951" s="3">
        <f t="shared" si="122"/>
        <v>5</v>
      </c>
      <c r="E1951" s="3" t="str">
        <f t="shared" si="123"/>
        <v>2014105</v>
      </c>
      <c r="F1951" s="35">
        <v>0.20833333333333334</v>
      </c>
      <c r="G1951">
        <v>12.4</v>
      </c>
    </row>
    <row r="1952" spans="1:7" x14ac:dyDescent="0.25">
      <c r="A1952" s="34">
        <v>41913</v>
      </c>
      <c r="B1952" s="3">
        <f t="shared" si="120"/>
        <v>2014</v>
      </c>
      <c r="C1952" s="3">
        <f t="shared" si="121"/>
        <v>10</v>
      </c>
      <c r="D1952" s="3">
        <f t="shared" si="122"/>
        <v>6</v>
      </c>
      <c r="E1952" s="3" t="str">
        <f t="shared" si="123"/>
        <v>2014106</v>
      </c>
      <c r="F1952" s="35">
        <v>0.25</v>
      </c>
      <c r="G1952">
        <v>14</v>
      </c>
    </row>
    <row r="1953" spans="1:7" x14ac:dyDescent="0.25">
      <c r="A1953" s="34">
        <v>41913</v>
      </c>
      <c r="B1953" s="3">
        <f t="shared" si="120"/>
        <v>2014</v>
      </c>
      <c r="C1953" s="3">
        <f t="shared" si="121"/>
        <v>10</v>
      </c>
      <c r="D1953" s="3">
        <f t="shared" si="122"/>
        <v>7</v>
      </c>
      <c r="E1953" s="3" t="str">
        <f t="shared" si="123"/>
        <v>2014107</v>
      </c>
      <c r="F1953" s="35">
        <v>0.29166666666666669</v>
      </c>
      <c r="G1953">
        <v>14.7</v>
      </c>
    </row>
    <row r="1954" spans="1:7" x14ac:dyDescent="0.25">
      <c r="A1954" s="34">
        <v>41913</v>
      </c>
      <c r="B1954" s="3">
        <f t="shared" si="120"/>
        <v>2014</v>
      </c>
      <c r="C1954" s="3">
        <f t="shared" si="121"/>
        <v>10</v>
      </c>
      <c r="D1954" s="3">
        <f t="shared" si="122"/>
        <v>8</v>
      </c>
      <c r="E1954" s="3" t="str">
        <f t="shared" si="123"/>
        <v>2014108</v>
      </c>
      <c r="F1954" s="35">
        <v>0.33333333333333331</v>
      </c>
      <c r="G1954">
        <v>14.5</v>
      </c>
    </row>
    <row r="1955" spans="1:7" x14ac:dyDescent="0.25">
      <c r="A1955" s="34">
        <v>41913</v>
      </c>
      <c r="B1955" s="3">
        <f t="shared" si="120"/>
        <v>2014</v>
      </c>
      <c r="C1955" s="3">
        <f t="shared" si="121"/>
        <v>10</v>
      </c>
      <c r="D1955" s="3">
        <f t="shared" si="122"/>
        <v>9</v>
      </c>
      <c r="E1955" s="3" t="str">
        <f t="shared" si="123"/>
        <v>2014109</v>
      </c>
      <c r="F1955" s="35">
        <v>0.375</v>
      </c>
      <c r="G1955">
        <v>12.8</v>
      </c>
    </row>
    <row r="1956" spans="1:7" x14ac:dyDescent="0.25">
      <c r="A1956" s="34">
        <v>41913</v>
      </c>
      <c r="B1956" s="3">
        <f t="shared" si="120"/>
        <v>2014</v>
      </c>
      <c r="C1956" s="3">
        <f t="shared" si="121"/>
        <v>10</v>
      </c>
      <c r="D1956" s="3">
        <f t="shared" si="122"/>
        <v>10</v>
      </c>
      <c r="E1956" s="3" t="str">
        <f t="shared" si="123"/>
        <v>20141010</v>
      </c>
      <c r="F1956" s="35">
        <v>0.41666666666666669</v>
      </c>
      <c r="G1956">
        <v>12.9</v>
      </c>
    </row>
    <row r="1957" spans="1:7" x14ac:dyDescent="0.25">
      <c r="A1957" s="34">
        <v>41913</v>
      </c>
      <c r="B1957" s="3">
        <f t="shared" si="120"/>
        <v>2014</v>
      </c>
      <c r="C1957" s="3">
        <f t="shared" si="121"/>
        <v>10</v>
      </c>
      <c r="D1957" s="3">
        <f t="shared" si="122"/>
        <v>11</v>
      </c>
      <c r="E1957" s="3" t="str">
        <f t="shared" si="123"/>
        <v>20141011</v>
      </c>
      <c r="F1957" s="35">
        <v>0.45833333333333331</v>
      </c>
      <c r="G1957">
        <v>11.8</v>
      </c>
    </row>
    <row r="1958" spans="1:7" x14ac:dyDescent="0.25">
      <c r="A1958" s="34">
        <v>41913</v>
      </c>
      <c r="B1958" s="3">
        <f t="shared" si="120"/>
        <v>2014</v>
      </c>
      <c r="C1958" s="3">
        <f t="shared" si="121"/>
        <v>10</v>
      </c>
      <c r="D1958" s="3">
        <f t="shared" si="122"/>
        <v>12</v>
      </c>
      <c r="E1958" s="3" t="str">
        <f t="shared" si="123"/>
        <v>20141012</v>
      </c>
      <c r="F1958" s="35">
        <v>0.5</v>
      </c>
      <c r="G1958">
        <v>11.5</v>
      </c>
    </row>
    <row r="1959" spans="1:7" x14ac:dyDescent="0.25">
      <c r="A1959" s="34">
        <v>41913</v>
      </c>
      <c r="B1959" s="3">
        <f t="shared" si="120"/>
        <v>2014</v>
      </c>
      <c r="C1959" s="3">
        <f t="shared" si="121"/>
        <v>10</v>
      </c>
      <c r="D1959" s="3">
        <f t="shared" si="122"/>
        <v>13</v>
      </c>
      <c r="E1959" s="3" t="str">
        <f t="shared" si="123"/>
        <v>20141013</v>
      </c>
      <c r="F1959" s="35">
        <v>0.54166666666666663</v>
      </c>
      <c r="G1959">
        <v>12.3</v>
      </c>
    </row>
    <row r="1960" spans="1:7" x14ac:dyDescent="0.25">
      <c r="A1960" s="34">
        <v>41913</v>
      </c>
      <c r="B1960" s="3">
        <f t="shared" si="120"/>
        <v>2014</v>
      </c>
      <c r="C1960" s="3">
        <f t="shared" si="121"/>
        <v>10</v>
      </c>
      <c r="D1960" s="3">
        <f t="shared" si="122"/>
        <v>14</v>
      </c>
      <c r="E1960" s="3" t="str">
        <f t="shared" si="123"/>
        <v>20141014</v>
      </c>
      <c r="F1960" s="35">
        <v>0.58333333333333337</v>
      </c>
      <c r="G1960">
        <v>12</v>
      </c>
    </row>
    <row r="1961" spans="1:7" x14ac:dyDescent="0.25">
      <c r="A1961" s="34">
        <v>41913</v>
      </c>
      <c r="B1961" s="3">
        <f t="shared" si="120"/>
        <v>2014</v>
      </c>
      <c r="C1961" s="3">
        <f t="shared" si="121"/>
        <v>10</v>
      </c>
      <c r="D1961" s="3">
        <f t="shared" si="122"/>
        <v>15</v>
      </c>
      <c r="E1961" s="3" t="str">
        <f t="shared" si="123"/>
        <v>20141015</v>
      </c>
      <c r="F1961" s="35">
        <v>0.625</v>
      </c>
      <c r="G1961">
        <v>12</v>
      </c>
    </row>
    <row r="1962" spans="1:7" x14ac:dyDescent="0.25">
      <c r="A1962" s="34">
        <v>41913</v>
      </c>
      <c r="B1962" s="3">
        <f t="shared" si="120"/>
        <v>2014</v>
      </c>
      <c r="C1962" s="3">
        <f t="shared" si="121"/>
        <v>10</v>
      </c>
      <c r="D1962" s="3">
        <f t="shared" si="122"/>
        <v>16</v>
      </c>
      <c r="E1962" s="3" t="str">
        <f t="shared" si="123"/>
        <v>20141016</v>
      </c>
      <c r="F1962" s="35">
        <v>0.66666666666666663</v>
      </c>
      <c r="G1962">
        <v>13.2</v>
      </c>
    </row>
    <row r="1963" spans="1:7" x14ac:dyDescent="0.25">
      <c r="A1963" s="34">
        <v>41913</v>
      </c>
      <c r="B1963" s="3">
        <f t="shared" si="120"/>
        <v>2014</v>
      </c>
      <c r="C1963" s="3">
        <f t="shared" si="121"/>
        <v>10</v>
      </c>
      <c r="D1963" s="3">
        <f t="shared" si="122"/>
        <v>17</v>
      </c>
      <c r="E1963" s="3" t="str">
        <f t="shared" si="123"/>
        <v>20141017</v>
      </c>
      <c r="F1963" s="35">
        <v>0.70833333333333337</v>
      </c>
      <c r="G1963">
        <v>14.4</v>
      </c>
    </row>
    <row r="1964" spans="1:7" x14ac:dyDescent="0.25">
      <c r="A1964" s="34">
        <v>41913</v>
      </c>
      <c r="B1964" s="3">
        <f t="shared" si="120"/>
        <v>2014</v>
      </c>
      <c r="C1964" s="3">
        <f t="shared" si="121"/>
        <v>10</v>
      </c>
      <c r="D1964" s="3">
        <f t="shared" si="122"/>
        <v>18</v>
      </c>
      <c r="E1964" s="3" t="str">
        <f t="shared" si="123"/>
        <v>20141018</v>
      </c>
      <c r="F1964" s="35">
        <v>0.75</v>
      </c>
      <c r="G1964">
        <v>15.2</v>
      </c>
    </row>
    <row r="1965" spans="1:7" x14ac:dyDescent="0.25">
      <c r="A1965" s="34">
        <v>41913</v>
      </c>
      <c r="B1965" s="3">
        <f t="shared" si="120"/>
        <v>2014</v>
      </c>
      <c r="C1965" s="3">
        <f t="shared" si="121"/>
        <v>10</v>
      </c>
      <c r="D1965" s="3">
        <f t="shared" si="122"/>
        <v>19</v>
      </c>
      <c r="E1965" s="3" t="str">
        <f t="shared" si="123"/>
        <v>20141019</v>
      </c>
      <c r="F1965" s="35">
        <v>0.79166666666666663</v>
      </c>
      <c r="G1965">
        <v>15.5</v>
      </c>
    </row>
    <row r="1966" spans="1:7" x14ac:dyDescent="0.25">
      <c r="A1966" s="34">
        <v>41913</v>
      </c>
      <c r="B1966" s="3">
        <f t="shared" si="120"/>
        <v>2014</v>
      </c>
      <c r="C1966" s="3">
        <f t="shared" si="121"/>
        <v>10</v>
      </c>
      <c r="D1966" s="3">
        <f t="shared" si="122"/>
        <v>20</v>
      </c>
      <c r="E1966" s="3" t="str">
        <f t="shared" si="123"/>
        <v>20141020</v>
      </c>
      <c r="F1966" s="35">
        <v>0.83333333333333337</v>
      </c>
      <c r="G1966">
        <v>15.3</v>
      </c>
    </row>
    <row r="1967" spans="1:7" x14ac:dyDescent="0.25">
      <c r="A1967" s="34">
        <v>41913</v>
      </c>
      <c r="B1967" s="3">
        <f t="shared" si="120"/>
        <v>2014</v>
      </c>
      <c r="C1967" s="3">
        <f t="shared" si="121"/>
        <v>10</v>
      </c>
      <c r="D1967" s="3">
        <f t="shared" si="122"/>
        <v>21</v>
      </c>
      <c r="E1967" s="3" t="str">
        <f t="shared" si="123"/>
        <v>20141021</v>
      </c>
      <c r="F1967" s="35">
        <v>0.875</v>
      </c>
      <c r="G1967">
        <v>14.8</v>
      </c>
    </row>
    <row r="1968" spans="1:7" x14ac:dyDescent="0.25">
      <c r="A1968" s="34">
        <v>41913</v>
      </c>
      <c r="B1968" s="3">
        <f t="shared" si="120"/>
        <v>2014</v>
      </c>
      <c r="C1968" s="3">
        <f t="shared" si="121"/>
        <v>10</v>
      </c>
      <c r="D1968" s="3">
        <f t="shared" si="122"/>
        <v>22</v>
      </c>
      <c r="E1968" s="3" t="str">
        <f t="shared" si="123"/>
        <v>20141022</v>
      </c>
      <c r="F1968" s="35">
        <v>0.91666666666666663</v>
      </c>
      <c r="G1968">
        <v>13.5</v>
      </c>
    </row>
    <row r="1969" spans="1:7" x14ac:dyDescent="0.25">
      <c r="A1969" s="34">
        <v>41913</v>
      </c>
      <c r="B1969" s="3">
        <f t="shared" si="120"/>
        <v>2014</v>
      </c>
      <c r="C1969" s="3">
        <f t="shared" si="121"/>
        <v>10</v>
      </c>
      <c r="D1969" s="3">
        <f t="shared" si="122"/>
        <v>23</v>
      </c>
      <c r="E1969" s="3" t="str">
        <f t="shared" si="123"/>
        <v>20141023</v>
      </c>
      <c r="F1969" s="35">
        <v>0.95833333333333337</v>
      </c>
      <c r="G1969">
        <v>12.3</v>
      </c>
    </row>
    <row r="1970" spans="1:7" x14ac:dyDescent="0.25">
      <c r="A1970" s="34">
        <v>41944</v>
      </c>
      <c r="B1970" s="3">
        <f t="shared" si="120"/>
        <v>2014</v>
      </c>
      <c r="C1970" s="3">
        <f t="shared" si="121"/>
        <v>11</v>
      </c>
      <c r="D1970" s="3">
        <f t="shared" si="122"/>
        <v>0</v>
      </c>
      <c r="E1970" s="3" t="str">
        <f t="shared" si="123"/>
        <v>2014110</v>
      </c>
      <c r="F1970" s="35">
        <v>0</v>
      </c>
      <c r="G1970">
        <v>20.6</v>
      </c>
    </row>
    <row r="1971" spans="1:7" x14ac:dyDescent="0.25">
      <c r="A1971" s="34">
        <v>41944</v>
      </c>
      <c r="B1971" s="3">
        <f t="shared" si="120"/>
        <v>2014</v>
      </c>
      <c r="C1971" s="3">
        <f t="shared" si="121"/>
        <v>11</v>
      </c>
      <c r="D1971" s="3">
        <f t="shared" si="122"/>
        <v>1</v>
      </c>
      <c r="E1971" s="3" t="str">
        <f t="shared" si="123"/>
        <v>2014111</v>
      </c>
      <c r="F1971" s="35">
        <v>4.1666666666666664E-2</v>
      </c>
      <c r="G1971">
        <v>19.7</v>
      </c>
    </row>
    <row r="1972" spans="1:7" x14ac:dyDescent="0.25">
      <c r="A1972" s="34">
        <v>41944</v>
      </c>
      <c r="B1972" s="3">
        <f t="shared" si="120"/>
        <v>2014</v>
      </c>
      <c r="C1972" s="3">
        <f t="shared" si="121"/>
        <v>11</v>
      </c>
      <c r="D1972" s="3">
        <f t="shared" si="122"/>
        <v>2</v>
      </c>
      <c r="E1972" s="3" t="str">
        <f t="shared" si="123"/>
        <v>2014112</v>
      </c>
      <c r="F1972" s="35">
        <v>8.3333333333333329E-2</v>
      </c>
      <c r="G1972">
        <v>18.8</v>
      </c>
    </row>
    <row r="1973" spans="1:7" x14ac:dyDescent="0.25">
      <c r="A1973" s="34">
        <v>41944</v>
      </c>
      <c r="B1973" s="3">
        <f t="shared" si="120"/>
        <v>2014</v>
      </c>
      <c r="C1973" s="3">
        <f t="shared" si="121"/>
        <v>11</v>
      </c>
      <c r="D1973" s="3">
        <f t="shared" si="122"/>
        <v>3</v>
      </c>
      <c r="E1973" s="3" t="str">
        <f t="shared" si="123"/>
        <v>2014113</v>
      </c>
      <c r="F1973" s="35">
        <v>0.125</v>
      </c>
      <c r="G1973">
        <v>17.7</v>
      </c>
    </row>
    <row r="1974" spans="1:7" x14ac:dyDescent="0.25">
      <c r="A1974" s="34">
        <v>41944</v>
      </c>
      <c r="B1974" s="3">
        <f t="shared" si="120"/>
        <v>2014</v>
      </c>
      <c r="C1974" s="3">
        <f t="shared" si="121"/>
        <v>11</v>
      </c>
      <c r="D1974" s="3">
        <f t="shared" si="122"/>
        <v>4</v>
      </c>
      <c r="E1974" s="3" t="str">
        <f t="shared" si="123"/>
        <v>2014114</v>
      </c>
      <c r="F1974" s="35">
        <v>0.16666666666666666</v>
      </c>
      <c r="G1974">
        <v>17.100000000000001</v>
      </c>
    </row>
    <row r="1975" spans="1:7" x14ac:dyDescent="0.25">
      <c r="A1975" s="34">
        <v>41944</v>
      </c>
      <c r="B1975" s="3">
        <f t="shared" si="120"/>
        <v>2014</v>
      </c>
      <c r="C1975" s="3">
        <f t="shared" si="121"/>
        <v>11</v>
      </c>
      <c r="D1975" s="3">
        <f t="shared" si="122"/>
        <v>5</v>
      </c>
      <c r="E1975" s="3" t="str">
        <f t="shared" si="123"/>
        <v>2014115</v>
      </c>
      <c r="F1975" s="35">
        <v>0.20833333333333334</v>
      </c>
      <c r="G1975">
        <v>17.5</v>
      </c>
    </row>
    <row r="1976" spans="1:7" x14ac:dyDescent="0.25">
      <c r="A1976" s="34">
        <v>41944</v>
      </c>
      <c r="B1976" s="3">
        <f t="shared" si="120"/>
        <v>2014</v>
      </c>
      <c r="C1976" s="3">
        <f t="shared" si="121"/>
        <v>11</v>
      </c>
      <c r="D1976" s="3">
        <f t="shared" si="122"/>
        <v>6</v>
      </c>
      <c r="E1976" s="3" t="str">
        <f t="shared" si="123"/>
        <v>2014116</v>
      </c>
      <c r="F1976" s="35">
        <v>0.25</v>
      </c>
      <c r="G1976">
        <v>18.8</v>
      </c>
    </row>
    <row r="1977" spans="1:7" x14ac:dyDescent="0.25">
      <c r="A1977" s="34">
        <v>41944</v>
      </c>
      <c r="B1977" s="3">
        <f t="shared" si="120"/>
        <v>2014</v>
      </c>
      <c r="C1977" s="3">
        <f t="shared" si="121"/>
        <v>11</v>
      </c>
      <c r="D1977" s="3">
        <f t="shared" si="122"/>
        <v>7</v>
      </c>
      <c r="E1977" s="3" t="str">
        <f t="shared" si="123"/>
        <v>2014117</v>
      </c>
      <c r="F1977" s="35">
        <v>0.29166666666666669</v>
      </c>
      <c r="G1977">
        <v>20.6</v>
      </c>
    </row>
    <row r="1978" spans="1:7" x14ac:dyDescent="0.25">
      <c r="A1978" s="34">
        <v>41944</v>
      </c>
      <c r="B1978" s="3">
        <f t="shared" si="120"/>
        <v>2014</v>
      </c>
      <c r="C1978" s="3">
        <f t="shared" si="121"/>
        <v>11</v>
      </c>
      <c r="D1978" s="3">
        <f t="shared" si="122"/>
        <v>8</v>
      </c>
      <c r="E1978" s="3" t="str">
        <f t="shared" si="123"/>
        <v>2014118</v>
      </c>
      <c r="F1978" s="35">
        <v>0.33333333333333331</v>
      </c>
      <c r="G1978">
        <v>21.3</v>
      </c>
    </row>
    <row r="1979" spans="1:7" x14ac:dyDescent="0.25">
      <c r="A1979" s="34">
        <v>41944</v>
      </c>
      <c r="B1979" s="3">
        <f t="shared" si="120"/>
        <v>2014</v>
      </c>
      <c r="C1979" s="3">
        <f t="shared" si="121"/>
        <v>11</v>
      </c>
      <c r="D1979" s="3">
        <f t="shared" si="122"/>
        <v>9</v>
      </c>
      <c r="E1979" s="3" t="str">
        <f t="shared" si="123"/>
        <v>2014119</v>
      </c>
      <c r="F1979" s="35">
        <v>0.375</v>
      </c>
      <c r="G1979">
        <v>21</v>
      </c>
    </row>
    <row r="1980" spans="1:7" x14ac:dyDescent="0.25">
      <c r="A1980" s="34">
        <v>41944</v>
      </c>
      <c r="B1980" s="3">
        <f t="shared" si="120"/>
        <v>2014</v>
      </c>
      <c r="C1980" s="3">
        <f t="shared" si="121"/>
        <v>11</v>
      </c>
      <c r="D1980" s="3">
        <f t="shared" si="122"/>
        <v>10</v>
      </c>
      <c r="E1980" s="3" t="str">
        <f t="shared" si="123"/>
        <v>20141110</v>
      </c>
      <c r="F1980" s="35">
        <v>0.41666666666666669</v>
      </c>
      <c r="G1980">
        <v>20.399999999999999</v>
      </c>
    </row>
    <row r="1981" spans="1:7" x14ac:dyDescent="0.25">
      <c r="A1981" s="34">
        <v>41944</v>
      </c>
      <c r="B1981" s="3">
        <f t="shared" si="120"/>
        <v>2014</v>
      </c>
      <c r="C1981" s="3">
        <f t="shared" si="121"/>
        <v>11</v>
      </c>
      <c r="D1981" s="3">
        <f t="shared" si="122"/>
        <v>11</v>
      </c>
      <c r="E1981" s="3" t="str">
        <f t="shared" si="123"/>
        <v>20141111</v>
      </c>
      <c r="F1981" s="35">
        <v>0.45833333333333331</v>
      </c>
      <c r="G1981">
        <v>18.8</v>
      </c>
    </row>
    <row r="1982" spans="1:7" x14ac:dyDescent="0.25">
      <c r="A1982" s="34">
        <v>41944</v>
      </c>
      <c r="B1982" s="3">
        <f t="shared" si="120"/>
        <v>2014</v>
      </c>
      <c r="C1982" s="3">
        <f t="shared" si="121"/>
        <v>11</v>
      </c>
      <c r="D1982" s="3">
        <f t="shared" si="122"/>
        <v>12</v>
      </c>
      <c r="E1982" s="3" t="str">
        <f t="shared" si="123"/>
        <v>20141112</v>
      </c>
      <c r="F1982" s="35">
        <v>0.5</v>
      </c>
      <c r="G1982">
        <v>18.2</v>
      </c>
    </row>
    <row r="1983" spans="1:7" x14ac:dyDescent="0.25">
      <c r="A1983" s="34">
        <v>41944</v>
      </c>
      <c r="B1983" s="3">
        <f t="shared" si="120"/>
        <v>2014</v>
      </c>
      <c r="C1983" s="3">
        <f t="shared" si="121"/>
        <v>11</v>
      </c>
      <c r="D1983" s="3">
        <f t="shared" si="122"/>
        <v>13</v>
      </c>
      <c r="E1983" s="3" t="str">
        <f t="shared" si="123"/>
        <v>20141113</v>
      </c>
      <c r="F1983" s="35">
        <v>0.54166666666666663</v>
      </c>
      <c r="G1983">
        <v>17.600000000000001</v>
      </c>
    </row>
    <row r="1984" spans="1:7" x14ac:dyDescent="0.25">
      <c r="A1984" s="34">
        <v>41944</v>
      </c>
      <c r="B1984" s="3">
        <f t="shared" si="120"/>
        <v>2014</v>
      </c>
      <c r="C1984" s="3">
        <f t="shared" si="121"/>
        <v>11</v>
      </c>
      <c r="D1984" s="3">
        <f t="shared" si="122"/>
        <v>14</v>
      </c>
      <c r="E1984" s="3" t="str">
        <f t="shared" si="123"/>
        <v>20141114</v>
      </c>
      <c r="F1984" s="35">
        <v>0.58333333333333337</v>
      </c>
      <c r="G1984">
        <v>16.899999999999999</v>
      </c>
    </row>
    <row r="1985" spans="1:7" x14ac:dyDescent="0.25">
      <c r="A1985" s="34">
        <v>41944</v>
      </c>
      <c r="B1985" s="3">
        <f t="shared" si="120"/>
        <v>2014</v>
      </c>
      <c r="C1985" s="3">
        <f t="shared" si="121"/>
        <v>11</v>
      </c>
      <c r="D1985" s="3">
        <f t="shared" si="122"/>
        <v>15</v>
      </c>
      <c r="E1985" s="3" t="str">
        <f t="shared" si="123"/>
        <v>20141115</v>
      </c>
      <c r="F1985" s="35">
        <v>0.625</v>
      </c>
      <c r="G1985">
        <v>18.399999999999999</v>
      </c>
    </row>
    <row r="1986" spans="1:7" x14ac:dyDescent="0.25">
      <c r="A1986" s="34">
        <v>41944</v>
      </c>
      <c r="B1986" s="3">
        <f t="shared" si="120"/>
        <v>2014</v>
      </c>
      <c r="C1986" s="3">
        <f t="shared" si="121"/>
        <v>11</v>
      </c>
      <c r="D1986" s="3">
        <f t="shared" si="122"/>
        <v>16</v>
      </c>
      <c r="E1986" s="3" t="str">
        <f t="shared" si="123"/>
        <v>20141116</v>
      </c>
      <c r="F1986" s="35">
        <v>0.66666666666666663</v>
      </c>
      <c r="G1986">
        <v>19.8</v>
      </c>
    </row>
    <row r="1987" spans="1:7" x14ac:dyDescent="0.25">
      <c r="A1987" s="34">
        <v>41944</v>
      </c>
      <c r="B1987" s="3">
        <f t="shared" ref="B1987:B2050" si="124">YEAR(A1987)</f>
        <v>2014</v>
      </c>
      <c r="C1987" s="3">
        <f t="shared" ref="C1987:C2050" si="125">MONTH(A1987)</f>
        <v>11</v>
      </c>
      <c r="D1987" s="3">
        <f t="shared" ref="D1987:D2050" si="126">HOUR(F1987)</f>
        <v>17</v>
      </c>
      <c r="E1987" s="3" t="str">
        <f t="shared" ref="E1987:E2050" si="127">B1987&amp;C1987&amp;D1987</f>
        <v>20141117</v>
      </c>
      <c r="F1987" s="35">
        <v>0.70833333333333337</v>
      </c>
      <c r="G1987">
        <v>21.4</v>
      </c>
    </row>
    <row r="1988" spans="1:7" x14ac:dyDescent="0.25">
      <c r="A1988" s="34">
        <v>41944</v>
      </c>
      <c r="B1988" s="3">
        <f t="shared" si="124"/>
        <v>2014</v>
      </c>
      <c r="C1988" s="3">
        <f t="shared" si="125"/>
        <v>11</v>
      </c>
      <c r="D1988" s="3">
        <f t="shared" si="126"/>
        <v>18</v>
      </c>
      <c r="E1988" s="3" t="str">
        <f t="shared" si="127"/>
        <v>20141118</v>
      </c>
      <c r="F1988" s="35">
        <v>0.75</v>
      </c>
      <c r="G1988">
        <v>22.8</v>
      </c>
    </row>
    <row r="1989" spans="1:7" x14ac:dyDescent="0.25">
      <c r="A1989" s="34">
        <v>41944</v>
      </c>
      <c r="B1989" s="3">
        <f t="shared" si="124"/>
        <v>2014</v>
      </c>
      <c r="C1989" s="3">
        <f t="shared" si="125"/>
        <v>11</v>
      </c>
      <c r="D1989" s="3">
        <f t="shared" si="126"/>
        <v>19</v>
      </c>
      <c r="E1989" s="3" t="str">
        <f t="shared" si="127"/>
        <v>20141119</v>
      </c>
      <c r="F1989" s="35">
        <v>0.79166666666666663</v>
      </c>
      <c r="G1989">
        <v>24.4</v>
      </c>
    </row>
    <row r="1990" spans="1:7" x14ac:dyDescent="0.25">
      <c r="A1990" s="34">
        <v>41944</v>
      </c>
      <c r="B1990" s="3">
        <f t="shared" si="124"/>
        <v>2014</v>
      </c>
      <c r="C1990" s="3">
        <f t="shared" si="125"/>
        <v>11</v>
      </c>
      <c r="D1990" s="3">
        <f t="shared" si="126"/>
        <v>20</v>
      </c>
      <c r="E1990" s="3" t="str">
        <f t="shared" si="127"/>
        <v>20141120</v>
      </c>
      <c r="F1990" s="35">
        <v>0.83333333333333337</v>
      </c>
      <c r="G1990">
        <v>25.9</v>
      </c>
    </row>
    <row r="1991" spans="1:7" x14ac:dyDescent="0.25">
      <c r="A1991" s="34">
        <v>41944</v>
      </c>
      <c r="B1991" s="3">
        <f t="shared" si="124"/>
        <v>2014</v>
      </c>
      <c r="C1991" s="3">
        <f t="shared" si="125"/>
        <v>11</v>
      </c>
      <c r="D1991" s="3">
        <f t="shared" si="126"/>
        <v>21</v>
      </c>
      <c r="E1991" s="3" t="str">
        <f t="shared" si="127"/>
        <v>20141121</v>
      </c>
      <c r="F1991" s="35">
        <v>0.875</v>
      </c>
      <c r="G1991">
        <v>25.2</v>
      </c>
    </row>
    <row r="1992" spans="1:7" x14ac:dyDescent="0.25">
      <c r="A1992" s="34">
        <v>41944</v>
      </c>
      <c r="B1992" s="3">
        <f t="shared" si="124"/>
        <v>2014</v>
      </c>
      <c r="C1992" s="3">
        <f t="shared" si="125"/>
        <v>11</v>
      </c>
      <c r="D1992" s="3">
        <f t="shared" si="126"/>
        <v>22</v>
      </c>
      <c r="E1992" s="3" t="str">
        <f t="shared" si="127"/>
        <v>20141122</v>
      </c>
      <c r="F1992" s="35">
        <v>0.91666666666666663</v>
      </c>
      <c r="G1992">
        <v>23.5</v>
      </c>
    </row>
    <row r="1993" spans="1:7" x14ac:dyDescent="0.25">
      <c r="A1993" s="34">
        <v>41944</v>
      </c>
      <c r="B1993" s="3">
        <f t="shared" si="124"/>
        <v>2014</v>
      </c>
      <c r="C1993" s="3">
        <f t="shared" si="125"/>
        <v>11</v>
      </c>
      <c r="D1993" s="3">
        <f t="shared" si="126"/>
        <v>23</v>
      </c>
      <c r="E1993" s="3" t="str">
        <f t="shared" si="127"/>
        <v>20141123</v>
      </c>
      <c r="F1993" s="35">
        <v>0.95833333333333337</v>
      </c>
      <c r="G1993">
        <v>22</v>
      </c>
    </row>
    <row r="1994" spans="1:7" x14ac:dyDescent="0.25">
      <c r="A1994" s="34">
        <v>41974</v>
      </c>
      <c r="B1994" s="3">
        <f t="shared" si="124"/>
        <v>2014</v>
      </c>
      <c r="C1994" s="3">
        <f t="shared" si="125"/>
        <v>12</v>
      </c>
      <c r="D1994" s="3">
        <f t="shared" si="126"/>
        <v>0</v>
      </c>
      <c r="E1994" s="3" t="str">
        <f t="shared" si="127"/>
        <v>2014120</v>
      </c>
      <c r="F1994" s="35">
        <v>0</v>
      </c>
      <c r="G1994">
        <v>13</v>
      </c>
    </row>
    <row r="1995" spans="1:7" x14ac:dyDescent="0.25">
      <c r="A1995" s="34">
        <v>41974</v>
      </c>
      <c r="B1995" s="3">
        <f t="shared" si="124"/>
        <v>2014</v>
      </c>
      <c r="C1995" s="3">
        <f t="shared" si="125"/>
        <v>12</v>
      </c>
      <c r="D1995" s="3">
        <f t="shared" si="126"/>
        <v>1</v>
      </c>
      <c r="E1995" s="3" t="str">
        <f t="shared" si="127"/>
        <v>2014121</v>
      </c>
      <c r="F1995" s="35">
        <v>4.1666666666666664E-2</v>
      </c>
      <c r="G1995">
        <v>11.7</v>
      </c>
    </row>
    <row r="1996" spans="1:7" x14ac:dyDescent="0.25">
      <c r="A1996" s="34">
        <v>41974</v>
      </c>
      <c r="B1996" s="3">
        <f t="shared" si="124"/>
        <v>2014</v>
      </c>
      <c r="C1996" s="3">
        <f t="shared" si="125"/>
        <v>12</v>
      </c>
      <c r="D1996" s="3">
        <f t="shared" si="126"/>
        <v>2</v>
      </c>
      <c r="E1996" s="3" t="str">
        <f t="shared" si="127"/>
        <v>2014122</v>
      </c>
      <c r="F1996" s="35">
        <v>8.3333333333333329E-2</v>
      </c>
      <c r="G1996">
        <v>10.9</v>
      </c>
    </row>
    <row r="1997" spans="1:7" x14ac:dyDescent="0.25">
      <c r="A1997" s="34">
        <v>41974</v>
      </c>
      <c r="B1997" s="3">
        <f t="shared" si="124"/>
        <v>2014</v>
      </c>
      <c r="C1997" s="3">
        <f t="shared" si="125"/>
        <v>12</v>
      </c>
      <c r="D1997" s="3">
        <f t="shared" si="126"/>
        <v>3</v>
      </c>
      <c r="E1997" s="3" t="str">
        <f t="shared" si="127"/>
        <v>2014123</v>
      </c>
      <c r="F1997" s="35">
        <v>0.125</v>
      </c>
      <c r="G1997">
        <v>9.9</v>
      </c>
    </row>
    <row r="1998" spans="1:7" x14ac:dyDescent="0.25">
      <c r="A1998" s="34">
        <v>41974</v>
      </c>
      <c r="B1998" s="3">
        <f t="shared" si="124"/>
        <v>2014</v>
      </c>
      <c r="C1998" s="3">
        <f t="shared" si="125"/>
        <v>12</v>
      </c>
      <c r="D1998" s="3">
        <f t="shared" si="126"/>
        <v>4</v>
      </c>
      <c r="E1998" s="3" t="str">
        <f t="shared" si="127"/>
        <v>2014124</v>
      </c>
      <c r="F1998" s="35">
        <v>0.16666666666666666</v>
      </c>
      <c r="G1998">
        <v>9.9</v>
      </c>
    </row>
    <row r="1999" spans="1:7" x14ac:dyDescent="0.25">
      <c r="A1999" s="34">
        <v>41974</v>
      </c>
      <c r="B1999" s="3">
        <f t="shared" si="124"/>
        <v>2014</v>
      </c>
      <c r="C1999" s="3">
        <f t="shared" si="125"/>
        <v>12</v>
      </c>
      <c r="D1999" s="3">
        <f t="shared" si="126"/>
        <v>5</v>
      </c>
      <c r="E1999" s="3" t="str">
        <f t="shared" si="127"/>
        <v>2014125</v>
      </c>
      <c r="F1999" s="35">
        <v>0.20833333333333334</v>
      </c>
      <c r="G1999">
        <v>10.1</v>
      </c>
    </row>
    <row r="2000" spans="1:7" x14ac:dyDescent="0.25">
      <c r="A2000" s="34">
        <v>41974</v>
      </c>
      <c r="B2000" s="3">
        <f t="shared" si="124"/>
        <v>2014</v>
      </c>
      <c r="C2000" s="3">
        <f t="shared" si="125"/>
        <v>12</v>
      </c>
      <c r="D2000" s="3">
        <f t="shared" si="126"/>
        <v>6</v>
      </c>
      <c r="E2000" s="3" t="str">
        <f t="shared" si="127"/>
        <v>2014126</v>
      </c>
      <c r="F2000" s="35">
        <v>0.25</v>
      </c>
      <c r="G2000">
        <v>11.3</v>
      </c>
    </row>
    <row r="2001" spans="1:7" x14ac:dyDescent="0.25">
      <c r="A2001" s="34">
        <v>41974</v>
      </c>
      <c r="B2001" s="3">
        <f t="shared" si="124"/>
        <v>2014</v>
      </c>
      <c r="C2001" s="3">
        <f t="shared" si="125"/>
        <v>12</v>
      </c>
      <c r="D2001" s="3">
        <f t="shared" si="126"/>
        <v>7</v>
      </c>
      <c r="E2001" s="3" t="str">
        <f t="shared" si="127"/>
        <v>2014127</v>
      </c>
      <c r="F2001" s="35">
        <v>0.29166666666666669</v>
      </c>
      <c r="G2001">
        <v>12.7</v>
      </c>
    </row>
    <row r="2002" spans="1:7" x14ac:dyDescent="0.25">
      <c r="A2002" s="34">
        <v>41974</v>
      </c>
      <c r="B2002" s="3">
        <f t="shared" si="124"/>
        <v>2014</v>
      </c>
      <c r="C2002" s="3">
        <f t="shared" si="125"/>
        <v>12</v>
      </c>
      <c r="D2002" s="3">
        <f t="shared" si="126"/>
        <v>8</v>
      </c>
      <c r="E2002" s="3" t="str">
        <f t="shared" si="127"/>
        <v>2014128</v>
      </c>
      <c r="F2002" s="35">
        <v>0.33333333333333331</v>
      </c>
      <c r="G2002">
        <v>13.3</v>
      </c>
    </row>
    <row r="2003" spans="1:7" x14ac:dyDescent="0.25">
      <c r="A2003" s="34">
        <v>41974</v>
      </c>
      <c r="B2003" s="3">
        <f t="shared" si="124"/>
        <v>2014</v>
      </c>
      <c r="C2003" s="3">
        <f t="shared" si="125"/>
        <v>12</v>
      </c>
      <c r="D2003" s="3">
        <f t="shared" si="126"/>
        <v>9</v>
      </c>
      <c r="E2003" s="3" t="str">
        <f t="shared" si="127"/>
        <v>2014129</v>
      </c>
      <c r="F2003" s="35">
        <v>0.375</v>
      </c>
      <c r="G2003">
        <v>13.5</v>
      </c>
    </row>
    <row r="2004" spans="1:7" x14ac:dyDescent="0.25">
      <c r="A2004" s="34">
        <v>41974</v>
      </c>
      <c r="B2004" s="3">
        <f t="shared" si="124"/>
        <v>2014</v>
      </c>
      <c r="C2004" s="3">
        <f t="shared" si="125"/>
        <v>12</v>
      </c>
      <c r="D2004" s="3">
        <f t="shared" si="126"/>
        <v>10</v>
      </c>
      <c r="E2004" s="3" t="str">
        <f t="shared" si="127"/>
        <v>20141210</v>
      </c>
      <c r="F2004" s="35">
        <v>0.41666666666666669</v>
      </c>
      <c r="G2004">
        <v>13.3</v>
      </c>
    </row>
    <row r="2005" spans="1:7" x14ac:dyDescent="0.25">
      <c r="A2005" s="34">
        <v>41974</v>
      </c>
      <c r="B2005" s="3">
        <f t="shared" si="124"/>
        <v>2014</v>
      </c>
      <c r="C2005" s="3">
        <f t="shared" si="125"/>
        <v>12</v>
      </c>
      <c r="D2005" s="3">
        <f t="shared" si="126"/>
        <v>11</v>
      </c>
      <c r="E2005" s="3" t="str">
        <f t="shared" si="127"/>
        <v>20141211</v>
      </c>
      <c r="F2005" s="35">
        <v>0.45833333333333331</v>
      </c>
      <c r="G2005">
        <v>13.4</v>
      </c>
    </row>
    <row r="2006" spans="1:7" x14ac:dyDescent="0.25">
      <c r="A2006" s="34">
        <v>41974</v>
      </c>
      <c r="B2006" s="3">
        <f t="shared" si="124"/>
        <v>2014</v>
      </c>
      <c r="C2006" s="3">
        <f t="shared" si="125"/>
        <v>12</v>
      </c>
      <c r="D2006" s="3">
        <f t="shared" si="126"/>
        <v>12</v>
      </c>
      <c r="E2006" s="3" t="str">
        <f t="shared" si="127"/>
        <v>20141212</v>
      </c>
      <c r="F2006" s="35">
        <v>0.5</v>
      </c>
      <c r="G2006">
        <v>12.8</v>
      </c>
    </row>
    <row r="2007" spans="1:7" x14ac:dyDescent="0.25">
      <c r="A2007" s="34">
        <v>41974</v>
      </c>
      <c r="B2007" s="3">
        <f t="shared" si="124"/>
        <v>2014</v>
      </c>
      <c r="C2007" s="3">
        <f t="shared" si="125"/>
        <v>12</v>
      </c>
      <c r="D2007" s="3">
        <f t="shared" si="126"/>
        <v>13</v>
      </c>
      <c r="E2007" s="3" t="str">
        <f t="shared" si="127"/>
        <v>20141213</v>
      </c>
      <c r="F2007" s="35">
        <v>0.54166666666666663</v>
      </c>
      <c r="G2007">
        <v>12.1</v>
      </c>
    </row>
    <row r="2008" spans="1:7" x14ac:dyDescent="0.25">
      <c r="A2008" s="34">
        <v>41974</v>
      </c>
      <c r="B2008" s="3">
        <f t="shared" si="124"/>
        <v>2014</v>
      </c>
      <c r="C2008" s="3">
        <f t="shared" si="125"/>
        <v>12</v>
      </c>
      <c r="D2008" s="3">
        <f t="shared" si="126"/>
        <v>14</v>
      </c>
      <c r="E2008" s="3" t="str">
        <f t="shared" si="127"/>
        <v>20141214</v>
      </c>
      <c r="F2008" s="35">
        <v>0.58333333333333337</v>
      </c>
      <c r="G2008">
        <v>12.3</v>
      </c>
    </row>
    <row r="2009" spans="1:7" x14ac:dyDescent="0.25">
      <c r="A2009" s="34">
        <v>41974</v>
      </c>
      <c r="B2009" s="3">
        <f t="shared" si="124"/>
        <v>2014</v>
      </c>
      <c r="C2009" s="3">
        <f t="shared" si="125"/>
        <v>12</v>
      </c>
      <c r="D2009" s="3">
        <f t="shared" si="126"/>
        <v>15</v>
      </c>
      <c r="E2009" s="3" t="str">
        <f t="shared" si="127"/>
        <v>20141215</v>
      </c>
      <c r="F2009" s="35">
        <v>0.625</v>
      </c>
      <c r="G2009">
        <v>13.2</v>
      </c>
    </row>
    <row r="2010" spans="1:7" x14ac:dyDescent="0.25">
      <c r="A2010" s="34">
        <v>41974</v>
      </c>
      <c r="B2010" s="3">
        <f t="shared" si="124"/>
        <v>2014</v>
      </c>
      <c r="C2010" s="3">
        <f t="shared" si="125"/>
        <v>12</v>
      </c>
      <c r="D2010" s="3">
        <f t="shared" si="126"/>
        <v>16</v>
      </c>
      <c r="E2010" s="3" t="str">
        <f t="shared" si="127"/>
        <v>20141216</v>
      </c>
      <c r="F2010" s="35">
        <v>0.66666666666666663</v>
      </c>
      <c r="G2010">
        <v>14.4</v>
      </c>
    </row>
    <row r="2011" spans="1:7" x14ac:dyDescent="0.25">
      <c r="A2011" s="34">
        <v>41974</v>
      </c>
      <c r="B2011" s="3">
        <f t="shared" si="124"/>
        <v>2014</v>
      </c>
      <c r="C2011" s="3">
        <f t="shared" si="125"/>
        <v>12</v>
      </c>
      <c r="D2011" s="3">
        <f t="shared" si="126"/>
        <v>17</v>
      </c>
      <c r="E2011" s="3" t="str">
        <f t="shared" si="127"/>
        <v>20141217</v>
      </c>
      <c r="F2011" s="35">
        <v>0.70833333333333337</v>
      </c>
      <c r="G2011">
        <v>15.4</v>
      </c>
    </row>
    <row r="2012" spans="1:7" x14ac:dyDescent="0.25">
      <c r="A2012" s="34">
        <v>41974</v>
      </c>
      <c r="B2012" s="3">
        <f t="shared" si="124"/>
        <v>2014</v>
      </c>
      <c r="C2012" s="3">
        <f t="shared" si="125"/>
        <v>12</v>
      </c>
      <c r="D2012" s="3">
        <f t="shared" si="126"/>
        <v>18</v>
      </c>
      <c r="E2012" s="3" t="str">
        <f t="shared" si="127"/>
        <v>20141218</v>
      </c>
      <c r="F2012" s="35">
        <v>0.75</v>
      </c>
      <c r="G2012">
        <v>16</v>
      </c>
    </row>
    <row r="2013" spans="1:7" x14ac:dyDescent="0.25">
      <c r="A2013" s="34">
        <v>41974</v>
      </c>
      <c r="B2013" s="3">
        <f t="shared" si="124"/>
        <v>2014</v>
      </c>
      <c r="C2013" s="3">
        <f t="shared" si="125"/>
        <v>12</v>
      </c>
      <c r="D2013" s="3">
        <f t="shared" si="126"/>
        <v>19</v>
      </c>
      <c r="E2013" s="3" t="str">
        <f t="shared" si="127"/>
        <v>20141219</v>
      </c>
      <c r="F2013" s="35">
        <v>0.79166666666666663</v>
      </c>
      <c r="G2013">
        <v>16.5</v>
      </c>
    </row>
    <row r="2014" spans="1:7" x14ac:dyDescent="0.25">
      <c r="A2014" s="34">
        <v>41974</v>
      </c>
      <c r="B2014" s="3">
        <f t="shared" si="124"/>
        <v>2014</v>
      </c>
      <c r="C2014" s="3">
        <f t="shared" si="125"/>
        <v>12</v>
      </c>
      <c r="D2014" s="3">
        <f t="shared" si="126"/>
        <v>20</v>
      </c>
      <c r="E2014" s="3" t="str">
        <f t="shared" si="127"/>
        <v>20141220</v>
      </c>
      <c r="F2014" s="35">
        <v>0.83333333333333337</v>
      </c>
      <c r="G2014">
        <v>16.100000000000001</v>
      </c>
    </row>
    <row r="2015" spans="1:7" x14ac:dyDescent="0.25">
      <c r="A2015" s="34">
        <v>41974</v>
      </c>
      <c r="B2015" s="3">
        <f t="shared" si="124"/>
        <v>2014</v>
      </c>
      <c r="C2015" s="3">
        <f t="shared" si="125"/>
        <v>12</v>
      </c>
      <c r="D2015" s="3">
        <f t="shared" si="126"/>
        <v>21</v>
      </c>
      <c r="E2015" s="3" t="str">
        <f t="shared" si="127"/>
        <v>20141221</v>
      </c>
      <c r="F2015" s="35">
        <v>0.875</v>
      </c>
      <c r="G2015">
        <v>16.100000000000001</v>
      </c>
    </row>
    <row r="2016" spans="1:7" x14ac:dyDescent="0.25">
      <c r="A2016" s="34">
        <v>41974</v>
      </c>
      <c r="B2016" s="3">
        <f t="shared" si="124"/>
        <v>2014</v>
      </c>
      <c r="C2016" s="3">
        <f t="shared" si="125"/>
        <v>12</v>
      </c>
      <c r="D2016" s="3">
        <f t="shared" si="126"/>
        <v>22</v>
      </c>
      <c r="E2016" s="3" t="str">
        <f t="shared" si="127"/>
        <v>20141222</v>
      </c>
      <c r="F2016" s="35">
        <v>0.91666666666666663</v>
      </c>
      <c r="G2016">
        <v>15.5</v>
      </c>
    </row>
    <row r="2017" spans="1:7" x14ac:dyDescent="0.25">
      <c r="A2017" s="34">
        <v>41974</v>
      </c>
      <c r="B2017" s="3">
        <f t="shared" si="124"/>
        <v>2014</v>
      </c>
      <c r="C2017" s="3">
        <f t="shared" si="125"/>
        <v>12</v>
      </c>
      <c r="D2017" s="3">
        <f t="shared" si="126"/>
        <v>23</v>
      </c>
      <c r="E2017" s="3" t="str">
        <f t="shared" si="127"/>
        <v>20141223</v>
      </c>
      <c r="F2017" s="35">
        <v>0.95833333333333337</v>
      </c>
      <c r="G2017">
        <v>14.2</v>
      </c>
    </row>
    <row r="2018" spans="1:7" x14ac:dyDescent="0.25">
      <c r="A2018" s="34">
        <v>42005</v>
      </c>
      <c r="B2018" s="3">
        <f t="shared" si="124"/>
        <v>2015</v>
      </c>
      <c r="C2018" s="3">
        <f t="shared" si="125"/>
        <v>1</v>
      </c>
      <c r="D2018" s="3">
        <f t="shared" si="126"/>
        <v>0</v>
      </c>
      <c r="E2018" s="3" t="str">
        <f t="shared" si="127"/>
        <v>201510</v>
      </c>
      <c r="F2018" s="35">
        <v>0</v>
      </c>
      <c r="G2018">
        <v>13.3</v>
      </c>
    </row>
    <row r="2019" spans="1:7" x14ac:dyDescent="0.25">
      <c r="A2019" s="34">
        <v>42005</v>
      </c>
      <c r="B2019" s="3">
        <f t="shared" si="124"/>
        <v>2015</v>
      </c>
      <c r="C2019" s="3">
        <f t="shared" si="125"/>
        <v>1</v>
      </c>
      <c r="D2019" s="3">
        <f t="shared" si="126"/>
        <v>1</v>
      </c>
      <c r="E2019" s="3" t="str">
        <f t="shared" si="127"/>
        <v>201511</v>
      </c>
      <c r="F2019" s="35">
        <v>4.1666666666666664E-2</v>
      </c>
      <c r="G2019">
        <v>12.1</v>
      </c>
    </row>
    <row r="2020" spans="1:7" x14ac:dyDescent="0.25">
      <c r="A2020" s="34">
        <v>42005</v>
      </c>
      <c r="B2020" s="3">
        <f t="shared" si="124"/>
        <v>2015</v>
      </c>
      <c r="C2020" s="3">
        <f t="shared" si="125"/>
        <v>1</v>
      </c>
      <c r="D2020" s="3">
        <f t="shared" si="126"/>
        <v>2</v>
      </c>
      <c r="E2020" s="3" t="str">
        <f t="shared" si="127"/>
        <v>201512</v>
      </c>
      <c r="F2020" s="35">
        <v>8.3333333333333329E-2</v>
      </c>
      <c r="G2020">
        <v>11.3</v>
      </c>
    </row>
    <row r="2021" spans="1:7" x14ac:dyDescent="0.25">
      <c r="A2021" s="34">
        <v>42005</v>
      </c>
      <c r="B2021" s="3">
        <f t="shared" si="124"/>
        <v>2015</v>
      </c>
      <c r="C2021" s="3">
        <f t="shared" si="125"/>
        <v>1</v>
      </c>
      <c r="D2021" s="3">
        <f t="shared" si="126"/>
        <v>3</v>
      </c>
      <c r="E2021" s="3" t="str">
        <f t="shared" si="127"/>
        <v>201513</v>
      </c>
      <c r="F2021" s="35">
        <v>0.125</v>
      </c>
      <c r="G2021">
        <v>10.4</v>
      </c>
    </row>
    <row r="2022" spans="1:7" x14ac:dyDescent="0.25">
      <c r="A2022" s="34">
        <v>42005</v>
      </c>
      <c r="B2022" s="3">
        <f t="shared" si="124"/>
        <v>2015</v>
      </c>
      <c r="C2022" s="3">
        <f t="shared" si="125"/>
        <v>1</v>
      </c>
      <c r="D2022" s="3">
        <f t="shared" si="126"/>
        <v>4</v>
      </c>
      <c r="E2022" s="3" t="str">
        <f t="shared" si="127"/>
        <v>201514</v>
      </c>
      <c r="F2022" s="35">
        <v>0.16666666666666666</v>
      </c>
      <c r="G2022">
        <v>10.199999999999999</v>
      </c>
    </row>
    <row r="2023" spans="1:7" x14ac:dyDescent="0.25">
      <c r="A2023" s="34">
        <v>42005</v>
      </c>
      <c r="B2023" s="3">
        <f t="shared" si="124"/>
        <v>2015</v>
      </c>
      <c r="C2023" s="3">
        <f t="shared" si="125"/>
        <v>1</v>
      </c>
      <c r="D2023" s="3">
        <f t="shared" si="126"/>
        <v>5</v>
      </c>
      <c r="E2023" s="3" t="str">
        <f t="shared" si="127"/>
        <v>201515</v>
      </c>
      <c r="F2023" s="35">
        <v>0.20833333333333334</v>
      </c>
      <c r="G2023">
        <v>10.6</v>
      </c>
    </row>
    <row r="2024" spans="1:7" x14ac:dyDescent="0.25">
      <c r="A2024" s="34">
        <v>42005</v>
      </c>
      <c r="B2024" s="3">
        <f t="shared" si="124"/>
        <v>2015</v>
      </c>
      <c r="C2024" s="3">
        <f t="shared" si="125"/>
        <v>1</v>
      </c>
      <c r="D2024" s="3">
        <f t="shared" si="126"/>
        <v>6</v>
      </c>
      <c r="E2024" s="3" t="str">
        <f t="shared" si="127"/>
        <v>201516</v>
      </c>
      <c r="F2024" s="35">
        <v>0.25</v>
      </c>
      <c r="G2024">
        <v>11.6</v>
      </c>
    </row>
    <row r="2025" spans="1:7" x14ac:dyDescent="0.25">
      <c r="A2025" s="34">
        <v>42005</v>
      </c>
      <c r="B2025" s="3">
        <f t="shared" si="124"/>
        <v>2015</v>
      </c>
      <c r="C2025" s="3">
        <f t="shared" si="125"/>
        <v>1</v>
      </c>
      <c r="D2025" s="3">
        <f t="shared" si="126"/>
        <v>7</v>
      </c>
      <c r="E2025" s="3" t="str">
        <f t="shared" si="127"/>
        <v>201517</v>
      </c>
      <c r="F2025" s="35">
        <v>0.29166666666666669</v>
      </c>
      <c r="G2025">
        <v>12.9</v>
      </c>
    </row>
    <row r="2026" spans="1:7" x14ac:dyDescent="0.25">
      <c r="A2026" s="34">
        <v>42005</v>
      </c>
      <c r="B2026" s="3">
        <f t="shared" si="124"/>
        <v>2015</v>
      </c>
      <c r="C2026" s="3">
        <f t="shared" si="125"/>
        <v>1</v>
      </c>
      <c r="D2026" s="3">
        <f t="shared" si="126"/>
        <v>8</v>
      </c>
      <c r="E2026" s="3" t="str">
        <f t="shared" si="127"/>
        <v>201518</v>
      </c>
      <c r="F2026" s="35">
        <v>0.33333333333333331</v>
      </c>
      <c r="G2026">
        <v>14.2</v>
      </c>
    </row>
    <row r="2027" spans="1:7" x14ac:dyDescent="0.25">
      <c r="A2027" s="34">
        <v>42005</v>
      </c>
      <c r="B2027" s="3">
        <f t="shared" si="124"/>
        <v>2015</v>
      </c>
      <c r="C2027" s="3">
        <f t="shared" si="125"/>
        <v>1</v>
      </c>
      <c r="D2027" s="3">
        <f t="shared" si="126"/>
        <v>9</v>
      </c>
      <c r="E2027" s="3" t="str">
        <f t="shared" si="127"/>
        <v>201519</v>
      </c>
      <c r="F2027" s="35">
        <v>0.375</v>
      </c>
      <c r="G2027">
        <v>15</v>
      </c>
    </row>
    <row r="2028" spans="1:7" x14ac:dyDescent="0.25">
      <c r="A2028" s="34">
        <v>42005</v>
      </c>
      <c r="B2028" s="3">
        <f t="shared" si="124"/>
        <v>2015</v>
      </c>
      <c r="C2028" s="3">
        <f t="shared" si="125"/>
        <v>1</v>
      </c>
      <c r="D2028" s="3">
        <f t="shared" si="126"/>
        <v>10</v>
      </c>
      <c r="E2028" s="3" t="str">
        <f t="shared" si="127"/>
        <v>2015110</v>
      </c>
      <c r="F2028" s="35">
        <v>0.41666666666666669</v>
      </c>
      <c r="G2028">
        <v>14.8</v>
      </c>
    </row>
    <row r="2029" spans="1:7" x14ac:dyDescent="0.25">
      <c r="A2029" s="34">
        <v>42005</v>
      </c>
      <c r="B2029" s="3">
        <f t="shared" si="124"/>
        <v>2015</v>
      </c>
      <c r="C2029" s="3">
        <f t="shared" si="125"/>
        <v>1</v>
      </c>
      <c r="D2029" s="3">
        <f t="shared" si="126"/>
        <v>11</v>
      </c>
      <c r="E2029" s="3" t="str">
        <f t="shared" si="127"/>
        <v>2015111</v>
      </c>
      <c r="F2029" s="35">
        <v>0.45833333333333331</v>
      </c>
      <c r="G2029">
        <v>14.3</v>
      </c>
    </row>
    <row r="2030" spans="1:7" x14ac:dyDescent="0.25">
      <c r="A2030" s="34">
        <v>42005</v>
      </c>
      <c r="B2030" s="3">
        <f t="shared" si="124"/>
        <v>2015</v>
      </c>
      <c r="C2030" s="3">
        <f t="shared" si="125"/>
        <v>1</v>
      </c>
      <c r="D2030" s="3">
        <f t="shared" si="126"/>
        <v>12</v>
      </c>
      <c r="E2030" s="3" t="str">
        <f t="shared" si="127"/>
        <v>2015112</v>
      </c>
      <c r="F2030" s="35">
        <v>0.5</v>
      </c>
      <c r="G2030">
        <v>14.1</v>
      </c>
    </row>
    <row r="2031" spans="1:7" x14ac:dyDescent="0.25">
      <c r="A2031" s="34">
        <v>42005</v>
      </c>
      <c r="B2031" s="3">
        <f t="shared" si="124"/>
        <v>2015</v>
      </c>
      <c r="C2031" s="3">
        <f t="shared" si="125"/>
        <v>1</v>
      </c>
      <c r="D2031" s="3">
        <f t="shared" si="126"/>
        <v>13</v>
      </c>
      <c r="E2031" s="3" t="str">
        <f t="shared" si="127"/>
        <v>2015113</v>
      </c>
      <c r="F2031" s="35">
        <v>0.54166666666666663</v>
      </c>
      <c r="G2031">
        <v>13.3</v>
      </c>
    </row>
    <row r="2032" spans="1:7" x14ac:dyDescent="0.25">
      <c r="A2032" s="34">
        <v>42005</v>
      </c>
      <c r="B2032" s="3">
        <f t="shared" si="124"/>
        <v>2015</v>
      </c>
      <c r="C2032" s="3">
        <f t="shared" si="125"/>
        <v>1</v>
      </c>
      <c r="D2032" s="3">
        <f t="shared" si="126"/>
        <v>14</v>
      </c>
      <c r="E2032" s="3" t="str">
        <f t="shared" si="127"/>
        <v>2015114</v>
      </c>
      <c r="F2032" s="35">
        <v>0.58333333333333337</v>
      </c>
      <c r="G2032">
        <v>13</v>
      </c>
    </row>
    <row r="2033" spans="1:7" x14ac:dyDescent="0.25">
      <c r="A2033" s="34">
        <v>42005</v>
      </c>
      <c r="B2033" s="3">
        <f t="shared" si="124"/>
        <v>2015</v>
      </c>
      <c r="C2033" s="3">
        <f t="shared" si="125"/>
        <v>1</v>
      </c>
      <c r="D2033" s="3">
        <f t="shared" si="126"/>
        <v>15</v>
      </c>
      <c r="E2033" s="3" t="str">
        <f t="shared" si="127"/>
        <v>2015115</v>
      </c>
      <c r="F2033" s="35">
        <v>0.625</v>
      </c>
      <c r="G2033">
        <v>13.4</v>
      </c>
    </row>
    <row r="2034" spans="1:7" x14ac:dyDescent="0.25">
      <c r="A2034" s="34">
        <v>42005</v>
      </c>
      <c r="B2034" s="3">
        <f t="shared" si="124"/>
        <v>2015</v>
      </c>
      <c r="C2034" s="3">
        <f t="shared" si="125"/>
        <v>1</v>
      </c>
      <c r="D2034" s="3">
        <f t="shared" si="126"/>
        <v>16</v>
      </c>
      <c r="E2034" s="3" t="str">
        <f t="shared" si="127"/>
        <v>2015116</v>
      </c>
      <c r="F2034" s="35">
        <v>0.66666666666666663</v>
      </c>
      <c r="G2034">
        <v>14.1</v>
      </c>
    </row>
    <row r="2035" spans="1:7" x14ac:dyDescent="0.25">
      <c r="A2035" s="34">
        <v>42005</v>
      </c>
      <c r="B2035" s="3">
        <f t="shared" si="124"/>
        <v>2015</v>
      </c>
      <c r="C2035" s="3">
        <f t="shared" si="125"/>
        <v>1</v>
      </c>
      <c r="D2035" s="3">
        <f t="shared" si="126"/>
        <v>17</v>
      </c>
      <c r="E2035" s="3" t="str">
        <f t="shared" si="127"/>
        <v>2015117</v>
      </c>
      <c r="F2035" s="35">
        <v>0.70833333333333337</v>
      </c>
      <c r="G2035">
        <v>14.6</v>
      </c>
    </row>
    <row r="2036" spans="1:7" x14ac:dyDescent="0.25">
      <c r="A2036" s="34">
        <v>42005</v>
      </c>
      <c r="B2036" s="3">
        <f t="shared" si="124"/>
        <v>2015</v>
      </c>
      <c r="C2036" s="3">
        <f t="shared" si="125"/>
        <v>1</v>
      </c>
      <c r="D2036" s="3">
        <f t="shared" si="126"/>
        <v>18</v>
      </c>
      <c r="E2036" s="3" t="str">
        <f t="shared" si="127"/>
        <v>2015118</v>
      </c>
      <c r="F2036" s="35">
        <v>0.75</v>
      </c>
      <c r="G2036">
        <v>15.6</v>
      </c>
    </row>
    <row r="2037" spans="1:7" x14ac:dyDescent="0.25">
      <c r="A2037" s="34">
        <v>42005</v>
      </c>
      <c r="B2037" s="3">
        <f t="shared" si="124"/>
        <v>2015</v>
      </c>
      <c r="C2037" s="3">
        <f t="shared" si="125"/>
        <v>1</v>
      </c>
      <c r="D2037" s="3">
        <f t="shared" si="126"/>
        <v>19</v>
      </c>
      <c r="E2037" s="3" t="str">
        <f t="shared" si="127"/>
        <v>2015119</v>
      </c>
      <c r="F2037" s="35">
        <v>0.79166666666666663</v>
      </c>
      <c r="G2037">
        <v>16.3</v>
      </c>
    </row>
    <row r="2038" spans="1:7" x14ac:dyDescent="0.25">
      <c r="A2038" s="34">
        <v>42005</v>
      </c>
      <c r="B2038" s="3">
        <f t="shared" si="124"/>
        <v>2015</v>
      </c>
      <c r="C2038" s="3">
        <f t="shared" si="125"/>
        <v>1</v>
      </c>
      <c r="D2038" s="3">
        <f t="shared" si="126"/>
        <v>20</v>
      </c>
      <c r="E2038" s="3" t="str">
        <f t="shared" si="127"/>
        <v>2015120</v>
      </c>
      <c r="F2038" s="35">
        <v>0.83333333333333337</v>
      </c>
      <c r="G2038">
        <v>15.8</v>
      </c>
    </row>
    <row r="2039" spans="1:7" x14ac:dyDescent="0.25">
      <c r="A2039" s="34">
        <v>42005</v>
      </c>
      <c r="B2039" s="3">
        <f t="shared" si="124"/>
        <v>2015</v>
      </c>
      <c r="C2039" s="3">
        <f t="shared" si="125"/>
        <v>1</v>
      </c>
      <c r="D2039" s="3">
        <f t="shared" si="126"/>
        <v>21</v>
      </c>
      <c r="E2039" s="3" t="str">
        <f t="shared" si="127"/>
        <v>2015121</v>
      </c>
      <c r="F2039" s="35">
        <v>0.875</v>
      </c>
      <c r="G2039">
        <v>15.4</v>
      </c>
    </row>
    <row r="2040" spans="1:7" x14ac:dyDescent="0.25">
      <c r="A2040" s="34">
        <v>42005</v>
      </c>
      <c r="B2040" s="3">
        <f t="shared" si="124"/>
        <v>2015</v>
      </c>
      <c r="C2040" s="3">
        <f t="shared" si="125"/>
        <v>1</v>
      </c>
      <c r="D2040" s="3">
        <f t="shared" si="126"/>
        <v>22</v>
      </c>
      <c r="E2040" s="3" t="str">
        <f t="shared" si="127"/>
        <v>2015122</v>
      </c>
      <c r="F2040" s="35">
        <v>0.91666666666666663</v>
      </c>
      <c r="G2040">
        <v>14.7</v>
      </c>
    </row>
    <row r="2041" spans="1:7" x14ac:dyDescent="0.25">
      <c r="A2041" s="34">
        <v>42005</v>
      </c>
      <c r="B2041" s="3">
        <f t="shared" si="124"/>
        <v>2015</v>
      </c>
      <c r="C2041" s="3">
        <f t="shared" si="125"/>
        <v>1</v>
      </c>
      <c r="D2041" s="3">
        <f t="shared" si="126"/>
        <v>23</v>
      </c>
      <c r="E2041" s="3" t="str">
        <f t="shared" si="127"/>
        <v>2015123</v>
      </c>
      <c r="F2041" s="35">
        <v>0.95833333333333337</v>
      </c>
      <c r="G2041">
        <v>13.7</v>
      </c>
    </row>
    <row r="2042" spans="1:7" x14ac:dyDescent="0.25">
      <c r="A2042" s="34">
        <v>42036</v>
      </c>
      <c r="B2042" s="3">
        <f t="shared" si="124"/>
        <v>2015</v>
      </c>
      <c r="C2042" s="3">
        <f t="shared" si="125"/>
        <v>2</v>
      </c>
      <c r="D2042" s="3">
        <f t="shared" si="126"/>
        <v>0</v>
      </c>
      <c r="E2042" s="3" t="str">
        <f t="shared" si="127"/>
        <v>201520</v>
      </c>
      <c r="F2042" s="35">
        <v>0</v>
      </c>
      <c r="G2042">
        <v>16</v>
      </c>
    </row>
    <row r="2043" spans="1:7" x14ac:dyDescent="0.25">
      <c r="A2043" s="34">
        <v>42036</v>
      </c>
      <c r="B2043" s="3">
        <f t="shared" si="124"/>
        <v>2015</v>
      </c>
      <c r="C2043" s="3">
        <f t="shared" si="125"/>
        <v>2</v>
      </c>
      <c r="D2043" s="3">
        <f t="shared" si="126"/>
        <v>1</v>
      </c>
      <c r="E2043" s="3" t="str">
        <f t="shared" si="127"/>
        <v>201521</v>
      </c>
      <c r="F2043" s="35">
        <v>4.1666666666666664E-2</v>
      </c>
      <c r="G2043">
        <v>15.5</v>
      </c>
    </row>
    <row r="2044" spans="1:7" x14ac:dyDescent="0.25">
      <c r="A2044" s="34">
        <v>42036</v>
      </c>
      <c r="B2044" s="3">
        <f t="shared" si="124"/>
        <v>2015</v>
      </c>
      <c r="C2044" s="3">
        <f t="shared" si="125"/>
        <v>2</v>
      </c>
      <c r="D2044" s="3">
        <f t="shared" si="126"/>
        <v>2</v>
      </c>
      <c r="E2044" s="3" t="str">
        <f t="shared" si="127"/>
        <v>201522</v>
      </c>
      <c r="F2044" s="35">
        <v>8.3333333333333329E-2</v>
      </c>
      <c r="G2044">
        <v>15.1</v>
      </c>
    </row>
    <row r="2045" spans="1:7" x14ac:dyDescent="0.25">
      <c r="A2045" s="34">
        <v>42036</v>
      </c>
      <c r="B2045" s="3">
        <f t="shared" si="124"/>
        <v>2015</v>
      </c>
      <c r="C2045" s="3">
        <f t="shared" si="125"/>
        <v>2</v>
      </c>
      <c r="D2045" s="3">
        <f t="shared" si="126"/>
        <v>3</v>
      </c>
      <c r="E2045" s="3" t="str">
        <f t="shared" si="127"/>
        <v>201523</v>
      </c>
      <c r="F2045" s="35">
        <v>0.125</v>
      </c>
      <c r="G2045">
        <v>15</v>
      </c>
    </row>
    <row r="2046" spans="1:7" x14ac:dyDescent="0.25">
      <c r="A2046" s="34">
        <v>42036</v>
      </c>
      <c r="B2046" s="3">
        <f t="shared" si="124"/>
        <v>2015</v>
      </c>
      <c r="C2046" s="3">
        <f t="shared" si="125"/>
        <v>2</v>
      </c>
      <c r="D2046" s="3">
        <f t="shared" si="126"/>
        <v>4</v>
      </c>
      <c r="E2046" s="3" t="str">
        <f t="shared" si="127"/>
        <v>201524</v>
      </c>
      <c r="F2046" s="35">
        <v>0.16666666666666666</v>
      </c>
      <c r="G2046">
        <v>14.9</v>
      </c>
    </row>
    <row r="2047" spans="1:7" x14ac:dyDescent="0.25">
      <c r="A2047" s="34">
        <v>42036</v>
      </c>
      <c r="B2047" s="3">
        <f t="shared" si="124"/>
        <v>2015</v>
      </c>
      <c r="C2047" s="3">
        <f t="shared" si="125"/>
        <v>2</v>
      </c>
      <c r="D2047" s="3">
        <f t="shared" si="126"/>
        <v>5</v>
      </c>
      <c r="E2047" s="3" t="str">
        <f t="shared" si="127"/>
        <v>201525</v>
      </c>
      <c r="F2047" s="35">
        <v>0.20833333333333334</v>
      </c>
      <c r="G2047">
        <v>15</v>
      </c>
    </row>
    <row r="2048" spans="1:7" x14ac:dyDescent="0.25">
      <c r="A2048" s="34">
        <v>42036</v>
      </c>
      <c r="B2048" s="3">
        <f t="shared" si="124"/>
        <v>2015</v>
      </c>
      <c r="C2048" s="3">
        <f t="shared" si="125"/>
        <v>2</v>
      </c>
      <c r="D2048" s="3">
        <f t="shared" si="126"/>
        <v>6</v>
      </c>
      <c r="E2048" s="3" t="str">
        <f t="shared" si="127"/>
        <v>201526</v>
      </c>
      <c r="F2048" s="35">
        <v>0.25</v>
      </c>
      <c r="G2048">
        <v>15.9</v>
      </c>
    </row>
    <row r="2049" spans="1:7" x14ac:dyDescent="0.25">
      <c r="A2049" s="34">
        <v>42036</v>
      </c>
      <c r="B2049" s="3">
        <f t="shared" si="124"/>
        <v>2015</v>
      </c>
      <c r="C2049" s="3">
        <f t="shared" si="125"/>
        <v>2</v>
      </c>
      <c r="D2049" s="3">
        <f t="shared" si="126"/>
        <v>7</v>
      </c>
      <c r="E2049" s="3" t="str">
        <f t="shared" si="127"/>
        <v>201527</v>
      </c>
      <c r="F2049" s="35">
        <v>0.29166666666666669</v>
      </c>
      <c r="G2049">
        <v>17</v>
      </c>
    </row>
    <row r="2050" spans="1:7" x14ac:dyDescent="0.25">
      <c r="A2050" s="34">
        <v>42036</v>
      </c>
      <c r="B2050" s="3">
        <f t="shared" si="124"/>
        <v>2015</v>
      </c>
      <c r="C2050" s="3">
        <f t="shared" si="125"/>
        <v>2</v>
      </c>
      <c r="D2050" s="3">
        <f t="shared" si="126"/>
        <v>8</v>
      </c>
      <c r="E2050" s="3" t="str">
        <f t="shared" si="127"/>
        <v>201528</v>
      </c>
      <c r="F2050" s="35">
        <v>0.33333333333333331</v>
      </c>
      <c r="G2050">
        <v>17.2</v>
      </c>
    </row>
    <row r="2051" spans="1:7" x14ac:dyDescent="0.25">
      <c r="A2051" s="34">
        <v>42036</v>
      </c>
      <c r="B2051" s="3">
        <f t="shared" ref="B2051:B2114" si="128">YEAR(A2051)</f>
        <v>2015</v>
      </c>
      <c r="C2051" s="3">
        <f t="shared" ref="C2051:C2114" si="129">MONTH(A2051)</f>
        <v>2</v>
      </c>
      <c r="D2051" s="3">
        <f t="shared" ref="D2051:D2114" si="130">HOUR(F2051)</f>
        <v>9</v>
      </c>
      <c r="E2051" s="3" t="str">
        <f t="shared" ref="E2051:E2114" si="131">B2051&amp;C2051&amp;D2051</f>
        <v>201529</v>
      </c>
      <c r="F2051" s="35">
        <v>0.375</v>
      </c>
      <c r="G2051">
        <v>16.3</v>
      </c>
    </row>
    <row r="2052" spans="1:7" x14ac:dyDescent="0.25">
      <c r="A2052" s="34">
        <v>42036</v>
      </c>
      <c r="B2052" s="3">
        <f t="shared" si="128"/>
        <v>2015</v>
      </c>
      <c r="C2052" s="3">
        <f t="shared" si="129"/>
        <v>2</v>
      </c>
      <c r="D2052" s="3">
        <f t="shared" si="130"/>
        <v>10</v>
      </c>
      <c r="E2052" s="3" t="str">
        <f t="shared" si="131"/>
        <v>2015210</v>
      </c>
      <c r="F2052" s="35">
        <v>0.41666666666666669</v>
      </c>
      <c r="G2052">
        <v>15.2</v>
      </c>
    </row>
    <row r="2053" spans="1:7" x14ac:dyDescent="0.25">
      <c r="A2053" s="34">
        <v>42036</v>
      </c>
      <c r="B2053" s="3">
        <f t="shared" si="128"/>
        <v>2015</v>
      </c>
      <c r="C2053" s="3">
        <f t="shared" si="129"/>
        <v>2</v>
      </c>
      <c r="D2053" s="3">
        <f t="shared" si="130"/>
        <v>11</v>
      </c>
      <c r="E2053" s="3" t="str">
        <f t="shared" si="131"/>
        <v>2015211</v>
      </c>
      <c r="F2053" s="35">
        <v>0.45833333333333331</v>
      </c>
      <c r="G2053">
        <v>14.4</v>
      </c>
    </row>
    <row r="2054" spans="1:7" x14ac:dyDescent="0.25">
      <c r="A2054" s="34">
        <v>42036</v>
      </c>
      <c r="B2054" s="3">
        <f t="shared" si="128"/>
        <v>2015</v>
      </c>
      <c r="C2054" s="3">
        <f t="shared" si="129"/>
        <v>2</v>
      </c>
      <c r="D2054" s="3">
        <f t="shared" si="130"/>
        <v>12</v>
      </c>
      <c r="E2054" s="3" t="str">
        <f t="shared" si="131"/>
        <v>2015212</v>
      </c>
      <c r="F2054" s="35">
        <v>0.5</v>
      </c>
      <c r="G2054">
        <v>14.3</v>
      </c>
    </row>
    <row r="2055" spans="1:7" x14ac:dyDescent="0.25">
      <c r="A2055" s="34">
        <v>42036</v>
      </c>
      <c r="B2055" s="3">
        <f t="shared" si="128"/>
        <v>2015</v>
      </c>
      <c r="C2055" s="3">
        <f t="shared" si="129"/>
        <v>2</v>
      </c>
      <c r="D2055" s="3">
        <f t="shared" si="130"/>
        <v>13</v>
      </c>
      <c r="E2055" s="3" t="str">
        <f t="shared" si="131"/>
        <v>2015213</v>
      </c>
      <c r="F2055" s="35">
        <v>0.54166666666666663</v>
      </c>
      <c r="G2055">
        <v>13.9</v>
      </c>
    </row>
    <row r="2056" spans="1:7" x14ac:dyDescent="0.25">
      <c r="A2056" s="34">
        <v>42036</v>
      </c>
      <c r="B2056" s="3">
        <f t="shared" si="128"/>
        <v>2015</v>
      </c>
      <c r="C2056" s="3">
        <f t="shared" si="129"/>
        <v>2</v>
      </c>
      <c r="D2056" s="3">
        <f t="shared" si="130"/>
        <v>14</v>
      </c>
      <c r="E2056" s="3" t="str">
        <f t="shared" si="131"/>
        <v>2015214</v>
      </c>
      <c r="F2056" s="35">
        <v>0.58333333333333337</v>
      </c>
      <c r="G2056">
        <v>14</v>
      </c>
    </row>
    <row r="2057" spans="1:7" x14ac:dyDescent="0.25">
      <c r="A2057" s="34">
        <v>42036</v>
      </c>
      <c r="B2057" s="3">
        <f t="shared" si="128"/>
        <v>2015</v>
      </c>
      <c r="C2057" s="3">
        <f t="shared" si="129"/>
        <v>2</v>
      </c>
      <c r="D2057" s="3">
        <f t="shared" si="130"/>
        <v>15</v>
      </c>
      <c r="E2057" s="3" t="str">
        <f t="shared" si="131"/>
        <v>2015215</v>
      </c>
      <c r="F2057" s="35">
        <v>0.625</v>
      </c>
      <c r="G2057">
        <v>14.2</v>
      </c>
    </row>
    <row r="2058" spans="1:7" x14ac:dyDescent="0.25">
      <c r="A2058" s="34">
        <v>42036</v>
      </c>
      <c r="B2058" s="3">
        <f t="shared" si="128"/>
        <v>2015</v>
      </c>
      <c r="C2058" s="3">
        <f t="shared" si="129"/>
        <v>2</v>
      </c>
      <c r="D2058" s="3">
        <f t="shared" si="130"/>
        <v>16</v>
      </c>
      <c r="E2058" s="3" t="str">
        <f t="shared" si="131"/>
        <v>2015216</v>
      </c>
      <c r="F2058" s="35">
        <v>0.66666666666666663</v>
      </c>
      <c r="G2058">
        <v>14.6</v>
      </c>
    </row>
    <row r="2059" spans="1:7" x14ac:dyDescent="0.25">
      <c r="A2059" s="34">
        <v>42036</v>
      </c>
      <c r="B2059" s="3">
        <f t="shared" si="128"/>
        <v>2015</v>
      </c>
      <c r="C2059" s="3">
        <f t="shared" si="129"/>
        <v>2</v>
      </c>
      <c r="D2059" s="3">
        <f t="shared" si="130"/>
        <v>17</v>
      </c>
      <c r="E2059" s="3" t="str">
        <f t="shared" si="131"/>
        <v>2015217</v>
      </c>
      <c r="F2059" s="35">
        <v>0.70833333333333337</v>
      </c>
      <c r="G2059">
        <v>15.2</v>
      </c>
    </row>
    <row r="2060" spans="1:7" x14ac:dyDescent="0.25">
      <c r="A2060" s="34">
        <v>42036</v>
      </c>
      <c r="B2060" s="3">
        <f t="shared" si="128"/>
        <v>2015</v>
      </c>
      <c r="C2060" s="3">
        <f t="shared" si="129"/>
        <v>2</v>
      </c>
      <c r="D2060" s="3">
        <f t="shared" si="130"/>
        <v>18</v>
      </c>
      <c r="E2060" s="3" t="str">
        <f t="shared" si="131"/>
        <v>2015218</v>
      </c>
      <c r="F2060" s="35">
        <v>0.75</v>
      </c>
      <c r="G2060">
        <v>16.7</v>
      </c>
    </row>
    <row r="2061" spans="1:7" x14ac:dyDescent="0.25">
      <c r="A2061" s="34">
        <v>42036</v>
      </c>
      <c r="B2061" s="3">
        <f t="shared" si="128"/>
        <v>2015</v>
      </c>
      <c r="C2061" s="3">
        <f t="shared" si="129"/>
        <v>2</v>
      </c>
      <c r="D2061" s="3">
        <f t="shared" si="130"/>
        <v>19</v>
      </c>
      <c r="E2061" s="3" t="str">
        <f t="shared" si="131"/>
        <v>2015219</v>
      </c>
      <c r="F2061" s="35">
        <v>0.79166666666666663</v>
      </c>
      <c r="G2061">
        <v>17.8</v>
      </c>
    </row>
    <row r="2062" spans="1:7" x14ac:dyDescent="0.25">
      <c r="A2062" s="34">
        <v>42036</v>
      </c>
      <c r="B2062" s="3">
        <f t="shared" si="128"/>
        <v>2015</v>
      </c>
      <c r="C2062" s="3">
        <f t="shared" si="129"/>
        <v>2</v>
      </c>
      <c r="D2062" s="3">
        <f t="shared" si="130"/>
        <v>20</v>
      </c>
      <c r="E2062" s="3" t="str">
        <f t="shared" si="131"/>
        <v>2015220</v>
      </c>
      <c r="F2062" s="35">
        <v>0.83333333333333337</v>
      </c>
      <c r="G2062">
        <v>18.3</v>
      </c>
    </row>
    <row r="2063" spans="1:7" x14ac:dyDescent="0.25">
      <c r="A2063" s="34">
        <v>42036</v>
      </c>
      <c r="B2063" s="3">
        <f t="shared" si="128"/>
        <v>2015</v>
      </c>
      <c r="C2063" s="3">
        <f t="shared" si="129"/>
        <v>2</v>
      </c>
      <c r="D2063" s="3">
        <f t="shared" si="130"/>
        <v>21</v>
      </c>
      <c r="E2063" s="3" t="str">
        <f t="shared" si="131"/>
        <v>2015221</v>
      </c>
      <c r="F2063" s="35">
        <v>0.875</v>
      </c>
      <c r="G2063">
        <v>18</v>
      </c>
    </row>
    <row r="2064" spans="1:7" x14ac:dyDescent="0.25">
      <c r="A2064" s="34">
        <v>42036</v>
      </c>
      <c r="B2064" s="3">
        <f t="shared" si="128"/>
        <v>2015</v>
      </c>
      <c r="C2064" s="3">
        <f t="shared" si="129"/>
        <v>2</v>
      </c>
      <c r="D2064" s="3">
        <f t="shared" si="130"/>
        <v>22</v>
      </c>
      <c r="E2064" s="3" t="str">
        <f t="shared" si="131"/>
        <v>2015222</v>
      </c>
      <c r="F2064" s="35">
        <v>0.91666666666666663</v>
      </c>
      <c r="G2064">
        <v>17.5</v>
      </c>
    </row>
    <row r="2065" spans="1:7" x14ac:dyDescent="0.25">
      <c r="A2065" s="34">
        <v>42036</v>
      </c>
      <c r="B2065" s="3">
        <f t="shared" si="128"/>
        <v>2015</v>
      </c>
      <c r="C2065" s="3">
        <f t="shared" si="129"/>
        <v>2</v>
      </c>
      <c r="D2065" s="3">
        <f t="shared" si="130"/>
        <v>23</v>
      </c>
      <c r="E2065" s="3" t="str">
        <f t="shared" si="131"/>
        <v>2015223</v>
      </c>
      <c r="F2065" s="35">
        <v>0.95833333333333337</v>
      </c>
      <c r="G2065">
        <v>17</v>
      </c>
    </row>
    <row r="2066" spans="1:7" x14ac:dyDescent="0.25">
      <c r="A2066" s="34">
        <v>42064</v>
      </c>
      <c r="B2066" s="3">
        <f t="shared" si="128"/>
        <v>2015</v>
      </c>
      <c r="C2066" s="3">
        <f t="shared" si="129"/>
        <v>3</v>
      </c>
      <c r="D2066" s="3">
        <f t="shared" si="130"/>
        <v>0</v>
      </c>
      <c r="E2066" s="3" t="str">
        <f t="shared" si="131"/>
        <v>201530</v>
      </c>
      <c r="F2066" s="35">
        <v>0</v>
      </c>
      <c r="G2066">
        <v>19</v>
      </c>
    </row>
    <row r="2067" spans="1:7" x14ac:dyDescent="0.25">
      <c r="A2067" s="34">
        <v>42064</v>
      </c>
      <c r="B2067" s="3">
        <f t="shared" si="128"/>
        <v>2015</v>
      </c>
      <c r="C2067" s="3">
        <f t="shared" si="129"/>
        <v>3</v>
      </c>
      <c r="D2067" s="3">
        <f t="shared" si="130"/>
        <v>1</v>
      </c>
      <c r="E2067" s="3" t="str">
        <f t="shared" si="131"/>
        <v>201531</v>
      </c>
      <c r="F2067" s="35">
        <v>4.1666666666666664E-2</v>
      </c>
      <c r="G2067">
        <v>18.600000000000001</v>
      </c>
    </row>
    <row r="2068" spans="1:7" x14ac:dyDescent="0.25">
      <c r="A2068" s="34">
        <v>42064</v>
      </c>
      <c r="B2068" s="3">
        <f t="shared" si="128"/>
        <v>2015</v>
      </c>
      <c r="C2068" s="3">
        <f t="shared" si="129"/>
        <v>3</v>
      </c>
      <c r="D2068" s="3">
        <f t="shared" si="130"/>
        <v>2</v>
      </c>
      <c r="E2068" s="3" t="str">
        <f t="shared" si="131"/>
        <v>201532</v>
      </c>
      <c r="F2068" s="35">
        <v>8.3333333333333329E-2</v>
      </c>
      <c r="G2068">
        <v>18</v>
      </c>
    </row>
    <row r="2069" spans="1:7" x14ac:dyDescent="0.25">
      <c r="A2069" s="34">
        <v>42064</v>
      </c>
      <c r="B2069" s="3">
        <f t="shared" si="128"/>
        <v>2015</v>
      </c>
      <c r="C2069" s="3">
        <f t="shared" si="129"/>
        <v>3</v>
      </c>
      <c r="D2069" s="3">
        <f t="shared" si="130"/>
        <v>3</v>
      </c>
      <c r="E2069" s="3" t="str">
        <f t="shared" si="131"/>
        <v>201533</v>
      </c>
      <c r="F2069" s="35">
        <v>0.125</v>
      </c>
      <c r="G2069">
        <v>17.3</v>
      </c>
    </row>
    <row r="2070" spans="1:7" x14ac:dyDescent="0.25">
      <c r="A2070" s="34">
        <v>42064</v>
      </c>
      <c r="B2070" s="3">
        <f t="shared" si="128"/>
        <v>2015</v>
      </c>
      <c r="C2070" s="3">
        <f t="shared" si="129"/>
        <v>3</v>
      </c>
      <c r="D2070" s="3">
        <f t="shared" si="130"/>
        <v>4</v>
      </c>
      <c r="E2070" s="3" t="str">
        <f t="shared" si="131"/>
        <v>201534</v>
      </c>
      <c r="F2070" s="35">
        <v>0.16666666666666666</v>
      </c>
      <c r="G2070">
        <v>16.899999999999999</v>
      </c>
    </row>
    <row r="2071" spans="1:7" x14ac:dyDescent="0.25">
      <c r="A2071" s="34">
        <v>42064</v>
      </c>
      <c r="B2071" s="3">
        <f t="shared" si="128"/>
        <v>2015</v>
      </c>
      <c r="C2071" s="3">
        <f t="shared" si="129"/>
        <v>3</v>
      </c>
      <c r="D2071" s="3">
        <f t="shared" si="130"/>
        <v>5</v>
      </c>
      <c r="E2071" s="3" t="str">
        <f t="shared" si="131"/>
        <v>201535</v>
      </c>
      <c r="F2071" s="35">
        <v>0.20833333333333334</v>
      </c>
      <c r="G2071">
        <v>17.7</v>
      </c>
    </row>
    <row r="2072" spans="1:7" x14ac:dyDescent="0.25">
      <c r="A2072" s="34">
        <v>42064</v>
      </c>
      <c r="B2072" s="3">
        <f t="shared" si="128"/>
        <v>2015</v>
      </c>
      <c r="C2072" s="3">
        <f t="shared" si="129"/>
        <v>3</v>
      </c>
      <c r="D2072" s="3">
        <f t="shared" si="130"/>
        <v>6</v>
      </c>
      <c r="E2072" s="3" t="str">
        <f t="shared" si="131"/>
        <v>201536</v>
      </c>
      <c r="F2072" s="35">
        <v>0.25</v>
      </c>
      <c r="G2072">
        <v>19.100000000000001</v>
      </c>
    </row>
    <row r="2073" spans="1:7" x14ac:dyDescent="0.25">
      <c r="A2073" s="34">
        <v>42064</v>
      </c>
      <c r="B2073" s="3">
        <f t="shared" si="128"/>
        <v>2015</v>
      </c>
      <c r="C2073" s="3">
        <f t="shared" si="129"/>
        <v>3</v>
      </c>
      <c r="D2073" s="3">
        <f t="shared" si="130"/>
        <v>7</v>
      </c>
      <c r="E2073" s="3" t="str">
        <f t="shared" si="131"/>
        <v>201537</v>
      </c>
      <c r="F2073" s="35">
        <v>0.29166666666666669</v>
      </c>
      <c r="G2073">
        <v>20.100000000000001</v>
      </c>
    </row>
    <row r="2074" spans="1:7" x14ac:dyDescent="0.25">
      <c r="A2074" s="34">
        <v>42064</v>
      </c>
      <c r="B2074" s="3">
        <f t="shared" si="128"/>
        <v>2015</v>
      </c>
      <c r="C2074" s="3">
        <f t="shared" si="129"/>
        <v>3</v>
      </c>
      <c r="D2074" s="3">
        <f t="shared" si="130"/>
        <v>8</v>
      </c>
      <c r="E2074" s="3" t="str">
        <f t="shared" si="131"/>
        <v>201538</v>
      </c>
      <c r="F2074" s="35">
        <v>0.33333333333333331</v>
      </c>
      <c r="G2074">
        <v>20.3</v>
      </c>
    </row>
    <row r="2075" spans="1:7" x14ac:dyDescent="0.25">
      <c r="A2075" s="34">
        <v>42064</v>
      </c>
      <c r="B2075" s="3">
        <f t="shared" si="128"/>
        <v>2015</v>
      </c>
      <c r="C2075" s="3">
        <f t="shared" si="129"/>
        <v>3</v>
      </c>
      <c r="D2075" s="3">
        <f t="shared" si="130"/>
        <v>9</v>
      </c>
      <c r="E2075" s="3" t="str">
        <f t="shared" si="131"/>
        <v>201539</v>
      </c>
      <c r="F2075" s="35">
        <v>0.375</v>
      </c>
      <c r="G2075">
        <v>20.2</v>
      </c>
    </row>
    <row r="2076" spans="1:7" x14ac:dyDescent="0.25">
      <c r="A2076" s="34">
        <v>42064</v>
      </c>
      <c r="B2076" s="3">
        <f t="shared" si="128"/>
        <v>2015</v>
      </c>
      <c r="C2076" s="3">
        <f t="shared" si="129"/>
        <v>3</v>
      </c>
      <c r="D2076" s="3">
        <f t="shared" si="130"/>
        <v>10</v>
      </c>
      <c r="E2076" s="3" t="str">
        <f t="shared" si="131"/>
        <v>2015310</v>
      </c>
      <c r="F2076" s="35">
        <v>0.41666666666666669</v>
      </c>
      <c r="G2076">
        <v>19.600000000000001</v>
      </c>
    </row>
    <row r="2077" spans="1:7" x14ac:dyDescent="0.25">
      <c r="A2077" s="34">
        <v>42064</v>
      </c>
      <c r="B2077" s="3">
        <f t="shared" si="128"/>
        <v>2015</v>
      </c>
      <c r="C2077" s="3">
        <f t="shared" si="129"/>
        <v>3</v>
      </c>
      <c r="D2077" s="3">
        <f t="shared" si="130"/>
        <v>11</v>
      </c>
      <c r="E2077" s="3" t="str">
        <f t="shared" si="131"/>
        <v>2015311</v>
      </c>
      <c r="F2077" s="35">
        <v>0.45833333333333331</v>
      </c>
      <c r="G2077">
        <v>19.100000000000001</v>
      </c>
    </row>
    <row r="2078" spans="1:7" x14ac:dyDescent="0.25">
      <c r="A2078" s="34">
        <v>42064</v>
      </c>
      <c r="B2078" s="3">
        <f t="shared" si="128"/>
        <v>2015</v>
      </c>
      <c r="C2078" s="3">
        <f t="shared" si="129"/>
        <v>3</v>
      </c>
      <c r="D2078" s="3">
        <f t="shared" si="130"/>
        <v>12</v>
      </c>
      <c r="E2078" s="3" t="str">
        <f t="shared" si="131"/>
        <v>2015312</v>
      </c>
      <c r="F2078" s="35">
        <v>0.5</v>
      </c>
      <c r="G2078">
        <v>18.7</v>
      </c>
    </row>
    <row r="2079" spans="1:7" x14ac:dyDescent="0.25">
      <c r="A2079" s="34">
        <v>42064</v>
      </c>
      <c r="B2079" s="3">
        <f t="shared" si="128"/>
        <v>2015</v>
      </c>
      <c r="C2079" s="3">
        <f t="shared" si="129"/>
        <v>3</v>
      </c>
      <c r="D2079" s="3">
        <f t="shared" si="130"/>
        <v>13</v>
      </c>
      <c r="E2079" s="3" t="str">
        <f t="shared" si="131"/>
        <v>2015313</v>
      </c>
      <c r="F2079" s="35">
        <v>0.54166666666666663</v>
      </c>
      <c r="G2079">
        <v>18.399999999999999</v>
      </c>
    </row>
    <row r="2080" spans="1:7" x14ac:dyDescent="0.25">
      <c r="A2080" s="34">
        <v>42064</v>
      </c>
      <c r="B2080" s="3">
        <f t="shared" si="128"/>
        <v>2015</v>
      </c>
      <c r="C2080" s="3">
        <f t="shared" si="129"/>
        <v>3</v>
      </c>
      <c r="D2080" s="3">
        <f t="shared" si="130"/>
        <v>14</v>
      </c>
      <c r="E2080" s="3" t="str">
        <f t="shared" si="131"/>
        <v>2015314</v>
      </c>
      <c r="F2080" s="35">
        <v>0.58333333333333337</v>
      </c>
      <c r="G2080">
        <v>18.100000000000001</v>
      </c>
    </row>
    <row r="2081" spans="1:7" x14ac:dyDescent="0.25">
      <c r="A2081" s="34">
        <v>42064</v>
      </c>
      <c r="B2081" s="3">
        <f t="shared" si="128"/>
        <v>2015</v>
      </c>
      <c r="C2081" s="3">
        <f t="shared" si="129"/>
        <v>3</v>
      </c>
      <c r="D2081" s="3">
        <f t="shared" si="130"/>
        <v>15</v>
      </c>
      <c r="E2081" s="3" t="str">
        <f t="shared" si="131"/>
        <v>2015315</v>
      </c>
      <c r="F2081" s="35">
        <v>0.625</v>
      </c>
      <c r="G2081">
        <v>18.5</v>
      </c>
    </row>
    <row r="2082" spans="1:7" x14ac:dyDescent="0.25">
      <c r="A2082" s="34">
        <v>42064</v>
      </c>
      <c r="B2082" s="3">
        <f t="shared" si="128"/>
        <v>2015</v>
      </c>
      <c r="C2082" s="3">
        <f t="shared" si="129"/>
        <v>3</v>
      </c>
      <c r="D2082" s="3">
        <f t="shared" si="130"/>
        <v>16</v>
      </c>
      <c r="E2082" s="3" t="str">
        <f t="shared" si="131"/>
        <v>2015316</v>
      </c>
      <c r="F2082" s="35">
        <v>0.66666666666666663</v>
      </c>
      <c r="G2082">
        <v>18.600000000000001</v>
      </c>
    </row>
    <row r="2083" spans="1:7" x14ac:dyDescent="0.25">
      <c r="A2083" s="34">
        <v>42064</v>
      </c>
      <c r="B2083" s="3">
        <f t="shared" si="128"/>
        <v>2015</v>
      </c>
      <c r="C2083" s="3">
        <f t="shared" si="129"/>
        <v>3</v>
      </c>
      <c r="D2083" s="3">
        <f t="shared" si="130"/>
        <v>17</v>
      </c>
      <c r="E2083" s="3" t="str">
        <f t="shared" si="131"/>
        <v>2015317</v>
      </c>
      <c r="F2083" s="35">
        <v>0.70833333333333337</v>
      </c>
      <c r="G2083">
        <v>19.7</v>
      </c>
    </row>
    <row r="2084" spans="1:7" x14ac:dyDescent="0.25">
      <c r="A2084" s="34">
        <v>42064</v>
      </c>
      <c r="B2084" s="3">
        <f t="shared" si="128"/>
        <v>2015</v>
      </c>
      <c r="C2084" s="3">
        <f t="shared" si="129"/>
        <v>3</v>
      </c>
      <c r="D2084" s="3">
        <f t="shared" si="130"/>
        <v>18</v>
      </c>
      <c r="E2084" s="3" t="str">
        <f t="shared" si="131"/>
        <v>2015318</v>
      </c>
      <c r="F2084" s="35">
        <v>0.75</v>
      </c>
      <c r="G2084">
        <v>21.3</v>
      </c>
    </row>
    <row r="2085" spans="1:7" x14ac:dyDescent="0.25">
      <c r="A2085" s="34">
        <v>42064</v>
      </c>
      <c r="B2085" s="3">
        <f t="shared" si="128"/>
        <v>2015</v>
      </c>
      <c r="C2085" s="3">
        <f t="shared" si="129"/>
        <v>3</v>
      </c>
      <c r="D2085" s="3">
        <f t="shared" si="130"/>
        <v>19</v>
      </c>
      <c r="E2085" s="3" t="str">
        <f t="shared" si="131"/>
        <v>2015319</v>
      </c>
      <c r="F2085" s="35">
        <v>0.79166666666666663</v>
      </c>
      <c r="G2085">
        <v>22.4</v>
      </c>
    </row>
    <row r="2086" spans="1:7" x14ac:dyDescent="0.25">
      <c r="A2086" s="34">
        <v>42064</v>
      </c>
      <c r="B2086" s="3">
        <f t="shared" si="128"/>
        <v>2015</v>
      </c>
      <c r="C2086" s="3">
        <f t="shared" si="129"/>
        <v>3</v>
      </c>
      <c r="D2086" s="3">
        <f t="shared" si="130"/>
        <v>20</v>
      </c>
      <c r="E2086" s="3" t="str">
        <f t="shared" si="131"/>
        <v>2015320</v>
      </c>
      <c r="F2086" s="35">
        <v>0.83333333333333337</v>
      </c>
      <c r="G2086">
        <v>23</v>
      </c>
    </row>
    <row r="2087" spans="1:7" x14ac:dyDescent="0.25">
      <c r="A2087" s="34">
        <v>42064</v>
      </c>
      <c r="B2087" s="3">
        <f t="shared" si="128"/>
        <v>2015</v>
      </c>
      <c r="C2087" s="3">
        <f t="shared" si="129"/>
        <v>3</v>
      </c>
      <c r="D2087" s="3">
        <f t="shared" si="130"/>
        <v>21</v>
      </c>
      <c r="E2087" s="3" t="str">
        <f t="shared" si="131"/>
        <v>2015321</v>
      </c>
      <c r="F2087" s="35">
        <v>0.875</v>
      </c>
      <c r="G2087">
        <v>22.7</v>
      </c>
    </row>
    <row r="2088" spans="1:7" x14ac:dyDescent="0.25">
      <c r="A2088" s="34">
        <v>42064</v>
      </c>
      <c r="B2088" s="3">
        <f t="shared" si="128"/>
        <v>2015</v>
      </c>
      <c r="C2088" s="3">
        <f t="shared" si="129"/>
        <v>3</v>
      </c>
      <c r="D2088" s="3">
        <f t="shared" si="130"/>
        <v>22</v>
      </c>
      <c r="E2088" s="3" t="str">
        <f t="shared" si="131"/>
        <v>2015322</v>
      </c>
      <c r="F2088" s="35">
        <v>0.91666666666666663</v>
      </c>
      <c r="G2088">
        <v>21.8</v>
      </c>
    </row>
    <row r="2089" spans="1:7" x14ac:dyDescent="0.25">
      <c r="A2089" s="34">
        <v>42064</v>
      </c>
      <c r="B2089" s="3">
        <f t="shared" si="128"/>
        <v>2015</v>
      </c>
      <c r="C2089" s="3">
        <f t="shared" si="129"/>
        <v>3</v>
      </c>
      <c r="D2089" s="3">
        <f t="shared" si="130"/>
        <v>23</v>
      </c>
      <c r="E2089" s="3" t="str">
        <f t="shared" si="131"/>
        <v>2015323</v>
      </c>
      <c r="F2089" s="35">
        <v>0.95833333333333337</v>
      </c>
      <c r="G2089">
        <v>20.100000000000001</v>
      </c>
    </row>
    <row r="2090" spans="1:7" x14ac:dyDescent="0.25">
      <c r="A2090" s="34">
        <v>42095</v>
      </c>
      <c r="B2090" s="3">
        <f t="shared" si="128"/>
        <v>2015</v>
      </c>
      <c r="C2090" s="3">
        <f t="shared" si="129"/>
        <v>4</v>
      </c>
      <c r="D2090" s="3">
        <f t="shared" si="130"/>
        <v>0</v>
      </c>
      <c r="E2090" s="3" t="str">
        <f t="shared" si="131"/>
        <v>201540</v>
      </c>
      <c r="F2090" s="35">
        <v>0</v>
      </c>
      <c r="G2090">
        <v>15.1</v>
      </c>
    </row>
    <row r="2091" spans="1:7" x14ac:dyDescent="0.25">
      <c r="A2091" s="34">
        <v>42095</v>
      </c>
      <c r="B2091" s="3">
        <f t="shared" si="128"/>
        <v>2015</v>
      </c>
      <c r="C2091" s="3">
        <f t="shared" si="129"/>
        <v>4</v>
      </c>
      <c r="D2091" s="3">
        <f t="shared" si="130"/>
        <v>1</v>
      </c>
      <c r="E2091" s="3" t="str">
        <f t="shared" si="131"/>
        <v>201541</v>
      </c>
      <c r="F2091" s="35">
        <v>4.1666666666666664E-2</v>
      </c>
      <c r="G2091">
        <v>14.4</v>
      </c>
    </row>
    <row r="2092" spans="1:7" x14ac:dyDescent="0.25">
      <c r="A2092" s="34">
        <v>42095</v>
      </c>
      <c r="B2092" s="3">
        <f t="shared" si="128"/>
        <v>2015</v>
      </c>
      <c r="C2092" s="3">
        <f t="shared" si="129"/>
        <v>4</v>
      </c>
      <c r="D2092" s="3">
        <f t="shared" si="130"/>
        <v>2</v>
      </c>
      <c r="E2092" s="3" t="str">
        <f t="shared" si="131"/>
        <v>201542</v>
      </c>
      <c r="F2092" s="35">
        <v>8.3333333333333329E-2</v>
      </c>
      <c r="G2092">
        <v>14.2</v>
      </c>
    </row>
    <row r="2093" spans="1:7" x14ac:dyDescent="0.25">
      <c r="A2093" s="34">
        <v>42095</v>
      </c>
      <c r="B2093" s="3">
        <f t="shared" si="128"/>
        <v>2015</v>
      </c>
      <c r="C2093" s="3">
        <f t="shared" si="129"/>
        <v>4</v>
      </c>
      <c r="D2093" s="3">
        <f t="shared" si="130"/>
        <v>3</v>
      </c>
      <c r="E2093" s="3" t="str">
        <f t="shared" si="131"/>
        <v>201543</v>
      </c>
      <c r="F2093" s="35">
        <v>0.125</v>
      </c>
      <c r="G2093">
        <v>14.3</v>
      </c>
    </row>
    <row r="2094" spans="1:7" x14ac:dyDescent="0.25">
      <c r="A2094" s="34">
        <v>42095</v>
      </c>
      <c r="B2094" s="3">
        <f t="shared" si="128"/>
        <v>2015</v>
      </c>
      <c r="C2094" s="3">
        <f t="shared" si="129"/>
        <v>4</v>
      </c>
      <c r="D2094" s="3">
        <f t="shared" si="130"/>
        <v>4</v>
      </c>
      <c r="E2094" s="3" t="str">
        <f t="shared" si="131"/>
        <v>201544</v>
      </c>
      <c r="F2094" s="35">
        <v>0.16666666666666666</v>
      </c>
      <c r="G2094">
        <v>15.5</v>
      </c>
    </row>
    <row r="2095" spans="1:7" x14ac:dyDescent="0.25">
      <c r="A2095" s="34">
        <v>42095</v>
      </c>
      <c r="B2095" s="3">
        <f t="shared" si="128"/>
        <v>2015</v>
      </c>
      <c r="C2095" s="3">
        <f t="shared" si="129"/>
        <v>4</v>
      </c>
      <c r="D2095" s="3">
        <f t="shared" si="130"/>
        <v>5</v>
      </c>
      <c r="E2095" s="3" t="str">
        <f t="shared" si="131"/>
        <v>201545</v>
      </c>
      <c r="F2095" s="35">
        <v>0.20833333333333334</v>
      </c>
      <c r="G2095">
        <v>17.899999999999999</v>
      </c>
    </row>
    <row r="2096" spans="1:7" x14ac:dyDescent="0.25">
      <c r="A2096" s="34">
        <v>42095</v>
      </c>
      <c r="B2096" s="3">
        <f t="shared" si="128"/>
        <v>2015</v>
      </c>
      <c r="C2096" s="3">
        <f t="shared" si="129"/>
        <v>4</v>
      </c>
      <c r="D2096" s="3">
        <f t="shared" si="130"/>
        <v>6</v>
      </c>
      <c r="E2096" s="3" t="str">
        <f t="shared" si="131"/>
        <v>201546</v>
      </c>
      <c r="F2096" s="35">
        <v>0.25</v>
      </c>
      <c r="G2096">
        <v>19.2</v>
      </c>
    </row>
    <row r="2097" spans="1:7" x14ac:dyDescent="0.25">
      <c r="A2097" s="34">
        <v>42095</v>
      </c>
      <c r="B2097" s="3">
        <f t="shared" si="128"/>
        <v>2015</v>
      </c>
      <c r="C2097" s="3">
        <f t="shared" si="129"/>
        <v>4</v>
      </c>
      <c r="D2097" s="3">
        <f t="shared" si="130"/>
        <v>7</v>
      </c>
      <c r="E2097" s="3" t="str">
        <f t="shared" si="131"/>
        <v>201547</v>
      </c>
      <c r="F2097" s="35">
        <v>0.29166666666666669</v>
      </c>
      <c r="G2097">
        <v>19.2</v>
      </c>
    </row>
    <row r="2098" spans="1:7" x14ac:dyDescent="0.25">
      <c r="A2098" s="34">
        <v>42095</v>
      </c>
      <c r="B2098" s="3">
        <f t="shared" si="128"/>
        <v>2015</v>
      </c>
      <c r="C2098" s="3">
        <f t="shared" si="129"/>
        <v>4</v>
      </c>
      <c r="D2098" s="3">
        <f t="shared" si="130"/>
        <v>8</v>
      </c>
      <c r="E2098" s="3" t="str">
        <f t="shared" si="131"/>
        <v>201548</v>
      </c>
      <c r="F2098" s="35">
        <v>0.33333333333333331</v>
      </c>
      <c r="G2098">
        <v>18.8</v>
      </c>
    </row>
    <row r="2099" spans="1:7" x14ac:dyDescent="0.25">
      <c r="A2099" s="34">
        <v>42095</v>
      </c>
      <c r="B2099" s="3">
        <f t="shared" si="128"/>
        <v>2015</v>
      </c>
      <c r="C2099" s="3">
        <f t="shared" si="129"/>
        <v>4</v>
      </c>
      <c r="D2099" s="3">
        <f t="shared" si="130"/>
        <v>9</v>
      </c>
      <c r="E2099" s="3" t="str">
        <f t="shared" si="131"/>
        <v>201549</v>
      </c>
      <c r="F2099" s="35">
        <v>0.375</v>
      </c>
      <c r="G2099">
        <v>17.899999999999999</v>
      </c>
    </row>
    <row r="2100" spans="1:7" x14ac:dyDescent="0.25">
      <c r="A2100" s="34">
        <v>42095</v>
      </c>
      <c r="B2100" s="3">
        <f t="shared" si="128"/>
        <v>2015</v>
      </c>
      <c r="C2100" s="3">
        <f t="shared" si="129"/>
        <v>4</v>
      </c>
      <c r="D2100" s="3">
        <f t="shared" si="130"/>
        <v>10</v>
      </c>
      <c r="E2100" s="3" t="str">
        <f t="shared" si="131"/>
        <v>2015410</v>
      </c>
      <c r="F2100" s="35">
        <v>0.41666666666666669</v>
      </c>
      <c r="G2100">
        <v>16.7</v>
      </c>
    </row>
    <row r="2101" spans="1:7" x14ac:dyDescent="0.25">
      <c r="A2101" s="34">
        <v>42095</v>
      </c>
      <c r="B2101" s="3">
        <f t="shared" si="128"/>
        <v>2015</v>
      </c>
      <c r="C2101" s="3">
        <f t="shared" si="129"/>
        <v>4</v>
      </c>
      <c r="D2101" s="3">
        <f t="shared" si="130"/>
        <v>11</v>
      </c>
      <c r="E2101" s="3" t="str">
        <f t="shared" si="131"/>
        <v>2015411</v>
      </c>
      <c r="F2101" s="35">
        <v>0.45833333333333331</v>
      </c>
      <c r="G2101">
        <v>15.3</v>
      </c>
    </row>
    <row r="2102" spans="1:7" x14ac:dyDescent="0.25">
      <c r="A2102" s="34">
        <v>42095</v>
      </c>
      <c r="B2102" s="3">
        <f t="shared" si="128"/>
        <v>2015</v>
      </c>
      <c r="C2102" s="3">
        <f t="shared" si="129"/>
        <v>4</v>
      </c>
      <c r="D2102" s="3">
        <f t="shared" si="130"/>
        <v>12</v>
      </c>
      <c r="E2102" s="3" t="str">
        <f t="shared" si="131"/>
        <v>2015412</v>
      </c>
      <c r="F2102" s="35">
        <v>0.5</v>
      </c>
      <c r="G2102">
        <v>15.2</v>
      </c>
    </row>
    <row r="2103" spans="1:7" x14ac:dyDescent="0.25">
      <c r="A2103" s="34">
        <v>42095</v>
      </c>
      <c r="B2103" s="3">
        <f t="shared" si="128"/>
        <v>2015</v>
      </c>
      <c r="C2103" s="3">
        <f t="shared" si="129"/>
        <v>4</v>
      </c>
      <c r="D2103" s="3">
        <f t="shared" si="130"/>
        <v>13</v>
      </c>
      <c r="E2103" s="3" t="str">
        <f t="shared" si="131"/>
        <v>2015413</v>
      </c>
      <c r="F2103" s="35">
        <v>0.54166666666666663</v>
      </c>
      <c r="G2103">
        <v>15.7</v>
      </c>
    </row>
    <row r="2104" spans="1:7" x14ac:dyDescent="0.25">
      <c r="A2104" s="34">
        <v>42095</v>
      </c>
      <c r="B2104" s="3">
        <f t="shared" si="128"/>
        <v>2015</v>
      </c>
      <c r="C2104" s="3">
        <f t="shared" si="129"/>
        <v>4</v>
      </c>
      <c r="D2104" s="3">
        <f t="shared" si="130"/>
        <v>14</v>
      </c>
      <c r="E2104" s="3" t="str">
        <f t="shared" si="131"/>
        <v>2015414</v>
      </c>
      <c r="F2104" s="35">
        <v>0.58333333333333337</v>
      </c>
      <c r="G2104">
        <v>15</v>
      </c>
    </row>
    <row r="2105" spans="1:7" x14ac:dyDescent="0.25">
      <c r="A2105" s="34">
        <v>42095</v>
      </c>
      <c r="B2105" s="3">
        <f t="shared" si="128"/>
        <v>2015</v>
      </c>
      <c r="C2105" s="3">
        <f t="shared" si="129"/>
        <v>4</v>
      </c>
      <c r="D2105" s="3">
        <f t="shared" si="130"/>
        <v>15</v>
      </c>
      <c r="E2105" s="3" t="str">
        <f t="shared" si="131"/>
        <v>2015415</v>
      </c>
      <c r="F2105" s="35">
        <v>0.625</v>
      </c>
      <c r="G2105">
        <v>14.3</v>
      </c>
    </row>
    <row r="2106" spans="1:7" x14ac:dyDescent="0.25">
      <c r="A2106" s="34">
        <v>42095</v>
      </c>
      <c r="B2106" s="3">
        <f t="shared" si="128"/>
        <v>2015</v>
      </c>
      <c r="C2106" s="3">
        <f t="shared" si="129"/>
        <v>4</v>
      </c>
      <c r="D2106" s="3">
        <f t="shared" si="130"/>
        <v>16</v>
      </c>
      <c r="E2106" s="3" t="str">
        <f t="shared" si="131"/>
        <v>2015416</v>
      </c>
      <c r="F2106" s="35">
        <v>0.66666666666666663</v>
      </c>
      <c r="G2106">
        <v>14.4</v>
      </c>
    </row>
    <row r="2107" spans="1:7" x14ac:dyDescent="0.25">
      <c r="A2107" s="34">
        <v>42095</v>
      </c>
      <c r="B2107" s="3">
        <f t="shared" si="128"/>
        <v>2015</v>
      </c>
      <c r="C2107" s="3">
        <f t="shared" si="129"/>
        <v>4</v>
      </c>
      <c r="D2107" s="3">
        <f t="shared" si="130"/>
        <v>17</v>
      </c>
      <c r="E2107" s="3" t="str">
        <f t="shared" si="131"/>
        <v>2015417</v>
      </c>
      <c r="F2107" s="35">
        <v>0.70833333333333337</v>
      </c>
      <c r="G2107">
        <v>15</v>
      </c>
    </row>
    <row r="2108" spans="1:7" x14ac:dyDescent="0.25">
      <c r="A2108" s="34">
        <v>42095</v>
      </c>
      <c r="B2108" s="3">
        <f t="shared" si="128"/>
        <v>2015</v>
      </c>
      <c r="C2108" s="3">
        <f t="shared" si="129"/>
        <v>4</v>
      </c>
      <c r="D2108" s="3">
        <f t="shared" si="130"/>
        <v>18</v>
      </c>
      <c r="E2108" s="3" t="str">
        <f t="shared" si="131"/>
        <v>2015418</v>
      </c>
      <c r="F2108" s="35">
        <v>0.75</v>
      </c>
      <c r="G2108">
        <v>15.5</v>
      </c>
    </row>
    <row r="2109" spans="1:7" x14ac:dyDescent="0.25">
      <c r="A2109" s="34">
        <v>42095</v>
      </c>
      <c r="B2109" s="3">
        <f t="shared" si="128"/>
        <v>2015</v>
      </c>
      <c r="C2109" s="3">
        <f t="shared" si="129"/>
        <v>4</v>
      </c>
      <c r="D2109" s="3">
        <f t="shared" si="130"/>
        <v>19</v>
      </c>
      <c r="E2109" s="3" t="str">
        <f t="shared" si="131"/>
        <v>2015419</v>
      </c>
      <c r="F2109" s="35">
        <v>0.79166666666666663</v>
      </c>
      <c r="G2109">
        <v>15.8</v>
      </c>
    </row>
    <row r="2110" spans="1:7" x14ac:dyDescent="0.25">
      <c r="A2110" s="34">
        <v>42095</v>
      </c>
      <c r="B2110" s="3">
        <f t="shared" si="128"/>
        <v>2015</v>
      </c>
      <c r="C2110" s="3">
        <f t="shared" si="129"/>
        <v>4</v>
      </c>
      <c r="D2110" s="3">
        <f t="shared" si="130"/>
        <v>20</v>
      </c>
      <c r="E2110" s="3" t="str">
        <f t="shared" si="131"/>
        <v>2015420</v>
      </c>
      <c r="F2110" s="35">
        <v>0.83333333333333337</v>
      </c>
      <c r="G2110">
        <v>17.2</v>
      </c>
    </row>
    <row r="2111" spans="1:7" x14ac:dyDescent="0.25">
      <c r="A2111" s="34">
        <v>42095</v>
      </c>
      <c r="B2111" s="3">
        <f t="shared" si="128"/>
        <v>2015</v>
      </c>
      <c r="C2111" s="3">
        <f t="shared" si="129"/>
        <v>4</v>
      </c>
      <c r="D2111" s="3">
        <f t="shared" si="130"/>
        <v>21</v>
      </c>
      <c r="E2111" s="3" t="str">
        <f t="shared" si="131"/>
        <v>2015421</v>
      </c>
      <c r="F2111" s="35">
        <v>0.875</v>
      </c>
      <c r="G2111">
        <v>17.3</v>
      </c>
    </row>
    <row r="2112" spans="1:7" x14ac:dyDescent="0.25">
      <c r="A2112" s="34">
        <v>42095</v>
      </c>
      <c r="B2112" s="3">
        <f t="shared" si="128"/>
        <v>2015</v>
      </c>
      <c r="C2112" s="3">
        <f t="shared" si="129"/>
        <v>4</v>
      </c>
      <c r="D2112" s="3">
        <f t="shared" si="130"/>
        <v>22</v>
      </c>
      <c r="E2112" s="3" t="str">
        <f t="shared" si="131"/>
        <v>2015422</v>
      </c>
      <c r="F2112" s="35">
        <v>0.91666666666666663</v>
      </c>
      <c r="G2112">
        <v>17</v>
      </c>
    </row>
    <row r="2113" spans="1:7" x14ac:dyDescent="0.25">
      <c r="A2113" s="34">
        <v>42095</v>
      </c>
      <c r="B2113" s="3">
        <f t="shared" si="128"/>
        <v>2015</v>
      </c>
      <c r="C2113" s="3">
        <f t="shared" si="129"/>
        <v>4</v>
      </c>
      <c r="D2113" s="3">
        <f t="shared" si="130"/>
        <v>23</v>
      </c>
      <c r="E2113" s="3" t="str">
        <f t="shared" si="131"/>
        <v>2015423</v>
      </c>
      <c r="F2113" s="35">
        <v>0.95833333333333337</v>
      </c>
      <c r="G2113">
        <v>16.100000000000001</v>
      </c>
    </row>
    <row r="2114" spans="1:7" x14ac:dyDescent="0.25">
      <c r="A2114" s="34">
        <v>42125</v>
      </c>
      <c r="B2114" s="3">
        <f t="shared" si="128"/>
        <v>2015</v>
      </c>
      <c r="C2114" s="3">
        <f t="shared" si="129"/>
        <v>5</v>
      </c>
      <c r="D2114" s="3">
        <f t="shared" si="130"/>
        <v>0</v>
      </c>
      <c r="E2114" s="3" t="str">
        <f t="shared" si="131"/>
        <v>201550</v>
      </c>
      <c r="F2114" s="35">
        <v>0</v>
      </c>
      <c r="G2114">
        <v>9.8000000000000007</v>
      </c>
    </row>
    <row r="2115" spans="1:7" x14ac:dyDescent="0.25">
      <c r="A2115" s="34">
        <v>42125</v>
      </c>
      <c r="B2115" s="3">
        <f t="shared" ref="B2115:B2178" si="132">YEAR(A2115)</f>
        <v>2015</v>
      </c>
      <c r="C2115" s="3">
        <f t="shared" ref="C2115:C2178" si="133">MONTH(A2115)</f>
        <v>5</v>
      </c>
      <c r="D2115" s="3">
        <f t="shared" ref="D2115:D2178" si="134">HOUR(F2115)</f>
        <v>1</v>
      </c>
      <c r="E2115" s="3" t="str">
        <f t="shared" ref="E2115:E2178" si="135">B2115&amp;C2115&amp;D2115</f>
        <v>201551</v>
      </c>
      <c r="F2115" s="35">
        <v>4.1666666666666664E-2</v>
      </c>
      <c r="G2115">
        <v>9.1999999999999993</v>
      </c>
    </row>
    <row r="2116" spans="1:7" x14ac:dyDescent="0.25">
      <c r="A2116" s="34">
        <v>42125</v>
      </c>
      <c r="B2116" s="3">
        <f t="shared" si="132"/>
        <v>2015</v>
      </c>
      <c r="C2116" s="3">
        <f t="shared" si="133"/>
        <v>5</v>
      </c>
      <c r="D2116" s="3">
        <f t="shared" si="134"/>
        <v>2</v>
      </c>
      <c r="E2116" s="3" t="str">
        <f t="shared" si="135"/>
        <v>201552</v>
      </c>
      <c r="F2116" s="35">
        <v>8.3333333333333329E-2</v>
      </c>
      <c r="G2116">
        <v>8.8000000000000007</v>
      </c>
    </row>
    <row r="2117" spans="1:7" x14ac:dyDescent="0.25">
      <c r="A2117" s="34">
        <v>42125</v>
      </c>
      <c r="B2117" s="3">
        <f t="shared" si="132"/>
        <v>2015</v>
      </c>
      <c r="C2117" s="3">
        <f t="shared" si="133"/>
        <v>5</v>
      </c>
      <c r="D2117" s="3">
        <f t="shared" si="134"/>
        <v>3</v>
      </c>
      <c r="E2117" s="3" t="str">
        <f t="shared" si="135"/>
        <v>201553</v>
      </c>
      <c r="F2117" s="35">
        <v>0.125</v>
      </c>
      <c r="G2117">
        <v>8.6</v>
      </c>
    </row>
    <row r="2118" spans="1:7" x14ac:dyDescent="0.25">
      <c r="A2118" s="34">
        <v>42125</v>
      </c>
      <c r="B2118" s="3">
        <f t="shared" si="132"/>
        <v>2015</v>
      </c>
      <c r="C2118" s="3">
        <f t="shared" si="133"/>
        <v>5</v>
      </c>
      <c r="D2118" s="3">
        <f t="shared" si="134"/>
        <v>4</v>
      </c>
      <c r="E2118" s="3" t="str">
        <f t="shared" si="135"/>
        <v>201554</v>
      </c>
      <c r="F2118" s="35">
        <v>0.16666666666666666</v>
      </c>
      <c r="G2118">
        <v>9.1999999999999993</v>
      </c>
    </row>
    <row r="2119" spans="1:7" x14ac:dyDescent="0.25">
      <c r="A2119" s="34">
        <v>42125</v>
      </c>
      <c r="B2119" s="3">
        <f t="shared" si="132"/>
        <v>2015</v>
      </c>
      <c r="C2119" s="3">
        <f t="shared" si="133"/>
        <v>5</v>
      </c>
      <c r="D2119" s="3">
        <f t="shared" si="134"/>
        <v>5</v>
      </c>
      <c r="E2119" s="3" t="str">
        <f t="shared" si="135"/>
        <v>201555</v>
      </c>
      <c r="F2119" s="35">
        <v>0.20833333333333334</v>
      </c>
      <c r="G2119">
        <v>9.9</v>
      </c>
    </row>
    <row r="2120" spans="1:7" x14ac:dyDescent="0.25">
      <c r="A2120" s="34">
        <v>42125</v>
      </c>
      <c r="B2120" s="3">
        <f t="shared" si="132"/>
        <v>2015</v>
      </c>
      <c r="C2120" s="3">
        <f t="shared" si="133"/>
        <v>5</v>
      </c>
      <c r="D2120" s="3">
        <f t="shared" si="134"/>
        <v>6</v>
      </c>
      <c r="E2120" s="3" t="str">
        <f t="shared" si="135"/>
        <v>201556</v>
      </c>
      <c r="F2120" s="35">
        <v>0.25</v>
      </c>
      <c r="G2120">
        <v>10.199999999999999</v>
      </c>
    </row>
    <row r="2121" spans="1:7" x14ac:dyDescent="0.25">
      <c r="A2121" s="34">
        <v>42125</v>
      </c>
      <c r="B2121" s="3">
        <f t="shared" si="132"/>
        <v>2015</v>
      </c>
      <c r="C2121" s="3">
        <f t="shared" si="133"/>
        <v>5</v>
      </c>
      <c r="D2121" s="3">
        <f t="shared" si="134"/>
        <v>7</v>
      </c>
      <c r="E2121" s="3" t="str">
        <f t="shared" si="135"/>
        <v>201557</v>
      </c>
      <c r="F2121" s="35">
        <v>0.29166666666666669</v>
      </c>
      <c r="G2121">
        <v>10.5</v>
      </c>
    </row>
    <row r="2122" spans="1:7" x14ac:dyDescent="0.25">
      <c r="A2122" s="34">
        <v>42125</v>
      </c>
      <c r="B2122" s="3">
        <f t="shared" si="132"/>
        <v>2015</v>
      </c>
      <c r="C2122" s="3">
        <f t="shared" si="133"/>
        <v>5</v>
      </c>
      <c r="D2122" s="3">
        <f t="shared" si="134"/>
        <v>8</v>
      </c>
      <c r="E2122" s="3" t="str">
        <f t="shared" si="135"/>
        <v>201558</v>
      </c>
      <c r="F2122" s="35">
        <v>0.33333333333333331</v>
      </c>
      <c r="G2122">
        <v>10.5</v>
      </c>
    </row>
    <row r="2123" spans="1:7" x14ac:dyDescent="0.25">
      <c r="A2123" s="34">
        <v>42125</v>
      </c>
      <c r="B2123" s="3">
        <f t="shared" si="132"/>
        <v>2015</v>
      </c>
      <c r="C2123" s="3">
        <f t="shared" si="133"/>
        <v>5</v>
      </c>
      <c r="D2123" s="3">
        <f t="shared" si="134"/>
        <v>9</v>
      </c>
      <c r="E2123" s="3" t="str">
        <f t="shared" si="135"/>
        <v>201559</v>
      </c>
      <c r="F2123" s="35">
        <v>0.375</v>
      </c>
      <c r="G2123">
        <v>10</v>
      </c>
    </row>
    <row r="2124" spans="1:7" x14ac:dyDescent="0.25">
      <c r="A2124" s="34">
        <v>42125</v>
      </c>
      <c r="B2124" s="3">
        <f t="shared" si="132"/>
        <v>2015</v>
      </c>
      <c r="C2124" s="3">
        <f t="shared" si="133"/>
        <v>5</v>
      </c>
      <c r="D2124" s="3">
        <f t="shared" si="134"/>
        <v>10</v>
      </c>
      <c r="E2124" s="3" t="str">
        <f t="shared" si="135"/>
        <v>2015510</v>
      </c>
      <c r="F2124" s="35">
        <v>0.41666666666666669</v>
      </c>
      <c r="G2124">
        <v>10</v>
      </c>
    </row>
    <row r="2125" spans="1:7" x14ac:dyDescent="0.25">
      <c r="A2125" s="34">
        <v>42125</v>
      </c>
      <c r="B2125" s="3">
        <f t="shared" si="132"/>
        <v>2015</v>
      </c>
      <c r="C2125" s="3">
        <f t="shared" si="133"/>
        <v>5</v>
      </c>
      <c r="D2125" s="3">
        <f t="shared" si="134"/>
        <v>11</v>
      </c>
      <c r="E2125" s="3" t="str">
        <f t="shared" si="135"/>
        <v>2015511</v>
      </c>
      <c r="F2125" s="35">
        <v>0.45833333333333331</v>
      </c>
      <c r="G2125">
        <v>10.199999999999999</v>
      </c>
    </row>
    <row r="2126" spans="1:7" x14ac:dyDescent="0.25">
      <c r="A2126" s="34">
        <v>42125</v>
      </c>
      <c r="B2126" s="3">
        <f t="shared" si="132"/>
        <v>2015</v>
      </c>
      <c r="C2126" s="3">
        <f t="shared" si="133"/>
        <v>5</v>
      </c>
      <c r="D2126" s="3">
        <f t="shared" si="134"/>
        <v>12</v>
      </c>
      <c r="E2126" s="3" t="str">
        <f t="shared" si="135"/>
        <v>2015512</v>
      </c>
      <c r="F2126" s="35">
        <v>0.5</v>
      </c>
      <c r="G2126">
        <v>10.4</v>
      </c>
    </row>
    <row r="2127" spans="1:7" x14ac:dyDescent="0.25">
      <c r="A2127" s="34">
        <v>42125</v>
      </c>
      <c r="B2127" s="3">
        <f t="shared" si="132"/>
        <v>2015</v>
      </c>
      <c r="C2127" s="3">
        <f t="shared" si="133"/>
        <v>5</v>
      </c>
      <c r="D2127" s="3">
        <f t="shared" si="134"/>
        <v>13</v>
      </c>
      <c r="E2127" s="3" t="str">
        <f t="shared" si="135"/>
        <v>2015513</v>
      </c>
      <c r="F2127" s="35">
        <v>0.54166666666666663</v>
      </c>
      <c r="G2127">
        <v>10.7</v>
      </c>
    </row>
    <row r="2128" spans="1:7" x14ac:dyDescent="0.25">
      <c r="A2128" s="34">
        <v>42125</v>
      </c>
      <c r="B2128" s="3">
        <f t="shared" si="132"/>
        <v>2015</v>
      </c>
      <c r="C2128" s="3">
        <f t="shared" si="133"/>
        <v>5</v>
      </c>
      <c r="D2128" s="3">
        <f t="shared" si="134"/>
        <v>14</v>
      </c>
      <c r="E2128" s="3" t="str">
        <f t="shared" si="135"/>
        <v>2015514</v>
      </c>
      <c r="F2128" s="35">
        <v>0.58333333333333337</v>
      </c>
      <c r="G2128">
        <v>11.1</v>
      </c>
    </row>
    <row r="2129" spans="1:7" x14ac:dyDescent="0.25">
      <c r="A2129" s="34">
        <v>42125</v>
      </c>
      <c r="B2129" s="3">
        <f t="shared" si="132"/>
        <v>2015</v>
      </c>
      <c r="C2129" s="3">
        <f t="shared" si="133"/>
        <v>5</v>
      </c>
      <c r="D2129" s="3">
        <f t="shared" si="134"/>
        <v>15</v>
      </c>
      <c r="E2129" s="3" t="str">
        <f t="shared" si="135"/>
        <v>2015515</v>
      </c>
      <c r="F2129" s="35">
        <v>0.625</v>
      </c>
      <c r="G2129">
        <v>11.6</v>
      </c>
    </row>
    <row r="2130" spans="1:7" x14ac:dyDescent="0.25">
      <c r="A2130" s="34">
        <v>42125</v>
      </c>
      <c r="B2130" s="3">
        <f t="shared" si="132"/>
        <v>2015</v>
      </c>
      <c r="C2130" s="3">
        <f t="shared" si="133"/>
        <v>5</v>
      </c>
      <c r="D2130" s="3">
        <f t="shared" si="134"/>
        <v>16</v>
      </c>
      <c r="E2130" s="3" t="str">
        <f t="shared" si="135"/>
        <v>2015516</v>
      </c>
      <c r="F2130" s="35">
        <v>0.66666666666666663</v>
      </c>
      <c r="G2130">
        <v>11.5</v>
      </c>
    </row>
    <row r="2131" spans="1:7" x14ac:dyDescent="0.25">
      <c r="A2131" s="34">
        <v>42125</v>
      </c>
      <c r="B2131" s="3">
        <f t="shared" si="132"/>
        <v>2015</v>
      </c>
      <c r="C2131" s="3">
        <f t="shared" si="133"/>
        <v>5</v>
      </c>
      <c r="D2131" s="3">
        <f t="shared" si="134"/>
        <v>17</v>
      </c>
      <c r="E2131" s="3" t="str">
        <f t="shared" si="135"/>
        <v>2015517</v>
      </c>
      <c r="F2131" s="35">
        <v>0.70833333333333337</v>
      </c>
      <c r="G2131">
        <v>11.2</v>
      </c>
    </row>
    <row r="2132" spans="1:7" x14ac:dyDescent="0.25">
      <c r="A2132" s="34">
        <v>42125</v>
      </c>
      <c r="B2132" s="3">
        <f t="shared" si="132"/>
        <v>2015</v>
      </c>
      <c r="C2132" s="3">
        <f t="shared" si="133"/>
        <v>5</v>
      </c>
      <c r="D2132" s="3">
        <f t="shared" si="134"/>
        <v>18</v>
      </c>
      <c r="E2132" s="3" t="str">
        <f t="shared" si="135"/>
        <v>2015518</v>
      </c>
      <c r="F2132" s="35">
        <v>0.75</v>
      </c>
      <c r="G2132">
        <v>11.4</v>
      </c>
    </row>
    <row r="2133" spans="1:7" x14ac:dyDescent="0.25">
      <c r="A2133" s="34">
        <v>42125</v>
      </c>
      <c r="B2133" s="3">
        <f t="shared" si="132"/>
        <v>2015</v>
      </c>
      <c r="C2133" s="3">
        <f t="shared" si="133"/>
        <v>5</v>
      </c>
      <c r="D2133" s="3">
        <f t="shared" si="134"/>
        <v>19</v>
      </c>
      <c r="E2133" s="3" t="str">
        <f t="shared" si="135"/>
        <v>2015519</v>
      </c>
      <c r="F2133" s="35">
        <v>0.79166666666666663</v>
      </c>
      <c r="G2133">
        <v>11.4</v>
      </c>
    </row>
    <row r="2134" spans="1:7" x14ac:dyDescent="0.25">
      <c r="A2134" s="34">
        <v>42125</v>
      </c>
      <c r="B2134" s="3">
        <f t="shared" si="132"/>
        <v>2015</v>
      </c>
      <c r="C2134" s="3">
        <f t="shared" si="133"/>
        <v>5</v>
      </c>
      <c r="D2134" s="3">
        <f t="shared" si="134"/>
        <v>20</v>
      </c>
      <c r="E2134" s="3" t="str">
        <f t="shared" si="135"/>
        <v>2015520</v>
      </c>
      <c r="F2134" s="35">
        <v>0.83333333333333337</v>
      </c>
      <c r="G2134">
        <v>12.1</v>
      </c>
    </row>
    <row r="2135" spans="1:7" x14ac:dyDescent="0.25">
      <c r="A2135" s="34">
        <v>42125</v>
      </c>
      <c r="B2135" s="3">
        <f t="shared" si="132"/>
        <v>2015</v>
      </c>
      <c r="C2135" s="3">
        <f t="shared" si="133"/>
        <v>5</v>
      </c>
      <c r="D2135" s="3">
        <f t="shared" si="134"/>
        <v>21</v>
      </c>
      <c r="E2135" s="3" t="str">
        <f t="shared" si="135"/>
        <v>2015521</v>
      </c>
      <c r="F2135" s="35">
        <v>0.875</v>
      </c>
      <c r="G2135">
        <v>11.5</v>
      </c>
    </row>
    <row r="2136" spans="1:7" x14ac:dyDescent="0.25">
      <c r="A2136" s="34">
        <v>42125</v>
      </c>
      <c r="B2136" s="3">
        <f t="shared" si="132"/>
        <v>2015</v>
      </c>
      <c r="C2136" s="3">
        <f t="shared" si="133"/>
        <v>5</v>
      </c>
      <c r="D2136" s="3">
        <f t="shared" si="134"/>
        <v>22</v>
      </c>
      <c r="E2136" s="3" t="str">
        <f t="shared" si="135"/>
        <v>2015522</v>
      </c>
      <c r="F2136" s="35">
        <v>0.91666666666666663</v>
      </c>
      <c r="G2136">
        <v>11</v>
      </c>
    </row>
    <row r="2137" spans="1:7" x14ac:dyDescent="0.25">
      <c r="A2137" s="34">
        <v>42125</v>
      </c>
      <c r="B2137" s="3">
        <f t="shared" si="132"/>
        <v>2015</v>
      </c>
      <c r="C2137" s="3">
        <f t="shared" si="133"/>
        <v>5</v>
      </c>
      <c r="D2137" s="3">
        <f t="shared" si="134"/>
        <v>23</v>
      </c>
      <c r="E2137" s="3" t="str">
        <f t="shared" si="135"/>
        <v>2015523</v>
      </c>
      <c r="F2137" s="35">
        <v>0.95833333333333337</v>
      </c>
      <c r="G2137">
        <v>10.199999999999999</v>
      </c>
    </row>
    <row r="2138" spans="1:7" x14ac:dyDescent="0.25">
      <c r="A2138" s="34">
        <v>42156</v>
      </c>
      <c r="B2138" s="3">
        <f t="shared" si="132"/>
        <v>2015</v>
      </c>
      <c r="C2138" s="3">
        <f t="shared" si="133"/>
        <v>6</v>
      </c>
      <c r="D2138" s="3">
        <f t="shared" si="134"/>
        <v>0</v>
      </c>
      <c r="E2138" s="3" t="str">
        <f t="shared" si="135"/>
        <v>201560</v>
      </c>
      <c r="F2138" s="35">
        <v>0</v>
      </c>
      <c r="G2138">
        <v>12</v>
      </c>
    </row>
    <row r="2139" spans="1:7" x14ac:dyDescent="0.25">
      <c r="A2139" s="34">
        <v>42156</v>
      </c>
      <c r="B2139" s="3">
        <f t="shared" si="132"/>
        <v>2015</v>
      </c>
      <c r="C2139" s="3">
        <f t="shared" si="133"/>
        <v>6</v>
      </c>
      <c r="D2139" s="3">
        <f t="shared" si="134"/>
        <v>1</v>
      </c>
      <c r="E2139" s="3" t="str">
        <f t="shared" si="135"/>
        <v>201561</v>
      </c>
      <c r="F2139" s="35">
        <v>4.1666666666666664E-2</v>
      </c>
      <c r="G2139">
        <v>10.7</v>
      </c>
    </row>
    <row r="2140" spans="1:7" x14ac:dyDescent="0.25">
      <c r="A2140" s="34">
        <v>42156</v>
      </c>
      <c r="B2140" s="3">
        <f t="shared" si="132"/>
        <v>2015</v>
      </c>
      <c r="C2140" s="3">
        <f t="shared" si="133"/>
        <v>6</v>
      </c>
      <c r="D2140" s="3">
        <f t="shared" si="134"/>
        <v>2</v>
      </c>
      <c r="E2140" s="3" t="str">
        <f t="shared" si="135"/>
        <v>201562</v>
      </c>
      <c r="F2140" s="35">
        <v>8.3333333333333329E-2</v>
      </c>
      <c r="G2140">
        <v>10.4</v>
      </c>
    </row>
    <row r="2141" spans="1:7" x14ac:dyDescent="0.25">
      <c r="A2141" s="34">
        <v>42156</v>
      </c>
      <c r="B2141" s="3">
        <f t="shared" si="132"/>
        <v>2015</v>
      </c>
      <c r="C2141" s="3">
        <f t="shared" si="133"/>
        <v>6</v>
      </c>
      <c r="D2141" s="3">
        <f t="shared" si="134"/>
        <v>3</v>
      </c>
      <c r="E2141" s="3" t="str">
        <f t="shared" si="135"/>
        <v>201563</v>
      </c>
      <c r="F2141" s="35">
        <v>0.125</v>
      </c>
      <c r="G2141">
        <v>10.7</v>
      </c>
    </row>
    <row r="2142" spans="1:7" x14ac:dyDescent="0.25">
      <c r="A2142" s="34">
        <v>42156</v>
      </c>
      <c r="B2142" s="3">
        <f t="shared" si="132"/>
        <v>2015</v>
      </c>
      <c r="C2142" s="3">
        <f t="shared" si="133"/>
        <v>6</v>
      </c>
      <c r="D2142" s="3">
        <f t="shared" si="134"/>
        <v>4</v>
      </c>
      <c r="E2142" s="3" t="str">
        <f t="shared" si="135"/>
        <v>201564</v>
      </c>
      <c r="F2142" s="35">
        <v>0.16666666666666666</v>
      </c>
      <c r="G2142">
        <v>11.1</v>
      </c>
    </row>
    <row r="2143" spans="1:7" x14ac:dyDescent="0.25">
      <c r="A2143" s="34">
        <v>42156</v>
      </c>
      <c r="B2143" s="3">
        <f t="shared" si="132"/>
        <v>2015</v>
      </c>
      <c r="C2143" s="3">
        <f t="shared" si="133"/>
        <v>6</v>
      </c>
      <c r="D2143" s="3">
        <f t="shared" si="134"/>
        <v>5</v>
      </c>
      <c r="E2143" s="3" t="str">
        <f t="shared" si="135"/>
        <v>201565</v>
      </c>
      <c r="F2143" s="35">
        <v>0.20833333333333334</v>
      </c>
      <c r="G2143">
        <v>12</v>
      </c>
    </row>
    <row r="2144" spans="1:7" x14ac:dyDescent="0.25">
      <c r="A2144" s="34">
        <v>42156</v>
      </c>
      <c r="B2144" s="3">
        <f t="shared" si="132"/>
        <v>2015</v>
      </c>
      <c r="C2144" s="3">
        <f t="shared" si="133"/>
        <v>6</v>
      </c>
      <c r="D2144" s="3">
        <f t="shared" si="134"/>
        <v>6</v>
      </c>
      <c r="E2144" s="3" t="str">
        <f t="shared" si="135"/>
        <v>201566</v>
      </c>
      <c r="F2144" s="35">
        <v>0.25</v>
      </c>
      <c r="G2144">
        <v>12.6</v>
      </c>
    </row>
    <row r="2145" spans="1:7" x14ac:dyDescent="0.25">
      <c r="A2145" s="34">
        <v>42156</v>
      </c>
      <c r="B2145" s="3">
        <f t="shared" si="132"/>
        <v>2015</v>
      </c>
      <c r="C2145" s="3">
        <f t="shared" si="133"/>
        <v>6</v>
      </c>
      <c r="D2145" s="3">
        <f t="shared" si="134"/>
        <v>7</v>
      </c>
      <c r="E2145" s="3" t="str">
        <f t="shared" si="135"/>
        <v>201567</v>
      </c>
      <c r="F2145" s="35">
        <v>0.29166666666666669</v>
      </c>
      <c r="G2145">
        <v>13</v>
      </c>
    </row>
    <row r="2146" spans="1:7" x14ac:dyDescent="0.25">
      <c r="A2146" s="34">
        <v>42156</v>
      </c>
      <c r="B2146" s="3">
        <f t="shared" si="132"/>
        <v>2015</v>
      </c>
      <c r="C2146" s="3">
        <f t="shared" si="133"/>
        <v>6</v>
      </c>
      <c r="D2146" s="3">
        <f t="shared" si="134"/>
        <v>8</v>
      </c>
      <c r="E2146" s="3" t="str">
        <f t="shared" si="135"/>
        <v>201568</v>
      </c>
      <c r="F2146" s="35">
        <v>0.33333333333333331</v>
      </c>
      <c r="G2146">
        <v>12.4</v>
      </c>
    </row>
    <row r="2147" spans="1:7" x14ac:dyDescent="0.25">
      <c r="A2147" s="34">
        <v>42156</v>
      </c>
      <c r="B2147" s="3">
        <f t="shared" si="132"/>
        <v>2015</v>
      </c>
      <c r="C2147" s="3">
        <f t="shared" si="133"/>
        <v>6</v>
      </c>
      <c r="D2147" s="3">
        <f t="shared" si="134"/>
        <v>9</v>
      </c>
      <c r="E2147" s="3" t="str">
        <f t="shared" si="135"/>
        <v>201569</v>
      </c>
      <c r="F2147" s="35">
        <v>0.375</v>
      </c>
      <c r="G2147">
        <v>12.2</v>
      </c>
    </row>
    <row r="2148" spans="1:7" x14ac:dyDescent="0.25">
      <c r="A2148" s="34">
        <v>42156</v>
      </c>
      <c r="B2148" s="3">
        <f t="shared" si="132"/>
        <v>2015</v>
      </c>
      <c r="C2148" s="3">
        <f t="shared" si="133"/>
        <v>6</v>
      </c>
      <c r="D2148" s="3">
        <f t="shared" si="134"/>
        <v>10</v>
      </c>
      <c r="E2148" s="3" t="str">
        <f t="shared" si="135"/>
        <v>2015610</v>
      </c>
      <c r="F2148" s="35">
        <v>0.41666666666666669</v>
      </c>
      <c r="G2148">
        <v>12.1</v>
      </c>
    </row>
    <row r="2149" spans="1:7" x14ac:dyDescent="0.25">
      <c r="A2149" s="34">
        <v>42156</v>
      </c>
      <c r="B2149" s="3">
        <f t="shared" si="132"/>
        <v>2015</v>
      </c>
      <c r="C2149" s="3">
        <f t="shared" si="133"/>
        <v>6</v>
      </c>
      <c r="D2149" s="3">
        <f t="shared" si="134"/>
        <v>11</v>
      </c>
      <c r="E2149" s="3" t="str">
        <f t="shared" si="135"/>
        <v>2015611</v>
      </c>
      <c r="F2149" s="35">
        <v>0.45833333333333331</v>
      </c>
      <c r="G2149">
        <v>12.5</v>
      </c>
    </row>
    <row r="2150" spans="1:7" x14ac:dyDescent="0.25">
      <c r="A2150" s="34">
        <v>42156</v>
      </c>
      <c r="B2150" s="3">
        <f t="shared" si="132"/>
        <v>2015</v>
      </c>
      <c r="C2150" s="3">
        <f t="shared" si="133"/>
        <v>6</v>
      </c>
      <c r="D2150" s="3">
        <f t="shared" si="134"/>
        <v>12</v>
      </c>
      <c r="E2150" s="3" t="str">
        <f t="shared" si="135"/>
        <v>2015612</v>
      </c>
      <c r="F2150" s="35">
        <v>0.5</v>
      </c>
      <c r="G2150">
        <v>12.6</v>
      </c>
    </row>
    <row r="2151" spans="1:7" x14ac:dyDescent="0.25">
      <c r="A2151" s="34">
        <v>42156</v>
      </c>
      <c r="B2151" s="3">
        <f t="shared" si="132"/>
        <v>2015</v>
      </c>
      <c r="C2151" s="3">
        <f t="shared" si="133"/>
        <v>6</v>
      </c>
      <c r="D2151" s="3">
        <f t="shared" si="134"/>
        <v>13</v>
      </c>
      <c r="E2151" s="3" t="str">
        <f t="shared" si="135"/>
        <v>2015613</v>
      </c>
      <c r="F2151" s="35">
        <v>0.54166666666666663</v>
      </c>
      <c r="G2151">
        <v>12.9</v>
      </c>
    </row>
    <row r="2152" spans="1:7" x14ac:dyDescent="0.25">
      <c r="A2152" s="34">
        <v>42156</v>
      </c>
      <c r="B2152" s="3">
        <f t="shared" si="132"/>
        <v>2015</v>
      </c>
      <c r="C2152" s="3">
        <f t="shared" si="133"/>
        <v>6</v>
      </c>
      <c r="D2152" s="3">
        <f t="shared" si="134"/>
        <v>14</v>
      </c>
      <c r="E2152" s="3" t="str">
        <f t="shared" si="135"/>
        <v>2015614</v>
      </c>
      <c r="F2152" s="35">
        <v>0.58333333333333337</v>
      </c>
      <c r="G2152">
        <v>12.6</v>
      </c>
    </row>
    <row r="2153" spans="1:7" x14ac:dyDescent="0.25">
      <c r="A2153" s="34">
        <v>42156</v>
      </c>
      <c r="B2153" s="3">
        <f t="shared" si="132"/>
        <v>2015</v>
      </c>
      <c r="C2153" s="3">
        <f t="shared" si="133"/>
        <v>6</v>
      </c>
      <c r="D2153" s="3">
        <f t="shared" si="134"/>
        <v>15</v>
      </c>
      <c r="E2153" s="3" t="str">
        <f t="shared" si="135"/>
        <v>2015615</v>
      </c>
      <c r="F2153" s="35">
        <v>0.625</v>
      </c>
      <c r="G2153">
        <v>13.1</v>
      </c>
    </row>
    <row r="2154" spans="1:7" x14ac:dyDescent="0.25">
      <c r="A2154" s="34">
        <v>42156</v>
      </c>
      <c r="B2154" s="3">
        <f t="shared" si="132"/>
        <v>2015</v>
      </c>
      <c r="C2154" s="3">
        <f t="shared" si="133"/>
        <v>6</v>
      </c>
      <c r="D2154" s="3">
        <f t="shared" si="134"/>
        <v>16</v>
      </c>
      <c r="E2154" s="3" t="str">
        <f t="shared" si="135"/>
        <v>2015616</v>
      </c>
      <c r="F2154" s="35">
        <v>0.66666666666666663</v>
      </c>
      <c r="G2154">
        <v>13.4</v>
      </c>
    </row>
    <row r="2155" spans="1:7" x14ac:dyDescent="0.25">
      <c r="A2155" s="34">
        <v>42156</v>
      </c>
      <c r="B2155" s="3">
        <f t="shared" si="132"/>
        <v>2015</v>
      </c>
      <c r="C2155" s="3">
        <f t="shared" si="133"/>
        <v>6</v>
      </c>
      <c r="D2155" s="3">
        <f t="shared" si="134"/>
        <v>17</v>
      </c>
      <c r="E2155" s="3" t="str">
        <f t="shared" si="135"/>
        <v>2015617</v>
      </c>
      <c r="F2155" s="35">
        <v>0.70833333333333337</v>
      </c>
      <c r="G2155">
        <v>13.9</v>
      </c>
    </row>
    <row r="2156" spans="1:7" x14ac:dyDescent="0.25">
      <c r="A2156" s="34">
        <v>42156</v>
      </c>
      <c r="B2156" s="3">
        <f t="shared" si="132"/>
        <v>2015</v>
      </c>
      <c r="C2156" s="3">
        <f t="shared" si="133"/>
        <v>6</v>
      </c>
      <c r="D2156" s="3">
        <f t="shared" si="134"/>
        <v>18</v>
      </c>
      <c r="E2156" s="3" t="str">
        <f t="shared" si="135"/>
        <v>2015618</v>
      </c>
      <c r="F2156" s="35">
        <v>0.75</v>
      </c>
      <c r="G2156">
        <v>14.3</v>
      </c>
    </row>
    <row r="2157" spans="1:7" x14ac:dyDescent="0.25">
      <c r="A2157" s="34">
        <v>42156</v>
      </c>
      <c r="B2157" s="3">
        <f t="shared" si="132"/>
        <v>2015</v>
      </c>
      <c r="C2157" s="3">
        <f t="shared" si="133"/>
        <v>6</v>
      </c>
      <c r="D2157" s="3">
        <f t="shared" si="134"/>
        <v>19</v>
      </c>
      <c r="E2157" s="3" t="str">
        <f t="shared" si="135"/>
        <v>2015619</v>
      </c>
      <c r="F2157" s="35">
        <v>0.79166666666666663</v>
      </c>
      <c r="G2157">
        <v>14.8</v>
      </c>
    </row>
    <row r="2158" spans="1:7" x14ac:dyDescent="0.25">
      <c r="A2158" s="34">
        <v>42156</v>
      </c>
      <c r="B2158" s="3">
        <f t="shared" si="132"/>
        <v>2015</v>
      </c>
      <c r="C2158" s="3">
        <f t="shared" si="133"/>
        <v>6</v>
      </c>
      <c r="D2158" s="3">
        <f t="shared" si="134"/>
        <v>20</v>
      </c>
      <c r="E2158" s="3" t="str">
        <f t="shared" si="135"/>
        <v>2015620</v>
      </c>
      <c r="F2158" s="35">
        <v>0.83333333333333337</v>
      </c>
      <c r="G2158">
        <v>14.9</v>
      </c>
    </row>
    <row r="2159" spans="1:7" x14ac:dyDescent="0.25">
      <c r="A2159" s="34">
        <v>42156</v>
      </c>
      <c r="B2159" s="3">
        <f t="shared" si="132"/>
        <v>2015</v>
      </c>
      <c r="C2159" s="3">
        <f t="shared" si="133"/>
        <v>6</v>
      </c>
      <c r="D2159" s="3">
        <f t="shared" si="134"/>
        <v>21</v>
      </c>
      <c r="E2159" s="3" t="str">
        <f t="shared" si="135"/>
        <v>2015621</v>
      </c>
      <c r="F2159" s="35">
        <v>0.875</v>
      </c>
      <c r="G2159">
        <v>14.5</v>
      </c>
    </row>
    <row r="2160" spans="1:7" x14ac:dyDescent="0.25">
      <c r="A2160" s="34">
        <v>42156</v>
      </c>
      <c r="B2160" s="3">
        <f t="shared" si="132"/>
        <v>2015</v>
      </c>
      <c r="C2160" s="3">
        <f t="shared" si="133"/>
        <v>6</v>
      </c>
      <c r="D2160" s="3">
        <f t="shared" si="134"/>
        <v>22</v>
      </c>
      <c r="E2160" s="3" t="str">
        <f t="shared" si="135"/>
        <v>2015622</v>
      </c>
      <c r="F2160" s="35">
        <v>0.91666666666666663</v>
      </c>
      <c r="G2160">
        <v>14</v>
      </c>
    </row>
    <row r="2161" spans="1:7" x14ac:dyDescent="0.25">
      <c r="A2161" s="34">
        <v>42156</v>
      </c>
      <c r="B2161" s="3">
        <f t="shared" si="132"/>
        <v>2015</v>
      </c>
      <c r="C2161" s="3">
        <f t="shared" si="133"/>
        <v>6</v>
      </c>
      <c r="D2161" s="3">
        <f t="shared" si="134"/>
        <v>23</v>
      </c>
      <c r="E2161" s="3" t="str">
        <f t="shared" si="135"/>
        <v>2015623</v>
      </c>
      <c r="F2161" s="35">
        <v>0.95833333333333337</v>
      </c>
      <c r="G2161">
        <v>13.4</v>
      </c>
    </row>
    <row r="2162" spans="1:7" x14ac:dyDescent="0.25">
      <c r="A2162" s="34">
        <v>42186</v>
      </c>
      <c r="B2162" s="3">
        <f t="shared" si="132"/>
        <v>2015</v>
      </c>
      <c r="C2162" s="3">
        <f t="shared" si="133"/>
        <v>7</v>
      </c>
      <c r="D2162" s="3">
        <f t="shared" si="134"/>
        <v>0</v>
      </c>
      <c r="E2162" s="3" t="str">
        <f t="shared" si="135"/>
        <v>201570</v>
      </c>
      <c r="F2162" s="35">
        <v>0</v>
      </c>
      <c r="G2162">
        <v>10.7</v>
      </c>
    </row>
    <row r="2163" spans="1:7" x14ac:dyDescent="0.25">
      <c r="A2163" s="34">
        <v>42186</v>
      </c>
      <c r="B2163" s="3">
        <f t="shared" si="132"/>
        <v>2015</v>
      </c>
      <c r="C2163" s="3">
        <f t="shared" si="133"/>
        <v>7</v>
      </c>
      <c r="D2163" s="3">
        <f t="shared" si="134"/>
        <v>1</v>
      </c>
      <c r="E2163" s="3" t="str">
        <f t="shared" si="135"/>
        <v>201571</v>
      </c>
      <c r="F2163" s="35">
        <v>4.1666666666666664E-2</v>
      </c>
      <c r="G2163">
        <v>10.3</v>
      </c>
    </row>
    <row r="2164" spans="1:7" x14ac:dyDescent="0.25">
      <c r="A2164" s="34">
        <v>42186</v>
      </c>
      <c r="B2164" s="3">
        <f t="shared" si="132"/>
        <v>2015</v>
      </c>
      <c r="C2164" s="3">
        <f t="shared" si="133"/>
        <v>7</v>
      </c>
      <c r="D2164" s="3">
        <f t="shared" si="134"/>
        <v>2</v>
      </c>
      <c r="E2164" s="3" t="str">
        <f t="shared" si="135"/>
        <v>201572</v>
      </c>
      <c r="F2164" s="35">
        <v>8.3333333333333329E-2</v>
      </c>
      <c r="G2164">
        <v>10.7</v>
      </c>
    </row>
    <row r="2165" spans="1:7" x14ac:dyDescent="0.25">
      <c r="A2165" s="34">
        <v>42186</v>
      </c>
      <c r="B2165" s="3">
        <f t="shared" si="132"/>
        <v>2015</v>
      </c>
      <c r="C2165" s="3">
        <f t="shared" si="133"/>
        <v>7</v>
      </c>
      <c r="D2165" s="3">
        <f t="shared" si="134"/>
        <v>3</v>
      </c>
      <c r="E2165" s="3" t="str">
        <f t="shared" si="135"/>
        <v>201573</v>
      </c>
      <c r="F2165" s="35">
        <v>0.125</v>
      </c>
      <c r="G2165">
        <v>11.2</v>
      </c>
    </row>
    <row r="2166" spans="1:7" x14ac:dyDescent="0.25">
      <c r="A2166" s="34">
        <v>42186</v>
      </c>
      <c r="B2166" s="3">
        <f t="shared" si="132"/>
        <v>2015</v>
      </c>
      <c r="C2166" s="3">
        <f t="shared" si="133"/>
        <v>7</v>
      </c>
      <c r="D2166" s="3">
        <f t="shared" si="134"/>
        <v>4</v>
      </c>
      <c r="E2166" s="3" t="str">
        <f t="shared" si="135"/>
        <v>201574</v>
      </c>
      <c r="F2166" s="35">
        <v>0.16666666666666666</v>
      </c>
      <c r="G2166">
        <v>11.8</v>
      </c>
    </row>
    <row r="2167" spans="1:7" x14ac:dyDescent="0.25">
      <c r="A2167" s="34">
        <v>42186</v>
      </c>
      <c r="B2167" s="3">
        <f t="shared" si="132"/>
        <v>2015</v>
      </c>
      <c r="C2167" s="3">
        <f t="shared" si="133"/>
        <v>7</v>
      </c>
      <c r="D2167" s="3">
        <f t="shared" si="134"/>
        <v>5</v>
      </c>
      <c r="E2167" s="3" t="str">
        <f t="shared" si="135"/>
        <v>201575</v>
      </c>
      <c r="F2167" s="35">
        <v>0.20833333333333334</v>
      </c>
      <c r="G2167">
        <v>12.9</v>
      </c>
    </row>
    <row r="2168" spans="1:7" x14ac:dyDescent="0.25">
      <c r="A2168" s="34">
        <v>42186</v>
      </c>
      <c r="B2168" s="3">
        <f t="shared" si="132"/>
        <v>2015</v>
      </c>
      <c r="C2168" s="3">
        <f t="shared" si="133"/>
        <v>7</v>
      </c>
      <c r="D2168" s="3">
        <f t="shared" si="134"/>
        <v>6</v>
      </c>
      <c r="E2168" s="3" t="str">
        <f t="shared" si="135"/>
        <v>201576</v>
      </c>
      <c r="F2168" s="35">
        <v>0.25</v>
      </c>
      <c r="G2168">
        <v>12.8</v>
      </c>
    </row>
    <row r="2169" spans="1:7" x14ac:dyDescent="0.25">
      <c r="A2169" s="34">
        <v>42186</v>
      </c>
      <c r="B2169" s="3">
        <f t="shared" si="132"/>
        <v>2015</v>
      </c>
      <c r="C2169" s="3">
        <f t="shared" si="133"/>
        <v>7</v>
      </c>
      <c r="D2169" s="3">
        <f t="shared" si="134"/>
        <v>7</v>
      </c>
      <c r="E2169" s="3" t="str">
        <f t="shared" si="135"/>
        <v>201577</v>
      </c>
      <c r="F2169" s="35">
        <v>0.29166666666666669</v>
      </c>
      <c r="G2169">
        <v>11.5</v>
      </c>
    </row>
    <row r="2170" spans="1:7" x14ac:dyDescent="0.25">
      <c r="A2170" s="34">
        <v>42186</v>
      </c>
      <c r="B2170" s="3">
        <f t="shared" si="132"/>
        <v>2015</v>
      </c>
      <c r="C2170" s="3">
        <f t="shared" si="133"/>
        <v>7</v>
      </c>
      <c r="D2170" s="3">
        <f t="shared" si="134"/>
        <v>8</v>
      </c>
      <c r="E2170" s="3" t="str">
        <f t="shared" si="135"/>
        <v>201578</v>
      </c>
      <c r="F2170" s="35">
        <v>0.33333333333333331</v>
      </c>
      <c r="G2170">
        <v>10.6</v>
      </c>
    </row>
    <row r="2171" spans="1:7" x14ac:dyDescent="0.25">
      <c r="A2171" s="34">
        <v>42186</v>
      </c>
      <c r="B2171" s="3">
        <f t="shared" si="132"/>
        <v>2015</v>
      </c>
      <c r="C2171" s="3">
        <f t="shared" si="133"/>
        <v>7</v>
      </c>
      <c r="D2171" s="3">
        <f t="shared" si="134"/>
        <v>9</v>
      </c>
      <c r="E2171" s="3" t="str">
        <f t="shared" si="135"/>
        <v>201579</v>
      </c>
      <c r="F2171" s="35">
        <v>0.375</v>
      </c>
      <c r="G2171">
        <v>10.4</v>
      </c>
    </row>
    <row r="2172" spans="1:7" x14ac:dyDescent="0.25">
      <c r="A2172" s="34">
        <v>42186</v>
      </c>
      <c r="B2172" s="3">
        <f t="shared" si="132"/>
        <v>2015</v>
      </c>
      <c r="C2172" s="3">
        <f t="shared" si="133"/>
        <v>7</v>
      </c>
      <c r="D2172" s="3">
        <f t="shared" si="134"/>
        <v>10</v>
      </c>
      <c r="E2172" s="3" t="str">
        <f t="shared" si="135"/>
        <v>2015710</v>
      </c>
      <c r="F2172" s="35">
        <v>0.41666666666666669</v>
      </c>
      <c r="G2172">
        <v>9.6999999999999993</v>
      </c>
    </row>
    <row r="2173" spans="1:7" x14ac:dyDescent="0.25">
      <c r="A2173" s="34">
        <v>42186</v>
      </c>
      <c r="B2173" s="3">
        <f t="shared" si="132"/>
        <v>2015</v>
      </c>
      <c r="C2173" s="3">
        <f t="shared" si="133"/>
        <v>7</v>
      </c>
      <c r="D2173" s="3">
        <f t="shared" si="134"/>
        <v>11</v>
      </c>
      <c r="E2173" s="3" t="str">
        <f t="shared" si="135"/>
        <v>2015711</v>
      </c>
      <c r="F2173" s="35">
        <v>0.45833333333333331</v>
      </c>
      <c r="G2173">
        <v>10.3</v>
      </c>
    </row>
    <row r="2174" spans="1:7" x14ac:dyDescent="0.25">
      <c r="A2174" s="34">
        <v>42186</v>
      </c>
      <c r="B2174" s="3">
        <f t="shared" si="132"/>
        <v>2015</v>
      </c>
      <c r="C2174" s="3">
        <f t="shared" si="133"/>
        <v>7</v>
      </c>
      <c r="D2174" s="3">
        <f t="shared" si="134"/>
        <v>12</v>
      </c>
      <c r="E2174" s="3" t="str">
        <f t="shared" si="135"/>
        <v>2015712</v>
      </c>
      <c r="F2174" s="35">
        <v>0.5</v>
      </c>
      <c r="G2174">
        <v>10.7</v>
      </c>
    </row>
    <row r="2175" spans="1:7" x14ac:dyDescent="0.25">
      <c r="A2175" s="34">
        <v>42186</v>
      </c>
      <c r="B2175" s="3">
        <f t="shared" si="132"/>
        <v>2015</v>
      </c>
      <c r="C2175" s="3">
        <f t="shared" si="133"/>
        <v>7</v>
      </c>
      <c r="D2175" s="3">
        <f t="shared" si="134"/>
        <v>13</v>
      </c>
      <c r="E2175" s="3" t="str">
        <f t="shared" si="135"/>
        <v>2015713</v>
      </c>
      <c r="F2175" s="35">
        <v>0.54166666666666663</v>
      </c>
      <c r="G2175">
        <v>10.7</v>
      </c>
    </row>
    <row r="2176" spans="1:7" x14ac:dyDescent="0.25">
      <c r="A2176" s="34">
        <v>42186</v>
      </c>
      <c r="B2176" s="3">
        <f t="shared" si="132"/>
        <v>2015</v>
      </c>
      <c r="C2176" s="3">
        <f t="shared" si="133"/>
        <v>7</v>
      </c>
      <c r="D2176" s="3">
        <f t="shared" si="134"/>
        <v>14</v>
      </c>
      <c r="E2176" s="3" t="str">
        <f t="shared" si="135"/>
        <v>2015714</v>
      </c>
      <c r="F2176" s="35">
        <v>0.58333333333333337</v>
      </c>
      <c r="G2176">
        <v>10.4</v>
      </c>
    </row>
    <row r="2177" spans="1:7" x14ac:dyDescent="0.25">
      <c r="A2177" s="34">
        <v>42186</v>
      </c>
      <c r="B2177" s="3">
        <f t="shared" si="132"/>
        <v>2015</v>
      </c>
      <c r="C2177" s="3">
        <f t="shared" si="133"/>
        <v>7</v>
      </c>
      <c r="D2177" s="3">
        <f t="shared" si="134"/>
        <v>15</v>
      </c>
      <c r="E2177" s="3" t="str">
        <f t="shared" si="135"/>
        <v>2015715</v>
      </c>
      <c r="F2177" s="35">
        <v>0.625</v>
      </c>
      <c r="G2177">
        <v>10.199999999999999</v>
      </c>
    </row>
    <row r="2178" spans="1:7" x14ac:dyDescent="0.25">
      <c r="A2178" s="34">
        <v>42186</v>
      </c>
      <c r="B2178" s="3">
        <f t="shared" si="132"/>
        <v>2015</v>
      </c>
      <c r="C2178" s="3">
        <f t="shared" si="133"/>
        <v>7</v>
      </c>
      <c r="D2178" s="3">
        <f t="shared" si="134"/>
        <v>16</v>
      </c>
      <c r="E2178" s="3" t="str">
        <f t="shared" si="135"/>
        <v>2015716</v>
      </c>
      <c r="F2178" s="35">
        <v>0.66666666666666663</v>
      </c>
      <c r="G2178">
        <v>10.8</v>
      </c>
    </row>
    <row r="2179" spans="1:7" x14ac:dyDescent="0.25">
      <c r="A2179" s="34">
        <v>42186</v>
      </c>
      <c r="B2179" s="3">
        <f t="shared" ref="B2179:B2242" si="136">YEAR(A2179)</f>
        <v>2015</v>
      </c>
      <c r="C2179" s="3">
        <f t="shared" ref="C2179:C2242" si="137">MONTH(A2179)</f>
        <v>7</v>
      </c>
      <c r="D2179" s="3">
        <f t="shared" ref="D2179:D2242" si="138">HOUR(F2179)</f>
        <v>17</v>
      </c>
      <c r="E2179" s="3" t="str">
        <f t="shared" ref="E2179:E2242" si="139">B2179&amp;C2179&amp;D2179</f>
        <v>2015717</v>
      </c>
      <c r="F2179" s="35">
        <v>0.70833333333333337</v>
      </c>
      <c r="G2179">
        <v>11.6</v>
      </c>
    </row>
    <row r="2180" spans="1:7" x14ac:dyDescent="0.25">
      <c r="A2180" s="34">
        <v>42186</v>
      </c>
      <c r="B2180" s="3">
        <f t="shared" si="136"/>
        <v>2015</v>
      </c>
      <c r="C2180" s="3">
        <f t="shared" si="137"/>
        <v>7</v>
      </c>
      <c r="D2180" s="3">
        <f t="shared" si="138"/>
        <v>18</v>
      </c>
      <c r="E2180" s="3" t="str">
        <f t="shared" si="139"/>
        <v>2015718</v>
      </c>
      <c r="F2180" s="35">
        <v>0.75</v>
      </c>
      <c r="G2180">
        <v>12.3</v>
      </c>
    </row>
    <row r="2181" spans="1:7" x14ac:dyDescent="0.25">
      <c r="A2181" s="34">
        <v>42186</v>
      </c>
      <c r="B2181" s="3">
        <f t="shared" si="136"/>
        <v>2015</v>
      </c>
      <c r="C2181" s="3">
        <f t="shared" si="137"/>
        <v>7</v>
      </c>
      <c r="D2181" s="3">
        <f t="shared" si="138"/>
        <v>19</v>
      </c>
      <c r="E2181" s="3" t="str">
        <f t="shared" si="139"/>
        <v>2015719</v>
      </c>
      <c r="F2181" s="35">
        <v>0.79166666666666663</v>
      </c>
      <c r="G2181">
        <v>12.7</v>
      </c>
    </row>
    <row r="2182" spans="1:7" x14ac:dyDescent="0.25">
      <c r="A2182" s="34">
        <v>42186</v>
      </c>
      <c r="B2182" s="3">
        <f t="shared" si="136"/>
        <v>2015</v>
      </c>
      <c r="C2182" s="3">
        <f t="shared" si="137"/>
        <v>7</v>
      </c>
      <c r="D2182" s="3">
        <f t="shared" si="138"/>
        <v>20</v>
      </c>
      <c r="E2182" s="3" t="str">
        <f t="shared" si="139"/>
        <v>2015720</v>
      </c>
      <c r="F2182" s="35">
        <v>0.83333333333333337</v>
      </c>
      <c r="G2182">
        <v>12.6</v>
      </c>
    </row>
    <row r="2183" spans="1:7" x14ac:dyDescent="0.25">
      <c r="A2183" s="34">
        <v>42186</v>
      </c>
      <c r="B2183" s="3">
        <f t="shared" si="136"/>
        <v>2015</v>
      </c>
      <c r="C2183" s="3">
        <f t="shared" si="137"/>
        <v>7</v>
      </c>
      <c r="D2183" s="3">
        <f t="shared" si="138"/>
        <v>21</v>
      </c>
      <c r="E2183" s="3" t="str">
        <f t="shared" si="139"/>
        <v>2015721</v>
      </c>
      <c r="F2183" s="35">
        <v>0.875</v>
      </c>
      <c r="G2183">
        <v>11.2</v>
      </c>
    </row>
    <row r="2184" spans="1:7" x14ac:dyDescent="0.25">
      <c r="A2184" s="34">
        <v>42186</v>
      </c>
      <c r="B2184" s="3">
        <f t="shared" si="136"/>
        <v>2015</v>
      </c>
      <c r="C2184" s="3">
        <f t="shared" si="137"/>
        <v>7</v>
      </c>
      <c r="D2184" s="3">
        <f t="shared" si="138"/>
        <v>22</v>
      </c>
      <c r="E2184" s="3" t="str">
        <f t="shared" si="139"/>
        <v>2015722</v>
      </c>
      <c r="F2184" s="35">
        <v>0.91666666666666663</v>
      </c>
      <c r="G2184">
        <v>11.1</v>
      </c>
    </row>
    <row r="2185" spans="1:7" x14ac:dyDescent="0.25">
      <c r="A2185" s="34">
        <v>42186</v>
      </c>
      <c r="B2185" s="3">
        <f t="shared" si="136"/>
        <v>2015</v>
      </c>
      <c r="C2185" s="3">
        <f t="shared" si="137"/>
        <v>7</v>
      </c>
      <c r="D2185" s="3">
        <f t="shared" si="138"/>
        <v>23</v>
      </c>
      <c r="E2185" s="3" t="str">
        <f t="shared" si="139"/>
        <v>2015723</v>
      </c>
      <c r="F2185" s="35">
        <v>0.95833333333333337</v>
      </c>
      <c r="G2185">
        <v>10.4</v>
      </c>
    </row>
    <row r="2186" spans="1:7" x14ac:dyDescent="0.25">
      <c r="A2186" s="34">
        <v>42217</v>
      </c>
      <c r="B2186" s="3">
        <f t="shared" si="136"/>
        <v>2015</v>
      </c>
      <c r="C2186" s="3">
        <f t="shared" si="137"/>
        <v>8</v>
      </c>
      <c r="D2186" s="3">
        <f t="shared" si="138"/>
        <v>0</v>
      </c>
      <c r="E2186" s="3" t="str">
        <f t="shared" si="139"/>
        <v>201580</v>
      </c>
      <c r="F2186" s="35">
        <v>0</v>
      </c>
      <c r="G2186">
        <v>12.4</v>
      </c>
    </row>
    <row r="2187" spans="1:7" x14ac:dyDescent="0.25">
      <c r="A2187" s="34">
        <v>42217</v>
      </c>
      <c r="B2187" s="3">
        <f t="shared" si="136"/>
        <v>2015</v>
      </c>
      <c r="C2187" s="3">
        <f t="shared" si="137"/>
        <v>8</v>
      </c>
      <c r="D2187" s="3">
        <f t="shared" si="138"/>
        <v>1</v>
      </c>
      <c r="E2187" s="3" t="str">
        <f t="shared" si="139"/>
        <v>201581</v>
      </c>
      <c r="F2187" s="35">
        <v>4.1666666666666664E-2</v>
      </c>
      <c r="G2187">
        <v>11.8</v>
      </c>
    </row>
    <row r="2188" spans="1:7" x14ac:dyDescent="0.25">
      <c r="A2188" s="34">
        <v>42217</v>
      </c>
      <c r="B2188" s="3">
        <f t="shared" si="136"/>
        <v>2015</v>
      </c>
      <c r="C2188" s="3">
        <f t="shared" si="137"/>
        <v>8</v>
      </c>
      <c r="D2188" s="3">
        <f t="shared" si="138"/>
        <v>2</v>
      </c>
      <c r="E2188" s="3" t="str">
        <f t="shared" si="139"/>
        <v>201582</v>
      </c>
      <c r="F2188" s="35">
        <v>8.3333333333333329E-2</v>
      </c>
      <c r="G2188">
        <v>11.6</v>
      </c>
    </row>
    <row r="2189" spans="1:7" x14ac:dyDescent="0.25">
      <c r="A2189" s="34">
        <v>42217</v>
      </c>
      <c r="B2189" s="3">
        <f t="shared" si="136"/>
        <v>2015</v>
      </c>
      <c r="C2189" s="3">
        <f t="shared" si="137"/>
        <v>8</v>
      </c>
      <c r="D2189" s="3">
        <f t="shared" si="138"/>
        <v>3</v>
      </c>
      <c r="E2189" s="3" t="str">
        <f t="shared" si="139"/>
        <v>201583</v>
      </c>
      <c r="F2189" s="35">
        <v>0.125</v>
      </c>
      <c r="G2189">
        <v>12.2</v>
      </c>
    </row>
    <row r="2190" spans="1:7" x14ac:dyDescent="0.25">
      <c r="A2190" s="34">
        <v>42217</v>
      </c>
      <c r="B2190" s="3">
        <f t="shared" si="136"/>
        <v>2015</v>
      </c>
      <c r="C2190" s="3">
        <f t="shared" si="137"/>
        <v>8</v>
      </c>
      <c r="D2190" s="3">
        <f t="shared" si="138"/>
        <v>4</v>
      </c>
      <c r="E2190" s="3" t="str">
        <f t="shared" si="139"/>
        <v>201584</v>
      </c>
      <c r="F2190" s="35">
        <v>0.16666666666666666</v>
      </c>
      <c r="G2190">
        <v>12.7</v>
      </c>
    </row>
    <row r="2191" spans="1:7" x14ac:dyDescent="0.25">
      <c r="A2191" s="34">
        <v>42217</v>
      </c>
      <c r="B2191" s="3">
        <f t="shared" si="136"/>
        <v>2015</v>
      </c>
      <c r="C2191" s="3">
        <f t="shared" si="137"/>
        <v>8</v>
      </c>
      <c r="D2191" s="3">
        <f t="shared" si="138"/>
        <v>5</v>
      </c>
      <c r="E2191" s="3" t="str">
        <f t="shared" si="139"/>
        <v>201585</v>
      </c>
      <c r="F2191" s="35">
        <v>0.20833333333333334</v>
      </c>
      <c r="G2191">
        <v>14.7</v>
      </c>
    </row>
    <row r="2192" spans="1:7" x14ac:dyDescent="0.25">
      <c r="A2192" s="34">
        <v>42217</v>
      </c>
      <c r="B2192" s="3">
        <f t="shared" si="136"/>
        <v>2015</v>
      </c>
      <c r="C2192" s="3">
        <f t="shared" si="137"/>
        <v>8</v>
      </c>
      <c r="D2192" s="3">
        <f t="shared" si="138"/>
        <v>6</v>
      </c>
      <c r="E2192" s="3" t="str">
        <f t="shared" si="139"/>
        <v>201586</v>
      </c>
      <c r="F2192" s="35">
        <v>0.25</v>
      </c>
      <c r="G2192">
        <v>13.8</v>
      </c>
    </row>
    <row r="2193" spans="1:7" x14ac:dyDescent="0.25">
      <c r="A2193" s="34">
        <v>42217</v>
      </c>
      <c r="B2193" s="3">
        <f t="shared" si="136"/>
        <v>2015</v>
      </c>
      <c r="C2193" s="3">
        <f t="shared" si="137"/>
        <v>8</v>
      </c>
      <c r="D2193" s="3">
        <f t="shared" si="138"/>
        <v>7</v>
      </c>
      <c r="E2193" s="3" t="str">
        <f t="shared" si="139"/>
        <v>201587</v>
      </c>
      <c r="F2193" s="35">
        <v>0.29166666666666669</v>
      </c>
      <c r="G2193">
        <v>12.7</v>
      </c>
    </row>
    <row r="2194" spans="1:7" x14ac:dyDescent="0.25">
      <c r="A2194" s="34">
        <v>42217</v>
      </c>
      <c r="B2194" s="3">
        <f t="shared" si="136"/>
        <v>2015</v>
      </c>
      <c r="C2194" s="3">
        <f t="shared" si="137"/>
        <v>8</v>
      </c>
      <c r="D2194" s="3">
        <f t="shared" si="138"/>
        <v>8</v>
      </c>
      <c r="E2194" s="3" t="str">
        <f t="shared" si="139"/>
        <v>201588</v>
      </c>
      <c r="F2194" s="35">
        <v>0.33333333333333331</v>
      </c>
      <c r="G2194">
        <v>11.1</v>
      </c>
    </row>
    <row r="2195" spans="1:7" x14ac:dyDescent="0.25">
      <c r="A2195" s="34">
        <v>42217</v>
      </c>
      <c r="B2195" s="3">
        <f t="shared" si="136"/>
        <v>2015</v>
      </c>
      <c r="C2195" s="3">
        <f t="shared" si="137"/>
        <v>8</v>
      </c>
      <c r="D2195" s="3">
        <f t="shared" si="138"/>
        <v>9</v>
      </c>
      <c r="E2195" s="3" t="str">
        <f t="shared" si="139"/>
        <v>201589</v>
      </c>
      <c r="F2195" s="35">
        <v>0.375</v>
      </c>
      <c r="G2195">
        <v>10.5</v>
      </c>
    </row>
    <row r="2196" spans="1:7" x14ac:dyDescent="0.25">
      <c r="A2196" s="34">
        <v>42217</v>
      </c>
      <c r="B2196" s="3">
        <f t="shared" si="136"/>
        <v>2015</v>
      </c>
      <c r="C2196" s="3">
        <f t="shared" si="137"/>
        <v>8</v>
      </c>
      <c r="D2196" s="3">
        <f t="shared" si="138"/>
        <v>10</v>
      </c>
      <c r="E2196" s="3" t="str">
        <f t="shared" si="139"/>
        <v>2015810</v>
      </c>
      <c r="F2196" s="35">
        <v>0.41666666666666669</v>
      </c>
      <c r="G2196">
        <v>10.5</v>
      </c>
    </row>
    <row r="2197" spans="1:7" x14ac:dyDescent="0.25">
      <c r="A2197" s="34">
        <v>42217</v>
      </c>
      <c r="B2197" s="3">
        <f t="shared" si="136"/>
        <v>2015</v>
      </c>
      <c r="C2197" s="3">
        <f t="shared" si="137"/>
        <v>8</v>
      </c>
      <c r="D2197" s="3">
        <f t="shared" si="138"/>
        <v>11</v>
      </c>
      <c r="E2197" s="3" t="str">
        <f t="shared" si="139"/>
        <v>2015811</v>
      </c>
      <c r="F2197" s="35">
        <v>0.45833333333333331</v>
      </c>
      <c r="G2197">
        <v>10.7</v>
      </c>
    </row>
    <row r="2198" spans="1:7" x14ac:dyDescent="0.25">
      <c r="A2198" s="34">
        <v>42217</v>
      </c>
      <c r="B2198" s="3">
        <f t="shared" si="136"/>
        <v>2015</v>
      </c>
      <c r="C2198" s="3">
        <f t="shared" si="137"/>
        <v>8</v>
      </c>
      <c r="D2198" s="3">
        <f t="shared" si="138"/>
        <v>12</v>
      </c>
      <c r="E2198" s="3" t="str">
        <f t="shared" si="139"/>
        <v>2015812</v>
      </c>
      <c r="F2198" s="35">
        <v>0.5</v>
      </c>
      <c r="G2198">
        <v>10.9</v>
      </c>
    </row>
    <row r="2199" spans="1:7" x14ac:dyDescent="0.25">
      <c r="A2199" s="34">
        <v>42217</v>
      </c>
      <c r="B2199" s="3">
        <f t="shared" si="136"/>
        <v>2015</v>
      </c>
      <c r="C2199" s="3">
        <f t="shared" si="137"/>
        <v>8</v>
      </c>
      <c r="D2199" s="3">
        <f t="shared" si="138"/>
        <v>13</v>
      </c>
      <c r="E2199" s="3" t="str">
        <f t="shared" si="139"/>
        <v>2015813</v>
      </c>
      <c r="F2199" s="35">
        <v>0.54166666666666663</v>
      </c>
      <c r="G2199">
        <v>10.9</v>
      </c>
    </row>
    <row r="2200" spans="1:7" x14ac:dyDescent="0.25">
      <c r="A2200" s="34">
        <v>42217</v>
      </c>
      <c r="B2200" s="3">
        <f t="shared" si="136"/>
        <v>2015</v>
      </c>
      <c r="C2200" s="3">
        <f t="shared" si="137"/>
        <v>8</v>
      </c>
      <c r="D2200" s="3">
        <f t="shared" si="138"/>
        <v>14</v>
      </c>
      <c r="E2200" s="3" t="str">
        <f t="shared" si="139"/>
        <v>2015814</v>
      </c>
      <c r="F2200" s="35">
        <v>0.58333333333333337</v>
      </c>
      <c r="G2200">
        <v>10.5</v>
      </c>
    </row>
    <row r="2201" spans="1:7" x14ac:dyDescent="0.25">
      <c r="A2201" s="34">
        <v>42217</v>
      </c>
      <c r="B2201" s="3">
        <f t="shared" si="136"/>
        <v>2015</v>
      </c>
      <c r="C2201" s="3">
        <f t="shared" si="137"/>
        <v>8</v>
      </c>
      <c r="D2201" s="3">
        <f t="shared" si="138"/>
        <v>15</v>
      </c>
      <c r="E2201" s="3" t="str">
        <f t="shared" si="139"/>
        <v>2015815</v>
      </c>
      <c r="F2201" s="35">
        <v>0.625</v>
      </c>
      <c r="G2201">
        <v>10.6</v>
      </c>
    </row>
    <row r="2202" spans="1:7" x14ac:dyDescent="0.25">
      <c r="A2202" s="34">
        <v>42217</v>
      </c>
      <c r="B2202" s="3">
        <f t="shared" si="136"/>
        <v>2015</v>
      </c>
      <c r="C2202" s="3">
        <f t="shared" si="137"/>
        <v>8</v>
      </c>
      <c r="D2202" s="3">
        <f t="shared" si="138"/>
        <v>16</v>
      </c>
      <c r="E2202" s="3" t="str">
        <f t="shared" si="139"/>
        <v>2015816</v>
      </c>
      <c r="F2202" s="35">
        <v>0.66666666666666663</v>
      </c>
      <c r="G2202">
        <v>11.1</v>
      </c>
    </row>
    <row r="2203" spans="1:7" x14ac:dyDescent="0.25">
      <c r="A2203" s="34">
        <v>42217</v>
      </c>
      <c r="B2203" s="3">
        <f t="shared" si="136"/>
        <v>2015</v>
      </c>
      <c r="C2203" s="3">
        <f t="shared" si="137"/>
        <v>8</v>
      </c>
      <c r="D2203" s="3">
        <f t="shared" si="138"/>
        <v>17</v>
      </c>
      <c r="E2203" s="3" t="str">
        <f t="shared" si="139"/>
        <v>2015817</v>
      </c>
      <c r="F2203" s="35">
        <v>0.70833333333333337</v>
      </c>
      <c r="G2203">
        <v>11.8</v>
      </c>
    </row>
    <row r="2204" spans="1:7" x14ac:dyDescent="0.25">
      <c r="A2204" s="34">
        <v>42217</v>
      </c>
      <c r="B2204" s="3">
        <f t="shared" si="136"/>
        <v>2015</v>
      </c>
      <c r="C2204" s="3">
        <f t="shared" si="137"/>
        <v>8</v>
      </c>
      <c r="D2204" s="3">
        <f t="shared" si="138"/>
        <v>18</v>
      </c>
      <c r="E2204" s="3" t="str">
        <f t="shared" si="139"/>
        <v>2015818</v>
      </c>
      <c r="F2204" s="35">
        <v>0.75</v>
      </c>
      <c r="G2204">
        <v>13.1</v>
      </c>
    </row>
    <row r="2205" spans="1:7" x14ac:dyDescent="0.25">
      <c r="A2205" s="34">
        <v>42217</v>
      </c>
      <c r="B2205" s="3">
        <f t="shared" si="136"/>
        <v>2015</v>
      </c>
      <c r="C2205" s="3">
        <f t="shared" si="137"/>
        <v>8</v>
      </c>
      <c r="D2205" s="3">
        <f t="shared" si="138"/>
        <v>19</v>
      </c>
      <c r="E2205" s="3" t="str">
        <f t="shared" si="139"/>
        <v>2015819</v>
      </c>
      <c r="F2205" s="35">
        <v>0.79166666666666663</v>
      </c>
      <c r="G2205">
        <v>14.6</v>
      </c>
    </row>
    <row r="2206" spans="1:7" x14ac:dyDescent="0.25">
      <c r="A2206" s="34">
        <v>42217</v>
      </c>
      <c r="B2206" s="3">
        <f t="shared" si="136"/>
        <v>2015</v>
      </c>
      <c r="C2206" s="3">
        <f t="shared" si="137"/>
        <v>8</v>
      </c>
      <c r="D2206" s="3">
        <f t="shared" si="138"/>
        <v>20</v>
      </c>
      <c r="E2206" s="3" t="str">
        <f t="shared" si="139"/>
        <v>2015820</v>
      </c>
      <c r="F2206" s="35">
        <v>0.83333333333333337</v>
      </c>
      <c r="G2206">
        <v>14.5</v>
      </c>
    </row>
    <row r="2207" spans="1:7" x14ac:dyDescent="0.25">
      <c r="A2207" s="34">
        <v>42217</v>
      </c>
      <c r="B2207" s="3">
        <f t="shared" si="136"/>
        <v>2015</v>
      </c>
      <c r="C2207" s="3">
        <f t="shared" si="137"/>
        <v>8</v>
      </c>
      <c r="D2207" s="3">
        <f t="shared" si="138"/>
        <v>21</v>
      </c>
      <c r="E2207" s="3" t="str">
        <f t="shared" si="139"/>
        <v>2015821</v>
      </c>
      <c r="F2207" s="35">
        <v>0.875</v>
      </c>
      <c r="G2207">
        <v>13.3</v>
      </c>
    </row>
    <row r="2208" spans="1:7" x14ac:dyDescent="0.25">
      <c r="A2208" s="34">
        <v>42217</v>
      </c>
      <c r="B2208" s="3">
        <f t="shared" si="136"/>
        <v>2015</v>
      </c>
      <c r="C2208" s="3">
        <f t="shared" si="137"/>
        <v>8</v>
      </c>
      <c r="D2208" s="3">
        <f t="shared" si="138"/>
        <v>22</v>
      </c>
      <c r="E2208" s="3" t="str">
        <f t="shared" si="139"/>
        <v>2015822</v>
      </c>
      <c r="F2208" s="35">
        <v>0.91666666666666663</v>
      </c>
      <c r="G2208">
        <v>13.5</v>
      </c>
    </row>
    <row r="2209" spans="1:7" x14ac:dyDescent="0.25">
      <c r="A2209" s="34">
        <v>42217</v>
      </c>
      <c r="B2209" s="3">
        <f t="shared" si="136"/>
        <v>2015</v>
      </c>
      <c r="C2209" s="3">
        <f t="shared" si="137"/>
        <v>8</v>
      </c>
      <c r="D2209" s="3">
        <f t="shared" si="138"/>
        <v>23</v>
      </c>
      <c r="E2209" s="3" t="str">
        <f t="shared" si="139"/>
        <v>2015823</v>
      </c>
      <c r="F2209" s="35">
        <v>0.95833333333333337</v>
      </c>
      <c r="G2209">
        <v>13.4</v>
      </c>
    </row>
    <row r="2210" spans="1:7" x14ac:dyDescent="0.25">
      <c r="A2210" s="34">
        <v>42248</v>
      </c>
      <c r="B2210" s="3">
        <f t="shared" si="136"/>
        <v>2015</v>
      </c>
      <c r="C2210" s="3">
        <f t="shared" si="137"/>
        <v>9</v>
      </c>
      <c r="D2210" s="3">
        <f t="shared" si="138"/>
        <v>0</v>
      </c>
      <c r="E2210" s="3" t="str">
        <f t="shared" si="139"/>
        <v>201590</v>
      </c>
      <c r="F2210" s="35">
        <v>0</v>
      </c>
      <c r="G2210">
        <v>12</v>
      </c>
    </row>
    <row r="2211" spans="1:7" x14ac:dyDescent="0.25">
      <c r="A2211" s="34">
        <v>42248</v>
      </c>
      <c r="B2211" s="3">
        <f t="shared" si="136"/>
        <v>2015</v>
      </c>
      <c r="C2211" s="3">
        <f t="shared" si="137"/>
        <v>9</v>
      </c>
      <c r="D2211" s="3">
        <f t="shared" si="138"/>
        <v>1</v>
      </c>
      <c r="E2211" s="3" t="str">
        <f t="shared" si="139"/>
        <v>201591</v>
      </c>
      <c r="F2211" s="35">
        <v>4.1666666666666664E-2</v>
      </c>
      <c r="G2211">
        <v>11.4</v>
      </c>
    </row>
    <row r="2212" spans="1:7" x14ac:dyDescent="0.25">
      <c r="A2212" s="34">
        <v>42248</v>
      </c>
      <c r="B2212" s="3">
        <f t="shared" si="136"/>
        <v>2015</v>
      </c>
      <c r="C2212" s="3">
        <f t="shared" si="137"/>
        <v>9</v>
      </c>
      <c r="D2212" s="3">
        <f t="shared" si="138"/>
        <v>2</v>
      </c>
      <c r="E2212" s="3" t="str">
        <f t="shared" si="139"/>
        <v>201592</v>
      </c>
      <c r="F2212" s="35">
        <v>8.3333333333333329E-2</v>
      </c>
      <c r="G2212">
        <v>11.2</v>
      </c>
    </row>
    <row r="2213" spans="1:7" x14ac:dyDescent="0.25">
      <c r="A2213" s="34">
        <v>42248</v>
      </c>
      <c r="B2213" s="3">
        <f t="shared" si="136"/>
        <v>2015</v>
      </c>
      <c r="C2213" s="3">
        <f t="shared" si="137"/>
        <v>9</v>
      </c>
      <c r="D2213" s="3">
        <f t="shared" si="138"/>
        <v>3</v>
      </c>
      <c r="E2213" s="3" t="str">
        <f t="shared" si="139"/>
        <v>201593</v>
      </c>
      <c r="F2213" s="35">
        <v>0.125</v>
      </c>
      <c r="G2213">
        <v>11</v>
      </c>
    </row>
    <row r="2214" spans="1:7" x14ac:dyDescent="0.25">
      <c r="A2214" s="34">
        <v>42248</v>
      </c>
      <c r="B2214" s="3">
        <f t="shared" si="136"/>
        <v>2015</v>
      </c>
      <c r="C2214" s="3">
        <f t="shared" si="137"/>
        <v>9</v>
      </c>
      <c r="D2214" s="3">
        <f t="shared" si="138"/>
        <v>4</v>
      </c>
      <c r="E2214" s="3" t="str">
        <f t="shared" si="139"/>
        <v>201594</v>
      </c>
      <c r="F2214" s="35">
        <v>0.16666666666666666</v>
      </c>
      <c r="G2214">
        <v>12.2</v>
      </c>
    </row>
    <row r="2215" spans="1:7" x14ac:dyDescent="0.25">
      <c r="A2215" s="34">
        <v>42248</v>
      </c>
      <c r="B2215" s="3">
        <f t="shared" si="136"/>
        <v>2015</v>
      </c>
      <c r="C2215" s="3">
        <f t="shared" si="137"/>
        <v>9</v>
      </c>
      <c r="D2215" s="3">
        <f t="shared" si="138"/>
        <v>5</v>
      </c>
      <c r="E2215" s="3" t="str">
        <f t="shared" si="139"/>
        <v>201595</v>
      </c>
      <c r="F2215" s="35">
        <v>0.20833333333333334</v>
      </c>
      <c r="G2215">
        <v>14.8</v>
      </c>
    </row>
    <row r="2216" spans="1:7" x14ac:dyDescent="0.25">
      <c r="A2216" s="34">
        <v>42248</v>
      </c>
      <c r="B2216" s="3">
        <f t="shared" si="136"/>
        <v>2015</v>
      </c>
      <c r="C2216" s="3">
        <f t="shared" si="137"/>
        <v>9</v>
      </c>
      <c r="D2216" s="3">
        <f t="shared" si="138"/>
        <v>6</v>
      </c>
      <c r="E2216" s="3" t="str">
        <f t="shared" si="139"/>
        <v>201596</v>
      </c>
      <c r="F2216" s="35">
        <v>0.25</v>
      </c>
      <c r="G2216">
        <v>15.8</v>
      </c>
    </row>
    <row r="2217" spans="1:7" x14ac:dyDescent="0.25">
      <c r="A2217" s="34">
        <v>42248</v>
      </c>
      <c r="B2217" s="3">
        <f t="shared" si="136"/>
        <v>2015</v>
      </c>
      <c r="C2217" s="3">
        <f t="shared" si="137"/>
        <v>9</v>
      </c>
      <c r="D2217" s="3">
        <f t="shared" si="138"/>
        <v>7</v>
      </c>
      <c r="E2217" s="3" t="str">
        <f t="shared" si="139"/>
        <v>201597</v>
      </c>
      <c r="F2217" s="35">
        <v>0.29166666666666669</v>
      </c>
      <c r="G2217">
        <v>15.6</v>
      </c>
    </row>
    <row r="2218" spans="1:7" x14ac:dyDescent="0.25">
      <c r="A2218" s="34">
        <v>42248</v>
      </c>
      <c r="B2218" s="3">
        <f t="shared" si="136"/>
        <v>2015</v>
      </c>
      <c r="C2218" s="3">
        <f t="shared" si="137"/>
        <v>9</v>
      </c>
      <c r="D2218" s="3">
        <f t="shared" si="138"/>
        <v>8</v>
      </c>
      <c r="E2218" s="3" t="str">
        <f t="shared" si="139"/>
        <v>201598</v>
      </c>
      <c r="F2218" s="35">
        <v>0.33333333333333331</v>
      </c>
      <c r="G2218">
        <v>14.3</v>
      </c>
    </row>
    <row r="2219" spans="1:7" x14ac:dyDescent="0.25">
      <c r="A2219" s="34">
        <v>42248</v>
      </c>
      <c r="B2219" s="3">
        <f t="shared" si="136"/>
        <v>2015</v>
      </c>
      <c r="C2219" s="3">
        <f t="shared" si="137"/>
        <v>9</v>
      </c>
      <c r="D2219" s="3">
        <f t="shared" si="138"/>
        <v>9</v>
      </c>
      <c r="E2219" s="3" t="str">
        <f t="shared" si="139"/>
        <v>201599</v>
      </c>
      <c r="F2219" s="35">
        <v>0.375</v>
      </c>
      <c r="G2219">
        <v>12.8</v>
      </c>
    </row>
    <row r="2220" spans="1:7" x14ac:dyDescent="0.25">
      <c r="A2220" s="34">
        <v>42248</v>
      </c>
      <c r="B2220" s="3">
        <f t="shared" si="136"/>
        <v>2015</v>
      </c>
      <c r="C2220" s="3">
        <f t="shared" si="137"/>
        <v>9</v>
      </c>
      <c r="D2220" s="3">
        <f t="shared" si="138"/>
        <v>10</v>
      </c>
      <c r="E2220" s="3" t="str">
        <f t="shared" si="139"/>
        <v>2015910</v>
      </c>
      <c r="F2220" s="35">
        <v>0.41666666666666669</v>
      </c>
      <c r="G2220">
        <v>11.3</v>
      </c>
    </row>
    <row r="2221" spans="1:7" x14ac:dyDescent="0.25">
      <c r="A2221" s="34">
        <v>42248</v>
      </c>
      <c r="B2221" s="3">
        <f t="shared" si="136"/>
        <v>2015</v>
      </c>
      <c r="C2221" s="3">
        <f t="shared" si="137"/>
        <v>9</v>
      </c>
      <c r="D2221" s="3">
        <f t="shared" si="138"/>
        <v>11</v>
      </c>
      <c r="E2221" s="3" t="str">
        <f t="shared" si="139"/>
        <v>2015911</v>
      </c>
      <c r="F2221" s="35">
        <v>0.45833333333333331</v>
      </c>
      <c r="G2221">
        <v>10.9</v>
      </c>
    </row>
    <row r="2222" spans="1:7" x14ac:dyDescent="0.25">
      <c r="A2222" s="34">
        <v>42248</v>
      </c>
      <c r="B2222" s="3">
        <f t="shared" si="136"/>
        <v>2015</v>
      </c>
      <c r="C2222" s="3">
        <f t="shared" si="137"/>
        <v>9</v>
      </c>
      <c r="D2222" s="3">
        <f t="shared" si="138"/>
        <v>12</v>
      </c>
      <c r="E2222" s="3" t="str">
        <f t="shared" si="139"/>
        <v>2015912</v>
      </c>
      <c r="F2222" s="35">
        <v>0.5</v>
      </c>
      <c r="G2222">
        <v>10.7</v>
      </c>
    </row>
    <row r="2223" spans="1:7" x14ac:dyDescent="0.25">
      <c r="A2223" s="34">
        <v>42248</v>
      </c>
      <c r="B2223" s="3">
        <f t="shared" si="136"/>
        <v>2015</v>
      </c>
      <c r="C2223" s="3">
        <f t="shared" si="137"/>
        <v>9</v>
      </c>
      <c r="D2223" s="3">
        <f t="shared" si="138"/>
        <v>13</v>
      </c>
      <c r="E2223" s="3" t="str">
        <f t="shared" si="139"/>
        <v>2015913</v>
      </c>
      <c r="F2223" s="35">
        <v>0.54166666666666663</v>
      </c>
      <c r="G2223">
        <v>10.199999999999999</v>
      </c>
    </row>
    <row r="2224" spans="1:7" x14ac:dyDescent="0.25">
      <c r="A2224" s="34">
        <v>42248</v>
      </c>
      <c r="B2224" s="3">
        <f t="shared" si="136"/>
        <v>2015</v>
      </c>
      <c r="C2224" s="3">
        <f t="shared" si="137"/>
        <v>9</v>
      </c>
      <c r="D2224" s="3">
        <f t="shared" si="138"/>
        <v>14</v>
      </c>
      <c r="E2224" s="3" t="str">
        <f t="shared" si="139"/>
        <v>2015914</v>
      </c>
      <c r="F2224" s="35">
        <v>0.58333333333333337</v>
      </c>
      <c r="G2224">
        <v>10.5</v>
      </c>
    </row>
    <row r="2225" spans="1:7" x14ac:dyDescent="0.25">
      <c r="A2225" s="34">
        <v>42248</v>
      </c>
      <c r="B2225" s="3">
        <f t="shared" si="136"/>
        <v>2015</v>
      </c>
      <c r="C2225" s="3">
        <f t="shared" si="137"/>
        <v>9</v>
      </c>
      <c r="D2225" s="3">
        <f t="shared" si="138"/>
        <v>15</v>
      </c>
      <c r="E2225" s="3" t="str">
        <f t="shared" si="139"/>
        <v>2015915</v>
      </c>
      <c r="F2225" s="35">
        <v>0.625</v>
      </c>
      <c r="G2225">
        <v>10.8</v>
      </c>
    </row>
    <row r="2226" spans="1:7" x14ac:dyDescent="0.25">
      <c r="A2226" s="34">
        <v>42248</v>
      </c>
      <c r="B2226" s="3">
        <f t="shared" si="136"/>
        <v>2015</v>
      </c>
      <c r="C2226" s="3">
        <f t="shared" si="137"/>
        <v>9</v>
      </c>
      <c r="D2226" s="3">
        <f t="shared" si="138"/>
        <v>16</v>
      </c>
      <c r="E2226" s="3" t="str">
        <f t="shared" si="139"/>
        <v>2015916</v>
      </c>
      <c r="F2226" s="35">
        <v>0.66666666666666663</v>
      </c>
      <c r="G2226">
        <v>10.8</v>
      </c>
    </row>
    <row r="2227" spans="1:7" x14ac:dyDescent="0.25">
      <c r="A2227" s="34">
        <v>42248</v>
      </c>
      <c r="B2227" s="3">
        <f t="shared" si="136"/>
        <v>2015</v>
      </c>
      <c r="C2227" s="3">
        <f t="shared" si="137"/>
        <v>9</v>
      </c>
      <c r="D2227" s="3">
        <f t="shared" si="138"/>
        <v>17</v>
      </c>
      <c r="E2227" s="3" t="str">
        <f t="shared" si="139"/>
        <v>2015917</v>
      </c>
      <c r="F2227" s="35">
        <v>0.70833333333333337</v>
      </c>
      <c r="G2227">
        <v>12</v>
      </c>
    </row>
    <row r="2228" spans="1:7" x14ac:dyDescent="0.25">
      <c r="A2228" s="34">
        <v>42248</v>
      </c>
      <c r="B2228" s="3">
        <f t="shared" si="136"/>
        <v>2015</v>
      </c>
      <c r="C2228" s="3">
        <f t="shared" si="137"/>
        <v>9</v>
      </c>
      <c r="D2228" s="3">
        <f t="shared" si="138"/>
        <v>18</v>
      </c>
      <c r="E2228" s="3" t="str">
        <f t="shared" si="139"/>
        <v>2015918</v>
      </c>
      <c r="F2228" s="35">
        <v>0.75</v>
      </c>
      <c r="G2228">
        <v>13.2</v>
      </c>
    </row>
    <row r="2229" spans="1:7" x14ac:dyDescent="0.25">
      <c r="A2229" s="34">
        <v>42248</v>
      </c>
      <c r="B2229" s="3">
        <f t="shared" si="136"/>
        <v>2015</v>
      </c>
      <c r="C2229" s="3">
        <f t="shared" si="137"/>
        <v>9</v>
      </c>
      <c r="D2229" s="3">
        <f t="shared" si="138"/>
        <v>19</v>
      </c>
      <c r="E2229" s="3" t="str">
        <f t="shared" si="139"/>
        <v>2015919</v>
      </c>
      <c r="F2229" s="35">
        <v>0.79166666666666663</v>
      </c>
      <c r="G2229">
        <v>14.2</v>
      </c>
    </row>
    <row r="2230" spans="1:7" x14ac:dyDescent="0.25">
      <c r="A2230" s="34">
        <v>42248</v>
      </c>
      <c r="B2230" s="3">
        <f t="shared" si="136"/>
        <v>2015</v>
      </c>
      <c r="C2230" s="3">
        <f t="shared" si="137"/>
        <v>9</v>
      </c>
      <c r="D2230" s="3">
        <f t="shared" si="138"/>
        <v>20</v>
      </c>
      <c r="E2230" s="3" t="str">
        <f t="shared" si="139"/>
        <v>2015920</v>
      </c>
      <c r="F2230" s="35">
        <v>0.83333333333333337</v>
      </c>
      <c r="G2230">
        <v>14.3</v>
      </c>
    </row>
    <row r="2231" spans="1:7" x14ac:dyDescent="0.25">
      <c r="A2231" s="34">
        <v>42248</v>
      </c>
      <c r="B2231" s="3">
        <f t="shared" si="136"/>
        <v>2015</v>
      </c>
      <c r="C2231" s="3">
        <f t="shared" si="137"/>
        <v>9</v>
      </c>
      <c r="D2231" s="3">
        <f t="shared" si="138"/>
        <v>21</v>
      </c>
      <c r="E2231" s="3" t="str">
        <f t="shared" si="139"/>
        <v>2015921</v>
      </c>
      <c r="F2231" s="35">
        <v>0.875</v>
      </c>
      <c r="G2231">
        <v>14.7</v>
      </c>
    </row>
    <row r="2232" spans="1:7" x14ac:dyDescent="0.25">
      <c r="A2232" s="34">
        <v>42248</v>
      </c>
      <c r="B2232" s="3">
        <f t="shared" si="136"/>
        <v>2015</v>
      </c>
      <c r="C2232" s="3">
        <f t="shared" si="137"/>
        <v>9</v>
      </c>
      <c r="D2232" s="3">
        <f t="shared" si="138"/>
        <v>22</v>
      </c>
      <c r="E2232" s="3" t="str">
        <f t="shared" si="139"/>
        <v>2015922</v>
      </c>
      <c r="F2232" s="35">
        <v>0.91666666666666663</v>
      </c>
      <c r="G2232">
        <v>13.8</v>
      </c>
    </row>
    <row r="2233" spans="1:7" x14ac:dyDescent="0.25">
      <c r="A2233" s="34">
        <v>42248</v>
      </c>
      <c r="B2233" s="3">
        <f t="shared" si="136"/>
        <v>2015</v>
      </c>
      <c r="C2233" s="3">
        <f t="shared" si="137"/>
        <v>9</v>
      </c>
      <c r="D2233" s="3">
        <f t="shared" si="138"/>
        <v>23</v>
      </c>
      <c r="E2233" s="3" t="str">
        <f t="shared" si="139"/>
        <v>2015923</v>
      </c>
      <c r="F2233" s="35">
        <v>0.95833333333333337</v>
      </c>
      <c r="G2233">
        <v>12.9</v>
      </c>
    </row>
    <row r="2234" spans="1:7" x14ac:dyDescent="0.25">
      <c r="A2234" s="34">
        <v>42278</v>
      </c>
      <c r="B2234" s="3">
        <f t="shared" si="136"/>
        <v>2015</v>
      </c>
      <c r="C2234" s="3">
        <f t="shared" si="137"/>
        <v>10</v>
      </c>
      <c r="D2234" s="3">
        <f t="shared" si="138"/>
        <v>0</v>
      </c>
      <c r="E2234" s="3" t="str">
        <f t="shared" si="139"/>
        <v>2015100</v>
      </c>
      <c r="F2234" s="35">
        <v>0</v>
      </c>
      <c r="G2234">
        <v>16.5</v>
      </c>
    </row>
    <row r="2235" spans="1:7" x14ac:dyDescent="0.25">
      <c r="A2235" s="34">
        <v>42278</v>
      </c>
      <c r="B2235" s="3">
        <f t="shared" si="136"/>
        <v>2015</v>
      </c>
      <c r="C2235" s="3">
        <f t="shared" si="137"/>
        <v>10</v>
      </c>
      <c r="D2235" s="3">
        <f t="shared" si="138"/>
        <v>1</v>
      </c>
      <c r="E2235" s="3" t="str">
        <f t="shared" si="139"/>
        <v>2015101</v>
      </c>
      <c r="F2235" s="35">
        <v>4.1666666666666664E-2</v>
      </c>
      <c r="G2235">
        <v>15.8</v>
      </c>
    </row>
    <row r="2236" spans="1:7" x14ac:dyDescent="0.25">
      <c r="A2236" s="34">
        <v>42278</v>
      </c>
      <c r="B2236" s="3">
        <f t="shared" si="136"/>
        <v>2015</v>
      </c>
      <c r="C2236" s="3">
        <f t="shared" si="137"/>
        <v>10</v>
      </c>
      <c r="D2236" s="3">
        <f t="shared" si="138"/>
        <v>2</v>
      </c>
      <c r="E2236" s="3" t="str">
        <f t="shared" si="139"/>
        <v>2015102</v>
      </c>
      <c r="F2236" s="35">
        <v>8.3333333333333329E-2</v>
      </c>
      <c r="G2236">
        <v>15.3</v>
      </c>
    </row>
    <row r="2237" spans="1:7" x14ac:dyDescent="0.25">
      <c r="A2237" s="34">
        <v>42278</v>
      </c>
      <c r="B2237" s="3">
        <f t="shared" si="136"/>
        <v>2015</v>
      </c>
      <c r="C2237" s="3">
        <f t="shared" si="137"/>
        <v>10</v>
      </c>
      <c r="D2237" s="3">
        <f t="shared" si="138"/>
        <v>3</v>
      </c>
      <c r="E2237" s="3" t="str">
        <f t="shared" si="139"/>
        <v>2015103</v>
      </c>
      <c r="F2237" s="35">
        <v>0.125</v>
      </c>
      <c r="G2237">
        <v>15.3</v>
      </c>
    </row>
    <row r="2238" spans="1:7" x14ac:dyDescent="0.25">
      <c r="A2238" s="34">
        <v>42278</v>
      </c>
      <c r="B2238" s="3">
        <f t="shared" si="136"/>
        <v>2015</v>
      </c>
      <c r="C2238" s="3">
        <f t="shared" si="137"/>
        <v>10</v>
      </c>
      <c r="D2238" s="3">
        <f t="shared" si="138"/>
        <v>4</v>
      </c>
      <c r="E2238" s="3" t="str">
        <f t="shared" si="139"/>
        <v>2015104</v>
      </c>
      <c r="F2238" s="35">
        <v>0.16666666666666666</v>
      </c>
      <c r="G2238">
        <v>15.7</v>
      </c>
    </row>
    <row r="2239" spans="1:7" x14ac:dyDescent="0.25">
      <c r="A2239" s="34">
        <v>42278</v>
      </c>
      <c r="B2239" s="3">
        <f t="shared" si="136"/>
        <v>2015</v>
      </c>
      <c r="C2239" s="3">
        <f t="shared" si="137"/>
        <v>10</v>
      </c>
      <c r="D2239" s="3">
        <f t="shared" si="138"/>
        <v>5</v>
      </c>
      <c r="E2239" s="3" t="str">
        <f t="shared" si="139"/>
        <v>2015105</v>
      </c>
      <c r="F2239" s="35">
        <v>0.20833333333333334</v>
      </c>
      <c r="G2239">
        <v>17</v>
      </c>
    </row>
    <row r="2240" spans="1:7" x14ac:dyDescent="0.25">
      <c r="A2240" s="34">
        <v>42278</v>
      </c>
      <c r="B2240" s="3">
        <f t="shared" si="136"/>
        <v>2015</v>
      </c>
      <c r="C2240" s="3">
        <f t="shared" si="137"/>
        <v>10</v>
      </c>
      <c r="D2240" s="3">
        <f t="shared" si="138"/>
        <v>6</v>
      </c>
      <c r="E2240" s="3" t="str">
        <f t="shared" si="139"/>
        <v>2015106</v>
      </c>
      <c r="F2240" s="35">
        <v>0.25</v>
      </c>
      <c r="G2240">
        <v>19</v>
      </c>
    </row>
    <row r="2241" spans="1:7" x14ac:dyDescent="0.25">
      <c r="A2241" s="34">
        <v>42278</v>
      </c>
      <c r="B2241" s="3">
        <f t="shared" si="136"/>
        <v>2015</v>
      </c>
      <c r="C2241" s="3">
        <f t="shared" si="137"/>
        <v>10</v>
      </c>
      <c r="D2241" s="3">
        <f t="shared" si="138"/>
        <v>7</v>
      </c>
      <c r="E2241" s="3" t="str">
        <f t="shared" si="139"/>
        <v>2015107</v>
      </c>
      <c r="F2241" s="35">
        <v>0.29166666666666669</v>
      </c>
      <c r="G2241">
        <v>20</v>
      </c>
    </row>
    <row r="2242" spans="1:7" x14ac:dyDescent="0.25">
      <c r="A2242" s="34">
        <v>42278</v>
      </c>
      <c r="B2242" s="3">
        <f t="shared" si="136"/>
        <v>2015</v>
      </c>
      <c r="C2242" s="3">
        <f t="shared" si="137"/>
        <v>10</v>
      </c>
      <c r="D2242" s="3">
        <f t="shared" si="138"/>
        <v>8</v>
      </c>
      <c r="E2242" s="3" t="str">
        <f t="shared" si="139"/>
        <v>2015108</v>
      </c>
      <c r="F2242" s="35">
        <v>0.33333333333333331</v>
      </c>
      <c r="G2242">
        <v>20.3</v>
      </c>
    </row>
    <row r="2243" spans="1:7" x14ac:dyDescent="0.25">
      <c r="A2243" s="34">
        <v>42278</v>
      </c>
      <c r="B2243" s="3">
        <f t="shared" ref="B2243:B2306" si="140">YEAR(A2243)</f>
        <v>2015</v>
      </c>
      <c r="C2243" s="3">
        <f t="shared" ref="C2243:C2306" si="141">MONTH(A2243)</f>
        <v>10</v>
      </c>
      <c r="D2243" s="3">
        <f t="shared" ref="D2243:D2306" si="142">HOUR(F2243)</f>
        <v>9</v>
      </c>
      <c r="E2243" s="3" t="str">
        <f t="shared" ref="E2243:E2306" si="143">B2243&amp;C2243&amp;D2243</f>
        <v>2015109</v>
      </c>
      <c r="F2243" s="35">
        <v>0.375</v>
      </c>
      <c r="G2243">
        <v>20.100000000000001</v>
      </c>
    </row>
    <row r="2244" spans="1:7" x14ac:dyDescent="0.25">
      <c r="A2244" s="34">
        <v>42278</v>
      </c>
      <c r="B2244" s="3">
        <f t="shared" si="140"/>
        <v>2015</v>
      </c>
      <c r="C2244" s="3">
        <f t="shared" si="141"/>
        <v>10</v>
      </c>
      <c r="D2244" s="3">
        <f t="shared" si="142"/>
        <v>10</v>
      </c>
      <c r="E2244" s="3" t="str">
        <f t="shared" si="143"/>
        <v>20151010</v>
      </c>
      <c r="F2244" s="35">
        <v>0.41666666666666669</v>
      </c>
      <c r="G2244">
        <v>19.600000000000001</v>
      </c>
    </row>
    <row r="2245" spans="1:7" x14ac:dyDescent="0.25">
      <c r="A2245" s="34">
        <v>42278</v>
      </c>
      <c r="B2245" s="3">
        <f t="shared" si="140"/>
        <v>2015</v>
      </c>
      <c r="C2245" s="3">
        <f t="shared" si="141"/>
        <v>10</v>
      </c>
      <c r="D2245" s="3">
        <f t="shared" si="142"/>
        <v>11</v>
      </c>
      <c r="E2245" s="3" t="str">
        <f t="shared" si="143"/>
        <v>20151011</v>
      </c>
      <c r="F2245" s="35">
        <v>0.45833333333333331</v>
      </c>
      <c r="G2245">
        <v>18.600000000000001</v>
      </c>
    </row>
    <row r="2246" spans="1:7" x14ac:dyDescent="0.25">
      <c r="A2246" s="34">
        <v>42278</v>
      </c>
      <c r="B2246" s="3">
        <f t="shared" si="140"/>
        <v>2015</v>
      </c>
      <c r="C2246" s="3">
        <f t="shared" si="141"/>
        <v>10</v>
      </c>
      <c r="D2246" s="3">
        <f t="shared" si="142"/>
        <v>12</v>
      </c>
      <c r="E2246" s="3" t="str">
        <f t="shared" si="143"/>
        <v>20151012</v>
      </c>
      <c r="F2246" s="35">
        <v>0.5</v>
      </c>
      <c r="G2246">
        <v>17.2</v>
      </c>
    </row>
    <row r="2247" spans="1:7" x14ac:dyDescent="0.25">
      <c r="A2247" s="34">
        <v>42278</v>
      </c>
      <c r="B2247" s="3">
        <f t="shared" si="140"/>
        <v>2015</v>
      </c>
      <c r="C2247" s="3">
        <f t="shared" si="141"/>
        <v>10</v>
      </c>
      <c r="D2247" s="3">
        <f t="shared" si="142"/>
        <v>13</v>
      </c>
      <c r="E2247" s="3" t="str">
        <f t="shared" si="143"/>
        <v>20151013</v>
      </c>
      <c r="F2247" s="35">
        <v>0.54166666666666663</v>
      </c>
      <c r="G2247">
        <v>17.100000000000001</v>
      </c>
    </row>
    <row r="2248" spans="1:7" x14ac:dyDescent="0.25">
      <c r="A2248" s="34">
        <v>42278</v>
      </c>
      <c r="B2248" s="3">
        <f t="shared" si="140"/>
        <v>2015</v>
      </c>
      <c r="C2248" s="3">
        <f t="shared" si="141"/>
        <v>10</v>
      </c>
      <c r="D2248" s="3">
        <f t="shared" si="142"/>
        <v>14</v>
      </c>
      <c r="E2248" s="3" t="str">
        <f t="shared" si="143"/>
        <v>20151014</v>
      </c>
      <c r="F2248" s="35">
        <v>0.58333333333333337</v>
      </c>
      <c r="G2248">
        <v>16.899999999999999</v>
      </c>
    </row>
    <row r="2249" spans="1:7" x14ac:dyDescent="0.25">
      <c r="A2249" s="34">
        <v>42278</v>
      </c>
      <c r="B2249" s="3">
        <f t="shared" si="140"/>
        <v>2015</v>
      </c>
      <c r="C2249" s="3">
        <f t="shared" si="141"/>
        <v>10</v>
      </c>
      <c r="D2249" s="3">
        <f t="shared" si="142"/>
        <v>15</v>
      </c>
      <c r="E2249" s="3" t="str">
        <f t="shared" si="143"/>
        <v>20151015</v>
      </c>
      <c r="F2249" s="35">
        <v>0.625</v>
      </c>
      <c r="G2249">
        <v>17.2</v>
      </c>
    </row>
    <row r="2250" spans="1:7" x14ac:dyDescent="0.25">
      <c r="A2250" s="34">
        <v>42278</v>
      </c>
      <c r="B2250" s="3">
        <f t="shared" si="140"/>
        <v>2015</v>
      </c>
      <c r="C2250" s="3">
        <f t="shared" si="141"/>
        <v>10</v>
      </c>
      <c r="D2250" s="3">
        <f t="shared" si="142"/>
        <v>16</v>
      </c>
      <c r="E2250" s="3" t="str">
        <f t="shared" si="143"/>
        <v>20151016</v>
      </c>
      <c r="F2250" s="35">
        <v>0.66666666666666663</v>
      </c>
      <c r="G2250">
        <v>17.899999999999999</v>
      </c>
    </row>
    <row r="2251" spans="1:7" x14ac:dyDescent="0.25">
      <c r="A2251" s="34">
        <v>42278</v>
      </c>
      <c r="B2251" s="3">
        <f t="shared" si="140"/>
        <v>2015</v>
      </c>
      <c r="C2251" s="3">
        <f t="shared" si="141"/>
        <v>10</v>
      </c>
      <c r="D2251" s="3">
        <f t="shared" si="142"/>
        <v>17</v>
      </c>
      <c r="E2251" s="3" t="str">
        <f t="shared" si="143"/>
        <v>20151017</v>
      </c>
      <c r="F2251" s="35">
        <v>0.70833333333333337</v>
      </c>
      <c r="G2251">
        <v>19.3</v>
      </c>
    </row>
    <row r="2252" spans="1:7" x14ac:dyDescent="0.25">
      <c r="A2252" s="34">
        <v>42278</v>
      </c>
      <c r="B2252" s="3">
        <f t="shared" si="140"/>
        <v>2015</v>
      </c>
      <c r="C2252" s="3">
        <f t="shared" si="141"/>
        <v>10</v>
      </c>
      <c r="D2252" s="3">
        <f t="shared" si="142"/>
        <v>18</v>
      </c>
      <c r="E2252" s="3" t="str">
        <f t="shared" si="143"/>
        <v>20151018</v>
      </c>
      <c r="F2252" s="35">
        <v>0.75</v>
      </c>
      <c r="G2252">
        <v>21</v>
      </c>
    </row>
    <row r="2253" spans="1:7" x14ac:dyDescent="0.25">
      <c r="A2253" s="34">
        <v>42278</v>
      </c>
      <c r="B2253" s="3">
        <f t="shared" si="140"/>
        <v>2015</v>
      </c>
      <c r="C2253" s="3">
        <f t="shared" si="141"/>
        <v>10</v>
      </c>
      <c r="D2253" s="3">
        <f t="shared" si="142"/>
        <v>19</v>
      </c>
      <c r="E2253" s="3" t="str">
        <f t="shared" si="143"/>
        <v>20151019</v>
      </c>
      <c r="F2253" s="35">
        <v>0.79166666666666663</v>
      </c>
      <c r="G2253">
        <v>21.9</v>
      </c>
    </row>
    <row r="2254" spans="1:7" x14ac:dyDescent="0.25">
      <c r="A2254" s="34">
        <v>42278</v>
      </c>
      <c r="B2254" s="3">
        <f t="shared" si="140"/>
        <v>2015</v>
      </c>
      <c r="C2254" s="3">
        <f t="shared" si="141"/>
        <v>10</v>
      </c>
      <c r="D2254" s="3">
        <f t="shared" si="142"/>
        <v>20</v>
      </c>
      <c r="E2254" s="3" t="str">
        <f t="shared" si="143"/>
        <v>20151020</v>
      </c>
      <c r="F2254" s="35">
        <v>0.83333333333333337</v>
      </c>
      <c r="G2254">
        <v>22</v>
      </c>
    </row>
    <row r="2255" spans="1:7" x14ac:dyDescent="0.25">
      <c r="A2255" s="34">
        <v>42278</v>
      </c>
      <c r="B2255" s="3">
        <f t="shared" si="140"/>
        <v>2015</v>
      </c>
      <c r="C2255" s="3">
        <f t="shared" si="141"/>
        <v>10</v>
      </c>
      <c r="D2255" s="3">
        <f t="shared" si="142"/>
        <v>21</v>
      </c>
      <c r="E2255" s="3" t="str">
        <f t="shared" si="143"/>
        <v>20151021</v>
      </c>
      <c r="F2255" s="35">
        <v>0.875</v>
      </c>
      <c r="G2255">
        <v>21.4</v>
      </c>
    </row>
    <row r="2256" spans="1:7" x14ac:dyDescent="0.25">
      <c r="A2256" s="34">
        <v>42278</v>
      </c>
      <c r="B2256" s="3">
        <f t="shared" si="140"/>
        <v>2015</v>
      </c>
      <c r="C2256" s="3">
        <f t="shared" si="141"/>
        <v>10</v>
      </c>
      <c r="D2256" s="3">
        <f t="shared" si="142"/>
        <v>22</v>
      </c>
      <c r="E2256" s="3" t="str">
        <f t="shared" si="143"/>
        <v>20151022</v>
      </c>
      <c r="F2256" s="35">
        <v>0.91666666666666663</v>
      </c>
      <c r="G2256">
        <v>21</v>
      </c>
    </row>
    <row r="2257" spans="1:7" x14ac:dyDescent="0.25">
      <c r="A2257" s="34">
        <v>42278</v>
      </c>
      <c r="B2257" s="3">
        <f t="shared" si="140"/>
        <v>2015</v>
      </c>
      <c r="C2257" s="3">
        <f t="shared" si="141"/>
        <v>10</v>
      </c>
      <c r="D2257" s="3">
        <f t="shared" si="142"/>
        <v>23</v>
      </c>
      <c r="E2257" s="3" t="str">
        <f t="shared" si="143"/>
        <v>20151023</v>
      </c>
      <c r="F2257" s="35">
        <v>0.95833333333333337</v>
      </c>
      <c r="G2257">
        <v>19.8</v>
      </c>
    </row>
    <row r="2258" spans="1:7" x14ac:dyDescent="0.25">
      <c r="A2258" s="34">
        <v>42309</v>
      </c>
      <c r="B2258" s="3">
        <f t="shared" si="140"/>
        <v>2015</v>
      </c>
      <c r="C2258" s="3">
        <f t="shared" si="141"/>
        <v>11</v>
      </c>
      <c r="D2258" s="3">
        <f t="shared" si="142"/>
        <v>0</v>
      </c>
      <c r="E2258" s="3" t="str">
        <f t="shared" si="143"/>
        <v>2015110</v>
      </c>
      <c r="F2258" s="35">
        <v>0</v>
      </c>
      <c r="G2258">
        <v>12.6</v>
      </c>
    </row>
    <row r="2259" spans="1:7" x14ac:dyDescent="0.25">
      <c r="A2259" s="34">
        <v>42309</v>
      </c>
      <c r="B2259" s="3">
        <f t="shared" si="140"/>
        <v>2015</v>
      </c>
      <c r="C2259" s="3">
        <f t="shared" si="141"/>
        <v>11</v>
      </c>
      <c r="D2259" s="3">
        <f t="shared" si="142"/>
        <v>1</v>
      </c>
      <c r="E2259" s="3" t="str">
        <f t="shared" si="143"/>
        <v>2015111</v>
      </c>
      <c r="F2259" s="35">
        <v>4.1666666666666664E-2</v>
      </c>
      <c r="G2259">
        <v>11.3</v>
      </c>
    </row>
    <row r="2260" spans="1:7" x14ac:dyDescent="0.25">
      <c r="A2260" s="34">
        <v>42309</v>
      </c>
      <c r="B2260" s="3">
        <f t="shared" si="140"/>
        <v>2015</v>
      </c>
      <c r="C2260" s="3">
        <f t="shared" si="141"/>
        <v>11</v>
      </c>
      <c r="D2260" s="3">
        <f t="shared" si="142"/>
        <v>2</v>
      </c>
      <c r="E2260" s="3" t="str">
        <f t="shared" si="143"/>
        <v>2015112</v>
      </c>
      <c r="F2260" s="35">
        <v>8.3333333333333329E-2</v>
      </c>
      <c r="G2260">
        <v>10.8</v>
      </c>
    </row>
    <row r="2261" spans="1:7" x14ac:dyDescent="0.25">
      <c r="A2261" s="34">
        <v>42309</v>
      </c>
      <c r="B2261" s="3">
        <f t="shared" si="140"/>
        <v>2015</v>
      </c>
      <c r="C2261" s="3">
        <f t="shared" si="141"/>
        <v>11</v>
      </c>
      <c r="D2261" s="3">
        <f t="shared" si="142"/>
        <v>3</v>
      </c>
      <c r="E2261" s="3" t="str">
        <f t="shared" si="143"/>
        <v>2015113</v>
      </c>
      <c r="F2261" s="35">
        <v>0.125</v>
      </c>
      <c r="G2261">
        <v>10.6</v>
      </c>
    </row>
    <row r="2262" spans="1:7" x14ac:dyDescent="0.25">
      <c r="A2262" s="34">
        <v>42309</v>
      </c>
      <c r="B2262" s="3">
        <f t="shared" si="140"/>
        <v>2015</v>
      </c>
      <c r="C2262" s="3">
        <f t="shared" si="141"/>
        <v>11</v>
      </c>
      <c r="D2262" s="3">
        <f t="shared" si="142"/>
        <v>4</v>
      </c>
      <c r="E2262" s="3" t="str">
        <f t="shared" si="143"/>
        <v>2015114</v>
      </c>
      <c r="F2262" s="35">
        <v>0.16666666666666666</v>
      </c>
      <c r="G2262">
        <v>10.199999999999999</v>
      </c>
    </row>
    <row r="2263" spans="1:7" x14ac:dyDescent="0.25">
      <c r="A2263" s="34">
        <v>42309</v>
      </c>
      <c r="B2263" s="3">
        <f t="shared" si="140"/>
        <v>2015</v>
      </c>
      <c r="C2263" s="3">
        <f t="shared" si="141"/>
        <v>11</v>
      </c>
      <c r="D2263" s="3">
        <f t="shared" si="142"/>
        <v>5</v>
      </c>
      <c r="E2263" s="3" t="str">
        <f t="shared" si="143"/>
        <v>2015115</v>
      </c>
      <c r="F2263" s="35">
        <v>0.20833333333333334</v>
      </c>
      <c r="G2263">
        <v>10.8</v>
      </c>
    </row>
    <row r="2264" spans="1:7" x14ac:dyDescent="0.25">
      <c r="A2264" s="34">
        <v>42309</v>
      </c>
      <c r="B2264" s="3">
        <f t="shared" si="140"/>
        <v>2015</v>
      </c>
      <c r="C2264" s="3">
        <f t="shared" si="141"/>
        <v>11</v>
      </c>
      <c r="D2264" s="3">
        <f t="shared" si="142"/>
        <v>6</v>
      </c>
      <c r="E2264" s="3" t="str">
        <f t="shared" si="143"/>
        <v>2015116</v>
      </c>
      <c r="F2264" s="35">
        <v>0.25</v>
      </c>
      <c r="G2264">
        <v>11.4</v>
      </c>
    </row>
    <row r="2265" spans="1:7" x14ac:dyDescent="0.25">
      <c r="A2265" s="34">
        <v>42309</v>
      </c>
      <c r="B2265" s="3">
        <f t="shared" si="140"/>
        <v>2015</v>
      </c>
      <c r="C2265" s="3">
        <f t="shared" si="141"/>
        <v>11</v>
      </c>
      <c r="D2265" s="3">
        <f t="shared" si="142"/>
        <v>7</v>
      </c>
      <c r="E2265" s="3" t="str">
        <f t="shared" si="143"/>
        <v>2015117</v>
      </c>
      <c r="F2265" s="35">
        <v>0.29166666666666669</v>
      </c>
      <c r="G2265">
        <v>12.5</v>
      </c>
    </row>
    <row r="2266" spans="1:7" x14ac:dyDescent="0.25">
      <c r="A2266" s="34">
        <v>42309</v>
      </c>
      <c r="B2266" s="3">
        <f t="shared" si="140"/>
        <v>2015</v>
      </c>
      <c r="C2266" s="3">
        <f t="shared" si="141"/>
        <v>11</v>
      </c>
      <c r="D2266" s="3">
        <f t="shared" si="142"/>
        <v>8</v>
      </c>
      <c r="E2266" s="3" t="str">
        <f t="shared" si="143"/>
        <v>2015118</v>
      </c>
      <c r="F2266" s="35">
        <v>0.33333333333333331</v>
      </c>
      <c r="G2266">
        <v>12.7</v>
      </c>
    </row>
    <row r="2267" spans="1:7" x14ac:dyDescent="0.25">
      <c r="A2267" s="34">
        <v>42309</v>
      </c>
      <c r="B2267" s="3">
        <f t="shared" si="140"/>
        <v>2015</v>
      </c>
      <c r="C2267" s="3">
        <f t="shared" si="141"/>
        <v>11</v>
      </c>
      <c r="D2267" s="3">
        <f t="shared" si="142"/>
        <v>9</v>
      </c>
      <c r="E2267" s="3" t="str">
        <f t="shared" si="143"/>
        <v>2015119</v>
      </c>
      <c r="F2267" s="35">
        <v>0.375</v>
      </c>
      <c r="G2267">
        <v>13.4</v>
      </c>
    </row>
    <row r="2268" spans="1:7" x14ac:dyDescent="0.25">
      <c r="A2268" s="34">
        <v>42309</v>
      </c>
      <c r="B2268" s="3">
        <f t="shared" si="140"/>
        <v>2015</v>
      </c>
      <c r="C2268" s="3">
        <f t="shared" si="141"/>
        <v>11</v>
      </c>
      <c r="D2268" s="3">
        <f t="shared" si="142"/>
        <v>10</v>
      </c>
      <c r="E2268" s="3" t="str">
        <f t="shared" si="143"/>
        <v>20151110</v>
      </c>
      <c r="F2268" s="35">
        <v>0.41666666666666669</v>
      </c>
      <c r="G2268">
        <v>13.7</v>
      </c>
    </row>
    <row r="2269" spans="1:7" x14ac:dyDescent="0.25">
      <c r="A2269" s="34">
        <v>42309</v>
      </c>
      <c r="B2269" s="3">
        <f t="shared" si="140"/>
        <v>2015</v>
      </c>
      <c r="C2269" s="3">
        <f t="shared" si="141"/>
        <v>11</v>
      </c>
      <c r="D2269" s="3">
        <f t="shared" si="142"/>
        <v>11</v>
      </c>
      <c r="E2269" s="3" t="str">
        <f t="shared" si="143"/>
        <v>20151111</v>
      </c>
      <c r="F2269" s="35">
        <v>0.45833333333333331</v>
      </c>
      <c r="G2269">
        <v>14</v>
      </c>
    </row>
    <row r="2270" spans="1:7" x14ac:dyDescent="0.25">
      <c r="A2270" s="34">
        <v>42309</v>
      </c>
      <c r="B2270" s="3">
        <f t="shared" si="140"/>
        <v>2015</v>
      </c>
      <c r="C2270" s="3">
        <f t="shared" si="141"/>
        <v>11</v>
      </c>
      <c r="D2270" s="3">
        <f t="shared" si="142"/>
        <v>12</v>
      </c>
      <c r="E2270" s="3" t="str">
        <f t="shared" si="143"/>
        <v>20151112</v>
      </c>
      <c r="F2270" s="35">
        <v>0.5</v>
      </c>
      <c r="G2270">
        <v>13.7</v>
      </c>
    </row>
    <row r="2271" spans="1:7" x14ac:dyDescent="0.25">
      <c r="A2271" s="34">
        <v>42309</v>
      </c>
      <c r="B2271" s="3">
        <f t="shared" si="140"/>
        <v>2015</v>
      </c>
      <c r="C2271" s="3">
        <f t="shared" si="141"/>
        <v>11</v>
      </c>
      <c r="D2271" s="3">
        <f t="shared" si="142"/>
        <v>13</v>
      </c>
      <c r="E2271" s="3" t="str">
        <f t="shared" si="143"/>
        <v>20151113</v>
      </c>
      <c r="F2271" s="35">
        <v>0.54166666666666663</v>
      </c>
      <c r="G2271">
        <v>13.5</v>
      </c>
    </row>
    <row r="2272" spans="1:7" x14ac:dyDescent="0.25">
      <c r="A2272" s="34">
        <v>42309</v>
      </c>
      <c r="B2272" s="3">
        <f t="shared" si="140"/>
        <v>2015</v>
      </c>
      <c r="C2272" s="3">
        <f t="shared" si="141"/>
        <v>11</v>
      </c>
      <c r="D2272" s="3">
        <f t="shared" si="142"/>
        <v>14</v>
      </c>
      <c r="E2272" s="3" t="str">
        <f t="shared" si="143"/>
        <v>20151114</v>
      </c>
      <c r="F2272" s="35">
        <v>0.58333333333333337</v>
      </c>
      <c r="G2272">
        <v>13.1</v>
      </c>
    </row>
    <row r="2273" spans="1:7" x14ac:dyDescent="0.25">
      <c r="A2273" s="34">
        <v>42309</v>
      </c>
      <c r="B2273" s="3">
        <f t="shared" si="140"/>
        <v>2015</v>
      </c>
      <c r="C2273" s="3">
        <f t="shared" si="141"/>
        <v>11</v>
      </c>
      <c r="D2273" s="3">
        <f t="shared" si="142"/>
        <v>15</v>
      </c>
      <c r="E2273" s="3" t="str">
        <f t="shared" si="143"/>
        <v>20151115</v>
      </c>
      <c r="F2273" s="35">
        <v>0.625</v>
      </c>
      <c r="G2273">
        <v>13.6</v>
      </c>
    </row>
    <row r="2274" spans="1:7" x14ac:dyDescent="0.25">
      <c r="A2274" s="34">
        <v>42309</v>
      </c>
      <c r="B2274" s="3">
        <f t="shared" si="140"/>
        <v>2015</v>
      </c>
      <c r="C2274" s="3">
        <f t="shared" si="141"/>
        <v>11</v>
      </c>
      <c r="D2274" s="3">
        <f t="shared" si="142"/>
        <v>16</v>
      </c>
      <c r="E2274" s="3" t="str">
        <f t="shared" si="143"/>
        <v>20151116</v>
      </c>
      <c r="F2274" s="35">
        <v>0.66666666666666663</v>
      </c>
      <c r="G2274">
        <v>13.3</v>
      </c>
    </row>
    <row r="2275" spans="1:7" x14ac:dyDescent="0.25">
      <c r="A2275" s="34">
        <v>42309</v>
      </c>
      <c r="B2275" s="3">
        <f t="shared" si="140"/>
        <v>2015</v>
      </c>
      <c r="C2275" s="3">
        <f t="shared" si="141"/>
        <v>11</v>
      </c>
      <c r="D2275" s="3">
        <f t="shared" si="142"/>
        <v>17</v>
      </c>
      <c r="E2275" s="3" t="str">
        <f t="shared" si="143"/>
        <v>20151117</v>
      </c>
      <c r="F2275" s="35">
        <v>0.70833333333333337</v>
      </c>
      <c r="G2275">
        <v>13.1</v>
      </c>
    </row>
    <row r="2276" spans="1:7" x14ac:dyDescent="0.25">
      <c r="A2276" s="34">
        <v>42309</v>
      </c>
      <c r="B2276" s="3">
        <f t="shared" si="140"/>
        <v>2015</v>
      </c>
      <c r="C2276" s="3">
        <f t="shared" si="141"/>
        <v>11</v>
      </c>
      <c r="D2276" s="3">
        <f t="shared" si="142"/>
        <v>18</v>
      </c>
      <c r="E2276" s="3" t="str">
        <f t="shared" si="143"/>
        <v>20151118</v>
      </c>
      <c r="F2276" s="35">
        <v>0.75</v>
      </c>
      <c r="G2276">
        <v>13.8</v>
      </c>
    </row>
    <row r="2277" spans="1:7" x14ac:dyDescent="0.25">
      <c r="A2277" s="34">
        <v>42309</v>
      </c>
      <c r="B2277" s="3">
        <f t="shared" si="140"/>
        <v>2015</v>
      </c>
      <c r="C2277" s="3">
        <f t="shared" si="141"/>
        <v>11</v>
      </c>
      <c r="D2277" s="3">
        <f t="shared" si="142"/>
        <v>19</v>
      </c>
      <c r="E2277" s="3" t="str">
        <f t="shared" si="143"/>
        <v>20151119</v>
      </c>
      <c r="F2277" s="35">
        <v>0.79166666666666663</v>
      </c>
      <c r="G2277">
        <v>14.9</v>
      </c>
    </row>
    <row r="2278" spans="1:7" x14ac:dyDescent="0.25">
      <c r="A2278" s="34">
        <v>42309</v>
      </c>
      <c r="B2278" s="3">
        <f t="shared" si="140"/>
        <v>2015</v>
      </c>
      <c r="C2278" s="3">
        <f t="shared" si="141"/>
        <v>11</v>
      </c>
      <c r="D2278" s="3">
        <f t="shared" si="142"/>
        <v>20</v>
      </c>
      <c r="E2278" s="3" t="str">
        <f t="shared" si="143"/>
        <v>20151120</v>
      </c>
      <c r="F2278" s="35">
        <v>0.83333333333333337</v>
      </c>
      <c r="G2278">
        <v>14.8</v>
      </c>
    </row>
    <row r="2279" spans="1:7" x14ac:dyDescent="0.25">
      <c r="A2279" s="34">
        <v>42309</v>
      </c>
      <c r="B2279" s="3">
        <f t="shared" si="140"/>
        <v>2015</v>
      </c>
      <c r="C2279" s="3">
        <f t="shared" si="141"/>
        <v>11</v>
      </c>
      <c r="D2279" s="3">
        <f t="shared" si="142"/>
        <v>21</v>
      </c>
      <c r="E2279" s="3" t="str">
        <f t="shared" si="143"/>
        <v>20151121</v>
      </c>
      <c r="F2279" s="35">
        <v>0.875</v>
      </c>
      <c r="G2279">
        <v>14.1</v>
      </c>
    </row>
    <row r="2280" spans="1:7" x14ac:dyDescent="0.25">
      <c r="A2280" s="34">
        <v>42309</v>
      </c>
      <c r="B2280" s="3">
        <f t="shared" si="140"/>
        <v>2015</v>
      </c>
      <c r="C2280" s="3">
        <f t="shared" si="141"/>
        <v>11</v>
      </c>
      <c r="D2280" s="3">
        <f t="shared" si="142"/>
        <v>22</v>
      </c>
      <c r="E2280" s="3" t="str">
        <f t="shared" si="143"/>
        <v>20151122</v>
      </c>
      <c r="F2280" s="35">
        <v>0.91666666666666663</v>
      </c>
      <c r="G2280">
        <v>12.5</v>
      </c>
    </row>
    <row r="2281" spans="1:7" x14ac:dyDescent="0.25">
      <c r="A2281" s="34">
        <v>42309</v>
      </c>
      <c r="B2281" s="3">
        <f t="shared" si="140"/>
        <v>2015</v>
      </c>
      <c r="C2281" s="3">
        <f t="shared" si="141"/>
        <v>11</v>
      </c>
      <c r="D2281" s="3">
        <f t="shared" si="142"/>
        <v>23</v>
      </c>
      <c r="E2281" s="3" t="str">
        <f t="shared" si="143"/>
        <v>20151123</v>
      </c>
      <c r="F2281" s="35">
        <v>0.95833333333333337</v>
      </c>
      <c r="G2281">
        <v>11.1</v>
      </c>
    </row>
    <row r="2282" spans="1:7" x14ac:dyDescent="0.25">
      <c r="A2282" s="34">
        <v>42339</v>
      </c>
      <c r="B2282" s="3">
        <f t="shared" si="140"/>
        <v>2015</v>
      </c>
      <c r="C2282" s="3">
        <f t="shared" si="141"/>
        <v>12</v>
      </c>
      <c r="D2282" s="3">
        <f t="shared" si="142"/>
        <v>0</v>
      </c>
      <c r="E2282" s="3" t="str">
        <f t="shared" si="143"/>
        <v>2015120</v>
      </c>
      <c r="F2282" s="35">
        <v>0</v>
      </c>
      <c r="G2282">
        <v>11.3</v>
      </c>
    </row>
    <row r="2283" spans="1:7" x14ac:dyDescent="0.25">
      <c r="A2283" s="34">
        <v>42339</v>
      </c>
      <c r="B2283" s="3">
        <f t="shared" si="140"/>
        <v>2015</v>
      </c>
      <c r="C2283" s="3">
        <f t="shared" si="141"/>
        <v>12</v>
      </c>
      <c r="D2283" s="3">
        <f t="shared" si="142"/>
        <v>1</v>
      </c>
      <c r="E2283" s="3" t="str">
        <f t="shared" si="143"/>
        <v>2015121</v>
      </c>
      <c r="F2283" s="35">
        <v>4.1666666666666664E-2</v>
      </c>
      <c r="G2283">
        <v>10.3</v>
      </c>
    </row>
    <row r="2284" spans="1:7" x14ac:dyDescent="0.25">
      <c r="A2284" s="34">
        <v>42339</v>
      </c>
      <c r="B2284" s="3">
        <f t="shared" si="140"/>
        <v>2015</v>
      </c>
      <c r="C2284" s="3">
        <f t="shared" si="141"/>
        <v>12</v>
      </c>
      <c r="D2284" s="3">
        <f t="shared" si="142"/>
        <v>2</v>
      </c>
      <c r="E2284" s="3" t="str">
        <f t="shared" si="143"/>
        <v>2015122</v>
      </c>
      <c r="F2284" s="35">
        <v>8.3333333333333329E-2</v>
      </c>
      <c r="G2284">
        <v>9.6</v>
      </c>
    </row>
    <row r="2285" spans="1:7" x14ac:dyDescent="0.25">
      <c r="A2285" s="34">
        <v>42339</v>
      </c>
      <c r="B2285" s="3">
        <f t="shared" si="140"/>
        <v>2015</v>
      </c>
      <c r="C2285" s="3">
        <f t="shared" si="141"/>
        <v>12</v>
      </c>
      <c r="D2285" s="3">
        <f t="shared" si="142"/>
        <v>3</v>
      </c>
      <c r="E2285" s="3" t="str">
        <f t="shared" si="143"/>
        <v>2015123</v>
      </c>
      <c r="F2285" s="35">
        <v>0.125</v>
      </c>
      <c r="G2285">
        <v>9.6</v>
      </c>
    </row>
    <row r="2286" spans="1:7" x14ac:dyDescent="0.25">
      <c r="A2286" s="34">
        <v>42339</v>
      </c>
      <c r="B2286" s="3">
        <f t="shared" si="140"/>
        <v>2015</v>
      </c>
      <c r="C2286" s="3">
        <f t="shared" si="141"/>
        <v>12</v>
      </c>
      <c r="D2286" s="3">
        <f t="shared" si="142"/>
        <v>4</v>
      </c>
      <c r="E2286" s="3" t="str">
        <f t="shared" si="143"/>
        <v>2015124</v>
      </c>
      <c r="F2286" s="35">
        <v>0.16666666666666666</v>
      </c>
      <c r="G2286">
        <v>9.5</v>
      </c>
    </row>
    <row r="2287" spans="1:7" x14ac:dyDescent="0.25">
      <c r="A2287" s="34">
        <v>42339</v>
      </c>
      <c r="B2287" s="3">
        <f t="shared" si="140"/>
        <v>2015</v>
      </c>
      <c r="C2287" s="3">
        <f t="shared" si="141"/>
        <v>12</v>
      </c>
      <c r="D2287" s="3">
        <f t="shared" si="142"/>
        <v>5</v>
      </c>
      <c r="E2287" s="3" t="str">
        <f t="shared" si="143"/>
        <v>2015125</v>
      </c>
      <c r="F2287" s="35">
        <v>0.20833333333333334</v>
      </c>
      <c r="G2287">
        <v>9.3000000000000007</v>
      </c>
    </row>
    <row r="2288" spans="1:7" x14ac:dyDescent="0.25">
      <c r="A2288" s="34">
        <v>42339</v>
      </c>
      <c r="B2288" s="3">
        <f t="shared" si="140"/>
        <v>2015</v>
      </c>
      <c r="C2288" s="3">
        <f t="shared" si="141"/>
        <v>12</v>
      </c>
      <c r="D2288" s="3">
        <f t="shared" si="142"/>
        <v>6</v>
      </c>
      <c r="E2288" s="3" t="str">
        <f t="shared" si="143"/>
        <v>2015126</v>
      </c>
      <c r="F2288" s="35">
        <v>0.25</v>
      </c>
      <c r="G2288">
        <v>9.8000000000000007</v>
      </c>
    </row>
    <row r="2289" spans="1:7" x14ac:dyDescent="0.25">
      <c r="A2289" s="34">
        <v>42339</v>
      </c>
      <c r="B2289" s="3">
        <f t="shared" si="140"/>
        <v>2015</v>
      </c>
      <c r="C2289" s="3">
        <f t="shared" si="141"/>
        <v>12</v>
      </c>
      <c r="D2289" s="3">
        <f t="shared" si="142"/>
        <v>7</v>
      </c>
      <c r="E2289" s="3" t="str">
        <f t="shared" si="143"/>
        <v>2015127</v>
      </c>
      <c r="F2289" s="35">
        <v>0.29166666666666669</v>
      </c>
      <c r="G2289">
        <v>10.4</v>
      </c>
    </row>
    <row r="2290" spans="1:7" x14ac:dyDescent="0.25">
      <c r="A2290" s="34">
        <v>42339</v>
      </c>
      <c r="B2290" s="3">
        <f t="shared" si="140"/>
        <v>2015</v>
      </c>
      <c r="C2290" s="3">
        <f t="shared" si="141"/>
        <v>12</v>
      </c>
      <c r="D2290" s="3">
        <f t="shared" si="142"/>
        <v>8</v>
      </c>
      <c r="E2290" s="3" t="str">
        <f t="shared" si="143"/>
        <v>2015128</v>
      </c>
      <c r="F2290" s="35">
        <v>0.33333333333333331</v>
      </c>
      <c r="G2290">
        <v>11.6</v>
      </c>
    </row>
    <row r="2291" spans="1:7" x14ac:dyDescent="0.25">
      <c r="A2291" s="34">
        <v>42339</v>
      </c>
      <c r="B2291" s="3">
        <f t="shared" si="140"/>
        <v>2015</v>
      </c>
      <c r="C2291" s="3">
        <f t="shared" si="141"/>
        <v>12</v>
      </c>
      <c r="D2291" s="3">
        <f t="shared" si="142"/>
        <v>9</v>
      </c>
      <c r="E2291" s="3" t="str">
        <f t="shared" si="143"/>
        <v>2015129</v>
      </c>
      <c r="F2291" s="35">
        <v>0.375</v>
      </c>
      <c r="G2291">
        <v>11.9</v>
      </c>
    </row>
    <row r="2292" spans="1:7" x14ac:dyDescent="0.25">
      <c r="A2292" s="34">
        <v>42339</v>
      </c>
      <c r="B2292" s="3">
        <f t="shared" si="140"/>
        <v>2015</v>
      </c>
      <c r="C2292" s="3">
        <f t="shared" si="141"/>
        <v>12</v>
      </c>
      <c r="D2292" s="3">
        <f t="shared" si="142"/>
        <v>10</v>
      </c>
      <c r="E2292" s="3" t="str">
        <f t="shared" si="143"/>
        <v>20151210</v>
      </c>
      <c r="F2292" s="35">
        <v>0.41666666666666669</v>
      </c>
      <c r="G2292">
        <v>11.8</v>
      </c>
    </row>
    <row r="2293" spans="1:7" x14ac:dyDescent="0.25">
      <c r="A2293" s="34">
        <v>42339</v>
      </c>
      <c r="B2293" s="3">
        <f t="shared" si="140"/>
        <v>2015</v>
      </c>
      <c r="C2293" s="3">
        <f t="shared" si="141"/>
        <v>12</v>
      </c>
      <c r="D2293" s="3">
        <f t="shared" si="142"/>
        <v>11</v>
      </c>
      <c r="E2293" s="3" t="str">
        <f t="shared" si="143"/>
        <v>20151211</v>
      </c>
      <c r="F2293" s="35">
        <v>0.45833333333333331</v>
      </c>
      <c r="G2293">
        <v>12</v>
      </c>
    </row>
    <row r="2294" spans="1:7" x14ac:dyDescent="0.25">
      <c r="A2294" s="34">
        <v>42339</v>
      </c>
      <c r="B2294" s="3">
        <f t="shared" si="140"/>
        <v>2015</v>
      </c>
      <c r="C2294" s="3">
        <f t="shared" si="141"/>
        <v>12</v>
      </c>
      <c r="D2294" s="3">
        <f t="shared" si="142"/>
        <v>12</v>
      </c>
      <c r="E2294" s="3" t="str">
        <f t="shared" si="143"/>
        <v>20151212</v>
      </c>
      <c r="F2294" s="35">
        <v>0.5</v>
      </c>
      <c r="G2294">
        <v>12.1</v>
      </c>
    </row>
    <row r="2295" spans="1:7" x14ac:dyDescent="0.25">
      <c r="A2295" s="34">
        <v>42339</v>
      </c>
      <c r="B2295" s="3">
        <f t="shared" si="140"/>
        <v>2015</v>
      </c>
      <c r="C2295" s="3">
        <f t="shared" si="141"/>
        <v>12</v>
      </c>
      <c r="D2295" s="3">
        <f t="shared" si="142"/>
        <v>13</v>
      </c>
      <c r="E2295" s="3" t="str">
        <f t="shared" si="143"/>
        <v>20151213</v>
      </c>
      <c r="F2295" s="35">
        <v>0.54166666666666663</v>
      </c>
      <c r="G2295">
        <v>12.5</v>
      </c>
    </row>
    <row r="2296" spans="1:7" x14ac:dyDescent="0.25">
      <c r="A2296" s="34">
        <v>42339</v>
      </c>
      <c r="B2296" s="3">
        <f t="shared" si="140"/>
        <v>2015</v>
      </c>
      <c r="C2296" s="3">
        <f t="shared" si="141"/>
        <v>12</v>
      </c>
      <c r="D2296" s="3">
        <f t="shared" si="142"/>
        <v>14</v>
      </c>
      <c r="E2296" s="3" t="str">
        <f t="shared" si="143"/>
        <v>20151214</v>
      </c>
      <c r="F2296" s="35">
        <v>0.58333333333333337</v>
      </c>
      <c r="G2296">
        <v>12.3</v>
      </c>
    </row>
    <row r="2297" spans="1:7" x14ac:dyDescent="0.25">
      <c r="A2297" s="34">
        <v>42339</v>
      </c>
      <c r="B2297" s="3">
        <f t="shared" si="140"/>
        <v>2015</v>
      </c>
      <c r="C2297" s="3">
        <f t="shared" si="141"/>
        <v>12</v>
      </c>
      <c r="D2297" s="3">
        <f t="shared" si="142"/>
        <v>15</v>
      </c>
      <c r="E2297" s="3" t="str">
        <f t="shared" si="143"/>
        <v>20151215</v>
      </c>
      <c r="F2297" s="35">
        <v>0.625</v>
      </c>
      <c r="G2297">
        <v>12.7</v>
      </c>
    </row>
    <row r="2298" spans="1:7" x14ac:dyDescent="0.25">
      <c r="A2298" s="34">
        <v>42339</v>
      </c>
      <c r="B2298" s="3">
        <f t="shared" si="140"/>
        <v>2015</v>
      </c>
      <c r="C2298" s="3">
        <f t="shared" si="141"/>
        <v>12</v>
      </c>
      <c r="D2298" s="3">
        <f t="shared" si="142"/>
        <v>16</v>
      </c>
      <c r="E2298" s="3" t="str">
        <f t="shared" si="143"/>
        <v>20151216</v>
      </c>
      <c r="F2298" s="35">
        <v>0.66666666666666663</v>
      </c>
      <c r="G2298">
        <v>13.3</v>
      </c>
    </row>
    <row r="2299" spans="1:7" x14ac:dyDescent="0.25">
      <c r="A2299" s="34">
        <v>42339</v>
      </c>
      <c r="B2299" s="3">
        <f t="shared" si="140"/>
        <v>2015</v>
      </c>
      <c r="C2299" s="3">
        <f t="shared" si="141"/>
        <v>12</v>
      </c>
      <c r="D2299" s="3">
        <f t="shared" si="142"/>
        <v>17</v>
      </c>
      <c r="E2299" s="3" t="str">
        <f t="shared" si="143"/>
        <v>20151217</v>
      </c>
      <c r="F2299" s="35">
        <v>0.70833333333333337</v>
      </c>
      <c r="G2299">
        <v>13.8</v>
      </c>
    </row>
    <row r="2300" spans="1:7" x14ac:dyDescent="0.25">
      <c r="A2300" s="34">
        <v>42339</v>
      </c>
      <c r="B2300" s="3">
        <f t="shared" si="140"/>
        <v>2015</v>
      </c>
      <c r="C2300" s="3">
        <f t="shared" si="141"/>
        <v>12</v>
      </c>
      <c r="D2300" s="3">
        <f t="shared" si="142"/>
        <v>18</v>
      </c>
      <c r="E2300" s="3" t="str">
        <f t="shared" si="143"/>
        <v>20151218</v>
      </c>
      <c r="F2300" s="35">
        <v>0.75</v>
      </c>
      <c r="G2300">
        <v>14.6</v>
      </c>
    </row>
    <row r="2301" spans="1:7" x14ac:dyDescent="0.25">
      <c r="A2301" s="34">
        <v>42339</v>
      </c>
      <c r="B2301" s="3">
        <f t="shared" si="140"/>
        <v>2015</v>
      </c>
      <c r="C2301" s="3">
        <f t="shared" si="141"/>
        <v>12</v>
      </c>
      <c r="D2301" s="3">
        <f t="shared" si="142"/>
        <v>19</v>
      </c>
      <c r="E2301" s="3" t="str">
        <f t="shared" si="143"/>
        <v>20151219</v>
      </c>
      <c r="F2301" s="35">
        <v>0.79166666666666663</v>
      </c>
      <c r="G2301">
        <v>14.5</v>
      </c>
    </row>
    <row r="2302" spans="1:7" x14ac:dyDescent="0.25">
      <c r="A2302" s="34">
        <v>42339</v>
      </c>
      <c r="B2302" s="3">
        <f t="shared" si="140"/>
        <v>2015</v>
      </c>
      <c r="C2302" s="3">
        <f t="shared" si="141"/>
        <v>12</v>
      </c>
      <c r="D2302" s="3">
        <f t="shared" si="142"/>
        <v>20</v>
      </c>
      <c r="E2302" s="3" t="str">
        <f t="shared" si="143"/>
        <v>20151220</v>
      </c>
      <c r="F2302" s="35">
        <v>0.83333333333333337</v>
      </c>
      <c r="G2302">
        <v>14.6</v>
      </c>
    </row>
    <row r="2303" spans="1:7" x14ac:dyDescent="0.25">
      <c r="A2303" s="34">
        <v>42339</v>
      </c>
      <c r="B2303" s="3">
        <f t="shared" si="140"/>
        <v>2015</v>
      </c>
      <c r="C2303" s="3">
        <f t="shared" si="141"/>
        <v>12</v>
      </c>
      <c r="D2303" s="3">
        <f t="shared" si="142"/>
        <v>21</v>
      </c>
      <c r="E2303" s="3" t="str">
        <f t="shared" si="143"/>
        <v>20151221</v>
      </c>
      <c r="F2303" s="35">
        <v>0.875</v>
      </c>
      <c r="G2303">
        <v>13.3</v>
      </c>
    </row>
    <row r="2304" spans="1:7" x14ac:dyDescent="0.25">
      <c r="A2304" s="34">
        <v>42339</v>
      </c>
      <c r="B2304" s="3">
        <f t="shared" si="140"/>
        <v>2015</v>
      </c>
      <c r="C2304" s="3">
        <f t="shared" si="141"/>
        <v>12</v>
      </c>
      <c r="D2304" s="3">
        <f t="shared" si="142"/>
        <v>22</v>
      </c>
      <c r="E2304" s="3" t="str">
        <f t="shared" si="143"/>
        <v>20151222</v>
      </c>
      <c r="F2304" s="35">
        <v>0.91666666666666663</v>
      </c>
      <c r="G2304">
        <v>12.2</v>
      </c>
    </row>
    <row r="2305" spans="1:7" x14ac:dyDescent="0.25">
      <c r="A2305" s="34">
        <v>42339</v>
      </c>
      <c r="B2305" s="3">
        <f t="shared" si="140"/>
        <v>2015</v>
      </c>
      <c r="C2305" s="3">
        <f t="shared" si="141"/>
        <v>12</v>
      </c>
      <c r="D2305" s="3">
        <f t="shared" si="142"/>
        <v>23</v>
      </c>
      <c r="E2305" s="3" t="str">
        <f t="shared" si="143"/>
        <v>20151223</v>
      </c>
      <c r="F2305" s="35">
        <v>0.95833333333333337</v>
      </c>
      <c r="G2305">
        <v>12</v>
      </c>
    </row>
    <row r="2306" spans="1:7" x14ac:dyDescent="0.25">
      <c r="A2306" s="34">
        <v>42370</v>
      </c>
      <c r="B2306" s="3">
        <f t="shared" si="140"/>
        <v>2016</v>
      </c>
      <c r="C2306" s="3">
        <f t="shared" si="141"/>
        <v>1</v>
      </c>
      <c r="D2306" s="3">
        <f t="shared" si="142"/>
        <v>0</v>
      </c>
      <c r="E2306" s="3" t="str">
        <f t="shared" si="143"/>
        <v>201610</v>
      </c>
      <c r="F2306" s="35">
        <v>0</v>
      </c>
      <c r="G2306">
        <v>12.8</v>
      </c>
    </row>
    <row r="2307" spans="1:7" x14ac:dyDescent="0.25">
      <c r="A2307" s="34">
        <v>42370</v>
      </c>
      <c r="B2307" s="3">
        <f t="shared" ref="B2307:B2370" si="144">YEAR(A2307)</f>
        <v>2016</v>
      </c>
      <c r="C2307" s="3">
        <f t="shared" ref="C2307:C2370" si="145">MONTH(A2307)</f>
        <v>1</v>
      </c>
      <c r="D2307" s="3">
        <f t="shared" ref="D2307:D2370" si="146">HOUR(F2307)</f>
        <v>1</v>
      </c>
      <c r="E2307" s="3" t="str">
        <f t="shared" ref="E2307:E2370" si="147">B2307&amp;C2307&amp;D2307</f>
        <v>201611</v>
      </c>
      <c r="F2307" s="35">
        <v>4.1666666666666664E-2</v>
      </c>
      <c r="G2307">
        <v>11.8</v>
      </c>
    </row>
    <row r="2308" spans="1:7" x14ac:dyDescent="0.25">
      <c r="A2308" s="34">
        <v>42370</v>
      </c>
      <c r="B2308" s="3">
        <f t="shared" si="144"/>
        <v>2016</v>
      </c>
      <c r="C2308" s="3">
        <f t="shared" si="145"/>
        <v>1</v>
      </c>
      <c r="D2308" s="3">
        <f t="shared" si="146"/>
        <v>2</v>
      </c>
      <c r="E2308" s="3" t="str">
        <f t="shared" si="147"/>
        <v>201612</v>
      </c>
      <c r="F2308" s="35">
        <v>8.3333333333333329E-2</v>
      </c>
      <c r="G2308">
        <v>11.2</v>
      </c>
    </row>
    <row r="2309" spans="1:7" x14ac:dyDescent="0.25">
      <c r="A2309" s="34">
        <v>42370</v>
      </c>
      <c r="B2309" s="3">
        <f t="shared" si="144"/>
        <v>2016</v>
      </c>
      <c r="C2309" s="3">
        <f t="shared" si="145"/>
        <v>1</v>
      </c>
      <c r="D2309" s="3">
        <f t="shared" si="146"/>
        <v>3</v>
      </c>
      <c r="E2309" s="3" t="str">
        <f t="shared" si="147"/>
        <v>201613</v>
      </c>
      <c r="F2309" s="35">
        <v>0.125</v>
      </c>
      <c r="G2309">
        <v>11.5</v>
      </c>
    </row>
    <row r="2310" spans="1:7" x14ac:dyDescent="0.25">
      <c r="A2310" s="34">
        <v>42370</v>
      </c>
      <c r="B2310" s="3">
        <f t="shared" si="144"/>
        <v>2016</v>
      </c>
      <c r="C2310" s="3">
        <f t="shared" si="145"/>
        <v>1</v>
      </c>
      <c r="D2310" s="3">
        <f t="shared" si="146"/>
        <v>4</v>
      </c>
      <c r="E2310" s="3" t="str">
        <f t="shared" si="147"/>
        <v>201614</v>
      </c>
      <c r="F2310" s="35">
        <v>0.16666666666666666</v>
      </c>
      <c r="G2310">
        <v>11.1</v>
      </c>
    </row>
    <row r="2311" spans="1:7" x14ac:dyDescent="0.25">
      <c r="A2311" s="34">
        <v>42370</v>
      </c>
      <c r="B2311" s="3">
        <f t="shared" si="144"/>
        <v>2016</v>
      </c>
      <c r="C2311" s="3">
        <f t="shared" si="145"/>
        <v>1</v>
      </c>
      <c r="D2311" s="3">
        <f t="shared" si="146"/>
        <v>5</v>
      </c>
      <c r="E2311" s="3" t="str">
        <f t="shared" si="147"/>
        <v>201615</v>
      </c>
      <c r="F2311" s="35">
        <v>0.20833333333333334</v>
      </c>
      <c r="G2311">
        <v>10.9</v>
      </c>
    </row>
    <row r="2312" spans="1:7" x14ac:dyDescent="0.25">
      <c r="A2312" s="34">
        <v>42370</v>
      </c>
      <c r="B2312" s="3">
        <f t="shared" si="144"/>
        <v>2016</v>
      </c>
      <c r="C2312" s="3">
        <f t="shared" si="145"/>
        <v>1</v>
      </c>
      <c r="D2312" s="3">
        <f t="shared" si="146"/>
        <v>6</v>
      </c>
      <c r="E2312" s="3" t="str">
        <f t="shared" si="147"/>
        <v>201616</v>
      </c>
      <c r="F2312" s="35">
        <v>0.25</v>
      </c>
      <c r="G2312">
        <v>11.6</v>
      </c>
    </row>
    <row r="2313" spans="1:7" x14ac:dyDescent="0.25">
      <c r="A2313" s="34">
        <v>42370</v>
      </c>
      <c r="B2313" s="3">
        <f t="shared" si="144"/>
        <v>2016</v>
      </c>
      <c r="C2313" s="3">
        <f t="shared" si="145"/>
        <v>1</v>
      </c>
      <c r="D2313" s="3">
        <f t="shared" si="146"/>
        <v>7</v>
      </c>
      <c r="E2313" s="3" t="str">
        <f t="shared" si="147"/>
        <v>201617</v>
      </c>
      <c r="F2313" s="35">
        <v>0.29166666666666669</v>
      </c>
      <c r="G2313">
        <v>12.8</v>
      </c>
    </row>
    <row r="2314" spans="1:7" x14ac:dyDescent="0.25">
      <c r="A2314" s="34">
        <v>42370</v>
      </c>
      <c r="B2314" s="3">
        <f t="shared" si="144"/>
        <v>2016</v>
      </c>
      <c r="C2314" s="3">
        <f t="shared" si="145"/>
        <v>1</v>
      </c>
      <c r="D2314" s="3">
        <f t="shared" si="146"/>
        <v>8</v>
      </c>
      <c r="E2314" s="3" t="str">
        <f t="shared" si="147"/>
        <v>201618</v>
      </c>
      <c r="F2314" s="35">
        <v>0.33333333333333331</v>
      </c>
      <c r="G2314">
        <v>13.7</v>
      </c>
    </row>
    <row r="2315" spans="1:7" x14ac:dyDescent="0.25">
      <c r="A2315" s="34">
        <v>42370</v>
      </c>
      <c r="B2315" s="3">
        <f t="shared" si="144"/>
        <v>2016</v>
      </c>
      <c r="C2315" s="3">
        <f t="shared" si="145"/>
        <v>1</v>
      </c>
      <c r="D2315" s="3">
        <f t="shared" si="146"/>
        <v>9</v>
      </c>
      <c r="E2315" s="3" t="str">
        <f t="shared" si="147"/>
        <v>201619</v>
      </c>
      <c r="F2315" s="35">
        <v>0.375</v>
      </c>
      <c r="G2315">
        <v>14.6</v>
      </c>
    </row>
    <row r="2316" spans="1:7" x14ac:dyDescent="0.25">
      <c r="A2316" s="34">
        <v>42370</v>
      </c>
      <c r="B2316" s="3">
        <f t="shared" si="144"/>
        <v>2016</v>
      </c>
      <c r="C2316" s="3">
        <f t="shared" si="145"/>
        <v>1</v>
      </c>
      <c r="D2316" s="3">
        <f t="shared" si="146"/>
        <v>10</v>
      </c>
      <c r="E2316" s="3" t="str">
        <f t="shared" si="147"/>
        <v>2016110</v>
      </c>
      <c r="F2316" s="35">
        <v>0.41666666666666669</v>
      </c>
      <c r="G2316">
        <v>14.3</v>
      </c>
    </row>
    <row r="2317" spans="1:7" x14ac:dyDescent="0.25">
      <c r="A2317" s="34">
        <v>42370</v>
      </c>
      <c r="B2317" s="3">
        <f t="shared" si="144"/>
        <v>2016</v>
      </c>
      <c r="C2317" s="3">
        <f t="shared" si="145"/>
        <v>1</v>
      </c>
      <c r="D2317" s="3">
        <f t="shared" si="146"/>
        <v>11</v>
      </c>
      <c r="E2317" s="3" t="str">
        <f t="shared" si="147"/>
        <v>2016111</v>
      </c>
      <c r="F2317" s="35">
        <v>0.45833333333333331</v>
      </c>
      <c r="G2317">
        <v>13.5</v>
      </c>
    </row>
    <row r="2318" spans="1:7" x14ac:dyDescent="0.25">
      <c r="A2318" s="34">
        <v>42370</v>
      </c>
      <c r="B2318" s="3">
        <f t="shared" si="144"/>
        <v>2016</v>
      </c>
      <c r="C2318" s="3">
        <f t="shared" si="145"/>
        <v>1</v>
      </c>
      <c r="D2318" s="3">
        <f t="shared" si="146"/>
        <v>12</v>
      </c>
      <c r="E2318" s="3" t="str">
        <f t="shared" si="147"/>
        <v>2016112</v>
      </c>
      <c r="F2318" s="35">
        <v>0.5</v>
      </c>
      <c r="G2318">
        <v>13.4</v>
      </c>
    </row>
    <row r="2319" spans="1:7" x14ac:dyDescent="0.25">
      <c r="A2319" s="34">
        <v>42370</v>
      </c>
      <c r="B2319" s="3">
        <f t="shared" si="144"/>
        <v>2016</v>
      </c>
      <c r="C2319" s="3">
        <f t="shared" si="145"/>
        <v>1</v>
      </c>
      <c r="D2319" s="3">
        <f t="shared" si="146"/>
        <v>13</v>
      </c>
      <c r="E2319" s="3" t="str">
        <f t="shared" si="147"/>
        <v>2016113</v>
      </c>
      <c r="F2319" s="35">
        <v>0.54166666666666663</v>
      </c>
      <c r="G2319">
        <v>13.9</v>
      </c>
    </row>
    <row r="2320" spans="1:7" x14ac:dyDescent="0.25">
      <c r="A2320" s="34">
        <v>42370</v>
      </c>
      <c r="B2320" s="3">
        <f t="shared" si="144"/>
        <v>2016</v>
      </c>
      <c r="C2320" s="3">
        <f t="shared" si="145"/>
        <v>1</v>
      </c>
      <c r="D2320" s="3">
        <f t="shared" si="146"/>
        <v>14</v>
      </c>
      <c r="E2320" s="3" t="str">
        <f t="shared" si="147"/>
        <v>2016114</v>
      </c>
      <c r="F2320" s="35">
        <v>0.58333333333333337</v>
      </c>
      <c r="G2320">
        <v>13.3</v>
      </c>
    </row>
    <row r="2321" spans="1:7" x14ac:dyDescent="0.25">
      <c r="A2321" s="34">
        <v>42370</v>
      </c>
      <c r="B2321" s="3">
        <f t="shared" si="144"/>
        <v>2016</v>
      </c>
      <c r="C2321" s="3">
        <f t="shared" si="145"/>
        <v>1</v>
      </c>
      <c r="D2321" s="3">
        <f t="shared" si="146"/>
        <v>15</v>
      </c>
      <c r="E2321" s="3" t="str">
        <f t="shared" si="147"/>
        <v>2016115</v>
      </c>
      <c r="F2321" s="35">
        <v>0.625</v>
      </c>
      <c r="G2321">
        <v>14</v>
      </c>
    </row>
    <row r="2322" spans="1:7" x14ac:dyDescent="0.25">
      <c r="A2322" s="34">
        <v>42370</v>
      </c>
      <c r="B2322" s="3">
        <f t="shared" si="144"/>
        <v>2016</v>
      </c>
      <c r="C2322" s="3">
        <f t="shared" si="145"/>
        <v>1</v>
      </c>
      <c r="D2322" s="3">
        <f t="shared" si="146"/>
        <v>16</v>
      </c>
      <c r="E2322" s="3" t="str">
        <f t="shared" si="147"/>
        <v>2016116</v>
      </c>
      <c r="F2322" s="35">
        <v>0.66666666666666663</v>
      </c>
      <c r="G2322">
        <v>14.3</v>
      </c>
    </row>
    <row r="2323" spans="1:7" x14ac:dyDescent="0.25">
      <c r="A2323" s="34">
        <v>42370</v>
      </c>
      <c r="B2323" s="3">
        <f t="shared" si="144"/>
        <v>2016</v>
      </c>
      <c r="C2323" s="3">
        <f t="shared" si="145"/>
        <v>1</v>
      </c>
      <c r="D2323" s="3">
        <f t="shared" si="146"/>
        <v>17</v>
      </c>
      <c r="E2323" s="3" t="str">
        <f t="shared" si="147"/>
        <v>2016117</v>
      </c>
      <c r="F2323" s="35">
        <v>0.70833333333333337</v>
      </c>
      <c r="G2323">
        <v>14.8</v>
      </c>
    </row>
    <row r="2324" spans="1:7" x14ac:dyDescent="0.25">
      <c r="A2324" s="34">
        <v>42370</v>
      </c>
      <c r="B2324" s="3">
        <f t="shared" si="144"/>
        <v>2016</v>
      </c>
      <c r="C2324" s="3">
        <f t="shared" si="145"/>
        <v>1</v>
      </c>
      <c r="D2324" s="3">
        <f t="shared" si="146"/>
        <v>18</v>
      </c>
      <c r="E2324" s="3" t="str">
        <f t="shared" si="147"/>
        <v>2016118</v>
      </c>
      <c r="F2324" s="35">
        <v>0.75</v>
      </c>
      <c r="G2324">
        <v>15.5</v>
      </c>
    </row>
    <row r="2325" spans="1:7" x14ac:dyDescent="0.25">
      <c r="A2325" s="34">
        <v>42370</v>
      </c>
      <c r="B2325" s="3">
        <f t="shared" si="144"/>
        <v>2016</v>
      </c>
      <c r="C2325" s="3">
        <f t="shared" si="145"/>
        <v>1</v>
      </c>
      <c r="D2325" s="3">
        <f t="shared" si="146"/>
        <v>19</v>
      </c>
      <c r="E2325" s="3" t="str">
        <f t="shared" si="147"/>
        <v>2016119</v>
      </c>
      <c r="F2325" s="35">
        <v>0.79166666666666663</v>
      </c>
      <c r="G2325">
        <v>16.2</v>
      </c>
    </row>
    <row r="2326" spans="1:7" x14ac:dyDescent="0.25">
      <c r="A2326" s="34">
        <v>42370</v>
      </c>
      <c r="B2326" s="3">
        <f t="shared" si="144"/>
        <v>2016</v>
      </c>
      <c r="C2326" s="3">
        <f t="shared" si="145"/>
        <v>1</v>
      </c>
      <c r="D2326" s="3">
        <f t="shared" si="146"/>
        <v>20</v>
      </c>
      <c r="E2326" s="3" t="str">
        <f t="shared" si="147"/>
        <v>2016120</v>
      </c>
      <c r="F2326" s="35">
        <v>0.83333333333333337</v>
      </c>
      <c r="G2326">
        <v>16.600000000000001</v>
      </c>
    </row>
    <row r="2327" spans="1:7" x14ac:dyDescent="0.25">
      <c r="A2327" s="34">
        <v>42370</v>
      </c>
      <c r="B2327" s="3">
        <f t="shared" si="144"/>
        <v>2016</v>
      </c>
      <c r="C2327" s="3">
        <f t="shared" si="145"/>
        <v>1</v>
      </c>
      <c r="D2327" s="3">
        <f t="shared" si="146"/>
        <v>21</v>
      </c>
      <c r="E2327" s="3" t="str">
        <f t="shared" si="147"/>
        <v>2016121</v>
      </c>
      <c r="F2327" s="35">
        <v>0.875</v>
      </c>
      <c r="G2327">
        <v>16.2</v>
      </c>
    </row>
    <row r="2328" spans="1:7" x14ac:dyDescent="0.25">
      <c r="A2328" s="34">
        <v>42370</v>
      </c>
      <c r="B2328" s="3">
        <f t="shared" si="144"/>
        <v>2016</v>
      </c>
      <c r="C2328" s="3">
        <f t="shared" si="145"/>
        <v>1</v>
      </c>
      <c r="D2328" s="3">
        <f t="shared" si="146"/>
        <v>22</v>
      </c>
      <c r="E2328" s="3" t="str">
        <f t="shared" si="147"/>
        <v>2016122</v>
      </c>
      <c r="F2328" s="35">
        <v>0.91666666666666663</v>
      </c>
      <c r="G2328">
        <v>15</v>
      </c>
    </row>
    <row r="2329" spans="1:7" x14ac:dyDescent="0.25">
      <c r="A2329" s="34">
        <v>42370</v>
      </c>
      <c r="B2329" s="3">
        <f t="shared" si="144"/>
        <v>2016</v>
      </c>
      <c r="C2329" s="3">
        <f t="shared" si="145"/>
        <v>1</v>
      </c>
      <c r="D2329" s="3">
        <f t="shared" si="146"/>
        <v>23</v>
      </c>
      <c r="E2329" s="3" t="str">
        <f t="shared" si="147"/>
        <v>2016123</v>
      </c>
      <c r="F2329" s="35">
        <v>0.95833333333333337</v>
      </c>
      <c r="G2329">
        <v>13.4</v>
      </c>
    </row>
    <row r="2330" spans="1:7" x14ac:dyDescent="0.25">
      <c r="A2330" s="34">
        <v>42401</v>
      </c>
      <c r="B2330" s="3">
        <f t="shared" si="144"/>
        <v>2016</v>
      </c>
      <c r="C2330" s="3">
        <f t="shared" si="145"/>
        <v>2</v>
      </c>
      <c r="D2330" s="3">
        <f t="shared" si="146"/>
        <v>0</v>
      </c>
      <c r="E2330" s="3" t="str">
        <f t="shared" si="147"/>
        <v>201620</v>
      </c>
      <c r="F2330" s="35">
        <v>0</v>
      </c>
      <c r="G2330">
        <v>13.2</v>
      </c>
    </row>
    <row r="2331" spans="1:7" x14ac:dyDescent="0.25">
      <c r="A2331" s="34">
        <v>42401</v>
      </c>
      <c r="B2331" s="3">
        <f t="shared" si="144"/>
        <v>2016</v>
      </c>
      <c r="C2331" s="3">
        <f t="shared" si="145"/>
        <v>2</v>
      </c>
      <c r="D2331" s="3">
        <f t="shared" si="146"/>
        <v>1</v>
      </c>
      <c r="E2331" s="3" t="str">
        <f t="shared" si="147"/>
        <v>201621</v>
      </c>
      <c r="F2331" s="35">
        <v>4.1666666666666664E-2</v>
      </c>
      <c r="G2331">
        <v>12.1</v>
      </c>
    </row>
    <row r="2332" spans="1:7" x14ac:dyDescent="0.25">
      <c r="A2332" s="34">
        <v>42401</v>
      </c>
      <c r="B2332" s="3">
        <f t="shared" si="144"/>
        <v>2016</v>
      </c>
      <c r="C2332" s="3">
        <f t="shared" si="145"/>
        <v>2</v>
      </c>
      <c r="D2332" s="3">
        <f t="shared" si="146"/>
        <v>2</v>
      </c>
      <c r="E2332" s="3" t="str">
        <f t="shared" si="147"/>
        <v>201622</v>
      </c>
      <c r="F2332" s="35">
        <v>8.3333333333333329E-2</v>
      </c>
      <c r="G2332">
        <v>11.4</v>
      </c>
    </row>
    <row r="2333" spans="1:7" x14ac:dyDescent="0.25">
      <c r="A2333" s="34">
        <v>42401</v>
      </c>
      <c r="B2333" s="3">
        <f t="shared" si="144"/>
        <v>2016</v>
      </c>
      <c r="C2333" s="3">
        <f t="shared" si="145"/>
        <v>2</v>
      </c>
      <c r="D2333" s="3">
        <f t="shared" si="146"/>
        <v>3</v>
      </c>
      <c r="E2333" s="3" t="str">
        <f t="shared" si="147"/>
        <v>201623</v>
      </c>
      <c r="F2333" s="35">
        <v>0.125</v>
      </c>
      <c r="G2333">
        <v>10.9</v>
      </c>
    </row>
    <row r="2334" spans="1:7" x14ac:dyDescent="0.25">
      <c r="A2334" s="34">
        <v>42401</v>
      </c>
      <c r="B2334" s="3">
        <f t="shared" si="144"/>
        <v>2016</v>
      </c>
      <c r="C2334" s="3">
        <f t="shared" si="145"/>
        <v>2</v>
      </c>
      <c r="D2334" s="3">
        <f t="shared" si="146"/>
        <v>4</v>
      </c>
      <c r="E2334" s="3" t="str">
        <f t="shared" si="147"/>
        <v>201624</v>
      </c>
      <c r="F2334" s="35">
        <v>0.16666666666666666</v>
      </c>
      <c r="G2334">
        <v>10.9</v>
      </c>
    </row>
    <row r="2335" spans="1:7" x14ac:dyDescent="0.25">
      <c r="A2335" s="34">
        <v>42401</v>
      </c>
      <c r="B2335" s="3">
        <f t="shared" si="144"/>
        <v>2016</v>
      </c>
      <c r="C2335" s="3">
        <f t="shared" si="145"/>
        <v>2</v>
      </c>
      <c r="D2335" s="3">
        <f t="shared" si="146"/>
        <v>5</v>
      </c>
      <c r="E2335" s="3" t="str">
        <f t="shared" si="147"/>
        <v>201625</v>
      </c>
      <c r="F2335" s="35">
        <v>0.20833333333333334</v>
      </c>
      <c r="G2335">
        <v>11.7</v>
      </c>
    </row>
    <row r="2336" spans="1:7" x14ac:dyDescent="0.25">
      <c r="A2336" s="34">
        <v>42401</v>
      </c>
      <c r="B2336" s="3">
        <f t="shared" si="144"/>
        <v>2016</v>
      </c>
      <c r="C2336" s="3">
        <f t="shared" si="145"/>
        <v>2</v>
      </c>
      <c r="D2336" s="3">
        <f t="shared" si="146"/>
        <v>6</v>
      </c>
      <c r="E2336" s="3" t="str">
        <f t="shared" si="147"/>
        <v>201626</v>
      </c>
      <c r="F2336" s="35">
        <v>0.25</v>
      </c>
      <c r="G2336">
        <v>13.6</v>
      </c>
    </row>
    <row r="2337" spans="1:7" x14ac:dyDescent="0.25">
      <c r="A2337" s="34">
        <v>42401</v>
      </c>
      <c r="B2337" s="3">
        <f t="shared" si="144"/>
        <v>2016</v>
      </c>
      <c r="C2337" s="3">
        <f t="shared" si="145"/>
        <v>2</v>
      </c>
      <c r="D2337" s="3">
        <f t="shared" si="146"/>
        <v>7</v>
      </c>
      <c r="E2337" s="3" t="str">
        <f t="shared" si="147"/>
        <v>201627</v>
      </c>
      <c r="F2337" s="35">
        <v>0.29166666666666669</v>
      </c>
      <c r="G2337">
        <v>14.4</v>
      </c>
    </row>
    <row r="2338" spans="1:7" x14ac:dyDescent="0.25">
      <c r="A2338" s="34">
        <v>42401</v>
      </c>
      <c r="B2338" s="3">
        <f t="shared" si="144"/>
        <v>2016</v>
      </c>
      <c r="C2338" s="3">
        <f t="shared" si="145"/>
        <v>2</v>
      </c>
      <c r="D2338" s="3">
        <f t="shared" si="146"/>
        <v>8</v>
      </c>
      <c r="E2338" s="3" t="str">
        <f t="shared" si="147"/>
        <v>201628</v>
      </c>
      <c r="F2338" s="35">
        <v>0.33333333333333331</v>
      </c>
      <c r="G2338">
        <v>15.6</v>
      </c>
    </row>
    <row r="2339" spans="1:7" x14ac:dyDescent="0.25">
      <c r="A2339" s="34">
        <v>42401</v>
      </c>
      <c r="B2339" s="3">
        <f t="shared" si="144"/>
        <v>2016</v>
      </c>
      <c r="C2339" s="3">
        <f t="shared" si="145"/>
        <v>2</v>
      </c>
      <c r="D2339" s="3">
        <f t="shared" si="146"/>
        <v>9</v>
      </c>
      <c r="E2339" s="3" t="str">
        <f t="shared" si="147"/>
        <v>201629</v>
      </c>
      <c r="F2339" s="35">
        <v>0.375</v>
      </c>
      <c r="G2339">
        <v>15</v>
      </c>
    </row>
    <row r="2340" spans="1:7" x14ac:dyDescent="0.25">
      <c r="A2340" s="34">
        <v>42401</v>
      </c>
      <c r="B2340" s="3">
        <f t="shared" si="144"/>
        <v>2016</v>
      </c>
      <c r="C2340" s="3">
        <f t="shared" si="145"/>
        <v>2</v>
      </c>
      <c r="D2340" s="3">
        <f t="shared" si="146"/>
        <v>10</v>
      </c>
      <c r="E2340" s="3" t="str">
        <f t="shared" si="147"/>
        <v>2016210</v>
      </c>
      <c r="F2340" s="35">
        <v>0.41666666666666669</v>
      </c>
      <c r="G2340">
        <v>13.6</v>
      </c>
    </row>
    <row r="2341" spans="1:7" x14ac:dyDescent="0.25">
      <c r="A2341" s="34">
        <v>42401</v>
      </c>
      <c r="B2341" s="3">
        <f t="shared" si="144"/>
        <v>2016</v>
      </c>
      <c r="C2341" s="3">
        <f t="shared" si="145"/>
        <v>2</v>
      </c>
      <c r="D2341" s="3">
        <f t="shared" si="146"/>
        <v>11</v>
      </c>
      <c r="E2341" s="3" t="str">
        <f t="shared" si="147"/>
        <v>2016211</v>
      </c>
      <c r="F2341" s="35">
        <v>0.45833333333333331</v>
      </c>
      <c r="G2341">
        <v>11.8</v>
      </c>
    </row>
    <row r="2342" spans="1:7" x14ac:dyDescent="0.25">
      <c r="A2342" s="34">
        <v>42401</v>
      </c>
      <c r="B2342" s="3">
        <f t="shared" si="144"/>
        <v>2016</v>
      </c>
      <c r="C2342" s="3">
        <f t="shared" si="145"/>
        <v>2</v>
      </c>
      <c r="D2342" s="3">
        <f t="shared" si="146"/>
        <v>12</v>
      </c>
      <c r="E2342" s="3" t="str">
        <f t="shared" si="147"/>
        <v>2016212</v>
      </c>
      <c r="F2342" s="35">
        <v>0.5</v>
      </c>
      <c r="G2342">
        <v>11.4</v>
      </c>
    </row>
    <row r="2343" spans="1:7" x14ac:dyDescent="0.25">
      <c r="A2343" s="34">
        <v>42401</v>
      </c>
      <c r="B2343" s="3">
        <f t="shared" si="144"/>
        <v>2016</v>
      </c>
      <c r="C2343" s="3">
        <f t="shared" si="145"/>
        <v>2</v>
      </c>
      <c r="D2343" s="3">
        <f t="shared" si="146"/>
        <v>13</v>
      </c>
      <c r="E2343" s="3" t="str">
        <f t="shared" si="147"/>
        <v>2016213</v>
      </c>
      <c r="F2343" s="35">
        <v>0.54166666666666663</v>
      </c>
      <c r="G2343">
        <v>11.2</v>
      </c>
    </row>
    <row r="2344" spans="1:7" x14ac:dyDescent="0.25">
      <c r="A2344" s="34">
        <v>42401</v>
      </c>
      <c r="B2344" s="3">
        <f t="shared" si="144"/>
        <v>2016</v>
      </c>
      <c r="C2344" s="3">
        <f t="shared" si="145"/>
        <v>2</v>
      </c>
      <c r="D2344" s="3">
        <f t="shared" si="146"/>
        <v>14</v>
      </c>
      <c r="E2344" s="3" t="str">
        <f t="shared" si="147"/>
        <v>2016214</v>
      </c>
      <c r="F2344" s="35">
        <v>0.58333333333333337</v>
      </c>
      <c r="G2344">
        <v>11.1</v>
      </c>
    </row>
    <row r="2345" spans="1:7" x14ac:dyDescent="0.25">
      <c r="A2345" s="34">
        <v>42401</v>
      </c>
      <c r="B2345" s="3">
        <f t="shared" si="144"/>
        <v>2016</v>
      </c>
      <c r="C2345" s="3">
        <f t="shared" si="145"/>
        <v>2</v>
      </c>
      <c r="D2345" s="3">
        <f t="shared" si="146"/>
        <v>15</v>
      </c>
      <c r="E2345" s="3" t="str">
        <f t="shared" si="147"/>
        <v>2016215</v>
      </c>
      <c r="F2345" s="35">
        <v>0.625</v>
      </c>
      <c r="G2345">
        <v>11.1</v>
      </c>
    </row>
    <row r="2346" spans="1:7" x14ac:dyDescent="0.25">
      <c r="A2346" s="34">
        <v>42401</v>
      </c>
      <c r="B2346" s="3">
        <f t="shared" si="144"/>
        <v>2016</v>
      </c>
      <c r="C2346" s="3">
        <f t="shared" si="145"/>
        <v>2</v>
      </c>
      <c r="D2346" s="3">
        <f t="shared" si="146"/>
        <v>16</v>
      </c>
      <c r="E2346" s="3" t="str">
        <f t="shared" si="147"/>
        <v>2016216</v>
      </c>
      <c r="F2346" s="35">
        <v>0.66666666666666663</v>
      </c>
      <c r="G2346">
        <v>11.3</v>
      </c>
    </row>
    <row r="2347" spans="1:7" x14ac:dyDescent="0.25">
      <c r="A2347" s="34">
        <v>42401</v>
      </c>
      <c r="B2347" s="3">
        <f t="shared" si="144"/>
        <v>2016</v>
      </c>
      <c r="C2347" s="3">
        <f t="shared" si="145"/>
        <v>2</v>
      </c>
      <c r="D2347" s="3">
        <f t="shared" si="146"/>
        <v>17</v>
      </c>
      <c r="E2347" s="3" t="str">
        <f t="shared" si="147"/>
        <v>2016217</v>
      </c>
      <c r="F2347" s="35">
        <v>0.70833333333333337</v>
      </c>
      <c r="G2347">
        <v>12.1</v>
      </c>
    </row>
    <row r="2348" spans="1:7" x14ac:dyDescent="0.25">
      <c r="A2348" s="34">
        <v>42401</v>
      </c>
      <c r="B2348" s="3">
        <f t="shared" si="144"/>
        <v>2016</v>
      </c>
      <c r="C2348" s="3">
        <f t="shared" si="145"/>
        <v>2</v>
      </c>
      <c r="D2348" s="3">
        <f t="shared" si="146"/>
        <v>18</v>
      </c>
      <c r="E2348" s="3" t="str">
        <f t="shared" si="147"/>
        <v>2016218</v>
      </c>
      <c r="F2348" s="35">
        <v>0.75</v>
      </c>
      <c r="G2348">
        <v>13.8</v>
      </c>
    </row>
    <row r="2349" spans="1:7" x14ac:dyDescent="0.25">
      <c r="A2349" s="34">
        <v>42401</v>
      </c>
      <c r="B2349" s="3">
        <f t="shared" si="144"/>
        <v>2016</v>
      </c>
      <c r="C2349" s="3">
        <f t="shared" si="145"/>
        <v>2</v>
      </c>
      <c r="D2349" s="3">
        <f t="shared" si="146"/>
        <v>19</v>
      </c>
      <c r="E2349" s="3" t="str">
        <f t="shared" si="147"/>
        <v>2016219</v>
      </c>
      <c r="F2349" s="35">
        <v>0.79166666666666663</v>
      </c>
      <c r="G2349">
        <v>15.7</v>
      </c>
    </row>
    <row r="2350" spans="1:7" x14ac:dyDescent="0.25">
      <c r="A2350" s="34">
        <v>42401</v>
      </c>
      <c r="B2350" s="3">
        <f t="shared" si="144"/>
        <v>2016</v>
      </c>
      <c r="C2350" s="3">
        <f t="shared" si="145"/>
        <v>2</v>
      </c>
      <c r="D2350" s="3">
        <f t="shared" si="146"/>
        <v>20</v>
      </c>
      <c r="E2350" s="3" t="str">
        <f t="shared" si="147"/>
        <v>2016220</v>
      </c>
      <c r="F2350" s="35">
        <v>0.83333333333333337</v>
      </c>
      <c r="G2350">
        <v>16.3</v>
      </c>
    </row>
    <row r="2351" spans="1:7" x14ac:dyDescent="0.25">
      <c r="A2351" s="34">
        <v>42401</v>
      </c>
      <c r="B2351" s="3">
        <f t="shared" si="144"/>
        <v>2016</v>
      </c>
      <c r="C2351" s="3">
        <f t="shared" si="145"/>
        <v>2</v>
      </c>
      <c r="D2351" s="3">
        <f t="shared" si="146"/>
        <v>21</v>
      </c>
      <c r="E2351" s="3" t="str">
        <f t="shared" si="147"/>
        <v>2016221</v>
      </c>
      <c r="F2351" s="35">
        <v>0.875</v>
      </c>
      <c r="G2351">
        <v>15.8</v>
      </c>
    </row>
    <row r="2352" spans="1:7" x14ac:dyDescent="0.25">
      <c r="A2352" s="34">
        <v>42401</v>
      </c>
      <c r="B2352" s="3">
        <f t="shared" si="144"/>
        <v>2016</v>
      </c>
      <c r="C2352" s="3">
        <f t="shared" si="145"/>
        <v>2</v>
      </c>
      <c r="D2352" s="3">
        <f t="shared" si="146"/>
        <v>22</v>
      </c>
      <c r="E2352" s="3" t="str">
        <f t="shared" si="147"/>
        <v>2016222</v>
      </c>
      <c r="F2352" s="35">
        <v>0.91666666666666663</v>
      </c>
      <c r="G2352">
        <v>15.1</v>
      </c>
    </row>
    <row r="2353" spans="1:7" x14ac:dyDescent="0.25">
      <c r="A2353" s="34">
        <v>42401</v>
      </c>
      <c r="B2353" s="3">
        <f t="shared" si="144"/>
        <v>2016</v>
      </c>
      <c r="C2353" s="3">
        <f t="shared" si="145"/>
        <v>2</v>
      </c>
      <c r="D2353" s="3">
        <f t="shared" si="146"/>
        <v>23</v>
      </c>
      <c r="E2353" s="3" t="str">
        <f t="shared" si="147"/>
        <v>2016223</v>
      </c>
      <c r="F2353" s="35">
        <v>0.95833333333333337</v>
      </c>
      <c r="G2353">
        <v>14.1</v>
      </c>
    </row>
    <row r="2354" spans="1:7" x14ac:dyDescent="0.25">
      <c r="A2354" s="34">
        <v>42430</v>
      </c>
      <c r="B2354" s="3">
        <f t="shared" si="144"/>
        <v>2016</v>
      </c>
      <c r="C2354" s="3">
        <f t="shared" si="145"/>
        <v>3</v>
      </c>
      <c r="D2354" s="3">
        <f t="shared" si="146"/>
        <v>0</v>
      </c>
      <c r="E2354" s="3" t="str">
        <f t="shared" si="147"/>
        <v>201630</v>
      </c>
      <c r="F2354" s="35">
        <v>0</v>
      </c>
      <c r="G2354">
        <v>19</v>
      </c>
    </row>
    <row r="2355" spans="1:7" x14ac:dyDescent="0.25">
      <c r="A2355" s="34">
        <v>42430</v>
      </c>
      <c r="B2355" s="3">
        <f t="shared" si="144"/>
        <v>2016</v>
      </c>
      <c r="C2355" s="3">
        <f t="shared" si="145"/>
        <v>3</v>
      </c>
      <c r="D2355" s="3">
        <f t="shared" si="146"/>
        <v>1</v>
      </c>
      <c r="E2355" s="3" t="str">
        <f t="shared" si="147"/>
        <v>201631</v>
      </c>
      <c r="F2355" s="35">
        <v>4.1666666666666664E-2</v>
      </c>
      <c r="G2355">
        <v>18.2</v>
      </c>
    </row>
    <row r="2356" spans="1:7" x14ac:dyDescent="0.25">
      <c r="A2356" s="34">
        <v>42430</v>
      </c>
      <c r="B2356" s="3">
        <f t="shared" si="144"/>
        <v>2016</v>
      </c>
      <c r="C2356" s="3">
        <f t="shared" si="145"/>
        <v>3</v>
      </c>
      <c r="D2356" s="3">
        <f t="shared" si="146"/>
        <v>2</v>
      </c>
      <c r="E2356" s="3" t="str">
        <f t="shared" si="147"/>
        <v>201632</v>
      </c>
      <c r="F2356" s="35">
        <v>8.3333333333333329E-2</v>
      </c>
      <c r="G2356">
        <v>17.7</v>
      </c>
    </row>
    <row r="2357" spans="1:7" x14ac:dyDescent="0.25">
      <c r="A2357" s="34">
        <v>42430</v>
      </c>
      <c r="B2357" s="3">
        <f t="shared" si="144"/>
        <v>2016</v>
      </c>
      <c r="C2357" s="3">
        <f t="shared" si="145"/>
        <v>3</v>
      </c>
      <c r="D2357" s="3">
        <f t="shared" si="146"/>
        <v>3</v>
      </c>
      <c r="E2357" s="3" t="str">
        <f t="shared" si="147"/>
        <v>201633</v>
      </c>
      <c r="F2357" s="35">
        <v>0.125</v>
      </c>
      <c r="G2357">
        <v>16.899999999999999</v>
      </c>
    </row>
    <row r="2358" spans="1:7" x14ac:dyDescent="0.25">
      <c r="A2358" s="34">
        <v>42430</v>
      </c>
      <c r="B2358" s="3">
        <f t="shared" si="144"/>
        <v>2016</v>
      </c>
      <c r="C2358" s="3">
        <f t="shared" si="145"/>
        <v>3</v>
      </c>
      <c r="D2358" s="3">
        <f t="shared" si="146"/>
        <v>4</v>
      </c>
      <c r="E2358" s="3" t="str">
        <f t="shared" si="147"/>
        <v>201634</v>
      </c>
      <c r="F2358" s="35">
        <v>0.16666666666666666</v>
      </c>
      <c r="G2358">
        <v>16.7</v>
      </c>
    </row>
    <row r="2359" spans="1:7" x14ac:dyDescent="0.25">
      <c r="A2359" s="34">
        <v>42430</v>
      </c>
      <c r="B2359" s="3">
        <f t="shared" si="144"/>
        <v>2016</v>
      </c>
      <c r="C2359" s="3">
        <f t="shared" si="145"/>
        <v>3</v>
      </c>
      <c r="D2359" s="3">
        <f t="shared" si="146"/>
        <v>5</v>
      </c>
      <c r="E2359" s="3" t="str">
        <f t="shared" si="147"/>
        <v>201635</v>
      </c>
      <c r="F2359" s="35">
        <v>0.20833333333333334</v>
      </c>
      <c r="G2359">
        <v>17.7</v>
      </c>
    </row>
    <row r="2360" spans="1:7" x14ac:dyDescent="0.25">
      <c r="A2360" s="34">
        <v>42430</v>
      </c>
      <c r="B2360" s="3">
        <f t="shared" si="144"/>
        <v>2016</v>
      </c>
      <c r="C2360" s="3">
        <f t="shared" si="145"/>
        <v>3</v>
      </c>
      <c r="D2360" s="3">
        <f t="shared" si="146"/>
        <v>6</v>
      </c>
      <c r="E2360" s="3" t="str">
        <f t="shared" si="147"/>
        <v>201636</v>
      </c>
      <c r="F2360" s="35">
        <v>0.25</v>
      </c>
      <c r="G2360">
        <v>18.7</v>
      </c>
    </row>
    <row r="2361" spans="1:7" x14ac:dyDescent="0.25">
      <c r="A2361" s="34">
        <v>42430</v>
      </c>
      <c r="B2361" s="3">
        <f t="shared" si="144"/>
        <v>2016</v>
      </c>
      <c r="C2361" s="3">
        <f t="shared" si="145"/>
        <v>3</v>
      </c>
      <c r="D2361" s="3">
        <f t="shared" si="146"/>
        <v>7</v>
      </c>
      <c r="E2361" s="3" t="str">
        <f t="shared" si="147"/>
        <v>201637</v>
      </c>
      <c r="F2361" s="35">
        <v>0.29166666666666669</v>
      </c>
      <c r="G2361">
        <v>19.3</v>
      </c>
    </row>
    <row r="2362" spans="1:7" x14ac:dyDescent="0.25">
      <c r="A2362" s="34">
        <v>42430</v>
      </c>
      <c r="B2362" s="3">
        <f t="shared" si="144"/>
        <v>2016</v>
      </c>
      <c r="C2362" s="3">
        <f t="shared" si="145"/>
        <v>3</v>
      </c>
      <c r="D2362" s="3">
        <f t="shared" si="146"/>
        <v>8</v>
      </c>
      <c r="E2362" s="3" t="str">
        <f t="shared" si="147"/>
        <v>201638</v>
      </c>
      <c r="F2362" s="35">
        <v>0.33333333333333331</v>
      </c>
      <c r="G2362">
        <v>19.7</v>
      </c>
    </row>
    <row r="2363" spans="1:7" x14ac:dyDescent="0.25">
      <c r="A2363" s="34">
        <v>42430</v>
      </c>
      <c r="B2363" s="3">
        <f t="shared" si="144"/>
        <v>2016</v>
      </c>
      <c r="C2363" s="3">
        <f t="shared" si="145"/>
        <v>3</v>
      </c>
      <c r="D2363" s="3">
        <f t="shared" si="146"/>
        <v>9</v>
      </c>
      <c r="E2363" s="3" t="str">
        <f t="shared" si="147"/>
        <v>201639</v>
      </c>
      <c r="F2363" s="35">
        <v>0.375</v>
      </c>
      <c r="G2363">
        <v>19.100000000000001</v>
      </c>
    </row>
    <row r="2364" spans="1:7" x14ac:dyDescent="0.25">
      <c r="A2364" s="34">
        <v>42430</v>
      </c>
      <c r="B2364" s="3">
        <f t="shared" si="144"/>
        <v>2016</v>
      </c>
      <c r="C2364" s="3">
        <f t="shared" si="145"/>
        <v>3</v>
      </c>
      <c r="D2364" s="3">
        <f t="shared" si="146"/>
        <v>10</v>
      </c>
      <c r="E2364" s="3" t="str">
        <f t="shared" si="147"/>
        <v>2016310</v>
      </c>
      <c r="F2364" s="35">
        <v>0.41666666666666669</v>
      </c>
      <c r="G2364">
        <v>17.399999999999999</v>
      </c>
    </row>
    <row r="2365" spans="1:7" x14ac:dyDescent="0.25">
      <c r="A2365" s="34">
        <v>42430</v>
      </c>
      <c r="B2365" s="3">
        <f t="shared" si="144"/>
        <v>2016</v>
      </c>
      <c r="C2365" s="3">
        <f t="shared" si="145"/>
        <v>3</v>
      </c>
      <c r="D2365" s="3">
        <f t="shared" si="146"/>
        <v>11</v>
      </c>
      <c r="E2365" s="3" t="str">
        <f t="shared" si="147"/>
        <v>2016311</v>
      </c>
      <c r="F2365" s="35">
        <v>0.45833333333333331</v>
      </c>
      <c r="G2365">
        <v>16.600000000000001</v>
      </c>
    </row>
    <row r="2366" spans="1:7" x14ac:dyDescent="0.25">
      <c r="A2366" s="34">
        <v>42430</v>
      </c>
      <c r="B2366" s="3">
        <f t="shared" si="144"/>
        <v>2016</v>
      </c>
      <c r="C2366" s="3">
        <f t="shared" si="145"/>
        <v>3</v>
      </c>
      <c r="D2366" s="3">
        <f t="shared" si="146"/>
        <v>12</v>
      </c>
      <c r="E2366" s="3" t="str">
        <f t="shared" si="147"/>
        <v>2016312</v>
      </c>
      <c r="F2366" s="35">
        <v>0.5</v>
      </c>
      <c r="G2366">
        <v>16.3</v>
      </c>
    </row>
    <row r="2367" spans="1:7" x14ac:dyDescent="0.25">
      <c r="A2367" s="34">
        <v>42430</v>
      </c>
      <c r="B2367" s="3">
        <f t="shared" si="144"/>
        <v>2016</v>
      </c>
      <c r="C2367" s="3">
        <f t="shared" si="145"/>
        <v>3</v>
      </c>
      <c r="D2367" s="3">
        <f t="shared" si="146"/>
        <v>13</v>
      </c>
      <c r="E2367" s="3" t="str">
        <f t="shared" si="147"/>
        <v>2016313</v>
      </c>
      <c r="F2367" s="35">
        <v>0.54166666666666663</v>
      </c>
      <c r="G2367">
        <v>16.8</v>
      </c>
    </row>
    <row r="2368" spans="1:7" x14ac:dyDescent="0.25">
      <c r="A2368" s="34">
        <v>42430</v>
      </c>
      <c r="B2368" s="3">
        <f t="shared" si="144"/>
        <v>2016</v>
      </c>
      <c r="C2368" s="3">
        <f t="shared" si="145"/>
        <v>3</v>
      </c>
      <c r="D2368" s="3">
        <f t="shared" si="146"/>
        <v>14</v>
      </c>
      <c r="E2368" s="3" t="str">
        <f t="shared" si="147"/>
        <v>2016314</v>
      </c>
      <c r="F2368" s="35">
        <v>0.58333333333333337</v>
      </c>
      <c r="G2368">
        <v>16.5</v>
      </c>
    </row>
    <row r="2369" spans="1:7" x14ac:dyDescent="0.25">
      <c r="A2369" s="34">
        <v>42430</v>
      </c>
      <c r="B2369" s="3">
        <f t="shared" si="144"/>
        <v>2016</v>
      </c>
      <c r="C2369" s="3">
        <f t="shared" si="145"/>
        <v>3</v>
      </c>
      <c r="D2369" s="3">
        <f t="shared" si="146"/>
        <v>15</v>
      </c>
      <c r="E2369" s="3" t="str">
        <f t="shared" si="147"/>
        <v>2016315</v>
      </c>
      <c r="F2369" s="35">
        <v>0.625</v>
      </c>
      <c r="G2369">
        <v>15.8</v>
      </c>
    </row>
    <row r="2370" spans="1:7" x14ac:dyDescent="0.25">
      <c r="A2370" s="34">
        <v>42430</v>
      </c>
      <c r="B2370" s="3">
        <f t="shared" si="144"/>
        <v>2016</v>
      </c>
      <c r="C2370" s="3">
        <f t="shared" si="145"/>
        <v>3</v>
      </c>
      <c r="D2370" s="3">
        <f t="shared" si="146"/>
        <v>16</v>
      </c>
      <c r="E2370" s="3" t="str">
        <f t="shared" si="147"/>
        <v>2016316</v>
      </c>
      <c r="F2370" s="35">
        <v>0.66666666666666663</v>
      </c>
      <c r="G2370">
        <v>15.8</v>
      </c>
    </row>
    <row r="2371" spans="1:7" x14ac:dyDescent="0.25">
      <c r="A2371" s="34">
        <v>42430</v>
      </c>
      <c r="B2371" s="3">
        <f t="shared" ref="B2371:B2434" si="148">YEAR(A2371)</f>
        <v>2016</v>
      </c>
      <c r="C2371" s="3">
        <f t="shared" ref="C2371:C2434" si="149">MONTH(A2371)</f>
        <v>3</v>
      </c>
      <c r="D2371" s="3">
        <f t="shared" ref="D2371:D2434" si="150">HOUR(F2371)</f>
        <v>17</v>
      </c>
      <c r="E2371" s="3" t="str">
        <f t="shared" ref="E2371:E2434" si="151">B2371&amp;C2371&amp;D2371</f>
        <v>2016317</v>
      </c>
      <c r="F2371" s="35">
        <v>0.70833333333333337</v>
      </c>
      <c r="G2371">
        <v>16.8</v>
      </c>
    </row>
    <row r="2372" spans="1:7" x14ac:dyDescent="0.25">
      <c r="A2372" s="34">
        <v>42430</v>
      </c>
      <c r="B2372" s="3">
        <f t="shared" si="148"/>
        <v>2016</v>
      </c>
      <c r="C2372" s="3">
        <f t="shared" si="149"/>
        <v>3</v>
      </c>
      <c r="D2372" s="3">
        <f t="shared" si="150"/>
        <v>18</v>
      </c>
      <c r="E2372" s="3" t="str">
        <f t="shared" si="151"/>
        <v>2016318</v>
      </c>
      <c r="F2372" s="35">
        <v>0.75</v>
      </c>
      <c r="G2372">
        <v>18.899999999999999</v>
      </c>
    </row>
    <row r="2373" spans="1:7" x14ac:dyDescent="0.25">
      <c r="A2373" s="34">
        <v>42430</v>
      </c>
      <c r="B2373" s="3">
        <f t="shared" si="148"/>
        <v>2016</v>
      </c>
      <c r="C2373" s="3">
        <f t="shared" si="149"/>
        <v>3</v>
      </c>
      <c r="D2373" s="3">
        <f t="shared" si="150"/>
        <v>19</v>
      </c>
      <c r="E2373" s="3" t="str">
        <f t="shared" si="151"/>
        <v>2016319</v>
      </c>
      <c r="F2373" s="35">
        <v>0.79166666666666663</v>
      </c>
      <c r="G2373">
        <v>20</v>
      </c>
    </row>
    <row r="2374" spans="1:7" x14ac:dyDescent="0.25">
      <c r="A2374" s="34">
        <v>42430</v>
      </c>
      <c r="B2374" s="3">
        <f t="shared" si="148"/>
        <v>2016</v>
      </c>
      <c r="C2374" s="3">
        <f t="shared" si="149"/>
        <v>3</v>
      </c>
      <c r="D2374" s="3">
        <f t="shared" si="150"/>
        <v>20</v>
      </c>
      <c r="E2374" s="3" t="str">
        <f t="shared" si="151"/>
        <v>2016320</v>
      </c>
      <c r="F2374" s="35">
        <v>0.83333333333333337</v>
      </c>
      <c r="G2374">
        <v>20</v>
      </c>
    </row>
    <row r="2375" spans="1:7" x14ac:dyDescent="0.25">
      <c r="A2375" s="34">
        <v>42430</v>
      </c>
      <c r="B2375" s="3">
        <f t="shared" si="148"/>
        <v>2016</v>
      </c>
      <c r="C2375" s="3">
        <f t="shared" si="149"/>
        <v>3</v>
      </c>
      <c r="D2375" s="3">
        <f t="shared" si="150"/>
        <v>21</v>
      </c>
      <c r="E2375" s="3" t="str">
        <f t="shared" si="151"/>
        <v>2016321</v>
      </c>
      <c r="F2375" s="35">
        <v>0.875</v>
      </c>
      <c r="G2375">
        <v>19.8</v>
      </c>
    </row>
    <row r="2376" spans="1:7" x14ac:dyDescent="0.25">
      <c r="A2376" s="34">
        <v>42430</v>
      </c>
      <c r="B2376" s="3">
        <f t="shared" si="148"/>
        <v>2016</v>
      </c>
      <c r="C2376" s="3">
        <f t="shared" si="149"/>
        <v>3</v>
      </c>
      <c r="D2376" s="3">
        <f t="shared" si="150"/>
        <v>22</v>
      </c>
      <c r="E2376" s="3" t="str">
        <f t="shared" si="151"/>
        <v>2016322</v>
      </c>
      <c r="F2376" s="35">
        <v>0.91666666666666663</v>
      </c>
      <c r="G2376">
        <v>19.600000000000001</v>
      </c>
    </row>
    <row r="2377" spans="1:7" x14ac:dyDescent="0.25">
      <c r="A2377" s="34">
        <v>42430</v>
      </c>
      <c r="B2377" s="3">
        <f t="shared" si="148"/>
        <v>2016</v>
      </c>
      <c r="C2377" s="3">
        <f t="shared" si="149"/>
        <v>3</v>
      </c>
      <c r="D2377" s="3">
        <f t="shared" si="150"/>
        <v>23</v>
      </c>
      <c r="E2377" s="3" t="str">
        <f t="shared" si="151"/>
        <v>2016323</v>
      </c>
      <c r="F2377" s="35">
        <v>0.95833333333333337</v>
      </c>
      <c r="G2377">
        <v>19.399999999999999</v>
      </c>
    </row>
    <row r="2378" spans="1:7" x14ac:dyDescent="0.25">
      <c r="A2378" s="34">
        <v>42461</v>
      </c>
      <c r="B2378" s="3">
        <f t="shared" si="148"/>
        <v>2016</v>
      </c>
      <c r="C2378" s="3">
        <f t="shared" si="149"/>
        <v>4</v>
      </c>
      <c r="D2378" s="3">
        <f t="shared" si="150"/>
        <v>0</v>
      </c>
      <c r="E2378" s="3" t="str">
        <f t="shared" si="151"/>
        <v>201640</v>
      </c>
      <c r="F2378" s="35">
        <v>0</v>
      </c>
      <c r="G2378">
        <v>12.5</v>
      </c>
    </row>
    <row r="2379" spans="1:7" x14ac:dyDescent="0.25">
      <c r="A2379" s="34">
        <v>42461</v>
      </c>
      <c r="B2379" s="3">
        <f t="shared" si="148"/>
        <v>2016</v>
      </c>
      <c r="C2379" s="3">
        <f t="shared" si="149"/>
        <v>4</v>
      </c>
      <c r="D2379" s="3">
        <f t="shared" si="150"/>
        <v>1</v>
      </c>
      <c r="E2379" s="3" t="str">
        <f t="shared" si="151"/>
        <v>201641</v>
      </c>
      <c r="F2379" s="35">
        <v>4.1666666666666664E-2</v>
      </c>
      <c r="G2379">
        <v>11.5</v>
      </c>
    </row>
    <row r="2380" spans="1:7" x14ac:dyDescent="0.25">
      <c r="A2380" s="34">
        <v>42461</v>
      </c>
      <c r="B2380" s="3">
        <f t="shared" si="148"/>
        <v>2016</v>
      </c>
      <c r="C2380" s="3">
        <f t="shared" si="149"/>
        <v>4</v>
      </c>
      <c r="D2380" s="3">
        <f t="shared" si="150"/>
        <v>2</v>
      </c>
      <c r="E2380" s="3" t="str">
        <f t="shared" si="151"/>
        <v>201642</v>
      </c>
      <c r="F2380" s="35">
        <v>8.3333333333333329E-2</v>
      </c>
      <c r="G2380">
        <v>11.2</v>
      </c>
    </row>
    <row r="2381" spans="1:7" x14ac:dyDescent="0.25">
      <c r="A2381" s="34">
        <v>42461</v>
      </c>
      <c r="B2381" s="3">
        <f t="shared" si="148"/>
        <v>2016</v>
      </c>
      <c r="C2381" s="3">
        <f t="shared" si="149"/>
        <v>4</v>
      </c>
      <c r="D2381" s="3">
        <f t="shared" si="150"/>
        <v>3</v>
      </c>
      <c r="E2381" s="3" t="str">
        <f t="shared" si="151"/>
        <v>201643</v>
      </c>
      <c r="F2381" s="35">
        <v>0.125</v>
      </c>
      <c r="G2381">
        <v>10.8</v>
      </c>
    </row>
    <row r="2382" spans="1:7" x14ac:dyDescent="0.25">
      <c r="A2382" s="34">
        <v>42461</v>
      </c>
      <c r="B2382" s="3">
        <f t="shared" si="148"/>
        <v>2016</v>
      </c>
      <c r="C2382" s="3">
        <f t="shared" si="149"/>
        <v>4</v>
      </c>
      <c r="D2382" s="3">
        <f t="shared" si="150"/>
        <v>4</v>
      </c>
      <c r="E2382" s="3" t="str">
        <f t="shared" si="151"/>
        <v>201644</v>
      </c>
      <c r="F2382" s="35">
        <v>0.16666666666666666</v>
      </c>
      <c r="G2382">
        <v>11.9</v>
      </c>
    </row>
    <row r="2383" spans="1:7" x14ac:dyDescent="0.25">
      <c r="A2383" s="34">
        <v>42461</v>
      </c>
      <c r="B2383" s="3">
        <f t="shared" si="148"/>
        <v>2016</v>
      </c>
      <c r="C2383" s="3">
        <f t="shared" si="149"/>
        <v>4</v>
      </c>
      <c r="D2383" s="3">
        <f t="shared" si="150"/>
        <v>5</v>
      </c>
      <c r="E2383" s="3" t="str">
        <f t="shared" si="151"/>
        <v>201645</v>
      </c>
      <c r="F2383" s="35">
        <v>0.20833333333333334</v>
      </c>
      <c r="G2383">
        <v>13.9</v>
      </c>
    </row>
    <row r="2384" spans="1:7" x14ac:dyDescent="0.25">
      <c r="A2384" s="34">
        <v>42461</v>
      </c>
      <c r="B2384" s="3">
        <f t="shared" si="148"/>
        <v>2016</v>
      </c>
      <c r="C2384" s="3">
        <f t="shared" si="149"/>
        <v>4</v>
      </c>
      <c r="D2384" s="3">
        <f t="shared" si="150"/>
        <v>6</v>
      </c>
      <c r="E2384" s="3" t="str">
        <f t="shared" si="151"/>
        <v>201646</v>
      </c>
      <c r="F2384" s="35">
        <v>0.25</v>
      </c>
      <c r="G2384">
        <v>14.6</v>
      </c>
    </row>
    <row r="2385" spans="1:7" x14ac:dyDescent="0.25">
      <c r="A2385" s="34">
        <v>42461</v>
      </c>
      <c r="B2385" s="3">
        <f t="shared" si="148"/>
        <v>2016</v>
      </c>
      <c r="C2385" s="3">
        <f t="shared" si="149"/>
        <v>4</v>
      </c>
      <c r="D2385" s="3">
        <f t="shared" si="150"/>
        <v>7</v>
      </c>
      <c r="E2385" s="3" t="str">
        <f t="shared" si="151"/>
        <v>201647</v>
      </c>
      <c r="F2385" s="35">
        <v>0.29166666666666669</v>
      </c>
      <c r="G2385">
        <v>14.8</v>
      </c>
    </row>
    <row r="2386" spans="1:7" x14ac:dyDescent="0.25">
      <c r="A2386" s="34">
        <v>42461</v>
      </c>
      <c r="B2386" s="3">
        <f t="shared" si="148"/>
        <v>2016</v>
      </c>
      <c r="C2386" s="3">
        <f t="shared" si="149"/>
        <v>4</v>
      </c>
      <c r="D2386" s="3">
        <f t="shared" si="150"/>
        <v>8</v>
      </c>
      <c r="E2386" s="3" t="str">
        <f t="shared" si="151"/>
        <v>201648</v>
      </c>
      <c r="F2386" s="35">
        <v>0.33333333333333331</v>
      </c>
      <c r="G2386">
        <v>13.7</v>
      </c>
    </row>
    <row r="2387" spans="1:7" x14ac:dyDescent="0.25">
      <c r="A2387" s="34">
        <v>42461</v>
      </c>
      <c r="B2387" s="3">
        <f t="shared" si="148"/>
        <v>2016</v>
      </c>
      <c r="C2387" s="3">
        <f t="shared" si="149"/>
        <v>4</v>
      </c>
      <c r="D2387" s="3">
        <f t="shared" si="150"/>
        <v>9</v>
      </c>
      <c r="E2387" s="3" t="str">
        <f t="shared" si="151"/>
        <v>201649</v>
      </c>
      <c r="F2387" s="35">
        <v>0.375</v>
      </c>
      <c r="G2387">
        <v>11.9</v>
      </c>
    </row>
    <row r="2388" spans="1:7" x14ac:dyDescent="0.25">
      <c r="A2388" s="34">
        <v>42461</v>
      </c>
      <c r="B2388" s="3">
        <f t="shared" si="148"/>
        <v>2016</v>
      </c>
      <c r="C2388" s="3">
        <f t="shared" si="149"/>
        <v>4</v>
      </c>
      <c r="D2388" s="3">
        <f t="shared" si="150"/>
        <v>10</v>
      </c>
      <c r="E2388" s="3" t="str">
        <f t="shared" si="151"/>
        <v>2016410</v>
      </c>
      <c r="F2388" s="35">
        <v>0.41666666666666669</v>
      </c>
      <c r="G2388">
        <v>11.4</v>
      </c>
    </row>
    <row r="2389" spans="1:7" x14ac:dyDescent="0.25">
      <c r="A2389" s="34">
        <v>42461</v>
      </c>
      <c r="B2389" s="3">
        <f t="shared" si="148"/>
        <v>2016</v>
      </c>
      <c r="C2389" s="3">
        <f t="shared" si="149"/>
        <v>4</v>
      </c>
      <c r="D2389" s="3">
        <f t="shared" si="150"/>
        <v>11</v>
      </c>
      <c r="E2389" s="3" t="str">
        <f t="shared" si="151"/>
        <v>2016411</v>
      </c>
      <c r="F2389" s="35">
        <v>0.45833333333333331</v>
      </c>
      <c r="G2389">
        <v>11</v>
      </c>
    </row>
    <row r="2390" spans="1:7" x14ac:dyDescent="0.25">
      <c r="A2390" s="34">
        <v>42461</v>
      </c>
      <c r="B2390" s="3">
        <f t="shared" si="148"/>
        <v>2016</v>
      </c>
      <c r="C2390" s="3">
        <f t="shared" si="149"/>
        <v>4</v>
      </c>
      <c r="D2390" s="3">
        <f t="shared" si="150"/>
        <v>12</v>
      </c>
      <c r="E2390" s="3" t="str">
        <f t="shared" si="151"/>
        <v>2016412</v>
      </c>
      <c r="F2390" s="35">
        <v>0.5</v>
      </c>
      <c r="G2390">
        <v>11.6</v>
      </c>
    </row>
    <row r="2391" spans="1:7" x14ac:dyDescent="0.25">
      <c r="A2391" s="34">
        <v>42461</v>
      </c>
      <c r="B2391" s="3">
        <f t="shared" si="148"/>
        <v>2016</v>
      </c>
      <c r="C2391" s="3">
        <f t="shared" si="149"/>
        <v>4</v>
      </c>
      <c r="D2391" s="3">
        <f t="shared" si="150"/>
        <v>13</v>
      </c>
      <c r="E2391" s="3" t="str">
        <f t="shared" si="151"/>
        <v>2016413</v>
      </c>
      <c r="F2391" s="35">
        <v>0.54166666666666663</v>
      </c>
      <c r="G2391">
        <v>11.4</v>
      </c>
    </row>
    <row r="2392" spans="1:7" x14ac:dyDescent="0.25">
      <c r="A2392" s="34">
        <v>42461</v>
      </c>
      <c r="B2392" s="3">
        <f t="shared" si="148"/>
        <v>2016</v>
      </c>
      <c r="C2392" s="3">
        <f t="shared" si="149"/>
        <v>4</v>
      </c>
      <c r="D2392" s="3">
        <f t="shared" si="150"/>
        <v>14</v>
      </c>
      <c r="E2392" s="3" t="str">
        <f t="shared" si="151"/>
        <v>2016414</v>
      </c>
      <c r="F2392" s="35">
        <v>0.58333333333333337</v>
      </c>
      <c r="G2392">
        <v>11.6</v>
      </c>
    </row>
    <row r="2393" spans="1:7" x14ac:dyDescent="0.25">
      <c r="A2393" s="34">
        <v>42461</v>
      </c>
      <c r="B2393" s="3">
        <f t="shared" si="148"/>
        <v>2016</v>
      </c>
      <c r="C2393" s="3">
        <f t="shared" si="149"/>
        <v>4</v>
      </c>
      <c r="D2393" s="3">
        <f t="shared" si="150"/>
        <v>15</v>
      </c>
      <c r="E2393" s="3" t="str">
        <f t="shared" si="151"/>
        <v>2016415</v>
      </c>
      <c r="F2393" s="35">
        <v>0.625</v>
      </c>
      <c r="G2393">
        <v>11.4</v>
      </c>
    </row>
    <row r="2394" spans="1:7" x14ac:dyDescent="0.25">
      <c r="A2394" s="34">
        <v>42461</v>
      </c>
      <c r="B2394" s="3">
        <f t="shared" si="148"/>
        <v>2016</v>
      </c>
      <c r="C2394" s="3">
        <f t="shared" si="149"/>
        <v>4</v>
      </c>
      <c r="D2394" s="3">
        <f t="shared" si="150"/>
        <v>16</v>
      </c>
      <c r="E2394" s="3" t="str">
        <f t="shared" si="151"/>
        <v>2016416</v>
      </c>
      <c r="F2394" s="35">
        <v>0.66666666666666663</v>
      </c>
      <c r="G2394">
        <v>11.2</v>
      </c>
    </row>
    <row r="2395" spans="1:7" x14ac:dyDescent="0.25">
      <c r="A2395" s="34">
        <v>42461</v>
      </c>
      <c r="B2395" s="3">
        <f t="shared" si="148"/>
        <v>2016</v>
      </c>
      <c r="C2395" s="3">
        <f t="shared" si="149"/>
        <v>4</v>
      </c>
      <c r="D2395" s="3">
        <f t="shared" si="150"/>
        <v>17</v>
      </c>
      <c r="E2395" s="3" t="str">
        <f t="shared" si="151"/>
        <v>2016417</v>
      </c>
      <c r="F2395" s="35">
        <v>0.70833333333333337</v>
      </c>
      <c r="G2395">
        <v>12.4</v>
      </c>
    </row>
    <row r="2396" spans="1:7" x14ac:dyDescent="0.25">
      <c r="A2396" s="34">
        <v>42461</v>
      </c>
      <c r="B2396" s="3">
        <f t="shared" si="148"/>
        <v>2016</v>
      </c>
      <c r="C2396" s="3">
        <f t="shared" si="149"/>
        <v>4</v>
      </c>
      <c r="D2396" s="3">
        <f t="shared" si="150"/>
        <v>18</v>
      </c>
      <c r="E2396" s="3" t="str">
        <f t="shared" si="151"/>
        <v>2016418</v>
      </c>
      <c r="F2396" s="35">
        <v>0.75</v>
      </c>
      <c r="G2396">
        <v>14</v>
      </c>
    </row>
    <row r="2397" spans="1:7" x14ac:dyDescent="0.25">
      <c r="A2397" s="34">
        <v>42461</v>
      </c>
      <c r="B2397" s="3">
        <f t="shared" si="148"/>
        <v>2016</v>
      </c>
      <c r="C2397" s="3">
        <f t="shared" si="149"/>
        <v>4</v>
      </c>
      <c r="D2397" s="3">
        <f t="shared" si="150"/>
        <v>19</v>
      </c>
      <c r="E2397" s="3" t="str">
        <f t="shared" si="151"/>
        <v>2016419</v>
      </c>
      <c r="F2397" s="35">
        <v>0.79166666666666663</v>
      </c>
      <c r="G2397">
        <v>14.1</v>
      </c>
    </row>
    <row r="2398" spans="1:7" x14ac:dyDescent="0.25">
      <c r="A2398" s="34">
        <v>42461</v>
      </c>
      <c r="B2398" s="3">
        <f t="shared" si="148"/>
        <v>2016</v>
      </c>
      <c r="C2398" s="3">
        <f t="shared" si="149"/>
        <v>4</v>
      </c>
      <c r="D2398" s="3">
        <f t="shared" si="150"/>
        <v>20</v>
      </c>
      <c r="E2398" s="3" t="str">
        <f t="shared" si="151"/>
        <v>2016420</v>
      </c>
      <c r="F2398" s="35">
        <v>0.83333333333333337</v>
      </c>
      <c r="G2398">
        <v>14.3</v>
      </c>
    </row>
    <row r="2399" spans="1:7" x14ac:dyDescent="0.25">
      <c r="A2399" s="34">
        <v>42461</v>
      </c>
      <c r="B2399" s="3">
        <f t="shared" si="148"/>
        <v>2016</v>
      </c>
      <c r="C2399" s="3">
        <f t="shared" si="149"/>
        <v>4</v>
      </c>
      <c r="D2399" s="3">
        <f t="shared" si="150"/>
        <v>21</v>
      </c>
      <c r="E2399" s="3" t="str">
        <f t="shared" si="151"/>
        <v>2016421</v>
      </c>
      <c r="F2399" s="35">
        <v>0.875</v>
      </c>
      <c r="G2399">
        <v>13.9</v>
      </c>
    </row>
    <row r="2400" spans="1:7" x14ac:dyDescent="0.25">
      <c r="A2400" s="34">
        <v>42461</v>
      </c>
      <c r="B2400" s="3">
        <f t="shared" si="148"/>
        <v>2016</v>
      </c>
      <c r="C2400" s="3">
        <f t="shared" si="149"/>
        <v>4</v>
      </c>
      <c r="D2400" s="3">
        <f t="shared" si="150"/>
        <v>22</v>
      </c>
      <c r="E2400" s="3" t="str">
        <f t="shared" si="151"/>
        <v>2016422</v>
      </c>
      <c r="F2400" s="35">
        <v>0.91666666666666663</v>
      </c>
      <c r="G2400">
        <v>13.3</v>
      </c>
    </row>
    <row r="2401" spans="1:7" x14ac:dyDescent="0.25">
      <c r="A2401" s="34">
        <v>42461</v>
      </c>
      <c r="B2401" s="3">
        <f t="shared" si="148"/>
        <v>2016</v>
      </c>
      <c r="C2401" s="3">
        <f t="shared" si="149"/>
        <v>4</v>
      </c>
      <c r="D2401" s="3">
        <f t="shared" si="150"/>
        <v>23</v>
      </c>
      <c r="E2401" s="3" t="str">
        <f t="shared" si="151"/>
        <v>2016423</v>
      </c>
      <c r="F2401" s="35">
        <v>0.95833333333333337</v>
      </c>
      <c r="G2401">
        <v>12.7</v>
      </c>
    </row>
    <row r="2402" spans="1:7" x14ac:dyDescent="0.25">
      <c r="A2402" s="34">
        <v>42491</v>
      </c>
      <c r="B2402" s="3">
        <f t="shared" si="148"/>
        <v>2016</v>
      </c>
      <c r="C2402" s="3">
        <f t="shared" si="149"/>
        <v>5</v>
      </c>
      <c r="D2402" s="3">
        <f t="shared" si="150"/>
        <v>0</v>
      </c>
      <c r="E2402" s="3" t="str">
        <f t="shared" si="151"/>
        <v>201650</v>
      </c>
      <c r="F2402" s="35">
        <v>0</v>
      </c>
      <c r="G2402">
        <v>13.6</v>
      </c>
    </row>
    <row r="2403" spans="1:7" x14ac:dyDescent="0.25">
      <c r="A2403" s="34">
        <v>42491</v>
      </c>
      <c r="B2403" s="3">
        <f t="shared" si="148"/>
        <v>2016</v>
      </c>
      <c r="C2403" s="3">
        <f t="shared" si="149"/>
        <v>5</v>
      </c>
      <c r="D2403" s="3">
        <f t="shared" si="150"/>
        <v>1</v>
      </c>
      <c r="E2403" s="3" t="str">
        <f t="shared" si="151"/>
        <v>201651</v>
      </c>
      <c r="F2403" s="35">
        <v>4.1666666666666664E-2</v>
      </c>
      <c r="G2403">
        <v>13</v>
      </c>
    </row>
    <row r="2404" spans="1:7" x14ac:dyDescent="0.25">
      <c r="A2404" s="34">
        <v>42491</v>
      </c>
      <c r="B2404" s="3">
        <f t="shared" si="148"/>
        <v>2016</v>
      </c>
      <c r="C2404" s="3">
        <f t="shared" si="149"/>
        <v>5</v>
      </c>
      <c r="D2404" s="3">
        <f t="shared" si="150"/>
        <v>2</v>
      </c>
      <c r="E2404" s="3" t="str">
        <f t="shared" si="151"/>
        <v>201652</v>
      </c>
      <c r="F2404" s="35">
        <v>8.3333333333333329E-2</v>
      </c>
      <c r="G2404">
        <v>12.7</v>
      </c>
    </row>
    <row r="2405" spans="1:7" x14ac:dyDescent="0.25">
      <c r="A2405" s="34">
        <v>42491</v>
      </c>
      <c r="B2405" s="3">
        <f t="shared" si="148"/>
        <v>2016</v>
      </c>
      <c r="C2405" s="3">
        <f t="shared" si="149"/>
        <v>5</v>
      </c>
      <c r="D2405" s="3">
        <f t="shared" si="150"/>
        <v>3</v>
      </c>
      <c r="E2405" s="3" t="str">
        <f t="shared" si="151"/>
        <v>201653</v>
      </c>
      <c r="F2405" s="35">
        <v>0.125</v>
      </c>
      <c r="G2405">
        <v>12.8</v>
      </c>
    </row>
    <row r="2406" spans="1:7" x14ac:dyDescent="0.25">
      <c r="A2406" s="34">
        <v>42491</v>
      </c>
      <c r="B2406" s="3">
        <f t="shared" si="148"/>
        <v>2016</v>
      </c>
      <c r="C2406" s="3">
        <f t="shared" si="149"/>
        <v>5</v>
      </c>
      <c r="D2406" s="3">
        <f t="shared" si="150"/>
        <v>4</v>
      </c>
      <c r="E2406" s="3" t="str">
        <f t="shared" si="151"/>
        <v>201654</v>
      </c>
      <c r="F2406" s="35">
        <v>0.16666666666666666</v>
      </c>
      <c r="G2406">
        <v>14</v>
      </c>
    </row>
    <row r="2407" spans="1:7" x14ac:dyDescent="0.25">
      <c r="A2407" s="34">
        <v>42491</v>
      </c>
      <c r="B2407" s="3">
        <f t="shared" si="148"/>
        <v>2016</v>
      </c>
      <c r="C2407" s="3">
        <f t="shared" si="149"/>
        <v>5</v>
      </c>
      <c r="D2407" s="3">
        <f t="shared" si="150"/>
        <v>5</v>
      </c>
      <c r="E2407" s="3" t="str">
        <f t="shared" si="151"/>
        <v>201655</v>
      </c>
      <c r="F2407" s="35">
        <v>0.20833333333333334</v>
      </c>
      <c r="G2407">
        <v>14.8</v>
      </c>
    </row>
    <row r="2408" spans="1:7" x14ac:dyDescent="0.25">
      <c r="A2408" s="34">
        <v>42491</v>
      </c>
      <c r="B2408" s="3">
        <f t="shared" si="148"/>
        <v>2016</v>
      </c>
      <c r="C2408" s="3">
        <f t="shared" si="149"/>
        <v>5</v>
      </c>
      <c r="D2408" s="3">
        <f t="shared" si="150"/>
        <v>6</v>
      </c>
      <c r="E2408" s="3" t="str">
        <f t="shared" si="151"/>
        <v>201656</v>
      </c>
      <c r="F2408" s="35">
        <v>0.25</v>
      </c>
      <c r="G2408">
        <v>15.2</v>
      </c>
    </row>
    <row r="2409" spans="1:7" x14ac:dyDescent="0.25">
      <c r="A2409" s="34">
        <v>42491</v>
      </c>
      <c r="B2409" s="3">
        <f t="shared" si="148"/>
        <v>2016</v>
      </c>
      <c r="C2409" s="3">
        <f t="shared" si="149"/>
        <v>5</v>
      </c>
      <c r="D2409" s="3">
        <f t="shared" si="150"/>
        <v>7</v>
      </c>
      <c r="E2409" s="3" t="str">
        <f t="shared" si="151"/>
        <v>201657</v>
      </c>
      <c r="F2409" s="35">
        <v>0.29166666666666669</v>
      </c>
      <c r="G2409">
        <v>14.8</v>
      </c>
    </row>
    <row r="2410" spans="1:7" x14ac:dyDescent="0.25">
      <c r="A2410" s="34">
        <v>42491</v>
      </c>
      <c r="B2410" s="3">
        <f t="shared" si="148"/>
        <v>2016</v>
      </c>
      <c r="C2410" s="3">
        <f t="shared" si="149"/>
        <v>5</v>
      </c>
      <c r="D2410" s="3">
        <f t="shared" si="150"/>
        <v>8</v>
      </c>
      <c r="E2410" s="3" t="str">
        <f t="shared" si="151"/>
        <v>201658</v>
      </c>
      <c r="F2410" s="35">
        <v>0.33333333333333331</v>
      </c>
      <c r="G2410">
        <v>14.2</v>
      </c>
    </row>
    <row r="2411" spans="1:7" x14ac:dyDescent="0.25">
      <c r="A2411" s="34">
        <v>42491</v>
      </c>
      <c r="B2411" s="3">
        <f t="shared" si="148"/>
        <v>2016</v>
      </c>
      <c r="C2411" s="3">
        <f t="shared" si="149"/>
        <v>5</v>
      </c>
      <c r="D2411" s="3">
        <f t="shared" si="150"/>
        <v>9</v>
      </c>
      <c r="E2411" s="3" t="str">
        <f t="shared" si="151"/>
        <v>201659</v>
      </c>
      <c r="F2411" s="35">
        <v>0.375</v>
      </c>
      <c r="G2411">
        <v>13.1</v>
      </c>
    </row>
    <row r="2412" spans="1:7" x14ac:dyDescent="0.25">
      <c r="A2412" s="34">
        <v>42491</v>
      </c>
      <c r="B2412" s="3">
        <f t="shared" si="148"/>
        <v>2016</v>
      </c>
      <c r="C2412" s="3">
        <f t="shared" si="149"/>
        <v>5</v>
      </c>
      <c r="D2412" s="3">
        <f t="shared" si="150"/>
        <v>10</v>
      </c>
      <c r="E2412" s="3" t="str">
        <f t="shared" si="151"/>
        <v>2016510</v>
      </c>
      <c r="F2412" s="35">
        <v>0.41666666666666669</v>
      </c>
      <c r="G2412">
        <v>12.6</v>
      </c>
    </row>
    <row r="2413" spans="1:7" x14ac:dyDescent="0.25">
      <c r="A2413" s="34">
        <v>42491</v>
      </c>
      <c r="B2413" s="3">
        <f t="shared" si="148"/>
        <v>2016</v>
      </c>
      <c r="C2413" s="3">
        <f t="shared" si="149"/>
        <v>5</v>
      </c>
      <c r="D2413" s="3">
        <f t="shared" si="150"/>
        <v>11</v>
      </c>
      <c r="E2413" s="3" t="str">
        <f t="shared" si="151"/>
        <v>2016511</v>
      </c>
      <c r="F2413" s="35">
        <v>0.45833333333333331</v>
      </c>
      <c r="G2413">
        <v>12.7</v>
      </c>
    </row>
    <row r="2414" spans="1:7" x14ac:dyDescent="0.25">
      <c r="A2414" s="34">
        <v>42491</v>
      </c>
      <c r="B2414" s="3">
        <f t="shared" si="148"/>
        <v>2016</v>
      </c>
      <c r="C2414" s="3">
        <f t="shared" si="149"/>
        <v>5</v>
      </c>
      <c r="D2414" s="3">
        <f t="shared" si="150"/>
        <v>12</v>
      </c>
      <c r="E2414" s="3" t="str">
        <f t="shared" si="151"/>
        <v>2016512</v>
      </c>
      <c r="F2414" s="35">
        <v>0.5</v>
      </c>
      <c r="G2414">
        <v>13</v>
      </c>
    </row>
    <row r="2415" spans="1:7" x14ac:dyDescent="0.25">
      <c r="A2415" s="34">
        <v>42491</v>
      </c>
      <c r="B2415" s="3">
        <f t="shared" si="148"/>
        <v>2016</v>
      </c>
      <c r="C2415" s="3">
        <f t="shared" si="149"/>
        <v>5</v>
      </c>
      <c r="D2415" s="3">
        <f t="shared" si="150"/>
        <v>13</v>
      </c>
      <c r="E2415" s="3" t="str">
        <f t="shared" si="151"/>
        <v>2016513</v>
      </c>
      <c r="F2415" s="35">
        <v>0.54166666666666663</v>
      </c>
      <c r="G2415">
        <v>12.8</v>
      </c>
    </row>
    <row r="2416" spans="1:7" x14ac:dyDescent="0.25">
      <c r="A2416" s="34">
        <v>42491</v>
      </c>
      <c r="B2416" s="3">
        <f t="shared" si="148"/>
        <v>2016</v>
      </c>
      <c r="C2416" s="3">
        <f t="shared" si="149"/>
        <v>5</v>
      </c>
      <c r="D2416" s="3">
        <f t="shared" si="150"/>
        <v>14</v>
      </c>
      <c r="E2416" s="3" t="str">
        <f t="shared" si="151"/>
        <v>2016514</v>
      </c>
      <c r="F2416" s="35">
        <v>0.58333333333333337</v>
      </c>
      <c r="G2416">
        <v>13.1</v>
      </c>
    </row>
    <row r="2417" spans="1:7" x14ac:dyDescent="0.25">
      <c r="A2417" s="34">
        <v>42491</v>
      </c>
      <c r="B2417" s="3">
        <f t="shared" si="148"/>
        <v>2016</v>
      </c>
      <c r="C2417" s="3">
        <f t="shared" si="149"/>
        <v>5</v>
      </c>
      <c r="D2417" s="3">
        <f t="shared" si="150"/>
        <v>15</v>
      </c>
      <c r="E2417" s="3" t="str">
        <f t="shared" si="151"/>
        <v>2016515</v>
      </c>
      <c r="F2417" s="35">
        <v>0.625</v>
      </c>
      <c r="G2417">
        <v>13.5</v>
      </c>
    </row>
    <row r="2418" spans="1:7" x14ac:dyDescent="0.25">
      <c r="A2418" s="34">
        <v>42491</v>
      </c>
      <c r="B2418" s="3">
        <f t="shared" si="148"/>
        <v>2016</v>
      </c>
      <c r="C2418" s="3">
        <f t="shared" si="149"/>
        <v>5</v>
      </c>
      <c r="D2418" s="3">
        <f t="shared" si="150"/>
        <v>16</v>
      </c>
      <c r="E2418" s="3" t="str">
        <f t="shared" si="151"/>
        <v>2016516</v>
      </c>
      <c r="F2418" s="35">
        <v>0.66666666666666663</v>
      </c>
      <c r="G2418">
        <v>13.9</v>
      </c>
    </row>
    <row r="2419" spans="1:7" x14ac:dyDescent="0.25">
      <c r="A2419" s="34">
        <v>42491</v>
      </c>
      <c r="B2419" s="3">
        <f t="shared" si="148"/>
        <v>2016</v>
      </c>
      <c r="C2419" s="3">
        <f t="shared" si="149"/>
        <v>5</v>
      </c>
      <c r="D2419" s="3">
        <f t="shared" si="150"/>
        <v>17</v>
      </c>
      <c r="E2419" s="3" t="str">
        <f t="shared" si="151"/>
        <v>2016517</v>
      </c>
      <c r="F2419" s="35">
        <v>0.70833333333333337</v>
      </c>
      <c r="G2419">
        <v>13.8</v>
      </c>
    </row>
    <row r="2420" spans="1:7" x14ac:dyDescent="0.25">
      <c r="A2420" s="34">
        <v>42491</v>
      </c>
      <c r="B2420" s="3">
        <f t="shared" si="148"/>
        <v>2016</v>
      </c>
      <c r="C2420" s="3">
        <f t="shared" si="149"/>
        <v>5</v>
      </c>
      <c r="D2420" s="3">
        <f t="shared" si="150"/>
        <v>18</v>
      </c>
      <c r="E2420" s="3" t="str">
        <f t="shared" si="151"/>
        <v>2016518</v>
      </c>
      <c r="F2420" s="35">
        <v>0.75</v>
      </c>
      <c r="G2420">
        <v>13.8</v>
      </c>
    </row>
    <row r="2421" spans="1:7" x14ac:dyDescent="0.25">
      <c r="A2421" s="34">
        <v>42491</v>
      </c>
      <c r="B2421" s="3">
        <f t="shared" si="148"/>
        <v>2016</v>
      </c>
      <c r="C2421" s="3">
        <f t="shared" si="149"/>
        <v>5</v>
      </c>
      <c r="D2421" s="3">
        <f t="shared" si="150"/>
        <v>19</v>
      </c>
      <c r="E2421" s="3" t="str">
        <f t="shared" si="151"/>
        <v>2016519</v>
      </c>
      <c r="F2421" s="35">
        <v>0.79166666666666663</v>
      </c>
      <c r="G2421">
        <v>14.4</v>
      </c>
    </row>
    <row r="2422" spans="1:7" x14ac:dyDescent="0.25">
      <c r="A2422" s="34">
        <v>42491</v>
      </c>
      <c r="B2422" s="3">
        <f t="shared" si="148"/>
        <v>2016</v>
      </c>
      <c r="C2422" s="3">
        <f t="shared" si="149"/>
        <v>5</v>
      </c>
      <c r="D2422" s="3">
        <f t="shared" si="150"/>
        <v>20</v>
      </c>
      <c r="E2422" s="3" t="str">
        <f t="shared" si="151"/>
        <v>2016520</v>
      </c>
      <c r="F2422" s="35">
        <v>0.83333333333333337</v>
      </c>
      <c r="G2422">
        <v>15.3</v>
      </c>
    </row>
    <row r="2423" spans="1:7" x14ac:dyDescent="0.25">
      <c r="A2423" s="34">
        <v>42491</v>
      </c>
      <c r="B2423" s="3">
        <f t="shared" si="148"/>
        <v>2016</v>
      </c>
      <c r="C2423" s="3">
        <f t="shared" si="149"/>
        <v>5</v>
      </c>
      <c r="D2423" s="3">
        <f t="shared" si="150"/>
        <v>21</v>
      </c>
      <c r="E2423" s="3" t="str">
        <f t="shared" si="151"/>
        <v>2016521</v>
      </c>
      <c r="F2423" s="35">
        <v>0.875</v>
      </c>
      <c r="G2423">
        <v>15.7</v>
      </c>
    </row>
    <row r="2424" spans="1:7" x14ac:dyDescent="0.25">
      <c r="A2424" s="34">
        <v>42491</v>
      </c>
      <c r="B2424" s="3">
        <f t="shared" si="148"/>
        <v>2016</v>
      </c>
      <c r="C2424" s="3">
        <f t="shared" si="149"/>
        <v>5</v>
      </c>
      <c r="D2424" s="3">
        <f t="shared" si="150"/>
        <v>22</v>
      </c>
      <c r="E2424" s="3" t="str">
        <f t="shared" si="151"/>
        <v>2016522</v>
      </c>
      <c r="F2424" s="35">
        <v>0.91666666666666663</v>
      </c>
      <c r="G2424">
        <v>15</v>
      </c>
    </row>
    <row r="2425" spans="1:7" x14ac:dyDescent="0.25">
      <c r="A2425" s="34">
        <v>42491</v>
      </c>
      <c r="B2425" s="3">
        <f t="shared" si="148"/>
        <v>2016</v>
      </c>
      <c r="C2425" s="3">
        <f t="shared" si="149"/>
        <v>5</v>
      </c>
      <c r="D2425" s="3">
        <f t="shared" si="150"/>
        <v>23</v>
      </c>
      <c r="E2425" s="3" t="str">
        <f t="shared" si="151"/>
        <v>2016523</v>
      </c>
      <c r="F2425" s="35">
        <v>0.95833333333333337</v>
      </c>
      <c r="G2425">
        <v>14.3</v>
      </c>
    </row>
    <row r="2426" spans="1:7" x14ac:dyDescent="0.25">
      <c r="A2426" s="34">
        <v>42522</v>
      </c>
      <c r="B2426" s="3">
        <f t="shared" si="148"/>
        <v>2016</v>
      </c>
      <c r="C2426" s="3">
        <f t="shared" si="149"/>
        <v>6</v>
      </c>
      <c r="D2426" s="3">
        <f t="shared" si="150"/>
        <v>0</v>
      </c>
      <c r="E2426" s="3" t="str">
        <f t="shared" si="151"/>
        <v>201660</v>
      </c>
      <c r="F2426" s="35">
        <v>0</v>
      </c>
      <c r="G2426">
        <v>11.7</v>
      </c>
    </row>
    <row r="2427" spans="1:7" x14ac:dyDescent="0.25">
      <c r="A2427" s="34">
        <v>42522</v>
      </c>
      <c r="B2427" s="3">
        <f t="shared" si="148"/>
        <v>2016</v>
      </c>
      <c r="C2427" s="3">
        <f t="shared" si="149"/>
        <v>6</v>
      </c>
      <c r="D2427" s="3">
        <f t="shared" si="150"/>
        <v>1</v>
      </c>
      <c r="E2427" s="3" t="str">
        <f t="shared" si="151"/>
        <v>201661</v>
      </c>
      <c r="F2427" s="35">
        <v>4.1666666666666664E-2</v>
      </c>
      <c r="G2427">
        <v>10.7</v>
      </c>
    </row>
    <row r="2428" spans="1:7" x14ac:dyDescent="0.25">
      <c r="A2428" s="34">
        <v>42522</v>
      </c>
      <c r="B2428" s="3">
        <f t="shared" si="148"/>
        <v>2016</v>
      </c>
      <c r="C2428" s="3">
        <f t="shared" si="149"/>
        <v>6</v>
      </c>
      <c r="D2428" s="3">
        <f t="shared" si="150"/>
        <v>2</v>
      </c>
      <c r="E2428" s="3" t="str">
        <f t="shared" si="151"/>
        <v>201662</v>
      </c>
      <c r="F2428" s="35">
        <v>8.3333333333333329E-2</v>
      </c>
      <c r="G2428">
        <v>10.4</v>
      </c>
    </row>
    <row r="2429" spans="1:7" x14ac:dyDescent="0.25">
      <c r="A2429" s="34">
        <v>42522</v>
      </c>
      <c r="B2429" s="3">
        <f t="shared" si="148"/>
        <v>2016</v>
      </c>
      <c r="C2429" s="3">
        <f t="shared" si="149"/>
        <v>6</v>
      </c>
      <c r="D2429" s="3">
        <f t="shared" si="150"/>
        <v>3</v>
      </c>
      <c r="E2429" s="3" t="str">
        <f t="shared" si="151"/>
        <v>201663</v>
      </c>
      <c r="F2429" s="35">
        <v>0.125</v>
      </c>
      <c r="G2429">
        <v>10.5</v>
      </c>
    </row>
    <row r="2430" spans="1:7" x14ac:dyDescent="0.25">
      <c r="A2430" s="34">
        <v>42522</v>
      </c>
      <c r="B2430" s="3">
        <f t="shared" si="148"/>
        <v>2016</v>
      </c>
      <c r="C2430" s="3">
        <f t="shared" si="149"/>
        <v>6</v>
      </c>
      <c r="D2430" s="3">
        <f t="shared" si="150"/>
        <v>4</v>
      </c>
      <c r="E2430" s="3" t="str">
        <f t="shared" si="151"/>
        <v>201664</v>
      </c>
      <c r="F2430" s="35">
        <v>0.16666666666666666</v>
      </c>
      <c r="G2430">
        <v>11.2</v>
      </c>
    </row>
    <row r="2431" spans="1:7" x14ac:dyDescent="0.25">
      <c r="A2431" s="34">
        <v>42522</v>
      </c>
      <c r="B2431" s="3">
        <f t="shared" si="148"/>
        <v>2016</v>
      </c>
      <c r="C2431" s="3">
        <f t="shared" si="149"/>
        <v>6</v>
      </c>
      <c r="D2431" s="3">
        <f t="shared" si="150"/>
        <v>5</v>
      </c>
      <c r="E2431" s="3" t="str">
        <f t="shared" si="151"/>
        <v>201665</v>
      </c>
      <c r="F2431" s="35">
        <v>0.20833333333333334</v>
      </c>
      <c r="G2431">
        <v>12.3</v>
      </c>
    </row>
    <row r="2432" spans="1:7" x14ac:dyDescent="0.25">
      <c r="A2432" s="34">
        <v>42522</v>
      </c>
      <c r="B2432" s="3">
        <f t="shared" si="148"/>
        <v>2016</v>
      </c>
      <c r="C2432" s="3">
        <f t="shared" si="149"/>
        <v>6</v>
      </c>
      <c r="D2432" s="3">
        <f t="shared" si="150"/>
        <v>6</v>
      </c>
      <c r="E2432" s="3" t="str">
        <f t="shared" si="151"/>
        <v>201666</v>
      </c>
      <c r="F2432" s="35">
        <v>0.25</v>
      </c>
      <c r="G2432">
        <v>12.9</v>
      </c>
    </row>
    <row r="2433" spans="1:7" x14ac:dyDescent="0.25">
      <c r="A2433" s="34">
        <v>42522</v>
      </c>
      <c r="B2433" s="3">
        <f t="shared" si="148"/>
        <v>2016</v>
      </c>
      <c r="C2433" s="3">
        <f t="shared" si="149"/>
        <v>6</v>
      </c>
      <c r="D2433" s="3">
        <f t="shared" si="150"/>
        <v>7</v>
      </c>
      <c r="E2433" s="3" t="str">
        <f t="shared" si="151"/>
        <v>201667</v>
      </c>
      <c r="F2433" s="35">
        <v>0.29166666666666669</v>
      </c>
      <c r="G2433">
        <v>12.8</v>
      </c>
    </row>
    <row r="2434" spans="1:7" x14ac:dyDescent="0.25">
      <c r="A2434" s="34">
        <v>42522</v>
      </c>
      <c r="B2434" s="3">
        <f t="shared" si="148"/>
        <v>2016</v>
      </c>
      <c r="C2434" s="3">
        <f t="shared" si="149"/>
        <v>6</v>
      </c>
      <c r="D2434" s="3">
        <f t="shared" si="150"/>
        <v>8</v>
      </c>
      <c r="E2434" s="3" t="str">
        <f t="shared" si="151"/>
        <v>201668</v>
      </c>
      <c r="F2434" s="35">
        <v>0.33333333333333331</v>
      </c>
      <c r="G2434">
        <v>12.6</v>
      </c>
    </row>
    <row r="2435" spans="1:7" x14ac:dyDescent="0.25">
      <c r="A2435" s="34">
        <v>42522</v>
      </c>
      <c r="B2435" s="3">
        <f t="shared" ref="B2435:B2498" si="152">YEAR(A2435)</f>
        <v>2016</v>
      </c>
      <c r="C2435" s="3">
        <f t="shared" ref="C2435:C2498" si="153">MONTH(A2435)</f>
        <v>6</v>
      </c>
      <c r="D2435" s="3">
        <f t="shared" ref="D2435:D2498" si="154">HOUR(F2435)</f>
        <v>9</v>
      </c>
      <c r="E2435" s="3" t="str">
        <f t="shared" ref="E2435:E2498" si="155">B2435&amp;C2435&amp;D2435</f>
        <v>201669</v>
      </c>
      <c r="F2435" s="35">
        <v>0.375</v>
      </c>
      <c r="G2435">
        <v>12.2</v>
      </c>
    </row>
    <row r="2436" spans="1:7" x14ac:dyDescent="0.25">
      <c r="A2436" s="34">
        <v>42522</v>
      </c>
      <c r="B2436" s="3">
        <f t="shared" si="152"/>
        <v>2016</v>
      </c>
      <c r="C2436" s="3">
        <f t="shared" si="153"/>
        <v>6</v>
      </c>
      <c r="D2436" s="3">
        <f t="shared" si="154"/>
        <v>10</v>
      </c>
      <c r="E2436" s="3" t="str">
        <f t="shared" si="155"/>
        <v>2016610</v>
      </c>
      <c r="F2436" s="35">
        <v>0.41666666666666669</v>
      </c>
      <c r="G2436">
        <v>12</v>
      </c>
    </row>
    <row r="2437" spans="1:7" x14ac:dyDescent="0.25">
      <c r="A2437" s="34">
        <v>42522</v>
      </c>
      <c r="B2437" s="3">
        <f t="shared" si="152"/>
        <v>2016</v>
      </c>
      <c r="C2437" s="3">
        <f t="shared" si="153"/>
        <v>6</v>
      </c>
      <c r="D2437" s="3">
        <f t="shared" si="154"/>
        <v>11</v>
      </c>
      <c r="E2437" s="3" t="str">
        <f t="shared" si="155"/>
        <v>2016611</v>
      </c>
      <c r="F2437" s="35">
        <v>0.45833333333333331</v>
      </c>
      <c r="G2437">
        <v>12.1</v>
      </c>
    </row>
    <row r="2438" spans="1:7" x14ac:dyDescent="0.25">
      <c r="A2438" s="34">
        <v>42522</v>
      </c>
      <c r="B2438" s="3">
        <f t="shared" si="152"/>
        <v>2016</v>
      </c>
      <c r="C2438" s="3">
        <f t="shared" si="153"/>
        <v>6</v>
      </c>
      <c r="D2438" s="3">
        <f t="shared" si="154"/>
        <v>12</v>
      </c>
      <c r="E2438" s="3" t="str">
        <f t="shared" si="155"/>
        <v>2016612</v>
      </c>
      <c r="F2438" s="35">
        <v>0.5</v>
      </c>
      <c r="G2438">
        <v>12.3</v>
      </c>
    </row>
    <row r="2439" spans="1:7" x14ac:dyDescent="0.25">
      <c r="A2439" s="34">
        <v>42522</v>
      </c>
      <c r="B2439" s="3">
        <f t="shared" si="152"/>
        <v>2016</v>
      </c>
      <c r="C2439" s="3">
        <f t="shared" si="153"/>
        <v>6</v>
      </c>
      <c r="D2439" s="3">
        <f t="shared" si="154"/>
        <v>13</v>
      </c>
      <c r="E2439" s="3" t="str">
        <f t="shared" si="155"/>
        <v>2016613</v>
      </c>
      <c r="F2439" s="35">
        <v>0.54166666666666663</v>
      </c>
      <c r="G2439">
        <v>12.7</v>
      </c>
    </row>
    <row r="2440" spans="1:7" x14ac:dyDescent="0.25">
      <c r="A2440" s="34">
        <v>42522</v>
      </c>
      <c r="B2440" s="3">
        <f t="shared" si="152"/>
        <v>2016</v>
      </c>
      <c r="C2440" s="3">
        <f t="shared" si="153"/>
        <v>6</v>
      </c>
      <c r="D2440" s="3">
        <f t="shared" si="154"/>
        <v>14</v>
      </c>
      <c r="E2440" s="3" t="str">
        <f t="shared" si="155"/>
        <v>2016614</v>
      </c>
      <c r="F2440" s="35">
        <v>0.58333333333333337</v>
      </c>
      <c r="G2440">
        <v>12.8</v>
      </c>
    </row>
    <row r="2441" spans="1:7" x14ac:dyDescent="0.25">
      <c r="A2441" s="34">
        <v>42522</v>
      </c>
      <c r="B2441" s="3">
        <f t="shared" si="152"/>
        <v>2016</v>
      </c>
      <c r="C2441" s="3">
        <f t="shared" si="153"/>
        <v>6</v>
      </c>
      <c r="D2441" s="3">
        <f t="shared" si="154"/>
        <v>15</v>
      </c>
      <c r="E2441" s="3" t="str">
        <f t="shared" si="155"/>
        <v>2016615</v>
      </c>
      <c r="F2441" s="35">
        <v>0.625</v>
      </c>
      <c r="G2441">
        <v>13</v>
      </c>
    </row>
    <row r="2442" spans="1:7" x14ac:dyDescent="0.25">
      <c r="A2442" s="34">
        <v>42522</v>
      </c>
      <c r="B2442" s="3">
        <f t="shared" si="152"/>
        <v>2016</v>
      </c>
      <c r="C2442" s="3">
        <f t="shared" si="153"/>
        <v>6</v>
      </c>
      <c r="D2442" s="3">
        <f t="shared" si="154"/>
        <v>16</v>
      </c>
      <c r="E2442" s="3" t="str">
        <f t="shared" si="155"/>
        <v>2016616</v>
      </c>
      <c r="F2442" s="35">
        <v>0.66666666666666663</v>
      </c>
      <c r="G2442">
        <v>13.3</v>
      </c>
    </row>
    <row r="2443" spans="1:7" x14ac:dyDescent="0.25">
      <c r="A2443" s="34">
        <v>42522</v>
      </c>
      <c r="B2443" s="3">
        <f t="shared" si="152"/>
        <v>2016</v>
      </c>
      <c r="C2443" s="3">
        <f t="shared" si="153"/>
        <v>6</v>
      </c>
      <c r="D2443" s="3">
        <f t="shared" si="154"/>
        <v>17</v>
      </c>
      <c r="E2443" s="3" t="str">
        <f t="shared" si="155"/>
        <v>2016617</v>
      </c>
      <c r="F2443" s="35">
        <v>0.70833333333333337</v>
      </c>
      <c r="G2443">
        <v>13.9</v>
      </c>
    </row>
    <row r="2444" spans="1:7" x14ac:dyDescent="0.25">
      <c r="A2444" s="34">
        <v>42522</v>
      </c>
      <c r="B2444" s="3">
        <f t="shared" si="152"/>
        <v>2016</v>
      </c>
      <c r="C2444" s="3">
        <f t="shared" si="153"/>
        <v>6</v>
      </c>
      <c r="D2444" s="3">
        <f t="shared" si="154"/>
        <v>18</v>
      </c>
      <c r="E2444" s="3" t="str">
        <f t="shared" si="155"/>
        <v>2016618</v>
      </c>
      <c r="F2444" s="35">
        <v>0.75</v>
      </c>
      <c r="G2444">
        <v>13.8</v>
      </c>
    </row>
    <row r="2445" spans="1:7" x14ac:dyDescent="0.25">
      <c r="A2445" s="34">
        <v>42522</v>
      </c>
      <c r="B2445" s="3">
        <f t="shared" si="152"/>
        <v>2016</v>
      </c>
      <c r="C2445" s="3">
        <f t="shared" si="153"/>
        <v>6</v>
      </c>
      <c r="D2445" s="3">
        <f t="shared" si="154"/>
        <v>19</v>
      </c>
      <c r="E2445" s="3" t="str">
        <f t="shared" si="155"/>
        <v>2016619</v>
      </c>
      <c r="F2445" s="35">
        <v>0.79166666666666663</v>
      </c>
      <c r="G2445">
        <v>14.4</v>
      </c>
    </row>
    <row r="2446" spans="1:7" x14ac:dyDescent="0.25">
      <c r="A2446" s="34">
        <v>42522</v>
      </c>
      <c r="B2446" s="3">
        <f t="shared" si="152"/>
        <v>2016</v>
      </c>
      <c r="C2446" s="3">
        <f t="shared" si="153"/>
        <v>6</v>
      </c>
      <c r="D2446" s="3">
        <f t="shared" si="154"/>
        <v>20</v>
      </c>
      <c r="E2446" s="3" t="str">
        <f t="shared" si="155"/>
        <v>2016620</v>
      </c>
      <c r="F2446" s="35">
        <v>0.83333333333333337</v>
      </c>
      <c r="G2446">
        <v>14.3</v>
      </c>
    </row>
    <row r="2447" spans="1:7" x14ac:dyDescent="0.25">
      <c r="A2447" s="34">
        <v>42522</v>
      </c>
      <c r="B2447" s="3">
        <f t="shared" si="152"/>
        <v>2016</v>
      </c>
      <c r="C2447" s="3">
        <f t="shared" si="153"/>
        <v>6</v>
      </c>
      <c r="D2447" s="3">
        <f t="shared" si="154"/>
        <v>21</v>
      </c>
      <c r="E2447" s="3" t="str">
        <f t="shared" si="155"/>
        <v>2016621</v>
      </c>
      <c r="F2447" s="35">
        <v>0.875</v>
      </c>
      <c r="G2447">
        <v>14.5</v>
      </c>
    </row>
    <row r="2448" spans="1:7" x14ac:dyDescent="0.25">
      <c r="A2448" s="34">
        <v>42522</v>
      </c>
      <c r="B2448" s="3">
        <f t="shared" si="152"/>
        <v>2016</v>
      </c>
      <c r="C2448" s="3">
        <f t="shared" si="153"/>
        <v>6</v>
      </c>
      <c r="D2448" s="3">
        <f t="shared" si="154"/>
        <v>22</v>
      </c>
      <c r="E2448" s="3" t="str">
        <f t="shared" si="155"/>
        <v>2016622</v>
      </c>
      <c r="F2448" s="35">
        <v>0.91666666666666663</v>
      </c>
      <c r="G2448">
        <v>13.6</v>
      </c>
    </row>
    <row r="2449" spans="1:7" x14ac:dyDescent="0.25">
      <c r="A2449" s="34">
        <v>42522</v>
      </c>
      <c r="B2449" s="3">
        <f t="shared" si="152"/>
        <v>2016</v>
      </c>
      <c r="C2449" s="3">
        <f t="shared" si="153"/>
        <v>6</v>
      </c>
      <c r="D2449" s="3">
        <f t="shared" si="154"/>
        <v>23</v>
      </c>
      <c r="E2449" s="3" t="str">
        <f t="shared" si="155"/>
        <v>2016623</v>
      </c>
      <c r="F2449" s="35">
        <v>0.95833333333333337</v>
      </c>
      <c r="G2449">
        <v>12.7</v>
      </c>
    </row>
    <row r="2450" spans="1:7" x14ac:dyDescent="0.25">
      <c r="A2450" s="34">
        <v>42552</v>
      </c>
      <c r="B2450" s="3">
        <f t="shared" si="152"/>
        <v>2016</v>
      </c>
      <c r="C2450" s="3">
        <f t="shared" si="153"/>
        <v>7</v>
      </c>
      <c r="D2450" s="3">
        <f t="shared" si="154"/>
        <v>0</v>
      </c>
      <c r="E2450" s="3" t="str">
        <f t="shared" si="155"/>
        <v>201670</v>
      </c>
      <c r="F2450" s="35">
        <v>0</v>
      </c>
      <c r="G2450">
        <v>10.199999999999999</v>
      </c>
    </row>
    <row r="2451" spans="1:7" x14ac:dyDescent="0.25">
      <c r="A2451" s="34">
        <v>42552</v>
      </c>
      <c r="B2451" s="3">
        <f t="shared" si="152"/>
        <v>2016</v>
      </c>
      <c r="C2451" s="3">
        <f t="shared" si="153"/>
        <v>7</v>
      </c>
      <c r="D2451" s="3">
        <f t="shared" si="154"/>
        <v>1</v>
      </c>
      <c r="E2451" s="3" t="str">
        <f t="shared" si="155"/>
        <v>201671</v>
      </c>
      <c r="F2451" s="35">
        <v>4.1666666666666664E-2</v>
      </c>
      <c r="G2451">
        <v>9.8000000000000007</v>
      </c>
    </row>
    <row r="2452" spans="1:7" x14ac:dyDescent="0.25">
      <c r="A2452" s="34">
        <v>42552</v>
      </c>
      <c r="B2452" s="3">
        <f t="shared" si="152"/>
        <v>2016</v>
      </c>
      <c r="C2452" s="3">
        <f t="shared" si="153"/>
        <v>7</v>
      </c>
      <c r="D2452" s="3">
        <f t="shared" si="154"/>
        <v>2</v>
      </c>
      <c r="E2452" s="3" t="str">
        <f t="shared" si="155"/>
        <v>201672</v>
      </c>
      <c r="F2452" s="35">
        <v>8.3333333333333329E-2</v>
      </c>
      <c r="G2452">
        <v>9.5</v>
      </c>
    </row>
    <row r="2453" spans="1:7" x14ac:dyDescent="0.25">
      <c r="A2453" s="34">
        <v>42552</v>
      </c>
      <c r="B2453" s="3">
        <f t="shared" si="152"/>
        <v>2016</v>
      </c>
      <c r="C2453" s="3">
        <f t="shared" si="153"/>
        <v>7</v>
      </c>
      <c r="D2453" s="3">
        <f t="shared" si="154"/>
        <v>3</v>
      </c>
      <c r="E2453" s="3" t="str">
        <f t="shared" si="155"/>
        <v>201673</v>
      </c>
      <c r="F2453" s="35">
        <v>0.125</v>
      </c>
      <c r="G2453">
        <v>9</v>
      </c>
    </row>
    <row r="2454" spans="1:7" x14ac:dyDescent="0.25">
      <c r="A2454" s="34">
        <v>42552</v>
      </c>
      <c r="B2454" s="3">
        <f t="shared" si="152"/>
        <v>2016</v>
      </c>
      <c r="C2454" s="3">
        <f t="shared" si="153"/>
        <v>7</v>
      </c>
      <c r="D2454" s="3">
        <f t="shared" si="154"/>
        <v>4</v>
      </c>
      <c r="E2454" s="3" t="str">
        <f t="shared" si="155"/>
        <v>201674</v>
      </c>
      <c r="F2454" s="35">
        <v>0.16666666666666666</v>
      </c>
      <c r="G2454">
        <v>9.1</v>
      </c>
    </row>
    <row r="2455" spans="1:7" x14ac:dyDescent="0.25">
      <c r="A2455" s="34">
        <v>42552</v>
      </c>
      <c r="B2455" s="3">
        <f t="shared" si="152"/>
        <v>2016</v>
      </c>
      <c r="C2455" s="3">
        <f t="shared" si="153"/>
        <v>7</v>
      </c>
      <c r="D2455" s="3">
        <f t="shared" si="154"/>
        <v>5</v>
      </c>
      <c r="E2455" s="3" t="str">
        <f t="shared" si="155"/>
        <v>201675</v>
      </c>
      <c r="F2455" s="35">
        <v>0.20833333333333334</v>
      </c>
      <c r="G2455">
        <v>10</v>
      </c>
    </row>
    <row r="2456" spans="1:7" x14ac:dyDescent="0.25">
      <c r="A2456" s="34">
        <v>42552</v>
      </c>
      <c r="B2456" s="3">
        <f t="shared" si="152"/>
        <v>2016</v>
      </c>
      <c r="C2456" s="3">
        <f t="shared" si="153"/>
        <v>7</v>
      </c>
      <c r="D2456" s="3">
        <f t="shared" si="154"/>
        <v>6</v>
      </c>
      <c r="E2456" s="3" t="str">
        <f t="shared" si="155"/>
        <v>201676</v>
      </c>
      <c r="F2456" s="35">
        <v>0.25</v>
      </c>
      <c r="G2456">
        <v>10.8</v>
      </c>
    </row>
    <row r="2457" spans="1:7" x14ac:dyDescent="0.25">
      <c r="A2457" s="34">
        <v>42552</v>
      </c>
      <c r="B2457" s="3">
        <f t="shared" si="152"/>
        <v>2016</v>
      </c>
      <c r="C2457" s="3">
        <f t="shared" si="153"/>
        <v>7</v>
      </c>
      <c r="D2457" s="3">
        <f t="shared" si="154"/>
        <v>7</v>
      </c>
      <c r="E2457" s="3" t="str">
        <f t="shared" si="155"/>
        <v>201677</v>
      </c>
      <c r="F2457" s="35">
        <v>0.29166666666666669</v>
      </c>
      <c r="G2457">
        <v>11.3</v>
      </c>
    </row>
    <row r="2458" spans="1:7" x14ac:dyDescent="0.25">
      <c r="A2458" s="34">
        <v>42552</v>
      </c>
      <c r="B2458" s="3">
        <f t="shared" si="152"/>
        <v>2016</v>
      </c>
      <c r="C2458" s="3">
        <f t="shared" si="153"/>
        <v>7</v>
      </c>
      <c r="D2458" s="3">
        <f t="shared" si="154"/>
        <v>8</v>
      </c>
      <c r="E2458" s="3" t="str">
        <f t="shared" si="155"/>
        <v>201678</v>
      </c>
      <c r="F2458" s="35">
        <v>0.33333333333333331</v>
      </c>
      <c r="G2458">
        <v>11.6</v>
      </c>
    </row>
    <row r="2459" spans="1:7" x14ac:dyDescent="0.25">
      <c r="A2459" s="34">
        <v>42552</v>
      </c>
      <c r="B2459" s="3">
        <f t="shared" si="152"/>
        <v>2016</v>
      </c>
      <c r="C2459" s="3">
        <f t="shared" si="153"/>
        <v>7</v>
      </c>
      <c r="D2459" s="3">
        <f t="shared" si="154"/>
        <v>9</v>
      </c>
      <c r="E2459" s="3" t="str">
        <f t="shared" si="155"/>
        <v>201679</v>
      </c>
      <c r="F2459" s="35">
        <v>0.375</v>
      </c>
      <c r="G2459">
        <v>11.3</v>
      </c>
    </row>
    <row r="2460" spans="1:7" x14ac:dyDescent="0.25">
      <c r="A2460" s="34">
        <v>42552</v>
      </c>
      <c r="B2460" s="3">
        <f t="shared" si="152"/>
        <v>2016</v>
      </c>
      <c r="C2460" s="3">
        <f t="shared" si="153"/>
        <v>7</v>
      </c>
      <c r="D2460" s="3">
        <f t="shared" si="154"/>
        <v>10</v>
      </c>
      <c r="E2460" s="3" t="str">
        <f t="shared" si="155"/>
        <v>2016710</v>
      </c>
      <c r="F2460" s="35">
        <v>0.41666666666666669</v>
      </c>
      <c r="G2460">
        <v>10.5</v>
      </c>
    </row>
    <row r="2461" spans="1:7" x14ac:dyDescent="0.25">
      <c r="A2461" s="34">
        <v>42552</v>
      </c>
      <c r="B2461" s="3">
        <f t="shared" si="152"/>
        <v>2016</v>
      </c>
      <c r="C2461" s="3">
        <f t="shared" si="153"/>
        <v>7</v>
      </c>
      <c r="D2461" s="3">
        <f t="shared" si="154"/>
        <v>11</v>
      </c>
      <c r="E2461" s="3" t="str">
        <f t="shared" si="155"/>
        <v>2016711</v>
      </c>
      <c r="F2461" s="35">
        <v>0.45833333333333331</v>
      </c>
      <c r="G2461">
        <v>10.6</v>
      </c>
    </row>
    <row r="2462" spans="1:7" x14ac:dyDescent="0.25">
      <c r="A2462" s="34">
        <v>42552</v>
      </c>
      <c r="B2462" s="3">
        <f t="shared" si="152"/>
        <v>2016</v>
      </c>
      <c r="C2462" s="3">
        <f t="shared" si="153"/>
        <v>7</v>
      </c>
      <c r="D2462" s="3">
        <f t="shared" si="154"/>
        <v>12</v>
      </c>
      <c r="E2462" s="3" t="str">
        <f t="shared" si="155"/>
        <v>2016712</v>
      </c>
      <c r="F2462" s="35">
        <v>0.5</v>
      </c>
      <c r="G2462">
        <v>10.8</v>
      </c>
    </row>
    <row r="2463" spans="1:7" x14ac:dyDescent="0.25">
      <c r="A2463" s="34">
        <v>42552</v>
      </c>
      <c r="B2463" s="3">
        <f t="shared" si="152"/>
        <v>2016</v>
      </c>
      <c r="C2463" s="3">
        <f t="shared" si="153"/>
        <v>7</v>
      </c>
      <c r="D2463" s="3">
        <f t="shared" si="154"/>
        <v>13</v>
      </c>
      <c r="E2463" s="3" t="str">
        <f t="shared" si="155"/>
        <v>2016713</v>
      </c>
      <c r="F2463" s="35">
        <v>0.54166666666666663</v>
      </c>
      <c r="G2463">
        <v>10.5</v>
      </c>
    </row>
    <row r="2464" spans="1:7" x14ac:dyDescent="0.25">
      <c r="A2464" s="34">
        <v>42552</v>
      </c>
      <c r="B2464" s="3">
        <f t="shared" si="152"/>
        <v>2016</v>
      </c>
      <c r="C2464" s="3">
        <f t="shared" si="153"/>
        <v>7</v>
      </c>
      <c r="D2464" s="3">
        <f t="shared" si="154"/>
        <v>14</v>
      </c>
      <c r="E2464" s="3" t="str">
        <f t="shared" si="155"/>
        <v>2016714</v>
      </c>
      <c r="F2464" s="35">
        <v>0.58333333333333337</v>
      </c>
      <c r="G2464">
        <v>11</v>
      </c>
    </row>
    <row r="2465" spans="1:7" x14ac:dyDescent="0.25">
      <c r="A2465" s="34">
        <v>42552</v>
      </c>
      <c r="B2465" s="3">
        <f t="shared" si="152"/>
        <v>2016</v>
      </c>
      <c r="C2465" s="3">
        <f t="shared" si="153"/>
        <v>7</v>
      </c>
      <c r="D2465" s="3">
        <f t="shared" si="154"/>
        <v>15</v>
      </c>
      <c r="E2465" s="3" t="str">
        <f t="shared" si="155"/>
        <v>2016715</v>
      </c>
      <c r="F2465" s="35">
        <v>0.625</v>
      </c>
      <c r="G2465">
        <v>11.7</v>
      </c>
    </row>
    <row r="2466" spans="1:7" x14ac:dyDescent="0.25">
      <c r="A2466" s="34">
        <v>42552</v>
      </c>
      <c r="B2466" s="3">
        <f t="shared" si="152"/>
        <v>2016</v>
      </c>
      <c r="C2466" s="3">
        <f t="shared" si="153"/>
        <v>7</v>
      </c>
      <c r="D2466" s="3">
        <f t="shared" si="154"/>
        <v>16</v>
      </c>
      <c r="E2466" s="3" t="str">
        <f t="shared" si="155"/>
        <v>2016716</v>
      </c>
      <c r="F2466" s="35">
        <v>0.66666666666666663</v>
      </c>
      <c r="G2466">
        <v>11.5</v>
      </c>
    </row>
    <row r="2467" spans="1:7" x14ac:dyDescent="0.25">
      <c r="A2467" s="34">
        <v>42552</v>
      </c>
      <c r="B2467" s="3">
        <f t="shared" si="152"/>
        <v>2016</v>
      </c>
      <c r="C2467" s="3">
        <f t="shared" si="153"/>
        <v>7</v>
      </c>
      <c r="D2467" s="3">
        <f t="shared" si="154"/>
        <v>17</v>
      </c>
      <c r="E2467" s="3" t="str">
        <f t="shared" si="155"/>
        <v>2016717</v>
      </c>
      <c r="F2467" s="35">
        <v>0.70833333333333337</v>
      </c>
      <c r="G2467">
        <v>11.3</v>
      </c>
    </row>
    <row r="2468" spans="1:7" x14ac:dyDescent="0.25">
      <c r="A2468" s="34">
        <v>42552</v>
      </c>
      <c r="B2468" s="3">
        <f t="shared" si="152"/>
        <v>2016</v>
      </c>
      <c r="C2468" s="3">
        <f t="shared" si="153"/>
        <v>7</v>
      </c>
      <c r="D2468" s="3">
        <f t="shared" si="154"/>
        <v>18</v>
      </c>
      <c r="E2468" s="3" t="str">
        <f t="shared" si="155"/>
        <v>2016718</v>
      </c>
      <c r="F2468" s="35">
        <v>0.75</v>
      </c>
      <c r="G2468">
        <v>12.6</v>
      </c>
    </row>
    <row r="2469" spans="1:7" x14ac:dyDescent="0.25">
      <c r="A2469" s="34">
        <v>42552</v>
      </c>
      <c r="B2469" s="3">
        <f t="shared" si="152"/>
        <v>2016</v>
      </c>
      <c r="C2469" s="3">
        <f t="shared" si="153"/>
        <v>7</v>
      </c>
      <c r="D2469" s="3">
        <f t="shared" si="154"/>
        <v>19</v>
      </c>
      <c r="E2469" s="3" t="str">
        <f t="shared" si="155"/>
        <v>2016719</v>
      </c>
      <c r="F2469" s="35">
        <v>0.79166666666666663</v>
      </c>
      <c r="G2469">
        <v>12.5</v>
      </c>
    </row>
    <row r="2470" spans="1:7" x14ac:dyDescent="0.25">
      <c r="A2470" s="34">
        <v>42552</v>
      </c>
      <c r="B2470" s="3">
        <f t="shared" si="152"/>
        <v>2016</v>
      </c>
      <c r="C2470" s="3">
        <f t="shared" si="153"/>
        <v>7</v>
      </c>
      <c r="D2470" s="3">
        <f t="shared" si="154"/>
        <v>20</v>
      </c>
      <c r="E2470" s="3" t="str">
        <f t="shared" si="155"/>
        <v>2016720</v>
      </c>
      <c r="F2470" s="35">
        <v>0.83333333333333337</v>
      </c>
      <c r="G2470">
        <v>12.2</v>
      </c>
    </row>
    <row r="2471" spans="1:7" x14ac:dyDescent="0.25">
      <c r="A2471" s="34">
        <v>42552</v>
      </c>
      <c r="B2471" s="3">
        <f t="shared" si="152"/>
        <v>2016</v>
      </c>
      <c r="C2471" s="3">
        <f t="shared" si="153"/>
        <v>7</v>
      </c>
      <c r="D2471" s="3">
        <f t="shared" si="154"/>
        <v>21</v>
      </c>
      <c r="E2471" s="3" t="str">
        <f t="shared" si="155"/>
        <v>2016721</v>
      </c>
      <c r="F2471" s="35">
        <v>0.875</v>
      </c>
      <c r="G2471">
        <v>12.1</v>
      </c>
    </row>
    <row r="2472" spans="1:7" x14ac:dyDescent="0.25">
      <c r="A2472" s="34">
        <v>42552</v>
      </c>
      <c r="B2472" s="3">
        <f t="shared" si="152"/>
        <v>2016</v>
      </c>
      <c r="C2472" s="3">
        <f t="shared" si="153"/>
        <v>7</v>
      </c>
      <c r="D2472" s="3">
        <f t="shared" si="154"/>
        <v>22</v>
      </c>
      <c r="E2472" s="3" t="str">
        <f t="shared" si="155"/>
        <v>2016722</v>
      </c>
      <c r="F2472" s="35">
        <v>0.91666666666666663</v>
      </c>
      <c r="G2472">
        <v>11.6</v>
      </c>
    </row>
    <row r="2473" spans="1:7" x14ac:dyDescent="0.25">
      <c r="A2473" s="34">
        <v>42552</v>
      </c>
      <c r="B2473" s="3">
        <f t="shared" si="152"/>
        <v>2016</v>
      </c>
      <c r="C2473" s="3">
        <f t="shared" si="153"/>
        <v>7</v>
      </c>
      <c r="D2473" s="3">
        <f t="shared" si="154"/>
        <v>23</v>
      </c>
      <c r="E2473" s="3" t="str">
        <f t="shared" si="155"/>
        <v>2016723</v>
      </c>
      <c r="F2473" s="35">
        <v>0.95833333333333337</v>
      </c>
      <c r="G2473">
        <v>11</v>
      </c>
    </row>
    <row r="2474" spans="1:7" x14ac:dyDescent="0.25">
      <c r="A2474" s="34">
        <v>42583</v>
      </c>
      <c r="B2474" s="3">
        <f t="shared" si="152"/>
        <v>2016</v>
      </c>
      <c r="C2474" s="3">
        <f t="shared" si="153"/>
        <v>8</v>
      </c>
      <c r="D2474" s="3">
        <f t="shared" si="154"/>
        <v>0</v>
      </c>
      <c r="E2474" s="3" t="str">
        <f t="shared" si="155"/>
        <v>201680</v>
      </c>
      <c r="F2474" s="35">
        <v>0</v>
      </c>
      <c r="G2474">
        <v>12.1</v>
      </c>
    </row>
    <row r="2475" spans="1:7" x14ac:dyDescent="0.25">
      <c r="A2475" s="34">
        <v>42583</v>
      </c>
      <c r="B2475" s="3">
        <f t="shared" si="152"/>
        <v>2016</v>
      </c>
      <c r="C2475" s="3">
        <f t="shared" si="153"/>
        <v>8</v>
      </c>
      <c r="D2475" s="3">
        <f t="shared" si="154"/>
        <v>1</v>
      </c>
      <c r="E2475" s="3" t="str">
        <f t="shared" si="155"/>
        <v>201681</v>
      </c>
      <c r="F2475" s="35">
        <v>4.1666666666666664E-2</v>
      </c>
      <c r="G2475">
        <v>11.7</v>
      </c>
    </row>
    <row r="2476" spans="1:7" x14ac:dyDescent="0.25">
      <c r="A2476" s="34">
        <v>42583</v>
      </c>
      <c r="B2476" s="3">
        <f t="shared" si="152"/>
        <v>2016</v>
      </c>
      <c r="C2476" s="3">
        <f t="shared" si="153"/>
        <v>8</v>
      </c>
      <c r="D2476" s="3">
        <f t="shared" si="154"/>
        <v>2</v>
      </c>
      <c r="E2476" s="3" t="str">
        <f t="shared" si="155"/>
        <v>201682</v>
      </c>
      <c r="F2476" s="35">
        <v>8.3333333333333329E-2</v>
      </c>
      <c r="G2476">
        <v>11</v>
      </c>
    </row>
    <row r="2477" spans="1:7" x14ac:dyDescent="0.25">
      <c r="A2477" s="34">
        <v>42583</v>
      </c>
      <c r="B2477" s="3">
        <f t="shared" si="152"/>
        <v>2016</v>
      </c>
      <c r="C2477" s="3">
        <f t="shared" si="153"/>
        <v>8</v>
      </c>
      <c r="D2477" s="3">
        <f t="shared" si="154"/>
        <v>3</v>
      </c>
      <c r="E2477" s="3" t="str">
        <f t="shared" si="155"/>
        <v>201683</v>
      </c>
      <c r="F2477" s="35">
        <v>0.125</v>
      </c>
      <c r="G2477">
        <v>11.3</v>
      </c>
    </row>
    <row r="2478" spans="1:7" x14ac:dyDescent="0.25">
      <c r="A2478" s="34">
        <v>42583</v>
      </c>
      <c r="B2478" s="3">
        <f t="shared" si="152"/>
        <v>2016</v>
      </c>
      <c r="C2478" s="3">
        <f t="shared" si="153"/>
        <v>8</v>
      </c>
      <c r="D2478" s="3">
        <f t="shared" si="154"/>
        <v>4</v>
      </c>
      <c r="E2478" s="3" t="str">
        <f t="shared" si="155"/>
        <v>201684</v>
      </c>
      <c r="F2478" s="35">
        <v>0.16666666666666666</v>
      </c>
      <c r="G2478">
        <v>11.6</v>
      </c>
    </row>
    <row r="2479" spans="1:7" x14ac:dyDescent="0.25">
      <c r="A2479" s="34">
        <v>42583</v>
      </c>
      <c r="B2479" s="3">
        <f t="shared" si="152"/>
        <v>2016</v>
      </c>
      <c r="C2479" s="3">
        <f t="shared" si="153"/>
        <v>8</v>
      </c>
      <c r="D2479" s="3">
        <f t="shared" si="154"/>
        <v>5</v>
      </c>
      <c r="E2479" s="3" t="str">
        <f t="shared" si="155"/>
        <v>201685</v>
      </c>
      <c r="F2479" s="35">
        <v>0.20833333333333334</v>
      </c>
      <c r="G2479">
        <v>12.4</v>
      </c>
    </row>
    <row r="2480" spans="1:7" x14ac:dyDescent="0.25">
      <c r="A2480" s="34">
        <v>42583</v>
      </c>
      <c r="B2480" s="3">
        <f t="shared" si="152"/>
        <v>2016</v>
      </c>
      <c r="C2480" s="3">
        <f t="shared" si="153"/>
        <v>8</v>
      </c>
      <c r="D2480" s="3">
        <f t="shared" si="154"/>
        <v>6</v>
      </c>
      <c r="E2480" s="3" t="str">
        <f t="shared" si="155"/>
        <v>201686</v>
      </c>
      <c r="F2480" s="35">
        <v>0.25</v>
      </c>
      <c r="G2480">
        <v>12.9</v>
      </c>
    </row>
    <row r="2481" spans="1:7" x14ac:dyDescent="0.25">
      <c r="A2481" s="34">
        <v>42583</v>
      </c>
      <c r="B2481" s="3">
        <f t="shared" si="152"/>
        <v>2016</v>
      </c>
      <c r="C2481" s="3">
        <f t="shared" si="153"/>
        <v>8</v>
      </c>
      <c r="D2481" s="3">
        <f t="shared" si="154"/>
        <v>7</v>
      </c>
      <c r="E2481" s="3" t="str">
        <f t="shared" si="155"/>
        <v>201687</v>
      </c>
      <c r="F2481" s="35">
        <v>0.29166666666666669</v>
      </c>
      <c r="G2481">
        <v>13.1</v>
      </c>
    </row>
    <row r="2482" spans="1:7" x14ac:dyDescent="0.25">
      <c r="A2482" s="34">
        <v>42583</v>
      </c>
      <c r="B2482" s="3">
        <f t="shared" si="152"/>
        <v>2016</v>
      </c>
      <c r="C2482" s="3">
        <f t="shared" si="153"/>
        <v>8</v>
      </c>
      <c r="D2482" s="3">
        <f t="shared" si="154"/>
        <v>8</v>
      </c>
      <c r="E2482" s="3" t="str">
        <f t="shared" si="155"/>
        <v>201688</v>
      </c>
      <c r="F2482" s="35">
        <v>0.33333333333333331</v>
      </c>
      <c r="G2482">
        <v>12.5</v>
      </c>
    </row>
    <row r="2483" spans="1:7" x14ac:dyDescent="0.25">
      <c r="A2483" s="34">
        <v>42583</v>
      </c>
      <c r="B2483" s="3">
        <f t="shared" si="152"/>
        <v>2016</v>
      </c>
      <c r="C2483" s="3">
        <f t="shared" si="153"/>
        <v>8</v>
      </c>
      <c r="D2483" s="3">
        <f t="shared" si="154"/>
        <v>9</v>
      </c>
      <c r="E2483" s="3" t="str">
        <f t="shared" si="155"/>
        <v>201689</v>
      </c>
      <c r="F2483" s="35">
        <v>0.375</v>
      </c>
      <c r="G2483">
        <v>11.9</v>
      </c>
    </row>
    <row r="2484" spans="1:7" x14ac:dyDescent="0.25">
      <c r="A2484" s="34">
        <v>42583</v>
      </c>
      <c r="B2484" s="3">
        <f t="shared" si="152"/>
        <v>2016</v>
      </c>
      <c r="C2484" s="3">
        <f t="shared" si="153"/>
        <v>8</v>
      </c>
      <c r="D2484" s="3">
        <f t="shared" si="154"/>
        <v>10</v>
      </c>
      <c r="E2484" s="3" t="str">
        <f t="shared" si="155"/>
        <v>2016810</v>
      </c>
      <c r="F2484" s="35">
        <v>0.41666666666666669</v>
      </c>
      <c r="G2484">
        <v>11.8</v>
      </c>
    </row>
    <row r="2485" spans="1:7" x14ac:dyDescent="0.25">
      <c r="A2485" s="34">
        <v>42583</v>
      </c>
      <c r="B2485" s="3">
        <f t="shared" si="152"/>
        <v>2016</v>
      </c>
      <c r="C2485" s="3">
        <f t="shared" si="153"/>
        <v>8</v>
      </c>
      <c r="D2485" s="3">
        <f t="shared" si="154"/>
        <v>11</v>
      </c>
      <c r="E2485" s="3" t="str">
        <f t="shared" si="155"/>
        <v>2016811</v>
      </c>
      <c r="F2485" s="35">
        <v>0.45833333333333331</v>
      </c>
      <c r="G2485">
        <v>12.6</v>
      </c>
    </row>
    <row r="2486" spans="1:7" x14ac:dyDescent="0.25">
      <c r="A2486" s="34">
        <v>42583</v>
      </c>
      <c r="B2486" s="3">
        <f t="shared" si="152"/>
        <v>2016</v>
      </c>
      <c r="C2486" s="3">
        <f t="shared" si="153"/>
        <v>8</v>
      </c>
      <c r="D2486" s="3">
        <f t="shared" si="154"/>
        <v>12</v>
      </c>
      <c r="E2486" s="3" t="str">
        <f t="shared" si="155"/>
        <v>2016812</v>
      </c>
      <c r="F2486" s="35">
        <v>0.5</v>
      </c>
      <c r="G2486">
        <v>12.4</v>
      </c>
    </row>
    <row r="2487" spans="1:7" x14ac:dyDescent="0.25">
      <c r="A2487" s="34">
        <v>42583</v>
      </c>
      <c r="B2487" s="3">
        <f t="shared" si="152"/>
        <v>2016</v>
      </c>
      <c r="C2487" s="3">
        <f t="shared" si="153"/>
        <v>8</v>
      </c>
      <c r="D2487" s="3">
        <f t="shared" si="154"/>
        <v>13</v>
      </c>
      <c r="E2487" s="3" t="str">
        <f t="shared" si="155"/>
        <v>2016813</v>
      </c>
      <c r="F2487" s="35">
        <v>0.54166666666666663</v>
      </c>
      <c r="G2487">
        <v>12.4</v>
      </c>
    </row>
    <row r="2488" spans="1:7" x14ac:dyDescent="0.25">
      <c r="A2488" s="34">
        <v>42583</v>
      </c>
      <c r="B2488" s="3">
        <f t="shared" si="152"/>
        <v>2016</v>
      </c>
      <c r="C2488" s="3">
        <f t="shared" si="153"/>
        <v>8</v>
      </c>
      <c r="D2488" s="3">
        <f t="shared" si="154"/>
        <v>14</v>
      </c>
      <c r="E2488" s="3" t="str">
        <f t="shared" si="155"/>
        <v>2016814</v>
      </c>
      <c r="F2488" s="35">
        <v>0.58333333333333337</v>
      </c>
      <c r="G2488">
        <v>12</v>
      </c>
    </row>
    <row r="2489" spans="1:7" x14ac:dyDescent="0.25">
      <c r="A2489" s="34">
        <v>42583</v>
      </c>
      <c r="B2489" s="3">
        <f t="shared" si="152"/>
        <v>2016</v>
      </c>
      <c r="C2489" s="3">
        <f t="shared" si="153"/>
        <v>8</v>
      </c>
      <c r="D2489" s="3">
        <f t="shared" si="154"/>
        <v>15</v>
      </c>
      <c r="E2489" s="3" t="str">
        <f t="shared" si="155"/>
        <v>2016815</v>
      </c>
      <c r="F2489" s="35">
        <v>0.625</v>
      </c>
      <c r="G2489">
        <v>12.2</v>
      </c>
    </row>
    <row r="2490" spans="1:7" x14ac:dyDescent="0.25">
      <c r="A2490" s="34">
        <v>42583</v>
      </c>
      <c r="B2490" s="3">
        <f t="shared" si="152"/>
        <v>2016</v>
      </c>
      <c r="C2490" s="3">
        <f t="shared" si="153"/>
        <v>8</v>
      </c>
      <c r="D2490" s="3">
        <f t="shared" si="154"/>
        <v>16</v>
      </c>
      <c r="E2490" s="3" t="str">
        <f t="shared" si="155"/>
        <v>2016816</v>
      </c>
      <c r="F2490" s="35">
        <v>0.66666666666666663</v>
      </c>
      <c r="G2490">
        <v>12.4</v>
      </c>
    </row>
    <row r="2491" spans="1:7" x14ac:dyDescent="0.25">
      <c r="A2491" s="34">
        <v>42583</v>
      </c>
      <c r="B2491" s="3">
        <f t="shared" si="152"/>
        <v>2016</v>
      </c>
      <c r="C2491" s="3">
        <f t="shared" si="153"/>
        <v>8</v>
      </c>
      <c r="D2491" s="3">
        <f t="shared" si="154"/>
        <v>17</v>
      </c>
      <c r="E2491" s="3" t="str">
        <f t="shared" si="155"/>
        <v>2016817</v>
      </c>
      <c r="F2491" s="35">
        <v>0.70833333333333337</v>
      </c>
      <c r="G2491">
        <v>13.1</v>
      </c>
    </row>
    <row r="2492" spans="1:7" x14ac:dyDescent="0.25">
      <c r="A2492" s="34">
        <v>42583</v>
      </c>
      <c r="B2492" s="3">
        <f t="shared" si="152"/>
        <v>2016</v>
      </c>
      <c r="C2492" s="3">
        <f t="shared" si="153"/>
        <v>8</v>
      </c>
      <c r="D2492" s="3">
        <f t="shared" si="154"/>
        <v>18</v>
      </c>
      <c r="E2492" s="3" t="str">
        <f t="shared" si="155"/>
        <v>2016818</v>
      </c>
      <c r="F2492" s="35">
        <v>0.75</v>
      </c>
      <c r="G2492">
        <v>14.1</v>
      </c>
    </row>
    <row r="2493" spans="1:7" x14ac:dyDescent="0.25">
      <c r="A2493" s="34">
        <v>42583</v>
      </c>
      <c r="B2493" s="3">
        <f t="shared" si="152"/>
        <v>2016</v>
      </c>
      <c r="C2493" s="3">
        <f t="shared" si="153"/>
        <v>8</v>
      </c>
      <c r="D2493" s="3">
        <f t="shared" si="154"/>
        <v>19</v>
      </c>
      <c r="E2493" s="3" t="str">
        <f t="shared" si="155"/>
        <v>2016819</v>
      </c>
      <c r="F2493" s="35">
        <v>0.79166666666666663</v>
      </c>
      <c r="G2493">
        <v>15.2</v>
      </c>
    </row>
    <row r="2494" spans="1:7" x14ac:dyDescent="0.25">
      <c r="A2494" s="34">
        <v>42583</v>
      </c>
      <c r="B2494" s="3">
        <f t="shared" si="152"/>
        <v>2016</v>
      </c>
      <c r="C2494" s="3">
        <f t="shared" si="153"/>
        <v>8</v>
      </c>
      <c r="D2494" s="3">
        <f t="shared" si="154"/>
        <v>20</v>
      </c>
      <c r="E2494" s="3" t="str">
        <f t="shared" si="155"/>
        <v>2016820</v>
      </c>
      <c r="F2494" s="35">
        <v>0.83333333333333337</v>
      </c>
      <c r="G2494">
        <v>15.2</v>
      </c>
    </row>
    <row r="2495" spans="1:7" x14ac:dyDescent="0.25">
      <c r="A2495" s="34">
        <v>42583</v>
      </c>
      <c r="B2495" s="3">
        <f t="shared" si="152"/>
        <v>2016</v>
      </c>
      <c r="C2495" s="3">
        <f t="shared" si="153"/>
        <v>8</v>
      </c>
      <c r="D2495" s="3">
        <f t="shared" si="154"/>
        <v>21</v>
      </c>
      <c r="E2495" s="3" t="str">
        <f t="shared" si="155"/>
        <v>2016821</v>
      </c>
      <c r="F2495" s="35">
        <v>0.875</v>
      </c>
      <c r="G2495">
        <v>14.7</v>
      </c>
    </row>
    <row r="2496" spans="1:7" x14ac:dyDescent="0.25">
      <c r="A2496" s="34">
        <v>42583</v>
      </c>
      <c r="B2496" s="3">
        <f t="shared" si="152"/>
        <v>2016</v>
      </c>
      <c r="C2496" s="3">
        <f t="shared" si="153"/>
        <v>8</v>
      </c>
      <c r="D2496" s="3">
        <f t="shared" si="154"/>
        <v>22</v>
      </c>
      <c r="E2496" s="3" t="str">
        <f t="shared" si="155"/>
        <v>2016822</v>
      </c>
      <c r="F2496" s="35">
        <v>0.91666666666666663</v>
      </c>
      <c r="G2496">
        <v>13.5</v>
      </c>
    </row>
    <row r="2497" spans="1:7" x14ac:dyDescent="0.25">
      <c r="A2497" s="34">
        <v>42583</v>
      </c>
      <c r="B2497" s="3">
        <f t="shared" si="152"/>
        <v>2016</v>
      </c>
      <c r="C2497" s="3">
        <f t="shared" si="153"/>
        <v>8</v>
      </c>
      <c r="D2497" s="3">
        <f t="shared" si="154"/>
        <v>23</v>
      </c>
      <c r="E2497" s="3" t="str">
        <f t="shared" si="155"/>
        <v>2016823</v>
      </c>
      <c r="F2497" s="35">
        <v>0.95833333333333337</v>
      </c>
      <c r="G2497">
        <v>13</v>
      </c>
    </row>
    <row r="2498" spans="1:7" x14ac:dyDescent="0.25">
      <c r="A2498" s="34">
        <v>42614</v>
      </c>
      <c r="B2498" s="3">
        <f t="shared" si="152"/>
        <v>2016</v>
      </c>
      <c r="C2498" s="3">
        <f t="shared" si="153"/>
        <v>9</v>
      </c>
      <c r="D2498" s="3">
        <f t="shared" si="154"/>
        <v>0</v>
      </c>
      <c r="E2498" s="3" t="str">
        <f t="shared" si="155"/>
        <v>201690</v>
      </c>
      <c r="F2498" s="35">
        <v>0</v>
      </c>
      <c r="G2498">
        <v>12.2</v>
      </c>
    </row>
    <row r="2499" spans="1:7" x14ac:dyDescent="0.25">
      <c r="A2499" s="34">
        <v>42614</v>
      </c>
      <c r="B2499" s="3">
        <f t="shared" ref="B2499:B2562" si="156">YEAR(A2499)</f>
        <v>2016</v>
      </c>
      <c r="C2499" s="3">
        <f t="shared" ref="C2499:C2562" si="157">MONTH(A2499)</f>
        <v>9</v>
      </c>
      <c r="D2499" s="3">
        <f t="shared" ref="D2499:D2562" si="158">HOUR(F2499)</f>
        <v>1</v>
      </c>
      <c r="E2499" s="3" t="str">
        <f t="shared" ref="E2499:E2562" si="159">B2499&amp;C2499&amp;D2499</f>
        <v>201691</v>
      </c>
      <c r="F2499" s="35">
        <v>4.1666666666666664E-2</v>
      </c>
      <c r="G2499">
        <v>11.9</v>
      </c>
    </row>
    <row r="2500" spans="1:7" x14ac:dyDescent="0.25">
      <c r="A2500" s="34">
        <v>42614</v>
      </c>
      <c r="B2500" s="3">
        <f t="shared" si="156"/>
        <v>2016</v>
      </c>
      <c r="C2500" s="3">
        <f t="shared" si="157"/>
        <v>9</v>
      </c>
      <c r="D2500" s="3">
        <f t="shared" si="158"/>
        <v>2</v>
      </c>
      <c r="E2500" s="3" t="str">
        <f t="shared" si="159"/>
        <v>201692</v>
      </c>
      <c r="F2500" s="35">
        <v>8.3333333333333329E-2</v>
      </c>
      <c r="G2500">
        <v>11.4</v>
      </c>
    </row>
    <row r="2501" spans="1:7" x14ac:dyDescent="0.25">
      <c r="A2501" s="34">
        <v>42614</v>
      </c>
      <c r="B2501" s="3">
        <f t="shared" si="156"/>
        <v>2016</v>
      </c>
      <c r="C2501" s="3">
        <f t="shared" si="157"/>
        <v>9</v>
      </c>
      <c r="D2501" s="3">
        <f t="shared" si="158"/>
        <v>3</v>
      </c>
      <c r="E2501" s="3" t="str">
        <f t="shared" si="159"/>
        <v>201693</v>
      </c>
      <c r="F2501" s="35">
        <v>0.125</v>
      </c>
      <c r="G2501">
        <v>11.6</v>
      </c>
    </row>
    <row r="2502" spans="1:7" x14ac:dyDescent="0.25">
      <c r="A2502" s="34">
        <v>42614</v>
      </c>
      <c r="B2502" s="3">
        <f t="shared" si="156"/>
        <v>2016</v>
      </c>
      <c r="C2502" s="3">
        <f t="shared" si="157"/>
        <v>9</v>
      </c>
      <c r="D2502" s="3">
        <f t="shared" si="158"/>
        <v>4</v>
      </c>
      <c r="E2502" s="3" t="str">
        <f t="shared" si="159"/>
        <v>201694</v>
      </c>
      <c r="F2502" s="35">
        <v>0.16666666666666666</v>
      </c>
      <c r="G2502">
        <v>12.5</v>
      </c>
    </row>
    <row r="2503" spans="1:7" x14ac:dyDescent="0.25">
      <c r="A2503" s="34">
        <v>42614</v>
      </c>
      <c r="B2503" s="3">
        <f t="shared" si="156"/>
        <v>2016</v>
      </c>
      <c r="C2503" s="3">
        <f t="shared" si="157"/>
        <v>9</v>
      </c>
      <c r="D2503" s="3">
        <f t="shared" si="158"/>
        <v>5</v>
      </c>
      <c r="E2503" s="3" t="str">
        <f t="shared" si="159"/>
        <v>201695</v>
      </c>
      <c r="F2503" s="35">
        <v>0.20833333333333334</v>
      </c>
      <c r="G2503">
        <v>13.4</v>
      </c>
    </row>
    <row r="2504" spans="1:7" x14ac:dyDescent="0.25">
      <c r="A2504" s="34">
        <v>42614</v>
      </c>
      <c r="B2504" s="3">
        <f t="shared" si="156"/>
        <v>2016</v>
      </c>
      <c r="C2504" s="3">
        <f t="shared" si="157"/>
        <v>9</v>
      </c>
      <c r="D2504" s="3">
        <f t="shared" si="158"/>
        <v>6</v>
      </c>
      <c r="E2504" s="3" t="str">
        <f t="shared" si="159"/>
        <v>201696</v>
      </c>
      <c r="F2504" s="35">
        <v>0.25</v>
      </c>
      <c r="G2504">
        <v>13.5</v>
      </c>
    </row>
    <row r="2505" spans="1:7" x14ac:dyDescent="0.25">
      <c r="A2505" s="34">
        <v>42614</v>
      </c>
      <c r="B2505" s="3">
        <f t="shared" si="156"/>
        <v>2016</v>
      </c>
      <c r="C2505" s="3">
        <f t="shared" si="157"/>
        <v>9</v>
      </c>
      <c r="D2505" s="3">
        <f t="shared" si="158"/>
        <v>7</v>
      </c>
      <c r="E2505" s="3" t="str">
        <f t="shared" si="159"/>
        <v>201697</v>
      </c>
      <c r="F2505" s="35">
        <v>0.29166666666666669</v>
      </c>
      <c r="G2505">
        <v>13.5</v>
      </c>
    </row>
    <row r="2506" spans="1:7" x14ac:dyDescent="0.25">
      <c r="A2506" s="34">
        <v>42614</v>
      </c>
      <c r="B2506" s="3">
        <f t="shared" si="156"/>
        <v>2016</v>
      </c>
      <c r="C2506" s="3">
        <f t="shared" si="157"/>
        <v>9</v>
      </c>
      <c r="D2506" s="3">
        <f t="shared" si="158"/>
        <v>8</v>
      </c>
      <c r="E2506" s="3" t="str">
        <f t="shared" si="159"/>
        <v>201698</v>
      </c>
      <c r="F2506" s="35">
        <v>0.33333333333333331</v>
      </c>
      <c r="G2506">
        <v>13.5</v>
      </c>
    </row>
    <row r="2507" spans="1:7" x14ac:dyDescent="0.25">
      <c r="A2507" s="34">
        <v>42614</v>
      </c>
      <c r="B2507" s="3">
        <f t="shared" si="156"/>
        <v>2016</v>
      </c>
      <c r="C2507" s="3">
        <f t="shared" si="157"/>
        <v>9</v>
      </c>
      <c r="D2507" s="3">
        <f t="shared" si="158"/>
        <v>9</v>
      </c>
      <c r="E2507" s="3" t="str">
        <f t="shared" si="159"/>
        <v>201699</v>
      </c>
      <c r="F2507" s="35">
        <v>0.375</v>
      </c>
      <c r="G2507">
        <v>12.7</v>
      </c>
    </row>
    <row r="2508" spans="1:7" x14ac:dyDescent="0.25">
      <c r="A2508" s="34">
        <v>42614</v>
      </c>
      <c r="B2508" s="3">
        <f t="shared" si="156"/>
        <v>2016</v>
      </c>
      <c r="C2508" s="3">
        <f t="shared" si="157"/>
        <v>9</v>
      </c>
      <c r="D2508" s="3">
        <f t="shared" si="158"/>
        <v>10</v>
      </c>
      <c r="E2508" s="3" t="str">
        <f t="shared" si="159"/>
        <v>2016910</v>
      </c>
      <c r="F2508" s="35">
        <v>0.41666666666666669</v>
      </c>
      <c r="G2508">
        <v>11.9</v>
      </c>
    </row>
    <row r="2509" spans="1:7" x14ac:dyDescent="0.25">
      <c r="A2509" s="34">
        <v>42614</v>
      </c>
      <c r="B2509" s="3">
        <f t="shared" si="156"/>
        <v>2016</v>
      </c>
      <c r="C2509" s="3">
        <f t="shared" si="157"/>
        <v>9</v>
      </c>
      <c r="D2509" s="3">
        <f t="shared" si="158"/>
        <v>11</v>
      </c>
      <c r="E2509" s="3" t="str">
        <f t="shared" si="159"/>
        <v>2016911</v>
      </c>
      <c r="F2509" s="35">
        <v>0.45833333333333331</v>
      </c>
      <c r="G2509">
        <v>12.2</v>
      </c>
    </row>
    <row r="2510" spans="1:7" x14ac:dyDescent="0.25">
      <c r="A2510" s="34">
        <v>42614</v>
      </c>
      <c r="B2510" s="3">
        <f t="shared" si="156"/>
        <v>2016</v>
      </c>
      <c r="C2510" s="3">
        <f t="shared" si="157"/>
        <v>9</v>
      </c>
      <c r="D2510" s="3">
        <f t="shared" si="158"/>
        <v>12</v>
      </c>
      <c r="E2510" s="3" t="str">
        <f t="shared" si="159"/>
        <v>2016912</v>
      </c>
      <c r="F2510" s="35">
        <v>0.5</v>
      </c>
      <c r="G2510">
        <v>12.1</v>
      </c>
    </row>
    <row r="2511" spans="1:7" x14ac:dyDescent="0.25">
      <c r="A2511" s="34">
        <v>42614</v>
      </c>
      <c r="B2511" s="3">
        <f t="shared" si="156"/>
        <v>2016</v>
      </c>
      <c r="C2511" s="3">
        <f t="shared" si="157"/>
        <v>9</v>
      </c>
      <c r="D2511" s="3">
        <f t="shared" si="158"/>
        <v>13</v>
      </c>
      <c r="E2511" s="3" t="str">
        <f t="shared" si="159"/>
        <v>2016913</v>
      </c>
      <c r="F2511" s="35">
        <v>0.54166666666666663</v>
      </c>
      <c r="G2511">
        <v>12.3</v>
      </c>
    </row>
    <row r="2512" spans="1:7" x14ac:dyDescent="0.25">
      <c r="A2512" s="34">
        <v>42614</v>
      </c>
      <c r="B2512" s="3">
        <f t="shared" si="156"/>
        <v>2016</v>
      </c>
      <c r="C2512" s="3">
        <f t="shared" si="157"/>
        <v>9</v>
      </c>
      <c r="D2512" s="3">
        <f t="shared" si="158"/>
        <v>14</v>
      </c>
      <c r="E2512" s="3" t="str">
        <f t="shared" si="159"/>
        <v>2016914</v>
      </c>
      <c r="F2512" s="35">
        <v>0.58333333333333337</v>
      </c>
      <c r="G2512">
        <v>12</v>
      </c>
    </row>
    <row r="2513" spans="1:7" x14ac:dyDescent="0.25">
      <c r="A2513" s="34">
        <v>42614</v>
      </c>
      <c r="B2513" s="3">
        <f t="shared" si="156"/>
        <v>2016</v>
      </c>
      <c r="C2513" s="3">
        <f t="shared" si="157"/>
        <v>9</v>
      </c>
      <c r="D2513" s="3">
        <f t="shared" si="158"/>
        <v>15</v>
      </c>
      <c r="E2513" s="3" t="str">
        <f t="shared" si="159"/>
        <v>2016915</v>
      </c>
      <c r="F2513" s="35">
        <v>0.625</v>
      </c>
      <c r="G2513">
        <v>11.8</v>
      </c>
    </row>
    <row r="2514" spans="1:7" x14ac:dyDescent="0.25">
      <c r="A2514" s="34">
        <v>42614</v>
      </c>
      <c r="B2514" s="3">
        <f t="shared" si="156"/>
        <v>2016</v>
      </c>
      <c r="C2514" s="3">
        <f t="shared" si="157"/>
        <v>9</v>
      </c>
      <c r="D2514" s="3">
        <f t="shared" si="158"/>
        <v>16</v>
      </c>
      <c r="E2514" s="3" t="str">
        <f t="shared" si="159"/>
        <v>2016916</v>
      </c>
      <c r="F2514" s="35">
        <v>0.66666666666666663</v>
      </c>
      <c r="G2514">
        <v>12.5</v>
      </c>
    </row>
    <row r="2515" spans="1:7" x14ac:dyDescent="0.25">
      <c r="A2515" s="34">
        <v>42614</v>
      </c>
      <c r="B2515" s="3">
        <f t="shared" si="156"/>
        <v>2016</v>
      </c>
      <c r="C2515" s="3">
        <f t="shared" si="157"/>
        <v>9</v>
      </c>
      <c r="D2515" s="3">
        <f t="shared" si="158"/>
        <v>17</v>
      </c>
      <c r="E2515" s="3" t="str">
        <f t="shared" si="159"/>
        <v>2016917</v>
      </c>
      <c r="F2515" s="35">
        <v>0.70833333333333337</v>
      </c>
      <c r="G2515">
        <v>13</v>
      </c>
    </row>
    <row r="2516" spans="1:7" x14ac:dyDescent="0.25">
      <c r="A2516" s="34">
        <v>42614</v>
      </c>
      <c r="B2516" s="3">
        <f t="shared" si="156"/>
        <v>2016</v>
      </c>
      <c r="C2516" s="3">
        <f t="shared" si="157"/>
        <v>9</v>
      </c>
      <c r="D2516" s="3">
        <f t="shared" si="158"/>
        <v>18</v>
      </c>
      <c r="E2516" s="3" t="str">
        <f t="shared" si="159"/>
        <v>2016918</v>
      </c>
      <c r="F2516" s="35">
        <v>0.75</v>
      </c>
      <c r="G2516">
        <v>14.3</v>
      </c>
    </row>
    <row r="2517" spans="1:7" x14ac:dyDescent="0.25">
      <c r="A2517" s="34">
        <v>42614</v>
      </c>
      <c r="B2517" s="3">
        <f t="shared" si="156"/>
        <v>2016</v>
      </c>
      <c r="C2517" s="3">
        <f t="shared" si="157"/>
        <v>9</v>
      </c>
      <c r="D2517" s="3">
        <f t="shared" si="158"/>
        <v>19</v>
      </c>
      <c r="E2517" s="3" t="str">
        <f t="shared" si="159"/>
        <v>2016919</v>
      </c>
      <c r="F2517" s="35">
        <v>0.79166666666666663</v>
      </c>
      <c r="G2517">
        <v>15.6</v>
      </c>
    </row>
    <row r="2518" spans="1:7" x14ac:dyDescent="0.25">
      <c r="A2518" s="34">
        <v>42614</v>
      </c>
      <c r="B2518" s="3">
        <f t="shared" si="156"/>
        <v>2016</v>
      </c>
      <c r="C2518" s="3">
        <f t="shared" si="157"/>
        <v>9</v>
      </c>
      <c r="D2518" s="3">
        <f t="shared" si="158"/>
        <v>20</v>
      </c>
      <c r="E2518" s="3" t="str">
        <f t="shared" si="159"/>
        <v>2016920</v>
      </c>
      <c r="F2518" s="35">
        <v>0.83333333333333337</v>
      </c>
      <c r="G2518">
        <v>14.8</v>
      </c>
    </row>
    <row r="2519" spans="1:7" x14ac:dyDescent="0.25">
      <c r="A2519" s="34">
        <v>42614</v>
      </c>
      <c r="B2519" s="3">
        <f t="shared" si="156"/>
        <v>2016</v>
      </c>
      <c r="C2519" s="3">
        <f t="shared" si="157"/>
        <v>9</v>
      </c>
      <c r="D2519" s="3">
        <f t="shared" si="158"/>
        <v>21</v>
      </c>
      <c r="E2519" s="3" t="str">
        <f t="shared" si="159"/>
        <v>2016921</v>
      </c>
      <c r="F2519" s="35">
        <v>0.875</v>
      </c>
      <c r="G2519">
        <v>14.5</v>
      </c>
    </row>
    <row r="2520" spans="1:7" x14ac:dyDescent="0.25">
      <c r="A2520" s="34">
        <v>42614</v>
      </c>
      <c r="B2520" s="3">
        <f t="shared" si="156"/>
        <v>2016</v>
      </c>
      <c r="C2520" s="3">
        <f t="shared" si="157"/>
        <v>9</v>
      </c>
      <c r="D2520" s="3">
        <f t="shared" si="158"/>
        <v>22</v>
      </c>
      <c r="E2520" s="3" t="str">
        <f t="shared" si="159"/>
        <v>2016922</v>
      </c>
      <c r="F2520" s="35">
        <v>0.91666666666666663</v>
      </c>
      <c r="G2520">
        <v>13.2</v>
      </c>
    </row>
    <row r="2521" spans="1:7" x14ac:dyDescent="0.25">
      <c r="A2521" s="34">
        <v>42614</v>
      </c>
      <c r="B2521" s="3">
        <f t="shared" si="156"/>
        <v>2016</v>
      </c>
      <c r="C2521" s="3">
        <f t="shared" si="157"/>
        <v>9</v>
      </c>
      <c r="D2521" s="3">
        <f t="shared" si="158"/>
        <v>23</v>
      </c>
      <c r="E2521" s="3" t="str">
        <f t="shared" si="159"/>
        <v>2016923</v>
      </c>
      <c r="F2521" s="35">
        <v>0.95833333333333337</v>
      </c>
      <c r="G2521">
        <v>13</v>
      </c>
    </row>
    <row r="2522" spans="1:7" x14ac:dyDescent="0.25">
      <c r="A2522" s="34">
        <v>42644</v>
      </c>
      <c r="B2522" s="3">
        <f t="shared" si="156"/>
        <v>2016</v>
      </c>
      <c r="C2522" s="3">
        <f t="shared" si="157"/>
        <v>10</v>
      </c>
      <c r="D2522" s="3">
        <f t="shared" si="158"/>
        <v>0</v>
      </c>
      <c r="E2522" s="3" t="str">
        <f t="shared" si="159"/>
        <v>2016100</v>
      </c>
      <c r="F2522" s="35">
        <v>0</v>
      </c>
      <c r="G2522">
        <v>16.2</v>
      </c>
    </row>
    <row r="2523" spans="1:7" x14ac:dyDescent="0.25">
      <c r="A2523" s="34">
        <v>42644</v>
      </c>
      <c r="B2523" s="3">
        <f t="shared" si="156"/>
        <v>2016</v>
      </c>
      <c r="C2523" s="3">
        <f t="shared" si="157"/>
        <v>10</v>
      </c>
      <c r="D2523" s="3">
        <f t="shared" si="158"/>
        <v>1</v>
      </c>
      <c r="E2523" s="3" t="str">
        <f t="shared" si="159"/>
        <v>2016101</v>
      </c>
      <c r="F2523" s="35">
        <v>4.1666666666666664E-2</v>
      </c>
      <c r="G2523">
        <v>15.3</v>
      </c>
    </row>
    <row r="2524" spans="1:7" x14ac:dyDescent="0.25">
      <c r="A2524" s="34">
        <v>42644</v>
      </c>
      <c r="B2524" s="3">
        <f t="shared" si="156"/>
        <v>2016</v>
      </c>
      <c r="C2524" s="3">
        <f t="shared" si="157"/>
        <v>10</v>
      </c>
      <c r="D2524" s="3">
        <f t="shared" si="158"/>
        <v>2</v>
      </c>
      <c r="E2524" s="3" t="str">
        <f t="shared" si="159"/>
        <v>2016102</v>
      </c>
      <c r="F2524" s="35">
        <v>8.3333333333333329E-2</v>
      </c>
      <c r="G2524">
        <v>14.2</v>
      </c>
    </row>
    <row r="2525" spans="1:7" x14ac:dyDescent="0.25">
      <c r="A2525" s="34">
        <v>42644</v>
      </c>
      <c r="B2525" s="3">
        <f t="shared" si="156"/>
        <v>2016</v>
      </c>
      <c r="C2525" s="3">
        <f t="shared" si="157"/>
        <v>10</v>
      </c>
      <c r="D2525" s="3">
        <f t="shared" si="158"/>
        <v>3</v>
      </c>
      <c r="E2525" s="3" t="str">
        <f t="shared" si="159"/>
        <v>2016103</v>
      </c>
      <c r="F2525" s="35">
        <v>0.125</v>
      </c>
      <c r="G2525">
        <v>13.9</v>
      </c>
    </row>
    <row r="2526" spans="1:7" x14ac:dyDescent="0.25">
      <c r="A2526" s="34">
        <v>42644</v>
      </c>
      <c r="B2526" s="3">
        <f t="shared" si="156"/>
        <v>2016</v>
      </c>
      <c r="C2526" s="3">
        <f t="shared" si="157"/>
        <v>10</v>
      </c>
      <c r="D2526" s="3">
        <f t="shared" si="158"/>
        <v>4</v>
      </c>
      <c r="E2526" s="3" t="str">
        <f t="shared" si="159"/>
        <v>2016104</v>
      </c>
      <c r="F2526" s="35">
        <v>0.16666666666666666</v>
      </c>
      <c r="G2526">
        <v>14.2</v>
      </c>
    </row>
    <row r="2527" spans="1:7" x14ac:dyDescent="0.25">
      <c r="A2527" s="34">
        <v>42644</v>
      </c>
      <c r="B2527" s="3">
        <f t="shared" si="156"/>
        <v>2016</v>
      </c>
      <c r="C2527" s="3">
        <f t="shared" si="157"/>
        <v>10</v>
      </c>
      <c r="D2527" s="3">
        <f t="shared" si="158"/>
        <v>5</v>
      </c>
      <c r="E2527" s="3" t="str">
        <f t="shared" si="159"/>
        <v>2016105</v>
      </c>
      <c r="F2527" s="35">
        <v>0.20833333333333334</v>
      </c>
      <c r="G2527">
        <v>15.4</v>
      </c>
    </row>
    <row r="2528" spans="1:7" x14ac:dyDescent="0.25">
      <c r="A2528" s="34">
        <v>42644</v>
      </c>
      <c r="B2528" s="3">
        <f t="shared" si="156"/>
        <v>2016</v>
      </c>
      <c r="C2528" s="3">
        <f t="shared" si="157"/>
        <v>10</v>
      </c>
      <c r="D2528" s="3">
        <f t="shared" si="158"/>
        <v>6</v>
      </c>
      <c r="E2528" s="3" t="str">
        <f t="shared" si="159"/>
        <v>2016106</v>
      </c>
      <c r="F2528" s="35">
        <v>0.25</v>
      </c>
      <c r="G2528">
        <v>16.2</v>
      </c>
    </row>
    <row r="2529" spans="1:7" x14ac:dyDescent="0.25">
      <c r="A2529" s="34">
        <v>42644</v>
      </c>
      <c r="B2529" s="3">
        <f t="shared" si="156"/>
        <v>2016</v>
      </c>
      <c r="C2529" s="3">
        <f t="shared" si="157"/>
        <v>10</v>
      </c>
      <c r="D2529" s="3">
        <f t="shared" si="158"/>
        <v>7</v>
      </c>
      <c r="E2529" s="3" t="str">
        <f t="shared" si="159"/>
        <v>2016107</v>
      </c>
      <c r="F2529" s="35">
        <v>0.29166666666666669</v>
      </c>
      <c r="G2529">
        <v>16.7</v>
      </c>
    </row>
    <row r="2530" spans="1:7" x14ac:dyDescent="0.25">
      <c r="A2530" s="34">
        <v>42644</v>
      </c>
      <c r="B2530" s="3">
        <f t="shared" si="156"/>
        <v>2016</v>
      </c>
      <c r="C2530" s="3">
        <f t="shared" si="157"/>
        <v>10</v>
      </c>
      <c r="D2530" s="3">
        <f t="shared" si="158"/>
        <v>8</v>
      </c>
      <c r="E2530" s="3" t="str">
        <f t="shared" si="159"/>
        <v>2016108</v>
      </c>
      <c r="F2530" s="35">
        <v>0.33333333333333331</v>
      </c>
      <c r="G2530">
        <v>17.399999999999999</v>
      </c>
    </row>
    <row r="2531" spans="1:7" x14ac:dyDescent="0.25">
      <c r="A2531" s="34">
        <v>42644</v>
      </c>
      <c r="B2531" s="3">
        <f t="shared" si="156"/>
        <v>2016</v>
      </c>
      <c r="C2531" s="3">
        <f t="shared" si="157"/>
        <v>10</v>
      </c>
      <c r="D2531" s="3">
        <f t="shared" si="158"/>
        <v>9</v>
      </c>
      <c r="E2531" s="3" t="str">
        <f t="shared" si="159"/>
        <v>2016109</v>
      </c>
      <c r="F2531" s="35">
        <v>0.375</v>
      </c>
      <c r="G2531">
        <v>16.899999999999999</v>
      </c>
    </row>
    <row r="2532" spans="1:7" x14ac:dyDescent="0.25">
      <c r="A2532" s="34">
        <v>42644</v>
      </c>
      <c r="B2532" s="3">
        <f t="shared" si="156"/>
        <v>2016</v>
      </c>
      <c r="C2532" s="3">
        <f t="shared" si="157"/>
        <v>10</v>
      </c>
      <c r="D2532" s="3">
        <f t="shared" si="158"/>
        <v>10</v>
      </c>
      <c r="E2532" s="3" t="str">
        <f t="shared" si="159"/>
        <v>20161010</v>
      </c>
      <c r="F2532" s="35">
        <v>0.41666666666666669</v>
      </c>
      <c r="G2532">
        <v>15.8</v>
      </c>
    </row>
    <row r="2533" spans="1:7" x14ac:dyDescent="0.25">
      <c r="A2533" s="34">
        <v>42644</v>
      </c>
      <c r="B2533" s="3">
        <f t="shared" si="156"/>
        <v>2016</v>
      </c>
      <c r="C2533" s="3">
        <f t="shared" si="157"/>
        <v>10</v>
      </c>
      <c r="D2533" s="3">
        <f t="shared" si="158"/>
        <v>11</v>
      </c>
      <c r="E2533" s="3" t="str">
        <f t="shared" si="159"/>
        <v>20161011</v>
      </c>
      <c r="F2533" s="35">
        <v>0.45833333333333331</v>
      </c>
      <c r="G2533">
        <v>15.3</v>
      </c>
    </row>
    <row r="2534" spans="1:7" x14ac:dyDescent="0.25">
      <c r="A2534" s="34">
        <v>42644</v>
      </c>
      <c r="B2534" s="3">
        <f t="shared" si="156"/>
        <v>2016</v>
      </c>
      <c r="C2534" s="3">
        <f t="shared" si="157"/>
        <v>10</v>
      </c>
      <c r="D2534" s="3">
        <f t="shared" si="158"/>
        <v>12</v>
      </c>
      <c r="E2534" s="3" t="str">
        <f t="shared" si="159"/>
        <v>20161012</v>
      </c>
      <c r="F2534" s="35">
        <v>0.5</v>
      </c>
      <c r="G2534">
        <v>15.8</v>
      </c>
    </row>
    <row r="2535" spans="1:7" x14ac:dyDescent="0.25">
      <c r="A2535" s="34">
        <v>42644</v>
      </c>
      <c r="B2535" s="3">
        <f t="shared" si="156"/>
        <v>2016</v>
      </c>
      <c r="C2535" s="3">
        <f t="shared" si="157"/>
        <v>10</v>
      </c>
      <c r="D2535" s="3">
        <f t="shared" si="158"/>
        <v>13</v>
      </c>
      <c r="E2535" s="3" t="str">
        <f t="shared" si="159"/>
        <v>20161013</v>
      </c>
      <c r="F2535" s="35">
        <v>0.54166666666666663</v>
      </c>
      <c r="G2535">
        <v>14.4</v>
      </c>
    </row>
    <row r="2536" spans="1:7" x14ac:dyDescent="0.25">
      <c r="A2536" s="34">
        <v>42644</v>
      </c>
      <c r="B2536" s="3">
        <f t="shared" si="156"/>
        <v>2016</v>
      </c>
      <c r="C2536" s="3">
        <f t="shared" si="157"/>
        <v>10</v>
      </c>
      <c r="D2536" s="3">
        <f t="shared" si="158"/>
        <v>14</v>
      </c>
      <c r="E2536" s="3" t="str">
        <f t="shared" si="159"/>
        <v>20161014</v>
      </c>
      <c r="F2536" s="35">
        <v>0.58333333333333337</v>
      </c>
      <c r="G2536">
        <v>14.6</v>
      </c>
    </row>
    <row r="2537" spans="1:7" x14ac:dyDescent="0.25">
      <c r="A2537" s="34">
        <v>42644</v>
      </c>
      <c r="B2537" s="3">
        <f t="shared" si="156"/>
        <v>2016</v>
      </c>
      <c r="C2537" s="3">
        <f t="shared" si="157"/>
        <v>10</v>
      </c>
      <c r="D2537" s="3">
        <f t="shared" si="158"/>
        <v>15</v>
      </c>
      <c r="E2537" s="3" t="str">
        <f t="shared" si="159"/>
        <v>20161015</v>
      </c>
      <c r="F2537" s="35">
        <v>0.625</v>
      </c>
      <c r="G2537">
        <v>14.9</v>
      </c>
    </row>
    <row r="2538" spans="1:7" x14ac:dyDescent="0.25">
      <c r="A2538" s="34">
        <v>42644</v>
      </c>
      <c r="B2538" s="3">
        <f t="shared" si="156"/>
        <v>2016</v>
      </c>
      <c r="C2538" s="3">
        <f t="shared" si="157"/>
        <v>10</v>
      </c>
      <c r="D2538" s="3">
        <f t="shared" si="158"/>
        <v>16</v>
      </c>
      <c r="E2538" s="3" t="str">
        <f t="shared" si="159"/>
        <v>20161016</v>
      </c>
      <c r="F2538" s="35">
        <v>0.66666666666666663</v>
      </c>
      <c r="G2538">
        <v>15.5</v>
      </c>
    </row>
    <row r="2539" spans="1:7" x14ac:dyDescent="0.25">
      <c r="A2539" s="34">
        <v>42644</v>
      </c>
      <c r="B2539" s="3">
        <f t="shared" si="156"/>
        <v>2016</v>
      </c>
      <c r="C2539" s="3">
        <f t="shared" si="157"/>
        <v>10</v>
      </c>
      <c r="D2539" s="3">
        <f t="shared" si="158"/>
        <v>17</v>
      </c>
      <c r="E2539" s="3" t="str">
        <f t="shared" si="159"/>
        <v>20161017</v>
      </c>
      <c r="F2539" s="35">
        <v>0.70833333333333337</v>
      </c>
      <c r="G2539">
        <v>17.5</v>
      </c>
    </row>
    <row r="2540" spans="1:7" x14ac:dyDescent="0.25">
      <c r="A2540" s="34">
        <v>42644</v>
      </c>
      <c r="B2540" s="3">
        <f t="shared" si="156"/>
        <v>2016</v>
      </c>
      <c r="C2540" s="3">
        <f t="shared" si="157"/>
        <v>10</v>
      </c>
      <c r="D2540" s="3">
        <f t="shared" si="158"/>
        <v>18</v>
      </c>
      <c r="E2540" s="3" t="str">
        <f t="shared" si="159"/>
        <v>20161018</v>
      </c>
      <c r="F2540" s="35">
        <v>0.75</v>
      </c>
      <c r="G2540">
        <v>19.100000000000001</v>
      </c>
    </row>
    <row r="2541" spans="1:7" x14ac:dyDescent="0.25">
      <c r="A2541" s="34">
        <v>42644</v>
      </c>
      <c r="B2541" s="3">
        <f t="shared" si="156"/>
        <v>2016</v>
      </c>
      <c r="C2541" s="3">
        <f t="shared" si="157"/>
        <v>10</v>
      </c>
      <c r="D2541" s="3">
        <f t="shared" si="158"/>
        <v>19</v>
      </c>
      <c r="E2541" s="3" t="str">
        <f t="shared" si="159"/>
        <v>20161019</v>
      </c>
      <c r="F2541" s="35">
        <v>0.79166666666666663</v>
      </c>
      <c r="G2541">
        <v>20.3</v>
      </c>
    </row>
    <row r="2542" spans="1:7" x14ac:dyDescent="0.25">
      <c r="A2542" s="34">
        <v>42644</v>
      </c>
      <c r="B2542" s="3">
        <f t="shared" si="156"/>
        <v>2016</v>
      </c>
      <c r="C2542" s="3">
        <f t="shared" si="157"/>
        <v>10</v>
      </c>
      <c r="D2542" s="3">
        <f t="shared" si="158"/>
        <v>20</v>
      </c>
      <c r="E2542" s="3" t="str">
        <f t="shared" si="159"/>
        <v>20161020</v>
      </c>
      <c r="F2542" s="35">
        <v>0.83333333333333337</v>
      </c>
      <c r="G2542">
        <v>22</v>
      </c>
    </row>
    <row r="2543" spans="1:7" x14ac:dyDescent="0.25">
      <c r="A2543" s="34">
        <v>42644</v>
      </c>
      <c r="B2543" s="3">
        <f t="shared" si="156"/>
        <v>2016</v>
      </c>
      <c r="C2543" s="3">
        <f t="shared" si="157"/>
        <v>10</v>
      </c>
      <c r="D2543" s="3">
        <f t="shared" si="158"/>
        <v>21</v>
      </c>
      <c r="E2543" s="3" t="str">
        <f t="shared" si="159"/>
        <v>20161021</v>
      </c>
      <c r="F2543" s="35">
        <v>0.875</v>
      </c>
      <c r="G2543">
        <v>21.7</v>
      </c>
    </row>
    <row r="2544" spans="1:7" x14ac:dyDescent="0.25">
      <c r="A2544" s="34">
        <v>42644</v>
      </c>
      <c r="B2544" s="3">
        <f t="shared" si="156"/>
        <v>2016</v>
      </c>
      <c r="C2544" s="3">
        <f t="shared" si="157"/>
        <v>10</v>
      </c>
      <c r="D2544" s="3">
        <f t="shared" si="158"/>
        <v>22</v>
      </c>
      <c r="E2544" s="3" t="str">
        <f t="shared" si="159"/>
        <v>20161022</v>
      </c>
      <c r="F2544" s="35">
        <v>0.91666666666666663</v>
      </c>
      <c r="G2544">
        <v>20</v>
      </c>
    </row>
    <row r="2545" spans="1:7" x14ac:dyDescent="0.25">
      <c r="A2545" s="34">
        <v>42644</v>
      </c>
      <c r="B2545" s="3">
        <f t="shared" si="156"/>
        <v>2016</v>
      </c>
      <c r="C2545" s="3">
        <f t="shared" si="157"/>
        <v>10</v>
      </c>
      <c r="D2545" s="3">
        <f t="shared" si="158"/>
        <v>23</v>
      </c>
      <c r="E2545" s="3" t="str">
        <f t="shared" si="159"/>
        <v>20161023</v>
      </c>
      <c r="F2545" s="35">
        <v>0.95833333333333337</v>
      </c>
      <c r="G2545">
        <v>18.7</v>
      </c>
    </row>
    <row r="2546" spans="1:7" x14ac:dyDescent="0.25">
      <c r="A2546" s="34">
        <v>42675</v>
      </c>
      <c r="B2546" s="3">
        <f t="shared" si="156"/>
        <v>2016</v>
      </c>
      <c r="C2546" s="3">
        <f t="shared" si="157"/>
        <v>11</v>
      </c>
      <c r="D2546" s="3">
        <f t="shared" si="158"/>
        <v>0</v>
      </c>
      <c r="E2546" s="3" t="str">
        <f t="shared" si="159"/>
        <v>2016110</v>
      </c>
      <c r="F2546" s="35">
        <v>0</v>
      </c>
      <c r="G2546">
        <v>15.4</v>
      </c>
    </row>
    <row r="2547" spans="1:7" x14ac:dyDescent="0.25">
      <c r="A2547" s="34">
        <v>42675</v>
      </c>
      <c r="B2547" s="3">
        <f t="shared" si="156"/>
        <v>2016</v>
      </c>
      <c r="C2547" s="3">
        <f t="shared" si="157"/>
        <v>11</v>
      </c>
      <c r="D2547" s="3">
        <f t="shared" si="158"/>
        <v>1</v>
      </c>
      <c r="E2547" s="3" t="str">
        <f t="shared" si="159"/>
        <v>2016111</v>
      </c>
      <c r="F2547" s="35">
        <v>4.1666666666666664E-2</v>
      </c>
      <c r="G2547">
        <v>13.9</v>
      </c>
    </row>
    <row r="2548" spans="1:7" x14ac:dyDescent="0.25">
      <c r="A2548" s="34">
        <v>42675</v>
      </c>
      <c r="B2548" s="3">
        <f t="shared" si="156"/>
        <v>2016</v>
      </c>
      <c r="C2548" s="3">
        <f t="shared" si="157"/>
        <v>11</v>
      </c>
      <c r="D2548" s="3">
        <f t="shared" si="158"/>
        <v>2</v>
      </c>
      <c r="E2548" s="3" t="str">
        <f t="shared" si="159"/>
        <v>2016112</v>
      </c>
      <c r="F2548" s="35">
        <v>8.3333333333333329E-2</v>
      </c>
      <c r="G2548">
        <v>12.4</v>
      </c>
    </row>
    <row r="2549" spans="1:7" x14ac:dyDescent="0.25">
      <c r="A2549" s="34">
        <v>42675</v>
      </c>
      <c r="B2549" s="3">
        <f t="shared" si="156"/>
        <v>2016</v>
      </c>
      <c r="C2549" s="3">
        <f t="shared" si="157"/>
        <v>11</v>
      </c>
      <c r="D2549" s="3">
        <f t="shared" si="158"/>
        <v>3</v>
      </c>
      <c r="E2549" s="3" t="str">
        <f t="shared" si="159"/>
        <v>2016113</v>
      </c>
      <c r="F2549" s="35">
        <v>0.125</v>
      </c>
      <c r="G2549">
        <v>11.8</v>
      </c>
    </row>
    <row r="2550" spans="1:7" x14ac:dyDescent="0.25">
      <c r="A2550" s="34">
        <v>42675</v>
      </c>
      <c r="B2550" s="3">
        <f t="shared" si="156"/>
        <v>2016</v>
      </c>
      <c r="C2550" s="3">
        <f t="shared" si="157"/>
        <v>11</v>
      </c>
      <c r="D2550" s="3">
        <f t="shared" si="158"/>
        <v>4</v>
      </c>
      <c r="E2550" s="3" t="str">
        <f t="shared" si="159"/>
        <v>2016114</v>
      </c>
      <c r="F2550" s="35">
        <v>0.16666666666666666</v>
      </c>
      <c r="G2550">
        <v>11.5</v>
      </c>
    </row>
    <row r="2551" spans="1:7" x14ac:dyDescent="0.25">
      <c r="A2551" s="34">
        <v>42675</v>
      </c>
      <c r="B2551" s="3">
        <f t="shared" si="156"/>
        <v>2016</v>
      </c>
      <c r="C2551" s="3">
        <f t="shared" si="157"/>
        <v>11</v>
      </c>
      <c r="D2551" s="3">
        <f t="shared" si="158"/>
        <v>5</v>
      </c>
      <c r="E2551" s="3" t="str">
        <f t="shared" si="159"/>
        <v>2016115</v>
      </c>
      <c r="F2551" s="35">
        <v>0.20833333333333334</v>
      </c>
      <c r="G2551">
        <v>11.8</v>
      </c>
    </row>
    <row r="2552" spans="1:7" x14ac:dyDescent="0.25">
      <c r="A2552" s="34">
        <v>42675</v>
      </c>
      <c r="B2552" s="3">
        <f t="shared" si="156"/>
        <v>2016</v>
      </c>
      <c r="C2552" s="3">
        <f t="shared" si="157"/>
        <v>11</v>
      </c>
      <c r="D2552" s="3">
        <f t="shared" si="158"/>
        <v>6</v>
      </c>
      <c r="E2552" s="3" t="str">
        <f t="shared" si="159"/>
        <v>2016116</v>
      </c>
      <c r="F2552" s="35">
        <v>0.25</v>
      </c>
      <c r="G2552">
        <v>13</v>
      </c>
    </row>
    <row r="2553" spans="1:7" x14ac:dyDescent="0.25">
      <c r="A2553" s="34">
        <v>42675</v>
      </c>
      <c r="B2553" s="3">
        <f t="shared" si="156"/>
        <v>2016</v>
      </c>
      <c r="C2553" s="3">
        <f t="shared" si="157"/>
        <v>11</v>
      </c>
      <c r="D2553" s="3">
        <f t="shared" si="158"/>
        <v>7</v>
      </c>
      <c r="E2553" s="3" t="str">
        <f t="shared" si="159"/>
        <v>2016117</v>
      </c>
      <c r="F2553" s="35">
        <v>0.29166666666666669</v>
      </c>
      <c r="G2553">
        <v>13.9</v>
      </c>
    </row>
    <row r="2554" spans="1:7" x14ac:dyDescent="0.25">
      <c r="A2554" s="34">
        <v>42675</v>
      </c>
      <c r="B2554" s="3">
        <f t="shared" si="156"/>
        <v>2016</v>
      </c>
      <c r="C2554" s="3">
        <f t="shared" si="157"/>
        <v>11</v>
      </c>
      <c r="D2554" s="3">
        <f t="shared" si="158"/>
        <v>8</v>
      </c>
      <c r="E2554" s="3" t="str">
        <f t="shared" si="159"/>
        <v>2016118</v>
      </c>
      <c r="F2554" s="35">
        <v>0.33333333333333331</v>
      </c>
      <c r="G2554">
        <v>14.7</v>
      </c>
    </row>
    <row r="2555" spans="1:7" x14ac:dyDescent="0.25">
      <c r="A2555" s="34">
        <v>42675</v>
      </c>
      <c r="B2555" s="3">
        <f t="shared" si="156"/>
        <v>2016</v>
      </c>
      <c r="C2555" s="3">
        <f t="shared" si="157"/>
        <v>11</v>
      </c>
      <c r="D2555" s="3">
        <f t="shared" si="158"/>
        <v>9</v>
      </c>
      <c r="E2555" s="3" t="str">
        <f t="shared" si="159"/>
        <v>2016119</v>
      </c>
      <c r="F2555" s="35">
        <v>0.375</v>
      </c>
      <c r="G2555">
        <v>14.8</v>
      </c>
    </row>
    <row r="2556" spans="1:7" x14ac:dyDescent="0.25">
      <c r="A2556" s="34">
        <v>42675</v>
      </c>
      <c r="B2556" s="3">
        <f t="shared" si="156"/>
        <v>2016</v>
      </c>
      <c r="C2556" s="3">
        <f t="shared" si="157"/>
        <v>11</v>
      </c>
      <c r="D2556" s="3">
        <f t="shared" si="158"/>
        <v>10</v>
      </c>
      <c r="E2556" s="3" t="str">
        <f t="shared" si="159"/>
        <v>20161110</v>
      </c>
      <c r="F2556" s="35">
        <v>0.41666666666666669</v>
      </c>
      <c r="G2556">
        <v>14.4</v>
      </c>
    </row>
    <row r="2557" spans="1:7" x14ac:dyDescent="0.25">
      <c r="A2557" s="34">
        <v>42675</v>
      </c>
      <c r="B2557" s="3">
        <f t="shared" si="156"/>
        <v>2016</v>
      </c>
      <c r="C2557" s="3">
        <f t="shared" si="157"/>
        <v>11</v>
      </c>
      <c r="D2557" s="3">
        <f t="shared" si="158"/>
        <v>11</v>
      </c>
      <c r="E2557" s="3" t="str">
        <f t="shared" si="159"/>
        <v>20161111</v>
      </c>
      <c r="F2557" s="35">
        <v>0.45833333333333331</v>
      </c>
      <c r="G2557">
        <v>13.6</v>
      </c>
    </row>
    <row r="2558" spans="1:7" x14ac:dyDescent="0.25">
      <c r="A2558" s="34">
        <v>42675</v>
      </c>
      <c r="B2558" s="3">
        <f t="shared" si="156"/>
        <v>2016</v>
      </c>
      <c r="C2558" s="3">
        <f t="shared" si="157"/>
        <v>11</v>
      </c>
      <c r="D2558" s="3">
        <f t="shared" si="158"/>
        <v>12</v>
      </c>
      <c r="E2558" s="3" t="str">
        <f t="shared" si="159"/>
        <v>20161112</v>
      </c>
      <c r="F2558" s="35">
        <v>0.5</v>
      </c>
      <c r="G2558">
        <v>13</v>
      </c>
    </row>
    <row r="2559" spans="1:7" x14ac:dyDescent="0.25">
      <c r="A2559" s="34">
        <v>42675</v>
      </c>
      <c r="B2559" s="3">
        <f t="shared" si="156"/>
        <v>2016</v>
      </c>
      <c r="C2559" s="3">
        <f t="shared" si="157"/>
        <v>11</v>
      </c>
      <c r="D2559" s="3">
        <f t="shared" si="158"/>
        <v>13</v>
      </c>
      <c r="E2559" s="3" t="str">
        <f t="shared" si="159"/>
        <v>20161113</v>
      </c>
      <c r="F2559" s="35">
        <v>0.54166666666666663</v>
      </c>
      <c r="G2559">
        <v>12.9</v>
      </c>
    </row>
    <row r="2560" spans="1:7" x14ac:dyDescent="0.25">
      <c r="A2560" s="34">
        <v>42675</v>
      </c>
      <c r="B2560" s="3">
        <f t="shared" si="156"/>
        <v>2016</v>
      </c>
      <c r="C2560" s="3">
        <f t="shared" si="157"/>
        <v>11</v>
      </c>
      <c r="D2560" s="3">
        <f t="shared" si="158"/>
        <v>14</v>
      </c>
      <c r="E2560" s="3" t="str">
        <f t="shared" si="159"/>
        <v>20161114</v>
      </c>
      <c r="F2560" s="35">
        <v>0.58333333333333337</v>
      </c>
      <c r="G2560">
        <v>12.3</v>
      </c>
    </row>
    <row r="2561" spans="1:7" x14ac:dyDescent="0.25">
      <c r="A2561" s="34">
        <v>42675</v>
      </c>
      <c r="B2561" s="3">
        <f t="shared" si="156"/>
        <v>2016</v>
      </c>
      <c r="C2561" s="3">
        <f t="shared" si="157"/>
        <v>11</v>
      </c>
      <c r="D2561" s="3">
        <f t="shared" si="158"/>
        <v>15</v>
      </c>
      <c r="E2561" s="3" t="str">
        <f t="shared" si="159"/>
        <v>20161115</v>
      </c>
      <c r="F2561" s="35">
        <v>0.625</v>
      </c>
      <c r="G2561">
        <v>12.4</v>
      </c>
    </row>
    <row r="2562" spans="1:7" x14ac:dyDescent="0.25">
      <c r="A2562" s="34">
        <v>42675</v>
      </c>
      <c r="B2562" s="3">
        <f t="shared" si="156"/>
        <v>2016</v>
      </c>
      <c r="C2562" s="3">
        <f t="shared" si="157"/>
        <v>11</v>
      </c>
      <c r="D2562" s="3">
        <f t="shared" si="158"/>
        <v>16</v>
      </c>
      <c r="E2562" s="3" t="str">
        <f t="shared" si="159"/>
        <v>20161116</v>
      </c>
      <c r="F2562" s="35">
        <v>0.66666666666666663</v>
      </c>
      <c r="G2562">
        <v>14.4</v>
      </c>
    </row>
    <row r="2563" spans="1:7" x14ac:dyDescent="0.25">
      <c r="A2563" s="34">
        <v>42675</v>
      </c>
      <c r="B2563" s="3">
        <f t="shared" ref="B2563:B2626" si="160">YEAR(A2563)</f>
        <v>2016</v>
      </c>
      <c r="C2563" s="3">
        <f t="shared" ref="C2563:C2626" si="161">MONTH(A2563)</f>
        <v>11</v>
      </c>
      <c r="D2563" s="3">
        <f t="shared" ref="D2563:D2626" si="162">HOUR(F2563)</f>
        <v>17</v>
      </c>
      <c r="E2563" s="3" t="str">
        <f t="shared" ref="E2563:E2626" si="163">B2563&amp;C2563&amp;D2563</f>
        <v>20161117</v>
      </c>
      <c r="F2563" s="35">
        <v>0.70833333333333337</v>
      </c>
      <c r="G2563">
        <v>16.100000000000001</v>
      </c>
    </row>
    <row r="2564" spans="1:7" x14ac:dyDescent="0.25">
      <c r="A2564" s="34">
        <v>42675</v>
      </c>
      <c r="B2564" s="3">
        <f t="shared" si="160"/>
        <v>2016</v>
      </c>
      <c r="C2564" s="3">
        <f t="shared" si="161"/>
        <v>11</v>
      </c>
      <c r="D2564" s="3">
        <f t="shared" si="162"/>
        <v>18</v>
      </c>
      <c r="E2564" s="3" t="str">
        <f t="shared" si="163"/>
        <v>20161118</v>
      </c>
      <c r="F2564" s="35">
        <v>0.75</v>
      </c>
      <c r="G2564">
        <v>17.7</v>
      </c>
    </row>
    <row r="2565" spans="1:7" x14ac:dyDescent="0.25">
      <c r="A2565" s="34">
        <v>42675</v>
      </c>
      <c r="B2565" s="3">
        <f t="shared" si="160"/>
        <v>2016</v>
      </c>
      <c r="C2565" s="3">
        <f t="shared" si="161"/>
        <v>11</v>
      </c>
      <c r="D2565" s="3">
        <f t="shared" si="162"/>
        <v>19</v>
      </c>
      <c r="E2565" s="3" t="str">
        <f t="shared" si="163"/>
        <v>20161119</v>
      </c>
      <c r="F2565" s="35">
        <v>0.79166666666666663</v>
      </c>
      <c r="G2565">
        <v>18.8</v>
      </c>
    </row>
    <row r="2566" spans="1:7" x14ac:dyDescent="0.25">
      <c r="A2566" s="34">
        <v>42675</v>
      </c>
      <c r="B2566" s="3">
        <f t="shared" si="160"/>
        <v>2016</v>
      </c>
      <c r="C2566" s="3">
        <f t="shared" si="161"/>
        <v>11</v>
      </c>
      <c r="D2566" s="3">
        <f t="shared" si="162"/>
        <v>20</v>
      </c>
      <c r="E2566" s="3" t="str">
        <f t="shared" si="163"/>
        <v>20161120</v>
      </c>
      <c r="F2566" s="35">
        <v>0.83333333333333337</v>
      </c>
      <c r="G2566">
        <v>18.8</v>
      </c>
    </row>
    <row r="2567" spans="1:7" x14ac:dyDescent="0.25">
      <c r="A2567" s="34">
        <v>42675</v>
      </c>
      <c r="B2567" s="3">
        <f t="shared" si="160"/>
        <v>2016</v>
      </c>
      <c r="C2567" s="3">
        <f t="shared" si="161"/>
        <v>11</v>
      </c>
      <c r="D2567" s="3">
        <f t="shared" si="162"/>
        <v>21</v>
      </c>
      <c r="E2567" s="3" t="str">
        <f t="shared" si="163"/>
        <v>20161121</v>
      </c>
      <c r="F2567" s="35">
        <v>0.875</v>
      </c>
      <c r="G2567">
        <v>18.2</v>
      </c>
    </row>
    <row r="2568" spans="1:7" x14ac:dyDescent="0.25">
      <c r="A2568" s="34">
        <v>42675</v>
      </c>
      <c r="B2568" s="3">
        <f t="shared" si="160"/>
        <v>2016</v>
      </c>
      <c r="C2568" s="3">
        <f t="shared" si="161"/>
        <v>11</v>
      </c>
      <c r="D2568" s="3">
        <f t="shared" si="162"/>
        <v>22</v>
      </c>
      <c r="E2568" s="3" t="str">
        <f t="shared" si="163"/>
        <v>20161122</v>
      </c>
      <c r="F2568" s="35">
        <v>0.91666666666666663</v>
      </c>
      <c r="G2568">
        <v>17.399999999999999</v>
      </c>
    </row>
    <row r="2569" spans="1:7" x14ac:dyDescent="0.25">
      <c r="A2569" s="34">
        <v>42675</v>
      </c>
      <c r="B2569" s="3">
        <f t="shared" si="160"/>
        <v>2016</v>
      </c>
      <c r="C2569" s="3">
        <f t="shared" si="161"/>
        <v>11</v>
      </c>
      <c r="D2569" s="3">
        <f t="shared" si="162"/>
        <v>23</v>
      </c>
      <c r="E2569" s="3" t="str">
        <f t="shared" si="163"/>
        <v>20161123</v>
      </c>
      <c r="F2569" s="35">
        <v>0.95833333333333337</v>
      </c>
      <c r="G2569">
        <v>15.8</v>
      </c>
    </row>
    <row r="2570" spans="1:7" x14ac:dyDescent="0.25">
      <c r="A2570" s="34">
        <v>42705</v>
      </c>
      <c r="B2570" s="3">
        <f t="shared" si="160"/>
        <v>2016</v>
      </c>
      <c r="C2570" s="3">
        <f t="shared" si="161"/>
        <v>12</v>
      </c>
      <c r="D2570" s="3">
        <f t="shared" si="162"/>
        <v>0</v>
      </c>
      <c r="E2570" s="3" t="str">
        <f t="shared" si="163"/>
        <v>2016120</v>
      </c>
      <c r="F2570" s="35">
        <v>0</v>
      </c>
      <c r="G2570">
        <v>24.9</v>
      </c>
    </row>
    <row r="2571" spans="1:7" x14ac:dyDescent="0.25">
      <c r="A2571" s="34">
        <v>42705</v>
      </c>
      <c r="B2571" s="3">
        <f t="shared" si="160"/>
        <v>2016</v>
      </c>
      <c r="C2571" s="3">
        <f t="shared" si="161"/>
        <v>12</v>
      </c>
      <c r="D2571" s="3">
        <f t="shared" si="162"/>
        <v>1</v>
      </c>
      <c r="E2571" s="3" t="str">
        <f t="shared" si="163"/>
        <v>2016121</v>
      </c>
      <c r="F2571" s="35">
        <v>4.1666666666666664E-2</v>
      </c>
      <c r="G2571">
        <v>23.7</v>
      </c>
    </row>
    <row r="2572" spans="1:7" x14ac:dyDescent="0.25">
      <c r="A2572" s="34">
        <v>42705</v>
      </c>
      <c r="B2572" s="3">
        <f t="shared" si="160"/>
        <v>2016</v>
      </c>
      <c r="C2572" s="3">
        <f t="shared" si="161"/>
        <v>12</v>
      </c>
      <c r="D2572" s="3">
        <f t="shared" si="162"/>
        <v>2</v>
      </c>
      <c r="E2572" s="3" t="str">
        <f t="shared" si="163"/>
        <v>2016122</v>
      </c>
      <c r="F2572" s="35">
        <v>8.3333333333333329E-2</v>
      </c>
      <c r="G2572">
        <v>22</v>
      </c>
    </row>
    <row r="2573" spans="1:7" x14ac:dyDescent="0.25">
      <c r="A2573" s="34">
        <v>42705</v>
      </c>
      <c r="B2573" s="3">
        <f t="shared" si="160"/>
        <v>2016</v>
      </c>
      <c r="C2573" s="3">
        <f t="shared" si="161"/>
        <v>12</v>
      </c>
      <c r="D2573" s="3">
        <f t="shared" si="162"/>
        <v>3</v>
      </c>
      <c r="E2573" s="3" t="str">
        <f t="shared" si="163"/>
        <v>2016123</v>
      </c>
      <c r="F2573" s="35">
        <v>0.125</v>
      </c>
      <c r="G2573">
        <v>20.399999999999999</v>
      </c>
    </row>
    <row r="2574" spans="1:7" x14ac:dyDescent="0.25">
      <c r="A2574" s="34">
        <v>42705</v>
      </c>
      <c r="B2574" s="3">
        <f t="shared" si="160"/>
        <v>2016</v>
      </c>
      <c r="C2574" s="3">
        <f t="shared" si="161"/>
        <v>12</v>
      </c>
      <c r="D2574" s="3">
        <f t="shared" si="162"/>
        <v>4</v>
      </c>
      <c r="E2574" s="3" t="str">
        <f t="shared" si="163"/>
        <v>2016124</v>
      </c>
      <c r="F2574" s="35">
        <v>0.16666666666666666</v>
      </c>
      <c r="G2574">
        <v>19.7</v>
      </c>
    </row>
    <row r="2575" spans="1:7" x14ac:dyDescent="0.25">
      <c r="A2575" s="34">
        <v>42705</v>
      </c>
      <c r="B2575" s="3">
        <f t="shared" si="160"/>
        <v>2016</v>
      </c>
      <c r="C2575" s="3">
        <f t="shared" si="161"/>
        <v>12</v>
      </c>
      <c r="D2575" s="3">
        <f t="shared" si="162"/>
        <v>5</v>
      </c>
      <c r="E2575" s="3" t="str">
        <f t="shared" si="163"/>
        <v>2016125</v>
      </c>
      <c r="F2575" s="35">
        <v>0.20833333333333334</v>
      </c>
      <c r="G2575">
        <v>19.7</v>
      </c>
    </row>
    <row r="2576" spans="1:7" x14ac:dyDescent="0.25">
      <c r="A2576" s="34">
        <v>42705</v>
      </c>
      <c r="B2576" s="3">
        <f t="shared" si="160"/>
        <v>2016</v>
      </c>
      <c r="C2576" s="3">
        <f t="shared" si="161"/>
        <v>12</v>
      </c>
      <c r="D2576" s="3">
        <f t="shared" si="162"/>
        <v>6</v>
      </c>
      <c r="E2576" s="3" t="str">
        <f t="shared" si="163"/>
        <v>2016126</v>
      </c>
      <c r="F2576" s="35">
        <v>0.25</v>
      </c>
      <c r="G2576">
        <v>21.1</v>
      </c>
    </row>
    <row r="2577" spans="1:7" x14ac:dyDescent="0.25">
      <c r="A2577" s="34">
        <v>42705</v>
      </c>
      <c r="B2577" s="3">
        <f t="shared" si="160"/>
        <v>2016</v>
      </c>
      <c r="C2577" s="3">
        <f t="shared" si="161"/>
        <v>12</v>
      </c>
      <c r="D2577" s="3">
        <f t="shared" si="162"/>
        <v>7</v>
      </c>
      <c r="E2577" s="3" t="str">
        <f t="shared" si="163"/>
        <v>2016127</v>
      </c>
      <c r="F2577" s="35">
        <v>0.29166666666666669</v>
      </c>
      <c r="G2577">
        <v>21.6</v>
      </c>
    </row>
    <row r="2578" spans="1:7" x14ac:dyDescent="0.25">
      <c r="A2578" s="34">
        <v>42705</v>
      </c>
      <c r="B2578" s="3">
        <f t="shared" si="160"/>
        <v>2016</v>
      </c>
      <c r="C2578" s="3">
        <f t="shared" si="161"/>
        <v>12</v>
      </c>
      <c r="D2578" s="3">
        <f t="shared" si="162"/>
        <v>8</v>
      </c>
      <c r="E2578" s="3" t="str">
        <f t="shared" si="163"/>
        <v>2016128</v>
      </c>
      <c r="F2578" s="35">
        <v>0.33333333333333331</v>
      </c>
      <c r="G2578">
        <v>22.4</v>
      </c>
    </row>
    <row r="2579" spans="1:7" x14ac:dyDescent="0.25">
      <c r="A2579" s="34">
        <v>42705</v>
      </c>
      <c r="B2579" s="3">
        <f t="shared" si="160"/>
        <v>2016</v>
      </c>
      <c r="C2579" s="3">
        <f t="shared" si="161"/>
        <v>12</v>
      </c>
      <c r="D2579" s="3">
        <f t="shared" si="162"/>
        <v>9</v>
      </c>
      <c r="E2579" s="3" t="str">
        <f t="shared" si="163"/>
        <v>2016129</v>
      </c>
      <c r="F2579" s="35">
        <v>0.375</v>
      </c>
      <c r="G2579">
        <v>23.3</v>
      </c>
    </row>
    <row r="2580" spans="1:7" x14ac:dyDescent="0.25">
      <c r="A2580" s="34">
        <v>42705</v>
      </c>
      <c r="B2580" s="3">
        <f t="shared" si="160"/>
        <v>2016</v>
      </c>
      <c r="C2580" s="3">
        <f t="shared" si="161"/>
        <v>12</v>
      </c>
      <c r="D2580" s="3">
        <f t="shared" si="162"/>
        <v>10</v>
      </c>
      <c r="E2580" s="3" t="str">
        <f t="shared" si="163"/>
        <v>20161210</v>
      </c>
      <c r="F2580" s="35">
        <v>0.41666666666666669</v>
      </c>
      <c r="G2580">
        <v>23.4</v>
      </c>
    </row>
    <row r="2581" spans="1:7" x14ac:dyDescent="0.25">
      <c r="A2581" s="34">
        <v>42705</v>
      </c>
      <c r="B2581" s="3">
        <f t="shared" si="160"/>
        <v>2016</v>
      </c>
      <c r="C2581" s="3">
        <f t="shared" si="161"/>
        <v>12</v>
      </c>
      <c r="D2581" s="3">
        <f t="shared" si="162"/>
        <v>11</v>
      </c>
      <c r="E2581" s="3" t="str">
        <f t="shared" si="163"/>
        <v>20161211</v>
      </c>
      <c r="F2581" s="35">
        <v>0.45833333333333331</v>
      </c>
      <c r="G2581">
        <v>22.6</v>
      </c>
    </row>
    <row r="2582" spans="1:7" x14ac:dyDescent="0.25">
      <c r="A2582" s="34">
        <v>42705</v>
      </c>
      <c r="B2582" s="3">
        <f t="shared" si="160"/>
        <v>2016</v>
      </c>
      <c r="C2582" s="3">
        <f t="shared" si="161"/>
        <v>12</v>
      </c>
      <c r="D2582" s="3">
        <f t="shared" si="162"/>
        <v>12</v>
      </c>
      <c r="E2582" s="3" t="str">
        <f t="shared" si="163"/>
        <v>20161212</v>
      </c>
      <c r="F2582" s="35">
        <v>0.5</v>
      </c>
      <c r="G2582">
        <v>22.8</v>
      </c>
    </row>
    <row r="2583" spans="1:7" x14ac:dyDescent="0.25">
      <c r="A2583" s="34">
        <v>42705</v>
      </c>
      <c r="B2583" s="3">
        <f t="shared" si="160"/>
        <v>2016</v>
      </c>
      <c r="C2583" s="3">
        <f t="shared" si="161"/>
        <v>12</v>
      </c>
      <c r="D2583" s="3">
        <f t="shared" si="162"/>
        <v>13</v>
      </c>
      <c r="E2583" s="3" t="str">
        <f t="shared" si="163"/>
        <v>20161213</v>
      </c>
      <c r="F2583" s="35">
        <v>0.54166666666666663</v>
      </c>
      <c r="G2583">
        <v>23</v>
      </c>
    </row>
    <row r="2584" spans="1:7" x14ac:dyDescent="0.25">
      <c r="A2584" s="34">
        <v>42705</v>
      </c>
      <c r="B2584" s="3">
        <f t="shared" si="160"/>
        <v>2016</v>
      </c>
      <c r="C2584" s="3">
        <f t="shared" si="161"/>
        <v>12</v>
      </c>
      <c r="D2584" s="3">
        <f t="shared" si="162"/>
        <v>14</v>
      </c>
      <c r="E2584" s="3" t="str">
        <f t="shared" si="163"/>
        <v>20161214</v>
      </c>
      <c r="F2584" s="35">
        <v>0.58333333333333337</v>
      </c>
      <c r="G2584">
        <v>22.9</v>
      </c>
    </row>
    <row r="2585" spans="1:7" x14ac:dyDescent="0.25">
      <c r="A2585" s="34">
        <v>42705</v>
      </c>
      <c r="B2585" s="3">
        <f t="shared" si="160"/>
        <v>2016</v>
      </c>
      <c r="C2585" s="3">
        <f t="shared" si="161"/>
        <v>12</v>
      </c>
      <c r="D2585" s="3">
        <f t="shared" si="162"/>
        <v>15</v>
      </c>
      <c r="E2585" s="3" t="str">
        <f t="shared" si="163"/>
        <v>20161215</v>
      </c>
      <c r="F2585" s="35">
        <v>0.625</v>
      </c>
      <c r="G2585">
        <v>23.3</v>
      </c>
    </row>
    <row r="2586" spans="1:7" x14ac:dyDescent="0.25">
      <c r="A2586" s="34">
        <v>42705</v>
      </c>
      <c r="B2586" s="3">
        <f t="shared" si="160"/>
        <v>2016</v>
      </c>
      <c r="C2586" s="3">
        <f t="shared" si="161"/>
        <v>12</v>
      </c>
      <c r="D2586" s="3">
        <f t="shared" si="162"/>
        <v>16</v>
      </c>
      <c r="E2586" s="3" t="str">
        <f t="shared" si="163"/>
        <v>20161216</v>
      </c>
      <c r="F2586" s="35">
        <v>0.66666666666666663</v>
      </c>
      <c r="G2586">
        <v>24.8</v>
      </c>
    </row>
    <row r="2587" spans="1:7" x14ac:dyDescent="0.25">
      <c r="A2587" s="34">
        <v>42705</v>
      </c>
      <c r="B2587" s="3">
        <f t="shared" si="160"/>
        <v>2016</v>
      </c>
      <c r="C2587" s="3">
        <f t="shared" si="161"/>
        <v>12</v>
      </c>
      <c r="D2587" s="3">
        <f t="shared" si="162"/>
        <v>17</v>
      </c>
      <c r="E2587" s="3" t="str">
        <f t="shared" si="163"/>
        <v>20161217</v>
      </c>
      <c r="F2587" s="35">
        <v>0.70833333333333337</v>
      </c>
      <c r="G2587">
        <v>25.8</v>
      </c>
    </row>
    <row r="2588" spans="1:7" x14ac:dyDescent="0.25">
      <c r="A2588" s="34">
        <v>42705</v>
      </c>
      <c r="B2588" s="3">
        <f t="shared" si="160"/>
        <v>2016</v>
      </c>
      <c r="C2588" s="3">
        <f t="shared" si="161"/>
        <v>12</v>
      </c>
      <c r="D2588" s="3">
        <f t="shared" si="162"/>
        <v>18</v>
      </c>
      <c r="E2588" s="3" t="str">
        <f t="shared" si="163"/>
        <v>20161218</v>
      </c>
      <c r="F2588" s="35">
        <v>0.75</v>
      </c>
      <c r="G2588">
        <v>26.9</v>
      </c>
    </row>
    <row r="2589" spans="1:7" x14ac:dyDescent="0.25">
      <c r="A2589" s="34">
        <v>42705</v>
      </c>
      <c r="B2589" s="3">
        <f t="shared" si="160"/>
        <v>2016</v>
      </c>
      <c r="C2589" s="3">
        <f t="shared" si="161"/>
        <v>12</v>
      </c>
      <c r="D2589" s="3">
        <f t="shared" si="162"/>
        <v>19</v>
      </c>
      <c r="E2589" s="3" t="str">
        <f t="shared" si="163"/>
        <v>20161219</v>
      </c>
      <c r="F2589" s="35">
        <v>0.79166666666666663</v>
      </c>
      <c r="G2589">
        <v>28.5</v>
      </c>
    </row>
    <row r="2590" spans="1:7" x14ac:dyDescent="0.25">
      <c r="A2590" s="34">
        <v>42705</v>
      </c>
      <c r="B2590" s="3">
        <f t="shared" si="160"/>
        <v>2016</v>
      </c>
      <c r="C2590" s="3">
        <f t="shared" si="161"/>
        <v>12</v>
      </c>
      <c r="D2590" s="3">
        <f t="shared" si="162"/>
        <v>20</v>
      </c>
      <c r="E2590" s="3" t="str">
        <f t="shared" si="163"/>
        <v>20161220</v>
      </c>
      <c r="F2590" s="35">
        <v>0.83333333333333337</v>
      </c>
      <c r="G2590">
        <v>28.7</v>
      </c>
    </row>
    <row r="2591" spans="1:7" x14ac:dyDescent="0.25">
      <c r="A2591" s="34">
        <v>42705</v>
      </c>
      <c r="B2591" s="3">
        <f t="shared" si="160"/>
        <v>2016</v>
      </c>
      <c r="C2591" s="3">
        <f t="shared" si="161"/>
        <v>12</v>
      </c>
      <c r="D2591" s="3">
        <f t="shared" si="162"/>
        <v>21</v>
      </c>
      <c r="E2591" s="3" t="str">
        <f t="shared" si="163"/>
        <v>20161221</v>
      </c>
      <c r="F2591" s="35">
        <v>0.875</v>
      </c>
      <c r="G2591">
        <v>28</v>
      </c>
    </row>
    <row r="2592" spans="1:7" x14ac:dyDescent="0.25">
      <c r="A2592" s="34">
        <v>42705</v>
      </c>
      <c r="B2592" s="3">
        <f t="shared" si="160"/>
        <v>2016</v>
      </c>
      <c r="C2592" s="3">
        <f t="shared" si="161"/>
        <v>12</v>
      </c>
      <c r="D2592" s="3">
        <f t="shared" si="162"/>
        <v>22</v>
      </c>
      <c r="E2592" s="3" t="str">
        <f t="shared" si="163"/>
        <v>20161222</v>
      </c>
      <c r="F2592" s="35">
        <v>0.91666666666666663</v>
      </c>
      <c r="G2592">
        <v>27.6</v>
      </c>
    </row>
    <row r="2593" spans="1:7" x14ac:dyDescent="0.25">
      <c r="A2593" s="34">
        <v>42705</v>
      </c>
      <c r="B2593" s="3">
        <f t="shared" si="160"/>
        <v>2016</v>
      </c>
      <c r="C2593" s="3">
        <f t="shared" si="161"/>
        <v>12</v>
      </c>
      <c r="D2593" s="3">
        <f t="shared" si="162"/>
        <v>23</v>
      </c>
      <c r="E2593" s="3" t="str">
        <f t="shared" si="163"/>
        <v>20161223</v>
      </c>
      <c r="F2593" s="35">
        <v>0.95833333333333337</v>
      </c>
      <c r="G2593">
        <v>26.2</v>
      </c>
    </row>
    <row r="2594" spans="1:7" x14ac:dyDescent="0.25">
      <c r="A2594" s="34">
        <v>42736</v>
      </c>
      <c r="B2594" s="3">
        <f t="shared" si="160"/>
        <v>2017</v>
      </c>
      <c r="C2594" s="3">
        <f t="shared" si="161"/>
        <v>1</v>
      </c>
      <c r="D2594" s="3">
        <f t="shared" si="162"/>
        <v>0</v>
      </c>
      <c r="E2594" s="3" t="str">
        <f t="shared" si="163"/>
        <v>201710</v>
      </c>
      <c r="F2594" s="35">
        <v>0</v>
      </c>
      <c r="G2594">
        <v>26.5</v>
      </c>
    </row>
    <row r="2595" spans="1:7" x14ac:dyDescent="0.25">
      <c r="A2595" s="34">
        <v>42736</v>
      </c>
      <c r="B2595" s="3">
        <f t="shared" si="160"/>
        <v>2017</v>
      </c>
      <c r="C2595" s="3">
        <f t="shared" si="161"/>
        <v>1</v>
      </c>
      <c r="D2595" s="3">
        <f t="shared" si="162"/>
        <v>1</v>
      </c>
      <c r="E2595" s="3" t="str">
        <f t="shared" si="163"/>
        <v>201711</v>
      </c>
      <c r="F2595" s="35">
        <v>4.1666666666666664E-2</v>
      </c>
      <c r="G2595">
        <v>24.6</v>
      </c>
    </row>
    <row r="2596" spans="1:7" x14ac:dyDescent="0.25">
      <c r="A2596" s="34">
        <v>42736</v>
      </c>
      <c r="B2596" s="3">
        <f t="shared" si="160"/>
        <v>2017</v>
      </c>
      <c r="C2596" s="3">
        <f t="shared" si="161"/>
        <v>1</v>
      </c>
      <c r="D2596" s="3">
        <f t="shared" si="162"/>
        <v>2</v>
      </c>
      <c r="E2596" s="3" t="str">
        <f t="shared" si="163"/>
        <v>201712</v>
      </c>
      <c r="F2596" s="35">
        <v>8.3333333333333329E-2</v>
      </c>
      <c r="G2596">
        <v>22.7</v>
      </c>
    </row>
    <row r="2597" spans="1:7" x14ac:dyDescent="0.25">
      <c r="A2597" s="34">
        <v>42736</v>
      </c>
      <c r="B2597" s="3">
        <f t="shared" si="160"/>
        <v>2017</v>
      </c>
      <c r="C2597" s="3">
        <f t="shared" si="161"/>
        <v>1</v>
      </c>
      <c r="D2597" s="3">
        <f t="shared" si="162"/>
        <v>3</v>
      </c>
      <c r="E2597" s="3" t="str">
        <f t="shared" si="163"/>
        <v>201713</v>
      </c>
      <c r="F2597" s="35">
        <v>0.125</v>
      </c>
      <c r="G2597">
        <v>22</v>
      </c>
    </row>
    <row r="2598" spans="1:7" x14ac:dyDescent="0.25">
      <c r="A2598" s="34">
        <v>42736</v>
      </c>
      <c r="B2598" s="3">
        <f t="shared" si="160"/>
        <v>2017</v>
      </c>
      <c r="C2598" s="3">
        <f t="shared" si="161"/>
        <v>1</v>
      </c>
      <c r="D2598" s="3">
        <f t="shared" si="162"/>
        <v>4</v>
      </c>
      <c r="E2598" s="3" t="str">
        <f t="shared" si="163"/>
        <v>201714</v>
      </c>
      <c r="F2598" s="35">
        <v>0.16666666666666666</v>
      </c>
      <c r="G2598">
        <v>21.1</v>
      </c>
    </row>
    <row r="2599" spans="1:7" x14ac:dyDescent="0.25">
      <c r="A2599" s="34">
        <v>42736</v>
      </c>
      <c r="B2599" s="3">
        <f t="shared" si="160"/>
        <v>2017</v>
      </c>
      <c r="C2599" s="3">
        <f t="shared" si="161"/>
        <v>1</v>
      </c>
      <c r="D2599" s="3">
        <f t="shared" si="162"/>
        <v>5</v>
      </c>
      <c r="E2599" s="3" t="str">
        <f t="shared" si="163"/>
        <v>201715</v>
      </c>
      <c r="F2599" s="35">
        <v>0.20833333333333334</v>
      </c>
      <c r="G2599">
        <v>21.1</v>
      </c>
    </row>
    <row r="2600" spans="1:7" x14ac:dyDescent="0.25">
      <c r="A2600" s="34">
        <v>42736</v>
      </c>
      <c r="B2600" s="3">
        <f t="shared" si="160"/>
        <v>2017</v>
      </c>
      <c r="C2600" s="3">
        <f t="shared" si="161"/>
        <v>1</v>
      </c>
      <c r="D2600" s="3">
        <f t="shared" si="162"/>
        <v>6</v>
      </c>
      <c r="E2600" s="3" t="str">
        <f t="shared" si="163"/>
        <v>201716</v>
      </c>
      <c r="F2600" s="35">
        <v>0.25</v>
      </c>
      <c r="G2600">
        <v>22</v>
      </c>
    </row>
    <row r="2601" spans="1:7" x14ac:dyDescent="0.25">
      <c r="A2601" s="34">
        <v>42736</v>
      </c>
      <c r="B2601" s="3">
        <f t="shared" si="160"/>
        <v>2017</v>
      </c>
      <c r="C2601" s="3">
        <f t="shared" si="161"/>
        <v>1</v>
      </c>
      <c r="D2601" s="3">
        <f t="shared" si="162"/>
        <v>7</v>
      </c>
      <c r="E2601" s="3" t="str">
        <f t="shared" si="163"/>
        <v>201717</v>
      </c>
      <c r="F2601" s="35">
        <v>0.29166666666666669</v>
      </c>
      <c r="G2601">
        <v>22.5</v>
      </c>
    </row>
    <row r="2602" spans="1:7" x14ac:dyDescent="0.25">
      <c r="A2602" s="34">
        <v>42736</v>
      </c>
      <c r="B2602" s="3">
        <f t="shared" si="160"/>
        <v>2017</v>
      </c>
      <c r="C2602" s="3">
        <f t="shared" si="161"/>
        <v>1</v>
      </c>
      <c r="D2602" s="3">
        <f t="shared" si="162"/>
        <v>8</v>
      </c>
      <c r="E2602" s="3" t="str">
        <f t="shared" si="163"/>
        <v>201718</v>
      </c>
      <c r="F2602" s="35">
        <v>0.33333333333333331</v>
      </c>
      <c r="G2602">
        <v>23.2</v>
      </c>
    </row>
    <row r="2603" spans="1:7" x14ac:dyDescent="0.25">
      <c r="A2603" s="34">
        <v>42736</v>
      </c>
      <c r="B2603" s="3">
        <f t="shared" si="160"/>
        <v>2017</v>
      </c>
      <c r="C2603" s="3">
        <f t="shared" si="161"/>
        <v>1</v>
      </c>
      <c r="D2603" s="3">
        <f t="shared" si="162"/>
        <v>9</v>
      </c>
      <c r="E2603" s="3" t="str">
        <f t="shared" si="163"/>
        <v>201719</v>
      </c>
      <c r="F2603" s="35">
        <v>0.375</v>
      </c>
      <c r="G2603">
        <v>24.5</v>
      </c>
    </row>
    <row r="2604" spans="1:7" x14ac:dyDescent="0.25">
      <c r="A2604" s="34">
        <v>42736</v>
      </c>
      <c r="B2604" s="3">
        <f t="shared" si="160"/>
        <v>2017</v>
      </c>
      <c r="C2604" s="3">
        <f t="shared" si="161"/>
        <v>1</v>
      </c>
      <c r="D2604" s="3">
        <f t="shared" si="162"/>
        <v>10</v>
      </c>
      <c r="E2604" s="3" t="str">
        <f t="shared" si="163"/>
        <v>2017110</v>
      </c>
      <c r="F2604" s="35">
        <v>0.41666666666666669</v>
      </c>
      <c r="G2604">
        <v>24.1</v>
      </c>
    </row>
    <row r="2605" spans="1:7" x14ac:dyDescent="0.25">
      <c r="A2605" s="34">
        <v>42736</v>
      </c>
      <c r="B2605" s="3">
        <f t="shared" si="160"/>
        <v>2017</v>
      </c>
      <c r="C2605" s="3">
        <f t="shared" si="161"/>
        <v>1</v>
      </c>
      <c r="D2605" s="3">
        <f t="shared" si="162"/>
        <v>11</v>
      </c>
      <c r="E2605" s="3" t="str">
        <f t="shared" si="163"/>
        <v>2017111</v>
      </c>
      <c r="F2605" s="35">
        <v>0.45833333333333331</v>
      </c>
      <c r="G2605">
        <v>22.2</v>
      </c>
    </row>
    <row r="2606" spans="1:7" x14ac:dyDescent="0.25">
      <c r="A2606" s="34">
        <v>42736</v>
      </c>
      <c r="B2606" s="3">
        <f t="shared" si="160"/>
        <v>2017</v>
      </c>
      <c r="C2606" s="3">
        <f t="shared" si="161"/>
        <v>1</v>
      </c>
      <c r="D2606" s="3">
        <f t="shared" si="162"/>
        <v>12</v>
      </c>
      <c r="E2606" s="3" t="str">
        <f t="shared" si="163"/>
        <v>2017112</v>
      </c>
      <c r="F2606" s="35">
        <v>0.5</v>
      </c>
      <c r="G2606">
        <v>21.8</v>
      </c>
    </row>
    <row r="2607" spans="1:7" x14ac:dyDescent="0.25">
      <c r="A2607" s="34">
        <v>42736</v>
      </c>
      <c r="B2607" s="3">
        <f t="shared" si="160"/>
        <v>2017</v>
      </c>
      <c r="C2607" s="3">
        <f t="shared" si="161"/>
        <v>1</v>
      </c>
      <c r="D2607" s="3">
        <f t="shared" si="162"/>
        <v>13</v>
      </c>
      <c r="E2607" s="3" t="str">
        <f t="shared" si="163"/>
        <v>2017113</v>
      </c>
      <c r="F2607" s="35">
        <v>0.54166666666666663</v>
      </c>
      <c r="G2607">
        <v>21.1</v>
      </c>
    </row>
    <row r="2608" spans="1:7" x14ac:dyDescent="0.25">
      <c r="A2608" s="34">
        <v>42736</v>
      </c>
      <c r="B2608" s="3">
        <f t="shared" si="160"/>
        <v>2017</v>
      </c>
      <c r="C2608" s="3">
        <f t="shared" si="161"/>
        <v>1</v>
      </c>
      <c r="D2608" s="3">
        <f t="shared" si="162"/>
        <v>14</v>
      </c>
      <c r="E2608" s="3" t="str">
        <f t="shared" si="163"/>
        <v>2017114</v>
      </c>
      <c r="F2608" s="35">
        <v>0.58333333333333337</v>
      </c>
      <c r="G2608">
        <v>20.6</v>
      </c>
    </row>
    <row r="2609" spans="1:7" x14ac:dyDescent="0.25">
      <c r="A2609" s="34">
        <v>42736</v>
      </c>
      <c r="B2609" s="3">
        <f t="shared" si="160"/>
        <v>2017</v>
      </c>
      <c r="C2609" s="3">
        <f t="shared" si="161"/>
        <v>1</v>
      </c>
      <c r="D2609" s="3">
        <f t="shared" si="162"/>
        <v>15</v>
      </c>
      <c r="E2609" s="3" t="str">
        <f t="shared" si="163"/>
        <v>2017115</v>
      </c>
      <c r="F2609" s="35">
        <v>0.625</v>
      </c>
      <c r="G2609">
        <v>20.7</v>
      </c>
    </row>
    <row r="2610" spans="1:7" x14ac:dyDescent="0.25">
      <c r="A2610" s="34">
        <v>42736</v>
      </c>
      <c r="B2610" s="3">
        <f t="shared" si="160"/>
        <v>2017</v>
      </c>
      <c r="C2610" s="3">
        <f t="shared" si="161"/>
        <v>1</v>
      </c>
      <c r="D2610" s="3">
        <f t="shared" si="162"/>
        <v>16</v>
      </c>
      <c r="E2610" s="3" t="str">
        <f t="shared" si="163"/>
        <v>2017116</v>
      </c>
      <c r="F2610" s="35">
        <v>0.66666666666666663</v>
      </c>
      <c r="G2610">
        <v>22</v>
      </c>
    </row>
    <row r="2611" spans="1:7" x14ac:dyDescent="0.25">
      <c r="A2611" s="34">
        <v>42736</v>
      </c>
      <c r="B2611" s="3">
        <f t="shared" si="160"/>
        <v>2017</v>
      </c>
      <c r="C2611" s="3">
        <f t="shared" si="161"/>
        <v>1</v>
      </c>
      <c r="D2611" s="3">
        <f t="shared" si="162"/>
        <v>17</v>
      </c>
      <c r="E2611" s="3" t="str">
        <f t="shared" si="163"/>
        <v>2017117</v>
      </c>
      <c r="F2611" s="35">
        <v>0.70833333333333337</v>
      </c>
      <c r="G2611">
        <v>24.1</v>
      </c>
    </row>
    <row r="2612" spans="1:7" x14ac:dyDescent="0.25">
      <c r="A2612" s="34">
        <v>42736</v>
      </c>
      <c r="B2612" s="3">
        <f t="shared" si="160"/>
        <v>2017</v>
      </c>
      <c r="C2612" s="3">
        <f t="shared" si="161"/>
        <v>1</v>
      </c>
      <c r="D2612" s="3">
        <f t="shared" si="162"/>
        <v>18</v>
      </c>
      <c r="E2612" s="3" t="str">
        <f t="shared" si="163"/>
        <v>2017118</v>
      </c>
      <c r="F2612" s="35">
        <v>0.75</v>
      </c>
      <c r="G2612">
        <v>25.7</v>
      </c>
    </row>
    <row r="2613" spans="1:7" x14ac:dyDescent="0.25">
      <c r="A2613" s="34">
        <v>42736</v>
      </c>
      <c r="B2613" s="3">
        <f t="shared" si="160"/>
        <v>2017</v>
      </c>
      <c r="C2613" s="3">
        <f t="shared" si="161"/>
        <v>1</v>
      </c>
      <c r="D2613" s="3">
        <f t="shared" si="162"/>
        <v>19</v>
      </c>
      <c r="E2613" s="3" t="str">
        <f t="shared" si="163"/>
        <v>2017119</v>
      </c>
      <c r="F2613" s="35">
        <v>0.79166666666666663</v>
      </c>
      <c r="G2613">
        <v>27.2</v>
      </c>
    </row>
    <row r="2614" spans="1:7" x14ac:dyDescent="0.25">
      <c r="A2614" s="34">
        <v>42736</v>
      </c>
      <c r="B2614" s="3">
        <f t="shared" si="160"/>
        <v>2017</v>
      </c>
      <c r="C2614" s="3">
        <f t="shared" si="161"/>
        <v>1</v>
      </c>
      <c r="D2614" s="3">
        <f t="shared" si="162"/>
        <v>20</v>
      </c>
      <c r="E2614" s="3" t="str">
        <f t="shared" si="163"/>
        <v>2017120</v>
      </c>
      <c r="F2614" s="35">
        <v>0.83333333333333337</v>
      </c>
      <c r="G2614">
        <v>27.9</v>
      </c>
    </row>
    <row r="2615" spans="1:7" x14ac:dyDescent="0.25">
      <c r="A2615" s="34">
        <v>42736</v>
      </c>
      <c r="B2615" s="3">
        <f t="shared" si="160"/>
        <v>2017</v>
      </c>
      <c r="C2615" s="3">
        <f t="shared" si="161"/>
        <v>1</v>
      </c>
      <c r="D2615" s="3">
        <f t="shared" si="162"/>
        <v>21</v>
      </c>
      <c r="E2615" s="3" t="str">
        <f t="shared" si="163"/>
        <v>2017121</v>
      </c>
      <c r="F2615" s="35">
        <v>0.875</v>
      </c>
      <c r="G2615">
        <v>28.6</v>
      </c>
    </row>
    <row r="2616" spans="1:7" x14ac:dyDescent="0.25">
      <c r="A2616" s="34">
        <v>42736</v>
      </c>
      <c r="B2616" s="3">
        <f t="shared" si="160"/>
        <v>2017</v>
      </c>
      <c r="C2616" s="3">
        <f t="shared" si="161"/>
        <v>1</v>
      </c>
      <c r="D2616" s="3">
        <f t="shared" si="162"/>
        <v>22</v>
      </c>
      <c r="E2616" s="3" t="str">
        <f t="shared" si="163"/>
        <v>2017122</v>
      </c>
      <c r="F2616" s="35">
        <v>0.91666666666666663</v>
      </c>
      <c r="G2616">
        <v>28.6</v>
      </c>
    </row>
    <row r="2617" spans="1:7" x14ac:dyDescent="0.25">
      <c r="A2617" s="34">
        <v>42736</v>
      </c>
      <c r="B2617" s="3">
        <f t="shared" si="160"/>
        <v>2017</v>
      </c>
      <c r="C2617" s="3">
        <f t="shared" si="161"/>
        <v>1</v>
      </c>
      <c r="D2617" s="3">
        <f t="shared" si="162"/>
        <v>23</v>
      </c>
      <c r="E2617" s="3" t="str">
        <f t="shared" si="163"/>
        <v>2017123</v>
      </c>
      <c r="F2617" s="35">
        <v>0.95833333333333337</v>
      </c>
      <c r="G2617">
        <v>27.4</v>
      </c>
    </row>
    <row r="2618" spans="1:7" x14ac:dyDescent="0.25">
      <c r="A2618" s="34">
        <v>42767</v>
      </c>
      <c r="B2618" s="3">
        <f t="shared" si="160"/>
        <v>2017</v>
      </c>
      <c r="C2618" s="3">
        <f t="shared" si="161"/>
        <v>2</v>
      </c>
      <c r="D2618" s="3">
        <f t="shared" si="162"/>
        <v>0</v>
      </c>
      <c r="E2618" s="3" t="str">
        <f t="shared" si="163"/>
        <v>201720</v>
      </c>
      <c r="F2618" s="35">
        <v>0</v>
      </c>
      <c r="G2618">
        <v>15.9</v>
      </c>
    </row>
    <row r="2619" spans="1:7" x14ac:dyDescent="0.25">
      <c r="A2619" s="34">
        <v>42767</v>
      </c>
      <c r="B2619" s="3">
        <f t="shared" si="160"/>
        <v>2017</v>
      </c>
      <c r="C2619" s="3">
        <f t="shared" si="161"/>
        <v>2</v>
      </c>
      <c r="D2619" s="3">
        <f t="shared" si="162"/>
        <v>1</v>
      </c>
      <c r="E2619" s="3" t="str">
        <f t="shared" si="163"/>
        <v>201721</v>
      </c>
      <c r="F2619" s="35">
        <v>4.1666666666666664E-2</v>
      </c>
      <c r="G2619">
        <v>15</v>
      </c>
    </row>
    <row r="2620" spans="1:7" x14ac:dyDescent="0.25">
      <c r="A2620" s="34">
        <v>42767</v>
      </c>
      <c r="B2620" s="3">
        <f t="shared" si="160"/>
        <v>2017</v>
      </c>
      <c r="C2620" s="3">
        <f t="shared" si="161"/>
        <v>2</v>
      </c>
      <c r="D2620" s="3">
        <f t="shared" si="162"/>
        <v>2</v>
      </c>
      <c r="E2620" s="3" t="str">
        <f t="shared" si="163"/>
        <v>201722</v>
      </c>
      <c r="F2620" s="35">
        <v>8.3333333333333329E-2</v>
      </c>
      <c r="G2620">
        <v>14.9</v>
      </c>
    </row>
    <row r="2621" spans="1:7" x14ac:dyDescent="0.25">
      <c r="A2621" s="34">
        <v>42767</v>
      </c>
      <c r="B2621" s="3">
        <f t="shared" si="160"/>
        <v>2017</v>
      </c>
      <c r="C2621" s="3">
        <f t="shared" si="161"/>
        <v>2</v>
      </c>
      <c r="D2621" s="3">
        <f t="shared" si="162"/>
        <v>3</v>
      </c>
      <c r="E2621" s="3" t="str">
        <f t="shared" si="163"/>
        <v>201723</v>
      </c>
      <c r="F2621" s="35">
        <v>0.125</v>
      </c>
      <c r="G2621">
        <v>15.2</v>
      </c>
    </row>
    <row r="2622" spans="1:7" x14ac:dyDescent="0.25">
      <c r="A2622" s="34">
        <v>42767</v>
      </c>
      <c r="B2622" s="3">
        <f t="shared" si="160"/>
        <v>2017</v>
      </c>
      <c r="C2622" s="3">
        <f t="shared" si="161"/>
        <v>2</v>
      </c>
      <c r="D2622" s="3">
        <f t="shared" si="162"/>
        <v>4</v>
      </c>
      <c r="E2622" s="3" t="str">
        <f t="shared" si="163"/>
        <v>201724</v>
      </c>
      <c r="F2622" s="35">
        <v>0.16666666666666666</v>
      </c>
      <c r="G2622">
        <v>15.3</v>
      </c>
    </row>
    <row r="2623" spans="1:7" x14ac:dyDescent="0.25">
      <c r="A2623" s="34">
        <v>42767</v>
      </c>
      <c r="B2623" s="3">
        <f t="shared" si="160"/>
        <v>2017</v>
      </c>
      <c r="C2623" s="3">
        <f t="shared" si="161"/>
        <v>2</v>
      </c>
      <c r="D2623" s="3">
        <f t="shared" si="162"/>
        <v>5</v>
      </c>
      <c r="E2623" s="3" t="str">
        <f t="shared" si="163"/>
        <v>201725</v>
      </c>
      <c r="F2623" s="35">
        <v>0.20833333333333334</v>
      </c>
      <c r="G2623">
        <v>15.9</v>
      </c>
    </row>
    <row r="2624" spans="1:7" x14ac:dyDescent="0.25">
      <c r="A2624" s="34">
        <v>42767</v>
      </c>
      <c r="B2624" s="3">
        <f t="shared" si="160"/>
        <v>2017</v>
      </c>
      <c r="C2624" s="3">
        <f t="shared" si="161"/>
        <v>2</v>
      </c>
      <c r="D2624" s="3">
        <f t="shared" si="162"/>
        <v>6</v>
      </c>
      <c r="E2624" s="3" t="str">
        <f t="shared" si="163"/>
        <v>201726</v>
      </c>
      <c r="F2624" s="35">
        <v>0.25</v>
      </c>
      <c r="G2624">
        <v>17.100000000000001</v>
      </c>
    </row>
    <row r="2625" spans="1:7" x14ac:dyDescent="0.25">
      <c r="A2625" s="34">
        <v>42767</v>
      </c>
      <c r="B2625" s="3">
        <f t="shared" si="160"/>
        <v>2017</v>
      </c>
      <c r="C2625" s="3">
        <f t="shared" si="161"/>
        <v>2</v>
      </c>
      <c r="D2625" s="3">
        <f t="shared" si="162"/>
        <v>7</v>
      </c>
      <c r="E2625" s="3" t="str">
        <f t="shared" si="163"/>
        <v>201727</v>
      </c>
      <c r="F2625" s="35">
        <v>0.29166666666666669</v>
      </c>
      <c r="G2625">
        <v>18.3</v>
      </c>
    </row>
    <row r="2626" spans="1:7" x14ac:dyDescent="0.25">
      <c r="A2626" s="34">
        <v>42767</v>
      </c>
      <c r="B2626" s="3">
        <f t="shared" si="160"/>
        <v>2017</v>
      </c>
      <c r="C2626" s="3">
        <f t="shared" si="161"/>
        <v>2</v>
      </c>
      <c r="D2626" s="3">
        <f t="shared" si="162"/>
        <v>8</v>
      </c>
      <c r="E2626" s="3" t="str">
        <f t="shared" si="163"/>
        <v>201728</v>
      </c>
      <c r="F2626" s="35">
        <v>0.33333333333333331</v>
      </c>
      <c r="G2626">
        <v>19.600000000000001</v>
      </c>
    </row>
    <row r="2627" spans="1:7" x14ac:dyDescent="0.25">
      <c r="A2627" s="34">
        <v>42767</v>
      </c>
      <c r="B2627" s="3">
        <f t="shared" ref="B2627:B2690" si="164">YEAR(A2627)</f>
        <v>2017</v>
      </c>
      <c r="C2627" s="3">
        <f t="shared" ref="C2627:C2690" si="165">MONTH(A2627)</f>
        <v>2</v>
      </c>
      <c r="D2627" s="3">
        <f t="shared" ref="D2627:D2690" si="166">HOUR(F2627)</f>
        <v>9</v>
      </c>
      <c r="E2627" s="3" t="str">
        <f t="shared" ref="E2627:E2690" si="167">B2627&amp;C2627&amp;D2627</f>
        <v>201729</v>
      </c>
      <c r="F2627" s="35">
        <v>0.375</v>
      </c>
      <c r="G2627">
        <v>21</v>
      </c>
    </row>
    <row r="2628" spans="1:7" x14ac:dyDescent="0.25">
      <c r="A2628" s="34">
        <v>42767</v>
      </c>
      <c r="B2628" s="3">
        <f t="shared" si="164"/>
        <v>2017</v>
      </c>
      <c r="C2628" s="3">
        <f t="shared" si="165"/>
        <v>2</v>
      </c>
      <c r="D2628" s="3">
        <f t="shared" si="166"/>
        <v>10</v>
      </c>
      <c r="E2628" s="3" t="str">
        <f t="shared" si="167"/>
        <v>2017210</v>
      </c>
      <c r="F2628" s="35">
        <v>0.41666666666666669</v>
      </c>
      <c r="G2628">
        <v>21.6</v>
      </c>
    </row>
    <row r="2629" spans="1:7" x14ac:dyDescent="0.25">
      <c r="A2629" s="34">
        <v>42767</v>
      </c>
      <c r="B2629" s="3">
        <f t="shared" si="164"/>
        <v>2017</v>
      </c>
      <c r="C2629" s="3">
        <f t="shared" si="165"/>
        <v>2</v>
      </c>
      <c r="D2629" s="3">
        <f t="shared" si="166"/>
        <v>11</v>
      </c>
      <c r="E2629" s="3" t="str">
        <f t="shared" si="167"/>
        <v>2017211</v>
      </c>
      <c r="F2629" s="35">
        <v>0.45833333333333331</v>
      </c>
      <c r="G2629">
        <v>21.3</v>
      </c>
    </row>
    <row r="2630" spans="1:7" x14ac:dyDescent="0.25">
      <c r="A2630" s="34">
        <v>42767</v>
      </c>
      <c r="B2630" s="3">
        <f t="shared" si="164"/>
        <v>2017</v>
      </c>
      <c r="C2630" s="3">
        <f t="shared" si="165"/>
        <v>2</v>
      </c>
      <c r="D2630" s="3">
        <f t="shared" si="166"/>
        <v>12</v>
      </c>
      <c r="E2630" s="3" t="str">
        <f t="shared" si="167"/>
        <v>2017212</v>
      </c>
      <c r="F2630" s="35">
        <v>0.5</v>
      </c>
      <c r="G2630">
        <v>21.3</v>
      </c>
    </row>
    <row r="2631" spans="1:7" x14ac:dyDescent="0.25">
      <c r="A2631" s="34">
        <v>42767</v>
      </c>
      <c r="B2631" s="3">
        <f t="shared" si="164"/>
        <v>2017</v>
      </c>
      <c r="C2631" s="3">
        <f t="shared" si="165"/>
        <v>2</v>
      </c>
      <c r="D2631" s="3">
        <f t="shared" si="166"/>
        <v>13</v>
      </c>
      <c r="E2631" s="3" t="str">
        <f t="shared" si="167"/>
        <v>2017213</v>
      </c>
      <c r="F2631" s="35">
        <v>0.54166666666666663</v>
      </c>
      <c r="G2631">
        <v>20.399999999999999</v>
      </c>
    </row>
    <row r="2632" spans="1:7" x14ac:dyDescent="0.25">
      <c r="A2632" s="34">
        <v>42767</v>
      </c>
      <c r="B2632" s="3">
        <f t="shared" si="164"/>
        <v>2017</v>
      </c>
      <c r="C2632" s="3">
        <f t="shared" si="165"/>
        <v>2</v>
      </c>
      <c r="D2632" s="3">
        <f t="shared" si="166"/>
        <v>14</v>
      </c>
      <c r="E2632" s="3" t="str">
        <f t="shared" si="167"/>
        <v>2017214</v>
      </c>
      <c r="F2632" s="35">
        <v>0.58333333333333337</v>
      </c>
      <c r="G2632">
        <v>18.399999999999999</v>
      </c>
    </row>
    <row r="2633" spans="1:7" x14ac:dyDescent="0.25">
      <c r="A2633" s="34">
        <v>42767</v>
      </c>
      <c r="B2633" s="3">
        <f t="shared" si="164"/>
        <v>2017</v>
      </c>
      <c r="C2633" s="3">
        <f t="shared" si="165"/>
        <v>2</v>
      </c>
      <c r="D2633" s="3">
        <f t="shared" si="166"/>
        <v>15</v>
      </c>
      <c r="E2633" s="3" t="str">
        <f t="shared" si="167"/>
        <v>2017215</v>
      </c>
      <c r="F2633" s="35">
        <v>0.625</v>
      </c>
      <c r="G2633">
        <v>18.2</v>
      </c>
    </row>
    <row r="2634" spans="1:7" x14ac:dyDescent="0.25">
      <c r="A2634" s="34">
        <v>42767</v>
      </c>
      <c r="B2634" s="3">
        <f t="shared" si="164"/>
        <v>2017</v>
      </c>
      <c r="C2634" s="3">
        <f t="shared" si="165"/>
        <v>2</v>
      </c>
      <c r="D2634" s="3">
        <f t="shared" si="166"/>
        <v>16</v>
      </c>
      <c r="E2634" s="3" t="str">
        <f t="shared" si="167"/>
        <v>2017216</v>
      </c>
      <c r="F2634" s="35">
        <v>0.66666666666666663</v>
      </c>
      <c r="G2634">
        <v>17.7</v>
      </c>
    </row>
    <row r="2635" spans="1:7" x14ac:dyDescent="0.25">
      <c r="A2635" s="34">
        <v>42767</v>
      </c>
      <c r="B2635" s="3">
        <f t="shared" si="164"/>
        <v>2017</v>
      </c>
      <c r="C2635" s="3">
        <f t="shared" si="165"/>
        <v>2</v>
      </c>
      <c r="D2635" s="3">
        <f t="shared" si="166"/>
        <v>17</v>
      </c>
      <c r="E2635" s="3" t="str">
        <f t="shared" si="167"/>
        <v>2017217</v>
      </c>
      <c r="F2635" s="35">
        <v>0.70833333333333337</v>
      </c>
      <c r="G2635">
        <v>18.600000000000001</v>
      </c>
    </row>
    <row r="2636" spans="1:7" x14ac:dyDescent="0.25">
      <c r="A2636" s="34">
        <v>42767</v>
      </c>
      <c r="B2636" s="3">
        <f t="shared" si="164"/>
        <v>2017</v>
      </c>
      <c r="C2636" s="3">
        <f t="shared" si="165"/>
        <v>2</v>
      </c>
      <c r="D2636" s="3">
        <f t="shared" si="166"/>
        <v>18</v>
      </c>
      <c r="E2636" s="3" t="str">
        <f t="shared" si="167"/>
        <v>2017218</v>
      </c>
      <c r="F2636" s="35">
        <v>0.75</v>
      </c>
      <c r="G2636">
        <v>20.5</v>
      </c>
    </row>
    <row r="2637" spans="1:7" x14ac:dyDescent="0.25">
      <c r="A2637" s="34">
        <v>42767</v>
      </c>
      <c r="B2637" s="3">
        <f t="shared" si="164"/>
        <v>2017</v>
      </c>
      <c r="C2637" s="3">
        <f t="shared" si="165"/>
        <v>2</v>
      </c>
      <c r="D2637" s="3">
        <f t="shared" si="166"/>
        <v>19</v>
      </c>
      <c r="E2637" s="3" t="str">
        <f t="shared" si="167"/>
        <v>2017219</v>
      </c>
      <c r="F2637" s="35">
        <v>0.79166666666666663</v>
      </c>
      <c r="G2637">
        <v>21.1</v>
      </c>
    </row>
    <row r="2638" spans="1:7" x14ac:dyDescent="0.25">
      <c r="A2638" s="34">
        <v>42767</v>
      </c>
      <c r="B2638" s="3">
        <f t="shared" si="164"/>
        <v>2017</v>
      </c>
      <c r="C2638" s="3">
        <f t="shared" si="165"/>
        <v>2</v>
      </c>
      <c r="D2638" s="3">
        <f t="shared" si="166"/>
        <v>20</v>
      </c>
      <c r="E2638" s="3" t="str">
        <f t="shared" si="167"/>
        <v>2017220</v>
      </c>
      <c r="F2638" s="35">
        <v>0.83333333333333337</v>
      </c>
      <c r="G2638">
        <v>20.3</v>
      </c>
    </row>
    <row r="2639" spans="1:7" x14ac:dyDescent="0.25">
      <c r="A2639" s="34">
        <v>42767</v>
      </c>
      <c r="B2639" s="3">
        <f t="shared" si="164"/>
        <v>2017</v>
      </c>
      <c r="C2639" s="3">
        <f t="shared" si="165"/>
        <v>2</v>
      </c>
      <c r="D2639" s="3">
        <f t="shared" si="166"/>
        <v>21</v>
      </c>
      <c r="E2639" s="3" t="str">
        <f t="shared" si="167"/>
        <v>2017221</v>
      </c>
      <c r="F2639" s="35">
        <v>0.875</v>
      </c>
      <c r="G2639">
        <v>19.2</v>
      </c>
    </row>
    <row r="2640" spans="1:7" x14ac:dyDescent="0.25">
      <c r="A2640" s="34">
        <v>42767</v>
      </c>
      <c r="B2640" s="3">
        <f t="shared" si="164"/>
        <v>2017</v>
      </c>
      <c r="C2640" s="3">
        <f t="shared" si="165"/>
        <v>2</v>
      </c>
      <c r="D2640" s="3">
        <f t="shared" si="166"/>
        <v>22</v>
      </c>
      <c r="E2640" s="3" t="str">
        <f t="shared" si="167"/>
        <v>2017222</v>
      </c>
      <c r="F2640" s="35">
        <v>0.91666666666666663</v>
      </c>
      <c r="G2640">
        <v>18.600000000000001</v>
      </c>
    </row>
    <row r="2641" spans="1:7" x14ac:dyDescent="0.25">
      <c r="A2641" s="34">
        <v>42767</v>
      </c>
      <c r="B2641" s="3">
        <f t="shared" si="164"/>
        <v>2017</v>
      </c>
      <c r="C2641" s="3">
        <f t="shared" si="165"/>
        <v>2</v>
      </c>
      <c r="D2641" s="3">
        <f t="shared" si="166"/>
        <v>23</v>
      </c>
      <c r="E2641" s="3" t="str">
        <f t="shared" si="167"/>
        <v>2017223</v>
      </c>
      <c r="F2641" s="35">
        <v>0.95833333333333337</v>
      </c>
      <c r="G2641">
        <v>17.100000000000001</v>
      </c>
    </row>
    <row r="2642" spans="1:7" x14ac:dyDescent="0.25">
      <c r="A2642" s="34">
        <v>42795</v>
      </c>
      <c r="B2642" s="3">
        <f t="shared" si="164"/>
        <v>2017</v>
      </c>
      <c r="C2642" s="3">
        <f t="shared" si="165"/>
        <v>3</v>
      </c>
      <c r="D2642" s="3">
        <f t="shared" si="166"/>
        <v>0</v>
      </c>
      <c r="E2642" s="3" t="str">
        <f t="shared" si="167"/>
        <v>201730</v>
      </c>
      <c r="F2642" s="35">
        <v>0</v>
      </c>
      <c r="G2642">
        <v>11.7</v>
      </c>
    </row>
    <row r="2643" spans="1:7" x14ac:dyDescent="0.25">
      <c r="A2643" s="34">
        <v>42795</v>
      </c>
      <c r="B2643" s="3">
        <f t="shared" si="164"/>
        <v>2017</v>
      </c>
      <c r="C2643" s="3">
        <f t="shared" si="165"/>
        <v>3</v>
      </c>
      <c r="D2643" s="3">
        <f t="shared" si="166"/>
        <v>1</v>
      </c>
      <c r="E2643" s="3" t="str">
        <f t="shared" si="167"/>
        <v>201731</v>
      </c>
      <c r="F2643" s="35">
        <v>4.1666666666666664E-2</v>
      </c>
      <c r="G2643">
        <v>10.9</v>
      </c>
    </row>
    <row r="2644" spans="1:7" x14ac:dyDescent="0.25">
      <c r="A2644" s="34">
        <v>42795</v>
      </c>
      <c r="B2644" s="3">
        <f t="shared" si="164"/>
        <v>2017</v>
      </c>
      <c r="C2644" s="3">
        <f t="shared" si="165"/>
        <v>3</v>
      </c>
      <c r="D2644" s="3">
        <f t="shared" si="166"/>
        <v>2</v>
      </c>
      <c r="E2644" s="3" t="str">
        <f t="shared" si="167"/>
        <v>201732</v>
      </c>
      <c r="F2644" s="35">
        <v>8.3333333333333329E-2</v>
      </c>
      <c r="G2644">
        <v>11.3</v>
      </c>
    </row>
    <row r="2645" spans="1:7" x14ac:dyDescent="0.25">
      <c r="A2645" s="34">
        <v>42795</v>
      </c>
      <c r="B2645" s="3">
        <f t="shared" si="164"/>
        <v>2017</v>
      </c>
      <c r="C2645" s="3">
        <f t="shared" si="165"/>
        <v>3</v>
      </c>
      <c r="D2645" s="3">
        <f t="shared" si="166"/>
        <v>3</v>
      </c>
      <c r="E2645" s="3" t="str">
        <f t="shared" si="167"/>
        <v>201733</v>
      </c>
      <c r="F2645" s="35">
        <v>0.125</v>
      </c>
      <c r="G2645">
        <v>11.2</v>
      </c>
    </row>
    <row r="2646" spans="1:7" x14ac:dyDescent="0.25">
      <c r="A2646" s="34">
        <v>42795</v>
      </c>
      <c r="B2646" s="3">
        <f t="shared" si="164"/>
        <v>2017</v>
      </c>
      <c r="C2646" s="3">
        <f t="shared" si="165"/>
        <v>3</v>
      </c>
      <c r="D2646" s="3">
        <f t="shared" si="166"/>
        <v>4</v>
      </c>
      <c r="E2646" s="3" t="str">
        <f t="shared" si="167"/>
        <v>201734</v>
      </c>
      <c r="F2646" s="35">
        <v>0.16666666666666666</v>
      </c>
      <c r="G2646">
        <v>11.6</v>
      </c>
    </row>
    <row r="2647" spans="1:7" x14ac:dyDescent="0.25">
      <c r="A2647" s="34">
        <v>42795</v>
      </c>
      <c r="B2647" s="3">
        <f t="shared" si="164"/>
        <v>2017</v>
      </c>
      <c r="C2647" s="3">
        <f t="shared" si="165"/>
        <v>3</v>
      </c>
      <c r="D2647" s="3">
        <f t="shared" si="166"/>
        <v>5</v>
      </c>
      <c r="E2647" s="3" t="str">
        <f t="shared" si="167"/>
        <v>201735</v>
      </c>
      <c r="F2647" s="35">
        <v>0.20833333333333334</v>
      </c>
      <c r="G2647">
        <v>12.6</v>
      </c>
    </row>
    <row r="2648" spans="1:7" x14ac:dyDescent="0.25">
      <c r="A2648" s="34">
        <v>42795</v>
      </c>
      <c r="B2648" s="3">
        <f t="shared" si="164"/>
        <v>2017</v>
      </c>
      <c r="C2648" s="3">
        <f t="shared" si="165"/>
        <v>3</v>
      </c>
      <c r="D2648" s="3">
        <f t="shared" si="166"/>
        <v>6</v>
      </c>
      <c r="E2648" s="3" t="str">
        <f t="shared" si="167"/>
        <v>201736</v>
      </c>
      <c r="F2648" s="35">
        <v>0.25</v>
      </c>
      <c r="G2648">
        <v>14</v>
      </c>
    </row>
    <row r="2649" spans="1:7" x14ac:dyDescent="0.25">
      <c r="A2649" s="34">
        <v>42795</v>
      </c>
      <c r="B2649" s="3">
        <f t="shared" si="164"/>
        <v>2017</v>
      </c>
      <c r="C2649" s="3">
        <f t="shared" si="165"/>
        <v>3</v>
      </c>
      <c r="D2649" s="3">
        <f t="shared" si="166"/>
        <v>7</v>
      </c>
      <c r="E2649" s="3" t="str">
        <f t="shared" si="167"/>
        <v>201737</v>
      </c>
      <c r="F2649" s="35">
        <v>0.29166666666666669</v>
      </c>
      <c r="G2649">
        <v>14.8</v>
      </c>
    </row>
    <row r="2650" spans="1:7" x14ac:dyDescent="0.25">
      <c r="A2650" s="34">
        <v>42795</v>
      </c>
      <c r="B2650" s="3">
        <f t="shared" si="164"/>
        <v>2017</v>
      </c>
      <c r="C2650" s="3">
        <f t="shared" si="165"/>
        <v>3</v>
      </c>
      <c r="D2650" s="3">
        <f t="shared" si="166"/>
        <v>8</v>
      </c>
      <c r="E2650" s="3" t="str">
        <f t="shared" si="167"/>
        <v>201738</v>
      </c>
      <c r="F2650" s="35">
        <v>0.33333333333333331</v>
      </c>
      <c r="G2650">
        <v>15.5</v>
      </c>
    </row>
    <row r="2651" spans="1:7" x14ac:dyDescent="0.25">
      <c r="A2651" s="34">
        <v>42795</v>
      </c>
      <c r="B2651" s="3">
        <f t="shared" si="164"/>
        <v>2017</v>
      </c>
      <c r="C2651" s="3">
        <f t="shared" si="165"/>
        <v>3</v>
      </c>
      <c r="D2651" s="3">
        <f t="shared" si="166"/>
        <v>9</v>
      </c>
      <c r="E2651" s="3" t="str">
        <f t="shared" si="167"/>
        <v>201739</v>
      </c>
      <c r="F2651" s="35">
        <v>0.375</v>
      </c>
      <c r="G2651">
        <v>15.2</v>
      </c>
    </row>
    <row r="2652" spans="1:7" x14ac:dyDescent="0.25">
      <c r="A2652" s="34">
        <v>42795</v>
      </c>
      <c r="B2652" s="3">
        <f t="shared" si="164"/>
        <v>2017</v>
      </c>
      <c r="C2652" s="3">
        <f t="shared" si="165"/>
        <v>3</v>
      </c>
      <c r="D2652" s="3">
        <f t="shared" si="166"/>
        <v>10</v>
      </c>
      <c r="E2652" s="3" t="str">
        <f t="shared" si="167"/>
        <v>2017310</v>
      </c>
      <c r="F2652" s="35">
        <v>0.41666666666666669</v>
      </c>
      <c r="G2652">
        <v>14.6</v>
      </c>
    </row>
    <row r="2653" spans="1:7" x14ac:dyDescent="0.25">
      <c r="A2653" s="34">
        <v>42795</v>
      </c>
      <c r="B2653" s="3">
        <f t="shared" si="164"/>
        <v>2017</v>
      </c>
      <c r="C2653" s="3">
        <f t="shared" si="165"/>
        <v>3</v>
      </c>
      <c r="D2653" s="3">
        <f t="shared" si="166"/>
        <v>11</v>
      </c>
      <c r="E2653" s="3" t="str">
        <f t="shared" si="167"/>
        <v>2017311</v>
      </c>
      <c r="F2653" s="35">
        <v>0.45833333333333331</v>
      </c>
      <c r="G2653">
        <v>14.4</v>
      </c>
    </row>
    <row r="2654" spans="1:7" x14ac:dyDescent="0.25">
      <c r="A2654" s="34">
        <v>42795</v>
      </c>
      <c r="B2654" s="3">
        <f t="shared" si="164"/>
        <v>2017</v>
      </c>
      <c r="C2654" s="3">
        <f t="shared" si="165"/>
        <v>3</v>
      </c>
      <c r="D2654" s="3">
        <f t="shared" si="166"/>
        <v>12</v>
      </c>
      <c r="E2654" s="3" t="str">
        <f t="shared" si="167"/>
        <v>2017312</v>
      </c>
      <c r="F2654" s="35">
        <v>0.5</v>
      </c>
      <c r="G2654">
        <v>13.9</v>
      </c>
    </row>
    <row r="2655" spans="1:7" x14ac:dyDescent="0.25">
      <c r="A2655" s="34">
        <v>42795</v>
      </c>
      <c r="B2655" s="3">
        <f t="shared" si="164"/>
        <v>2017</v>
      </c>
      <c r="C2655" s="3">
        <f t="shared" si="165"/>
        <v>3</v>
      </c>
      <c r="D2655" s="3">
        <f t="shared" si="166"/>
        <v>13</v>
      </c>
      <c r="E2655" s="3" t="str">
        <f t="shared" si="167"/>
        <v>2017313</v>
      </c>
      <c r="F2655" s="35">
        <v>0.54166666666666663</v>
      </c>
      <c r="G2655">
        <v>13.9</v>
      </c>
    </row>
    <row r="2656" spans="1:7" x14ac:dyDescent="0.25">
      <c r="A2656" s="34">
        <v>42795</v>
      </c>
      <c r="B2656" s="3">
        <f t="shared" si="164"/>
        <v>2017</v>
      </c>
      <c r="C2656" s="3">
        <f t="shared" si="165"/>
        <v>3</v>
      </c>
      <c r="D2656" s="3">
        <f t="shared" si="166"/>
        <v>14</v>
      </c>
      <c r="E2656" s="3" t="str">
        <f t="shared" si="167"/>
        <v>2017314</v>
      </c>
      <c r="F2656" s="35">
        <v>0.58333333333333337</v>
      </c>
      <c r="G2656">
        <v>13.8</v>
      </c>
    </row>
    <row r="2657" spans="1:7" x14ac:dyDescent="0.25">
      <c r="A2657" s="34">
        <v>42795</v>
      </c>
      <c r="B2657" s="3">
        <f t="shared" si="164"/>
        <v>2017</v>
      </c>
      <c r="C2657" s="3">
        <f t="shared" si="165"/>
        <v>3</v>
      </c>
      <c r="D2657" s="3">
        <f t="shared" si="166"/>
        <v>15</v>
      </c>
      <c r="E2657" s="3" t="str">
        <f t="shared" si="167"/>
        <v>2017315</v>
      </c>
      <c r="F2657" s="35">
        <v>0.625</v>
      </c>
      <c r="G2657">
        <v>13</v>
      </c>
    </row>
    <row r="2658" spans="1:7" x14ac:dyDescent="0.25">
      <c r="A2658" s="34">
        <v>42795</v>
      </c>
      <c r="B2658" s="3">
        <f t="shared" si="164"/>
        <v>2017</v>
      </c>
      <c r="C2658" s="3">
        <f t="shared" si="165"/>
        <v>3</v>
      </c>
      <c r="D2658" s="3">
        <f t="shared" si="166"/>
        <v>16</v>
      </c>
      <c r="E2658" s="3" t="str">
        <f t="shared" si="167"/>
        <v>2017316</v>
      </c>
      <c r="F2658" s="35">
        <v>0.66666666666666663</v>
      </c>
      <c r="G2658">
        <v>12.7</v>
      </c>
    </row>
    <row r="2659" spans="1:7" x14ac:dyDescent="0.25">
      <c r="A2659" s="34">
        <v>42795</v>
      </c>
      <c r="B2659" s="3">
        <f t="shared" si="164"/>
        <v>2017</v>
      </c>
      <c r="C2659" s="3">
        <f t="shared" si="165"/>
        <v>3</v>
      </c>
      <c r="D2659" s="3">
        <f t="shared" si="166"/>
        <v>17</v>
      </c>
      <c r="E2659" s="3" t="str">
        <f t="shared" si="167"/>
        <v>2017317</v>
      </c>
      <c r="F2659" s="35">
        <v>0.70833333333333337</v>
      </c>
      <c r="G2659">
        <v>13.4</v>
      </c>
    </row>
    <row r="2660" spans="1:7" x14ac:dyDescent="0.25">
      <c r="A2660" s="34">
        <v>42795</v>
      </c>
      <c r="B2660" s="3">
        <f t="shared" si="164"/>
        <v>2017</v>
      </c>
      <c r="C2660" s="3">
        <f t="shared" si="165"/>
        <v>3</v>
      </c>
      <c r="D2660" s="3">
        <f t="shared" si="166"/>
        <v>18</v>
      </c>
      <c r="E2660" s="3" t="str">
        <f t="shared" si="167"/>
        <v>2017318</v>
      </c>
      <c r="F2660" s="35">
        <v>0.75</v>
      </c>
      <c r="G2660">
        <v>14.8</v>
      </c>
    </row>
    <row r="2661" spans="1:7" x14ac:dyDescent="0.25">
      <c r="A2661" s="34">
        <v>42795</v>
      </c>
      <c r="B2661" s="3">
        <f t="shared" si="164"/>
        <v>2017</v>
      </c>
      <c r="C2661" s="3">
        <f t="shared" si="165"/>
        <v>3</v>
      </c>
      <c r="D2661" s="3">
        <f t="shared" si="166"/>
        <v>19</v>
      </c>
      <c r="E2661" s="3" t="str">
        <f t="shared" si="167"/>
        <v>2017319</v>
      </c>
      <c r="F2661" s="35">
        <v>0.79166666666666663</v>
      </c>
      <c r="G2661">
        <v>15.4</v>
      </c>
    </row>
    <row r="2662" spans="1:7" x14ac:dyDescent="0.25">
      <c r="A2662" s="34">
        <v>42795</v>
      </c>
      <c r="B2662" s="3">
        <f t="shared" si="164"/>
        <v>2017</v>
      </c>
      <c r="C2662" s="3">
        <f t="shared" si="165"/>
        <v>3</v>
      </c>
      <c r="D2662" s="3">
        <f t="shared" si="166"/>
        <v>20</v>
      </c>
      <c r="E2662" s="3" t="str">
        <f t="shared" si="167"/>
        <v>2017320</v>
      </c>
      <c r="F2662" s="35">
        <v>0.83333333333333337</v>
      </c>
      <c r="G2662">
        <v>15.6</v>
      </c>
    </row>
    <row r="2663" spans="1:7" x14ac:dyDescent="0.25">
      <c r="A2663" s="34">
        <v>42795</v>
      </c>
      <c r="B2663" s="3">
        <f t="shared" si="164"/>
        <v>2017</v>
      </c>
      <c r="C2663" s="3">
        <f t="shared" si="165"/>
        <v>3</v>
      </c>
      <c r="D2663" s="3">
        <f t="shared" si="166"/>
        <v>21</v>
      </c>
      <c r="E2663" s="3" t="str">
        <f t="shared" si="167"/>
        <v>2017321</v>
      </c>
      <c r="F2663" s="35">
        <v>0.875</v>
      </c>
      <c r="G2663">
        <v>14.7</v>
      </c>
    </row>
    <row r="2664" spans="1:7" x14ac:dyDescent="0.25">
      <c r="A2664" s="34">
        <v>42795</v>
      </c>
      <c r="B2664" s="3">
        <f t="shared" si="164"/>
        <v>2017</v>
      </c>
      <c r="C2664" s="3">
        <f t="shared" si="165"/>
        <v>3</v>
      </c>
      <c r="D2664" s="3">
        <f t="shared" si="166"/>
        <v>22</v>
      </c>
      <c r="E2664" s="3" t="str">
        <f t="shared" si="167"/>
        <v>2017322</v>
      </c>
      <c r="F2664" s="35">
        <v>0.91666666666666663</v>
      </c>
      <c r="G2664">
        <v>13.4</v>
      </c>
    </row>
    <row r="2665" spans="1:7" x14ac:dyDescent="0.25">
      <c r="A2665" s="34">
        <v>42795</v>
      </c>
      <c r="B2665" s="3">
        <f t="shared" si="164"/>
        <v>2017</v>
      </c>
      <c r="C2665" s="3">
        <f t="shared" si="165"/>
        <v>3</v>
      </c>
      <c r="D2665" s="3">
        <f t="shared" si="166"/>
        <v>23</v>
      </c>
      <c r="E2665" s="3" t="str">
        <f t="shared" si="167"/>
        <v>2017323</v>
      </c>
      <c r="F2665" s="35">
        <v>0.95833333333333337</v>
      </c>
      <c r="G2665">
        <v>12.5</v>
      </c>
    </row>
    <row r="2666" spans="1:7" x14ac:dyDescent="0.25">
      <c r="A2666" s="34">
        <v>42826</v>
      </c>
      <c r="B2666" s="3">
        <f t="shared" si="164"/>
        <v>2017</v>
      </c>
      <c r="C2666" s="3">
        <f t="shared" si="165"/>
        <v>4</v>
      </c>
      <c r="D2666" s="3">
        <f t="shared" si="166"/>
        <v>0</v>
      </c>
      <c r="E2666" s="3" t="str">
        <f t="shared" si="167"/>
        <v>201740</v>
      </c>
      <c r="F2666" s="35">
        <v>0</v>
      </c>
      <c r="G2666">
        <v>12.9</v>
      </c>
    </row>
    <row r="2667" spans="1:7" x14ac:dyDescent="0.25">
      <c r="A2667" s="34">
        <v>42826</v>
      </c>
      <c r="B2667" s="3">
        <f t="shared" si="164"/>
        <v>2017</v>
      </c>
      <c r="C2667" s="3">
        <f t="shared" si="165"/>
        <v>4</v>
      </c>
      <c r="D2667" s="3">
        <f t="shared" si="166"/>
        <v>1</v>
      </c>
      <c r="E2667" s="3" t="str">
        <f t="shared" si="167"/>
        <v>201741</v>
      </c>
      <c r="F2667" s="35">
        <v>4.1666666666666664E-2</v>
      </c>
      <c r="G2667">
        <v>13.1</v>
      </c>
    </row>
    <row r="2668" spans="1:7" x14ac:dyDescent="0.25">
      <c r="A2668" s="34">
        <v>42826</v>
      </c>
      <c r="B2668" s="3">
        <f t="shared" si="164"/>
        <v>2017</v>
      </c>
      <c r="C2668" s="3">
        <f t="shared" si="165"/>
        <v>4</v>
      </c>
      <c r="D2668" s="3">
        <f t="shared" si="166"/>
        <v>2</v>
      </c>
      <c r="E2668" s="3" t="str">
        <f t="shared" si="167"/>
        <v>201742</v>
      </c>
      <c r="F2668" s="35">
        <v>8.3333333333333329E-2</v>
      </c>
      <c r="G2668">
        <v>12.8</v>
      </c>
    </row>
    <row r="2669" spans="1:7" x14ac:dyDescent="0.25">
      <c r="A2669" s="34">
        <v>42826</v>
      </c>
      <c r="B2669" s="3">
        <f t="shared" si="164"/>
        <v>2017</v>
      </c>
      <c r="C2669" s="3">
        <f t="shared" si="165"/>
        <v>4</v>
      </c>
      <c r="D2669" s="3">
        <f t="shared" si="166"/>
        <v>3</v>
      </c>
      <c r="E2669" s="3" t="str">
        <f t="shared" si="167"/>
        <v>201743</v>
      </c>
      <c r="F2669" s="35">
        <v>0.125</v>
      </c>
      <c r="G2669">
        <v>13.1</v>
      </c>
    </row>
    <row r="2670" spans="1:7" x14ac:dyDescent="0.25">
      <c r="A2670" s="34">
        <v>42826</v>
      </c>
      <c r="B2670" s="3">
        <f t="shared" si="164"/>
        <v>2017</v>
      </c>
      <c r="C2670" s="3">
        <f t="shared" si="165"/>
        <v>4</v>
      </c>
      <c r="D2670" s="3">
        <f t="shared" si="166"/>
        <v>4</v>
      </c>
      <c r="E2670" s="3" t="str">
        <f t="shared" si="167"/>
        <v>201744</v>
      </c>
      <c r="F2670" s="35">
        <v>0.16666666666666666</v>
      </c>
      <c r="G2670">
        <v>13.8</v>
      </c>
    </row>
    <row r="2671" spans="1:7" x14ac:dyDescent="0.25">
      <c r="A2671" s="34">
        <v>42826</v>
      </c>
      <c r="B2671" s="3">
        <f t="shared" si="164"/>
        <v>2017</v>
      </c>
      <c r="C2671" s="3">
        <f t="shared" si="165"/>
        <v>4</v>
      </c>
      <c r="D2671" s="3">
        <f t="shared" si="166"/>
        <v>5</v>
      </c>
      <c r="E2671" s="3" t="str">
        <f t="shared" si="167"/>
        <v>201745</v>
      </c>
      <c r="F2671" s="35">
        <v>0.20833333333333334</v>
      </c>
      <c r="G2671">
        <v>14.6</v>
      </c>
    </row>
    <row r="2672" spans="1:7" x14ac:dyDescent="0.25">
      <c r="A2672" s="34">
        <v>42826</v>
      </c>
      <c r="B2672" s="3">
        <f t="shared" si="164"/>
        <v>2017</v>
      </c>
      <c r="C2672" s="3">
        <f t="shared" si="165"/>
        <v>4</v>
      </c>
      <c r="D2672" s="3">
        <f t="shared" si="166"/>
        <v>6</v>
      </c>
      <c r="E2672" s="3" t="str">
        <f t="shared" si="167"/>
        <v>201746</v>
      </c>
      <c r="F2672" s="35">
        <v>0.25</v>
      </c>
      <c r="G2672">
        <v>15</v>
      </c>
    </row>
    <row r="2673" spans="1:7" x14ac:dyDescent="0.25">
      <c r="A2673" s="34">
        <v>42826</v>
      </c>
      <c r="B2673" s="3">
        <f t="shared" si="164"/>
        <v>2017</v>
      </c>
      <c r="C2673" s="3">
        <f t="shared" si="165"/>
        <v>4</v>
      </c>
      <c r="D2673" s="3">
        <f t="shared" si="166"/>
        <v>7</v>
      </c>
      <c r="E2673" s="3" t="str">
        <f t="shared" si="167"/>
        <v>201747</v>
      </c>
      <c r="F2673" s="35">
        <v>0.29166666666666669</v>
      </c>
      <c r="G2673">
        <v>14.3</v>
      </c>
    </row>
    <row r="2674" spans="1:7" x14ac:dyDescent="0.25">
      <c r="A2674" s="34">
        <v>42826</v>
      </c>
      <c r="B2674" s="3">
        <f t="shared" si="164"/>
        <v>2017</v>
      </c>
      <c r="C2674" s="3">
        <f t="shared" si="165"/>
        <v>4</v>
      </c>
      <c r="D2674" s="3">
        <f t="shared" si="166"/>
        <v>8</v>
      </c>
      <c r="E2674" s="3" t="str">
        <f t="shared" si="167"/>
        <v>201748</v>
      </c>
      <c r="F2674" s="35">
        <v>0.33333333333333331</v>
      </c>
      <c r="G2674">
        <v>13.8</v>
      </c>
    </row>
    <row r="2675" spans="1:7" x14ac:dyDescent="0.25">
      <c r="A2675" s="34">
        <v>42826</v>
      </c>
      <c r="B2675" s="3">
        <f t="shared" si="164"/>
        <v>2017</v>
      </c>
      <c r="C2675" s="3">
        <f t="shared" si="165"/>
        <v>4</v>
      </c>
      <c r="D2675" s="3">
        <f t="shared" si="166"/>
        <v>9</v>
      </c>
      <c r="E2675" s="3" t="str">
        <f t="shared" si="167"/>
        <v>201749</v>
      </c>
      <c r="F2675" s="35">
        <v>0.375</v>
      </c>
      <c r="G2675">
        <v>12.4</v>
      </c>
    </row>
    <row r="2676" spans="1:7" x14ac:dyDescent="0.25">
      <c r="A2676" s="34">
        <v>42826</v>
      </c>
      <c r="B2676" s="3">
        <f t="shared" si="164"/>
        <v>2017</v>
      </c>
      <c r="C2676" s="3">
        <f t="shared" si="165"/>
        <v>4</v>
      </c>
      <c r="D2676" s="3">
        <f t="shared" si="166"/>
        <v>10</v>
      </c>
      <c r="E2676" s="3" t="str">
        <f t="shared" si="167"/>
        <v>2017410</v>
      </c>
      <c r="F2676" s="35">
        <v>0.41666666666666669</v>
      </c>
      <c r="G2676">
        <v>11</v>
      </c>
    </row>
    <row r="2677" spans="1:7" x14ac:dyDescent="0.25">
      <c r="A2677" s="34">
        <v>42826</v>
      </c>
      <c r="B2677" s="3">
        <f t="shared" si="164"/>
        <v>2017</v>
      </c>
      <c r="C2677" s="3">
        <f t="shared" si="165"/>
        <v>4</v>
      </c>
      <c r="D2677" s="3">
        <f t="shared" si="166"/>
        <v>11</v>
      </c>
      <c r="E2677" s="3" t="str">
        <f t="shared" si="167"/>
        <v>2017411</v>
      </c>
      <c r="F2677" s="35">
        <v>0.45833333333333331</v>
      </c>
      <c r="G2677">
        <v>11</v>
      </c>
    </row>
    <row r="2678" spans="1:7" x14ac:dyDescent="0.25">
      <c r="A2678" s="34">
        <v>42826</v>
      </c>
      <c r="B2678" s="3">
        <f t="shared" si="164"/>
        <v>2017</v>
      </c>
      <c r="C2678" s="3">
        <f t="shared" si="165"/>
        <v>4</v>
      </c>
      <c r="D2678" s="3">
        <f t="shared" si="166"/>
        <v>12</v>
      </c>
      <c r="E2678" s="3" t="str">
        <f t="shared" si="167"/>
        <v>2017412</v>
      </c>
      <c r="F2678" s="35">
        <v>0.5</v>
      </c>
      <c r="G2678">
        <v>11.6</v>
      </c>
    </row>
    <row r="2679" spans="1:7" x14ac:dyDescent="0.25">
      <c r="A2679" s="34">
        <v>42826</v>
      </c>
      <c r="B2679" s="3">
        <f t="shared" si="164"/>
        <v>2017</v>
      </c>
      <c r="C2679" s="3">
        <f t="shared" si="165"/>
        <v>4</v>
      </c>
      <c r="D2679" s="3">
        <f t="shared" si="166"/>
        <v>13</v>
      </c>
      <c r="E2679" s="3" t="str">
        <f t="shared" si="167"/>
        <v>2017413</v>
      </c>
      <c r="F2679" s="35">
        <v>0.54166666666666663</v>
      </c>
      <c r="G2679">
        <v>11</v>
      </c>
    </row>
    <row r="2680" spans="1:7" x14ac:dyDescent="0.25">
      <c r="A2680" s="34">
        <v>42826</v>
      </c>
      <c r="B2680" s="3">
        <f t="shared" si="164"/>
        <v>2017</v>
      </c>
      <c r="C2680" s="3">
        <f t="shared" si="165"/>
        <v>4</v>
      </c>
      <c r="D2680" s="3">
        <f t="shared" si="166"/>
        <v>14</v>
      </c>
      <c r="E2680" s="3" t="str">
        <f t="shared" si="167"/>
        <v>2017414</v>
      </c>
      <c r="F2680" s="35">
        <v>0.58333333333333337</v>
      </c>
      <c r="G2680">
        <v>10.7</v>
      </c>
    </row>
    <row r="2681" spans="1:7" x14ac:dyDescent="0.25">
      <c r="A2681" s="34">
        <v>42826</v>
      </c>
      <c r="B2681" s="3">
        <f t="shared" si="164"/>
        <v>2017</v>
      </c>
      <c r="C2681" s="3">
        <f t="shared" si="165"/>
        <v>4</v>
      </c>
      <c r="D2681" s="3">
        <f t="shared" si="166"/>
        <v>15</v>
      </c>
      <c r="E2681" s="3" t="str">
        <f t="shared" si="167"/>
        <v>2017415</v>
      </c>
      <c r="F2681" s="35">
        <v>0.625</v>
      </c>
      <c r="G2681">
        <v>10.8</v>
      </c>
    </row>
    <row r="2682" spans="1:7" x14ac:dyDescent="0.25">
      <c r="A2682" s="34">
        <v>42826</v>
      </c>
      <c r="B2682" s="3">
        <f t="shared" si="164"/>
        <v>2017</v>
      </c>
      <c r="C2682" s="3">
        <f t="shared" si="165"/>
        <v>4</v>
      </c>
      <c r="D2682" s="3">
        <f t="shared" si="166"/>
        <v>16</v>
      </c>
      <c r="E2682" s="3" t="str">
        <f t="shared" si="167"/>
        <v>2017416</v>
      </c>
      <c r="F2682" s="35">
        <v>0.66666666666666663</v>
      </c>
      <c r="G2682">
        <v>10.8</v>
      </c>
    </row>
    <row r="2683" spans="1:7" x14ac:dyDescent="0.25">
      <c r="A2683" s="34">
        <v>42826</v>
      </c>
      <c r="B2683" s="3">
        <f t="shared" si="164"/>
        <v>2017</v>
      </c>
      <c r="C2683" s="3">
        <f t="shared" si="165"/>
        <v>4</v>
      </c>
      <c r="D2683" s="3">
        <f t="shared" si="166"/>
        <v>17</v>
      </c>
      <c r="E2683" s="3" t="str">
        <f t="shared" si="167"/>
        <v>2017417</v>
      </c>
      <c r="F2683" s="35">
        <v>0.70833333333333337</v>
      </c>
      <c r="G2683">
        <v>11.6</v>
      </c>
    </row>
    <row r="2684" spans="1:7" x14ac:dyDescent="0.25">
      <c r="A2684" s="34">
        <v>42826</v>
      </c>
      <c r="B2684" s="3">
        <f t="shared" si="164"/>
        <v>2017</v>
      </c>
      <c r="C2684" s="3">
        <f t="shared" si="165"/>
        <v>4</v>
      </c>
      <c r="D2684" s="3">
        <f t="shared" si="166"/>
        <v>18</v>
      </c>
      <c r="E2684" s="3" t="str">
        <f t="shared" si="167"/>
        <v>2017418</v>
      </c>
      <c r="F2684" s="35">
        <v>0.75</v>
      </c>
      <c r="G2684">
        <v>12.9</v>
      </c>
    </row>
    <row r="2685" spans="1:7" x14ac:dyDescent="0.25">
      <c r="A2685" s="34">
        <v>42826</v>
      </c>
      <c r="B2685" s="3">
        <f t="shared" si="164"/>
        <v>2017</v>
      </c>
      <c r="C2685" s="3">
        <f t="shared" si="165"/>
        <v>4</v>
      </c>
      <c r="D2685" s="3">
        <f t="shared" si="166"/>
        <v>19</v>
      </c>
      <c r="E2685" s="3" t="str">
        <f t="shared" si="167"/>
        <v>2017419</v>
      </c>
      <c r="F2685" s="35">
        <v>0.79166666666666663</v>
      </c>
      <c r="G2685">
        <v>13.8</v>
      </c>
    </row>
    <row r="2686" spans="1:7" x14ac:dyDescent="0.25">
      <c r="A2686" s="34">
        <v>42826</v>
      </c>
      <c r="B2686" s="3">
        <f t="shared" si="164"/>
        <v>2017</v>
      </c>
      <c r="C2686" s="3">
        <f t="shared" si="165"/>
        <v>4</v>
      </c>
      <c r="D2686" s="3">
        <f t="shared" si="166"/>
        <v>20</v>
      </c>
      <c r="E2686" s="3" t="str">
        <f t="shared" si="167"/>
        <v>2017420</v>
      </c>
      <c r="F2686" s="35">
        <v>0.83333333333333337</v>
      </c>
      <c r="G2686">
        <v>14.5</v>
      </c>
    </row>
    <row r="2687" spans="1:7" x14ac:dyDescent="0.25">
      <c r="A2687" s="34">
        <v>42826</v>
      </c>
      <c r="B2687" s="3">
        <f t="shared" si="164"/>
        <v>2017</v>
      </c>
      <c r="C2687" s="3">
        <f t="shared" si="165"/>
        <v>4</v>
      </c>
      <c r="D2687" s="3">
        <f t="shared" si="166"/>
        <v>21</v>
      </c>
      <c r="E2687" s="3" t="str">
        <f t="shared" si="167"/>
        <v>2017421</v>
      </c>
      <c r="F2687" s="35">
        <v>0.875</v>
      </c>
      <c r="G2687">
        <v>14.7</v>
      </c>
    </row>
    <row r="2688" spans="1:7" x14ac:dyDescent="0.25">
      <c r="A2688" s="34">
        <v>42826</v>
      </c>
      <c r="B2688" s="3">
        <f t="shared" si="164"/>
        <v>2017</v>
      </c>
      <c r="C2688" s="3">
        <f t="shared" si="165"/>
        <v>4</v>
      </c>
      <c r="D2688" s="3">
        <f t="shared" si="166"/>
        <v>22</v>
      </c>
      <c r="E2688" s="3" t="str">
        <f t="shared" si="167"/>
        <v>2017422</v>
      </c>
      <c r="F2688" s="35">
        <v>0.91666666666666663</v>
      </c>
      <c r="G2688">
        <v>13.6</v>
      </c>
    </row>
    <row r="2689" spans="1:7" x14ac:dyDescent="0.25">
      <c r="A2689" s="34">
        <v>42826</v>
      </c>
      <c r="B2689" s="3">
        <f t="shared" si="164"/>
        <v>2017</v>
      </c>
      <c r="C2689" s="3">
        <f t="shared" si="165"/>
        <v>4</v>
      </c>
      <c r="D2689" s="3">
        <f t="shared" si="166"/>
        <v>23</v>
      </c>
      <c r="E2689" s="3" t="str">
        <f t="shared" si="167"/>
        <v>2017423</v>
      </c>
      <c r="F2689" s="35">
        <v>0.95833333333333337</v>
      </c>
      <c r="G2689">
        <v>13.2</v>
      </c>
    </row>
    <row r="2690" spans="1:7" x14ac:dyDescent="0.25">
      <c r="A2690" s="34">
        <v>42856</v>
      </c>
      <c r="B2690" s="3">
        <f t="shared" si="164"/>
        <v>2017</v>
      </c>
      <c r="C2690" s="3">
        <f t="shared" si="165"/>
        <v>5</v>
      </c>
      <c r="D2690" s="3">
        <f t="shared" si="166"/>
        <v>0</v>
      </c>
      <c r="E2690" s="3" t="str">
        <f t="shared" si="167"/>
        <v>201750</v>
      </c>
      <c r="F2690" s="35">
        <v>0</v>
      </c>
      <c r="G2690">
        <v>13.5</v>
      </c>
    </row>
    <row r="2691" spans="1:7" x14ac:dyDescent="0.25">
      <c r="A2691" s="34">
        <v>42856</v>
      </c>
      <c r="B2691" s="3">
        <f t="shared" ref="B2691:B2754" si="168">YEAR(A2691)</f>
        <v>2017</v>
      </c>
      <c r="C2691" s="3">
        <f t="shared" ref="C2691:C2754" si="169">MONTH(A2691)</f>
        <v>5</v>
      </c>
      <c r="D2691" s="3">
        <f t="shared" ref="D2691:D2754" si="170">HOUR(F2691)</f>
        <v>1</v>
      </c>
      <c r="E2691" s="3" t="str">
        <f t="shared" ref="E2691:E2754" si="171">B2691&amp;C2691&amp;D2691</f>
        <v>201751</v>
      </c>
      <c r="F2691" s="35">
        <v>4.1666666666666664E-2</v>
      </c>
      <c r="G2691">
        <v>12.7</v>
      </c>
    </row>
    <row r="2692" spans="1:7" x14ac:dyDescent="0.25">
      <c r="A2692" s="34">
        <v>42856</v>
      </c>
      <c r="B2692" s="3">
        <f t="shared" si="168"/>
        <v>2017</v>
      </c>
      <c r="C2692" s="3">
        <f t="shared" si="169"/>
        <v>5</v>
      </c>
      <c r="D2692" s="3">
        <f t="shared" si="170"/>
        <v>2</v>
      </c>
      <c r="E2692" s="3" t="str">
        <f t="shared" si="171"/>
        <v>201752</v>
      </c>
      <c r="F2692" s="35">
        <v>8.3333333333333329E-2</v>
      </c>
      <c r="G2692">
        <v>12.8</v>
      </c>
    </row>
    <row r="2693" spans="1:7" x14ac:dyDescent="0.25">
      <c r="A2693" s="34">
        <v>42856</v>
      </c>
      <c r="B2693" s="3">
        <f t="shared" si="168"/>
        <v>2017</v>
      </c>
      <c r="C2693" s="3">
        <f t="shared" si="169"/>
        <v>5</v>
      </c>
      <c r="D2693" s="3">
        <f t="shared" si="170"/>
        <v>3</v>
      </c>
      <c r="E2693" s="3" t="str">
        <f t="shared" si="171"/>
        <v>201753</v>
      </c>
      <c r="F2693" s="35">
        <v>0.125</v>
      </c>
      <c r="G2693">
        <v>12.7</v>
      </c>
    </row>
    <row r="2694" spans="1:7" x14ac:dyDescent="0.25">
      <c r="A2694" s="34">
        <v>42856</v>
      </c>
      <c r="B2694" s="3">
        <f t="shared" si="168"/>
        <v>2017</v>
      </c>
      <c r="C2694" s="3">
        <f t="shared" si="169"/>
        <v>5</v>
      </c>
      <c r="D2694" s="3">
        <f t="shared" si="170"/>
        <v>4</v>
      </c>
      <c r="E2694" s="3" t="str">
        <f t="shared" si="171"/>
        <v>201754</v>
      </c>
      <c r="F2694" s="35">
        <v>0.16666666666666666</v>
      </c>
      <c r="G2694">
        <v>12.4</v>
      </c>
    </row>
    <row r="2695" spans="1:7" x14ac:dyDescent="0.25">
      <c r="A2695" s="34">
        <v>42856</v>
      </c>
      <c r="B2695" s="3">
        <f t="shared" si="168"/>
        <v>2017</v>
      </c>
      <c r="C2695" s="3">
        <f t="shared" si="169"/>
        <v>5</v>
      </c>
      <c r="D2695" s="3">
        <f t="shared" si="170"/>
        <v>5</v>
      </c>
      <c r="E2695" s="3" t="str">
        <f t="shared" si="171"/>
        <v>201755</v>
      </c>
      <c r="F2695" s="35">
        <v>0.20833333333333334</v>
      </c>
      <c r="G2695">
        <v>13.3</v>
      </c>
    </row>
    <row r="2696" spans="1:7" x14ac:dyDescent="0.25">
      <c r="A2696" s="34">
        <v>42856</v>
      </c>
      <c r="B2696" s="3">
        <f t="shared" si="168"/>
        <v>2017</v>
      </c>
      <c r="C2696" s="3">
        <f t="shared" si="169"/>
        <v>5</v>
      </c>
      <c r="D2696" s="3">
        <f t="shared" si="170"/>
        <v>6</v>
      </c>
      <c r="E2696" s="3" t="str">
        <f t="shared" si="171"/>
        <v>201756</v>
      </c>
      <c r="F2696" s="35">
        <v>0.25</v>
      </c>
      <c r="G2696">
        <v>13.7</v>
      </c>
    </row>
    <row r="2697" spans="1:7" x14ac:dyDescent="0.25">
      <c r="A2697" s="34">
        <v>42856</v>
      </c>
      <c r="B2697" s="3">
        <f t="shared" si="168"/>
        <v>2017</v>
      </c>
      <c r="C2697" s="3">
        <f t="shared" si="169"/>
        <v>5</v>
      </c>
      <c r="D2697" s="3">
        <f t="shared" si="170"/>
        <v>7</v>
      </c>
      <c r="E2697" s="3" t="str">
        <f t="shared" si="171"/>
        <v>201757</v>
      </c>
      <c r="F2697" s="35">
        <v>0.29166666666666669</v>
      </c>
      <c r="G2697">
        <v>13.7</v>
      </c>
    </row>
    <row r="2698" spans="1:7" x14ac:dyDescent="0.25">
      <c r="A2698" s="34">
        <v>42856</v>
      </c>
      <c r="B2698" s="3">
        <f t="shared" si="168"/>
        <v>2017</v>
      </c>
      <c r="C2698" s="3">
        <f t="shared" si="169"/>
        <v>5</v>
      </c>
      <c r="D2698" s="3">
        <f t="shared" si="170"/>
        <v>8</v>
      </c>
      <c r="E2698" s="3" t="str">
        <f t="shared" si="171"/>
        <v>201758</v>
      </c>
      <c r="F2698" s="35">
        <v>0.33333333333333331</v>
      </c>
      <c r="G2698">
        <v>13.1</v>
      </c>
    </row>
    <row r="2699" spans="1:7" x14ac:dyDescent="0.25">
      <c r="A2699" s="34">
        <v>42856</v>
      </c>
      <c r="B2699" s="3">
        <f t="shared" si="168"/>
        <v>2017</v>
      </c>
      <c r="C2699" s="3">
        <f t="shared" si="169"/>
        <v>5</v>
      </c>
      <c r="D2699" s="3">
        <f t="shared" si="170"/>
        <v>9</v>
      </c>
      <c r="E2699" s="3" t="str">
        <f t="shared" si="171"/>
        <v>201759</v>
      </c>
      <c r="F2699" s="35">
        <v>0.375</v>
      </c>
      <c r="G2699">
        <v>12.5</v>
      </c>
    </row>
    <row r="2700" spans="1:7" x14ac:dyDescent="0.25">
      <c r="A2700" s="34">
        <v>42856</v>
      </c>
      <c r="B2700" s="3">
        <f t="shared" si="168"/>
        <v>2017</v>
      </c>
      <c r="C2700" s="3">
        <f t="shared" si="169"/>
        <v>5</v>
      </c>
      <c r="D2700" s="3">
        <f t="shared" si="170"/>
        <v>10</v>
      </c>
      <c r="E2700" s="3" t="str">
        <f t="shared" si="171"/>
        <v>2017510</v>
      </c>
      <c r="F2700" s="35">
        <v>0.41666666666666669</v>
      </c>
      <c r="G2700">
        <v>12.1</v>
      </c>
    </row>
    <row r="2701" spans="1:7" x14ac:dyDescent="0.25">
      <c r="A2701" s="34">
        <v>42856</v>
      </c>
      <c r="B2701" s="3">
        <f t="shared" si="168"/>
        <v>2017</v>
      </c>
      <c r="C2701" s="3">
        <f t="shared" si="169"/>
        <v>5</v>
      </c>
      <c r="D2701" s="3">
        <f t="shared" si="170"/>
        <v>11</v>
      </c>
      <c r="E2701" s="3" t="str">
        <f t="shared" si="171"/>
        <v>2017511</v>
      </c>
      <c r="F2701" s="35">
        <v>0.45833333333333331</v>
      </c>
      <c r="G2701">
        <v>12.5</v>
      </c>
    </row>
    <row r="2702" spans="1:7" x14ac:dyDescent="0.25">
      <c r="A2702" s="34">
        <v>42856</v>
      </c>
      <c r="B2702" s="3">
        <f t="shared" si="168"/>
        <v>2017</v>
      </c>
      <c r="C2702" s="3">
        <f t="shared" si="169"/>
        <v>5</v>
      </c>
      <c r="D2702" s="3">
        <f t="shared" si="170"/>
        <v>12</v>
      </c>
      <c r="E2702" s="3" t="str">
        <f t="shared" si="171"/>
        <v>2017512</v>
      </c>
      <c r="F2702" s="35">
        <v>0.5</v>
      </c>
      <c r="G2702">
        <v>12.2</v>
      </c>
    </row>
    <row r="2703" spans="1:7" x14ac:dyDescent="0.25">
      <c r="A2703" s="34">
        <v>42856</v>
      </c>
      <c r="B2703" s="3">
        <f t="shared" si="168"/>
        <v>2017</v>
      </c>
      <c r="C2703" s="3">
        <f t="shared" si="169"/>
        <v>5</v>
      </c>
      <c r="D2703" s="3">
        <f t="shared" si="170"/>
        <v>13</v>
      </c>
      <c r="E2703" s="3" t="str">
        <f t="shared" si="171"/>
        <v>2017513</v>
      </c>
      <c r="F2703" s="35">
        <v>0.54166666666666663</v>
      </c>
      <c r="G2703">
        <v>12.4</v>
      </c>
    </row>
    <row r="2704" spans="1:7" x14ac:dyDescent="0.25">
      <c r="A2704" s="34">
        <v>42856</v>
      </c>
      <c r="B2704" s="3">
        <f t="shared" si="168"/>
        <v>2017</v>
      </c>
      <c r="C2704" s="3">
        <f t="shared" si="169"/>
        <v>5</v>
      </c>
      <c r="D2704" s="3">
        <f t="shared" si="170"/>
        <v>14</v>
      </c>
      <c r="E2704" s="3" t="str">
        <f t="shared" si="171"/>
        <v>2017514</v>
      </c>
      <c r="F2704" s="35">
        <v>0.58333333333333337</v>
      </c>
      <c r="G2704">
        <v>12</v>
      </c>
    </row>
    <row r="2705" spans="1:7" x14ac:dyDescent="0.25">
      <c r="A2705" s="34">
        <v>42856</v>
      </c>
      <c r="B2705" s="3">
        <f t="shared" si="168"/>
        <v>2017</v>
      </c>
      <c r="C2705" s="3">
        <f t="shared" si="169"/>
        <v>5</v>
      </c>
      <c r="D2705" s="3">
        <f t="shared" si="170"/>
        <v>15</v>
      </c>
      <c r="E2705" s="3" t="str">
        <f t="shared" si="171"/>
        <v>2017515</v>
      </c>
      <c r="F2705" s="35">
        <v>0.625</v>
      </c>
      <c r="G2705">
        <v>11.9</v>
      </c>
    </row>
    <row r="2706" spans="1:7" x14ac:dyDescent="0.25">
      <c r="A2706" s="34">
        <v>42856</v>
      </c>
      <c r="B2706" s="3">
        <f t="shared" si="168"/>
        <v>2017</v>
      </c>
      <c r="C2706" s="3">
        <f t="shared" si="169"/>
        <v>5</v>
      </c>
      <c r="D2706" s="3">
        <f t="shared" si="170"/>
        <v>16</v>
      </c>
      <c r="E2706" s="3" t="str">
        <f t="shared" si="171"/>
        <v>2017516</v>
      </c>
      <c r="F2706" s="35">
        <v>0.66666666666666663</v>
      </c>
      <c r="G2706">
        <v>12.3</v>
      </c>
    </row>
    <row r="2707" spans="1:7" x14ac:dyDescent="0.25">
      <c r="A2707" s="34">
        <v>42856</v>
      </c>
      <c r="B2707" s="3">
        <f t="shared" si="168"/>
        <v>2017</v>
      </c>
      <c r="C2707" s="3">
        <f t="shared" si="169"/>
        <v>5</v>
      </c>
      <c r="D2707" s="3">
        <f t="shared" si="170"/>
        <v>17</v>
      </c>
      <c r="E2707" s="3" t="str">
        <f t="shared" si="171"/>
        <v>2017517</v>
      </c>
      <c r="F2707" s="35">
        <v>0.70833333333333337</v>
      </c>
      <c r="G2707">
        <v>12.7</v>
      </c>
    </row>
    <row r="2708" spans="1:7" x14ac:dyDescent="0.25">
      <c r="A2708" s="34">
        <v>42856</v>
      </c>
      <c r="B2708" s="3">
        <f t="shared" si="168"/>
        <v>2017</v>
      </c>
      <c r="C2708" s="3">
        <f t="shared" si="169"/>
        <v>5</v>
      </c>
      <c r="D2708" s="3">
        <f t="shared" si="170"/>
        <v>18</v>
      </c>
      <c r="E2708" s="3" t="str">
        <f t="shared" si="171"/>
        <v>2017518</v>
      </c>
      <c r="F2708" s="35">
        <v>0.75</v>
      </c>
      <c r="G2708">
        <v>12.7</v>
      </c>
    </row>
    <row r="2709" spans="1:7" x14ac:dyDescent="0.25">
      <c r="A2709" s="34">
        <v>42856</v>
      </c>
      <c r="B2709" s="3">
        <f t="shared" si="168"/>
        <v>2017</v>
      </c>
      <c r="C2709" s="3">
        <f t="shared" si="169"/>
        <v>5</v>
      </c>
      <c r="D2709" s="3">
        <f t="shared" si="170"/>
        <v>19</v>
      </c>
      <c r="E2709" s="3" t="str">
        <f t="shared" si="171"/>
        <v>2017519</v>
      </c>
      <c r="F2709" s="35">
        <v>0.79166666666666663</v>
      </c>
      <c r="G2709">
        <v>13.2</v>
      </c>
    </row>
    <row r="2710" spans="1:7" x14ac:dyDescent="0.25">
      <c r="A2710" s="34">
        <v>42856</v>
      </c>
      <c r="B2710" s="3">
        <f t="shared" si="168"/>
        <v>2017</v>
      </c>
      <c r="C2710" s="3">
        <f t="shared" si="169"/>
        <v>5</v>
      </c>
      <c r="D2710" s="3">
        <f t="shared" si="170"/>
        <v>20</v>
      </c>
      <c r="E2710" s="3" t="str">
        <f t="shared" si="171"/>
        <v>2017520</v>
      </c>
      <c r="F2710" s="35">
        <v>0.83333333333333337</v>
      </c>
      <c r="G2710">
        <v>12.9</v>
      </c>
    </row>
    <row r="2711" spans="1:7" x14ac:dyDescent="0.25">
      <c r="A2711" s="34">
        <v>42856</v>
      </c>
      <c r="B2711" s="3">
        <f t="shared" si="168"/>
        <v>2017</v>
      </c>
      <c r="C2711" s="3">
        <f t="shared" si="169"/>
        <v>5</v>
      </c>
      <c r="D2711" s="3">
        <f t="shared" si="170"/>
        <v>21</v>
      </c>
      <c r="E2711" s="3" t="str">
        <f t="shared" si="171"/>
        <v>2017521</v>
      </c>
      <c r="F2711" s="35">
        <v>0.875</v>
      </c>
      <c r="G2711">
        <v>13.4</v>
      </c>
    </row>
    <row r="2712" spans="1:7" x14ac:dyDescent="0.25">
      <c r="A2712" s="34">
        <v>42856</v>
      </c>
      <c r="B2712" s="3">
        <f t="shared" si="168"/>
        <v>2017</v>
      </c>
      <c r="C2712" s="3">
        <f t="shared" si="169"/>
        <v>5</v>
      </c>
      <c r="D2712" s="3">
        <f t="shared" si="170"/>
        <v>22</v>
      </c>
      <c r="E2712" s="3" t="str">
        <f t="shared" si="171"/>
        <v>2017522</v>
      </c>
      <c r="F2712" s="35">
        <v>0.91666666666666663</v>
      </c>
      <c r="G2712">
        <v>13.7</v>
      </c>
    </row>
    <row r="2713" spans="1:7" x14ac:dyDescent="0.25">
      <c r="A2713" s="34">
        <v>42856</v>
      </c>
      <c r="B2713" s="3">
        <f t="shared" si="168"/>
        <v>2017</v>
      </c>
      <c r="C2713" s="3">
        <f t="shared" si="169"/>
        <v>5</v>
      </c>
      <c r="D2713" s="3">
        <f t="shared" si="170"/>
        <v>23</v>
      </c>
      <c r="E2713" s="3" t="str">
        <f t="shared" si="171"/>
        <v>2017523</v>
      </c>
      <c r="F2713" s="35">
        <v>0.95833333333333337</v>
      </c>
      <c r="G2713">
        <v>13.7</v>
      </c>
    </row>
    <row r="2714" spans="1:7" x14ac:dyDescent="0.25">
      <c r="A2714" s="34">
        <v>42887</v>
      </c>
      <c r="B2714" s="3">
        <f t="shared" si="168"/>
        <v>2017</v>
      </c>
      <c r="C2714" s="3">
        <f t="shared" si="169"/>
        <v>6</v>
      </c>
      <c r="D2714" s="3">
        <f t="shared" si="170"/>
        <v>0</v>
      </c>
      <c r="E2714" s="3" t="str">
        <f t="shared" si="171"/>
        <v>201760</v>
      </c>
      <c r="F2714" s="35">
        <v>0</v>
      </c>
      <c r="G2714">
        <v>11.1</v>
      </c>
    </row>
    <row r="2715" spans="1:7" x14ac:dyDescent="0.25">
      <c r="A2715" s="34">
        <v>42887</v>
      </c>
      <c r="B2715" s="3">
        <f t="shared" si="168"/>
        <v>2017</v>
      </c>
      <c r="C2715" s="3">
        <f t="shared" si="169"/>
        <v>6</v>
      </c>
      <c r="D2715" s="3">
        <f t="shared" si="170"/>
        <v>1</v>
      </c>
      <c r="E2715" s="3" t="str">
        <f t="shared" si="171"/>
        <v>201761</v>
      </c>
      <c r="F2715" s="35">
        <v>4.1666666666666664E-2</v>
      </c>
      <c r="G2715">
        <v>10.7</v>
      </c>
    </row>
    <row r="2716" spans="1:7" x14ac:dyDescent="0.25">
      <c r="A2716" s="34">
        <v>42887</v>
      </c>
      <c r="B2716" s="3">
        <f t="shared" si="168"/>
        <v>2017</v>
      </c>
      <c r="C2716" s="3">
        <f t="shared" si="169"/>
        <v>6</v>
      </c>
      <c r="D2716" s="3">
        <f t="shared" si="170"/>
        <v>2</v>
      </c>
      <c r="E2716" s="3" t="str">
        <f t="shared" si="171"/>
        <v>201762</v>
      </c>
      <c r="F2716" s="35">
        <v>8.3333333333333329E-2</v>
      </c>
      <c r="G2716">
        <v>10.4</v>
      </c>
    </row>
    <row r="2717" spans="1:7" x14ac:dyDescent="0.25">
      <c r="A2717" s="34">
        <v>42887</v>
      </c>
      <c r="B2717" s="3">
        <f t="shared" si="168"/>
        <v>2017</v>
      </c>
      <c r="C2717" s="3">
        <f t="shared" si="169"/>
        <v>6</v>
      </c>
      <c r="D2717" s="3">
        <f t="shared" si="170"/>
        <v>3</v>
      </c>
      <c r="E2717" s="3" t="str">
        <f t="shared" si="171"/>
        <v>201763</v>
      </c>
      <c r="F2717" s="35">
        <v>0.125</v>
      </c>
      <c r="G2717">
        <v>10.199999999999999</v>
      </c>
    </row>
    <row r="2718" spans="1:7" x14ac:dyDescent="0.25">
      <c r="A2718" s="34">
        <v>42887</v>
      </c>
      <c r="B2718" s="3">
        <f t="shared" si="168"/>
        <v>2017</v>
      </c>
      <c r="C2718" s="3">
        <f t="shared" si="169"/>
        <v>6</v>
      </c>
      <c r="D2718" s="3">
        <f t="shared" si="170"/>
        <v>4</v>
      </c>
      <c r="E2718" s="3" t="str">
        <f t="shared" si="171"/>
        <v>201764</v>
      </c>
      <c r="F2718" s="35">
        <v>0.16666666666666666</v>
      </c>
      <c r="G2718">
        <v>10.9</v>
      </c>
    </row>
    <row r="2719" spans="1:7" x14ac:dyDescent="0.25">
      <c r="A2719" s="34">
        <v>42887</v>
      </c>
      <c r="B2719" s="3">
        <f t="shared" si="168"/>
        <v>2017</v>
      </c>
      <c r="C2719" s="3">
        <f t="shared" si="169"/>
        <v>6</v>
      </c>
      <c r="D2719" s="3">
        <f t="shared" si="170"/>
        <v>5</v>
      </c>
      <c r="E2719" s="3" t="str">
        <f t="shared" si="171"/>
        <v>201765</v>
      </c>
      <c r="F2719" s="35">
        <v>0.20833333333333334</v>
      </c>
      <c r="G2719">
        <v>11.7</v>
      </c>
    </row>
    <row r="2720" spans="1:7" x14ac:dyDescent="0.25">
      <c r="A2720" s="34">
        <v>42887</v>
      </c>
      <c r="B2720" s="3">
        <f t="shared" si="168"/>
        <v>2017</v>
      </c>
      <c r="C2720" s="3">
        <f t="shared" si="169"/>
        <v>6</v>
      </c>
      <c r="D2720" s="3">
        <f t="shared" si="170"/>
        <v>6</v>
      </c>
      <c r="E2720" s="3" t="str">
        <f t="shared" si="171"/>
        <v>201766</v>
      </c>
      <c r="F2720" s="35">
        <v>0.25</v>
      </c>
      <c r="G2720">
        <v>11.9</v>
      </c>
    </row>
    <row r="2721" spans="1:7" x14ac:dyDescent="0.25">
      <c r="A2721" s="34">
        <v>42887</v>
      </c>
      <c r="B2721" s="3">
        <f t="shared" si="168"/>
        <v>2017</v>
      </c>
      <c r="C2721" s="3">
        <f t="shared" si="169"/>
        <v>6</v>
      </c>
      <c r="D2721" s="3">
        <f t="shared" si="170"/>
        <v>7</v>
      </c>
      <c r="E2721" s="3" t="str">
        <f t="shared" si="171"/>
        <v>201767</v>
      </c>
      <c r="F2721" s="35">
        <v>0.29166666666666669</v>
      </c>
      <c r="G2721">
        <v>11.5</v>
      </c>
    </row>
    <row r="2722" spans="1:7" x14ac:dyDescent="0.25">
      <c r="A2722" s="34">
        <v>42887</v>
      </c>
      <c r="B2722" s="3">
        <f t="shared" si="168"/>
        <v>2017</v>
      </c>
      <c r="C2722" s="3">
        <f t="shared" si="169"/>
        <v>6</v>
      </c>
      <c r="D2722" s="3">
        <f t="shared" si="170"/>
        <v>8</v>
      </c>
      <c r="E2722" s="3" t="str">
        <f t="shared" si="171"/>
        <v>201768</v>
      </c>
      <c r="F2722" s="35">
        <v>0.33333333333333331</v>
      </c>
      <c r="G2722">
        <v>11.1</v>
      </c>
    </row>
    <row r="2723" spans="1:7" x14ac:dyDescent="0.25">
      <c r="A2723" s="34">
        <v>42887</v>
      </c>
      <c r="B2723" s="3">
        <f t="shared" si="168"/>
        <v>2017</v>
      </c>
      <c r="C2723" s="3">
        <f t="shared" si="169"/>
        <v>6</v>
      </c>
      <c r="D2723" s="3">
        <f t="shared" si="170"/>
        <v>9</v>
      </c>
      <c r="E2723" s="3" t="str">
        <f t="shared" si="171"/>
        <v>201769</v>
      </c>
      <c r="F2723" s="35">
        <v>0.375</v>
      </c>
      <c r="G2723">
        <v>10.4</v>
      </c>
    </row>
    <row r="2724" spans="1:7" x14ac:dyDescent="0.25">
      <c r="A2724" s="34">
        <v>42887</v>
      </c>
      <c r="B2724" s="3">
        <f t="shared" si="168"/>
        <v>2017</v>
      </c>
      <c r="C2724" s="3">
        <f t="shared" si="169"/>
        <v>6</v>
      </c>
      <c r="D2724" s="3">
        <f t="shared" si="170"/>
        <v>10</v>
      </c>
      <c r="E2724" s="3" t="str">
        <f t="shared" si="171"/>
        <v>2017610</v>
      </c>
      <c r="F2724" s="35">
        <v>0.41666666666666669</v>
      </c>
      <c r="G2724">
        <v>10.199999999999999</v>
      </c>
    </row>
    <row r="2725" spans="1:7" x14ac:dyDescent="0.25">
      <c r="A2725" s="34">
        <v>42887</v>
      </c>
      <c r="B2725" s="3">
        <f t="shared" si="168"/>
        <v>2017</v>
      </c>
      <c r="C2725" s="3">
        <f t="shared" si="169"/>
        <v>6</v>
      </c>
      <c r="D2725" s="3">
        <f t="shared" si="170"/>
        <v>11</v>
      </c>
      <c r="E2725" s="3" t="str">
        <f t="shared" si="171"/>
        <v>2017611</v>
      </c>
      <c r="F2725" s="35">
        <v>0.45833333333333331</v>
      </c>
      <c r="G2725">
        <v>10.1</v>
      </c>
    </row>
    <row r="2726" spans="1:7" x14ac:dyDescent="0.25">
      <c r="A2726" s="34">
        <v>42887</v>
      </c>
      <c r="B2726" s="3">
        <f t="shared" si="168"/>
        <v>2017</v>
      </c>
      <c r="C2726" s="3">
        <f t="shared" si="169"/>
        <v>6</v>
      </c>
      <c r="D2726" s="3">
        <f t="shared" si="170"/>
        <v>12</v>
      </c>
      <c r="E2726" s="3" t="str">
        <f t="shared" si="171"/>
        <v>2017612</v>
      </c>
      <c r="F2726" s="35">
        <v>0.5</v>
      </c>
      <c r="G2726">
        <v>10.6</v>
      </c>
    </row>
    <row r="2727" spans="1:7" x14ac:dyDescent="0.25">
      <c r="A2727" s="34">
        <v>42887</v>
      </c>
      <c r="B2727" s="3">
        <f t="shared" si="168"/>
        <v>2017</v>
      </c>
      <c r="C2727" s="3">
        <f t="shared" si="169"/>
        <v>6</v>
      </c>
      <c r="D2727" s="3">
        <f t="shared" si="170"/>
        <v>13</v>
      </c>
      <c r="E2727" s="3" t="str">
        <f t="shared" si="171"/>
        <v>2017613</v>
      </c>
      <c r="F2727" s="35">
        <v>0.54166666666666663</v>
      </c>
      <c r="G2727">
        <v>10.8</v>
      </c>
    </row>
    <row r="2728" spans="1:7" x14ac:dyDescent="0.25">
      <c r="A2728" s="34">
        <v>42887</v>
      </c>
      <c r="B2728" s="3">
        <f t="shared" si="168"/>
        <v>2017</v>
      </c>
      <c r="C2728" s="3">
        <f t="shared" si="169"/>
        <v>6</v>
      </c>
      <c r="D2728" s="3">
        <f t="shared" si="170"/>
        <v>14</v>
      </c>
      <c r="E2728" s="3" t="str">
        <f t="shared" si="171"/>
        <v>2017614</v>
      </c>
      <c r="F2728" s="35">
        <v>0.58333333333333337</v>
      </c>
      <c r="G2728">
        <v>11.2</v>
      </c>
    </row>
    <row r="2729" spans="1:7" x14ac:dyDescent="0.25">
      <c r="A2729" s="34">
        <v>42887</v>
      </c>
      <c r="B2729" s="3">
        <f t="shared" si="168"/>
        <v>2017</v>
      </c>
      <c r="C2729" s="3">
        <f t="shared" si="169"/>
        <v>6</v>
      </c>
      <c r="D2729" s="3">
        <f t="shared" si="170"/>
        <v>15</v>
      </c>
      <c r="E2729" s="3" t="str">
        <f t="shared" si="171"/>
        <v>2017615</v>
      </c>
      <c r="F2729" s="35">
        <v>0.625</v>
      </c>
      <c r="G2729">
        <v>11.5</v>
      </c>
    </row>
    <row r="2730" spans="1:7" x14ac:dyDescent="0.25">
      <c r="A2730" s="34">
        <v>42887</v>
      </c>
      <c r="B2730" s="3">
        <f t="shared" si="168"/>
        <v>2017</v>
      </c>
      <c r="C2730" s="3">
        <f t="shared" si="169"/>
        <v>6</v>
      </c>
      <c r="D2730" s="3">
        <f t="shared" si="170"/>
        <v>16</v>
      </c>
      <c r="E2730" s="3" t="str">
        <f t="shared" si="171"/>
        <v>2017616</v>
      </c>
      <c r="F2730" s="35">
        <v>0.66666666666666663</v>
      </c>
      <c r="G2730">
        <v>11.5</v>
      </c>
    </row>
    <row r="2731" spans="1:7" x14ac:dyDescent="0.25">
      <c r="A2731" s="34">
        <v>42887</v>
      </c>
      <c r="B2731" s="3">
        <f t="shared" si="168"/>
        <v>2017</v>
      </c>
      <c r="C2731" s="3">
        <f t="shared" si="169"/>
        <v>6</v>
      </c>
      <c r="D2731" s="3">
        <f t="shared" si="170"/>
        <v>17</v>
      </c>
      <c r="E2731" s="3" t="str">
        <f t="shared" si="171"/>
        <v>2017617</v>
      </c>
      <c r="F2731" s="35">
        <v>0.70833333333333337</v>
      </c>
      <c r="G2731">
        <v>12.4</v>
      </c>
    </row>
    <row r="2732" spans="1:7" x14ac:dyDescent="0.25">
      <c r="A2732" s="34">
        <v>42887</v>
      </c>
      <c r="B2732" s="3">
        <f t="shared" si="168"/>
        <v>2017</v>
      </c>
      <c r="C2732" s="3">
        <f t="shared" si="169"/>
        <v>6</v>
      </c>
      <c r="D2732" s="3">
        <f t="shared" si="170"/>
        <v>18</v>
      </c>
      <c r="E2732" s="3" t="str">
        <f t="shared" si="171"/>
        <v>2017618</v>
      </c>
      <c r="F2732" s="35">
        <v>0.75</v>
      </c>
      <c r="G2732">
        <v>12.7</v>
      </c>
    </row>
    <row r="2733" spans="1:7" x14ac:dyDescent="0.25">
      <c r="A2733" s="34">
        <v>42887</v>
      </c>
      <c r="B2733" s="3">
        <f t="shared" si="168"/>
        <v>2017</v>
      </c>
      <c r="C2733" s="3">
        <f t="shared" si="169"/>
        <v>6</v>
      </c>
      <c r="D2733" s="3">
        <f t="shared" si="170"/>
        <v>19</v>
      </c>
      <c r="E2733" s="3" t="str">
        <f t="shared" si="171"/>
        <v>2017619</v>
      </c>
      <c r="F2733" s="35">
        <v>0.79166666666666663</v>
      </c>
      <c r="G2733">
        <v>12.8</v>
      </c>
    </row>
    <row r="2734" spans="1:7" x14ac:dyDescent="0.25">
      <c r="A2734" s="34">
        <v>42887</v>
      </c>
      <c r="B2734" s="3">
        <f t="shared" si="168"/>
        <v>2017</v>
      </c>
      <c r="C2734" s="3">
        <f t="shared" si="169"/>
        <v>6</v>
      </c>
      <c r="D2734" s="3">
        <f t="shared" si="170"/>
        <v>20</v>
      </c>
      <c r="E2734" s="3" t="str">
        <f t="shared" si="171"/>
        <v>2017620</v>
      </c>
      <c r="F2734" s="35">
        <v>0.83333333333333337</v>
      </c>
      <c r="G2734">
        <v>12.5</v>
      </c>
    </row>
    <row r="2735" spans="1:7" x14ac:dyDescent="0.25">
      <c r="A2735" s="34">
        <v>42887</v>
      </c>
      <c r="B2735" s="3">
        <f t="shared" si="168"/>
        <v>2017</v>
      </c>
      <c r="C2735" s="3">
        <f t="shared" si="169"/>
        <v>6</v>
      </c>
      <c r="D2735" s="3">
        <f t="shared" si="170"/>
        <v>21</v>
      </c>
      <c r="E2735" s="3" t="str">
        <f t="shared" si="171"/>
        <v>2017621</v>
      </c>
      <c r="F2735" s="35">
        <v>0.875</v>
      </c>
      <c r="G2735">
        <v>12.8</v>
      </c>
    </row>
    <row r="2736" spans="1:7" x14ac:dyDescent="0.25">
      <c r="A2736" s="34">
        <v>42887</v>
      </c>
      <c r="B2736" s="3">
        <f t="shared" si="168"/>
        <v>2017</v>
      </c>
      <c r="C2736" s="3">
        <f t="shared" si="169"/>
        <v>6</v>
      </c>
      <c r="D2736" s="3">
        <f t="shared" si="170"/>
        <v>22</v>
      </c>
      <c r="E2736" s="3" t="str">
        <f t="shared" si="171"/>
        <v>2017622</v>
      </c>
      <c r="F2736" s="35">
        <v>0.91666666666666663</v>
      </c>
      <c r="G2736">
        <v>12.5</v>
      </c>
    </row>
    <row r="2737" spans="1:7" x14ac:dyDescent="0.25">
      <c r="A2737" s="34">
        <v>42887</v>
      </c>
      <c r="B2737" s="3">
        <f t="shared" si="168"/>
        <v>2017</v>
      </c>
      <c r="C2737" s="3">
        <f t="shared" si="169"/>
        <v>6</v>
      </c>
      <c r="D2737" s="3">
        <f t="shared" si="170"/>
        <v>23</v>
      </c>
      <c r="E2737" s="3" t="str">
        <f t="shared" si="171"/>
        <v>2017623</v>
      </c>
      <c r="F2737" s="35">
        <v>0.95833333333333337</v>
      </c>
      <c r="G2737">
        <v>12</v>
      </c>
    </row>
    <row r="2738" spans="1:7" x14ac:dyDescent="0.25">
      <c r="A2738" s="34">
        <v>42917</v>
      </c>
      <c r="B2738" s="3">
        <f t="shared" si="168"/>
        <v>2017</v>
      </c>
      <c r="C2738" s="3">
        <f t="shared" si="169"/>
        <v>7</v>
      </c>
      <c r="D2738" s="3">
        <f t="shared" si="170"/>
        <v>0</v>
      </c>
      <c r="E2738" s="3" t="str">
        <f t="shared" si="171"/>
        <v>201770</v>
      </c>
      <c r="F2738" s="35">
        <v>0</v>
      </c>
      <c r="G2738">
        <v>8.1999999999999993</v>
      </c>
    </row>
    <row r="2739" spans="1:7" x14ac:dyDescent="0.25">
      <c r="A2739" s="34">
        <v>42917</v>
      </c>
      <c r="B2739" s="3">
        <f t="shared" si="168"/>
        <v>2017</v>
      </c>
      <c r="C2739" s="3">
        <f t="shared" si="169"/>
        <v>7</v>
      </c>
      <c r="D2739" s="3">
        <f t="shared" si="170"/>
        <v>1</v>
      </c>
      <c r="E2739" s="3" t="str">
        <f t="shared" si="171"/>
        <v>201771</v>
      </c>
      <c r="F2739" s="35">
        <v>4.1666666666666664E-2</v>
      </c>
      <c r="G2739">
        <v>7.7</v>
      </c>
    </row>
    <row r="2740" spans="1:7" x14ac:dyDescent="0.25">
      <c r="A2740" s="34">
        <v>42917</v>
      </c>
      <c r="B2740" s="3">
        <f t="shared" si="168"/>
        <v>2017</v>
      </c>
      <c r="C2740" s="3">
        <f t="shared" si="169"/>
        <v>7</v>
      </c>
      <c r="D2740" s="3">
        <f t="shared" si="170"/>
        <v>2</v>
      </c>
      <c r="E2740" s="3" t="str">
        <f t="shared" si="171"/>
        <v>201772</v>
      </c>
      <c r="F2740" s="35">
        <v>8.3333333333333329E-2</v>
      </c>
      <c r="G2740">
        <v>7.1</v>
      </c>
    </row>
    <row r="2741" spans="1:7" x14ac:dyDescent="0.25">
      <c r="A2741" s="34">
        <v>42917</v>
      </c>
      <c r="B2741" s="3">
        <f t="shared" si="168"/>
        <v>2017</v>
      </c>
      <c r="C2741" s="3">
        <f t="shared" si="169"/>
        <v>7</v>
      </c>
      <c r="D2741" s="3">
        <f t="shared" si="170"/>
        <v>3</v>
      </c>
      <c r="E2741" s="3" t="str">
        <f t="shared" si="171"/>
        <v>201773</v>
      </c>
      <c r="F2741" s="35">
        <v>0.125</v>
      </c>
      <c r="G2741">
        <v>7.2</v>
      </c>
    </row>
    <row r="2742" spans="1:7" x14ac:dyDescent="0.25">
      <c r="A2742" s="34">
        <v>42917</v>
      </c>
      <c r="B2742" s="3">
        <f t="shared" si="168"/>
        <v>2017</v>
      </c>
      <c r="C2742" s="3">
        <f t="shared" si="169"/>
        <v>7</v>
      </c>
      <c r="D2742" s="3">
        <f t="shared" si="170"/>
        <v>4</v>
      </c>
      <c r="E2742" s="3" t="str">
        <f t="shared" si="171"/>
        <v>201774</v>
      </c>
      <c r="F2742" s="35">
        <v>0.16666666666666666</v>
      </c>
      <c r="G2742">
        <v>7.9</v>
      </c>
    </row>
    <row r="2743" spans="1:7" x14ac:dyDescent="0.25">
      <c r="A2743" s="34">
        <v>42917</v>
      </c>
      <c r="B2743" s="3">
        <f t="shared" si="168"/>
        <v>2017</v>
      </c>
      <c r="C2743" s="3">
        <f t="shared" si="169"/>
        <v>7</v>
      </c>
      <c r="D2743" s="3">
        <f t="shared" si="170"/>
        <v>5</v>
      </c>
      <c r="E2743" s="3" t="str">
        <f t="shared" si="171"/>
        <v>201775</v>
      </c>
      <c r="F2743" s="35">
        <v>0.20833333333333334</v>
      </c>
      <c r="G2743">
        <v>8.9</v>
      </c>
    </row>
    <row r="2744" spans="1:7" x14ac:dyDescent="0.25">
      <c r="A2744" s="34">
        <v>42917</v>
      </c>
      <c r="B2744" s="3">
        <f t="shared" si="168"/>
        <v>2017</v>
      </c>
      <c r="C2744" s="3">
        <f t="shared" si="169"/>
        <v>7</v>
      </c>
      <c r="D2744" s="3">
        <f t="shared" si="170"/>
        <v>6</v>
      </c>
      <c r="E2744" s="3" t="str">
        <f t="shared" si="171"/>
        <v>201776</v>
      </c>
      <c r="F2744" s="35">
        <v>0.25</v>
      </c>
      <c r="G2744">
        <v>9.3000000000000007</v>
      </c>
    </row>
    <row r="2745" spans="1:7" x14ac:dyDescent="0.25">
      <c r="A2745" s="34">
        <v>42917</v>
      </c>
      <c r="B2745" s="3">
        <f t="shared" si="168"/>
        <v>2017</v>
      </c>
      <c r="C2745" s="3">
        <f t="shared" si="169"/>
        <v>7</v>
      </c>
      <c r="D2745" s="3">
        <f t="shared" si="170"/>
        <v>7</v>
      </c>
      <c r="E2745" s="3" t="str">
        <f t="shared" si="171"/>
        <v>201777</v>
      </c>
      <c r="F2745" s="35">
        <v>0.29166666666666669</v>
      </c>
      <c r="G2745">
        <v>9.5</v>
      </c>
    </row>
    <row r="2746" spans="1:7" x14ac:dyDescent="0.25">
      <c r="A2746" s="34">
        <v>42917</v>
      </c>
      <c r="B2746" s="3">
        <f t="shared" si="168"/>
        <v>2017</v>
      </c>
      <c r="C2746" s="3">
        <f t="shared" si="169"/>
        <v>7</v>
      </c>
      <c r="D2746" s="3">
        <f t="shared" si="170"/>
        <v>8</v>
      </c>
      <c r="E2746" s="3" t="str">
        <f t="shared" si="171"/>
        <v>201778</v>
      </c>
      <c r="F2746" s="35">
        <v>0.33333333333333331</v>
      </c>
      <c r="G2746">
        <v>9.6999999999999993</v>
      </c>
    </row>
    <row r="2747" spans="1:7" x14ac:dyDescent="0.25">
      <c r="A2747" s="34">
        <v>42917</v>
      </c>
      <c r="B2747" s="3">
        <f t="shared" si="168"/>
        <v>2017</v>
      </c>
      <c r="C2747" s="3">
        <f t="shared" si="169"/>
        <v>7</v>
      </c>
      <c r="D2747" s="3">
        <f t="shared" si="170"/>
        <v>9</v>
      </c>
      <c r="E2747" s="3" t="str">
        <f t="shared" si="171"/>
        <v>201779</v>
      </c>
      <c r="F2747" s="35">
        <v>0.375</v>
      </c>
      <c r="G2747">
        <v>9.6</v>
      </c>
    </row>
    <row r="2748" spans="1:7" x14ac:dyDescent="0.25">
      <c r="A2748" s="34">
        <v>42917</v>
      </c>
      <c r="B2748" s="3">
        <f t="shared" si="168"/>
        <v>2017</v>
      </c>
      <c r="C2748" s="3">
        <f t="shared" si="169"/>
        <v>7</v>
      </c>
      <c r="D2748" s="3">
        <f t="shared" si="170"/>
        <v>10</v>
      </c>
      <c r="E2748" s="3" t="str">
        <f t="shared" si="171"/>
        <v>2017710</v>
      </c>
      <c r="F2748" s="35">
        <v>0.41666666666666669</v>
      </c>
      <c r="G2748">
        <v>9.6999999999999993</v>
      </c>
    </row>
    <row r="2749" spans="1:7" x14ac:dyDescent="0.25">
      <c r="A2749" s="34">
        <v>42917</v>
      </c>
      <c r="B2749" s="3">
        <f t="shared" si="168"/>
        <v>2017</v>
      </c>
      <c r="C2749" s="3">
        <f t="shared" si="169"/>
        <v>7</v>
      </c>
      <c r="D2749" s="3">
        <f t="shared" si="170"/>
        <v>11</v>
      </c>
      <c r="E2749" s="3" t="str">
        <f t="shared" si="171"/>
        <v>2017711</v>
      </c>
      <c r="F2749" s="35">
        <v>0.45833333333333331</v>
      </c>
      <c r="G2749">
        <v>9.5</v>
      </c>
    </row>
    <row r="2750" spans="1:7" x14ac:dyDescent="0.25">
      <c r="A2750" s="34">
        <v>42917</v>
      </c>
      <c r="B2750" s="3">
        <f t="shared" si="168"/>
        <v>2017</v>
      </c>
      <c r="C2750" s="3">
        <f t="shared" si="169"/>
        <v>7</v>
      </c>
      <c r="D2750" s="3">
        <f t="shared" si="170"/>
        <v>12</v>
      </c>
      <c r="E2750" s="3" t="str">
        <f t="shared" si="171"/>
        <v>2017712</v>
      </c>
      <c r="F2750" s="35">
        <v>0.5</v>
      </c>
      <c r="G2750">
        <v>9.6</v>
      </c>
    </row>
    <row r="2751" spans="1:7" x14ac:dyDescent="0.25">
      <c r="A2751" s="34">
        <v>42917</v>
      </c>
      <c r="B2751" s="3">
        <f t="shared" si="168"/>
        <v>2017</v>
      </c>
      <c r="C2751" s="3">
        <f t="shared" si="169"/>
        <v>7</v>
      </c>
      <c r="D2751" s="3">
        <f t="shared" si="170"/>
        <v>13</v>
      </c>
      <c r="E2751" s="3" t="str">
        <f t="shared" si="171"/>
        <v>2017713</v>
      </c>
      <c r="F2751" s="35">
        <v>0.54166666666666663</v>
      </c>
      <c r="G2751">
        <v>9.9</v>
      </c>
    </row>
    <row r="2752" spans="1:7" x14ac:dyDescent="0.25">
      <c r="A2752" s="34">
        <v>42917</v>
      </c>
      <c r="B2752" s="3">
        <f t="shared" si="168"/>
        <v>2017</v>
      </c>
      <c r="C2752" s="3">
        <f t="shared" si="169"/>
        <v>7</v>
      </c>
      <c r="D2752" s="3">
        <f t="shared" si="170"/>
        <v>14</v>
      </c>
      <c r="E2752" s="3" t="str">
        <f t="shared" si="171"/>
        <v>2017714</v>
      </c>
      <c r="F2752" s="35">
        <v>0.58333333333333337</v>
      </c>
      <c r="G2752">
        <v>10.1</v>
      </c>
    </row>
    <row r="2753" spans="1:7" x14ac:dyDescent="0.25">
      <c r="A2753" s="34">
        <v>42917</v>
      </c>
      <c r="B2753" s="3">
        <f t="shared" si="168"/>
        <v>2017</v>
      </c>
      <c r="C2753" s="3">
        <f t="shared" si="169"/>
        <v>7</v>
      </c>
      <c r="D2753" s="3">
        <f t="shared" si="170"/>
        <v>15</v>
      </c>
      <c r="E2753" s="3" t="str">
        <f t="shared" si="171"/>
        <v>2017715</v>
      </c>
      <c r="F2753" s="35">
        <v>0.625</v>
      </c>
      <c r="G2753">
        <v>10</v>
      </c>
    </row>
    <row r="2754" spans="1:7" x14ac:dyDescent="0.25">
      <c r="A2754" s="34">
        <v>42917</v>
      </c>
      <c r="B2754" s="3">
        <f t="shared" si="168"/>
        <v>2017</v>
      </c>
      <c r="C2754" s="3">
        <f t="shared" si="169"/>
        <v>7</v>
      </c>
      <c r="D2754" s="3">
        <f t="shared" si="170"/>
        <v>16</v>
      </c>
      <c r="E2754" s="3" t="str">
        <f t="shared" si="171"/>
        <v>2017716</v>
      </c>
      <c r="F2754" s="35">
        <v>0.66666666666666663</v>
      </c>
      <c r="G2754">
        <v>9.9</v>
      </c>
    </row>
    <row r="2755" spans="1:7" x14ac:dyDescent="0.25">
      <c r="A2755" s="34">
        <v>42917</v>
      </c>
      <c r="B2755" s="3">
        <f t="shared" ref="B2755:B2818" si="172">YEAR(A2755)</f>
        <v>2017</v>
      </c>
      <c r="C2755" s="3">
        <f t="shared" ref="C2755:C2818" si="173">MONTH(A2755)</f>
        <v>7</v>
      </c>
      <c r="D2755" s="3">
        <f t="shared" ref="D2755:D2818" si="174">HOUR(F2755)</f>
        <v>17</v>
      </c>
      <c r="E2755" s="3" t="str">
        <f t="shared" ref="E2755:E2818" si="175">B2755&amp;C2755&amp;D2755</f>
        <v>2017717</v>
      </c>
      <c r="F2755" s="35">
        <v>0.70833333333333337</v>
      </c>
      <c r="G2755">
        <v>10.3</v>
      </c>
    </row>
    <row r="2756" spans="1:7" x14ac:dyDescent="0.25">
      <c r="A2756" s="34">
        <v>42917</v>
      </c>
      <c r="B2756" s="3">
        <f t="shared" si="172"/>
        <v>2017</v>
      </c>
      <c r="C2756" s="3">
        <f t="shared" si="173"/>
        <v>7</v>
      </c>
      <c r="D2756" s="3">
        <f t="shared" si="174"/>
        <v>18</v>
      </c>
      <c r="E2756" s="3" t="str">
        <f t="shared" si="175"/>
        <v>2017718</v>
      </c>
      <c r="F2756" s="35">
        <v>0.75</v>
      </c>
      <c r="G2756">
        <v>10.5</v>
      </c>
    </row>
    <row r="2757" spans="1:7" x14ac:dyDescent="0.25">
      <c r="A2757" s="34">
        <v>42917</v>
      </c>
      <c r="B2757" s="3">
        <f t="shared" si="172"/>
        <v>2017</v>
      </c>
      <c r="C2757" s="3">
        <f t="shared" si="173"/>
        <v>7</v>
      </c>
      <c r="D2757" s="3">
        <f t="shared" si="174"/>
        <v>19</v>
      </c>
      <c r="E2757" s="3" t="str">
        <f t="shared" si="175"/>
        <v>2017719</v>
      </c>
      <c r="F2757" s="35">
        <v>0.79166666666666663</v>
      </c>
      <c r="G2757">
        <v>10.5</v>
      </c>
    </row>
    <row r="2758" spans="1:7" x14ac:dyDescent="0.25">
      <c r="A2758" s="34">
        <v>42917</v>
      </c>
      <c r="B2758" s="3">
        <f t="shared" si="172"/>
        <v>2017</v>
      </c>
      <c r="C2758" s="3">
        <f t="shared" si="173"/>
        <v>7</v>
      </c>
      <c r="D2758" s="3">
        <f t="shared" si="174"/>
        <v>20</v>
      </c>
      <c r="E2758" s="3" t="str">
        <f t="shared" si="175"/>
        <v>2017720</v>
      </c>
      <c r="F2758" s="35">
        <v>0.83333333333333337</v>
      </c>
      <c r="G2758">
        <v>10.7</v>
      </c>
    </row>
    <row r="2759" spans="1:7" x14ac:dyDescent="0.25">
      <c r="A2759" s="34">
        <v>42917</v>
      </c>
      <c r="B2759" s="3">
        <f t="shared" si="172"/>
        <v>2017</v>
      </c>
      <c r="C2759" s="3">
        <f t="shared" si="173"/>
        <v>7</v>
      </c>
      <c r="D2759" s="3">
        <f t="shared" si="174"/>
        <v>21</v>
      </c>
      <c r="E2759" s="3" t="str">
        <f t="shared" si="175"/>
        <v>2017721</v>
      </c>
      <c r="F2759" s="35">
        <v>0.875</v>
      </c>
      <c r="G2759">
        <v>10.9</v>
      </c>
    </row>
    <row r="2760" spans="1:7" x14ac:dyDescent="0.25">
      <c r="A2760" s="34">
        <v>42917</v>
      </c>
      <c r="B2760" s="3">
        <f t="shared" si="172"/>
        <v>2017</v>
      </c>
      <c r="C2760" s="3">
        <f t="shared" si="173"/>
        <v>7</v>
      </c>
      <c r="D2760" s="3">
        <f t="shared" si="174"/>
        <v>22</v>
      </c>
      <c r="E2760" s="3" t="str">
        <f t="shared" si="175"/>
        <v>2017722</v>
      </c>
      <c r="F2760" s="35">
        <v>0.91666666666666663</v>
      </c>
      <c r="G2760">
        <v>10</v>
      </c>
    </row>
    <row r="2761" spans="1:7" x14ac:dyDescent="0.25">
      <c r="A2761" s="34">
        <v>42917</v>
      </c>
      <c r="B2761" s="3">
        <f t="shared" si="172"/>
        <v>2017</v>
      </c>
      <c r="C2761" s="3">
        <f t="shared" si="173"/>
        <v>7</v>
      </c>
      <c r="D2761" s="3">
        <f t="shared" si="174"/>
        <v>23</v>
      </c>
      <c r="E2761" s="3" t="str">
        <f t="shared" si="175"/>
        <v>2017723</v>
      </c>
      <c r="F2761" s="35">
        <v>0.95833333333333337</v>
      </c>
      <c r="G2761">
        <v>9.1</v>
      </c>
    </row>
    <row r="2762" spans="1:7" x14ac:dyDescent="0.25">
      <c r="A2762" s="34">
        <v>42948</v>
      </c>
      <c r="B2762" s="3">
        <f t="shared" si="172"/>
        <v>2017</v>
      </c>
      <c r="C2762" s="3">
        <f t="shared" si="173"/>
        <v>8</v>
      </c>
      <c r="D2762" s="3">
        <f t="shared" si="174"/>
        <v>0</v>
      </c>
      <c r="E2762" s="3" t="str">
        <f t="shared" si="175"/>
        <v>201780</v>
      </c>
      <c r="F2762" s="35">
        <v>0</v>
      </c>
      <c r="G2762">
        <v>10.7</v>
      </c>
    </row>
    <row r="2763" spans="1:7" x14ac:dyDescent="0.25">
      <c r="A2763" s="34">
        <v>42948</v>
      </c>
      <c r="B2763" s="3">
        <f t="shared" si="172"/>
        <v>2017</v>
      </c>
      <c r="C2763" s="3">
        <f t="shared" si="173"/>
        <v>8</v>
      </c>
      <c r="D2763" s="3">
        <f t="shared" si="174"/>
        <v>1</v>
      </c>
      <c r="E2763" s="3" t="str">
        <f t="shared" si="175"/>
        <v>201781</v>
      </c>
      <c r="F2763" s="35">
        <v>4.1666666666666664E-2</v>
      </c>
      <c r="G2763">
        <v>10.4</v>
      </c>
    </row>
    <row r="2764" spans="1:7" x14ac:dyDescent="0.25">
      <c r="A2764" s="34">
        <v>42948</v>
      </c>
      <c r="B2764" s="3">
        <f t="shared" si="172"/>
        <v>2017</v>
      </c>
      <c r="C2764" s="3">
        <f t="shared" si="173"/>
        <v>8</v>
      </c>
      <c r="D2764" s="3">
        <f t="shared" si="174"/>
        <v>2</v>
      </c>
      <c r="E2764" s="3" t="str">
        <f t="shared" si="175"/>
        <v>201782</v>
      </c>
      <c r="F2764" s="35">
        <v>8.3333333333333329E-2</v>
      </c>
      <c r="G2764">
        <v>10.6</v>
      </c>
    </row>
    <row r="2765" spans="1:7" x14ac:dyDescent="0.25">
      <c r="A2765" s="34">
        <v>42948</v>
      </c>
      <c r="B2765" s="3">
        <f t="shared" si="172"/>
        <v>2017</v>
      </c>
      <c r="C2765" s="3">
        <f t="shared" si="173"/>
        <v>8</v>
      </c>
      <c r="D2765" s="3">
        <f t="shared" si="174"/>
        <v>3</v>
      </c>
      <c r="E2765" s="3" t="str">
        <f t="shared" si="175"/>
        <v>201783</v>
      </c>
      <c r="F2765" s="35">
        <v>0.125</v>
      </c>
      <c r="G2765">
        <v>10.4</v>
      </c>
    </row>
    <row r="2766" spans="1:7" x14ac:dyDescent="0.25">
      <c r="A2766" s="34">
        <v>42948</v>
      </c>
      <c r="B2766" s="3">
        <f t="shared" si="172"/>
        <v>2017</v>
      </c>
      <c r="C2766" s="3">
        <f t="shared" si="173"/>
        <v>8</v>
      </c>
      <c r="D2766" s="3">
        <f t="shared" si="174"/>
        <v>4</v>
      </c>
      <c r="E2766" s="3" t="str">
        <f t="shared" si="175"/>
        <v>201784</v>
      </c>
      <c r="F2766" s="35">
        <v>0.16666666666666666</v>
      </c>
      <c r="G2766">
        <v>10.9</v>
      </c>
    </row>
    <row r="2767" spans="1:7" x14ac:dyDescent="0.25">
      <c r="A2767" s="34">
        <v>42948</v>
      </c>
      <c r="B2767" s="3">
        <f t="shared" si="172"/>
        <v>2017</v>
      </c>
      <c r="C2767" s="3">
        <f t="shared" si="173"/>
        <v>8</v>
      </c>
      <c r="D2767" s="3">
        <f t="shared" si="174"/>
        <v>5</v>
      </c>
      <c r="E2767" s="3" t="str">
        <f t="shared" si="175"/>
        <v>201785</v>
      </c>
      <c r="F2767" s="35">
        <v>0.20833333333333334</v>
      </c>
      <c r="G2767">
        <v>11.9</v>
      </c>
    </row>
    <row r="2768" spans="1:7" x14ac:dyDescent="0.25">
      <c r="A2768" s="34">
        <v>42948</v>
      </c>
      <c r="B2768" s="3">
        <f t="shared" si="172"/>
        <v>2017</v>
      </c>
      <c r="C2768" s="3">
        <f t="shared" si="173"/>
        <v>8</v>
      </c>
      <c r="D2768" s="3">
        <f t="shared" si="174"/>
        <v>6</v>
      </c>
      <c r="E2768" s="3" t="str">
        <f t="shared" si="175"/>
        <v>201786</v>
      </c>
      <c r="F2768" s="35">
        <v>0.25</v>
      </c>
      <c r="G2768">
        <v>11.8</v>
      </c>
    </row>
    <row r="2769" spans="1:7" x14ac:dyDescent="0.25">
      <c r="A2769" s="34">
        <v>42948</v>
      </c>
      <c r="B2769" s="3">
        <f t="shared" si="172"/>
        <v>2017</v>
      </c>
      <c r="C2769" s="3">
        <f t="shared" si="173"/>
        <v>8</v>
      </c>
      <c r="D2769" s="3">
        <f t="shared" si="174"/>
        <v>7</v>
      </c>
      <c r="E2769" s="3" t="str">
        <f t="shared" si="175"/>
        <v>201787</v>
      </c>
      <c r="F2769" s="35">
        <v>0.29166666666666669</v>
      </c>
      <c r="G2769">
        <v>11.3</v>
      </c>
    </row>
    <row r="2770" spans="1:7" x14ac:dyDescent="0.25">
      <c r="A2770" s="34">
        <v>42948</v>
      </c>
      <c r="B2770" s="3">
        <f t="shared" si="172"/>
        <v>2017</v>
      </c>
      <c r="C2770" s="3">
        <f t="shared" si="173"/>
        <v>8</v>
      </c>
      <c r="D2770" s="3">
        <f t="shared" si="174"/>
        <v>8</v>
      </c>
      <c r="E2770" s="3" t="str">
        <f t="shared" si="175"/>
        <v>201788</v>
      </c>
      <c r="F2770" s="35">
        <v>0.33333333333333331</v>
      </c>
      <c r="G2770">
        <v>10.3</v>
      </c>
    </row>
    <row r="2771" spans="1:7" x14ac:dyDescent="0.25">
      <c r="A2771" s="34">
        <v>42948</v>
      </c>
      <c r="B2771" s="3">
        <f t="shared" si="172"/>
        <v>2017</v>
      </c>
      <c r="C2771" s="3">
        <f t="shared" si="173"/>
        <v>8</v>
      </c>
      <c r="D2771" s="3">
        <f t="shared" si="174"/>
        <v>9</v>
      </c>
      <c r="E2771" s="3" t="str">
        <f t="shared" si="175"/>
        <v>201789</v>
      </c>
      <c r="F2771" s="35">
        <v>0.375</v>
      </c>
      <c r="G2771">
        <v>9.4</v>
      </c>
    </row>
    <row r="2772" spans="1:7" x14ac:dyDescent="0.25">
      <c r="A2772" s="34">
        <v>42948</v>
      </c>
      <c r="B2772" s="3">
        <f t="shared" si="172"/>
        <v>2017</v>
      </c>
      <c r="C2772" s="3">
        <f t="shared" si="173"/>
        <v>8</v>
      </c>
      <c r="D2772" s="3">
        <f t="shared" si="174"/>
        <v>10</v>
      </c>
      <c r="E2772" s="3" t="str">
        <f t="shared" si="175"/>
        <v>2017810</v>
      </c>
      <c r="F2772" s="35">
        <v>0.41666666666666669</v>
      </c>
      <c r="G2772">
        <v>8.9</v>
      </c>
    </row>
    <row r="2773" spans="1:7" x14ac:dyDescent="0.25">
      <c r="A2773" s="34">
        <v>42948</v>
      </c>
      <c r="B2773" s="3">
        <f t="shared" si="172"/>
        <v>2017</v>
      </c>
      <c r="C2773" s="3">
        <f t="shared" si="173"/>
        <v>8</v>
      </c>
      <c r="D2773" s="3">
        <f t="shared" si="174"/>
        <v>11</v>
      </c>
      <c r="E2773" s="3" t="str">
        <f t="shared" si="175"/>
        <v>2017811</v>
      </c>
      <c r="F2773" s="35">
        <v>0.45833333333333331</v>
      </c>
      <c r="G2773">
        <v>8.9</v>
      </c>
    </row>
    <row r="2774" spans="1:7" x14ac:dyDescent="0.25">
      <c r="A2774" s="34">
        <v>42948</v>
      </c>
      <c r="B2774" s="3">
        <f t="shared" si="172"/>
        <v>2017</v>
      </c>
      <c r="C2774" s="3">
        <f t="shared" si="173"/>
        <v>8</v>
      </c>
      <c r="D2774" s="3">
        <f t="shared" si="174"/>
        <v>12</v>
      </c>
      <c r="E2774" s="3" t="str">
        <f t="shared" si="175"/>
        <v>2017812</v>
      </c>
      <c r="F2774" s="35">
        <v>0.5</v>
      </c>
      <c r="G2774">
        <v>8.9</v>
      </c>
    </row>
    <row r="2775" spans="1:7" x14ac:dyDescent="0.25">
      <c r="A2775" s="34">
        <v>42948</v>
      </c>
      <c r="B2775" s="3">
        <f t="shared" si="172"/>
        <v>2017</v>
      </c>
      <c r="C2775" s="3">
        <f t="shared" si="173"/>
        <v>8</v>
      </c>
      <c r="D2775" s="3">
        <f t="shared" si="174"/>
        <v>13</v>
      </c>
      <c r="E2775" s="3" t="str">
        <f t="shared" si="175"/>
        <v>2017813</v>
      </c>
      <c r="F2775" s="35">
        <v>0.54166666666666663</v>
      </c>
      <c r="G2775">
        <v>8.5</v>
      </c>
    </row>
    <row r="2776" spans="1:7" x14ac:dyDescent="0.25">
      <c r="A2776" s="34">
        <v>42948</v>
      </c>
      <c r="B2776" s="3">
        <f t="shared" si="172"/>
        <v>2017</v>
      </c>
      <c r="C2776" s="3">
        <f t="shared" si="173"/>
        <v>8</v>
      </c>
      <c r="D2776" s="3">
        <f t="shared" si="174"/>
        <v>14</v>
      </c>
      <c r="E2776" s="3" t="str">
        <f t="shared" si="175"/>
        <v>2017814</v>
      </c>
      <c r="F2776" s="35">
        <v>0.58333333333333337</v>
      </c>
      <c r="G2776">
        <v>9.1</v>
      </c>
    </row>
    <row r="2777" spans="1:7" x14ac:dyDescent="0.25">
      <c r="A2777" s="34">
        <v>42948</v>
      </c>
      <c r="B2777" s="3">
        <f t="shared" si="172"/>
        <v>2017</v>
      </c>
      <c r="C2777" s="3">
        <f t="shared" si="173"/>
        <v>8</v>
      </c>
      <c r="D2777" s="3">
        <f t="shared" si="174"/>
        <v>15</v>
      </c>
      <c r="E2777" s="3" t="str">
        <f t="shared" si="175"/>
        <v>2017815</v>
      </c>
      <c r="F2777" s="35">
        <v>0.625</v>
      </c>
      <c r="G2777">
        <v>8.8000000000000007</v>
      </c>
    </row>
    <row r="2778" spans="1:7" x14ac:dyDescent="0.25">
      <c r="A2778" s="34">
        <v>42948</v>
      </c>
      <c r="B2778" s="3">
        <f t="shared" si="172"/>
        <v>2017</v>
      </c>
      <c r="C2778" s="3">
        <f t="shared" si="173"/>
        <v>8</v>
      </c>
      <c r="D2778" s="3">
        <f t="shared" si="174"/>
        <v>16</v>
      </c>
      <c r="E2778" s="3" t="str">
        <f t="shared" si="175"/>
        <v>2017816</v>
      </c>
      <c r="F2778" s="35">
        <v>0.66666666666666663</v>
      </c>
      <c r="G2778">
        <v>9</v>
      </c>
    </row>
    <row r="2779" spans="1:7" x14ac:dyDescent="0.25">
      <c r="A2779" s="34">
        <v>42948</v>
      </c>
      <c r="B2779" s="3">
        <f t="shared" si="172"/>
        <v>2017</v>
      </c>
      <c r="C2779" s="3">
        <f t="shared" si="173"/>
        <v>8</v>
      </c>
      <c r="D2779" s="3">
        <f t="shared" si="174"/>
        <v>17</v>
      </c>
      <c r="E2779" s="3" t="str">
        <f t="shared" si="175"/>
        <v>2017817</v>
      </c>
      <c r="F2779" s="35">
        <v>0.70833333333333337</v>
      </c>
      <c r="G2779">
        <v>9.6999999999999993</v>
      </c>
    </row>
    <row r="2780" spans="1:7" x14ac:dyDescent="0.25">
      <c r="A2780" s="34">
        <v>42948</v>
      </c>
      <c r="B2780" s="3">
        <f t="shared" si="172"/>
        <v>2017</v>
      </c>
      <c r="C2780" s="3">
        <f t="shared" si="173"/>
        <v>8</v>
      </c>
      <c r="D2780" s="3">
        <f t="shared" si="174"/>
        <v>18</v>
      </c>
      <c r="E2780" s="3" t="str">
        <f t="shared" si="175"/>
        <v>2017818</v>
      </c>
      <c r="F2780" s="35">
        <v>0.75</v>
      </c>
      <c r="G2780">
        <v>10.199999999999999</v>
      </c>
    </row>
    <row r="2781" spans="1:7" x14ac:dyDescent="0.25">
      <c r="A2781" s="34">
        <v>42948</v>
      </c>
      <c r="B2781" s="3">
        <f t="shared" si="172"/>
        <v>2017</v>
      </c>
      <c r="C2781" s="3">
        <f t="shared" si="173"/>
        <v>8</v>
      </c>
      <c r="D2781" s="3">
        <f t="shared" si="174"/>
        <v>19</v>
      </c>
      <c r="E2781" s="3" t="str">
        <f t="shared" si="175"/>
        <v>2017819</v>
      </c>
      <c r="F2781" s="35">
        <v>0.79166666666666663</v>
      </c>
      <c r="G2781">
        <v>10.9</v>
      </c>
    </row>
    <row r="2782" spans="1:7" x14ac:dyDescent="0.25">
      <c r="A2782" s="34">
        <v>42948</v>
      </c>
      <c r="B2782" s="3">
        <f t="shared" si="172"/>
        <v>2017</v>
      </c>
      <c r="C2782" s="3">
        <f t="shared" si="173"/>
        <v>8</v>
      </c>
      <c r="D2782" s="3">
        <f t="shared" si="174"/>
        <v>20</v>
      </c>
      <c r="E2782" s="3" t="str">
        <f t="shared" si="175"/>
        <v>2017820</v>
      </c>
      <c r="F2782" s="35">
        <v>0.83333333333333337</v>
      </c>
      <c r="G2782">
        <v>11.4</v>
      </c>
    </row>
    <row r="2783" spans="1:7" x14ac:dyDescent="0.25">
      <c r="A2783" s="34">
        <v>42948</v>
      </c>
      <c r="B2783" s="3">
        <f t="shared" si="172"/>
        <v>2017</v>
      </c>
      <c r="C2783" s="3">
        <f t="shared" si="173"/>
        <v>8</v>
      </c>
      <c r="D2783" s="3">
        <f t="shared" si="174"/>
        <v>21</v>
      </c>
      <c r="E2783" s="3" t="str">
        <f t="shared" si="175"/>
        <v>2017821</v>
      </c>
      <c r="F2783" s="35">
        <v>0.875</v>
      </c>
      <c r="G2783">
        <v>11.1</v>
      </c>
    </row>
    <row r="2784" spans="1:7" x14ac:dyDescent="0.25">
      <c r="A2784" s="34">
        <v>42948</v>
      </c>
      <c r="B2784" s="3">
        <f t="shared" si="172"/>
        <v>2017</v>
      </c>
      <c r="C2784" s="3">
        <f t="shared" si="173"/>
        <v>8</v>
      </c>
      <c r="D2784" s="3">
        <f t="shared" si="174"/>
        <v>22</v>
      </c>
      <c r="E2784" s="3" t="str">
        <f t="shared" si="175"/>
        <v>2017822</v>
      </c>
      <c r="F2784" s="35">
        <v>0.91666666666666663</v>
      </c>
      <c r="G2784">
        <v>11.2</v>
      </c>
    </row>
    <row r="2785" spans="1:7" x14ac:dyDescent="0.25">
      <c r="A2785" s="34">
        <v>42948</v>
      </c>
      <c r="B2785" s="3">
        <f t="shared" si="172"/>
        <v>2017</v>
      </c>
      <c r="C2785" s="3">
        <f t="shared" si="173"/>
        <v>8</v>
      </c>
      <c r="D2785" s="3">
        <f t="shared" si="174"/>
        <v>23</v>
      </c>
      <c r="E2785" s="3" t="str">
        <f t="shared" si="175"/>
        <v>2017823</v>
      </c>
      <c r="F2785" s="35">
        <v>0.95833333333333337</v>
      </c>
      <c r="G2785">
        <v>11.4</v>
      </c>
    </row>
    <row r="2786" spans="1:7" x14ac:dyDescent="0.25">
      <c r="A2786" s="34">
        <v>42979</v>
      </c>
      <c r="B2786" s="3">
        <f t="shared" si="172"/>
        <v>2017</v>
      </c>
      <c r="C2786" s="3">
        <f t="shared" si="173"/>
        <v>9</v>
      </c>
      <c r="D2786" s="3">
        <f t="shared" si="174"/>
        <v>0</v>
      </c>
      <c r="E2786" s="3" t="str">
        <f t="shared" si="175"/>
        <v>201790</v>
      </c>
      <c r="F2786" s="35">
        <v>0</v>
      </c>
      <c r="G2786">
        <v>11.4</v>
      </c>
    </row>
    <row r="2787" spans="1:7" x14ac:dyDescent="0.25">
      <c r="A2787" s="34">
        <v>42979</v>
      </c>
      <c r="B2787" s="3">
        <f t="shared" si="172"/>
        <v>2017</v>
      </c>
      <c r="C2787" s="3">
        <f t="shared" si="173"/>
        <v>9</v>
      </c>
      <c r="D2787" s="3">
        <f t="shared" si="174"/>
        <v>1</v>
      </c>
      <c r="E2787" s="3" t="str">
        <f t="shared" si="175"/>
        <v>201791</v>
      </c>
      <c r="F2787" s="35">
        <v>4.1666666666666664E-2</v>
      </c>
      <c r="G2787">
        <v>10.9</v>
      </c>
    </row>
    <row r="2788" spans="1:7" x14ac:dyDescent="0.25">
      <c r="A2788" s="34">
        <v>42979</v>
      </c>
      <c r="B2788" s="3">
        <f t="shared" si="172"/>
        <v>2017</v>
      </c>
      <c r="C2788" s="3">
        <f t="shared" si="173"/>
        <v>9</v>
      </c>
      <c r="D2788" s="3">
        <f t="shared" si="174"/>
        <v>2</v>
      </c>
      <c r="E2788" s="3" t="str">
        <f t="shared" si="175"/>
        <v>201792</v>
      </c>
      <c r="F2788" s="35">
        <v>8.3333333333333329E-2</v>
      </c>
      <c r="G2788">
        <v>10.5</v>
      </c>
    </row>
    <row r="2789" spans="1:7" x14ac:dyDescent="0.25">
      <c r="A2789" s="34">
        <v>42979</v>
      </c>
      <c r="B2789" s="3">
        <f t="shared" si="172"/>
        <v>2017</v>
      </c>
      <c r="C2789" s="3">
        <f t="shared" si="173"/>
        <v>9</v>
      </c>
      <c r="D2789" s="3">
        <f t="shared" si="174"/>
        <v>3</v>
      </c>
      <c r="E2789" s="3" t="str">
        <f t="shared" si="175"/>
        <v>201793</v>
      </c>
      <c r="F2789" s="35">
        <v>0.125</v>
      </c>
      <c r="G2789">
        <v>10.3</v>
      </c>
    </row>
    <row r="2790" spans="1:7" x14ac:dyDescent="0.25">
      <c r="A2790" s="34">
        <v>42979</v>
      </c>
      <c r="B2790" s="3">
        <f t="shared" si="172"/>
        <v>2017</v>
      </c>
      <c r="C2790" s="3">
        <f t="shared" si="173"/>
        <v>9</v>
      </c>
      <c r="D2790" s="3">
        <f t="shared" si="174"/>
        <v>4</v>
      </c>
      <c r="E2790" s="3" t="str">
        <f t="shared" si="175"/>
        <v>201794</v>
      </c>
      <c r="F2790" s="35">
        <v>0.16666666666666666</v>
      </c>
      <c r="G2790">
        <v>11.1</v>
      </c>
    </row>
    <row r="2791" spans="1:7" x14ac:dyDescent="0.25">
      <c r="A2791" s="34">
        <v>42979</v>
      </c>
      <c r="B2791" s="3">
        <f t="shared" si="172"/>
        <v>2017</v>
      </c>
      <c r="C2791" s="3">
        <f t="shared" si="173"/>
        <v>9</v>
      </c>
      <c r="D2791" s="3">
        <f t="shared" si="174"/>
        <v>5</v>
      </c>
      <c r="E2791" s="3" t="str">
        <f t="shared" si="175"/>
        <v>201795</v>
      </c>
      <c r="F2791" s="35">
        <v>0.20833333333333334</v>
      </c>
      <c r="G2791">
        <v>12.8</v>
      </c>
    </row>
    <row r="2792" spans="1:7" x14ac:dyDescent="0.25">
      <c r="A2792" s="34">
        <v>42979</v>
      </c>
      <c r="B2792" s="3">
        <f t="shared" si="172"/>
        <v>2017</v>
      </c>
      <c r="C2792" s="3">
        <f t="shared" si="173"/>
        <v>9</v>
      </c>
      <c r="D2792" s="3">
        <f t="shared" si="174"/>
        <v>6</v>
      </c>
      <c r="E2792" s="3" t="str">
        <f t="shared" si="175"/>
        <v>201796</v>
      </c>
      <c r="F2792" s="35">
        <v>0.25</v>
      </c>
      <c r="G2792">
        <v>13.7</v>
      </c>
    </row>
    <row r="2793" spans="1:7" x14ac:dyDescent="0.25">
      <c r="A2793" s="34">
        <v>42979</v>
      </c>
      <c r="B2793" s="3">
        <f t="shared" si="172"/>
        <v>2017</v>
      </c>
      <c r="C2793" s="3">
        <f t="shared" si="173"/>
        <v>9</v>
      </c>
      <c r="D2793" s="3">
        <f t="shared" si="174"/>
        <v>7</v>
      </c>
      <c r="E2793" s="3" t="str">
        <f t="shared" si="175"/>
        <v>201797</v>
      </c>
      <c r="F2793" s="35">
        <v>0.29166666666666669</v>
      </c>
      <c r="G2793">
        <v>13.9</v>
      </c>
    </row>
    <row r="2794" spans="1:7" x14ac:dyDescent="0.25">
      <c r="A2794" s="34">
        <v>42979</v>
      </c>
      <c r="B2794" s="3">
        <f t="shared" si="172"/>
        <v>2017</v>
      </c>
      <c r="C2794" s="3">
        <f t="shared" si="173"/>
        <v>9</v>
      </c>
      <c r="D2794" s="3">
        <f t="shared" si="174"/>
        <v>8</v>
      </c>
      <c r="E2794" s="3" t="str">
        <f t="shared" si="175"/>
        <v>201798</v>
      </c>
      <c r="F2794" s="35">
        <v>0.33333333333333331</v>
      </c>
      <c r="G2794">
        <v>13.3</v>
      </c>
    </row>
    <row r="2795" spans="1:7" x14ac:dyDescent="0.25">
      <c r="A2795" s="34">
        <v>42979</v>
      </c>
      <c r="B2795" s="3">
        <f t="shared" si="172"/>
        <v>2017</v>
      </c>
      <c r="C2795" s="3">
        <f t="shared" si="173"/>
        <v>9</v>
      </c>
      <c r="D2795" s="3">
        <f t="shared" si="174"/>
        <v>9</v>
      </c>
      <c r="E2795" s="3" t="str">
        <f t="shared" si="175"/>
        <v>201799</v>
      </c>
      <c r="F2795" s="35">
        <v>0.375</v>
      </c>
      <c r="G2795">
        <v>12.8</v>
      </c>
    </row>
    <row r="2796" spans="1:7" x14ac:dyDescent="0.25">
      <c r="A2796" s="34">
        <v>42979</v>
      </c>
      <c r="B2796" s="3">
        <f t="shared" si="172"/>
        <v>2017</v>
      </c>
      <c r="C2796" s="3">
        <f t="shared" si="173"/>
        <v>9</v>
      </c>
      <c r="D2796" s="3">
        <f t="shared" si="174"/>
        <v>10</v>
      </c>
      <c r="E2796" s="3" t="str">
        <f t="shared" si="175"/>
        <v>2017910</v>
      </c>
      <c r="F2796" s="35">
        <v>0.41666666666666669</v>
      </c>
      <c r="G2796">
        <v>12.4</v>
      </c>
    </row>
    <row r="2797" spans="1:7" x14ac:dyDescent="0.25">
      <c r="A2797" s="34">
        <v>42979</v>
      </c>
      <c r="B2797" s="3">
        <f t="shared" si="172"/>
        <v>2017</v>
      </c>
      <c r="C2797" s="3">
        <f t="shared" si="173"/>
        <v>9</v>
      </c>
      <c r="D2797" s="3">
        <f t="shared" si="174"/>
        <v>11</v>
      </c>
      <c r="E2797" s="3" t="str">
        <f t="shared" si="175"/>
        <v>2017911</v>
      </c>
      <c r="F2797" s="35">
        <v>0.45833333333333331</v>
      </c>
      <c r="G2797">
        <v>12.1</v>
      </c>
    </row>
    <row r="2798" spans="1:7" x14ac:dyDescent="0.25">
      <c r="A2798" s="34">
        <v>42979</v>
      </c>
      <c r="B2798" s="3">
        <f t="shared" si="172"/>
        <v>2017</v>
      </c>
      <c r="C2798" s="3">
        <f t="shared" si="173"/>
        <v>9</v>
      </c>
      <c r="D2798" s="3">
        <f t="shared" si="174"/>
        <v>12</v>
      </c>
      <c r="E2798" s="3" t="str">
        <f t="shared" si="175"/>
        <v>2017912</v>
      </c>
      <c r="F2798" s="35">
        <v>0.5</v>
      </c>
      <c r="G2798">
        <v>11.4</v>
      </c>
    </row>
    <row r="2799" spans="1:7" x14ac:dyDescent="0.25">
      <c r="A2799" s="34">
        <v>42979</v>
      </c>
      <c r="B2799" s="3">
        <f t="shared" si="172"/>
        <v>2017</v>
      </c>
      <c r="C2799" s="3">
        <f t="shared" si="173"/>
        <v>9</v>
      </c>
      <c r="D2799" s="3">
        <f t="shared" si="174"/>
        <v>13</v>
      </c>
      <c r="E2799" s="3" t="str">
        <f t="shared" si="175"/>
        <v>2017913</v>
      </c>
      <c r="F2799" s="35">
        <v>0.54166666666666663</v>
      </c>
      <c r="G2799">
        <v>10.6</v>
      </c>
    </row>
    <row r="2800" spans="1:7" x14ac:dyDescent="0.25">
      <c r="A2800" s="34">
        <v>42979</v>
      </c>
      <c r="B2800" s="3">
        <f t="shared" si="172"/>
        <v>2017</v>
      </c>
      <c r="C2800" s="3">
        <f t="shared" si="173"/>
        <v>9</v>
      </c>
      <c r="D2800" s="3">
        <f t="shared" si="174"/>
        <v>14</v>
      </c>
      <c r="E2800" s="3" t="str">
        <f t="shared" si="175"/>
        <v>2017914</v>
      </c>
      <c r="F2800" s="35">
        <v>0.58333333333333337</v>
      </c>
      <c r="G2800">
        <v>10.7</v>
      </c>
    </row>
    <row r="2801" spans="1:7" x14ac:dyDescent="0.25">
      <c r="A2801" s="34">
        <v>42979</v>
      </c>
      <c r="B2801" s="3">
        <f t="shared" si="172"/>
        <v>2017</v>
      </c>
      <c r="C2801" s="3">
        <f t="shared" si="173"/>
        <v>9</v>
      </c>
      <c r="D2801" s="3">
        <f t="shared" si="174"/>
        <v>15</v>
      </c>
      <c r="E2801" s="3" t="str">
        <f t="shared" si="175"/>
        <v>2017915</v>
      </c>
      <c r="F2801" s="35">
        <v>0.625</v>
      </c>
      <c r="G2801">
        <v>10.7</v>
      </c>
    </row>
    <row r="2802" spans="1:7" x14ac:dyDescent="0.25">
      <c r="A2802" s="34">
        <v>42979</v>
      </c>
      <c r="B2802" s="3">
        <f t="shared" si="172"/>
        <v>2017</v>
      </c>
      <c r="C2802" s="3">
        <f t="shared" si="173"/>
        <v>9</v>
      </c>
      <c r="D2802" s="3">
        <f t="shared" si="174"/>
        <v>16</v>
      </c>
      <c r="E2802" s="3" t="str">
        <f t="shared" si="175"/>
        <v>2017916</v>
      </c>
      <c r="F2802" s="35">
        <v>0.66666666666666663</v>
      </c>
      <c r="G2802">
        <v>10.7</v>
      </c>
    </row>
    <row r="2803" spans="1:7" x14ac:dyDescent="0.25">
      <c r="A2803" s="34">
        <v>42979</v>
      </c>
      <c r="B2803" s="3">
        <f t="shared" si="172"/>
        <v>2017</v>
      </c>
      <c r="C2803" s="3">
        <f t="shared" si="173"/>
        <v>9</v>
      </c>
      <c r="D2803" s="3">
        <f t="shared" si="174"/>
        <v>17</v>
      </c>
      <c r="E2803" s="3" t="str">
        <f t="shared" si="175"/>
        <v>2017917</v>
      </c>
      <c r="F2803" s="35">
        <v>0.70833333333333337</v>
      </c>
      <c r="G2803">
        <v>11.9</v>
      </c>
    </row>
    <row r="2804" spans="1:7" x14ac:dyDescent="0.25">
      <c r="A2804" s="34">
        <v>42979</v>
      </c>
      <c r="B2804" s="3">
        <f t="shared" si="172"/>
        <v>2017</v>
      </c>
      <c r="C2804" s="3">
        <f t="shared" si="173"/>
        <v>9</v>
      </c>
      <c r="D2804" s="3">
        <f t="shared" si="174"/>
        <v>18</v>
      </c>
      <c r="E2804" s="3" t="str">
        <f t="shared" si="175"/>
        <v>2017918</v>
      </c>
      <c r="F2804" s="35">
        <v>0.75</v>
      </c>
      <c r="G2804">
        <v>12.9</v>
      </c>
    </row>
    <row r="2805" spans="1:7" x14ac:dyDescent="0.25">
      <c r="A2805" s="34">
        <v>42979</v>
      </c>
      <c r="B2805" s="3">
        <f t="shared" si="172"/>
        <v>2017</v>
      </c>
      <c r="C2805" s="3">
        <f t="shared" si="173"/>
        <v>9</v>
      </c>
      <c r="D2805" s="3">
        <f t="shared" si="174"/>
        <v>19</v>
      </c>
      <c r="E2805" s="3" t="str">
        <f t="shared" si="175"/>
        <v>2017919</v>
      </c>
      <c r="F2805" s="35">
        <v>0.79166666666666663</v>
      </c>
      <c r="G2805">
        <v>13.6</v>
      </c>
    </row>
    <row r="2806" spans="1:7" x14ac:dyDescent="0.25">
      <c r="A2806" s="34">
        <v>42979</v>
      </c>
      <c r="B2806" s="3">
        <f t="shared" si="172"/>
        <v>2017</v>
      </c>
      <c r="C2806" s="3">
        <f t="shared" si="173"/>
        <v>9</v>
      </c>
      <c r="D2806" s="3">
        <f t="shared" si="174"/>
        <v>20</v>
      </c>
      <c r="E2806" s="3" t="str">
        <f t="shared" si="175"/>
        <v>2017920</v>
      </c>
      <c r="F2806" s="35">
        <v>0.83333333333333337</v>
      </c>
      <c r="G2806">
        <v>13.8</v>
      </c>
    </row>
    <row r="2807" spans="1:7" x14ac:dyDescent="0.25">
      <c r="A2807" s="34">
        <v>42979</v>
      </c>
      <c r="B2807" s="3">
        <f t="shared" si="172"/>
        <v>2017</v>
      </c>
      <c r="C2807" s="3">
        <f t="shared" si="173"/>
        <v>9</v>
      </c>
      <c r="D2807" s="3">
        <f t="shared" si="174"/>
        <v>21</v>
      </c>
      <c r="E2807" s="3" t="str">
        <f t="shared" si="175"/>
        <v>2017921</v>
      </c>
      <c r="F2807" s="35">
        <v>0.875</v>
      </c>
      <c r="G2807">
        <v>13.5</v>
      </c>
    </row>
    <row r="2808" spans="1:7" x14ac:dyDescent="0.25">
      <c r="A2808" s="34">
        <v>42979</v>
      </c>
      <c r="B2808" s="3">
        <f t="shared" si="172"/>
        <v>2017</v>
      </c>
      <c r="C2808" s="3">
        <f t="shared" si="173"/>
        <v>9</v>
      </c>
      <c r="D2808" s="3">
        <f t="shared" si="174"/>
        <v>22</v>
      </c>
      <c r="E2808" s="3" t="str">
        <f t="shared" si="175"/>
        <v>2017922</v>
      </c>
      <c r="F2808" s="35">
        <v>0.91666666666666663</v>
      </c>
      <c r="G2808">
        <v>13.1</v>
      </c>
    </row>
    <row r="2809" spans="1:7" x14ac:dyDescent="0.25">
      <c r="A2809" s="34">
        <v>42979</v>
      </c>
      <c r="B2809" s="3">
        <f t="shared" si="172"/>
        <v>2017</v>
      </c>
      <c r="C2809" s="3">
        <f t="shared" si="173"/>
        <v>9</v>
      </c>
      <c r="D2809" s="3">
        <f t="shared" si="174"/>
        <v>23</v>
      </c>
      <c r="E2809" s="3" t="str">
        <f t="shared" si="175"/>
        <v>2017923</v>
      </c>
      <c r="F2809" s="35">
        <v>0.95833333333333337</v>
      </c>
      <c r="G2809">
        <v>12</v>
      </c>
    </row>
    <row r="2810" spans="1:7" x14ac:dyDescent="0.25">
      <c r="A2810" s="34">
        <v>43009</v>
      </c>
      <c r="B2810" s="3">
        <f t="shared" si="172"/>
        <v>2017</v>
      </c>
      <c r="C2810" s="3">
        <f t="shared" si="173"/>
        <v>10</v>
      </c>
      <c r="D2810" s="3">
        <f t="shared" si="174"/>
        <v>0</v>
      </c>
      <c r="E2810" s="3" t="str">
        <f t="shared" si="175"/>
        <v>2017100</v>
      </c>
      <c r="F2810" s="35">
        <v>0</v>
      </c>
      <c r="G2810">
        <v>9.3000000000000007</v>
      </c>
    </row>
    <row r="2811" spans="1:7" x14ac:dyDescent="0.25">
      <c r="A2811" s="34">
        <v>43009</v>
      </c>
      <c r="B2811" s="3">
        <f t="shared" si="172"/>
        <v>2017</v>
      </c>
      <c r="C2811" s="3">
        <f t="shared" si="173"/>
        <v>10</v>
      </c>
      <c r="D2811" s="3">
        <f t="shared" si="174"/>
        <v>1</v>
      </c>
      <c r="E2811" s="3" t="str">
        <f t="shared" si="175"/>
        <v>2017101</v>
      </c>
      <c r="F2811" s="35">
        <v>4.1666666666666664E-2</v>
      </c>
      <c r="G2811">
        <v>8.6999999999999993</v>
      </c>
    </row>
    <row r="2812" spans="1:7" x14ac:dyDescent="0.25">
      <c r="A2812" s="34">
        <v>43009</v>
      </c>
      <c r="B2812" s="3">
        <f t="shared" si="172"/>
        <v>2017</v>
      </c>
      <c r="C2812" s="3">
        <f t="shared" si="173"/>
        <v>10</v>
      </c>
      <c r="D2812" s="3">
        <f t="shared" si="174"/>
        <v>2</v>
      </c>
      <c r="E2812" s="3" t="str">
        <f t="shared" si="175"/>
        <v>2017102</v>
      </c>
      <c r="F2812" s="35">
        <v>8.3333333333333329E-2</v>
      </c>
      <c r="G2812">
        <v>8.1999999999999993</v>
      </c>
    </row>
    <row r="2813" spans="1:7" x14ac:dyDescent="0.25">
      <c r="A2813" s="34">
        <v>43009</v>
      </c>
      <c r="B2813" s="3">
        <f t="shared" si="172"/>
        <v>2017</v>
      </c>
      <c r="C2813" s="3">
        <f t="shared" si="173"/>
        <v>10</v>
      </c>
      <c r="D2813" s="3">
        <f t="shared" si="174"/>
        <v>3</v>
      </c>
      <c r="E2813" s="3" t="str">
        <f t="shared" si="175"/>
        <v>2017103</v>
      </c>
      <c r="F2813" s="35">
        <v>0.125</v>
      </c>
      <c r="G2813">
        <v>8</v>
      </c>
    </row>
    <row r="2814" spans="1:7" x14ac:dyDescent="0.25">
      <c r="A2814" s="34">
        <v>43009</v>
      </c>
      <c r="B2814" s="3">
        <f t="shared" si="172"/>
        <v>2017</v>
      </c>
      <c r="C2814" s="3">
        <f t="shared" si="173"/>
        <v>10</v>
      </c>
      <c r="D2814" s="3">
        <f t="shared" si="174"/>
        <v>4</v>
      </c>
      <c r="E2814" s="3" t="str">
        <f t="shared" si="175"/>
        <v>2017104</v>
      </c>
      <c r="F2814" s="35">
        <v>0.16666666666666666</v>
      </c>
      <c r="G2814">
        <v>8.3000000000000007</v>
      </c>
    </row>
    <row r="2815" spans="1:7" x14ac:dyDescent="0.25">
      <c r="A2815" s="34">
        <v>43009</v>
      </c>
      <c r="B2815" s="3">
        <f t="shared" si="172"/>
        <v>2017</v>
      </c>
      <c r="C2815" s="3">
        <f t="shared" si="173"/>
        <v>10</v>
      </c>
      <c r="D2815" s="3">
        <f t="shared" si="174"/>
        <v>5</v>
      </c>
      <c r="E2815" s="3" t="str">
        <f t="shared" si="175"/>
        <v>2017105</v>
      </c>
      <c r="F2815" s="35">
        <v>0.20833333333333334</v>
      </c>
      <c r="G2815">
        <v>9.1</v>
      </c>
    </row>
    <row r="2816" spans="1:7" x14ac:dyDescent="0.25">
      <c r="A2816" s="34">
        <v>43009</v>
      </c>
      <c r="B2816" s="3">
        <f t="shared" si="172"/>
        <v>2017</v>
      </c>
      <c r="C2816" s="3">
        <f t="shared" si="173"/>
        <v>10</v>
      </c>
      <c r="D2816" s="3">
        <f t="shared" si="174"/>
        <v>6</v>
      </c>
      <c r="E2816" s="3" t="str">
        <f t="shared" si="175"/>
        <v>2017106</v>
      </c>
      <c r="F2816" s="35">
        <v>0.25</v>
      </c>
      <c r="G2816">
        <v>9.9</v>
      </c>
    </row>
    <row r="2817" spans="1:7" x14ac:dyDescent="0.25">
      <c r="A2817" s="34">
        <v>43009</v>
      </c>
      <c r="B2817" s="3">
        <f t="shared" si="172"/>
        <v>2017</v>
      </c>
      <c r="C2817" s="3">
        <f t="shared" si="173"/>
        <v>10</v>
      </c>
      <c r="D2817" s="3">
        <f t="shared" si="174"/>
        <v>7</v>
      </c>
      <c r="E2817" s="3" t="str">
        <f t="shared" si="175"/>
        <v>2017107</v>
      </c>
      <c r="F2817" s="35">
        <v>0.29166666666666669</v>
      </c>
      <c r="G2817">
        <v>10.5</v>
      </c>
    </row>
    <row r="2818" spans="1:7" x14ac:dyDescent="0.25">
      <c r="A2818" s="34">
        <v>43009</v>
      </c>
      <c r="B2818" s="3">
        <f t="shared" si="172"/>
        <v>2017</v>
      </c>
      <c r="C2818" s="3">
        <f t="shared" si="173"/>
        <v>10</v>
      </c>
      <c r="D2818" s="3">
        <f t="shared" si="174"/>
        <v>8</v>
      </c>
      <c r="E2818" s="3" t="str">
        <f t="shared" si="175"/>
        <v>2017108</v>
      </c>
      <c r="F2818" s="35">
        <v>0.33333333333333331</v>
      </c>
      <c r="G2818">
        <v>11</v>
      </c>
    </row>
    <row r="2819" spans="1:7" x14ac:dyDescent="0.25">
      <c r="A2819" s="34">
        <v>43009</v>
      </c>
      <c r="B2819" s="3">
        <f t="shared" ref="B2819:B2882" si="176">YEAR(A2819)</f>
        <v>2017</v>
      </c>
      <c r="C2819" s="3">
        <f t="shared" ref="C2819:C2882" si="177">MONTH(A2819)</f>
        <v>10</v>
      </c>
      <c r="D2819" s="3">
        <f t="shared" ref="D2819:D2882" si="178">HOUR(F2819)</f>
        <v>9</v>
      </c>
      <c r="E2819" s="3" t="str">
        <f t="shared" ref="E2819:E2882" si="179">B2819&amp;C2819&amp;D2819</f>
        <v>2017109</v>
      </c>
      <c r="F2819" s="35">
        <v>0.375</v>
      </c>
      <c r="G2819">
        <v>10.7</v>
      </c>
    </row>
    <row r="2820" spans="1:7" x14ac:dyDescent="0.25">
      <c r="A2820" s="34">
        <v>43009</v>
      </c>
      <c r="B2820" s="3">
        <f t="shared" si="176"/>
        <v>2017</v>
      </c>
      <c r="C2820" s="3">
        <f t="shared" si="177"/>
        <v>10</v>
      </c>
      <c r="D2820" s="3">
        <f t="shared" si="178"/>
        <v>10</v>
      </c>
      <c r="E2820" s="3" t="str">
        <f t="shared" si="179"/>
        <v>20171010</v>
      </c>
      <c r="F2820" s="35">
        <v>0.41666666666666669</v>
      </c>
      <c r="G2820">
        <v>10.3</v>
      </c>
    </row>
    <row r="2821" spans="1:7" x14ac:dyDescent="0.25">
      <c r="A2821" s="34">
        <v>43009</v>
      </c>
      <c r="B2821" s="3">
        <f t="shared" si="176"/>
        <v>2017</v>
      </c>
      <c r="C2821" s="3">
        <f t="shared" si="177"/>
        <v>10</v>
      </c>
      <c r="D2821" s="3">
        <f t="shared" si="178"/>
        <v>11</v>
      </c>
      <c r="E2821" s="3" t="str">
        <f t="shared" si="179"/>
        <v>20171011</v>
      </c>
      <c r="F2821" s="35">
        <v>0.45833333333333331</v>
      </c>
      <c r="G2821">
        <v>10.3</v>
      </c>
    </row>
    <row r="2822" spans="1:7" x14ac:dyDescent="0.25">
      <c r="A2822" s="34">
        <v>43009</v>
      </c>
      <c r="B2822" s="3">
        <f t="shared" si="176"/>
        <v>2017</v>
      </c>
      <c r="C2822" s="3">
        <f t="shared" si="177"/>
        <v>10</v>
      </c>
      <c r="D2822" s="3">
        <f t="shared" si="178"/>
        <v>12</v>
      </c>
      <c r="E2822" s="3" t="str">
        <f t="shared" si="179"/>
        <v>20171012</v>
      </c>
      <c r="F2822" s="35">
        <v>0.5</v>
      </c>
      <c r="G2822">
        <v>10.7</v>
      </c>
    </row>
    <row r="2823" spans="1:7" x14ac:dyDescent="0.25">
      <c r="A2823" s="34">
        <v>43009</v>
      </c>
      <c r="B2823" s="3">
        <f t="shared" si="176"/>
        <v>2017</v>
      </c>
      <c r="C2823" s="3">
        <f t="shared" si="177"/>
        <v>10</v>
      </c>
      <c r="D2823" s="3">
        <f t="shared" si="178"/>
        <v>13</v>
      </c>
      <c r="E2823" s="3" t="str">
        <f t="shared" si="179"/>
        <v>20171013</v>
      </c>
      <c r="F2823" s="35">
        <v>0.54166666666666663</v>
      </c>
      <c r="G2823">
        <v>10.5</v>
      </c>
    </row>
    <row r="2824" spans="1:7" x14ac:dyDescent="0.25">
      <c r="A2824" s="34">
        <v>43009</v>
      </c>
      <c r="B2824" s="3">
        <f t="shared" si="176"/>
        <v>2017</v>
      </c>
      <c r="C2824" s="3">
        <f t="shared" si="177"/>
        <v>10</v>
      </c>
      <c r="D2824" s="3">
        <f t="shared" si="178"/>
        <v>14</v>
      </c>
      <c r="E2824" s="3" t="str">
        <f t="shared" si="179"/>
        <v>20171014</v>
      </c>
      <c r="F2824" s="35">
        <v>0.58333333333333337</v>
      </c>
      <c r="G2824">
        <v>10.8</v>
      </c>
    </row>
    <row r="2825" spans="1:7" x14ac:dyDescent="0.25">
      <c r="A2825" s="34">
        <v>43009</v>
      </c>
      <c r="B2825" s="3">
        <f t="shared" si="176"/>
        <v>2017</v>
      </c>
      <c r="C2825" s="3">
        <f t="shared" si="177"/>
        <v>10</v>
      </c>
      <c r="D2825" s="3">
        <f t="shared" si="178"/>
        <v>15</v>
      </c>
      <c r="E2825" s="3" t="str">
        <f t="shared" si="179"/>
        <v>20171015</v>
      </c>
      <c r="F2825" s="35">
        <v>0.625</v>
      </c>
      <c r="G2825">
        <v>10.9</v>
      </c>
    </row>
    <row r="2826" spans="1:7" x14ac:dyDescent="0.25">
      <c r="A2826" s="34">
        <v>43009</v>
      </c>
      <c r="B2826" s="3">
        <f t="shared" si="176"/>
        <v>2017</v>
      </c>
      <c r="C2826" s="3">
        <f t="shared" si="177"/>
        <v>10</v>
      </c>
      <c r="D2826" s="3">
        <f t="shared" si="178"/>
        <v>16</v>
      </c>
      <c r="E2826" s="3" t="str">
        <f t="shared" si="179"/>
        <v>20171016</v>
      </c>
      <c r="F2826" s="35">
        <v>0.66666666666666663</v>
      </c>
      <c r="G2826">
        <v>11.4</v>
      </c>
    </row>
    <row r="2827" spans="1:7" x14ac:dyDescent="0.25">
      <c r="A2827" s="34">
        <v>43009</v>
      </c>
      <c r="B2827" s="3">
        <f t="shared" si="176"/>
        <v>2017</v>
      </c>
      <c r="C2827" s="3">
        <f t="shared" si="177"/>
        <v>10</v>
      </c>
      <c r="D2827" s="3">
        <f t="shared" si="178"/>
        <v>17</v>
      </c>
      <c r="E2827" s="3" t="str">
        <f t="shared" si="179"/>
        <v>20171017</v>
      </c>
      <c r="F2827" s="35">
        <v>0.70833333333333337</v>
      </c>
      <c r="G2827">
        <v>12.5</v>
      </c>
    </row>
    <row r="2828" spans="1:7" x14ac:dyDescent="0.25">
      <c r="A2828" s="34">
        <v>43009</v>
      </c>
      <c r="B2828" s="3">
        <f t="shared" si="176"/>
        <v>2017</v>
      </c>
      <c r="C2828" s="3">
        <f t="shared" si="177"/>
        <v>10</v>
      </c>
      <c r="D2828" s="3">
        <f t="shared" si="178"/>
        <v>18</v>
      </c>
      <c r="E2828" s="3" t="str">
        <f t="shared" si="179"/>
        <v>20171018</v>
      </c>
      <c r="F2828" s="35">
        <v>0.75</v>
      </c>
      <c r="G2828">
        <v>13.7</v>
      </c>
    </row>
    <row r="2829" spans="1:7" x14ac:dyDescent="0.25">
      <c r="A2829" s="34">
        <v>43009</v>
      </c>
      <c r="B2829" s="3">
        <f t="shared" si="176"/>
        <v>2017</v>
      </c>
      <c r="C2829" s="3">
        <f t="shared" si="177"/>
        <v>10</v>
      </c>
      <c r="D2829" s="3">
        <f t="shared" si="178"/>
        <v>19</v>
      </c>
      <c r="E2829" s="3" t="str">
        <f t="shared" si="179"/>
        <v>20171019</v>
      </c>
      <c r="F2829" s="35">
        <v>0.79166666666666663</v>
      </c>
      <c r="G2829">
        <v>14.5</v>
      </c>
    </row>
    <row r="2830" spans="1:7" x14ac:dyDescent="0.25">
      <c r="A2830" s="34">
        <v>43009</v>
      </c>
      <c r="B2830" s="3">
        <f t="shared" si="176"/>
        <v>2017</v>
      </c>
      <c r="C2830" s="3">
        <f t="shared" si="177"/>
        <v>10</v>
      </c>
      <c r="D2830" s="3">
        <f t="shared" si="178"/>
        <v>20</v>
      </c>
      <c r="E2830" s="3" t="str">
        <f t="shared" si="179"/>
        <v>20171020</v>
      </c>
      <c r="F2830" s="35">
        <v>0.83333333333333337</v>
      </c>
      <c r="G2830">
        <v>14.4</v>
      </c>
    </row>
    <row r="2831" spans="1:7" x14ac:dyDescent="0.25">
      <c r="A2831" s="34">
        <v>43009</v>
      </c>
      <c r="B2831" s="3">
        <f t="shared" si="176"/>
        <v>2017</v>
      </c>
      <c r="C2831" s="3">
        <f t="shared" si="177"/>
        <v>10</v>
      </c>
      <c r="D2831" s="3">
        <f t="shared" si="178"/>
        <v>21</v>
      </c>
      <c r="E2831" s="3" t="str">
        <f t="shared" si="179"/>
        <v>20171021</v>
      </c>
      <c r="F2831" s="35">
        <v>0.875</v>
      </c>
      <c r="G2831">
        <v>13.3</v>
      </c>
    </row>
    <row r="2832" spans="1:7" x14ac:dyDescent="0.25">
      <c r="A2832" s="34">
        <v>43009</v>
      </c>
      <c r="B2832" s="3">
        <f t="shared" si="176"/>
        <v>2017</v>
      </c>
      <c r="C2832" s="3">
        <f t="shared" si="177"/>
        <v>10</v>
      </c>
      <c r="D2832" s="3">
        <f t="shared" si="178"/>
        <v>22</v>
      </c>
      <c r="E2832" s="3" t="str">
        <f t="shared" si="179"/>
        <v>20171022</v>
      </c>
      <c r="F2832" s="35">
        <v>0.91666666666666663</v>
      </c>
      <c r="G2832">
        <v>12.2</v>
      </c>
    </row>
    <row r="2833" spans="1:7" x14ac:dyDescent="0.25">
      <c r="A2833" s="34">
        <v>43009</v>
      </c>
      <c r="B2833" s="3">
        <f t="shared" si="176"/>
        <v>2017</v>
      </c>
      <c r="C2833" s="3">
        <f t="shared" si="177"/>
        <v>10</v>
      </c>
      <c r="D2833" s="3">
        <f t="shared" si="178"/>
        <v>23</v>
      </c>
      <c r="E2833" s="3" t="str">
        <f t="shared" si="179"/>
        <v>20171023</v>
      </c>
      <c r="F2833" s="35">
        <v>0.95833333333333337</v>
      </c>
      <c r="G2833">
        <v>11.2</v>
      </c>
    </row>
    <row r="2834" spans="1:7" x14ac:dyDescent="0.25">
      <c r="A2834" s="34">
        <v>43040</v>
      </c>
      <c r="B2834" s="3">
        <f t="shared" si="176"/>
        <v>2017</v>
      </c>
      <c r="C2834" s="3">
        <f t="shared" si="177"/>
        <v>11</v>
      </c>
      <c r="D2834" s="3">
        <f t="shared" si="178"/>
        <v>0</v>
      </c>
      <c r="E2834" s="3" t="str">
        <f t="shared" si="179"/>
        <v>2017110</v>
      </c>
      <c r="F2834" s="35">
        <v>0</v>
      </c>
      <c r="G2834">
        <v>15.2</v>
      </c>
    </row>
    <row r="2835" spans="1:7" x14ac:dyDescent="0.25">
      <c r="A2835" s="34">
        <v>43040</v>
      </c>
      <c r="B2835" s="3">
        <f t="shared" si="176"/>
        <v>2017</v>
      </c>
      <c r="C2835" s="3">
        <f t="shared" si="177"/>
        <v>11</v>
      </c>
      <c r="D2835" s="3">
        <f t="shared" si="178"/>
        <v>1</v>
      </c>
      <c r="E2835" s="3" t="str">
        <f t="shared" si="179"/>
        <v>2017111</v>
      </c>
      <c r="F2835" s="35">
        <v>4.1666666666666664E-2</v>
      </c>
      <c r="G2835">
        <v>13.3</v>
      </c>
    </row>
    <row r="2836" spans="1:7" x14ac:dyDescent="0.25">
      <c r="A2836" s="34">
        <v>43040</v>
      </c>
      <c r="B2836" s="3">
        <f t="shared" si="176"/>
        <v>2017</v>
      </c>
      <c r="C2836" s="3">
        <f t="shared" si="177"/>
        <v>11</v>
      </c>
      <c r="D2836" s="3">
        <f t="shared" si="178"/>
        <v>2</v>
      </c>
      <c r="E2836" s="3" t="str">
        <f t="shared" si="179"/>
        <v>2017112</v>
      </c>
      <c r="F2836" s="35">
        <v>8.3333333333333329E-2</v>
      </c>
      <c r="G2836">
        <v>12</v>
      </c>
    </row>
    <row r="2837" spans="1:7" x14ac:dyDescent="0.25">
      <c r="A2837" s="34">
        <v>43040</v>
      </c>
      <c r="B2837" s="3">
        <f t="shared" si="176"/>
        <v>2017</v>
      </c>
      <c r="C2837" s="3">
        <f t="shared" si="177"/>
        <v>11</v>
      </c>
      <c r="D2837" s="3">
        <f t="shared" si="178"/>
        <v>3</v>
      </c>
      <c r="E2837" s="3" t="str">
        <f t="shared" si="179"/>
        <v>2017113</v>
      </c>
      <c r="F2837" s="35">
        <v>0.125</v>
      </c>
      <c r="G2837">
        <v>10.7</v>
      </c>
    </row>
    <row r="2838" spans="1:7" x14ac:dyDescent="0.25">
      <c r="A2838" s="34">
        <v>43040</v>
      </c>
      <c r="B2838" s="3">
        <f t="shared" si="176"/>
        <v>2017</v>
      </c>
      <c r="C2838" s="3">
        <f t="shared" si="177"/>
        <v>11</v>
      </c>
      <c r="D2838" s="3">
        <f t="shared" si="178"/>
        <v>4</v>
      </c>
      <c r="E2838" s="3" t="str">
        <f t="shared" si="179"/>
        <v>2017114</v>
      </c>
      <c r="F2838" s="35">
        <v>0.16666666666666666</v>
      </c>
      <c r="G2838">
        <v>10</v>
      </c>
    </row>
    <row r="2839" spans="1:7" x14ac:dyDescent="0.25">
      <c r="A2839" s="34">
        <v>43040</v>
      </c>
      <c r="B2839" s="3">
        <f t="shared" si="176"/>
        <v>2017</v>
      </c>
      <c r="C2839" s="3">
        <f t="shared" si="177"/>
        <v>11</v>
      </c>
      <c r="D2839" s="3">
        <f t="shared" si="178"/>
        <v>5</v>
      </c>
      <c r="E2839" s="3" t="str">
        <f t="shared" si="179"/>
        <v>2017115</v>
      </c>
      <c r="F2839" s="35">
        <v>0.20833333333333334</v>
      </c>
      <c r="G2839">
        <v>10.4</v>
      </c>
    </row>
    <row r="2840" spans="1:7" x14ac:dyDescent="0.25">
      <c r="A2840" s="34">
        <v>43040</v>
      </c>
      <c r="B2840" s="3">
        <f t="shared" si="176"/>
        <v>2017</v>
      </c>
      <c r="C2840" s="3">
        <f t="shared" si="177"/>
        <v>11</v>
      </c>
      <c r="D2840" s="3">
        <f t="shared" si="178"/>
        <v>6</v>
      </c>
      <c r="E2840" s="3" t="str">
        <f t="shared" si="179"/>
        <v>2017116</v>
      </c>
      <c r="F2840" s="35">
        <v>0.25</v>
      </c>
      <c r="G2840">
        <v>11.5</v>
      </c>
    </row>
    <row r="2841" spans="1:7" x14ac:dyDescent="0.25">
      <c r="A2841" s="34">
        <v>43040</v>
      </c>
      <c r="B2841" s="3">
        <f t="shared" si="176"/>
        <v>2017</v>
      </c>
      <c r="C2841" s="3">
        <f t="shared" si="177"/>
        <v>11</v>
      </c>
      <c r="D2841" s="3">
        <f t="shared" si="178"/>
        <v>7</v>
      </c>
      <c r="E2841" s="3" t="str">
        <f t="shared" si="179"/>
        <v>2017117</v>
      </c>
      <c r="F2841" s="35">
        <v>0.29166666666666669</v>
      </c>
      <c r="G2841">
        <v>12.3</v>
      </c>
    </row>
    <row r="2842" spans="1:7" x14ac:dyDescent="0.25">
      <c r="A2842" s="34">
        <v>43040</v>
      </c>
      <c r="B2842" s="3">
        <f t="shared" si="176"/>
        <v>2017</v>
      </c>
      <c r="C2842" s="3">
        <f t="shared" si="177"/>
        <v>11</v>
      </c>
      <c r="D2842" s="3">
        <f t="shared" si="178"/>
        <v>8</v>
      </c>
      <c r="E2842" s="3" t="str">
        <f t="shared" si="179"/>
        <v>2017118</v>
      </c>
      <c r="F2842" s="35">
        <v>0.33333333333333331</v>
      </c>
      <c r="G2842">
        <v>12.4</v>
      </c>
    </row>
    <row r="2843" spans="1:7" x14ac:dyDescent="0.25">
      <c r="A2843" s="34">
        <v>43040</v>
      </c>
      <c r="B2843" s="3">
        <f t="shared" si="176"/>
        <v>2017</v>
      </c>
      <c r="C2843" s="3">
        <f t="shared" si="177"/>
        <v>11</v>
      </c>
      <c r="D2843" s="3">
        <f t="shared" si="178"/>
        <v>9</v>
      </c>
      <c r="E2843" s="3" t="str">
        <f t="shared" si="179"/>
        <v>2017119</v>
      </c>
      <c r="F2843" s="35">
        <v>0.375</v>
      </c>
      <c r="G2843">
        <v>12.2</v>
      </c>
    </row>
    <row r="2844" spans="1:7" x14ac:dyDescent="0.25">
      <c r="A2844" s="34">
        <v>43040</v>
      </c>
      <c r="B2844" s="3">
        <f t="shared" si="176"/>
        <v>2017</v>
      </c>
      <c r="C2844" s="3">
        <f t="shared" si="177"/>
        <v>11</v>
      </c>
      <c r="D2844" s="3">
        <f t="shared" si="178"/>
        <v>10</v>
      </c>
      <c r="E2844" s="3" t="str">
        <f t="shared" si="179"/>
        <v>20171110</v>
      </c>
      <c r="F2844" s="35">
        <v>0.41666666666666669</v>
      </c>
      <c r="G2844">
        <v>12.2</v>
      </c>
    </row>
    <row r="2845" spans="1:7" x14ac:dyDescent="0.25">
      <c r="A2845" s="34">
        <v>43040</v>
      </c>
      <c r="B2845" s="3">
        <f t="shared" si="176"/>
        <v>2017</v>
      </c>
      <c r="C2845" s="3">
        <f t="shared" si="177"/>
        <v>11</v>
      </c>
      <c r="D2845" s="3">
        <f t="shared" si="178"/>
        <v>11</v>
      </c>
      <c r="E2845" s="3" t="str">
        <f t="shared" si="179"/>
        <v>20171111</v>
      </c>
      <c r="F2845" s="35">
        <v>0.45833333333333331</v>
      </c>
      <c r="G2845">
        <v>11.3</v>
      </c>
    </row>
    <row r="2846" spans="1:7" x14ac:dyDescent="0.25">
      <c r="A2846" s="34">
        <v>43040</v>
      </c>
      <c r="B2846" s="3">
        <f t="shared" si="176"/>
        <v>2017</v>
      </c>
      <c r="C2846" s="3">
        <f t="shared" si="177"/>
        <v>11</v>
      </c>
      <c r="D2846" s="3">
        <f t="shared" si="178"/>
        <v>12</v>
      </c>
      <c r="E2846" s="3" t="str">
        <f t="shared" si="179"/>
        <v>20171112</v>
      </c>
      <c r="F2846" s="35">
        <v>0.5</v>
      </c>
      <c r="G2846">
        <v>10.7</v>
      </c>
    </row>
    <row r="2847" spans="1:7" x14ac:dyDescent="0.25">
      <c r="A2847" s="34">
        <v>43040</v>
      </c>
      <c r="B2847" s="3">
        <f t="shared" si="176"/>
        <v>2017</v>
      </c>
      <c r="C2847" s="3">
        <f t="shared" si="177"/>
        <v>11</v>
      </c>
      <c r="D2847" s="3">
        <f t="shared" si="178"/>
        <v>13</v>
      </c>
      <c r="E2847" s="3" t="str">
        <f t="shared" si="179"/>
        <v>20171113</v>
      </c>
      <c r="F2847" s="35">
        <v>0.54166666666666663</v>
      </c>
      <c r="G2847">
        <v>10.5</v>
      </c>
    </row>
    <row r="2848" spans="1:7" x14ac:dyDescent="0.25">
      <c r="A2848" s="34">
        <v>43040</v>
      </c>
      <c r="B2848" s="3">
        <f t="shared" si="176"/>
        <v>2017</v>
      </c>
      <c r="C2848" s="3">
        <f t="shared" si="177"/>
        <v>11</v>
      </c>
      <c r="D2848" s="3">
        <f t="shared" si="178"/>
        <v>14</v>
      </c>
      <c r="E2848" s="3" t="str">
        <f t="shared" si="179"/>
        <v>20171114</v>
      </c>
      <c r="F2848" s="35">
        <v>0.58333333333333337</v>
      </c>
      <c r="G2848">
        <v>11</v>
      </c>
    </row>
    <row r="2849" spans="1:7" x14ac:dyDescent="0.25">
      <c r="A2849" s="34">
        <v>43040</v>
      </c>
      <c r="B2849" s="3">
        <f t="shared" si="176"/>
        <v>2017</v>
      </c>
      <c r="C2849" s="3">
        <f t="shared" si="177"/>
        <v>11</v>
      </c>
      <c r="D2849" s="3">
        <f t="shared" si="178"/>
        <v>15</v>
      </c>
      <c r="E2849" s="3" t="str">
        <f t="shared" si="179"/>
        <v>20171115</v>
      </c>
      <c r="F2849" s="35">
        <v>0.625</v>
      </c>
      <c r="G2849">
        <v>12.1</v>
      </c>
    </row>
    <row r="2850" spans="1:7" x14ac:dyDescent="0.25">
      <c r="A2850" s="34">
        <v>43040</v>
      </c>
      <c r="B2850" s="3">
        <f t="shared" si="176"/>
        <v>2017</v>
      </c>
      <c r="C2850" s="3">
        <f t="shared" si="177"/>
        <v>11</v>
      </c>
      <c r="D2850" s="3">
        <f t="shared" si="178"/>
        <v>16</v>
      </c>
      <c r="E2850" s="3" t="str">
        <f t="shared" si="179"/>
        <v>20171116</v>
      </c>
      <c r="F2850" s="35">
        <v>0.66666666666666663</v>
      </c>
      <c r="G2850">
        <v>12.7</v>
      </c>
    </row>
    <row r="2851" spans="1:7" x14ac:dyDescent="0.25">
      <c r="A2851" s="34">
        <v>43040</v>
      </c>
      <c r="B2851" s="3">
        <f t="shared" si="176"/>
        <v>2017</v>
      </c>
      <c r="C2851" s="3">
        <f t="shared" si="177"/>
        <v>11</v>
      </c>
      <c r="D2851" s="3">
        <f t="shared" si="178"/>
        <v>17</v>
      </c>
      <c r="E2851" s="3" t="str">
        <f t="shared" si="179"/>
        <v>20171117</v>
      </c>
      <c r="F2851" s="35">
        <v>0.70833333333333337</v>
      </c>
      <c r="G2851">
        <v>14.1</v>
      </c>
    </row>
    <row r="2852" spans="1:7" x14ac:dyDescent="0.25">
      <c r="A2852" s="34">
        <v>43040</v>
      </c>
      <c r="B2852" s="3">
        <f t="shared" si="176"/>
        <v>2017</v>
      </c>
      <c r="C2852" s="3">
        <f t="shared" si="177"/>
        <v>11</v>
      </c>
      <c r="D2852" s="3">
        <f t="shared" si="178"/>
        <v>18</v>
      </c>
      <c r="E2852" s="3" t="str">
        <f t="shared" si="179"/>
        <v>20171118</v>
      </c>
      <c r="F2852" s="35">
        <v>0.75</v>
      </c>
      <c r="G2852">
        <v>16.399999999999999</v>
      </c>
    </row>
    <row r="2853" spans="1:7" x14ac:dyDescent="0.25">
      <c r="A2853" s="34">
        <v>43040</v>
      </c>
      <c r="B2853" s="3">
        <f t="shared" si="176"/>
        <v>2017</v>
      </c>
      <c r="C2853" s="3">
        <f t="shared" si="177"/>
        <v>11</v>
      </c>
      <c r="D2853" s="3">
        <f t="shared" si="178"/>
        <v>19</v>
      </c>
      <c r="E2853" s="3" t="str">
        <f t="shared" si="179"/>
        <v>20171119</v>
      </c>
      <c r="F2853" s="35">
        <v>0.79166666666666663</v>
      </c>
      <c r="G2853">
        <v>17.3</v>
      </c>
    </row>
    <row r="2854" spans="1:7" x14ac:dyDescent="0.25">
      <c r="A2854" s="34">
        <v>43040</v>
      </c>
      <c r="B2854" s="3">
        <f t="shared" si="176"/>
        <v>2017</v>
      </c>
      <c r="C2854" s="3">
        <f t="shared" si="177"/>
        <v>11</v>
      </c>
      <c r="D2854" s="3">
        <f t="shared" si="178"/>
        <v>20</v>
      </c>
      <c r="E2854" s="3" t="str">
        <f t="shared" si="179"/>
        <v>20171120</v>
      </c>
      <c r="F2854" s="35">
        <v>0.83333333333333337</v>
      </c>
      <c r="G2854">
        <v>18.899999999999999</v>
      </c>
    </row>
    <row r="2855" spans="1:7" x14ac:dyDescent="0.25">
      <c r="A2855" s="34">
        <v>43040</v>
      </c>
      <c r="B2855" s="3">
        <f t="shared" si="176"/>
        <v>2017</v>
      </c>
      <c r="C2855" s="3">
        <f t="shared" si="177"/>
        <v>11</v>
      </c>
      <c r="D2855" s="3">
        <f t="shared" si="178"/>
        <v>21</v>
      </c>
      <c r="E2855" s="3" t="str">
        <f t="shared" si="179"/>
        <v>20171121</v>
      </c>
      <c r="F2855" s="35">
        <v>0.875</v>
      </c>
      <c r="G2855">
        <v>19.5</v>
      </c>
    </row>
    <row r="2856" spans="1:7" x14ac:dyDescent="0.25">
      <c r="A2856" s="34">
        <v>43040</v>
      </c>
      <c r="B2856" s="3">
        <f t="shared" si="176"/>
        <v>2017</v>
      </c>
      <c r="C2856" s="3">
        <f t="shared" si="177"/>
        <v>11</v>
      </c>
      <c r="D2856" s="3">
        <f t="shared" si="178"/>
        <v>22</v>
      </c>
      <c r="E2856" s="3" t="str">
        <f t="shared" si="179"/>
        <v>20171122</v>
      </c>
      <c r="F2856" s="35">
        <v>0.91666666666666663</v>
      </c>
      <c r="G2856">
        <v>17.7</v>
      </c>
    </row>
    <row r="2857" spans="1:7" x14ac:dyDescent="0.25">
      <c r="A2857" s="34">
        <v>43040</v>
      </c>
      <c r="B2857" s="3">
        <f t="shared" si="176"/>
        <v>2017</v>
      </c>
      <c r="C2857" s="3">
        <f t="shared" si="177"/>
        <v>11</v>
      </c>
      <c r="D2857" s="3">
        <f t="shared" si="178"/>
        <v>23</v>
      </c>
      <c r="E2857" s="3" t="str">
        <f t="shared" si="179"/>
        <v>20171123</v>
      </c>
      <c r="F2857" s="35">
        <v>0.95833333333333337</v>
      </c>
      <c r="G2857">
        <v>16.5</v>
      </c>
    </row>
    <row r="2858" spans="1:7" x14ac:dyDescent="0.25">
      <c r="A2858" s="34">
        <v>43070</v>
      </c>
      <c r="B2858" s="3">
        <f t="shared" si="176"/>
        <v>2017</v>
      </c>
      <c r="C2858" s="3">
        <f t="shared" si="177"/>
        <v>12</v>
      </c>
      <c r="D2858" s="3">
        <f t="shared" si="178"/>
        <v>0</v>
      </c>
      <c r="E2858" s="3" t="str">
        <f t="shared" si="179"/>
        <v>2017120</v>
      </c>
      <c r="F2858" s="35">
        <v>0</v>
      </c>
      <c r="G2858">
        <v>10.199999999999999</v>
      </c>
    </row>
    <row r="2859" spans="1:7" x14ac:dyDescent="0.25">
      <c r="A2859" s="34">
        <v>43070</v>
      </c>
      <c r="B2859" s="3">
        <f t="shared" si="176"/>
        <v>2017</v>
      </c>
      <c r="C2859" s="3">
        <f t="shared" si="177"/>
        <v>12</v>
      </c>
      <c r="D2859" s="3">
        <f t="shared" si="178"/>
        <v>1</v>
      </c>
      <c r="E2859" s="3" t="str">
        <f t="shared" si="179"/>
        <v>2017121</v>
      </c>
      <c r="F2859" s="35">
        <v>4.1666666666666664E-2</v>
      </c>
      <c r="G2859">
        <v>9.1999999999999993</v>
      </c>
    </row>
    <row r="2860" spans="1:7" x14ac:dyDescent="0.25">
      <c r="A2860" s="34">
        <v>43070</v>
      </c>
      <c r="B2860" s="3">
        <f t="shared" si="176"/>
        <v>2017</v>
      </c>
      <c r="C2860" s="3">
        <f t="shared" si="177"/>
        <v>12</v>
      </c>
      <c r="D2860" s="3">
        <f t="shared" si="178"/>
        <v>2</v>
      </c>
      <c r="E2860" s="3" t="str">
        <f t="shared" si="179"/>
        <v>2017122</v>
      </c>
      <c r="F2860" s="35">
        <v>8.3333333333333329E-2</v>
      </c>
      <c r="G2860">
        <v>8</v>
      </c>
    </row>
    <row r="2861" spans="1:7" x14ac:dyDescent="0.25">
      <c r="A2861" s="34">
        <v>43070</v>
      </c>
      <c r="B2861" s="3">
        <f t="shared" si="176"/>
        <v>2017</v>
      </c>
      <c r="C2861" s="3">
        <f t="shared" si="177"/>
        <v>12</v>
      </c>
      <c r="D2861" s="3">
        <f t="shared" si="178"/>
        <v>3</v>
      </c>
      <c r="E2861" s="3" t="str">
        <f t="shared" si="179"/>
        <v>2017123</v>
      </c>
      <c r="F2861" s="35">
        <v>0.125</v>
      </c>
      <c r="G2861">
        <v>7.5</v>
      </c>
    </row>
    <row r="2862" spans="1:7" x14ac:dyDescent="0.25">
      <c r="A2862" s="34">
        <v>43070</v>
      </c>
      <c r="B2862" s="3">
        <f t="shared" si="176"/>
        <v>2017</v>
      </c>
      <c r="C2862" s="3">
        <f t="shared" si="177"/>
        <v>12</v>
      </c>
      <c r="D2862" s="3">
        <f t="shared" si="178"/>
        <v>4</v>
      </c>
      <c r="E2862" s="3" t="str">
        <f t="shared" si="179"/>
        <v>2017124</v>
      </c>
      <c r="F2862" s="35">
        <v>0.16666666666666666</v>
      </c>
      <c r="G2862">
        <v>7.3</v>
      </c>
    </row>
    <row r="2863" spans="1:7" x14ac:dyDescent="0.25">
      <c r="A2863" s="34">
        <v>43070</v>
      </c>
      <c r="B2863" s="3">
        <f t="shared" si="176"/>
        <v>2017</v>
      </c>
      <c r="C2863" s="3">
        <f t="shared" si="177"/>
        <v>12</v>
      </c>
      <c r="D2863" s="3">
        <f t="shared" si="178"/>
        <v>5</v>
      </c>
      <c r="E2863" s="3" t="str">
        <f t="shared" si="179"/>
        <v>2017125</v>
      </c>
      <c r="F2863" s="35">
        <v>0.20833333333333334</v>
      </c>
      <c r="G2863">
        <v>7.7</v>
      </c>
    </row>
    <row r="2864" spans="1:7" x14ac:dyDescent="0.25">
      <c r="A2864" s="34">
        <v>43070</v>
      </c>
      <c r="B2864" s="3">
        <f t="shared" si="176"/>
        <v>2017</v>
      </c>
      <c r="C2864" s="3">
        <f t="shared" si="177"/>
        <v>12</v>
      </c>
      <c r="D2864" s="3">
        <f t="shared" si="178"/>
        <v>6</v>
      </c>
      <c r="E2864" s="3" t="str">
        <f t="shared" si="179"/>
        <v>2017126</v>
      </c>
      <c r="F2864" s="35">
        <v>0.25</v>
      </c>
      <c r="G2864">
        <v>8.4</v>
      </c>
    </row>
    <row r="2865" spans="1:7" x14ac:dyDescent="0.25">
      <c r="A2865" s="34">
        <v>43070</v>
      </c>
      <c r="B2865" s="3">
        <f t="shared" si="176"/>
        <v>2017</v>
      </c>
      <c r="C2865" s="3">
        <f t="shared" si="177"/>
        <v>12</v>
      </c>
      <c r="D2865" s="3">
        <f t="shared" si="178"/>
        <v>7</v>
      </c>
      <c r="E2865" s="3" t="str">
        <f t="shared" si="179"/>
        <v>2017127</v>
      </c>
      <c r="F2865" s="35">
        <v>0.29166666666666669</v>
      </c>
      <c r="G2865">
        <v>8.8000000000000007</v>
      </c>
    </row>
    <row r="2866" spans="1:7" x14ac:dyDescent="0.25">
      <c r="A2866" s="34">
        <v>43070</v>
      </c>
      <c r="B2866" s="3">
        <f t="shared" si="176"/>
        <v>2017</v>
      </c>
      <c r="C2866" s="3">
        <f t="shared" si="177"/>
        <v>12</v>
      </c>
      <c r="D2866" s="3">
        <f t="shared" si="178"/>
        <v>8</v>
      </c>
      <c r="E2866" s="3" t="str">
        <f t="shared" si="179"/>
        <v>2017128</v>
      </c>
      <c r="F2866" s="35">
        <v>0.33333333333333331</v>
      </c>
      <c r="G2866">
        <v>9.1</v>
      </c>
    </row>
    <row r="2867" spans="1:7" x14ac:dyDescent="0.25">
      <c r="A2867" s="34">
        <v>43070</v>
      </c>
      <c r="B2867" s="3">
        <f t="shared" si="176"/>
        <v>2017</v>
      </c>
      <c r="C2867" s="3">
        <f t="shared" si="177"/>
        <v>12</v>
      </c>
      <c r="D2867" s="3">
        <f t="shared" si="178"/>
        <v>9</v>
      </c>
      <c r="E2867" s="3" t="str">
        <f t="shared" si="179"/>
        <v>2017129</v>
      </c>
      <c r="F2867" s="35">
        <v>0.375</v>
      </c>
      <c r="G2867">
        <v>9.4</v>
      </c>
    </row>
    <row r="2868" spans="1:7" x14ac:dyDescent="0.25">
      <c r="A2868" s="34">
        <v>43070</v>
      </c>
      <c r="B2868" s="3">
        <f t="shared" si="176"/>
        <v>2017</v>
      </c>
      <c r="C2868" s="3">
        <f t="shared" si="177"/>
        <v>12</v>
      </c>
      <c r="D2868" s="3">
        <f t="shared" si="178"/>
        <v>10</v>
      </c>
      <c r="E2868" s="3" t="str">
        <f t="shared" si="179"/>
        <v>20171210</v>
      </c>
      <c r="F2868" s="35">
        <v>0.41666666666666669</v>
      </c>
      <c r="G2868">
        <v>9.8000000000000007</v>
      </c>
    </row>
    <row r="2869" spans="1:7" x14ac:dyDescent="0.25">
      <c r="A2869" s="34">
        <v>43070</v>
      </c>
      <c r="B2869" s="3">
        <f t="shared" si="176"/>
        <v>2017</v>
      </c>
      <c r="C2869" s="3">
        <f t="shared" si="177"/>
        <v>12</v>
      </c>
      <c r="D2869" s="3">
        <f t="shared" si="178"/>
        <v>11</v>
      </c>
      <c r="E2869" s="3" t="str">
        <f t="shared" si="179"/>
        <v>20171211</v>
      </c>
      <c r="F2869" s="35">
        <v>0.45833333333333331</v>
      </c>
      <c r="G2869">
        <v>9.5</v>
      </c>
    </row>
    <row r="2870" spans="1:7" x14ac:dyDescent="0.25">
      <c r="A2870" s="34">
        <v>43070</v>
      </c>
      <c r="B2870" s="3">
        <f t="shared" si="176"/>
        <v>2017</v>
      </c>
      <c r="C2870" s="3">
        <f t="shared" si="177"/>
        <v>12</v>
      </c>
      <c r="D2870" s="3">
        <f t="shared" si="178"/>
        <v>12</v>
      </c>
      <c r="E2870" s="3" t="str">
        <f t="shared" si="179"/>
        <v>20171212</v>
      </c>
      <c r="F2870" s="35">
        <v>0.5</v>
      </c>
      <c r="G2870">
        <v>9.6</v>
      </c>
    </row>
    <row r="2871" spans="1:7" x14ac:dyDescent="0.25">
      <c r="A2871" s="34">
        <v>43070</v>
      </c>
      <c r="B2871" s="3">
        <f t="shared" si="176"/>
        <v>2017</v>
      </c>
      <c r="C2871" s="3">
        <f t="shared" si="177"/>
        <v>12</v>
      </c>
      <c r="D2871" s="3">
        <f t="shared" si="178"/>
        <v>13</v>
      </c>
      <c r="E2871" s="3" t="str">
        <f t="shared" si="179"/>
        <v>20171213</v>
      </c>
      <c r="F2871" s="35">
        <v>0.54166666666666663</v>
      </c>
      <c r="G2871">
        <v>9.9</v>
      </c>
    </row>
    <row r="2872" spans="1:7" x14ac:dyDescent="0.25">
      <c r="A2872" s="34">
        <v>43070</v>
      </c>
      <c r="B2872" s="3">
        <f t="shared" si="176"/>
        <v>2017</v>
      </c>
      <c r="C2872" s="3">
        <f t="shared" si="177"/>
        <v>12</v>
      </c>
      <c r="D2872" s="3">
        <f t="shared" si="178"/>
        <v>14</v>
      </c>
      <c r="E2872" s="3" t="str">
        <f t="shared" si="179"/>
        <v>20171214</v>
      </c>
      <c r="F2872" s="35">
        <v>0.58333333333333337</v>
      </c>
      <c r="G2872">
        <v>9.6999999999999993</v>
      </c>
    </row>
    <row r="2873" spans="1:7" x14ac:dyDescent="0.25">
      <c r="A2873" s="34">
        <v>43070</v>
      </c>
      <c r="B2873" s="3">
        <f t="shared" si="176"/>
        <v>2017</v>
      </c>
      <c r="C2873" s="3">
        <f t="shared" si="177"/>
        <v>12</v>
      </c>
      <c r="D2873" s="3">
        <f t="shared" si="178"/>
        <v>15</v>
      </c>
      <c r="E2873" s="3" t="str">
        <f t="shared" si="179"/>
        <v>20171215</v>
      </c>
      <c r="F2873" s="35">
        <v>0.625</v>
      </c>
      <c r="G2873">
        <v>9.6</v>
      </c>
    </row>
    <row r="2874" spans="1:7" x14ac:dyDescent="0.25">
      <c r="A2874" s="34">
        <v>43070</v>
      </c>
      <c r="B2874" s="3">
        <f t="shared" si="176"/>
        <v>2017</v>
      </c>
      <c r="C2874" s="3">
        <f t="shared" si="177"/>
        <v>12</v>
      </c>
      <c r="D2874" s="3">
        <f t="shared" si="178"/>
        <v>16</v>
      </c>
      <c r="E2874" s="3" t="str">
        <f t="shared" si="179"/>
        <v>20171216</v>
      </c>
      <c r="F2874" s="35">
        <v>0.66666666666666663</v>
      </c>
      <c r="G2874">
        <v>10.1</v>
      </c>
    </row>
    <row r="2875" spans="1:7" x14ac:dyDescent="0.25">
      <c r="A2875" s="34">
        <v>43070</v>
      </c>
      <c r="B2875" s="3">
        <f t="shared" si="176"/>
        <v>2017</v>
      </c>
      <c r="C2875" s="3">
        <f t="shared" si="177"/>
        <v>12</v>
      </c>
      <c r="D2875" s="3">
        <f t="shared" si="178"/>
        <v>17</v>
      </c>
      <c r="E2875" s="3" t="str">
        <f t="shared" si="179"/>
        <v>20171217</v>
      </c>
      <c r="F2875" s="35">
        <v>0.70833333333333337</v>
      </c>
      <c r="G2875">
        <v>11.4</v>
      </c>
    </row>
    <row r="2876" spans="1:7" x14ac:dyDescent="0.25">
      <c r="A2876" s="34">
        <v>43070</v>
      </c>
      <c r="B2876" s="3">
        <f t="shared" si="176"/>
        <v>2017</v>
      </c>
      <c r="C2876" s="3">
        <f t="shared" si="177"/>
        <v>12</v>
      </c>
      <c r="D2876" s="3">
        <f t="shared" si="178"/>
        <v>18</v>
      </c>
      <c r="E2876" s="3" t="str">
        <f t="shared" si="179"/>
        <v>20171218</v>
      </c>
      <c r="F2876" s="35">
        <v>0.75</v>
      </c>
      <c r="G2876">
        <v>11.8</v>
      </c>
    </row>
    <row r="2877" spans="1:7" x14ac:dyDescent="0.25">
      <c r="A2877" s="34">
        <v>43070</v>
      </c>
      <c r="B2877" s="3">
        <f t="shared" si="176"/>
        <v>2017</v>
      </c>
      <c r="C2877" s="3">
        <f t="shared" si="177"/>
        <v>12</v>
      </c>
      <c r="D2877" s="3">
        <f t="shared" si="178"/>
        <v>19</v>
      </c>
      <c r="E2877" s="3" t="str">
        <f t="shared" si="179"/>
        <v>20171219</v>
      </c>
      <c r="F2877" s="35">
        <v>0.79166666666666663</v>
      </c>
      <c r="G2877">
        <v>12.4</v>
      </c>
    </row>
    <row r="2878" spans="1:7" x14ac:dyDescent="0.25">
      <c r="A2878" s="34">
        <v>43070</v>
      </c>
      <c r="B2878" s="3">
        <f t="shared" si="176"/>
        <v>2017</v>
      </c>
      <c r="C2878" s="3">
        <f t="shared" si="177"/>
        <v>12</v>
      </c>
      <c r="D2878" s="3">
        <f t="shared" si="178"/>
        <v>20</v>
      </c>
      <c r="E2878" s="3" t="str">
        <f t="shared" si="179"/>
        <v>20171220</v>
      </c>
      <c r="F2878" s="35">
        <v>0.83333333333333337</v>
      </c>
      <c r="G2878">
        <v>12.6</v>
      </c>
    </row>
    <row r="2879" spans="1:7" x14ac:dyDescent="0.25">
      <c r="A2879" s="34">
        <v>43070</v>
      </c>
      <c r="B2879" s="3">
        <f t="shared" si="176"/>
        <v>2017</v>
      </c>
      <c r="C2879" s="3">
        <f t="shared" si="177"/>
        <v>12</v>
      </c>
      <c r="D2879" s="3">
        <f t="shared" si="178"/>
        <v>21</v>
      </c>
      <c r="E2879" s="3" t="str">
        <f t="shared" si="179"/>
        <v>20171221</v>
      </c>
      <c r="F2879" s="35">
        <v>0.875</v>
      </c>
      <c r="G2879">
        <v>12.3</v>
      </c>
    </row>
    <row r="2880" spans="1:7" x14ac:dyDescent="0.25">
      <c r="A2880" s="34">
        <v>43070</v>
      </c>
      <c r="B2880" s="3">
        <f t="shared" si="176"/>
        <v>2017</v>
      </c>
      <c r="C2880" s="3">
        <f t="shared" si="177"/>
        <v>12</v>
      </c>
      <c r="D2880" s="3">
        <f t="shared" si="178"/>
        <v>22</v>
      </c>
      <c r="E2880" s="3" t="str">
        <f t="shared" si="179"/>
        <v>20171222</v>
      </c>
      <c r="F2880" s="35">
        <v>0.91666666666666663</v>
      </c>
      <c r="G2880">
        <v>11.9</v>
      </c>
    </row>
    <row r="2881" spans="1:7" x14ac:dyDescent="0.25">
      <c r="A2881" s="34">
        <v>43070</v>
      </c>
      <c r="B2881" s="3">
        <f t="shared" si="176"/>
        <v>2017</v>
      </c>
      <c r="C2881" s="3">
        <f t="shared" si="177"/>
        <v>12</v>
      </c>
      <c r="D2881" s="3">
        <f t="shared" si="178"/>
        <v>23</v>
      </c>
      <c r="E2881" s="3" t="str">
        <f t="shared" si="179"/>
        <v>20171223</v>
      </c>
      <c r="F2881" s="35">
        <v>0.95833333333333337</v>
      </c>
      <c r="G2881">
        <v>10.7</v>
      </c>
    </row>
    <row r="2882" spans="1:7" x14ac:dyDescent="0.25">
      <c r="A2882" s="34">
        <v>43101</v>
      </c>
      <c r="B2882" s="3">
        <f t="shared" si="176"/>
        <v>2018</v>
      </c>
      <c r="C2882" s="3">
        <f t="shared" si="177"/>
        <v>1</v>
      </c>
      <c r="D2882" s="3">
        <f t="shared" si="178"/>
        <v>0</v>
      </c>
      <c r="E2882" s="3" t="str">
        <f t="shared" si="179"/>
        <v>201810</v>
      </c>
      <c r="F2882" s="35">
        <v>0</v>
      </c>
      <c r="G2882">
        <v>10.1</v>
      </c>
    </row>
    <row r="2883" spans="1:7" x14ac:dyDescent="0.25">
      <c r="A2883" s="34">
        <v>43101</v>
      </c>
      <c r="B2883" s="3">
        <f t="shared" ref="B2883:B2946" si="180">YEAR(A2883)</f>
        <v>2018</v>
      </c>
      <c r="C2883" s="3">
        <f t="shared" ref="C2883:C2946" si="181">MONTH(A2883)</f>
        <v>1</v>
      </c>
      <c r="D2883" s="3">
        <f t="shared" ref="D2883:D2946" si="182">HOUR(F2883)</f>
        <v>1</v>
      </c>
      <c r="E2883" s="3" t="str">
        <f t="shared" ref="E2883:E2946" si="183">B2883&amp;C2883&amp;D2883</f>
        <v>201811</v>
      </c>
      <c r="F2883" s="35">
        <v>4.1666666666666664E-2</v>
      </c>
      <c r="G2883">
        <v>9.3000000000000007</v>
      </c>
    </row>
    <row r="2884" spans="1:7" x14ac:dyDescent="0.25">
      <c r="A2884" s="34">
        <v>43101</v>
      </c>
      <c r="B2884" s="3">
        <f t="shared" si="180"/>
        <v>2018</v>
      </c>
      <c r="C2884" s="3">
        <f t="shared" si="181"/>
        <v>1</v>
      </c>
      <c r="D2884" s="3">
        <f t="shared" si="182"/>
        <v>2</v>
      </c>
      <c r="E2884" s="3" t="str">
        <f t="shared" si="183"/>
        <v>201812</v>
      </c>
      <c r="F2884" s="35">
        <v>8.3333333333333329E-2</v>
      </c>
      <c r="G2884">
        <v>8.8000000000000007</v>
      </c>
    </row>
    <row r="2885" spans="1:7" x14ac:dyDescent="0.25">
      <c r="A2885" s="34">
        <v>43101</v>
      </c>
      <c r="B2885" s="3">
        <f t="shared" si="180"/>
        <v>2018</v>
      </c>
      <c r="C2885" s="3">
        <f t="shared" si="181"/>
        <v>1</v>
      </c>
      <c r="D2885" s="3">
        <f t="shared" si="182"/>
        <v>3</v>
      </c>
      <c r="E2885" s="3" t="str">
        <f t="shared" si="183"/>
        <v>201813</v>
      </c>
      <c r="F2885" s="35">
        <v>0.125</v>
      </c>
      <c r="G2885">
        <v>8.8000000000000007</v>
      </c>
    </row>
    <row r="2886" spans="1:7" x14ac:dyDescent="0.25">
      <c r="A2886" s="34">
        <v>43101</v>
      </c>
      <c r="B2886" s="3">
        <f t="shared" si="180"/>
        <v>2018</v>
      </c>
      <c r="C2886" s="3">
        <f t="shared" si="181"/>
        <v>1</v>
      </c>
      <c r="D2886" s="3">
        <f t="shared" si="182"/>
        <v>4</v>
      </c>
      <c r="E2886" s="3" t="str">
        <f t="shared" si="183"/>
        <v>201814</v>
      </c>
      <c r="F2886" s="35">
        <v>0.16666666666666666</v>
      </c>
      <c r="G2886">
        <v>8.6</v>
      </c>
    </row>
    <row r="2887" spans="1:7" x14ac:dyDescent="0.25">
      <c r="A2887" s="34">
        <v>43101</v>
      </c>
      <c r="B2887" s="3">
        <f t="shared" si="180"/>
        <v>2018</v>
      </c>
      <c r="C2887" s="3">
        <f t="shared" si="181"/>
        <v>1</v>
      </c>
      <c r="D2887" s="3">
        <f t="shared" si="182"/>
        <v>5</v>
      </c>
      <c r="E2887" s="3" t="str">
        <f t="shared" si="183"/>
        <v>201815</v>
      </c>
      <c r="F2887" s="35">
        <v>0.20833333333333334</v>
      </c>
      <c r="G2887">
        <v>8.9</v>
      </c>
    </row>
    <row r="2888" spans="1:7" x14ac:dyDescent="0.25">
      <c r="A2888" s="34">
        <v>43101</v>
      </c>
      <c r="B2888" s="3">
        <f t="shared" si="180"/>
        <v>2018</v>
      </c>
      <c r="C2888" s="3">
        <f t="shared" si="181"/>
        <v>1</v>
      </c>
      <c r="D2888" s="3">
        <f t="shared" si="182"/>
        <v>6</v>
      </c>
      <c r="E2888" s="3" t="str">
        <f t="shared" si="183"/>
        <v>201816</v>
      </c>
      <c r="F2888" s="35">
        <v>0.25</v>
      </c>
      <c r="G2888">
        <v>9.8000000000000007</v>
      </c>
    </row>
    <row r="2889" spans="1:7" x14ac:dyDescent="0.25">
      <c r="A2889" s="34">
        <v>43101</v>
      </c>
      <c r="B2889" s="3">
        <f t="shared" si="180"/>
        <v>2018</v>
      </c>
      <c r="C2889" s="3">
        <f t="shared" si="181"/>
        <v>1</v>
      </c>
      <c r="D2889" s="3">
        <f t="shared" si="182"/>
        <v>7</v>
      </c>
      <c r="E2889" s="3" t="str">
        <f t="shared" si="183"/>
        <v>201817</v>
      </c>
      <c r="F2889" s="35">
        <v>0.29166666666666669</v>
      </c>
      <c r="G2889">
        <v>10.5</v>
      </c>
    </row>
    <row r="2890" spans="1:7" x14ac:dyDescent="0.25">
      <c r="A2890" s="34">
        <v>43101</v>
      </c>
      <c r="B2890" s="3">
        <f t="shared" si="180"/>
        <v>2018</v>
      </c>
      <c r="C2890" s="3">
        <f t="shared" si="181"/>
        <v>1</v>
      </c>
      <c r="D2890" s="3">
        <f t="shared" si="182"/>
        <v>8</v>
      </c>
      <c r="E2890" s="3" t="str">
        <f t="shared" si="183"/>
        <v>201818</v>
      </c>
      <c r="F2890" s="35">
        <v>0.33333333333333331</v>
      </c>
      <c r="G2890">
        <v>11</v>
      </c>
    </row>
    <row r="2891" spans="1:7" x14ac:dyDescent="0.25">
      <c r="A2891" s="34">
        <v>43101</v>
      </c>
      <c r="B2891" s="3">
        <f t="shared" si="180"/>
        <v>2018</v>
      </c>
      <c r="C2891" s="3">
        <f t="shared" si="181"/>
        <v>1</v>
      </c>
      <c r="D2891" s="3">
        <f t="shared" si="182"/>
        <v>9</v>
      </c>
      <c r="E2891" s="3" t="str">
        <f t="shared" si="183"/>
        <v>201819</v>
      </c>
      <c r="F2891" s="35">
        <v>0.375</v>
      </c>
      <c r="G2891">
        <v>11.2</v>
      </c>
    </row>
    <row r="2892" spans="1:7" x14ac:dyDescent="0.25">
      <c r="A2892" s="34">
        <v>43101</v>
      </c>
      <c r="B2892" s="3">
        <f t="shared" si="180"/>
        <v>2018</v>
      </c>
      <c r="C2892" s="3">
        <f t="shared" si="181"/>
        <v>1</v>
      </c>
      <c r="D2892" s="3">
        <f t="shared" si="182"/>
        <v>10</v>
      </c>
      <c r="E2892" s="3" t="str">
        <f t="shared" si="183"/>
        <v>2018110</v>
      </c>
      <c r="F2892" s="35">
        <v>0.41666666666666669</v>
      </c>
      <c r="G2892">
        <v>10.4</v>
      </c>
    </row>
    <row r="2893" spans="1:7" x14ac:dyDescent="0.25">
      <c r="A2893" s="34">
        <v>43101</v>
      </c>
      <c r="B2893" s="3">
        <f t="shared" si="180"/>
        <v>2018</v>
      </c>
      <c r="C2893" s="3">
        <f t="shared" si="181"/>
        <v>1</v>
      </c>
      <c r="D2893" s="3">
        <f t="shared" si="182"/>
        <v>11</v>
      </c>
      <c r="E2893" s="3" t="str">
        <f t="shared" si="183"/>
        <v>2018111</v>
      </c>
      <c r="F2893" s="35">
        <v>0.45833333333333331</v>
      </c>
      <c r="G2893">
        <v>10.1</v>
      </c>
    </row>
    <row r="2894" spans="1:7" x14ac:dyDescent="0.25">
      <c r="A2894" s="34">
        <v>43101</v>
      </c>
      <c r="B2894" s="3">
        <f t="shared" si="180"/>
        <v>2018</v>
      </c>
      <c r="C2894" s="3">
        <f t="shared" si="181"/>
        <v>1</v>
      </c>
      <c r="D2894" s="3">
        <f t="shared" si="182"/>
        <v>12</v>
      </c>
      <c r="E2894" s="3" t="str">
        <f t="shared" si="183"/>
        <v>2018112</v>
      </c>
      <c r="F2894" s="35">
        <v>0.5</v>
      </c>
      <c r="G2894">
        <v>10.4</v>
      </c>
    </row>
    <row r="2895" spans="1:7" x14ac:dyDescent="0.25">
      <c r="A2895" s="34">
        <v>43101</v>
      </c>
      <c r="B2895" s="3">
        <f t="shared" si="180"/>
        <v>2018</v>
      </c>
      <c r="C2895" s="3">
        <f t="shared" si="181"/>
        <v>1</v>
      </c>
      <c r="D2895" s="3">
        <f t="shared" si="182"/>
        <v>13</v>
      </c>
      <c r="E2895" s="3" t="str">
        <f t="shared" si="183"/>
        <v>2018113</v>
      </c>
      <c r="F2895" s="35">
        <v>0.54166666666666663</v>
      </c>
      <c r="G2895">
        <v>10.1</v>
      </c>
    </row>
    <row r="2896" spans="1:7" x14ac:dyDescent="0.25">
      <c r="A2896" s="34">
        <v>43101</v>
      </c>
      <c r="B2896" s="3">
        <f t="shared" si="180"/>
        <v>2018</v>
      </c>
      <c r="C2896" s="3">
        <f t="shared" si="181"/>
        <v>1</v>
      </c>
      <c r="D2896" s="3">
        <f t="shared" si="182"/>
        <v>14</v>
      </c>
      <c r="E2896" s="3" t="str">
        <f t="shared" si="183"/>
        <v>2018114</v>
      </c>
      <c r="F2896" s="35">
        <v>0.58333333333333337</v>
      </c>
      <c r="G2896">
        <v>10.1</v>
      </c>
    </row>
    <row r="2897" spans="1:7" x14ac:dyDescent="0.25">
      <c r="A2897" s="34">
        <v>43101</v>
      </c>
      <c r="B2897" s="3">
        <f t="shared" si="180"/>
        <v>2018</v>
      </c>
      <c r="C2897" s="3">
        <f t="shared" si="181"/>
        <v>1</v>
      </c>
      <c r="D2897" s="3">
        <f t="shared" si="182"/>
        <v>15</v>
      </c>
      <c r="E2897" s="3" t="str">
        <f t="shared" si="183"/>
        <v>2018115</v>
      </c>
      <c r="F2897" s="35">
        <v>0.625</v>
      </c>
      <c r="G2897">
        <v>9.8000000000000007</v>
      </c>
    </row>
    <row r="2898" spans="1:7" x14ac:dyDescent="0.25">
      <c r="A2898" s="34">
        <v>43101</v>
      </c>
      <c r="B2898" s="3">
        <f t="shared" si="180"/>
        <v>2018</v>
      </c>
      <c r="C2898" s="3">
        <f t="shared" si="181"/>
        <v>1</v>
      </c>
      <c r="D2898" s="3">
        <f t="shared" si="182"/>
        <v>16</v>
      </c>
      <c r="E2898" s="3" t="str">
        <f t="shared" si="183"/>
        <v>2018116</v>
      </c>
      <c r="F2898" s="35">
        <v>0.66666666666666663</v>
      </c>
      <c r="G2898">
        <v>10.199999999999999</v>
      </c>
    </row>
    <row r="2899" spans="1:7" x14ac:dyDescent="0.25">
      <c r="A2899" s="34">
        <v>43101</v>
      </c>
      <c r="B2899" s="3">
        <f t="shared" si="180"/>
        <v>2018</v>
      </c>
      <c r="C2899" s="3">
        <f t="shared" si="181"/>
        <v>1</v>
      </c>
      <c r="D2899" s="3">
        <f t="shared" si="182"/>
        <v>17</v>
      </c>
      <c r="E2899" s="3" t="str">
        <f t="shared" si="183"/>
        <v>2018117</v>
      </c>
      <c r="F2899" s="35">
        <v>0.70833333333333337</v>
      </c>
      <c r="G2899">
        <v>11.2</v>
      </c>
    </row>
    <row r="2900" spans="1:7" x14ac:dyDescent="0.25">
      <c r="A2900" s="34">
        <v>43101</v>
      </c>
      <c r="B2900" s="3">
        <f t="shared" si="180"/>
        <v>2018</v>
      </c>
      <c r="C2900" s="3">
        <f t="shared" si="181"/>
        <v>1</v>
      </c>
      <c r="D2900" s="3">
        <f t="shared" si="182"/>
        <v>18</v>
      </c>
      <c r="E2900" s="3" t="str">
        <f t="shared" si="183"/>
        <v>2018118</v>
      </c>
      <c r="F2900" s="35">
        <v>0.75</v>
      </c>
      <c r="G2900">
        <v>11.7</v>
      </c>
    </row>
    <row r="2901" spans="1:7" x14ac:dyDescent="0.25">
      <c r="A2901" s="34">
        <v>43101</v>
      </c>
      <c r="B2901" s="3">
        <f t="shared" si="180"/>
        <v>2018</v>
      </c>
      <c r="C2901" s="3">
        <f t="shared" si="181"/>
        <v>1</v>
      </c>
      <c r="D2901" s="3">
        <f t="shared" si="182"/>
        <v>19</v>
      </c>
      <c r="E2901" s="3" t="str">
        <f t="shared" si="183"/>
        <v>2018119</v>
      </c>
      <c r="F2901" s="35">
        <v>0.79166666666666663</v>
      </c>
      <c r="G2901">
        <v>12.1</v>
      </c>
    </row>
    <row r="2902" spans="1:7" x14ac:dyDescent="0.25">
      <c r="A2902" s="34">
        <v>43101</v>
      </c>
      <c r="B2902" s="3">
        <f t="shared" si="180"/>
        <v>2018</v>
      </c>
      <c r="C2902" s="3">
        <f t="shared" si="181"/>
        <v>1</v>
      </c>
      <c r="D2902" s="3">
        <f t="shared" si="182"/>
        <v>20</v>
      </c>
      <c r="E2902" s="3" t="str">
        <f t="shared" si="183"/>
        <v>2018120</v>
      </c>
      <c r="F2902" s="35">
        <v>0.83333333333333337</v>
      </c>
      <c r="G2902">
        <v>11.8</v>
      </c>
    </row>
    <row r="2903" spans="1:7" x14ac:dyDescent="0.25">
      <c r="A2903" s="34">
        <v>43101</v>
      </c>
      <c r="B2903" s="3">
        <f t="shared" si="180"/>
        <v>2018</v>
      </c>
      <c r="C2903" s="3">
        <f t="shared" si="181"/>
        <v>1</v>
      </c>
      <c r="D2903" s="3">
        <f t="shared" si="182"/>
        <v>21</v>
      </c>
      <c r="E2903" s="3" t="str">
        <f t="shared" si="183"/>
        <v>2018121</v>
      </c>
      <c r="F2903" s="35">
        <v>0.875</v>
      </c>
      <c r="G2903">
        <v>11.1</v>
      </c>
    </row>
    <row r="2904" spans="1:7" x14ac:dyDescent="0.25">
      <c r="A2904" s="34">
        <v>43101</v>
      </c>
      <c r="B2904" s="3">
        <f t="shared" si="180"/>
        <v>2018</v>
      </c>
      <c r="C2904" s="3">
        <f t="shared" si="181"/>
        <v>1</v>
      </c>
      <c r="D2904" s="3">
        <f t="shared" si="182"/>
        <v>22</v>
      </c>
      <c r="E2904" s="3" t="str">
        <f t="shared" si="183"/>
        <v>2018122</v>
      </c>
      <c r="F2904" s="35">
        <v>0.91666666666666663</v>
      </c>
      <c r="G2904">
        <v>10.6</v>
      </c>
    </row>
    <row r="2905" spans="1:7" x14ac:dyDescent="0.25">
      <c r="A2905" s="34">
        <v>43101</v>
      </c>
      <c r="B2905" s="3">
        <f t="shared" si="180"/>
        <v>2018</v>
      </c>
      <c r="C2905" s="3">
        <f t="shared" si="181"/>
        <v>1</v>
      </c>
      <c r="D2905" s="3">
        <f t="shared" si="182"/>
        <v>23</v>
      </c>
      <c r="E2905" s="3" t="str">
        <f t="shared" si="183"/>
        <v>2018123</v>
      </c>
      <c r="F2905" s="35">
        <v>0.95833333333333337</v>
      </c>
      <c r="G2905">
        <v>10.4</v>
      </c>
    </row>
    <row r="2906" spans="1:7" x14ac:dyDescent="0.25">
      <c r="A2906" s="34">
        <v>43132</v>
      </c>
      <c r="B2906" s="3">
        <f t="shared" si="180"/>
        <v>2018</v>
      </c>
      <c r="C2906" s="3">
        <f t="shared" si="181"/>
        <v>2</v>
      </c>
      <c r="D2906" s="3">
        <f t="shared" si="182"/>
        <v>0</v>
      </c>
      <c r="E2906" s="3" t="str">
        <f t="shared" si="183"/>
        <v>201820</v>
      </c>
      <c r="F2906" s="35">
        <v>0</v>
      </c>
      <c r="G2906">
        <v>12.7</v>
      </c>
    </row>
    <row r="2907" spans="1:7" x14ac:dyDescent="0.25">
      <c r="A2907" s="34">
        <v>43132</v>
      </c>
      <c r="B2907" s="3">
        <f t="shared" si="180"/>
        <v>2018</v>
      </c>
      <c r="C2907" s="3">
        <f t="shared" si="181"/>
        <v>2</v>
      </c>
      <c r="D2907" s="3">
        <f t="shared" si="182"/>
        <v>1</v>
      </c>
      <c r="E2907" s="3" t="str">
        <f t="shared" si="183"/>
        <v>201821</v>
      </c>
      <c r="F2907" s="35">
        <v>4.1666666666666664E-2</v>
      </c>
      <c r="G2907">
        <v>11.7</v>
      </c>
    </row>
    <row r="2908" spans="1:7" x14ac:dyDescent="0.25">
      <c r="A2908" s="34">
        <v>43132</v>
      </c>
      <c r="B2908" s="3">
        <f t="shared" si="180"/>
        <v>2018</v>
      </c>
      <c r="C2908" s="3">
        <f t="shared" si="181"/>
        <v>2</v>
      </c>
      <c r="D2908" s="3">
        <f t="shared" si="182"/>
        <v>2</v>
      </c>
      <c r="E2908" s="3" t="str">
        <f t="shared" si="183"/>
        <v>201822</v>
      </c>
      <c r="F2908" s="35">
        <v>8.3333333333333329E-2</v>
      </c>
      <c r="G2908">
        <v>11</v>
      </c>
    </row>
    <row r="2909" spans="1:7" x14ac:dyDescent="0.25">
      <c r="A2909" s="34">
        <v>43132</v>
      </c>
      <c r="B2909" s="3">
        <f t="shared" si="180"/>
        <v>2018</v>
      </c>
      <c r="C2909" s="3">
        <f t="shared" si="181"/>
        <v>2</v>
      </c>
      <c r="D2909" s="3">
        <f t="shared" si="182"/>
        <v>3</v>
      </c>
      <c r="E2909" s="3" t="str">
        <f t="shared" si="183"/>
        <v>201823</v>
      </c>
      <c r="F2909" s="35">
        <v>0.125</v>
      </c>
      <c r="G2909">
        <v>10.3</v>
      </c>
    </row>
    <row r="2910" spans="1:7" x14ac:dyDescent="0.25">
      <c r="A2910" s="34">
        <v>43132</v>
      </c>
      <c r="B2910" s="3">
        <f t="shared" si="180"/>
        <v>2018</v>
      </c>
      <c r="C2910" s="3">
        <f t="shared" si="181"/>
        <v>2</v>
      </c>
      <c r="D2910" s="3">
        <f t="shared" si="182"/>
        <v>4</v>
      </c>
      <c r="E2910" s="3" t="str">
        <f t="shared" si="183"/>
        <v>201824</v>
      </c>
      <c r="F2910" s="35">
        <v>0.16666666666666666</v>
      </c>
      <c r="G2910">
        <v>10.1</v>
      </c>
    </row>
    <row r="2911" spans="1:7" x14ac:dyDescent="0.25">
      <c r="A2911" s="34">
        <v>43132</v>
      </c>
      <c r="B2911" s="3">
        <f t="shared" si="180"/>
        <v>2018</v>
      </c>
      <c r="C2911" s="3">
        <f t="shared" si="181"/>
        <v>2</v>
      </c>
      <c r="D2911" s="3">
        <f t="shared" si="182"/>
        <v>5</v>
      </c>
      <c r="E2911" s="3" t="str">
        <f t="shared" si="183"/>
        <v>201825</v>
      </c>
      <c r="F2911" s="35">
        <v>0.20833333333333334</v>
      </c>
      <c r="G2911">
        <v>10.5</v>
      </c>
    </row>
    <row r="2912" spans="1:7" x14ac:dyDescent="0.25">
      <c r="A2912" s="34">
        <v>43132</v>
      </c>
      <c r="B2912" s="3">
        <f t="shared" si="180"/>
        <v>2018</v>
      </c>
      <c r="C2912" s="3">
        <f t="shared" si="181"/>
        <v>2</v>
      </c>
      <c r="D2912" s="3">
        <f t="shared" si="182"/>
        <v>6</v>
      </c>
      <c r="E2912" s="3" t="str">
        <f t="shared" si="183"/>
        <v>201826</v>
      </c>
      <c r="F2912" s="35">
        <v>0.25</v>
      </c>
      <c r="G2912">
        <v>12</v>
      </c>
    </row>
    <row r="2913" spans="1:7" x14ac:dyDescent="0.25">
      <c r="A2913" s="34">
        <v>43132</v>
      </c>
      <c r="B2913" s="3">
        <f t="shared" si="180"/>
        <v>2018</v>
      </c>
      <c r="C2913" s="3">
        <f t="shared" si="181"/>
        <v>2</v>
      </c>
      <c r="D2913" s="3">
        <f t="shared" si="182"/>
        <v>7</v>
      </c>
      <c r="E2913" s="3" t="str">
        <f t="shared" si="183"/>
        <v>201827</v>
      </c>
      <c r="F2913" s="35">
        <v>0.29166666666666669</v>
      </c>
      <c r="G2913">
        <v>13.7</v>
      </c>
    </row>
    <row r="2914" spans="1:7" x14ac:dyDescent="0.25">
      <c r="A2914" s="34">
        <v>43132</v>
      </c>
      <c r="B2914" s="3">
        <f t="shared" si="180"/>
        <v>2018</v>
      </c>
      <c r="C2914" s="3">
        <f t="shared" si="181"/>
        <v>2</v>
      </c>
      <c r="D2914" s="3">
        <f t="shared" si="182"/>
        <v>8</v>
      </c>
      <c r="E2914" s="3" t="str">
        <f t="shared" si="183"/>
        <v>201828</v>
      </c>
      <c r="F2914" s="35">
        <v>0.33333333333333331</v>
      </c>
      <c r="G2914">
        <v>14</v>
      </c>
    </row>
    <row r="2915" spans="1:7" x14ac:dyDescent="0.25">
      <c r="A2915" s="34">
        <v>43132</v>
      </c>
      <c r="B2915" s="3">
        <f t="shared" si="180"/>
        <v>2018</v>
      </c>
      <c r="C2915" s="3">
        <f t="shared" si="181"/>
        <v>2</v>
      </c>
      <c r="D2915" s="3">
        <f t="shared" si="182"/>
        <v>9</v>
      </c>
      <c r="E2915" s="3" t="str">
        <f t="shared" si="183"/>
        <v>201829</v>
      </c>
      <c r="F2915" s="35">
        <v>0.375</v>
      </c>
      <c r="G2915">
        <v>13.4</v>
      </c>
    </row>
    <row r="2916" spans="1:7" x14ac:dyDescent="0.25">
      <c r="A2916" s="34">
        <v>43132</v>
      </c>
      <c r="B2916" s="3">
        <f t="shared" si="180"/>
        <v>2018</v>
      </c>
      <c r="C2916" s="3">
        <f t="shared" si="181"/>
        <v>2</v>
      </c>
      <c r="D2916" s="3">
        <f t="shared" si="182"/>
        <v>10</v>
      </c>
      <c r="E2916" s="3" t="str">
        <f t="shared" si="183"/>
        <v>2018210</v>
      </c>
      <c r="F2916" s="35">
        <v>0.41666666666666669</v>
      </c>
      <c r="G2916">
        <v>11.9</v>
      </c>
    </row>
    <row r="2917" spans="1:7" x14ac:dyDescent="0.25">
      <c r="A2917" s="34">
        <v>43132</v>
      </c>
      <c r="B2917" s="3">
        <f t="shared" si="180"/>
        <v>2018</v>
      </c>
      <c r="C2917" s="3">
        <f t="shared" si="181"/>
        <v>2</v>
      </c>
      <c r="D2917" s="3">
        <f t="shared" si="182"/>
        <v>11</v>
      </c>
      <c r="E2917" s="3" t="str">
        <f t="shared" si="183"/>
        <v>2018211</v>
      </c>
      <c r="F2917" s="35">
        <v>0.45833333333333331</v>
      </c>
      <c r="G2917">
        <v>11.3</v>
      </c>
    </row>
    <row r="2918" spans="1:7" x14ac:dyDescent="0.25">
      <c r="A2918" s="34">
        <v>43132</v>
      </c>
      <c r="B2918" s="3">
        <f t="shared" si="180"/>
        <v>2018</v>
      </c>
      <c r="C2918" s="3">
        <f t="shared" si="181"/>
        <v>2</v>
      </c>
      <c r="D2918" s="3">
        <f t="shared" si="182"/>
        <v>12</v>
      </c>
      <c r="E2918" s="3" t="str">
        <f t="shared" si="183"/>
        <v>2018212</v>
      </c>
      <c r="F2918" s="35">
        <v>0.5</v>
      </c>
      <c r="G2918">
        <v>10.7</v>
      </c>
    </row>
    <row r="2919" spans="1:7" x14ac:dyDescent="0.25">
      <c r="A2919" s="34">
        <v>43132</v>
      </c>
      <c r="B2919" s="3">
        <f t="shared" si="180"/>
        <v>2018</v>
      </c>
      <c r="C2919" s="3">
        <f t="shared" si="181"/>
        <v>2</v>
      </c>
      <c r="D2919" s="3">
        <f t="shared" si="182"/>
        <v>13</v>
      </c>
      <c r="E2919" s="3" t="str">
        <f t="shared" si="183"/>
        <v>2018213</v>
      </c>
      <c r="F2919" s="35">
        <v>0.54166666666666663</v>
      </c>
      <c r="G2919">
        <v>10.4</v>
      </c>
    </row>
    <row r="2920" spans="1:7" x14ac:dyDescent="0.25">
      <c r="A2920" s="34">
        <v>43132</v>
      </c>
      <c r="B2920" s="3">
        <f t="shared" si="180"/>
        <v>2018</v>
      </c>
      <c r="C2920" s="3">
        <f t="shared" si="181"/>
        <v>2</v>
      </c>
      <c r="D2920" s="3">
        <f t="shared" si="182"/>
        <v>14</v>
      </c>
      <c r="E2920" s="3" t="str">
        <f t="shared" si="183"/>
        <v>2018214</v>
      </c>
      <c r="F2920" s="35">
        <v>0.58333333333333337</v>
      </c>
      <c r="G2920">
        <v>10.199999999999999</v>
      </c>
    </row>
    <row r="2921" spans="1:7" x14ac:dyDescent="0.25">
      <c r="A2921" s="34">
        <v>43132</v>
      </c>
      <c r="B2921" s="3">
        <f t="shared" si="180"/>
        <v>2018</v>
      </c>
      <c r="C2921" s="3">
        <f t="shared" si="181"/>
        <v>2</v>
      </c>
      <c r="D2921" s="3">
        <f t="shared" si="182"/>
        <v>15</v>
      </c>
      <c r="E2921" s="3" t="str">
        <f t="shared" si="183"/>
        <v>2018215</v>
      </c>
      <c r="F2921" s="35">
        <v>0.625</v>
      </c>
      <c r="G2921">
        <v>9.5</v>
      </c>
    </row>
    <row r="2922" spans="1:7" x14ac:dyDescent="0.25">
      <c r="A2922" s="34">
        <v>43132</v>
      </c>
      <c r="B2922" s="3">
        <f t="shared" si="180"/>
        <v>2018</v>
      </c>
      <c r="C2922" s="3">
        <f t="shared" si="181"/>
        <v>2</v>
      </c>
      <c r="D2922" s="3">
        <f t="shared" si="182"/>
        <v>16</v>
      </c>
      <c r="E2922" s="3" t="str">
        <f t="shared" si="183"/>
        <v>2018216</v>
      </c>
      <c r="F2922" s="35">
        <v>0.66666666666666663</v>
      </c>
      <c r="G2922">
        <v>10.1</v>
      </c>
    </row>
    <row r="2923" spans="1:7" x14ac:dyDescent="0.25">
      <c r="A2923" s="34">
        <v>43132</v>
      </c>
      <c r="B2923" s="3">
        <f t="shared" si="180"/>
        <v>2018</v>
      </c>
      <c r="C2923" s="3">
        <f t="shared" si="181"/>
        <v>2</v>
      </c>
      <c r="D2923" s="3">
        <f t="shared" si="182"/>
        <v>17</v>
      </c>
      <c r="E2923" s="3" t="str">
        <f t="shared" si="183"/>
        <v>2018217</v>
      </c>
      <c r="F2923" s="35">
        <v>0.70833333333333337</v>
      </c>
      <c r="G2923">
        <v>11.3</v>
      </c>
    </row>
    <row r="2924" spans="1:7" x14ac:dyDescent="0.25">
      <c r="A2924" s="34">
        <v>43132</v>
      </c>
      <c r="B2924" s="3">
        <f t="shared" si="180"/>
        <v>2018</v>
      </c>
      <c r="C2924" s="3">
        <f t="shared" si="181"/>
        <v>2</v>
      </c>
      <c r="D2924" s="3">
        <f t="shared" si="182"/>
        <v>18</v>
      </c>
      <c r="E2924" s="3" t="str">
        <f t="shared" si="183"/>
        <v>2018218</v>
      </c>
      <c r="F2924" s="35">
        <v>0.75</v>
      </c>
      <c r="G2924">
        <v>12.6</v>
      </c>
    </row>
    <row r="2925" spans="1:7" x14ac:dyDescent="0.25">
      <c r="A2925" s="34">
        <v>43132</v>
      </c>
      <c r="B2925" s="3">
        <f t="shared" si="180"/>
        <v>2018</v>
      </c>
      <c r="C2925" s="3">
        <f t="shared" si="181"/>
        <v>2</v>
      </c>
      <c r="D2925" s="3">
        <f t="shared" si="182"/>
        <v>19</v>
      </c>
      <c r="E2925" s="3" t="str">
        <f t="shared" si="183"/>
        <v>2018219</v>
      </c>
      <c r="F2925" s="35">
        <v>0.79166666666666663</v>
      </c>
      <c r="G2925">
        <v>13.2</v>
      </c>
    </row>
    <row r="2926" spans="1:7" x14ac:dyDescent="0.25">
      <c r="A2926" s="34">
        <v>43132</v>
      </c>
      <c r="B2926" s="3">
        <f t="shared" si="180"/>
        <v>2018</v>
      </c>
      <c r="C2926" s="3">
        <f t="shared" si="181"/>
        <v>2</v>
      </c>
      <c r="D2926" s="3">
        <f t="shared" si="182"/>
        <v>20</v>
      </c>
      <c r="E2926" s="3" t="str">
        <f t="shared" si="183"/>
        <v>2018220</v>
      </c>
      <c r="F2926" s="35">
        <v>0.83333333333333337</v>
      </c>
      <c r="G2926">
        <v>13.9</v>
      </c>
    </row>
    <row r="2927" spans="1:7" x14ac:dyDescent="0.25">
      <c r="A2927" s="34">
        <v>43132</v>
      </c>
      <c r="B2927" s="3">
        <f t="shared" si="180"/>
        <v>2018</v>
      </c>
      <c r="C2927" s="3">
        <f t="shared" si="181"/>
        <v>2</v>
      </c>
      <c r="D2927" s="3">
        <f t="shared" si="182"/>
        <v>21</v>
      </c>
      <c r="E2927" s="3" t="str">
        <f t="shared" si="183"/>
        <v>2018221</v>
      </c>
      <c r="F2927" s="35">
        <v>0.875</v>
      </c>
      <c r="G2927">
        <v>13.9</v>
      </c>
    </row>
    <row r="2928" spans="1:7" x14ac:dyDescent="0.25">
      <c r="A2928" s="34">
        <v>43132</v>
      </c>
      <c r="B2928" s="3">
        <f t="shared" si="180"/>
        <v>2018</v>
      </c>
      <c r="C2928" s="3">
        <f t="shared" si="181"/>
        <v>2</v>
      </c>
      <c r="D2928" s="3">
        <f t="shared" si="182"/>
        <v>22</v>
      </c>
      <c r="E2928" s="3" t="str">
        <f t="shared" si="183"/>
        <v>2018222</v>
      </c>
      <c r="F2928" s="35">
        <v>0.91666666666666663</v>
      </c>
      <c r="G2928">
        <v>13.6</v>
      </c>
    </row>
    <row r="2929" spans="1:7" x14ac:dyDescent="0.25">
      <c r="A2929" s="34">
        <v>43132</v>
      </c>
      <c r="B2929" s="3">
        <f t="shared" si="180"/>
        <v>2018</v>
      </c>
      <c r="C2929" s="3">
        <f t="shared" si="181"/>
        <v>2</v>
      </c>
      <c r="D2929" s="3">
        <f t="shared" si="182"/>
        <v>23</v>
      </c>
      <c r="E2929" s="3" t="str">
        <f t="shared" si="183"/>
        <v>2018223</v>
      </c>
      <c r="F2929" s="35">
        <v>0.95833333333333337</v>
      </c>
      <c r="G2929">
        <v>14</v>
      </c>
    </row>
    <row r="2930" spans="1:7" x14ac:dyDescent="0.25">
      <c r="A2930" s="34">
        <v>43160</v>
      </c>
      <c r="B2930" s="3">
        <f t="shared" si="180"/>
        <v>2018</v>
      </c>
      <c r="C2930" s="3">
        <f t="shared" si="181"/>
        <v>3</v>
      </c>
      <c r="D2930" s="3">
        <f t="shared" si="182"/>
        <v>0</v>
      </c>
      <c r="E2930" s="3" t="str">
        <f t="shared" si="183"/>
        <v>201830</v>
      </c>
      <c r="F2930" s="35">
        <v>0</v>
      </c>
      <c r="G2930">
        <v>15.9</v>
      </c>
    </row>
    <row r="2931" spans="1:7" x14ac:dyDescent="0.25">
      <c r="A2931" s="34">
        <v>43160</v>
      </c>
      <c r="B2931" s="3">
        <f t="shared" si="180"/>
        <v>2018</v>
      </c>
      <c r="C2931" s="3">
        <f t="shared" si="181"/>
        <v>3</v>
      </c>
      <c r="D2931" s="3">
        <f t="shared" si="182"/>
        <v>1</v>
      </c>
      <c r="E2931" s="3" t="str">
        <f t="shared" si="183"/>
        <v>201831</v>
      </c>
      <c r="F2931" s="35">
        <v>4.1666666666666664E-2</v>
      </c>
      <c r="G2931">
        <v>15</v>
      </c>
    </row>
    <row r="2932" spans="1:7" x14ac:dyDescent="0.25">
      <c r="A2932" s="34">
        <v>43160</v>
      </c>
      <c r="B2932" s="3">
        <f t="shared" si="180"/>
        <v>2018</v>
      </c>
      <c r="C2932" s="3">
        <f t="shared" si="181"/>
        <v>3</v>
      </c>
      <c r="D2932" s="3">
        <f t="shared" si="182"/>
        <v>2</v>
      </c>
      <c r="E2932" s="3" t="str">
        <f t="shared" si="183"/>
        <v>201832</v>
      </c>
      <c r="F2932" s="35">
        <v>8.3333333333333329E-2</v>
      </c>
      <c r="G2932">
        <v>14.1</v>
      </c>
    </row>
    <row r="2933" spans="1:7" x14ac:dyDescent="0.25">
      <c r="A2933" s="34">
        <v>43160</v>
      </c>
      <c r="B2933" s="3">
        <f t="shared" si="180"/>
        <v>2018</v>
      </c>
      <c r="C2933" s="3">
        <f t="shared" si="181"/>
        <v>3</v>
      </c>
      <c r="D2933" s="3">
        <f t="shared" si="182"/>
        <v>3</v>
      </c>
      <c r="E2933" s="3" t="str">
        <f t="shared" si="183"/>
        <v>201833</v>
      </c>
      <c r="F2933" s="35">
        <v>0.125</v>
      </c>
      <c r="G2933">
        <v>13.4</v>
      </c>
    </row>
    <row r="2934" spans="1:7" x14ac:dyDescent="0.25">
      <c r="A2934" s="34">
        <v>43160</v>
      </c>
      <c r="B2934" s="3">
        <f t="shared" si="180"/>
        <v>2018</v>
      </c>
      <c r="C2934" s="3">
        <f t="shared" si="181"/>
        <v>3</v>
      </c>
      <c r="D2934" s="3">
        <f t="shared" si="182"/>
        <v>4</v>
      </c>
      <c r="E2934" s="3" t="str">
        <f t="shared" si="183"/>
        <v>201834</v>
      </c>
      <c r="F2934" s="35">
        <v>0.16666666666666666</v>
      </c>
      <c r="G2934">
        <v>13.2</v>
      </c>
    </row>
    <row r="2935" spans="1:7" x14ac:dyDescent="0.25">
      <c r="A2935" s="34">
        <v>43160</v>
      </c>
      <c r="B2935" s="3">
        <f t="shared" si="180"/>
        <v>2018</v>
      </c>
      <c r="C2935" s="3">
        <f t="shared" si="181"/>
        <v>3</v>
      </c>
      <c r="D2935" s="3">
        <f t="shared" si="182"/>
        <v>5</v>
      </c>
      <c r="E2935" s="3" t="str">
        <f t="shared" si="183"/>
        <v>201835</v>
      </c>
      <c r="F2935" s="35">
        <v>0.20833333333333334</v>
      </c>
      <c r="G2935">
        <v>13.2</v>
      </c>
    </row>
    <row r="2936" spans="1:7" x14ac:dyDescent="0.25">
      <c r="A2936" s="34">
        <v>43160</v>
      </c>
      <c r="B2936" s="3">
        <f t="shared" si="180"/>
        <v>2018</v>
      </c>
      <c r="C2936" s="3">
        <f t="shared" si="181"/>
        <v>3</v>
      </c>
      <c r="D2936" s="3">
        <f t="shared" si="182"/>
        <v>6</v>
      </c>
      <c r="E2936" s="3" t="str">
        <f t="shared" si="183"/>
        <v>201836</v>
      </c>
      <c r="F2936" s="35">
        <v>0.25</v>
      </c>
      <c r="G2936">
        <v>15</v>
      </c>
    </row>
    <row r="2937" spans="1:7" x14ac:dyDescent="0.25">
      <c r="A2937" s="34">
        <v>43160</v>
      </c>
      <c r="B2937" s="3">
        <f t="shared" si="180"/>
        <v>2018</v>
      </c>
      <c r="C2937" s="3">
        <f t="shared" si="181"/>
        <v>3</v>
      </c>
      <c r="D2937" s="3">
        <f t="shared" si="182"/>
        <v>7</v>
      </c>
      <c r="E2937" s="3" t="str">
        <f t="shared" si="183"/>
        <v>201837</v>
      </c>
      <c r="F2937" s="35">
        <v>0.29166666666666669</v>
      </c>
      <c r="G2937">
        <v>15.5</v>
      </c>
    </row>
    <row r="2938" spans="1:7" x14ac:dyDescent="0.25">
      <c r="A2938" s="34">
        <v>43160</v>
      </c>
      <c r="B2938" s="3">
        <f t="shared" si="180"/>
        <v>2018</v>
      </c>
      <c r="C2938" s="3">
        <f t="shared" si="181"/>
        <v>3</v>
      </c>
      <c r="D2938" s="3">
        <f t="shared" si="182"/>
        <v>8</v>
      </c>
      <c r="E2938" s="3" t="str">
        <f t="shared" si="183"/>
        <v>201838</v>
      </c>
      <c r="F2938" s="35">
        <v>0.33333333333333331</v>
      </c>
      <c r="G2938">
        <v>15.7</v>
      </c>
    </row>
    <row r="2939" spans="1:7" x14ac:dyDescent="0.25">
      <c r="A2939" s="34">
        <v>43160</v>
      </c>
      <c r="B2939" s="3">
        <f t="shared" si="180"/>
        <v>2018</v>
      </c>
      <c r="C2939" s="3">
        <f t="shared" si="181"/>
        <v>3</v>
      </c>
      <c r="D2939" s="3">
        <f t="shared" si="182"/>
        <v>9</v>
      </c>
      <c r="E2939" s="3" t="str">
        <f t="shared" si="183"/>
        <v>201839</v>
      </c>
      <c r="F2939" s="35">
        <v>0.375</v>
      </c>
      <c r="G2939">
        <v>15.5</v>
      </c>
    </row>
    <row r="2940" spans="1:7" x14ac:dyDescent="0.25">
      <c r="A2940" s="34">
        <v>43160</v>
      </c>
      <c r="B2940" s="3">
        <f t="shared" si="180"/>
        <v>2018</v>
      </c>
      <c r="C2940" s="3">
        <f t="shared" si="181"/>
        <v>3</v>
      </c>
      <c r="D2940" s="3">
        <f t="shared" si="182"/>
        <v>10</v>
      </c>
      <c r="E2940" s="3" t="str">
        <f t="shared" si="183"/>
        <v>2018310</v>
      </c>
      <c r="F2940" s="35">
        <v>0.41666666666666669</v>
      </c>
      <c r="G2940">
        <v>14.4</v>
      </c>
    </row>
    <row r="2941" spans="1:7" x14ac:dyDescent="0.25">
      <c r="A2941" s="34">
        <v>43160</v>
      </c>
      <c r="B2941" s="3">
        <f t="shared" si="180"/>
        <v>2018</v>
      </c>
      <c r="C2941" s="3">
        <f t="shared" si="181"/>
        <v>3</v>
      </c>
      <c r="D2941" s="3">
        <f t="shared" si="182"/>
        <v>11</v>
      </c>
      <c r="E2941" s="3" t="str">
        <f t="shared" si="183"/>
        <v>2018311</v>
      </c>
      <c r="F2941" s="35">
        <v>0.45833333333333331</v>
      </c>
      <c r="G2941">
        <v>14.2</v>
      </c>
    </row>
    <row r="2942" spans="1:7" x14ac:dyDescent="0.25">
      <c r="A2942" s="34">
        <v>43160</v>
      </c>
      <c r="B2942" s="3">
        <f t="shared" si="180"/>
        <v>2018</v>
      </c>
      <c r="C2942" s="3">
        <f t="shared" si="181"/>
        <v>3</v>
      </c>
      <c r="D2942" s="3">
        <f t="shared" si="182"/>
        <v>12</v>
      </c>
      <c r="E2942" s="3" t="str">
        <f t="shared" si="183"/>
        <v>2018312</v>
      </c>
      <c r="F2942" s="35">
        <v>0.5</v>
      </c>
      <c r="G2942">
        <v>14</v>
      </c>
    </row>
    <row r="2943" spans="1:7" x14ac:dyDescent="0.25">
      <c r="A2943" s="34">
        <v>43160</v>
      </c>
      <c r="B2943" s="3">
        <f t="shared" si="180"/>
        <v>2018</v>
      </c>
      <c r="C2943" s="3">
        <f t="shared" si="181"/>
        <v>3</v>
      </c>
      <c r="D2943" s="3">
        <f t="shared" si="182"/>
        <v>13</v>
      </c>
      <c r="E2943" s="3" t="str">
        <f t="shared" si="183"/>
        <v>2018313</v>
      </c>
      <c r="F2943" s="35">
        <v>0.54166666666666663</v>
      </c>
      <c r="G2943">
        <v>14.4</v>
      </c>
    </row>
    <row r="2944" spans="1:7" x14ac:dyDescent="0.25">
      <c r="A2944" s="34">
        <v>43160</v>
      </c>
      <c r="B2944" s="3">
        <f t="shared" si="180"/>
        <v>2018</v>
      </c>
      <c r="C2944" s="3">
        <f t="shared" si="181"/>
        <v>3</v>
      </c>
      <c r="D2944" s="3">
        <f t="shared" si="182"/>
        <v>14</v>
      </c>
      <c r="E2944" s="3" t="str">
        <f t="shared" si="183"/>
        <v>2018314</v>
      </c>
      <c r="F2944" s="35">
        <v>0.58333333333333337</v>
      </c>
      <c r="G2944">
        <v>14</v>
      </c>
    </row>
    <row r="2945" spans="1:7" x14ac:dyDescent="0.25">
      <c r="A2945" s="34">
        <v>43160</v>
      </c>
      <c r="B2945" s="3">
        <f t="shared" si="180"/>
        <v>2018</v>
      </c>
      <c r="C2945" s="3">
        <f t="shared" si="181"/>
        <v>3</v>
      </c>
      <c r="D2945" s="3">
        <f t="shared" si="182"/>
        <v>15</v>
      </c>
      <c r="E2945" s="3" t="str">
        <f t="shared" si="183"/>
        <v>2018315</v>
      </c>
      <c r="F2945" s="35">
        <v>0.625</v>
      </c>
      <c r="G2945">
        <v>14.2</v>
      </c>
    </row>
    <row r="2946" spans="1:7" x14ac:dyDescent="0.25">
      <c r="A2946" s="34">
        <v>43160</v>
      </c>
      <c r="B2946" s="3">
        <f t="shared" si="180"/>
        <v>2018</v>
      </c>
      <c r="C2946" s="3">
        <f t="shared" si="181"/>
        <v>3</v>
      </c>
      <c r="D2946" s="3">
        <f t="shared" si="182"/>
        <v>16</v>
      </c>
      <c r="E2946" s="3" t="str">
        <f t="shared" si="183"/>
        <v>2018316</v>
      </c>
      <c r="F2946" s="35">
        <v>0.66666666666666663</v>
      </c>
      <c r="G2946">
        <v>14</v>
      </c>
    </row>
    <row r="2947" spans="1:7" x14ac:dyDescent="0.25">
      <c r="A2947" s="34">
        <v>43160</v>
      </c>
      <c r="B2947" s="3">
        <f t="shared" ref="B2947:B3010" si="184">YEAR(A2947)</f>
        <v>2018</v>
      </c>
      <c r="C2947" s="3">
        <f t="shared" ref="C2947:C3010" si="185">MONTH(A2947)</f>
        <v>3</v>
      </c>
      <c r="D2947" s="3">
        <f t="shared" ref="D2947:D3010" si="186">HOUR(F2947)</f>
        <v>17</v>
      </c>
      <c r="E2947" s="3" t="str">
        <f t="shared" ref="E2947:E3010" si="187">B2947&amp;C2947&amp;D2947</f>
        <v>2018317</v>
      </c>
      <c r="F2947" s="35">
        <v>0.70833333333333337</v>
      </c>
      <c r="G2947">
        <v>14.5</v>
      </c>
    </row>
    <row r="2948" spans="1:7" x14ac:dyDescent="0.25">
      <c r="A2948" s="34">
        <v>43160</v>
      </c>
      <c r="B2948" s="3">
        <f t="shared" si="184"/>
        <v>2018</v>
      </c>
      <c r="C2948" s="3">
        <f t="shared" si="185"/>
        <v>3</v>
      </c>
      <c r="D2948" s="3">
        <f t="shared" si="186"/>
        <v>18</v>
      </c>
      <c r="E2948" s="3" t="str">
        <f t="shared" si="187"/>
        <v>2018318</v>
      </c>
      <c r="F2948" s="35">
        <v>0.75</v>
      </c>
      <c r="G2948">
        <v>15.7</v>
      </c>
    </row>
    <row r="2949" spans="1:7" x14ac:dyDescent="0.25">
      <c r="A2949" s="34">
        <v>43160</v>
      </c>
      <c r="B2949" s="3">
        <f t="shared" si="184"/>
        <v>2018</v>
      </c>
      <c r="C2949" s="3">
        <f t="shared" si="185"/>
        <v>3</v>
      </c>
      <c r="D2949" s="3">
        <f t="shared" si="186"/>
        <v>19</v>
      </c>
      <c r="E2949" s="3" t="str">
        <f t="shared" si="187"/>
        <v>2018319</v>
      </c>
      <c r="F2949" s="35">
        <v>0.79166666666666663</v>
      </c>
      <c r="G2949">
        <v>17.3</v>
      </c>
    </row>
    <row r="2950" spans="1:7" x14ac:dyDescent="0.25">
      <c r="A2950" s="34">
        <v>43160</v>
      </c>
      <c r="B2950" s="3">
        <f t="shared" si="184"/>
        <v>2018</v>
      </c>
      <c r="C2950" s="3">
        <f t="shared" si="185"/>
        <v>3</v>
      </c>
      <c r="D2950" s="3">
        <f t="shared" si="186"/>
        <v>20</v>
      </c>
      <c r="E2950" s="3" t="str">
        <f t="shared" si="187"/>
        <v>2018320</v>
      </c>
      <c r="F2950" s="35">
        <v>0.83333333333333337</v>
      </c>
      <c r="G2950">
        <v>18</v>
      </c>
    </row>
    <row r="2951" spans="1:7" x14ac:dyDescent="0.25">
      <c r="A2951" s="34">
        <v>43160</v>
      </c>
      <c r="B2951" s="3">
        <f t="shared" si="184"/>
        <v>2018</v>
      </c>
      <c r="C2951" s="3">
        <f t="shared" si="185"/>
        <v>3</v>
      </c>
      <c r="D2951" s="3">
        <f t="shared" si="186"/>
        <v>21</v>
      </c>
      <c r="E2951" s="3" t="str">
        <f t="shared" si="187"/>
        <v>2018321</v>
      </c>
      <c r="F2951" s="35">
        <v>0.875</v>
      </c>
      <c r="G2951">
        <v>17.100000000000001</v>
      </c>
    </row>
    <row r="2952" spans="1:7" x14ac:dyDescent="0.25">
      <c r="A2952" s="34">
        <v>43160</v>
      </c>
      <c r="B2952" s="3">
        <f t="shared" si="184"/>
        <v>2018</v>
      </c>
      <c r="C2952" s="3">
        <f t="shared" si="185"/>
        <v>3</v>
      </c>
      <c r="D2952" s="3">
        <f t="shared" si="186"/>
        <v>22</v>
      </c>
      <c r="E2952" s="3" t="str">
        <f t="shared" si="187"/>
        <v>2018322</v>
      </c>
      <c r="F2952" s="35">
        <v>0.91666666666666663</v>
      </c>
      <c r="G2952">
        <v>15.8</v>
      </c>
    </row>
    <row r="2953" spans="1:7" x14ac:dyDescent="0.25">
      <c r="A2953" s="34">
        <v>43160</v>
      </c>
      <c r="B2953" s="3">
        <f t="shared" si="184"/>
        <v>2018</v>
      </c>
      <c r="C2953" s="3">
        <f t="shared" si="185"/>
        <v>3</v>
      </c>
      <c r="D2953" s="3">
        <f t="shared" si="186"/>
        <v>23</v>
      </c>
      <c r="E2953" s="3" t="str">
        <f t="shared" si="187"/>
        <v>2018323</v>
      </c>
      <c r="F2953" s="35">
        <v>0.95833333333333337</v>
      </c>
      <c r="G2953">
        <v>15.8</v>
      </c>
    </row>
    <row r="2954" spans="1:7" x14ac:dyDescent="0.25">
      <c r="A2954" s="34">
        <v>43191</v>
      </c>
      <c r="B2954" s="3">
        <f t="shared" si="184"/>
        <v>2018</v>
      </c>
      <c r="C2954" s="3">
        <f t="shared" si="185"/>
        <v>4</v>
      </c>
      <c r="D2954" s="3">
        <f t="shared" si="186"/>
        <v>0</v>
      </c>
      <c r="E2954" s="3" t="str">
        <f t="shared" si="187"/>
        <v>201840</v>
      </c>
      <c r="F2954" s="35">
        <v>0</v>
      </c>
      <c r="G2954">
        <v>16.7</v>
      </c>
    </row>
    <row r="2955" spans="1:7" x14ac:dyDescent="0.25">
      <c r="A2955" s="34">
        <v>43191</v>
      </c>
      <c r="B2955" s="3">
        <f t="shared" si="184"/>
        <v>2018</v>
      </c>
      <c r="C2955" s="3">
        <f t="shared" si="185"/>
        <v>4</v>
      </c>
      <c r="D2955" s="3">
        <f t="shared" si="186"/>
        <v>1</v>
      </c>
      <c r="E2955" s="3" t="str">
        <f t="shared" si="187"/>
        <v>201841</v>
      </c>
      <c r="F2955" s="35">
        <v>4.1666666666666664E-2</v>
      </c>
      <c r="G2955">
        <v>17</v>
      </c>
    </row>
    <row r="2956" spans="1:7" x14ac:dyDescent="0.25">
      <c r="A2956" s="34">
        <v>43191</v>
      </c>
      <c r="B2956" s="3">
        <f t="shared" si="184"/>
        <v>2018</v>
      </c>
      <c r="C2956" s="3">
        <f t="shared" si="185"/>
        <v>4</v>
      </c>
      <c r="D2956" s="3">
        <f t="shared" si="186"/>
        <v>2</v>
      </c>
      <c r="E2956" s="3" t="str">
        <f t="shared" si="187"/>
        <v>201842</v>
      </c>
      <c r="F2956" s="35">
        <v>8.3333333333333329E-2</v>
      </c>
      <c r="G2956">
        <v>17.600000000000001</v>
      </c>
    </row>
    <row r="2957" spans="1:7" x14ac:dyDescent="0.25">
      <c r="A2957" s="34">
        <v>43191</v>
      </c>
      <c r="B2957" s="3">
        <f t="shared" si="184"/>
        <v>2018</v>
      </c>
      <c r="C2957" s="3">
        <f t="shared" si="185"/>
        <v>4</v>
      </c>
      <c r="D2957" s="3">
        <f t="shared" si="186"/>
        <v>3</v>
      </c>
      <c r="E2957" s="3" t="str">
        <f t="shared" si="187"/>
        <v>201843</v>
      </c>
      <c r="F2957" s="35">
        <v>0.125</v>
      </c>
      <c r="G2957">
        <v>18</v>
      </c>
    </row>
    <row r="2958" spans="1:7" x14ac:dyDescent="0.25">
      <c r="A2958" s="34">
        <v>43191</v>
      </c>
      <c r="B2958" s="3">
        <f t="shared" si="184"/>
        <v>2018</v>
      </c>
      <c r="C2958" s="3">
        <f t="shared" si="185"/>
        <v>4</v>
      </c>
      <c r="D2958" s="3">
        <f t="shared" si="186"/>
        <v>4</v>
      </c>
      <c r="E2958" s="3" t="str">
        <f t="shared" si="187"/>
        <v>201844</v>
      </c>
      <c r="F2958" s="35">
        <v>0.16666666666666666</v>
      </c>
      <c r="G2958">
        <v>18.5</v>
      </c>
    </row>
    <row r="2959" spans="1:7" x14ac:dyDescent="0.25">
      <c r="A2959" s="34">
        <v>43191</v>
      </c>
      <c r="B2959" s="3">
        <f t="shared" si="184"/>
        <v>2018</v>
      </c>
      <c r="C2959" s="3">
        <f t="shared" si="185"/>
        <v>4</v>
      </c>
      <c r="D2959" s="3">
        <f t="shared" si="186"/>
        <v>5</v>
      </c>
      <c r="E2959" s="3" t="str">
        <f t="shared" si="187"/>
        <v>201845</v>
      </c>
      <c r="F2959" s="35">
        <v>0.20833333333333334</v>
      </c>
      <c r="G2959">
        <v>19.2</v>
      </c>
    </row>
    <row r="2960" spans="1:7" x14ac:dyDescent="0.25">
      <c r="A2960" s="34">
        <v>43191</v>
      </c>
      <c r="B2960" s="3">
        <f t="shared" si="184"/>
        <v>2018</v>
      </c>
      <c r="C2960" s="3">
        <f t="shared" si="185"/>
        <v>4</v>
      </c>
      <c r="D2960" s="3">
        <f t="shared" si="186"/>
        <v>6</v>
      </c>
      <c r="E2960" s="3" t="str">
        <f t="shared" si="187"/>
        <v>201846</v>
      </c>
      <c r="F2960" s="35">
        <v>0.25</v>
      </c>
      <c r="G2960">
        <v>19</v>
      </c>
    </row>
    <row r="2961" spans="1:7" x14ac:dyDescent="0.25">
      <c r="A2961" s="34">
        <v>43191</v>
      </c>
      <c r="B2961" s="3">
        <f t="shared" si="184"/>
        <v>2018</v>
      </c>
      <c r="C2961" s="3">
        <f t="shared" si="185"/>
        <v>4</v>
      </c>
      <c r="D2961" s="3">
        <f t="shared" si="186"/>
        <v>7</v>
      </c>
      <c r="E2961" s="3" t="str">
        <f t="shared" si="187"/>
        <v>201847</v>
      </c>
      <c r="F2961" s="35">
        <v>0.29166666666666669</v>
      </c>
      <c r="G2961">
        <v>17.399999999999999</v>
      </c>
    </row>
    <row r="2962" spans="1:7" x14ac:dyDescent="0.25">
      <c r="A2962" s="34">
        <v>43191</v>
      </c>
      <c r="B2962" s="3">
        <f t="shared" si="184"/>
        <v>2018</v>
      </c>
      <c r="C2962" s="3">
        <f t="shared" si="185"/>
        <v>4</v>
      </c>
      <c r="D2962" s="3">
        <f t="shared" si="186"/>
        <v>8</v>
      </c>
      <c r="E2962" s="3" t="str">
        <f t="shared" si="187"/>
        <v>201848</v>
      </c>
      <c r="F2962" s="35">
        <v>0.33333333333333331</v>
      </c>
      <c r="G2962">
        <v>17</v>
      </c>
    </row>
    <row r="2963" spans="1:7" x14ac:dyDescent="0.25">
      <c r="A2963" s="34">
        <v>43191</v>
      </c>
      <c r="B2963" s="3">
        <f t="shared" si="184"/>
        <v>2018</v>
      </c>
      <c r="C2963" s="3">
        <f t="shared" si="185"/>
        <v>4</v>
      </c>
      <c r="D2963" s="3">
        <f t="shared" si="186"/>
        <v>9</v>
      </c>
      <c r="E2963" s="3" t="str">
        <f t="shared" si="187"/>
        <v>201849</v>
      </c>
      <c r="F2963" s="35">
        <v>0.375</v>
      </c>
      <c r="G2963">
        <v>15.9</v>
      </c>
    </row>
    <row r="2964" spans="1:7" x14ac:dyDescent="0.25">
      <c r="A2964" s="34">
        <v>43191</v>
      </c>
      <c r="B2964" s="3">
        <f t="shared" si="184"/>
        <v>2018</v>
      </c>
      <c r="C2964" s="3">
        <f t="shared" si="185"/>
        <v>4</v>
      </c>
      <c r="D2964" s="3">
        <f t="shared" si="186"/>
        <v>10</v>
      </c>
      <c r="E2964" s="3" t="str">
        <f t="shared" si="187"/>
        <v>2018410</v>
      </c>
      <c r="F2964" s="35">
        <v>0.41666666666666669</v>
      </c>
      <c r="G2964">
        <v>15.1</v>
      </c>
    </row>
    <row r="2965" spans="1:7" x14ac:dyDescent="0.25">
      <c r="A2965" s="34">
        <v>43191</v>
      </c>
      <c r="B2965" s="3">
        <f t="shared" si="184"/>
        <v>2018</v>
      </c>
      <c r="C2965" s="3">
        <f t="shared" si="185"/>
        <v>4</v>
      </c>
      <c r="D2965" s="3">
        <f t="shared" si="186"/>
        <v>11</v>
      </c>
      <c r="E2965" s="3" t="str">
        <f t="shared" si="187"/>
        <v>2018411</v>
      </c>
      <c r="F2965" s="35">
        <v>0.45833333333333331</v>
      </c>
      <c r="G2965">
        <v>14.2</v>
      </c>
    </row>
    <row r="2966" spans="1:7" x14ac:dyDescent="0.25">
      <c r="A2966" s="34">
        <v>43191</v>
      </c>
      <c r="B2966" s="3">
        <f t="shared" si="184"/>
        <v>2018</v>
      </c>
      <c r="C2966" s="3">
        <f t="shared" si="185"/>
        <v>4</v>
      </c>
      <c r="D2966" s="3">
        <f t="shared" si="186"/>
        <v>12</v>
      </c>
      <c r="E2966" s="3" t="str">
        <f t="shared" si="187"/>
        <v>2018412</v>
      </c>
      <c r="F2966" s="35">
        <v>0.5</v>
      </c>
      <c r="G2966">
        <v>14.2</v>
      </c>
    </row>
    <row r="2967" spans="1:7" x14ac:dyDescent="0.25">
      <c r="A2967" s="34">
        <v>43191</v>
      </c>
      <c r="B2967" s="3">
        <f t="shared" si="184"/>
        <v>2018</v>
      </c>
      <c r="C2967" s="3">
        <f t="shared" si="185"/>
        <v>4</v>
      </c>
      <c r="D2967" s="3">
        <f t="shared" si="186"/>
        <v>13</v>
      </c>
      <c r="E2967" s="3" t="str">
        <f t="shared" si="187"/>
        <v>2018413</v>
      </c>
      <c r="F2967" s="35">
        <v>0.54166666666666663</v>
      </c>
      <c r="G2967">
        <v>14.4</v>
      </c>
    </row>
    <row r="2968" spans="1:7" x14ac:dyDescent="0.25">
      <c r="A2968" s="34">
        <v>43191</v>
      </c>
      <c r="B2968" s="3">
        <f t="shared" si="184"/>
        <v>2018</v>
      </c>
      <c r="C2968" s="3">
        <f t="shared" si="185"/>
        <v>4</v>
      </c>
      <c r="D2968" s="3">
        <f t="shared" si="186"/>
        <v>14</v>
      </c>
      <c r="E2968" s="3" t="str">
        <f t="shared" si="187"/>
        <v>2018414</v>
      </c>
      <c r="F2968" s="35">
        <v>0.58333333333333337</v>
      </c>
      <c r="G2968">
        <v>14.3</v>
      </c>
    </row>
    <row r="2969" spans="1:7" x14ac:dyDescent="0.25">
      <c r="A2969" s="34">
        <v>43191</v>
      </c>
      <c r="B2969" s="3">
        <f t="shared" si="184"/>
        <v>2018</v>
      </c>
      <c r="C2969" s="3">
        <f t="shared" si="185"/>
        <v>4</v>
      </c>
      <c r="D2969" s="3">
        <f t="shared" si="186"/>
        <v>15</v>
      </c>
      <c r="E2969" s="3" t="str">
        <f t="shared" si="187"/>
        <v>2018415</v>
      </c>
      <c r="F2969" s="35">
        <v>0.625</v>
      </c>
      <c r="G2969">
        <v>14.5</v>
      </c>
    </row>
    <row r="2970" spans="1:7" x14ac:dyDescent="0.25">
      <c r="A2970" s="34">
        <v>43191</v>
      </c>
      <c r="B2970" s="3">
        <f t="shared" si="184"/>
        <v>2018</v>
      </c>
      <c r="C2970" s="3">
        <f t="shared" si="185"/>
        <v>4</v>
      </c>
      <c r="D2970" s="3">
        <f t="shared" si="186"/>
        <v>16</v>
      </c>
      <c r="E2970" s="3" t="str">
        <f t="shared" si="187"/>
        <v>2018416</v>
      </c>
      <c r="F2970" s="35">
        <v>0.66666666666666663</v>
      </c>
      <c r="G2970">
        <v>14.6</v>
      </c>
    </row>
    <row r="2971" spans="1:7" x14ac:dyDescent="0.25">
      <c r="A2971" s="34">
        <v>43191</v>
      </c>
      <c r="B2971" s="3">
        <f t="shared" si="184"/>
        <v>2018</v>
      </c>
      <c r="C2971" s="3">
        <f t="shared" si="185"/>
        <v>4</v>
      </c>
      <c r="D2971" s="3">
        <f t="shared" si="186"/>
        <v>17</v>
      </c>
      <c r="E2971" s="3" t="str">
        <f t="shared" si="187"/>
        <v>2018417</v>
      </c>
      <c r="F2971" s="35">
        <v>0.70833333333333337</v>
      </c>
      <c r="G2971">
        <v>15.9</v>
      </c>
    </row>
    <row r="2972" spans="1:7" x14ac:dyDescent="0.25">
      <c r="A2972" s="34">
        <v>43191</v>
      </c>
      <c r="B2972" s="3">
        <f t="shared" si="184"/>
        <v>2018</v>
      </c>
      <c r="C2972" s="3">
        <f t="shared" si="185"/>
        <v>4</v>
      </c>
      <c r="D2972" s="3">
        <f t="shared" si="186"/>
        <v>18</v>
      </c>
      <c r="E2972" s="3" t="str">
        <f t="shared" si="187"/>
        <v>2018418</v>
      </c>
      <c r="F2972" s="35">
        <v>0.75</v>
      </c>
      <c r="G2972">
        <v>17.2</v>
      </c>
    </row>
    <row r="2973" spans="1:7" x14ac:dyDescent="0.25">
      <c r="A2973" s="34">
        <v>43191</v>
      </c>
      <c r="B2973" s="3">
        <f t="shared" si="184"/>
        <v>2018</v>
      </c>
      <c r="C2973" s="3">
        <f t="shared" si="185"/>
        <v>4</v>
      </c>
      <c r="D2973" s="3">
        <f t="shared" si="186"/>
        <v>19</v>
      </c>
      <c r="E2973" s="3" t="str">
        <f t="shared" si="187"/>
        <v>2018419</v>
      </c>
      <c r="F2973" s="35">
        <v>0.79166666666666663</v>
      </c>
      <c r="G2973">
        <v>18.899999999999999</v>
      </c>
    </row>
    <row r="2974" spans="1:7" x14ac:dyDescent="0.25">
      <c r="A2974" s="34">
        <v>43191</v>
      </c>
      <c r="B2974" s="3">
        <f t="shared" si="184"/>
        <v>2018</v>
      </c>
      <c r="C2974" s="3">
        <f t="shared" si="185"/>
        <v>4</v>
      </c>
      <c r="D2974" s="3">
        <f t="shared" si="186"/>
        <v>20</v>
      </c>
      <c r="E2974" s="3" t="str">
        <f t="shared" si="187"/>
        <v>2018420</v>
      </c>
      <c r="F2974" s="35">
        <v>0.83333333333333337</v>
      </c>
      <c r="G2974">
        <v>20</v>
      </c>
    </row>
    <row r="2975" spans="1:7" x14ac:dyDescent="0.25">
      <c r="A2975" s="34">
        <v>43191</v>
      </c>
      <c r="B2975" s="3">
        <f t="shared" si="184"/>
        <v>2018</v>
      </c>
      <c r="C2975" s="3">
        <f t="shared" si="185"/>
        <v>4</v>
      </c>
      <c r="D2975" s="3">
        <f t="shared" si="186"/>
        <v>21</v>
      </c>
      <c r="E2975" s="3" t="str">
        <f t="shared" si="187"/>
        <v>2018421</v>
      </c>
      <c r="F2975" s="35">
        <v>0.875</v>
      </c>
      <c r="G2975">
        <v>19</v>
      </c>
    </row>
    <row r="2976" spans="1:7" x14ac:dyDescent="0.25">
      <c r="A2976" s="34">
        <v>43191</v>
      </c>
      <c r="B2976" s="3">
        <f t="shared" si="184"/>
        <v>2018</v>
      </c>
      <c r="C2976" s="3">
        <f t="shared" si="185"/>
        <v>4</v>
      </c>
      <c r="D2976" s="3">
        <f t="shared" si="186"/>
        <v>22</v>
      </c>
      <c r="E2976" s="3" t="str">
        <f t="shared" si="187"/>
        <v>2018422</v>
      </c>
      <c r="F2976" s="35">
        <v>0.91666666666666663</v>
      </c>
      <c r="G2976">
        <v>18.100000000000001</v>
      </c>
    </row>
    <row r="2977" spans="1:7" x14ac:dyDescent="0.25">
      <c r="A2977" s="34">
        <v>43191</v>
      </c>
      <c r="B2977" s="3">
        <f t="shared" si="184"/>
        <v>2018</v>
      </c>
      <c r="C2977" s="3">
        <f t="shared" si="185"/>
        <v>4</v>
      </c>
      <c r="D2977" s="3">
        <f t="shared" si="186"/>
        <v>23</v>
      </c>
      <c r="E2977" s="3" t="str">
        <f t="shared" si="187"/>
        <v>2018423</v>
      </c>
      <c r="F2977" s="35">
        <v>0.95833333333333337</v>
      </c>
      <c r="G2977">
        <v>17.600000000000001</v>
      </c>
    </row>
    <row r="2978" spans="1:7" x14ac:dyDescent="0.25">
      <c r="A2978" s="34">
        <v>43221</v>
      </c>
      <c r="B2978" s="3">
        <f t="shared" si="184"/>
        <v>2018</v>
      </c>
      <c r="C2978" s="3">
        <f t="shared" si="185"/>
        <v>5</v>
      </c>
      <c r="D2978" s="3">
        <f t="shared" si="186"/>
        <v>0</v>
      </c>
      <c r="E2978" s="3" t="str">
        <f t="shared" si="187"/>
        <v>201850</v>
      </c>
      <c r="F2978" s="35">
        <v>0</v>
      </c>
      <c r="G2978">
        <v>20.7</v>
      </c>
    </row>
    <row r="2979" spans="1:7" x14ac:dyDescent="0.25">
      <c r="A2979" s="34">
        <v>43221</v>
      </c>
      <c r="B2979" s="3">
        <f t="shared" si="184"/>
        <v>2018</v>
      </c>
      <c r="C2979" s="3">
        <f t="shared" si="185"/>
        <v>5</v>
      </c>
      <c r="D2979" s="3">
        <f t="shared" si="186"/>
        <v>1</v>
      </c>
      <c r="E2979" s="3" t="str">
        <f t="shared" si="187"/>
        <v>201851</v>
      </c>
      <c r="F2979" s="35">
        <v>4.1666666666666664E-2</v>
      </c>
      <c r="G2979">
        <v>20.3</v>
      </c>
    </row>
    <row r="2980" spans="1:7" x14ac:dyDescent="0.25">
      <c r="A2980" s="34">
        <v>43221</v>
      </c>
      <c r="B2980" s="3">
        <f t="shared" si="184"/>
        <v>2018</v>
      </c>
      <c r="C2980" s="3">
        <f t="shared" si="185"/>
        <v>5</v>
      </c>
      <c r="D2980" s="3">
        <f t="shared" si="186"/>
        <v>2</v>
      </c>
      <c r="E2980" s="3" t="str">
        <f t="shared" si="187"/>
        <v>201852</v>
      </c>
      <c r="F2980" s="35">
        <v>8.3333333333333329E-2</v>
      </c>
      <c r="G2980">
        <v>19.7</v>
      </c>
    </row>
    <row r="2981" spans="1:7" x14ac:dyDescent="0.25">
      <c r="A2981" s="34">
        <v>43221</v>
      </c>
      <c r="B2981" s="3">
        <f t="shared" si="184"/>
        <v>2018</v>
      </c>
      <c r="C2981" s="3">
        <f t="shared" si="185"/>
        <v>5</v>
      </c>
      <c r="D2981" s="3">
        <f t="shared" si="186"/>
        <v>3</v>
      </c>
      <c r="E2981" s="3" t="str">
        <f t="shared" si="187"/>
        <v>201853</v>
      </c>
      <c r="F2981" s="35">
        <v>0.125</v>
      </c>
      <c r="G2981">
        <v>19.3</v>
      </c>
    </row>
    <row r="2982" spans="1:7" x14ac:dyDescent="0.25">
      <c r="A2982" s="34">
        <v>43221</v>
      </c>
      <c r="B2982" s="3">
        <f t="shared" si="184"/>
        <v>2018</v>
      </c>
      <c r="C2982" s="3">
        <f t="shared" si="185"/>
        <v>5</v>
      </c>
      <c r="D2982" s="3">
        <f t="shared" si="186"/>
        <v>4</v>
      </c>
      <c r="E2982" s="3" t="str">
        <f t="shared" si="187"/>
        <v>201854</v>
      </c>
      <c r="F2982" s="35">
        <v>0.16666666666666666</v>
      </c>
      <c r="G2982">
        <v>19.3</v>
      </c>
    </row>
    <row r="2983" spans="1:7" x14ac:dyDescent="0.25">
      <c r="A2983" s="34">
        <v>43221</v>
      </c>
      <c r="B2983" s="3">
        <f t="shared" si="184"/>
        <v>2018</v>
      </c>
      <c r="C2983" s="3">
        <f t="shared" si="185"/>
        <v>5</v>
      </c>
      <c r="D2983" s="3">
        <f t="shared" si="186"/>
        <v>5</v>
      </c>
      <c r="E2983" s="3" t="str">
        <f t="shared" si="187"/>
        <v>201855</v>
      </c>
      <c r="F2983" s="35">
        <v>0.20833333333333334</v>
      </c>
      <c r="G2983">
        <v>19.8</v>
      </c>
    </row>
    <row r="2984" spans="1:7" x14ac:dyDescent="0.25">
      <c r="A2984" s="34">
        <v>43221</v>
      </c>
      <c r="B2984" s="3">
        <f t="shared" si="184"/>
        <v>2018</v>
      </c>
      <c r="C2984" s="3">
        <f t="shared" si="185"/>
        <v>5</v>
      </c>
      <c r="D2984" s="3">
        <f t="shared" si="186"/>
        <v>6</v>
      </c>
      <c r="E2984" s="3" t="str">
        <f t="shared" si="187"/>
        <v>201856</v>
      </c>
      <c r="F2984" s="35">
        <v>0.25</v>
      </c>
      <c r="G2984">
        <v>21.1</v>
      </c>
    </row>
    <row r="2985" spans="1:7" x14ac:dyDescent="0.25">
      <c r="A2985" s="34">
        <v>43221</v>
      </c>
      <c r="B2985" s="3">
        <f t="shared" si="184"/>
        <v>2018</v>
      </c>
      <c r="C2985" s="3">
        <f t="shared" si="185"/>
        <v>5</v>
      </c>
      <c r="D2985" s="3">
        <f t="shared" si="186"/>
        <v>7</v>
      </c>
      <c r="E2985" s="3" t="str">
        <f t="shared" si="187"/>
        <v>201857</v>
      </c>
      <c r="F2985" s="35">
        <v>0.29166666666666669</v>
      </c>
      <c r="G2985">
        <v>20.8</v>
      </c>
    </row>
    <row r="2986" spans="1:7" x14ac:dyDescent="0.25">
      <c r="A2986" s="34">
        <v>43221</v>
      </c>
      <c r="B2986" s="3">
        <f t="shared" si="184"/>
        <v>2018</v>
      </c>
      <c r="C2986" s="3">
        <f t="shared" si="185"/>
        <v>5</v>
      </c>
      <c r="D2986" s="3">
        <f t="shared" si="186"/>
        <v>8</v>
      </c>
      <c r="E2986" s="3" t="str">
        <f t="shared" si="187"/>
        <v>201858</v>
      </c>
      <c r="F2986" s="35">
        <v>0.33333333333333331</v>
      </c>
      <c r="G2986">
        <v>19.2</v>
      </c>
    </row>
    <row r="2987" spans="1:7" x14ac:dyDescent="0.25">
      <c r="A2987" s="34">
        <v>43221</v>
      </c>
      <c r="B2987" s="3">
        <f t="shared" si="184"/>
        <v>2018</v>
      </c>
      <c r="C2987" s="3">
        <f t="shared" si="185"/>
        <v>5</v>
      </c>
      <c r="D2987" s="3">
        <f t="shared" si="186"/>
        <v>9</v>
      </c>
      <c r="E2987" s="3" t="str">
        <f t="shared" si="187"/>
        <v>201859</v>
      </c>
      <c r="F2987" s="35">
        <v>0.375</v>
      </c>
      <c r="G2987">
        <v>18.2</v>
      </c>
    </row>
    <row r="2988" spans="1:7" x14ac:dyDescent="0.25">
      <c r="A2988" s="34">
        <v>43221</v>
      </c>
      <c r="B2988" s="3">
        <f t="shared" si="184"/>
        <v>2018</v>
      </c>
      <c r="C2988" s="3">
        <f t="shared" si="185"/>
        <v>5</v>
      </c>
      <c r="D2988" s="3">
        <f t="shared" si="186"/>
        <v>10</v>
      </c>
      <c r="E2988" s="3" t="str">
        <f t="shared" si="187"/>
        <v>2018510</v>
      </c>
      <c r="F2988" s="35">
        <v>0.41666666666666669</v>
      </c>
      <c r="G2988">
        <v>17.3</v>
      </c>
    </row>
    <row r="2989" spans="1:7" x14ac:dyDescent="0.25">
      <c r="A2989" s="34">
        <v>43221</v>
      </c>
      <c r="B2989" s="3">
        <f t="shared" si="184"/>
        <v>2018</v>
      </c>
      <c r="C2989" s="3">
        <f t="shared" si="185"/>
        <v>5</v>
      </c>
      <c r="D2989" s="3">
        <f t="shared" si="186"/>
        <v>11</v>
      </c>
      <c r="E2989" s="3" t="str">
        <f t="shared" si="187"/>
        <v>2018511</v>
      </c>
      <c r="F2989" s="35">
        <v>0.45833333333333331</v>
      </c>
      <c r="G2989">
        <v>16.8</v>
      </c>
    </row>
    <row r="2990" spans="1:7" x14ac:dyDescent="0.25">
      <c r="A2990" s="34">
        <v>43221</v>
      </c>
      <c r="B2990" s="3">
        <f t="shared" si="184"/>
        <v>2018</v>
      </c>
      <c r="C2990" s="3">
        <f t="shared" si="185"/>
        <v>5</v>
      </c>
      <c r="D2990" s="3">
        <f t="shared" si="186"/>
        <v>12</v>
      </c>
      <c r="E2990" s="3" t="str">
        <f t="shared" si="187"/>
        <v>2018512</v>
      </c>
      <c r="F2990" s="35">
        <v>0.5</v>
      </c>
      <c r="G2990">
        <v>16.7</v>
      </c>
    </row>
    <row r="2991" spans="1:7" x14ac:dyDescent="0.25">
      <c r="A2991" s="34">
        <v>43221</v>
      </c>
      <c r="B2991" s="3">
        <f t="shared" si="184"/>
        <v>2018</v>
      </c>
      <c r="C2991" s="3">
        <f t="shared" si="185"/>
        <v>5</v>
      </c>
      <c r="D2991" s="3">
        <f t="shared" si="186"/>
        <v>13</v>
      </c>
      <c r="E2991" s="3" t="str">
        <f t="shared" si="187"/>
        <v>2018513</v>
      </c>
      <c r="F2991" s="35">
        <v>0.54166666666666663</v>
      </c>
      <c r="G2991">
        <v>16.899999999999999</v>
      </c>
    </row>
    <row r="2992" spans="1:7" x14ac:dyDescent="0.25">
      <c r="A2992" s="34">
        <v>43221</v>
      </c>
      <c r="B2992" s="3">
        <f t="shared" si="184"/>
        <v>2018</v>
      </c>
      <c r="C2992" s="3">
        <f t="shared" si="185"/>
        <v>5</v>
      </c>
      <c r="D2992" s="3">
        <f t="shared" si="186"/>
        <v>14</v>
      </c>
      <c r="E2992" s="3" t="str">
        <f t="shared" si="187"/>
        <v>2018514</v>
      </c>
      <c r="F2992" s="35">
        <v>0.58333333333333337</v>
      </c>
      <c r="G2992">
        <v>16.5</v>
      </c>
    </row>
    <row r="2993" spans="1:7" x14ac:dyDescent="0.25">
      <c r="A2993" s="34">
        <v>43221</v>
      </c>
      <c r="B2993" s="3">
        <f t="shared" si="184"/>
        <v>2018</v>
      </c>
      <c r="C2993" s="3">
        <f t="shared" si="185"/>
        <v>5</v>
      </c>
      <c r="D2993" s="3">
        <f t="shared" si="186"/>
        <v>15</v>
      </c>
      <c r="E2993" s="3" t="str">
        <f t="shared" si="187"/>
        <v>2018515</v>
      </c>
      <c r="F2993" s="35">
        <v>0.625</v>
      </c>
      <c r="G2993">
        <v>16.100000000000001</v>
      </c>
    </row>
    <row r="2994" spans="1:7" x14ac:dyDescent="0.25">
      <c r="A2994" s="34">
        <v>43221</v>
      </c>
      <c r="B2994" s="3">
        <f t="shared" si="184"/>
        <v>2018</v>
      </c>
      <c r="C2994" s="3">
        <f t="shared" si="185"/>
        <v>5</v>
      </c>
      <c r="D2994" s="3">
        <f t="shared" si="186"/>
        <v>16</v>
      </c>
      <c r="E2994" s="3" t="str">
        <f t="shared" si="187"/>
        <v>2018516</v>
      </c>
      <c r="F2994" s="35">
        <v>0.66666666666666663</v>
      </c>
      <c r="G2994">
        <v>15.9</v>
      </c>
    </row>
    <row r="2995" spans="1:7" x14ac:dyDescent="0.25">
      <c r="A2995" s="34">
        <v>43221</v>
      </c>
      <c r="B2995" s="3">
        <f t="shared" si="184"/>
        <v>2018</v>
      </c>
      <c r="C2995" s="3">
        <f t="shared" si="185"/>
        <v>5</v>
      </c>
      <c r="D2995" s="3">
        <f t="shared" si="186"/>
        <v>17</v>
      </c>
      <c r="E2995" s="3" t="str">
        <f t="shared" si="187"/>
        <v>2018517</v>
      </c>
      <c r="F2995" s="35">
        <v>0.70833333333333337</v>
      </c>
      <c r="G2995">
        <v>17.2</v>
      </c>
    </row>
    <row r="2996" spans="1:7" x14ac:dyDescent="0.25">
      <c r="A2996" s="34">
        <v>43221</v>
      </c>
      <c r="B2996" s="3">
        <f t="shared" si="184"/>
        <v>2018</v>
      </c>
      <c r="C2996" s="3">
        <f t="shared" si="185"/>
        <v>5</v>
      </c>
      <c r="D2996" s="3">
        <f t="shared" si="186"/>
        <v>18</v>
      </c>
      <c r="E2996" s="3" t="str">
        <f t="shared" si="187"/>
        <v>2018518</v>
      </c>
      <c r="F2996" s="35">
        <v>0.75</v>
      </c>
      <c r="G2996">
        <v>17.7</v>
      </c>
    </row>
    <row r="2997" spans="1:7" x14ac:dyDescent="0.25">
      <c r="A2997" s="34">
        <v>43221</v>
      </c>
      <c r="B2997" s="3">
        <f t="shared" si="184"/>
        <v>2018</v>
      </c>
      <c r="C2997" s="3">
        <f t="shared" si="185"/>
        <v>5</v>
      </c>
      <c r="D2997" s="3">
        <f t="shared" si="186"/>
        <v>19</v>
      </c>
      <c r="E2997" s="3" t="str">
        <f t="shared" si="187"/>
        <v>2018519</v>
      </c>
      <c r="F2997" s="35">
        <v>0.79166666666666663</v>
      </c>
      <c r="G2997">
        <v>18.600000000000001</v>
      </c>
    </row>
    <row r="2998" spans="1:7" x14ac:dyDescent="0.25">
      <c r="A2998" s="34">
        <v>43221</v>
      </c>
      <c r="B2998" s="3">
        <f t="shared" si="184"/>
        <v>2018</v>
      </c>
      <c r="C2998" s="3">
        <f t="shared" si="185"/>
        <v>5</v>
      </c>
      <c r="D2998" s="3">
        <f t="shared" si="186"/>
        <v>20</v>
      </c>
      <c r="E2998" s="3" t="str">
        <f t="shared" si="187"/>
        <v>2018520</v>
      </c>
      <c r="F2998" s="35">
        <v>0.83333333333333337</v>
      </c>
      <c r="G2998">
        <v>20.2</v>
      </c>
    </row>
    <row r="2999" spans="1:7" x14ac:dyDescent="0.25">
      <c r="A2999" s="34">
        <v>43221</v>
      </c>
      <c r="B2999" s="3">
        <f t="shared" si="184"/>
        <v>2018</v>
      </c>
      <c r="C2999" s="3">
        <f t="shared" si="185"/>
        <v>5</v>
      </c>
      <c r="D2999" s="3">
        <f t="shared" si="186"/>
        <v>21</v>
      </c>
      <c r="E2999" s="3" t="str">
        <f t="shared" si="187"/>
        <v>2018521</v>
      </c>
      <c r="F2999" s="35">
        <v>0.875</v>
      </c>
      <c r="G2999">
        <v>21.6</v>
      </c>
    </row>
    <row r="3000" spans="1:7" x14ac:dyDescent="0.25">
      <c r="A3000" s="34">
        <v>43221</v>
      </c>
      <c r="B3000" s="3">
        <f t="shared" si="184"/>
        <v>2018</v>
      </c>
      <c r="C3000" s="3">
        <f t="shared" si="185"/>
        <v>5</v>
      </c>
      <c r="D3000" s="3">
        <f t="shared" si="186"/>
        <v>22</v>
      </c>
      <c r="E3000" s="3" t="str">
        <f t="shared" si="187"/>
        <v>2018522</v>
      </c>
      <c r="F3000" s="35">
        <v>0.91666666666666663</v>
      </c>
      <c r="G3000">
        <v>22.1</v>
      </c>
    </row>
    <row r="3001" spans="1:7" x14ac:dyDescent="0.25">
      <c r="A3001" s="34">
        <v>43221</v>
      </c>
      <c r="B3001" s="3">
        <f t="shared" si="184"/>
        <v>2018</v>
      </c>
      <c r="C3001" s="3">
        <f t="shared" si="185"/>
        <v>5</v>
      </c>
      <c r="D3001" s="3">
        <f t="shared" si="186"/>
        <v>23</v>
      </c>
      <c r="E3001" s="3" t="str">
        <f t="shared" si="187"/>
        <v>2018523</v>
      </c>
      <c r="F3001" s="35">
        <v>0.95833333333333337</v>
      </c>
      <c r="G3001">
        <v>21.7</v>
      </c>
    </row>
    <row r="3002" spans="1:7" x14ac:dyDescent="0.25">
      <c r="A3002" s="34">
        <v>43252</v>
      </c>
      <c r="B3002" s="3">
        <f t="shared" si="184"/>
        <v>2018</v>
      </c>
      <c r="C3002" s="3">
        <f t="shared" si="185"/>
        <v>6</v>
      </c>
      <c r="D3002" s="3">
        <f t="shared" si="186"/>
        <v>0</v>
      </c>
      <c r="E3002" s="3" t="str">
        <f t="shared" si="187"/>
        <v>201860</v>
      </c>
      <c r="F3002" s="35">
        <v>0</v>
      </c>
      <c r="G3002">
        <v>11.1</v>
      </c>
    </row>
    <row r="3003" spans="1:7" x14ac:dyDescent="0.25">
      <c r="A3003" s="34">
        <v>43252</v>
      </c>
      <c r="B3003" s="3">
        <f t="shared" si="184"/>
        <v>2018</v>
      </c>
      <c r="C3003" s="3">
        <f t="shared" si="185"/>
        <v>6</v>
      </c>
      <c r="D3003" s="3">
        <f t="shared" si="186"/>
        <v>1</v>
      </c>
      <c r="E3003" s="3" t="str">
        <f t="shared" si="187"/>
        <v>201861</v>
      </c>
      <c r="F3003" s="35">
        <v>4.1666666666666664E-2</v>
      </c>
      <c r="G3003">
        <v>10.5</v>
      </c>
    </row>
    <row r="3004" spans="1:7" x14ac:dyDescent="0.25">
      <c r="A3004" s="34">
        <v>43252</v>
      </c>
      <c r="B3004" s="3">
        <f t="shared" si="184"/>
        <v>2018</v>
      </c>
      <c r="C3004" s="3">
        <f t="shared" si="185"/>
        <v>6</v>
      </c>
      <c r="D3004" s="3">
        <f t="shared" si="186"/>
        <v>2</v>
      </c>
      <c r="E3004" s="3" t="str">
        <f t="shared" si="187"/>
        <v>201862</v>
      </c>
      <c r="F3004" s="35">
        <v>8.3333333333333329E-2</v>
      </c>
      <c r="G3004">
        <v>10.1</v>
      </c>
    </row>
    <row r="3005" spans="1:7" x14ac:dyDescent="0.25">
      <c r="A3005" s="34">
        <v>43252</v>
      </c>
      <c r="B3005" s="3">
        <f t="shared" si="184"/>
        <v>2018</v>
      </c>
      <c r="C3005" s="3">
        <f t="shared" si="185"/>
        <v>6</v>
      </c>
      <c r="D3005" s="3">
        <f t="shared" si="186"/>
        <v>3</v>
      </c>
      <c r="E3005" s="3" t="str">
        <f t="shared" si="187"/>
        <v>201863</v>
      </c>
      <c r="F3005" s="35">
        <v>0.125</v>
      </c>
      <c r="G3005">
        <v>9.8000000000000007</v>
      </c>
    </row>
    <row r="3006" spans="1:7" x14ac:dyDescent="0.25">
      <c r="A3006" s="34">
        <v>43252</v>
      </c>
      <c r="B3006" s="3">
        <f t="shared" si="184"/>
        <v>2018</v>
      </c>
      <c r="C3006" s="3">
        <f t="shared" si="185"/>
        <v>6</v>
      </c>
      <c r="D3006" s="3">
        <f t="shared" si="186"/>
        <v>4</v>
      </c>
      <c r="E3006" s="3" t="str">
        <f t="shared" si="187"/>
        <v>201864</v>
      </c>
      <c r="F3006" s="35">
        <v>0.16666666666666666</v>
      </c>
      <c r="G3006">
        <v>10.3</v>
      </c>
    </row>
    <row r="3007" spans="1:7" x14ac:dyDescent="0.25">
      <c r="A3007" s="34">
        <v>43252</v>
      </c>
      <c r="B3007" s="3">
        <f t="shared" si="184"/>
        <v>2018</v>
      </c>
      <c r="C3007" s="3">
        <f t="shared" si="185"/>
        <v>6</v>
      </c>
      <c r="D3007" s="3">
        <f t="shared" si="186"/>
        <v>5</v>
      </c>
      <c r="E3007" s="3" t="str">
        <f t="shared" si="187"/>
        <v>201865</v>
      </c>
      <c r="F3007" s="35">
        <v>0.20833333333333334</v>
      </c>
      <c r="G3007">
        <v>10.9</v>
      </c>
    </row>
    <row r="3008" spans="1:7" x14ac:dyDescent="0.25">
      <c r="A3008" s="34">
        <v>43252</v>
      </c>
      <c r="B3008" s="3">
        <f t="shared" si="184"/>
        <v>2018</v>
      </c>
      <c r="C3008" s="3">
        <f t="shared" si="185"/>
        <v>6</v>
      </c>
      <c r="D3008" s="3">
        <f t="shared" si="186"/>
        <v>6</v>
      </c>
      <c r="E3008" s="3" t="str">
        <f t="shared" si="187"/>
        <v>201866</v>
      </c>
      <c r="F3008" s="35">
        <v>0.25</v>
      </c>
      <c r="G3008">
        <v>10.5</v>
      </c>
    </row>
    <row r="3009" spans="1:7" x14ac:dyDescent="0.25">
      <c r="A3009" s="34">
        <v>43252</v>
      </c>
      <c r="B3009" s="3">
        <f t="shared" si="184"/>
        <v>2018</v>
      </c>
      <c r="C3009" s="3">
        <f t="shared" si="185"/>
        <v>6</v>
      </c>
      <c r="D3009" s="3">
        <f t="shared" si="186"/>
        <v>7</v>
      </c>
      <c r="E3009" s="3" t="str">
        <f t="shared" si="187"/>
        <v>201867</v>
      </c>
      <c r="F3009" s="35">
        <v>0.29166666666666669</v>
      </c>
      <c r="G3009">
        <v>10.7</v>
      </c>
    </row>
    <row r="3010" spans="1:7" x14ac:dyDescent="0.25">
      <c r="A3010" s="34">
        <v>43252</v>
      </c>
      <c r="B3010" s="3">
        <f t="shared" si="184"/>
        <v>2018</v>
      </c>
      <c r="C3010" s="3">
        <f t="shared" si="185"/>
        <v>6</v>
      </c>
      <c r="D3010" s="3">
        <f t="shared" si="186"/>
        <v>8</v>
      </c>
      <c r="E3010" s="3" t="str">
        <f t="shared" si="187"/>
        <v>201868</v>
      </c>
      <c r="F3010" s="35">
        <v>0.33333333333333331</v>
      </c>
      <c r="G3010">
        <v>10.199999999999999</v>
      </c>
    </row>
    <row r="3011" spans="1:7" x14ac:dyDescent="0.25">
      <c r="A3011" s="34">
        <v>43252</v>
      </c>
      <c r="B3011" s="3">
        <f t="shared" ref="B3011:B3074" si="188">YEAR(A3011)</f>
        <v>2018</v>
      </c>
      <c r="C3011" s="3">
        <f t="shared" ref="C3011:C3074" si="189">MONTH(A3011)</f>
        <v>6</v>
      </c>
      <c r="D3011" s="3">
        <f t="shared" ref="D3011:D3074" si="190">HOUR(F3011)</f>
        <v>9</v>
      </c>
      <c r="E3011" s="3" t="str">
        <f t="shared" ref="E3011:E3074" si="191">B3011&amp;C3011&amp;D3011</f>
        <v>201869</v>
      </c>
      <c r="F3011" s="35">
        <v>0.375</v>
      </c>
      <c r="G3011">
        <v>10</v>
      </c>
    </row>
    <row r="3012" spans="1:7" x14ac:dyDescent="0.25">
      <c r="A3012" s="34">
        <v>43252</v>
      </c>
      <c r="B3012" s="3">
        <f t="shared" si="188"/>
        <v>2018</v>
      </c>
      <c r="C3012" s="3">
        <f t="shared" si="189"/>
        <v>6</v>
      </c>
      <c r="D3012" s="3">
        <f t="shared" si="190"/>
        <v>10</v>
      </c>
      <c r="E3012" s="3" t="str">
        <f t="shared" si="191"/>
        <v>2018610</v>
      </c>
      <c r="F3012" s="35">
        <v>0.41666666666666669</v>
      </c>
      <c r="G3012">
        <v>9.6999999999999993</v>
      </c>
    </row>
    <row r="3013" spans="1:7" x14ac:dyDescent="0.25">
      <c r="A3013" s="34">
        <v>43252</v>
      </c>
      <c r="B3013" s="3">
        <f t="shared" si="188"/>
        <v>2018</v>
      </c>
      <c r="C3013" s="3">
        <f t="shared" si="189"/>
        <v>6</v>
      </c>
      <c r="D3013" s="3">
        <f t="shared" si="190"/>
        <v>11</v>
      </c>
      <c r="E3013" s="3" t="str">
        <f t="shared" si="191"/>
        <v>2018611</v>
      </c>
      <c r="F3013" s="35">
        <v>0.45833333333333331</v>
      </c>
      <c r="G3013">
        <v>10</v>
      </c>
    </row>
    <row r="3014" spans="1:7" x14ac:dyDescent="0.25">
      <c r="A3014" s="34">
        <v>43252</v>
      </c>
      <c r="B3014" s="3">
        <f t="shared" si="188"/>
        <v>2018</v>
      </c>
      <c r="C3014" s="3">
        <f t="shared" si="189"/>
        <v>6</v>
      </c>
      <c r="D3014" s="3">
        <f t="shared" si="190"/>
        <v>12</v>
      </c>
      <c r="E3014" s="3" t="str">
        <f t="shared" si="191"/>
        <v>2018612</v>
      </c>
      <c r="F3014" s="35">
        <v>0.5</v>
      </c>
      <c r="G3014">
        <v>9.6999999999999993</v>
      </c>
    </row>
    <row r="3015" spans="1:7" x14ac:dyDescent="0.25">
      <c r="A3015" s="34">
        <v>43252</v>
      </c>
      <c r="B3015" s="3">
        <f t="shared" si="188"/>
        <v>2018</v>
      </c>
      <c r="C3015" s="3">
        <f t="shared" si="189"/>
        <v>6</v>
      </c>
      <c r="D3015" s="3">
        <f t="shared" si="190"/>
        <v>13</v>
      </c>
      <c r="E3015" s="3" t="str">
        <f t="shared" si="191"/>
        <v>2018613</v>
      </c>
      <c r="F3015" s="35">
        <v>0.54166666666666663</v>
      </c>
      <c r="G3015">
        <v>10.3</v>
      </c>
    </row>
    <row r="3016" spans="1:7" x14ac:dyDescent="0.25">
      <c r="A3016" s="34">
        <v>43252</v>
      </c>
      <c r="B3016" s="3">
        <f t="shared" si="188"/>
        <v>2018</v>
      </c>
      <c r="C3016" s="3">
        <f t="shared" si="189"/>
        <v>6</v>
      </c>
      <c r="D3016" s="3">
        <f t="shared" si="190"/>
        <v>14</v>
      </c>
      <c r="E3016" s="3" t="str">
        <f t="shared" si="191"/>
        <v>2018614</v>
      </c>
      <c r="F3016" s="35">
        <v>0.58333333333333337</v>
      </c>
      <c r="G3016">
        <v>10.7</v>
      </c>
    </row>
    <row r="3017" spans="1:7" x14ac:dyDescent="0.25">
      <c r="A3017" s="34">
        <v>43252</v>
      </c>
      <c r="B3017" s="3">
        <f t="shared" si="188"/>
        <v>2018</v>
      </c>
      <c r="C3017" s="3">
        <f t="shared" si="189"/>
        <v>6</v>
      </c>
      <c r="D3017" s="3">
        <f t="shared" si="190"/>
        <v>15</v>
      </c>
      <c r="E3017" s="3" t="str">
        <f t="shared" si="191"/>
        <v>2018615</v>
      </c>
      <c r="F3017" s="35">
        <v>0.625</v>
      </c>
      <c r="G3017">
        <v>10.6</v>
      </c>
    </row>
    <row r="3018" spans="1:7" x14ac:dyDescent="0.25">
      <c r="A3018" s="34">
        <v>43252</v>
      </c>
      <c r="B3018" s="3">
        <f t="shared" si="188"/>
        <v>2018</v>
      </c>
      <c r="C3018" s="3">
        <f t="shared" si="189"/>
        <v>6</v>
      </c>
      <c r="D3018" s="3">
        <f t="shared" si="190"/>
        <v>16</v>
      </c>
      <c r="E3018" s="3" t="str">
        <f t="shared" si="191"/>
        <v>2018616</v>
      </c>
      <c r="F3018" s="35">
        <v>0.66666666666666663</v>
      </c>
      <c r="G3018">
        <v>10.6</v>
      </c>
    </row>
    <row r="3019" spans="1:7" x14ac:dyDescent="0.25">
      <c r="A3019" s="34">
        <v>43252</v>
      </c>
      <c r="B3019" s="3">
        <f t="shared" si="188"/>
        <v>2018</v>
      </c>
      <c r="C3019" s="3">
        <f t="shared" si="189"/>
        <v>6</v>
      </c>
      <c r="D3019" s="3">
        <f t="shared" si="190"/>
        <v>17</v>
      </c>
      <c r="E3019" s="3" t="str">
        <f t="shared" si="191"/>
        <v>2018617</v>
      </c>
      <c r="F3019" s="35">
        <v>0.70833333333333337</v>
      </c>
      <c r="G3019">
        <v>10.6</v>
      </c>
    </row>
    <row r="3020" spans="1:7" x14ac:dyDescent="0.25">
      <c r="A3020" s="34">
        <v>43252</v>
      </c>
      <c r="B3020" s="3">
        <f t="shared" si="188"/>
        <v>2018</v>
      </c>
      <c r="C3020" s="3">
        <f t="shared" si="189"/>
        <v>6</v>
      </c>
      <c r="D3020" s="3">
        <f t="shared" si="190"/>
        <v>18</v>
      </c>
      <c r="E3020" s="3" t="str">
        <f t="shared" si="191"/>
        <v>2018618</v>
      </c>
      <c r="F3020" s="35">
        <v>0.75</v>
      </c>
      <c r="G3020">
        <v>10.4</v>
      </c>
    </row>
    <row r="3021" spans="1:7" x14ac:dyDescent="0.25">
      <c r="A3021" s="34">
        <v>43252</v>
      </c>
      <c r="B3021" s="3">
        <f t="shared" si="188"/>
        <v>2018</v>
      </c>
      <c r="C3021" s="3">
        <f t="shared" si="189"/>
        <v>6</v>
      </c>
      <c r="D3021" s="3">
        <f t="shared" si="190"/>
        <v>19</v>
      </c>
      <c r="E3021" s="3" t="str">
        <f t="shared" si="191"/>
        <v>2018619</v>
      </c>
      <c r="F3021" s="35">
        <v>0.79166666666666663</v>
      </c>
      <c r="G3021">
        <v>10.5</v>
      </c>
    </row>
    <row r="3022" spans="1:7" x14ac:dyDescent="0.25">
      <c r="A3022" s="34">
        <v>43252</v>
      </c>
      <c r="B3022" s="3">
        <f t="shared" si="188"/>
        <v>2018</v>
      </c>
      <c r="C3022" s="3">
        <f t="shared" si="189"/>
        <v>6</v>
      </c>
      <c r="D3022" s="3">
        <f t="shared" si="190"/>
        <v>20</v>
      </c>
      <c r="E3022" s="3" t="str">
        <f t="shared" si="191"/>
        <v>2018620</v>
      </c>
      <c r="F3022" s="35">
        <v>0.83333333333333337</v>
      </c>
      <c r="G3022">
        <v>10.6</v>
      </c>
    </row>
    <row r="3023" spans="1:7" x14ac:dyDescent="0.25">
      <c r="A3023" s="34">
        <v>43252</v>
      </c>
      <c r="B3023" s="3">
        <f t="shared" si="188"/>
        <v>2018</v>
      </c>
      <c r="C3023" s="3">
        <f t="shared" si="189"/>
        <v>6</v>
      </c>
      <c r="D3023" s="3">
        <f t="shared" si="190"/>
        <v>21</v>
      </c>
      <c r="E3023" s="3" t="str">
        <f t="shared" si="191"/>
        <v>2018621</v>
      </c>
      <c r="F3023" s="35">
        <v>0.875</v>
      </c>
      <c r="G3023">
        <v>11.1</v>
      </c>
    </row>
    <row r="3024" spans="1:7" x14ac:dyDescent="0.25">
      <c r="A3024" s="34">
        <v>43252</v>
      </c>
      <c r="B3024" s="3">
        <f t="shared" si="188"/>
        <v>2018</v>
      </c>
      <c r="C3024" s="3">
        <f t="shared" si="189"/>
        <v>6</v>
      </c>
      <c r="D3024" s="3">
        <f t="shared" si="190"/>
        <v>22</v>
      </c>
      <c r="E3024" s="3" t="str">
        <f t="shared" si="191"/>
        <v>2018622</v>
      </c>
      <c r="F3024" s="35">
        <v>0.91666666666666663</v>
      </c>
      <c r="G3024">
        <v>10.8</v>
      </c>
    </row>
    <row r="3025" spans="1:7" x14ac:dyDescent="0.25">
      <c r="A3025" s="34">
        <v>43252</v>
      </c>
      <c r="B3025" s="3">
        <f t="shared" si="188"/>
        <v>2018</v>
      </c>
      <c r="C3025" s="3">
        <f t="shared" si="189"/>
        <v>6</v>
      </c>
      <c r="D3025" s="3">
        <f t="shared" si="190"/>
        <v>23</v>
      </c>
      <c r="E3025" s="3" t="str">
        <f t="shared" si="191"/>
        <v>2018623</v>
      </c>
      <c r="F3025" s="35">
        <v>0.95833333333333337</v>
      </c>
      <c r="G3025">
        <v>11</v>
      </c>
    </row>
    <row r="3026" spans="1:7" x14ac:dyDescent="0.25">
      <c r="A3026" s="34">
        <v>43282</v>
      </c>
      <c r="B3026" s="3">
        <f t="shared" si="188"/>
        <v>2018</v>
      </c>
      <c r="C3026" s="3">
        <f t="shared" si="189"/>
        <v>7</v>
      </c>
      <c r="D3026" s="3">
        <f t="shared" si="190"/>
        <v>0</v>
      </c>
      <c r="E3026" s="3" t="str">
        <f t="shared" si="191"/>
        <v>201870</v>
      </c>
      <c r="F3026" s="35">
        <v>0</v>
      </c>
      <c r="G3026">
        <v>11.7</v>
      </c>
    </row>
    <row r="3027" spans="1:7" x14ac:dyDescent="0.25">
      <c r="A3027" s="34">
        <v>43282</v>
      </c>
      <c r="B3027" s="3">
        <f t="shared" si="188"/>
        <v>2018</v>
      </c>
      <c r="C3027" s="3">
        <f t="shared" si="189"/>
        <v>7</v>
      </c>
      <c r="D3027" s="3">
        <f t="shared" si="190"/>
        <v>1</v>
      </c>
      <c r="E3027" s="3" t="str">
        <f t="shared" si="191"/>
        <v>201871</v>
      </c>
      <c r="F3027" s="35">
        <v>4.1666666666666664E-2</v>
      </c>
      <c r="G3027">
        <v>11.8</v>
      </c>
    </row>
    <row r="3028" spans="1:7" x14ac:dyDescent="0.25">
      <c r="A3028" s="34">
        <v>43282</v>
      </c>
      <c r="B3028" s="3">
        <f t="shared" si="188"/>
        <v>2018</v>
      </c>
      <c r="C3028" s="3">
        <f t="shared" si="189"/>
        <v>7</v>
      </c>
      <c r="D3028" s="3">
        <f t="shared" si="190"/>
        <v>2</v>
      </c>
      <c r="E3028" s="3" t="str">
        <f t="shared" si="191"/>
        <v>201872</v>
      </c>
      <c r="F3028" s="35">
        <v>8.3333333333333329E-2</v>
      </c>
      <c r="G3028">
        <v>11.8</v>
      </c>
    </row>
    <row r="3029" spans="1:7" x14ac:dyDescent="0.25">
      <c r="A3029" s="34">
        <v>43282</v>
      </c>
      <c r="B3029" s="3">
        <f t="shared" si="188"/>
        <v>2018</v>
      </c>
      <c r="C3029" s="3">
        <f t="shared" si="189"/>
        <v>7</v>
      </c>
      <c r="D3029" s="3">
        <f t="shared" si="190"/>
        <v>3</v>
      </c>
      <c r="E3029" s="3" t="str">
        <f t="shared" si="191"/>
        <v>201873</v>
      </c>
      <c r="F3029" s="35">
        <v>0.125</v>
      </c>
      <c r="G3029">
        <v>12.3</v>
      </c>
    </row>
    <row r="3030" spans="1:7" x14ac:dyDescent="0.25">
      <c r="A3030" s="34">
        <v>43282</v>
      </c>
      <c r="B3030" s="3">
        <f t="shared" si="188"/>
        <v>2018</v>
      </c>
      <c r="C3030" s="3">
        <f t="shared" si="189"/>
        <v>7</v>
      </c>
      <c r="D3030" s="3">
        <f t="shared" si="190"/>
        <v>4</v>
      </c>
      <c r="E3030" s="3" t="str">
        <f t="shared" si="191"/>
        <v>201874</v>
      </c>
      <c r="F3030" s="35">
        <v>0.16666666666666666</v>
      </c>
      <c r="G3030">
        <v>13</v>
      </c>
    </row>
    <row r="3031" spans="1:7" x14ac:dyDescent="0.25">
      <c r="A3031" s="34">
        <v>43282</v>
      </c>
      <c r="B3031" s="3">
        <f t="shared" si="188"/>
        <v>2018</v>
      </c>
      <c r="C3031" s="3">
        <f t="shared" si="189"/>
        <v>7</v>
      </c>
      <c r="D3031" s="3">
        <f t="shared" si="190"/>
        <v>5</v>
      </c>
      <c r="E3031" s="3" t="str">
        <f t="shared" si="191"/>
        <v>201875</v>
      </c>
      <c r="F3031" s="35">
        <v>0.20833333333333334</v>
      </c>
      <c r="G3031">
        <v>13.7</v>
      </c>
    </row>
    <row r="3032" spans="1:7" x14ac:dyDescent="0.25">
      <c r="A3032" s="34">
        <v>43282</v>
      </c>
      <c r="B3032" s="3">
        <f t="shared" si="188"/>
        <v>2018</v>
      </c>
      <c r="C3032" s="3">
        <f t="shared" si="189"/>
        <v>7</v>
      </c>
      <c r="D3032" s="3">
        <f t="shared" si="190"/>
        <v>6</v>
      </c>
      <c r="E3032" s="3" t="str">
        <f t="shared" si="191"/>
        <v>201876</v>
      </c>
      <c r="F3032" s="35">
        <v>0.25</v>
      </c>
      <c r="G3032">
        <v>14</v>
      </c>
    </row>
    <row r="3033" spans="1:7" x14ac:dyDescent="0.25">
      <c r="A3033" s="34">
        <v>43282</v>
      </c>
      <c r="B3033" s="3">
        <f t="shared" si="188"/>
        <v>2018</v>
      </c>
      <c r="C3033" s="3">
        <f t="shared" si="189"/>
        <v>7</v>
      </c>
      <c r="D3033" s="3">
        <f t="shared" si="190"/>
        <v>7</v>
      </c>
      <c r="E3033" s="3" t="str">
        <f t="shared" si="191"/>
        <v>201877</v>
      </c>
      <c r="F3033" s="35">
        <v>0.29166666666666669</v>
      </c>
      <c r="G3033">
        <v>13.2</v>
      </c>
    </row>
    <row r="3034" spans="1:7" x14ac:dyDescent="0.25">
      <c r="A3034" s="34">
        <v>43282</v>
      </c>
      <c r="B3034" s="3">
        <f t="shared" si="188"/>
        <v>2018</v>
      </c>
      <c r="C3034" s="3">
        <f t="shared" si="189"/>
        <v>7</v>
      </c>
      <c r="D3034" s="3">
        <f t="shared" si="190"/>
        <v>8</v>
      </c>
      <c r="E3034" s="3" t="str">
        <f t="shared" si="191"/>
        <v>201878</v>
      </c>
      <c r="F3034" s="35">
        <v>0.33333333333333331</v>
      </c>
      <c r="G3034">
        <v>12.5</v>
      </c>
    </row>
    <row r="3035" spans="1:7" x14ac:dyDescent="0.25">
      <c r="A3035" s="34">
        <v>43282</v>
      </c>
      <c r="B3035" s="3">
        <f t="shared" si="188"/>
        <v>2018</v>
      </c>
      <c r="C3035" s="3">
        <f t="shared" si="189"/>
        <v>7</v>
      </c>
      <c r="D3035" s="3">
        <f t="shared" si="190"/>
        <v>9</v>
      </c>
      <c r="E3035" s="3" t="str">
        <f t="shared" si="191"/>
        <v>201879</v>
      </c>
      <c r="F3035" s="35">
        <v>0.375</v>
      </c>
      <c r="G3035">
        <v>11.7</v>
      </c>
    </row>
    <row r="3036" spans="1:7" x14ac:dyDescent="0.25">
      <c r="A3036" s="34">
        <v>43282</v>
      </c>
      <c r="B3036" s="3">
        <f t="shared" si="188"/>
        <v>2018</v>
      </c>
      <c r="C3036" s="3">
        <f t="shared" si="189"/>
        <v>7</v>
      </c>
      <c r="D3036" s="3">
        <f t="shared" si="190"/>
        <v>10</v>
      </c>
      <c r="E3036" s="3" t="str">
        <f t="shared" si="191"/>
        <v>2018710</v>
      </c>
      <c r="F3036" s="35">
        <v>0.41666666666666669</v>
      </c>
      <c r="G3036">
        <v>11.2</v>
      </c>
    </row>
    <row r="3037" spans="1:7" x14ac:dyDescent="0.25">
      <c r="A3037" s="34">
        <v>43282</v>
      </c>
      <c r="B3037" s="3">
        <f t="shared" si="188"/>
        <v>2018</v>
      </c>
      <c r="C3037" s="3">
        <f t="shared" si="189"/>
        <v>7</v>
      </c>
      <c r="D3037" s="3">
        <f t="shared" si="190"/>
        <v>11</v>
      </c>
      <c r="E3037" s="3" t="str">
        <f t="shared" si="191"/>
        <v>2018711</v>
      </c>
      <c r="F3037" s="35">
        <v>0.45833333333333331</v>
      </c>
      <c r="G3037">
        <v>11.7</v>
      </c>
    </row>
    <row r="3038" spans="1:7" x14ac:dyDescent="0.25">
      <c r="A3038" s="34">
        <v>43282</v>
      </c>
      <c r="B3038" s="3">
        <f t="shared" si="188"/>
        <v>2018</v>
      </c>
      <c r="C3038" s="3">
        <f t="shared" si="189"/>
        <v>7</v>
      </c>
      <c r="D3038" s="3">
        <f t="shared" si="190"/>
        <v>12</v>
      </c>
      <c r="E3038" s="3" t="str">
        <f t="shared" si="191"/>
        <v>2018712</v>
      </c>
      <c r="F3038" s="35">
        <v>0.5</v>
      </c>
      <c r="G3038">
        <v>11.1</v>
      </c>
    </row>
    <row r="3039" spans="1:7" x14ac:dyDescent="0.25">
      <c r="A3039" s="34">
        <v>43282</v>
      </c>
      <c r="B3039" s="3">
        <f t="shared" si="188"/>
        <v>2018</v>
      </c>
      <c r="C3039" s="3">
        <f t="shared" si="189"/>
        <v>7</v>
      </c>
      <c r="D3039" s="3">
        <f t="shared" si="190"/>
        <v>13</v>
      </c>
      <c r="E3039" s="3" t="str">
        <f t="shared" si="191"/>
        <v>2018713</v>
      </c>
      <c r="F3039" s="35">
        <v>0.54166666666666663</v>
      </c>
      <c r="G3039">
        <v>11.5</v>
      </c>
    </row>
    <row r="3040" spans="1:7" x14ac:dyDescent="0.25">
      <c r="A3040" s="34">
        <v>43282</v>
      </c>
      <c r="B3040" s="3">
        <f t="shared" si="188"/>
        <v>2018</v>
      </c>
      <c r="C3040" s="3">
        <f t="shared" si="189"/>
        <v>7</v>
      </c>
      <c r="D3040" s="3">
        <f t="shared" si="190"/>
        <v>14</v>
      </c>
      <c r="E3040" s="3" t="str">
        <f t="shared" si="191"/>
        <v>2018714</v>
      </c>
      <c r="F3040" s="35">
        <v>0.58333333333333337</v>
      </c>
      <c r="G3040">
        <v>11.4</v>
      </c>
    </row>
    <row r="3041" spans="1:7" x14ac:dyDescent="0.25">
      <c r="A3041" s="34">
        <v>43282</v>
      </c>
      <c r="B3041" s="3">
        <f t="shared" si="188"/>
        <v>2018</v>
      </c>
      <c r="C3041" s="3">
        <f t="shared" si="189"/>
        <v>7</v>
      </c>
      <c r="D3041" s="3">
        <f t="shared" si="190"/>
        <v>15</v>
      </c>
      <c r="E3041" s="3" t="str">
        <f t="shared" si="191"/>
        <v>2018715</v>
      </c>
      <c r="F3041" s="35">
        <v>0.625</v>
      </c>
      <c r="G3041">
        <v>10.9</v>
      </c>
    </row>
    <row r="3042" spans="1:7" x14ac:dyDescent="0.25">
      <c r="A3042" s="34">
        <v>43282</v>
      </c>
      <c r="B3042" s="3">
        <f t="shared" si="188"/>
        <v>2018</v>
      </c>
      <c r="C3042" s="3">
        <f t="shared" si="189"/>
        <v>7</v>
      </c>
      <c r="D3042" s="3">
        <f t="shared" si="190"/>
        <v>16</v>
      </c>
      <c r="E3042" s="3" t="str">
        <f t="shared" si="191"/>
        <v>2018716</v>
      </c>
      <c r="F3042" s="35">
        <v>0.66666666666666663</v>
      </c>
      <c r="G3042">
        <v>11</v>
      </c>
    </row>
    <row r="3043" spans="1:7" x14ac:dyDescent="0.25">
      <c r="A3043" s="34">
        <v>43282</v>
      </c>
      <c r="B3043" s="3">
        <f t="shared" si="188"/>
        <v>2018</v>
      </c>
      <c r="C3043" s="3">
        <f t="shared" si="189"/>
        <v>7</v>
      </c>
      <c r="D3043" s="3">
        <f t="shared" si="190"/>
        <v>17</v>
      </c>
      <c r="E3043" s="3" t="str">
        <f t="shared" si="191"/>
        <v>2018717</v>
      </c>
      <c r="F3043" s="35">
        <v>0.70833333333333337</v>
      </c>
      <c r="G3043">
        <v>10.9</v>
      </c>
    </row>
    <row r="3044" spans="1:7" x14ac:dyDescent="0.25">
      <c r="A3044" s="34">
        <v>43282</v>
      </c>
      <c r="B3044" s="3">
        <f t="shared" si="188"/>
        <v>2018</v>
      </c>
      <c r="C3044" s="3">
        <f t="shared" si="189"/>
        <v>7</v>
      </c>
      <c r="D3044" s="3">
        <f t="shared" si="190"/>
        <v>18</v>
      </c>
      <c r="E3044" s="3" t="str">
        <f t="shared" si="191"/>
        <v>2018718</v>
      </c>
      <c r="F3044" s="35">
        <v>0.75</v>
      </c>
      <c r="G3044">
        <v>10.3</v>
      </c>
    </row>
    <row r="3045" spans="1:7" x14ac:dyDescent="0.25">
      <c r="A3045" s="34">
        <v>43282</v>
      </c>
      <c r="B3045" s="3">
        <f t="shared" si="188"/>
        <v>2018</v>
      </c>
      <c r="C3045" s="3">
        <f t="shared" si="189"/>
        <v>7</v>
      </c>
      <c r="D3045" s="3">
        <f t="shared" si="190"/>
        <v>19</v>
      </c>
      <c r="E3045" s="3" t="str">
        <f t="shared" si="191"/>
        <v>2018719</v>
      </c>
      <c r="F3045" s="35">
        <v>0.79166666666666663</v>
      </c>
      <c r="G3045">
        <v>11</v>
      </c>
    </row>
    <row r="3046" spans="1:7" x14ac:dyDescent="0.25">
      <c r="A3046" s="34">
        <v>43282</v>
      </c>
      <c r="B3046" s="3">
        <f t="shared" si="188"/>
        <v>2018</v>
      </c>
      <c r="C3046" s="3">
        <f t="shared" si="189"/>
        <v>7</v>
      </c>
      <c r="D3046" s="3">
        <f t="shared" si="190"/>
        <v>20</v>
      </c>
      <c r="E3046" s="3" t="str">
        <f t="shared" si="191"/>
        <v>2018720</v>
      </c>
      <c r="F3046" s="35">
        <v>0.83333333333333337</v>
      </c>
      <c r="G3046">
        <v>11.8</v>
      </c>
    </row>
    <row r="3047" spans="1:7" x14ac:dyDescent="0.25">
      <c r="A3047" s="34">
        <v>43282</v>
      </c>
      <c r="B3047" s="3">
        <f t="shared" si="188"/>
        <v>2018</v>
      </c>
      <c r="C3047" s="3">
        <f t="shared" si="189"/>
        <v>7</v>
      </c>
      <c r="D3047" s="3">
        <f t="shared" si="190"/>
        <v>21</v>
      </c>
      <c r="E3047" s="3" t="str">
        <f t="shared" si="191"/>
        <v>2018721</v>
      </c>
      <c r="F3047" s="35">
        <v>0.875</v>
      </c>
      <c r="G3047">
        <v>11.4</v>
      </c>
    </row>
    <row r="3048" spans="1:7" x14ac:dyDescent="0.25">
      <c r="A3048" s="34">
        <v>43282</v>
      </c>
      <c r="B3048" s="3">
        <f t="shared" si="188"/>
        <v>2018</v>
      </c>
      <c r="C3048" s="3">
        <f t="shared" si="189"/>
        <v>7</v>
      </c>
      <c r="D3048" s="3">
        <f t="shared" si="190"/>
        <v>22</v>
      </c>
      <c r="E3048" s="3" t="str">
        <f t="shared" si="191"/>
        <v>2018722</v>
      </c>
      <c r="F3048" s="35">
        <v>0.91666666666666663</v>
      </c>
      <c r="G3048">
        <v>11.8</v>
      </c>
    </row>
    <row r="3049" spans="1:7" x14ac:dyDescent="0.25">
      <c r="A3049" s="34">
        <v>43282</v>
      </c>
      <c r="B3049" s="3">
        <f t="shared" si="188"/>
        <v>2018</v>
      </c>
      <c r="C3049" s="3">
        <f t="shared" si="189"/>
        <v>7</v>
      </c>
      <c r="D3049" s="3">
        <f t="shared" si="190"/>
        <v>23</v>
      </c>
      <c r="E3049" s="3" t="str">
        <f t="shared" si="191"/>
        <v>2018723</v>
      </c>
      <c r="F3049" s="35">
        <v>0.95833333333333337</v>
      </c>
      <c r="G3049">
        <v>11.6</v>
      </c>
    </row>
    <row r="3050" spans="1:7" x14ac:dyDescent="0.25">
      <c r="A3050" s="34">
        <v>43313</v>
      </c>
      <c r="B3050" s="3">
        <f t="shared" si="188"/>
        <v>2018</v>
      </c>
      <c r="C3050" s="3">
        <f t="shared" si="189"/>
        <v>8</v>
      </c>
      <c r="D3050" s="3">
        <f t="shared" si="190"/>
        <v>0</v>
      </c>
      <c r="E3050" s="3" t="str">
        <f t="shared" si="191"/>
        <v>201880</v>
      </c>
      <c r="F3050" s="35">
        <v>0</v>
      </c>
      <c r="G3050">
        <v>7.8</v>
      </c>
    </row>
    <row r="3051" spans="1:7" x14ac:dyDescent="0.25">
      <c r="A3051" s="34">
        <v>43313</v>
      </c>
      <c r="B3051" s="3">
        <f t="shared" si="188"/>
        <v>2018</v>
      </c>
      <c r="C3051" s="3">
        <f t="shared" si="189"/>
        <v>8</v>
      </c>
      <c r="D3051" s="3">
        <f t="shared" si="190"/>
        <v>1</v>
      </c>
      <c r="E3051" s="3" t="str">
        <f t="shared" si="191"/>
        <v>201881</v>
      </c>
      <c r="F3051" s="35">
        <v>4.1666666666666664E-2</v>
      </c>
      <c r="G3051">
        <v>7.3</v>
      </c>
    </row>
    <row r="3052" spans="1:7" x14ac:dyDescent="0.25">
      <c r="A3052" s="34">
        <v>43313</v>
      </c>
      <c r="B3052" s="3">
        <f t="shared" si="188"/>
        <v>2018</v>
      </c>
      <c r="C3052" s="3">
        <f t="shared" si="189"/>
        <v>8</v>
      </c>
      <c r="D3052" s="3">
        <f t="shared" si="190"/>
        <v>2</v>
      </c>
      <c r="E3052" s="3" t="str">
        <f t="shared" si="191"/>
        <v>201882</v>
      </c>
      <c r="F3052" s="35">
        <v>8.3333333333333329E-2</v>
      </c>
      <c r="G3052">
        <v>7</v>
      </c>
    </row>
    <row r="3053" spans="1:7" x14ac:dyDescent="0.25">
      <c r="A3053" s="34">
        <v>43313</v>
      </c>
      <c r="B3053" s="3">
        <f t="shared" si="188"/>
        <v>2018</v>
      </c>
      <c r="C3053" s="3">
        <f t="shared" si="189"/>
        <v>8</v>
      </c>
      <c r="D3053" s="3">
        <f t="shared" si="190"/>
        <v>3</v>
      </c>
      <c r="E3053" s="3" t="str">
        <f t="shared" si="191"/>
        <v>201883</v>
      </c>
      <c r="F3053" s="35">
        <v>0.125</v>
      </c>
      <c r="G3053">
        <v>6.9</v>
      </c>
    </row>
    <row r="3054" spans="1:7" x14ac:dyDescent="0.25">
      <c r="A3054" s="34">
        <v>43313</v>
      </c>
      <c r="B3054" s="3">
        <f t="shared" si="188"/>
        <v>2018</v>
      </c>
      <c r="C3054" s="3">
        <f t="shared" si="189"/>
        <v>8</v>
      </c>
      <c r="D3054" s="3">
        <f t="shared" si="190"/>
        <v>4</v>
      </c>
      <c r="E3054" s="3" t="str">
        <f t="shared" si="191"/>
        <v>201884</v>
      </c>
      <c r="F3054" s="35">
        <v>0.16666666666666666</v>
      </c>
      <c r="G3054">
        <v>7.3</v>
      </c>
    </row>
    <row r="3055" spans="1:7" x14ac:dyDescent="0.25">
      <c r="A3055" s="34">
        <v>43313</v>
      </c>
      <c r="B3055" s="3">
        <f t="shared" si="188"/>
        <v>2018</v>
      </c>
      <c r="C3055" s="3">
        <f t="shared" si="189"/>
        <v>8</v>
      </c>
      <c r="D3055" s="3">
        <f t="shared" si="190"/>
        <v>5</v>
      </c>
      <c r="E3055" s="3" t="str">
        <f t="shared" si="191"/>
        <v>201885</v>
      </c>
      <c r="F3055" s="35">
        <v>0.20833333333333334</v>
      </c>
      <c r="G3055">
        <v>8.3000000000000007</v>
      </c>
    </row>
    <row r="3056" spans="1:7" x14ac:dyDescent="0.25">
      <c r="A3056" s="34">
        <v>43313</v>
      </c>
      <c r="B3056" s="3">
        <f t="shared" si="188"/>
        <v>2018</v>
      </c>
      <c r="C3056" s="3">
        <f t="shared" si="189"/>
        <v>8</v>
      </c>
      <c r="D3056" s="3">
        <f t="shared" si="190"/>
        <v>6</v>
      </c>
      <c r="E3056" s="3" t="str">
        <f t="shared" si="191"/>
        <v>201886</v>
      </c>
      <c r="F3056" s="35">
        <v>0.25</v>
      </c>
      <c r="G3056">
        <v>8.1999999999999993</v>
      </c>
    </row>
    <row r="3057" spans="1:7" x14ac:dyDescent="0.25">
      <c r="A3057" s="34">
        <v>43313</v>
      </c>
      <c r="B3057" s="3">
        <f t="shared" si="188"/>
        <v>2018</v>
      </c>
      <c r="C3057" s="3">
        <f t="shared" si="189"/>
        <v>8</v>
      </c>
      <c r="D3057" s="3">
        <f t="shared" si="190"/>
        <v>7</v>
      </c>
      <c r="E3057" s="3" t="str">
        <f t="shared" si="191"/>
        <v>201887</v>
      </c>
      <c r="F3057" s="35">
        <v>0.29166666666666669</v>
      </c>
      <c r="G3057">
        <v>8.1</v>
      </c>
    </row>
    <row r="3058" spans="1:7" x14ac:dyDescent="0.25">
      <c r="A3058" s="34">
        <v>43313</v>
      </c>
      <c r="B3058" s="3">
        <f t="shared" si="188"/>
        <v>2018</v>
      </c>
      <c r="C3058" s="3">
        <f t="shared" si="189"/>
        <v>8</v>
      </c>
      <c r="D3058" s="3">
        <f t="shared" si="190"/>
        <v>8</v>
      </c>
      <c r="E3058" s="3" t="str">
        <f t="shared" si="191"/>
        <v>201888</v>
      </c>
      <c r="F3058" s="35">
        <v>0.33333333333333331</v>
      </c>
      <c r="G3058">
        <v>7.6</v>
      </c>
    </row>
    <row r="3059" spans="1:7" x14ac:dyDescent="0.25">
      <c r="A3059" s="34">
        <v>43313</v>
      </c>
      <c r="B3059" s="3">
        <f t="shared" si="188"/>
        <v>2018</v>
      </c>
      <c r="C3059" s="3">
        <f t="shared" si="189"/>
        <v>8</v>
      </c>
      <c r="D3059" s="3">
        <f t="shared" si="190"/>
        <v>9</v>
      </c>
      <c r="E3059" s="3" t="str">
        <f t="shared" si="191"/>
        <v>201889</v>
      </c>
      <c r="F3059" s="35">
        <v>0.375</v>
      </c>
      <c r="G3059">
        <v>7.4</v>
      </c>
    </row>
    <row r="3060" spans="1:7" x14ac:dyDescent="0.25">
      <c r="A3060" s="34">
        <v>43313</v>
      </c>
      <c r="B3060" s="3">
        <f t="shared" si="188"/>
        <v>2018</v>
      </c>
      <c r="C3060" s="3">
        <f t="shared" si="189"/>
        <v>8</v>
      </c>
      <c r="D3060" s="3">
        <f t="shared" si="190"/>
        <v>10</v>
      </c>
      <c r="E3060" s="3" t="str">
        <f t="shared" si="191"/>
        <v>2018810</v>
      </c>
      <c r="F3060" s="35">
        <v>0.41666666666666669</v>
      </c>
      <c r="G3060">
        <v>7.6</v>
      </c>
    </row>
    <row r="3061" spans="1:7" x14ac:dyDescent="0.25">
      <c r="A3061" s="34">
        <v>43313</v>
      </c>
      <c r="B3061" s="3">
        <f t="shared" si="188"/>
        <v>2018</v>
      </c>
      <c r="C3061" s="3">
        <f t="shared" si="189"/>
        <v>8</v>
      </c>
      <c r="D3061" s="3">
        <f t="shared" si="190"/>
        <v>11</v>
      </c>
      <c r="E3061" s="3" t="str">
        <f t="shared" si="191"/>
        <v>2018811</v>
      </c>
      <c r="F3061" s="35">
        <v>0.45833333333333331</v>
      </c>
      <c r="G3061">
        <v>7.2</v>
      </c>
    </row>
    <row r="3062" spans="1:7" x14ac:dyDescent="0.25">
      <c r="A3062" s="34">
        <v>43313</v>
      </c>
      <c r="B3062" s="3">
        <f t="shared" si="188"/>
        <v>2018</v>
      </c>
      <c r="C3062" s="3">
        <f t="shared" si="189"/>
        <v>8</v>
      </c>
      <c r="D3062" s="3">
        <f t="shared" si="190"/>
        <v>12</v>
      </c>
      <c r="E3062" s="3" t="str">
        <f t="shared" si="191"/>
        <v>2018812</v>
      </c>
      <c r="F3062" s="35">
        <v>0.5</v>
      </c>
      <c r="G3062">
        <v>7.1</v>
      </c>
    </row>
    <row r="3063" spans="1:7" x14ac:dyDescent="0.25">
      <c r="A3063" s="34">
        <v>43313</v>
      </c>
      <c r="B3063" s="3">
        <f t="shared" si="188"/>
        <v>2018</v>
      </c>
      <c r="C3063" s="3">
        <f t="shared" si="189"/>
        <v>8</v>
      </c>
      <c r="D3063" s="3">
        <f t="shared" si="190"/>
        <v>13</v>
      </c>
      <c r="E3063" s="3" t="str">
        <f t="shared" si="191"/>
        <v>2018813</v>
      </c>
      <c r="F3063" s="35">
        <v>0.54166666666666663</v>
      </c>
      <c r="G3063">
        <v>7.3</v>
      </c>
    </row>
    <row r="3064" spans="1:7" x14ac:dyDescent="0.25">
      <c r="A3064" s="34">
        <v>43313</v>
      </c>
      <c r="B3064" s="3">
        <f t="shared" si="188"/>
        <v>2018</v>
      </c>
      <c r="C3064" s="3">
        <f t="shared" si="189"/>
        <v>8</v>
      </c>
      <c r="D3064" s="3">
        <f t="shared" si="190"/>
        <v>14</v>
      </c>
      <c r="E3064" s="3" t="str">
        <f t="shared" si="191"/>
        <v>2018814</v>
      </c>
      <c r="F3064" s="35">
        <v>0.58333333333333337</v>
      </c>
      <c r="G3064">
        <v>7.7</v>
      </c>
    </row>
    <row r="3065" spans="1:7" x14ac:dyDescent="0.25">
      <c r="A3065" s="34">
        <v>43313</v>
      </c>
      <c r="B3065" s="3">
        <f t="shared" si="188"/>
        <v>2018</v>
      </c>
      <c r="C3065" s="3">
        <f t="shared" si="189"/>
        <v>8</v>
      </c>
      <c r="D3065" s="3">
        <f t="shared" si="190"/>
        <v>15</v>
      </c>
      <c r="E3065" s="3" t="str">
        <f t="shared" si="191"/>
        <v>2018815</v>
      </c>
      <c r="F3065" s="35">
        <v>0.625</v>
      </c>
      <c r="G3065">
        <v>7.8</v>
      </c>
    </row>
    <row r="3066" spans="1:7" x14ac:dyDescent="0.25">
      <c r="A3066" s="34">
        <v>43313</v>
      </c>
      <c r="B3066" s="3">
        <f t="shared" si="188"/>
        <v>2018</v>
      </c>
      <c r="C3066" s="3">
        <f t="shared" si="189"/>
        <v>8</v>
      </c>
      <c r="D3066" s="3">
        <f t="shared" si="190"/>
        <v>16</v>
      </c>
      <c r="E3066" s="3" t="str">
        <f t="shared" si="191"/>
        <v>2018816</v>
      </c>
      <c r="F3066" s="35">
        <v>0.66666666666666663</v>
      </c>
      <c r="G3066">
        <v>7.5</v>
      </c>
    </row>
    <row r="3067" spans="1:7" x14ac:dyDescent="0.25">
      <c r="A3067" s="34">
        <v>43313</v>
      </c>
      <c r="B3067" s="3">
        <f t="shared" si="188"/>
        <v>2018</v>
      </c>
      <c r="C3067" s="3">
        <f t="shared" si="189"/>
        <v>8</v>
      </c>
      <c r="D3067" s="3">
        <f t="shared" si="190"/>
        <v>17</v>
      </c>
      <c r="E3067" s="3" t="str">
        <f t="shared" si="191"/>
        <v>2018817</v>
      </c>
      <c r="F3067" s="35">
        <v>0.70833333333333337</v>
      </c>
      <c r="G3067">
        <v>7.9</v>
      </c>
    </row>
    <row r="3068" spans="1:7" x14ac:dyDescent="0.25">
      <c r="A3068" s="34">
        <v>43313</v>
      </c>
      <c r="B3068" s="3">
        <f t="shared" si="188"/>
        <v>2018</v>
      </c>
      <c r="C3068" s="3">
        <f t="shared" si="189"/>
        <v>8</v>
      </c>
      <c r="D3068" s="3">
        <f t="shared" si="190"/>
        <v>18</v>
      </c>
      <c r="E3068" s="3" t="str">
        <f t="shared" si="191"/>
        <v>2018818</v>
      </c>
      <c r="F3068" s="35">
        <v>0.75</v>
      </c>
      <c r="G3068">
        <v>8.4</v>
      </c>
    </row>
    <row r="3069" spans="1:7" x14ac:dyDescent="0.25">
      <c r="A3069" s="34">
        <v>43313</v>
      </c>
      <c r="B3069" s="3">
        <f t="shared" si="188"/>
        <v>2018</v>
      </c>
      <c r="C3069" s="3">
        <f t="shared" si="189"/>
        <v>8</v>
      </c>
      <c r="D3069" s="3">
        <f t="shared" si="190"/>
        <v>19</v>
      </c>
      <c r="E3069" s="3" t="str">
        <f t="shared" si="191"/>
        <v>2018819</v>
      </c>
      <c r="F3069" s="35">
        <v>0.79166666666666663</v>
      </c>
      <c r="G3069">
        <v>8.5</v>
      </c>
    </row>
    <row r="3070" spans="1:7" x14ac:dyDescent="0.25">
      <c r="A3070" s="34">
        <v>43313</v>
      </c>
      <c r="B3070" s="3">
        <f t="shared" si="188"/>
        <v>2018</v>
      </c>
      <c r="C3070" s="3">
        <f t="shared" si="189"/>
        <v>8</v>
      </c>
      <c r="D3070" s="3">
        <f t="shared" si="190"/>
        <v>20</v>
      </c>
      <c r="E3070" s="3" t="str">
        <f t="shared" si="191"/>
        <v>2018820</v>
      </c>
      <c r="F3070" s="35">
        <v>0.83333333333333337</v>
      </c>
      <c r="G3070">
        <v>9.3000000000000007</v>
      </c>
    </row>
    <row r="3071" spans="1:7" x14ac:dyDescent="0.25">
      <c r="A3071" s="34">
        <v>43313</v>
      </c>
      <c r="B3071" s="3">
        <f t="shared" si="188"/>
        <v>2018</v>
      </c>
      <c r="C3071" s="3">
        <f t="shared" si="189"/>
        <v>8</v>
      </c>
      <c r="D3071" s="3">
        <f t="shared" si="190"/>
        <v>21</v>
      </c>
      <c r="E3071" s="3" t="str">
        <f t="shared" si="191"/>
        <v>2018821</v>
      </c>
      <c r="F3071" s="35">
        <v>0.875</v>
      </c>
      <c r="G3071">
        <v>9.3000000000000007</v>
      </c>
    </row>
    <row r="3072" spans="1:7" x14ac:dyDescent="0.25">
      <c r="A3072" s="34">
        <v>43313</v>
      </c>
      <c r="B3072" s="3">
        <f t="shared" si="188"/>
        <v>2018</v>
      </c>
      <c r="C3072" s="3">
        <f t="shared" si="189"/>
        <v>8</v>
      </c>
      <c r="D3072" s="3">
        <f t="shared" si="190"/>
        <v>22</v>
      </c>
      <c r="E3072" s="3" t="str">
        <f t="shared" si="191"/>
        <v>2018822</v>
      </c>
      <c r="F3072" s="35">
        <v>0.91666666666666663</v>
      </c>
      <c r="G3072">
        <v>9.1</v>
      </c>
    </row>
    <row r="3073" spans="1:7" x14ac:dyDescent="0.25">
      <c r="A3073" s="34">
        <v>43313</v>
      </c>
      <c r="B3073" s="3">
        <f t="shared" si="188"/>
        <v>2018</v>
      </c>
      <c r="C3073" s="3">
        <f t="shared" si="189"/>
        <v>8</v>
      </c>
      <c r="D3073" s="3">
        <f t="shared" si="190"/>
        <v>23</v>
      </c>
      <c r="E3073" s="3" t="str">
        <f t="shared" si="191"/>
        <v>2018823</v>
      </c>
      <c r="F3073" s="35">
        <v>0.95833333333333337</v>
      </c>
      <c r="G3073">
        <v>8.8000000000000007</v>
      </c>
    </row>
    <row r="3074" spans="1:7" x14ac:dyDescent="0.25">
      <c r="A3074" s="34">
        <v>43344</v>
      </c>
      <c r="B3074" s="3">
        <f t="shared" si="188"/>
        <v>2018</v>
      </c>
      <c r="C3074" s="3">
        <f t="shared" si="189"/>
        <v>9</v>
      </c>
      <c r="D3074" s="3">
        <f t="shared" si="190"/>
        <v>0</v>
      </c>
      <c r="E3074" s="3" t="str">
        <f t="shared" si="191"/>
        <v>201890</v>
      </c>
      <c r="F3074" s="35">
        <v>0</v>
      </c>
      <c r="G3074">
        <v>9.6999999999999993</v>
      </c>
    </row>
    <row r="3075" spans="1:7" x14ac:dyDescent="0.25">
      <c r="A3075" s="34">
        <v>43344</v>
      </c>
      <c r="B3075" s="3">
        <f t="shared" ref="B3075:B3138" si="192">YEAR(A3075)</f>
        <v>2018</v>
      </c>
      <c r="C3075" s="3">
        <f t="shared" ref="C3075:C3138" si="193">MONTH(A3075)</f>
        <v>9</v>
      </c>
      <c r="D3075" s="3">
        <f t="shared" ref="D3075:D3138" si="194">HOUR(F3075)</f>
        <v>1</v>
      </c>
      <c r="E3075" s="3" t="str">
        <f t="shared" ref="E3075:E3138" si="195">B3075&amp;C3075&amp;D3075</f>
        <v>201891</v>
      </c>
      <c r="F3075" s="35">
        <v>4.1666666666666664E-2</v>
      </c>
      <c r="G3075">
        <v>9.1999999999999993</v>
      </c>
    </row>
    <row r="3076" spans="1:7" x14ac:dyDescent="0.25">
      <c r="A3076" s="34">
        <v>43344</v>
      </c>
      <c r="B3076" s="3">
        <f t="shared" si="192"/>
        <v>2018</v>
      </c>
      <c r="C3076" s="3">
        <f t="shared" si="193"/>
        <v>9</v>
      </c>
      <c r="D3076" s="3">
        <f t="shared" si="194"/>
        <v>2</v>
      </c>
      <c r="E3076" s="3" t="str">
        <f t="shared" si="195"/>
        <v>201892</v>
      </c>
      <c r="F3076" s="35">
        <v>8.3333333333333329E-2</v>
      </c>
      <c r="G3076">
        <v>9.4</v>
      </c>
    </row>
    <row r="3077" spans="1:7" x14ac:dyDescent="0.25">
      <c r="A3077" s="34">
        <v>43344</v>
      </c>
      <c r="B3077" s="3">
        <f t="shared" si="192"/>
        <v>2018</v>
      </c>
      <c r="C3077" s="3">
        <f t="shared" si="193"/>
        <v>9</v>
      </c>
      <c r="D3077" s="3">
        <f t="shared" si="194"/>
        <v>3</v>
      </c>
      <c r="E3077" s="3" t="str">
        <f t="shared" si="195"/>
        <v>201893</v>
      </c>
      <c r="F3077" s="35">
        <v>0.125</v>
      </c>
      <c r="G3077">
        <v>8.6</v>
      </c>
    </row>
    <row r="3078" spans="1:7" x14ac:dyDescent="0.25">
      <c r="A3078" s="34">
        <v>43344</v>
      </c>
      <c r="B3078" s="3">
        <f t="shared" si="192"/>
        <v>2018</v>
      </c>
      <c r="C3078" s="3">
        <f t="shared" si="193"/>
        <v>9</v>
      </c>
      <c r="D3078" s="3">
        <f t="shared" si="194"/>
        <v>4</v>
      </c>
      <c r="E3078" s="3" t="str">
        <f t="shared" si="195"/>
        <v>201894</v>
      </c>
      <c r="F3078" s="35">
        <v>0.16666666666666666</v>
      </c>
      <c r="G3078">
        <v>9.4</v>
      </c>
    </row>
    <row r="3079" spans="1:7" x14ac:dyDescent="0.25">
      <c r="A3079" s="34">
        <v>43344</v>
      </c>
      <c r="B3079" s="3">
        <f t="shared" si="192"/>
        <v>2018</v>
      </c>
      <c r="C3079" s="3">
        <f t="shared" si="193"/>
        <v>9</v>
      </c>
      <c r="D3079" s="3">
        <f t="shared" si="194"/>
        <v>5</v>
      </c>
      <c r="E3079" s="3" t="str">
        <f t="shared" si="195"/>
        <v>201895</v>
      </c>
      <c r="F3079" s="35">
        <v>0.20833333333333334</v>
      </c>
      <c r="G3079">
        <v>10.1</v>
      </c>
    </row>
    <row r="3080" spans="1:7" x14ac:dyDescent="0.25">
      <c r="A3080" s="34">
        <v>43344</v>
      </c>
      <c r="B3080" s="3">
        <f t="shared" si="192"/>
        <v>2018</v>
      </c>
      <c r="C3080" s="3">
        <f t="shared" si="193"/>
        <v>9</v>
      </c>
      <c r="D3080" s="3">
        <f t="shared" si="194"/>
        <v>6</v>
      </c>
      <c r="E3080" s="3" t="str">
        <f t="shared" si="195"/>
        <v>201896</v>
      </c>
      <c r="F3080" s="35">
        <v>0.25</v>
      </c>
      <c r="G3080">
        <v>10.8</v>
      </c>
    </row>
    <row r="3081" spans="1:7" x14ac:dyDescent="0.25">
      <c r="A3081" s="34">
        <v>43344</v>
      </c>
      <c r="B3081" s="3">
        <f t="shared" si="192"/>
        <v>2018</v>
      </c>
      <c r="C3081" s="3">
        <f t="shared" si="193"/>
        <v>9</v>
      </c>
      <c r="D3081" s="3">
        <f t="shared" si="194"/>
        <v>7</v>
      </c>
      <c r="E3081" s="3" t="str">
        <f t="shared" si="195"/>
        <v>201897</v>
      </c>
      <c r="F3081" s="35">
        <v>0.29166666666666669</v>
      </c>
      <c r="G3081">
        <v>11.7</v>
      </c>
    </row>
    <row r="3082" spans="1:7" x14ac:dyDescent="0.25">
      <c r="A3082" s="34">
        <v>43344</v>
      </c>
      <c r="B3082" s="3">
        <f t="shared" si="192"/>
        <v>2018</v>
      </c>
      <c r="C3082" s="3">
        <f t="shared" si="193"/>
        <v>9</v>
      </c>
      <c r="D3082" s="3">
        <f t="shared" si="194"/>
        <v>8</v>
      </c>
      <c r="E3082" s="3" t="str">
        <f t="shared" si="195"/>
        <v>201898</v>
      </c>
      <c r="F3082" s="35">
        <v>0.33333333333333331</v>
      </c>
      <c r="G3082">
        <v>12.1</v>
      </c>
    </row>
    <row r="3083" spans="1:7" x14ac:dyDescent="0.25">
      <c r="A3083" s="34">
        <v>43344</v>
      </c>
      <c r="B3083" s="3">
        <f t="shared" si="192"/>
        <v>2018</v>
      </c>
      <c r="C3083" s="3">
        <f t="shared" si="193"/>
        <v>9</v>
      </c>
      <c r="D3083" s="3">
        <f t="shared" si="194"/>
        <v>9</v>
      </c>
      <c r="E3083" s="3" t="str">
        <f t="shared" si="195"/>
        <v>201899</v>
      </c>
      <c r="F3083" s="35">
        <v>0.375</v>
      </c>
      <c r="G3083">
        <v>10.3</v>
      </c>
    </row>
    <row r="3084" spans="1:7" x14ac:dyDescent="0.25">
      <c r="A3084" s="34">
        <v>43344</v>
      </c>
      <c r="B3084" s="3">
        <f t="shared" si="192"/>
        <v>2018</v>
      </c>
      <c r="C3084" s="3">
        <f t="shared" si="193"/>
        <v>9</v>
      </c>
      <c r="D3084" s="3">
        <f t="shared" si="194"/>
        <v>10</v>
      </c>
      <c r="E3084" s="3" t="str">
        <f t="shared" si="195"/>
        <v>2018910</v>
      </c>
      <c r="F3084" s="35">
        <v>0.41666666666666669</v>
      </c>
      <c r="G3084">
        <v>9</v>
      </c>
    </row>
    <row r="3085" spans="1:7" x14ac:dyDescent="0.25">
      <c r="A3085" s="34">
        <v>43344</v>
      </c>
      <c r="B3085" s="3">
        <f t="shared" si="192"/>
        <v>2018</v>
      </c>
      <c r="C3085" s="3">
        <f t="shared" si="193"/>
        <v>9</v>
      </c>
      <c r="D3085" s="3">
        <f t="shared" si="194"/>
        <v>11</v>
      </c>
      <c r="E3085" s="3" t="str">
        <f t="shared" si="195"/>
        <v>2018911</v>
      </c>
      <c r="F3085" s="35">
        <v>0.45833333333333331</v>
      </c>
      <c r="G3085">
        <v>8.4</v>
      </c>
    </row>
    <row r="3086" spans="1:7" x14ac:dyDescent="0.25">
      <c r="A3086" s="34">
        <v>43344</v>
      </c>
      <c r="B3086" s="3">
        <f t="shared" si="192"/>
        <v>2018</v>
      </c>
      <c r="C3086" s="3">
        <f t="shared" si="193"/>
        <v>9</v>
      </c>
      <c r="D3086" s="3">
        <f t="shared" si="194"/>
        <v>12</v>
      </c>
      <c r="E3086" s="3" t="str">
        <f t="shared" si="195"/>
        <v>2018912</v>
      </c>
      <c r="F3086" s="35">
        <v>0.5</v>
      </c>
      <c r="G3086">
        <v>8.4</v>
      </c>
    </row>
    <row r="3087" spans="1:7" x14ac:dyDescent="0.25">
      <c r="A3087" s="34">
        <v>43344</v>
      </c>
      <c r="B3087" s="3">
        <f t="shared" si="192"/>
        <v>2018</v>
      </c>
      <c r="C3087" s="3">
        <f t="shared" si="193"/>
        <v>9</v>
      </c>
      <c r="D3087" s="3">
        <f t="shared" si="194"/>
        <v>13</v>
      </c>
      <c r="E3087" s="3" t="str">
        <f t="shared" si="195"/>
        <v>2018913</v>
      </c>
      <c r="F3087" s="35">
        <v>0.54166666666666663</v>
      </c>
      <c r="G3087">
        <v>8.3000000000000007</v>
      </c>
    </row>
    <row r="3088" spans="1:7" x14ac:dyDescent="0.25">
      <c r="A3088" s="34">
        <v>43344</v>
      </c>
      <c r="B3088" s="3">
        <f t="shared" si="192"/>
        <v>2018</v>
      </c>
      <c r="C3088" s="3">
        <f t="shared" si="193"/>
        <v>9</v>
      </c>
      <c r="D3088" s="3">
        <f t="shared" si="194"/>
        <v>14</v>
      </c>
      <c r="E3088" s="3" t="str">
        <f t="shared" si="195"/>
        <v>2018914</v>
      </c>
      <c r="F3088" s="35">
        <v>0.58333333333333337</v>
      </c>
      <c r="G3088">
        <v>7.8</v>
      </c>
    </row>
    <row r="3089" spans="1:7" x14ac:dyDescent="0.25">
      <c r="A3089" s="34">
        <v>43344</v>
      </c>
      <c r="B3089" s="3">
        <f t="shared" si="192"/>
        <v>2018</v>
      </c>
      <c r="C3089" s="3">
        <f t="shared" si="193"/>
        <v>9</v>
      </c>
      <c r="D3089" s="3">
        <f t="shared" si="194"/>
        <v>15</v>
      </c>
      <c r="E3089" s="3" t="str">
        <f t="shared" si="195"/>
        <v>2018915</v>
      </c>
      <c r="F3089" s="35">
        <v>0.625</v>
      </c>
      <c r="G3089">
        <v>8</v>
      </c>
    </row>
    <row r="3090" spans="1:7" x14ac:dyDescent="0.25">
      <c r="A3090" s="34">
        <v>43344</v>
      </c>
      <c r="B3090" s="3">
        <f t="shared" si="192"/>
        <v>2018</v>
      </c>
      <c r="C3090" s="3">
        <f t="shared" si="193"/>
        <v>9</v>
      </c>
      <c r="D3090" s="3">
        <f t="shared" si="194"/>
        <v>16</v>
      </c>
      <c r="E3090" s="3" t="str">
        <f t="shared" si="195"/>
        <v>2018916</v>
      </c>
      <c r="F3090" s="35">
        <v>0.66666666666666663</v>
      </c>
      <c r="G3090">
        <v>8.3000000000000007</v>
      </c>
    </row>
    <row r="3091" spans="1:7" x14ac:dyDescent="0.25">
      <c r="A3091" s="34">
        <v>43344</v>
      </c>
      <c r="B3091" s="3">
        <f t="shared" si="192"/>
        <v>2018</v>
      </c>
      <c r="C3091" s="3">
        <f t="shared" si="193"/>
        <v>9</v>
      </c>
      <c r="D3091" s="3">
        <f t="shared" si="194"/>
        <v>17</v>
      </c>
      <c r="E3091" s="3" t="str">
        <f t="shared" si="195"/>
        <v>2018917</v>
      </c>
      <c r="F3091" s="35">
        <v>0.70833333333333337</v>
      </c>
      <c r="G3091">
        <v>9</v>
      </c>
    </row>
    <row r="3092" spans="1:7" x14ac:dyDescent="0.25">
      <c r="A3092" s="34">
        <v>43344</v>
      </c>
      <c r="B3092" s="3">
        <f t="shared" si="192"/>
        <v>2018</v>
      </c>
      <c r="C3092" s="3">
        <f t="shared" si="193"/>
        <v>9</v>
      </c>
      <c r="D3092" s="3">
        <f t="shared" si="194"/>
        <v>18</v>
      </c>
      <c r="E3092" s="3" t="str">
        <f t="shared" si="195"/>
        <v>2018918</v>
      </c>
      <c r="F3092" s="35">
        <v>0.75</v>
      </c>
      <c r="G3092">
        <v>9.8000000000000007</v>
      </c>
    </row>
    <row r="3093" spans="1:7" x14ac:dyDescent="0.25">
      <c r="A3093" s="34">
        <v>43344</v>
      </c>
      <c r="B3093" s="3">
        <f t="shared" si="192"/>
        <v>2018</v>
      </c>
      <c r="C3093" s="3">
        <f t="shared" si="193"/>
        <v>9</v>
      </c>
      <c r="D3093" s="3">
        <f t="shared" si="194"/>
        <v>19</v>
      </c>
      <c r="E3093" s="3" t="str">
        <f t="shared" si="195"/>
        <v>2018919</v>
      </c>
      <c r="F3093" s="35">
        <v>0.79166666666666663</v>
      </c>
      <c r="G3093">
        <v>10.7</v>
      </c>
    </row>
    <row r="3094" spans="1:7" x14ac:dyDescent="0.25">
      <c r="A3094" s="34">
        <v>43344</v>
      </c>
      <c r="B3094" s="3">
        <f t="shared" si="192"/>
        <v>2018</v>
      </c>
      <c r="C3094" s="3">
        <f t="shared" si="193"/>
        <v>9</v>
      </c>
      <c r="D3094" s="3">
        <f t="shared" si="194"/>
        <v>20</v>
      </c>
      <c r="E3094" s="3" t="str">
        <f t="shared" si="195"/>
        <v>2018920</v>
      </c>
      <c r="F3094" s="35">
        <v>0.83333333333333337</v>
      </c>
      <c r="G3094">
        <v>10.8</v>
      </c>
    </row>
    <row r="3095" spans="1:7" x14ac:dyDescent="0.25">
      <c r="A3095" s="34">
        <v>43344</v>
      </c>
      <c r="B3095" s="3">
        <f t="shared" si="192"/>
        <v>2018</v>
      </c>
      <c r="C3095" s="3">
        <f t="shared" si="193"/>
        <v>9</v>
      </c>
      <c r="D3095" s="3">
        <f t="shared" si="194"/>
        <v>21</v>
      </c>
      <c r="E3095" s="3" t="str">
        <f t="shared" si="195"/>
        <v>2018921</v>
      </c>
      <c r="F3095" s="35">
        <v>0.875</v>
      </c>
      <c r="G3095">
        <v>10.8</v>
      </c>
    </row>
    <row r="3096" spans="1:7" x14ac:dyDescent="0.25">
      <c r="A3096" s="34">
        <v>43344</v>
      </c>
      <c r="B3096" s="3">
        <f t="shared" si="192"/>
        <v>2018</v>
      </c>
      <c r="C3096" s="3">
        <f t="shared" si="193"/>
        <v>9</v>
      </c>
      <c r="D3096" s="3">
        <f t="shared" si="194"/>
        <v>22</v>
      </c>
      <c r="E3096" s="3" t="str">
        <f t="shared" si="195"/>
        <v>2018922</v>
      </c>
      <c r="F3096" s="35">
        <v>0.91666666666666663</v>
      </c>
      <c r="G3096">
        <v>10.5</v>
      </c>
    </row>
    <row r="3097" spans="1:7" x14ac:dyDescent="0.25">
      <c r="A3097" s="34">
        <v>43344</v>
      </c>
      <c r="B3097" s="3">
        <f t="shared" si="192"/>
        <v>2018</v>
      </c>
      <c r="C3097" s="3">
        <f t="shared" si="193"/>
        <v>9</v>
      </c>
      <c r="D3097" s="3">
        <f t="shared" si="194"/>
        <v>23</v>
      </c>
      <c r="E3097" s="3" t="str">
        <f t="shared" si="195"/>
        <v>2018923</v>
      </c>
      <c r="F3097" s="35">
        <v>0.95833333333333337</v>
      </c>
      <c r="G3097">
        <v>9.9</v>
      </c>
    </row>
    <row r="3098" spans="1:7" x14ac:dyDescent="0.25">
      <c r="A3098" s="34">
        <v>43374</v>
      </c>
      <c r="B3098" s="3">
        <f t="shared" si="192"/>
        <v>2018</v>
      </c>
      <c r="C3098" s="3">
        <f t="shared" si="193"/>
        <v>10</v>
      </c>
      <c r="D3098" s="3">
        <f t="shared" si="194"/>
        <v>0</v>
      </c>
      <c r="E3098" s="3" t="str">
        <f t="shared" si="195"/>
        <v>2018100</v>
      </c>
      <c r="F3098" s="35">
        <v>0</v>
      </c>
      <c r="G3098">
        <v>10.6</v>
      </c>
    </row>
    <row r="3099" spans="1:7" x14ac:dyDescent="0.25">
      <c r="A3099" s="34">
        <v>43374</v>
      </c>
      <c r="B3099" s="3">
        <f t="shared" si="192"/>
        <v>2018</v>
      </c>
      <c r="C3099" s="3">
        <f t="shared" si="193"/>
        <v>10</v>
      </c>
      <c r="D3099" s="3">
        <f t="shared" si="194"/>
        <v>1</v>
      </c>
      <c r="E3099" s="3" t="str">
        <f t="shared" si="195"/>
        <v>2018101</v>
      </c>
      <c r="F3099" s="35">
        <v>4.1666666666666664E-2</v>
      </c>
      <c r="G3099">
        <v>9.6</v>
      </c>
    </row>
    <row r="3100" spans="1:7" x14ac:dyDescent="0.25">
      <c r="A3100" s="34">
        <v>43374</v>
      </c>
      <c r="B3100" s="3">
        <f t="shared" si="192"/>
        <v>2018</v>
      </c>
      <c r="C3100" s="3">
        <f t="shared" si="193"/>
        <v>10</v>
      </c>
      <c r="D3100" s="3">
        <f t="shared" si="194"/>
        <v>2</v>
      </c>
      <c r="E3100" s="3" t="str">
        <f t="shared" si="195"/>
        <v>2018102</v>
      </c>
      <c r="F3100" s="35">
        <v>8.3333333333333329E-2</v>
      </c>
      <c r="G3100">
        <v>9.1999999999999993</v>
      </c>
    </row>
    <row r="3101" spans="1:7" x14ac:dyDescent="0.25">
      <c r="A3101" s="34">
        <v>43374</v>
      </c>
      <c r="B3101" s="3">
        <f t="shared" si="192"/>
        <v>2018</v>
      </c>
      <c r="C3101" s="3">
        <f t="shared" si="193"/>
        <v>10</v>
      </c>
      <c r="D3101" s="3">
        <f t="shared" si="194"/>
        <v>3</v>
      </c>
      <c r="E3101" s="3" t="str">
        <f t="shared" si="195"/>
        <v>2018103</v>
      </c>
      <c r="F3101" s="35">
        <v>0.125</v>
      </c>
      <c r="G3101">
        <v>9.1999999999999993</v>
      </c>
    </row>
    <row r="3102" spans="1:7" x14ac:dyDescent="0.25">
      <c r="A3102" s="34">
        <v>43374</v>
      </c>
      <c r="B3102" s="3">
        <f t="shared" si="192"/>
        <v>2018</v>
      </c>
      <c r="C3102" s="3">
        <f t="shared" si="193"/>
        <v>10</v>
      </c>
      <c r="D3102" s="3">
        <f t="shared" si="194"/>
        <v>4</v>
      </c>
      <c r="E3102" s="3" t="str">
        <f t="shared" si="195"/>
        <v>2018104</v>
      </c>
      <c r="F3102" s="35">
        <v>0.16666666666666666</v>
      </c>
      <c r="G3102">
        <v>9.6</v>
      </c>
    </row>
    <row r="3103" spans="1:7" x14ac:dyDescent="0.25">
      <c r="A3103" s="34">
        <v>43374</v>
      </c>
      <c r="B3103" s="3">
        <f t="shared" si="192"/>
        <v>2018</v>
      </c>
      <c r="C3103" s="3">
        <f t="shared" si="193"/>
        <v>10</v>
      </c>
      <c r="D3103" s="3">
        <f t="shared" si="194"/>
        <v>5</v>
      </c>
      <c r="E3103" s="3" t="str">
        <f t="shared" si="195"/>
        <v>2018105</v>
      </c>
      <c r="F3103" s="35">
        <v>0.20833333333333334</v>
      </c>
      <c r="G3103">
        <v>11.1</v>
      </c>
    </row>
    <row r="3104" spans="1:7" x14ac:dyDescent="0.25">
      <c r="A3104" s="34">
        <v>43374</v>
      </c>
      <c r="B3104" s="3">
        <f t="shared" si="192"/>
        <v>2018</v>
      </c>
      <c r="C3104" s="3">
        <f t="shared" si="193"/>
        <v>10</v>
      </c>
      <c r="D3104" s="3">
        <f t="shared" si="194"/>
        <v>6</v>
      </c>
      <c r="E3104" s="3" t="str">
        <f t="shared" si="195"/>
        <v>2018106</v>
      </c>
      <c r="F3104" s="35">
        <v>0.25</v>
      </c>
      <c r="G3104">
        <v>11.3</v>
      </c>
    </row>
    <row r="3105" spans="1:7" x14ac:dyDescent="0.25">
      <c r="A3105" s="34">
        <v>43374</v>
      </c>
      <c r="B3105" s="3">
        <f t="shared" si="192"/>
        <v>2018</v>
      </c>
      <c r="C3105" s="3">
        <f t="shared" si="193"/>
        <v>10</v>
      </c>
      <c r="D3105" s="3">
        <f t="shared" si="194"/>
        <v>7</v>
      </c>
      <c r="E3105" s="3" t="str">
        <f t="shared" si="195"/>
        <v>2018107</v>
      </c>
      <c r="F3105" s="35">
        <v>0.29166666666666669</v>
      </c>
      <c r="G3105">
        <v>11.7</v>
      </c>
    </row>
    <row r="3106" spans="1:7" x14ac:dyDescent="0.25">
      <c r="A3106" s="34">
        <v>43374</v>
      </c>
      <c r="B3106" s="3">
        <f t="shared" si="192"/>
        <v>2018</v>
      </c>
      <c r="C3106" s="3">
        <f t="shared" si="193"/>
        <v>10</v>
      </c>
      <c r="D3106" s="3">
        <f t="shared" si="194"/>
        <v>8</v>
      </c>
      <c r="E3106" s="3" t="str">
        <f t="shared" si="195"/>
        <v>2018108</v>
      </c>
      <c r="F3106" s="35">
        <v>0.33333333333333331</v>
      </c>
      <c r="G3106">
        <v>11.5</v>
      </c>
    </row>
    <row r="3107" spans="1:7" x14ac:dyDescent="0.25">
      <c r="A3107" s="34">
        <v>43374</v>
      </c>
      <c r="B3107" s="3">
        <f t="shared" si="192"/>
        <v>2018</v>
      </c>
      <c r="C3107" s="3">
        <f t="shared" si="193"/>
        <v>10</v>
      </c>
      <c r="D3107" s="3">
        <f t="shared" si="194"/>
        <v>9</v>
      </c>
      <c r="E3107" s="3" t="str">
        <f t="shared" si="195"/>
        <v>2018109</v>
      </c>
      <c r="F3107" s="35">
        <v>0.375</v>
      </c>
      <c r="G3107">
        <v>11.5</v>
      </c>
    </row>
    <row r="3108" spans="1:7" x14ac:dyDescent="0.25">
      <c r="A3108" s="34">
        <v>43374</v>
      </c>
      <c r="B3108" s="3">
        <f t="shared" si="192"/>
        <v>2018</v>
      </c>
      <c r="C3108" s="3">
        <f t="shared" si="193"/>
        <v>10</v>
      </c>
      <c r="D3108" s="3">
        <f t="shared" si="194"/>
        <v>10</v>
      </c>
      <c r="E3108" s="3" t="str">
        <f t="shared" si="195"/>
        <v>20181010</v>
      </c>
      <c r="F3108" s="35">
        <v>0.41666666666666669</v>
      </c>
      <c r="G3108">
        <v>10.6</v>
      </c>
    </row>
    <row r="3109" spans="1:7" x14ac:dyDescent="0.25">
      <c r="A3109" s="34">
        <v>43374</v>
      </c>
      <c r="B3109" s="3">
        <f t="shared" si="192"/>
        <v>2018</v>
      </c>
      <c r="C3109" s="3">
        <f t="shared" si="193"/>
        <v>10</v>
      </c>
      <c r="D3109" s="3">
        <f t="shared" si="194"/>
        <v>11</v>
      </c>
      <c r="E3109" s="3" t="str">
        <f t="shared" si="195"/>
        <v>20181011</v>
      </c>
      <c r="F3109" s="35">
        <v>0.45833333333333331</v>
      </c>
      <c r="G3109">
        <v>10.4</v>
      </c>
    </row>
    <row r="3110" spans="1:7" x14ac:dyDescent="0.25">
      <c r="A3110" s="34">
        <v>43374</v>
      </c>
      <c r="B3110" s="3">
        <f t="shared" si="192"/>
        <v>2018</v>
      </c>
      <c r="C3110" s="3">
        <f t="shared" si="193"/>
        <v>10</v>
      </c>
      <c r="D3110" s="3">
        <f t="shared" si="194"/>
        <v>12</v>
      </c>
      <c r="E3110" s="3" t="str">
        <f t="shared" si="195"/>
        <v>20181012</v>
      </c>
      <c r="F3110" s="35">
        <v>0.5</v>
      </c>
      <c r="G3110">
        <v>10.1</v>
      </c>
    </row>
    <row r="3111" spans="1:7" x14ac:dyDescent="0.25">
      <c r="A3111" s="34">
        <v>43374</v>
      </c>
      <c r="B3111" s="3">
        <f t="shared" si="192"/>
        <v>2018</v>
      </c>
      <c r="C3111" s="3">
        <f t="shared" si="193"/>
        <v>10</v>
      </c>
      <c r="D3111" s="3">
        <f t="shared" si="194"/>
        <v>13</v>
      </c>
      <c r="E3111" s="3" t="str">
        <f t="shared" si="195"/>
        <v>20181013</v>
      </c>
      <c r="F3111" s="35">
        <v>0.54166666666666663</v>
      </c>
      <c r="G3111">
        <v>9.8000000000000007</v>
      </c>
    </row>
    <row r="3112" spans="1:7" x14ac:dyDescent="0.25">
      <c r="A3112" s="34">
        <v>43374</v>
      </c>
      <c r="B3112" s="3">
        <f t="shared" si="192"/>
        <v>2018</v>
      </c>
      <c r="C3112" s="3">
        <f t="shared" si="193"/>
        <v>10</v>
      </c>
      <c r="D3112" s="3">
        <f t="shared" si="194"/>
        <v>14</v>
      </c>
      <c r="E3112" s="3" t="str">
        <f t="shared" si="195"/>
        <v>20181014</v>
      </c>
      <c r="F3112" s="35">
        <v>0.58333333333333337</v>
      </c>
      <c r="G3112">
        <v>10.1</v>
      </c>
    </row>
    <row r="3113" spans="1:7" x14ac:dyDescent="0.25">
      <c r="A3113" s="34">
        <v>43374</v>
      </c>
      <c r="B3113" s="3">
        <f t="shared" si="192"/>
        <v>2018</v>
      </c>
      <c r="C3113" s="3">
        <f t="shared" si="193"/>
        <v>10</v>
      </c>
      <c r="D3113" s="3">
        <f t="shared" si="194"/>
        <v>15</v>
      </c>
      <c r="E3113" s="3" t="str">
        <f t="shared" si="195"/>
        <v>20181015</v>
      </c>
      <c r="F3113" s="35">
        <v>0.625</v>
      </c>
      <c r="G3113">
        <v>10.3</v>
      </c>
    </row>
    <row r="3114" spans="1:7" x14ac:dyDescent="0.25">
      <c r="A3114" s="34">
        <v>43374</v>
      </c>
      <c r="B3114" s="3">
        <f t="shared" si="192"/>
        <v>2018</v>
      </c>
      <c r="C3114" s="3">
        <f t="shared" si="193"/>
        <v>10</v>
      </c>
      <c r="D3114" s="3">
        <f t="shared" si="194"/>
        <v>16</v>
      </c>
      <c r="E3114" s="3" t="str">
        <f t="shared" si="195"/>
        <v>20181016</v>
      </c>
      <c r="F3114" s="35">
        <v>0.66666666666666663</v>
      </c>
      <c r="G3114">
        <v>11.3</v>
      </c>
    </row>
    <row r="3115" spans="1:7" x14ac:dyDescent="0.25">
      <c r="A3115" s="34">
        <v>43374</v>
      </c>
      <c r="B3115" s="3">
        <f t="shared" si="192"/>
        <v>2018</v>
      </c>
      <c r="C3115" s="3">
        <f t="shared" si="193"/>
        <v>10</v>
      </c>
      <c r="D3115" s="3">
        <f t="shared" si="194"/>
        <v>17</v>
      </c>
      <c r="E3115" s="3" t="str">
        <f t="shared" si="195"/>
        <v>20181017</v>
      </c>
      <c r="F3115" s="35">
        <v>0.70833333333333337</v>
      </c>
      <c r="G3115">
        <v>12.5</v>
      </c>
    </row>
    <row r="3116" spans="1:7" x14ac:dyDescent="0.25">
      <c r="A3116" s="34">
        <v>43374</v>
      </c>
      <c r="B3116" s="3">
        <f t="shared" si="192"/>
        <v>2018</v>
      </c>
      <c r="C3116" s="3">
        <f t="shared" si="193"/>
        <v>10</v>
      </c>
      <c r="D3116" s="3">
        <f t="shared" si="194"/>
        <v>18</v>
      </c>
      <c r="E3116" s="3" t="str">
        <f t="shared" si="195"/>
        <v>20181018</v>
      </c>
      <c r="F3116" s="35">
        <v>0.75</v>
      </c>
      <c r="G3116">
        <v>14.3</v>
      </c>
    </row>
    <row r="3117" spans="1:7" x14ac:dyDescent="0.25">
      <c r="A3117" s="34">
        <v>43374</v>
      </c>
      <c r="B3117" s="3">
        <f t="shared" si="192"/>
        <v>2018</v>
      </c>
      <c r="C3117" s="3">
        <f t="shared" si="193"/>
        <v>10</v>
      </c>
      <c r="D3117" s="3">
        <f t="shared" si="194"/>
        <v>19</v>
      </c>
      <c r="E3117" s="3" t="str">
        <f t="shared" si="195"/>
        <v>20181019</v>
      </c>
      <c r="F3117" s="35">
        <v>0.79166666666666663</v>
      </c>
      <c r="G3117">
        <v>14.9</v>
      </c>
    </row>
    <row r="3118" spans="1:7" x14ac:dyDescent="0.25">
      <c r="A3118" s="34">
        <v>43374</v>
      </c>
      <c r="B3118" s="3">
        <f t="shared" si="192"/>
        <v>2018</v>
      </c>
      <c r="C3118" s="3">
        <f t="shared" si="193"/>
        <v>10</v>
      </c>
      <c r="D3118" s="3">
        <f t="shared" si="194"/>
        <v>20</v>
      </c>
      <c r="E3118" s="3" t="str">
        <f t="shared" si="195"/>
        <v>20181020</v>
      </c>
      <c r="F3118" s="35">
        <v>0.83333333333333337</v>
      </c>
      <c r="G3118">
        <v>14.7</v>
      </c>
    </row>
    <row r="3119" spans="1:7" x14ac:dyDescent="0.25">
      <c r="A3119" s="34">
        <v>43374</v>
      </c>
      <c r="B3119" s="3">
        <f t="shared" si="192"/>
        <v>2018</v>
      </c>
      <c r="C3119" s="3">
        <f t="shared" si="193"/>
        <v>10</v>
      </c>
      <c r="D3119" s="3">
        <f t="shared" si="194"/>
        <v>21</v>
      </c>
      <c r="E3119" s="3" t="str">
        <f t="shared" si="195"/>
        <v>20181021</v>
      </c>
      <c r="F3119" s="35">
        <v>0.875</v>
      </c>
      <c r="G3119">
        <v>13.9</v>
      </c>
    </row>
    <row r="3120" spans="1:7" x14ac:dyDescent="0.25">
      <c r="A3120" s="34">
        <v>43374</v>
      </c>
      <c r="B3120" s="3">
        <f t="shared" si="192"/>
        <v>2018</v>
      </c>
      <c r="C3120" s="3">
        <f t="shared" si="193"/>
        <v>10</v>
      </c>
      <c r="D3120" s="3">
        <f t="shared" si="194"/>
        <v>22</v>
      </c>
      <c r="E3120" s="3" t="str">
        <f t="shared" si="195"/>
        <v>20181022</v>
      </c>
      <c r="F3120" s="35">
        <v>0.91666666666666663</v>
      </c>
      <c r="G3120">
        <v>13.7</v>
      </c>
    </row>
    <row r="3121" spans="1:7" x14ac:dyDescent="0.25">
      <c r="A3121" s="34">
        <v>43374</v>
      </c>
      <c r="B3121" s="3">
        <f t="shared" si="192"/>
        <v>2018</v>
      </c>
      <c r="C3121" s="3">
        <f t="shared" si="193"/>
        <v>10</v>
      </c>
      <c r="D3121" s="3">
        <f t="shared" si="194"/>
        <v>23</v>
      </c>
      <c r="E3121" s="3" t="str">
        <f t="shared" si="195"/>
        <v>20181023</v>
      </c>
      <c r="F3121" s="35">
        <v>0.95833333333333337</v>
      </c>
      <c r="G3121">
        <v>12.2</v>
      </c>
    </row>
    <row r="3122" spans="1:7" x14ac:dyDescent="0.25">
      <c r="A3122" s="34">
        <v>43405</v>
      </c>
      <c r="B3122" s="3">
        <f t="shared" si="192"/>
        <v>2018</v>
      </c>
      <c r="C3122" s="3">
        <f t="shared" si="193"/>
        <v>11</v>
      </c>
      <c r="D3122" s="3">
        <f t="shared" si="194"/>
        <v>0</v>
      </c>
      <c r="E3122" s="3" t="str">
        <f t="shared" si="195"/>
        <v>2018110</v>
      </c>
      <c r="F3122" s="35">
        <v>0</v>
      </c>
      <c r="G3122">
        <v>15.1</v>
      </c>
    </row>
    <row r="3123" spans="1:7" x14ac:dyDescent="0.25">
      <c r="A3123" s="34">
        <v>43405</v>
      </c>
      <c r="B3123" s="3">
        <f t="shared" si="192"/>
        <v>2018</v>
      </c>
      <c r="C3123" s="3">
        <f t="shared" si="193"/>
        <v>11</v>
      </c>
      <c r="D3123" s="3">
        <f t="shared" si="194"/>
        <v>1</v>
      </c>
      <c r="E3123" s="3" t="str">
        <f t="shared" si="195"/>
        <v>2018111</v>
      </c>
      <c r="F3123" s="35">
        <v>4.1666666666666664E-2</v>
      </c>
      <c r="G3123">
        <v>13.8</v>
      </c>
    </row>
    <row r="3124" spans="1:7" x14ac:dyDescent="0.25">
      <c r="A3124" s="34">
        <v>43405</v>
      </c>
      <c r="B3124" s="3">
        <f t="shared" si="192"/>
        <v>2018</v>
      </c>
      <c r="C3124" s="3">
        <f t="shared" si="193"/>
        <v>11</v>
      </c>
      <c r="D3124" s="3">
        <f t="shared" si="194"/>
        <v>2</v>
      </c>
      <c r="E3124" s="3" t="str">
        <f t="shared" si="195"/>
        <v>2018112</v>
      </c>
      <c r="F3124" s="35">
        <v>8.3333333333333329E-2</v>
      </c>
      <c r="G3124">
        <v>13.4</v>
      </c>
    </row>
    <row r="3125" spans="1:7" x14ac:dyDescent="0.25">
      <c r="A3125" s="34">
        <v>43405</v>
      </c>
      <c r="B3125" s="3">
        <f t="shared" si="192"/>
        <v>2018</v>
      </c>
      <c r="C3125" s="3">
        <f t="shared" si="193"/>
        <v>11</v>
      </c>
      <c r="D3125" s="3">
        <f t="shared" si="194"/>
        <v>3</v>
      </c>
      <c r="E3125" s="3" t="str">
        <f t="shared" si="195"/>
        <v>2018113</v>
      </c>
      <c r="F3125" s="35">
        <v>0.125</v>
      </c>
      <c r="G3125">
        <v>12.8</v>
      </c>
    </row>
    <row r="3126" spans="1:7" x14ac:dyDescent="0.25">
      <c r="A3126" s="34">
        <v>43405</v>
      </c>
      <c r="B3126" s="3">
        <f t="shared" si="192"/>
        <v>2018</v>
      </c>
      <c r="C3126" s="3">
        <f t="shared" si="193"/>
        <v>11</v>
      </c>
      <c r="D3126" s="3">
        <f t="shared" si="194"/>
        <v>4</v>
      </c>
      <c r="E3126" s="3" t="str">
        <f t="shared" si="195"/>
        <v>2018114</v>
      </c>
      <c r="F3126" s="35">
        <v>0.16666666666666666</v>
      </c>
      <c r="G3126">
        <v>12.9</v>
      </c>
    </row>
    <row r="3127" spans="1:7" x14ac:dyDescent="0.25">
      <c r="A3127" s="34">
        <v>43405</v>
      </c>
      <c r="B3127" s="3">
        <f t="shared" si="192"/>
        <v>2018</v>
      </c>
      <c r="C3127" s="3">
        <f t="shared" si="193"/>
        <v>11</v>
      </c>
      <c r="D3127" s="3">
        <f t="shared" si="194"/>
        <v>5</v>
      </c>
      <c r="E3127" s="3" t="str">
        <f t="shared" si="195"/>
        <v>2018115</v>
      </c>
      <c r="F3127" s="35">
        <v>0.20833333333333334</v>
      </c>
      <c r="G3127">
        <v>13.7</v>
      </c>
    </row>
    <row r="3128" spans="1:7" x14ac:dyDescent="0.25">
      <c r="A3128" s="34">
        <v>43405</v>
      </c>
      <c r="B3128" s="3">
        <f t="shared" si="192"/>
        <v>2018</v>
      </c>
      <c r="C3128" s="3">
        <f t="shared" si="193"/>
        <v>11</v>
      </c>
      <c r="D3128" s="3">
        <f t="shared" si="194"/>
        <v>6</v>
      </c>
      <c r="E3128" s="3" t="str">
        <f t="shared" si="195"/>
        <v>2018116</v>
      </c>
      <c r="F3128" s="35">
        <v>0.25</v>
      </c>
      <c r="G3128">
        <v>14.3</v>
      </c>
    </row>
    <row r="3129" spans="1:7" x14ac:dyDescent="0.25">
      <c r="A3129" s="34">
        <v>43405</v>
      </c>
      <c r="B3129" s="3">
        <f t="shared" si="192"/>
        <v>2018</v>
      </c>
      <c r="C3129" s="3">
        <f t="shared" si="193"/>
        <v>11</v>
      </c>
      <c r="D3129" s="3">
        <f t="shared" si="194"/>
        <v>7</v>
      </c>
      <c r="E3129" s="3" t="str">
        <f t="shared" si="195"/>
        <v>2018117</v>
      </c>
      <c r="F3129" s="35">
        <v>0.29166666666666669</v>
      </c>
      <c r="G3129">
        <v>14.4</v>
      </c>
    </row>
    <row r="3130" spans="1:7" x14ac:dyDescent="0.25">
      <c r="A3130" s="34">
        <v>43405</v>
      </c>
      <c r="B3130" s="3">
        <f t="shared" si="192"/>
        <v>2018</v>
      </c>
      <c r="C3130" s="3">
        <f t="shared" si="193"/>
        <v>11</v>
      </c>
      <c r="D3130" s="3">
        <f t="shared" si="194"/>
        <v>8</v>
      </c>
      <c r="E3130" s="3" t="str">
        <f t="shared" si="195"/>
        <v>2018118</v>
      </c>
      <c r="F3130" s="35">
        <v>0.33333333333333331</v>
      </c>
      <c r="G3130">
        <v>14.8</v>
      </c>
    </row>
    <row r="3131" spans="1:7" x14ac:dyDescent="0.25">
      <c r="A3131" s="34">
        <v>43405</v>
      </c>
      <c r="B3131" s="3">
        <f t="shared" si="192"/>
        <v>2018</v>
      </c>
      <c r="C3131" s="3">
        <f t="shared" si="193"/>
        <v>11</v>
      </c>
      <c r="D3131" s="3">
        <f t="shared" si="194"/>
        <v>9</v>
      </c>
      <c r="E3131" s="3" t="str">
        <f t="shared" si="195"/>
        <v>2018119</v>
      </c>
      <c r="F3131" s="35">
        <v>0.375</v>
      </c>
      <c r="G3131">
        <v>14.8</v>
      </c>
    </row>
    <row r="3132" spans="1:7" x14ac:dyDescent="0.25">
      <c r="A3132" s="34">
        <v>43405</v>
      </c>
      <c r="B3132" s="3">
        <f t="shared" si="192"/>
        <v>2018</v>
      </c>
      <c r="C3132" s="3">
        <f t="shared" si="193"/>
        <v>11</v>
      </c>
      <c r="D3132" s="3">
        <f t="shared" si="194"/>
        <v>10</v>
      </c>
      <c r="E3132" s="3" t="str">
        <f t="shared" si="195"/>
        <v>20181110</v>
      </c>
      <c r="F3132" s="35">
        <v>0.41666666666666669</v>
      </c>
      <c r="G3132">
        <v>14.3</v>
      </c>
    </row>
    <row r="3133" spans="1:7" x14ac:dyDescent="0.25">
      <c r="A3133" s="34">
        <v>43405</v>
      </c>
      <c r="B3133" s="3">
        <f t="shared" si="192"/>
        <v>2018</v>
      </c>
      <c r="C3133" s="3">
        <f t="shared" si="193"/>
        <v>11</v>
      </c>
      <c r="D3133" s="3">
        <f t="shared" si="194"/>
        <v>11</v>
      </c>
      <c r="E3133" s="3" t="str">
        <f t="shared" si="195"/>
        <v>20181111</v>
      </c>
      <c r="F3133" s="35">
        <v>0.45833333333333331</v>
      </c>
      <c r="G3133">
        <v>13.9</v>
      </c>
    </row>
    <row r="3134" spans="1:7" x14ac:dyDescent="0.25">
      <c r="A3134" s="34">
        <v>43405</v>
      </c>
      <c r="B3134" s="3">
        <f t="shared" si="192"/>
        <v>2018</v>
      </c>
      <c r="C3134" s="3">
        <f t="shared" si="193"/>
        <v>11</v>
      </c>
      <c r="D3134" s="3">
        <f t="shared" si="194"/>
        <v>12</v>
      </c>
      <c r="E3134" s="3" t="str">
        <f t="shared" si="195"/>
        <v>20181112</v>
      </c>
      <c r="F3134" s="35">
        <v>0.5</v>
      </c>
      <c r="G3134">
        <v>13.4</v>
      </c>
    </row>
    <row r="3135" spans="1:7" x14ac:dyDescent="0.25">
      <c r="A3135" s="34">
        <v>43405</v>
      </c>
      <c r="B3135" s="3">
        <f t="shared" si="192"/>
        <v>2018</v>
      </c>
      <c r="C3135" s="3">
        <f t="shared" si="193"/>
        <v>11</v>
      </c>
      <c r="D3135" s="3">
        <f t="shared" si="194"/>
        <v>13</v>
      </c>
      <c r="E3135" s="3" t="str">
        <f t="shared" si="195"/>
        <v>20181113</v>
      </c>
      <c r="F3135" s="35">
        <v>0.54166666666666663</v>
      </c>
      <c r="G3135">
        <v>13.5</v>
      </c>
    </row>
    <row r="3136" spans="1:7" x14ac:dyDescent="0.25">
      <c r="A3136" s="34">
        <v>43405</v>
      </c>
      <c r="B3136" s="3">
        <f t="shared" si="192"/>
        <v>2018</v>
      </c>
      <c r="C3136" s="3">
        <f t="shared" si="193"/>
        <v>11</v>
      </c>
      <c r="D3136" s="3">
        <f t="shared" si="194"/>
        <v>14</v>
      </c>
      <c r="E3136" s="3" t="str">
        <f t="shared" si="195"/>
        <v>20181114</v>
      </c>
      <c r="F3136" s="35">
        <v>0.58333333333333337</v>
      </c>
      <c r="G3136">
        <v>13.3</v>
      </c>
    </row>
    <row r="3137" spans="1:7" x14ac:dyDescent="0.25">
      <c r="A3137" s="34">
        <v>43405</v>
      </c>
      <c r="B3137" s="3">
        <f t="shared" si="192"/>
        <v>2018</v>
      </c>
      <c r="C3137" s="3">
        <f t="shared" si="193"/>
        <v>11</v>
      </c>
      <c r="D3137" s="3">
        <f t="shared" si="194"/>
        <v>15</v>
      </c>
      <c r="E3137" s="3" t="str">
        <f t="shared" si="195"/>
        <v>20181115</v>
      </c>
      <c r="F3137" s="35">
        <v>0.625</v>
      </c>
      <c r="G3137">
        <v>13.5</v>
      </c>
    </row>
    <row r="3138" spans="1:7" x14ac:dyDescent="0.25">
      <c r="A3138" s="34">
        <v>43405</v>
      </c>
      <c r="B3138" s="3">
        <f t="shared" si="192"/>
        <v>2018</v>
      </c>
      <c r="C3138" s="3">
        <f t="shared" si="193"/>
        <v>11</v>
      </c>
      <c r="D3138" s="3">
        <f t="shared" si="194"/>
        <v>16</v>
      </c>
      <c r="E3138" s="3" t="str">
        <f t="shared" si="195"/>
        <v>20181116</v>
      </c>
      <c r="F3138" s="35">
        <v>0.66666666666666663</v>
      </c>
      <c r="G3138">
        <v>14.2</v>
      </c>
    </row>
    <row r="3139" spans="1:7" x14ac:dyDescent="0.25">
      <c r="A3139" s="34">
        <v>43405</v>
      </c>
      <c r="B3139" s="3">
        <f t="shared" ref="B3139:B3202" si="196">YEAR(A3139)</f>
        <v>2018</v>
      </c>
      <c r="C3139" s="3">
        <f t="shared" ref="C3139:C3202" si="197">MONTH(A3139)</f>
        <v>11</v>
      </c>
      <c r="D3139" s="3">
        <f t="shared" ref="D3139:D3202" si="198">HOUR(F3139)</f>
        <v>17</v>
      </c>
      <c r="E3139" s="3" t="str">
        <f t="shared" ref="E3139:E3202" si="199">B3139&amp;C3139&amp;D3139</f>
        <v>20181117</v>
      </c>
      <c r="F3139" s="35">
        <v>0.70833333333333337</v>
      </c>
      <c r="G3139">
        <v>15.7</v>
      </c>
    </row>
    <row r="3140" spans="1:7" x14ac:dyDescent="0.25">
      <c r="A3140" s="34">
        <v>43405</v>
      </c>
      <c r="B3140" s="3">
        <f t="shared" si="196"/>
        <v>2018</v>
      </c>
      <c r="C3140" s="3">
        <f t="shared" si="197"/>
        <v>11</v>
      </c>
      <c r="D3140" s="3">
        <f t="shared" si="198"/>
        <v>18</v>
      </c>
      <c r="E3140" s="3" t="str">
        <f t="shared" si="199"/>
        <v>20181118</v>
      </c>
      <c r="F3140" s="35">
        <v>0.75</v>
      </c>
      <c r="G3140">
        <v>17</v>
      </c>
    </row>
    <row r="3141" spans="1:7" x14ac:dyDescent="0.25">
      <c r="A3141" s="34">
        <v>43405</v>
      </c>
      <c r="B3141" s="3">
        <f t="shared" si="196"/>
        <v>2018</v>
      </c>
      <c r="C3141" s="3">
        <f t="shared" si="197"/>
        <v>11</v>
      </c>
      <c r="D3141" s="3">
        <f t="shared" si="198"/>
        <v>19</v>
      </c>
      <c r="E3141" s="3" t="str">
        <f t="shared" si="199"/>
        <v>20181119</v>
      </c>
      <c r="F3141" s="35">
        <v>0.79166666666666663</v>
      </c>
      <c r="G3141">
        <v>19.100000000000001</v>
      </c>
    </row>
    <row r="3142" spans="1:7" x14ac:dyDescent="0.25">
      <c r="A3142" s="34">
        <v>43405</v>
      </c>
      <c r="B3142" s="3">
        <f t="shared" si="196"/>
        <v>2018</v>
      </c>
      <c r="C3142" s="3">
        <f t="shared" si="197"/>
        <v>11</v>
      </c>
      <c r="D3142" s="3">
        <f t="shared" si="198"/>
        <v>20</v>
      </c>
      <c r="E3142" s="3" t="str">
        <f t="shared" si="199"/>
        <v>20181120</v>
      </c>
      <c r="F3142" s="35">
        <v>0.83333333333333337</v>
      </c>
      <c r="G3142">
        <v>20.3</v>
      </c>
    </row>
    <row r="3143" spans="1:7" x14ac:dyDescent="0.25">
      <c r="A3143" s="34">
        <v>43405</v>
      </c>
      <c r="B3143" s="3">
        <f t="shared" si="196"/>
        <v>2018</v>
      </c>
      <c r="C3143" s="3">
        <f t="shared" si="197"/>
        <v>11</v>
      </c>
      <c r="D3143" s="3">
        <f t="shared" si="198"/>
        <v>21</v>
      </c>
      <c r="E3143" s="3" t="str">
        <f t="shared" si="199"/>
        <v>20181121</v>
      </c>
      <c r="F3143" s="35">
        <v>0.875</v>
      </c>
      <c r="G3143">
        <v>20.399999999999999</v>
      </c>
    </row>
    <row r="3144" spans="1:7" x14ac:dyDescent="0.25">
      <c r="A3144" s="34">
        <v>43405</v>
      </c>
      <c r="B3144" s="3">
        <f t="shared" si="196"/>
        <v>2018</v>
      </c>
      <c r="C3144" s="3">
        <f t="shared" si="197"/>
        <v>11</v>
      </c>
      <c r="D3144" s="3">
        <f t="shared" si="198"/>
        <v>22</v>
      </c>
      <c r="E3144" s="3" t="str">
        <f t="shared" si="199"/>
        <v>20181122</v>
      </c>
      <c r="F3144" s="35">
        <v>0.91666666666666663</v>
      </c>
      <c r="G3144">
        <v>18.7</v>
      </c>
    </row>
    <row r="3145" spans="1:7" x14ac:dyDescent="0.25">
      <c r="A3145" s="34">
        <v>43405</v>
      </c>
      <c r="B3145" s="3">
        <f t="shared" si="196"/>
        <v>2018</v>
      </c>
      <c r="C3145" s="3">
        <f t="shared" si="197"/>
        <v>11</v>
      </c>
      <c r="D3145" s="3">
        <f t="shared" si="198"/>
        <v>23</v>
      </c>
      <c r="E3145" s="3" t="str">
        <f t="shared" si="199"/>
        <v>20181123</v>
      </c>
      <c r="F3145" s="35">
        <v>0.95833333333333337</v>
      </c>
      <c r="G3145">
        <v>16.8</v>
      </c>
    </row>
    <row r="3146" spans="1:7" x14ac:dyDescent="0.25">
      <c r="A3146" s="34">
        <v>43435</v>
      </c>
      <c r="B3146" s="3">
        <f t="shared" si="196"/>
        <v>2018</v>
      </c>
      <c r="C3146" s="3">
        <f t="shared" si="197"/>
        <v>12</v>
      </c>
      <c r="D3146" s="3">
        <f t="shared" si="198"/>
        <v>0</v>
      </c>
      <c r="E3146" s="3" t="str">
        <f t="shared" si="199"/>
        <v>2018120</v>
      </c>
      <c r="F3146" s="35">
        <v>0</v>
      </c>
      <c r="G3146">
        <v>11.5</v>
      </c>
    </row>
    <row r="3147" spans="1:7" x14ac:dyDescent="0.25">
      <c r="A3147" s="34">
        <v>43435</v>
      </c>
      <c r="B3147" s="3">
        <f t="shared" si="196"/>
        <v>2018</v>
      </c>
      <c r="C3147" s="3">
        <f t="shared" si="197"/>
        <v>12</v>
      </c>
      <c r="D3147" s="3">
        <f t="shared" si="198"/>
        <v>1</v>
      </c>
      <c r="E3147" s="3" t="str">
        <f t="shared" si="199"/>
        <v>2018121</v>
      </c>
      <c r="F3147" s="35">
        <v>4.1666666666666664E-2</v>
      </c>
      <c r="G3147">
        <v>10.6</v>
      </c>
    </row>
    <row r="3148" spans="1:7" x14ac:dyDescent="0.25">
      <c r="A3148" s="34">
        <v>43435</v>
      </c>
      <c r="B3148" s="3">
        <f t="shared" si="196"/>
        <v>2018</v>
      </c>
      <c r="C3148" s="3">
        <f t="shared" si="197"/>
        <v>12</v>
      </c>
      <c r="D3148" s="3">
        <f t="shared" si="198"/>
        <v>2</v>
      </c>
      <c r="E3148" s="3" t="str">
        <f t="shared" si="199"/>
        <v>2018122</v>
      </c>
      <c r="F3148" s="35">
        <v>8.3333333333333329E-2</v>
      </c>
      <c r="G3148">
        <v>10.4</v>
      </c>
    </row>
    <row r="3149" spans="1:7" x14ac:dyDescent="0.25">
      <c r="A3149" s="34">
        <v>43435</v>
      </c>
      <c r="B3149" s="3">
        <f t="shared" si="196"/>
        <v>2018</v>
      </c>
      <c r="C3149" s="3">
        <f t="shared" si="197"/>
        <v>12</v>
      </c>
      <c r="D3149" s="3">
        <f t="shared" si="198"/>
        <v>3</v>
      </c>
      <c r="E3149" s="3" t="str">
        <f t="shared" si="199"/>
        <v>2018123</v>
      </c>
      <c r="F3149" s="35">
        <v>0.125</v>
      </c>
      <c r="G3149">
        <v>10.1</v>
      </c>
    </row>
    <row r="3150" spans="1:7" x14ac:dyDescent="0.25">
      <c r="A3150" s="34">
        <v>43435</v>
      </c>
      <c r="B3150" s="3">
        <f t="shared" si="196"/>
        <v>2018</v>
      </c>
      <c r="C3150" s="3">
        <f t="shared" si="197"/>
        <v>12</v>
      </c>
      <c r="D3150" s="3">
        <f t="shared" si="198"/>
        <v>4</v>
      </c>
      <c r="E3150" s="3" t="str">
        <f t="shared" si="199"/>
        <v>2018124</v>
      </c>
      <c r="F3150" s="35">
        <v>0.16666666666666666</v>
      </c>
      <c r="G3150">
        <v>9.9</v>
      </c>
    </row>
    <row r="3151" spans="1:7" x14ac:dyDescent="0.25">
      <c r="A3151" s="34">
        <v>43435</v>
      </c>
      <c r="B3151" s="3">
        <f t="shared" si="196"/>
        <v>2018</v>
      </c>
      <c r="C3151" s="3">
        <f t="shared" si="197"/>
        <v>12</v>
      </c>
      <c r="D3151" s="3">
        <f t="shared" si="198"/>
        <v>5</v>
      </c>
      <c r="E3151" s="3" t="str">
        <f t="shared" si="199"/>
        <v>2018125</v>
      </c>
      <c r="F3151" s="35">
        <v>0.20833333333333334</v>
      </c>
      <c r="G3151">
        <v>10.1</v>
      </c>
    </row>
    <row r="3152" spans="1:7" x14ac:dyDescent="0.25">
      <c r="A3152" s="34">
        <v>43435</v>
      </c>
      <c r="B3152" s="3">
        <f t="shared" si="196"/>
        <v>2018</v>
      </c>
      <c r="C3152" s="3">
        <f t="shared" si="197"/>
        <v>12</v>
      </c>
      <c r="D3152" s="3">
        <f t="shared" si="198"/>
        <v>6</v>
      </c>
      <c r="E3152" s="3" t="str">
        <f t="shared" si="199"/>
        <v>2018126</v>
      </c>
      <c r="F3152" s="35">
        <v>0.25</v>
      </c>
      <c r="G3152">
        <v>10.4</v>
      </c>
    </row>
    <row r="3153" spans="1:7" x14ac:dyDescent="0.25">
      <c r="A3153" s="34">
        <v>43435</v>
      </c>
      <c r="B3153" s="3">
        <f t="shared" si="196"/>
        <v>2018</v>
      </c>
      <c r="C3153" s="3">
        <f t="shared" si="197"/>
        <v>12</v>
      </c>
      <c r="D3153" s="3">
        <f t="shared" si="198"/>
        <v>7</v>
      </c>
      <c r="E3153" s="3" t="str">
        <f t="shared" si="199"/>
        <v>2018127</v>
      </c>
      <c r="F3153" s="35">
        <v>0.29166666666666669</v>
      </c>
      <c r="G3153">
        <v>10.9</v>
      </c>
    </row>
    <row r="3154" spans="1:7" x14ac:dyDescent="0.25">
      <c r="A3154" s="34">
        <v>43435</v>
      </c>
      <c r="B3154" s="3">
        <f t="shared" si="196"/>
        <v>2018</v>
      </c>
      <c r="C3154" s="3">
        <f t="shared" si="197"/>
        <v>12</v>
      </c>
      <c r="D3154" s="3">
        <f t="shared" si="198"/>
        <v>8</v>
      </c>
      <c r="E3154" s="3" t="str">
        <f t="shared" si="199"/>
        <v>2018128</v>
      </c>
      <c r="F3154" s="35">
        <v>0.33333333333333331</v>
      </c>
      <c r="G3154">
        <v>11</v>
      </c>
    </row>
    <row r="3155" spans="1:7" x14ac:dyDescent="0.25">
      <c r="A3155" s="34">
        <v>43435</v>
      </c>
      <c r="B3155" s="3">
        <f t="shared" si="196"/>
        <v>2018</v>
      </c>
      <c r="C3155" s="3">
        <f t="shared" si="197"/>
        <v>12</v>
      </c>
      <c r="D3155" s="3">
        <f t="shared" si="198"/>
        <v>9</v>
      </c>
      <c r="E3155" s="3" t="str">
        <f t="shared" si="199"/>
        <v>2018129</v>
      </c>
      <c r="F3155" s="35">
        <v>0.375</v>
      </c>
      <c r="G3155">
        <v>11.5</v>
      </c>
    </row>
    <row r="3156" spans="1:7" x14ac:dyDescent="0.25">
      <c r="A3156" s="34">
        <v>43435</v>
      </c>
      <c r="B3156" s="3">
        <f t="shared" si="196"/>
        <v>2018</v>
      </c>
      <c r="C3156" s="3">
        <f t="shared" si="197"/>
        <v>12</v>
      </c>
      <c r="D3156" s="3">
        <f t="shared" si="198"/>
        <v>10</v>
      </c>
      <c r="E3156" s="3" t="str">
        <f t="shared" si="199"/>
        <v>20181210</v>
      </c>
      <c r="F3156" s="35">
        <v>0.41666666666666669</v>
      </c>
      <c r="G3156">
        <v>11.5</v>
      </c>
    </row>
    <row r="3157" spans="1:7" x14ac:dyDescent="0.25">
      <c r="A3157" s="34">
        <v>43435</v>
      </c>
      <c r="B3157" s="3">
        <f t="shared" si="196"/>
        <v>2018</v>
      </c>
      <c r="C3157" s="3">
        <f t="shared" si="197"/>
        <v>12</v>
      </c>
      <c r="D3157" s="3">
        <f t="shared" si="198"/>
        <v>11</v>
      </c>
      <c r="E3157" s="3" t="str">
        <f t="shared" si="199"/>
        <v>20181211</v>
      </c>
      <c r="F3157" s="35">
        <v>0.45833333333333331</v>
      </c>
      <c r="G3157">
        <v>11.3</v>
      </c>
    </row>
    <row r="3158" spans="1:7" x14ac:dyDescent="0.25">
      <c r="A3158" s="34">
        <v>43435</v>
      </c>
      <c r="B3158" s="3">
        <f t="shared" si="196"/>
        <v>2018</v>
      </c>
      <c r="C3158" s="3">
        <f t="shared" si="197"/>
        <v>12</v>
      </c>
      <c r="D3158" s="3">
        <f t="shared" si="198"/>
        <v>12</v>
      </c>
      <c r="E3158" s="3" t="str">
        <f t="shared" si="199"/>
        <v>20181212</v>
      </c>
      <c r="F3158" s="35">
        <v>0.5</v>
      </c>
      <c r="G3158">
        <v>11.1</v>
      </c>
    </row>
    <row r="3159" spans="1:7" x14ac:dyDescent="0.25">
      <c r="A3159" s="34">
        <v>43435</v>
      </c>
      <c r="B3159" s="3">
        <f t="shared" si="196"/>
        <v>2018</v>
      </c>
      <c r="C3159" s="3">
        <f t="shared" si="197"/>
        <v>12</v>
      </c>
      <c r="D3159" s="3">
        <f t="shared" si="198"/>
        <v>13</v>
      </c>
      <c r="E3159" s="3" t="str">
        <f t="shared" si="199"/>
        <v>20181213</v>
      </c>
      <c r="F3159" s="35">
        <v>0.54166666666666663</v>
      </c>
      <c r="G3159">
        <v>10.9</v>
      </c>
    </row>
    <row r="3160" spans="1:7" x14ac:dyDescent="0.25">
      <c r="A3160" s="34">
        <v>43435</v>
      </c>
      <c r="B3160" s="3">
        <f t="shared" si="196"/>
        <v>2018</v>
      </c>
      <c r="C3160" s="3">
        <f t="shared" si="197"/>
        <v>12</v>
      </c>
      <c r="D3160" s="3">
        <f t="shared" si="198"/>
        <v>14</v>
      </c>
      <c r="E3160" s="3" t="str">
        <f t="shared" si="199"/>
        <v>20181214</v>
      </c>
      <c r="F3160" s="35">
        <v>0.58333333333333337</v>
      </c>
      <c r="G3160">
        <v>10.1</v>
      </c>
    </row>
    <row r="3161" spans="1:7" x14ac:dyDescent="0.25">
      <c r="A3161" s="34">
        <v>43435</v>
      </c>
      <c r="B3161" s="3">
        <f t="shared" si="196"/>
        <v>2018</v>
      </c>
      <c r="C3161" s="3">
        <f t="shared" si="197"/>
        <v>12</v>
      </c>
      <c r="D3161" s="3">
        <f t="shared" si="198"/>
        <v>15</v>
      </c>
      <c r="E3161" s="3" t="str">
        <f t="shared" si="199"/>
        <v>20181215</v>
      </c>
      <c r="F3161" s="35">
        <v>0.625</v>
      </c>
      <c r="G3161">
        <v>10.5</v>
      </c>
    </row>
    <row r="3162" spans="1:7" x14ac:dyDescent="0.25">
      <c r="A3162" s="34">
        <v>43435</v>
      </c>
      <c r="B3162" s="3">
        <f t="shared" si="196"/>
        <v>2018</v>
      </c>
      <c r="C3162" s="3">
        <f t="shared" si="197"/>
        <v>12</v>
      </c>
      <c r="D3162" s="3">
        <f t="shared" si="198"/>
        <v>16</v>
      </c>
      <c r="E3162" s="3" t="str">
        <f t="shared" si="199"/>
        <v>20181216</v>
      </c>
      <c r="F3162" s="35">
        <v>0.66666666666666663</v>
      </c>
      <c r="G3162">
        <v>11.6</v>
      </c>
    </row>
    <row r="3163" spans="1:7" x14ac:dyDescent="0.25">
      <c r="A3163" s="34">
        <v>43435</v>
      </c>
      <c r="B3163" s="3">
        <f t="shared" si="196"/>
        <v>2018</v>
      </c>
      <c r="C3163" s="3">
        <f t="shared" si="197"/>
        <v>12</v>
      </c>
      <c r="D3163" s="3">
        <f t="shared" si="198"/>
        <v>17</v>
      </c>
      <c r="E3163" s="3" t="str">
        <f t="shared" si="199"/>
        <v>20181217</v>
      </c>
      <c r="F3163" s="35">
        <v>0.70833333333333337</v>
      </c>
      <c r="G3163">
        <v>12.7</v>
      </c>
    </row>
    <row r="3164" spans="1:7" x14ac:dyDescent="0.25">
      <c r="A3164" s="34">
        <v>43435</v>
      </c>
      <c r="B3164" s="3">
        <f t="shared" si="196"/>
        <v>2018</v>
      </c>
      <c r="C3164" s="3">
        <f t="shared" si="197"/>
        <v>12</v>
      </c>
      <c r="D3164" s="3">
        <f t="shared" si="198"/>
        <v>18</v>
      </c>
      <c r="E3164" s="3" t="str">
        <f t="shared" si="199"/>
        <v>20181218</v>
      </c>
      <c r="F3164" s="35">
        <v>0.75</v>
      </c>
      <c r="G3164">
        <v>13.2</v>
      </c>
    </row>
    <row r="3165" spans="1:7" x14ac:dyDescent="0.25">
      <c r="A3165" s="34">
        <v>43435</v>
      </c>
      <c r="B3165" s="3">
        <f t="shared" si="196"/>
        <v>2018</v>
      </c>
      <c r="C3165" s="3">
        <f t="shared" si="197"/>
        <v>12</v>
      </c>
      <c r="D3165" s="3">
        <f t="shared" si="198"/>
        <v>19</v>
      </c>
      <c r="E3165" s="3" t="str">
        <f t="shared" si="199"/>
        <v>20181219</v>
      </c>
      <c r="F3165" s="35">
        <v>0.79166666666666663</v>
      </c>
      <c r="G3165">
        <v>13.3</v>
      </c>
    </row>
    <row r="3166" spans="1:7" x14ac:dyDescent="0.25">
      <c r="A3166" s="34">
        <v>43435</v>
      </c>
      <c r="B3166" s="3">
        <f t="shared" si="196"/>
        <v>2018</v>
      </c>
      <c r="C3166" s="3">
        <f t="shared" si="197"/>
        <v>12</v>
      </c>
      <c r="D3166" s="3">
        <f t="shared" si="198"/>
        <v>20</v>
      </c>
      <c r="E3166" s="3" t="str">
        <f t="shared" si="199"/>
        <v>20181220</v>
      </c>
      <c r="F3166" s="35">
        <v>0.83333333333333337</v>
      </c>
      <c r="G3166">
        <v>13</v>
      </c>
    </row>
    <row r="3167" spans="1:7" x14ac:dyDescent="0.25">
      <c r="A3167" s="34">
        <v>43435</v>
      </c>
      <c r="B3167" s="3">
        <f t="shared" si="196"/>
        <v>2018</v>
      </c>
      <c r="C3167" s="3">
        <f t="shared" si="197"/>
        <v>12</v>
      </c>
      <c r="D3167" s="3">
        <f t="shared" si="198"/>
        <v>21</v>
      </c>
      <c r="E3167" s="3" t="str">
        <f t="shared" si="199"/>
        <v>20181221</v>
      </c>
      <c r="F3167" s="35">
        <v>0.875</v>
      </c>
      <c r="G3167">
        <v>13.2</v>
      </c>
    </row>
    <row r="3168" spans="1:7" x14ac:dyDescent="0.25">
      <c r="A3168" s="34">
        <v>43435</v>
      </c>
      <c r="B3168" s="3">
        <f t="shared" si="196"/>
        <v>2018</v>
      </c>
      <c r="C3168" s="3">
        <f t="shared" si="197"/>
        <v>12</v>
      </c>
      <c r="D3168" s="3">
        <f t="shared" si="198"/>
        <v>22</v>
      </c>
      <c r="E3168" s="3" t="str">
        <f t="shared" si="199"/>
        <v>20181222</v>
      </c>
      <c r="F3168" s="35">
        <v>0.91666666666666663</v>
      </c>
      <c r="G3168">
        <v>13</v>
      </c>
    </row>
    <row r="3169" spans="1:7" x14ac:dyDescent="0.25">
      <c r="A3169" s="34">
        <v>43435</v>
      </c>
      <c r="B3169" s="3">
        <f t="shared" si="196"/>
        <v>2018</v>
      </c>
      <c r="C3169" s="3">
        <f t="shared" si="197"/>
        <v>12</v>
      </c>
      <c r="D3169" s="3">
        <f t="shared" si="198"/>
        <v>23</v>
      </c>
      <c r="E3169" s="3" t="str">
        <f t="shared" si="199"/>
        <v>20181223</v>
      </c>
      <c r="F3169" s="35">
        <v>0.95833333333333337</v>
      </c>
      <c r="G3169">
        <v>11.8</v>
      </c>
    </row>
    <row r="3170" spans="1:7" x14ac:dyDescent="0.25">
      <c r="A3170" s="34">
        <v>43466</v>
      </c>
      <c r="B3170" s="3">
        <f t="shared" si="196"/>
        <v>2019</v>
      </c>
      <c r="C3170" s="3">
        <f t="shared" si="197"/>
        <v>1</v>
      </c>
      <c r="D3170" s="3">
        <f t="shared" si="198"/>
        <v>0</v>
      </c>
      <c r="E3170" s="3" t="str">
        <f t="shared" si="199"/>
        <v>201910</v>
      </c>
      <c r="F3170" s="35">
        <v>0</v>
      </c>
      <c r="G3170">
        <v>14.8</v>
      </c>
    </row>
    <row r="3171" spans="1:7" x14ac:dyDescent="0.25">
      <c r="A3171" s="34">
        <v>43466</v>
      </c>
      <c r="B3171" s="3">
        <f t="shared" si="196"/>
        <v>2019</v>
      </c>
      <c r="C3171" s="3">
        <f t="shared" si="197"/>
        <v>1</v>
      </c>
      <c r="D3171" s="3">
        <f t="shared" si="198"/>
        <v>1</v>
      </c>
      <c r="E3171" s="3" t="str">
        <f t="shared" si="199"/>
        <v>201911</v>
      </c>
      <c r="F3171" s="35">
        <v>4.1666666666666664E-2</v>
      </c>
      <c r="G3171">
        <v>13.8</v>
      </c>
    </row>
    <row r="3172" spans="1:7" x14ac:dyDescent="0.25">
      <c r="A3172" s="34">
        <v>43466</v>
      </c>
      <c r="B3172" s="3">
        <f t="shared" si="196"/>
        <v>2019</v>
      </c>
      <c r="C3172" s="3">
        <f t="shared" si="197"/>
        <v>1</v>
      </c>
      <c r="D3172" s="3">
        <f t="shared" si="198"/>
        <v>2</v>
      </c>
      <c r="E3172" s="3" t="str">
        <f t="shared" si="199"/>
        <v>201912</v>
      </c>
      <c r="F3172" s="35">
        <v>8.3333333333333329E-2</v>
      </c>
      <c r="G3172">
        <v>13.1</v>
      </c>
    </row>
    <row r="3173" spans="1:7" x14ac:dyDescent="0.25">
      <c r="A3173" s="34">
        <v>43466</v>
      </c>
      <c r="B3173" s="3">
        <f t="shared" si="196"/>
        <v>2019</v>
      </c>
      <c r="C3173" s="3">
        <f t="shared" si="197"/>
        <v>1</v>
      </c>
      <c r="D3173" s="3">
        <f t="shared" si="198"/>
        <v>3</v>
      </c>
      <c r="E3173" s="3" t="str">
        <f t="shared" si="199"/>
        <v>201913</v>
      </c>
      <c r="F3173" s="35">
        <v>0.125</v>
      </c>
      <c r="G3173">
        <v>12.4</v>
      </c>
    </row>
    <row r="3174" spans="1:7" x14ac:dyDescent="0.25">
      <c r="A3174" s="34">
        <v>43466</v>
      </c>
      <c r="B3174" s="3">
        <f t="shared" si="196"/>
        <v>2019</v>
      </c>
      <c r="C3174" s="3">
        <f t="shared" si="197"/>
        <v>1</v>
      </c>
      <c r="D3174" s="3">
        <f t="shared" si="198"/>
        <v>4</v>
      </c>
      <c r="E3174" s="3" t="str">
        <f t="shared" si="199"/>
        <v>201914</v>
      </c>
      <c r="F3174" s="35">
        <v>0.16666666666666666</v>
      </c>
      <c r="G3174">
        <v>12.3</v>
      </c>
    </row>
    <row r="3175" spans="1:7" x14ac:dyDescent="0.25">
      <c r="A3175" s="34">
        <v>43466</v>
      </c>
      <c r="B3175" s="3">
        <f t="shared" si="196"/>
        <v>2019</v>
      </c>
      <c r="C3175" s="3">
        <f t="shared" si="197"/>
        <v>1</v>
      </c>
      <c r="D3175" s="3">
        <f t="shared" si="198"/>
        <v>5</v>
      </c>
      <c r="E3175" s="3" t="str">
        <f t="shared" si="199"/>
        <v>201915</v>
      </c>
      <c r="F3175" s="35">
        <v>0.20833333333333334</v>
      </c>
      <c r="G3175">
        <v>12.6</v>
      </c>
    </row>
    <row r="3176" spans="1:7" x14ac:dyDescent="0.25">
      <c r="A3176" s="34">
        <v>43466</v>
      </c>
      <c r="B3176" s="3">
        <f t="shared" si="196"/>
        <v>2019</v>
      </c>
      <c r="C3176" s="3">
        <f t="shared" si="197"/>
        <v>1</v>
      </c>
      <c r="D3176" s="3">
        <f t="shared" si="198"/>
        <v>6</v>
      </c>
      <c r="E3176" s="3" t="str">
        <f t="shared" si="199"/>
        <v>201916</v>
      </c>
      <c r="F3176" s="35">
        <v>0.25</v>
      </c>
      <c r="G3176">
        <v>13.4</v>
      </c>
    </row>
    <row r="3177" spans="1:7" x14ac:dyDescent="0.25">
      <c r="A3177" s="34">
        <v>43466</v>
      </c>
      <c r="B3177" s="3">
        <f t="shared" si="196"/>
        <v>2019</v>
      </c>
      <c r="C3177" s="3">
        <f t="shared" si="197"/>
        <v>1</v>
      </c>
      <c r="D3177" s="3">
        <f t="shared" si="198"/>
        <v>7</v>
      </c>
      <c r="E3177" s="3" t="str">
        <f t="shared" si="199"/>
        <v>201917</v>
      </c>
      <c r="F3177" s="35">
        <v>0.29166666666666669</v>
      </c>
      <c r="G3177">
        <v>14.2</v>
      </c>
    </row>
    <row r="3178" spans="1:7" x14ac:dyDescent="0.25">
      <c r="A3178" s="34">
        <v>43466</v>
      </c>
      <c r="B3178" s="3">
        <f t="shared" si="196"/>
        <v>2019</v>
      </c>
      <c r="C3178" s="3">
        <f t="shared" si="197"/>
        <v>1</v>
      </c>
      <c r="D3178" s="3">
        <f t="shared" si="198"/>
        <v>8</v>
      </c>
      <c r="E3178" s="3" t="str">
        <f t="shared" si="199"/>
        <v>201918</v>
      </c>
      <c r="F3178" s="35">
        <v>0.33333333333333331</v>
      </c>
      <c r="G3178">
        <v>14.5</v>
      </c>
    </row>
    <row r="3179" spans="1:7" x14ac:dyDescent="0.25">
      <c r="A3179" s="34">
        <v>43466</v>
      </c>
      <c r="B3179" s="3">
        <f t="shared" si="196"/>
        <v>2019</v>
      </c>
      <c r="C3179" s="3">
        <f t="shared" si="197"/>
        <v>1</v>
      </c>
      <c r="D3179" s="3">
        <f t="shared" si="198"/>
        <v>9</v>
      </c>
      <c r="E3179" s="3" t="str">
        <f t="shared" si="199"/>
        <v>201919</v>
      </c>
      <c r="F3179" s="35">
        <v>0.375</v>
      </c>
      <c r="G3179">
        <v>14.8</v>
      </c>
    </row>
    <row r="3180" spans="1:7" x14ac:dyDescent="0.25">
      <c r="A3180" s="34">
        <v>43466</v>
      </c>
      <c r="B3180" s="3">
        <f t="shared" si="196"/>
        <v>2019</v>
      </c>
      <c r="C3180" s="3">
        <f t="shared" si="197"/>
        <v>1</v>
      </c>
      <c r="D3180" s="3">
        <f t="shared" si="198"/>
        <v>10</v>
      </c>
      <c r="E3180" s="3" t="str">
        <f t="shared" si="199"/>
        <v>2019110</v>
      </c>
      <c r="F3180" s="35">
        <v>0.41666666666666669</v>
      </c>
      <c r="G3180">
        <v>14.8</v>
      </c>
    </row>
    <row r="3181" spans="1:7" x14ac:dyDescent="0.25">
      <c r="A3181" s="34">
        <v>43466</v>
      </c>
      <c r="B3181" s="3">
        <f t="shared" si="196"/>
        <v>2019</v>
      </c>
      <c r="C3181" s="3">
        <f t="shared" si="197"/>
        <v>1</v>
      </c>
      <c r="D3181" s="3">
        <f t="shared" si="198"/>
        <v>11</v>
      </c>
      <c r="E3181" s="3" t="str">
        <f t="shared" si="199"/>
        <v>2019111</v>
      </c>
      <c r="F3181" s="35">
        <v>0.45833333333333331</v>
      </c>
      <c r="G3181">
        <v>15.1</v>
      </c>
    </row>
    <row r="3182" spans="1:7" x14ac:dyDescent="0.25">
      <c r="A3182" s="34">
        <v>43466</v>
      </c>
      <c r="B3182" s="3">
        <f t="shared" si="196"/>
        <v>2019</v>
      </c>
      <c r="C3182" s="3">
        <f t="shared" si="197"/>
        <v>1</v>
      </c>
      <c r="D3182" s="3">
        <f t="shared" si="198"/>
        <v>12</v>
      </c>
      <c r="E3182" s="3" t="str">
        <f t="shared" si="199"/>
        <v>2019112</v>
      </c>
      <c r="F3182" s="35">
        <v>0.5</v>
      </c>
      <c r="G3182">
        <v>14.4</v>
      </c>
    </row>
    <row r="3183" spans="1:7" x14ac:dyDescent="0.25">
      <c r="A3183" s="34">
        <v>43466</v>
      </c>
      <c r="B3183" s="3">
        <f t="shared" si="196"/>
        <v>2019</v>
      </c>
      <c r="C3183" s="3">
        <f t="shared" si="197"/>
        <v>1</v>
      </c>
      <c r="D3183" s="3">
        <f t="shared" si="198"/>
        <v>13</v>
      </c>
      <c r="E3183" s="3" t="str">
        <f t="shared" si="199"/>
        <v>2019113</v>
      </c>
      <c r="F3183" s="35">
        <v>0.54166666666666663</v>
      </c>
      <c r="G3183">
        <v>13.1</v>
      </c>
    </row>
    <row r="3184" spans="1:7" x14ac:dyDescent="0.25">
      <c r="A3184" s="34">
        <v>43466</v>
      </c>
      <c r="B3184" s="3">
        <f t="shared" si="196"/>
        <v>2019</v>
      </c>
      <c r="C3184" s="3">
        <f t="shared" si="197"/>
        <v>1</v>
      </c>
      <c r="D3184" s="3">
        <f t="shared" si="198"/>
        <v>14</v>
      </c>
      <c r="E3184" s="3" t="str">
        <f t="shared" si="199"/>
        <v>2019114</v>
      </c>
      <c r="F3184" s="35">
        <v>0.58333333333333337</v>
      </c>
      <c r="G3184">
        <v>11.9</v>
      </c>
    </row>
    <row r="3185" spans="1:7" x14ac:dyDescent="0.25">
      <c r="A3185" s="34">
        <v>43466</v>
      </c>
      <c r="B3185" s="3">
        <f t="shared" si="196"/>
        <v>2019</v>
      </c>
      <c r="C3185" s="3">
        <f t="shared" si="197"/>
        <v>1</v>
      </c>
      <c r="D3185" s="3">
        <f t="shared" si="198"/>
        <v>15</v>
      </c>
      <c r="E3185" s="3" t="str">
        <f t="shared" si="199"/>
        <v>2019115</v>
      </c>
      <c r="F3185" s="35">
        <v>0.625</v>
      </c>
      <c r="G3185">
        <v>11.7</v>
      </c>
    </row>
    <row r="3186" spans="1:7" x14ac:dyDescent="0.25">
      <c r="A3186" s="34">
        <v>43466</v>
      </c>
      <c r="B3186" s="3">
        <f t="shared" si="196"/>
        <v>2019</v>
      </c>
      <c r="C3186" s="3">
        <f t="shared" si="197"/>
        <v>1</v>
      </c>
      <c r="D3186" s="3">
        <f t="shared" si="198"/>
        <v>16</v>
      </c>
      <c r="E3186" s="3" t="str">
        <f t="shared" si="199"/>
        <v>2019116</v>
      </c>
      <c r="F3186" s="35">
        <v>0.66666666666666663</v>
      </c>
      <c r="G3186">
        <v>12.4</v>
      </c>
    </row>
    <row r="3187" spans="1:7" x14ac:dyDescent="0.25">
      <c r="A3187" s="34">
        <v>43466</v>
      </c>
      <c r="B3187" s="3">
        <f t="shared" si="196"/>
        <v>2019</v>
      </c>
      <c r="C3187" s="3">
        <f t="shared" si="197"/>
        <v>1</v>
      </c>
      <c r="D3187" s="3">
        <f t="shared" si="198"/>
        <v>17</v>
      </c>
      <c r="E3187" s="3" t="str">
        <f t="shared" si="199"/>
        <v>2019117</v>
      </c>
      <c r="F3187" s="35">
        <v>0.70833333333333337</v>
      </c>
      <c r="G3187">
        <v>13.1</v>
      </c>
    </row>
    <row r="3188" spans="1:7" x14ac:dyDescent="0.25">
      <c r="A3188" s="34">
        <v>43466</v>
      </c>
      <c r="B3188" s="3">
        <f t="shared" si="196"/>
        <v>2019</v>
      </c>
      <c r="C3188" s="3">
        <f t="shared" si="197"/>
        <v>1</v>
      </c>
      <c r="D3188" s="3">
        <f t="shared" si="198"/>
        <v>18</v>
      </c>
      <c r="E3188" s="3" t="str">
        <f t="shared" si="199"/>
        <v>2019118</v>
      </c>
      <c r="F3188" s="35">
        <v>0.75</v>
      </c>
      <c r="G3188">
        <v>14.4</v>
      </c>
    </row>
    <row r="3189" spans="1:7" x14ac:dyDescent="0.25">
      <c r="A3189" s="34">
        <v>43466</v>
      </c>
      <c r="B3189" s="3">
        <f t="shared" si="196"/>
        <v>2019</v>
      </c>
      <c r="C3189" s="3">
        <f t="shared" si="197"/>
        <v>1</v>
      </c>
      <c r="D3189" s="3">
        <f t="shared" si="198"/>
        <v>19</v>
      </c>
      <c r="E3189" s="3" t="str">
        <f t="shared" si="199"/>
        <v>2019119</v>
      </c>
      <c r="F3189" s="35">
        <v>0.79166666666666663</v>
      </c>
      <c r="G3189">
        <v>15.1</v>
      </c>
    </row>
    <row r="3190" spans="1:7" x14ac:dyDescent="0.25">
      <c r="A3190" s="34">
        <v>43466</v>
      </c>
      <c r="B3190" s="3">
        <f t="shared" si="196"/>
        <v>2019</v>
      </c>
      <c r="C3190" s="3">
        <f t="shared" si="197"/>
        <v>1</v>
      </c>
      <c r="D3190" s="3">
        <f t="shared" si="198"/>
        <v>20</v>
      </c>
      <c r="E3190" s="3" t="str">
        <f t="shared" si="199"/>
        <v>2019120</v>
      </c>
      <c r="F3190" s="35">
        <v>0.83333333333333337</v>
      </c>
      <c r="G3190">
        <v>15.2</v>
      </c>
    </row>
    <row r="3191" spans="1:7" x14ac:dyDescent="0.25">
      <c r="A3191" s="34">
        <v>43466</v>
      </c>
      <c r="B3191" s="3">
        <f t="shared" si="196"/>
        <v>2019</v>
      </c>
      <c r="C3191" s="3">
        <f t="shared" si="197"/>
        <v>1</v>
      </c>
      <c r="D3191" s="3">
        <f t="shared" si="198"/>
        <v>21</v>
      </c>
      <c r="E3191" s="3" t="str">
        <f t="shared" si="199"/>
        <v>2019121</v>
      </c>
      <c r="F3191" s="35">
        <v>0.875</v>
      </c>
      <c r="G3191">
        <v>15.8</v>
      </c>
    </row>
    <row r="3192" spans="1:7" x14ac:dyDescent="0.25">
      <c r="A3192" s="34">
        <v>43466</v>
      </c>
      <c r="B3192" s="3">
        <f t="shared" si="196"/>
        <v>2019</v>
      </c>
      <c r="C3192" s="3">
        <f t="shared" si="197"/>
        <v>1</v>
      </c>
      <c r="D3192" s="3">
        <f t="shared" si="198"/>
        <v>22</v>
      </c>
      <c r="E3192" s="3" t="str">
        <f t="shared" si="199"/>
        <v>2019122</v>
      </c>
      <c r="F3192" s="35">
        <v>0.91666666666666663</v>
      </c>
      <c r="G3192">
        <v>15.6</v>
      </c>
    </row>
    <row r="3193" spans="1:7" x14ac:dyDescent="0.25">
      <c r="A3193" s="34">
        <v>43466</v>
      </c>
      <c r="B3193" s="3">
        <f t="shared" si="196"/>
        <v>2019</v>
      </c>
      <c r="C3193" s="3">
        <f t="shared" si="197"/>
        <v>1</v>
      </c>
      <c r="D3193" s="3">
        <f t="shared" si="198"/>
        <v>23</v>
      </c>
      <c r="E3193" s="3" t="str">
        <f t="shared" si="199"/>
        <v>2019123</v>
      </c>
      <c r="F3193" s="35">
        <v>0.95833333333333337</v>
      </c>
      <c r="G3193">
        <v>15.3</v>
      </c>
    </row>
    <row r="3194" spans="1:7" x14ac:dyDescent="0.25">
      <c r="A3194" s="34">
        <v>43497</v>
      </c>
      <c r="B3194" s="3">
        <f t="shared" si="196"/>
        <v>2019</v>
      </c>
      <c r="C3194" s="3">
        <f t="shared" si="197"/>
        <v>2</v>
      </c>
      <c r="D3194" s="3">
        <f t="shared" si="198"/>
        <v>0</v>
      </c>
      <c r="E3194" s="3" t="str">
        <f t="shared" si="199"/>
        <v>201920</v>
      </c>
      <c r="F3194" s="35">
        <v>0</v>
      </c>
      <c r="G3194">
        <v>19.399999999999999</v>
      </c>
    </row>
    <row r="3195" spans="1:7" x14ac:dyDescent="0.25">
      <c r="A3195" s="34">
        <v>43497</v>
      </c>
      <c r="B3195" s="3">
        <f t="shared" si="196"/>
        <v>2019</v>
      </c>
      <c r="C3195" s="3">
        <f t="shared" si="197"/>
        <v>2</v>
      </c>
      <c r="D3195" s="3">
        <f t="shared" si="198"/>
        <v>1</v>
      </c>
      <c r="E3195" s="3" t="str">
        <f t="shared" si="199"/>
        <v>201921</v>
      </c>
      <c r="F3195" s="35">
        <v>4.1666666666666664E-2</v>
      </c>
      <c r="G3195">
        <v>18.8</v>
      </c>
    </row>
    <row r="3196" spans="1:7" x14ac:dyDescent="0.25">
      <c r="A3196" s="34">
        <v>43497</v>
      </c>
      <c r="B3196" s="3">
        <f t="shared" si="196"/>
        <v>2019</v>
      </c>
      <c r="C3196" s="3">
        <f t="shared" si="197"/>
        <v>2</v>
      </c>
      <c r="D3196" s="3">
        <f t="shared" si="198"/>
        <v>2</v>
      </c>
      <c r="E3196" s="3" t="str">
        <f t="shared" si="199"/>
        <v>201922</v>
      </c>
      <c r="F3196" s="35">
        <v>8.3333333333333329E-2</v>
      </c>
      <c r="G3196">
        <v>18.399999999999999</v>
      </c>
    </row>
    <row r="3197" spans="1:7" x14ac:dyDescent="0.25">
      <c r="A3197" s="34">
        <v>43497</v>
      </c>
      <c r="B3197" s="3">
        <f t="shared" si="196"/>
        <v>2019</v>
      </c>
      <c r="C3197" s="3">
        <f t="shared" si="197"/>
        <v>2</v>
      </c>
      <c r="D3197" s="3">
        <f t="shared" si="198"/>
        <v>3</v>
      </c>
      <c r="E3197" s="3" t="str">
        <f t="shared" si="199"/>
        <v>201923</v>
      </c>
      <c r="F3197" s="35">
        <v>0.125</v>
      </c>
      <c r="G3197">
        <v>18.100000000000001</v>
      </c>
    </row>
    <row r="3198" spans="1:7" x14ac:dyDescent="0.25">
      <c r="A3198" s="34">
        <v>43497</v>
      </c>
      <c r="B3198" s="3">
        <f t="shared" si="196"/>
        <v>2019</v>
      </c>
      <c r="C3198" s="3">
        <f t="shared" si="197"/>
        <v>2</v>
      </c>
      <c r="D3198" s="3">
        <f t="shared" si="198"/>
        <v>4</v>
      </c>
      <c r="E3198" s="3" t="str">
        <f t="shared" si="199"/>
        <v>201924</v>
      </c>
      <c r="F3198" s="35">
        <v>0.16666666666666666</v>
      </c>
      <c r="G3198">
        <v>18.8</v>
      </c>
    </row>
    <row r="3199" spans="1:7" x14ac:dyDescent="0.25">
      <c r="A3199" s="34">
        <v>43497</v>
      </c>
      <c r="B3199" s="3">
        <f t="shared" si="196"/>
        <v>2019</v>
      </c>
      <c r="C3199" s="3">
        <f t="shared" si="197"/>
        <v>2</v>
      </c>
      <c r="D3199" s="3">
        <f t="shared" si="198"/>
        <v>5</v>
      </c>
      <c r="E3199" s="3" t="str">
        <f t="shared" si="199"/>
        <v>201925</v>
      </c>
      <c r="F3199" s="35">
        <v>0.20833333333333334</v>
      </c>
      <c r="G3199">
        <v>19.100000000000001</v>
      </c>
    </row>
    <row r="3200" spans="1:7" x14ac:dyDescent="0.25">
      <c r="A3200" s="34">
        <v>43497</v>
      </c>
      <c r="B3200" s="3">
        <f t="shared" si="196"/>
        <v>2019</v>
      </c>
      <c r="C3200" s="3">
        <f t="shared" si="197"/>
        <v>2</v>
      </c>
      <c r="D3200" s="3">
        <f t="shared" si="198"/>
        <v>6</v>
      </c>
      <c r="E3200" s="3" t="str">
        <f t="shared" si="199"/>
        <v>201926</v>
      </c>
      <c r="F3200" s="35">
        <v>0.25</v>
      </c>
      <c r="G3200">
        <v>19.899999999999999</v>
      </c>
    </row>
    <row r="3201" spans="1:7" x14ac:dyDescent="0.25">
      <c r="A3201" s="34">
        <v>43497</v>
      </c>
      <c r="B3201" s="3">
        <f t="shared" si="196"/>
        <v>2019</v>
      </c>
      <c r="C3201" s="3">
        <f t="shared" si="197"/>
        <v>2</v>
      </c>
      <c r="D3201" s="3">
        <f t="shared" si="198"/>
        <v>7</v>
      </c>
      <c r="E3201" s="3" t="str">
        <f t="shared" si="199"/>
        <v>201927</v>
      </c>
      <c r="F3201" s="35">
        <v>0.29166666666666669</v>
      </c>
      <c r="G3201">
        <v>20.3</v>
      </c>
    </row>
    <row r="3202" spans="1:7" x14ac:dyDescent="0.25">
      <c r="A3202" s="34">
        <v>43497</v>
      </c>
      <c r="B3202" s="3">
        <f t="shared" si="196"/>
        <v>2019</v>
      </c>
      <c r="C3202" s="3">
        <f t="shared" si="197"/>
        <v>2</v>
      </c>
      <c r="D3202" s="3">
        <f t="shared" si="198"/>
        <v>8</v>
      </c>
      <c r="E3202" s="3" t="str">
        <f t="shared" si="199"/>
        <v>201928</v>
      </c>
      <c r="F3202" s="35">
        <v>0.33333333333333331</v>
      </c>
      <c r="G3202">
        <v>20.5</v>
      </c>
    </row>
    <row r="3203" spans="1:7" x14ac:dyDescent="0.25">
      <c r="A3203" s="34">
        <v>43497</v>
      </c>
      <c r="B3203" s="3">
        <f t="shared" ref="B3203:B3266" si="200">YEAR(A3203)</f>
        <v>2019</v>
      </c>
      <c r="C3203" s="3">
        <f t="shared" ref="C3203:C3266" si="201">MONTH(A3203)</f>
        <v>2</v>
      </c>
      <c r="D3203" s="3">
        <f t="shared" ref="D3203:D3266" si="202">HOUR(F3203)</f>
        <v>9</v>
      </c>
      <c r="E3203" s="3" t="str">
        <f t="shared" ref="E3203:E3266" si="203">B3203&amp;C3203&amp;D3203</f>
        <v>201929</v>
      </c>
      <c r="F3203" s="35">
        <v>0.375</v>
      </c>
      <c r="G3203">
        <v>20.7</v>
      </c>
    </row>
    <row r="3204" spans="1:7" x14ac:dyDescent="0.25">
      <c r="A3204" s="34">
        <v>43497</v>
      </c>
      <c r="B3204" s="3">
        <f t="shared" si="200"/>
        <v>2019</v>
      </c>
      <c r="C3204" s="3">
        <f t="shared" si="201"/>
        <v>2</v>
      </c>
      <c r="D3204" s="3">
        <f t="shared" si="202"/>
        <v>10</v>
      </c>
      <c r="E3204" s="3" t="str">
        <f t="shared" si="203"/>
        <v>2019210</v>
      </c>
      <c r="F3204" s="35">
        <v>0.41666666666666669</v>
      </c>
      <c r="G3204">
        <v>20.2</v>
      </c>
    </row>
    <row r="3205" spans="1:7" x14ac:dyDescent="0.25">
      <c r="A3205" s="34">
        <v>43497</v>
      </c>
      <c r="B3205" s="3">
        <f t="shared" si="200"/>
        <v>2019</v>
      </c>
      <c r="C3205" s="3">
        <f t="shared" si="201"/>
        <v>2</v>
      </c>
      <c r="D3205" s="3">
        <f t="shared" si="202"/>
        <v>11</v>
      </c>
      <c r="E3205" s="3" t="str">
        <f t="shared" si="203"/>
        <v>2019211</v>
      </c>
      <c r="F3205" s="35">
        <v>0.45833333333333331</v>
      </c>
      <c r="G3205">
        <v>19.2</v>
      </c>
    </row>
    <row r="3206" spans="1:7" x14ac:dyDescent="0.25">
      <c r="A3206" s="34">
        <v>43497</v>
      </c>
      <c r="B3206" s="3">
        <f t="shared" si="200"/>
        <v>2019</v>
      </c>
      <c r="C3206" s="3">
        <f t="shared" si="201"/>
        <v>2</v>
      </c>
      <c r="D3206" s="3">
        <f t="shared" si="202"/>
        <v>12</v>
      </c>
      <c r="E3206" s="3" t="str">
        <f t="shared" si="203"/>
        <v>2019212</v>
      </c>
      <c r="F3206" s="35">
        <v>0.5</v>
      </c>
      <c r="G3206">
        <v>17</v>
      </c>
    </row>
    <row r="3207" spans="1:7" x14ac:dyDescent="0.25">
      <c r="A3207" s="34">
        <v>43497</v>
      </c>
      <c r="B3207" s="3">
        <f t="shared" si="200"/>
        <v>2019</v>
      </c>
      <c r="C3207" s="3">
        <f t="shared" si="201"/>
        <v>2</v>
      </c>
      <c r="D3207" s="3">
        <f t="shared" si="202"/>
        <v>13</v>
      </c>
      <c r="E3207" s="3" t="str">
        <f t="shared" si="203"/>
        <v>2019213</v>
      </c>
      <c r="F3207" s="35">
        <v>0.54166666666666663</v>
      </c>
      <c r="G3207">
        <v>14.9</v>
      </c>
    </row>
    <row r="3208" spans="1:7" x14ac:dyDescent="0.25">
      <c r="A3208" s="34">
        <v>43497</v>
      </c>
      <c r="B3208" s="3">
        <f t="shared" si="200"/>
        <v>2019</v>
      </c>
      <c r="C3208" s="3">
        <f t="shared" si="201"/>
        <v>2</v>
      </c>
      <c r="D3208" s="3">
        <f t="shared" si="202"/>
        <v>14</v>
      </c>
      <c r="E3208" s="3" t="str">
        <f t="shared" si="203"/>
        <v>2019214</v>
      </c>
      <c r="F3208" s="35">
        <v>0.58333333333333337</v>
      </c>
      <c r="G3208">
        <v>14.5</v>
      </c>
    </row>
    <row r="3209" spans="1:7" x14ac:dyDescent="0.25">
      <c r="A3209" s="34">
        <v>43497</v>
      </c>
      <c r="B3209" s="3">
        <f t="shared" si="200"/>
        <v>2019</v>
      </c>
      <c r="C3209" s="3">
        <f t="shared" si="201"/>
        <v>2</v>
      </c>
      <c r="D3209" s="3">
        <f t="shared" si="202"/>
        <v>15</v>
      </c>
      <c r="E3209" s="3" t="str">
        <f t="shared" si="203"/>
        <v>2019215</v>
      </c>
      <c r="F3209" s="35">
        <v>0.625</v>
      </c>
      <c r="G3209">
        <v>14</v>
      </c>
    </row>
    <row r="3210" spans="1:7" x14ac:dyDescent="0.25">
      <c r="A3210" s="34">
        <v>43497</v>
      </c>
      <c r="B3210" s="3">
        <f t="shared" si="200"/>
        <v>2019</v>
      </c>
      <c r="C3210" s="3">
        <f t="shared" si="201"/>
        <v>2</v>
      </c>
      <c r="D3210" s="3">
        <f t="shared" si="202"/>
        <v>16</v>
      </c>
      <c r="E3210" s="3" t="str">
        <f t="shared" si="203"/>
        <v>2019216</v>
      </c>
      <c r="F3210" s="35">
        <v>0.66666666666666663</v>
      </c>
      <c r="G3210">
        <v>14.7</v>
      </c>
    </row>
    <row r="3211" spans="1:7" x14ac:dyDescent="0.25">
      <c r="A3211" s="34">
        <v>43497</v>
      </c>
      <c r="B3211" s="3">
        <f t="shared" si="200"/>
        <v>2019</v>
      </c>
      <c r="C3211" s="3">
        <f t="shared" si="201"/>
        <v>2</v>
      </c>
      <c r="D3211" s="3">
        <f t="shared" si="202"/>
        <v>17</v>
      </c>
      <c r="E3211" s="3" t="str">
        <f t="shared" si="203"/>
        <v>2019217</v>
      </c>
      <c r="F3211" s="35">
        <v>0.70833333333333337</v>
      </c>
      <c r="G3211">
        <v>16.3</v>
      </c>
    </row>
    <row r="3212" spans="1:7" x14ac:dyDescent="0.25">
      <c r="A3212" s="34">
        <v>43497</v>
      </c>
      <c r="B3212" s="3">
        <f t="shared" si="200"/>
        <v>2019</v>
      </c>
      <c r="C3212" s="3">
        <f t="shared" si="201"/>
        <v>2</v>
      </c>
      <c r="D3212" s="3">
        <f t="shared" si="202"/>
        <v>18</v>
      </c>
      <c r="E3212" s="3" t="str">
        <f t="shared" si="203"/>
        <v>2019218</v>
      </c>
      <c r="F3212" s="35">
        <v>0.75</v>
      </c>
      <c r="G3212">
        <v>18</v>
      </c>
    </row>
    <row r="3213" spans="1:7" x14ac:dyDescent="0.25">
      <c r="A3213" s="34">
        <v>43497</v>
      </c>
      <c r="B3213" s="3">
        <f t="shared" si="200"/>
        <v>2019</v>
      </c>
      <c r="C3213" s="3">
        <f t="shared" si="201"/>
        <v>2</v>
      </c>
      <c r="D3213" s="3">
        <f t="shared" si="202"/>
        <v>19</v>
      </c>
      <c r="E3213" s="3" t="str">
        <f t="shared" si="203"/>
        <v>2019219</v>
      </c>
      <c r="F3213" s="35">
        <v>0.79166666666666663</v>
      </c>
      <c r="G3213">
        <v>19.3</v>
      </c>
    </row>
    <row r="3214" spans="1:7" x14ac:dyDescent="0.25">
      <c r="A3214" s="34">
        <v>43497</v>
      </c>
      <c r="B3214" s="3">
        <f t="shared" si="200"/>
        <v>2019</v>
      </c>
      <c r="C3214" s="3">
        <f t="shared" si="201"/>
        <v>2</v>
      </c>
      <c r="D3214" s="3">
        <f t="shared" si="202"/>
        <v>20</v>
      </c>
      <c r="E3214" s="3" t="str">
        <f t="shared" si="203"/>
        <v>2019220</v>
      </c>
      <c r="F3214" s="35">
        <v>0.83333333333333337</v>
      </c>
      <c r="G3214">
        <v>20.5</v>
      </c>
    </row>
    <row r="3215" spans="1:7" x14ac:dyDescent="0.25">
      <c r="A3215" s="34">
        <v>43497</v>
      </c>
      <c r="B3215" s="3">
        <f t="shared" si="200"/>
        <v>2019</v>
      </c>
      <c r="C3215" s="3">
        <f t="shared" si="201"/>
        <v>2</v>
      </c>
      <c r="D3215" s="3">
        <f t="shared" si="202"/>
        <v>21</v>
      </c>
      <c r="E3215" s="3" t="str">
        <f t="shared" si="203"/>
        <v>2019221</v>
      </c>
      <c r="F3215" s="35">
        <v>0.875</v>
      </c>
      <c r="G3215">
        <v>20.8</v>
      </c>
    </row>
    <row r="3216" spans="1:7" x14ac:dyDescent="0.25">
      <c r="A3216" s="34">
        <v>43497</v>
      </c>
      <c r="B3216" s="3">
        <f t="shared" si="200"/>
        <v>2019</v>
      </c>
      <c r="C3216" s="3">
        <f t="shared" si="201"/>
        <v>2</v>
      </c>
      <c r="D3216" s="3">
        <f t="shared" si="202"/>
        <v>22</v>
      </c>
      <c r="E3216" s="3" t="str">
        <f t="shared" si="203"/>
        <v>2019222</v>
      </c>
      <c r="F3216" s="35">
        <v>0.91666666666666663</v>
      </c>
      <c r="G3216">
        <v>20.9</v>
      </c>
    </row>
    <row r="3217" spans="1:7" x14ac:dyDescent="0.25">
      <c r="A3217" s="34">
        <v>43497</v>
      </c>
      <c r="B3217" s="3">
        <f t="shared" si="200"/>
        <v>2019</v>
      </c>
      <c r="C3217" s="3">
        <f t="shared" si="201"/>
        <v>2</v>
      </c>
      <c r="D3217" s="3">
        <f t="shared" si="202"/>
        <v>23</v>
      </c>
      <c r="E3217" s="3" t="str">
        <f t="shared" si="203"/>
        <v>2019223</v>
      </c>
      <c r="F3217" s="35">
        <v>0.95833333333333337</v>
      </c>
      <c r="G3217">
        <v>20.100000000000001</v>
      </c>
    </row>
    <row r="3218" spans="1:7" x14ac:dyDescent="0.25">
      <c r="A3218" s="34">
        <v>43525</v>
      </c>
      <c r="B3218" s="3">
        <f t="shared" si="200"/>
        <v>2019</v>
      </c>
      <c r="C3218" s="3">
        <f t="shared" si="201"/>
        <v>3</v>
      </c>
      <c r="D3218" s="3">
        <f t="shared" si="202"/>
        <v>0</v>
      </c>
      <c r="E3218" s="3" t="str">
        <f t="shared" si="203"/>
        <v>201930</v>
      </c>
      <c r="F3218" s="35">
        <v>0</v>
      </c>
      <c r="G3218">
        <v>12.3</v>
      </c>
    </row>
    <row r="3219" spans="1:7" x14ac:dyDescent="0.25">
      <c r="A3219" s="34">
        <v>43525</v>
      </c>
      <c r="B3219" s="3">
        <f t="shared" si="200"/>
        <v>2019</v>
      </c>
      <c r="C3219" s="3">
        <f t="shared" si="201"/>
        <v>3</v>
      </c>
      <c r="D3219" s="3">
        <f t="shared" si="202"/>
        <v>1</v>
      </c>
      <c r="E3219" s="3" t="str">
        <f t="shared" si="203"/>
        <v>201931</v>
      </c>
      <c r="F3219" s="35">
        <v>4.1666666666666664E-2</v>
      </c>
      <c r="G3219">
        <v>11.9</v>
      </c>
    </row>
    <row r="3220" spans="1:7" x14ac:dyDescent="0.25">
      <c r="A3220" s="34">
        <v>43525</v>
      </c>
      <c r="B3220" s="3">
        <f t="shared" si="200"/>
        <v>2019</v>
      </c>
      <c r="C3220" s="3">
        <f t="shared" si="201"/>
        <v>3</v>
      </c>
      <c r="D3220" s="3">
        <f t="shared" si="202"/>
        <v>2</v>
      </c>
      <c r="E3220" s="3" t="str">
        <f t="shared" si="203"/>
        <v>201932</v>
      </c>
      <c r="F3220" s="35">
        <v>8.3333333333333329E-2</v>
      </c>
      <c r="G3220">
        <v>11.8</v>
      </c>
    </row>
    <row r="3221" spans="1:7" x14ac:dyDescent="0.25">
      <c r="A3221" s="34">
        <v>43525</v>
      </c>
      <c r="B3221" s="3">
        <f t="shared" si="200"/>
        <v>2019</v>
      </c>
      <c r="C3221" s="3">
        <f t="shared" si="201"/>
        <v>3</v>
      </c>
      <c r="D3221" s="3">
        <f t="shared" si="202"/>
        <v>3</v>
      </c>
      <c r="E3221" s="3" t="str">
        <f t="shared" si="203"/>
        <v>201933</v>
      </c>
      <c r="F3221" s="35">
        <v>0.125</v>
      </c>
      <c r="G3221">
        <v>11.3</v>
      </c>
    </row>
    <row r="3222" spans="1:7" x14ac:dyDescent="0.25">
      <c r="A3222" s="34">
        <v>43525</v>
      </c>
      <c r="B3222" s="3">
        <f t="shared" si="200"/>
        <v>2019</v>
      </c>
      <c r="C3222" s="3">
        <f t="shared" si="201"/>
        <v>3</v>
      </c>
      <c r="D3222" s="3">
        <f t="shared" si="202"/>
        <v>4</v>
      </c>
      <c r="E3222" s="3" t="str">
        <f t="shared" si="203"/>
        <v>201934</v>
      </c>
      <c r="F3222" s="35">
        <v>0.16666666666666666</v>
      </c>
      <c r="G3222">
        <v>11.2</v>
      </c>
    </row>
    <row r="3223" spans="1:7" x14ac:dyDescent="0.25">
      <c r="A3223" s="34">
        <v>43525</v>
      </c>
      <c r="B3223" s="3">
        <f t="shared" si="200"/>
        <v>2019</v>
      </c>
      <c r="C3223" s="3">
        <f t="shared" si="201"/>
        <v>3</v>
      </c>
      <c r="D3223" s="3">
        <f t="shared" si="202"/>
        <v>5</v>
      </c>
      <c r="E3223" s="3" t="str">
        <f t="shared" si="203"/>
        <v>201935</v>
      </c>
      <c r="F3223" s="35">
        <v>0.20833333333333334</v>
      </c>
      <c r="G3223">
        <v>11</v>
      </c>
    </row>
    <row r="3224" spans="1:7" x14ac:dyDescent="0.25">
      <c r="A3224" s="34">
        <v>43525</v>
      </c>
      <c r="B3224" s="3">
        <f t="shared" si="200"/>
        <v>2019</v>
      </c>
      <c r="C3224" s="3">
        <f t="shared" si="201"/>
        <v>3</v>
      </c>
      <c r="D3224" s="3">
        <f t="shared" si="202"/>
        <v>6</v>
      </c>
      <c r="E3224" s="3" t="str">
        <f t="shared" si="203"/>
        <v>201936</v>
      </c>
      <c r="F3224" s="35">
        <v>0.25</v>
      </c>
      <c r="G3224">
        <v>11.1</v>
      </c>
    </row>
    <row r="3225" spans="1:7" x14ac:dyDescent="0.25">
      <c r="A3225" s="34">
        <v>43525</v>
      </c>
      <c r="B3225" s="3">
        <f t="shared" si="200"/>
        <v>2019</v>
      </c>
      <c r="C3225" s="3">
        <f t="shared" si="201"/>
        <v>3</v>
      </c>
      <c r="D3225" s="3">
        <f t="shared" si="202"/>
        <v>7</v>
      </c>
      <c r="E3225" s="3" t="str">
        <f t="shared" si="203"/>
        <v>201937</v>
      </c>
      <c r="F3225" s="35">
        <v>0.29166666666666669</v>
      </c>
      <c r="G3225">
        <v>11.9</v>
      </c>
    </row>
    <row r="3226" spans="1:7" x14ac:dyDescent="0.25">
      <c r="A3226" s="34">
        <v>43525</v>
      </c>
      <c r="B3226" s="3">
        <f t="shared" si="200"/>
        <v>2019</v>
      </c>
      <c r="C3226" s="3">
        <f t="shared" si="201"/>
        <v>3</v>
      </c>
      <c r="D3226" s="3">
        <f t="shared" si="202"/>
        <v>8</v>
      </c>
      <c r="E3226" s="3" t="str">
        <f t="shared" si="203"/>
        <v>201938</v>
      </c>
      <c r="F3226" s="35">
        <v>0.33333333333333331</v>
      </c>
      <c r="G3226">
        <v>11.5</v>
      </c>
    </row>
    <row r="3227" spans="1:7" x14ac:dyDescent="0.25">
      <c r="A3227" s="34">
        <v>43525</v>
      </c>
      <c r="B3227" s="3">
        <f t="shared" si="200"/>
        <v>2019</v>
      </c>
      <c r="C3227" s="3">
        <f t="shared" si="201"/>
        <v>3</v>
      </c>
      <c r="D3227" s="3">
        <f t="shared" si="202"/>
        <v>9</v>
      </c>
      <c r="E3227" s="3" t="str">
        <f t="shared" si="203"/>
        <v>201939</v>
      </c>
      <c r="F3227" s="35">
        <v>0.375</v>
      </c>
      <c r="G3227">
        <v>11</v>
      </c>
    </row>
    <row r="3228" spans="1:7" x14ac:dyDescent="0.25">
      <c r="A3228" s="34">
        <v>43525</v>
      </c>
      <c r="B3228" s="3">
        <f t="shared" si="200"/>
        <v>2019</v>
      </c>
      <c r="C3228" s="3">
        <f t="shared" si="201"/>
        <v>3</v>
      </c>
      <c r="D3228" s="3">
        <f t="shared" si="202"/>
        <v>10</v>
      </c>
      <c r="E3228" s="3" t="str">
        <f t="shared" si="203"/>
        <v>2019310</v>
      </c>
      <c r="F3228" s="35">
        <v>0.41666666666666669</v>
      </c>
      <c r="G3228">
        <v>10.4</v>
      </c>
    </row>
    <row r="3229" spans="1:7" x14ac:dyDescent="0.25">
      <c r="A3229" s="34">
        <v>43525</v>
      </c>
      <c r="B3229" s="3">
        <f t="shared" si="200"/>
        <v>2019</v>
      </c>
      <c r="C3229" s="3">
        <f t="shared" si="201"/>
        <v>3</v>
      </c>
      <c r="D3229" s="3">
        <f t="shared" si="202"/>
        <v>11</v>
      </c>
      <c r="E3229" s="3" t="str">
        <f t="shared" si="203"/>
        <v>2019311</v>
      </c>
      <c r="F3229" s="35">
        <v>0.45833333333333331</v>
      </c>
      <c r="G3229">
        <v>9.5</v>
      </c>
    </row>
    <row r="3230" spans="1:7" x14ac:dyDescent="0.25">
      <c r="A3230" s="34">
        <v>43525</v>
      </c>
      <c r="B3230" s="3">
        <f t="shared" si="200"/>
        <v>2019</v>
      </c>
      <c r="C3230" s="3">
        <f t="shared" si="201"/>
        <v>3</v>
      </c>
      <c r="D3230" s="3">
        <f t="shared" si="202"/>
        <v>12</v>
      </c>
      <c r="E3230" s="3" t="str">
        <f t="shared" si="203"/>
        <v>2019312</v>
      </c>
      <c r="F3230" s="35">
        <v>0.5</v>
      </c>
      <c r="G3230">
        <v>9.3000000000000007</v>
      </c>
    </row>
    <row r="3231" spans="1:7" x14ac:dyDescent="0.25">
      <c r="A3231" s="34">
        <v>43525</v>
      </c>
      <c r="B3231" s="3">
        <f t="shared" si="200"/>
        <v>2019</v>
      </c>
      <c r="C3231" s="3">
        <f t="shared" si="201"/>
        <v>3</v>
      </c>
      <c r="D3231" s="3">
        <f t="shared" si="202"/>
        <v>13</v>
      </c>
      <c r="E3231" s="3" t="str">
        <f t="shared" si="203"/>
        <v>2019313</v>
      </c>
      <c r="F3231" s="35">
        <v>0.54166666666666663</v>
      </c>
      <c r="G3231">
        <v>9.1999999999999993</v>
      </c>
    </row>
    <row r="3232" spans="1:7" x14ac:dyDescent="0.25">
      <c r="A3232" s="34">
        <v>43525</v>
      </c>
      <c r="B3232" s="3">
        <f t="shared" si="200"/>
        <v>2019</v>
      </c>
      <c r="C3232" s="3">
        <f t="shared" si="201"/>
        <v>3</v>
      </c>
      <c r="D3232" s="3">
        <f t="shared" si="202"/>
        <v>14</v>
      </c>
      <c r="E3232" s="3" t="str">
        <f t="shared" si="203"/>
        <v>2019314</v>
      </c>
      <c r="F3232" s="35">
        <v>0.58333333333333337</v>
      </c>
      <c r="G3232">
        <v>9.4</v>
      </c>
    </row>
    <row r="3233" spans="1:7" x14ac:dyDescent="0.25">
      <c r="A3233" s="34">
        <v>43525</v>
      </c>
      <c r="B3233" s="3">
        <f t="shared" si="200"/>
        <v>2019</v>
      </c>
      <c r="C3233" s="3">
        <f t="shared" si="201"/>
        <v>3</v>
      </c>
      <c r="D3233" s="3">
        <f t="shared" si="202"/>
        <v>15</v>
      </c>
      <c r="E3233" s="3" t="str">
        <f t="shared" si="203"/>
        <v>2019315</v>
      </c>
      <c r="F3233" s="35">
        <v>0.625</v>
      </c>
      <c r="G3233">
        <v>9.9</v>
      </c>
    </row>
    <row r="3234" spans="1:7" x14ac:dyDescent="0.25">
      <c r="A3234" s="34">
        <v>43525</v>
      </c>
      <c r="B3234" s="3">
        <f t="shared" si="200"/>
        <v>2019</v>
      </c>
      <c r="C3234" s="3">
        <f t="shared" si="201"/>
        <v>3</v>
      </c>
      <c r="D3234" s="3">
        <f t="shared" si="202"/>
        <v>16</v>
      </c>
      <c r="E3234" s="3" t="str">
        <f t="shared" si="203"/>
        <v>2019316</v>
      </c>
      <c r="F3234" s="35">
        <v>0.66666666666666663</v>
      </c>
      <c r="G3234">
        <v>10.3</v>
      </c>
    </row>
    <row r="3235" spans="1:7" x14ac:dyDescent="0.25">
      <c r="A3235" s="34">
        <v>43525</v>
      </c>
      <c r="B3235" s="3">
        <f t="shared" si="200"/>
        <v>2019</v>
      </c>
      <c r="C3235" s="3">
        <f t="shared" si="201"/>
        <v>3</v>
      </c>
      <c r="D3235" s="3">
        <f t="shared" si="202"/>
        <v>17</v>
      </c>
      <c r="E3235" s="3" t="str">
        <f t="shared" si="203"/>
        <v>2019317</v>
      </c>
      <c r="F3235" s="35">
        <v>0.70833333333333337</v>
      </c>
      <c r="G3235">
        <v>11.1</v>
      </c>
    </row>
    <row r="3236" spans="1:7" x14ac:dyDescent="0.25">
      <c r="A3236" s="34">
        <v>43525</v>
      </c>
      <c r="B3236" s="3">
        <f t="shared" si="200"/>
        <v>2019</v>
      </c>
      <c r="C3236" s="3">
        <f t="shared" si="201"/>
        <v>3</v>
      </c>
      <c r="D3236" s="3">
        <f t="shared" si="202"/>
        <v>18</v>
      </c>
      <c r="E3236" s="3" t="str">
        <f t="shared" si="203"/>
        <v>2019318</v>
      </c>
      <c r="F3236" s="35">
        <v>0.75</v>
      </c>
      <c r="G3236">
        <v>13.4</v>
      </c>
    </row>
    <row r="3237" spans="1:7" x14ac:dyDescent="0.25">
      <c r="A3237" s="34">
        <v>43525</v>
      </c>
      <c r="B3237" s="3">
        <f t="shared" si="200"/>
        <v>2019</v>
      </c>
      <c r="C3237" s="3">
        <f t="shared" si="201"/>
        <v>3</v>
      </c>
      <c r="D3237" s="3">
        <f t="shared" si="202"/>
        <v>19</v>
      </c>
      <c r="E3237" s="3" t="str">
        <f t="shared" si="203"/>
        <v>2019319</v>
      </c>
      <c r="F3237" s="35">
        <v>0.79166666666666663</v>
      </c>
      <c r="G3237">
        <v>12.8</v>
      </c>
    </row>
    <row r="3238" spans="1:7" x14ac:dyDescent="0.25">
      <c r="A3238" s="34">
        <v>43525</v>
      </c>
      <c r="B3238" s="3">
        <f t="shared" si="200"/>
        <v>2019</v>
      </c>
      <c r="C3238" s="3">
        <f t="shared" si="201"/>
        <v>3</v>
      </c>
      <c r="D3238" s="3">
        <f t="shared" si="202"/>
        <v>20</v>
      </c>
      <c r="E3238" s="3" t="str">
        <f t="shared" si="203"/>
        <v>2019320</v>
      </c>
      <c r="F3238" s="35">
        <v>0.83333333333333337</v>
      </c>
      <c r="G3238">
        <v>13.2</v>
      </c>
    </row>
    <row r="3239" spans="1:7" x14ac:dyDescent="0.25">
      <c r="A3239" s="34">
        <v>43525</v>
      </c>
      <c r="B3239" s="3">
        <f t="shared" si="200"/>
        <v>2019</v>
      </c>
      <c r="C3239" s="3">
        <f t="shared" si="201"/>
        <v>3</v>
      </c>
      <c r="D3239" s="3">
        <f t="shared" si="202"/>
        <v>21</v>
      </c>
      <c r="E3239" s="3" t="str">
        <f t="shared" si="203"/>
        <v>2019321</v>
      </c>
      <c r="F3239" s="35">
        <v>0.875</v>
      </c>
      <c r="G3239">
        <v>13</v>
      </c>
    </row>
    <row r="3240" spans="1:7" x14ac:dyDescent="0.25">
      <c r="A3240" s="34">
        <v>43525</v>
      </c>
      <c r="B3240" s="3">
        <f t="shared" si="200"/>
        <v>2019</v>
      </c>
      <c r="C3240" s="3">
        <f t="shared" si="201"/>
        <v>3</v>
      </c>
      <c r="D3240" s="3">
        <f t="shared" si="202"/>
        <v>22</v>
      </c>
      <c r="E3240" s="3" t="str">
        <f t="shared" si="203"/>
        <v>2019322</v>
      </c>
      <c r="F3240" s="35">
        <v>0.91666666666666663</v>
      </c>
      <c r="G3240">
        <v>12.7</v>
      </c>
    </row>
    <row r="3241" spans="1:7" x14ac:dyDescent="0.25">
      <c r="A3241" s="34">
        <v>43525</v>
      </c>
      <c r="B3241" s="3">
        <f t="shared" si="200"/>
        <v>2019</v>
      </c>
      <c r="C3241" s="3">
        <f t="shared" si="201"/>
        <v>3</v>
      </c>
      <c r="D3241" s="3">
        <f t="shared" si="202"/>
        <v>23</v>
      </c>
      <c r="E3241" s="3" t="str">
        <f t="shared" si="203"/>
        <v>2019323</v>
      </c>
      <c r="F3241" s="35">
        <v>0.95833333333333337</v>
      </c>
      <c r="G3241">
        <v>12</v>
      </c>
    </row>
    <row r="3242" spans="1:7" x14ac:dyDescent="0.25">
      <c r="A3242" s="34">
        <v>43556</v>
      </c>
      <c r="B3242" s="3">
        <f t="shared" si="200"/>
        <v>2019</v>
      </c>
      <c r="C3242" s="3">
        <f t="shared" si="201"/>
        <v>4</v>
      </c>
      <c r="D3242" s="3">
        <f t="shared" si="202"/>
        <v>0</v>
      </c>
      <c r="E3242" s="3" t="str">
        <f t="shared" si="203"/>
        <v>201940</v>
      </c>
      <c r="F3242" s="35">
        <v>0</v>
      </c>
      <c r="G3242">
        <v>26.3</v>
      </c>
    </row>
    <row r="3243" spans="1:7" x14ac:dyDescent="0.25">
      <c r="A3243" s="34">
        <v>43556</v>
      </c>
      <c r="B3243" s="3">
        <f t="shared" si="200"/>
        <v>2019</v>
      </c>
      <c r="C3243" s="3">
        <f t="shared" si="201"/>
        <v>4</v>
      </c>
      <c r="D3243" s="3">
        <f t="shared" si="202"/>
        <v>1</v>
      </c>
      <c r="E3243" s="3" t="str">
        <f t="shared" si="203"/>
        <v>201941</v>
      </c>
      <c r="F3243" s="35">
        <v>4.1666666666666664E-2</v>
      </c>
      <c r="G3243">
        <v>25.6</v>
      </c>
    </row>
    <row r="3244" spans="1:7" x14ac:dyDescent="0.25">
      <c r="A3244" s="34">
        <v>43556</v>
      </c>
      <c r="B3244" s="3">
        <f t="shared" si="200"/>
        <v>2019</v>
      </c>
      <c r="C3244" s="3">
        <f t="shared" si="201"/>
        <v>4</v>
      </c>
      <c r="D3244" s="3">
        <f t="shared" si="202"/>
        <v>2</v>
      </c>
      <c r="E3244" s="3" t="str">
        <f t="shared" si="203"/>
        <v>201942</v>
      </c>
      <c r="F3244" s="35">
        <v>8.3333333333333329E-2</v>
      </c>
      <c r="G3244">
        <v>25.4</v>
      </c>
    </row>
    <row r="3245" spans="1:7" x14ac:dyDescent="0.25">
      <c r="A3245" s="34">
        <v>43556</v>
      </c>
      <c r="B3245" s="3">
        <f t="shared" si="200"/>
        <v>2019</v>
      </c>
      <c r="C3245" s="3">
        <f t="shared" si="201"/>
        <v>4</v>
      </c>
      <c r="D3245" s="3">
        <f t="shared" si="202"/>
        <v>3</v>
      </c>
      <c r="E3245" s="3" t="str">
        <f t="shared" si="203"/>
        <v>201943</v>
      </c>
      <c r="F3245" s="35">
        <v>0.125</v>
      </c>
      <c r="G3245">
        <v>24.3</v>
      </c>
    </row>
    <row r="3246" spans="1:7" x14ac:dyDescent="0.25">
      <c r="A3246" s="34">
        <v>43556</v>
      </c>
      <c r="B3246" s="3">
        <f t="shared" si="200"/>
        <v>2019</v>
      </c>
      <c r="C3246" s="3">
        <f t="shared" si="201"/>
        <v>4</v>
      </c>
      <c r="D3246" s="3">
        <f t="shared" si="202"/>
        <v>4</v>
      </c>
      <c r="E3246" s="3" t="str">
        <f t="shared" si="203"/>
        <v>201944</v>
      </c>
      <c r="F3246" s="35">
        <v>0.16666666666666666</v>
      </c>
      <c r="G3246">
        <v>24.7</v>
      </c>
    </row>
    <row r="3247" spans="1:7" x14ac:dyDescent="0.25">
      <c r="A3247" s="34">
        <v>43556</v>
      </c>
      <c r="B3247" s="3">
        <f t="shared" si="200"/>
        <v>2019</v>
      </c>
      <c r="C3247" s="3">
        <f t="shared" si="201"/>
        <v>4</v>
      </c>
      <c r="D3247" s="3">
        <f t="shared" si="202"/>
        <v>5</v>
      </c>
      <c r="E3247" s="3" t="str">
        <f t="shared" si="203"/>
        <v>201945</v>
      </c>
      <c r="F3247" s="35">
        <v>0.20833333333333334</v>
      </c>
      <c r="G3247">
        <v>25.3</v>
      </c>
    </row>
    <row r="3248" spans="1:7" x14ac:dyDescent="0.25">
      <c r="A3248" s="34">
        <v>43556</v>
      </c>
      <c r="B3248" s="3">
        <f t="shared" si="200"/>
        <v>2019</v>
      </c>
      <c r="C3248" s="3">
        <f t="shared" si="201"/>
        <v>4</v>
      </c>
      <c r="D3248" s="3">
        <f t="shared" si="202"/>
        <v>6</v>
      </c>
      <c r="E3248" s="3" t="str">
        <f t="shared" si="203"/>
        <v>201946</v>
      </c>
      <c r="F3248" s="35">
        <v>0.25</v>
      </c>
      <c r="G3248">
        <v>25.2</v>
      </c>
    </row>
    <row r="3249" spans="1:7" x14ac:dyDescent="0.25">
      <c r="A3249" s="34">
        <v>43556</v>
      </c>
      <c r="B3249" s="3">
        <f t="shared" si="200"/>
        <v>2019</v>
      </c>
      <c r="C3249" s="3">
        <f t="shared" si="201"/>
        <v>4</v>
      </c>
      <c r="D3249" s="3">
        <f t="shared" si="202"/>
        <v>7</v>
      </c>
      <c r="E3249" s="3" t="str">
        <f t="shared" si="203"/>
        <v>201947</v>
      </c>
      <c r="F3249" s="35">
        <v>0.29166666666666669</v>
      </c>
      <c r="G3249">
        <v>25.2</v>
      </c>
    </row>
    <row r="3250" spans="1:7" x14ac:dyDescent="0.25">
      <c r="A3250" s="34">
        <v>43556</v>
      </c>
      <c r="B3250" s="3">
        <f t="shared" si="200"/>
        <v>2019</v>
      </c>
      <c r="C3250" s="3">
        <f t="shared" si="201"/>
        <v>4</v>
      </c>
      <c r="D3250" s="3">
        <f t="shared" si="202"/>
        <v>8</v>
      </c>
      <c r="E3250" s="3" t="str">
        <f t="shared" si="203"/>
        <v>201948</v>
      </c>
      <c r="F3250" s="35">
        <v>0.33333333333333331</v>
      </c>
      <c r="G3250">
        <v>24.2</v>
      </c>
    </row>
    <row r="3251" spans="1:7" x14ac:dyDescent="0.25">
      <c r="A3251" s="34">
        <v>43556</v>
      </c>
      <c r="B3251" s="3">
        <f t="shared" si="200"/>
        <v>2019</v>
      </c>
      <c r="C3251" s="3">
        <f t="shared" si="201"/>
        <v>4</v>
      </c>
      <c r="D3251" s="3">
        <f t="shared" si="202"/>
        <v>9</v>
      </c>
      <c r="E3251" s="3" t="str">
        <f t="shared" si="203"/>
        <v>201949</v>
      </c>
      <c r="F3251" s="35">
        <v>0.375</v>
      </c>
      <c r="G3251">
        <v>23.5</v>
      </c>
    </row>
    <row r="3252" spans="1:7" x14ac:dyDescent="0.25">
      <c r="A3252" s="34">
        <v>43556</v>
      </c>
      <c r="B3252" s="3">
        <f t="shared" si="200"/>
        <v>2019</v>
      </c>
      <c r="C3252" s="3">
        <f t="shared" si="201"/>
        <v>4</v>
      </c>
      <c r="D3252" s="3">
        <f t="shared" si="202"/>
        <v>10</v>
      </c>
      <c r="E3252" s="3" t="str">
        <f t="shared" si="203"/>
        <v>2019410</v>
      </c>
      <c r="F3252" s="35">
        <v>0.41666666666666669</v>
      </c>
      <c r="G3252">
        <v>21.6</v>
      </c>
    </row>
    <row r="3253" spans="1:7" x14ac:dyDescent="0.25">
      <c r="A3253" s="34">
        <v>43556</v>
      </c>
      <c r="B3253" s="3">
        <f t="shared" si="200"/>
        <v>2019</v>
      </c>
      <c r="C3253" s="3">
        <f t="shared" si="201"/>
        <v>4</v>
      </c>
      <c r="D3253" s="3">
        <f t="shared" si="202"/>
        <v>11</v>
      </c>
      <c r="E3253" s="3" t="str">
        <f t="shared" si="203"/>
        <v>2019411</v>
      </c>
      <c r="F3253" s="35">
        <v>0.45833333333333331</v>
      </c>
      <c r="G3253">
        <v>19.5</v>
      </c>
    </row>
    <row r="3254" spans="1:7" x14ac:dyDescent="0.25">
      <c r="A3254" s="34">
        <v>43556</v>
      </c>
      <c r="B3254" s="3">
        <f t="shared" si="200"/>
        <v>2019</v>
      </c>
      <c r="C3254" s="3">
        <f t="shared" si="201"/>
        <v>4</v>
      </c>
      <c r="D3254" s="3">
        <f t="shared" si="202"/>
        <v>12</v>
      </c>
      <c r="E3254" s="3" t="str">
        <f t="shared" si="203"/>
        <v>2019412</v>
      </c>
      <c r="F3254" s="35">
        <v>0.5</v>
      </c>
      <c r="G3254">
        <v>18</v>
      </c>
    </row>
    <row r="3255" spans="1:7" x14ac:dyDescent="0.25">
      <c r="A3255" s="34">
        <v>43556</v>
      </c>
      <c r="B3255" s="3">
        <f t="shared" si="200"/>
        <v>2019</v>
      </c>
      <c r="C3255" s="3">
        <f t="shared" si="201"/>
        <v>4</v>
      </c>
      <c r="D3255" s="3">
        <f t="shared" si="202"/>
        <v>13</v>
      </c>
      <c r="E3255" s="3" t="str">
        <f t="shared" si="203"/>
        <v>2019413</v>
      </c>
      <c r="F3255" s="35">
        <v>0.54166666666666663</v>
      </c>
      <c r="G3255">
        <v>17.7</v>
      </c>
    </row>
    <row r="3256" spans="1:7" x14ac:dyDescent="0.25">
      <c r="A3256" s="34">
        <v>43556</v>
      </c>
      <c r="B3256" s="3">
        <f t="shared" si="200"/>
        <v>2019</v>
      </c>
      <c r="C3256" s="3">
        <f t="shared" si="201"/>
        <v>4</v>
      </c>
      <c r="D3256" s="3">
        <f t="shared" si="202"/>
        <v>14</v>
      </c>
      <c r="E3256" s="3" t="str">
        <f t="shared" si="203"/>
        <v>2019414</v>
      </c>
      <c r="F3256" s="35">
        <v>0.58333333333333337</v>
      </c>
      <c r="G3256">
        <v>17.7</v>
      </c>
    </row>
    <row r="3257" spans="1:7" x14ac:dyDescent="0.25">
      <c r="A3257" s="34">
        <v>43556</v>
      </c>
      <c r="B3257" s="3">
        <f t="shared" si="200"/>
        <v>2019</v>
      </c>
      <c r="C3257" s="3">
        <f t="shared" si="201"/>
        <v>4</v>
      </c>
      <c r="D3257" s="3">
        <f t="shared" si="202"/>
        <v>15</v>
      </c>
      <c r="E3257" s="3" t="str">
        <f t="shared" si="203"/>
        <v>2019415</v>
      </c>
      <c r="F3257" s="35">
        <v>0.625</v>
      </c>
      <c r="G3257">
        <v>18.3</v>
      </c>
    </row>
    <row r="3258" spans="1:7" x14ac:dyDescent="0.25">
      <c r="A3258" s="34">
        <v>43556</v>
      </c>
      <c r="B3258" s="3">
        <f t="shared" si="200"/>
        <v>2019</v>
      </c>
      <c r="C3258" s="3">
        <f t="shared" si="201"/>
        <v>4</v>
      </c>
      <c r="D3258" s="3">
        <f t="shared" si="202"/>
        <v>16</v>
      </c>
      <c r="E3258" s="3" t="str">
        <f t="shared" si="203"/>
        <v>2019416</v>
      </c>
      <c r="F3258" s="35">
        <v>0.66666666666666663</v>
      </c>
      <c r="G3258">
        <v>18.899999999999999</v>
      </c>
    </row>
    <row r="3259" spans="1:7" x14ac:dyDescent="0.25">
      <c r="A3259" s="34">
        <v>43556</v>
      </c>
      <c r="B3259" s="3">
        <f t="shared" si="200"/>
        <v>2019</v>
      </c>
      <c r="C3259" s="3">
        <f t="shared" si="201"/>
        <v>4</v>
      </c>
      <c r="D3259" s="3">
        <f t="shared" si="202"/>
        <v>17</v>
      </c>
      <c r="E3259" s="3" t="str">
        <f t="shared" si="203"/>
        <v>2019417</v>
      </c>
      <c r="F3259" s="35">
        <v>0.70833333333333337</v>
      </c>
      <c r="G3259">
        <v>19.3</v>
      </c>
    </row>
    <row r="3260" spans="1:7" x14ac:dyDescent="0.25">
      <c r="A3260" s="34">
        <v>43556</v>
      </c>
      <c r="B3260" s="3">
        <f t="shared" si="200"/>
        <v>2019</v>
      </c>
      <c r="C3260" s="3">
        <f t="shared" si="201"/>
        <v>4</v>
      </c>
      <c r="D3260" s="3">
        <f t="shared" si="202"/>
        <v>18</v>
      </c>
      <c r="E3260" s="3" t="str">
        <f t="shared" si="203"/>
        <v>2019418</v>
      </c>
      <c r="F3260" s="35">
        <v>0.75</v>
      </c>
      <c r="G3260">
        <v>20.100000000000001</v>
      </c>
    </row>
    <row r="3261" spans="1:7" x14ac:dyDescent="0.25">
      <c r="A3261" s="34">
        <v>43556</v>
      </c>
      <c r="B3261" s="3">
        <f t="shared" si="200"/>
        <v>2019</v>
      </c>
      <c r="C3261" s="3">
        <f t="shared" si="201"/>
        <v>4</v>
      </c>
      <c r="D3261" s="3">
        <f t="shared" si="202"/>
        <v>19</v>
      </c>
      <c r="E3261" s="3" t="str">
        <f t="shared" si="203"/>
        <v>2019419</v>
      </c>
      <c r="F3261" s="35">
        <v>0.79166666666666663</v>
      </c>
      <c r="G3261">
        <v>22.3</v>
      </c>
    </row>
    <row r="3262" spans="1:7" x14ac:dyDescent="0.25">
      <c r="A3262" s="34">
        <v>43556</v>
      </c>
      <c r="B3262" s="3">
        <f t="shared" si="200"/>
        <v>2019</v>
      </c>
      <c r="C3262" s="3">
        <f t="shared" si="201"/>
        <v>4</v>
      </c>
      <c r="D3262" s="3">
        <f t="shared" si="202"/>
        <v>20</v>
      </c>
      <c r="E3262" s="3" t="str">
        <f t="shared" si="203"/>
        <v>2019420</v>
      </c>
      <c r="F3262" s="35">
        <v>0.83333333333333337</v>
      </c>
      <c r="G3262">
        <v>24.2</v>
      </c>
    </row>
    <row r="3263" spans="1:7" x14ac:dyDescent="0.25">
      <c r="A3263" s="34">
        <v>43556</v>
      </c>
      <c r="B3263" s="3">
        <f t="shared" si="200"/>
        <v>2019</v>
      </c>
      <c r="C3263" s="3">
        <f t="shared" si="201"/>
        <v>4</v>
      </c>
      <c r="D3263" s="3">
        <f t="shared" si="202"/>
        <v>21</v>
      </c>
      <c r="E3263" s="3" t="str">
        <f t="shared" si="203"/>
        <v>2019421</v>
      </c>
      <c r="F3263" s="35">
        <v>0.875</v>
      </c>
      <c r="G3263">
        <v>26</v>
      </c>
    </row>
    <row r="3264" spans="1:7" x14ac:dyDescent="0.25">
      <c r="A3264" s="34">
        <v>43556</v>
      </c>
      <c r="B3264" s="3">
        <f t="shared" si="200"/>
        <v>2019</v>
      </c>
      <c r="C3264" s="3">
        <f t="shared" si="201"/>
        <v>4</v>
      </c>
      <c r="D3264" s="3">
        <f t="shared" si="202"/>
        <v>22</v>
      </c>
      <c r="E3264" s="3" t="str">
        <f t="shared" si="203"/>
        <v>2019422</v>
      </c>
      <c r="F3264" s="35">
        <v>0.91666666666666663</v>
      </c>
      <c r="G3264">
        <v>27</v>
      </c>
    </row>
    <row r="3265" spans="1:7" x14ac:dyDescent="0.25">
      <c r="A3265" s="34">
        <v>43556</v>
      </c>
      <c r="B3265" s="3">
        <f t="shared" si="200"/>
        <v>2019</v>
      </c>
      <c r="C3265" s="3">
        <f t="shared" si="201"/>
        <v>4</v>
      </c>
      <c r="D3265" s="3">
        <f t="shared" si="202"/>
        <v>23</v>
      </c>
      <c r="E3265" s="3" t="str">
        <f t="shared" si="203"/>
        <v>2019423</v>
      </c>
      <c r="F3265" s="35">
        <v>0.95833333333333337</v>
      </c>
      <c r="G3265">
        <v>27</v>
      </c>
    </row>
    <row r="3266" spans="1:7" x14ac:dyDescent="0.25">
      <c r="A3266" s="34">
        <v>43586</v>
      </c>
      <c r="B3266" s="3">
        <f t="shared" si="200"/>
        <v>2019</v>
      </c>
      <c r="C3266" s="3">
        <f t="shared" si="201"/>
        <v>5</v>
      </c>
      <c r="D3266" s="3">
        <f t="shared" si="202"/>
        <v>0</v>
      </c>
      <c r="E3266" s="3" t="str">
        <f t="shared" si="203"/>
        <v>201950</v>
      </c>
      <c r="F3266" s="35">
        <v>0</v>
      </c>
      <c r="G3266">
        <v>11.5</v>
      </c>
    </row>
    <row r="3267" spans="1:7" x14ac:dyDescent="0.25">
      <c r="A3267" s="34">
        <v>43586</v>
      </c>
      <c r="B3267" s="3">
        <f t="shared" ref="B3267:B3330" si="204">YEAR(A3267)</f>
        <v>2019</v>
      </c>
      <c r="C3267" s="3">
        <f t="shared" ref="C3267:C3330" si="205">MONTH(A3267)</f>
        <v>5</v>
      </c>
      <c r="D3267" s="3">
        <f t="shared" ref="D3267:D3330" si="206">HOUR(F3267)</f>
        <v>1</v>
      </c>
      <c r="E3267" s="3" t="str">
        <f t="shared" ref="E3267:E3330" si="207">B3267&amp;C3267&amp;D3267</f>
        <v>201951</v>
      </c>
      <c r="F3267" s="35">
        <v>4.1666666666666664E-2</v>
      </c>
      <c r="G3267">
        <v>11.1</v>
      </c>
    </row>
    <row r="3268" spans="1:7" x14ac:dyDescent="0.25">
      <c r="A3268" s="34">
        <v>43586</v>
      </c>
      <c r="B3268" s="3">
        <f t="shared" si="204"/>
        <v>2019</v>
      </c>
      <c r="C3268" s="3">
        <f t="shared" si="205"/>
        <v>5</v>
      </c>
      <c r="D3268" s="3">
        <f t="shared" si="206"/>
        <v>2</v>
      </c>
      <c r="E3268" s="3" t="str">
        <f t="shared" si="207"/>
        <v>201952</v>
      </c>
      <c r="F3268" s="35">
        <v>8.3333333333333329E-2</v>
      </c>
      <c r="G3268">
        <v>11.5</v>
      </c>
    </row>
    <row r="3269" spans="1:7" x14ac:dyDescent="0.25">
      <c r="A3269" s="34">
        <v>43586</v>
      </c>
      <c r="B3269" s="3">
        <f t="shared" si="204"/>
        <v>2019</v>
      </c>
      <c r="C3269" s="3">
        <f t="shared" si="205"/>
        <v>5</v>
      </c>
      <c r="D3269" s="3">
        <f t="shared" si="206"/>
        <v>3</v>
      </c>
      <c r="E3269" s="3" t="str">
        <f t="shared" si="207"/>
        <v>201953</v>
      </c>
      <c r="F3269" s="35">
        <v>0.125</v>
      </c>
      <c r="G3269">
        <v>10.9</v>
      </c>
    </row>
    <row r="3270" spans="1:7" x14ac:dyDescent="0.25">
      <c r="A3270" s="34">
        <v>43586</v>
      </c>
      <c r="B3270" s="3">
        <f t="shared" si="204"/>
        <v>2019</v>
      </c>
      <c r="C3270" s="3">
        <f t="shared" si="205"/>
        <v>5</v>
      </c>
      <c r="D3270" s="3">
        <f t="shared" si="206"/>
        <v>4</v>
      </c>
      <c r="E3270" s="3" t="str">
        <f t="shared" si="207"/>
        <v>201954</v>
      </c>
      <c r="F3270" s="35">
        <v>0.16666666666666666</v>
      </c>
      <c r="G3270">
        <v>11.7</v>
      </c>
    </row>
    <row r="3271" spans="1:7" x14ac:dyDescent="0.25">
      <c r="A3271" s="34">
        <v>43586</v>
      </c>
      <c r="B3271" s="3">
        <f t="shared" si="204"/>
        <v>2019</v>
      </c>
      <c r="C3271" s="3">
        <f t="shared" si="205"/>
        <v>5</v>
      </c>
      <c r="D3271" s="3">
        <f t="shared" si="206"/>
        <v>5</v>
      </c>
      <c r="E3271" s="3" t="str">
        <f t="shared" si="207"/>
        <v>201955</v>
      </c>
      <c r="F3271" s="35">
        <v>0.20833333333333334</v>
      </c>
      <c r="G3271">
        <v>12.3</v>
      </c>
    </row>
    <row r="3272" spans="1:7" x14ac:dyDescent="0.25">
      <c r="A3272" s="34">
        <v>43586</v>
      </c>
      <c r="B3272" s="3">
        <f t="shared" si="204"/>
        <v>2019</v>
      </c>
      <c r="C3272" s="3">
        <f t="shared" si="205"/>
        <v>5</v>
      </c>
      <c r="D3272" s="3">
        <f t="shared" si="206"/>
        <v>6</v>
      </c>
      <c r="E3272" s="3" t="str">
        <f t="shared" si="207"/>
        <v>201956</v>
      </c>
      <c r="F3272" s="35">
        <v>0.25</v>
      </c>
      <c r="G3272">
        <v>12.6</v>
      </c>
    </row>
    <row r="3273" spans="1:7" x14ac:dyDescent="0.25">
      <c r="A3273" s="34">
        <v>43586</v>
      </c>
      <c r="B3273" s="3">
        <f t="shared" si="204"/>
        <v>2019</v>
      </c>
      <c r="C3273" s="3">
        <f t="shared" si="205"/>
        <v>5</v>
      </c>
      <c r="D3273" s="3">
        <f t="shared" si="206"/>
        <v>7</v>
      </c>
      <c r="E3273" s="3" t="str">
        <f t="shared" si="207"/>
        <v>201957</v>
      </c>
      <c r="F3273" s="35">
        <v>0.29166666666666669</v>
      </c>
      <c r="G3273">
        <v>12.4</v>
      </c>
    </row>
    <row r="3274" spans="1:7" x14ac:dyDescent="0.25">
      <c r="A3274" s="34">
        <v>43586</v>
      </c>
      <c r="B3274" s="3">
        <f t="shared" si="204"/>
        <v>2019</v>
      </c>
      <c r="C3274" s="3">
        <f t="shared" si="205"/>
        <v>5</v>
      </c>
      <c r="D3274" s="3">
        <f t="shared" si="206"/>
        <v>8</v>
      </c>
      <c r="E3274" s="3" t="str">
        <f t="shared" si="207"/>
        <v>201958</v>
      </c>
      <c r="F3274" s="35">
        <v>0.33333333333333331</v>
      </c>
      <c r="G3274">
        <v>11.3</v>
      </c>
    </row>
    <row r="3275" spans="1:7" x14ac:dyDescent="0.25">
      <c r="A3275" s="34">
        <v>43586</v>
      </c>
      <c r="B3275" s="3">
        <f t="shared" si="204"/>
        <v>2019</v>
      </c>
      <c r="C3275" s="3">
        <f t="shared" si="205"/>
        <v>5</v>
      </c>
      <c r="D3275" s="3">
        <f t="shared" si="206"/>
        <v>9</v>
      </c>
      <c r="E3275" s="3" t="str">
        <f t="shared" si="207"/>
        <v>201959</v>
      </c>
      <c r="F3275" s="35">
        <v>0.375</v>
      </c>
      <c r="G3275">
        <v>10.199999999999999</v>
      </c>
    </row>
    <row r="3276" spans="1:7" x14ac:dyDescent="0.25">
      <c r="A3276" s="34">
        <v>43586</v>
      </c>
      <c r="B3276" s="3">
        <f t="shared" si="204"/>
        <v>2019</v>
      </c>
      <c r="C3276" s="3">
        <f t="shared" si="205"/>
        <v>5</v>
      </c>
      <c r="D3276" s="3">
        <f t="shared" si="206"/>
        <v>10</v>
      </c>
      <c r="E3276" s="3" t="str">
        <f t="shared" si="207"/>
        <v>2019510</v>
      </c>
      <c r="F3276" s="35">
        <v>0.41666666666666669</v>
      </c>
      <c r="G3276">
        <v>9.8000000000000007</v>
      </c>
    </row>
    <row r="3277" spans="1:7" x14ac:dyDescent="0.25">
      <c r="A3277" s="34">
        <v>43586</v>
      </c>
      <c r="B3277" s="3">
        <f t="shared" si="204"/>
        <v>2019</v>
      </c>
      <c r="C3277" s="3">
        <f t="shared" si="205"/>
        <v>5</v>
      </c>
      <c r="D3277" s="3">
        <f t="shared" si="206"/>
        <v>11</v>
      </c>
      <c r="E3277" s="3" t="str">
        <f t="shared" si="207"/>
        <v>2019511</v>
      </c>
      <c r="F3277" s="35">
        <v>0.45833333333333331</v>
      </c>
      <c r="G3277">
        <v>9.8000000000000007</v>
      </c>
    </row>
    <row r="3278" spans="1:7" x14ac:dyDescent="0.25">
      <c r="A3278" s="34">
        <v>43586</v>
      </c>
      <c r="B3278" s="3">
        <f t="shared" si="204"/>
        <v>2019</v>
      </c>
      <c r="C3278" s="3">
        <f t="shared" si="205"/>
        <v>5</v>
      </c>
      <c r="D3278" s="3">
        <f t="shared" si="206"/>
        <v>12</v>
      </c>
      <c r="E3278" s="3" t="str">
        <f t="shared" si="207"/>
        <v>2019512</v>
      </c>
      <c r="F3278" s="35">
        <v>0.5</v>
      </c>
      <c r="G3278">
        <v>9.6999999999999993</v>
      </c>
    </row>
    <row r="3279" spans="1:7" x14ac:dyDescent="0.25">
      <c r="A3279" s="34">
        <v>43586</v>
      </c>
      <c r="B3279" s="3">
        <f t="shared" si="204"/>
        <v>2019</v>
      </c>
      <c r="C3279" s="3">
        <f t="shared" si="205"/>
        <v>5</v>
      </c>
      <c r="D3279" s="3">
        <f t="shared" si="206"/>
        <v>13</v>
      </c>
      <c r="E3279" s="3" t="str">
        <f t="shared" si="207"/>
        <v>2019513</v>
      </c>
      <c r="F3279" s="35">
        <v>0.54166666666666663</v>
      </c>
      <c r="G3279">
        <v>9.6999999999999993</v>
      </c>
    </row>
    <row r="3280" spans="1:7" x14ac:dyDescent="0.25">
      <c r="A3280" s="34">
        <v>43586</v>
      </c>
      <c r="B3280" s="3">
        <f t="shared" si="204"/>
        <v>2019</v>
      </c>
      <c r="C3280" s="3">
        <f t="shared" si="205"/>
        <v>5</v>
      </c>
      <c r="D3280" s="3">
        <f t="shared" si="206"/>
        <v>14</v>
      </c>
      <c r="E3280" s="3" t="str">
        <f t="shared" si="207"/>
        <v>2019514</v>
      </c>
      <c r="F3280" s="35">
        <v>0.58333333333333337</v>
      </c>
      <c r="G3280">
        <v>9.4</v>
      </c>
    </row>
    <row r="3281" spans="1:7" x14ac:dyDescent="0.25">
      <c r="A3281" s="34">
        <v>43586</v>
      </c>
      <c r="B3281" s="3">
        <f t="shared" si="204"/>
        <v>2019</v>
      </c>
      <c r="C3281" s="3">
        <f t="shared" si="205"/>
        <v>5</v>
      </c>
      <c r="D3281" s="3">
        <f t="shared" si="206"/>
        <v>15</v>
      </c>
      <c r="E3281" s="3" t="str">
        <f t="shared" si="207"/>
        <v>2019515</v>
      </c>
      <c r="F3281" s="35">
        <v>0.625</v>
      </c>
      <c r="G3281">
        <v>9.1</v>
      </c>
    </row>
    <row r="3282" spans="1:7" x14ac:dyDescent="0.25">
      <c r="A3282" s="34">
        <v>43586</v>
      </c>
      <c r="B3282" s="3">
        <f t="shared" si="204"/>
        <v>2019</v>
      </c>
      <c r="C3282" s="3">
        <f t="shared" si="205"/>
        <v>5</v>
      </c>
      <c r="D3282" s="3">
        <f t="shared" si="206"/>
        <v>16</v>
      </c>
      <c r="E3282" s="3" t="str">
        <f t="shared" si="207"/>
        <v>2019516</v>
      </c>
      <c r="F3282" s="35">
        <v>0.66666666666666663</v>
      </c>
      <c r="G3282">
        <v>9.3000000000000007</v>
      </c>
    </row>
    <row r="3283" spans="1:7" x14ac:dyDescent="0.25">
      <c r="A3283" s="34">
        <v>43586</v>
      </c>
      <c r="B3283" s="3">
        <f t="shared" si="204"/>
        <v>2019</v>
      </c>
      <c r="C3283" s="3">
        <f t="shared" si="205"/>
        <v>5</v>
      </c>
      <c r="D3283" s="3">
        <f t="shared" si="206"/>
        <v>17</v>
      </c>
      <c r="E3283" s="3" t="str">
        <f t="shared" si="207"/>
        <v>2019517</v>
      </c>
      <c r="F3283" s="35">
        <v>0.70833333333333337</v>
      </c>
      <c r="G3283">
        <v>9.4</v>
      </c>
    </row>
    <row r="3284" spans="1:7" x14ac:dyDescent="0.25">
      <c r="A3284" s="34">
        <v>43586</v>
      </c>
      <c r="B3284" s="3">
        <f t="shared" si="204"/>
        <v>2019</v>
      </c>
      <c r="C3284" s="3">
        <f t="shared" si="205"/>
        <v>5</v>
      </c>
      <c r="D3284" s="3">
        <f t="shared" si="206"/>
        <v>18</v>
      </c>
      <c r="E3284" s="3" t="str">
        <f t="shared" si="207"/>
        <v>2019518</v>
      </c>
      <c r="F3284" s="35">
        <v>0.75</v>
      </c>
      <c r="G3284">
        <v>9.6</v>
      </c>
    </row>
    <row r="3285" spans="1:7" x14ac:dyDescent="0.25">
      <c r="A3285" s="34">
        <v>43586</v>
      </c>
      <c r="B3285" s="3">
        <f t="shared" si="204"/>
        <v>2019</v>
      </c>
      <c r="C3285" s="3">
        <f t="shared" si="205"/>
        <v>5</v>
      </c>
      <c r="D3285" s="3">
        <f t="shared" si="206"/>
        <v>19</v>
      </c>
      <c r="E3285" s="3" t="str">
        <f t="shared" si="207"/>
        <v>2019519</v>
      </c>
      <c r="F3285" s="35">
        <v>0.79166666666666663</v>
      </c>
      <c r="G3285">
        <v>9.5</v>
      </c>
    </row>
    <row r="3286" spans="1:7" x14ac:dyDescent="0.25">
      <c r="A3286" s="34">
        <v>43586</v>
      </c>
      <c r="B3286" s="3">
        <f t="shared" si="204"/>
        <v>2019</v>
      </c>
      <c r="C3286" s="3">
        <f t="shared" si="205"/>
        <v>5</v>
      </c>
      <c r="D3286" s="3">
        <f t="shared" si="206"/>
        <v>20</v>
      </c>
      <c r="E3286" s="3" t="str">
        <f t="shared" si="207"/>
        <v>2019520</v>
      </c>
      <c r="F3286" s="35">
        <v>0.83333333333333337</v>
      </c>
      <c r="G3286">
        <v>10.5</v>
      </c>
    </row>
    <row r="3287" spans="1:7" x14ac:dyDescent="0.25">
      <c r="A3287" s="34">
        <v>43586</v>
      </c>
      <c r="B3287" s="3">
        <f t="shared" si="204"/>
        <v>2019</v>
      </c>
      <c r="C3287" s="3">
        <f t="shared" si="205"/>
        <v>5</v>
      </c>
      <c r="D3287" s="3">
        <f t="shared" si="206"/>
        <v>21</v>
      </c>
      <c r="E3287" s="3" t="str">
        <f t="shared" si="207"/>
        <v>2019521</v>
      </c>
      <c r="F3287" s="35">
        <v>0.875</v>
      </c>
      <c r="G3287">
        <v>11.1</v>
      </c>
    </row>
    <row r="3288" spans="1:7" x14ac:dyDescent="0.25">
      <c r="A3288" s="34">
        <v>43586</v>
      </c>
      <c r="B3288" s="3">
        <f t="shared" si="204"/>
        <v>2019</v>
      </c>
      <c r="C3288" s="3">
        <f t="shared" si="205"/>
        <v>5</v>
      </c>
      <c r="D3288" s="3">
        <f t="shared" si="206"/>
        <v>22</v>
      </c>
      <c r="E3288" s="3" t="str">
        <f t="shared" si="207"/>
        <v>2019522</v>
      </c>
      <c r="F3288" s="35">
        <v>0.91666666666666663</v>
      </c>
      <c r="G3288">
        <v>11.5</v>
      </c>
    </row>
    <row r="3289" spans="1:7" x14ac:dyDescent="0.25">
      <c r="A3289" s="34">
        <v>43586</v>
      </c>
      <c r="B3289" s="3">
        <f t="shared" si="204"/>
        <v>2019</v>
      </c>
      <c r="C3289" s="3">
        <f t="shared" si="205"/>
        <v>5</v>
      </c>
      <c r="D3289" s="3">
        <f t="shared" si="206"/>
        <v>23</v>
      </c>
      <c r="E3289" s="3" t="str">
        <f t="shared" si="207"/>
        <v>2019523</v>
      </c>
      <c r="F3289" s="35">
        <v>0.95833333333333337</v>
      </c>
      <c r="G3289">
        <v>11.7</v>
      </c>
    </row>
    <row r="3290" spans="1:7" x14ac:dyDescent="0.25">
      <c r="A3290" s="34">
        <v>43617</v>
      </c>
      <c r="B3290" s="3">
        <f t="shared" si="204"/>
        <v>2019</v>
      </c>
      <c r="C3290" s="3">
        <f t="shared" si="205"/>
        <v>6</v>
      </c>
      <c r="D3290" s="3">
        <f t="shared" si="206"/>
        <v>0</v>
      </c>
      <c r="E3290" s="3" t="str">
        <f t="shared" si="207"/>
        <v>201960</v>
      </c>
      <c r="F3290" s="35">
        <v>0</v>
      </c>
      <c r="G3290">
        <v>9.5</v>
      </c>
    </row>
    <row r="3291" spans="1:7" x14ac:dyDescent="0.25">
      <c r="A3291" s="34">
        <v>43617</v>
      </c>
      <c r="B3291" s="3">
        <f t="shared" si="204"/>
        <v>2019</v>
      </c>
      <c r="C3291" s="3">
        <f t="shared" si="205"/>
        <v>6</v>
      </c>
      <c r="D3291" s="3">
        <f t="shared" si="206"/>
        <v>1</v>
      </c>
      <c r="E3291" s="3" t="str">
        <f t="shared" si="207"/>
        <v>201961</v>
      </c>
      <c r="F3291" s="35">
        <v>4.1666666666666664E-2</v>
      </c>
      <c r="G3291">
        <v>9.1999999999999993</v>
      </c>
    </row>
    <row r="3292" spans="1:7" x14ac:dyDescent="0.25">
      <c r="A3292" s="34">
        <v>43617</v>
      </c>
      <c r="B3292" s="3">
        <f t="shared" si="204"/>
        <v>2019</v>
      </c>
      <c r="C3292" s="3">
        <f t="shared" si="205"/>
        <v>6</v>
      </c>
      <c r="D3292" s="3">
        <f t="shared" si="206"/>
        <v>2</v>
      </c>
      <c r="E3292" s="3" t="str">
        <f t="shared" si="207"/>
        <v>201962</v>
      </c>
      <c r="F3292" s="35">
        <v>8.3333333333333329E-2</v>
      </c>
      <c r="G3292">
        <v>9.1</v>
      </c>
    </row>
    <row r="3293" spans="1:7" x14ac:dyDescent="0.25">
      <c r="A3293" s="34">
        <v>43617</v>
      </c>
      <c r="B3293" s="3">
        <f t="shared" si="204"/>
        <v>2019</v>
      </c>
      <c r="C3293" s="3">
        <f t="shared" si="205"/>
        <v>6</v>
      </c>
      <c r="D3293" s="3">
        <f t="shared" si="206"/>
        <v>3</v>
      </c>
      <c r="E3293" s="3" t="str">
        <f t="shared" si="207"/>
        <v>201963</v>
      </c>
      <c r="F3293" s="35">
        <v>0.125</v>
      </c>
      <c r="G3293">
        <v>9.3000000000000007</v>
      </c>
    </row>
    <row r="3294" spans="1:7" x14ac:dyDescent="0.25">
      <c r="A3294" s="34">
        <v>43617</v>
      </c>
      <c r="B3294" s="3">
        <f t="shared" si="204"/>
        <v>2019</v>
      </c>
      <c r="C3294" s="3">
        <f t="shared" si="205"/>
        <v>6</v>
      </c>
      <c r="D3294" s="3">
        <f t="shared" si="206"/>
        <v>4</v>
      </c>
      <c r="E3294" s="3" t="str">
        <f t="shared" si="207"/>
        <v>201964</v>
      </c>
      <c r="F3294" s="35">
        <v>0.16666666666666666</v>
      </c>
      <c r="G3294">
        <v>9.6999999999999993</v>
      </c>
    </row>
    <row r="3295" spans="1:7" x14ac:dyDescent="0.25">
      <c r="A3295" s="34">
        <v>43617</v>
      </c>
      <c r="B3295" s="3">
        <f t="shared" si="204"/>
        <v>2019</v>
      </c>
      <c r="C3295" s="3">
        <f t="shared" si="205"/>
        <v>6</v>
      </c>
      <c r="D3295" s="3">
        <f t="shared" si="206"/>
        <v>5</v>
      </c>
      <c r="E3295" s="3" t="str">
        <f t="shared" si="207"/>
        <v>201965</v>
      </c>
      <c r="F3295" s="35">
        <v>0.20833333333333334</v>
      </c>
      <c r="G3295">
        <v>10.199999999999999</v>
      </c>
    </row>
    <row r="3296" spans="1:7" x14ac:dyDescent="0.25">
      <c r="A3296" s="34">
        <v>43617</v>
      </c>
      <c r="B3296" s="3">
        <f t="shared" si="204"/>
        <v>2019</v>
      </c>
      <c r="C3296" s="3">
        <f t="shared" si="205"/>
        <v>6</v>
      </c>
      <c r="D3296" s="3">
        <f t="shared" si="206"/>
        <v>6</v>
      </c>
      <c r="E3296" s="3" t="str">
        <f t="shared" si="207"/>
        <v>201966</v>
      </c>
      <c r="F3296" s="35">
        <v>0.25</v>
      </c>
      <c r="G3296">
        <v>10.1</v>
      </c>
    </row>
    <row r="3297" spans="1:7" x14ac:dyDescent="0.25">
      <c r="A3297" s="34">
        <v>43617</v>
      </c>
      <c r="B3297" s="3">
        <f t="shared" si="204"/>
        <v>2019</v>
      </c>
      <c r="C3297" s="3">
        <f t="shared" si="205"/>
        <v>6</v>
      </c>
      <c r="D3297" s="3">
        <f t="shared" si="206"/>
        <v>7</v>
      </c>
      <c r="E3297" s="3" t="str">
        <f t="shared" si="207"/>
        <v>201967</v>
      </c>
      <c r="F3297" s="35">
        <v>0.29166666666666669</v>
      </c>
      <c r="G3297">
        <v>9.1999999999999993</v>
      </c>
    </row>
    <row r="3298" spans="1:7" x14ac:dyDescent="0.25">
      <c r="A3298" s="34">
        <v>43617</v>
      </c>
      <c r="B3298" s="3">
        <f t="shared" si="204"/>
        <v>2019</v>
      </c>
      <c r="C3298" s="3">
        <f t="shared" si="205"/>
        <v>6</v>
      </c>
      <c r="D3298" s="3">
        <f t="shared" si="206"/>
        <v>8</v>
      </c>
      <c r="E3298" s="3" t="str">
        <f t="shared" si="207"/>
        <v>201968</v>
      </c>
      <c r="F3298" s="35">
        <v>0.33333333333333331</v>
      </c>
      <c r="G3298">
        <v>8.6</v>
      </c>
    </row>
    <row r="3299" spans="1:7" x14ac:dyDescent="0.25">
      <c r="A3299" s="34">
        <v>43617</v>
      </c>
      <c r="B3299" s="3">
        <f t="shared" si="204"/>
        <v>2019</v>
      </c>
      <c r="C3299" s="3">
        <f t="shared" si="205"/>
        <v>6</v>
      </c>
      <c r="D3299" s="3">
        <f t="shared" si="206"/>
        <v>9</v>
      </c>
      <c r="E3299" s="3" t="str">
        <f t="shared" si="207"/>
        <v>201969</v>
      </c>
      <c r="F3299" s="35">
        <v>0.375</v>
      </c>
      <c r="G3299">
        <v>8.9</v>
      </c>
    </row>
    <row r="3300" spans="1:7" x14ac:dyDescent="0.25">
      <c r="A3300" s="34">
        <v>43617</v>
      </c>
      <c r="B3300" s="3">
        <f t="shared" si="204"/>
        <v>2019</v>
      </c>
      <c r="C3300" s="3">
        <f t="shared" si="205"/>
        <v>6</v>
      </c>
      <c r="D3300" s="3">
        <f t="shared" si="206"/>
        <v>10</v>
      </c>
      <c r="E3300" s="3" t="str">
        <f t="shared" si="207"/>
        <v>2019610</v>
      </c>
      <c r="F3300" s="35">
        <v>0.41666666666666669</v>
      </c>
      <c r="G3300">
        <v>8.5</v>
      </c>
    </row>
    <row r="3301" spans="1:7" x14ac:dyDescent="0.25">
      <c r="A3301" s="34">
        <v>43617</v>
      </c>
      <c r="B3301" s="3">
        <f t="shared" si="204"/>
        <v>2019</v>
      </c>
      <c r="C3301" s="3">
        <f t="shared" si="205"/>
        <v>6</v>
      </c>
      <c r="D3301" s="3">
        <f t="shared" si="206"/>
        <v>11</v>
      </c>
      <c r="E3301" s="3" t="str">
        <f t="shared" si="207"/>
        <v>2019611</v>
      </c>
      <c r="F3301" s="35">
        <v>0.45833333333333331</v>
      </c>
      <c r="G3301">
        <v>8.9</v>
      </c>
    </row>
    <row r="3302" spans="1:7" x14ac:dyDescent="0.25">
      <c r="A3302" s="34">
        <v>43617</v>
      </c>
      <c r="B3302" s="3">
        <f t="shared" si="204"/>
        <v>2019</v>
      </c>
      <c r="C3302" s="3">
        <f t="shared" si="205"/>
        <v>6</v>
      </c>
      <c r="D3302" s="3">
        <f t="shared" si="206"/>
        <v>12</v>
      </c>
      <c r="E3302" s="3" t="str">
        <f t="shared" si="207"/>
        <v>2019612</v>
      </c>
      <c r="F3302" s="35">
        <v>0.5</v>
      </c>
      <c r="G3302">
        <v>8.8000000000000007</v>
      </c>
    </row>
    <row r="3303" spans="1:7" x14ac:dyDescent="0.25">
      <c r="A3303" s="34">
        <v>43617</v>
      </c>
      <c r="B3303" s="3">
        <f t="shared" si="204"/>
        <v>2019</v>
      </c>
      <c r="C3303" s="3">
        <f t="shared" si="205"/>
        <v>6</v>
      </c>
      <c r="D3303" s="3">
        <f t="shared" si="206"/>
        <v>13</v>
      </c>
      <c r="E3303" s="3" t="str">
        <f t="shared" si="207"/>
        <v>2019613</v>
      </c>
      <c r="F3303" s="35">
        <v>0.54166666666666663</v>
      </c>
      <c r="G3303">
        <v>9</v>
      </c>
    </row>
    <row r="3304" spans="1:7" x14ac:dyDescent="0.25">
      <c r="A3304" s="34">
        <v>43617</v>
      </c>
      <c r="B3304" s="3">
        <f t="shared" si="204"/>
        <v>2019</v>
      </c>
      <c r="C3304" s="3">
        <f t="shared" si="205"/>
        <v>6</v>
      </c>
      <c r="D3304" s="3">
        <f t="shared" si="206"/>
        <v>14</v>
      </c>
      <c r="E3304" s="3" t="str">
        <f t="shared" si="207"/>
        <v>2019614</v>
      </c>
      <c r="F3304" s="35">
        <v>0.58333333333333337</v>
      </c>
      <c r="G3304">
        <v>9.1</v>
      </c>
    </row>
    <row r="3305" spans="1:7" x14ac:dyDescent="0.25">
      <c r="A3305" s="34">
        <v>43617</v>
      </c>
      <c r="B3305" s="3">
        <f t="shared" si="204"/>
        <v>2019</v>
      </c>
      <c r="C3305" s="3">
        <f t="shared" si="205"/>
        <v>6</v>
      </c>
      <c r="D3305" s="3">
        <f t="shared" si="206"/>
        <v>15</v>
      </c>
      <c r="E3305" s="3" t="str">
        <f t="shared" si="207"/>
        <v>2019615</v>
      </c>
      <c r="F3305" s="35">
        <v>0.625</v>
      </c>
      <c r="G3305">
        <v>9</v>
      </c>
    </row>
    <row r="3306" spans="1:7" x14ac:dyDescent="0.25">
      <c r="A3306" s="34">
        <v>43617</v>
      </c>
      <c r="B3306" s="3">
        <f t="shared" si="204"/>
        <v>2019</v>
      </c>
      <c r="C3306" s="3">
        <f t="shared" si="205"/>
        <v>6</v>
      </c>
      <c r="D3306" s="3">
        <f t="shared" si="206"/>
        <v>16</v>
      </c>
      <c r="E3306" s="3" t="str">
        <f t="shared" si="207"/>
        <v>2019616</v>
      </c>
      <c r="F3306" s="35">
        <v>0.66666666666666663</v>
      </c>
      <c r="G3306">
        <v>8.6</v>
      </c>
    </row>
    <row r="3307" spans="1:7" x14ac:dyDescent="0.25">
      <c r="A3307" s="34">
        <v>43617</v>
      </c>
      <c r="B3307" s="3">
        <f t="shared" si="204"/>
        <v>2019</v>
      </c>
      <c r="C3307" s="3">
        <f t="shared" si="205"/>
        <v>6</v>
      </c>
      <c r="D3307" s="3">
        <f t="shared" si="206"/>
        <v>17</v>
      </c>
      <c r="E3307" s="3" t="str">
        <f t="shared" si="207"/>
        <v>2019617</v>
      </c>
      <c r="F3307" s="35">
        <v>0.70833333333333337</v>
      </c>
      <c r="G3307">
        <v>8.9</v>
      </c>
    </row>
    <row r="3308" spans="1:7" x14ac:dyDescent="0.25">
      <c r="A3308" s="34">
        <v>43617</v>
      </c>
      <c r="B3308" s="3">
        <f t="shared" si="204"/>
        <v>2019</v>
      </c>
      <c r="C3308" s="3">
        <f t="shared" si="205"/>
        <v>6</v>
      </c>
      <c r="D3308" s="3">
        <f t="shared" si="206"/>
        <v>18</v>
      </c>
      <c r="E3308" s="3" t="str">
        <f t="shared" si="207"/>
        <v>2019618</v>
      </c>
      <c r="F3308" s="35">
        <v>0.75</v>
      </c>
      <c r="G3308">
        <v>8.6</v>
      </c>
    </row>
    <row r="3309" spans="1:7" x14ac:dyDescent="0.25">
      <c r="A3309" s="34">
        <v>43617</v>
      </c>
      <c r="B3309" s="3">
        <f t="shared" si="204"/>
        <v>2019</v>
      </c>
      <c r="C3309" s="3">
        <f t="shared" si="205"/>
        <v>6</v>
      </c>
      <c r="D3309" s="3">
        <f t="shared" si="206"/>
        <v>19</v>
      </c>
      <c r="E3309" s="3" t="str">
        <f t="shared" si="207"/>
        <v>2019619</v>
      </c>
      <c r="F3309" s="35">
        <v>0.79166666666666663</v>
      </c>
      <c r="G3309">
        <v>8.8000000000000007</v>
      </c>
    </row>
    <row r="3310" spans="1:7" x14ac:dyDescent="0.25">
      <c r="A3310" s="34">
        <v>43617</v>
      </c>
      <c r="B3310" s="3">
        <f t="shared" si="204"/>
        <v>2019</v>
      </c>
      <c r="C3310" s="3">
        <f t="shared" si="205"/>
        <v>6</v>
      </c>
      <c r="D3310" s="3">
        <f t="shared" si="206"/>
        <v>20</v>
      </c>
      <c r="E3310" s="3" t="str">
        <f t="shared" si="207"/>
        <v>2019620</v>
      </c>
      <c r="F3310" s="35">
        <v>0.83333333333333337</v>
      </c>
      <c r="G3310">
        <v>9.4</v>
      </c>
    </row>
    <row r="3311" spans="1:7" x14ac:dyDescent="0.25">
      <c r="A3311" s="34">
        <v>43617</v>
      </c>
      <c r="B3311" s="3">
        <f t="shared" si="204"/>
        <v>2019</v>
      </c>
      <c r="C3311" s="3">
        <f t="shared" si="205"/>
        <v>6</v>
      </c>
      <c r="D3311" s="3">
        <f t="shared" si="206"/>
        <v>21</v>
      </c>
      <c r="E3311" s="3" t="str">
        <f t="shared" si="207"/>
        <v>2019621</v>
      </c>
      <c r="F3311" s="35">
        <v>0.875</v>
      </c>
      <c r="G3311">
        <v>10</v>
      </c>
    </row>
    <row r="3312" spans="1:7" x14ac:dyDescent="0.25">
      <c r="A3312" s="34">
        <v>43617</v>
      </c>
      <c r="B3312" s="3">
        <f t="shared" si="204"/>
        <v>2019</v>
      </c>
      <c r="C3312" s="3">
        <f t="shared" si="205"/>
        <v>6</v>
      </c>
      <c r="D3312" s="3">
        <f t="shared" si="206"/>
        <v>22</v>
      </c>
      <c r="E3312" s="3" t="str">
        <f t="shared" si="207"/>
        <v>2019622</v>
      </c>
      <c r="F3312" s="35">
        <v>0.91666666666666663</v>
      </c>
      <c r="G3312">
        <v>9.8000000000000007</v>
      </c>
    </row>
    <row r="3313" spans="1:7" x14ac:dyDescent="0.25">
      <c r="A3313" s="34">
        <v>43617</v>
      </c>
      <c r="B3313" s="3">
        <f t="shared" si="204"/>
        <v>2019</v>
      </c>
      <c r="C3313" s="3">
        <f t="shared" si="205"/>
        <v>6</v>
      </c>
      <c r="D3313" s="3">
        <f t="shared" si="206"/>
        <v>23</v>
      </c>
      <c r="E3313" s="3" t="str">
        <f t="shared" si="207"/>
        <v>2019623</v>
      </c>
      <c r="F3313" s="35">
        <v>0.95833333333333337</v>
      </c>
      <c r="G3313">
        <v>9.4</v>
      </c>
    </row>
    <row r="3314" spans="1:7" x14ac:dyDescent="0.25">
      <c r="A3314" s="34">
        <v>43647</v>
      </c>
      <c r="B3314" s="3">
        <f t="shared" si="204"/>
        <v>2019</v>
      </c>
      <c r="C3314" s="3">
        <f t="shared" si="205"/>
        <v>7</v>
      </c>
      <c r="D3314" s="3">
        <f t="shared" si="206"/>
        <v>0</v>
      </c>
      <c r="E3314" s="3" t="str">
        <f t="shared" si="207"/>
        <v>201970</v>
      </c>
      <c r="F3314" s="35">
        <v>0</v>
      </c>
      <c r="G3314">
        <v>9</v>
      </c>
    </row>
    <row r="3315" spans="1:7" x14ac:dyDescent="0.25">
      <c r="A3315" s="34">
        <v>43647</v>
      </c>
      <c r="B3315" s="3">
        <f t="shared" si="204"/>
        <v>2019</v>
      </c>
      <c r="C3315" s="3">
        <f t="shared" si="205"/>
        <v>7</v>
      </c>
      <c r="D3315" s="3">
        <f t="shared" si="206"/>
        <v>1</v>
      </c>
      <c r="E3315" s="3" t="str">
        <f t="shared" si="207"/>
        <v>201971</v>
      </c>
      <c r="F3315" s="35">
        <v>4.1666666666666664E-2</v>
      </c>
      <c r="G3315">
        <v>8.4</v>
      </c>
    </row>
    <row r="3316" spans="1:7" x14ac:dyDescent="0.25">
      <c r="A3316" s="34">
        <v>43647</v>
      </c>
      <c r="B3316" s="3">
        <f t="shared" si="204"/>
        <v>2019</v>
      </c>
      <c r="C3316" s="3">
        <f t="shared" si="205"/>
        <v>7</v>
      </c>
      <c r="D3316" s="3">
        <f t="shared" si="206"/>
        <v>2</v>
      </c>
      <c r="E3316" s="3" t="str">
        <f t="shared" si="207"/>
        <v>201972</v>
      </c>
      <c r="F3316" s="35">
        <v>8.3333333333333329E-2</v>
      </c>
      <c r="G3316">
        <v>7.7</v>
      </c>
    </row>
    <row r="3317" spans="1:7" x14ac:dyDescent="0.25">
      <c r="A3317" s="34">
        <v>43647</v>
      </c>
      <c r="B3317" s="3">
        <f t="shared" si="204"/>
        <v>2019</v>
      </c>
      <c r="C3317" s="3">
        <f t="shared" si="205"/>
        <v>7</v>
      </c>
      <c r="D3317" s="3">
        <f t="shared" si="206"/>
        <v>3</v>
      </c>
      <c r="E3317" s="3" t="str">
        <f t="shared" si="207"/>
        <v>201973</v>
      </c>
      <c r="F3317" s="35">
        <v>0.125</v>
      </c>
      <c r="G3317">
        <v>7.5</v>
      </c>
    </row>
    <row r="3318" spans="1:7" x14ac:dyDescent="0.25">
      <c r="A3318" s="34">
        <v>43647</v>
      </c>
      <c r="B3318" s="3">
        <f t="shared" si="204"/>
        <v>2019</v>
      </c>
      <c r="C3318" s="3">
        <f t="shared" si="205"/>
        <v>7</v>
      </c>
      <c r="D3318" s="3">
        <f t="shared" si="206"/>
        <v>4</v>
      </c>
      <c r="E3318" s="3" t="str">
        <f t="shared" si="207"/>
        <v>201974</v>
      </c>
      <c r="F3318" s="35">
        <v>0.16666666666666666</v>
      </c>
      <c r="G3318">
        <v>8.1</v>
      </c>
    </row>
    <row r="3319" spans="1:7" x14ac:dyDescent="0.25">
      <c r="A3319" s="34">
        <v>43647</v>
      </c>
      <c r="B3319" s="3">
        <f t="shared" si="204"/>
        <v>2019</v>
      </c>
      <c r="C3319" s="3">
        <f t="shared" si="205"/>
        <v>7</v>
      </c>
      <c r="D3319" s="3">
        <f t="shared" si="206"/>
        <v>5</v>
      </c>
      <c r="E3319" s="3" t="str">
        <f t="shared" si="207"/>
        <v>201975</v>
      </c>
      <c r="F3319" s="35">
        <v>0.20833333333333334</v>
      </c>
      <c r="G3319">
        <v>8.8000000000000007</v>
      </c>
    </row>
    <row r="3320" spans="1:7" x14ac:dyDescent="0.25">
      <c r="A3320" s="34">
        <v>43647</v>
      </c>
      <c r="B3320" s="3">
        <f t="shared" si="204"/>
        <v>2019</v>
      </c>
      <c r="C3320" s="3">
        <f t="shared" si="205"/>
        <v>7</v>
      </c>
      <c r="D3320" s="3">
        <f t="shared" si="206"/>
        <v>6</v>
      </c>
      <c r="E3320" s="3" t="str">
        <f t="shared" si="207"/>
        <v>201976</v>
      </c>
      <c r="F3320" s="35">
        <v>0.25</v>
      </c>
      <c r="G3320">
        <v>8.8000000000000007</v>
      </c>
    </row>
    <row r="3321" spans="1:7" x14ac:dyDescent="0.25">
      <c r="A3321" s="34">
        <v>43647</v>
      </c>
      <c r="B3321" s="3">
        <f t="shared" si="204"/>
        <v>2019</v>
      </c>
      <c r="C3321" s="3">
        <f t="shared" si="205"/>
        <v>7</v>
      </c>
      <c r="D3321" s="3">
        <f t="shared" si="206"/>
        <v>7</v>
      </c>
      <c r="E3321" s="3" t="str">
        <f t="shared" si="207"/>
        <v>201977</v>
      </c>
      <c r="F3321" s="35">
        <v>0.29166666666666669</v>
      </c>
      <c r="G3321">
        <v>8.6</v>
      </c>
    </row>
    <row r="3322" spans="1:7" x14ac:dyDescent="0.25">
      <c r="A3322" s="34">
        <v>43647</v>
      </c>
      <c r="B3322" s="3">
        <f t="shared" si="204"/>
        <v>2019</v>
      </c>
      <c r="C3322" s="3">
        <f t="shared" si="205"/>
        <v>7</v>
      </c>
      <c r="D3322" s="3">
        <f t="shared" si="206"/>
        <v>8</v>
      </c>
      <c r="E3322" s="3" t="str">
        <f t="shared" si="207"/>
        <v>201978</v>
      </c>
      <c r="F3322" s="35">
        <v>0.33333333333333331</v>
      </c>
      <c r="G3322">
        <v>8.5</v>
      </c>
    </row>
    <row r="3323" spans="1:7" x14ac:dyDescent="0.25">
      <c r="A3323" s="34">
        <v>43647</v>
      </c>
      <c r="B3323" s="3">
        <f t="shared" si="204"/>
        <v>2019</v>
      </c>
      <c r="C3323" s="3">
        <f t="shared" si="205"/>
        <v>7</v>
      </c>
      <c r="D3323" s="3">
        <f t="shared" si="206"/>
        <v>9</v>
      </c>
      <c r="E3323" s="3" t="str">
        <f t="shared" si="207"/>
        <v>201979</v>
      </c>
      <c r="F3323" s="35">
        <v>0.375</v>
      </c>
      <c r="G3323">
        <v>8.5</v>
      </c>
    </row>
    <row r="3324" spans="1:7" x14ac:dyDescent="0.25">
      <c r="A3324" s="34">
        <v>43647</v>
      </c>
      <c r="B3324" s="3">
        <f t="shared" si="204"/>
        <v>2019</v>
      </c>
      <c r="C3324" s="3">
        <f t="shared" si="205"/>
        <v>7</v>
      </c>
      <c r="D3324" s="3">
        <f t="shared" si="206"/>
        <v>10</v>
      </c>
      <c r="E3324" s="3" t="str">
        <f t="shared" si="207"/>
        <v>2019710</v>
      </c>
      <c r="F3324" s="35">
        <v>0.41666666666666669</v>
      </c>
      <c r="G3324">
        <v>8.5</v>
      </c>
    </row>
    <row r="3325" spans="1:7" x14ac:dyDescent="0.25">
      <c r="A3325" s="34">
        <v>43647</v>
      </c>
      <c r="B3325" s="3">
        <f t="shared" si="204"/>
        <v>2019</v>
      </c>
      <c r="C3325" s="3">
        <f t="shared" si="205"/>
        <v>7</v>
      </c>
      <c r="D3325" s="3">
        <f t="shared" si="206"/>
        <v>11</v>
      </c>
      <c r="E3325" s="3" t="str">
        <f t="shared" si="207"/>
        <v>2019711</v>
      </c>
      <c r="F3325" s="35">
        <v>0.45833333333333331</v>
      </c>
      <c r="G3325">
        <v>8.8000000000000007</v>
      </c>
    </row>
    <row r="3326" spans="1:7" x14ac:dyDescent="0.25">
      <c r="A3326" s="34">
        <v>43647</v>
      </c>
      <c r="B3326" s="3">
        <f t="shared" si="204"/>
        <v>2019</v>
      </c>
      <c r="C3326" s="3">
        <f t="shared" si="205"/>
        <v>7</v>
      </c>
      <c r="D3326" s="3">
        <f t="shared" si="206"/>
        <v>12</v>
      </c>
      <c r="E3326" s="3" t="str">
        <f t="shared" si="207"/>
        <v>2019712</v>
      </c>
      <c r="F3326" s="35">
        <v>0.5</v>
      </c>
      <c r="G3326">
        <v>9</v>
      </c>
    </row>
    <row r="3327" spans="1:7" x14ac:dyDescent="0.25">
      <c r="A3327" s="34">
        <v>43647</v>
      </c>
      <c r="B3327" s="3">
        <f t="shared" si="204"/>
        <v>2019</v>
      </c>
      <c r="C3327" s="3">
        <f t="shared" si="205"/>
        <v>7</v>
      </c>
      <c r="D3327" s="3">
        <f t="shared" si="206"/>
        <v>13</v>
      </c>
      <c r="E3327" s="3" t="str">
        <f t="shared" si="207"/>
        <v>2019713</v>
      </c>
      <c r="F3327" s="35">
        <v>0.54166666666666663</v>
      </c>
      <c r="G3327">
        <v>9.4</v>
      </c>
    </row>
    <row r="3328" spans="1:7" x14ac:dyDescent="0.25">
      <c r="A3328" s="34">
        <v>43647</v>
      </c>
      <c r="B3328" s="3">
        <f t="shared" si="204"/>
        <v>2019</v>
      </c>
      <c r="C3328" s="3">
        <f t="shared" si="205"/>
        <v>7</v>
      </c>
      <c r="D3328" s="3">
        <f t="shared" si="206"/>
        <v>14</v>
      </c>
      <c r="E3328" s="3" t="str">
        <f t="shared" si="207"/>
        <v>2019714</v>
      </c>
      <c r="F3328" s="35">
        <v>0.58333333333333337</v>
      </c>
      <c r="G3328">
        <v>9.3000000000000007</v>
      </c>
    </row>
    <row r="3329" spans="1:7" x14ac:dyDescent="0.25">
      <c r="A3329" s="34">
        <v>43647</v>
      </c>
      <c r="B3329" s="3">
        <f t="shared" si="204"/>
        <v>2019</v>
      </c>
      <c r="C3329" s="3">
        <f t="shared" si="205"/>
        <v>7</v>
      </c>
      <c r="D3329" s="3">
        <f t="shared" si="206"/>
        <v>15</v>
      </c>
      <c r="E3329" s="3" t="str">
        <f t="shared" si="207"/>
        <v>2019715</v>
      </c>
      <c r="F3329" s="35">
        <v>0.625</v>
      </c>
      <c r="G3329">
        <v>9.8000000000000007</v>
      </c>
    </row>
    <row r="3330" spans="1:7" x14ac:dyDescent="0.25">
      <c r="A3330" s="34">
        <v>43647</v>
      </c>
      <c r="B3330" s="3">
        <f t="shared" si="204"/>
        <v>2019</v>
      </c>
      <c r="C3330" s="3">
        <f t="shared" si="205"/>
        <v>7</v>
      </c>
      <c r="D3330" s="3">
        <f t="shared" si="206"/>
        <v>16</v>
      </c>
      <c r="E3330" s="3" t="str">
        <f t="shared" si="207"/>
        <v>2019716</v>
      </c>
      <c r="F3330" s="35">
        <v>0.66666666666666663</v>
      </c>
      <c r="G3330">
        <v>9.5</v>
      </c>
    </row>
    <row r="3331" spans="1:7" x14ac:dyDescent="0.25">
      <c r="A3331" s="34">
        <v>43647</v>
      </c>
      <c r="B3331" s="3">
        <f t="shared" ref="B3331:B3337" si="208">YEAR(A3331)</f>
        <v>2019</v>
      </c>
      <c r="C3331" s="3">
        <f t="shared" ref="C3331:C3337" si="209">MONTH(A3331)</f>
        <v>7</v>
      </c>
      <c r="D3331" s="3">
        <f t="shared" ref="D3331:D3337" si="210">HOUR(F3331)</f>
        <v>17</v>
      </c>
      <c r="E3331" s="3" t="str">
        <f t="shared" ref="E3331:E3337" si="211">B3331&amp;C3331&amp;D3331</f>
        <v>2019717</v>
      </c>
      <c r="F3331" s="35">
        <v>0.70833333333333337</v>
      </c>
      <c r="G3331">
        <v>9.8000000000000007</v>
      </c>
    </row>
    <row r="3332" spans="1:7" x14ac:dyDescent="0.25">
      <c r="A3332" s="34">
        <v>43647</v>
      </c>
      <c r="B3332" s="3">
        <f t="shared" si="208"/>
        <v>2019</v>
      </c>
      <c r="C3332" s="3">
        <f t="shared" si="209"/>
        <v>7</v>
      </c>
      <c r="D3332" s="3">
        <f t="shared" si="210"/>
        <v>18</v>
      </c>
      <c r="E3332" s="3" t="str">
        <f t="shared" si="211"/>
        <v>2019718</v>
      </c>
      <c r="F3332" s="35">
        <v>0.75</v>
      </c>
      <c r="G3332">
        <v>9.6999999999999993</v>
      </c>
    </row>
    <row r="3333" spans="1:7" x14ac:dyDescent="0.25">
      <c r="A3333" s="34">
        <v>43647</v>
      </c>
      <c r="B3333" s="3">
        <f t="shared" si="208"/>
        <v>2019</v>
      </c>
      <c r="C3333" s="3">
        <f t="shared" si="209"/>
        <v>7</v>
      </c>
      <c r="D3333" s="3">
        <f t="shared" si="210"/>
        <v>19</v>
      </c>
      <c r="E3333" s="3" t="str">
        <f t="shared" si="211"/>
        <v>2019719</v>
      </c>
      <c r="F3333" s="35">
        <v>0.79166666666666663</v>
      </c>
      <c r="G3333">
        <v>10.1</v>
      </c>
    </row>
    <row r="3334" spans="1:7" x14ac:dyDescent="0.25">
      <c r="A3334" s="34">
        <v>43647</v>
      </c>
      <c r="B3334" s="3">
        <f t="shared" si="208"/>
        <v>2019</v>
      </c>
      <c r="C3334" s="3">
        <f t="shared" si="209"/>
        <v>7</v>
      </c>
      <c r="D3334" s="3">
        <f t="shared" si="210"/>
        <v>20</v>
      </c>
      <c r="E3334" s="3" t="str">
        <f t="shared" si="211"/>
        <v>2019720</v>
      </c>
      <c r="F3334" s="35">
        <v>0.83333333333333337</v>
      </c>
      <c r="G3334">
        <v>10.8</v>
      </c>
    </row>
    <row r="3335" spans="1:7" x14ac:dyDescent="0.25">
      <c r="A3335" s="34">
        <v>43647</v>
      </c>
      <c r="B3335" s="3">
        <f t="shared" si="208"/>
        <v>2019</v>
      </c>
      <c r="C3335" s="3">
        <f t="shared" si="209"/>
        <v>7</v>
      </c>
      <c r="D3335" s="3">
        <f t="shared" si="210"/>
        <v>21</v>
      </c>
      <c r="E3335" s="3" t="str">
        <f t="shared" si="211"/>
        <v>2019721</v>
      </c>
      <c r="F3335" s="35">
        <v>0.875</v>
      </c>
      <c r="G3335">
        <v>10.7</v>
      </c>
    </row>
    <row r="3336" spans="1:7" x14ac:dyDescent="0.25">
      <c r="A3336" s="34">
        <v>43647</v>
      </c>
      <c r="B3336" s="3">
        <f t="shared" si="208"/>
        <v>2019</v>
      </c>
      <c r="C3336" s="3">
        <f t="shared" si="209"/>
        <v>7</v>
      </c>
      <c r="D3336" s="3">
        <f t="shared" si="210"/>
        <v>22</v>
      </c>
      <c r="E3336" s="3" t="str">
        <f t="shared" si="211"/>
        <v>2019722</v>
      </c>
      <c r="F3336" s="35">
        <v>0.91666666666666663</v>
      </c>
      <c r="G3336">
        <v>9.6</v>
      </c>
    </row>
    <row r="3337" spans="1:7" x14ac:dyDescent="0.25">
      <c r="A3337" s="34">
        <v>43647</v>
      </c>
      <c r="B3337" s="3">
        <f t="shared" si="208"/>
        <v>2019</v>
      </c>
      <c r="C3337" s="3">
        <f t="shared" si="209"/>
        <v>7</v>
      </c>
      <c r="D3337" s="3">
        <f t="shared" si="210"/>
        <v>23</v>
      </c>
      <c r="E3337" s="3" t="str">
        <f t="shared" si="211"/>
        <v>2019723</v>
      </c>
      <c r="F3337" s="35">
        <v>0.95833333333333337</v>
      </c>
      <c r="G3337">
        <v>9.1999999999999993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C3B92-4759-465A-8B8F-12FE84DD731A}">
  <dimension ref="A1:K3450"/>
  <sheetViews>
    <sheetView workbookViewId="0">
      <selection activeCell="G1" sqref="G1:K1"/>
    </sheetView>
  </sheetViews>
  <sheetFormatPr defaultRowHeight="15" x14ac:dyDescent="0.25"/>
  <cols>
    <col min="1" max="1" width="15.85546875" bestFit="1" customWidth="1"/>
    <col min="2" max="6" width="15.85546875" customWidth="1"/>
    <col min="11" max="11" width="11" bestFit="1" customWidth="1"/>
  </cols>
  <sheetData>
    <row r="1" spans="1:11" x14ac:dyDescent="0.25">
      <c r="A1" t="s">
        <v>2</v>
      </c>
      <c r="B1" t="s">
        <v>344</v>
      </c>
      <c r="C1" t="s">
        <v>644</v>
      </c>
      <c r="D1" t="s">
        <v>9</v>
      </c>
      <c r="E1" t="s">
        <v>656</v>
      </c>
      <c r="F1" t="s">
        <v>650</v>
      </c>
      <c r="G1" t="s">
        <v>651</v>
      </c>
      <c r="H1" t="s">
        <v>655</v>
      </c>
      <c r="I1" t="s">
        <v>654</v>
      </c>
      <c r="J1" t="s">
        <v>652</v>
      </c>
      <c r="K1" t="s">
        <v>653</v>
      </c>
    </row>
    <row r="2" spans="1:11" x14ac:dyDescent="0.25">
      <c r="A2" s="1">
        <v>41981.379861111112</v>
      </c>
      <c r="B2" s="3">
        <f>YEAR(A2)</f>
        <v>2014</v>
      </c>
      <c r="C2" s="3">
        <f>MONTH(A2)</f>
        <v>12</v>
      </c>
      <c r="D2" s="3">
        <f>HOUR(A2)</f>
        <v>9</v>
      </c>
      <c r="E2" s="3">
        <f>DAY(A2)</f>
        <v>8</v>
      </c>
      <c r="F2" s="3" t="str">
        <f>B2&amp;C2&amp;D2&amp;E2</f>
        <v>20141298</v>
      </c>
      <c r="G2">
        <v>4</v>
      </c>
      <c r="H2">
        <v>0</v>
      </c>
      <c r="I2">
        <v>0.75</v>
      </c>
      <c r="J2">
        <v>1019</v>
      </c>
      <c r="K2">
        <v>2</v>
      </c>
    </row>
    <row r="3" spans="1:11" x14ac:dyDescent="0.25">
      <c r="A3" s="1">
        <v>41981.380555555559</v>
      </c>
      <c r="B3" s="3">
        <f t="shared" ref="B3:B66" si="0">YEAR(A3)</f>
        <v>2014</v>
      </c>
      <c r="C3" s="3">
        <f t="shared" ref="C3:C66" si="1">MONTH(A3)</f>
        <v>12</v>
      </c>
      <c r="D3" s="3">
        <f t="shared" ref="D3:D66" si="2">HOUR(A3)</f>
        <v>9</v>
      </c>
      <c r="E3" s="3">
        <f t="shared" ref="E3:E66" si="3">DAY(A3)</f>
        <v>8</v>
      </c>
      <c r="F3" s="3" t="str">
        <f t="shared" ref="F3:F66" si="4">B3&amp;C3&amp;D3&amp;E3</f>
        <v>20141298</v>
      </c>
      <c r="G3">
        <f>G2+(1/51)</f>
        <v>4.0196078431372548</v>
      </c>
      <c r="H3">
        <v>0</v>
      </c>
      <c r="I3">
        <v>0.75</v>
      </c>
      <c r="J3">
        <v>1019</v>
      </c>
      <c r="K3">
        <v>2</v>
      </c>
    </row>
    <row r="4" spans="1:11" x14ac:dyDescent="0.25">
      <c r="A4" s="1">
        <v>41981.381249999999</v>
      </c>
      <c r="B4" s="3">
        <f t="shared" si="0"/>
        <v>2014</v>
      </c>
      <c r="C4" s="3">
        <f t="shared" si="1"/>
        <v>12</v>
      </c>
      <c r="D4" s="3">
        <f t="shared" si="2"/>
        <v>9</v>
      </c>
      <c r="E4" s="3">
        <f t="shared" si="3"/>
        <v>8</v>
      </c>
      <c r="F4" s="3" t="str">
        <f t="shared" si="4"/>
        <v>20141298</v>
      </c>
      <c r="G4">
        <f t="shared" ref="G4:G53" si="5">G3+(1/51)</f>
        <v>4.0392156862745097</v>
      </c>
      <c r="H4">
        <v>0</v>
      </c>
      <c r="I4">
        <v>0.75</v>
      </c>
      <c r="J4">
        <v>1019</v>
      </c>
      <c r="K4">
        <v>2</v>
      </c>
    </row>
    <row r="5" spans="1:11" x14ac:dyDescent="0.25">
      <c r="A5" s="1">
        <v>41981.381944444445</v>
      </c>
      <c r="B5" s="3">
        <f t="shared" si="0"/>
        <v>2014</v>
      </c>
      <c r="C5" s="3">
        <f t="shared" si="1"/>
        <v>12</v>
      </c>
      <c r="D5" s="3">
        <f t="shared" si="2"/>
        <v>9</v>
      </c>
      <c r="E5" s="3">
        <f t="shared" si="3"/>
        <v>8</v>
      </c>
      <c r="F5" s="3" t="str">
        <f t="shared" si="4"/>
        <v>20141298</v>
      </c>
      <c r="G5">
        <f t="shared" si="5"/>
        <v>4.0588235294117645</v>
      </c>
      <c r="H5">
        <v>0</v>
      </c>
      <c r="I5">
        <v>0.75</v>
      </c>
      <c r="J5">
        <v>1019</v>
      </c>
      <c r="K5">
        <v>2</v>
      </c>
    </row>
    <row r="6" spans="1:11" x14ac:dyDescent="0.25">
      <c r="A6" s="1">
        <v>41981.382638888892</v>
      </c>
      <c r="B6" s="3">
        <f t="shared" si="0"/>
        <v>2014</v>
      </c>
      <c r="C6" s="3">
        <f t="shared" si="1"/>
        <v>12</v>
      </c>
      <c r="D6" s="3">
        <f t="shared" si="2"/>
        <v>9</v>
      </c>
      <c r="E6" s="3">
        <f t="shared" si="3"/>
        <v>8</v>
      </c>
      <c r="F6" s="3" t="str">
        <f t="shared" si="4"/>
        <v>20141298</v>
      </c>
      <c r="G6">
        <f t="shared" si="5"/>
        <v>4.0784313725490193</v>
      </c>
      <c r="H6">
        <v>0</v>
      </c>
      <c r="I6">
        <v>0.75</v>
      </c>
      <c r="J6">
        <v>1019</v>
      </c>
      <c r="K6">
        <v>2</v>
      </c>
    </row>
    <row r="7" spans="1:11" x14ac:dyDescent="0.25">
      <c r="A7" s="1">
        <v>41981.383333333331</v>
      </c>
      <c r="B7" s="3">
        <f t="shared" si="0"/>
        <v>2014</v>
      </c>
      <c r="C7" s="3">
        <f t="shared" si="1"/>
        <v>12</v>
      </c>
      <c r="D7" s="3">
        <f t="shared" si="2"/>
        <v>9</v>
      </c>
      <c r="E7" s="3">
        <f t="shared" si="3"/>
        <v>8</v>
      </c>
      <c r="F7" s="3" t="str">
        <f t="shared" si="4"/>
        <v>20141298</v>
      </c>
      <c r="G7">
        <f t="shared" si="5"/>
        <v>4.0980392156862742</v>
      </c>
      <c r="H7">
        <v>0</v>
      </c>
      <c r="I7">
        <v>0.75</v>
      </c>
      <c r="J7">
        <v>1019</v>
      </c>
      <c r="K7">
        <v>2</v>
      </c>
    </row>
    <row r="8" spans="1:11" x14ac:dyDescent="0.25">
      <c r="A8" s="1">
        <v>41981.384027777778</v>
      </c>
      <c r="B8" s="3">
        <f t="shared" si="0"/>
        <v>2014</v>
      </c>
      <c r="C8" s="3">
        <f t="shared" si="1"/>
        <v>12</v>
      </c>
      <c r="D8" s="3">
        <f t="shared" si="2"/>
        <v>9</v>
      </c>
      <c r="E8" s="3">
        <f t="shared" si="3"/>
        <v>8</v>
      </c>
      <c r="F8" s="3" t="str">
        <f t="shared" si="4"/>
        <v>20141298</v>
      </c>
      <c r="G8">
        <f t="shared" si="5"/>
        <v>4.117647058823529</v>
      </c>
      <c r="H8">
        <v>0</v>
      </c>
      <c r="I8">
        <v>0.75</v>
      </c>
      <c r="J8">
        <v>1019</v>
      </c>
      <c r="K8">
        <v>2</v>
      </c>
    </row>
    <row r="9" spans="1:11" x14ac:dyDescent="0.25">
      <c r="A9" s="1">
        <v>41981.384722222225</v>
      </c>
      <c r="B9" s="3">
        <f t="shared" si="0"/>
        <v>2014</v>
      </c>
      <c r="C9" s="3">
        <f t="shared" si="1"/>
        <v>12</v>
      </c>
      <c r="D9" s="3">
        <f t="shared" si="2"/>
        <v>9</v>
      </c>
      <c r="E9" s="3">
        <f t="shared" si="3"/>
        <v>8</v>
      </c>
      <c r="F9" s="3" t="str">
        <f t="shared" si="4"/>
        <v>20141298</v>
      </c>
      <c r="G9">
        <f t="shared" si="5"/>
        <v>4.1372549019607838</v>
      </c>
      <c r="H9">
        <v>0</v>
      </c>
      <c r="I9">
        <v>0.75</v>
      </c>
      <c r="J9">
        <v>1019</v>
      </c>
      <c r="K9">
        <v>2</v>
      </c>
    </row>
    <row r="10" spans="1:11" x14ac:dyDescent="0.25">
      <c r="A10" s="1">
        <v>41981.385416666664</v>
      </c>
      <c r="B10" s="3">
        <f t="shared" si="0"/>
        <v>2014</v>
      </c>
      <c r="C10" s="3">
        <f t="shared" si="1"/>
        <v>12</v>
      </c>
      <c r="D10" s="3">
        <f t="shared" si="2"/>
        <v>9</v>
      </c>
      <c r="E10" s="3">
        <f t="shared" si="3"/>
        <v>8</v>
      </c>
      <c r="F10" s="3" t="str">
        <f t="shared" si="4"/>
        <v>20141298</v>
      </c>
      <c r="G10">
        <f t="shared" si="5"/>
        <v>4.1568627450980387</v>
      </c>
      <c r="H10">
        <v>0</v>
      </c>
      <c r="I10">
        <v>0.75</v>
      </c>
      <c r="J10">
        <v>1019</v>
      </c>
      <c r="K10">
        <v>2</v>
      </c>
    </row>
    <row r="11" spans="1:11" x14ac:dyDescent="0.25">
      <c r="A11" s="1">
        <v>41981.386111111111</v>
      </c>
      <c r="B11" s="3">
        <f t="shared" si="0"/>
        <v>2014</v>
      </c>
      <c r="C11" s="3">
        <f t="shared" si="1"/>
        <v>12</v>
      </c>
      <c r="D11" s="3">
        <f t="shared" si="2"/>
        <v>9</v>
      </c>
      <c r="E11" s="3">
        <f t="shared" si="3"/>
        <v>8</v>
      </c>
      <c r="F11" s="3" t="str">
        <f t="shared" si="4"/>
        <v>20141298</v>
      </c>
      <c r="G11">
        <f t="shared" si="5"/>
        <v>4.1764705882352935</v>
      </c>
      <c r="H11">
        <v>0</v>
      </c>
      <c r="I11">
        <v>0.75</v>
      </c>
      <c r="J11">
        <v>1019</v>
      </c>
      <c r="K11">
        <v>2</v>
      </c>
    </row>
    <row r="12" spans="1:11" x14ac:dyDescent="0.25">
      <c r="A12" s="1">
        <v>41981.386805555558</v>
      </c>
      <c r="B12" s="3">
        <f t="shared" si="0"/>
        <v>2014</v>
      </c>
      <c r="C12" s="3">
        <f t="shared" si="1"/>
        <v>12</v>
      </c>
      <c r="D12" s="3">
        <f t="shared" si="2"/>
        <v>9</v>
      </c>
      <c r="E12" s="3">
        <f t="shared" si="3"/>
        <v>8</v>
      </c>
      <c r="F12" s="3" t="str">
        <f t="shared" si="4"/>
        <v>20141298</v>
      </c>
      <c r="G12">
        <f t="shared" si="5"/>
        <v>4.1960784313725483</v>
      </c>
      <c r="H12">
        <v>0</v>
      </c>
      <c r="I12">
        <v>0.75</v>
      </c>
      <c r="J12">
        <v>1019</v>
      </c>
      <c r="K12">
        <v>2</v>
      </c>
    </row>
    <row r="13" spans="1:11" x14ac:dyDescent="0.25">
      <c r="A13" s="1">
        <v>41981.387499999997</v>
      </c>
      <c r="B13" s="3">
        <f t="shared" si="0"/>
        <v>2014</v>
      </c>
      <c r="C13" s="3">
        <f t="shared" si="1"/>
        <v>12</v>
      </c>
      <c r="D13" s="3">
        <f t="shared" si="2"/>
        <v>9</v>
      </c>
      <c r="E13" s="3">
        <f t="shared" si="3"/>
        <v>8</v>
      </c>
      <c r="F13" s="3" t="str">
        <f t="shared" si="4"/>
        <v>20141298</v>
      </c>
      <c r="G13">
        <f t="shared" si="5"/>
        <v>4.2156862745098032</v>
      </c>
      <c r="H13">
        <v>0</v>
      </c>
      <c r="I13">
        <v>0.75</v>
      </c>
      <c r="J13">
        <v>1019</v>
      </c>
      <c r="K13">
        <v>2</v>
      </c>
    </row>
    <row r="14" spans="1:11" x14ac:dyDescent="0.25">
      <c r="A14" s="1">
        <v>41981.388194444444</v>
      </c>
      <c r="B14" s="3">
        <f t="shared" si="0"/>
        <v>2014</v>
      </c>
      <c r="C14" s="3">
        <f t="shared" si="1"/>
        <v>12</v>
      </c>
      <c r="D14" s="3">
        <f t="shared" si="2"/>
        <v>9</v>
      </c>
      <c r="E14" s="3">
        <f t="shared" si="3"/>
        <v>8</v>
      </c>
      <c r="F14" s="3" t="str">
        <f t="shared" si="4"/>
        <v>20141298</v>
      </c>
      <c r="G14">
        <f t="shared" si="5"/>
        <v>4.235294117647058</v>
      </c>
      <c r="H14">
        <v>0</v>
      </c>
      <c r="I14">
        <v>0.75</v>
      </c>
      <c r="J14">
        <v>1019</v>
      </c>
      <c r="K14">
        <v>2</v>
      </c>
    </row>
    <row r="15" spans="1:11" x14ac:dyDescent="0.25">
      <c r="A15" s="1">
        <v>41981.388888888891</v>
      </c>
      <c r="B15" s="3">
        <f t="shared" si="0"/>
        <v>2014</v>
      </c>
      <c r="C15" s="3">
        <f t="shared" si="1"/>
        <v>12</v>
      </c>
      <c r="D15" s="3">
        <f t="shared" si="2"/>
        <v>9</v>
      </c>
      <c r="E15" s="3">
        <f t="shared" si="3"/>
        <v>8</v>
      </c>
      <c r="F15" s="3" t="str">
        <f t="shared" si="4"/>
        <v>20141298</v>
      </c>
      <c r="G15">
        <f t="shared" si="5"/>
        <v>4.2549019607843128</v>
      </c>
      <c r="H15">
        <v>0</v>
      </c>
      <c r="I15">
        <v>0.75</v>
      </c>
      <c r="J15">
        <v>1019</v>
      </c>
      <c r="K15">
        <v>2</v>
      </c>
    </row>
    <row r="16" spans="1:11" x14ac:dyDescent="0.25">
      <c r="A16" s="1">
        <v>41981.38958333333</v>
      </c>
      <c r="B16" s="3">
        <f t="shared" si="0"/>
        <v>2014</v>
      </c>
      <c r="C16" s="3">
        <f t="shared" si="1"/>
        <v>12</v>
      </c>
      <c r="D16" s="3">
        <f t="shared" si="2"/>
        <v>9</v>
      </c>
      <c r="E16" s="3">
        <f t="shared" si="3"/>
        <v>8</v>
      </c>
      <c r="F16" s="3" t="str">
        <f t="shared" si="4"/>
        <v>20141298</v>
      </c>
      <c r="G16">
        <f t="shared" si="5"/>
        <v>4.2745098039215677</v>
      </c>
      <c r="H16">
        <v>0</v>
      </c>
      <c r="I16">
        <v>0.75</v>
      </c>
      <c r="J16">
        <v>1019</v>
      </c>
      <c r="K16">
        <v>2</v>
      </c>
    </row>
    <row r="17" spans="1:11" x14ac:dyDescent="0.25">
      <c r="A17" s="1">
        <v>41981.390277777777</v>
      </c>
      <c r="B17" s="3">
        <f t="shared" si="0"/>
        <v>2014</v>
      </c>
      <c r="C17" s="3">
        <f t="shared" si="1"/>
        <v>12</v>
      </c>
      <c r="D17" s="3">
        <f t="shared" si="2"/>
        <v>9</v>
      </c>
      <c r="E17" s="3">
        <f t="shared" si="3"/>
        <v>8</v>
      </c>
      <c r="F17" s="3" t="str">
        <f t="shared" si="4"/>
        <v>20141298</v>
      </c>
      <c r="G17">
        <f t="shared" si="5"/>
        <v>4.2941176470588225</v>
      </c>
      <c r="H17">
        <v>0</v>
      </c>
      <c r="I17">
        <v>0.75</v>
      </c>
      <c r="J17">
        <v>1019</v>
      </c>
      <c r="K17">
        <v>2</v>
      </c>
    </row>
    <row r="18" spans="1:11" x14ac:dyDescent="0.25">
      <c r="A18" s="1">
        <v>41981.390972222223</v>
      </c>
      <c r="B18" s="3">
        <f t="shared" si="0"/>
        <v>2014</v>
      </c>
      <c r="C18" s="3">
        <f t="shared" si="1"/>
        <v>12</v>
      </c>
      <c r="D18" s="3">
        <f t="shared" si="2"/>
        <v>9</v>
      </c>
      <c r="E18" s="3">
        <f t="shared" si="3"/>
        <v>8</v>
      </c>
      <c r="F18" s="3" t="str">
        <f t="shared" si="4"/>
        <v>20141298</v>
      </c>
      <c r="G18">
        <f t="shared" si="5"/>
        <v>4.3137254901960773</v>
      </c>
      <c r="H18">
        <v>0</v>
      </c>
      <c r="I18">
        <v>0.75</v>
      </c>
      <c r="J18">
        <v>1019</v>
      </c>
      <c r="K18">
        <v>2</v>
      </c>
    </row>
    <row r="19" spans="1:11" x14ac:dyDescent="0.25">
      <c r="A19" s="1">
        <v>41981.39166666667</v>
      </c>
      <c r="B19" s="3">
        <f t="shared" si="0"/>
        <v>2014</v>
      </c>
      <c r="C19" s="3">
        <f t="shared" si="1"/>
        <v>12</v>
      </c>
      <c r="D19" s="3">
        <f t="shared" si="2"/>
        <v>9</v>
      </c>
      <c r="E19" s="3">
        <f t="shared" si="3"/>
        <v>8</v>
      </c>
      <c r="F19" s="3" t="str">
        <f t="shared" si="4"/>
        <v>20141298</v>
      </c>
      <c r="G19">
        <f t="shared" si="5"/>
        <v>4.3333333333333321</v>
      </c>
      <c r="H19">
        <v>0</v>
      </c>
      <c r="I19">
        <v>0.75</v>
      </c>
      <c r="J19">
        <v>1019</v>
      </c>
      <c r="K19">
        <v>2</v>
      </c>
    </row>
    <row r="20" spans="1:11" x14ac:dyDescent="0.25">
      <c r="A20" s="1">
        <v>41981.392361111109</v>
      </c>
      <c r="B20" s="3">
        <f t="shared" si="0"/>
        <v>2014</v>
      </c>
      <c r="C20" s="3">
        <f t="shared" si="1"/>
        <v>12</v>
      </c>
      <c r="D20" s="3">
        <f t="shared" si="2"/>
        <v>9</v>
      </c>
      <c r="E20" s="3">
        <f t="shared" si="3"/>
        <v>8</v>
      </c>
      <c r="F20" s="3" t="str">
        <f t="shared" si="4"/>
        <v>20141298</v>
      </c>
      <c r="G20">
        <f t="shared" si="5"/>
        <v>4.352941176470587</v>
      </c>
      <c r="H20">
        <v>0</v>
      </c>
      <c r="I20">
        <v>0.75</v>
      </c>
      <c r="J20">
        <v>1019</v>
      </c>
      <c r="K20">
        <v>2</v>
      </c>
    </row>
    <row r="21" spans="1:11" x14ac:dyDescent="0.25">
      <c r="A21" s="1">
        <v>41981.393055555556</v>
      </c>
      <c r="B21" s="3">
        <f t="shared" si="0"/>
        <v>2014</v>
      </c>
      <c r="C21" s="3">
        <f t="shared" si="1"/>
        <v>12</v>
      </c>
      <c r="D21" s="3">
        <f t="shared" si="2"/>
        <v>9</v>
      </c>
      <c r="E21" s="3">
        <f t="shared" si="3"/>
        <v>8</v>
      </c>
      <c r="F21" s="3" t="str">
        <f t="shared" si="4"/>
        <v>20141298</v>
      </c>
      <c r="G21">
        <f t="shared" si="5"/>
        <v>4.3725490196078418</v>
      </c>
      <c r="H21">
        <v>0</v>
      </c>
      <c r="I21">
        <v>0.75</v>
      </c>
      <c r="J21">
        <v>1019</v>
      </c>
      <c r="K21">
        <v>2</v>
      </c>
    </row>
    <row r="22" spans="1:11" x14ac:dyDescent="0.25">
      <c r="A22" s="1">
        <v>41981.393750000003</v>
      </c>
      <c r="B22" s="3">
        <f t="shared" si="0"/>
        <v>2014</v>
      </c>
      <c r="C22" s="3">
        <f t="shared" si="1"/>
        <v>12</v>
      </c>
      <c r="D22" s="3">
        <f t="shared" si="2"/>
        <v>9</v>
      </c>
      <c r="E22" s="3">
        <f t="shared" si="3"/>
        <v>8</v>
      </c>
      <c r="F22" s="3" t="str">
        <f t="shared" si="4"/>
        <v>20141298</v>
      </c>
      <c r="G22">
        <f t="shared" si="5"/>
        <v>4.3921568627450966</v>
      </c>
      <c r="H22">
        <v>0</v>
      </c>
      <c r="I22">
        <v>0.75</v>
      </c>
      <c r="J22">
        <v>1019</v>
      </c>
      <c r="K22">
        <v>2</v>
      </c>
    </row>
    <row r="23" spans="1:11" x14ac:dyDescent="0.25">
      <c r="A23" s="1">
        <v>41981.394444444442</v>
      </c>
      <c r="B23" s="3">
        <f t="shared" si="0"/>
        <v>2014</v>
      </c>
      <c r="C23" s="3">
        <f t="shared" si="1"/>
        <v>12</v>
      </c>
      <c r="D23" s="3">
        <f t="shared" si="2"/>
        <v>9</v>
      </c>
      <c r="E23" s="3">
        <f t="shared" si="3"/>
        <v>8</v>
      </c>
      <c r="F23" s="3" t="str">
        <f t="shared" si="4"/>
        <v>20141298</v>
      </c>
      <c r="G23">
        <f t="shared" si="5"/>
        <v>4.4117647058823515</v>
      </c>
      <c r="H23">
        <v>0</v>
      </c>
      <c r="I23">
        <v>0.75</v>
      </c>
      <c r="J23">
        <v>1019</v>
      </c>
      <c r="K23">
        <v>2</v>
      </c>
    </row>
    <row r="24" spans="1:11" x14ac:dyDescent="0.25">
      <c r="A24" s="1">
        <v>41981.395138888889</v>
      </c>
      <c r="B24" s="3">
        <f t="shared" si="0"/>
        <v>2014</v>
      </c>
      <c r="C24" s="3">
        <f t="shared" si="1"/>
        <v>12</v>
      </c>
      <c r="D24" s="3">
        <f t="shared" si="2"/>
        <v>9</v>
      </c>
      <c r="E24" s="3">
        <f t="shared" si="3"/>
        <v>8</v>
      </c>
      <c r="F24" s="3" t="str">
        <f t="shared" si="4"/>
        <v>20141298</v>
      </c>
      <c r="G24">
        <f t="shared" si="5"/>
        <v>4.4313725490196063</v>
      </c>
      <c r="H24">
        <v>0</v>
      </c>
      <c r="I24">
        <v>0.75</v>
      </c>
      <c r="J24">
        <v>1019</v>
      </c>
      <c r="K24">
        <v>2</v>
      </c>
    </row>
    <row r="25" spans="1:11" x14ac:dyDescent="0.25">
      <c r="A25" s="1">
        <v>41981.395833333336</v>
      </c>
      <c r="B25" s="3">
        <f t="shared" si="0"/>
        <v>2014</v>
      </c>
      <c r="C25" s="3">
        <f t="shared" si="1"/>
        <v>12</v>
      </c>
      <c r="D25" s="3">
        <f t="shared" si="2"/>
        <v>9</v>
      </c>
      <c r="E25" s="3">
        <f t="shared" si="3"/>
        <v>8</v>
      </c>
      <c r="F25" s="3" t="str">
        <f t="shared" si="4"/>
        <v>20141298</v>
      </c>
      <c r="G25">
        <f t="shared" si="5"/>
        <v>4.4509803921568611</v>
      </c>
      <c r="H25">
        <v>0</v>
      </c>
      <c r="I25">
        <v>0.75</v>
      </c>
      <c r="J25">
        <v>1019</v>
      </c>
      <c r="K25">
        <v>2</v>
      </c>
    </row>
    <row r="26" spans="1:11" x14ac:dyDescent="0.25">
      <c r="A26" s="1">
        <v>41981.396527777775</v>
      </c>
      <c r="B26" s="3">
        <f t="shared" si="0"/>
        <v>2014</v>
      </c>
      <c r="C26" s="3">
        <f t="shared" si="1"/>
        <v>12</v>
      </c>
      <c r="D26" s="3">
        <f t="shared" si="2"/>
        <v>9</v>
      </c>
      <c r="E26" s="3">
        <f t="shared" si="3"/>
        <v>8</v>
      </c>
      <c r="F26" s="3" t="str">
        <f t="shared" si="4"/>
        <v>20141298</v>
      </c>
      <c r="G26">
        <f t="shared" si="5"/>
        <v>4.470588235294116</v>
      </c>
      <c r="H26">
        <v>0</v>
      </c>
      <c r="I26">
        <v>0.75</v>
      </c>
      <c r="J26">
        <v>1019</v>
      </c>
      <c r="K26">
        <v>2</v>
      </c>
    </row>
    <row r="27" spans="1:11" x14ac:dyDescent="0.25">
      <c r="A27" s="1">
        <v>41981.397222222222</v>
      </c>
      <c r="B27" s="3">
        <f t="shared" si="0"/>
        <v>2014</v>
      </c>
      <c r="C27" s="3">
        <f t="shared" si="1"/>
        <v>12</v>
      </c>
      <c r="D27" s="3">
        <f t="shared" si="2"/>
        <v>9</v>
      </c>
      <c r="E27" s="3">
        <f t="shared" si="3"/>
        <v>8</v>
      </c>
      <c r="F27" s="3" t="str">
        <f t="shared" si="4"/>
        <v>20141298</v>
      </c>
      <c r="G27">
        <f t="shared" si="5"/>
        <v>4.4901960784313708</v>
      </c>
      <c r="H27">
        <v>0</v>
      </c>
      <c r="I27">
        <v>0.75</v>
      </c>
      <c r="J27">
        <v>1019</v>
      </c>
      <c r="K27">
        <v>2</v>
      </c>
    </row>
    <row r="28" spans="1:11" x14ac:dyDescent="0.25">
      <c r="A28" s="1">
        <v>41981.397916666669</v>
      </c>
      <c r="B28" s="3">
        <f t="shared" si="0"/>
        <v>2014</v>
      </c>
      <c r="C28" s="3">
        <f t="shared" si="1"/>
        <v>12</v>
      </c>
      <c r="D28" s="3">
        <f t="shared" si="2"/>
        <v>9</v>
      </c>
      <c r="E28" s="3">
        <f t="shared" si="3"/>
        <v>8</v>
      </c>
      <c r="F28" s="3" t="str">
        <f t="shared" si="4"/>
        <v>20141298</v>
      </c>
      <c r="G28">
        <f t="shared" si="5"/>
        <v>4.5098039215686256</v>
      </c>
      <c r="H28">
        <v>0</v>
      </c>
      <c r="I28">
        <v>0.75</v>
      </c>
      <c r="J28">
        <v>1019</v>
      </c>
      <c r="K28">
        <v>2</v>
      </c>
    </row>
    <row r="29" spans="1:11" x14ac:dyDescent="0.25">
      <c r="A29" s="1">
        <v>41981.398611111108</v>
      </c>
      <c r="B29" s="3">
        <f t="shared" si="0"/>
        <v>2014</v>
      </c>
      <c r="C29" s="3">
        <f t="shared" si="1"/>
        <v>12</v>
      </c>
      <c r="D29" s="3">
        <f t="shared" si="2"/>
        <v>9</v>
      </c>
      <c r="E29" s="3">
        <f t="shared" si="3"/>
        <v>8</v>
      </c>
      <c r="F29" s="3" t="str">
        <f t="shared" si="4"/>
        <v>20141298</v>
      </c>
      <c r="G29">
        <f t="shared" si="5"/>
        <v>4.5294117647058805</v>
      </c>
      <c r="H29">
        <v>0</v>
      </c>
      <c r="I29">
        <v>0.75</v>
      </c>
      <c r="J29">
        <v>1019</v>
      </c>
      <c r="K29">
        <v>2</v>
      </c>
    </row>
    <row r="30" spans="1:11" x14ac:dyDescent="0.25">
      <c r="A30" s="1">
        <v>41981.399305555555</v>
      </c>
      <c r="B30" s="3">
        <f t="shared" si="0"/>
        <v>2014</v>
      </c>
      <c r="C30" s="3">
        <f t="shared" si="1"/>
        <v>12</v>
      </c>
      <c r="D30" s="3">
        <f t="shared" si="2"/>
        <v>9</v>
      </c>
      <c r="E30" s="3">
        <f t="shared" si="3"/>
        <v>8</v>
      </c>
      <c r="F30" s="3" t="str">
        <f t="shared" si="4"/>
        <v>20141298</v>
      </c>
      <c r="G30">
        <f t="shared" si="5"/>
        <v>4.5490196078431353</v>
      </c>
      <c r="H30">
        <v>0</v>
      </c>
      <c r="I30">
        <v>0.75</v>
      </c>
      <c r="J30">
        <v>1019</v>
      </c>
      <c r="K30">
        <v>2</v>
      </c>
    </row>
    <row r="31" spans="1:11" x14ac:dyDescent="0.25">
      <c r="A31" s="1">
        <v>41981.4</v>
      </c>
      <c r="B31" s="3">
        <f t="shared" si="0"/>
        <v>2014</v>
      </c>
      <c r="C31" s="3">
        <f t="shared" si="1"/>
        <v>12</v>
      </c>
      <c r="D31" s="3">
        <f t="shared" si="2"/>
        <v>9</v>
      </c>
      <c r="E31" s="3">
        <f t="shared" si="3"/>
        <v>8</v>
      </c>
      <c r="F31" s="3" t="str">
        <f t="shared" si="4"/>
        <v>20141298</v>
      </c>
      <c r="G31">
        <f t="shared" si="5"/>
        <v>4.5686274509803901</v>
      </c>
      <c r="H31">
        <v>0</v>
      </c>
      <c r="I31">
        <v>0.75</v>
      </c>
      <c r="J31">
        <v>1019</v>
      </c>
      <c r="K31">
        <v>2</v>
      </c>
    </row>
    <row r="32" spans="1:11" x14ac:dyDescent="0.25">
      <c r="A32" s="1">
        <v>41981.400694444441</v>
      </c>
      <c r="B32" s="3">
        <f t="shared" si="0"/>
        <v>2014</v>
      </c>
      <c r="C32" s="3">
        <f t="shared" si="1"/>
        <v>12</v>
      </c>
      <c r="D32" s="3">
        <f t="shared" si="2"/>
        <v>9</v>
      </c>
      <c r="E32" s="3">
        <f t="shared" si="3"/>
        <v>8</v>
      </c>
      <c r="F32" s="3" t="str">
        <f t="shared" si="4"/>
        <v>20141298</v>
      </c>
      <c r="G32">
        <f t="shared" si="5"/>
        <v>4.588235294117645</v>
      </c>
      <c r="H32">
        <v>0</v>
      </c>
      <c r="I32">
        <v>0.75</v>
      </c>
      <c r="J32">
        <v>1019</v>
      </c>
      <c r="K32">
        <v>2</v>
      </c>
    </row>
    <row r="33" spans="1:11" x14ac:dyDescent="0.25">
      <c r="A33" s="1">
        <v>41981.401388888888</v>
      </c>
      <c r="B33" s="3">
        <f t="shared" si="0"/>
        <v>2014</v>
      </c>
      <c r="C33" s="3">
        <f t="shared" si="1"/>
        <v>12</v>
      </c>
      <c r="D33" s="3">
        <f t="shared" si="2"/>
        <v>9</v>
      </c>
      <c r="E33" s="3">
        <f t="shared" si="3"/>
        <v>8</v>
      </c>
      <c r="F33" s="3" t="str">
        <f t="shared" si="4"/>
        <v>20141298</v>
      </c>
      <c r="G33">
        <f t="shared" si="5"/>
        <v>4.6078431372548998</v>
      </c>
      <c r="H33">
        <v>0</v>
      </c>
      <c r="I33">
        <v>0.75</v>
      </c>
      <c r="J33">
        <v>1019</v>
      </c>
      <c r="K33">
        <v>2</v>
      </c>
    </row>
    <row r="34" spans="1:11" x14ac:dyDescent="0.25">
      <c r="A34" s="1">
        <v>41981.402083333334</v>
      </c>
      <c r="B34" s="3">
        <f t="shared" si="0"/>
        <v>2014</v>
      </c>
      <c r="C34" s="3">
        <f t="shared" si="1"/>
        <v>12</v>
      </c>
      <c r="D34" s="3">
        <f t="shared" si="2"/>
        <v>9</v>
      </c>
      <c r="E34" s="3">
        <f t="shared" si="3"/>
        <v>8</v>
      </c>
      <c r="F34" s="3" t="str">
        <f t="shared" si="4"/>
        <v>20141298</v>
      </c>
      <c r="G34">
        <f t="shared" si="5"/>
        <v>4.6274509803921546</v>
      </c>
      <c r="H34">
        <v>0</v>
      </c>
      <c r="I34">
        <v>0.75</v>
      </c>
      <c r="J34">
        <v>1019</v>
      </c>
      <c r="K34">
        <v>2</v>
      </c>
    </row>
    <row r="35" spans="1:11" x14ac:dyDescent="0.25">
      <c r="A35" s="1">
        <v>41981.402777777781</v>
      </c>
      <c r="B35" s="3">
        <f t="shared" si="0"/>
        <v>2014</v>
      </c>
      <c r="C35" s="3">
        <f t="shared" si="1"/>
        <v>12</v>
      </c>
      <c r="D35" s="3">
        <f t="shared" si="2"/>
        <v>9</v>
      </c>
      <c r="E35" s="3">
        <f t="shared" si="3"/>
        <v>8</v>
      </c>
      <c r="F35" s="3" t="str">
        <f t="shared" si="4"/>
        <v>20141298</v>
      </c>
      <c r="G35">
        <f t="shared" si="5"/>
        <v>4.6470588235294095</v>
      </c>
      <c r="H35">
        <v>0</v>
      </c>
      <c r="I35">
        <v>0.75</v>
      </c>
      <c r="J35">
        <v>1019</v>
      </c>
      <c r="K35">
        <v>2</v>
      </c>
    </row>
    <row r="36" spans="1:11" x14ac:dyDescent="0.25">
      <c r="A36" s="1">
        <v>41981.40347222222</v>
      </c>
      <c r="B36" s="3">
        <f t="shared" si="0"/>
        <v>2014</v>
      </c>
      <c r="C36" s="3">
        <f t="shared" si="1"/>
        <v>12</v>
      </c>
      <c r="D36" s="3">
        <f t="shared" si="2"/>
        <v>9</v>
      </c>
      <c r="E36" s="3">
        <f t="shared" si="3"/>
        <v>8</v>
      </c>
      <c r="F36" s="3" t="str">
        <f t="shared" si="4"/>
        <v>20141298</v>
      </c>
      <c r="G36">
        <f t="shared" si="5"/>
        <v>4.6666666666666643</v>
      </c>
      <c r="H36">
        <v>0</v>
      </c>
      <c r="I36">
        <v>0.75</v>
      </c>
      <c r="J36">
        <v>1019</v>
      </c>
      <c r="K36">
        <v>2</v>
      </c>
    </row>
    <row r="37" spans="1:11" x14ac:dyDescent="0.25">
      <c r="A37" s="1">
        <v>41981.404166666667</v>
      </c>
      <c r="B37" s="3">
        <f t="shared" si="0"/>
        <v>2014</v>
      </c>
      <c r="C37" s="3">
        <f t="shared" si="1"/>
        <v>12</v>
      </c>
      <c r="D37" s="3">
        <f t="shared" si="2"/>
        <v>9</v>
      </c>
      <c r="E37" s="3">
        <f t="shared" si="3"/>
        <v>8</v>
      </c>
      <c r="F37" s="3" t="str">
        <f t="shared" si="4"/>
        <v>20141298</v>
      </c>
      <c r="G37">
        <f t="shared" si="5"/>
        <v>4.6862745098039191</v>
      </c>
      <c r="H37">
        <v>0</v>
      </c>
      <c r="I37">
        <v>0.75</v>
      </c>
      <c r="J37">
        <v>1019</v>
      </c>
      <c r="K37">
        <v>2</v>
      </c>
    </row>
    <row r="38" spans="1:11" x14ac:dyDescent="0.25">
      <c r="A38" s="1">
        <v>41981.404861111114</v>
      </c>
      <c r="B38" s="3">
        <f t="shared" si="0"/>
        <v>2014</v>
      </c>
      <c r="C38" s="3">
        <f t="shared" si="1"/>
        <v>12</v>
      </c>
      <c r="D38" s="3">
        <f t="shared" si="2"/>
        <v>9</v>
      </c>
      <c r="E38" s="3">
        <f t="shared" si="3"/>
        <v>8</v>
      </c>
      <c r="F38" s="3" t="str">
        <f t="shared" si="4"/>
        <v>20141298</v>
      </c>
      <c r="G38">
        <f t="shared" si="5"/>
        <v>4.705882352941174</v>
      </c>
      <c r="H38">
        <v>0</v>
      </c>
      <c r="I38">
        <v>0.75</v>
      </c>
      <c r="J38">
        <v>1019</v>
      </c>
      <c r="K38">
        <v>2</v>
      </c>
    </row>
    <row r="39" spans="1:11" x14ac:dyDescent="0.25">
      <c r="A39" s="1">
        <v>41981.405555555553</v>
      </c>
      <c r="B39" s="3">
        <f t="shared" si="0"/>
        <v>2014</v>
      </c>
      <c r="C39" s="3">
        <f t="shared" si="1"/>
        <v>12</v>
      </c>
      <c r="D39" s="3">
        <f t="shared" si="2"/>
        <v>9</v>
      </c>
      <c r="E39" s="3">
        <f t="shared" si="3"/>
        <v>8</v>
      </c>
      <c r="F39" s="3" t="str">
        <f t="shared" si="4"/>
        <v>20141298</v>
      </c>
      <c r="G39">
        <f t="shared" si="5"/>
        <v>4.7254901960784288</v>
      </c>
      <c r="H39">
        <v>0</v>
      </c>
      <c r="I39">
        <v>0.75</v>
      </c>
      <c r="J39">
        <v>1019</v>
      </c>
      <c r="K39">
        <v>2</v>
      </c>
    </row>
    <row r="40" spans="1:11" x14ac:dyDescent="0.25">
      <c r="A40" s="1">
        <v>41981.40625</v>
      </c>
      <c r="B40" s="3">
        <f t="shared" si="0"/>
        <v>2014</v>
      </c>
      <c r="C40" s="3">
        <f t="shared" si="1"/>
        <v>12</v>
      </c>
      <c r="D40" s="3">
        <f t="shared" si="2"/>
        <v>9</v>
      </c>
      <c r="E40" s="3">
        <f t="shared" si="3"/>
        <v>8</v>
      </c>
      <c r="F40" s="3" t="str">
        <f t="shared" si="4"/>
        <v>20141298</v>
      </c>
      <c r="G40">
        <f t="shared" si="5"/>
        <v>4.7450980392156836</v>
      </c>
      <c r="H40">
        <v>0</v>
      </c>
      <c r="I40">
        <v>0.75</v>
      </c>
      <c r="J40">
        <v>1019</v>
      </c>
      <c r="K40">
        <v>2</v>
      </c>
    </row>
    <row r="41" spans="1:11" x14ac:dyDescent="0.25">
      <c r="A41" s="1">
        <v>41981.406944444447</v>
      </c>
      <c r="B41" s="3">
        <f t="shared" si="0"/>
        <v>2014</v>
      </c>
      <c r="C41" s="3">
        <f t="shared" si="1"/>
        <v>12</v>
      </c>
      <c r="D41" s="3">
        <f t="shared" si="2"/>
        <v>9</v>
      </c>
      <c r="E41" s="3">
        <f t="shared" si="3"/>
        <v>8</v>
      </c>
      <c r="F41" s="3" t="str">
        <f t="shared" si="4"/>
        <v>20141298</v>
      </c>
      <c r="G41">
        <f t="shared" si="5"/>
        <v>4.7647058823529385</v>
      </c>
      <c r="H41">
        <v>0</v>
      </c>
      <c r="I41">
        <v>0.75</v>
      </c>
      <c r="J41">
        <v>1019</v>
      </c>
      <c r="K41">
        <v>2</v>
      </c>
    </row>
    <row r="42" spans="1:11" x14ac:dyDescent="0.25">
      <c r="A42" s="1">
        <v>41981.407638888886</v>
      </c>
      <c r="B42" s="3">
        <f t="shared" si="0"/>
        <v>2014</v>
      </c>
      <c r="C42" s="3">
        <f t="shared" si="1"/>
        <v>12</v>
      </c>
      <c r="D42" s="3">
        <f t="shared" si="2"/>
        <v>9</v>
      </c>
      <c r="E42" s="3">
        <f t="shared" si="3"/>
        <v>8</v>
      </c>
      <c r="F42" s="3" t="str">
        <f t="shared" si="4"/>
        <v>20141298</v>
      </c>
      <c r="G42">
        <f t="shared" si="5"/>
        <v>4.7843137254901933</v>
      </c>
      <c r="H42">
        <v>0</v>
      </c>
      <c r="I42">
        <v>0.75</v>
      </c>
      <c r="J42">
        <v>1019</v>
      </c>
      <c r="K42">
        <v>2</v>
      </c>
    </row>
    <row r="43" spans="1:11" x14ac:dyDescent="0.25">
      <c r="A43" s="1">
        <v>41981.408333333333</v>
      </c>
      <c r="B43" s="3">
        <f t="shared" si="0"/>
        <v>2014</v>
      </c>
      <c r="C43" s="3">
        <f t="shared" si="1"/>
        <v>12</v>
      </c>
      <c r="D43" s="3">
        <f t="shared" si="2"/>
        <v>9</v>
      </c>
      <c r="E43" s="3">
        <f t="shared" si="3"/>
        <v>8</v>
      </c>
      <c r="F43" s="3" t="str">
        <f t="shared" si="4"/>
        <v>20141298</v>
      </c>
      <c r="G43">
        <f t="shared" si="5"/>
        <v>4.8039215686274481</v>
      </c>
      <c r="H43">
        <v>0</v>
      </c>
      <c r="I43">
        <v>0.75</v>
      </c>
      <c r="J43">
        <v>1019</v>
      </c>
      <c r="K43">
        <v>2</v>
      </c>
    </row>
    <row r="44" spans="1:11" x14ac:dyDescent="0.25">
      <c r="A44" s="1">
        <v>41981.40902777778</v>
      </c>
      <c r="B44" s="3">
        <f t="shared" si="0"/>
        <v>2014</v>
      </c>
      <c r="C44" s="3">
        <f t="shared" si="1"/>
        <v>12</v>
      </c>
      <c r="D44" s="3">
        <f t="shared" si="2"/>
        <v>9</v>
      </c>
      <c r="E44" s="3">
        <f t="shared" si="3"/>
        <v>8</v>
      </c>
      <c r="F44" s="3" t="str">
        <f t="shared" si="4"/>
        <v>20141298</v>
      </c>
      <c r="G44">
        <f t="shared" si="5"/>
        <v>4.823529411764703</v>
      </c>
      <c r="H44">
        <v>0</v>
      </c>
      <c r="I44">
        <v>0.75</v>
      </c>
      <c r="J44">
        <v>1019</v>
      </c>
      <c r="K44">
        <v>2</v>
      </c>
    </row>
    <row r="45" spans="1:11" x14ac:dyDescent="0.25">
      <c r="A45" s="1">
        <v>41981.409722222219</v>
      </c>
      <c r="B45" s="3">
        <f t="shared" si="0"/>
        <v>2014</v>
      </c>
      <c r="C45" s="3">
        <f t="shared" si="1"/>
        <v>12</v>
      </c>
      <c r="D45" s="3">
        <f t="shared" si="2"/>
        <v>9</v>
      </c>
      <c r="E45" s="3">
        <f t="shared" si="3"/>
        <v>8</v>
      </c>
      <c r="F45" s="3" t="str">
        <f t="shared" si="4"/>
        <v>20141298</v>
      </c>
      <c r="G45">
        <f t="shared" si="5"/>
        <v>4.8431372549019578</v>
      </c>
      <c r="H45">
        <v>0</v>
      </c>
      <c r="I45">
        <v>0.75</v>
      </c>
      <c r="J45">
        <v>1019</v>
      </c>
      <c r="K45">
        <v>2</v>
      </c>
    </row>
    <row r="46" spans="1:11" x14ac:dyDescent="0.25">
      <c r="A46" s="1">
        <v>41981.410416666666</v>
      </c>
      <c r="B46" s="3">
        <f t="shared" si="0"/>
        <v>2014</v>
      </c>
      <c r="C46" s="3">
        <f t="shared" si="1"/>
        <v>12</v>
      </c>
      <c r="D46" s="3">
        <f t="shared" si="2"/>
        <v>9</v>
      </c>
      <c r="E46" s="3">
        <f t="shared" si="3"/>
        <v>8</v>
      </c>
      <c r="F46" s="3" t="str">
        <f t="shared" si="4"/>
        <v>20141298</v>
      </c>
      <c r="G46">
        <f t="shared" si="5"/>
        <v>4.8627450980392126</v>
      </c>
      <c r="H46">
        <v>0</v>
      </c>
      <c r="I46">
        <v>0.75</v>
      </c>
      <c r="J46">
        <v>1019</v>
      </c>
      <c r="K46">
        <v>2</v>
      </c>
    </row>
    <row r="47" spans="1:11" x14ac:dyDescent="0.25">
      <c r="A47" s="1">
        <v>41981.411111111112</v>
      </c>
      <c r="B47" s="3">
        <f t="shared" si="0"/>
        <v>2014</v>
      </c>
      <c r="C47" s="3">
        <f t="shared" si="1"/>
        <v>12</v>
      </c>
      <c r="D47" s="3">
        <f t="shared" si="2"/>
        <v>9</v>
      </c>
      <c r="E47" s="3">
        <f t="shared" si="3"/>
        <v>8</v>
      </c>
      <c r="F47" s="3" t="str">
        <f t="shared" si="4"/>
        <v>20141298</v>
      </c>
      <c r="G47">
        <f t="shared" si="5"/>
        <v>4.8823529411764675</v>
      </c>
      <c r="H47">
        <v>0</v>
      </c>
      <c r="I47">
        <v>0.75</v>
      </c>
      <c r="J47">
        <v>1019</v>
      </c>
      <c r="K47">
        <v>2</v>
      </c>
    </row>
    <row r="48" spans="1:11" x14ac:dyDescent="0.25">
      <c r="A48" s="1">
        <v>41981.411805555559</v>
      </c>
      <c r="B48" s="3">
        <f t="shared" si="0"/>
        <v>2014</v>
      </c>
      <c r="C48" s="3">
        <f t="shared" si="1"/>
        <v>12</v>
      </c>
      <c r="D48" s="3">
        <f t="shared" si="2"/>
        <v>9</v>
      </c>
      <c r="E48" s="3">
        <f t="shared" si="3"/>
        <v>8</v>
      </c>
      <c r="F48" s="3" t="str">
        <f t="shared" si="4"/>
        <v>20141298</v>
      </c>
      <c r="G48">
        <f t="shared" si="5"/>
        <v>4.9019607843137223</v>
      </c>
      <c r="H48">
        <v>0</v>
      </c>
      <c r="I48">
        <v>0.75</v>
      </c>
      <c r="J48">
        <v>1019</v>
      </c>
      <c r="K48">
        <v>2</v>
      </c>
    </row>
    <row r="49" spans="1:11" x14ac:dyDescent="0.25">
      <c r="A49" s="1">
        <v>41981.412499999999</v>
      </c>
      <c r="B49" s="3">
        <f t="shared" si="0"/>
        <v>2014</v>
      </c>
      <c r="C49" s="3">
        <f t="shared" si="1"/>
        <v>12</v>
      </c>
      <c r="D49" s="3">
        <f t="shared" si="2"/>
        <v>9</v>
      </c>
      <c r="E49" s="3">
        <f t="shared" si="3"/>
        <v>8</v>
      </c>
      <c r="F49" s="3" t="str">
        <f t="shared" si="4"/>
        <v>20141298</v>
      </c>
      <c r="G49">
        <f t="shared" si="5"/>
        <v>4.9215686274509771</v>
      </c>
      <c r="H49">
        <v>0</v>
      </c>
      <c r="I49">
        <v>0.75</v>
      </c>
      <c r="J49">
        <v>1019</v>
      </c>
      <c r="K49">
        <v>2</v>
      </c>
    </row>
    <row r="50" spans="1:11" x14ac:dyDescent="0.25">
      <c r="A50" s="1">
        <v>41981.413194444445</v>
      </c>
      <c r="B50" s="3">
        <f t="shared" si="0"/>
        <v>2014</v>
      </c>
      <c r="C50" s="3">
        <f t="shared" si="1"/>
        <v>12</v>
      </c>
      <c r="D50" s="3">
        <f t="shared" si="2"/>
        <v>9</v>
      </c>
      <c r="E50" s="3">
        <f t="shared" si="3"/>
        <v>8</v>
      </c>
      <c r="F50" s="3" t="str">
        <f t="shared" si="4"/>
        <v>20141298</v>
      </c>
      <c r="G50">
        <f t="shared" si="5"/>
        <v>4.941176470588232</v>
      </c>
      <c r="H50">
        <v>0</v>
      </c>
      <c r="I50">
        <v>0.75</v>
      </c>
      <c r="J50">
        <v>1019</v>
      </c>
      <c r="K50">
        <v>2</v>
      </c>
    </row>
    <row r="51" spans="1:11" x14ac:dyDescent="0.25">
      <c r="A51" s="1">
        <v>41981.413888888892</v>
      </c>
      <c r="B51" s="3">
        <f t="shared" si="0"/>
        <v>2014</v>
      </c>
      <c r="C51" s="3">
        <f t="shared" si="1"/>
        <v>12</v>
      </c>
      <c r="D51" s="3">
        <f t="shared" si="2"/>
        <v>9</v>
      </c>
      <c r="E51" s="3">
        <f t="shared" si="3"/>
        <v>8</v>
      </c>
      <c r="F51" s="3" t="str">
        <f t="shared" si="4"/>
        <v>20141298</v>
      </c>
      <c r="G51">
        <f t="shared" si="5"/>
        <v>4.9607843137254868</v>
      </c>
      <c r="H51">
        <v>0</v>
      </c>
      <c r="I51">
        <v>0.75</v>
      </c>
      <c r="J51">
        <v>1019</v>
      </c>
      <c r="K51">
        <v>2</v>
      </c>
    </row>
    <row r="52" spans="1:11" x14ac:dyDescent="0.25">
      <c r="A52" s="1">
        <v>41981.414583333331</v>
      </c>
      <c r="B52" s="3">
        <f t="shared" si="0"/>
        <v>2014</v>
      </c>
      <c r="C52" s="3">
        <f t="shared" si="1"/>
        <v>12</v>
      </c>
      <c r="D52" s="3">
        <f t="shared" si="2"/>
        <v>9</v>
      </c>
      <c r="E52" s="3">
        <f t="shared" si="3"/>
        <v>8</v>
      </c>
      <c r="F52" s="3" t="str">
        <f t="shared" si="4"/>
        <v>20141298</v>
      </c>
      <c r="G52">
        <f t="shared" si="5"/>
        <v>4.9803921568627416</v>
      </c>
      <c r="H52">
        <v>0</v>
      </c>
      <c r="I52">
        <v>0.75</v>
      </c>
      <c r="J52">
        <v>1019</v>
      </c>
      <c r="K52">
        <v>2</v>
      </c>
    </row>
    <row r="53" spans="1:11" x14ac:dyDescent="0.25">
      <c r="A53" s="1">
        <v>41981.415277777778</v>
      </c>
      <c r="B53" s="3">
        <f t="shared" si="0"/>
        <v>2014</v>
      </c>
      <c r="C53" s="3">
        <f t="shared" si="1"/>
        <v>12</v>
      </c>
      <c r="D53" s="3">
        <f t="shared" si="2"/>
        <v>9</v>
      </c>
      <c r="E53" s="3">
        <f t="shared" si="3"/>
        <v>8</v>
      </c>
      <c r="F53" s="3" t="str">
        <f t="shared" si="4"/>
        <v>20141298</v>
      </c>
      <c r="G53">
        <f t="shared" si="5"/>
        <v>4.9999999999999964</v>
      </c>
      <c r="H53">
        <v>0</v>
      </c>
      <c r="I53">
        <v>0.75</v>
      </c>
      <c r="J53">
        <v>1019</v>
      </c>
      <c r="K53">
        <v>2</v>
      </c>
    </row>
    <row r="54" spans="1:11" x14ac:dyDescent="0.25">
      <c r="A54" s="1">
        <v>41981.415972222225</v>
      </c>
      <c r="B54" s="3">
        <f t="shared" si="0"/>
        <v>2014</v>
      </c>
      <c r="C54" s="3">
        <f t="shared" si="1"/>
        <v>12</v>
      </c>
      <c r="D54" s="3">
        <f t="shared" si="2"/>
        <v>9</v>
      </c>
      <c r="E54" s="3">
        <f t="shared" si="3"/>
        <v>8</v>
      </c>
      <c r="F54" s="3" t="str">
        <f t="shared" si="4"/>
        <v>20141298</v>
      </c>
      <c r="G54">
        <v>5</v>
      </c>
      <c r="H54">
        <v>0</v>
      </c>
      <c r="I54">
        <v>0.75</v>
      </c>
      <c r="J54">
        <v>1019</v>
      </c>
      <c r="K54">
        <v>2</v>
      </c>
    </row>
    <row r="55" spans="1:11" x14ac:dyDescent="0.25">
      <c r="A55" s="1">
        <v>41981.416666666664</v>
      </c>
      <c r="B55" s="3">
        <f t="shared" si="0"/>
        <v>2014</v>
      </c>
      <c r="C55" s="3">
        <f t="shared" si="1"/>
        <v>12</v>
      </c>
      <c r="D55" s="3">
        <f t="shared" si="2"/>
        <v>10</v>
      </c>
      <c r="E55" s="3">
        <f t="shared" si="3"/>
        <v>8</v>
      </c>
      <c r="F55" s="3" t="str">
        <f t="shared" si="4"/>
        <v>201412108</v>
      </c>
      <c r="G55">
        <f>G54+1/40</f>
        <v>5.0250000000000004</v>
      </c>
      <c r="H55">
        <v>0</v>
      </c>
      <c r="I55">
        <v>0.75</v>
      </c>
      <c r="J55">
        <v>1019</v>
      </c>
      <c r="K55">
        <v>2</v>
      </c>
    </row>
    <row r="56" spans="1:11" x14ac:dyDescent="0.25">
      <c r="A56" s="1">
        <v>41981.417361111111</v>
      </c>
      <c r="B56" s="3">
        <f t="shared" si="0"/>
        <v>2014</v>
      </c>
      <c r="C56" s="3">
        <f t="shared" si="1"/>
        <v>12</v>
      </c>
      <c r="D56" s="3">
        <f t="shared" si="2"/>
        <v>10</v>
      </c>
      <c r="E56" s="3">
        <f t="shared" si="3"/>
        <v>8</v>
      </c>
      <c r="F56" s="3" t="str">
        <f t="shared" si="4"/>
        <v>201412108</v>
      </c>
      <c r="G56">
        <f t="shared" ref="G56:G94" si="6">G55+1/40</f>
        <v>5.0500000000000007</v>
      </c>
      <c r="H56">
        <v>0</v>
      </c>
      <c r="I56">
        <v>0.75</v>
      </c>
      <c r="J56">
        <v>1019</v>
      </c>
      <c r="K56">
        <v>2</v>
      </c>
    </row>
    <row r="57" spans="1:11" x14ac:dyDescent="0.25">
      <c r="A57" s="1">
        <v>41981.418055555558</v>
      </c>
      <c r="B57" s="3">
        <f t="shared" si="0"/>
        <v>2014</v>
      </c>
      <c r="C57" s="3">
        <f t="shared" si="1"/>
        <v>12</v>
      </c>
      <c r="D57" s="3">
        <f t="shared" si="2"/>
        <v>10</v>
      </c>
      <c r="E57" s="3">
        <f t="shared" si="3"/>
        <v>8</v>
      </c>
      <c r="F57" s="3" t="str">
        <f t="shared" si="4"/>
        <v>201412108</v>
      </c>
      <c r="G57">
        <f t="shared" si="6"/>
        <v>5.0750000000000011</v>
      </c>
      <c r="H57">
        <v>0</v>
      </c>
      <c r="I57">
        <v>0.75</v>
      </c>
      <c r="J57">
        <v>1019</v>
      </c>
      <c r="K57">
        <v>2</v>
      </c>
    </row>
    <row r="58" spans="1:11" x14ac:dyDescent="0.25">
      <c r="A58" s="1">
        <v>41981.418749999997</v>
      </c>
      <c r="B58" s="3">
        <f t="shared" si="0"/>
        <v>2014</v>
      </c>
      <c r="C58" s="3">
        <f t="shared" si="1"/>
        <v>12</v>
      </c>
      <c r="D58" s="3">
        <f t="shared" si="2"/>
        <v>10</v>
      </c>
      <c r="E58" s="3">
        <f t="shared" si="3"/>
        <v>8</v>
      </c>
      <c r="F58" s="3" t="str">
        <f t="shared" si="4"/>
        <v>201412108</v>
      </c>
      <c r="G58">
        <f t="shared" si="6"/>
        <v>5.1000000000000014</v>
      </c>
      <c r="H58">
        <v>0</v>
      </c>
      <c r="I58">
        <v>0.75</v>
      </c>
      <c r="J58">
        <v>1019</v>
      </c>
      <c r="K58">
        <v>2</v>
      </c>
    </row>
    <row r="59" spans="1:11" x14ac:dyDescent="0.25">
      <c r="A59" s="1">
        <v>41981.419444444444</v>
      </c>
      <c r="B59" s="3">
        <f t="shared" si="0"/>
        <v>2014</v>
      </c>
      <c r="C59" s="3">
        <f t="shared" si="1"/>
        <v>12</v>
      </c>
      <c r="D59" s="3">
        <f t="shared" si="2"/>
        <v>10</v>
      </c>
      <c r="E59" s="3">
        <f t="shared" si="3"/>
        <v>8</v>
      </c>
      <c r="F59" s="3" t="str">
        <f t="shared" si="4"/>
        <v>201412108</v>
      </c>
      <c r="G59">
        <f t="shared" si="6"/>
        <v>5.1250000000000018</v>
      </c>
      <c r="H59">
        <v>0</v>
      </c>
      <c r="I59">
        <v>0.75</v>
      </c>
      <c r="J59">
        <v>1019</v>
      </c>
      <c r="K59">
        <v>2</v>
      </c>
    </row>
    <row r="60" spans="1:11" x14ac:dyDescent="0.25">
      <c r="A60" s="1">
        <v>41981.420138888891</v>
      </c>
      <c r="B60" s="3">
        <f t="shared" si="0"/>
        <v>2014</v>
      </c>
      <c r="C60" s="3">
        <f t="shared" si="1"/>
        <v>12</v>
      </c>
      <c r="D60" s="3">
        <f t="shared" si="2"/>
        <v>10</v>
      </c>
      <c r="E60" s="3">
        <f t="shared" si="3"/>
        <v>8</v>
      </c>
      <c r="F60" s="3" t="str">
        <f t="shared" si="4"/>
        <v>201412108</v>
      </c>
      <c r="G60">
        <f t="shared" si="6"/>
        <v>5.1500000000000021</v>
      </c>
      <c r="H60">
        <v>0</v>
      </c>
      <c r="I60">
        <v>0.75</v>
      </c>
      <c r="J60">
        <v>1019</v>
      </c>
      <c r="K60">
        <v>2</v>
      </c>
    </row>
    <row r="61" spans="1:11" x14ac:dyDescent="0.25">
      <c r="A61" s="1">
        <v>41981.42083333333</v>
      </c>
      <c r="B61" s="3">
        <f t="shared" si="0"/>
        <v>2014</v>
      </c>
      <c r="C61" s="3">
        <f t="shared" si="1"/>
        <v>12</v>
      </c>
      <c r="D61" s="3">
        <f t="shared" si="2"/>
        <v>10</v>
      </c>
      <c r="E61" s="3">
        <f t="shared" si="3"/>
        <v>8</v>
      </c>
      <c r="F61" s="3" t="str">
        <f t="shared" si="4"/>
        <v>201412108</v>
      </c>
      <c r="G61">
        <f t="shared" si="6"/>
        <v>5.1750000000000025</v>
      </c>
      <c r="H61">
        <v>0</v>
      </c>
      <c r="I61">
        <v>0.75</v>
      </c>
      <c r="J61">
        <v>1019</v>
      </c>
      <c r="K61">
        <v>2</v>
      </c>
    </row>
    <row r="62" spans="1:11" x14ac:dyDescent="0.25">
      <c r="A62" s="1">
        <v>41981.421527777777</v>
      </c>
      <c r="B62" s="3">
        <f t="shared" si="0"/>
        <v>2014</v>
      </c>
      <c r="C62" s="3">
        <f t="shared" si="1"/>
        <v>12</v>
      </c>
      <c r="D62" s="3">
        <f t="shared" si="2"/>
        <v>10</v>
      </c>
      <c r="E62" s="3">
        <f t="shared" si="3"/>
        <v>8</v>
      </c>
      <c r="F62" s="3" t="str">
        <f t="shared" si="4"/>
        <v>201412108</v>
      </c>
      <c r="G62">
        <f t="shared" si="6"/>
        <v>5.2000000000000028</v>
      </c>
      <c r="H62">
        <v>0</v>
      </c>
      <c r="I62">
        <v>0.75</v>
      </c>
      <c r="J62">
        <v>1019</v>
      </c>
      <c r="K62">
        <v>2</v>
      </c>
    </row>
    <row r="63" spans="1:11" x14ac:dyDescent="0.25">
      <c r="A63" s="1">
        <v>41981.422222222223</v>
      </c>
      <c r="B63" s="3">
        <f t="shared" si="0"/>
        <v>2014</v>
      </c>
      <c r="C63" s="3">
        <f t="shared" si="1"/>
        <v>12</v>
      </c>
      <c r="D63" s="3">
        <f t="shared" si="2"/>
        <v>10</v>
      </c>
      <c r="E63" s="3">
        <f t="shared" si="3"/>
        <v>8</v>
      </c>
      <c r="F63" s="3" t="str">
        <f t="shared" si="4"/>
        <v>201412108</v>
      </c>
      <c r="G63">
        <f t="shared" si="6"/>
        <v>5.2250000000000032</v>
      </c>
      <c r="H63">
        <v>0</v>
      </c>
      <c r="I63">
        <v>0.75</v>
      </c>
      <c r="J63">
        <v>1019</v>
      </c>
      <c r="K63">
        <v>2</v>
      </c>
    </row>
    <row r="64" spans="1:11" x14ac:dyDescent="0.25">
      <c r="A64" s="1">
        <v>41981.42291666667</v>
      </c>
      <c r="B64" s="3">
        <f t="shared" si="0"/>
        <v>2014</v>
      </c>
      <c r="C64" s="3">
        <f t="shared" si="1"/>
        <v>12</v>
      </c>
      <c r="D64" s="3">
        <f t="shared" si="2"/>
        <v>10</v>
      </c>
      <c r="E64" s="3">
        <f t="shared" si="3"/>
        <v>8</v>
      </c>
      <c r="F64" s="3" t="str">
        <f t="shared" si="4"/>
        <v>201412108</v>
      </c>
      <c r="G64">
        <f t="shared" si="6"/>
        <v>5.2500000000000036</v>
      </c>
      <c r="H64">
        <v>0</v>
      </c>
      <c r="I64">
        <v>0.75</v>
      </c>
      <c r="J64">
        <v>1019</v>
      </c>
      <c r="K64">
        <v>2</v>
      </c>
    </row>
    <row r="65" spans="1:11" x14ac:dyDescent="0.25">
      <c r="A65" s="1">
        <v>41981.423611111109</v>
      </c>
      <c r="B65" s="3">
        <f t="shared" si="0"/>
        <v>2014</v>
      </c>
      <c r="C65" s="3">
        <f t="shared" si="1"/>
        <v>12</v>
      </c>
      <c r="D65" s="3">
        <f t="shared" si="2"/>
        <v>10</v>
      </c>
      <c r="E65" s="3">
        <f t="shared" si="3"/>
        <v>8</v>
      </c>
      <c r="F65" s="3" t="str">
        <f t="shared" si="4"/>
        <v>201412108</v>
      </c>
      <c r="G65">
        <f t="shared" si="6"/>
        <v>5.2750000000000039</v>
      </c>
      <c r="H65">
        <v>0</v>
      </c>
      <c r="I65">
        <v>0.75</v>
      </c>
      <c r="J65">
        <v>1019</v>
      </c>
      <c r="K65">
        <v>2</v>
      </c>
    </row>
    <row r="66" spans="1:11" x14ac:dyDescent="0.25">
      <c r="A66" s="1">
        <v>41981.424305555556</v>
      </c>
      <c r="B66" s="3">
        <f t="shared" si="0"/>
        <v>2014</v>
      </c>
      <c r="C66" s="3">
        <f t="shared" si="1"/>
        <v>12</v>
      </c>
      <c r="D66" s="3">
        <f t="shared" si="2"/>
        <v>10</v>
      </c>
      <c r="E66" s="3">
        <f t="shared" si="3"/>
        <v>8</v>
      </c>
      <c r="F66" s="3" t="str">
        <f t="shared" si="4"/>
        <v>201412108</v>
      </c>
      <c r="G66">
        <f t="shared" si="6"/>
        <v>5.3000000000000043</v>
      </c>
      <c r="H66">
        <v>0</v>
      </c>
      <c r="I66">
        <v>0.75</v>
      </c>
      <c r="J66">
        <v>1019</v>
      </c>
      <c r="K66">
        <v>2</v>
      </c>
    </row>
    <row r="67" spans="1:11" x14ac:dyDescent="0.25">
      <c r="A67" s="1">
        <v>41981.425000000003</v>
      </c>
      <c r="B67" s="3">
        <f t="shared" ref="B67:B130" si="7">YEAR(A67)</f>
        <v>2014</v>
      </c>
      <c r="C67" s="3">
        <f t="shared" ref="C67:C130" si="8">MONTH(A67)</f>
        <v>12</v>
      </c>
      <c r="D67" s="3">
        <f t="shared" ref="D67:D130" si="9">HOUR(A67)</f>
        <v>10</v>
      </c>
      <c r="E67" s="3">
        <f t="shared" ref="E67:E130" si="10">DAY(A67)</f>
        <v>8</v>
      </c>
      <c r="F67" s="3" t="str">
        <f t="shared" ref="F67:F130" si="11">B67&amp;C67&amp;D67&amp;E67</f>
        <v>201412108</v>
      </c>
      <c r="G67">
        <f t="shared" si="6"/>
        <v>5.3250000000000046</v>
      </c>
      <c r="H67">
        <v>0</v>
      </c>
      <c r="I67">
        <v>0.75</v>
      </c>
      <c r="J67">
        <v>1019</v>
      </c>
      <c r="K67">
        <v>2</v>
      </c>
    </row>
    <row r="68" spans="1:11" x14ac:dyDescent="0.25">
      <c r="A68" s="1">
        <v>41981.425694444442</v>
      </c>
      <c r="B68" s="3">
        <f t="shared" si="7"/>
        <v>2014</v>
      </c>
      <c r="C68" s="3">
        <f t="shared" si="8"/>
        <v>12</v>
      </c>
      <c r="D68" s="3">
        <f t="shared" si="9"/>
        <v>10</v>
      </c>
      <c r="E68" s="3">
        <f t="shared" si="10"/>
        <v>8</v>
      </c>
      <c r="F68" s="3" t="str">
        <f t="shared" si="11"/>
        <v>201412108</v>
      </c>
      <c r="G68">
        <f t="shared" si="6"/>
        <v>5.350000000000005</v>
      </c>
      <c r="H68">
        <v>0</v>
      </c>
      <c r="I68">
        <v>0.75</v>
      </c>
      <c r="J68">
        <v>1019</v>
      </c>
      <c r="K68">
        <v>2</v>
      </c>
    </row>
    <row r="69" spans="1:11" x14ac:dyDescent="0.25">
      <c r="A69" s="1">
        <v>41981.426388888889</v>
      </c>
      <c r="B69" s="3">
        <f t="shared" si="7"/>
        <v>2014</v>
      </c>
      <c r="C69" s="3">
        <f t="shared" si="8"/>
        <v>12</v>
      </c>
      <c r="D69" s="3">
        <f t="shared" si="9"/>
        <v>10</v>
      </c>
      <c r="E69" s="3">
        <f t="shared" si="10"/>
        <v>8</v>
      </c>
      <c r="F69" s="3" t="str">
        <f t="shared" si="11"/>
        <v>201412108</v>
      </c>
      <c r="G69">
        <f t="shared" si="6"/>
        <v>5.3750000000000053</v>
      </c>
      <c r="H69">
        <v>0</v>
      </c>
      <c r="I69">
        <v>0.75</v>
      </c>
      <c r="J69">
        <v>1019</v>
      </c>
      <c r="K69">
        <v>2</v>
      </c>
    </row>
    <row r="70" spans="1:11" x14ac:dyDescent="0.25">
      <c r="A70" s="1">
        <v>41981.427083333336</v>
      </c>
      <c r="B70" s="3">
        <f t="shared" si="7"/>
        <v>2014</v>
      </c>
      <c r="C70" s="3">
        <f t="shared" si="8"/>
        <v>12</v>
      </c>
      <c r="D70" s="3">
        <f t="shared" si="9"/>
        <v>10</v>
      </c>
      <c r="E70" s="3">
        <f t="shared" si="10"/>
        <v>8</v>
      </c>
      <c r="F70" s="3" t="str">
        <f t="shared" si="11"/>
        <v>201412108</v>
      </c>
      <c r="G70">
        <f t="shared" si="6"/>
        <v>5.4000000000000057</v>
      </c>
      <c r="H70">
        <v>0</v>
      </c>
      <c r="I70">
        <v>0.75</v>
      </c>
      <c r="J70">
        <v>1019</v>
      </c>
      <c r="K70">
        <v>2</v>
      </c>
    </row>
    <row r="71" spans="1:11" x14ac:dyDescent="0.25">
      <c r="A71" s="1">
        <v>41981.427777777775</v>
      </c>
      <c r="B71" s="3">
        <f t="shared" si="7"/>
        <v>2014</v>
      </c>
      <c r="C71" s="3">
        <f t="shared" si="8"/>
        <v>12</v>
      </c>
      <c r="D71" s="3">
        <f t="shared" si="9"/>
        <v>10</v>
      </c>
      <c r="E71" s="3">
        <f t="shared" si="10"/>
        <v>8</v>
      </c>
      <c r="F71" s="3" t="str">
        <f t="shared" si="11"/>
        <v>201412108</v>
      </c>
      <c r="G71">
        <f t="shared" si="6"/>
        <v>5.425000000000006</v>
      </c>
      <c r="H71">
        <v>0</v>
      </c>
      <c r="I71">
        <v>0.75</v>
      </c>
      <c r="J71">
        <v>1019</v>
      </c>
      <c r="K71">
        <v>2</v>
      </c>
    </row>
    <row r="72" spans="1:11" x14ac:dyDescent="0.25">
      <c r="A72" s="1">
        <v>41981.428472222222</v>
      </c>
      <c r="B72" s="3">
        <f t="shared" si="7"/>
        <v>2014</v>
      </c>
      <c r="C72" s="3">
        <f t="shared" si="8"/>
        <v>12</v>
      </c>
      <c r="D72" s="3">
        <f t="shared" si="9"/>
        <v>10</v>
      </c>
      <c r="E72" s="3">
        <f t="shared" si="10"/>
        <v>8</v>
      </c>
      <c r="F72" s="3" t="str">
        <f t="shared" si="11"/>
        <v>201412108</v>
      </c>
      <c r="G72">
        <f t="shared" si="6"/>
        <v>5.4500000000000064</v>
      </c>
      <c r="H72">
        <v>0</v>
      </c>
      <c r="I72">
        <v>0.75</v>
      </c>
      <c r="J72">
        <v>1019</v>
      </c>
      <c r="K72">
        <v>2</v>
      </c>
    </row>
    <row r="73" spans="1:11" x14ac:dyDescent="0.25">
      <c r="A73" s="1">
        <v>41981.429166666669</v>
      </c>
      <c r="B73" s="3">
        <f t="shared" si="7"/>
        <v>2014</v>
      </c>
      <c r="C73" s="3">
        <f t="shared" si="8"/>
        <v>12</v>
      </c>
      <c r="D73" s="3">
        <f t="shared" si="9"/>
        <v>10</v>
      </c>
      <c r="E73" s="3">
        <f t="shared" si="10"/>
        <v>8</v>
      </c>
      <c r="F73" s="3" t="str">
        <f t="shared" si="11"/>
        <v>201412108</v>
      </c>
      <c r="G73">
        <f t="shared" si="6"/>
        <v>5.4750000000000068</v>
      </c>
      <c r="H73">
        <v>0</v>
      </c>
      <c r="I73">
        <v>0.75</v>
      </c>
      <c r="J73">
        <v>1019</v>
      </c>
      <c r="K73">
        <v>2</v>
      </c>
    </row>
    <row r="74" spans="1:11" x14ac:dyDescent="0.25">
      <c r="A74" s="1">
        <v>41981.429861111108</v>
      </c>
      <c r="B74" s="3">
        <f t="shared" si="7"/>
        <v>2014</v>
      </c>
      <c r="C74" s="3">
        <f t="shared" si="8"/>
        <v>12</v>
      </c>
      <c r="D74" s="3">
        <f t="shared" si="9"/>
        <v>10</v>
      </c>
      <c r="E74" s="3">
        <f t="shared" si="10"/>
        <v>8</v>
      </c>
      <c r="F74" s="3" t="str">
        <f t="shared" si="11"/>
        <v>201412108</v>
      </c>
      <c r="G74">
        <f t="shared" si="6"/>
        <v>5.5000000000000071</v>
      </c>
      <c r="H74">
        <v>0</v>
      </c>
      <c r="I74">
        <v>0.75</v>
      </c>
      <c r="J74">
        <v>1019</v>
      </c>
      <c r="K74">
        <v>2</v>
      </c>
    </row>
    <row r="75" spans="1:11" x14ac:dyDescent="0.25">
      <c r="A75" s="1">
        <v>41981.430555555555</v>
      </c>
      <c r="B75" s="3">
        <f t="shared" si="7"/>
        <v>2014</v>
      </c>
      <c r="C75" s="3">
        <f t="shared" si="8"/>
        <v>12</v>
      </c>
      <c r="D75" s="3">
        <f t="shared" si="9"/>
        <v>10</v>
      </c>
      <c r="E75" s="3">
        <f t="shared" si="10"/>
        <v>8</v>
      </c>
      <c r="F75" s="3" t="str">
        <f t="shared" si="11"/>
        <v>201412108</v>
      </c>
      <c r="G75">
        <f t="shared" si="6"/>
        <v>5.5250000000000075</v>
      </c>
      <c r="H75">
        <v>0</v>
      </c>
      <c r="I75">
        <v>0.75</v>
      </c>
      <c r="J75">
        <v>1019</v>
      </c>
      <c r="K75">
        <v>2</v>
      </c>
    </row>
    <row r="76" spans="1:11" x14ac:dyDescent="0.25">
      <c r="A76" s="1">
        <v>41981.431250000001</v>
      </c>
      <c r="B76" s="3">
        <f t="shared" si="7"/>
        <v>2014</v>
      </c>
      <c r="C76" s="3">
        <f t="shared" si="8"/>
        <v>12</v>
      </c>
      <c r="D76" s="3">
        <f t="shared" si="9"/>
        <v>10</v>
      </c>
      <c r="E76" s="3">
        <f t="shared" si="10"/>
        <v>8</v>
      </c>
      <c r="F76" s="3" t="str">
        <f t="shared" si="11"/>
        <v>201412108</v>
      </c>
      <c r="G76">
        <f t="shared" si="6"/>
        <v>5.5500000000000078</v>
      </c>
      <c r="H76">
        <v>0</v>
      </c>
      <c r="I76">
        <v>0.75</v>
      </c>
      <c r="J76">
        <v>1019</v>
      </c>
      <c r="K76">
        <v>2</v>
      </c>
    </row>
    <row r="77" spans="1:11" x14ac:dyDescent="0.25">
      <c r="A77" s="1">
        <v>41981.431944444441</v>
      </c>
      <c r="B77" s="3">
        <f t="shared" si="7"/>
        <v>2014</v>
      </c>
      <c r="C77" s="3">
        <f t="shared" si="8"/>
        <v>12</v>
      </c>
      <c r="D77" s="3">
        <f t="shared" si="9"/>
        <v>10</v>
      </c>
      <c r="E77" s="3">
        <f t="shared" si="10"/>
        <v>8</v>
      </c>
      <c r="F77" s="3" t="str">
        <f t="shared" si="11"/>
        <v>201412108</v>
      </c>
      <c r="G77">
        <f t="shared" si="6"/>
        <v>5.5750000000000082</v>
      </c>
      <c r="H77">
        <v>0</v>
      </c>
      <c r="I77">
        <v>0.75</v>
      </c>
      <c r="J77">
        <v>1019</v>
      </c>
      <c r="K77">
        <v>2</v>
      </c>
    </row>
    <row r="78" spans="1:11" x14ac:dyDescent="0.25">
      <c r="A78" s="1">
        <v>41981.432638888888</v>
      </c>
      <c r="B78" s="3">
        <f t="shared" si="7"/>
        <v>2014</v>
      </c>
      <c r="C78" s="3">
        <f t="shared" si="8"/>
        <v>12</v>
      </c>
      <c r="D78" s="3">
        <f t="shared" si="9"/>
        <v>10</v>
      </c>
      <c r="E78" s="3">
        <f t="shared" si="10"/>
        <v>8</v>
      </c>
      <c r="F78" s="3" t="str">
        <f t="shared" si="11"/>
        <v>201412108</v>
      </c>
      <c r="G78">
        <f t="shared" si="6"/>
        <v>5.6000000000000085</v>
      </c>
      <c r="H78">
        <v>0</v>
      </c>
      <c r="I78">
        <v>0.75</v>
      </c>
      <c r="J78">
        <v>1019</v>
      </c>
      <c r="K78">
        <v>2</v>
      </c>
    </row>
    <row r="79" spans="1:11" x14ac:dyDescent="0.25">
      <c r="A79" s="1">
        <v>41981.433333333334</v>
      </c>
      <c r="B79" s="3">
        <f t="shared" si="7"/>
        <v>2014</v>
      </c>
      <c r="C79" s="3">
        <f t="shared" si="8"/>
        <v>12</v>
      </c>
      <c r="D79" s="3">
        <f t="shared" si="9"/>
        <v>10</v>
      </c>
      <c r="E79" s="3">
        <f t="shared" si="10"/>
        <v>8</v>
      </c>
      <c r="F79" s="3" t="str">
        <f t="shared" si="11"/>
        <v>201412108</v>
      </c>
      <c r="G79">
        <f t="shared" si="6"/>
        <v>5.6250000000000089</v>
      </c>
      <c r="H79">
        <v>0</v>
      </c>
      <c r="I79">
        <v>0.75</v>
      </c>
      <c r="J79">
        <v>1019</v>
      </c>
      <c r="K79">
        <v>2</v>
      </c>
    </row>
    <row r="80" spans="1:11" x14ac:dyDescent="0.25">
      <c r="A80" s="1">
        <v>41981.434027777781</v>
      </c>
      <c r="B80" s="3">
        <f t="shared" si="7"/>
        <v>2014</v>
      </c>
      <c r="C80" s="3">
        <f t="shared" si="8"/>
        <v>12</v>
      </c>
      <c r="D80" s="3">
        <f t="shared" si="9"/>
        <v>10</v>
      </c>
      <c r="E80" s="3">
        <f t="shared" si="10"/>
        <v>8</v>
      </c>
      <c r="F80" s="3" t="str">
        <f t="shared" si="11"/>
        <v>201412108</v>
      </c>
      <c r="G80">
        <f t="shared" si="6"/>
        <v>5.6500000000000092</v>
      </c>
      <c r="H80">
        <v>0</v>
      </c>
      <c r="I80">
        <v>0.75</v>
      </c>
      <c r="J80">
        <v>1019</v>
      </c>
      <c r="K80">
        <v>2</v>
      </c>
    </row>
    <row r="81" spans="1:11" x14ac:dyDescent="0.25">
      <c r="A81" s="1">
        <v>41981.43472222222</v>
      </c>
      <c r="B81" s="3">
        <f t="shared" si="7"/>
        <v>2014</v>
      </c>
      <c r="C81" s="3">
        <f t="shared" si="8"/>
        <v>12</v>
      </c>
      <c r="D81" s="3">
        <f t="shared" si="9"/>
        <v>10</v>
      </c>
      <c r="E81" s="3">
        <f t="shared" si="10"/>
        <v>8</v>
      </c>
      <c r="F81" s="3" t="str">
        <f t="shared" si="11"/>
        <v>201412108</v>
      </c>
      <c r="G81">
        <f t="shared" si="6"/>
        <v>5.6750000000000096</v>
      </c>
      <c r="H81">
        <v>0</v>
      </c>
      <c r="I81">
        <v>0.75</v>
      </c>
      <c r="J81">
        <v>1019</v>
      </c>
      <c r="K81">
        <v>2</v>
      </c>
    </row>
    <row r="82" spans="1:11" x14ac:dyDescent="0.25">
      <c r="A82" s="1">
        <v>41981.435416666667</v>
      </c>
      <c r="B82" s="3">
        <f t="shared" si="7"/>
        <v>2014</v>
      </c>
      <c r="C82" s="3">
        <f t="shared" si="8"/>
        <v>12</v>
      </c>
      <c r="D82" s="3">
        <f t="shared" si="9"/>
        <v>10</v>
      </c>
      <c r="E82" s="3">
        <f t="shared" si="10"/>
        <v>8</v>
      </c>
      <c r="F82" s="3" t="str">
        <f t="shared" si="11"/>
        <v>201412108</v>
      </c>
      <c r="G82">
        <f t="shared" si="6"/>
        <v>5.7000000000000099</v>
      </c>
      <c r="H82">
        <v>0</v>
      </c>
      <c r="I82">
        <v>0.75</v>
      </c>
      <c r="J82">
        <v>1019</v>
      </c>
      <c r="K82">
        <v>2</v>
      </c>
    </row>
    <row r="83" spans="1:11" x14ac:dyDescent="0.25">
      <c r="A83" s="1">
        <v>41981.436111111114</v>
      </c>
      <c r="B83" s="3">
        <f t="shared" si="7"/>
        <v>2014</v>
      </c>
      <c r="C83" s="3">
        <f t="shared" si="8"/>
        <v>12</v>
      </c>
      <c r="D83" s="3">
        <f t="shared" si="9"/>
        <v>10</v>
      </c>
      <c r="E83" s="3">
        <f t="shared" si="10"/>
        <v>8</v>
      </c>
      <c r="F83" s="3" t="str">
        <f t="shared" si="11"/>
        <v>201412108</v>
      </c>
      <c r="G83">
        <f t="shared" si="6"/>
        <v>5.7250000000000103</v>
      </c>
      <c r="H83">
        <v>0</v>
      </c>
      <c r="I83">
        <v>0.75</v>
      </c>
      <c r="J83">
        <v>1019</v>
      </c>
      <c r="K83">
        <v>2</v>
      </c>
    </row>
    <row r="84" spans="1:11" x14ac:dyDescent="0.25">
      <c r="A84" s="1">
        <v>41981.436805555553</v>
      </c>
      <c r="B84" s="3">
        <f t="shared" si="7"/>
        <v>2014</v>
      </c>
      <c r="C84" s="3">
        <f t="shared" si="8"/>
        <v>12</v>
      </c>
      <c r="D84" s="3">
        <f t="shared" si="9"/>
        <v>10</v>
      </c>
      <c r="E84" s="3">
        <f t="shared" si="10"/>
        <v>8</v>
      </c>
      <c r="F84" s="3" t="str">
        <f t="shared" si="11"/>
        <v>201412108</v>
      </c>
      <c r="G84">
        <f t="shared" si="6"/>
        <v>5.7500000000000107</v>
      </c>
      <c r="H84">
        <v>0</v>
      </c>
      <c r="I84">
        <v>0.75</v>
      </c>
      <c r="J84">
        <v>1019</v>
      </c>
      <c r="K84">
        <v>2</v>
      </c>
    </row>
    <row r="85" spans="1:11" x14ac:dyDescent="0.25">
      <c r="A85" s="1">
        <v>41981.4375</v>
      </c>
      <c r="B85" s="3">
        <f t="shared" si="7"/>
        <v>2014</v>
      </c>
      <c r="C85" s="3">
        <f t="shared" si="8"/>
        <v>12</v>
      </c>
      <c r="D85" s="3">
        <f t="shared" si="9"/>
        <v>10</v>
      </c>
      <c r="E85" s="3">
        <f t="shared" si="10"/>
        <v>8</v>
      </c>
      <c r="F85" s="3" t="str">
        <f t="shared" si="11"/>
        <v>201412108</v>
      </c>
      <c r="G85">
        <f t="shared" si="6"/>
        <v>5.775000000000011</v>
      </c>
      <c r="H85">
        <v>0</v>
      </c>
      <c r="I85">
        <v>0.75</v>
      </c>
      <c r="J85">
        <v>1019</v>
      </c>
      <c r="K85">
        <v>2</v>
      </c>
    </row>
    <row r="86" spans="1:11" x14ac:dyDescent="0.25">
      <c r="A86" s="1">
        <v>41981.438194444447</v>
      </c>
      <c r="B86" s="3">
        <f t="shared" si="7"/>
        <v>2014</v>
      </c>
      <c r="C86" s="3">
        <f t="shared" si="8"/>
        <v>12</v>
      </c>
      <c r="D86" s="3">
        <f t="shared" si="9"/>
        <v>10</v>
      </c>
      <c r="E86" s="3">
        <f t="shared" si="10"/>
        <v>8</v>
      </c>
      <c r="F86" s="3" t="str">
        <f t="shared" si="11"/>
        <v>201412108</v>
      </c>
      <c r="G86">
        <f t="shared" si="6"/>
        <v>5.8000000000000114</v>
      </c>
      <c r="H86">
        <v>0</v>
      </c>
      <c r="I86">
        <v>0.75</v>
      </c>
      <c r="J86">
        <v>1019</v>
      </c>
      <c r="K86">
        <v>2</v>
      </c>
    </row>
    <row r="87" spans="1:11" x14ac:dyDescent="0.25">
      <c r="A87" s="1">
        <v>41981.438888888886</v>
      </c>
      <c r="B87" s="3">
        <f t="shared" si="7"/>
        <v>2014</v>
      </c>
      <c r="C87" s="3">
        <f t="shared" si="8"/>
        <v>12</v>
      </c>
      <c r="D87" s="3">
        <f t="shared" si="9"/>
        <v>10</v>
      </c>
      <c r="E87" s="3">
        <f t="shared" si="10"/>
        <v>8</v>
      </c>
      <c r="F87" s="3" t="str">
        <f t="shared" si="11"/>
        <v>201412108</v>
      </c>
      <c r="G87">
        <f t="shared" si="6"/>
        <v>5.8250000000000117</v>
      </c>
      <c r="H87">
        <v>0</v>
      </c>
      <c r="I87">
        <v>0.75</v>
      </c>
      <c r="J87">
        <v>1019</v>
      </c>
      <c r="K87">
        <v>2</v>
      </c>
    </row>
    <row r="88" spans="1:11" x14ac:dyDescent="0.25">
      <c r="A88" s="1">
        <v>41981.439583333333</v>
      </c>
      <c r="B88" s="3">
        <f t="shared" si="7"/>
        <v>2014</v>
      </c>
      <c r="C88" s="3">
        <f t="shared" si="8"/>
        <v>12</v>
      </c>
      <c r="D88" s="3">
        <f t="shared" si="9"/>
        <v>10</v>
      </c>
      <c r="E88" s="3">
        <f t="shared" si="10"/>
        <v>8</v>
      </c>
      <c r="F88" s="3" t="str">
        <f t="shared" si="11"/>
        <v>201412108</v>
      </c>
      <c r="G88">
        <f t="shared" si="6"/>
        <v>5.8500000000000121</v>
      </c>
      <c r="H88">
        <v>0</v>
      </c>
      <c r="I88">
        <v>0.75</v>
      </c>
      <c r="J88">
        <v>1019</v>
      </c>
      <c r="K88">
        <v>2</v>
      </c>
    </row>
    <row r="89" spans="1:11" x14ac:dyDescent="0.25">
      <c r="A89" s="1">
        <v>41981.44027777778</v>
      </c>
      <c r="B89" s="3">
        <f t="shared" si="7"/>
        <v>2014</v>
      </c>
      <c r="C89" s="3">
        <f t="shared" si="8"/>
        <v>12</v>
      </c>
      <c r="D89" s="3">
        <f t="shared" si="9"/>
        <v>10</v>
      </c>
      <c r="E89" s="3">
        <f t="shared" si="10"/>
        <v>8</v>
      </c>
      <c r="F89" s="3" t="str">
        <f t="shared" si="11"/>
        <v>201412108</v>
      </c>
      <c r="G89">
        <f t="shared" si="6"/>
        <v>5.8750000000000124</v>
      </c>
      <c r="H89">
        <v>0</v>
      </c>
      <c r="I89">
        <v>0.75</v>
      </c>
      <c r="J89">
        <v>1019</v>
      </c>
      <c r="K89">
        <v>2</v>
      </c>
    </row>
    <row r="90" spans="1:11" x14ac:dyDescent="0.25">
      <c r="A90" s="1">
        <v>41981.440972222219</v>
      </c>
      <c r="B90" s="3">
        <f t="shared" si="7"/>
        <v>2014</v>
      </c>
      <c r="C90" s="3">
        <f t="shared" si="8"/>
        <v>12</v>
      </c>
      <c r="D90" s="3">
        <f t="shared" si="9"/>
        <v>10</v>
      </c>
      <c r="E90" s="3">
        <f t="shared" si="10"/>
        <v>8</v>
      </c>
      <c r="F90" s="3" t="str">
        <f t="shared" si="11"/>
        <v>201412108</v>
      </c>
      <c r="G90">
        <f t="shared" si="6"/>
        <v>5.9000000000000128</v>
      </c>
      <c r="H90">
        <v>0</v>
      </c>
      <c r="I90">
        <v>0.75</v>
      </c>
      <c r="J90">
        <v>1019</v>
      </c>
      <c r="K90">
        <v>2</v>
      </c>
    </row>
    <row r="91" spans="1:11" x14ac:dyDescent="0.25">
      <c r="A91" s="1">
        <v>41981.441666666666</v>
      </c>
      <c r="B91" s="3">
        <f t="shared" si="7"/>
        <v>2014</v>
      </c>
      <c r="C91" s="3">
        <f t="shared" si="8"/>
        <v>12</v>
      </c>
      <c r="D91" s="3">
        <f t="shared" si="9"/>
        <v>10</v>
      </c>
      <c r="E91" s="3">
        <f t="shared" si="10"/>
        <v>8</v>
      </c>
      <c r="F91" s="3" t="str">
        <f t="shared" si="11"/>
        <v>201412108</v>
      </c>
      <c r="G91">
        <f t="shared" si="6"/>
        <v>5.9250000000000131</v>
      </c>
      <c r="H91">
        <v>0</v>
      </c>
      <c r="I91">
        <v>0.75</v>
      </c>
      <c r="J91">
        <v>1019</v>
      </c>
      <c r="K91">
        <v>2</v>
      </c>
    </row>
    <row r="92" spans="1:11" x14ac:dyDescent="0.25">
      <c r="A92" s="1">
        <v>41981.442361111112</v>
      </c>
      <c r="B92" s="3">
        <f t="shared" si="7"/>
        <v>2014</v>
      </c>
      <c r="C92" s="3">
        <f t="shared" si="8"/>
        <v>12</v>
      </c>
      <c r="D92" s="3">
        <f t="shared" si="9"/>
        <v>10</v>
      </c>
      <c r="E92" s="3">
        <f t="shared" si="10"/>
        <v>8</v>
      </c>
      <c r="F92" s="3" t="str">
        <f t="shared" si="11"/>
        <v>201412108</v>
      </c>
      <c r="G92">
        <f t="shared" si="6"/>
        <v>5.9500000000000135</v>
      </c>
      <c r="H92">
        <v>0</v>
      </c>
      <c r="I92">
        <v>0.75</v>
      </c>
      <c r="J92">
        <v>1019</v>
      </c>
      <c r="K92">
        <v>2</v>
      </c>
    </row>
    <row r="93" spans="1:11" x14ac:dyDescent="0.25">
      <c r="A93" s="1">
        <v>41981.443055555559</v>
      </c>
      <c r="B93" s="3">
        <f t="shared" si="7"/>
        <v>2014</v>
      </c>
      <c r="C93" s="3">
        <f t="shared" si="8"/>
        <v>12</v>
      </c>
      <c r="D93" s="3">
        <f t="shared" si="9"/>
        <v>10</v>
      </c>
      <c r="E93" s="3">
        <f t="shared" si="10"/>
        <v>8</v>
      </c>
      <c r="F93" s="3" t="str">
        <f t="shared" si="11"/>
        <v>201412108</v>
      </c>
      <c r="G93">
        <f t="shared" si="6"/>
        <v>5.9750000000000139</v>
      </c>
      <c r="H93">
        <v>0</v>
      </c>
      <c r="I93">
        <v>0.75</v>
      </c>
      <c r="J93">
        <v>1019</v>
      </c>
      <c r="K93">
        <v>2</v>
      </c>
    </row>
    <row r="94" spans="1:11" x14ac:dyDescent="0.25">
      <c r="A94" s="1">
        <v>41981.443749999999</v>
      </c>
      <c r="B94" s="3">
        <f t="shared" si="7"/>
        <v>2014</v>
      </c>
      <c r="C94" s="3">
        <f t="shared" si="8"/>
        <v>12</v>
      </c>
      <c r="D94" s="3">
        <f t="shared" si="9"/>
        <v>10</v>
      </c>
      <c r="E94" s="3">
        <f t="shared" si="10"/>
        <v>8</v>
      </c>
      <c r="F94" s="3" t="str">
        <f t="shared" si="11"/>
        <v>201412108</v>
      </c>
      <c r="G94">
        <f t="shared" si="6"/>
        <v>6.0000000000000142</v>
      </c>
      <c r="H94">
        <v>0</v>
      </c>
      <c r="I94">
        <v>0.75</v>
      </c>
      <c r="J94">
        <v>1019</v>
      </c>
      <c r="K94">
        <v>2</v>
      </c>
    </row>
    <row r="95" spans="1:11" x14ac:dyDescent="0.25">
      <c r="A95" s="1">
        <v>41981.444444444445</v>
      </c>
      <c r="B95" s="3">
        <f t="shared" si="7"/>
        <v>2014</v>
      </c>
      <c r="C95" s="3">
        <f t="shared" si="8"/>
        <v>12</v>
      </c>
      <c r="D95" s="3">
        <f t="shared" si="9"/>
        <v>10</v>
      </c>
      <c r="E95" s="3">
        <f t="shared" si="10"/>
        <v>8</v>
      </c>
      <c r="F95" s="3" t="str">
        <f t="shared" si="11"/>
        <v>201412108</v>
      </c>
      <c r="G95">
        <v>6</v>
      </c>
      <c r="H95">
        <v>0</v>
      </c>
      <c r="I95">
        <v>0.75</v>
      </c>
      <c r="J95">
        <v>1019</v>
      </c>
      <c r="K95">
        <v>2</v>
      </c>
    </row>
    <row r="96" spans="1:11" x14ac:dyDescent="0.25">
      <c r="A96" s="1">
        <v>41983.452777777777</v>
      </c>
      <c r="B96" s="3">
        <f t="shared" si="7"/>
        <v>2014</v>
      </c>
      <c r="C96" s="3">
        <f t="shared" si="8"/>
        <v>12</v>
      </c>
      <c r="D96" s="3">
        <f t="shared" si="9"/>
        <v>10</v>
      </c>
      <c r="E96" s="3">
        <f t="shared" si="10"/>
        <v>10</v>
      </c>
      <c r="F96" s="3" t="str">
        <f t="shared" si="11"/>
        <v>2014121010</v>
      </c>
      <c r="G96">
        <v>8</v>
      </c>
      <c r="H96">
        <v>0.15</v>
      </c>
      <c r="I96">
        <v>0.6</v>
      </c>
      <c r="J96">
        <v>1017</v>
      </c>
      <c r="K96">
        <v>4</v>
      </c>
    </row>
    <row r="97" spans="1:11" x14ac:dyDescent="0.25">
      <c r="A97" s="1">
        <v>41983.453472222223</v>
      </c>
      <c r="B97" s="3">
        <f t="shared" si="7"/>
        <v>2014</v>
      </c>
      <c r="C97" s="3">
        <f t="shared" si="8"/>
        <v>12</v>
      </c>
      <c r="D97" s="3">
        <f t="shared" si="9"/>
        <v>10</v>
      </c>
      <c r="E97" s="3">
        <f t="shared" si="10"/>
        <v>10</v>
      </c>
      <c r="F97" s="3" t="str">
        <f t="shared" si="11"/>
        <v>2014121010</v>
      </c>
      <c r="G97">
        <f>G96+1/65</f>
        <v>8.0153846153846153</v>
      </c>
      <c r="H97">
        <v>0.15</v>
      </c>
      <c r="I97">
        <v>0.6</v>
      </c>
      <c r="J97">
        <v>1017</v>
      </c>
      <c r="K97">
        <v>4</v>
      </c>
    </row>
    <row r="98" spans="1:11" x14ac:dyDescent="0.25">
      <c r="A98" s="1">
        <v>41983.45416666667</v>
      </c>
      <c r="B98" s="3">
        <f t="shared" si="7"/>
        <v>2014</v>
      </c>
      <c r="C98" s="3">
        <f t="shared" si="8"/>
        <v>12</v>
      </c>
      <c r="D98" s="3">
        <f t="shared" si="9"/>
        <v>10</v>
      </c>
      <c r="E98" s="3">
        <f t="shared" si="10"/>
        <v>10</v>
      </c>
      <c r="F98" s="3" t="str">
        <f t="shared" si="11"/>
        <v>2014121010</v>
      </c>
      <c r="G98">
        <f t="shared" ref="G98:G161" si="12">G97+1/65</f>
        <v>8.0307692307692307</v>
      </c>
      <c r="H98">
        <v>0.15</v>
      </c>
      <c r="I98">
        <v>0.6</v>
      </c>
      <c r="J98">
        <v>1017</v>
      </c>
      <c r="K98">
        <v>4</v>
      </c>
    </row>
    <row r="99" spans="1:11" x14ac:dyDescent="0.25">
      <c r="A99" s="1">
        <v>41983.454861111109</v>
      </c>
      <c r="B99" s="3">
        <f t="shared" si="7"/>
        <v>2014</v>
      </c>
      <c r="C99" s="3">
        <f t="shared" si="8"/>
        <v>12</v>
      </c>
      <c r="D99" s="3">
        <f t="shared" si="9"/>
        <v>10</v>
      </c>
      <c r="E99" s="3">
        <f t="shared" si="10"/>
        <v>10</v>
      </c>
      <c r="F99" s="3" t="str">
        <f t="shared" si="11"/>
        <v>2014121010</v>
      </c>
      <c r="G99">
        <f t="shared" si="12"/>
        <v>8.046153846153846</v>
      </c>
      <c r="H99">
        <v>0.15</v>
      </c>
      <c r="I99">
        <v>0.6</v>
      </c>
      <c r="J99">
        <v>1017</v>
      </c>
      <c r="K99">
        <v>4</v>
      </c>
    </row>
    <row r="100" spans="1:11" x14ac:dyDescent="0.25">
      <c r="A100" s="1">
        <v>41983.455555555556</v>
      </c>
      <c r="B100" s="3">
        <f t="shared" si="7"/>
        <v>2014</v>
      </c>
      <c r="C100" s="3">
        <f t="shared" si="8"/>
        <v>12</v>
      </c>
      <c r="D100" s="3">
        <f t="shared" si="9"/>
        <v>10</v>
      </c>
      <c r="E100" s="3">
        <f t="shared" si="10"/>
        <v>10</v>
      </c>
      <c r="F100" s="3" t="str">
        <f t="shared" si="11"/>
        <v>2014121010</v>
      </c>
      <c r="G100">
        <f t="shared" si="12"/>
        <v>8.0615384615384613</v>
      </c>
      <c r="H100">
        <v>0.15</v>
      </c>
      <c r="I100">
        <v>0.6</v>
      </c>
      <c r="J100">
        <v>1017</v>
      </c>
      <c r="K100">
        <v>4</v>
      </c>
    </row>
    <row r="101" spans="1:11" x14ac:dyDescent="0.25">
      <c r="A101" s="1">
        <v>41983.456250000003</v>
      </c>
      <c r="B101" s="3">
        <f t="shared" si="7"/>
        <v>2014</v>
      </c>
      <c r="C101" s="3">
        <f t="shared" si="8"/>
        <v>12</v>
      </c>
      <c r="D101" s="3">
        <f t="shared" si="9"/>
        <v>10</v>
      </c>
      <c r="E101" s="3">
        <f t="shared" si="10"/>
        <v>10</v>
      </c>
      <c r="F101" s="3" t="str">
        <f t="shared" si="11"/>
        <v>2014121010</v>
      </c>
      <c r="G101">
        <f t="shared" si="12"/>
        <v>8.0769230769230766</v>
      </c>
      <c r="H101">
        <v>0.15</v>
      </c>
      <c r="I101">
        <v>0.6</v>
      </c>
      <c r="J101">
        <v>1017</v>
      </c>
      <c r="K101">
        <v>4</v>
      </c>
    </row>
    <row r="102" spans="1:11" x14ac:dyDescent="0.25">
      <c r="A102" s="1">
        <v>41983.456944444442</v>
      </c>
      <c r="B102" s="3">
        <f t="shared" si="7"/>
        <v>2014</v>
      </c>
      <c r="C102" s="3">
        <f t="shared" si="8"/>
        <v>12</v>
      </c>
      <c r="D102" s="3">
        <f t="shared" si="9"/>
        <v>10</v>
      </c>
      <c r="E102" s="3">
        <f t="shared" si="10"/>
        <v>10</v>
      </c>
      <c r="F102" s="3" t="str">
        <f t="shared" si="11"/>
        <v>2014121010</v>
      </c>
      <c r="G102">
        <f t="shared" si="12"/>
        <v>8.092307692307692</v>
      </c>
      <c r="H102">
        <v>0.15</v>
      </c>
      <c r="I102">
        <v>0.6</v>
      </c>
      <c r="J102">
        <v>1017</v>
      </c>
      <c r="K102">
        <v>4</v>
      </c>
    </row>
    <row r="103" spans="1:11" x14ac:dyDescent="0.25">
      <c r="A103" s="1">
        <v>41983.457638888889</v>
      </c>
      <c r="B103" s="3">
        <f t="shared" si="7"/>
        <v>2014</v>
      </c>
      <c r="C103" s="3">
        <f t="shared" si="8"/>
        <v>12</v>
      </c>
      <c r="D103" s="3">
        <f t="shared" si="9"/>
        <v>10</v>
      </c>
      <c r="E103" s="3">
        <f t="shared" si="10"/>
        <v>10</v>
      </c>
      <c r="F103" s="3" t="str">
        <f t="shared" si="11"/>
        <v>2014121010</v>
      </c>
      <c r="G103">
        <f t="shared" si="12"/>
        <v>8.1076923076923073</v>
      </c>
      <c r="H103">
        <v>0.15</v>
      </c>
      <c r="I103">
        <v>0.6</v>
      </c>
      <c r="J103">
        <v>1017</v>
      </c>
      <c r="K103">
        <v>4</v>
      </c>
    </row>
    <row r="104" spans="1:11" x14ac:dyDescent="0.25">
      <c r="A104" s="1">
        <v>41983.458333333336</v>
      </c>
      <c r="B104" s="3">
        <f t="shared" si="7"/>
        <v>2014</v>
      </c>
      <c r="C104" s="3">
        <f t="shared" si="8"/>
        <v>12</v>
      </c>
      <c r="D104" s="3">
        <f t="shared" si="9"/>
        <v>11</v>
      </c>
      <c r="E104" s="3">
        <f t="shared" si="10"/>
        <v>10</v>
      </c>
      <c r="F104" s="3" t="str">
        <f t="shared" si="11"/>
        <v>2014121110</v>
      </c>
      <c r="G104">
        <f t="shared" si="12"/>
        <v>8.1230769230769226</v>
      </c>
      <c r="H104">
        <v>0.15</v>
      </c>
      <c r="I104">
        <v>0.6</v>
      </c>
      <c r="J104">
        <v>1017</v>
      </c>
      <c r="K104">
        <v>4</v>
      </c>
    </row>
    <row r="105" spans="1:11" x14ac:dyDescent="0.25">
      <c r="A105" s="1">
        <v>41983.459027777775</v>
      </c>
      <c r="B105" s="3">
        <f t="shared" si="7"/>
        <v>2014</v>
      </c>
      <c r="C105" s="3">
        <f t="shared" si="8"/>
        <v>12</v>
      </c>
      <c r="D105" s="3">
        <f t="shared" si="9"/>
        <v>11</v>
      </c>
      <c r="E105" s="3">
        <f t="shared" si="10"/>
        <v>10</v>
      </c>
      <c r="F105" s="3" t="str">
        <f t="shared" si="11"/>
        <v>2014121110</v>
      </c>
      <c r="G105">
        <f t="shared" si="12"/>
        <v>8.138461538461538</v>
      </c>
      <c r="H105">
        <v>0.15</v>
      </c>
      <c r="I105">
        <v>0.6</v>
      </c>
      <c r="J105">
        <v>1017</v>
      </c>
      <c r="K105">
        <v>4</v>
      </c>
    </row>
    <row r="106" spans="1:11" x14ac:dyDescent="0.25">
      <c r="A106" s="1">
        <v>41983.459722222222</v>
      </c>
      <c r="B106" s="3">
        <f t="shared" si="7"/>
        <v>2014</v>
      </c>
      <c r="C106" s="3">
        <f t="shared" si="8"/>
        <v>12</v>
      </c>
      <c r="D106" s="3">
        <f t="shared" si="9"/>
        <v>11</v>
      </c>
      <c r="E106" s="3">
        <f t="shared" si="10"/>
        <v>10</v>
      </c>
      <c r="F106" s="3" t="str">
        <f t="shared" si="11"/>
        <v>2014121110</v>
      </c>
      <c r="G106">
        <f t="shared" si="12"/>
        <v>8.1538461538461533</v>
      </c>
      <c r="H106">
        <v>0.15</v>
      </c>
      <c r="I106">
        <v>0.6</v>
      </c>
      <c r="J106">
        <v>1017</v>
      </c>
      <c r="K106">
        <v>4</v>
      </c>
    </row>
    <row r="107" spans="1:11" x14ac:dyDescent="0.25">
      <c r="A107" s="1">
        <v>41983.460416666669</v>
      </c>
      <c r="B107" s="3">
        <f t="shared" si="7"/>
        <v>2014</v>
      </c>
      <c r="C107" s="3">
        <f t="shared" si="8"/>
        <v>12</v>
      </c>
      <c r="D107" s="3">
        <f t="shared" si="9"/>
        <v>11</v>
      </c>
      <c r="E107" s="3">
        <f t="shared" si="10"/>
        <v>10</v>
      </c>
      <c r="F107" s="3" t="str">
        <f t="shared" si="11"/>
        <v>2014121110</v>
      </c>
      <c r="G107">
        <f t="shared" si="12"/>
        <v>8.1692307692307686</v>
      </c>
      <c r="H107">
        <v>0.15</v>
      </c>
      <c r="I107">
        <v>0.6</v>
      </c>
      <c r="J107">
        <v>1017</v>
      </c>
      <c r="K107">
        <v>4</v>
      </c>
    </row>
    <row r="108" spans="1:11" x14ac:dyDescent="0.25">
      <c r="A108" s="1">
        <v>41983.461111111108</v>
      </c>
      <c r="B108" s="3">
        <f t="shared" si="7"/>
        <v>2014</v>
      </c>
      <c r="C108" s="3">
        <f t="shared" si="8"/>
        <v>12</v>
      </c>
      <c r="D108" s="3">
        <f t="shared" si="9"/>
        <v>11</v>
      </c>
      <c r="E108" s="3">
        <f t="shared" si="10"/>
        <v>10</v>
      </c>
      <c r="F108" s="3" t="str">
        <f t="shared" si="11"/>
        <v>2014121110</v>
      </c>
      <c r="G108">
        <f t="shared" si="12"/>
        <v>8.184615384615384</v>
      </c>
      <c r="H108">
        <v>0.15</v>
      </c>
      <c r="I108">
        <v>0.6</v>
      </c>
      <c r="J108">
        <v>1017</v>
      </c>
      <c r="K108">
        <v>4</v>
      </c>
    </row>
    <row r="109" spans="1:11" x14ac:dyDescent="0.25">
      <c r="A109" s="1">
        <v>41983.461805555555</v>
      </c>
      <c r="B109" s="3">
        <f t="shared" si="7"/>
        <v>2014</v>
      </c>
      <c r="C109" s="3">
        <f t="shared" si="8"/>
        <v>12</v>
      </c>
      <c r="D109" s="3">
        <f t="shared" si="9"/>
        <v>11</v>
      </c>
      <c r="E109" s="3">
        <f t="shared" si="10"/>
        <v>10</v>
      </c>
      <c r="F109" s="3" t="str">
        <f t="shared" si="11"/>
        <v>2014121110</v>
      </c>
      <c r="G109">
        <f t="shared" si="12"/>
        <v>8.1999999999999993</v>
      </c>
      <c r="H109">
        <v>0.15</v>
      </c>
      <c r="I109">
        <v>0.6</v>
      </c>
      <c r="J109">
        <v>1017</v>
      </c>
      <c r="K109">
        <v>4</v>
      </c>
    </row>
    <row r="110" spans="1:11" x14ac:dyDescent="0.25">
      <c r="A110" s="1">
        <v>41983.462500000001</v>
      </c>
      <c r="B110" s="3">
        <f t="shared" si="7"/>
        <v>2014</v>
      </c>
      <c r="C110" s="3">
        <f t="shared" si="8"/>
        <v>12</v>
      </c>
      <c r="D110" s="3">
        <f t="shared" si="9"/>
        <v>11</v>
      </c>
      <c r="E110" s="3">
        <f t="shared" si="10"/>
        <v>10</v>
      </c>
      <c r="F110" s="3" t="str">
        <f t="shared" si="11"/>
        <v>2014121110</v>
      </c>
      <c r="G110">
        <f t="shared" si="12"/>
        <v>8.2153846153846146</v>
      </c>
      <c r="H110">
        <v>0.15</v>
      </c>
      <c r="I110">
        <v>0.6</v>
      </c>
      <c r="J110">
        <v>1017</v>
      </c>
      <c r="K110">
        <v>4</v>
      </c>
    </row>
    <row r="111" spans="1:11" x14ac:dyDescent="0.25">
      <c r="A111" s="1">
        <v>41983.463194444441</v>
      </c>
      <c r="B111" s="3">
        <f t="shared" si="7"/>
        <v>2014</v>
      </c>
      <c r="C111" s="3">
        <f t="shared" si="8"/>
        <v>12</v>
      </c>
      <c r="D111" s="3">
        <f t="shared" si="9"/>
        <v>11</v>
      </c>
      <c r="E111" s="3">
        <f t="shared" si="10"/>
        <v>10</v>
      </c>
      <c r="F111" s="3" t="str">
        <f t="shared" si="11"/>
        <v>2014121110</v>
      </c>
      <c r="G111">
        <f t="shared" si="12"/>
        <v>8.2307692307692299</v>
      </c>
      <c r="H111">
        <v>0.15</v>
      </c>
      <c r="I111">
        <v>0.6</v>
      </c>
      <c r="J111">
        <v>1017</v>
      </c>
      <c r="K111">
        <v>4</v>
      </c>
    </row>
    <row r="112" spans="1:11" x14ac:dyDescent="0.25">
      <c r="A112" s="1">
        <v>41983.463888888888</v>
      </c>
      <c r="B112" s="3">
        <f t="shared" si="7"/>
        <v>2014</v>
      </c>
      <c r="C112" s="3">
        <f t="shared" si="8"/>
        <v>12</v>
      </c>
      <c r="D112" s="3">
        <f t="shared" si="9"/>
        <v>11</v>
      </c>
      <c r="E112" s="3">
        <f t="shared" si="10"/>
        <v>10</v>
      </c>
      <c r="F112" s="3" t="str">
        <f t="shared" si="11"/>
        <v>2014121110</v>
      </c>
      <c r="G112">
        <f t="shared" si="12"/>
        <v>8.2461538461538453</v>
      </c>
      <c r="H112">
        <v>0.15</v>
      </c>
      <c r="I112">
        <v>0.6</v>
      </c>
      <c r="J112">
        <v>1017</v>
      </c>
      <c r="K112">
        <v>4</v>
      </c>
    </row>
    <row r="113" spans="1:11" x14ac:dyDescent="0.25">
      <c r="A113" s="1">
        <v>41983.464583333334</v>
      </c>
      <c r="B113" s="3">
        <f t="shared" si="7"/>
        <v>2014</v>
      </c>
      <c r="C113" s="3">
        <f t="shared" si="8"/>
        <v>12</v>
      </c>
      <c r="D113" s="3">
        <f t="shared" si="9"/>
        <v>11</v>
      </c>
      <c r="E113" s="3">
        <f t="shared" si="10"/>
        <v>10</v>
      </c>
      <c r="F113" s="3" t="str">
        <f t="shared" si="11"/>
        <v>2014121110</v>
      </c>
      <c r="G113">
        <f t="shared" si="12"/>
        <v>8.2615384615384606</v>
      </c>
      <c r="H113">
        <v>0.15</v>
      </c>
      <c r="I113">
        <v>0.6</v>
      </c>
      <c r="J113">
        <v>1017</v>
      </c>
      <c r="K113">
        <v>4</v>
      </c>
    </row>
    <row r="114" spans="1:11" x14ac:dyDescent="0.25">
      <c r="A114" s="1">
        <v>41983.465277777781</v>
      </c>
      <c r="B114" s="3">
        <f t="shared" si="7"/>
        <v>2014</v>
      </c>
      <c r="C114" s="3">
        <f t="shared" si="8"/>
        <v>12</v>
      </c>
      <c r="D114" s="3">
        <f t="shared" si="9"/>
        <v>11</v>
      </c>
      <c r="E114" s="3">
        <f t="shared" si="10"/>
        <v>10</v>
      </c>
      <c r="F114" s="3" t="str">
        <f t="shared" si="11"/>
        <v>2014121110</v>
      </c>
      <c r="G114">
        <f t="shared" si="12"/>
        <v>8.2769230769230759</v>
      </c>
      <c r="H114">
        <v>0.15</v>
      </c>
      <c r="I114">
        <v>0.6</v>
      </c>
      <c r="J114">
        <v>1017</v>
      </c>
      <c r="K114">
        <v>4</v>
      </c>
    </row>
    <row r="115" spans="1:11" x14ac:dyDescent="0.25">
      <c r="A115" s="1">
        <v>41983.46597222222</v>
      </c>
      <c r="B115" s="3">
        <f t="shared" si="7"/>
        <v>2014</v>
      </c>
      <c r="C115" s="3">
        <f t="shared" si="8"/>
        <v>12</v>
      </c>
      <c r="D115" s="3">
        <f t="shared" si="9"/>
        <v>11</v>
      </c>
      <c r="E115" s="3">
        <f t="shared" si="10"/>
        <v>10</v>
      </c>
      <c r="F115" s="3" t="str">
        <f t="shared" si="11"/>
        <v>2014121110</v>
      </c>
      <c r="G115">
        <f t="shared" si="12"/>
        <v>8.2923076923076913</v>
      </c>
      <c r="H115">
        <v>0.15</v>
      </c>
      <c r="I115">
        <v>0.6</v>
      </c>
      <c r="J115">
        <v>1017</v>
      </c>
      <c r="K115">
        <v>4</v>
      </c>
    </row>
    <row r="116" spans="1:11" x14ac:dyDescent="0.25">
      <c r="A116" s="1">
        <v>41983.466666666667</v>
      </c>
      <c r="B116" s="3">
        <f t="shared" si="7"/>
        <v>2014</v>
      </c>
      <c r="C116" s="3">
        <f t="shared" si="8"/>
        <v>12</v>
      </c>
      <c r="D116" s="3">
        <f t="shared" si="9"/>
        <v>11</v>
      </c>
      <c r="E116" s="3">
        <f t="shared" si="10"/>
        <v>10</v>
      </c>
      <c r="F116" s="3" t="str">
        <f t="shared" si="11"/>
        <v>2014121110</v>
      </c>
      <c r="G116">
        <f t="shared" si="12"/>
        <v>8.3076923076923066</v>
      </c>
      <c r="H116">
        <v>0.15</v>
      </c>
      <c r="I116">
        <v>0.6</v>
      </c>
      <c r="J116">
        <v>1017</v>
      </c>
      <c r="K116">
        <v>4</v>
      </c>
    </row>
    <row r="117" spans="1:11" x14ac:dyDescent="0.25">
      <c r="A117" s="1">
        <v>41983.467361111114</v>
      </c>
      <c r="B117" s="3">
        <f t="shared" si="7"/>
        <v>2014</v>
      </c>
      <c r="C117" s="3">
        <f t="shared" si="8"/>
        <v>12</v>
      </c>
      <c r="D117" s="3">
        <f t="shared" si="9"/>
        <v>11</v>
      </c>
      <c r="E117" s="3">
        <f t="shared" si="10"/>
        <v>10</v>
      </c>
      <c r="F117" s="3" t="str">
        <f t="shared" si="11"/>
        <v>2014121110</v>
      </c>
      <c r="G117">
        <f t="shared" si="12"/>
        <v>8.3230769230769219</v>
      </c>
      <c r="H117">
        <v>0.15</v>
      </c>
      <c r="I117">
        <v>0.6</v>
      </c>
      <c r="J117">
        <v>1017</v>
      </c>
      <c r="K117">
        <v>4</v>
      </c>
    </row>
    <row r="118" spans="1:11" x14ac:dyDescent="0.25">
      <c r="A118" s="1">
        <v>41983.468055555553</v>
      </c>
      <c r="B118" s="3">
        <f t="shared" si="7"/>
        <v>2014</v>
      </c>
      <c r="C118" s="3">
        <f t="shared" si="8"/>
        <v>12</v>
      </c>
      <c r="D118" s="3">
        <f t="shared" si="9"/>
        <v>11</v>
      </c>
      <c r="E118" s="3">
        <f t="shared" si="10"/>
        <v>10</v>
      </c>
      <c r="F118" s="3" t="str">
        <f t="shared" si="11"/>
        <v>2014121110</v>
      </c>
      <c r="G118">
        <f t="shared" si="12"/>
        <v>8.3384615384615373</v>
      </c>
      <c r="H118">
        <v>0.15</v>
      </c>
      <c r="I118">
        <v>0.6</v>
      </c>
      <c r="J118">
        <v>1017</v>
      </c>
      <c r="K118">
        <v>4</v>
      </c>
    </row>
    <row r="119" spans="1:11" x14ac:dyDescent="0.25">
      <c r="A119" s="1">
        <v>41983.46875</v>
      </c>
      <c r="B119" s="3">
        <f t="shared" si="7"/>
        <v>2014</v>
      </c>
      <c r="C119" s="3">
        <f t="shared" si="8"/>
        <v>12</v>
      </c>
      <c r="D119" s="3">
        <f t="shared" si="9"/>
        <v>11</v>
      </c>
      <c r="E119" s="3">
        <f t="shared" si="10"/>
        <v>10</v>
      </c>
      <c r="F119" s="3" t="str">
        <f t="shared" si="11"/>
        <v>2014121110</v>
      </c>
      <c r="G119">
        <f t="shared" si="12"/>
        <v>8.3538461538461526</v>
      </c>
      <c r="H119">
        <v>0.15</v>
      </c>
      <c r="I119">
        <v>0.6</v>
      </c>
      <c r="J119">
        <v>1017</v>
      </c>
      <c r="K119">
        <v>4</v>
      </c>
    </row>
    <row r="120" spans="1:11" x14ac:dyDescent="0.25">
      <c r="A120" s="1">
        <v>41983.469444444447</v>
      </c>
      <c r="B120" s="3">
        <f t="shared" si="7"/>
        <v>2014</v>
      </c>
      <c r="C120" s="3">
        <f t="shared" si="8"/>
        <v>12</v>
      </c>
      <c r="D120" s="3">
        <f t="shared" si="9"/>
        <v>11</v>
      </c>
      <c r="E120" s="3">
        <f t="shared" si="10"/>
        <v>10</v>
      </c>
      <c r="F120" s="3" t="str">
        <f t="shared" si="11"/>
        <v>2014121110</v>
      </c>
      <c r="G120">
        <f t="shared" si="12"/>
        <v>8.3692307692307679</v>
      </c>
      <c r="H120">
        <v>0.15</v>
      </c>
      <c r="I120">
        <v>0.6</v>
      </c>
      <c r="J120">
        <v>1017</v>
      </c>
      <c r="K120">
        <v>4</v>
      </c>
    </row>
    <row r="121" spans="1:11" x14ac:dyDescent="0.25">
      <c r="A121" s="1">
        <v>41983.470138888886</v>
      </c>
      <c r="B121" s="3">
        <f t="shared" si="7"/>
        <v>2014</v>
      </c>
      <c r="C121" s="3">
        <f t="shared" si="8"/>
        <v>12</v>
      </c>
      <c r="D121" s="3">
        <f t="shared" si="9"/>
        <v>11</v>
      </c>
      <c r="E121" s="3">
        <f t="shared" si="10"/>
        <v>10</v>
      </c>
      <c r="F121" s="3" t="str">
        <f t="shared" si="11"/>
        <v>2014121110</v>
      </c>
      <c r="G121">
        <f t="shared" si="12"/>
        <v>8.3846153846153832</v>
      </c>
      <c r="H121">
        <v>0.15</v>
      </c>
      <c r="I121">
        <v>0.6</v>
      </c>
      <c r="J121">
        <v>1017</v>
      </c>
      <c r="K121">
        <v>4</v>
      </c>
    </row>
    <row r="122" spans="1:11" x14ac:dyDescent="0.25">
      <c r="A122" s="1">
        <v>41983.470833333333</v>
      </c>
      <c r="B122" s="3">
        <f t="shared" si="7"/>
        <v>2014</v>
      </c>
      <c r="C122" s="3">
        <f t="shared" si="8"/>
        <v>12</v>
      </c>
      <c r="D122" s="3">
        <f t="shared" si="9"/>
        <v>11</v>
      </c>
      <c r="E122" s="3">
        <f t="shared" si="10"/>
        <v>10</v>
      </c>
      <c r="F122" s="3" t="str">
        <f t="shared" si="11"/>
        <v>2014121110</v>
      </c>
      <c r="G122">
        <f t="shared" si="12"/>
        <v>8.3999999999999986</v>
      </c>
      <c r="H122">
        <v>0.15</v>
      </c>
      <c r="I122">
        <v>0.6</v>
      </c>
      <c r="J122">
        <v>1017</v>
      </c>
      <c r="K122">
        <v>4</v>
      </c>
    </row>
    <row r="123" spans="1:11" x14ac:dyDescent="0.25">
      <c r="A123" s="1">
        <v>41983.47152777778</v>
      </c>
      <c r="B123" s="3">
        <f t="shared" si="7"/>
        <v>2014</v>
      </c>
      <c r="C123" s="3">
        <f t="shared" si="8"/>
        <v>12</v>
      </c>
      <c r="D123" s="3">
        <f t="shared" si="9"/>
        <v>11</v>
      </c>
      <c r="E123" s="3">
        <f t="shared" si="10"/>
        <v>10</v>
      </c>
      <c r="F123" s="3" t="str">
        <f t="shared" si="11"/>
        <v>2014121110</v>
      </c>
      <c r="G123">
        <f t="shared" si="12"/>
        <v>8.4153846153846139</v>
      </c>
      <c r="H123">
        <v>0.15</v>
      </c>
      <c r="I123">
        <v>0.6</v>
      </c>
      <c r="J123">
        <v>1017</v>
      </c>
      <c r="K123">
        <v>4</v>
      </c>
    </row>
    <row r="124" spans="1:11" x14ac:dyDescent="0.25">
      <c r="A124" s="1">
        <v>41983.472222222219</v>
      </c>
      <c r="B124" s="3">
        <f t="shared" si="7"/>
        <v>2014</v>
      </c>
      <c r="C124" s="3">
        <f t="shared" si="8"/>
        <v>12</v>
      </c>
      <c r="D124" s="3">
        <f t="shared" si="9"/>
        <v>11</v>
      </c>
      <c r="E124" s="3">
        <f t="shared" si="10"/>
        <v>10</v>
      </c>
      <c r="F124" s="3" t="str">
        <f t="shared" si="11"/>
        <v>2014121110</v>
      </c>
      <c r="G124">
        <f t="shared" si="12"/>
        <v>8.4307692307692292</v>
      </c>
      <c r="H124">
        <v>0.15</v>
      </c>
      <c r="I124">
        <v>0.6</v>
      </c>
      <c r="J124">
        <v>1017</v>
      </c>
      <c r="K124">
        <v>4</v>
      </c>
    </row>
    <row r="125" spans="1:11" x14ac:dyDescent="0.25">
      <c r="A125" s="1">
        <v>41983.472916666666</v>
      </c>
      <c r="B125" s="3">
        <f t="shared" si="7"/>
        <v>2014</v>
      </c>
      <c r="C125" s="3">
        <f t="shared" si="8"/>
        <v>12</v>
      </c>
      <c r="D125" s="3">
        <f t="shared" si="9"/>
        <v>11</v>
      </c>
      <c r="E125" s="3">
        <f t="shared" si="10"/>
        <v>10</v>
      </c>
      <c r="F125" s="3" t="str">
        <f t="shared" si="11"/>
        <v>2014121110</v>
      </c>
      <c r="G125">
        <f t="shared" si="12"/>
        <v>8.4461538461538446</v>
      </c>
      <c r="H125">
        <v>0.15</v>
      </c>
      <c r="I125">
        <v>0.6</v>
      </c>
      <c r="J125">
        <v>1017</v>
      </c>
      <c r="K125">
        <v>4</v>
      </c>
    </row>
    <row r="126" spans="1:11" x14ac:dyDescent="0.25">
      <c r="A126" s="1">
        <v>41983.473611111112</v>
      </c>
      <c r="B126" s="3">
        <f t="shared" si="7"/>
        <v>2014</v>
      </c>
      <c r="C126" s="3">
        <f t="shared" si="8"/>
        <v>12</v>
      </c>
      <c r="D126" s="3">
        <f t="shared" si="9"/>
        <v>11</v>
      </c>
      <c r="E126" s="3">
        <f t="shared" si="10"/>
        <v>10</v>
      </c>
      <c r="F126" s="3" t="str">
        <f t="shared" si="11"/>
        <v>2014121110</v>
      </c>
      <c r="G126">
        <f t="shared" si="12"/>
        <v>8.4615384615384599</v>
      </c>
      <c r="H126">
        <v>0.15</v>
      </c>
      <c r="I126">
        <v>0.6</v>
      </c>
      <c r="J126">
        <v>1017</v>
      </c>
      <c r="K126">
        <v>4</v>
      </c>
    </row>
    <row r="127" spans="1:11" x14ac:dyDescent="0.25">
      <c r="A127" s="1">
        <v>41983.474305555559</v>
      </c>
      <c r="B127" s="3">
        <f t="shared" si="7"/>
        <v>2014</v>
      </c>
      <c r="C127" s="3">
        <f t="shared" si="8"/>
        <v>12</v>
      </c>
      <c r="D127" s="3">
        <f t="shared" si="9"/>
        <v>11</v>
      </c>
      <c r="E127" s="3">
        <f t="shared" si="10"/>
        <v>10</v>
      </c>
      <c r="F127" s="3" t="str">
        <f t="shared" si="11"/>
        <v>2014121110</v>
      </c>
      <c r="G127">
        <f t="shared" si="12"/>
        <v>8.4769230769230752</v>
      </c>
      <c r="H127">
        <v>0.15</v>
      </c>
      <c r="I127">
        <v>0.6</v>
      </c>
      <c r="J127">
        <v>1017</v>
      </c>
      <c r="K127">
        <v>4</v>
      </c>
    </row>
    <row r="128" spans="1:11" x14ac:dyDescent="0.25">
      <c r="A128" s="1">
        <v>41983.476388888892</v>
      </c>
      <c r="B128" s="3">
        <f t="shared" si="7"/>
        <v>2014</v>
      </c>
      <c r="C128" s="3">
        <f t="shared" si="8"/>
        <v>12</v>
      </c>
      <c r="D128" s="3">
        <f t="shared" si="9"/>
        <v>11</v>
      </c>
      <c r="E128" s="3">
        <f t="shared" si="10"/>
        <v>10</v>
      </c>
      <c r="F128" s="3" t="str">
        <f t="shared" si="11"/>
        <v>2014121110</v>
      </c>
      <c r="G128">
        <f t="shared" si="12"/>
        <v>8.4923076923076906</v>
      </c>
      <c r="H128">
        <v>0.15</v>
      </c>
      <c r="I128">
        <v>0.6</v>
      </c>
      <c r="J128">
        <v>1017</v>
      </c>
      <c r="K128">
        <v>4</v>
      </c>
    </row>
    <row r="129" spans="1:11" x14ac:dyDescent="0.25">
      <c r="A129" s="1">
        <v>41983.477083333331</v>
      </c>
      <c r="B129" s="3">
        <f t="shared" si="7"/>
        <v>2014</v>
      </c>
      <c r="C129" s="3">
        <f t="shared" si="8"/>
        <v>12</v>
      </c>
      <c r="D129" s="3">
        <f t="shared" si="9"/>
        <v>11</v>
      </c>
      <c r="E129" s="3">
        <f t="shared" si="10"/>
        <v>10</v>
      </c>
      <c r="F129" s="3" t="str">
        <f t="shared" si="11"/>
        <v>2014121110</v>
      </c>
      <c r="G129">
        <f t="shared" si="12"/>
        <v>8.5076923076923059</v>
      </c>
      <c r="H129">
        <v>0.15</v>
      </c>
      <c r="I129">
        <v>0.6</v>
      </c>
      <c r="J129">
        <v>1017</v>
      </c>
      <c r="K129">
        <v>4</v>
      </c>
    </row>
    <row r="130" spans="1:11" x14ac:dyDescent="0.25">
      <c r="A130" s="1">
        <v>41983.477777777778</v>
      </c>
      <c r="B130" s="3">
        <f t="shared" si="7"/>
        <v>2014</v>
      </c>
      <c r="C130" s="3">
        <f t="shared" si="8"/>
        <v>12</v>
      </c>
      <c r="D130" s="3">
        <f t="shared" si="9"/>
        <v>11</v>
      </c>
      <c r="E130" s="3">
        <f t="shared" si="10"/>
        <v>10</v>
      </c>
      <c r="F130" s="3" t="str">
        <f t="shared" si="11"/>
        <v>2014121110</v>
      </c>
      <c r="G130">
        <f t="shared" si="12"/>
        <v>8.5230769230769212</v>
      </c>
      <c r="H130">
        <v>0.15</v>
      </c>
      <c r="I130">
        <v>0.6</v>
      </c>
      <c r="J130">
        <v>1017</v>
      </c>
      <c r="K130">
        <v>4</v>
      </c>
    </row>
    <row r="131" spans="1:11" x14ac:dyDescent="0.25">
      <c r="A131" s="1">
        <v>41983.478472222225</v>
      </c>
      <c r="B131" s="3">
        <f t="shared" ref="B131:B194" si="13">YEAR(A131)</f>
        <v>2014</v>
      </c>
      <c r="C131" s="3">
        <f t="shared" ref="C131:C194" si="14">MONTH(A131)</f>
        <v>12</v>
      </c>
      <c r="D131" s="3">
        <f t="shared" ref="D131:D194" si="15">HOUR(A131)</f>
        <v>11</v>
      </c>
      <c r="E131" s="3">
        <f t="shared" ref="E131:E194" si="16">DAY(A131)</f>
        <v>10</v>
      </c>
      <c r="F131" s="3" t="str">
        <f t="shared" ref="F131:F194" si="17">B131&amp;C131&amp;D131&amp;E131</f>
        <v>2014121110</v>
      </c>
      <c r="G131">
        <f t="shared" si="12"/>
        <v>8.5384615384615365</v>
      </c>
      <c r="H131">
        <v>0.15</v>
      </c>
      <c r="I131">
        <v>0.6</v>
      </c>
      <c r="J131">
        <v>1017</v>
      </c>
      <c r="K131">
        <v>4</v>
      </c>
    </row>
    <row r="132" spans="1:11" x14ac:dyDescent="0.25">
      <c r="A132" s="1">
        <v>41983.479166666664</v>
      </c>
      <c r="B132" s="3">
        <f t="shared" si="13"/>
        <v>2014</v>
      </c>
      <c r="C132" s="3">
        <f t="shared" si="14"/>
        <v>12</v>
      </c>
      <c r="D132" s="3">
        <f t="shared" si="15"/>
        <v>11</v>
      </c>
      <c r="E132" s="3">
        <f t="shared" si="16"/>
        <v>10</v>
      </c>
      <c r="F132" s="3" t="str">
        <f t="shared" si="17"/>
        <v>2014121110</v>
      </c>
      <c r="G132">
        <f t="shared" si="12"/>
        <v>8.5538461538461519</v>
      </c>
      <c r="H132">
        <v>0.15</v>
      </c>
      <c r="I132">
        <v>0.6</v>
      </c>
      <c r="J132">
        <v>1017</v>
      </c>
      <c r="K132">
        <v>4</v>
      </c>
    </row>
    <row r="133" spans="1:11" x14ac:dyDescent="0.25">
      <c r="A133" s="1">
        <v>41983.479861111111</v>
      </c>
      <c r="B133" s="3">
        <f t="shared" si="13"/>
        <v>2014</v>
      </c>
      <c r="C133" s="3">
        <f t="shared" si="14"/>
        <v>12</v>
      </c>
      <c r="D133" s="3">
        <f t="shared" si="15"/>
        <v>11</v>
      </c>
      <c r="E133" s="3">
        <f t="shared" si="16"/>
        <v>10</v>
      </c>
      <c r="F133" s="3" t="str">
        <f t="shared" si="17"/>
        <v>2014121110</v>
      </c>
      <c r="G133">
        <f t="shared" si="12"/>
        <v>8.5692307692307672</v>
      </c>
      <c r="H133">
        <v>0.15</v>
      </c>
      <c r="I133">
        <v>0.6</v>
      </c>
      <c r="J133">
        <v>1017</v>
      </c>
      <c r="K133">
        <v>4</v>
      </c>
    </row>
    <row r="134" spans="1:11" x14ac:dyDescent="0.25">
      <c r="A134" s="1">
        <v>41983.480555555558</v>
      </c>
      <c r="B134" s="3">
        <f t="shared" si="13"/>
        <v>2014</v>
      </c>
      <c r="C134" s="3">
        <f t="shared" si="14"/>
        <v>12</v>
      </c>
      <c r="D134" s="3">
        <f t="shared" si="15"/>
        <v>11</v>
      </c>
      <c r="E134" s="3">
        <f t="shared" si="16"/>
        <v>10</v>
      </c>
      <c r="F134" s="3" t="str">
        <f t="shared" si="17"/>
        <v>2014121110</v>
      </c>
      <c r="G134">
        <f t="shared" si="12"/>
        <v>8.5846153846153825</v>
      </c>
      <c r="H134">
        <v>0.15</v>
      </c>
      <c r="I134">
        <v>0.6</v>
      </c>
      <c r="J134">
        <v>1017</v>
      </c>
      <c r="K134">
        <v>4</v>
      </c>
    </row>
    <row r="135" spans="1:11" x14ac:dyDescent="0.25">
      <c r="A135" s="1">
        <v>41983.481249999997</v>
      </c>
      <c r="B135" s="3">
        <f t="shared" si="13"/>
        <v>2014</v>
      </c>
      <c r="C135" s="3">
        <f t="shared" si="14"/>
        <v>12</v>
      </c>
      <c r="D135" s="3">
        <f t="shared" si="15"/>
        <v>11</v>
      </c>
      <c r="E135" s="3">
        <f t="shared" si="16"/>
        <v>10</v>
      </c>
      <c r="F135" s="3" t="str">
        <f t="shared" si="17"/>
        <v>2014121110</v>
      </c>
      <c r="G135">
        <f t="shared" si="12"/>
        <v>8.5999999999999979</v>
      </c>
      <c r="H135">
        <v>0.15</v>
      </c>
      <c r="I135">
        <v>0.6</v>
      </c>
      <c r="J135">
        <v>1017</v>
      </c>
      <c r="K135">
        <v>4</v>
      </c>
    </row>
    <row r="136" spans="1:11" x14ac:dyDescent="0.25">
      <c r="A136" s="1">
        <v>41983.481944444444</v>
      </c>
      <c r="B136" s="3">
        <f t="shared" si="13"/>
        <v>2014</v>
      </c>
      <c r="C136" s="3">
        <f t="shared" si="14"/>
        <v>12</v>
      </c>
      <c r="D136" s="3">
        <f t="shared" si="15"/>
        <v>11</v>
      </c>
      <c r="E136" s="3">
        <f t="shared" si="16"/>
        <v>10</v>
      </c>
      <c r="F136" s="3" t="str">
        <f t="shared" si="17"/>
        <v>2014121110</v>
      </c>
      <c r="G136">
        <f t="shared" si="12"/>
        <v>8.6153846153846132</v>
      </c>
      <c r="H136">
        <v>0.15</v>
      </c>
      <c r="I136">
        <v>0.6</v>
      </c>
      <c r="J136">
        <v>1017</v>
      </c>
      <c r="K136">
        <v>4</v>
      </c>
    </row>
    <row r="137" spans="1:11" x14ac:dyDescent="0.25">
      <c r="A137" s="1">
        <v>41983.482638888891</v>
      </c>
      <c r="B137" s="3">
        <f t="shared" si="13"/>
        <v>2014</v>
      </c>
      <c r="C137" s="3">
        <f t="shared" si="14"/>
        <v>12</v>
      </c>
      <c r="D137" s="3">
        <f t="shared" si="15"/>
        <v>11</v>
      </c>
      <c r="E137" s="3">
        <f t="shared" si="16"/>
        <v>10</v>
      </c>
      <c r="F137" s="3" t="str">
        <f t="shared" si="17"/>
        <v>2014121110</v>
      </c>
      <c r="G137">
        <f t="shared" si="12"/>
        <v>8.6307692307692285</v>
      </c>
      <c r="H137">
        <v>0.15</v>
      </c>
      <c r="I137">
        <v>0.6</v>
      </c>
      <c r="J137">
        <v>1017</v>
      </c>
      <c r="K137">
        <v>4</v>
      </c>
    </row>
    <row r="138" spans="1:11" x14ac:dyDescent="0.25">
      <c r="A138" s="1">
        <v>41983.48333333333</v>
      </c>
      <c r="B138" s="3">
        <f t="shared" si="13"/>
        <v>2014</v>
      </c>
      <c r="C138" s="3">
        <f t="shared" si="14"/>
        <v>12</v>
      </c>
      <c r="D138" s="3">
        <f t="shared" si="15"/>
        <v>11</v>
      </c>
      <c r="E138" s="3">
        <f t="shared" si="16"/>
        <v>10</v>
      </c>
      <c r="F138" s="3" t="str">
        <f t="shared" si="17"/>
        <v>2014121110</v>
      </c>
      <c r="G138">
        <f t="shared" si="12"/>
        <v>8.6461538461538439</v>
      </c>
      <c r="H138">
        <v>0.15</v>
      </c>
      <c r="I138">
        <v>0.6</v>
      </c>
      <c r="J138">
        <v>1017</v>
      </c>
      <c r="K138">
        <v>4</v>
      </c>
    </row>
    <row r="139" spans="1:11" x14ac:dyDescent="0.25">
      <c r="A139" s="1">
        <v>41983.484027777777</v>
      </c>
      <c r="B139" s="3">
        <f t="shared" si="13"/>
        <v>2014</v>
      </c>
      <c r="C139" s="3">
        <f t="shared" si="14"/>
        <v>12</v>
      </c>
      <c r="D139" s="3">
        <f t="shared" si="15"/>
        <v>11</v>
      </c>
      <c r="E139" s="3">
        <f t="shared" si="16"/>
        <v>10</v>
      </c>
      <c r="F139" s="3" t="str">
        <f t="shared" si="17"/>
        <v>2014121110</v>
      </c>
      <c r="G139">
        <f t="shared" si="12"/>
        <v>8.6615384615384592</v>
      </c>
      <c r="H139">
        <v>0.15</v>
      </c>
      <c r="I139">
        <v>0.6</v>
      </c>
      <c r="J139">
        <v>1017</v>
      </c>
      <c r="K139">
        <v>4</v>
      </c>
    </row>
    <row r="140" spans="1:11" x14ac:dyDescent="0.25">
      <c r="A140" s="1">
        <v>41983.484722222223</v>
      </c>
      <c r="B140" s="3">
        <f t="shared" si="13"/>
        <v>2014</v>
      </c>
      <c r="C140" s="3">
        <f t="shared" si="14"/>
        <v>12</v>
      </c>
      <c r="D140" s="3">
        <f t="shared" si="15"/>
        <v>11</v>
      </c>
      <c r="E140" s="3">
        <f t="shared" si="16"/>
        <v>10</v>
      </c>
      <c r="F140" s="3" t="str">
        <f t="shared" si="17"/>
        <v>2014121110</v>
      </c>
      <c r="G140">
        <f t="shared" si="12"/>
        <v>8.6769230769230745</v>
      </c>
      <c r="H140">
        <v>0.15</v>
      </c>
      <c r="I140">
        <v>0.6</v>
      </c>
      <c r="J140">
        <v>1017</v>
      </c>
      <c r="K140">
        <v>4</v>
      </c>
    </row>
    <row r="141" spans="1:11" x14ac:dyDescent="0.25">
      <c r="A141" s="1">
        <v>41983.48541666667</v>
      </c>
      <c r="B141" s="3">
        <f t="shared" si="13"/>
        <v>2014</v>
      </c>
      <c r="C141" s="3">
        <f t="shared" si="14"/>
        <v>12</v>
      </c>
      <c r="D141" s="3">
        <f t="shared" si="15"/>
        <v>11</v>
      </c>
      <c r="E141" s="3">
        <f t="shared" si="16"/>
        <v>10</v>
      </c>
      <c r="F141" s="3" t="str">
        <f t="shared" si="17"/>
        <v>2014121110</v>
      </c>
      <c r="G141">
        <f t="shared" si="12"/>
        <v>8.6923076923076898</v>
      </c>
      <c r="H141">
        <v>0.15</v>
      </c>
      <c r="I141">
        <v>0.6</v>
      </c>
      <c r="J141">
        <v>1017</v>
      </c>
      <c r="K141">
        <v>4</v>
      </c>
    </row>
    <row r="142" spans="1:11" x14ac:dyDescent="0.25">
      <c r="A142" s="1">
        <v>41983.486111111109</v>
      </c>
      <c r="B142" s="3">
        <f t="shared" si="13"/>
        <v>2014</v>
      </c>
      <c r="C142" s="3">
        <f t="shared" si="14"/>
        <v>12</v>
      </c>
      <c r="D142" s="3">
        <f t="shared" si="15"/>
        <v>11</v>
      </c>
      <c r="E142" s="3">
        <f t="shared" si="16"/>
        <v>10</v>
      </c>
      <c r="F142" s="3" t="str">
        <f t="shared" si="17"/>
        <v>2014121110</v>
      </c>
      <c r="G142">
        <f t="shared" si="12"/>
        <v>8.7076923076923052</v>
      </c>
      <c r="H142">
        <v>0.15</v>
      </c>
      <c r="I142">
        <v>0.6</v>
      </c>
      <c r="J142">
        <v>1017</v>
      </c>
      <c r="K142">
        <v>4</v>
      </c>
    </row>
    <row r="143" spans="1:11" x14ac:dyDescent="0.25">
      <c r="A143" s="1">
        <v>41983.486805555556</v>
      </c>
      <c r="B143" s="3">
        <f t="shared" si="13"/>
        <v>2014</v>
      </c>
      <c r="C143" s="3">
        <f t="shared" si="14"/>
        <v>12</v>
      </c>
      <c r="D143" s="3">
        <f t="shared" si="15"/>
        <v>11</v>
      </c>
      <c r="E143" s="3">
        <f t="shared" si="16"/>
        <v>10</v>
      </c>
      <c r="F143" s="3" t="str">
        <f t="shared" si="17"/>
        <v>2014121110</v>
      </c>
      <c r="G143">
        <f t="shared" si="12"/>
        <v>8.7230769230769205</v>
      </c>
      <c r="H143">
        <v>0.15</v>
      </c>
      <c r="I143">
        <v>0.6</v>
      </c>
      <c r="J143">
        <v>1017</v>
      </c>
      <c r="K143">
        <v>4</v>
      </c>
    </row>
    <row r="144" spans="1:11" x14ac:dyDescent="0.25">
      <c r="A144" s="1">
        <v>41983.487500000003</v>
      </c>
      <c r="B144" s="3">
        <f t="shared" si="13"/>
        <v>2014</v>
      </c>
      <c r="C144" s="3">
        <f t="shared" si="14"/>
        <v>12</v>
      </c>
      <c r="D144" s="3">
        <f t="shared" si="15"/>
        <v>11</v>
      </c>
      <c r="E144" s="3">
        <f t="shared" si="16"/>
        <v>10</v>
      </c>
      <c r="F144" s="3" t="str">
        <f t="shared" si="17"/>
        <v>2014121110</v>
      </c>
      <c r="G144">
        <f t="shared" si="12"/>
        <v>8.7384615384615358</v>
      </c>
      <c r="H144">
        <v>0.15</v>
      </c>
      <c r="I144">
        <v>0.6</v>
      </c>
      <c r="J144">
        <v>1017</v>
      </c>
      <c r="K144">
        <v>4</v>
      </c>
    </row>
    <row r="145" spans="1:11" x14ac:dyDescent="0.25">
      <c r="A145" s="1">
        <v>41983.488194444442</v>
      </c>
      <c r="B145" s="3">
        <f t="shared" si="13"/>
        <v>2014</v>
      </c>
      <c r="C145" s="3">
        <f t="shared" si="14"/>
        <v>12</v>
      </c>
      <c r="D145" s="3">
        <f t="shared" si="15"/>
        <v>11</v>
      </c>
      <c r="E145" s="3">
        <f t="shared" si="16"/>
        <v>10</v>
      </c>
      <c r="F145" s="3" t="str">
        <f t="shared" si="17"/>
        <v>2014121110</v>
      </c>
      <c r="G145">
        <f t="shared" si="12"/>
        <v>8.7538461538461512</v>
      </c>
      <c r="H145">
        <v>0.15</v>
      </c>
      <c r="I145">
        <v>0.6</v>
      </c>
      <c r="J145">
        <v>1017</v>
      </c>
      <c r="K145">
        <v>4</v>
      </c>
    </row>
    <row r="146" spans="1:11" x14ac:dyDescent="0.25">
      <c r="A146" s="1">
        <v>41983.488888888889</v>
      </c>
      <c r="B146" s="3">
        <f t="shared" si="13"/>
        <v>2014</v>
      </c>
      <c r="C146" s="3">
        <f t="shared" si="14"/>
        <v>12</v>
      </c>
      <c r="D146" s="3">
        <f t="shared" si="15"/>
        <v>11</v>
      </c>
      <c r="E146" s="3">
        <f t="shared" si="16"/>
        <v>10</v>
      </c>
      <c r="F146" s="3" t="str">
        <f t="shared" si="17"/>
        <v>2014121110</v>
      </c>
      <c r="G146">
        <f t="shared" si="12"/>
        <v>8.7692307692307665</v>
      </c>
      <c r="H146">
        <v>0.15</v>
      </c>
      <c r="I146">
        <v>0.6</v>
      </c>
      <c r="J146">
        <v>1017</v>
      </c>
      <c r="K146">
        <v>4</v>
      </c>
    </row>
    <row r="147" spans="1:11" x14ac:dyDescent="0.25">
      <c r="A147" s="1">
        <v>41983.489583333336</v>
      </c>
      <c r="B147" s="3">
        <f t="shared" si="13"/>
        <v>2014</v>
      </c>
      <c r="C147" s="3">
        <f t="shared" si="14"/>
        <v>12</v>
      </c>
      <c r="D147" s="3">
        <f t="shared" si="15"/>
        <v>11</v>
      </c>
      <c r="E147" s="3">
        <f t="shared" si="16"/>
        <v>10</v>
      </c>
      <c r="F147" s="3" t="str">
        <f t="shared" si="17"/>
        <v>2014121110</v>
      </c>
      <c r="G147">
        <f t="shared" si="12"/>
        <v>8.7846153846153818</v>
      </c>
      <c r="H147">
        <v>0.15</v>
      </c>
      <c r="I147">
        <v>0.6</v>
      </c>
      <c r="J147">
        <v>1017</v>
      </c>
      <c r="K147">
        <v>4</v>
      </c>
    </row>
    <row r="148" spans="1:11" x14ac:dyDescent="0.25">
      <c r="A148" s="1">
        <v>41983.490277777775</v>
      </c>
      <c r="B148" s="3">
        <f t="shared" si="13"/>
        <v>2014</v>
      </c>
      <c r="C148" s="3">
        <f t="shared" si="14"/>
        <v>12</v>
      </c>
      <c r="D148" s="3">
        <f t="shared" si="15"/>
        <v>11</v>
      </c>
      <c r="E148" s="3">
        <f t="shared" si="16"/>
        <v>10</v>
      </c>
      <c r="F148" s="3" t="str">
        <f t="shared" si="17"/>
        <v>2014121110</v>
      </c>
      <c r="G148">
        <f t="shared" si="12"/>
        <v>8.7999999999999972</v>
      </c>
      <c r="H148">
        <v>0.15</v>
      </c>
      <c r="I148">
        <v>0.6</v>
      </c>
      <c r="J148">
        <v>1017</v>
      </c>
      <c r="K148">
        <v>4</v>
      </c>
    </row>
    <row r="149" spans="1:11" x14ac:dyDescent="0.25">
      <c r="A149" s="1">
        <v>41983.490972222222</v>
      </c>
      <c r="B149" s="3">
        <f t="shared" si="13"/>
        <v>2014</v>
      </c>
      <c r="C149" s="3">
        <f t="shared" si="14"/>
        <v>12</v>
      </c>
      <c r="D149" s="3">
        <f t="shared" si="15"/>
        <v>11</v>
      </c>
      <c r="E149" s="3">
        <f t="shared" si="16"/>
        <v>10</v>
      </c>
      <c r="F149" s="3" t="str">
        <f t="shared" si="17"/>
        <v>2014121110</v>
      </c>
      <c r="G149">
        <f t="shared" si="12"/>
        <v>8.8153846153846125</v>
      </c>
      <c r="H149">
        <v>0.15</v>
      </c>
      <c r="I149">
        <v>0.6</v>
      </c>
      <c r="J149">
        <v>1017</v>
      </c>
      <c r="K149">
        <v>4</v>
      </c>
    </row>
    <row r="150" spans="1:11" x14ac:dyDescent="0.25">
      <c r="A150" s="1">
        <v>41983.491666666669</v>
      </c>
      <c r="B150" s="3">
        <f t="shared" si="13"/>
        <v>2014</v>
      </c>
      <c r="C150" s="3">
        <f t="shared" si="14"/>
        <v>12</v>
      </c>
      <c r="D150" s="3">
        <f t="shared" si="15"/>
        <v>11</v>
      </c>
      <c r="E150" s="3">
        <f t="shared" si="16"/>
        <v>10</v>
      </c>
      <c r="F150" s="3" t="str">
        <f t="shared" si="17"/>
        <v>2014121110</v>
      </c>
      <c r="G150">
        <f t="shared" si="12"/>
        <v>8.8307692307692278</v>
      </c>
      <c r="H150">
        <v>0.15</v>
      </c>
      <c r="I150">
        <v>0.6</v>
      </c>
      <c r="J150">
        <v>1017</v>
      </c>
      <c r="K150">
        <v>4</v>
      </c>
    </row>
    <row r="151" spans="1:11" x14ac:dyDescent="0.25">
      <c r="A151" s="1">
        <v>41983.492361111108</v>
      </c>
      <c r="B151" s="3">
        <f t="shared" si="13"/>
        <v>2014</v>
      </c>
      <c r="C151" s="3">
        <f t="shared" si="14"/>
        <v>12</v>
      </c>
      <c r="D151" s="3">
        <f t="shared" si="15"/>
        <v>11</v>
      </c>
      <c r="E151" s="3">
        <f t="shared" si="16"/>
        <v>10</v>
      </c>
      <c r="F151" s="3" t="str">
        <f t="shared" si="17"/>
        <v>2014121110</v>
      </c>
      <c r="G151">
        <f t="shared" si="12"/>
        <v>8.8461538461538431</v>
      </c>
      <c r="H151">
        <v>0.15</v>
      </c>
      <c r="I151">
        <v>0.6</v>
      </c>
      <c r="J151">
        <v>1017</v>
      </c>
      <c r="K151">
        <v>4</v>
      </c>
    </row>
    <row r="152" spans="1:11" x14ac:dyDescent="0.25">
      <c r="A152" s="1">
        <v>41983.493055555555</v>
      </c>
      <c r="B152" s="3">
        <f t="shared" si="13"/>
        <v>2014</v>
      </c>
      <c r="C152" s="3">
        <f t="shared" si="14"/>
        <v>12</v>
      </c>
      <c r="D152" s="3">
        <f t="shared" si="15"/>
        <v>11</v>
      </c>
      <c r="E152" s="3">
        <f t="shared" si="16"/>
        <v>10</v>
      </c>
      <c r="F152" s="3" t="str">
        <f t="shared" si="17"/>
        <v>2014121110</v>
      </c>
      <c r="G152">
        <f t="shared" si="12"/>
        <v>8.8615384615384585</v>
      </c>
      <c r="H152">
        <v>0.15</v>
      </c>
      <c r="I152">
        <v>0.6</v>
      </c>
      <c r="J152">
        <v>1017</v>
      </c>
      <c r="K152">
        <v>4</v>
      </c>
    </row>
    <row r="153" spans="1:11" x14ac:dyDescent="0.25">
      <c r="A153" s="1">
        <v>41983.493750000001</v>
      </c>
      <c r="B153" s="3">
        <f t="shared" si="13"/>
        <v>2014</v>
      </c>
      <c r="C153" s="3">
        <f t="shared" si="14"/>
        <v>12</v>
      </c>
      <c r="D153" s="3">
        <f t="shared" si="15"/>
        <v>11</v>
      </c>
      <c r="E153" s="3">
        <f t="shared" si="16"/>
        <v>10</v>
      </c>
      <c r="F153" s="3" t="str">
        <f t="shared" si="17"/>
        <v>2014121110</v>
      </c>
      <c r="G153">
        <f t="shared" si="12"/>
        <v>8.8769230769230738</v>
      </c>
      <c r="H153">
        <v>0.15</v>
      </c>
      <c r="I153">
        <v>0.6</v>
      </c>
      <c r="J153">
        <v>1017</v>
      </c>
      <c r="K153">
        <v>4</v>
      </c>
    </row>
    <row r="154" spans="1:11" x14ac:dyDescent="0.25">
      <c r="A154" s="1">
        <v>41983.494444444441</v>
      </c>
      <c r="B154" s="3">
        <f t="shared" si="13"/>
        <v>2014</v>
      </c>
      <c r="C154" s="3">
        <f t="shared" si="14"/>
        <v>12</v>
      </c>
      <c r="D154" s="3">
        <f t="shared" si="15"/>
        <v>11</v>
      </c>
      <c r="E154" s="3">
        <f t="shared" si="16"/>
        <v>10</v>
      </c>
      <c r="F154" s="3" t="str">
        <f t="shared" si="17"/>
        <v>2014121110</v>
      </c>
      <c r="G154">
        <f t="shared" si="12"/>
        <v>8.8923076923076891</v>
      </c>
      <c r="H154">
        <v>0.15</v>
      </c>
      <c r="I154">
        <v>0.6</v>
      </c>
      <c r="J154">
        <v>1017</v>
      </c>
      <c r="K154">
        <v>4</v>
      </c>
    </row>
    <row r="155" spans="1:11" x14ac:dyDescent="0.25">
      <c r="A155" s="1">
        <v>41983.495138888888</v>
      </c>
      <c r="B155" s="3">
        <f t="shared" si="13"/>
        <v>2014</v>
      </c>
      <c r="C155" s="3">
        <f t="shared" si="14"/>
        <v>12</v>
      </c>
      <c r="D155" s="3">
        <f t="shared" si="15"/>
        <v>11</v>
      </c>
      <c r="E155" s="3">
        <f t="shared" si="16"/>
        <v>10</v>
      </c>
      <c r="F155" s="3" t="str">
        <f t="shared" si="17"/>
        <v>2014121110</v>
      </c>
      <c r="G155">
        <f t="shared" si="12"/>
        <v>8.9076923076923045</v>
      </c>
      <c r="H155">
        <v>0.15</v>
      </c>
      <c r="I155">
        <v>0.6</v>
      </c>
      <c r="J155">
        <v>1017</v>
      </c>
      <c r="K155">
        <v>4</v>
      </c>
    </row>
    <row r="156" spans="1:11" x14ac:dyDescent="0.25">
      <c r="A156" s="1">
        <v>41983.495833333334</v>
      </c>
      <c r="B156" s="3">
        <f t="shared" si="13"/>
        <v>2014</v>
      </c>
      <c r="C156" s="3">
        <f t="shared" si="14"/>
        <v>12</v>
      </c>
      <c r="D156" s="3">
        <f t="shared" si="15"/>
        <v>11</v>
      </c>
      <c r="E156" s="3">
        <f t="shared" si="16"/>
        <v>10</v>
      </c>
      <c r="F156" s="3" t="str">
        <f t="shared" si="17"/>
        <v>2014121110</v>
      </c>
      <c r="G156">
        <f t="shared" si="12"/>
        <v>8.9230769230769198</v>
      </c>
      <c r="H156">
        <v>0.15</v>
      </c>
      <c r="I156">
        <v>0.6</v>
      </c>
      <c r="J156">
        <v>1017</v>
      </c>
      <c r="K156">
        <v>4</v>
      </c>
    </row>
    <row r="157" spans="1:11" x14ac:dyDescent="0.25">
      <c r="A157" s="1">
        <v>41983.496527777781</v>
      </c>
      <c r="B157" s="3">
        <f t="shared" si="13"/>
        <v>2014</v>
      </c>
      <c r="C157" s="3">
        <f t="shared" si="14"/>
        <v>12</v>
      </c>
      <c r="D157" s="3">
        <f t="shared" si="15"/>
        <v>11</v>
      </c>
      <c r="E157" s="3">
        <f t="shared" si="16"/>
        <v>10</v>
      </c>
      <c r="F157" s="3" t="str">
        <f t="shared" si="17"/>
        <v>2014121110</v>
      </c>
      <c r="G157">
        <f t="shared" si="12"/>
        <v>8.9384615384615351</v>
      </c>
      <c r="H157">
        <v>0.15</v>
      </c>
      <c r="I157">
        <v>0.6</v>
      </c>
      <c r="J157">
        <v>1017</v>
      </c>
      <c r="K157">
        <v>4</v>
      </c>
    </row>
    <row r="158" spans="1:11" x14ac:dyDescent="0.25">
      <c r="A158" s="1">
        <v>41983.49722222222</v>
      </c>
      <c r="B158" s="3">
        <f t="shared" si="13"/>
        <v>2014</v>
      </c>
      <c r="C158" s="3">
        <f t="shared" si="14"/>
        <v>12</v>
      </c>
      <c r="D158" s="3">
        <f t="shared" si="15"/>
        <v>11</v>
      </c>
      <c r="E158" s="3">
        <f t="shared" si="16"/>
        <v>10</v>
      </c>
      <c r="F158" s="3" t="str">
        <f t="shared" si="17"/>
        <v>2014121110</v>
      </c>
      <c r="G158">
        <f t="shared" si="12"/>
        <v>8.9538461538461505</v>
      </c>
      <c r="H158">
        <v>0.15</v>
      </c>
      <c r="I158">
        <v>0.6</v>
      </c>
      <c r="J158">
        <v>1017</v>
      </c>
      <c r="K158">
        <v>4</v>
      </c>
    </row>
    <row r="159" spans="1:11" x14ac:dyDescent="0.25">
      <c r="A159" s="1">
        <v>41983.497916666667</v>
      </c>
      <c r="B159" s="3">
        <f t="shared" si="13"/>
        <v>2014</v>
      </c>
      <c r="C159" s="3">
        <f t="shared" si="14"/>
        <v>12</v>
      </c>
      <c r="D159" s="3">
        <f t="shared" si="15"/>
        <v>11</v>
      </c>
      <c r="E159" s="3">
        <f t="shared" si="16"/>
        <v>10</v>
      </c>
      <c r="F159" s="3" t="str">
        <f t="shared" si="17"/>
        <v>2014121110</v>
      </c>
      <c r="G159">
        <f t="shared" si="12"/>
        <v>8.9692307692307658</v>
      </c>
      <c r="H159">
        <v>0.15</v>
      </c>
      <c r="I159">
        <v>0.6</v>
      </c>
      <c r="J159">
        <v>1017</v>
      </c>
      <c r="K159">
        <v>4</v>
      </c>
    </row>
    <row r="160" spans="1:11" x14ac:dyDescent="0.25">
      <c r="A160" s="1">
        <v>41983.498611111114</v>
      </c>
      <c r="B160" s="3">
        <f t="shared" si="13"/>
        <v>2014</v>
      </c>
      <c r="C160" s="3">
        <f t="shared" si="14"/>
        <v>12</v>
      </c>
      <c r="D160" s="3">
        <f t="shared" si="15"/>
        <v>11</v>
      </c>
      <c r="E160" s="3">
        <f t="shared" si="16"/>
        <v>10</v>
      </c>
      <c r="F160" s="3" t="str">
        <f t="shared" si="17"/>
        <v>2014121110</v>
      </c>
      <c r="G160">
        <f t="shared" si="12"/>
        <v>8.9846153846153811</v>
      </c>
      <c r="H160">
        <v>0.15</v>
      </c>
      <c r="I160">
        <v>0.6</v>
      </c>
      <c r="J160">
        <v>1017</v>
      </c>
      <c r="K160">
        <v>4</v>
      </c>
    </row>
    <row r="161" spans="1:11" x14ac:dyDescent="0.25">
      <c r="A161" s="1">
        <v>41983.499305555553</v>
      </c>
      <c r="B161" s="3">
        <f t="shared" si="13"/>
        <v>2014</v>
      </c>
      <c r="C161" s="3">
        <f t="shared" si="14"/>
        <v>12</v>
      </c>
      <c r="D161" s="3">
        <f t="shared" si="15"/>
        <v>11</v>
      </c>
      <c r="E161" s="3">
        <f t="shared" si="16"/>
        <v>10</v>
      </c>
      <c r="F161" s="3" t="str">
        <f t="shared" si="17"/>
        <v>2014121110</v>
      </c>
      <c r="G161">
        <f t="shared" si="12"/>
        <v>8.9999999999999964</v>
      </c>
      <c r="H161">
        <v>0.15</v>
      </c>
      <c r="I161">
        <v>0.6</v>
      </c>
      <c r="J161">
        <v>1017</v>
      </c>
      <c r="K161">
        <v>4</v>
      </c>
    </row>
    <row r="162" spans="1:11" x14ac:dyDescent="0.25">
      <c r="A162" s="1">
        <v>41983.5</v>
      </c>
      <c r="B162" s="3">
        <f t="shared" si="13"/>
        <v>2014</v>
      </c>
      <c r="C162" s="3">
        <f t="shared" si="14"/>
        <v>12</v>
      </c>
      <c r="D162" s="3">
        <f t="shared" si="15"/>
        <v>12</v>
      </c>
      <c r="E162" s="3">
        <f t="shared" si="16"/>
        <v>10</v>
      </c>
      <c r="F162" s="3" t="str">
        <f t="shared" si="17"/>
        <v>2014121210</v>
      </c>
      <c r="G162">
        <v>9</v>
      </c>
      <c r="H162">
        <v>0.15</v>
      </c>
      <c r="I162">
        <v>0.6</v>
      </c>
      <c r="J162">
        <v>1017</v>
      </c>
      <c r="K162">
        <v>4</v>
      </c>
    </row>
    <row r="163" spans="1:11" x14ac:dyDescent="0.25">
      <c r="A163" s="1">
        <v>41983.500694444447</v>
      </c>
      <c r="B163" s="3">
        <f t="shared" si="13"/>
        <v>2014</v>
      </c>
      <c r="C163" s="3">
        <f t="shared" si="14"/>
        <v>12</v>
      </c>
      <c r="D163" s="3">
        <f t="shared" si="15"/>
        <v>12</v>
      </c>
      <c r="E163" s="3">
        <f t="shared" si="16"/>
        <v>10</v>
      </c>
      <c r="F163" s="3" t="str">
        <f t="shared" si="17"/>
        <v>2014121210</v>
      </c>
      <c r="G163">
        <v>9</v>
      </c>
      <c r="H163">
        <v>0.15</v>
      </c>
      <c r="I163">
        <v>0.6</v>
      </c>
      <c r="J163">
        <v>1017</v>
      </c>
      <c r="K163">
        <v>4</v>
      </c>
    </row>
    <row r="164" spans="1:11" x14ac:dyDescent="0.25">
      <c r="A164" s="1">
        <v>41983.501388888886</v>
      </c>
      <c r="B164" s="3">
        <f t="shared" si="13"/>
        <v>2014</v>
      </c>
      <c r="C164" s="3">
        <f t="shared" si="14"/>
        <v>12</v>
      </c>
      <c r="D164" s="3">
        <f t="shared" si="15"/>
        <v>12</v>
      </c>
      <c r="E164" s="3">
        <f t="shared" si="16"/>
        <v>10</v>
      </c>
      <c r="F164" s="3" t="str">
        <f t="shared" si="17"/>
        <v>2014121210</v>
      </c>
      <c r="G164">
        <v>9</v>
      </c>
      <c r="H164">
        <v>0.15</v>
      </c>
      <c r="I164">
        <v>0.6</v>
      </c>
      <c r="J164">
        <v>1017</v>
      </c>
      <c r="K164">
        <v>4</v>
      </c>
    </row>
    <row r="165" spans="1:11" x14ac:dyDescent="0.25">
      <c r="A165" s="1">
        <v>41983.502083333333</v>
      </c>
      <c r="B165" s="3">
        <f t="shared" si="13"/>
        <v>2014</v>
      </c>
      <c r="C165" s="3">
        <f t="shared" si="14"/>
        <v>12</v>
      </c>
      <c r="D165" s="3">
        <f t="shared" si="15"/>
        <v>12</v>
      </c>
      <c r="E165" s="3">
        <f t="shared" si="16"/>
        <v>10</v>
      </c>
      <c r="F165" s="3" t="str">
        <f t="shared" si="17"/>
        <v>2014121210</v>
      </c>
      <c r="G165">
        <v>9</v>
      </c>
      <c r="H165">
        <v>0.15</v>
      </c>
      <c r="I165">
        <v>0.6</v>
      </c>
      <c r="J165">
        <v>1017</v>
      </c>
      <c r="K165">
        <v>4</v>
      </c>
    </row>
    <row r="166" spans="1:11" x14ac:dyDescent="0.25">
      <c r="A166" s="1">
        <v>41983.50277777778</v>
      </c>
      <c r="B166" s="3">
        <f t="shared" si="13"/>
        <v>2014</v>
      </c>
      <c r="C166" s="3">
        <f t="shared" si="14"/>
        <v>12</v>
      </c>
      <c r="D166" s="3">
        <f t="shared" si="15"/>
        <v>12</v>
      </c>
      <c r="E166" s="3">
        <f t="shared" si="16"/>
        <v>10</v>
      </c>
      <c r="F166" s="3" t="str">
        <f t="shared" si="17"/>
        <v>2014121210</v>
      </c>
      <c r="G166">
        <v>9</v>
      </c>
      <c r="H166">
        <v>0.15</v>
      </c>
      <c r="I166">
        <v>0.6</v>
      </c>
      <c r="J166">
        <v>1017</v>
      </c>
      <c r="K166">
        <v>4</v>
      </c>
    </row>
    <row r="167" spans="1:11" x14ac:dyDescent="0.25">
      <c r="A167" s="1">
        <v>41983.503472222219</v>
      </c>
      <c r="B167" s="3">
        <f t="shared" si="13"/>
        <v>2014</v>
      </c>
      <c r="C167" s="3">
        <f t="shared" si="14"/>
        <v>12</v>
      </c>
      <c r="D167" s="3">
        <f t="shared" si="15"/>
        <v>12</v>
      </c>
      <c r="E167" s="3">
        <f t="shared" si="16"/>
        <v>10</v>
      </c>
      <c r="F167" s="3" t="str">
        <f t="shared" si="17"/>
        <v>2014121210</v>
      </c>
      <c r="G167">
        <v>9</v>
      </c>
      <c r="H167">
        <v>0.15</v>
      </c>
      <c r="I167">
        <v>0.6</v>
      </c>
      <c r="J167">
        <v>1017</v>
      </c>
      <c r="K167">
        <v>4</v>
      </c>
    </row>
    <row r="168" spans="1:11" x14ac:dyDescent="0.25">
      <c r="A168" s="1">
        <v>41983.504166666666</v>
      </c>
      <c r="B168" s="3">
        <f t="shared" si="13"/>
        <v>2014</v>
      </c>
      <c r="C168" s="3">
        <f t="shared" si="14"/>
        <v>12</v>
      </c>
      <c r="D168" s="3">
        <f t="shared" si="15"/>
        <v>12</v>
      </c>
      <c r="E168" s="3">
        <f t="shared" si="16"/>
        <v>10</v>
      </c>
      <c r="F168" s="3" t="str">
        <f t="shared" si="17"/>
        <v>2014121210</v>
      </c>
      <c r="G168">
        <v>9</v>
      </c>
      <c r="H168">
        <v>0.15</v>
      </c>
      <c r="I168">
        <v>0.6</v>
      </c>
      <c r="J168">
        <v>1017</v>
      </c>
      <c r="K168">
        <v>4</v>
      </c>
    </row>
    <row r="169" spans="1:11" x14ac:dyDescent="0.25">
      <c r="A169" s="1">
        <v>41983.504861111112</v>
      </c>
      <c r="B169" s="3">
        <f t="shared" si="13"/>
        <v>2014</v>
      </c>
      <c r="C169" s="3">
        <f t="shared" si="14"/>
        <v>12</v>
      </c>
      <c r="D169" s="3">
        <f t="shared" si="15"/>
        <v>12</v>
      </c>
      <c r="E169" s="3">
        <f t="shared" si="16"/>
        <v>10</v>
      </c>
      <c r="F169" s="3" t="str">
        <f t="shared" si="17"/>
        <v>2014121210</v>
      </c>
      <c r="G169">
        <v>9</v>
      </c>
      <c r="H169">
        <v>0.15</v>
      </c>
      <c r="I169">
        <v>0.6</v>
      </c>
      <c r="J169">
        <v>1017</v>
      </c>
      <c r="K169">
        <v>4</v>
      </c>
    </row>
    <row r="170" spans="1:11" x14ac:dyDescent="0.25">
      <c r="A170" s="1">
        <v>41983.505555555559</v>
      </c>
      <c r="B170" s="3">
        <f t="shared" si="13"/>
        <v>2014</v>
      </c>
      <c r="C170" s="3">
        <f t="shared" si="14"/>
        <v>12</v>
      </c>
      <c r="D170" s="3">
        <f t="shared" si="15"/>
        <v>12</v>
      </c>
      <c r="E170" s="3">
        <f t="shared" si="16"/>
        <v>10</v>
      </c>
      <c r="F170" s="3" t="str">
        <f t="shared" si="17"/>
        <v>2014121210</v>
      </c>
      <c r="G170">
        <v>9</v>
      </c>
      <c r="H170">
        <v>0.15</v>
      </c>
      <c r="I170">
        <v>0.6</v>
      </c>
      <c r="J170">
        <v>1017</v>
      </c>
      <c r="K170">
        <v>4</v>
      </c>
    </row>
    <row r="171" spans="1:11" x14ac:dyDescent="0.25">
      <c r="A171" s="1">
        <v>41983.506249999999</v>
      </c>
      <c r="B171" s="3">
        <f t="shared" si="13"/>
        <v>2014</v>
      </c>
      <c r="C171" s="3">
        <f t="shared" si="14"/>
        <v>12</v>
      </c>
      <c r="D171" s="3">
        <f t="shared" si="15"/>
        <v>12</v>
      </c>
      <c r="E171" s="3">
        <f t="shared" si="16"/>
        <v>10</v>
      </c>
      <c r="F171" s="3" t="str">
        <f t="shared" si="17"/>
        <v>2014121210</v>
      </c>
      <c r="G171">
        <v>9</v>
      </c>
      <c r="H171">
        <v>0.15</v>
      </c>
      <c r="I171">
        <v>0.6</v>
      </c>
      <c r="J171">
        <v>1017</v>
      </c>
      <c r="K171">
        <v>4</v>
      </c>
    </row>
    <row r="172" spans="1:11" x14ac:dyDescent="0.25">
      <c r="A172" s="1">
        <v>41983.506944444445</v>
      </c>
      <c r="B172" s="3">
        <f t="shared" si="13"/>
        <v>2014</v>
      </c>
      <c r="C172" s="3">
        <f t="shared" si="14"/>
        <v>12</v>
      </c>
      <c r="D172" s="3">
        <f t="shared" si="15"/>
        <v>12</v>
      </c>
      <c r="E172" s="3">
        <f t="shared" si="16"/>
        <v>10</v>
      </c>
      <c r="F172" s="3" t="str">
        <f t="shared" si="17"/>
        <v>2014121210</v>
      </c>
      <c r="G172">
        <v>9</v>
      </c>
      <c r="H172">
        <v>0.15</v>
      </c>
      <c r="I172">
        <v>0.6</v>
      </c>
      <c r="J172">
        <v>1017</v>
      </c>
      <c r="K172">
        <v>4</v>
      </c>
    </row>
    <row r="173" spans="1:11" x14ac:dyDescent="0.25">
      <c r="A173" s="1">
        <v>41983.507638888892</v>
      </c>
      <c r="B173" s="3">
        <f t="shared" si="13"/>
        <v>2014</v>
      </c>
      <c r="C173" s="3">
        <f t="shared" si="14"/>
        <v>12</v>
      </c>
      <c r="D173" s="3">
        <f t="shared" si="15"/>
        <v>12</v>
      </c>
      <c r="E173" s="3">
        <f t="shared" si="16"/>
        <v>10</v>
      </c>
      <c r="F173" s="3" t="str">
        <f t="shared" si="17"/>
        <v>2014121210</v>
      </c>
      <c r="G173">
        <v>9</v>
      </c>
      <c r="H173">
        <v>0.15</v>
      </c>
      <c r="I173">
        <v>0.6</v>
      </c>
      <c r="J173">
        <v>1017</v>
      </c>
      <c r="K173">
        <v>4</v>
      </c>
    </row>
    <row r="174" spans="1:11" x14ac:dyDescent="0.25">
      <c r="A174" s="1">
        <v>41983.508333333331</v>
      </c>
      <c r="B174" s="3">
        <f t="shared" si="13"/>
        <v>2014</v>
      </c>
      <c r="C174" s="3">
        <f t="shared" si="14"/>
        <v>12</v>
      </c>
      <c r="D174" s="3">
        <f t="shared" si="15"/>
        <v>12</v>
      </c>
      <c r="E174" s="3">
        <f t="shared" si="16"/>
        <v>10</v>
      </c>
      <c r="F174" s="3" t="str">
        <f t="shared" si="17"/>
        <v>2014121210</v>
      </c>
      <c r="G174">
        <v>9</v>
      </c>
      <c r="H174">
        <v>0.15</v>
      </c>
      <c r="I174">
        <v>0.6</v>
      </c>
      <c r="J174">
        <v>1017</v>
      </c>
      <c r="K174">
        <v>4</v>
      </c>
    </row>
    <row r="175" spans="1:11" x14ac:dyDescent="0.25">
      <c r="A175" s="1">
        <v>41983.509027777778</v>
      </c>
      <c r="B175" s="3">
        <f t="shared" si="13"/>
        <v>2014</v>
      </c>
      <c r="C175" s="3">
        <f t="shared" si="14"/>
        <v>12</v>
      </c>
      <c r="D175" s="3">
        <f t="shared" si="15"/>
        <v>12</v>
      </c>
      <c r="E175" s="3">
        <f t="shared" si="16"/>
        <v>10</v>
      </c>
      <c r="F175" s="3" t="str">
        <f t="shared" si="17"/>
        <v>2014121210</v>
      </c>
      <c r="G175">
        <v>9</v>
      </c>
      <c r="H175">
        <v>0.15</v>
      </c>
      <c r="I175">
        <v>0.6</v>
      </c>
      <c r="J175">
        <v>1017</v>
      </c>
      <c r="K175">
        <v>4</v>
      </c>
    </row>
    <row r="176" spans="1:11" x14ac:dyDescent="0.25">
      <c r="A176" s="1">
        <v>41983.509722222225</v>
      </c>
      <c r="B176" s="3">
        <f t="shared" si="13"/>
        <v>2014</v>
      </c>
      <c r="C176" s="3">
        <f t="shared" si="14"/>
        <v>12</v>
      </c>
      <c r="D176" s="3">
        <f t="shared" si="15"/>
        <v>12</v>
      </c>
      <c r="E176" s="3">
        <f t="shared" si="16"/>
        <v>10</v>
      </c>
      <c r="F176" s="3" t="str">
        <f t="shared" si="17"/>
        <v>2014121210</v>
      </c>
      <c r="G176">
        <v>9</v>
      </c>
      <c r="H176">
        <v>0.15</v>
      </c>
      <c r="I176">
        <v>0.6</v>
      </c>
      <c r="J176">
        <v>1017</v>
      </c>
      <c r="K176">
        <v>4</v>
      </c>
    </row>
    <row r="177" spans="1:11" x14ac:dyDescent="0.25">
      <c r="A177" s="1">
        <v>41983.510416666664</v>
      </c>
      <c r="B177" s="3">
        <f t="shared" si="13"/>
        <v>2014</v>
      </c>
      <c r="C177" s="3">
        <f t="shared" si="14"/>
        <v>12</v>
      </c>
      <c r="D177" s="3">
        <f t="shared" si="15"/>
        <v>12</v>
      </c>
      <c r="E177" s="3">
        <f t="shared" si="16"/>
        <v>10</v>
      </c>
      <c r="F177" s="3" t="str">
        <f t="shared" si="17"/>
        <v>2014121210</v>
      </c>
      <c r="G177">
        <v>9</v>
      </c>
      <c r="H177">
        <v>0.15</v>
      </c>
      <c r="I177">
        <v>0.6</v>
      </c>
      <c r="J177">
        <v>1017</v>
      </c>
      <c r="K177">
        <v>4</v>
      </c>
    </row>
    <row r="178" spans="1:11" x14ac:dyDescent="0.25">
      <c r="A178" s="1">
        <v>41983.511111111111</v>
      </c>
      <c r="B178" s="3">
        <f t="shared" si="13"/>
        <v>2014</v>
      </c>
      <c r="C178" s="3">
        <f t="shared" si="14"/>
        <v>12</v>
      </c>
      <c r="D178" s="3">
        <f t="shared" si="15"/>
        <v>12</v>
      </c>
      <c r="E178" s="3">
        <f t="shared" si="16"/>
        <v>10</v>
      </c>
      <c r="F178" s="3" t="str">
        <f t="shared" si="17"/>
        <v>2014121210</v>
      </c>
      <c r="G178">
        <v>9</v>
      </c>
      <c r="H178">
        <v>0.15</v>
      </c>
      <c r="I178">
        <v>0.6</v>
      </c>
      <c r="J178">
        <v>1017</v>
      </c>
      <c r="K178">
        <v>4</v>
      </c>
    </row>
    <row r="179" spans="1:11" x14ac:dyDescent="0.25">
      <c r="A179" s="1">
        <v>41983.511805555558</v>
      </c>
      <c r="B179" s="3">
        <f t="shared" si="13"/>
        <v>2014</v>
      </c>
      <c r="C179" s="3">
        <f t="shared" si="14"/>
        <v>12</v>
      </c>
      <c r="D179" s="3">
        <f t="shared" si="15"/>
        <v>12</v>
      </c>
      <c r="E179" s="3">
        <f t="shared" si="16"/>
        <v>10</v>
      </c>
      <c r="F179" s="3" t="str">
        <f t="shared" si="17"/>
        <v>2014121210</v>
      </c>
      <c r="G179">
        <v>9</v>
      </c>
      <c r="H179">
        <v>0.15</v>
      </c>
      <c r="I179">
        <v>0.6</v>
      </c>
      <c r="J179">
        <v>1017</v>
      </c>
      <c r="K179">
        <v>4</v>
      </c>
    </row>
    <row r="180" spans="1:11" x14ac:dyDescent="0.25">
      <c r="A180" s="1">
        <v>41983.512499999997</v>
      </c>
      <c r="B180" s="3">
        <f t="shared" si="13"/>
        <v>2014</v>
      </c>
      <c r="C180" s="3">
        <f t="shared" si="14"/>
        <v>12</v>
      </c>
      <c r="D180" s="3">
        <f t="shared" si="15"/>
        <v>12</v>
      </c>
      <c r="E180" s="3">
        <f t="shared" si="16"/>
        <v>10</v>
      </c>
      <c r="F180" s="3" t="str">
        <f t="shared" si="17"/>
        <v>2014121210</v>
      </c>
      <c r="G180">
        <v>9</v>
      </c>
      <c r="H180">
        <v>0.15</v>
      </c>
      <c r="I180">
        <v>0.6</v>
      </c>
      <c r="J180">
        <v>1017</v>
      </c>
      <c r="K180">
        <v>4</v>
      </c>
    </row>
    <row r="181" spans="1:11" x14ac:dyDescent="0.25">
      <c r="A181" s="1">
        <v>41983.513194444444</v>
      </c>
      <c r="B181" s="3">
        <f t="shared" si="13"/>
        <v>2014</v>
      </c>
      <c r="C181" s="3">
        <f t="shared" si="14"/>
        <v>12</v>
      </c>
      <c r="D181" s="3">
        <f t="shared" si="15"/>
        <v>12</v>
      </c>
      <c r="E181" s="3">
        <f t="shared" si="16"/>
        <v>10</v>
      </c>
      <c r="F181" s="3" t="str">
        <f t="shared" si="17"/>
        <v>2014121210</v>
      </c>
      <c r="G181">
        <v>9</v>
      </c>
      <c r="H181">
        <v>0.15</v>
      </c>
      <c r="I181">
        <v>0.6</v>
      </c>
      <c r="J181">
        <v>1017</v>
      </c>
      <c r="K181">
        <v>4</v>
      </c>
    </row>
    <row r="182" spans="1:11" x14ac:dyDescent="0.25">
      <c r="A182" s="1">
        <v>41983.513888888891</v>
      </c>
      <c r="B182" s="3">
        <f t="shared" si="13"/>
        <v>2014</v>
      </c>
      <c r="C182" s="3">
        <f t="shared" si="14"/>
        <v>12</v>
      </c>
      <c r="D182" s="3">
        <f t="shared" si="15"/>
        <v>12</v>
      </c>
      <c r="E182" s="3">
        <f t="shared" si="16"/>
        <v>10</v>
      </c>
      <c r="F182" s="3" t="str">
        <f t="shared" si="17"/>
        <v>2014121210</v>
      </c>
      <c r="G182">
        <v>9</v>
      </c>
      <c r="H182">
        <v>0.15</v>
      </c>
      <c r="I182">
        <v>0.6</v>
      </c>
      <c r="J182">
        <v>1017</v>
      </c>
      <c r="K182">
        <v>4</v>
      </c>
    </row>
    <row r="183" spans="1:11" x14ac:dyDescent="0.25">
      <c r="A183" s="1">
        <v>41983.51458333333</v>
      </c>
      <c r="B183" s="3">
        <f t="shared" si="13"/>
        <v>2014</v>
      </c>
      <c r="C183" s="3">
        <f t="shared" si="14"/>
        <v>12</v>
      </c>
      <c r="D183" s="3">
        <f t="shared" si="15"/>
        <v>12</v>
      </c>
      <c r="E183" s="3">
        <f t="shared" si="16"/>
        <v>10</v>
      </c>
      <c r="F183" s="3" t="str">
        <f t="shared" si="17"/>
        <v>2014121210</v>
      </c>
      <c r="G183">
        <v>9</v>
      </c>
      <c r="H183">
        <v>0.15</v>
      </c>
      <c r="I183">
        <v>0.6</v>
      </c>
      <c r="J183">
        <v>1017</v>
      </c>
      <c r="K183">
        <v>4</v>
      </c>
    </row>
    <row r="184" spans="1:11" x14ac:dyDescent="0.25">
      <c r="A184" s="1">
        <v>41983.515277777777</v>
      </c>
      <c r="B184" s="3">
        <f t="shared" si="13"/>
        <v>2014</v>
      </c>
      <c r="C184" s="3">
        <f t="shared" si="14"/>
        <v>12</v>
      </c>
      <c r="D184" s="3">
        <f t="shared" si="15"/>
        <v>12</v>
      </c>
      <c r="E184" s="3">
        <f t="shared" si="16"/>
        <v>10</v>
      </c>
      <c r="F184" s="3" t="str">
        <f t="shared" si="17"/>
        <v>2014121210</v>
      </c>
      <c r="G184">
        <v>9</v>
      </c>
      <c r="H184">
        <v>0.15</v>
      </c>
      <c r="I184">
        <v>0.6</v>
      </c>
      <c r="J184">
        <v>1017</v>
      </c>
      <c r="K184">
        <v>4</v>
      </c>
    </row>
    <row r="185" spans="1:11" x14ac:dyDescent="0.25">
      <c r="A185" s="1">
        <v>41983.515972222223</v>
      </c>
      <c r="B185" s="3">
        <f t="shared" si="13"/>
        <v>2014</v>
      </c>
      <c r="C185" s="3">
        <f t="shared" si="14"/>
        <v>12</v>
      </c>
      <c r="D185" s="3">
        <f t="shared" si="15"/>
        <v>12</v>
      </c>
      <c r="E185" s="3">
        <f t="shared" si="16"/>
        <v>10</v>
      </c>
      <c r="F185" s="3" t="str">
        <f t="shared" si="17"/>
        <v>2014121210</v>
      </c>
      <c r="G185">
        <v>9</v>
      </c>
      <c r="H185">
        <v>0.15</v>
      </c>
      <c r="I185">
        <v>0.6</v>
      </c>
      <c r="J185">
        <v>1017</v>
      </c>
      <c r="K185">
        <v>4</v>
      </c>
    </row>
    <row r="186" spans="1:11" x14ac:dyDescent="0.25">
      <c r="A186" s="1">
        <v>41983.51666666667</v>
      </c>
      <c r="B186" s="3">
        <f t="shared" si="13"/>
        <v>2014</v>
      </c>
      <c r="C186" s="3">
        <f t="shared" si="14"/>
        <v>12</v>
      </c>
      <c r="D186" s="3">
        <f t="shared" si="15"/>
        <v>12</v>
      </c>
      <c r="E186" s="3">
        <f t="shared" si="16"/>
        <v>10</v>
      </c>
      <c r="F186" s="3" t="str">
        <f t="shared" si="17"/>
        <v>2014121210</v>
      </c>
      <c r="G186">
        <v>9</v>
      </c>
      <c r="H186">
        <v>0.15</v>
      </c>
      <c r="I186">
        <v>0.6</v>
      </c>
      <c r="J186">
        <v>1017</v>
      </c>
      <c r="K186">
        <v>4</v>
      </c>
    </row>
    <row r="187" spans="1:11" x14ac:dyDescent="0.25">
      <c r="A187" s="1">
        <v>41983.517361111109</v>
      </c>
      <c r="B187" s="3">
        <f t="shared" si="13"/>
        <v>2014</v>
      </c>
      <c r="C187" s="3">
        <f t="shared" si="14"/>
        <v>12</v>
      </c>
      <c r="D187" s="3">
        <f t="shared" si="15"/>
        <v>12</v>
      </c>
      <c r="E187" s="3">
        <f t="shared" si="16"/>
        <v>10</v>
      </c>
      <c r="F187" s="3" t="str">
        <f t="shared" si="17"/>
        <v>2014121210</v>
      </c>
      <c r="G187">
        <v>9</v>
      </c>
      <c r="H187">
        <v>0.15</v>
      </c>
      <c r="I187">
        <v>0.6</v>
      </c>
      <c r="J187">
        <v>1017</v>
      </c>
      <c r="K187">
        <v>4</v>
      </c>
    </row>
    <row r="188" spans="1:11" x14ac:dyDescent="0.25">
      <c r="A188" s="1">
        <v>41983.518055555556</v>
      </c>
      <c r="B188" s="3">
        <f t="shared" si="13"/>
        <v>2014</v>
      </c>
      <c r="C188" s="3">
        <f t="shared" si="14"/>
        <v>12</v>
      </c>
      <c r="D188" s="3">
        <f t="shared" si="15"/>
        <v>12</v>
      </c>
      <c r="E188" s="3">
        <f t="shared" si="16"/>
        <v>10</v>
      </c>
      <c r="F188" s="3" t="str">
        <f t="shared" si="17"/>
        <v>2014121210</v>
      </c>
      <c r="G188">
        <v>9</v>
      </c>
      <c r="H188">
        <v>0.15</v>
      </c>
      <c r="I188">
        <v>0.6</v>
      </c>
      <c r="J188">
        <v>1017</v>
      </c>
      <c r="K188">
        <v>4</v>
      </c>
    </row>
    <row r="189" spans="1:11" x14ac:dyDescent="0.25">
      <c r="A189" s="1">
        <v>41983.518750000003</v>
      </c>
      <c r="B189" s="3">
        <f t="shared" si="13"/>
        <v>2014</v>
      </c>
      <c r="C189" s="3">
        <f t="shared" si="14"/>
        <v>12</v>
      </c>
      <c r="D189" s="3">
        <f t="shared" si="15"/>
        <v>12</v>
      </c>
      <c r="E189" s="3">
        <f t="shared" si="16"/>
        <v>10</v>
      </c>
      <c r="F189" s="3" t="str">
        <f t="shared" si="17"/>
        <v>2014121210</v>
      </c>
      <c r="G189">
        <v>9</v>
      </c>
      <c r="H189">
        <v>0.15</v>
      </c>
      <c r="I189">
        <v>0.6</v>
      </c>
      <c r="J189">
        <v>1017</v>
      </c>
      <c r="K189">
        <v>4</v>
      </c>
    </row>
    <row r="190" spans="1:11" x14ac:dyDescent="0.25">
      <c r="A190" s="1">
        <v>41983.519444444442</v>
      </c>
      <c r="B190" s="3">
        <f t="shared" si="13"/>
        <v>2014</v>
      </c>
      <c r="C190" s="3">
        <f t="shared" si="14"/>
        <v>12</v>
      </c>
      <c r="D190" s="3">
        <f t="shared" si="15"/>
        <v>12</v>
      </c>
      <c r="E190" s="3">
        <f t="shared" si="16"/>
        <v>10</v>
      </c>
      <c r="F190" s="3" t="str">
        <f t="shared" si="17"/>
        <v>2014121210</v>
      </c>
      <c r="G190">
        <v>9</v>
      </c>
      <c r="H190">
        <v>0.15</v>
      </c>
      <c r="I190">
        <v>0.6</v>
      </c>
      <c r="J190">
        <v>1017</v>
      </c>
      <c r="K190">
        <v>4</v>
      </c>
    </row>
    <row r="191" spans="1:11" x14ac:dyDescent="0.25">
      <c r="A191" s="1">
        <v>41983.520138888889</v>
      </c>
      <c r="B191" s="3">
        <f t="shared" si="13"/>
        <v>2014</v>
      </c>
      <c r="C191" s="3">
        <f t="shared" si="14"/>
        <v>12</v>
      </c>
      <c r="D191" s="3">
        <f t="shared" si="15"/>
        <v>12</v>
      </c>
      <c r="E191" s="3">
        <f t="shared" si="16"/>
        <v>10</v>
      </c>
      <c r="F191" s="3" t="str">
        <f t="shared" si="17"/>
        <v>2014121210</v>
      </c>
      <c r="G191">
        <v>9</v>
      </c>
      <c r="H191">
        <v>0.15</v>
      </c>
      <c r="I191">
        <v>0.6</v>
      </c>
      <c r="J191">
        <v>1017</v>
      </c>
      <c r="K191">
        <v>4</v>
      </c>
    </row>
    <row r="192" spans="1:11" x14ac:dyDescent="0.25">
      <c r="A192" s="1">
        <v>41983.520833333336</v>
      </c>
      <c r="B192" s="3">
        <f t="shared" si="13"/>
        <v>2014</v>
      </c>
      <c r="C192" s="3">
        <f t="shared" si="14"/>
        <v>12</v>
      </c>
      <c r="D192" s="3">
        <f t="shared" si="15"/>
        <v>12</v>
      </c>
      <c r="E192" s="3">
        <f t="shared" si="16"/>
        <v>10</v>
      </c>
      <c r="F192" s="3" t="str">
        <f t="shared" si="17"/>
        <v>2014121210</v>
      </c>
      <c r="G192">
        <v>9</v>
      </c>
      <c r="H192">
        <v>0.15</v>
      </c>
      <c r="I192">
        <v>0.6</v>
      </c>
      <c r="J192">
        <v>1017</v>
      </c>
      <c r="K192">
        <v>4</v>
      </c>
    </row>
    <row r="193" spans="1:11" x14ac:dyDescent="0.25">
      <c r="A193" s="1">
        <v>41983.521527777775</v>
      </c>
      <c r="B193" s="3">
        <f t="shared" si="13"/>
        <v>2014</v>
      </c>
      <c r="C193" s="3">
        <f t="shared" si="14"/>
        <v>12</v>
      </c>
      <c r="D193" s="3">
        <f t="shared" si="15"/>
        <v>12</v>
      </c>
      <c r="E193" s="3">
        <f t="shared" si="16"/>
        <v>10</v>
      </c>
      <c r="F193" s="3" t="str">
        <f t="shared" si="17"/>
        <v>2014121210</v>
      </c>
      <c r="G193">
        <v>9</v>
      </c>
      <c r="H193">
        <v>0.15</v>
      </c>
      <c r="I193">
        <v>0.6</v>
      </c>
      <c r="J193">
        <v>1017</v>
      </c>
      <c r="K193">
        <v>4</v>
      </c>
    </row>
    <row r="194" spans="1:11" x14ac:dyDescent="0.25">
      <c r="A194" s="1">
        <v>41983.522222222222</v>
      </c>
      <c r="B194" s="3">
        <f t="shared" si="13"/>
        <v>2014</v>
      </c>
      <c r="C194" s="3">
        <f t="shared" si="14"/>
        <v>12</v>
      </c>
      <c r="D194" s="3">
        <f t="shared" si="15"/>
        <v>12</v>
      </c>
      <c r="E194" s="3">
        <f t="shared" si="16"/>
        <v>10</v>
      </c>
      <c r="F194" s="3" t="str">
        <f t="shared" si="17"/>
        <v>2014121210</v>
      </c>
      <c r="G194">
        <v>9</v>
      </c>
      <c r="H194">
        <v>0.15</v>
      </c>
      <c r="I194">
        <v>0.6</v>
      </c>
      <c r="J194">
        <v>1017</v>
      </c>
      <c r="K194">
        <v>4</v>
      </c>
    </row>
    <row r="195" spans="1:11" x14ac:dyDescent="0.25">
      <c r="A195" s="1">
        <v>41983.522916666669</v>
      </c>
      <c r="B195" s="3">
        <f t="shared" ref="B195:B258" si="18">YEAR(A195)</f>
        <v>2014</v>
      </c>
      <c r="C195" s="3">
        <f t="shared" ref="C195:C258" si="19">MONTH(A195)</f>
        <v>12</v>
      </c>
      <c r="D195" s="3">
        <f t="shared" ref="D195:D258" si="20">HOUR(A195)</f>
        <v>12</v>
      </c>
      <c r="E195" s="3">
        <f t="shared" ref="E195:E258" si="21">DAY(A195)</f>
        <v>10</v>
      </c>
      <c r="F195" s="3" t="str">
        <f t="shared" ref="F195:F258" si="22">B195&amp;C195&amp;D195&amp;E195</f>
        <v>2014121210</v>
      </c>
      <c r="G195">
        <v>9</v>
      </c>
      <c r="H195">
        <v>0.15</v>
      </c>
      <c r="I195">
        <v>0.6</v>
      </c>
      <c r="J195">
        <v>1017</v>
      </c>
      <c r="K195">
        <v>4</v>
      </c>
    </row>
    <row r="196" spans="1:11" x14ac:dyDescent="0.25">
      <c r="A196" s="1">
        <v>41983.523611111108</v>
      </c>
      <c r="B196" s="3">
        <f t="shared" si="18"/>
        <v>2014</v>
      </c>
      <c r="C196" s="3">
        <f t="shared" si="19"/>
        <v>12</v>
      </c>
      <c r="D196" s="3">
        <f t="shared" si="20"/>
        <v>12</v>
      </c>
      <c r="E196" s="3">
        <f t="shared" si="21"/>
        <v>10</v>
      </c>
      <c r="F196" s="3" t="str">
        <f t="shared" si="22"/>
        <v>2014121210</v>
      </c>
      <c r="G196">
        <v>9</v>
      </c>
      <c r="H196">
        <v>0.15</v>
      </c>
      <c r="I196">
        <v>0.6</v>
      </c>
      <c r="J196">
        <v>1017</v>
      </c>
      <c r="K196">
        <v>4</v>
      </c>
    </row>
    <row r="197" spans="1:11" x14ac:dyDescent="0.25">
      <c r="A197" s="1">
        <v>41983.524305555555</v>
      </c>
      <c r="B197" s="3">
        <f t="shared" si="18"/>
        <v>2014</v>
      </c>
      <c r="C197" s="3">
        <f t="shared" si="19"/>
        <v>12</v>
      </c>
      <c r="D197" s="3">
        <f t="shared" si="20"/>
        <v>12</v>
      </c>
      <c r="E197" s="3">
        <f t="shared" si="21"/>
        <v>10</v>
      </c>
      <c r="F197" s="3" t="str">
        <f t="shared" si="22"/>
        <v>2014121210</v>
      </c>
      <c r="G197">
        <v>9</v>
      </c>
      <c r="H197">
        <v>0.15</v>
      </c>
      <c r="I197">
        <v>0.6</v>
      </c>
      <c r="J197">
        <v>1017</v>
      </c>
      <c r="K197">
        <v>4</v>
      </c>
    </row>
    <row r="198" spans="1:11" x14ac:dyDescent="0.25">
      <c r="A198" s="1">
        <v>41983.525000000001</v>
      </c>
      <c r="B198" s="3">
        <f t="shared" si="18"/>
        <v>2014</v>
      </c>
      <c r="C198" s="3">
        <f t="shared" si="19"/>
        <v>12</v>
      </c>
      <c r="D198" s="3">
        <f t="shared" si="20"/>
        <v>12</v>
      </c>
      <c r="E198" s="3">
        <f t="shared" si="21"/>
        <v>10</v>
      </c>
      <c r="F198" s="3" t="str">
        <f t="shared" si="22"/>
        <v>2014121210</v>
      </c>
      <c r="G198">
        <v>9</v>
      </c>
      <c r="H198">
        <v>0.15</v>
      </c>
      <c r="I198">
        <v>0.6</v>
      </c>
      <c r="J198">
        <v>1017</v>
      </c>
      <c r="K198">
        <v>4</v>
      </c>
    </row>
    <row r="199" spans="1:11" x14ac:dyDescent="0.25">
      <c r="A199" s="1">
        <v>41983.525694444441</v>
      </c>
      <c r="B199" s="3">
        <f t="shared" si="18"/>
        <v>2014</v>
      </c>
      <c r="C199" s="3">
        <f t="shared" si="19"/>
        <v>12</v>
      </c>
      <c r="D199" s="3">
        <f t="shared" si="20"/>
        <v>12</v>
      </c>
      <c r="E199" s="3">
        <f t="shared" si="21"/>
        <v>10</v>
      </c>
      <c r="F199" s="3" t="str">
        <f t="shared" si="22"/>
        <v>2014121210</v>
      </c>
      <c r="G199">
        <v>9</v>
      </c>
      <c r="H199">
        <v>0.15</v>
      </c>
      <c r="I199">
        <v>0.6</v>
      </c>
      <c r="J199">
        <v>1017</v>
      </c>
      <c r="K199">
        <v>4</v>
      </c>
    </row>
    <row r="200" spans="1:11" x14ac:dyDescent="0.25">
      <c r="A200" s="1">
        <v>41983.526388888888</v>
      </c>
      <c r="B200" s="3">
        <f t="shared" si="18"/>
        <v>2014</v>
      </c>
      <c r="C200" s="3">
        <f t="shared" si="19"/>
        <v>12</v>
      </c>
      <c r="D200" s="3">
        <f t="shared" si="20"/>
        <v>12</v>
      </c>
      <c r="E200" s="3">
        <f t="shared" si="21"/>
        <v>10</v>
      </c>
      <c r="F200" s="3" t="str">
        <f t="shared" si="22"/>
        <v>2014121210</v>
      </c>
      <c r="G200">
        <v>9</v>
      </c>
      <c r="H200">
        <v>0.15</v>
      </c>
      <c r="I200">
        <v>0.6</v>
      </c>
      <c r="J200">
        <v>1017</v>
      </c>
      <c r="K200">
        <v>4</v>
      </c>
    </row>
    <row r="201" spans="1:11" x14ac:dyDescent="0.25">
      <c r="A201" s="1">
        <v>41983.527083333334</v>
      </c>
      <c r="B201" s="3">
        <f t="shared" si="18"/>
        <v>2014</v>
      </c>
      <c r="C201" s="3">
        <f t="shared" si="19"/>
        <v>12</v>
      </c>
      <c r="D201" s="3">
        <f t="shared" si="20"/>
        <v>12</v>
      </c>
      <c r="E201" s="3">
        <f t="shared" si="21"/>
        <v>10</v>
      </c>
      <c r="F201" s="3" t="str">
        <f t="shared" si="22"/>
        <v>2014121210</v>
      </c>
      <c r="G201">
        <v>9</v>
      </c>
      <c r="H201">
        <v>0.15</v>
      </c>
      <c r="I201">
        <v>0.6</v>
      </c>
      <c r="J201">
        <v>1017</v>
      </c>
      <c r="K201">
        <v>4</v>
      </c>
    </row>
    <row r="202" spans="1:11" x14ac:dyDescent="0.25">
      <c r="A202" s="1">
        <v>41983.527777777781</v>
      </c>
      <c r="B202" s="3">
        <f t="shared" si="18"/>
        <v>2014</v>
      </c>
      <c r="C202" s="3">
        <f t="shared" si="19"/>
        <v>12</v>
      </c>
      <c r="D202" s="3">
        <f t="shared" si="20"/>
        <v>12</v>
      </c>
      <c r="E202" s="3">
        <f t="shared" si="21"/>
        <v>10</v>
      </c>
      <c r="F202" s="3" t="str">
        <f t="shared" si="22"/>
        <v>2014121210</v>
      </c>
      <c r="G202">
        <v>9</v>
      </c>
      <c r="H202">
        <v>0.15</v>
      </c>
      <c r="I202">
        <v>0.6</v>
      </c>
      <c r="J202">
        <v>1017</v>
      </c>
      <c r="K202">
        <v>4</v>
      </c>
    </row>
    <row r="203" spans="1:11" x14ac:dyDescent="0.25">
      <c r="A203" s="1">
        <v>41983.52847222222</v>
      </c>
      <c r="B203" s="3">
        <f t="shared" si="18"/>
        <v>2014</v>
      </c>
      <c r="C203" s="3">
        <f t="shared" si="19"/>
        <v>12</v>
      </c>
      <c r="D203" s="3">
        <f t="shared" si="20"/>
        <v>12</v>
      </c>
      <c r="E203" s="3">
        <f t="shared" si="21"/>
        <v>10</v>
      </c>
      <c r="F203" s="3" t="str">
        <f t="shared" si="22"/>
        <v>2014121210</v>
      </c>
      <c r="G203">
        <v>9</v>
      </c>
      <c r="H203">
        <v>0.15</v>
      </c>
      <c r="I203">
        <v>0.6</v>
      </c>
      <c r="J203">
        <v>1017</v>
      </c>
      <c r="K203">
        <v>4</v>
      </c>
    </row>
    <row r="204" spans="1:11" x14ac:dyDescent="0.25">
      <c r="A204" s="1">
        <v>41983.529166666667</v>
      </c>
      <c r="B204" s="3">
        <f t="shared" si="18"/>
        <v>2014</v>
      </c>
      <c r="C204" s="3">
        <f t="shared" si="19"/>
        <v>12</v>
      </c>
      <c r="D204" s="3">
        <f t="shared" si="20"/>
        <v>12</v>
      </c>
      <c r="E204" s="3">
        <f t="shared" si="21"/>
        <v>10</v>
      </c>
      <c r="F204" s="3" t="str">
        <f t="shared" si="22"/>
        <v>2014121210</v>
      </c>
      <c r="G204">
        <v>9</v>
      </c>
      <c r="H204">
        <v>0.15</v>
      </c>
      <c r="I204">
        <v>0.6</v>
      </c>
      <c r="J204">
        <v>1017</v>
      </c>
      <c r="K204">
        <v>4</v>
      </c>
    </row>
    <row r="205" spans="1:11" x14ac:dyDescent="0.25">
      <c r="A205" s="1">
        <v>41983.529861111114</v>
      </c>
      <c r="B205" s="3">
        <f t="shared" si="18"/>
        <v>2014</v>
      </c>
      <c r="C205" s="3">
        <f t="shared" si="19"/>
        <v>12</v>
      </c>
      <c r="D205" s="3">
        <f t="shared" si="20"/>
        <v>12</v>
      </c>
      <c r="E205" s="3">
        <f t="shared" si="21"/>
        <v>10</v>
      </c>
      <c r="F205" s="3" t="str">
        <f t="shared" si="22"/>
        <v>2014121210</v>
      </c>
      <c r="G205">
        <v>9</v>
      </c>
      <c r="H205">
        <v>0.15</v>
      </c>
      <c r="I205">
        <v>0.6</v>
      </c>
      <c r="J205">
        <v>1017</v>
      </c>
      <c r="K205">
        <v>4</v>
      </c>
    </row>
    <row r="206" spans="1:11" x14ac:dyDescent="0.25">
      <c r="A206" s="1">
        <v>41983.530555555553</v>
      </c>
      <c r="B206" s="3">
        <f t="shared" si="18"/>
        <v>2014</v>
      </c>
      <c r="C206" s="3">
        <f t="shared" si="19"/>
        <v>12</v>
      </c>
      <c r="D206" s="3">
        <f t="shared" si="20"/>
        <v>12</v>
      </c>
      <c r="E206" s="3">
        <f t="shared" si="21"/>
        <v>10</v>
      </c>
      <c r="F206" s="3" t="str">
        <f t="shared" si="22"/>
        <v>2014121210</v>
      </c>
      <c r="G206">
        <v>9</v>
      </c>
      <c r="H206">
        <v>0.15</v>
      </c>
      <c r="I206">
        <v>0.6</v>
      </c>
      <c r="J206">
        <v>1017</v>
      </c>
      <c r="K206">
        <v>4</v>
      </c>
    </row>
    <row r="207" spans="1:11" x14ac:dyDescent="0.25">
      <c r="A207" s="1">
        <v>41983.53125</v>
      </c>
      <c r="B207" s="3">
        <f t="shared" si="18"/>
        <v>2014</v>
      </c>
      <c r="C207" s="3">
        <f t="shared" si="19"/>
        <v>12</v>
      </c>
      <c r="D207" s="3">
        <f t="shared" si="20"/>
        <v>12</v>
      </c>
      <c r="E207" s="3">
        <f t="shared" si="21"/>
        <v>10</v>
      </c>
      <c r="F207" s="3" t="str">
        <f t="shared" si="22"/>
        <v>2014121210</v>
      </c>
      <c r="G207">
        <v>9</v>
      </c>
      <c r="H207">
        <v>0.15</v>
      </c>
      <c r="I207">
        <v>0.6</v>
      </c>
      <c r="J207">
        <v>1017</v>
      </c>
      <c r="K207">
        <v>4</v>
      </c>
    </row>
    <row r="208" spans="1:11" x14ac:dyDescent="0.25">
      <c r="A208" s="1">
        <v>41983.531944444447</v>
      </c>
      <c r="B208" s="3">
        <f t="shared" si="18"/>
        <v>2014</v>
      </c>
      <c r="C208" s="3">
        <f t="shared" si="19"/>
        <v>12</v>
      </c>
      <c r="D208" s="3">
        <f t="shared" si="20"/>
        <v>12</v>
      </c>
      <c r="E208" s="3">
        <f t="shared" si="21"/>
        <v>10</v>
      </c>
      <c r="F208" s="3" t="str">
        <f t="shared" si="22"/>
        <v>2014121210</v>
      </c>
      <c r="G208">
        <v>9</v>
      </c>
      <c r="H208">
        <v>0.15</v>
      </c>
      <c r="I208">
        <v>0.6</v>
      </c>
      <c r="J208">
        <v>1017</v>
      </c>
      <c r="K208">
        <v>4</v>
      </c>
    </row>
    <row r="209" spans="1:11" x14ac:dyDescent="0.25">
      <c r="A209" s="1">
        <v>41983.532638888886</v>
      </c>
      <c r="B209" s="3">
        <f t="shared" si="18"/>
        <v>2014</v>
      </c>
      <c r="C209" s="3">
        <f t="shared" si="19"/>
        <v>12</v>
      </c>
      <c r="D209" s="3">
        <f t="shared" si="20"/>
        <v>12</v>
      </c>
      <c r="E209" s="3">
        <f t="shared" si="21"/>
        <v>10</v>
      </c>
      <c r="F209" s="3" t="str">
        <f t="shared" si="22"/>
        <v>2014121210</v>
      </c>
      <c r="G209">
        <v>9</v>
      </c>
      <c r="H209">
        <v>0.15</v>
      </c>
      <c r="I209">
        <v>0.6</v>
      </c>
      <c r="J209">
        <v>1017</v>
      </c>
      <c r="K209">
        <v>4</v>
      </c>
    </row>
    <row r="210" spans="1:11" x14ac:dyDescent="0.25">
      <c r="A210" s="1">
        <v>41983.533333333333</v>
      </c>
      <c r="B210" s="3">
        <f t="shared" si="18"/>
        <v>2014</v>
      </c>
      <c r="C210" s="3">
        <f t="shared" si="19"/>
        <v>12</v>
      </c>
      <c r="D210" s="3">
        <f t="shared" si="20"/>
        <v>12</v>
      </c>
      <c r="E210" s="3">
        <f t="shared" si="21"/>
        <v>10</v>
      </c>
      <c r="F210" s="3" t="str">
        <f t="shared" si="22"/>
        <v>2014121210</v>
      </c>
      <c r="G210">
        <v>9</v>
      </c>
      <c r="H210">
        <v>0.15</v>
      </c>
      <c r="I210">
        <v>0.6</v>
      </c>
      <c r="J210">
        <v>1017</v>
      </c>
      <c r="K210">
        <v>4</v>
      </c>
    </row>
    <row r="211" spans="1:11" x14ac:dyDescent="0.25">
      <c r="A211" s="1">
        <v>41983.53402777778</v>
      </c>
      <c r="B211" s="3">
        <f t="shared" si="18"/>
        <v>2014</v>
      </c>
      <c r="C211" s="3">
        <f t="shared" si="19"/>
        <v>12</v>
      </c>
      <c r="D211" s="3">
        <f t="shared" si="20"/>
        <v>12</v>
      </c>
      <c r="E211" s="3">
        <f t="shared" si="21"/>
        <v>10</v>
      </c>
      <c r="F211" s="3" t="str">
        <f t="shared" si="22"/>
        <v>2014121210</v>
      </c>
      <c r="G211">
        <v>9</v>
      </c>
      <c r="H211">
        <v>0.15</v>
      </c>
      <c r="I211">
        <v>0.6</v>
      </c>
      <c r="J211">
        <v>1017</v>
      </c>
      <c r="K211">
        <v>4</v>
      </c>
    </row>
    <row r="212" spans="1:11" x14ac:dyDescent="0.25">
      <c r="A212" s="1">
        <v>41983.534722222219</v>
      </c>
      <c r="B212" s="3">
        <f t="shared" si="18"/>
        <v>2014</v>
      </c>
      <c r="C212" s="3">
        <f t="shared" si="19"/>
        <v>12</v>
      </c>
      <c r="D212" s="3">
        <f t="shared" si="20"/>
        <v>12</v>
      </c>
      <c r="E212" s="3">
        <f t="shared" si="21"/>
        <v>10</v>
      </c>
      <c r="F212" s="3" t="str">
        <f t="shared" si="22"/>
        <v>2014121210</v>
      </c>
      <c r="G212">
        <v>9</v>
      </c>
      <c r="H212">
        <v>0.15</v>
      </c>
      <c r="I212">
        <v>0.6</v>
      </c>
      <c r="J212">
        <v>1017</v>
      </c>
      <c r="K212">
        <v>4</v>
      </c>
    </row>
    <row r="213" spans="1:11" x14ac:dyDescent="0.25">
      <c r="A213" s="1">
        <v>41983.535416666666</v>
      </c>
      <c r="B213" s="3">
        <f t="shared" si="18"/>
        <v>2014</v>
      </c>
      <c r="C213" s="3">
        <f t="shared" si="19"/>
        <v>12</v>
      </c>
      <c r="D213" s="3">
        <f t="shared" si="20"/>
        <v>12</v>
      </c>
      <c r="E213" s="3">
        <f t="shared" si="21"/>
        <v>10</v>
      </c>
      <c r="F213" s="3" t="str">
        <f t="shared" si="22"/>
        <v>2014121210</v>
      </c>
      <c r="G213">
        <v>9</v>
      </c>
      <c r="H213">
        <v>0.15</v>
      </c>
      <c r="I213">
        <v>0.6</v>
      </c>
      <c r="J213">
        <v>1017</v>
      </c>
      <c r="K213">
        <v>4</v>
      </c>
    </row>
    <row r="214" spans="1:11" x14ac:dyDescent="0.25">
      <c r="A214" s="1">
        <v>41983.536111111112</v>
      </c>
      <c r="B214" s="3">
        <f t="shared" si="18"/>
        <v>2014</v>
      </c>
      <c r="C214" s="3">
        <f t="shared" si="19"/>
        <v>12</v>
      </c>
      <c r="D214" s="3">
        <f t="shared" si="20"/>
        <v>12</v>
      </c>
      <c r="E214" s="3">
        <f t="shared" si="21"/>
        <v>10</v>
      </c>
      <c r="F214" s="3" t="str">
        <f t="shared" si="22"/>
        <v>2014121210</v>
      </c>
      <c r="G214">
        <v>9</v>
      </c>
      <c r="H214">
        <v>0.15</v>
      </c>
      <c r="I214">
        <v>0.6</v>
      </c>
      <c r="J214">
        <v>1017</v>
      </c>
      <c r="K214">
        <v>4</v>
      </c>
    </row>
    <row r="215" spans="1:11" x14ac:dyDescent="0.25">
      <c r="A215" s="1">
        <v>41983.536805555559</v>
      </c>
      <c r="B215" s="3">
        <f t="shared" si="18"/>
        <v>2014</v>
      </c>
      <c r="C215" s="3">
        <f t="shared" si="19"/>
        <v>12</v>
      </c>
      <c r="D215" s="3">
        <f t="shared" si="20"/>
        <v>12</v>
      </c>
      <c r="E215" s="3">
        <f t="shared" si="21"/>
        <v>10</v>
      </c>
      <c r="F215" s="3" t="str">
        <f t="shared" si="22"/>
        <v>2014121210</v>
      </c>
      <c r="G215">
        <v>9</v>
      </c>
      <c r="H215">
        <v>0.15</v>
      </c>
      <c r="I215">
        <v>0.6</v>
      </c>
      <c r="J215">
        <v>1017</v>
      </c>
      <c r="K215">
        <v>4</v>
      </c>
    </row>
    <row r="216" spans="1:11" x14ac:dyDescent="0.25">
      <c r="A216" s="1">
        <v>41983.538194444445</v>
      </c>
      <c r="B216" s="3">
        <f t="shared" si="18"/>
        <v>2014</v>
      </c>
      <c r="C216" s="3">
        <f t="shared" si="19"/>
        <v>12</v>
      </c>
      <c r="D216" s="3">
        <f t="shared" si="20"/>
        <v>12</v>
      </c>
      <c r="E216" s="3">
        <f t="shared" si="21"/>
        <v>10</v>
      </c>
      <c r="F216" s="3" t="str">
        <f t="shared" si="22"/>
        <v>2014121210</v>
      </c>
      <c r="G216">
        <v>9</v>
      </c>
      <c r="H216">
        <v>0.15</v>
      </c>
      <c r="I216">
        <v>0.6</v>
      </c>
      <c r="J216">
        <v>1017</v>
      </c>
      <c r="K216">
        <v>4</v>
      </c>
    </row>
    <row r="217" spans="1:11" x14ac:dyDescent="0.25">
      <c r="A217" s="1">
        <v>41983.538888888892</v>
      </c>
      <c r="B217" s="3">
        <f t="shared" si="18"/>
        <v>2014</v>
      </c>
      <c r="C217" s="3">
        <f t="shared" si="19"/>
        <v>12</v>
      </c>
      <c r="D217" s="3">
        <f t="shared" si="20"/>
        <v>12</v>
      </c>
      <c r="E217" s="3">
        <f t="shared" si="21"/>
        <v>10</v>
      </c>
      <c r="F217" s="3" t="str">
        <f t="shared" si="22"/>
        <v>2014121210</v>
      </c>
      <c r="G217">
        <v>9</v>
      </c>
      <c r="H217">
        <v>0.15</v>
      </c>
      <c r="I217">
        <v>0.6</v>
      </c>
      <c r="J217">
        <v>1017</v>
      </c>
      <c r="K217">
        <v>4</v>
      </c>
    </row>
    <row r="218" spans="1:11" x14ac:dyDescent="0.25">
      <c r="A218" s="1">
        <v>41983.539583333331</v>
      </c>
      <c r="B218" s="3">
        <f t="shared" si="18"/>
        <v>2014</v>
      </c>
      <c r="C218" s="3">
        <f t="shared" si="19"/>
        <v>12</v>
      </c>
      <c r="D218" s="3">
        <f t="shared" si="20"/>
        <v>12</v>
      </c>
      <c r="E218" s="3">
        <f t="shared" si="21"/>
        <v>10</v>
      </c>
      <c r="F218" s="3" t="str">
        <f t="shared" si="22"/>
        <v>2014121210</v>
      </c>
      <c r="G218">
        <v>9</v>
      </c>
      <c r="H218">
        <v>0.15</v>
      </c>
      <c r="I218">
        <v>0.6</v>
      </c>
      <c r="J218">
        <v>1017</v>
      </c>
      <c r="K218">
        <v>4</v>
      </c>
    </row>
    <row r="219" spans="1:11" x14ac:dyDescent="0.25">
      <c r="A219" s="1">
        <v>41983.540277777778</v>
      </c>
      <c r="B219" s="3">
        <f t="shared" si="18"/>
        <v>2014</v>
      </c>
      <c r="C219" s="3">
        <f t="shared" si="19"/>
        <v>12</v>
      </c>
      <c r="D219" s="3">
        <f t="shared" si="20"/>
        <v>12</v>
      </c>
      <c r="E219" s="3">
        <f t="shared" si="21"/>
        <v>10</v>
      </c>
      <c r="F219" s="3" t="str">
        <f t="shared" si="22"/>
        <v>2014121210</v>
      </c>
      <c r="G219">
        <v>9</v>
      </c>
      <c r="H219">
        <v>0.15</v>
      </c>
      <c r="I219">
        <v>0.6</v>
      </c>
      <c r="J219">
        <v>1017</v>
      </c>
      <c r="K219">
        <v>4</v>
      </c>
    </row>
    <row r="220" spans="1:11" x14ac:dyDescent="0.25">
      <c r="A220" s="1">
        <v>41983.540972222225</v>
      </c>
      <c r="B220" s="3">
        <f t="shared" si="18"/>
        <v>2014</v>
      </c>
      <c r="C220" s="3">
        <f t="shared" si="19"/>
        <v>12</v>
      </c>
      <c r="D220" s="3">
        <f t="shared" si="20"/>
        <v>12</v>
      </c>
      <c r="E220" s="3">
        <f t="shared" si="21"/>
        <v>10</v>
      </c>
      <c r="F220" s="3" t="str">
        <f t="shared" si="22"/>
        <v>2014121210</v>
      </c>
      <c r="G220">
        <v>9</v>
      </c>
      <c r="H220">
        <v>0.15</v>
      </c>
      <c r="I220">
        <v>0.6</v>
      </c>
      <c r="J220">
        <v>1017</v>
      </c>
      <c r="K220">
        <v>4</v>
      </c>
    </row>
    <row r="221" spans="1:11" x14ac:dyDescent="0.25">
      <c r="A221" s="1">
        <v>41983.541666666664</v>
      </c>
      <c r="B221" s="3">
        <f t="shared" si="18"/>
        <v>2014</v>
      </c>
      <c r="C221" s="3">
        <f t="shared" si="19"/>
        <v>12</v>
      </c>
      <c r="D221" s="3">
        <f t="shared" si="20"/>
        <v>13</v>
      </c>
      <c r="E221" s="3">
        <f t="shared" si="21"/>
        <v>10</v>
      </c>
      <c r="F221" s="3" t="str">
        <f t="shared" si="22"/>
        <v>2014121310</v>
      </c>
      <c r="G221">
        <v>9</v>
      </c>
      <c r="H221">
        <v>0.15</v>
      </c>
      <c r="I221">
        <v>0.6</v>
      </c>
      <c r="J221">
        <v>1017</v>
      </c>
      <c r="K221">
        <v>4</v>
      </c>
    </row>
    <row r="222" spans="1:11" x14ac:dyDescent="0.25">
      <c r="A222" s="1">
        <v>41983.542361111111</v>
      </c>
      <c r="B222" s="3">
        <f t="shared" si="18"/>
        <v>2014</v>
      </c>
      <c r="C222" s="3">
        <f t="shared" si="19"/>
        <v>12</v>
      </c>
      <c r="D222" s="3">
        <f t="shared" si="20"/>
        <v>13</v>
      </c>
      <c r="E222" s="3">
        <f t="shared" si="21"/>
        <v>10</v>
      </c>
      <c r="F222" s="3" t="str">
        <f t="shared" si="22"/>
        <v>2014121310</v>
      </c>
      <c r="G222">
        <v>9</v>
      </c>
      <c r="H222">
        <v>0.15</v>
      </c>
      <c r="I222">
        <v>0.6</v>
      </c>
      <c r="J222">
        <v>1017</v>
      </c>
      <c r="K222">
        <v>4</v>
      </c>
    </row>
    <row r="223" spans="1:11" x14ac:dyDescent="0.25">
      <c r="A223" s="1">
        <v>41983.543055555558</v>
      </c>
      <c r="B223" s="3">
        <f t="shared" si="18"/>
        <v>2014</v>
      </c>
      <c r="C223" s="3">
        <f t="shared" si="19"/>
        <v>12</v>
      </c>
      <c r="D223" s="3">
        <f t="shared" si="20"/>
        <v>13</v>
      </c>
      <c r="E223" s="3">
        <f t="shared" si="21"/>
        <v>10</v>
      </c>
      <c r="F223" s="3" t="str">
        <f t="shared" si="22"/>
        <v>2014121310</v>
      </c>
      <c r="G223">
        <v>9</v>
      </c>
      <c r="H223">
        <v>0.15</v>
      </c>
      <c r="I223">
        <v>0.6</v>
      </c>
      <c r="J223">
        <v>1017</v>
      </c>
      <c r="K223">
        <v>4</v>
      </c>
    </row>
    <row r="224" spans="1:11" x14ac:dyDescent="0.25">
      <c r="A224" s="1">
        <v>41983.543749999997</v>
      </c>
      <c r="B224" s="3">
        <f t="shared" si="18"/>
        <v>2014</v>
      </c>
      <c r="C224" s="3">
        <f t="shared" si="19"/>
        <v>12</v>
      </c>
      <c r="D224" s="3">
        <f t="shared" si="20"/>
        <v>13</v>
      </c>
      <c r="E224" s="3">
        <f t="shared" si="21"/>
        <v>10</v>
      </c>
      <c r="F224" s="3" t="str">
        <f t="shared" si="22"/>
        <v>2014121310</v>
      </c>
      <c r="G224">
        <v>9</v>
      </c>
      <c r="H224">
        <v>0.15</v>
      </c>
      <c r="I224">
        <v>0.6</v>
      </c>
      <c r="J224">
        <v>1017</v>
      </c>
      <c r="K224">
        <v>4</v>
      </c>
    </row>
    <row r="225" spans="1:11" x14ac:dyDescent="0.25">
      <c r="A225" s="1">
        <v>41983.544444444444</v>
      </c>
      <c r="B225" s="3">
        <f t="shared" si="18"/>
        <v>2014</v>
      </c>
      <c r="C225" s="3">
        <f t="shared" si="19"/>
        <v>12</v>
      </c>
      <c r="D225" s="3">
        <f t="shared" si="20"/>
        <v>13</v>
      </c>
      <c r="E225" s="3">
        <f t="shared" si="21"/>
        <v>10</v>
      </c>
      <c r="F225" s="3" t="str">
        <f t="shared" si="22"/>
        <v>2014121310</v>
      </c>
      <c r="G225">
        <v>9</v>
      </c>
      <c r="H225">
        <v>0.15</v>
      </c>
      <c r="I225">
        <v>0.6</v>
      </c>
      <c r="J225">
        <v>1017</v>
      </c>
      <c r="K225">
        <v>4</v>
      </c>
    </row>
    <row r="226" spans="1:11" x14ac:dyDescent="0.25">
      <c r="A226" s="1">
        <v>41983.545138888891</v>
      </c>
      <c r="B226" s="3">
        <f t="shared" si="18"/>
        <v>2014</v>
      </c>
      <c r="C226" s="3">
        <f t="shared" si="19"/>
        <v>12</v>
      </c>
      <c r="D226" s="3">
        <f t="shared" si="20"/>
        <v>13</v>
      </c>
      <c r="E226" s="3">
        <f t="shared" si="21"/>
        <v>10</v>
      </c>
      <c r="F226" s="3" t="str">
        <f t="shared" si="22"/>
        <v>2014121310</v>
      </c>
      <c r="G226">
        <v>9</v>
      </c>
      <c r="H226">
        <v>0.15</v>
      </c>
      <c r="I226">
        <v>0.6</v>
      </c>
      <c r="J226">
        <v>1017</v>
      </c>
      <c r="K226">
        <v>4</v>
      </c>
    </row>
    <row r="227" spans="1:11" x14ac:dyDescent="0.25">
      <c r="A227" s="1">
        <v>41983.54583333333</v>
      </c>
      <c r="B227" s="3">
        <f t="shared" si="18"/>
        <v>2014</v>
      </c>
      <c r="C227" s="3">
        <f t="shared" si="19"/>
        <v>12</v>
      </c>
      <c r="D227" s="3">
        <f t="shared" si="20"/>
        <v>13</v>
      </c>
      <c r="E227" s="3">
        <f t="shared" si="21"/>
        <v>10</v>
      </c>
      <c r="F227" s="3" t="str">
        <f t="shared" si="22"/>
        <v>2014121310</v>
      </c>
      <c r="G227">
        <v>9</v>
      </c>
      <c r="H227">
        <v>0.15</v>
      </c>
      <c r="I227">
        <v>0.6</v>
      </c>
      <c r="J227">
        <v>1017</v>
      </c>
      <c r="K227">
        <v>4</v>
      </c>
    </row>
    <row r="228" spans="1:11" x14ac:dyDescent="0.25">
      <c r="A228" s="1">
        <v>41983.546527777777</v>
      </c>
      <c r="B228" s="3">
        <f t="shared" si="18"/>
        <v>2014</v>
      </c>
      <c r="C228" s="3">
        <f t="shared" si="19"/>
        <v>12</v>
      </c>
      <c r="D228" s="3">
        <f t="shared" si="20"/>
        <v>13</v>
      </c>
      <c r="E228" s="3">
        <f t="shared" si="21"/>
        <v>10</v>
      </c>
      <c r="F228" s="3" t="str">
        <f t="shared" si="22"/>
        <v>2014121310</v>
      </c>
      <c r="G228">
        <v>9</v>
      </c>
      <c r="H228">
        <v>0.15</v>
      </c>
      <c r="I228">
        <v>0.6</v>
      </c>
      <c r="J228">
        <v>1017</v>
      </c>
      <c r="K228">
        <v>4</v>
      </c>
    </row>
    <row r="229" spans="1:11" x14ac:dyDescent="0.25">
      <c r="A229" s="1">
        <v>41983.547222222223</v>
      </c>
      <c r="B229" s="3">
        <f t="shared" si="18"/>
        <v>2014</v>
      </c>
      <c r="C229" s="3">
        <f t="shared" si="19"/>
        <v>12</v>
      </c>
      <c r="D229" s="3">
        <f t="shared" si="20"/>
        <v>13</v>
      </c>
      <c r="E229" s="3">
        <f t="shared" si="21"/>
        <v>10</v>
      </c>
      <c r="F229" s="3" t="str">
        <f t="shared" si="22"/>
        <v>2014121310</v>
      </c>
      <c r="G229">
        <v>9</v>
      </c>
      <c r="H229">
        <v>0.15</v>
      </c>
      <c r="I229">
        <v>0.6</v>
      </c>
      <c r="J229">
        <v>1017</v>
      </c>
      <c r="K229">
        <v>4</v>
      </c>
    </row>
    <row r="230" spans="1:11" x14ac:dyDescent="0.25">
      <c r="A230" s="1">
        <v>41983.54791666667</v>
      </c>
      <c r="B230" s="3">
        <f t="shared" si="18"/>
        <v>2014</v>
      </c>
      <c r="C230" s="3">
        <f t="shared" si="19"/>
        <v>12</v>
      </c>
      <c r="D230" s="3">
        <f t="shared" si="20"/>
        <v>13</v>
      </c>
      <c r="E230" s="3">
        <f t="shared" si="21"/>
        <v>10</v>
      </c>
      <c r="F230" s="3" t="str">
        <f t="shared" si="22"/>
        <v>2014121310</v>
      </c>
      <c r="G230">
        <v>9</v>
      </c>
      <c r="H230">
        <v>0.15</v>
      </c>
      <c r="I230">
        <v>0.6</v>
      </c>
      <c r="J230">
        <v>1017</v>
      </c>
      <c r="K230">
        <v>4</v>
      </c>
    </row>
    <row r="231" spans="1:11" x14ac:dyDescent="0.25">
      <c r="A231" s="1">
        <v>41983.548611111109</v>
      </c>
      <c r="B231" s="3">
        <f t="shared" si="18"/>
        <v>2014</v>
      </c>
      <c r="C231" s="3">
        <f t="shared" si="19"/>
        <v>12</v>
      </c>
      <c r="D231" s="3">
        <f t="shared" si="20"/>
        <v>13</v>
      </c>
      <c r="E231" s="3">
        <f t="shared" si="21"/>
        <v>10</v>
      </c>
      <c r="F231" s="3" t="str">
        <f t="shared" si="22"/>
        <v>2014121310</v>
      </c>
      <c r="G231">
        <v>9</v>
      </c>
      <c r="H231">
        <v>0.15</v>
      </c>
      <c r="I231">
        <v>0.6</v>
      </c>
      <c r="J231">
        <v>1017</v>
      </c>
      <c r="K231">
        <v>4</v>
      </c>
    </row>
    <row r="232" spans="1:11" x14ac:dyDescent="0.25">
      <c r="A232" s="1">
        <v>41983.549305555556</v>
      </c>
      <c r="B232" s="3">
        <f t="shared" si="18"/>
        <v>2014</v>
      </c>
      <c r="C232" s="3">
        <f t="shared" si="19"/>
        <v>12</v>
      </c>
      <c r="D232" s="3">
        <f t="shared" si="20"/>
        <v>13</v>
      </c>
      <c r="E232" s="3">
        <f t="shared" si="21"/>
        <v>10</v>
      </c>
      <c r="F232" s="3" t="str">
        <f t="shared" si="22"/>
        <v>2014121310</v>
      </c>
      <c r="G232">
        <v>9</v>
      </c>
      <c r="H232">
        <v>0.15</v>
      </c>
      <c r="I232">
        <v>0.6</v>
      </c>
      <c r="J232">
        <v>1017</v>
      </c>
      <c r="K232">
        <v>4</v>
      </c>
    </row>
    <row r="233" spans="1:11" x14ac:dyDescent="0.25">
      <c r="A233" s="1">
        <v>41983.55</v>
      </c>
      <c r="B233" s="3">
        <f t="shared" si="18"/>
        <v>2014</v>
      </c>
      <c r="C233" s="3">
        <f t="shared" si="19"/>
        <v>12</v>
      </c>
      <c r="D233" s="3">
        <f t="shared" si="20"/>
        <v>13</v>
      </c>
      <c r="E233" s="3">
        <f t="shared" si="21"/>
        <v>10</v>
      </c>
      <c r="F233" s="3" t="str">
        <f t="shared" si="22"/>
        <v>2014121310</v>
      </c>
      <c r="G233">
        <v>9</v>
      </c>
      <c r="H233">
        <v>0.15</v>
      </c>
      <c r="I233">
        <v>0.6</v>
      </c>
      <c r="J233">
        <v>1017</v>
      </c>
      <c r="K233">
        <v>4</v>
      </c>
    </row>
    <row r="234" spans="1:11" x14ac:dyDescent="0.25">
      <c r="A234" s="1">
        <v>41983.550694444442</v>
      </c>
      <c r="B234" s="3">
        <f t="shared" si="18"/>
        <v>2014</v>
      </c>
      <c r="C234" s="3">
        <f t="shared" si="19"/>
        <v>12</v>
      </c>
      <c r="D234" s="3">
        <f t="shared" si="20"/>
        <v>13</v>
      </c>
      <c r="E234" s="3">
        <f t="shared" si="21"/>
        <v>10</v>
      </c>
      <c r="F234" s="3" t="str">
        <f t="shared" si="22"/>
        <v>2014121310</v>
      </c>
      <c r="G234">
        <v>9</v>
      </c>
      <c r="H234">
        <v>0.15</v>
      </c>
      <c r="I234">
        <v>0.6</v>
      </c>
      <c r="J234">
        <v>1017</v>
      </c>
      <c r="K234">
        <v>4</v>
      </c>
    </row>
    <row r="235" spans="1:11" x14ac:dyDescent="0.25">
      <c r="A235" s="1">
        <v>41983.551388888889</v>
      </c>
      <c r="B235" s="3">
        <f t="shared" si="18"/>
        <v>2014</v>
      </c>
      <c r="C235" s="3">
        <f t="shared" si="19"/>
        <v>12</v>
      </c>
      <c r="D235" s="3">
        <f t="shared" si="20"/>
        <v>13</v>
      </c>
      <c r="E235" s="3">
        <f t="shared" si="21"/>
        <v>10</v>
      </c>
      <c r="F235" s="3" t="str">
        <f t="shared" si="22"/>
        <v>2014121310</v>
      </c>
      <c r="G235">
        <v>9</v>
      </c>
      <c r="H235">
        <v>0.15</v>
      </c>
      <c r="I235">
        <v>0.6</v>
      </c>
      <c r="J235">
        <v>1017</v>
      </c>
      <c r="K235">
        <v>4</v>
      </c>
    </row>
    <row r="236" spans="1:11" x14ac:dyDescent="0.25">
      <c r="A236" s="1">
        <v>41983.552083333336</v>
      </c>
      <c r="B236" s="3">
        <f t="shared" si="18"/>
        <v>2014</v>
      </c>
      <c r="C236" s="3">
        <f t="shared" si="19"/>
        <v>12</v>
      </c>
      <c r="D236" s="3">
        <f t="shared" si="20"/>
        <v>13</v>
      </c>
      <c r="E236" s="3">
        <f t="shared" si="21"/>
        <v>10</v>
      </c>
      <c r="F236" s="3" t="str">
        <f t="shared" si="22"/>
        <v>2014121310</v>
      </c>
      <c r="G236">
        <v>9</v>
      </c>
      <c r="H236">
        <v>0.15</v>
      </c>
      <c r="I236">
        <v>0.6</v>
      </c>
      <c r="J236">
        <v>1017</v>
      </c>
      <c r="K236">
        <v>4</v>
      </c>
    </row>
    <row r="237" spans="1:11" x14ac:dyDescent="0.25">
      <c r="A237" s="1">
        <v>41983.552777777775</v>
      </c>
      <c r="B237" s="3">
        <f t="shared" si="18"/>
        <v>2014</v>
      </c>
      <c r="C237" s="3">
        <f t="shared" si="19"/>
        <v>12</v>
      </c>
      <c r="D237" s="3">
        <f t="shared" si="20"/>
        <v>13</v>
      </c>
      <c r="E237" s="3">
        <f t="shared" si="21"/>
        <v>10</v>
      </c>
      <c r="F237" s="3" t="str">
        <f t="shared" si="22"/>
        <v>2014121310</v>
      </c>
      <c r="G237">
        <v>9</v>
      </c>
      <c r="H237">
        <v>0.15</v>
      </c>
      <c r="I237">
        <v>0.6</v>
      </c>
      <c r="J237">
        <v>1017</v>
      </c>
      <c r="K237">
        <v>4</v>
      </c>
    </row>
    <row r="238" spans="1:11" x14ac:dyDescent="0.25">
      <c r="A238" s="1">
        <v>41983.553472222222</v>
      </c>
      <c r="B238" s="3">
        <f t="shared" si="18"/>
        <v>2014</v>
      </c>
      <c r="C238" s="3">
        <f t="shared" si="19"/>
        <v>12</v>
      </c>
      <c r="D238" s="3">
        <f t="shared" si="20"/>
        <v>13</v>
      </c>
      <c r="E238" s="3">
        <f t="shared" si="21"/>
        <v>10</v>
      </c>
      <c r="F238" s="3" t="str">
        <f t="shared" si="22"/>
        <v>2014121310</v>
      </c>
      <c r="G238">
        <v>9</v>
      </c>
      <c r="H238">
        <v>0.15</v>
      </c>
      <c r="I238">
        <v>0.6</v>
      </c>
      <c r="J238">
        <v>1017</v>
      </c>
      <c r="K238">
        <v>4</v>
      </c>
    </row>
    <row r="239" spans="1:11" x14ac:dyDescent="0.25">
      <c r="A239" s="1">
        <v>41983.554166666669</v>
      </c>
      <c r="B239" s="3">
        <f t="shared" si="18"/>
        <v>2014</v>
      </c>
      <c r="C239" s="3">
        <f t="shared" si="19"/>
        <v>12</v>
      </c>
      <c r="D239" s="3">
        <f t="shared" si="20"/>
        <v>13</v>
      </c>
      <c r="E239" s="3">
        <f t="shared" si="21"/>
        <v>10</v>
      </c>
      <c r="F239" s="3" t="str">
        <f t="shared" si="22"/>
        <v>2014121310</v>
      </c>
      <c r="G239">
        <v>9</v>
      </c>
      <c r="H239">
        <v>0.15</v>
      </c>
      <c r="I239">
        <v>0.6</v>
      </c>
      <c r="J239">
        <v>1017</v>
      </c>
      <c r="K239">
        <v>4</v>
      </c>
    </row>
    <row r="240" spans="1:11" x14ac:dyDescent="0.25">
      <c r="A240" s="1">
        <v>41983.554861111108</v>
      </c>
      <c r="B240" s="3">
        <f t="shared" si="18"/>
        <v>2014</v>
      </c>
      <c r="C240" s="3">
        <f t="shared" si="19"/>
        <v>12</v>
      </c>
      <c r="D240" s="3">
        <f t="shared" si="20"/>
        <v>13</v>
      </c>
      <c r="E240" s="3">
        <f t="shared" si="21"/>
        <v>10</v>
      </c>
      <c r="F240" s="3" t="str">
        <f t="shared" si="22"/>
        <v>2014121310</v>
      </c>
      <c r="G240">
        <v>9</v>
      </c>
      <c r="H240">
        <v>0.15</v>
      </c>
      <c r="I240">
        <v>0.6</v>
      </c>
      <c r="J240">
        <v>1017</v>
      </c>
      <c r="K240">
        <v>4</v>
      </c>
    </row>
    <row r="241" spans="1:11" x14ac:dyDescent="0.25">
      <c r="A241" s="1">
        <v>41983.555555555555</v>
      </c>
      <c r="B241" s="3">
        <f t="shared" si="18"/>
        <v>2014</v>
      </c>
      <c r="C241" s="3">
        <f t="shared" si="19"/>
        <v>12</v>
      </c>
      <c r="D241" s="3">
        <f t="shared" si="20"/>
        <v>13</v>
      </c>
      <c r="E241" s="3">
        <f t="shared" si="21"/>
        <v>10</v>
      </c>
      <c r="F241" s="3" t="str">
        <f t="shared" si="22"/>
        <v>2014121310</v>
      </c>
      <c r="G241">
        <v>9</v>
      </c>
      <c r="H241">
        <v>0.15</v>
      </c>
      <c r="I241">
        <v>0.6</v>
      </c>
      <c r="J241">
        <v>1017</v>
      </c>
      <c r="K241">
        <v>4</v>
      </c>
    </row>
    <row r="242" spans="1:11" x14ac:dyDescent="0.25">
      <c r="A242" s="1">
        <v>41983.556250000001</v>
      </c>
      <c r="B242" s="3">
        <f t="shared" si="18"/>
        <v>2014</v>
      </c>
      <c r="C242" s="3">
        <f t="shared" si="19"/>
        <v>12</v>
      </c>
      <c r="D242" s="3">
        <f t="shared" si="20"/>
        <v>13</v>
      </c>
      <c r="E242" s="3">
        <f t="shared" si="21"/>
        <v>10</v>
      </c>
      <c r="F242" s="3" t="str">
        <f t="shared" si="22"/>
        <v>2014121310</v>
      </c>
      <c r="G242">
        <v>9</v>
      </c>
      <c r="H242">
        <v>0.15</v>
      </c>
      <c r="I242">
        <v>0.6</v>
      </c>
      <c r="J242">
        <v>1017</v>
      </c>
      <c r="K242">
        <v>4</v>
      </c>
    </row>
    <row r="243" spans="1:11" x14ac:dyDescent="0.25">
      <c r="A243" s="1">
        <v>41983.556944444441</v>
      </c>
      <c r="B243" s="3">
        <f t="shared" si="18"/>
        <v>2014</v>
      </c>
      <c r="C243" s="3">
        <f t="shared" si="19"/>
        <v>12</v>
      </c>
      <c r="D243" s="3">
        <f t="shared" si="20"/>
        <v>13</v>
      </c>
      <c r="E243" s="3">
        <f t="shared" si="21"/>
        <v>10</v>
      </c>
      <c r="F243" s="3" t="str">
        <f t="shared" si="22"/>
        <v>2014121310</v>
      </c>
      <c r="G243">
        <v>9</v>
      </c>
      <c r="H243">
        <v>0.15</v>
      </c>
      <c r="I243">
        <v>0.6</v>
      </c>
      <c r="J243">
        <v>1017</v>
      </c>
      <c r="K243">
        <v>4</v>
      </c>
    </row>
    <row r="244" spans="1:11" x14ac:dyDescent="0.25">
      <c r="A244" s="1">
        <v>41983.557638888888</v>
      </c>
      <c r="B244" s="3">
        <f t="shared" si="18"/>
        <v>2014</v>
      </c>
      <c r="C244" s="3">
        <f t="shared" si="19"/>
        <v>12</v>
      </c>
      <c r="D244" s="3">
        <f t="shared" si="20"/>
        <v>13</v>
      </c>
      <c r="E244" s="3">
        <f t="shared" si="21"/>
        <v>10</v>
      </c>
      <c r="F244" s="3" t="str">
        <f t="shared" si="22"/>
        <v>2014121310</v>
      </c>
      <c r="G244">
        <v>9</v>
      </c>
      <c r="H244">
        <v>0.15</v>
      </c>
      <c r="I244">
        <v>0.6</v>
      </c>
      <c r="J244">
        <v>1017</v>
      </c>
      <c r="K244">
        <v>4</v>
      </c>
    </row>
    <row r="245" spans="1:11" x14ac:dyDescent="0.25">
      <c r="A245" s="1">
        <v>41983.558333333334</v>
      </c>
      <c r="B245" s="3">
        <f t="shared" si="18"/>
        <v>2014</v>
      </c>
      <c r="C245" s="3">
        <f t="shared" si="19"/>
        <v>12</v>
      </c>
      <c r="D245" s="3">
        <f t="shared" si="20"/>
        <v>13</v>
      </c>
      <c r="E245" s="3">
        <f t="shared" si="21"/>
        <v>10</v>
      </c>
      <c r="F245" s="3" t="str">
        <f t="shared" si="22"/>
        <v>2014121310</v>
      </c>
      <c r="G245">
        <v>9</v>
      </c>
      <c r="H245">
        <v>0.15</v>
      </c>
      <c r="I245">
        <v>0.6</v>
      </c>
      <c r="J245">
        <v>1017</v>
      </c>
      <c r="K245">
        <v>4</v>
      </c>
    </row>
    <row r="246" spans="1:11" x14ac:dyDescent="0.25">
      <c r="A246" s="1">
        <v>41983.559027777781</v>
      </c>
      <c r="B246" s="3">
        <f t="shared" si="18"/>
        <v>2014</v>
      </c>
      <c r="C246" s="3">
        <f t="shared" si="19"/>
        <v>12</v>
      </c>
      <c r="D246" s="3">
        <f t="shared" si="20"/>
        <v>13</v>
      </c>
      <c r="E246" s="3">
        <f t="shared" si="21"/>
        <v>10</v>
      </c>
      <c r="F246" s="3" t="str">
        <f t="shared" si="22"/>
        <v>2014121310</v>
      </c>
      <c r="G246">
        <v>9</v>
      </c>
      <c r="H246">
        <v>0.15</v>
      </c>
      <c r="I246">
        <v>0.6</v>
      </c>
      <c r="J246">
        <v>1017</v>
      </c>
      <c r="K246">
        <v>4</v>
      </c>
    </row>
    <row r="247" spans="1:11" x14ac:dyDescent="0.25">
      <c r="A247" s="1">
        <v>41983.55972222222</v>
      </c>
      <c r="B247" s="3">
        <f t="shared" si="18"/>
        <v>2014</v>
      </c>
      <c r="C247" s="3">
        <f t="shared" si="19"/>
        <v>12</v>
      </c>
      <c r="D247" s="3">
        <f t="shared" si="20"/>
        <v>13</v>
      </c>
      <c r="E247" s="3">
        <f t="shared" si="21"/>
        <v>10</v>
      </c>
      <c r="F247" s="3" t="str">
        <f t="shared" si="22"/>
        <v>2014121310</v>
      </c>
      <c r="G247">
        <v>9</v>
      </c>
      <c r="H247">
        <v>0.15</v>
      </c>
      <c r="I247">
        <v>0.6</v>
      </c>
      <c r="J247">
        <v>1017</v>
      </c>
      <c r="K247">
        <v>4</v>
      </c>
    </row>
    <row r="248" spans="1:11" x14ac:dyDescent="0.25">
      <c r="A248" s="1">
        <v>41983.560416666667</v>
      </c>
      <c r="B248" s="3">
        <f t="shared" si="18"/>
        <v>2014</v>
      </c>
      <c r="C248" s="3">
        <f t="shared" si="19"/>
        <v>12</v>
      </c>
      <c r="D248" s="3">
        <f t="shared" si="20"/>
        <v>13</v>
      </c>
      <c r="E248" s="3">
        <f t="shared" si="21"/>
        <v>10</v>
      </c>
      <c r="F248" s="3" t="str">
        <f t="shared" si="22"/>
        <v>2014121310</v>
      </c>
      <c r="G248">
        <v>9</v>
      </c>
      <c r="H248">
        <v>0.15</v>
      </c>
      <c r="I248">
        <v>0.6</v>
      </c>
      <c r="J248">
        <v>1017</v>
      </c>
      <c r="K248">
        <v>4</v>
      </c>
    </row>
    <row r="249" spans="1:11" x14ac:dyDescent="0.25">
      <c r="A249" s="1">
        <v>41983.561111111114</v>
      </c>
      <c r="B249" s="3">
        <f t="shared" si="18"/>
        <v>2014</v>
      </c>
      <c r="C249" s="3">
        <f t="shared" si="19"/>
        <v>12</v>
      </c>
      <c r="D249" s="3">
        <f t="shared" si="20"/>
        <v>13</v>
      </c>
      <c r="E249" s="3">
        <f t="shared" si="21"/>
        <v>10</v>
      </c>
      <c r="F249" s="3" t="str">
        <f t="shared" si="22"/>
        <v>2014121310</v>
      </c>
      <c r="G249">
        <v>9</v>
      </c>
      <c r="H249">
        <v>0.15</v>
      </c>
      <c r="I249">
        <v>0.6</v>
      </c>
      <c r="J249">
        <v>1017</v>
      </c>
      <c r="K249">
        <v>4</v>
      </c>
    </row>
    <row r="250" spans="1:11" x14ac:dyDescent="0.25">
      <c r="A250" s="1">
        <v>41983.561805555553</v>
      </c>
      <c r="B250" s="3">
        <f t="shared" si="18"/>
        <v>2014</v>
      </c>
      <c r="C250" s="3">
        <f t="shared" si="19"/>
        <v>12</v>
      </c>
      <c r="D250" s="3">
        <f t="shared" si="20"/>
        <v>13</v>
      </c>
      <c r="E250" s="3">
        <f t="shared" si="21"/>
        <v>10</v>
      </c>
      <c r="F250" s="3" t="str">
        <f t="shared" si="22"/>
        <v>2014121310</v>
      </c>
      <c r="G250">
        <v>9</v>
      </c>
      <c r="H250">
        <v>0.15</v>
      </c>
      <c r="I250">
        <v>0.6</v>
      </c>
      <c r="J250">
        <v>1017</v>
      </c>
      <c r="K250">
        <v>4</v>
      </c>
    </row>
    <row r="251" spans="1:11" x14ac:dyDescent="0.25">
      <c r="A251" s="1">
        <v>41983.5625</v>
      </c>
      <c r="B251" s="3">
        <f t="shared" si="18"/>
        <v>2014</v>
      </c>
      <c r="C251" s="3">
        <f t="shared" si="19"/>
        <v>12</v>
      </c>
      <c r="D251" s="3">
        <f t="shared" si="20"/>
        <v>13</v>
      </c>
      <c r="E251" s="3">
        <f t="shared" si="21"/>
        <v>10</v>
      </c>
      <c r="F251" s="3" t="str">
        <f t="shared" si="22"/>
        <v>2014121310</v>
      </c>
      <c r="G251">
        <v>9</v>
      </c>
      <c r="H251">
        <v>0.15</v>
      </c>
      <c r="I251">
        <v>0.6</v>
      </c>
      <c r="J251">
        <v>1017</v>
      </c>
      <c r="K251">
        <v>4</v>
      </c>
    </row>
    <row r="252" spans="1:11" x14ac:dyDescent="0.25">
      <c r="A252" s="1">
        <v>41983.563194444447</v>
      </c>
      <c r="B252" s="3">
        <f t="shared" si="18"/>
        <v>2014</v>
      </c>
      <c r="C252" s="3">
        <f t="shared" si="19"/>
        <v>12</v>
      </c>
      <c r="D252" s="3">
        <f t="shared" si="20"/>
        <v>13</v>
      </c>
      <c r="E252" s="3">
        <f t="shared" si="21"/>
        <v>10</v>
      </c>
      <c r="F252" s="3" t="str">
        <f t="shared" si="22"/>
        <v>2014121310</v>
      </c>
      <c r="G252">
        <v>9</v>
      </c>
      <c r="H252">
        <v>0.15</v>
      </c>
      <c r="I252">
        <v>0.6</v>
      </c>
      <c r="J252">
        <v>1017</v>
      </c>
      <c r="K252">
        <v>4</v>
      </c>
    </row>
    <row r="253" spans="1:11" x14ac:dyDescent="0.25">
      <c r="A253" s="1">
        <v>41989.339583333334</v>
      </c>
      <c r="B253" s="3">
        <f t="shared" si="18"/>
        <v>2014</v>
      </c>
      <c r="C253" s="3">
        <f t="shared" si="19"/>
        <v>12</v>
      </c>
      <c r="D253" s="3">
        <f t="shared" si="20"/>
        <v>8</v>
      </c>
      <c r="E253" s="3">
        <f t="shared" si="21"/>
        <v>16</v>
      </c>
      <c r="F253" s="3" t="str">
        <f t="shared" si="22"/>
        <v>201412816</v>
      </c>
      <c r="G253">
        <v>4</v>
      </c>
      <c r="H253">
        <v>0.03</v>
      </c>
      <c r="I253">
        <v>0.76</v>
      </c>
      <c r="J253">
        <v>1016</v>
      </c>
      <c r="K253">
        <v>1</v>
      </c>
    </row>
    <row r="254" spans="1:11" x14ac:dyDescent="0.25">
      <c r="A254" s="1">
        <v>41989.340277777781</v>
      </c>
      <c r="B254" s="3">
        <f t="shared" si="18"/>
        <v>2014</v>
      </c>
      <c r="C254" s="3">
        <f t="shared" si="19"/>
        <v>12</v>
      </c>
      <c r="D254" s="3">
        <f t="shared" si="20"/>
        <v>8</v>
      </c>
      <c r="E254" s="3">
        <f t="shared" si="21"/>
        <v>16</v>
      </c>
      <c r="F254" s="3" t="str">
        <f t="shared" si="22"/>
        <v>201412816</v>
      </c>
      <c r="G254">
        <f>G253+3/245</f>
        <v>4.0122448979591834</v>
      </c>
      <c r="H254">
        <v>0.03</v>
      </c>
      <c r="I254">
        <v>0.76</v>
      </c>
      <c r="J254">
        <v>1016</v>
      </c>
      <c r="K254">
        <v>1</v>
      </c>
    </row>
    <row r="255" spans="1:11" x14ac:dyDescent="0.25">
      <c r="A255" s="1">
        <v>41989.34097222222</v>
      </c>
      <c r="B255" s="3">
        <f t="shared" si="18"/>
        <v>2014</v>
      </c>
      <c r="C255" s="3">
        <f t="shared" si="19"/>
        <v>12</v>
      </c>
      <c r="D255" s="3">
        <f t="shared" si="20"/>
        <v>8</v>
      </c>
      <c r="E255" s="3">
        <f t="shared" si="21"/>
        <v>16</v>
      </c>
      <c r="F255" s="3" t="str">
        <f t="shared" si="22"/>
        <v>201412816</v>
      </c>
      <c r="G255">
        <f t="shared" ref="G255:G318" si="23">G254+3/245</f>
        <v>4.0244897959183668</v>
      </c>
      <c r="H255">
        <v>0.03</v>
      </c>
      <c r="I255">
        <v>0.76</v>
      </c>
      <c r="J255">
        <v>1016</v>
      </c>
      <c r="K255">
        <v>1</v>
      </c>
    </row>
    <row r="256" spans="1:11" x14ac:dyDescent="0.25">
      <c r="A256" s="1">
        <v>41989.341666666667</v>
      </c>
      <c r="B256" s="3">
        <f t="shared" si="18"/>
        <v>2014</v>
      </c>
      <c r="C256" s="3">
        <f t="shared" si="19"/>
        <v>12</v>
      </c>
      <c r="D256" s="3">
        <f t="shared" si="20"/>
        <v>8</v>
      </c>
      <c r="E256" s="3">
        <f t="shared" si="21"/>
        <v>16</v>
      </c>
      <c r="F256" s="3" t="str">
        <f t="shared" si="22"/>
        <v>201412816</v>
      </c>
      <c r="G256">
        <f t="shared" si="23"/>
        <v>4.0367346938775501</v>
      </c>
      <c r="H256">
        <v>0.03</v>
      </c>
      <c r="I256">
        <v>0.76</v>
      </c>
      <c r="J256">
        <v>1016</v>
      </c>
      <c r="K256">
        <v>1</v>
      </c>
    </row>
    <row r="257" spans="1:11" x14ac:dyDescent="0.25">
      <c r="A257" s="1">
        <v>41989.342361111114</v>
      </c>
      <c r="B257" s="3">
        <f t="shared" si="18"/>
        <v>2014</v>
      </c>
      <c r="C257" s="3">
        <f t="shared" si="19"/>
        <v>12</v>
      </c>
      <c r="D257" s="3">
        <f t="shared" si="20"/>
        <v>8</v>
      </c>
      <c r="E257" s="3">
        <f t="shared" si="21"/>
        <v>16</v>
      </c>
      <c r="F257" s="3" t="str">
        <f t="shared" si="22"/>
        <v>201412816</v>
      </c>
      <c r="G257">
        <f t="shared" si="23"/>
        <v>4.0489795918367335</v>
      </c>
      <c r="H257">
        <v>0.03</v>
      </c>
      <c r="I257">
        <v>0.76</v>
      </c>
      <c r="J257">
        <v>1016</v>
      </c>
      <c r="K257">
        <v>1</v>
      </c>
    </row>
    <row r="258" spans="1:11" x14ac:dyDescent="0.25">
      <c r="A258" s="1">
        <v>41989.343055555553</v>
      </c>
      <c r="B258" s="3">
        <f t="shared" si="18"/>
        <v>2014</v>
      </c>
      <c r="C258" s="3">
        <f t="shared" si="19"/>
        <v>12</v>
      </c>
      <c r="D258" s="3">
        <f t="shared" si="20"/>
        <v>8</v>
      </c>
      <c r="E258" s="3">
        <f t="shared" si="21"/>
        <v>16</v>
      </c>
      <c r="F258" s="3" t="str">
        <f t="shared" si="22"/>
        <v>201412816</v>
      </c>
      <c r="G258">
        <f t="shared" si="23"/>
        <v>4.0612244897959169</v>
      </c>
      <c r="H258">
        <v>0.03</v>
      </c>
      <c r="I258">
        <v>0.76</v>
      </c>
      <c r="J258">
        <v>1016</v>
      </c>
      <c r="K258">
        <v>1</v>
      </c>
    </row>
    <row r="259" spans="1:11" x14ac:dyDescent="0.25">
      <c r="A259" s="1">
        <v>41989.34375</v>
      </c>
      <c r="B259" s="3">
        <f t="shared" ref="B259:B322" si="24">YEAR(A259)</f>
        <v>2014</v>
      </c>
      <c r="C259" s="3">
        <f t="shared" ref="C259:C322" si="25">MONTH(A259)</f>
        <v>12</v>
      </c>
      <c r="D259" s="3">
        <f t="shared" ref="D259:D322" si="26">HOUR(A259)</f>
        <v>8</v>
      </c>
      <c r="E259" s="3">
        <f t="shared" ref="E259:E322" si="27">DAY(A259)</f>
        <v>16</v>
      </c>
      <c r="F259" s="3" t="str">
        <f t="shared" ref="F259:F322" si="28">B259&amp;C259&amp;D259&amp;E259</f>
        <v>201412816</v>
      </c>
      <c r="G259">
        <f t="shared" si="23"/>
        <v>4.0734693877551003</v>
      </c>
      <c r="H259">
        <v>0.03</v>
      </c>
      <c r="I259">
        <v>0.76</v>
      </c>
      <c r="J259">
        <v>1016</v>
      </c>
      <c r="K259">
        <v>1</v>
      </c>
    </row>
    <row r="260" spans="1:11" x14ac:dyDescent="0.25">
      <c r="A260" s="1">
        <v>41989.344444444447</v>
      </c>
      <c r="B260" s="3">
        <f t="shared" si="24"/>
        <v>2014</v>
      </c>
      <c r="C260" s="3">
        <f t="shared" si="25"/>
        <v>12</v>
      </c>
      <c r="D260" s="3">
        <f t="shared" si="26"/>
        <v>8</v>
      </c>
      <c r="E260" s="3">
        <f t="shared" si="27"/>
        <v>16</v>
      </c>
      <c r="F260" s="3" t="str">
        <f t="shared" si="28"/>
        <v>201412816</v>
      </c>
      <c r="G260">
        <f t="shared" si="23"/>
        <v>4.0857142857142836</v>
      </c>
      <c r="H260">
        <v>0.03</v>
      </c>
      <c r="I260">
        <v>0.76</v>
      </c>
      <c r="J260">
        <v>1016</v>
      </c>
      <c r="K260">
        <v>1</v>
      </c>
    </row>
    <row r="261" spans="1:11" x14ac:dyDescent="0.25">
      <c r="A261" s="1">
        <v>41989.345138888886</v>
      </c>
      <c r="B261" s="3">
        <f t="shared" si="24"/>
        <v>2014</v>
      </c>
      <c r="C261" s="3">
        <f t="shared" si="25"/>
        <v>12</v>
      </c>
      <c r="D261" s="3">
        <f t="shared" si="26"/>
        <v>8</v>
      </c>
      <c r="E261" s="3">
        <f t="shared" si="27"/>
        <v>16</v>
      </c>
      <c r="F261" s="3" t="str">
        <f t="shared" si="28"/>
        <v>201412816</v>
      </c>
      <c r="G261">
        <f t="shared" si="23"/>
        <v>4.097959183673467</v>
      </c>
      <c r="H261">
        <v>0.03</v>
      </c>
      <c r="I261">
        <v>0.76</v>
      </c>
      <c r="J261">
        <v>1016</v>
      </c>
      <c r="K261">
        <v>1</v>
      </c>
    </row>
    <row r="262" spans="1:11" x14ac:dyDescent="0.25">
      <c r="A262" s="1">
        <v>41989.345833333333</v>
      </c>
      <c r="B262" s="3">
        <f t="shared" si="24"/>
        <v>2014</v>
      </c>
      <c r="C262" s="3">
        <f t="shared" si="25"/>
        <v>12</v>
      </c>
      <c r="D262" s="3">
        <f t="shared" si="26"/>
        <v>8</v>
      </c>
      <c r="E262" s="3">
        <f t="shared" si="27"/>
        <v>16</v>
      </c>
      <c r="F262" s="3" t="str">
        <f t="shared" si="28"/>
        <v>201412816</v>
      </c>
      <c r="G262">
        <f t="shared" si="23"/>
        <v>4.1102040816326504</v>
      </c>
      <c r="H262">
        <v>0.03</v>
      </c>
      <c r="I262">
        <v>0.76</v>
      </c>
      <c r="J262">
        <v>1016</v>
      </c>
      <c r="K262">
        <v>1</v>
      </c>
    </row>
    <row r="263" spans="1:11" x14ac:dyDescent="0.25">
      <c r="A263" s="1">
        <v>41989.34652777778</v>
      </c>
      <c r="B263" s="3">
        <f t="shared" si="24"/>
        <v>2014</v>
      </c>
      <c r="C263" s="3">
        <f t="shared" si="25"/>
        <v>12</v>
      </c>
      <c r="D263" s="3">
        <f t="shared" si="26"/>
        <v>8</v>
      </c>
      <c r="E263" s="3">
        <f t="shared" si="27"/>
        <v>16</v>
      </c>
      <c r="F263" s="3" t="str">
        <f t="shared" si="28"/>
        <v>201412816</v>
      </c>
      <c r="G263">
        <f t="shared" si="23"/>
        <v>4.1224489795918338</v>
      </c>
      <c r="H263">
        <v>0.03</v>
      </c>
      <c r="I263">
        <v>0.76</v>
      </c>
      <c r="J263">
        <v>1016</v>
      </c>
      <c r="K263">
        <v>1</v>
      </c>
    </row>
    <row r="264" spans="1:11" x14ac:dyDescent="0.25">
      <c r="A264" s="1">
        <v>41989.347222222219</v>
      </c>
      <c r="B264" s="3">
        <f t="shared" si="24"/>
        <v>2014</v>
      </c>
      <c r="C264" s="3">
        <f t="shared" si="25"/>
        <v>12</v>
      </c>
      <c r="D264" s="3">
        <f t="shared" si="26"/>
        <v>8</v>
      </c>
      <c r="E264" s="3">
        <f t="shared" si="27"/>
        <v>16</v>
      </c>
      <c r="F264" s="3" t="str">
        <f t="shared" si="28"/>
        <v>201412816</v>
      </c>
      <c r="G264">
        <f t="shared" si="23"/>
        <v>4.1346938775510171</v>
      </c>
      <c r="H264">
        <v>0.03</v>
      </c>
      <c r="I264">
        <v>0.76</v>
      </c>
      <c r="J264">
        <v>1016</v>
      </c>
      <c r="K264">
        <v>1</v>
      </c>
    </row>
    <row r="265" spans="1:11" x14ac:dyDescent="0.25">
      <c r="A265" s="1">
        <v>41989.347916666666</v>
      </c>
      <c r="B265" s="3">
        <f t="shared" si="24"/>
        <v>2014</v>
      </c>
      <c r="C265" s="3">
        <f t="shared" si="25"/>
        <v>12</v>
      </c>
      <c r="D265" s="3">
        <f t="shared" si="26"/>
        <v>8</v>
      </c>
      <c r="E265" s="3">
        <f t="shared" si="27"/>
        <v>16</v>
      </c>
      <c r="F265" s="3" t="str">
        <f t="shared" si="28"/>
        <v>201412816</v>
      </c>
      <c r="G265">
        <f t="shared" si="23"/>
        <v>4.1469387755102005</v>
      </c>
      <c r="H265">
        <v>0.03</v>
      </c>
      <c r="I265">
        <v>0.76</v>
      </c>
      <c r="J265">
        <v>1016</v>
      </c>
      <c r="K265">
        <v>1</v>
      </c>
    </row>
    <row r="266" spans="1:11" x14ac:dyDescent="0.25">
      <c r="A266" s="1">
        <v>41989.348611111112</v>
      </c>
      <c r="B266" s="3">
        <f t="shared" si="24"/>
        <v>2014</v>
      </c>
      <c r="C266" s="3">
        <f t="shared" si="25"/>
        <v>12</v>
      </c>
      <c r="D266" s="3">
        <f t="shared" si="26"/>
        <v>8</v>
      </c>
      <c r="E266" s="3">
        <f t="shared" si="27"/>
        <v>16</v>
      </c>
      <c r="F266" s="3" t="str">
        <f t="shared" si="28"/>
        <v>201412816</v>
      </c>
      <c r="G266">
        <f t="shared" si="23"/>
        <v>4.1591836734693839</v>
      </c>
      <c r="H266">
        <v>0.03</v>
      </c>
      <c r="I266">
        <v>0.76</v>
      </c>
      <c r="J266">
        <v>1016</v>
      </c>
      <c r="K266">
        <v>1</v>
      </c>
    </row>
    <row r="267" spans="1:11" x14ac:dyDescent="0.25">
      <c r="A267" s="1">
        <v>41989.349305555559</v>
      </c>
      <c r="B267" s="3">
        <f t="shared" si="24"/>
        <v>2014</v>
      </c>
      <c r="C267" s="3">
        <f t="shared" si="25"/>
        <v>12</v>
      </c>
      <c r="D267" s="3">
        <f t="shared" si="26"/>
        <v>8</v>
      </c>
      <c r="E267" s="3">
        <f t="shared" si="27"/>
        <v>16</v>
      </c>
      <c r="F267" s="3" t="str">
        <f t="shared" si="28"/>
        <v>201412816</v>
      </c>
      <c r="G267">
        <f t="shared" si="23"/>
        <v>4.1714285714285673</v>
      </c>
      <c r="H267">
        <v>0.03</v>
      </c>
      <c r="I267">
        <v>0.76</v>
      </c>
      <c r="J267">
        <v>1016</v>
      </c>
      <c r="K267">
        <v>1</v>
      </c>
    </row>
    <row r="268" spans="1:11" x14ac:dyDescent="0.25">
      <c r="A268" s="1">
        <v>41989.35</v>
      </c>
      <c r="B268" s="3">
        <f t="shared" si="24"/>
        <v>2014</v>
      </c>
      <c r="C268" s="3">
        <f t="shared" si="25"/>
        <v>12</v>
      </c>
      <c r="D268" s="3">
        <f t="shared" si="26"/>
        <v>8</v>
      </c>
      <c r="E268" s="3">
        <f t="shared" si="27"/>
        <v>16</v>
      </c>
      <c r="F268" s="3" t="str">
        <f t="shared" si="28"/>
        <v>201412816</v>
      </c>
      <c r="G268">
        <f t="shared" si="23"/>
        <v>4.1836734693877506</v>
      </c>
      <c r="H268">
        <v>0.03</v>
      </c>
      <c r="I268">
        <v>0.76</v>
      </c>
      <c r="J268">
        <v>1016</v>
      </c>
      <c r="K268">
        <v>1</v>
      </c>
    </row>
    <row r="269" spans="1:11" x14ac:dyDescent="0.25">
      <c r="A269" s="1">
        <v>41989.350694444445</v>
      </c>
      <c r="B269" s="3">
        <f t="shared" si="24"/>
        <v>2014</v>
      </c>
      <c r="C269" s="3">
        <f t="shared" si="25"/>
        <v>12</v>
      </c>
      <c r="D269" s="3">
        <f t="shared" si="26"/>
        <v>8</v>
      </c>
      <c r="E269" s="3">
        <f t="shared" si="27"/>
        <v>16</v>
      </c>
      <c r="F269" s="3" t="str">
        <f t="shared" si="28"/>
        <v>201412816</v>
      </c>
      <c r="G269">
        <f t="shared" si="23"/>
        <v>4.195918367346934</v>
      </c>
      <c r="H269">
        <v>0.03</v>
      </c>
      <c r="I269">
        <v>0.76</v>
      </c>
      <c r="J269">
        <v>1016</v>
      </c>
      <c r="K269">
        <v>1</v>
      </c>
    </row>
    <row r="270" spans="1:11" x14ac:dyDescent="0.25">
      <c r="A270" s="1">
        <v>41989.351388888892</v>
      </c>
      <c r="B270" s="3">
        <f t="shared" si="24"/>
        <v>2014</v>
      </c>
      <c r="C270" s="3">
        <f t="shared" si="25"/>
        <v>12</v>
      </c>
      <c r="D270" s="3">
        <f t="shared" si="26"/>
        <v>8</v>
      </c>
      <c r="E270" s="3">
        <f t="shared" si="27"/>
        <v>16</v>
      </c>
      <c r="F270" s="3" t="str">
        <f t="shared" si="28"/>
        <v>201412816</v>
      </c>
      <c r="G270">
        <f t="shared" si="23"/>
        <v>4.2081632653061174</v>
      </c>
      <c r="H270">
        <v>0.03</v>
      </c>
      <c r="I270">
        <v>0.76</v>
      </c>
      <c r="J270">
        <v>1016</v>
      </c>
      <c r="K270">
        <v>1</v>
      </c>
    </row>
    <row r="271" spans="1:11" x14ac:dyDescent="0.25">
      <c r="A271" s="1">
        <v>41989.352083333331</v>
      </c>
      <c r="B271" s="3">
        <f t="shared" si="24"/>
        <v>2014</v>
      </c>
      <c r="C271" s="3">
        <f t="shared" si="25"/>
        <v>12</v>
      </c>
      <c r="D271" s="3">
        <f t="shared" si="26"/>
        <v>8</v>
      </c>
      <c r="E271" s="3">
        <f t="shared" si="27"/>
        <v>16</v>
      </c>
      <c r="F271" s="3" t="str">
        <f t="shared" si="28"/>
        <v>201412816</v>
      </c>
      <c r="G271">
        <f t="shared" si="23"/>
        <v>4.2204081632653008</v>
      </c>
      <c r="H271">
        <v>0.03</v>
      </c>
      <c r="I271">
        <v>0.76</v>
      </c>
      <c r="J271">
        <v>1016</v>
      </c>
      <c r="K271">
        <v>1</v>
      </c>
    </row>
    <row r="272" spans="1:11" x14ac:dyDescent="0.25">
      <c r="A272" s="1">
        <v>41989.352777777778</v>
      </c>
      <c r="B272" s="3">
        <f t="shared" si="24"/>
        <v>2014</v>
      </c>
      <c r="C272" s="3">
        <f t="shared" si="25"/>
        <v>12</v>
      </c>
      <c r="D272" s="3">
        <f t="shared" si="26"/>
        <v>8</v>
      </c>
      <c r="E272" s="3">
        <f t="shared" si="27"/>
        <v>16</v>
      </c>
      <c r="F272" s="3" t="str">
        <f t="shared" si="28"/>
        <v>201412816</v>
      </c>
      <c r="G272">
        <f t="shared" si="23"/>
        <v>4.2326530612244841</v>
      </c>
      <c r="H272">
        <v>0.03</v>
      </c>
      <c r="I272">
        <v>0.76</v>
      </c>
      <c r="J272">
        <v>1016</v>
      </c>
      <c r="K272">
        <v>1</v>
      </c>
    </row>
    <row r="273" spans="1:11" x14ac:dyDescent="0.25">
      <c r="A273" s="1">
        <v>41989.353472222225</v>
      </c>
      <c r="B273" s="3">
        <f t="shared" si="24"/>
        <v>2014</v>
      </c>
      <c r="C273" s="3">
        <f t="shared" si="25"/>
        <v>12</v>
      </c>
      <c r="D273" s="3">
        <f t="shared" si="26"/>
        <v>8</v>
      </c>
      <c r="E273" s="3">
        <f t="shared" si="27"/>
        <v>16</v>
      </c>
      <c r="F273" s="3" t="str">
        <f t="shared" si="28"/>
        <v>201412816</v>
      </c>
      <c r="G273">
        <f t="shared" si="23"/>
        <v>4.2448979591836675</v>
      </c>
      <c r="H273">
        <v>0.03</v>
      </c>
      <c r="I273">
        <v>0.76</v>
      </c>
      <c r="J273">
        <v>1016</v>
      </c>
      <c r="K273">
        <v>1</v>
      </c>
    </row>
    <row r="274" spans="1:11" x14ac:dyDescent="0.25">
      <c r="A274" s="1">
        <v>41989.354166666664</v>
      </c>
      <c r="B274" s="3">
        <f t="shared" si="24"/>
        <v>2014</v>
      </c>
      <c r="C274" s="3">
        <f t="shared" si="25"/>
        <v>12</v>
      </c>
      <c r="D274" s="3">
        <f t="shared" si="26"/>
        <v>8</v>
      </c>
      <c r="E274" s="3">
        <f t="shared" si="27"/>
        <v>16</v>
      </c>
      <c r="F274" s="3" t="str">
        <f t="shared" si="28"/>
        <v>201412816</v>
      </c>
      <c r="G274">
        <f t="shared" si="23"/>
        <v>4.2571428571428509</v>
      </c>
      <c r="H274">
        <v>0.03</v>
      </c>
      <c r="I274">
        <v>0.76</v>
      </c>
      <c r="J274">
        <v>1016</v>
      </c>
      <c r="K274">
        <v>1</v>
      </c>
    </row>
    <row r="275" spans="1:11" x14ac:dyDescent="0.25">
      <c r="A275" s="1">
        <v>41989.354861111111</v>
      </c>
      <c r="B275" s="3">
        <f t="shared" si="24"/>
        <v>2014</v>
      </c>
      <c r="C275" s="3">
        <f t="shared" si="25"/>
        <v>12</v>
      </c>
      <c r="D275" s="3">
        <f t="shared" si="26"/>
        <v>8</v>
      </c>
      <c r="E275" s="3">
        <f t="shared" si="27"/>
        <v>16</v>
      </c>
      <c r="F275" s="3" t="str">
        <f t="shared" si="28"/>
        <v>201412816</v>
      </c>
      <c r="G275">
        <f t="shared" si="23"/>
        <v>4.2693877551020343</v>
      </c>
      <c r="H275">
        <v>0.03</v>
      </c>
      <c r="I275">
        <v>0.76</v>
      </c>
      <c r="J275">
        <v>1016</v>
      </c>
      <c r="K275">
        <v>1</v>
      </c>
    </row>
    <row r="276" spans="1:11" x14ac:dyDescent="0.25">
      <c r="A276" s="1">
        <v>41989.355555555558</v>
      </c>
      <c r="B276" s="3">
        <f t="shared" si="24"/>
        <v>2014</v>
      </c>
      <c r="C276" s="3">
        <f t="shared" si="25"/>
        <v>12</v>
      </c>
      <c r="D276" s="3">
        <f t="shared" si="26"/>
        <v>8</v>
      </c>
      <c r="E276" s="3">
        <f t="shared" si="27"/>
        <v>16</v>
      </c>
      <c r="F276" s="3" t="str">
        <f t="shared" si="28"/>
        <v>201412816</v>
      </c>
      <c r="G276">
        <f t="shared" si="23"/>
        <v>4.2816326530612177</v>
      </c>
      <c r="H276">
        <v>0.03</v>
      </c>
      <c r="I276">
        <v>0.76</v>
      </c>
      <c r="J276">
        <v>1016</v>
      </c>
      <c r="K276">
        <v>1</v>
      </c>
    </row>
    <row r="277" spans="1:11" x14ac:dyDescent="0.25">
      <c r="A277" s="1">
        <v>41989.356249999997</v>
      </c>
      <c r="B277" s="3">
        <f t="shared" si="24"/>
        <v>2014</v>
      </c>
      <c r="C277" s="3">
        <f t="shared" si="25"/>
        <v>12</v>
      </c>
      <c r="D277" s="3">
        <f t="shared" si="26"/>
        <v>8</v>
      </c>
      <c r="E277" s="3">
        <f t="shared" si="27"/>
        <v>16</v>
      </c>
      <c r="F277" s="3" t="str">
        <f t="shared" si="28"/>
        <v>201412816</v>
      </c>
      <c r="G277">
        <f t="shared" si="23"/>
        <v>4.293877551020401</v>
      </c>
      <c r="H277">
        <v>0.03</v>
      </c>
      <c r="I277">
        <v>0.76</v>
      </c>
      <c r="J277">
        <v>1016</v>
      </c>
      <c r="K277">
        <v>1</v>
      </c>
    </row>
    <row r="278" spans="1:11" x14ac:dyDescent="0.25">
      <c r="A278" s="1">
        <v>41989.356944444444</v>
      </c>
      <c r="B278" s="3">
        <f t="shared" si="24"/>
        <v>2014</v>
      </c>
      <c r="C278" s="3">
        <f t="shared" si="25"/>
        <v>12</v>
      </c>
      <c r="D278" s="3">
        <f t="shared" si="26"/>
        <v>8</v>
      </c>
      <c r="E278" s="3">
        <f t="shared" si="27"/>
        <v>16</v>
      </c>
      <c r="F278" s="3" t="str">
        <f t="shared" si="28"/>
        <v>201412816</v>
      </c>
      <c r="G278">
        <f t="shared" si="23"/>
        <v>4.3061224489795844</v>
      </c>
      <c r="H278">
        <v>0.03</v>
      </c>
      <c r="I278">
        <v>0.76</v>
      </c>
      <c r="J278">
        <v>1016</v>
      </c>
      <c r="K278">
        <v>1</v>
      </c>
    </row>
    <row r="279" spans="1:11" x14ac:dyDescent="0.25">
      <c r="A279" s="1">
        <v>41989.357638888891</v>
      </c>
      <c r="B279" s="3">
        <f t="shared" si="24"/>
        <v>2014</v>
      </c>
      <c r="C279" s="3">
        <f t="shared" si="25"/>
        <v>12</v>
      </c>
      <c r="D279" s="3">
        <f t="shared" si="26"/>
        <v>8</v>
      </c>
      <c r="E279" s="3">
        <f t="shared" si="27"/>
        <v>16</v>
      </c>
      <c r="F279" s="3" t="str">
        <f t="shared" si="28"/>
        <v>201412816</v>
      </c>
      <c r="G279">
        <f t="shared" si="23"/>
        <v>4.3183673469387678</v>
      </c>
      <c r="H279">
        <v>0.03</v>
      </c>
      <c r="I279">
        <v>0.76</v>
      </c>
      <c r="J279">
        <v>1016</v>
      </c>
      <c r="K279">
        <v>1</v>
      </c>
    </row>
    <row r="280" spans="1:11" x14ac:dyDescent="0.25">
      <c r="A280" s="1">
        <v>41989.35833333333</v>
      </c>
      <c r="B280" s="3">
        <f t="shared" si="24"/>
        <v>2014</v>
      </c>
      <c r="C280" s="3">
        <f t="shared" si="25"/>
        <v>12</v>
      </c>
      <c r="D280" s="3">
        <f t="shared" si="26"/>
        <v>8</v>
      </c>
      <c r="E280" s="3">
        <f t="shared" si="27"/>
        <v>16</v>
      </c>
      <c r="F280" s="3" t="str">
        <f t="shared" si="28"/>
        <v>201412816</v>
      </c>
      <c r="G280">
        <f t="shared" si="23"/>
        <v>4.3306122448979512</v>
      </c>
      <c r="H280">
        <v>0.03</v>
      </c>
      <c r="I280">
        <v>0.76</v>
      </c>
      <c r="J280">
        <v>1016</v>
      </c>
      <c r="K280">
        <v>1</v>
      </c>
    </row>
    <row r="281" spans="1:11" x14ac:dyDescent="0.25">
      <c r="A281" s="1">
        <v>41989.359027777777</v>
      </c>
      <c r="B281" s="3">
        <f t="shared" si="24"/>
        <v>2014</v>
      </c>
      <c r="C281" s="3">
        <f t="shared" si="25"/>
        <v>12</v>
      </c>
      <c r="D281" s="3">
        <f t="shared" si="26"/>
        <v>8</v>
      </c>
      <c r="E281" s="3">
        <f t="shared" si="27"/>
        <v>16</v>
      </c>
      <c r="F281" s="3" t="str">
        <f t="shared" si="28"/>
        <v>201412816</v>
      </c>
      <c r="G281">
        <f t="shared" si="23"/>
        <v>4.3428571428571345</v>
      </c>
      <c r="H281">
        <v>0.03</v>
      </c>
      <c r="I281">
        <v>0.76</v>
      </c>
      <c r="J281">
        <v>1016</v>
      </c>
      <c r="K281">
        <v>1</v>
      </c>
    </row>
    <row r="282" spans="1:11" x14ac:dyDescent="0.25">
      <c r="A282" s="1">
        <v>41989.359722222223</v>
      </c>
      <c r="B282" s="3">
        <f t="shared" si="24"/>
        <v>2014</v>
      </c>
      <c r="C282" s="3">
        <f t="shared" si="25"/>
        <v>12</v>
      </c>
      <c r="D282" s="3">
        <f t="shared" si="26"/>
        <v>8</v>
      </c>
      <c r="E282" s="3">
        <f t="shared" si="27"/>
        <v>16</v>
      </c>
      <c r="F282" s="3" t="str">
        <f t="shared" si="28"/>
        <v>201412816</v>
      </c>
      <c r="G282">
        <f t="shared" si="23"/>
        <v>4.3551020408163179</v>
      </c>
      <c r="H282">
        <v>0.03</v>
      </c>
      <c r="I282">
        <v>0.76</v>
      </c>
      <c r="J282">
        <v>1016</v>
      </c>
      <c r="K282">
        <v>1</v>
      </c>
    </row>
    <row r="283" spans="1:11" x14ac:dyDescent="0.25">
      <c r="A283" s="1">
        <v>41989.36041666667</v>
      </c>
      <c r="B283" s="3">
        <f t="shared" si="24"/>
        <v>2014</v>
      </c>
      <c r="C283" s="3">
        <f t="shared" si="25"/>
        <v>12</v>
      </c>
      <c r="D283" s="3">
        <f t="shared" si="26"/>
        <v>8</v>
      </c>
      <c r="E283" s="3">
        <f t="shared" si="27"/>
        <v>16</v>
      </c>
      <c r="F283" s="3" t="str">
        <f t="shared" si="28"/>
        <v>201412816</v>
      </c>
      <c r="G283">
        <f t="shared" si="23"/>
        <v>4.3673469387755013</v>
      </c>
      <c r="H283">
        <v>0.03</v>
      </c>
      <c r="I283">
        <v>0.76</v>
      </c>
      <c r="J283">
        <v>1016</v>
      </c>
      <c r="K283">
        <v>1</v>
      </c>
    </row>
    <row r="284" spans="1:11" x14ac:dyDescent="0.25">
      <c r="A284" s="1">
        <v>41989.361111111109</v>
      </c>
      <c r="B284" s="3">
        <f t="shared" si="24"/>
        <v>2014</v>
      </c>
      <c r="C284" s="3">
        <f t="shared" si="25"/>
        <v>12</v>
      </c>
      <c r="D284" s="3">
        <f t="shared" si="26"/>
        <v>8</v>
      </c>
      <c r="E284" s="3">
        <f t="shared" si="27"/>
        <v>16</v>
      </c>
      <c r="F284" s="3" t="str">
        <f t="shared" si="28"/>
        <v>201412816</v>
      </c>
      <c r="G284">
        <f t="shared" si="23"/>
        <v>4.3795918367346847</v>
      </c>
      <c r="H284">
        <v>0.03</v>
      </c>
      <c r="I284">
        <v>0.76</v>
      </c>
      <c r="J284">
        <v>1016</v>
      </c>
      <c r="K284">
        <v>1</v>
      </c>
    </row>
    <row r="285" spans="1:11" x14ac:dyDescent="0.25">
      <c r="A285" s="1">
        <v>41989.361805555556</v>
      </c>
      <c r="B285" s="3">
        <f t="shared" si="24"/>
        <v>2014</v>
      </c>
      <c r="C285" s="3">
        <f t="shared" si="25"/>
        <v>12</v>
      </c>
      <c r="D285" s="3">
        <f t="shared" si="26"/>
        <v>8</v>
      </c>
      <c r="E285" s="3">
        <f t="shared" si="27"/>
        <v>16</v>
      </c>
      <c r="F285" s="3" t="str">
        <f t="shared" si="28"/>
        <v>201412816</v>
      </c>
      <c r="G285">
        <f t="shared" si="23"/>
        <v>4.391836734693868</v>
      </c>
      <c r="H285">
        <v>0.03</v>
      </c>
      <c r="I285">
        <v>0.76</v>
      </c>
      <c r="J285">
        <v>1016</v>
      </c>
      <c r="K285">
        <v>1</v>
      </c>
    </row>
    <row r="286" spans="1:11" x14ac:dyDescent="0.25">
      <c r="A286" s="1">
        <v>41989.362500000003</v>
      </c>
      <c r="B286" s="3">
        <f t="shared" si="24"/>
        <v>2014</v>
      </c>
      <c r="C286" s="3">
        <f t="shared" si="25"/>
        <v>12</v>
      </c>
      <c r="D286" s="3">
        <f t="shared" si="26"/>
        <v>8</v>
      </c>
      <c r="E286" s="3">
        <f t="shared" si="27"/>
        <v>16</v>
      </c>
      <c r="F286" s="3" t="str">
        <f t="shared" si="28"/>
        <v>201412816</v>
      </c>
      <c r="G286">
        <f t="shared" si="23"/>
        <v>4.4040816326530514</v>
      </c>
      <c r="H286">
        <v>0.03</v>
      </c>
      <c r="I286">
        <v>0.76</v>
      </c>
      <c r="J286">
        <v>1016</v>
      </c>
      <c r="K286">
        <v>1</v>
      </c>
    </row>
    <row r="287" spans="1:11" x14ac:dyDescent="0.25">
      <c r="A287" s="1">
        <v>41989.363194444442</v>
      </c>
      <c r="B287" s="3">
        <f t="shared" si="24"/>
        <v>2014</v>
      </c>
      <c r="C287" s="3">
        <f t="shared" si="25"/>
        <v>12</v>
      </c>
      <c r="D287" s="3">
        <f t="shared" si="26"/>
        <v>8</v>
      </c>
      <c r="E287" s="3">
        <f t="shared" si="27"/>
        <v>16</v>
      </c>
      <c r="F287" s="3" t="str">
        <f t="shared" si="28"/>
        <v>201412816</v>
      </c>
      <c r="G287">
        <f t="shared" si="23"/>
        <v>4.4163265306122348</v>
      </c>
      <c r="H287">
        <v>0.03</v>
      </c>
      <c r="I287">
        <v>0.76</v>
      </c>
      <c r="J287">
        <v>1016</v>
      </c>
      <c r="K287">
        <v>1</v>
      </c>
    </row>
    <row r="288" spans="1:11" x14ac:dyDescent="0.25">
      <c r="A288" s="1">
        <v>41989.363888888889</v>
      </c>
      <c r="B288" s="3">
        <f t="shared" si="24"/>
        <v>2014</v>
      </c>
      <c r="C288" s="3">
        <f t="shared" si="25"/>
        <v>12</v>
      </c>
      <c r="D288" s="3">
        <f t="shared" si="26"/>
        <v>8</v>
      </c>
      <c r="E288" s="3">
        <f t="shared" si="27"/>
        <v>16</v>
      </c>
      <c r="F288" s="3" t="str">
        <f t="shared" si="28"/>
        <v>201412816</v>
      </c>
      <c r="G288">
        <f t="shared" si="23"/>
        <v>4.4285714285714182</v>
      </c>
      <c r="H288">
        <v>0.03</v>
      </c>
      <c r="I288">
        <v>0.76</v>
      </c>
      <c r="J288">
        <v>1016</v>
      </c>
      <c r="K288">
        <v>1</v>
      </c>
    </row>
    <row r="289" spans="1:11" x14ac:dyDescent="0.25">
      <c r="A289" s="1">
        <v>41989.364583333336</v>
      </c>
      <c r="B289" s="3">
        <f t="shared" si="24"/>
        <v>2014</v>
      </c>
      <c r="C289" s="3">
        <f t="shared" si="25"/>
        <v>12</v>
      </c>
      <c r="D289" s="3">
        <f t="shared" si="26"/>
        <v>8</v>
      </c>
      <c r="E289" s="3">
        <f t="shared" si="27"/>
        <v>16</v>
      </c>
      <c r="F289" s="3" t="str">
        <f t="shared" si="28"/>
        <v>201412816</v>
      </c>
      <c r="G289">
        <f t="shared" si="23"/>
        <v>4.4408163265306015</v>
      </c>
      <c r="H289">
        <v>0.03</v>
      </c>
      <c r="I289">
        <v>0.76</v>
      </c>
      <c r="J289">
        <v>1016</v>
      </c>
      <c r="K289">
        <v>1</v>
      </c>
    </row>
    <row r="290" spans="1:11" x14ac:dyDescent="0.25">
      <c r="A290" s="1">
        <v>41989.365277777775</v>
      </c>
      <c r="B290" s="3">
        <f t="shared" si="24"/>
        <v>2014</v>
      </c>
      <c r="C290" s="3">
        <f t="shared" si="25"/>
        <v>12</v>
      </c>
      <c r="D290" s="3">
        <f t="shared" si="26"/>
        <v>8</v>
      </c>
      <c r="E290" s="3">
        <f t="shared" si="27"/>
        <v>16</v>
      </c>
      <c r="F290" s="3" t="str">
        <f t="shared" si="28"/>
        <v>201412816</v>
      </c>
      <c r="G290">
        <f t="shared" si="23"/>
        <v>4.4530612244897849</v>
      </c>
      <c r="H290">
        <v>0.03</v>
      </c>
      <c r="I290">
        <v>0.76</v>
      </c>
      <c r="J290">
        <v>1016</v>
      </c>
      <c r="K290">
        <v>1</v>
      </c>
    </row>
    <row r="291" spans="1:11" x14ac:dyDescent="0.25">
      <c r="A291" s="1">
        <v>41989.365972222222</v>
      </c>
      <c r="B291" s="3">
        <f t="shared" si="24"/>
        <v>2014</v>
      </c>
      <c r="C291" s="3">
        <f t="shared" si="25"/>
        <v>12</v>
      </c>
      <c r="D291" s="3">
        <f t="shared" si="26"/>
        <v>8</v>
      </c>
      <c r="E291" s="3">
        <f t="shared" si="27"/>
        <v>16</v>
      </c>
      <c r="F291" s="3" t="str">
        <f t="shared" si="28"/>
        <v>201412816</v>
      </c>
      <c r="G291">
        <f t="shared" si="23"/>
        <v>4.4653061224489683</v>
      </c>
      <c r="H291">
        <v>0.03</v>
      </c>
      <c r="I291">
        <v>0.76</v>
      </c>
      <c r="J291">
        <v>1016</v>
      </c>
      <c r="K291">
        <v>1</v>
      </c>
    </row>
    <row r="292" spans="1:11" x14ac:dyDescent="0.25">
      <c r="A292" s="1">
        <v>41989.366666666669</v>
      </c>
      <c r="B292" s="3">
        <f t="shared" si="24"/>
        <v>2014</v>
      </c>
      <c r="C292" s="3">
        <f t="shared" si="25"/>
        <v>12</v>
      </c>
      <c r="D292" s="3">
        <f t="shared" si="26"/>
        <v>8</v>
      </c>
      <c r="E292" s="3">
        <f t="shared" si="27"/>
        <v>16</v>
      </c>
      <c r="F292" s="3" t="str">
        <f t="shared" si="28"/>
        <v>201412816</v>
      </c>
      <c r="G292">
        <f t="shared" si="23"/>
        <v>4.4775510204081517</v>
      </c>
      <c r="H292">
        <v>0.03</v>
      </c>
      <c r="I292">
        <v>0.76</v>
      </c>
      <c r="J292">
        <v>1016</v>
      </c>
      <c r="K292">
        <v>1</v>
      </c>
    </row>
    <row r="293" spans="1:11" x14ac:dyDescent="0.25">
      <c r="A293" s="1">
        <v>41989.367361111108</v>
      </c>
      <c r="B293" s="3">
        <f t="shared" si="24"/>
        <v>2014</v>
      </c>
      <c r="C293" s="3">
        <f t="shared" si="25"/>
        <v>12</v>
      </c>
      <c r="D293" s="3">
        <f t="shared" si="26"/>
        <v>8</v>
      </c>
      <c r="E293" s="3">
        <f t="shared" si="27"/>
        <v>16</v>
      </c>
      <c r="F293" s="3" t="str">
        <f t="shared" si="28"/>
        <v>201412816</v>
      </c>
      <c r="G293">
        <f t="shared" si="23"/>
        <v>4.489795918367335</v>
      </c>
      <c r="H293">
        <v>0.03</v>
      </c>
      <c r="I293">
        <v>0.76</v>
      </c>
      <c r="J293">
        <v>1016</v>
      </c>
      <c r="K293">
        <v>1</v>
      </c>
    </row>
    <row r="294" spans="1:11" x14ac:dyDescent="0.25">
      <c r="A294" s="1">
        <v>41989.368055555555</v>
      </c>
      <c r="B294" s="3">
        <f t="shared" si="24"/>
        <v>2014</v>
      </c>
      <c r="C294" s="3">
        <f t="shared" si="25"/>
        <v>12</v>
      </c>
      <c r="D294" s="3">
        <f t="shared" si="26"/>
        <v>8</v>
      </c>
      <c r="E294" s="3">
        <f t="shared" si="27"/>
        <v>16</v>
      </c>
      <c r="F294" s="3" t="str">
        <f t="shared" si="28"/>
        <v>201412816</v>
      </c>
      <c r="G294">
        <f t="shared" si="23"/>
        <v>4.5020408163265184</v>
      </c>
      <c r="H294">
        <v>0.03</v>
      </c>
      <c r="I294">
        <v>0.76</v>
      </c>
      <c r="J294">
        <v>1016</v>
      </c>
      <c r="K294">
        <v>1</v>
      </c>
    </row>
    <row r="295" spans="1:11" x14ac:dyDescent="0.25">
      <c r="A295" s="1">
        <v>41989.368750000001</v>
      </c>
      <c r="B295" s="3">
        <f t="shared" si="24"/>
        <v>2014</v>
      </c>
      <c r="C295" s="3">
        <f t="shared" si="25"/>
        <v>12</v>
      </c>
      <c r="D295" s="3">
        <f t="shared" si="26"/>
        <v>8</v>
      </c>
      <c r="E295" s="3">
        <f t="shared" si="27"/>
        <v>16</v>
      </c>
      <c r="F295" s="3" t="str">
        <f t="shared" si="28"/>
        <v>201412816</v>
      </c>
      <c r="G295">
        <f t="shared" si="23"/>
        <v>4.5142857142857018</v>
      </c>
      <c r="H295">
        <v>0.03</v>
      </c>
      <c r="I295">
        <v>0.76</v>
      </c>
      <c r="J295">
        <v>1016</v>
      </c>
      <c r="K295">
        <v>1</v>
      </c>
    </row>
    <row r="296" spans="1:11" x14ac:dyDescent="0.25">
      <c r="A296" s="1">
        <v>41989.369444444441</v>
      </c>
      <c r="B296" s="3">
        <f t="shared" si="24"/>
        <v>2014</v>
      </c>
      <c r="C296" s="3">
        <f t="shared" si="25"/>
        <v>12</v>
      </c>
      <c r="D296" s="3">
        <f t="shared" si="26"/>
        <v>8</v>
      </c>
      <c r="E296" s="3">
        <f t="shared" si="27"/>
        <v>16</v>
      </c>
      <c r="F296" s="3" t="str">
        <f t="shared" si="28"/>
        <v>201412816</v>
      </c>
      <c r="G296">
        <f t="shared" si="23"/>
        <v>4.5265306122448852</v>
      </c>
      <c r="H296">
        <v>0.03</v>
      </c>
      <c r="I296">
        <v>0.76</v>
      </c>
      <c r="J296">
        <v>1016</v>
      </c>
      <c r="K296">
        <v>1</v>
      </c>
    </row>
    <row r="297" spans="1:11" x14ac:dyDescent="0.25">
      <c r="A297" s="1">
        <v>41989.370138888888</v>
      </c>
      <c r="B297" s="3">
        <f t="shared" si="24"/>
        <v>2014</v>
      </c>
      <c r="C297" s="3">
        <f t="shared" si="25"/>
        <v>12</v>
      </c>
      <c r="D297" s="3">
        <f t="shared" si="26"/>
        <v>8</v>
      </c>
      <c r="E297" s="3">
        <f t="shared" si="27"/>
        <v>16</v>
      </c>
      <c r="F297" s="3" t="str">
        <f t="shared" si="28"/>
        <v>201412816</v>
      </c>
      <c r="G297">
        <f t="shared" si="23"/>
        <v>4.5387755102040686</v>
      </c>
      <c r="H297">
        <v>0.03</v>
      </c>
      <c r="I297">
        <v>0.76</v>
      </c>
      <c r="J297">
        <v>1016</v>
      </c>
      <c r="K297">
        <v>1</v>
      </c>
    </row>
    <row r="298" spans="1:11" x14ac:dyDescent="0.25">
      <c r="A298" s="1">
        <v>41989.370833333334</v>
      </c>
      <c r="B298" s="3">
        <f t="shared" si="24"/>
        <v>2014</v>
      </c>
      <c r="C298" s="3">
        <f t="shared" si="25"/>
        <v>12</v>
      </c>
      <c r="D298" s="3">
        <f t="shared" si="26"/>
        <v>8</v>
      </c>
      <c r="E298" s="3">
        <f t="shared" si="27"/>
        <v>16</v>
      </c>
      <c r="F298" s="3" t="str">
        <f t="shared" si="28"/>
        <v>201412816</v>
      </c>
      <c r="G298">
        <f t="shared" si="23"/>
        <v>4.5510204081632519</v>
      </c>
      <c r="H298">
        <v>0.03</v>
      </c>
      <c r="I298">
        <v>0.76</v>
      </c>
      <c r="J298">
        <v>1016</v>
      </c>
      <c r="K298">
        <v>1</v>
      </c>
    </row>
    <row r="299" spans="1:11" x14ac:dyDescent="0.25">
      <c r="A299" s="1">
        <v>41989.371527777781</v>
      </c>
      <c r="B299" s="3">
        <f t="shared" si="24"/>
        <v>2014</v>
      </c>
      <c r="C299" s="3">
        <f t="shared" si="25"/>
        <v>12</v>
      </c>
      <c r="D299" s="3">
        <f t="shared" si="26"/>
        <v>8</v>
      </c>
      <c r="E299" s="3">
        <f t="shared" si="27"/>
        <v>16</v>
      </c>
      <c r="F299" s="3" t="str">
        <f t="shared" si="28"/>
        <v>201412816</v>
      </c>
      <c r="G299">
        <f t="shared" si="23"/>
        <v>4.5632653061224353</v>
      </c>
      <c r="H299">
        <v>0.03</v>
      </c>
      <c r="I299">
        <v>0.76</v>
      </c>
      <c r="J299">
        <v>1016</v>
      </c>
      <c r="K299">
        <v>1</v>
      </c>
    </row>
    <row r="300" spans="1:11" x14ac:dyDescent="0.25">
      <c r="A300" s="1">
        <v>41989.37222222222</v>
      </c>
      <c r="B300" s="3">
        <f t="shared" si="24"/>
        <v>2014</v>
      </c>
      <c r="C300" s="3">
        <f t="shared" si="25"/>
        <v>12</v>
      </c>
      <c r="D300" s="3">
        <f t="shared" si="26"/>
        <v>8</v>
      </c>
      <c r="E300" s="3">
        <f t="shared" si="27"/>
        <v>16</v>
      </c>
      <c r="F300" s="3" t="str">
        <f t="shared" si="28"/>
        <v>201412816</v>
      </c>
      <c r="G300">
        <f t="shared" si="23"/>
        <v>4.5755102040816187</v>
      </c>
      <c r="H300">
        <v>0.03</v>
      </c>
      <c r="I300">
        <v>0.76</v>
      </c>
      <c r="J300">
        <v>1016</v>
      </c>
      <c r="K300">
        <v>1</v>
      </c>
    </row>
    <row r="301" spans="1:11" x14ac:dyDescent="0.25">
      <c r="A301" s="1">
        <v>41989.372916666667</v>
      </c>
      <c r="B301" s="3">
        <f t="shared" si="24"/>
        <v>2014</v>
      </c>
      <c r="C301" s="3">
        <f t="shared" si="25"/>
        <v>12</v>
      </c>
      <c r="D301" s="3">
        <f t="shared" si="26"/>
        <v>8</v>
      </c>
      <c r="E301" s="3">
        <f t="shared" si="27"/>
        <v>16</v>
      </c>
      <c r="F301" s="3" t="str">
        <f t="shared" si="28"/>
        <v>201412816</v>
      </c>
      <c r="G301">
        <f t="shared" si="23"/>
        <v>4.5877551020408021</v>
      </c>
      <c r="H301">
        <v>0.03</v>
      </c>
      <c r="I301">
        <v>0.76</v>
      </c>
      <c r="J301">
        <v>1016</v>
      </c>
      <c r="K301">
        <v>1</v>
      </c>
    </row>
    <row r="302" spans="1:11" x14ac:dyDescent="0.25">
      <c r="A302" s="1">
        <v>41989.373611111114</v>
      </c>
      <c r="B302" s="3">
        <f t="shared" si="24"/>
        <v>2014</v>
      </c>
      <c r="C302" s="3">
        <f t="shared" si="25"/>
        <v>12</v>
      </c>
      <c r="D302" s="3">
        <f t="shared" si="26"/>
        <v>8</v>
      </c>
      <c r="E302" s="3">
        <f t="shared" si="27"/>
        <v>16</v>
      </c>
      <c r="F302" s="3" t="str">
        <f t="shared" si="28"/>
        <v>201412816</v>
      </c>
      <c r="G302">
        <f t="shared" si="23"/>
        <v>4.5999999999999854</v>
      </c>
      <c r="H302">
        <v>0.03</v>
      </c>
      <c r="I302">
        <v>0.76</v>
      </c>
      <c r="J302">
        <v>1016</v>
      </c>
      <c r="K302">
        <v>1</v>
      </c>
    </row>
    <row r="303" spans="1:11" x14ac:dyDescent="0.25">
      <c r="A303" s="1">
        <v>41989.374305555553</v>
      </c>
      <c r="B303" s="3">
        <f t="shared" si="24"/>
        <v>2014</v>
      </c>
      <c r="C303" s="3">
        <f t="shared" si="25"/>
        <v>12</v>
      </c>
      <c r="D303" s="3">
        <f t="shared" si="26"/>
        <v>8</v>
      </c>
      <c r="E303" s="3">
        <f t="shared" si="27"/>
        <v>16</v>
      </c>
      <c r="F303" s="3" t="str">
        <f t="shared" si="28"/>
        <v>201412816</v>
      </c>
      <c r="G303">
        <f t="shared" si="23"/>
        <v>4.6122448979591688</v>
      </c>
      <c r="H303">
        <v>0.03</v>
      </c>
      <c r="I303">
        <v>0.76</v>
      </c>
      <c r="J303">
        <v>1016</v>
      </c>
      <c r="K303">
        <v>1</v>
      </c>
    </row>
    <row r="304" spans="1:11" x14ac:dyDescent="0.25">
      <c r="A304" s="1">
        <v>41989.375</v>
      </c>
      <c r="B304" s="3">
        <f t="shared" si="24"/>
        <v>2014</v>
      </c>
      <c r="C304" s="3">
        <f t="shared" si="25"/>
        <v>12</v>
      </c>
      <c r="D304" s="3">
        <f t="shared" si="26"/>
        <v>9</v>
      </c>
      <c r="E304" s="3">
        <f t="shared" si="27"/>
        <v>16</v>
      </c>
      <c r="F304" s="3" t="str">
        <f t="shared" si="28"/>
        <v>201412916</v>
      </c>
      <c r="G304">
        <f t="shared" si="23"/>
        <v>4.6244897959183522</v>
      </c>
      <c r="H304">
        <v>0.03</v>
      </c>
      <c r="I304">
        <v>0.76</v>
      </c>
      <c r="J304">
        <v>1016</v>
      </c>
      <c r="K304">
        <v>1</v>
      </c>
    </row>
    <row r="305" spans="1:11" x14ac:dyDescent="0.25">
      <c r="A305" s="1">
        <v>41989.375694444447</v>
      </c>
      <c r="B305" s="3">
        <f t="shared" si="24"/>
        <v>2014</v>
      </c>
      <c r="C305" s="3">
        <f t="shared" si="25"/>
        <v>12</v>
      </c>
      <c r="D305" s="3">
        <f t="shared" si="26"/>
        <v>9</v>
      </c>
      <c r="E305" s="3">
        <f t="shared" si="27"/>
        <v>16</v>
      </c>
      <c r="F305" s="3" t="str">
        <f t="shared" si="28"/>
        <v>201412916</v>
      </c>
      <c r="G305">
        <f t="shared" si="23"/>
        <v>4.6367346938775356</v>
      </c>
      <c r="H305">
        <v>0.03</v>
      </c>
      <c r="I305">
        <v>0.76</v>
      </c>
      <c r="J305">
        <v>1016</v>
      </c>
      <c r="K305">
        <v>1</v>
      </c>
    </row>
    <row r="306" spans="1:11" x14ac:dyDescent="0.25">
      <c r="A306" s="1">
        <v>41989.376388888886</v>
      </c>
      <c r="B306" s="3">
        <f t="shared" si="24"/>
        <v>2014</v>
      </c>
      <c r="C306" s="3">
        <f t="shared" si="25"/>
        <v>12</v>
      </c>
      <c r="D306" s="3">
        <f t="shared" si="26"/>
        <v>9</v>
      </c>
      <c r="E306" s="3">
        <f t="shared" si="27"/>
        <v>16</v>
      </c>
      <c r="F306" s="3" t="str">
        <f t="shared" si="28"/>
        <v>201412916</v>
      </c>
      <c r="G306">
        <f t="shared" si="23"/>
        <v>4.6489795918367189</v>
      </c>
      <c r="H306">
        <v>0.03</v>
      </c>
      <c r="I306">
        <v>0.76</v>
      </c>
      <c r="J306">
        <v>1016</v>
      </c>
      <c r="K306">
        <v>1</v>
      </c>
    </row>
    <row r="307" spans="1:11" x14ac:dyDescent="0.25">
      <c r="A307" s="1">
        <v>41989.377083333333</v>
      </c>
      <c r="B307" s="3">
        <f t="shared" si="24"/>
        <v>2014</v>
      </c>
      <c r="C307" s="3">
        <f t="shared" si="25"/>
        <v>12</v>
      </c>
      <c r="D307" s="3">
        <f t="shared" si="26"/>
        <v>9</v>
      </c>
      <c r="E307" s="3">
        <f t="shared" si="27"/>
        <v>16</v>
      </c>
      <c r="F307" s="3" t="str">
        <f t="shared" si="28"/>
        <v>201412916</v>
      </c>
      <c r="G307">
        <f t="shared" si="23"/>
        <v>4.6612244897959023</v>
      </c>
      <c r="H307">
        <v>0.03</v>
      </c>
      <c r="I307">
        <v>0.76</v>
      </c>
      <c r="J307">
        <v>1016</v>
      </c>
      <c r="K307">
        <v>1</v>
      </c>
    </row>
    <row r="308" spans="1:11" x14ac:dyDescent="0.25">
      <c r="A308" s="1">
        <v>41989.37777777778</v>
      </c>
      <c r="B308" s="3">
        <f t="shared" si="24"/>
        <v>2014</v>
      </c>
      <c r="C308" s="3">
        <f t="shared" si="25"/>
        <v>12</v>
      </c>
      <c r="D308" s="3">
        <f t="shared" si="26"/>
        <v>9</v>
      </c>
      <c r="E308" s="3">
        <f t="shared" si="27"/>
        <v>16</v>
      </c>
      <c r="F308" s="3" t="str">
        <f t="shared" si="28"/>
        <v>201412916</v>
      </c>
      <c r="G308">
        <f t="shared" si="23"/>
        <v>4.6734693877550857</v>
      </c>
      <c r="H308">
        <v>0.03</v>
      </c>
      <c r="I308">
        <v>0.76</v>
      </c>
      <c r="J308">
        <v>1016</v>
      </c>
      <c r="K308">
        <v>1</v>
      </c>
    </row>
    <row r="309" spans="1:11" x14ac:dyDescent="0.25">
      <c r="A309" s="1">
        <v>41989.378472222219</v>
      </c>
      <c r="B309" s="3">
        <f t="shared" si="24"/>
        <v>2014</v>
      </c>
      <c r="C309" s="3">
        <f t="shared" si="25"/>
        <v>12</v>
      </c>
      <c r="D309" s="3">
        <f t="shared" si="26"/>
        <v>9</v>
      </c>
      <c r="E309" s="3">
        <f t="shared" si="27"/>
        <v>16</v>
      </c>
      <c r="F309" s="3" t="str">
        <f t="shared" si="28"/>
        <v>201412916</v>
      </c>
      <c r="G309">
        <f t="shared" si="23"/>
        <v>4.6857142857142691</v>
      </c>
      <c r="H309">
        <v>0.03</v>
      </c>
      <c r="I309">
        <v>0.76</v>
      </c>
      <c r="J309">
        <v>1016</v>
      </c>
      <c r="K309">
        <v>1</v>
      </c>
    </row>
    <row r="310" spans="1:11" x14ac:dyDescent="0.25">
      <c r="A310" s="1">
        <v>41989.379166666666</v>
      </c>
      <c r="B310" s="3">
        <f t="shared" si="24"/>
        <v>2014</v>
      </c>
      <c r="C310" s="3">
        <f t="shared" si="25"/>
        <v>12</v>
      </c>
      <c r="D310" s="3">
        <f t="shared" si="26"/>
        <v>9</v>
      </c>
      <c r="E310" s="3">
        <f t="shared" si="27"/>
        <v>16</v>
      </c>
      <c r="F310" s="3" t="str">
        <f t="shared" si="28"/>
        <v>201412916</v>
      </c>
      <c r="G310">
        <f t="shared" si="23"/>
        <v>4.6979591836734524</v>
      </c>
      <c r="H310">
        <v>0.03</v>
      </c>
      <c r="I310">
        <v>0.76</v>
      </c>
      <c r="J310">
        <v>1016</v>
      </c>
      <c r="K310">
        <v>1</v>
      </c>
    </row>
    <row r="311" spans="1:11" x14ac:dyDescent="0.25">
      <c r="A311" s="1">
        <v>41989.379861111112</v>
      </c>
      <c r="B311" s="3">
        <f t="shared" si="24"/>
        <v>2014</v>
      </c>
      <c r="C311" s="3">
        <f t="shared" si="25"/>
        <v>12</v>
      </c>
      <c r="D311" s="3">
        <f t="shared" si="26"/>
        <v>9</v>
      </c>
      <c r="E311" s="3">
        <f t="shared" si="27"/>
        <v>16</v>
      </c>
      <c r="F311" s="3" t="str">
        <f t="shared" si="28"/>
        <v>201412916</v>
      </c>
      <c r="G311">
        <f t="shared" si="23"/>
        <v>4.7102040816326358</v>
      </c>
      <c r="H311">
        <v>0.03</v>
      </c>
      <c r="I311">
        <v>0.76</v>
      </c>
      <c r="J311">
        <v>1016</v>
      </c>
      <c r="K311">
        <v>1</v>
      </c>
    </row>
    <row r="312" spans="1:11" x14ac:dyDescent="0.25">
      <c r="A312" s="1">
        <v>41989.380555555559</v>
      </c>
      <c r="B312" s="3">
        <f t="shared" si="24"/>
        <v>2014</v>
      </c>
      <c r="C312" s="3">
        <f t="shared" si="25"/>
        <v>12</v>
      </c>
      <c r="D312" s="3">
        <f t="shared" si="26"/>
        <v>9</v>
      </c>
      <c r="E312" s="3">
        <f t="shared" si="27"/>
        <v>16</v>
      </c>
      <c r="F312" s="3" t="str">
        <f t="shared" si="28"/>
        <v>201412916</v>
      </c>
      <c r="G312">
        <f t="shared" si="23"/>
        <v>4.7224489795918192</v>
      </c>
      <c r="H312">
        <v>0.03</v>
      </c>
      <c r="I312">
        <v>0.76</v>
      </c>
      <c r="J312">
        <v>1016</v>
      </c>
      <c r="K312">
        <v>1</v>
      </c>
    </row>
    <row r="313" spans="1:11" x14ac:dyDescent="0.25">
      <c r="A313" s="1">
        <v>41989.381249999999</v>
      </c>
      <c r="B313" s="3">
        <f t="shared" si="24"/>
        <v>2014</v>
      </c>
      <c r="C313" s="3">
        <f t="shared" si="25"/>
        <v>12</v>
      </c>
      <c r="D313" s="3">
        <f t="shared" si="26"/>
        <v>9</v>
      </c>
      <c r="E313" s="3">
        <f t="shared" si="27"/>
        <v>16</v>
      </c>
      <c r="F313" s="3" t="str">
        <f t="shared" si="28"/>
        <v>201412916</v>
      </c>
      <c r="G313">
        <f t="shared" si="23"/>
        <v>4.7346938775510026</v>
      </c>
      <c r="H313">
        <v>0.03</v>
      </c>
      <c r="I313">
        <v>0.76</v>
      </c>
      <c r="J313">
        <v>1016</v>
      </c>
      <c r="K313">
        <v>1</v>
      </c>
    </row>
    <row r="314" spans="1:11" x14ac:dyDescent="0.25">
      <c r="A314" s="1">
        <v>41989.381944444445</v>
      </c>
      <c r="B314" s="3">
        <f t="shared" si="24"/>
        <v>2014</v>
      </c>
      <c r="C314" s="3">
        <f t="shared" si="25"/>
        <v>12</v>
      </c>
      <c r="D314" s="3">
        <f t="shared" si="26"/>
        <v>9</v>
      </c>
      <c r="E314" s="3">
        <f t="shared" si="27"/>
        <v>16</v>
      </c>
      <c r="F314" s="3" t="str">
        <f t="shared" si="28"/>
        <v>201412916</v>
      </c>
      <c r="G314">
        <f t="shared" si="23"/>
        <v>4.7469387755101859</v>
      </c>
      <c r="H314">
        <v>0.03</v>
      </c>
      <c r="I314">
        <v>0.76</v>
      </c>
      <c r="J314">
        <v>1016</v>
      </c>
      <c r="K314">
        <v>1</v>
      </c>
    </row>
    <row r="315" spans="1:11" x14ac:dyDescent="0.25">
      <c r="A315" s="1">
        <v>41989.382638888892</v>
      </c>
      <c r="B315" s="3">
        <f t="shared" si="24"/>
        <v>2014</v>
      </c>
      <c r="C315" s="3">
        <f t="shared" si="25"/>
        <v>12</v>
      </c>
      <c r="D315" s="3">
        <f t="shared" si="26"/>
        <v>9</v>
      </c>
      <c r="E315" s="3">
        <f t="shared" si="27"/>
        <v>16</v>
      </c>
      <c r="F315" s="3" t="str">
        <f t="shared" si="28"/>
        <v>201412916</v>
      </c>
      <c r="G315">
        <f t="shared" si="23"/>
        <v>4.7591836734693693</v>
      </c>
      <c r="H315">
        <v>0.03</v>
      </c>
      <c r="I315">
        <v>0.76</v>
      </c>
      <c r="J315">
        <v>1016</v>
      </c>
      <c r="K315">
        <v>1</v>
      </c>
    </row>
    <row r="316" spans="1:11" x14ac:dyDescent="0.25">
      <c r="A316" s="1">
        <v>41989.383333333331</v>
      </c>
      <c r="B316" s="3">
        <f t="shared" si="24"/>
        <v>2014</v>
      </c>
      <c r="C316" s="3">
        <f t="shared" si="25"/>
        <v>12</v>
      </c>
      <c r="D316" s="3">
        <f t="shared" si="26"/>
        <v>9</v>
      </c>
      <c r="E316" s="3">
        <f t="shared" si="27"/>
        <v>16</v>
      </c>
      <c r="F316" s="3" t="str">
        <f t="shared" si="28"/>
        <v>201412916</v>
      </c>
      <c r="G316">
        <f t="shared" si="23"/>
        <v>4.7714285714285527</v>
      </c>
      <c r="H316">
        <v>0.03</v>
      </c>
      <c r="I316">
        <v>0.76</v>
      </c>
      <c r="J316">
        <v>1016</v>
      </c>
      <c r="K316">
        <v>1</v>
      </c>
    </row>
    <row r="317" spans="1:11" x14ac:dyDescent="0.25">
      <c r="A317" s="1">
        <v>41989.384027777778</v>
      </c>
      <c r="B317" s="3">
        <f t="shared" si="24"/>
        <v>2014</v>
      </c>
      <c r="C317" s="3">
        <f t="shared" si="25"/>
        <v>12</v>
      </c>
      <c r="D317" s="3">
        <f t="shared" si="26"/>
        <v>9</v>
      </c>
      <c r="E317" s="3">
        <f t="shared" si="27"/>
        <v>16</v>
      </c>
      <c r="F317" s="3" t="str">
        <f t="shared" si="28"/>
        <v>201412916</v>
      </c>
      <c r="G317">
        <f t="shared" si="23"/>
        <v>4.7836734693877361</v>
      </c>
      <c r="H317">
        <v>0.03</v>
      </c>
      <c r="I317">
        <v>0.76</v>
      </c>
      <c r="J317">
        <v>1016</v>
      </c>
      <c r="K317">
        <v>1</v>
      </c>
    </row>
    <row r="318" spans="1:11" x14ac:dyDescent="0.25">
      <c r="A318" s="1">
        <v>41989.384722222225</v>
      </c>
      <c r="B318" s="3">
        <f t="shared" si="24"/>
        <v>2014</v>
      </c>
      <c r="C318" s="3">
        <f t="shared" si="25"/>
        <v>12</v>
      </c>
      <c r="D318" s="3">
        <f t="shared" si="26"/>
        <v>9</v>
      </c>
      <c r="E318" s="3">
        <f t="shared" si="27"/>
        <v>16</v>
      </c>
      <c r="F318" s="3" t="str">
        <f t="shared" si="28"/>
        <v>201412916</v>
      </c>
      <c r="G318">
        <f t="shared" si="23"/>
        <v>4.7959183673469195</v>
      </c>
      <c r="H318">
        <v>0.03</v>
      </c>
      <c r="I318">
        <v>0.76</v>
      </c>
      <c r="J318">
        <v>1016</v>
      </c>
      <c r="K318">
        <v>1</v>
      </c>
    </row>
    <row r="319" spans="1:11" x14ac:dyDescent="0.25">
      <c r="A319" s="1">
        <v>41989.385416666664</v>
      </c>
      <c r="B319" s="3">
        <f t="shared" si="24"/>
        <v>2014</v>
      </c>
      <c r="C319" s="3">
        <f t="shared" si="25"/>
        <v>12</v>
      </c>
      <c r="D319" s="3">
        <f t="shared" si="26"/>
        <v>9</v>
      </c>
      <c r="E319" s="3">
        <f t="shared" si="27"/>
        <v>16</v>
      </c>
      <c r="F319" s="3" t="str">
        <f t="shared" si="28"/>
        <v>201412916</v>
      </c>
      <c r="G319">
        <f t="shared" ref="G319:G382" si="29">G318+3/245</f>
        <v>4.8081632653061028</v>
      </c>
      <c r="H319">
        <v>0.03</v>
      </c>
      <c r="I319">
        <v>0.76</v>
      </c>
      <c r="J319">
        <v>1016</v>
      </c>
      <c r="K319">
        <v>1</v>
      </c>
    </row>
    <row r="320" spans="1:11" x14ac:dyDescent="0.25">
      <c r="A320" s="1">
        <v>41989.386111111111</v>
      </c>
      <c r="B320" s="3">
        <f t="shared" si="24"/>
        <v>2014</v>
      </c>
      <c r="C320" s="3">
        <f t="shared" si="25"/>
        <v>12</v>
      </c>
      <c r="D320" s="3">
        <f t="shared" si="26"/>
        <v>9</v>
      </c>
      <c r="E320" s="3">
        <f t="shared" si="27"/>
        <v>16</v>
      </c>
      <c r="F320" s="3" t="str">
        <f t="shared" si="28"/>
        <v>201412916</v>
      </c>
      <c r="G320">
        <f t="shared" si="29"/>
        <v>4.8204081632652862</v>
      </c>
      <c r="H320">
        <v>0.03</v>
      </c>
      <c r="I320">
        <v>0.76</v>
      </c>
      <c r="J320">
        <v>1016</v>
      </c>
      <c r="K320">
        <v>1</v>
      </c>
    </row>
    <row r="321" spans="1:11" x14ac:dyDescent="0.25">
      <c r="A321" s="1">
        <v>41989.386805555558</v>
      </c>
      <c r="B321" s="3">
        <f t="shared" si="24"/>
        <v>2014</v>
      </c>
      <c r="C321" s="3">
        <f t="shared" si="25"/>
        <v>12</v>
      </c>
      <c r="D321" s="3">
        <f t="shared" si="26"/>
        <v>9</v>
      </c>
      <c r="E321" s="3">
        <f t="shared" si="27"/>
        <v>16</v>
      </c>
      <c r="F321" s="3" t="str">
        <f t="shared" si="28"/>
        <v>201412916</v>
      </c>
      <c r="G321">
        <f t="shared" si="29"/>
        <v>4.8326530612244696</v>
      </c>
      <c r="H321">
        <v>0.03</v>
      </c>
      <c r="I321">
        <v>0.76</v>
      </c>
      <c r="J321">
        <v>1016</v>
      </c>
      <c r="K321">
        <v>1</v>
      </c>
    </row>
    <row r="322" spans="1:11" x14ac:dyDescent="0.25">
      <c r="A322" s="1">
        <v>41989.387499999997</v>
      </c>
      <c r="B322" s="3">
        <f t="shared" si="24"/>
        <v>2014</v>
      </c>
      <c r="C322" s="3">
        <f t="shared" si="25"/>
        <v>12</v>
      </c>
      <c r="D322" s="3">
        <f t="shared" si="26"/>
        <v>9</v>
      </c>
      <c r="E322" s="3">
        <f t="shared" si="27"/>
        <v>16</v>
      </c>
      <c r="F322" s="3" t="str">
        <f t="shared" si="28"/>
        <v>201412916</v>
      </c>
      <c r="G322">
        <f t="shared" si="29"/>
        <v>4.844897959183653</v>
      </c>
      <c r="H322">
        <v>0.03</v>
      </c>
      <c r="I322">
        <v>0.76</v>
      </c>
      <c r="J322">
        <v>1016</v>
      </c>
      <c r="K322">
        <v>1</v>
      </c>
    </row>
    <row r="323" spans="1:11" x14ac:dyDescent="0.25">
      <c r="A323" s="1">
        <v>41989.388194444444</v>
      </c>
      <c r="B323" s="3">
        <f t="shared" ref="B323:B386" si="30">YEAR(A323)</f>
        <v>2014</v>
      </c>
      <c r="C323" s="3">
        <f t="shared" ref="C323:C386" si="31">MONTH(A323)</f>
        <v>12</v>
      </c>
      <c r="D323" s="3">
        <f t="shared" ref="D323:D386" si="32">HOUR(A323)</f>
        <v>9</v>
      </c>
      <c r="E323" s="3">
        <f t="shared" ref="E323:E386" si="33">DAY(A323)</f>
        <v>16</v>
      </c>
      <c r="F323" s="3" t="str">
        <f t="shared" ref="F323:F386" si="34">B323&amp;C323&amp;D323&amp;E323</f>
        <v>201412916</v>
      </c>
      <c r="G323">
        <f t="shared" si="29"/>
        <v>4.8571428571428363</v>
      </c>
      <c r="H323">
        <v>0.03</v>
      </c>
      <c r="I323">
        <v>0.76</v>
      </c>
      <c r="J323">
        <v>1016</v>
      </c>
      <c r="K323">
        <v>1</v>
      </c>
    </row>
    <row r="324" spans="1:11" x14ac:dyDescent="0.25">
      <c r="A324" s="1">
        <v>41989.388888888891</v>
      </c>
      <c r="B324" s="3">
        <f t="shared" si="30"/>
        <v>2014</v>
      </c>
      <c r="C324" s="3">
        <f t="shared" si="31"/>
        <v>12</v>
      </c>
      <c r="D324" s="3">
        <f t="shared" si="32"/>
        <v>9</v>
      </c>
      <c r="E324" s="3">
        <f t="shared" si="33"/>
        <v>16</v>
      </c>
      <c r="F324" s="3" t="str">
        <f t="shared" si="34"/>
        <v>201412916</v>
      </c>
      <c r="G324">
        <f t="shared" si="29"/>
        <v>4.8693877551020197</v>
      </c>
      <c r="H324">
        <v>0.03</v>
      </c>
      <c r="I324">
        <v>0.76</v>
      </c>
      <c r="J324">
        <v>1016</v>
      </c>
      <c r="K324">
        <v>1</v>
      </c>
    </row>
    <row r="325" spans="1:11" x14ac:dyDescent="0.25">
      <c r="A325" s="1">
        <v>41989.38958333333</v>
      </c>
      <c r="B325" s="3">
        <f t="shared" si="30"/>
        <v>2014</v>
      </c>
      <c r="C325" s="3">
        <f t="shared" si="31"/>
        <v>12</v>
      </c>
      <c r="D325" s="3">
        <f t="shared" si="32"/>
        <v>9</v>
      </c>
      <c r="E325" s="3">
        <f t="shared" si="33"/>
        <v>16</v>
      </c>
      <c r="F325" s="3" t="str">
        <f t="shared" si="34"/>
        <v>201412916</v>
      </c>
      <c r="G325">
        <f t="shared" si="29"/>
        <v>4.8816326530612031</v>
      </c>
      <c r="H325">
        <v>0.03</v>
      </c>
      <c r="I325">
        <v>0.76</v>
      </c>
      <c r="J325">
        <v>1016</v>
      </c>
      <c r="K325">
        <v>1</v>
      </c>
    </row>
    <row r="326" spans="1:11" x14ac:dyDescent="0.25">
      <c r="A326" s="1">
        <v>41989.390277777777</v>
      </c>
      <c r="B326" s="3">
        <f t="shared" si="30"/>
        <v>2014</v>
      </c>
      <c r="C326" s="3">
        <f t="shared" si="31"/>
        <v>12</v>
      </c>
      <c r="D326" s="3">
        <f t="shared" si="32"/>
        <v>9</v>
      </c>
      <c r="E326" s="3">
        <f t="shared" si="33"/>
        <v>16</v>
      </c>
      <c r="F326" s="3" t="str">
        <f t="shared" si="34"/>
        <v>201412916</v>
      </c>
      <c r="G326">
        <f t="shared" si="29"/>
        <v>4.8938775510203865</v>
      </c>
      <c r="H326">
        <v>0.03</v>
      </c>
      <c r="I326">
        <v>0.76</v>
      </c>
      <c r="J326">
        <v>1016</v>
      </c>
      <c r="K326">
        <v>1</v>
      </c>
    </row>
    <row r="327" spans="1:11" x14ac:dyDescent="0.25">
      <c r="A327" s="1">
        <v>41989.390972222223</v>
      </c>
      <c r="B327" s="3">
        <f t="shared" si="30"/>
        <v>2014</v>
      </c>
      <c r="C327" s="3">
        <f t="shared" si="31"/>
        <v>12</v>
      </c>
      <c r="D327" s="3">
        <f t="shared" si="32"/>
        <v>9</v>
      </c>
      <c r="E327" s="3">
        <f t="shared" si="33"/>
        <v>16</v>
      </c>
      <c r="F327" s="3" t="str">
        <f t="shared" si="34"/>
        <v>201412916</v>
      </c>
      <c r="G327">
        <f t="shared" si="29"/>
        <v>4.9061224489795698</v>
      </c>
      <c r="H327">
        <v>0.03</v>
      </c>
      <c r="I327">
        <v>0.76</v>
      </c>
      <c r="J327">
        <v>1016</v>
      </c>
      <c r="K327">
        <v>1</v>
      </c>
    </row>
    <row r="328" spans="1:11" x14ac:dyDescent="0.25">
      <c r="A328" s="1">
        <v>41989.39166666667</v>
      </c>
      <c r="B328" s="3">
        <f t="shared" si="30"/>
        <v>2014</v>
      </c>
      <c r="C328" s="3">
        <f t="shared" si="31"/>
        <v>12</v>
      </c>
      <c r="D328" s="3">
        <f t="shared" si="32"/>
        <v>9</v>
      </c>
      <c r="E328" s="3">
        <f t="shared" si="33"/>
        <v>16</v>
      </c>
      <c r="F328" s="3" t="str">
        <f t="shared" si="34"/>
        <v>201412916</v>
      </c>
      <c r="G328">
        <f t="shared" si="29"/>
        <v>4.9183673469387532</v>
      </c>
      <c r="H328">
        <v>0.03</v>
      </c>
      <c r="I328">
        <v>0.76</v>
      </c>
      <c r="J328">
        <v>1016</v>
      </c>
      <c r="K328">
        <v>1</v>
      </c>
    </row>
    <row r="329" spans="1:11" x14ac:dyDescent="0.25">
      <c r="A329" s="1">
        <v>41989.392361111109</v>
      </c>
      <c r="B329" s="3">
        <f t="shared" si="30"/>
        <v>2014</v>
      </c>
      <c r="C329" s="3">
        <f t="shared" si="31"/>
        <v>12</v>
      </c>
      <c r="D329" s="3">
        <f t="shared" si="32"/>
        <v>9</v>
      </c>
      <c r="E329" s="3">
        <f t="shared" si="33"/>
        <v>16</v>
      </c>
      <c r="F329" s="3" t="str">
        <f t="shared" si="34"/>
        <v>201412916</v>
      </c>
      <c r="G329">
        <f t="shared" si="29"/>
        <v>4.9306122448979366</v>
      </c>
      <c r="H329">
        <v>0.03</v>
      </c>
      <c r="I329">
        <v>0.76</v>
      </c>
      <c r="J329">
        <v>1016</v>
      </c>
      <c r="K329">
        <v>1</v>
      </c>
    </row>
    <row r="330" spans="1:11" x14ac:dyDescent="0.25">
      <c r="A330" s="1">
        <v>41989.393055555556</v>
      </c>
      <c r="B330" s="3">
        <f t="shared" si="30"/>
        <v>2014</v>
      </c>
      <c r="C330" s="3">
        <f t="shared" si="31"/>
        <v>12</v>
      </c>
      <c r="D330" s="3">
        <f t="shared" si="32"/>
        <v>9</v>
      </c>
      <c r="E330" s="3">
        <f t="shared" si="33"/>
        <v>16</v>
      </c>
      <c r="F330" s="3" t="str">
        <f t="shared" si="34"/>
        <v>201412916</v>
      </c>
      <c r="G330">
        <f t="shared" si="29"/>
        <v>4.94285714285712</v>
      </c>
      <c r="H330">
        <v>0.03</v>
      </c>
      <c r="I330">
        <v>0.76</v>
      </c>
      <c r="J330">
        <v>1016</v>
      </c>
      <c r="K330">
        <v>1</v>
      </c>
    </row>
    <row r="331" spans="1:11" x14ac:dyDescent="0.25">
      <c r="A331" s="1">
        <v>41989.393750000003</v>
      </c>
      <c r="B331" s="3">
        <f t="shared" si="30"/>
        <v>2014</v>
      </c>
      <c r="C331" s="3">
        <f t="shared" si="31"/>
        <v>12</v>
      </c>
      <c r="D331" s="3">
        <f t="shared" si="32"/>
        <v>9</v>
      </c>
      <c r="E331" s="3">
        <f t="shared" si="33"/>
        <v>16</v>
      </c>
      <c r="F331" s="3" t="str">
        <f t="shared" si="34"/>
        <v>201412916</v>
      </c>
      <c r="G331">
        <f t="shared" si="29"/>
        <v>4.9551020408163033</v>
      </c>
      <c r="H331">
        <v>0.03</v>
      </c>
      <c r="I331">
        <v>0.76</v>
      </c>
      <c r="J331">
        <v>1016</v>
      </c>
      <c r="K331">
        <v>1</v>
      </c>
    </row>
    <row r="332" spans="1:11" x14ac:dyDescent="0.25">
      <c r="A332" s="1">
        <v>41989.394444444442</v>
      </c>
      <c r="B332" s="3">
        <f t="shared" si="30"/>
        <v>2014</v>
      </c>
      <c r="C332" s="3">
        <f t="shared" si="31"/>
        <v>12</v>
      </c>
      <c r="D332" s="3">
        <f t="shared" si="32"/>
        <v>9</v>
      </c>
      <c r="E332" s="3">
        <f t="shared" si="33"/>
        <v>16</v>
      </c>
      <c r="F332" s="3" t="str">
        <f t="shared" si="34"/>
        <v>201412916</v>
      </c>
      <c r="G332">
        <f t="shared" si="29"/>
        <v>4.9673469387754867</v>
      </c>
      <c r="H332">
        <v>0.03</v>
      </c>
      <c r="I332">
        <v>0.76</v>
      </c>
      <c r="J332">
        <v>1016</v>
      </c>
      <c r="K332">
        <v>1</v>
      </c>
    </row>
    <row r="333" spans="1:11" x14ac:dyDescent="0.25">
      <c r="A333" s="1">
        <v>41989.395138888889</v>
      </c>
      <c r="B333" s="3">
        <f t="shared" si="30"/>
        <v>2014</v>
      </c>
      <c r="C333" s="3">
        <f t="shared" si="31"/>
        <v>12</v>
      </c>
      <c r="D333" s="3">
        <f t="shared" si="32"/>
        <v>9</v>
      </c>
      <c r="E333" s="3">
        <f t="shared" si="33"/>
        <v>16</v>
      </c>
      <c r="F333" s="3" t="str">
        <f t="shared" si="34"/>
        <v>201412916</v>
      </c>
      <c r="G333">
        <f t="shared" si="29"/>
        <v>4.9795918367346701</v>
      </c>
      <c r="H333">
        <v>0.03</v>
      </c>
      <c r="I333">
        <v>0.76</v>
      </c>
      <c r="J333">
        <v>1016</v>
      </c>
      <c r="K333">
        <v>1</v>
      </c>
    </row>
    <row r="334" spans="1:11" x14ac:dyDescent="0.25">
      <c r="A334" s="1">
        <v>41989.395833333336</v>
      </c>
      <c r="B334" s="3">
        <f t="shared" si="30"/>
        <v>2014</v>
      </c>
      <c r="C334" s="3">
        <f t="shared" si="31"/>
        <v>12</v>
      </c>
      <c r="D334" s="3">
        <f t="shared" si="32"/>
        <v>9</v>
      </c>
      <c r="E334" s="3">
        <f t="shared" si="33"/>
        <v>16</v>
      </c>
      <c r="F334" s="3" t="str">
        <f t="shared" si="34"/>
        <v>201412916</v>
      </c>
      <c r="G334">
        <f t="shared" si="29"/>
        <v>4.9918367346938535</v>
      </c>
      <c r="H334">
        <v>0.03</v>
      </c>
      <c r="I334">
        <v>0.76</v>
      </c>
      <c r="J334">
        <v>1016</v>
      </c>
      <c r="K334">
        <v>1</v>
      </c>
    </row>
    <row r="335" spans="1:11" x14ac:dyDescent="0.25">
      <c r="A335" s="1">
        <v>41989.396527777775</v>
      </c>
      <c r="B335" s="3">
        <f t="shared" si="30"/>
        <v>2014</v>
      </c>
      <c r="C335" s="3">
        <f t="shared" si="31"/>
        <v>12</v>
      </c>
      <c r="D335" s="3">
        <f t="shared" si="32"/>
        <v>9</v>
      </c>
      <c r="E335" s="3">
        <f t="shared" si="33"/>
        <v>16</v>
      </c>
      <c r="F335" s="3" t="str">
        <f t="shared" si="34"/>
        <v>201412916</v>
      </c>
      <c r="G335">
        <f t="shared" si="29"/>
        <v>5.0040816326530368</v>
      </c>
      <c r="H335">
        <v>0.03</v>
      </c>
      <c r="I335">
        <v>0.76</v>
      </c>
      <c r="J335">
        <v>1016</v>
      </c>
      <c r="K335">
        <v>1</v>
      </c>
    </row>
    <row r="336" spans="1:11" x14ac:dyDescent="0.25">
      <c r="A336" s="1">
        <v>41989.397222222222</v>
      </c>
      <c r="B336" s="3">
        <f t="shared" si="30"/>
        <v>2014</v>
      </c>
      <c r="C336" s="3">
        <f t="shared" si="31"/>
        <v>12</v>
      </c>
      <c r="D336" s="3">
        <f t="shared" si="32"/>
        <v>9</v>
      </c>
      <c r="E336" s="3">
        <f t="shared" si="33"/>
        <v>16</v>
      </c>
      <c r="F336" s="3" t="str">
        <f t="shared" si="34"/>
        <v>201412916</v>
      </c>
      <c r="G336">
        <f t="shared" si="29"/>
        <v>5.0163265306122202</v>
      </c>
      <c r="H336">
        <v>0.03</v>
      </c>
      <c r="I336">
        <v>0.76</v>
      </c>
      <c r="J336">
        <v>1016</v>
      </c>
      <c r="K336">
        <v>1</v>
      </c>
    </row>
    <row r="337" spans="1:11" x14ac:dyDescent="0.25">
      <c r="A337" s="1">
        <v>41989.397916666669</v>
      </c>
      <c r="B337" s="3">
        <f t="shared" si="30"/>
        <v>2014</v>
      </c>
      <c r="C337" s="3">
        <f t="shared" si="31"/>
        <v>12</v>
      </c>
      <c r="D337" s="3">
        <f t="shared" si="32"/>
        <v>9</v>
      </c>
      <c r="E337" s="3">
        <f t="shared" si="33"/>
        <v>16</v>
      </c>
      <c r="F337" s="3" t="str">
        <f t="shared" si="34"/>
        <v>201412916</v>
      </c>
      <c r="G337">
        <f t="shared" si="29"/>
        <v>5.0285714285714036</v>
      </c>
      <c r="H337">
        <v>0.03</v>
      </c>
      <c r="I337">
        <v>0.76</v>
      </c>
      <c r="J337">
        <v>1016</v>
      </c>
      <c r="K337">
        <v>1</v>
      </c>
    </row>
    <row r="338" spans="1:11" x14ac:dyDescent="0.25">
      <c r="A338" s="1">
        <v>41989.398611111108</v>
      </c>
      <c r="B338" s="3">
        <f t="shared" si="30"/>
        <v>2014</v>
      </c>
      <c r="C338" s="3">
        <f t="shared" si="31"/>
        <v>12</v>
      </c>
      <c r="D338" s="3">
        <f t="shared" si="32"/>
        <v>9</v>
      </c>
      <c r="E338" s="3">
        <f t="shared" si="33"/>
        <v>16</v>
      </c>
      <c r="F338" s="3" t="str">
        <f t="shared" si="34"/>
        <v>201412916</v>
      </c>
      <c r="G338">
        <f t="shared" si="29"/>
        <v>5.040816326530587</v>
      </c>
      <c r="H338">
        <v>0.03</v>
      </c>
      <c r="I338">
        <v>0.76</v>
      </c>
      <c r="J338">
        <v>1016</v>
      </c>
      <c r="K338">
        <v>1</v>
      </c>
    </row>
    <row r="339" spans="1:11" x14ac:dyDescent="0.25">
      <c r="A339" s="1">
        <v>41989.399305555555</v>
      </c>
      <c r="B339" s="3">
        <f t="shared" si="30"/>
        <v>2014</v>
      </c>
      <c r="C339" s="3">
        <f t="shared" si="31"/>
        <v>12</v>
      </c>
      <c r="D339" s="3">
        <f t="shared" si="32"/>
        <v>9</v>
      </c>
      <c r="E339" s="3">
        <f t="shared" si="33"/>
        <v>16</v>
      </c>
      <c r="F339" s="3" t="str">
        <f t="shared" si="34"/>
        <v>201412916</v>
      </c>
      <c r="G339">
        <f t="shared" si="29"/>
        <v>5.0530612244897704</v>
      </c>
      <c r="H339">
        <v>0.03</v>
      </c>
      <c r="I339">
        <v>0.76</v>
      </c>
      <c r="J339">
        <v>1016</v>
      </c>
      <c r="K339">
        <v>1</v>
      </c>
    </row>
    <row r="340" spans="1:11" x14ac:dyDescent="0.25">
      <c r="A340" s="1">
        <v>41989.4</v>
      </c>
      <c r="B340" s="3">
        <f t="shared" si="30"/>
        <v>2014</v>
      </c>
      <c r="C340" s="3">
        <f t="shared" si="31"/>
        <v>12</v>
      </c>
      <c r="D340" s="3">
        <f t="shared" si="32"/>
        <v>9</v>
      </c>
      <c r="E340" s="3">
        <f t="shared" si="33"/>
        <v>16</v>
      </c>
      <c r="F340" s="3" t="str">
        <f t="shared" si="34"/>
        <v>201412916</v>
      </c>
      <c r="G340">
        <f t="shared" si="29"/>
        <v>5.0653061224489537</v>
      </c>
      <c r="H340">
        <v>0.03</v>
      </c>
      <c r="I340">
        <v>0.76</v>
      </c>
      <c r="J340">
        <v>1016</v>
      </c>
      <c r="K340">
        <v>1</v>
      </c>
    </row>
    <row r="341" spans="1:11" x14ac:dyDescent="0.25">
      <c r="A341" s="1">
        <v>41989.400694444441</v>
      </c>
      <c r="B341" s="3">
        <f t="shared" si="30"/>
        <v>2014</v>
      </c>
      <c r="C341" s="3">
        <f t="shared" si="31"/>
        <v>12</v>
      </c>
      <c r="D341" s="3">
        <f t="shared" si="32"/>
        <v>9</v>
      </c>
      <c r="E341" s="3">
        <f t="shared" si="33"/>
        <v>16</v>
      </c>
      <c r="F341" s="3" t="str">
        <f t="shared" si="34"/>
        <v>201412916</v>
      </c>
      <c r="G341">
        <f t="shared" si="29"/>
        <v>5.0775510204081371</v>
      </c>
      <c r="H341">
        <v>0.03</v>
      </c>
      <c r="I341">
        <v>0.76</v>
      </c>
      <c r="J341">
        <v>1016</v>
      </c>
      <c r="K341">
        <v>1</v>
      </c>
    </row>
    <row r="342" spans="1:11" x14ac:dyDescent="0.25">
      <c r="A342" s="1">
        <v>41989.401388888888</v>
      </c>
      <c r="B342" s="3">
        <f t="shared" si="30"/>
        <v>2014</v>
      </c>
      <c r="C342" s="3">
        <f t="shared" si="31"/>
        <v>12</v>
      </c>
      <c r="D342" s="3">
        <f t="shared" si="32"/>
        <v>9</v>
      </c>
      <c r="E342" s="3">
        <f t="shared" si="33"/>
        <v>16</v>
      </c>
      <c r="F342" s="3" t="str">
        <f t="shared" si="34"/>
        <v>201412916</v>
      </c>
      <c r="G342">
        <f t="shared" si="29"/>
        <v>5.0897959183673205</v>
      </c>
      <c r="H342">
        <v>0.03</v>
      </c>
      <c r="I342">
        <v>0.76</v>
      </c>
      <c r="J342">
        <v>1016</v>
      </c>
      <c r="K342">
        <v>1</v>
      </c>
    </row>
    <row r="343" spans="1:11" x14ac:dyDescent="0.25">
      <c r="A343" s="1">
        <v>41989.402083333334</v>
      </c>
      <c r="B343" s="3">
        <f t="shared" si="30"/>
        <v>2014</v>
      </c>
      <c r="C343" s="3">
        <f t="shared" si="31"/>
        <v>12</v>
      </c>
      <c r="D343" s="3">
        <f t="shared" si="32"/>
        <v>9</v>
      </c>
      <c r="E343" s="3">
        <f t="shared" si="33"/>
        <v>16</v>
      </c>
      <c r="F343" s="3" t="str">
        <f t="shared" si="34"/>
        <v>201412916</v>
      </c>
      <c r="G343">
        <f t="shared" si="29"/>
        <v>5.1020408163265039</v>
      </c>
      <c r="H343">
        <v>0.03</v>
      </c>
      <c r="I343">
        <v>0.76</v>
      </c>
      <c r="J343">
        <v>1016</v>
      </c>
      <c r="K343">
        <v>1</v>
      </c>
    </row>
    <row r="344" spans="1:11" x14ac:dyDescent="0.25">
      <c r="A344" s="1">
        <v>41989.402777777781</v>
      </c>
      <c r="B344" s="3">
        <f t="shared" si="30"/>
        <v>2014</v>
      </c>
      <c r="C344" s="3">
        <f t="shared" si="31"/>
        <v>12</v>
      </c>
      <c r="D344" s="3">
        <f t="shared" si="32"/>
        <v>9</v>
      </c>
      <c r="E344" s="3">
        <f t="shared" si="33"/>
        <v>16</v>
      </c>
      <c r="F344" s="3" t="str">
        <f t="shared" si="34"/>
        <v>201412916</v>
      </c>
      <c r="G344">
        <f t="shared" si="29"/>
        <v>5.1142857142856872</v>
      </c>
      <c r="H344">
        <v>0.03</v>
      </c>
      <c r="I344">
        <v>0.76</v>
      </c>
      <c r="J344">
        <v>1016</v>
      </c>
      <c r="K344">
        <v>1</v>
      </c>
    </row>
    <row r="345" spans="1:11" x14ac:dyDescent="0.25">
      <c r="A345" s="1">
        <v>41989.40347222222</v>
      </c>
      <c r="B345" s="3">
        <f t="shared" si="30"/>
        <v>2014</v>
      </c>
      <c r="C345" s="3">
        <f t="shared" si="31"/>
        <v>12</v>
      </c>
      <c r="D345" s="3">
        <f t="shared" si="32"/>
        <v>9</v>
      </c>
      <c r="E345" s="3">
        <f t="shared" si="33"/>
        <v>16</v>
      </c>
      <c r="F345" s="3" t="str">
        <f t="shared" si="34"/>
        <v>201412916</v>
      </c>
      <c r="G345">
        <f t="shared" si="29"/>
        <v>5.1265306122448706</v>
      </c>
      <c r="H345">
        <v>0.03</v>
      </c>
      <c r="I345">
        <v>0.76</v>
      </c>
      <c r="J345">
        <v>1016</v>
      </c>
      <c r="K345">
        <v>1</v>
      </c>
    </row>
    <row r="346" spans="1:11" x14ac:dyDescent="0.25">
      <c r="A346" s="1">
        <v>41989.404166666667</v>
      </c>
      <c r="B346" s="3">
        <f t="shared" si="30"/>
        <v>2014</v>
      </c>
      <c r="C346" s="3">
        <f t="shared" si="31"/>
        <v>12</v>
      </c>
      <c r="D346" s="3">
        <f t="shared" si="32"/>
        <v>9</v>
      </c>
      <c r="E346" s="3">
        <f t="shared" si="33"/>
        <v>16</v>
      </c>
      <c r="F346" s="3" t="str">
        <f t="shared" si="34"/>
        <v>201412916</v>
      </c>
      <c r="G346">
        <f t="shared" si="29"/>
        <v>5.138775510204054</v>
      </c>
      <c r="H346">
        <v>0.03</v>
      </c>
      <c r="I346">
        <v>0.76</v>
      </c>
      <c r="J346">
        <v>1016</v>
      </c>
      <c r="K346">
        <v>1</v>
      </c>
    </row>
    <row r="347" spans="1:11" x14ac:dyDescent="0.25">
      <c r="A347" s="1">
        <v>41989.404861111114</v>
      </c>
      <c r="B347" s="3">
        <f t="shared" si="30"/>
        <v>2014</v>
      </c>
      <c r="C347" s="3">
        <f t="shared" si="31"/>
        <v>12</v>
      </c>
      <c r="D347" s="3">
        <f t="shared" si="32"/>
        <v>9</v>
      </c>
      <c r="E347" s="3">
        <f t="shared" si="33"/>
        <v>16</v>
      </c>
      <c r="F347" s="3" t="str">
        <f t="shared" si="34"/>
        <v>201412916</v>
      </c>
      <c r="G347">
        <f t="shared" si="29"/>
        <v>5.1510204081632374</v>
      </c>
      <c r="H347">
        <v>0.03</v>
      </c>
      <c r="I347">
        <v>0.76</v>
      </c>
      <c r="J347">
        <v>1016</v>
      </c>
      <c r="K347">
        <v>1</v>
      </c>
    </row>
    <row r="348" spans="1:11" x14ac:dyDescent="0.25">
      <c r="A348" s="1">
        <v>41989.405555555553</v>
      </c>
      <c r="B348" s="3">
        <f t="shared" si="30"/>
        <v>2014</v>
      </c>
      <c r="C348" s="3">
        <f t="shared" si="31"/>
        <v>12</v>
      </c>
      <c r="D348" s="3">
        <f t="shared" si="32"/>
        <v>9</v>
      </c>
      <c r="E348" s="3">
        <f t="shared" si="33"/>
        <v>16</v>
      </c>
      <c r="F348" s="3" t="str">
        <f t="shared" si="34"/>
        <v>201412916</v>
      </c>
      <c r="G348">
        <f t="shared" si="29"/>
        <v>5.1632653061224207</v>
      </c>
      <c r="H348">
        <v>0.03</v>
      </c>
      <c r="I348">
        <v>0.76</v>
      </c>
      <c r="J348">
        <v>1016</v>
      </c>
      <c r="K348">
        <v>1</v>
      </c>
    </row>
    <row r="349" spans="1:11" x14ac:dyDescent="0.25">
      <c r="A349" s="1">
        <v>41989.40625</v>
      </c>
      <c r="B349" s="3">
        <f t="shared" si="30"/>
        <v>2014</v>
      </c>
      <c r="C349" s="3">
        <f t="shared" si="31"/>
        <v>12</v>
      </c>
      <c r="D349" s="3">
        <f t="shared" si="32"/>
        <v>9</v>
      </c>
      <c r="E349" s="3">
        <f t="shared" si="33"/>
        <v>16</v>
      </c>
      <c r="F349" s="3" t="str">
        <f t="shared" si="34"/>
        <v>201412916</v>
      </c>
      <c r="G349">
        <f t="shared" si="29"/>
        <v>5.1755102040816041</v>
      </c>
      <c r="H349">
        <v>0.03</v>
      </c>
      <c r="I349">
        <v>0.76</v>
      </c>
      <c r="J349">
        <v>1016</v>
      </c>
      <c r="K349">
        <v>1</v>
      </c>
    </row>
    <row r="350" spans="1:11" x14ac:dyDescent="0.25">
      <c r="A350" s="1">
        <v>41989.406944444447</v>
      </c>
      <c r="B350" s="3">
        <f t="shared" si="30"/>
        <v>2014</v>
      </c>
      <c r="C350" s="3">
        <f t="shared" si="31"/>
        <v>12</v>
      </c>
      <c r="D350" s="3">
        <f t="shared" si="32"/>
        <v>9</v>
      </c>
      <c r="E350" s="3">
        <f t="shared" si="33"/>
        <v>16</v>
      </c>
      <c r="F350" s="3" t="str">
        <f t="shared" si="34"/>
        <v>201412916</v>
      </c>
      <c r="G350">
        <f t="shared" si="29"/>
        <v>5.1877551020407875</v>
      </c>
      <c r="H350">
        <v>0.03</v>
      </c>
      <c r="I350">
        <v>0.76</v>
      </c>
      <c r="J350">
        <v>1016</v>
      </c>
      <c r="K350">
        <v>1</v>
      </c>
    </row>
    <row r="351" spans="1:11" x14ac:dyDescent="0.25">
      <c r="A351" s="1">
        <v>41989.407638888886</v>
      </c>
      <c r="B351" s="3">
        <f t="shared" si="30"/>
        <v>2014</v>
      </c>
      <c r="C351" s="3">
        <f t="shared" si="31"/>
        <v>12</v>
      </c>
      <c r="D351" s="3">
        <f t="shared" si="32"/>
        <v>9</v>
      </c>
      <c r="E351" s="3">
        <f t="shared" si="33"/>
        <v>16</v>
      </c>
      <c r="F351" s="3" t="str">
        <f t="shared" si="34"/>
        <v>201412916</v>
      </c>
      <c r="G351">
        <f t="shared" si="29"/>
        <v>5.1999999999999709</v>
      </c>
      <c r="H351">
        <v>0.03</v>
      </c>
      <c r="I351">
        <v>0.76</v>
      </c>
      <c r="J351">
        <v>1016</v>
      </c>
      <c r="K351">
        <v>1</v>
      </c>
    </row>
    <row r="352" spans="1:11" x14ac:dyDescent="0.25">
      <c r="A352" s="1">
        <v>41989.408333333333</v>
      </c>
      <c r="B352" s="3">
        <f t="shared" si="30"/>
        <v>2014</v>
      </c>
      <c r="C352" s="3">
        <f t="shared" si="31"/>
        <v>12</v>
      </c>
      <c r="D352" s="3">
        <f t="shared" si="32"/>
        <v>9</v>
      </c>
      <c r="E352" s="3">
        <f t="shared" si="33"/>
        <v>16</v>
      </c>
      <c r="F352" s="3" t="str">
        <f t="shared" si="34"/>
        <v>201412916</v>
      </c>
      <c r="G352">
        <f t="shared" si="29"/>
        <v>5.2122448979591542</v>
      </c>
      <c r="H352">
        <v>0.03</v>
      </c>
      <c r="I352">
        <v>0.76</v>
      </c>
      <c r="J352">
        <v>1016</v>
      </c>
      <c r="K352">
        <v>1</v>
      </c>
    </row>
    <row r="353" spans="1:11" x14ac:dyDescent="0.25">
      <c r="A353" s="1">
        <v>41989.40902777778</v>
      </c>
      <c r="B353" s="3">
        <f t="shared" si="30"/>
        <v>2014</v>
      </c>
      <c r="C353" s="3">
        <f t="shared" si="31"/>
        <v>12</v>
      </c>
      <c r="D353" s="3">
        <f t="shared" si="32"/>
        <v>9</v>
      </c>
      <c r="E353" s="3">
        <f t="shared" si="33"/>
        <v>16</v>
      </c>
      <c r="F353" s="3" t="str">
        <f t="shared" si="34"/>
        <v>201412916</v>
      </c>
      <c r="G353">
        <f t="shared" si="29"/>
        <v>5.2244897959183376</v>
      </c>
      <c r="H353">
        <v>0.03</v>
      </c>
      <c r="I353">
        <v>0.76</v>
      </c>
      <c r="J353">
        <v>1016</v>
      </c>
      <c r="K353">
        <v>1</v>
      </c>
    </row>
    <row r="354" spans="1:11" x14ac:dyDescent="0.25">
      <c r="A354" s="1">
        <v>41989.409722222219</v>
      </c>
      <c r="B354" s="3">
        <f t="shared" si="30"/>
        <v>2014</v>
      </c>
      <c r="C354" s="3">
        <f t="shared" si="31"/>
        <v>12</v>
      </c>
      <c r="D354" s="3">
        <f t="shared" si="32"/>
        <v>9</v>
      </c>
      <c r="E354" s="3">
        <f t="shared" si="33"/>
        <v>16</v>
      </c>
      <c r="F354" s="3" t="str">
        <f t="shared" si="34"/>
        <v>201412916</v>
      </c>
      <c r="G354">
        <f t="shared" si="29"/>
        <v>5.236734693877521</v>
      </c>
      <c r="H354">
        <v>0.03</v>
      </c>
      <c r="I354">
        <v>0.76</v>
      </c>
      <c r="J354">
        <v>1016</v>
      </c>
      <c r="K354">
        <v>1</v>
      </c>
    </row>
    <row r="355" spans="1:11" x14ac:dyDescent="0.25">
      <c r="A355" s="1">
        <v>41989.410416666666</v>
      </c>
      <c r="B355" s="3">
        <f t="shared" si="30"/>
        <v>2014</v>
      </c>
      <c r="C355" s="3">
        <f t="shared" si="31"/>
        <v>12</v>
      </c>
      <c r="D355" s="3">
        <f t="shared" si="32"/>
        <v>9</v>
      </c>
      <c r="E355" s="3">
        <f t="shared" si="33"/>
        <v>16</v>
      </c>
      <c r="F355" s="3" t="str">
        <f t="shared" si="34"/>
        <v>201412916</v>
      </c>
      <c r="G355">
        <f t="shared" si="29"/>
        <v>5.2489795918367044</v>
      </c>
      <c r="H355">
        <v>0.03</v>
      </c>
      <c r="I355">
        <v>0.76</v>
      </c>
      <c r="J355">
        <v>1016</v>
      </c>
      <c r="K355">
        <v>1</v>
      </c>
    </row>
    <row r="356" spans="1:11" x14ac:dyDescent="0.25">
      <c r="A356" s="1">
        <v>41989.411111111112</v>
      </c>
      <c r="B356" s="3">
        <f t="shared" si="30"/>
        <v>2014</v>
      </c>
      <c r="C356" s="3">
        <f t="shared" si="31"/>
        <v>12</v>
      </c>
      <c r="D356" s="3">
        <f t="shared" si="32"/>
        <v>9</v>
      </c>
      <c r="E356" s="3">
        <f t="shared" si="33"/>
        <v>16</v>
      </c>
      <c r="F356" s="3" t="str">
        <f t="shared" si="34"/>
        <v>201412916</v>
      </c>
      <c r="G356">
        <f t="shared" si="29"/>
        <v>5.2612244897958877</v>
      </c>
      <c r="H356">
        <v>0.03</v>
      </c>
      <c r="I356">
        <v>0.76</v>
      </c>
      <c r="J356">
        <v>1016</v>
      </c>
      <c r="K356">
        <v>1</v>
      </c>
    </row>
    <row r="357" spans="1:11" x14ac:dyDescent="0.25">
      <c r="A357" s="1">
        <v>41989.411805555559</v>
      </c>
      <c r="B357" s="3">
        <f t="shared" si="30"/>
        <v>2014</v>
      </c>
      <c r="C357" s="3">
        <f t="shared" si="31"/>
        <v>12</v>
      </c>
      <c r="D357" s="3">
        <f t="shared" si="32"/>
        <v>9</v>
      </c>
      <c r="E357" s="3">
        <f t="shared" si="33"/>
        <v>16</v>
      </c>
      <c r="F357" s="3" t="str">
        <f t="shared" si="34"/>
        <v>201412916</v>
      </c>
      <c r="G357">
        <f t="shared" si="29"/>
        <v>5.2734693877550711</v>
      </c>
      <c r="H357">
        <v>0.03</v>
      </c>
      <c r="I357">
        <v>0.76</v>
      </c>
      <c r="J357">
        <v>1016</v>
      </c>
      <c r="K357">
        <v>1</v>
      </c>
    </row>
    <row r="358" spans="1:11" x14ac:dyDescent="0.25">
      <c r="A358" s="1">
        <v>41989.412499999999</v>
      </c>
      <c r="B358" s="3">
        <f t="shared" si="30"/>
        <v>2014</v>
      </c>
      <c r="C358" s="3">
        <f t="shared" si="31"/>
        <v>12</v>
      </c>
      <c r="D358" s="3">
        <f t="shared" si="32"/>
        <v>9</v>
      </c>
      <c r="E358" s="3">
        <f t="shared" si="33"/>
        <v>16</v>
      </c>
      <c r="F358" s="3" t="str">
        <f t="shared" si="34"/>
        <v>201412916</v>
      </c>
      <c r="G358">
        <f t="shared" si="29"/>
        <v>5.2857142857142545</v>
      </c>
      <c r="H358">
        <v>0.03</v>
      </c>
      <c r="I358">
        <v>0.76</v>
      </c>
      <c r="J358">
        <v>1016</v>
      </c>
      <c r="K358">
        <v>1</v>
      </c>
    </row>
    <row r="359" spans="1:11" x14ac:dyDescent="0.25">
      <c r="A359" s="1">
        <v>41989.413194444445</v>
      </c>
      <c r="B359" s="3">
        <f t="shared" si="30"/>
        <v>2014</v>
      </c>
      <c r="C359" s="3">
        <f t="shared" si="31"/>
        <v>12</v>
      </c>
      <c r="D359" s="3">
        <f t="shared" si="32"/>
        <v>9</v>
      </c>
      <c r="E359" s="3">
        <f t="shared" si="33"/>
        <v>16</v>
      </c>
      <c r="F359" s="3" t="str">
        <f t="shared" si="34"/>
        <v>201412916</v>
      </c>
      <c r="G359">
        <f t="shared" si="29"/>
        <v>5.2979591836734379</v>
      </c>
      <c r="H359">
        <v>0.03</v>
      </c>
      <c r="I359">
        <v>0.76</v>
      </c>
      <c r="J359">
        <v>1016</v>
      </c>
      <c r="K359">
        <v>1</v>
      </c>
    </row>
    <row r="360" spans="1:11" x14ac:dyDescent="0.25">
      <c r="A360" s="1">
        <v>41989.413888888892</v>
      </c>
      <c r="B360" s="3">
        <f t="shared" si="30"/>
        <v>2014</v>
      </c>
      <c r="C360" s="3">
        <f t="shared" si="31"/>
        <v>12</v>
      </c>
      <c r="D360" s="3">
        <f t="shared" si="32"/>
        <v>9</v>
      </c>
      <c r="E360" s="3">
        <f t="shared" si="33"/>
        <v>16</v>
      </c>
      <c r="F360" s="3" t="str">
        <f t="shared" si="34"/>
        <v>201412916</v>
      </c>
      <c r="G360">
        <f t="shared" si="29"/>
        <v>5.3102040816326213</v>
      </c>
      <c r="H360">
        <v>0.03</v>
      </c>
      <c r="I360">
        <v>0.76</v>
      </c>
      <c r="J360">
        <v>1016</v>
      </c>
      <c r="K360">
        <v>1</v>
      </c>
    </row>
    <row r="361" spans="1:11" x14ac:dyDescent="0.25">
      <c r="A361" s="1">
        <v>41989.414583333331</v>
      </c>
      <c r="B361" s="3">
        <f t="shared" si="30"/>
        <v>2014</v>
      </c>
      <c r="C361" s="3">
        <f t="shared" si="31"/>
        <v>12</v>
      </c>
      <c r="D361" s="3">
        <f t="shared" si="32"/>
        <v>9</v>
      </c>
      <c r="E361" s="3">
        <f t="shared" si="33"/>
        <v>16</v>
      </c>
      <c r="F361" s="3" t="str">
        <f t="shared" si="34"/>
        <v>201412916</v>
      </c>
      <c r="G361">
        <f t="shared" si="29"/>
        <v>5.3224489795918046</v>
      </c>
      <c r="H361">
        <v>0.03</v>
      </c>
      <c r="I361">
        <v>0.76</v>
      </c>
      <c r="J361">
        <v>1016</v>
      </c>
      <c r="K361">
        <v>1</v>
      </c>
    </row>
    <row r="362" spans="1:11" x14ac:dyDescent="0.25">
      <c r="A362" s="1">
        <v>41989.415277777778</v>
      </c>
      <c r="B362" s="3">
        <f t="shared" si="30"/>
        <v>2014</v>
      </c>
      <c r="C362" s="3">
        <f t="shared" si="31"/>
        <v>12</v>
      </c>
      <c r="D362" s="3">
        <f t="shared" si="32"/>
        <v>9</v>
      </c>
      <c r="E362" s="3">
        <f t="shared" si="33"/>
        <v>16</v>
      </c>
      <c r="F362" s="3" t="str">
        <f t="shared" si="34"/>
        <v>201412916</v>
      </c>
      <c r="G362">
        <f t="shared" si="29"/>
        <v>5.334693877550988</v>
      </c>
      <c r="H362">
        <v>0.03</v>
      </c>
      <c r="I362">
        <v>0.76</v>
      </c>
      <c r="J362">
        <v>1016</v>
      </c>
      <c r="K362">
        <v>1</v>
      </c>
    </row>
    <row r="363" spans="1:11" x14ac:dyDescent="0.25">
      <c r="A363" s="1">
        <v>41989.415972222225</v>
      </c>
      <c r="B363" s="3">
        <f t="shared" si="30"/>
        <v>2014</v>
      </c>
      <c r="C363" s="3">
        <f t="shared" si="31"/>
        <v>12</v>
      </c>
      <c r="D363" s="3">
        <f t="shared" si="32"/>
        <v>9</v>
      </c>
      <c r="E363" s="3">
        <f t="shared" si="33"/>
        <v>16</v>
      </c>
      <c r="F363" s="3" t="str">
        <f t="shared" si="34"/>
        <v>201412916</v>
      </c>
      <c r="G363">
        <f t="shared" si="29"/>
        <v>5.3469387755101714</v>
      </c>
      <c r="H363">
        <v>0.03</v>
      </c>
      <c r="I363">
        <v>0.76</v>
      </c>
      <c r="J363">
        <v>1016</v>
      </c>
      <c r="K363">
        <v>1</v>
      </c>
    </row>
    <row r="364" spans="1:11" x14ac:dyDescent="0.25">
      <c r="A364" s="1">
        <v>41989.416666666664</v>
      </c>
      <c r="B364" s="3">
        <f t="shared" si="30"/>
        <v>2014</v>
      </c>
      <c r="C364" s="3">
        <f t="shared" si="31"/>
        <v>12</v>
      </c>
      <c r="D364" s="3">
        <f t="shared" si="32"/>
        <v>10</v>
      </c>
      <c r="E364" s="3">
        <f t="shared" si="33"/>
        <v>16</v>
      </c>
      <c r="F364" s="3" t="str">
        <f t="shared" si="34"/>
        <v>2014121016</v>
      </c>
      <c r="G364">
        <f t="shared" si="29"/>
        <v>5.3591836734693548</v>
      </c>
      <c r="H364">
        <v>0.03</v>
      </c>
      <c r="I364">
        <v>0.76</v>
      </c>
      <c r="J364">
        <v>1016</v>
      </c>
      <c r="K364">
        <v>1</v>
      </c>
    </row>
    <row r="365" spans="1:11" x14ac:dyDescent="0.25">
      <c r="A365" s="1">
        <v>41989.417361111111</v>
      </c>
      <c r="B365" s="3">
        <f t="shared" si="30"/>
        <v>2014</v>
      </c>
      <c r="C365" s="3">
        <f t="shared" si="31"/>
        <v>12</v>
      </c>
      <c r="D365" s="3">
        <f t="shared" si="32"/>
        <v>10</v>
      </c>
      <c r="E365" s="3">
        <f t="shared" si="33"/>
        <v>16</v>
      </c>
      <c r="F365" s="3" t="str">
        <f t="shared" si="34"/>
        <v>2014121016</v>
      </c>
      <c r="G365">
        <f t="shared" si="29"/>
        <v>5.3714285714285381</v>
      </c>
      <c r="H365">
        <v>0.03</v>
      </c>
      <c r="I365">
        <v>0.76</v>
      </c>
      <c r="J365">
        <v>1016</v>
      </c>
      <c r="K365">
        <v>1</v>
      </c>
    </row>
    <row r="366" spans="1:11" x14ac:dyDescent="0.25">
      <c r="A366" s="1">
        <v>41989.418055555558</v>
      </c>
      <c r="B366" s="3">
        <f t="shared" si="30"/>
        <v>2014</v>
      </c>
      <c r="C366" s="3">
        <f t="shared" si="31"/>
        <v>12</v>
      </c>
      <c r="D366" s="3">
        <f t="shared" si="32"/>
        <v>10</v>
      </c>
      <c r="E366" s="3">
        <f t="shared" si="33"/>
        <v>16</v>
      </c>
      <c r="F366" s="3" t="str">
        <f t="shared" si="34"/>
        <v>2014121016</v>
      </c>
      <c r="G366">
        <f t="shared" si="29"/>
        <v>5.3836734693877215</v>
      </c>
      <c r="H366">
        <v>0.03</v>
      </c>
      <c r="I366">
        <v>0.76</v>
      </c>
      <c r="J366">
        <v>1016</v>
      </c>
      <c r="K366">
        <v>1</v>
      </c>
    </row>
    <row r="367" spans="1:11" x14ac:dyDescent="0.25">
      <c r="A367" s="1">
        <v>41989.418749999997</v>
      </c>
      <c r="B367" s="3">
        <f t="shared" si="30"/>
        <v>2014</v>
      </c>
      <c r="C367" s="3">
        <f t="shared" si="31"/>
        <v>12</v>
      </c>
      <c r="D367" s="3">
        <f t="shared" si="32"/>
        <v>10</v>
      </c>
      <c r="E367" s="3">
        <f t="shared" si="33"/>
        <v>16</v>
      </c>
      <c r="F367" s="3" t="str">
        <f t="shared" si="34"/>
        <v>2014121016</v>
      </c>
      <c r="G367">
        <f t="shared" si="29"/>
        <v>5.3959183673469049</v>
      </c>
      <c r="H367">
        <v>0.03</v>
      </c>
      <c r="I367">
        <v>0.76</v>
      </c>
      <c r="J367">
        <v>1016</v>
      </c>
      <c r="K367">
        <v>1</v>
      </c>
    </row>
    <row r="368" spans="1:11" x14ac:dyDescent="0.25">
      <c r="A368" s="1">
        <v>41989.419444444444</v>
      </c>
      <c r="B368" s="3">
        <f t="shared" si="30"/>
        <v>2014</v>
      </c>
      <c r="C368" s="3">
        <f t="shared" si="31"/>
        <v>12</v>
      </c>
      <c r="D368" s="3">
        <f t="shared" si="32"/>
        <v>10</v>
      </c>
      <c r="E368" s="3">
        <f t="shared" si="33"/>
        <v>16</v>
      </c>
      <c r="F368" s="3" t="str">
        <f t="shared" si="34"/>
        <v>2014121016</v>
      </c>
      <c r="G368">
        <f t="shared" si="29"/>
        <v>5.4081632653060883</v>
      </c>
      <c r="H368">
        <v>0.03</v>
      </c>
      <c r="I368">
        <v>0.76</v>
      </c>
      <c r="J368">
        <v>1016</v>
      </c>
      <c r="K368">
        <v>1</v>
      </c>
    </row>
    <row r="369" spans="1:11" x14ac:dyDescent="0.25">
      <c r="A369" s="1">
        <v>41989.420138888891</v>
      </c>
      <c r="B369" s="3">
        <f t="shared" si="30"/>
        <v>2014</v>
      </c>
      <c r="C369" s="3">
        <f t="shared" si="31"/>
        <v>12</v>
      </c>
      <c r="D369" s="3">
        <f t="shared" si="32"/>
        <v>10</v>
      </c>
      <c r="E369" s="3">
        <f t="shared" si="33"/>
        <v>16</v>
      </c>
      <c r="F369" s="3" t="str">
        <f t="shared" si="34"/>
        <v>2014121016</v>
      </c>
      <c r="G369">
        <f t="shared" si="29"/>
        <v>5.4204081632652716</v>
      </c>
      <c r="H369">
        <v>0.03</v>
      </c>
      <c r="I369">
        <v>0.76</v>
      </c>
      <c r="J369">
        <v>1016</v>
      </c>
      <c r="K369">
        <v>1</v>
      </c>
    </row>
    <row r="370" spans="1:11" x14ac:dyDescent="0.25">
      <c r="A370" s="1">
        <v>41989.42083333333</v>
      </c>
      <c r="B370" s="3">
        <f t="shared" si="30"/>
        <v>2014</v>
      </c>
      <c r="C370" s="3">
        <f t="shared" si="31"/>
        <v>12</v>
      </c>
      <c r="D370" s="3">
        <f t="shared" si="32"/>
        <v>10</v>
      </c>
      <c r="E370" s="3">
        <f t="shared" si="33"/>
        <v>16</v>
      </c>
      <c r="F370" s="3" t="str">
        <f t="shared" si="34"/>
        <v>2014121016</v>
      </c>
      <c r="G370">
        <f t="shared" si="29"/>
        <v>5.432653061224455</v>
      </c>
      <c r="H370">
        <v>0.03</v>
      </c>
      <c r="I370">
        <v>0.76</v>
      </c>
      <c r="J370">
        <v>1016</v>
      </c>
      <c r="K370">
        <v>1</v>
      </c>
    </row>
    <row r="371" spans="1:11" x14ac:dyDescent="0.25">
      <c r="A371" s="1">
        <v>41989.421527777777</v>
      </c>
      <c r="B371" s="3">
        <f t="shared" si="30"/>
        <v>2014</v>
      </c>
      <c r="C371" s="3">
        <f t="shared" si="31"/>
        <v>12</v>
      </c>
      <c r="D371" s="3">
        <f t="shared" si="32"/>
        <v>10</v>
      </c>
      <c r="E371" s="3">
        <f t="shared" si="33"/>
        <v>16</v>
      </c>
      <c r="F371" s="3" t="str">
        <f t="shared" si="34"/>
        <v>2014121016</v>
      </c>
      <c r="G371">
        <f t="shared" si="29"/>
        <v>5.4448979591836384</v>
      </c>
      <c r="H371">
        <v>0.03</v>
      </c>
      <c r="I371">
        <v>0.76</v>
      </c>
      <c r="J371">
        <v>1016</v>
      </c>
      <c r="K371">
        <v>1</v>
      </c>
    </row>
    <row r="372" spans="1:11" x14ac:dyDescent="0.25">
      <c r="A372" s="1">
        <v>41989.422222222223</v>
      </c>
      <c r="B372" s="3">
        <f t="shared" si="30"/>
        <v>2014</v>
      </c>
      <c r="C372" s="3">
        <f t="shared" si="31"/>
        <v>12</v>
      </c>
      <c r="D372" s="3">
        <f t="shared" si="32"/>
        <v>10</v>
      </c>
      <c r="E372" s="3">
        <f t="shared" si="33"/>
        <v>16</v>
      </c>
      <c r="F372" s="3" t="str">
        <f t="shared" si="34"/>
        <v>2014121016</v>
      </c>
      <c r="G372">
        <f t="shared" si="29"/>
        <v>5.4571428571428218</v>
      </c>
      <c r="H372">
        <v>0.03</v>
      </c>
      <c r="I372">
        <v>0.76</v>
      </c>
      <c r="J372">
        <v>1016</v>
      </c>
      <c r="K372">
        <v>1</v>
      </c>
    </row>
    <row r="373" spans="1:11" x14ac:dyDescent="0.25">
      <c r="A373" s="1">
        <v>41989.42291666667</v>
      </c>
      <c r="B373" s="3">
        <f t="shared" si="30"/>
        <v>2014</v>
      </c>
      <c r="C373" s="3">
        <f t="shared" si="31"/>
        <v>12</v>
      </c>
      <c r="D373" s="3">
        <f t="shared" si="32"/>
        <v>10</v>
      </c>
      <c r="E373" s="3">
        <f t="shared" si="33"/>
        <v>16</v>
      </c>
      <c r="F373" s="3" t="str">
        <f t="shared" si="34"/>
        <v>2014121016</v>
      </c>
      <c r="G373">
        <f t="shared" si="29"/>
        <v>5.4693877551020051</v>
      </c>
      <c r="H373">
        <v>0.03</v>
      </c>
      <c r="I373">
        <v>0.76</v>
      </c>
      <c r="J373">
        <v>1016</v>
      </c>
      <c r="K373">
        <v>1</v>
      </c>
    </row>
    <row r="374" spans="1:11" x14ac:dyDescent="0.25">
      <c r="A374" s="1">
        <v>41989.423611111109</v>
      </c>
      <c r="B374" s="3">
        <f t="shared" si="30"/>
        <v>2014</v>
      </c>
      <c r="C374" s="3">
        <f t="shared" si="31"/>
        <v>12</v>
      </c>
      <c r="D374" s="3">
        <f t="shared" si="32"/>
        <v>10</v>
      </c>
      <c r="E374" s="3">
        <f t="shared" si="33"/>
        <v>16</v>
      </c>
      <c r="F374" s="3" t="str">
        <f t="shared" si="34"/>
        <v>2014121016</v>
      </c>
      <c r="G374">
        <f t="shared" si="29"/>
        <v>5.4816326530611885</v>
      </c>
      <c r="H374">
        <v>0.03</v>
      </c>
      <c r="I374">
        <v>0.76</v>
      </c>
      <c r="J374">
        <v>1016</v>
      </c>
      <c r="K374">
        <v>1</v>
      </c>
    </row>
    <row r="375" spans="1:11" x14ac:dyDescent="0.25">
      <c r="A375" s="1">
        <v>41989.424305555556</v>
      </c>
      <c r="B375" s="3">
        <f t="shared" si="30"/>
        <v>2014</v>
      </c>
      <c r="C375" s="3">
        <f t="shared" si="31"/>
        <v>12</v>
      </c>
      <c r="D375" s="3">
        <f t="shared" si="32"/>
        <v>10</v>
      </c>
      <c r="E375" s="3">
        <f t="shared" si="33"/>
        <v>16</v>
      </c>
      <c r="F375" s="3" t="str">
        <f t="shared" si="34"/>
        <v>2014121016</v>
      </c>
      <c r="G375">
        <f t="shared" si="29"/>
        <v>5.4938775510203719</v>
      </c>
      <c r="H375">
        <v>0.03</v>
      </c>
      <c r="I375">
        <v>0.76</v>
      </c>
      <c r="J375">
        <v>1016</v>
      </c>
      <c r="K375">
        <v>1</v>
      </c>
    </row>
    <row r="376" spans="1:11" x14ac:dyDescent="0.25">
      <c r="A376" s="1">
        <v>41989.425000000003</v>
      </c>
      <c r="B376" s="3">
        <f t="shared" si="30"/>
        <v>2014</v>
      </c>
      <c r="C376" s="3">
        <f t="shared" si="31"/>
        <v>12</v>
      </c>
      <c r="D376" s="3">
        <f t="shared" si="32"/>
        <v>10</v>
      </c>
      <c r="E376" s="3">
        <f t="shared" si="33"/>
        <v>16</v>
      </c>
      <c r="F376" s="3" t="str">
        <f t="shared" si="34"/>
        <v>2014121016</v>
      </c>
      <c r="G376">
        <f t="shared" si="29"/>
        <v>5.5061224489795553</v>
      </c>
      <c r="H376">
        <v>0.03</v>
      </c>
      <c r="I376">
        <v>0.76</v>
      </c>
      <c r="J376">
        <v>1016</v>
      </c>
      <c r="K376">
        <v>1</v>
      </c>
    </row>
    <row r="377" spans="1:11" x14ac:dyDescent="0.25">
      <c r="A377" s="1">
        <v>41989.425694444442</v>
      </c>
      <c r="B377" s="3">
        <f t="shared" si="30"/>
        <v>2014</v>
      </c>
      <c r="C377" s="3">
        <f t="shared" si="31"/>
        <v>12</v>
      </c>
      <c r="D377" s="3">
        <f t="shared" si="32"/>
        <v>10</v>
      </c>
      <c r="E377" s="3">
        <f t="shared" si="33"/>
        <v>16</v>
      </c>
      <c r="F377" s="3" t="str">
        <f t="shared" si="34"/>
        <v>2014121016</v>
      </c>
      <c r="G377">
        <f t="shared" si="29"/>
        <v>5.5183673469387386</v>
      </c>
      <c r="H377">
        <v>0.03</v>
      </c>
      <c r="I377">
        <v>0.76</v>
      </c>
      <c r="J377">
        <v>1016</v>
      </c>
      <c r="K377">
        <v>1</v>
      </c>
    </row>
    <row r="378" spans="1:11" x14ac:dyDescent="0.25">
      <c r="A378" s="1">
        <v>41989.426388888889</v>
      </c>
      <c r="B378" s="3">
        <f t="shared" si="30"/>
        <v>2014</v>
      </c>
      <c r="C378" s="3">
        <f t="shared" si="31"/>
        <v>12</v>
      </c>
      <c r="D378" s="3">
        <f t="shared" si="32"/>
        <v>10</v>
      </c>
      <c r="E378" s="3">
        <f t="shared" si="33"/>
        <v>16</v>
      </c>
      <c r="F378" s="3" t="str">
        <f t="shared" si="34"/>
        <v>2014121016</v>
      </c>
      <c r="G378">
        <f t="shared" si="29"/>
        <v>5.530612244897922</v>
      </c>
      <c r="H378">
        <v>0.03</v>
      </c>
      <c r="I378">
        <v>0.76</v>
      </c>
      <c r="J378">
        <v>1016</v>
      </c>
      <c r="K378">
        <v>1</v>
      </c>
    </row>
    <row r="379" spans="1:11" x14ac:dyDescent="0.25">
      <c r="A379" s="1">
        <v>41989.427083333336</v>
      </c>
      <c r="B379" s="3">
        <f t="shared" si="30"/>
        <v>2014</v>
      </c>
      <c r="C379" s="3">
        <f t="shared" si="31"/>
        <v>12</v>
      </c>
      <c r="D379" s="3">
        <f t="shared" si="32"/>
        <v>10</v>
      </c>
      <c r="E379" s="3">
        <f t="shared" si="33"/>
        <v>16</v>
      </c>
      <c r="F379" s="3" t="str">
        <f t="shared" si="34"/>
        <v>2014121016</v>
      </c>
      <c r="G379">
        <f t="shared" si="29"/>
        <v>5.5428571428571054</v>
      </c>
      <c r="H379">
        <v>0.03</v>
      </c>
      <c r="I379">
        <v>0.76</v>
      </c>
      <c r="J379">
        <v>1016</v>
      </c>
      <c r="K379">
        <v>1</v>
      </c>
    </row>
    <row r="380" spans="1:11" x14ac:dyDescent="0.25">
      <c r="A380" s="1">
        <v>41989.427777777775</v>
      </c>
      <c r="B380" s="3">
        <f t="shared" si="30"/>
        <v>2014</v>
      </c>
      <c r="C380" s="3">
        <f t="shared" si="31"/>
        <v>12</v>
      </c>
      <c r="D380" s="3">
        <f t="shared" si="32"/>
        <v>10</v>
      </c>
      <c r="E380" s="3">
        <f t="shared" si="33"/>
        <v>16</v>
      </c>
      <c r="F380" s="3" t="str">
        <f t="shared" si="34"/>
        <v>2014121016</v>
      </c>
      <c r="G380">
        <f t="shared" si="29"/>
        <v>5.5551020408162888</v>
      </c>
      <c r="H380">
        <v>0.03</v>
      </c>
      <c r="I380">
        <v>0.76</v>
      </c>
      <c r="J380">
        <v>1016</v>
      </c>
      <c r="K380">
        <v>1</v>
      </c>
    </row>
    <row r="381" spans="1:11" x14ac:dyDescent="0.25">
      <c r="A381" s="1">
        <v>41989.428472222222</v>
      </c>
      <c r="B381" s="3">
        <f t="shared" si="30"/>
        <v>2014</v>
      </c>
      <c r="C381" s="3">
        <f t="shared" si="31"/>
        <v>12</v>
      </c>
      <c r="D381" s="3">
        <f t="shared" si="32"/>
        <v>10</v>
      </c>
      <c r="E381" s="3">
        <f t="shared" si="33"/>
        <v>16</v>
      </c>
      <c r="F381" s="3" t="str">
        <f t="shared" si="34"/>
        <v>2014121016</v>
      </c>
      <c r="G381">
        <f t="shared" si="29"/>
        <v>5.5673469387754722</v>
      </c>
      <c r="H381">
        <v>0.03</v>
      </c>
      <c r="I381">
        <v>0.76</v>
      </c>
      <c r="J381">
        <v>1016</v>
      </c>
      <c r="K381">
        <v>1</v>
      </c>
    </row>
    <row r="382" spans="1:11" x14ac:dyDescent="0.25">
      <c r="A382" s="1">
        <v>41989.429166666669</v>
      </c>
      <c r="B382" s="3">
        <f t="shared" si="30"/>
        <v>2014</v>
      </c>
      <c r="C382" s="3">
        <f t="shared" si="31"/>
        <v>12</v>
      </c>
      <c r="D382" s="3">
        <f t="shared" si="32"/>
        <v>10</v>
      </c>
      <c r="E382" s="3">
        <f t="shared" si="33"/>
        <v>16</v>
      </c>
      <c r="F382" s="3" t="str">
        <f t="shared" si="34"/>
        <v>2014121016</v>
      </c>
      <c r="G382">
        <f t="shared" si="29"/>
        <v>5.5795918367346555</v>
      </c>
      <c r="H382">
        <v>0.03</v>
      </c>
      <c r="I382">
        <v>0.76</v>
      </c>
      <c r="J382">
        <v>1016</v>
      </c>
      <c r="K382">
        <v>1</v>
      </c>
    </row>
    <row r="383" spans="1:11" x14ac:dyDescent="0.25">
      <c r="A383" s="1">
        <v>41989.429861111108</v>
      </c>
      <c r="B383" s="3">
        <f t="shared" si="30"/>
        <v>2014</v>
      </c>
      <c r="C383" s="3">
        <f t="shared" si="31"/>
        <v>12</v>
      </c>
      <c r="D383" s="3">
        <f t="shared" si="32"/>
        <v>10</v>
      </c>
      <c r="E383" s="3">
        <f t="shared" si="33"/>
        <v>16</v>
      </c>
      <c r="F383" s="3" t="str">
        <f t="shared" si="34"/>
        <v>2014121016</v>
      </c>
      <c r="G383">
        <f t="shared" ref="G383:G446" si="35">G382+3/245</f>
        <v>5.5918367346938389</v>
      </c>
      <c r="H383">
        <v>0.03</v>
      </c>
      <c r="I383">
        <v>0.76</v>
      </c>
      <c r="J383">
        <v>1016</v>
      </c>
      <c r="K383">
        <v>1</v>
      </c>
    </row>
    <row r="384" spans="1:11" x14ac:dyDescent="0.25">
      <c r="A384" s="1">
        <v>41989.430555555555</v>
      </c>
      <c r="B384" s="3">
        <f t="shared" si="30"/>
        <v>2014</v>
      </c>
      <c r="C384" s="3">
        <f t="shared" si="31"/>
        <v>12</v>
      </c>
      <c r="D384" s="3">
        <f t="shared" si="32"/>
        <v>10</v>
      </c>
      <c r="E384" s="3">
        <f t="shared" si="33"/>
        <v>16</v>
      </c>
      <c r="F384" s="3" t="str">
        <f t="shared" si="34"/>
        <v>2014121016</v>
      </c>
      <c r="G384">
        <f t="shared" si="35"/>
        <v>5.6040816326530223</v>
      </c>
      <c r="H384">
        <v>0.03</v>
      </c>
      <c r="I384">
        <v>0.76</v>
      </c>
      <c r="J384">
        <v>1016</v>
      </c>
      <c r="K384">
        <v>1</v>
      </c>
    </row>
    <row r="385" spans="1:11" x14ac:dyDescent="0.25">
      <c r="A385" s="1">
        <v>41989.431250000001</v>
      </c>
      <c r="B385" s="3">
        <f t="shared" si="30"/>
        <v>2014</v>
      </c>
      <c r="C385" s="3">
        <f t="shared" si="31"/>
        <v>12</v>
      </c>
      <c r="D385" s="3">
        <f t="shared" si="32"/>
        <v>10</v>
      </c>
      <c r="E385" s="3">
        <f t="shared" si="33"/>
        <v>16</v>
      </c>
      <c r="F385" s="3" t="str">
        <f t="shared" si="34"/>
        <v>2014121016</v>
      </c>
      <c r="G385">
        <f t="shared" si="35"/>
        <v>5.6163265306122057</v>
      </c>
      <c r="H385">
        <v>0.03</v>
      </c>
      <c r="I385">
        <v>0.76</v>
      </c>
      <c r="J385">
        <v>1016</v>
      </c>
      <c r="K385">
        <v>1</v>
      </c>
    </row>
    <row r="386" spans="1:11" x14ac:dyDescent="0.25">
      <c r="A386" s="1">
        <v>41989.431944444441</v>
      </c>
      <c r="B386" s="3">
        <f t="shared" si="30"/>
        <v>2014</v>
      </c>
      <c r="C386" s="3">
        <f t="shared" si="31"/>
        <v>12</v>
      </c>
      <c r="D386" s="3">
        <f t="shared" si="32"/>
        <v>10</v>
      </c>
      <c r="E386" s="3">
        <f t="shared" si="33"/>
        <v>16</v>
      </c>
      <c r="F386" s="3" t="str">
        <f t="shared" si="34"/>
        <v>2014121016</v>
      </c>
      <c r="G386">
        <f t="shared" si="35"/>
        <v>5.628571428571389</v>
      </c>
      <c r="H386">
        <v>0.03</v>
      </c>
      <c r="I386">
        <v>0.76</v>
      </c>
      <c r="J386">
        <v>1016</v>
      </c>
      <c r="K386">
        <v>1</v>
      </c>
    </row>
    <row r="387" spans="1:11" x14ac:dyDescent="0.25">
      <c r="A387" s="1">
        <v>41989.432638888888</v>
      </c>
      <c r="B387" s="3">
        <f t="shared" ref="B387:B450" si="36">YEAR(A387)</f>
        <v>2014</v>
      </c>
      <c r="C387" s="3">
        <f t="shared" ref="C387:C450" si="37">MONTH(A387)</f>
        <v>12</v>
      </c>
      <c r="D387" s="3">
        <f t="shared" ref="D387:D450" si="38">HOUR(A387)</f>
        <v>10</v>
      </c>
      <c r="E387" s="3">
        <f t="shared" ref="E387:E450" si="39">DAY(A387)</f>
        <v>16</v>
      </c>
      <c r="F387" s="3" t="str">
        <f t="shared" ref="F387:F450" si="40">B387&amp;C387&amp;D387&amp;E387</f>
        <v>2014121016</v>
      </c>
      <c r="G387">
        <f t="shared" si="35"/>
        <v>5.6408163265305724</v>
      </c>
      <c r="H387">
        <v>0.03</v>
      </c>
      <c r="I387">
        <v>0.76</v>
      </c>
      <c r="J387">
        <v>1016</v>
      </c>
      <c r="K387">
        <v>1</v>
      </c>
    </row>
    <row r="388" spans="1:11" x14ac:dyDescent="0.25">
      <c r="A388" s="1">
        <v>41989.433333333334</v>
      </c>
      <c r="B388" s="3">
        <f t="shared" si="36"/>
        <v>2014</v>
      </c>
      <c r="C388" s="3">
        <f t="shared" si="37"/>
        <v>12</v>
      </c>
      <c r="D388" s="3">
        <f t="shared" si="38"/>
        <v>10</v>
      </c>
      <c r="E388" s="3">
        <f t="shared" si="39"/>
        <v>16</v>
      </c>
      <c r="F388" s="3" t="str">
        <f t="shared" si="40"/>
        <v>2014121016</v>
      </c>
      <c r="G388">
        <f t="shared" si="35"/>
        <v>5.6530612244897558</v>
      </c>
      <c r="H388">
        <v>0.03</v>
      </c>
      <c r="I388">
        <v>0.76</v>
      </c>
      <c r="J388">
        <v>1016</v>
      </c>
      <c r="K388">
        <v>1</v>
      </c>
    </row>
    <row r="389" spans="1:11" x14ac:dyDescent="0.25">
      <c r="A389" s="1">
        <v>41989.434027777781</v>
      </c>
      <c r="B389" s="3">
        <f t="shared" si="36"/>
        <v>2014</v>
      </c>
      <c r="C389" s="3">
        <f t="shared" si="37"/>
        <v>12</v>
      </c>
      <c r="D389" s="3">
        <f t="shared" si="38"/>
        <v>10</v>
      </c>
      <c r="E389" s="3">
        <f t="shared" si="39"/>
        <v>16</v>
      </c>
      <c r="F389" s="3" t="str">
        <f t="shared" si="40"/>
        <v>2014121016</v>
      </c>
      <c r="G389">
        <f t="shared" si="35"/>
        <v>5.6653061224489392</v>
      </c>
      <c r="H389">
        <v>0.03</v>
      </c>
      <c r="I389">
        <v>0.76</v>
      </c>
      <c r="J389">
        <v>1016</v>
      </c>
      <c r="K389">
        <v>1</v>
      </c>
    </row>
    <row r="390" spans="1:11" x14ac:dyDescent="0.25">
      <c r="A390" s="1">
        <v>41989.43472222222</v>
      </c>
      <c r="B390" s="3">
        <f t="shared" si="36"/>
        <v>2014</v>
      </c>
      <c r="C390" s="3">
        <f t="shared" si="37"/>
        <v>12</v>
      </c>
      <c r="D390" s="3">
        <f t="shared" si="38"/>
        <v>10</v>
      </c>
      <c r="E390" s="3">
        <f t="shared" si="39"/>
        <v>16</v>
      </c>
      <c r="F390" s="3" t="str">
        <f t="shared" si="40"/>
        <v>2014121016</v>
      </c>
      <c r="G390">
        <f t="shared" si="35"/>
        <v>5.6775510204081225</v>
      </c>
      <c r="H390">
        <v>0.03</v>
      </c>
      <c r="I390">
        <v>0.76</v>
      </c>
      <c r="J390">
        <v>1016</v>
      </c>
      <c r="K390">
        <v>1</v>
      </c>
    </row>
    <row r="391" spans="1:11" x14ac:dyDescent="0.25">
      <c r="A391" s="1">
        <v>41989.435416666667</v>
      </c>
      <c r="B391" s="3">
        <f t="shared" si="36"/>
        <v>2014</v>
      </c>
      <c r="C391" s="3">
        <f t="shared" si="37"/>
        <v>12</v>
      </c>
      <c r="D391" s="3">
        <f t="shared" si="38"/>
        <v>10</v>
      </c>
      <c r="E391" s="3">
        <f t="shared" si="39"/>
        <v>16</v>
      </c>
      <c r="F391" s="3" t="str">
        <f t="shared" si="40"/>
        <v>2014121016</v>
      </c>
      <c r="G391">
        <f t="shared" si="35"/>
        <v>5.6897959183673059</v>
      </c>
      <c r="H391">
        <v>0.03</v>
      </c>
      <c r="I391">
        <v>0.76</v>
      </c>
      <c r="J391">
        <v>1016</v>
      </c>
      <c r="K391">
        <v>1</v>
      </c>
    </row>
    <row r="392" spans="1:11" x14ac:dyDescent="0.25">
      <c r="A392" s="1">
        <v>41989.436111111114</v>
      </c>
      <c r="B392" s="3">
        <f t="shared" si="36"/>
        <v>2014</v>
      </c>
      <c r="C392" s="3">
        <f t="shared" si="37"/>
        <v>12</v>
      </c>
      <c r="D392" s="3">
        <f t="shared" si="38"/>
        <v>10</v>
      </c>
      <c r="E392" s="3">
        <f t="shared" si="39"/>
        <v>16</v>
      </c>
      <c r="F392" s="3" t="str">
        <f t="shared" si="40"/>
        <v>2014121016</v>
      </c>
      <c r="G392">
        <f t="shared" si="35"/>
        <v>5.7020408163264893</v>
      </c>
      <c r="H392">
        <v>0.03</v>
      </c>
      <c r="I392">
        <v>0.76</v>
      </c>
      <c r="J392">
        <v>1016</v>
      </c>
      <c r="K392">
        <v>1</v>
      </c>
    </row>
    <row r="393" spans="1:11" x14ac:dyDescent="0.25">
      <c r="A393" s="1">
        <v>41989.436805555553</v>
      </c>
      <c r="B393" s="3">
        <f t="shared" si="36"/>
        <v>2014</v>
      </c>
      <c r="C393" s="3">
        <f t="shared" si="37"/>
        <v>12</v>
      </c>
      <c r="D393" s="3">
        <f t="shared" si="38"/>
        <v>10</v>
      </c>
      <c r="E393" s="3">
        <f t="shared" si="39"/>
        <v>16</v>
      </c>
      <c r="F393" s="3" t="str">
        <f t="shared" si="40"/>
        <v>2014121016</v>
      </c>
      <c r="G393">
        <f t="shared" si="35"/>
        <v>5.7142857142856727</v>
      </c>
      <c r="H393">
        <v>0.03</v>
      </c>
      <c r="I393">
        <v>0.76</v>
      </c>
      <c r="J393">
        <v>1016</v>
      </c>
      <c r="K393">
        <v>1</v>
      </c>
    </row>
    <row r="394" spans="1:11" x14ac:dyDescent="0.25">
      <c r="A394" s="1">
        <v>41989.4375</v>
      </c>
      <c r="B394" s="3">
        <f t="shared" si="36"/>
        <v>2014</v>
      </c>
      <c r="C394" s="3">
        <f t="shared" si="37"/>
        <v>12</v>
      </c>
      <c r="D394" s="3">
        <f t="shared" si="38"/>
        <v>10</v>
      </c>
      <c r="E394" s="3">
        <f t="shared" si="39"/>
        <v>16</v>
      </c>
      <c r="F394" s="3" t="str">
        <f t="shared" si="40"/>
        <v>2014121016</v>
      </c>
      <c r="G394">
        <f t="shared" si="35"/>
        <v>5.726530612244856</v>
      </c>
      <c r="H394">
        <v>0.03</v>
      </c>
      <c r="I394">
        <v>0.76</v>
      </c>
      <c r="J394">
        <v>1016</v>
      </c>
      <c r="K394">
        <v>1</v>
      </c>
    </row>
    <row r="395" spans="1:11" x14ac:dyDescent="0.25">
      <c r="A395" s="1">
        <v>41989.438194444447</v>
      </c>
      <c r="B395" s="3">
        <f t="shared" si="36"/>
        <v>2014</v>
      </c>
      <c r="C395" s="3">
        <f t="shared" si="37"/>
        <v>12</v>
      </c>
      <c r="D395" s="3">
        <f t="shared" si="38"/>
        <v>10</v>
      </c>
      <c r="E395" s="3">
        <f t="shared" si="39"/>
        <v>16</v>
      </c>
      <c r="F395" s="3" t="str">
        <f t="shared" si="40"/>
        <v>2014121016</v>
      </c>
      <c r="G395">
        <f t="shared" si="35"/>
        <v>5.7387755102040394</v>
      </c>
      <c r="H395">
        <v>0.03</v>
      </c>
      <c r="I395">
        <v>0.76</v>
      </c>
      <c r="J395">
        <v>1016</v>
      </c>
      <c r="K395">
        <v>1</v>
      </c>
    </row>
    <row r="396" spans="1:11" x14ac:dyDescent="0.25">
      <c r="A396" s="1">
        <v>41989.438888888886</v>
      </c>
      <c r="B396" s="3">
        <f t="shared" si="36"/>
        <v>2014</v>
      </c>
      <c r="C396" s="3">
        <f t="shared" si="37"/>
        <v>12</v>
      </c>
      <c r="D396" s="3">
        <f t="shared" si="38"/>
        <v>10</v>
      </c>
      <c r="E396" s="3">
        <f t="shared" si="39"/>
        <v>16</v>
      </c>
      <c r="F396" s="3" t="str">
        <f t="shared" si="40"/>
        <v>2014121016</v>
      </c>
      <c r="G396">
        <f t="shared" si="35"/>
        <v>5.7510204081632228</v>
      </c>
      <c r="H396">
        <v>0.03</v>
      </c>
      <c r="I396">
        <v>0.76</v>
      </c>
      <c r="J396">
        <v>1016</v>
      </c>
      <c r="K396">
        <v>1</v>
      </c>
    </row>
    <row r="397" spans="1:11" x14ac:dyDescent="0.25">
      <c r="A397" s="1">
        <v>41989.439583333333</v>
      </c>
      <c r="B397" s="3">
        <f t="shared" si="36"/>
        <v>2014</v>
      </c>
      <c r="C397" s="3">
        <f t="shared" si="37"/>
        <v>12</v>
      </c>
      <c r="D397" s="3">
        <f t="shared" si="38"/>
        <v>10</v>
      </c>
      <c r="E397" s="3">
        <f t="shared" si="39"/>
        <v>16</v>
      </c>
      <c r="F397" s="3" t="str">
        <f t="shared" si="40"/>
        <v>2014121016</v>
      </c>
      <c r="G397">
        <f t="shared" si="35"/>
        <v>5.7632653061224062</v>
      </c>
      <c r="H397">
        <v>0.03</v>
      </c>
      <c r="I397">
        <v>0.76</v>
      </c>
      <c r="J397">
        <v>1016</v>
      </c>
      <c r="K397">
        <v>1</v>
      </c>
    </row>
    <row r="398" spans="1:11" x14ac:dyDescent="0.25">
      <c r="A398" s="1">
        <v>41989.44027777778</v>
      </c>
      <c r="B398" s="3">
        <f t="shared" si="36"/>
        <v>2014</v>
      </c>
      <c r="C398" s="3">
        <f t="shared" si="37"/>
        <v>12</v>
      </c>
      <c r="D398" s="3">
        <f t="shared" si="38"/>
        <v>10</v>
      </c>
      <c r="E398" s="3">
        <f t="shared" si="39"/>
        <v>16</v>
      </c>
      <c r="F398" s="3" t="str">
        <f t="shared" si="40"/>
        <v>2014121016</v>
      </c>
      <c r="G398">
        <f t="shared" si="35"/>
        <v>5.7755102040815895</v>
      </c>
      <c r="H398">
        <v>0.03</v>
      </c>
      <c r="I398">
        <v>0.76</v>
      </c>
      <c r="J398">
        <v>1016</v>
      </c>
      <c r="K398">
        <v>1</v>
      </c>
    </row>
    <row r="399" spans="1:11" x14ac:dyDescent="0.25">
      <c r="A399" s="1">
        <v>41989.440972222219</v>
      </c>
      <c r="B399" s="3">
        <f t="shared" si="36"/>
        <v>2014</v>
      </c>
      <c r="C399" s="3">
        <f t="shared" si="37"/>
        <v>12</v>
      </c>
      <c r="D399" s="3">
        <f t="shared" si="38"/>
        <v>10</v>
      </c>
      <c r="E399" s="3">
        <f t="shared" si="39"/>
        <v>16</v>
      </c>
      <c r="F399" s="3" t="str">
        <f t="shared" si="40"/>
        <v>2014121016</v>
      </c>
      <c r="G399">
        <f t="shared" si="35"/>
        <v>5.7877551020407729</v>
      </c>
      <c r="H399">
        <v>0.03</v>
      </c>
      <c r="I399">
        <v>0.76</v>
      </c>
      <c r="J399">
        <v>1016</v>
      </c>
      <c r="K399">
        <v>1</v>
      </c>
    </row>
    <row r="400" spans="1:11" x14ac:dyDescent="0.25">
      <c r="A400" s="1">
        <v>41989.441666666666</v>
      </c>
      <c r="B400" s="3">
        <f t="shared" si="36"/>
        <v>2014</v>
      </c>
      <c r="C400" s="3">
        <f t="shared" si="37"/>
        <v>12</v>
      </c>
      <c r="D400" s="3">
        <f t="shared" si="38"/>
        <v>10</v>
      </c>
      <c r="E400" s="3">
        <f t="shared" si="39"/>
        <v>16</v>
      </c>
      <c r="F400" s="3" t="str">
        <f t="shared" si="40"/>
        <v>2014121016</v>
      </c>
      <c r="G400">
        <f t="shared" si="35"/>
        <v>5.7999999999999563</v>
      </c>
      <c r="H400">
        <v>0.03</v>
      </c>
      <c r="I400">
        <v>0.76</v>
      </c>
      <c r="J400">
        <v>1016</v>
      </c>
      <c r="K400">
        <v>1</v>
      </c>
    </row>
    <row r="401" spans="1:11" x14ac:dyDescent="0.25">
      <c r="A401" s="1">
        <v>41989.442361111112</v>
      </c>
      <c r="B401" s="3">
        <f t="shared" si="36"/>
        <v>2014</v>
      </c>
      <c r="C401" s="3">
        <f t="shared" si="37"/>
        <v>12</v>
      </c>
      <c r="D401" s="3">
        <f t="shared" si="38"/>
        <v>10</v>
      </c>
      <c r="E401" s="3">
        <f t="shared" si="39"/>
        <v>16</v>
      </c>
      <c r="F401" s="3" t="str">
        <f t="shared" si="40"/>
        <v>2014121016</v>
      </c>
      <c r="G401">
        <f t="shared" si="35"/>
        <v>5.8122448979591397</v>
      </c>
      <c r="H401">
        <v>0.03</v>
      </c>
      <c r="I401">
        <v>0.76</v>
      </c>
      <c r="J401">
        <v>1016</v>
      </c>
      <c r="K401">
        <v>1</v>
      </c>
    </row>
    <row r="402" spans="1:11" x14ac:dyDescent="0.25">
      <c r="A402" s="1">
        <v>41989.443055555559</v>
      </c>
      <c r="B402" s="3">
        <f t="shared" si="36"/>
        <v>2014</v>
      </c>
      <c r="C402" s="3">
        <f t="shared" si="37"/>
        <v>12</v>
      </c>
      <c r="D402" s="3">
        <f t="shared" si="38"/>
        <v>10</v>
      </c>
      <c r="E402" s="3">
        <f t="shared" si="39"/>
        <v>16</v>
      </c>
      <c r="F402" s="3" t="str">
        <f t="shared" si="40"/>
        <v>2014121016</v>
      </c>
      <c r="G402">
        <f t="shared" si="35"/>
        <v>5.8244897959183231</v>
      </c>
      <c r="H402">
        <v>0.03</v>
      </c>
      <c r="I402">
        <v>0.76</v>
      </c>
      <c r="J402">
        <v>1016</v>
      </c>
      <c r="K402">
        <v>1</v>
      </c>
    </row>
    <row r="403" spans="1:11" x14ac:dyDescent="0.25">
      <c r="A403" s="1">
        <v>41989.443749999999</v>
      </c>
      <c r="B403" s="3">
        <f t="shared" si="36"/>
        <v>2014</v>
      </c>
      <c r="C403" s="3">
        <f t="shared" si="37"/>
        <v>12</v>
      </c>
      <c r="D403" s="3">
        <f t="shared" si="38"/>
        <v>10</v>
      </c>
      <c r="E403" s="3">
        <f t="shared" si="39"/>
        <v>16</v>
      </c>
      <c r="F403" s="3" t="str">
        <f t="shared" si="40"/>
        <v>2014121016</v>
      </c>
      <c r="G403">
        <f t="shared" si="35"/>
        <v>5.8367346938775064</v>
      </c>
      <c r="H403">
        <v>0.03</v>
      </c>
      <c r="I403">
        <v>0.76</v>
      </c>
      <c r="J403">
        <v>1016</v>
      </c>
      <c r="K403">
        <v>1</v>
      </c>
    </row>
    <row r="404" spans="1:11" x14ac:dyDescent="0.25">
      <c r="A404" s="1">
        <v>41989.444444444445</v>
      </c>
      <c r="B404" s="3">
        <f t="shared" si="36"/>
        <v>2014</v>
      </c>
      <c r="C404" s="3">
        <f t="shared" si="37"/>
        <v>12</v>
      </c>
      <c r="D404" s="3">
        <f t="shared" si="38"/>
        <v>10</v>
      </c>
      <c r="E404" s="3">
        <f t="shared" si="39"/>
        <v>16</v>
      </c>
      <c r="F404" s="3" t="str">
        <f t="shared" si="40"/>
        <v>2014121016</v>
      </c>
      <c r="G404">
        <f t="shared" si="35"/>
        <v>5.8489795918366898</v>
      </c>
      <c r="H404">
        <v>0.03</v>
      </c>
      <c r="I404">
        <v>0.76</v>
      </c>
      <c r="J404">
        <v>1016</v>
      </c>
      <c r="K404">
        <v>1</v>
      </c>
    </row>
    <row r="405" spans="1:11" x14ac:dyDescent="0.25">
      <c r="A405" s="1">
        <v>41989.445138888892</v>
      </c>
      <c r="B405" s="3">
        <f t="shared" si="36"/>
        <v>2014</v>
      </c>
      <c r="C405" s="3">
        <f t="shared" si="37"/>
        <v>12</v>
      </c>
      <c r="D405" s="3">
        <f t="shared" si="38"/>
        <v>10</v>
      </c>
      <c r="E405" s="3">
        <f t="shared" si="39"/>
        <v>16</v>
      </c>
      <c r="F405" s="3" t="str">
        <f t="shared" si="40"/>
        <v>2014121016</v>
      </c>
      <c r="G405">
        <f t="shared" si="35"/>
        <v>5.8612244897958732</v>
      </c>
      <c r="H405">
        <v>0.03</v>
      </c>
      <c r="I405">
        <v>0.76</v>
      </c>
      <c r="J405">
        <v>1016</v>
      </c>
      <c r="K405">
        <v>1</v>
      </c>
    </row>
    <row r="406" spans="1:11" x14ac:dyDescent="0.25">
      <c r="A406" s="1">
        <v>41989.445833333331</v>
      </c>
      <c r="B406" s="3">
        <f t="shared" si="36"/>
        <v>2014</v>
      </c>
      <c r="C406" s="3">
        <f t="shared" si="37"/>
        <v>12</v>
      </c>
      <c r="D406" s="3">
        <f t="shared" si="38"/>
        <v>10</v>
      </c>
      <c r="E406" s="3">
        <f t="shared" si="39"/>
        <v>16</v>
      </c>
      <c r="F406" s="3" t="str">
        <f t="shared" si="40"/>
        <v>2014121016</v>
      </c>
      <c r="G406">
        <f t="shared" si="35"/>
        <v>5.8734693877550566</v>
      </c>
      <c r="H406">
        <v>0.03</v>
      </c>
      <c r="I406">
        <v>0.76</v>
      </c>
      <c r="J406">
        <v>1016</v>
      </c>
      <c r="K406">
        <v>1</v>
      </c>
    </row>
    <row r="407" spans="1:11" x14ac:dyDescent="0.25">
      <c r="A407" s="1">
        <v>41989.446527777778</v>
      </c>
      <c r="B407" s="3">
        <f t="shared" si="36"/>
        <v>2014</v>
      </c>
      <c r="C407" s="3">
        <f t="shared" si="37"/>
        <v>12</v>
      </c>
      <c r="D407" s="3">
        <f t="shared" si="38"/>
        <v>10</v>
      </c>
      <c r="E407" s="3">
        <f t="shared" si="39"/>
        <v>16</v>
      </c>
      <c r="F407" s="3" t="str">
        <f t="shared" si="40"/>
        <v>2014121016</v>
      </c>
      <c r="G407">
        <f t="shared" si="35"/>
        <v>5.8857142857142399</v>
      </c>
      <c r="H407">
        <v>0.03</v>
      </c>
      <c r="I407">
        <v>0.76</v>
      </c>
      <c r="J407">
        <v>1016</v>
      </c>
      <c r="K407">
        <v>1</v>
      </c>
    </row>
    <row r="408" spans="1:11" x14ac:dyDescent="0.25">
      <c r="A408" s="1">
        <v>41989.447222222225</v>
      </c>
      <c r="B408" s="3">
        <f t="shared" si="36"/>
        <v>2014</v>
      </c>
      <c r="C408" s="3">
        <f t="shared" si="37"/>
        <v>12</v>
      </c>
      <c r="D408" s="3">
        <f t="shared" si="38"/>
        <v>10</v>
      </c>
      <c r="E408" s="3">
        <f t="shared" si="39"/>
        <v>16</v>
      </c>
      <c r="F408" s="3" t="str">
        <f t="shared" si="40"/>
        <v>2014121016</v>
      </c>
      <c r="G408">
        <f t="shared" si="35"/>
        <v>5.8979591836734233</v>
      </c>
      <c r="H408">
        <v>0.03</v>
      </c>
      <c r="I408">
        <v>0.76</v>
      </c>
      <c r="J408">
        <v>1016</v>
      </c>
      <c r="K408">
        <v>1</v>
      </c>
    </row>
    <row r="409" spans="1:11" x14ac:dyDescent="0.25">
      <c r="A409" s="1">
        <v>41989.447916666664</v>
      </c>
      <c r="B409" s="3">
        <f t="shared" si="36"/>
        <v>2014</v>
      </c>
      <c r="C409" s="3">
        <f t="shared" si="37"/>
        <v>12</v>
      </c>
      <c r="D409" s="3">
        <f t="shared" si="38"/>
        <v>10</v>
      </c>
      <c r="E409" s="3">
        <f t="shared" si="39"/>
        <v>16</v>
      </c>
      <c r="F409" s="3" t="str">
        <f t="shared" si="40"/>
        <v>2014121016</v>
      </c>
      <c r="G409">
        <f t="shared" si="35"/>
        <v>5.9102040816326067</v>
      </c>
      <c r="H409">
        <v>0.03</v>
      </c>
      <c r="I409">
        <v>0.76</v>
      </c>
      <c r="J409">
        <v>1016</v>
      </c>
      <c r="K409">
        <v>1</v>
      </c>
    </row>
    <row r="410" spans="1:11" x14ac:dyDescent="0.25">
      <c r="A410" s="1">
        <v>41989.448611111111</v>
      </c>
      <c r="B410" s="3">
        <f t="shared" si="36"/>
        <v>2014</v>
      </c>
      <c r="C410" s="3">
        <f t="shared" si="37"/>
        <v>12</v>
      </c>
      <c r="D410" s="3">
        <f t="shared" si="38"/>
        <v>10</v>
      </c>
      <c r="E410" s="3">
        <f t="shared" si="39"/>
        <v>16</v>
      </c>
      <c r="F410" s="3" t="str">
        <f t="shared" si="40"/>
        <v>2014121016</v>
      </c>
      <c r="G410">
        <f t="shared" si="35"/>
        <v>5.9224489795917901</v>
      </c>
      <c r="H410">
        <v>0.03</v>
      </c>
      <c r="I410">
        <v>0.76</v>
      </c>
      <c r="J410">
        <v>1016</v>
      </c>
      <c r="K410">
        <v>1</v>
      </c>
    </row>
    <row r="411" spans="1:11" x14ac:dyDescent="0.25">
      <c r="A411" s="1">
        <v>41989.449305555558</v>
      </c>
      <c r="B411" s="3">
        <f t="shared" si="36"/>
        <v>2014</v>
      </c>
      <c r="C411" s="3">
        <f t="shared" si="37"/>
        <v>12</v>
      </c>
      <c r="D411" s="3">
        <f t="shared" si="38"/>
        <v>10</v>
      </c>
      <c r="E411" s="3">
        <f t="shared" si="39"/>
        <v>16</v>
      </c>
      <c r="F411" s="3" t="str">
        <f t="shared" si="40"/>
        <v>2014121016</v>
      </c>
      <c r="G411">
        <f t="shared" si="35"/>
        <v>5.9346938775509734</v>
      </c>
      <c r="H411">
        <v>0.03</v>
      </c>
      <c r="I411">
        <v>0.76</v>
      </c>
      <c r="J411">
        <v>1016</v>
      </c>
      <c r="K411">
        <v>1</v>
      </c>
    </row>
    <row r="412" spans="1:11" x14ac:dyDescent="0.25">
      <c r="A412" s="1">
        <v>41989.45</v>
      </c>
      <c r="B412" s="3">
        <f t="shared" si="36"/>
        <v>2014</v>
      </c>
      <c r="C412" s="3">
        <f t="shared" si="37"/>
        <v>12</v>
      </c>
      <c r="D412" s="3">
        <f t="shared" si="38"/>
        <v>10</v>
      </c>
      <c r="E412" s="3">
        <f t="shared" si="39"/>
        <v>16</v>
      </c>
      <c r="F412" s="3" t="str">
        <f t="shared" si="40"/>
        <v>2014121016</v>
      </c>
      <c r="G412">
        <f t="shared" si="35"/>
        <v>5.9469387755101568</v>
      </c>
      <c r="H412">
        <v>0.03</v>
      </c>
      <c r="I412">
        <v>0.76</v>
      </c>
      <c r="J412">
        <v>1016</v>
      </c>
      <c r="K412">
        <v>1</v>
      </c>
    </row>
    <row r="413" spans="1:11" x14ac:dyDescent="0.25">
      <c r="A413" s="1">
        <v>41989.450694444444</v>
      </c>
      <c r="B413" s="3">
        <f t="shared" si="36"/>
        <v>2014</v>
      </c>
      <c r="C413" s="3">
        <f t="shared" si="37"/>
        <v>12</v>
      </c>
      <c r="D413" s="3">
        <f t="shared" si="38"/>
        <v>10</v>
      </c>
      <c r="E413" s="3">
        <f t="shared" si="39"/>
        <v>16</v>
      </c>
      <c r="F413" s="3" t="str">
        <f t="shared" si="40"/>
        <v>2014121016</v>
      </c>
      <c r="G413">
        <f t="shared" si="35"/>
        <v>5.9591836734693402</v>
      </c>
      <c r="H413">
        <v>0.03</v>
      </c>
      <c r="I413">
        <v>0.76</v>
      </c>
      <c r="J413">
        <v>1016</v>
      </c>
      <c r="K413">
        <v>1</v>
      </c>
    </row>
    <row r="414" spans="1:11" x14ac:dyDescent="0.25">
      <c r="A414" s="1">
        <v>41989.451388888891</v>
      </c>
      <c r="B414" s="3">
        <f t="shared" si="36"/>
        <v>2014</v>
      </c>
      <c r="C414" s="3">
        <f t="shared" si="37"/>
        <v>12</v>
      </c>
      <c r="D414" s="3">
        <f t="shared" si="38"/>
        <v>10</v>
      </c>
      <c r="E414" s="3">
        <f t="shared" si="39"/>
        <v>16</v>
      </c>
      <c r="F414" s="3" t="str">
        <f t="shared" si="40"/>
        <v>2014121016</v>
      </c>
      <c r="G414">
        <f t="shared" si="35"/>
        <v>5.9714285714285236</v>
      </c>
      <c r="H414">
        <v>0.03</v>
      </c>
      <c r="I414">
        <v>0.76</v>
      </c>
      <c r="J414">
        <v>1016</v>
      </c>
      <c r="K414">
        <v>1</v>
      </c>
    </row>
    <row r="415" spans="1:11" x14ac:dyDescent="0.25">
      <c r="A415" s="1">
        <v>41989.45208333333</v>
      </c>
      <c r="B415" s="3">
        <f t="shared" si="36"/>
        <v>2014</v>
      </c>
      <c r="C415" s="3">
        <f t="shared" si="37"/>
        <v>12</v>
      </c>
      <c r="D415" s="3">
        <f t="shared" si="38"/>
        <v>10</v>
      </c>
      <c r="E415" s="3">
        <f t="shared" si="39"/>
        <v>16</v>
      </c>
      <c r="F415" s="3" t="str">
        <f t="shared" si="40"/>
        <v>2014121016</v>
      </c>
      <c r="G415">
        <f t="shared" si="35"/>
        <v>5.9836734693877069</v>
      </c>
      <c r="H415">
        <v>0.03</v>
      </c>
      <c r="I415">
        <v>0.76</v>
      </c>
      <c r="J415">
        <v>1016</v>
      </c>
      <c r="K415">
        <v>1</v>
      </c>
    </row>
    <row r="416" spans="1:11" x14ac:dyDescent="0.25">
      <c r="A416" s="1">
        <v>41989.452777777777</v>
      </c>
      <c r="B416" s="3">
        <f t="shared" si="36"/>
        <v>2014</v>
      </c>
      <c r="C416" s="3">
        <f t="shared" si="37"/>
        <v>12</v>
      </c>
      <c r="D416" s="3">
        <f t="shared" si="38"/>
        <v>10</v>
      </c>
      <c r="E416" s="3">
        <f t="shared" si="39"/>
        <v>16</v>
      </c>
      <c r="F416" s="3" t="str">
        <f t="shared" si="40"/>
        <v>2014121016</v>
      </c>
      <c r="G416">
        <f t="shared" si="35"/>
        <v>5.9959183673468903</v>
      </c>
      <c r="H416">
        <v>0.03</v>
      </c>
      <c r="I416">
        <v>0.76</v>
      </c>
      <c r="J416">
        <v>1016</v>
      </c>
      <c r="K416">
        <v>1</v>
      </c>
    </row>
    <row r="417" spans="1:11" x14ac:dyDescent="0.25">
      <c r="A417" s="1">
        <v>41989.453472222223</v>
      </c>
      <c r="B417" s="3">
        <f t="shared" si="36"/>
        <v>2014</v>
      </c>
      <c r="C417" s="3">
        <f t="shared" si="37"/>
        <v>12</v>
      </c>
      <c r="D417" s="3">
        <f t="shared" si="38"/>
        <v>10</v>
      </c>
      <c r="E417" s="3">
        <f t="shared" si="39"/>
        <v>16</v>
      </c>
      <c r="F417" s="3" t="str">
        <f t="shared" si="40"/>
        <v>2014121016</v>
      </c>
      <c r="G417">
        <f t="shared" si="35"/>
        <v>6.0081632653060737</v>
      </c>
      <c r="H417">
        <v>0.03</v>
      </c>
      <c r="I417">
        <v>0.76</v>
      </c>
      <c r="J417">
        <v>1016</v>
      </c>
      <c r="K417">
        <v>1</v>
      </c>
    </row>
    <row r="418" spans="1:11" x14ac:dyDescent="0.25">
      <c r="A418" s="1">
        <v>41989.45416666667</v>
      </c>
      <c r="B418" s="3">
        <f t="shared" si="36"/>
        <v>2014</v>
      </c>
      <c r="C418" s="3">
        <f t="shared" si="37"/>
        <v>12</v>
      </c>
      <c r="D418" s="3">
        <f t="shared" si="38"/>
        <v>10</v>
      </c>
      <c r="E418" s="3">
        <f t="shared" si="39"/>
        <v>16</v>
      </c>
      <c r="F418" s="3" t="str">
        <f t="shared" si="40"/>
        <v>2014121016</v>
      </c>
      <c r="G418">
        <f t="shared" si="35"/>
        <v>6.0204081632652571</v>
      </c>
      <c r="H418">
        <v>0.03</v>
      </c>
      <c r="I418">
        <v>0.76</v>
      </c>
      <c r="J418">
        <v>1016</v>
      </c>
      <c r="K418">
        <v>1</v>
      </c>
    </row>
    <row r="419" spans="1:11" x14ac:dyDescent="0.25">
      <c r="A419" s="1">
        <v>41989.454861111109</v>
      </c>
      <c r="B419" s="3">
        <f t="shared" si="36"/>
        <v>2014</v>
      </c>
      <c r="C419" s="3">
        <f t="shared" si="37"/>
        <v>12</v>
      </c>
      <c r="D419" s="3">
        <f t="shared" si="38"/>
        <v>10</v>
      </c>
      <c r="E419" s="3">
        <f t="shared" si="39"/>
        <v>16</v>
      </c>
      <c r="F419" s="3" t="str">
        <f t="shared" si="40"/>
        <v>2014121016</v>
      </c>
      <c r="G419">
        <f t="shared" si="35"/>
        <v>6.0326530612244404</v>
      </c>
      <c r="H419">
        <v>0.03</v>
      </c>
      <c r="I419">
        <v>0.76</v>
      </c>
      <c r="J419">
        <v>1016</v>
      </c>
      <c r="K419">
        <v>1</v>
      </c>
    </row>
    <row r="420" spans="1:11" x14ac:dyDescent="0.25">
      <c r="A420" s="1">
        <v>41989.455555555556</v>
      </c>
      <c r="B420" s="3">
        <f t="shared" si="36"/>
        <v>2014</v>
      </c>
      <c r="C420" s="3">
        <f t="shared" si="37"/>
        <v>12</v>
      </c>
      <c r="D420" s="3">
        <f t="shared" si="38"/>
        <v>10</v>
      </c>
      <c r="E420" s="3">
        <f t="shared" si="39"/>
        <v>16</v>
      </c>
      <c r="F420" s="3" t="str">
        <f t="shared" si="40"/>
        <v>2014121016</v>
      </c>
      <c r="G420">
        <f t="shared" si="35"/>
        <v>6.0448979591836238</v>
      </c>
      <c r="H420">
        <v>0.03</v>
      </c>
      <c r="I420">
        <v>0.76</v>
      </c>
      <c r="J420">
        <v>1016</v>
      </c>
      <c r="K420">
        <v>1</v>
      </c>
    </row>
    <row r="421" spans="1:11" x14ac:dyDescent="0.25">
      <c r="A421" s="1">
        <v>41989.456250000003</v>
      </c>
      <c r="B421" s="3">
        <f t="shared" si="36"/>
        <v>2014</v>
      </c>
      <c r="C421" s="3">
        <f t="shared" si="37"/>
        <v>12</v>
      </c>
      <c r="D421" s="3">
        <f t="shared" si="38"/>
        <v>10</v>
      </c>
      <c r="E421" s="3">
        <f t="shared" si="39"/>
        <v>16</v>
      </c>
      <c r="F421" s="3" t="str">
        <f t="shared" si="40"/>
        <v>2014121016</v>
      </c>
      <c r="G421">
        <f t="shared" si="35"/>
        <v>6.0571428571428072</v>
      </c>
      <c r="H421">
        <v>0.03</v>
      </c>
      <c r="I421">
        <v>0.76</v>
      </c>
      <c r="J421">
        <v>1016</v>
      </c>
      <c r="K421">
        <v>1</v>
      </c>
    </row>
    <row r="422" spans="1:11" x14ac:dyDescent="0.25">
      <c r="A422" s="1">
        <v>41989.456944444442</v>
      </c>
      <c r="B422" s="3">
        <f t="shared" si="36"/>
        <v>2014</v>
      </c>
      <c r="C422" s="3">
        <f t="shared" si="37"/>
        <v>12</v>
      </c>
      <c r="D422" s="3">
        <f t="shared" si="38"/>
        <v>10</v>
      </c>
      <c r="E422" s="3">
        <f t="shared" si="39"/>
        <v>16</v>
      </c>
      <c r="F422" s="3" t="str">
        <f t="shared" si="40"/>
        <v>2014121016</v>
      </c>
      <c r="G422">
        <f t="shared" si="35"/>
        <v>6.0693877551019906</v>
      </c>
      <c r="H422">
        <v>0.03</v>
      </c>
      <c r="I422">
        <v>0.76</v>
      </c>
      <c r="J422">
        <v>1016</v>
      </c>
      <c r="K422">
        <v>1</v>
      </c>
    </row>
    <row r="423" spans="1:11" x14ac:dyDescent="0.25">
      <c r="A423" s="1">
        <v>41989.457638888889</v>
      </c>
      <c r="B423" s="3">
        <f t="shared" si="36"/>
        <v>2014</v>
      </c>
      <c r="C423" s="3">
        <f t="shared" si="37"/>
        <v>12</v>
      </c>
      <c r="D423" s="3">
        <f t="shared" si="38"/>
        <v>10</v>
      </c>
      <c r="E423" s="3">
        <f t="shared" si="39"/>
        <v>16</v>
      </c>
      <c r="F423" s="3" t="str">
        <f t="shared" si="40"/>
        <v>2014121016</v>
      </c>
      <c r="G423">
        <f t="shared" si="35"/>
        <v>6.081632653061174</v>
      </c>
      <c r="H423">
        <v>0.03</v>
      </c>
      <c r="I423">
        <v>0.76</v>
      </c>
      <c r="J423">
        <v>1016</v>
      </c>
      <c r="K423">
        <v>1</v>
      </c>
    </row>
    <row r="424" spans="1:11" x14ac:dyDescent="0.25">
      <c r="A424" s="1">
        <v>41989.458333333336</v>
      </c>
      <c r="B424" s="3">
        <f t="shared" si="36"/>
        <v>2014</v>
      </c>
      <c r="C424" s="3">
        <f t="shared" si="37"/>
        <v>12</v>
      </c>
      <c r="D424" s="3">
        <f t="shared" si="38"/>
        <v>11</v>
      </c>
      <c r="E424" s="3">
        <f t="shared" si="39"/>
        <v>16</v>
      </c>
      <c r="F424" s="3" t="str">
        <f t="shared" si="40"/>
        <v>2014121116</v>
      </c>
      <c r="G424">
        <f t="shared" si="35"/>
        <v>6.0938775510203573</v>
      </c>
      <c r="H424">
        <v>0.03</v>
      </c>
      <c r="I424">
        <v>0.76</v>
      </c>
      <c r="J424">
        <v>1016</v>
      </c>
      <c r="K424">
        <v>1</v>
      </c>
    </row>
    <row r="425" spans="1:11" x14ac:dyDescent="0.25">
      <c r="A425" s="1">
        <v>41989.459027777775</v>
      </c>
      <c r="B425" s="3">
        <f t="shared" si="36"/>
        <v>2014</v>
      </c>
      <c r="C425" s="3">
        <f t="shared" si="37"/>
        <v>12</v>
      </c>
      <c r="D425" s="3">
        <f t="shared" si="38"/>
        <v>11</v>
      </c>
      <c r="E425" s="3">
        <f t="shared" si="39"/>
        <v>16</v>
      </c>
      <c r="F425" s="3" t="str">
        <f t="shared" si="40"/>
        <v>2014121116</v>
      </c>
      <c r="G425">
        <f t="shared" si="35"/>
        <v>6.1061224489795407</v>
      </c>
      <c r="H425">
        <v>0.03</v>
      </c>
      <c r="I425">
        <v>0.76</v>
      </c>
      <c r="J425">
        <v>1016</v>
      </c>
      <c r="K425">
        <v>1</v>
      </c>
    </row>
    <row r="426" spans="1:11" x14ac:dyDescent="0.25">
      <c r="A426" s="1">
        <v>41989.459722222222</v>
      </c>
      <c r="B426" s="3">
        <f t="shared" si="36"/>
        <v>2014</v>
      </c>
      <c r="C426" s="3">
        <f t="shared" si="37"/>
        <v>12</v>
      </c>
      <c r="D426" s="3">
        <f t="shared" si="38"/>
        <v>11</v>
      </c>
      <c r="E426" s="3">
        <f t="shared" si="39"/>
        <v>16</v>
      </c>
      <c r="F426" s="3" t="str">
        <f t="shared" si="40"/>
        <v>2014121116</v>
      </c>
      <c r="G426">
        <f t="shared" si="35"/>
        <v>6.1183673469387241</v>
      </c>
      <c r="H426">
        <v>0.03</v>
      </c>
      <c r="I426">
        <v>0.76</v>
      </c>
      <c r="J426">
        <v>1016</v>
      </c>
      <c r="K426">
        <v>1</v>
      </c>
    </row>
    <row r="427" spans="1:11" x14ac:dyDescent="0.25">
      <c r="A427" s="1">
        <v>41989.460416666669</v>
      </c>
      <c r="B427" s="3">
        <f t="shared" si="36"/>
        <v>2014</v>
      </c>
      <c r="C427" s="3">
        <f t="shared" si="37"/>
        <v>12</v>
      </c>
      <c r="D427" s="3">
        <f t="shared" si="38"/>
        <v>11</v>
      </c>
      <c r="E427" s="3">
        <f t="shared" si="39"/>
        <v>16</v>
      </c>
      <c r="F427" s="3" t="str">
        <f t="shared" si="40"/>
        <v>2014121116</v>
      </c>
      <c r="G427">
        <f t="shared" si="35"/>
        <v>6.1306122448979075</v>
      </c>
      <c r="H427">
        <v>0.03</v>
      </c>
      <c r="I427">
        <v>0.76</v>
      </c>
      <c r="J427">
        <v>1016</v>
      </c>
      <c r="K427">
        <v>1</v>
      </c>
    </row>
    <row r="428" spans="1:11" x14ac:dyDescent="0.25">
      <c r="A428" s="1">
        <v>41989.461111111108</v>
      </c>
      <c r="B428" s="3">
        <f t="shared" si="36"/>
        <v>2014</v>
      </c>
      <c r="C428" s="3">
        <f t="shared" si="37"/>
        <v>12</v>
      </c>
      <c r="D428" s="3">
        <f t="shared" si="38"/>
        <v>11</v>
      </c>
      <c r="E428" s="3">
        <f t="shared" si="39"/>
        <v>16</v>
      </c>
      <c r="F428" s="3" t="str">
        <f t="shared" si="40"/>
        <v>2014121116</v>
      </c>
      <c r="G428">
        <f t="shared" si="35"/>
        <v>6.1428571428570908</v>
      </c>
      <c r="H428">
        <v>0.03</v>
      </c>
      <c r="I428">
        <v>0.76</v>
      </c>
      <c r="J428">
        <v>1016</v>
      </c>
      <c r="K428">
        <v>1</v>
      </c>
    </row>
    <row r="429" spans="1:11" x14ac:dyDescent="0.25">
      <c r="A429" s="1">
        <v>41989.461805555555</v>
      </c>
      <c r="B429" s="3">
        <f t="shared" si="36"/>
        <v>2014</v>
      </c>
      <c r="C429" s="3">
        <f t="shared" si="37"/>
        <v>12</v>
      </c>
      <c r="D429" s="3">
        <f t="shared" si="38"/>
        <v>11</v>
      </c>
      <c r="E429" s="3">
        <f t="shared" si="39"/>
        <v>16</v>
      </c>
      <c r="F429" s="3" t="str">
        <f t="shared" si="40"/>
        <v>2014121116</v>
      </c>
      <c r="G429">
        <f t="shared" si="35"/>
        <v>6.1551020408162742</v>
      </c>
      <c r="H429">
        <v>0.03</v>
      </c>
      <c r="I429">
        <v>0.76</v>
      </c>
      <c r="J429">
        <v>1016</v>
      </c>
      <c r="K429">
        <v>1</v>
      </c>
    </row>
    <row r="430" spans="1:11" x14ac:dyDescent="0.25">
      <c r="A430" s="1">
        <v>41989.462500000001</v>
      </c>
      <c r="B430" s="3">
        <f t="shared" si="36"/>
        <v>2014</v>
      </c>
      <c r="C430" s="3">
        <f t="shared" si="37"/>
        <v>12</v>
      </c>
      <c r="D430" s="3">
        <f t="shared" si="38"/>
        <v>11</v>
      </c>
      <c r="E430" s="3">
        <f t="shared" si="39"/>
        <v>16</v>
      </c>
      <c r="F430" s="3" t="str">
        <f t="shared" si="40"/>
        <v>2014121116</v>
      </c>
      <c r="G430">
        <f t="shared" si="35"/>
        <v>6.1673469387754576</v>
      </c>
      <c r="H430">
        <v>0.03</v>
      </c>
      <c r="I430">
        <v>0.76</v>
      </c>
      <c r="J430">
        <v>1016</v>
      </c>
      <c r="K430">
        <v>1</v>
      </c>
    </row>
    <row r="431" spans="1:11" x14ac:dyDescent="0.25">
      <c r="A431" s="1">
        <v>41989.463194444441</v>
      </c>
      <c r="B431" s="3">
        <f t="shared" si="36"/>
        <v>2014</v>
      </c>
      <c r="C431" s="3">
        <f t="shared" si="37"/>
        <v>12</v>
      </c>
      <c r="D431" s="3">
        <f t="shared" si="38"/>
        <v>11</v>
      </c>
      <c r="E431" s="3">
        <f t="shared" si="39"/>
        <v>16</v>
      </c>
      <c r="F431" s="3" t="str">
        <f t="shared" si="40"/>
        <v>2014121116</v>
      </c>
      <c r="G431">
        <f t="shared" si="35"/>
        <v>6.179591836734641</v>
      </c>
      <c r="H431">
        <v>0.03</v>
      </c>
      <c r="I431">
        <v>0.76</v>
      </c>
      <c r="J431">
        <v>1016</v>
      </c>
      <c r="K431">
        <v>1</v>
      </c>
    </row>
    <row r="432" spans="1:11" x14ac:dyDescent="0.25">
      <c r="A432" s="1">
        <v>41989.463888888888</v>
      </c>
      <c r="B432" s="3">
        <f t="shared" si="36"/>
        <v>2014</v>
      </c>
      <c r="C432" s="3">
        <f t="shared" si="37"/>
        <v>12</v>
      </c>
      <c r="D432" s="3">
        <f t="shared" si="38"/>
        <v>11</v>
      </c>
      <c r="E432" s="3">
        <f t="shared" si="39"/>
        <v>16</v>
      </c>
      <c r="F432" s="3" t="str">
        <f t="shared" si="40"/>
        <v>2014121116</v>
      </c>
      <c r="G432">
        <f t="shared" si="35"/>
        <v>6.1918367346938243</v>
      </c>
      <c r="H432">
        <v>0.03</v>
      </c>
      <c r="I432">
        <v>0.76</v>
      </c>
      <c r="J432">
        <v>1016</v>
      </c>
      <c r="K432">
        <v>1</v>
      </c>
    </row>
    <row r="433" spans="1:11" x14ac:dyDescent="0.25">
      <c r="A433" s="1">
        <v>41989.464583333334</v>
      </c>
      <c r="B433" s="3">
        <f t="shared" si="36"/>
        <v>2014</v>
      </c>
      <c r="C433" s="3">
        <f t="shared" si="37"/>
        <v>12</v>
      </c>
      <c r="D433" s="3">
        <f t="shared" si="38"/>
        <v>11</v>
      </c>
      <c r="E433" s="3">
        <f t="shared" si="39"/>
        <v>16</v>
      </c>
      <c r="F433" s="3" t="str">
        <f t="shared" si="40"/>
        <v>2014121116</v>
      </c>
      <c r="G433">
        <f t="shared" si="35"/>
        <v>6.2040816326530077</v>
      </c>
      <c r="H433">
        <v>0.03</v>
      </c>
      <c r="I433">
        <v>0.76</v>
      </c>
      <c r="J433">
        <v>1016</v>
      </c>
      <c r="K433">
        <v>1</v>
      </c>
    </row>
    <row r="434" spans="1:11" x14ac:dyDescent="0.25">
      <c r="A434" s="1">
        <v>41989.465277777781</v>
      </c>
      <c r="B434" s="3">
        <f t="shared" si="36"/>
        <v>2014</v>
      </c>
      <c r="C434" s="3">
        <f t="shared" si="37"/>
        <v>12</v>
      </c>
      <c r="D434" s="3">
        <f t="shared" si="38"/>
        <v>11</v>
      </c>
      <c r="E434" s="3">
        <f t="shared" si="39"/>
        <v>16</v>
      </c>
      <c r="F434" s="3" t="str">
        <f t="shared" si="40"/>
        <v>2014121116</v>
      </c>
      <c r="G434">
        <f t="shared" si="35"/>
        <v>6.2163265306121911</v>
      </c>
      <c r="H434">
        <v>0.03</v>
      </c>
      <c r="I434">
        <v>0.76</v>
      </c>
      <c r="J434">
        <v>1016</v>
      </c>
      <c r="K434">
        <v>1</v>
      </c>
    </row>
    <row r="435" spans="1:11" x14ac:dyDescent="0.25">
      <c r="A435" s="1">
        <v>41989.46597222222</v>
      </c>
      <c r="B435" s="3">
        <f t="shared" si="36"/>
        <v>2014</v>
      </c>
      <c r="C435" s="3">
        <f t="shared" si="37"/>
        <v>12</v>
      </c>
      <c r="D435" s="3">
        <f t="shared" si="38"/>
        <v>11</v>
      </c>
      <c r="E435" s="3">
        <f t="shared" si="39"/>
        <v>16</v>
      </c>
      <c r="F435" s="3" t="str">
        <f t="shared" si="40"/>
        <v>2014121116</v>
      </c>
      <c r="G435">
        <f t="shared" si="35"/>
        <v>6.2285714285713745</v>
      </c>
      <c r="H435">
        <v>0.03</v>
      </c>
      <c r="I435">
        <v>0.76</v>
      </c>
      <c r="J435">
        <v>1016</v>
      </c>
      <c r="K435">
        <v>1</v>
      </c>
    </row>
    <row r="436" spans="1:11" x14ac:dyDescent="0.25">
      <c r="A436" s="1">
        <v>41989.466666666667</v>
      </c>
      <c r="B436" s="3">
        <f t="shared" si="36"/>
        <v>2014</v>
      </c>
      <c r="C436" s="3">
        <f t="shared" si="37"/>
        <v>12</v>
      </c>
      <c r="D436" s="3">
        <f t="shared" si="38"/>
        <v>11</v>
      </c>
      <c r="E436" s="3">
        <f t="shared" si="39"/>
        <v>16</v>
      </c>
      <c r="F436" s="3" t="str">
        <f t="shared" si="40"/>
        <v>2014121116</v>
      </c>
      <c r="G436">
        <f t="shared" si="35"/>
        <v>6.2408163265305578</v>
      </c>
      <c r="H436">
        <v>0.03</v>
      </c>
      <c r="I436">
        <v>0.76</v>
      </c>
      <c r="J436">
        <v>1016</v>
      </c>
      <c r="K436">
        <v>1</v>
      </c>
    </row>
    <row r="437" spans="1:11" x14ac:dyDescent="0.25">
      <c r="A437" s="1">
        <v>41989.467361111114</v>
      </c>
      <c r="B437" s="3">
        <f t="shared" si="36"/>
        <v>2014</v>
      </c>
      <c r="C437" s="3">
        <f t="shared" si="37"/>
        <v>12</v>
      </c>
      <c r="D437" s="3">
        <f t="shared" si="38"/>
        <v>11</v>
      </c>
      <c r="E437" s="3">
        <f t="shared" si="39"/>
        <v>16</v>
      </c>
      <c r="F437" s="3" t="str">
        <f t="shared" si="40"/>
        <v>2014121116</v>
      </c>
      <c r="G437">
        <f t="shared" si="35"/>
        <v>6.2530612244897412</v>
      </c>
      <c r="H437">
        <v>0.03</v>
      </c>
      <c r="I437">
        <v>0.76</v>
      </c>
      <c r="J437">
        <v>1016</v>
      </c>
      <c r="K437">
        <v>1</v>
      </c>
    </row>
    <row r="438" spans="1:11" x14ac:dyDescent="0.25">
      <c r="A438" s="1">
        <v>41989.468055555553</v>
      </c>
      <c r="B438" s="3">
        <f t="shared" si="36"/>
        <v>2014</v>
      </c>
      <c r="C438" s="3">
        <f t="shared" si="37"/>
        <v>12</v>
      </c>
      <c r="D438" s="3">
        <f t="shared" si="38"/>
        <v>11</v>
      </c>
      <c r="E438" s="3">
        <f t="shared" si="39"/>
        <v>16</v>
      </c>
      <c r="F438" s="3" t="str">
        <f t="shared" si="40"/>
        <v>2014121116</v>
      </c>
      <c r="G438">
        <f t="shared" si="35"/>
        <v>6.2653061224489246</v>
      </c>
      <c r="H438">
        <v>0.03</v>
      </c>
      <c r="I438">
        <v>0.76</v>
      </c>
      <c r="J438">
        <v>1016</v>
      </c>
      <c r="K438">
        <v>1</v>
      </c>
    </row>
    <row r="439" spans="1:11" x14ac:dyDescent="0.25">
      <c r="A439" s="1">
        <v>41989.46875</v>
      </c>
      <c r="B439" s="3">
        <f t="shared" si="36"/>
        <v>2014</v>
      </c>
      <c r="C439" s="3">
        <f t="shared" si="37"/>
        <v>12</v>
      </c>
      <c r="D439" s="3">
        <f t="shared" si="38"/>
        <v>11</v>
      </c>
      <c r="E439" s="3">
        <f t="shared" si="39"/>
        <v>16</v>
      </c>
      <c r="F439" s="3" t="str">
        <f t="shared" si="40"/>
        <v>2014121116</v>
      </c>
      <c r="G439">
        <f t="shared" si="35"/>
        <v>6.277551020408108</v>
      </c>
      <c r="H439">
        <v>0.03</v>
      </c>
      <c r="I439">
        <v>0.76</v>
      </c>
      <c r="J439">
        <v>1016</v>
      </c>
      <c r="K439">
        <v>1</v>
      </c>
    </row>
    <row r="440" spans="1:11" x14ac:dyDescent="0.25">
      <c r="A440" s="1">
        <v>41989.469444444447</v>
      </c>
      <c r="B440" s="3">
        <f t="shared" si="36"/>
        <v>2014</v>
      </c>
      <c r="C440" s="3">
        <f t="shared" si="37"/>
        <v>12</v>
      </c>
      <c r="D440" s="3">
        <f t="shared" si="38"/>
        <v>11</v>
      </c>
      <c r="E440" s="3">
        <f t="shared" si="39"/>
        <v>16</v>
      </c>
      <c r="F440" s="3" t="str">
        <f t="shared" si="40"/>
        <v>2014121116</v>
      </c>
      <c r="G440">
        <f t="shared" si="35"/>
        <v>6.2897959183672913</v>
      </c>
      <c r="H440">
        <v>0.03</v>
      </c>
      <c r="I440">
        <v>0.76</v>
      </c>
      <c r="J440">
        <v>1016</v>
      </c>
      <c r="K440">
        <v>1</v>
      </c>
    </row>
    <row r="441" spans="1:11" x14ac:dyDescent="0.25">
      <c r="A441" s="1">
        <v>41989.470138888886</v>
      </c>
      <c r="B441" s="3">
        <f t="shared" si="36"/>
        <v>2014</v>
      </c>
      <c r="C441" s="3">
        <f t="shared" si="37"/>
        <v>12</v>
      </c>
      <c r="D441" s="3">
        <f t="shared" si="38"/>
        <v>11</v>
      </c>
      <c r="E441" s="3">
        <f t="shared" si="39"/>
        <v>16</v>
      </c>
      <c r="F441" s="3" t="str">
        <f t="shared" si="40"/>
        <v>2014121116</v>
      </c>
      <c r="G441">
        <f t="shared" si="35"/>
        <v>6.3020408163264747</v>
      </c>
      <c r="H441">
        <v>0.03</v>
      </c>
      <c r="I441">
        <v>0.76</v>
      </c>
      <c r="J441">
        <v>1016</v>
      </c>
      <c r="K441">
        <v>1</v>
      </c>
    </row>
    <row r="442" spans="1:11" x14ac:dyDescent="0.25">
      <c r="A442" s="1">
        <v>41989.470833333333</v>
      </c>
      <c r="B442" s="3">
        <f t="shared" si="36"/>
        <v>2014</v>
      </c>
      <c r="C442" s="3">
        <f t="shared" si="37"/>
        <v>12</v>
      </c>
      <c r="D442" s="3">
        <f t="shared" si="38"/>
        <v>11</v>
      </c>
      <c r="E442" s="3">
        <f t="shared" si="39"/>
        <v>16</v>
      </c>
      <c r="F442" s="3" t="str">
        <f t="shared" si="40"/>
        <v>2014121116</v>
      </c>
      <c r="G442">
        <f t="shared" si="35"/>
        <v>6.3142857142856581</v>
      </c>
      <c r="H442">
        <v>0.03</v>
      </c>
      <c r="I442">
        <v>0.76</v>
      </c>
      <c r="J442">
        <v>1016</v>
      </c>
      <c r="K442">
        <v>1</v>
      </c>
    </row>
    <row r="443" spans="1:11" x14ac:dyDescent="0.25">
      <c r="A443" s="1">
        <v>41989.47152777778</v>
      </c>
      <c r="B443" s="3">
        <f t="shared" si="36"/>
        <v>2014</v>
      </c>
      <c r="C443" s="3">
        <f t="shared" si="37"/>
        <v>12</v>
      </c>
      <c r="D443" s="3">
        <f t="shared" si="38"/>
        <v>11</v>
      </c>
      <c r="E443" s="3">
        <f t="shared" si="39"/>
        <v>16</v>
      </c>
      <c r="F443" s="3" t="str">
        <f t="shared" si="40"/>
        <v>2014121116</v>
      </c>
      <c r="G443">
        <f t="shared" si="35"/>
        <v>6.3265306122448415</v>
      </c>
      <c r="H443">
        <v>0.03</v>
      </c>
      <c r="I443">
        <v>0.76</v>
      </c>
      <c r="J443">
        <v>1016</v>
      </c>
      <c r="K443">
        <v>1</v>
      </c>
    </row>
    <row r="444" spans="1:11" x14ac:dyDescent="0.25">
      <c r="A444" s="1">
        <v>41989.472222222219</v>
      </c>
      <c r="B444" s="3">
        <f t="shared" si="36"/>
        <v>2014</v>
      </c>
      <c r="C444" s="3">
        <f t="shared" si="37"/>
        <v>12</v>
      </c>
      <c r="D444" s="3">
        <f t="shared" si="38"/>
        <v>11</v>
      </c>
      <c r="E444" s="3">
        <f t="shared" si="39"/>
        <v>16</v>
      </c>
      <c r="F444" s="3" t="str">
        <f t="shared" si="40"/>
        <v>2014121116</v>
      </c>
      <c r="G444">
        <f t="shared" si="35"/>
        <v>6.3387755102040249</v>
      </c>
      <c r="H444">
        <v>0.03</v>
      </c>
      <c r="I444">
        <v>0.76</v>
      </c>
      <c r="J444">
        <v>1016</v>
      </c>
      <c r="K444">
        <v>1</v>
      </c>
    </row>
    <row r="445" spans="1:11" x14ac:dyDescent="0.25">
      <c r="A445" s="1">
        <v>41989.472916666666</v>
      </c>
      <c r="B445" s="3">
        <f t="shared" si="36"/>
        <v>2014</v>
      </c>
      <c r="C445" s="3">
        <f t="shared" si="37"/>
        <v>12</v>
      </c>
      <c r="D445" s="3">
        <f t="shared" si="38"/>
        <v>11</v>
      </c>
      <c r="E445" s="3">
        <f t="shared" si="39"/>
        <v>16</v>
      </c>
      <c r="F445" s="3" t="str">
        <f t="shared" si="40"/>
        <v>2014121116</v>
      </c>
      <c r="G445">
        <f t="shared" si="35"/>
        <v>6.3510204081632082</v>
      </c>
      <c r="H445">
        <v>0.03</v>
      </c>
      <c r="I445">
        <v>0.76</v>
      </c>
      <c r="J445">
        <v>1016</v>
      </c>
      <c r="K445">
        <v>1</v>
      </c>
    </row>
    <row r="446" spans="1:11" x14ac:dyDescent="0.25">
      <c r="A446" s="1">
        <v>41989.473611111112</v>
      </c>
      <c r="B446" s="3">
        <f t="shared" si="36"/>
        <v>2014</v>
      </c>
      <c r="C446" s="3">
        <f t="shared" si="37"/>
        <v>12</v>
      </c>
      <c r="D446" s="3">
        <f t="shared" si="38"/>
        <v>11</v>
      </c>
      <c r="E446" s="3">
        <f t="shared" si="39"/>
        <v>16</v>
      </c>
      <c r="F446" s="3" t="str">
        <f t="shared" si="40"/>
        <v>2014121116</v>
      </c>
      <c r="G446">
        <f t="shared" si="35"/>
        <v>6.3632653061223916</v>
      </c>
      <c r="H446">
        <v>0.03</v>
      </c>
      <c r="I446">
        <v>0.76</v>
      </c>
      <c r="J446">
        <v>1016</v>
      </c>
      <c r="K446">
        <v>1</v>
      </c>
    </row>
    <row r="447" spans="1:11" x14ac:dyDescent="0.25">
      <c r="A447" s="1">
        <v>41989.474305555559</v>
      </c>
      <c r="B447" s="3">
        <f t="shared" si="36"/>
        <v>2014</v>
      </c>
      <c r="C447" s="3">
        <f t="shared" si="37"/>
        <v>12</v>
      </c>
      <c r="D447" s="3">
        <f t="shared" si="38"/>
        <v>11</v>
      </c>
      <c r="E447" s="3">
        <f t="shared" si="39"/>
        <v>16</v>
      </c>
      <c r="F447" s="3" t="str">
        <f t="shared" si="40"/>
        <v>2014121116</v>
      </c>
      <c r="G447">
        <f t="shared" ref="G447:G498" si="41">G446+3/245</f>
        <v>6.375510204081575</v>
      </c>
      <c r="H447">
        <v>0.03</v>
      </c>
      <c r="I447">
        <v>0.76</v>
      </c>
      <c r="J447">
        <v>1016</v>
      </c>
      <c r="K447">
        <v>1</v>
      </c>
    </row>
    <row r="448" spans="1:11" x14ac:dyDescent="0.25">
      <c r="A448" s="1">
        <v>41989.474999999999</v>
      </c>
      <c r="B448" s="3">
        <f t="shared" si="36"/>
        <v>2014</v>
      </c>
      <c r="C448" s="3">
        <f t="shared" si="37"/>
        <v>12</v>
      </c>
      <c r="D448" s="3">
        <f t="shared" si="38"/>
        <v>11</v>
      </c>
      <c r="E448" s="3">
        <f t="shared" si="39"/>
        <v>16</v>
      </c>
      <c r="F448" s="3" t="str">
        <f t="shared" si="40"/>
        <v>2014121116</v>
      </c>
      <c r="G448">
        <f t="shared" si="41"/>
        <v>6.3877551020407584</v>
      </c>
      <c r="H448">
        <v>0.03</v>
      </c>
      <c r="I448">
        <v>0.76</v>
      </c>
      <c r="J448">
        <v>1016</v>
      </c>
      <c r="K448">
        <v>1</v>
      </c>
    </row>
    <row r="449" spans="1:11" x14ac:dyDescent="0.25">
      <c r="A449" s="1">
        <v>41989.475694444445</v>
      </c>
      <c r="B449" s="3">
        <f t="shared" si="36"/>
        <v>2014</v>
      </c>
      <c r="C449" s="3">
        <f t="shared" si="37"/>
        <v>12</v>
      </c>
      <c r="D449" s="3">
        <f t="shared" si="38"/>
        <v>11</v>
      </c>
      <c r="E449" s="3">
        <f t="shared" si="39"/>
        <v>16</v>
      </c>
      <c r="F449" s="3" t="str">
        <f t="shared" si="40"/>
        <v>2014121116</v>
      </c>
      <c r="G449">
        <f t="shared" si="41"/>
        <v>6.3999999999999417</v>
      </c>
      <c r="H449">
        <v>0.03</v>
      </c>
      <c r="I449">
        <v>0.76</v>
      </c>
      <c r="J449">
        <v>1016</v>
      </c>
      <c r="K449">
        <v>1</v>
      </c>
    </row>
    <row r="450" spans="1:11" x14ac:dyDescent="0.25">
      <c r="A450" s="1">
        <v>41989.476388888892</v>
      </c>
      <c r="B450" s="3">
        <f t="shared" si="36"/>
        <v>2014</v>
      </c>
      <c r="C450" s="3">
        <f t="shared" si="37"/>
        <v>12</v>
      </c>
      <c r="D450" s="3">
        <f t="shared" si="38"/>
        <v>11</v>
      </c>
      <c r="E450" s="3">
        <f t="shared" si="39"/>
        <v>16</v>
      </c>
      <c r="F450" s="3" t="str">
        <f t="shared" si="40"/>
        <v>2014121116</v>
      </c>
      <c r="G450">
        <f t="shared" si="41"/>
        <v>6.4122448979591251</v>
      </c>
      <c r="H450">
        <v>0.03</v>
      </c>
      <c r="I450">
        <v>0.76</v>
      </c>
      <c r="J450">
        <v>1016</v>
      </c>
      <c r="K450">
        <v>1</v>
      </c>
    </row>
    <row r="451" spans="1:11" x14ac:dyDescent="0.25">
      <c r="A451" s="1">
        <v>41989.477083333331</v>
      </c>
      <c r="B451" s="3">
        <f t="shared" ref="B451:B514" si="42">YEAR(A451)</f>
        <v>2014</v>
      </c>
      <c r="C451" s="3">
        <f t="shared" ref="C451:C514" si="43">MONTH(A451)</f>
        <v>12</v>
      </c>
      <c r="D451" s="3">
        <f t="shared" ref="D451:D514" si="44">HOUR(A451)</f>
        <v>11</v>
      </c>
      <c r="E451" s="3">
        <f t="shared" ref="E451:E514" si="45">DAY(A451)</f>
        <v>16</v>
      </c>
      <c r="F451" s="3" t="str">
        <f t="shared" ref="F451:F514" si="46">B451&amp;C451&amp;D451&amp;E451</f>
        <v>2014121116</v>
      </c>
      <c r="G451">
        <f t="shared" si="41"/>
        <v>6.4244897959183085</v>
      </c>
      <c r="H451">
        <v>0.03</v>
      </c>
      <c r="I451">
        <v>0.76</v>
      </c>
      <c r="J451">
        <v>1016</v>
      </c>
      <c r="K451">
        <v>1</v>
      </c>
    </row>
    <row r="452" spans="1:11" x14ac:dyDescent="0.25">
      <c r="A452" s="1">
        <v>41989.477777777778</v>
      </c>
      <c r="B452" s="3">
        <f t="shared" si="42"/>
        <v>2014</v>
      </c>
      <c r="C452" s="3">
        <f t="shared" si="43"/>
        <v>12</v>
      </c>
      <c r="D452" s="3">
        <f t="shared" si="44"/>
        <v>11</v>
      </c>
      <c r="E452" s="3">
        <f t="shared" si="45"/>
        <v>16</v>
      </c>
      <c r="F452" s="3" t="str">
        <f t="shared" si="46"/>
        <v>2014121116</v>
      </c>
      <c r="G452">
        <f t="shared" si="41"/>
        <v>6.4367346938774919</v>
      </c>
      <c r="H452">
        <v>0.03</v>
      </c>
      <c r="I452">
        <v>0.76</v>
      </c>
      <c r="J452">
        <v>1016</v>
      </c>
      <c r="K452">
        <v>1</v>
      </c>
    </row>
    <row r="453" spans="1:11" x14ac:dyDescent="0.25">
      <c r="A453" s="1">
        <v>41989.478472222225</v>
      </c>
      <c r="B453" s="3">
        <f t="shared" si="42"/>
        <v>2014</v>
      </c>
      <c r="C453" s="3">
        <f t="shared" si="43"/>
        <v>12</v>
      </c>
      <c r="D453" s="3">
        <f t="shared" si="44"/>
        <v>11</v>
      </c>
      <c r="E453" s="3">
        <f t="shared" si="45"/>
        <v>16</v>
      </c>
      <c r="F453" s="3" t="str">
        <f t="shared" si="46"/>
        <v>2014121116</v>
      </c>
      <c r="G453">
        <f t="shared" si="41"/>
        <v>6.4489795918366752</v>
      </c>
      <c r="H453">
        <v>0.03</v>
      </c>
      <c r="I453">
        <v>0.76</v>
      </c>
      <c r="J453">
        <v>1016</v>
      </c>
      <c r="K453">
        <v>1</v>
      </c>
    </row>
    <row r="454" spans="1:11" x14ac:dyDescent="0.25">
      <c r="A454" s="1">
        <v>41989.479166666664</v>
      </c>
      <c r="B454" s="3">
        <f t="shared" si="42"/>
        <v>2014</v>
      </c>
      <c r="C454" s="3">
        <f t="shared" si="43"/>
        <v>12</v>
      </c>
      <c r="D454" s="3">
        <f t="shared" si="44"/>
        <v>11</v>
      </c>
      <c r="E454" s="3">
        <f t="shared" si="45"/>
        <v>16</v>
      </c>
      <c r="F454" s="3" t="str">
        <f t="shared" si="46"/>
        <v>2014121116</v>
      </c>
      <c r="G454">
        <f t="shared" si="41"/>
        <v>6.4612244897958586</v>
      </c>
      <c r="H454">
        <v>0.03</v>
      </c>
      <c r="I454">
        <v>0.76</v>
      </c>
      <c r="J454">
        <v>1016</v>
      </c>
      <c r="K454">
        <v>1</v>
      </c>
    </row>
    <row r="455" spans="1:11" x14ac:dyDescent="0.25">
      <c r="A455" s="1">
        <v>41989.479861111111</v>
      </c>
      <c r="B455" s="3">
        <f t="shared" si="42"/>
        <v>2014</v>
      </c>
      <c r="C455" s="3">
        <f t="shared" si="43"/>
        <v>12</v>
      </c>
      <c r="D455" s="3">
        <f t="shared" si="44"/>
        <v>11</v>
      </c>
      <c r="E455" s="3">
        <f t="shared" si="45"/>
        <v>16</v>
      </c>
      <c r="F455" s="3" t="str">
        <f t="shared" si="46"/>
        <v>2014121116</v>
      </c>
      <c r="G455">
        <f t="shared" si="41"/>
        <v>6.473469387755042</v>
      </c>
      <c r="H455">
        <v>0.03</v>
      </c>
      <c r="I455">
        <v>0.76</v>
      </c>
      <c r="J455">
        <v>1016</v>
      </c>
      <c r="K455">
        <v>1</v>
      </c>
    </row>
    <row r="456" spans="1:11" x14ac:dyDescent="0.25">
      <c r="A456" s="1">
        <v>41989.480555555558</v>
      </c>
      <c r="B456" s="3">
        <f t="shared" si="42"/>
        <v>2014</v>
      </c>
      <c r="C456" s="3">
        <f t="shared" si="43"/>
        <v>12</v>
      </c>
      <c r="D456" s="3">
        <f t="shared" si="44"/>
        <v>11</v>
      </c>
      <c r="E456" s="3">
        <f t="shared" si="45"/>
        <v>16</v>
      </c>
      <c r="F456" s="3" t="str">
        <f t="shared" si="46"/>
        <v>2014121116</v>
      </c>
      <c r="G456">
        <f t="shared" si="41"/>
        <v>6.4857142857142254</v>
      </c>
      <c r="H456">
        <v>0.03</v>
      </c>
      <c r="I456">
        <v>0.76</v>
      </c>
      <c r="J456">
        <v>1016</v>
      </c>
      <c r="K456">
        <v>1</v>
      </c>
    </row>
    <row r="457" spans="1:11" x14ac:dyDescent="0.25">
      <c r="A457" s="1">
        <v>41989.481249999997</v>
      </c>
      <c r="B457" s="3">
        <f t="shared" si="42"/>
        <v>2014</v>
      </c>
      <c r="C457" s="3">
        <f t="shared" si="43"/>
        <v>12</v>
      </c>
      <c r="D457" s="3">
        <f t="shared" si="44"/>
        <v>11</v>
      </c>
      <c r="E457" s="3">
        <f t="shared" si="45"/>
        <v>16</v>
      </c>
      <c r="F457" s="3" t="str">
        <f t="shared" si="46"/>
        <v>2014121116</v>
      </c>
      <c r="G457">
        <f t="shared" si="41"/>
        <v>6.4979591836734087</v>
      </c>
      <c r="H457">
        <v>0.03</v>
      </c>
      <c r="I457">
        <v>0.76</v>
      </c>
      <c r="J457">
        <v>1016</v>
      </c>
      <c r="K457">
        <v>1</v>
      </c>
    </row>
    <row r="458" spans="1:11" x14ac:dyDescent="0.25">
      <c r="A458" s="1">
        <v>41989.481944444444</v>
      </c>
      <c r="B458" s="3">
        <f t="shared" si="42"/>
        <v>2014</v>
      </c>
      <c r="C458" s="3">
        <f t="shared" si="43"/>
        <v>12</v>
      </c>
      <c r="D458" s="3">
        <f t="shared" si="44"/>
        <v>11</v>
      </c>
      <c r="E458" s="3">
        <f t="shared" si="45"/>
        <v>16</v>
      </c>
      <c r="F458" s="3" t="str">
        <f t="shared" si="46"/>
        <v>2014121116</v>
      </c>
      <c r="G458">
        <f t="shared" si="41"/>
        <v>6.5102040816325921</v>
      </c>
      <c r="H458">
        <v>0.03</v>
      </c>
      <c r="I458">
        <v>0.76</v>
      </c>
      <c r="J458">
        <v>1016</v>
      </c>
      <c r="K458">
        <v>1</v>
      </c>
    </row>
    <row r="459" spans="1:11" x14ac:dyDescent="0.25">
      <c r="A459" s="1">
        <v>41989.482638888891</v>
      </c>
      <c r="B459" s="3">
        <f t="shared" si="42"/>
        <v>2014</v>
      </c>
      <c r="C459" s="3">
        <f t="shared" si="43"/>
        <v>12</v>
      </c>
      <c r="D459" s="3">
        <f t="shared" si="44"/>
        <v>11</v>
      </c>
      <c r="E459" s="3">
        <f t="shared" si="45"/>
        <v>16</v>
      </c>
      <c r="F459" s="3" t="str">
        <f t="shared" si="46"/>
        <v>2014121116</v>
      </c>
      <c r="G459">
        <f t="shared" si="41"/>
        <v>6.5224489795917755</v>
      </c>
      <c r="H459">
        <v>0.03</v>
      </c>
      <c r="I459">
        <v>0.76</v>
      </c>
      <c r="J459">
        <v>1016</v>
      </c>
      <c r="K459">
        <v>1</v>
      </c>
    </row>
    <row r="460" spans="1:11" x14ac:dyDescent="0.25">
      <c r="A460" s="1">
        <v>41989.48333333333</v>
      </c>
      <c r="B460" s="3">
        <f t="shared" si="42"/>
        <v>2014</v>
      </c>
      <c r="C460" s="3">
        <f t="shared" si="43"/>
        <v>12</v>
      </c>
      <c r="D460" s="3">
        <f t="shared" si="44"/>
        <v>11</v>
      </c>
      <c r="E460" s="3">
        <f t="shared" si="45"/>
        <v>16</v>
      </c>
      <c r="F460" s="3" t="str">
        <f t="shared" si="46"/>
        <v>2014121116</v>
      </c>
      <c r="G460">
        <f t="shared" si="41"/>
        <v>6.5346938775509589</v>
      </c>
      <c r="H460">
        <v>0.03</v>
      </c>
      <c r="I460">
        <v>0.76</v>
      </c>
      <c r="J460">
        <v>1016</v>
      </c>
      <c r="K460">
        <v>1</v>
      </c>
    </row>
    <row r="461" spans="1:11" x14ac:dyDescent="0.25">
      <c r="A461" s="1">
        <v>41989.484027777777</v>
      </c>
      <c r="B461" s="3">
        <f t="shared" si="42"/>
        <v>2014</v>
      </c>
      <c r="C461" s="3">
        <f t="shared" si="43"/>
        <v>12</v>
      </c>
      <c r="D461" s="3">
        <f t="shared" si="44"/>
        <v>11</v>
      </c>
      <c r="E461" s="3">
        <f t="shared" si="45"/>
        <v>16</v>
      </c>
      <c r="F461" s="3" t="str">
        <f t="shared" si="46"/>
        <v>2014121116</v>
      </c>
      <c r="G461">
        <f t="shared" si="41"/>
        <v>6.5469387755101422</v>
      </c>
      <c r="H461">
        <v>0.03</v>
      </c>
      <c r="I461">
        <v>0.76</v>
      </c>
      <c r="J461">
        <v>1016</v>
      </c>
      <c r="K461">
        <v>1</v>
      </c>
    </row>
    <row r="462" spans="1:11" x14ac:dyDescent="0.25">
      <c r="A462" s="1">
        <v>41989.484722222223</v>
      </c>
      <c r="B462" s="3">
        <f t="shared" si="42"/>
        <v>2014</v>
      </c>
      <c r="C462" s="3">
        <f t="shared" si="43"/>
        <v>12</v>
      </c>
      <c r="D462" s="3">
        <f t="shared" si="44"/>
        <v>11</v>
      </c>
      <c r="E462" s="3">
        <f t="shared" si="45"/>
        <v>16</v>
      </c>
      <c r="F462" s="3" t="str">
        <f t="shared" si="46"/>
        <v>2014121116</v>
      </c>
      <c r="G462">
        <f t="shared" si="41"/>
        <v>6.5591836734693256</v>
      </c>
      <c r="H462">
        <v>0.03</v>
      </c>
      <c r="I462">
        <v>0.76</v>
      </c>
      <c r="J462">
        <v>1016</v>
      </c>
      <c r="K462">
        <v>1</v>
      </c>
    </row>
    <row r="463" spans="1:11" x14ac:dyDescent="0.25">
      <c r="A463" s="1">
        <v>41989.48541666667</v>
      </c>
      <c r="B463" s="3">
        <f t="shared" si="42"/>
        <v>2014</v>
      </c>
      <c r="C463" s="3">
        <f t="shared" si="43"/>
        <v>12</v>
      </c>
      <c r="D463" s="3">
        <f t="shared" si="44"/>
        <v>11</v>
      </c>
      <c r="E463" s="3">
        <f t="shared" si="45"/>
        <v>16</v>
      </c>
      <c r="F463" s="3" t="str">
        <f t="shared" si="46"/>
        <v>2014121116</v>
      </c>
      <c r="G463">
        <f t="shared" si="41"/>
        <v>6.571428571428509</v>
      </c>
      <c r="H463">
        <v>0.03</v>
      </c>
      <c r="I463">
        <v>0.76</v>
      </c>
      <c r="J463">
        <v>1016</v>
      </c>
      <c r="K463">
        <v>1</v>
      </c>
    </row>
    <row r="464" spans="1:11" x14ac:dyDescent="0.25">
      <c r="A464" s="1">
        <v>41989.486111111109</v>
      </c>
      <c r="B464" s="3">
        <f t="shared" si="42"/>
        <v>2014</v>
      </c>
      <c r="C464" s="3">
        <f t="shared" si="43"/>
        <v>12</v>
      </c>
      <c r="D464" s="3">
        <f t="shared" si="44"/>
        <v>11</v>
      </c>
      <c r="E464" s="3">
        <f t="shared" si="45"/>
        <v>16</v>
      </c>
      <c r="F464" s="3" t="str">
        <f t="shared" si="46"/>
        <v>2014121116</v>
      </c>
      <c r="G464">
        <f t="shared" si="41"/>
        <v>6.5836734693876924</v>
      </c>
      <c r="H464">
        <v>0.03</v>
      </c>
      <c r="I464">
        <v>0.76</v>
      </c>
      <c r="J464">
        <v>1016</v>
      </c>
      <c r="K464">
        <v>1</v>
      </c>
    </row>
    <row r="465" spans="1:11" x14ac:dyDescent="0.25">
      <c r="A465" s="1">
        <v>41989.486805555556</v>
      </c>
      <c r="B465" s="3">
        <f t="shared" si="42"/>
        <v>2014</v>
      </c>
      <c r="C465" s="3">
        <f t="shared" si="43"/>
        <v>12</v>
      </c>
      <c r="D465" s="3">
        <f t="shared" si="44"/>
        <v>11</v>
      </c>
      <c r="E465" s="3">
        <f t="shared" si="45"/>
        <v>16</v>
      </c>
      <c r="F465" s="3" t="str">
        <f t="shared" si="46"/>
        <v>2014121116</v>
      </c>
      <c r="G465">
        <f t="shared" si="41"/>
        <v>6.5959183673468758</v>
      </c>
      <c r="H465">
        <v>0.03</v>
      </c>
      <c r="I465">
        <v>0.76</v>
      </c>
      <c r="J465">
        <v>1016</v>
      </c>
      <c r="K465">
        <v>1</v>
      </c>
    </row>
    <row r="466" spans="1:11" x14ac:dyDescent="0.25">
      <c r="A466" s="1">
        <v>41989.487500000003</v>
      </c>
      <c r="B466" s="3">
        <f t="shared" si="42"/>
        <v>2014</v>
      </c>
      <c r="C466" s="3">
        <f t="shared" si="43"/>
        <v>12</v>
      </c>
      <c r="D466" s="3">
        <f t="shared" si="44"/>
        <v>11</v>
      </c>
      <c r="E466" s="3">
        <f t="shared" si="45"/>
        <v>16</v>
      </c>
      <c r="F466" s="3" t="str">
        <f t="shared" si="46"/>
        <v>2014121116</v>
      </c>
      <c r="G466">
        <f t="shared" si="41"/>
        <v>6.6081632653060591</v>
      </c>
      <c r="H466">
        <v>0.03</v>
      </c>
      <c r="I466">
        <v>0.76</v>
      </c>
      <c r="J466">
        <v>1016</v>
      </c>
      <c r="K466">
        <v>1</v>
      </c>
    </row>
    <row r="467" spans="1:11" x14ac:dyDescent="0.25">
      <c r="A467" s="1">
        <v>41989.488194444442</v>
      </c>
      <c r="B467" s="3">
        <f t="shared" si="42"/>
        <v>2014</v>
      </c>
      <c r="C467" s="3">
        <f t="shared" si="43"/>
        <v>12</v>
      </c>
      <c r="D467" s="3">
        <f t="shared" si="44"/>
        <v>11</v>
      </c>
      <c r="E467" s="3">
        <f t="shared" si="45"/>
        <v>16</v>
      </c>
      <c r="F467" s="3" t="str">
        <f t="shared" si="46"/>
        <v>2014121116</v>
      </c>
      <c r="G467">
        <f t="shared" si="41"/>
        <v>6.6204081632652425</v>
      </c>
      <c r="H467">
        <v>0.03</v>
      </c>
      <c r="I467">
        <v>0.76</v>
      </c>
      <c r="J467">
        <v>1016</v>
      </c>
      <c r="K467">
        <v>1</v>
      </c>
    </row>
    <row r="468" spans="1:11" x14ac:dyDescent="0.25">
      <c r="A468" s="1">
        <v>41989.488888888889</v>
      </c>
      <c r="B468" s="3">
        <f t="shared" si="42"/>
        <v>2014</v>
      </c>
      <c r="C468" s="3">
        <f t="shared" si="43"/>
        <v>12</v>
      </c>
      <c r="D468" s="3">
        <f t="shared" si="44"/>
        <v>11</v>
      </c>
      <c r="E468" s="3">
        <f t="shared" si="45"/>
        <v>16</v>
      </c>
      <c r="F468" s="3" t="str">
        <f t="shared" si="46"/>
        <v>2014121116</v>
      </c>
      <c r="G468">
        <f t="shared" si="41"/>
        <v>6.6326530612244259</v>
      </c>
      <c r="H468">
        <v>0.03</v>
      </c>
      <c r="I468">
        <v>0.76</v>
      </c>
      <c r="J468">
        <v>1016</v>
      </c>
      <c r="K468">
        <v>1</v>
      </c>
    </row>
    <row r="469" spans="1:11" x14ac:dyDescent="0.25">
      <c r="A469" s="1">
        <v>41989.489583333336</v>
      </c>
      <c r="B469" s="3">
        <f t="shared" si="42"/>
        <v>2014</v>
      </c>
      <c r="C469" s="3">
        <f t="shared" si="43"/>
        <v>12</v>
      </c>
      <c r="D469" s="3">
        <f t="shared" si="44"/>
        <v>11</v>
      </c>
      <c r="E469" s="3">
        <f t="shared" si="45"/>
        <v>16</v>
      </c>
      <c r="F469" s="3" t="str">
        <f t="shared" si="46"/>
        <v>2014121116</v>
      </c>
      <c r="G469">
        <f t="shared" si="41"/>
        <v>6.6448979591836093</v>
      </c>
      <c r="H469">
        <v>0.03</v>
      </c>
      <c r="I469">
        <v>0.76</v>
      </c>
      <c r="J469">
        <v>1016</v>
      </c>
      <c r="K469">
        <v>1</v>
      </c>
    </row>
    <row r="470" spans="1:11" x14ac:dyDescent="0.25">
      <c r="A470" s="1">
        <v>41989.490277777775</v>
      </c>
      <c r="B470" s="3">
        <f t="shared" si="42"/>
        <v>2014</v>
      </c>
      <c r="C470" s="3">
        <f t="shared" si="43"/>
        <v>12</v>
      </c>
      <c r="D470" s="3">
        <f t="shared" si="44"/>
        <v>11</v>
      </c>
      <c r="E470" s="3">
        <f t="shared" si="45"/>
        <v>16</v>
      </c>
      <c r="F470" s="3" t="str">
        <f t="shared" si="46"/>
        <v>2014121116</v>
      </c>
      <c r="G470">
        <f t="shared" si="41"/>
        <v>6.6571428571427926</v>
      </c>
      <c r="H470">
        <v>0.03</v>
      </c>
      <c r="I470">
        <v>0.76</v>
      </c>
      <c r="J470">
        <v>1016</v>
      </c>
      <c r="K470">
        <v>1</v>
      </c>
    </row>
    <row r="471" spans="1:11" x14ac:dyDescent="0.25">
      <c r="A471" s="1">
        <v>41989.490972222222</v>
      </c>
      <c r="B471" s="3">
        <f t="shared" si="42"/>
        <v>2014</v>
      </c>
      <c r="C471" s="3">
        <f t="shared" si="43"/>
        <v>12</v>
      </c>
      <c r="D471" s="3">
        <f t="shared" si="44"/>
        <v>11</v>
      </c>
      <c r="E471" s="3">
        <f t="shared" si="45"/>
        <v>16</v>
      </c>
      <c r="F471" s="3" t="str">
        <f t="shared" si="46"/>
        <v>2014121116</v>
      </c>
      <c r="G471">
        <f t="shared" si="41"/>
        <v>6.669387755101976</v>
      </c>
      <c r="H471">
        <v>0.03</v>
      </c>
      <c r="I471">
        <v>0.76</v>
      </c>
      <c r="J471">
        <v>1016</v>
      </c>
      <c r="K471">
        <v>1</v>
      </c>
    </row>
    <row r="472" spans="1:11" x14ac:dyDescent="0.25">
      <c r="A472" s="1">
        <v>41989.491666666669</v>
      </c>
      <c r="B472" s="3">
        <f t="shared" si="42"/>
        <v>2014</v>
      </c>
      <c r="C472" s="3">
        <f t="shared" si="43"/>
        <v>12</v>
      </c>
      <c r="D472" s="3">
        <f t="shared" si="44"/>
        <v>11</v>
      </c>
      <c r="E472" s="3">
        <f t="shared" si="45"/>
        <v>16</v>
      </c>
      <c r="F472" s="3" t="str">
        <f t="shared" si="46"/>
        <v>2014121116</v>
      </c>
      <c r="G472">
        <f t="shared" si="41"/>
        <v>6.6816326530611594</v>
      </c>
      <c r="H472">
        <v>0.03</v>
      </c>
      <c r="I472">
        <v>0.76</v>
      </c>
      <c r="J472">
        <v>1016</v>
      </c>
      <c r="K472">
        <v>1</v>
      </c>
    </row>
    <row r="473" spans="1:11" x14ac:dyDescent="0.25">
      <c r="A473" s="1">
        <v>41989.492361111108</v>
      </c>
      <c r="B473" s="3">
        <f t="shared" si="42"/>
        <v>2014</v>
      </c>
      <c r="C473" s="3">
        <f t="shared" si="43"/>
        <v>12</v>
      </c>
      <c r="D473" s="3">
        <f t="shared" si="44"/>
        <v>11</v>
      </c>
      <c r="E473" s="3">
        <f t="shared" si="45"/>
        <v>16</v>
      </c>
      <c r="F473" s="3" t="str">
        <f t="shared" si="46"/>
        <v>2014121116</v>
      </c>
      <c r="G473">
        <f t="shared" si="41"/>
        <v>6.6938775510203428</v>
      </c>
      <c r="H473">
        <v>0.03</v>
      </c>
      <c r="I473">
        <v>0.76</v>
      </c>
      <c r="J473">
        <v>1016</v>
      </c>
      <c r="K473">
        <v>1</v>
      </c>
    </row>
    <row r="474" spans="1:11" x14ac:dyDescent="0.25">
      <c r="A474" s="1">
        <v>41989.493055555555</v>
      </c>
      <c r="B474" s="3">
        <f t="shared" si="42"/>
        <v>2014</v>
      </c>
      <c r="C474" s="3">
        <f t="shared" si="43"/>
        <v>12</v>
      </c>
      <c r="D474" s="3">
        <f t="shared" si="44"/>
        <v>11</v>
      </c>
      <c r="E474" s="3">
        <f t="shared" si="45"/>
        <v>16</v>
      </c>
      <c r="F474" s="3" t="str">
        <f t="shared" si="46"/>
        <v>2014121116</v>
      </c>
      <c r="G474">
        <f t="shared" si="41"/>
        <v>6.7061224489795261</v>
      </c>
      <c r="H474">
        <v>0.03</v>
      </c>
      <c r="I474">
        <v>0.76</v>
      </c>
      <c r="J474">
        <v>1016</v>
      </c>
      <c r="K474">
        <v>1</v>
      </c>
    </row>
    <row r="475" spans="1:11" x14ac:dyDescent="0.25">
      <c r="A475" s="1">
        <v>41989.493750000001</v>
      </c>
      <c r="B475" s="3">
        <f t="shared" si="42"/>
        <v>2014</v>
      </c>
      <c r="C475" s="3">
        <f t="shared" si="43"/>
        <v>12</v>
      </c>
      <c r="D475" s="3">
        <f t="shared" si="44"/>
        <v>11</v>
      </c>
      <c r="E475" s="3">
        <f t="shared" si="45"/>
        <v>16</v>
      </c>
      <c r="F475" s="3" t="str">
        <f t="shared" si="46"/>
        <v>2014121116</v>
      </c>
      <c r="G475">
        <f t="shared" si="41"/>
        <v>6.7183673469387095</v>
      </c>
      <c r="H475">
        <v>0.03</v>
      </c>
      <c r="I475">
        <v>0.76</v>
      </c>
      <c r="J475">
        <v>1016</v>
      </c>
      <c r="K475">
        <v>1</v>
      </c>
    </row>
    <row r="476" spans="1:11" x14ac:dyDescent="0.25">
      <c r="A476" s="1">
        <v>41989.494444444441</v>
      </c>
      <c r="B476" s="3">
        <f t="shared" si="42"/>
        <v>2014</v>
      </c>
      <c r="C476" s="3">
        <f t="shared" si="43"/>
        <v>12</v>
      </c>
      <c r="D476" s="3">
        <f t="shared" si="44"/>
        <v>11</v>
      </c>
      <c r="E476" s="3">
        <f t="shared" si="45"/>
        <v>16</v>
      </c>
      <c r="F476" s="3" t="str">
        <f t="shared" si="46"/>
        <v>2014121116</v>
      </c>
      <c r="G476">
        <f t="shared" si="41"/>
        <v>6.7306122448978929</v>
      </c>
      <c r="H476">
        <v>0.03</v>
      </c>
      <c r="I476">
        <v>0.76</v>
      </c>
      <c r="J476">
        <v>1016</v>
      </c>
      <c r="K476">
        <v>1</v>
      </c>
    </row>
    <row r="477" spans="1:11" x14ac:dyDescent="0.25">
      <c r="A477" s="1">
        <v>41989.495138888888</v>
      </c>
      <c r="B477" s="3">
        <f t="shared" si="42"/>
        <v>2014</v>
      </c>
      <c r="C477" s="3">
        <f t="shared" si="43"/>
        <v>12</v>
      </c>
      <c r="D477" s="3">
        <f t="shared" si="44"/>
        <v>11</v>
      </c>
      <c r="E477" s="3">
        <f t="shared" si="45"/>
        <v>16</v>
      </c>
      <c r="F477" s="3" t="str">
        <f t="shared" si="46"/>
        <v>2014121116</v>
      </c>
      <c r="G477">
        <f t="shared" si="41"/>
        <v>6.7428571428570763</v>
      </c>
      <c r="H477">
        <v>0.03</v>
      </c>
      <c r="I477">
        <v>0.76</v>
      </c>
      <c r="J477">
        <v>1016</v>
      </c>
      <c r="K477">
        <v>1</v>
      </c>
    </row>
    <row r="478" spans="1:11" x14ac:dyDescent="0.25">
      <c r="A478" s="1">
        <v>41989.495833333334</v>
      </c>
      <c r="B478" s="3">
        <f t="shared" si="42"/>
        <v>2014</v>
      </c>
      <c r="C478" s="3">
        <f t="shared" si="43"/>
        <v>12</v>
      </c>
      <c r="D478" s="3">
        <f t="shared" si="44"/>
        <v>11</v>
      </c>
      <c r="E478" s="3">
        <f t="shared" si="45"/>
        <v>16</v>
      </c>
      <c r="F478" s="3" t="str">
        <f t="shared" si="46"/>
        <v>2014121116</v>
      </c>
      <c r="G478">
        <f t="shared" si="41"/>
        <v>6.7551020408162596</v>
      </c>
      <c r="H478">
        <v>0.03</v>
      </c>
      <c r="I478">
        <v>0.76</v>
      </c>
      <c r="J478">
        <v>1016</v>
      </c>
      <c r="K478">
        <v>1</v>
      </c>
    </row>
    <row r="479" spans="1:11" x14ac:dyDescent="0.25">
      <c r="A479" s="1">
        <v>41989.496527777781</v>
      </c>
      <c r="B479" s="3">
        <f t="shared" si="42"/>
        <v>2014</v>
      </c>
      <c r="C479" s="3">
        <f t="shared" si="43"/>
        <v>12</v>
      </c>
      <c r="D479" s="3">
        <f t="shared" si="44"/>
        <v>11</v>
      </c>
      <c r="E479" s="3">
        <f t="shared" si="45"/>
        <v>16</v>
      </c>
      <c r="F479" s="3" t="str">
        <f t="shared" si="46"/>
        <v>2014121116</v>
      </c>
      <c r="G479">
        <f t="shared" si="41"/>
        <v>6.767346938775443</v>
      </c>
      <c r="H479">
        <v>0.03</v>
      </c>
      <c r="I479">
        <v>0.76</v>
      </c>
      <c r="J479">
        <v>1016</v>
      </c>
      <c r="K479">
        <v>1</v>
      </c>
    </row>
    <row r="480" spans="1:11" x14ac:dyDescent="0.25">
      <c r="A480" s="1">
        <v>41989.49722222222</v>
      </c>
      <c r="B480" s="3">
        <f t="shared" si="42"/>
        <v>2014</v>
      </c>
      <c r="C480" s="3">
        <f t="shared" si="43"/>
        <v>12</v>
      </c>
      <c r="D480" s="3">
        <f t="shared" si="44"/>
        <v>11</v>
      </c>
      <c r="E480" s="3">
        <f t="shared" si="45"/>
        <v>16</v>
      </c>
      <c r="F480" s="3" t="str">
        <f t="shared" si="46"/>
        <v>2014121116</v>
      </c>
      <c r="G480">
        <f t="shared" si="41"/>
        <v>6.7795918367346264</v>
      </c>
      <c r="H480">
        <v>0.03</v>
      </c>
      <c r="I480">
        <v>0.76</v>
      </c>
      <c r="J480">
        <v>1016</v>
      </c>
      <c r="K480">
        <v>1</v>
      </c>
    </row>
    <row r="481" spans="1:11" x14ac:dyDescent="0.25">
      <c r="A481" s="1">
        <v>41989.497916666667</v>
      </c>
      <c r="B481" s="3">
        <f t="shared" si="42"/>
        <v>2014</v>
      </c>
      <c r="C481" s="3">
        <f t="shared" si="43"/>
        <v>12</v>
      </c>
      <c r="D481" s="3">
        <f t="shared" si="44"/>
        <v>11</v>
      </c>
      <c r="E481" s="3">
        <f t="shared" si="45"/>
        <v>16</v>
      </c>
      <c r="F481" s="3" t="str">
        <f t="shared" si="46"/>
        <v>2014121116</v>
      </c>
      <c r="G481">
        <f t="shared" si="41"/>
        <v>6.7918367346938098</v>
      </c>
      <c r="H481">
        <v>0.03</v>
      </c>
      <c r="I481">
        <v>0.76</v>
      </c>
      <c r="J481">
        <v>1016</v>
      </c>
      <c r="K481">
        <v>1</v>
      </c>
    </row>
    <row r="482" spans="1:11" x14ac:dyDescent="0.25">
      <c r="A482" s="1">
        <v>41989.498611111114</v>
      </c>
      <c r="B482" s="3">
        <f t="shared" si="42"/>
        <v>2014</v>
      </c>
      <c r="C482" s="3">
        <f t="shared" si="43"/>
        <v>12</v>
      </c>
      <c r="D482" s="3">
        <f t="shared" si="44"/>
        <v>11</v>
      </c>
      <c r="E482" s="3">
        <f t="shared" si="45"/>
        <v>16</v>
      </c>
      <c r="F482" s="3" t="str">
        <f t="shared" si="46"/>
        <v>2014121116</v>
      </c>
      <c r="G482">
        <f t="shared" si="41"/>
        <v>6.8040816326529932</v>
      </c>
      <c r="H482">
        <v>0.03</v>
      </c>
      <c r="I482">
        <v>0.76</v>
      </c>
      <c r="J482">
        <v>1016</v>
      </c>
      <c r="K482">
        <v>1</v>
      </c>
    </row>
    <row r="483" spans="1:11" x14ac:dyDescent="0.25">
      <c r="A483" s="1">
        <v>41989.499305555553</v>
      </c>
      <c r="B483" s="3">
        <f t="shared" si="42"/>
        <v>2014</v>
      </c>
      <c r="C483" s="3">
        <f t="shared" si="43"/>
        <v>12</v>
      </c>
      <c r="D483" s="3">
        <f t="shared" si="44"/>
        <v>11</v>
      </c>
      <c r="E483" s="3">
        <f t="shared" si="45"/>
        <v>16</v>
      </c>
      <c r="F483" s="3" t="str">
        <f t="shared" si="46"/>
        <v>2014121116</v>
      </c>
      <c r="G483">
        <f t="shared" si="41"/>
        <v>6.8163265306121765</v>
      </c>
      <c r="H483">
        <v>0.03</v>
      </c>
      <c r="I483">
        <v>0.76</v>
      </c>
      <c r="J483">
        <v>1016</v>
      </c>
      <c r="K483">
        <v>1</v>
      </c>
    </row>
    <row r="484" spans="1:11" x14ac:dyDescent="0.25">
      <c r="A484" s="1">
        <v>41989.5</v>
      </c>
      <c r="B484" s="3">
        <f t="shared" si="42"/>
        <v>2014</v>
      </c>
      <c r="C484" s="3">
        <f t="shared" si="43"/>
        <v>12</v>
      </c>
      <c r="D484" s="3">
        <f t="shared" si="44"/>
        <v>12</v>
      </c>
      <c r="E484" s="3">
        <f t="shared" si="45"/>
        <v>16</v>
      </c>
      <c r="F484" s="3" t="str">
        <f t="shared" si="46"/>
        <v>2014121216</v>
      </c>
      <c r="G484">
        <f t="shared" si="41"/>
        <v>6.8285714285713599</v>
      </c>
      <c r="H484">
        <v>0.03</v>
      </c>
      <c r="I484">
        <v>0.76</v>
      </c>
      <c r="J484">
        <v>1016</v>
      </c>
      <c r="K484">
        <v>1</v>
      </c>
    </row>
    <row r="485" spans="1:11" x14ac:dyDescent="0.25">
      <c r="A485" s="1">
        <v>41989.500694444447</v>
      </c>
      <c r="B485" s="3">
        <f t="shared" si="42"/>
        <v>2014</v>
      </c>
      <c r="C485" s="3">
        <f t="shared" si="43"/>
        <v>12</v>
      </c>
      <c r="D485" s="3">
        <f t="shared" si="44"/>
        <v>12</v>
      </c>
      <c r="E485" s="3">
        <f t="shared" si="45"/>
        <v>16</v>
      </c>
      <c r="F485" s="3" t="str">
        <f t="shared" si="46"/>
        <v>2014121216</v>
      </c>
      <c r="G485">
        <f t="shared" si="41"/>
        <v>6.8408163265305433</v>
      </c>
      <c r="H485">
        <v>0.03</v>
      </c>
      <c r="I485">
        <v>0.76</v>
      </c>
      <c r="J485">
        <v>1016</v>
      </c>
      <c r="K485">
        <v>1</v>
      </c>
    </row>
    <row r="486" spans="1:11" x14ac:dyDescent="0.25">
      <c r="A486" s="1">
        <v>41989.501388888886</v>
      </c>
      <c r="B486" s="3">
        <f t="shared" si="42"/>
        <v>2014</v>
      </c>
      <c r="C486" s="3">
        <f t="shared" si="43"/>
        <v>12</v>
      </c>
      <c r="D486" s="3">
        <f t="shared" si="44"/>
        <v>12</v>
      </c>
      <c r="E486" s="3">
        <f t="shared" si="45"/>
        <v>16</v>
      </c>
      <c r="F486" s="3" t="str">
        <f t="shared" si="46"/>
        <v>2014121216</v>
      </c>
      <c r="G486">
        <f t="shared" si="41"/>
        <v>6.8530612244897267</v>
      </c>
      <c r="H486">
        <v>0.03</v>
      </c>
      <c r="I486">
        <v>0.76</v>
      </c>
      <c r="J486">
        <v>1016</v>
      </c>
      <c r="K486">
        <v>1</v>
      </c>
    </row>
    <row r="487" spans="1:11" x14ac:dyDescent="0.25">
      <c r="A487" s="1">
        <v>41989.502083333333</v>
      </c>
      <c r="B487" s="3">
        <f t="shared" si="42"/>
        <v>2014</v>
      </c>
      <c r="C487" s="3">
        <f t="shared" si="43"/>
        <v>12</v>
      </c>
      <c r="D487" s="3">
        <f t="shared" si="44"/>
        <v>12</v>
      </c>
      <c r="E487" s="3">
        <f t="shared" si="45"/>
        <v>16</v>
      </c>
      <c r="F487" s="3" t="str">
        <f t="shared" si="46"/>
        <v>2014121216</v>
      </c>
      <c r="G487">
        <f t="shared" si="41"/>
        <v>6.86530612244891</v>
      </c>
      <c r="H487">
        <v>0.03</v>
      </c>
      <c r="I487">
        <v>0.76</v>
      </c>
      <c r="J487">
        <v>1016</v>
      </c>
      <c r="K487">
        <v>1</v>
      </c>
    </row>
    <row r="488" spans="1:11" x14ac:dyDescent="0.25">
      <c r="A488" s="1">
        <v>41989.50277777778</v>
      </c>
      <c r="B488" s="3">
        <f t="shared" si="42"/>
        <v>2014</v>
      </c>
      <c r="C488" s="3">
        <f t="shared" si="43"/>
        <v>12</v>
      </c>
      <c r="D488" s="3">
        <f t="shared" si="44"/>
        <v>12</v>
      </c>
      <c r="E488" s="3">
        <f t="shared" si="45"/>
        <v>16</v>
      </c>
      <c r="F488" s="3" t="str">
        <f t="shared" si="46"/>
        <v>2014121216</v>
      </c>
      <c r="G488">
        <f t="shared" si="41"/>
        <v>6.8775510204080934</v>
      </c>
      <c r="H488">
        <v>0.03</v>
      </c>
      <c r="I488">
        <v>0.76</v>
      </c>
      <c r="J488">
        <v>1016</v>
      </c>
      <c r="K488">
        <v>1</v>
      </c>
    </row>
    <row r="489" spans="1:11" x14ac:dyDescent="0.25">
      <c r="A489" s="1">
        <v>41989.503472222219</v>
      </c>
      <c r="B489" s="3">
        <f t="shared" si="42"/>
        <v>2014</v>
      </c>
      <c r="C489" s="3">
        <f t="shared" si="43"/>
        <v>12</v>
      </c>
      <c r="D489" s="3">
        <f t="shared" si="44"/>
        <v>12</v>
      </c>
      <c r="E489" s="3">
        <f t="shared" si="45"/>
        <v>16</v>
      </c>
      <c r="F489" s="3" t="str">
        <f t="shared" si="46"/>
        <v>2014121216</v>
      </c>
      <c r="G489">
        <f t="shared" si="41"/>
        <v>6.8897959183672768</v>
      </c>
      <c r="H489">
        <v>0.03</v>
      </c>
      <c r="I489">
        <v>0.76</v>
      </c>
      <c r="J489">
        <v>1016</v>
      </c>
      <c r="K489">
        <v>1</v>
      </c>
    </row>
    <row r="490" spans="1:11" x14ac:dyDescent="0.25">
      <c r="A490" s="1">
        <v>41989.504166666666</v>
      </c>
      <c r="B490" s="3">
        <f t="shared" si="42"/>
        <v>2014</v>
      </c>
      <c r="C490" s="3">
        <f t="shared" si="43"/>
        <v>12</v>
      </c>
      <c r="D490" s="3">
        <f t="shared" si="44"/>
        <v>12</v>
      </c>
      <c r="E490" s="3">
        <f t="shared" si="45"/>
        <v>16</v>
      </c>
      <c r="F490" s="3" t="str">
        <f t="shared" si="46"/>
        <v>2014121216</v>
      </c>
      <c r="G490">
        <f t="shared" si="41"/>
        <v>6.9020408163264602</v>
      </c>
      <c r="H490">
        <v>0.03</v>
      </c>
      <c r="I490">
        <v>0.76</v>
      </c>
      <c r="J490">
        <v>1016</v>
      </c>
      <c r="K490">
        <v>1</v>
      </c>
    </row>
    <row r="491" spans="1:11" x14ac:dyDescent="0.25">
      <c r="A491" s="1">
        <v>41989.504861111112</v>
      </c>
      <c r="B491" s="3">
        <f t="shared" si="42"/>
        <v>2014</v>
      </c>
      <c r="C491" s="3">
        <f t="shared" si="43"/>
        <v>12</v>
      </c>
      <c r="D491" s="3">
        <f t="shared" si="44"/>
        <v>12</v>
      </c>
      <c r="E491" s="3">
        <f t="shared" si="45"/>
        <v>16</v>
      </c>
      <c r="F491" s="3" t="str">
        <f t="shared" si="46"/>
        <v>2014121216</v>
      </c>
      <c r="G491">
        <f t="shared" si="41"/>
        <v>6.9142857142856435</v>
      </c>
      <c r="H491">
        <v>0.03</v>
      </c>
      <c r="I491">
        <v>0.76</v>
      </c>
      <c r="J491">
        <v>1016</v>
      </c>
      <c r="K491">
        <v>1</v>
      </c>
    </row>
    <row r="492" spans="1:11" x14ac:dyDescent="0.25">
      <c r="A492" s="1">
        <v>41989.505555555559</v>
      </c>
      <c r="B492" s="3">
        <f t="shared" si="42"/>
        <v>2014</v>
      </c>
      <c r="C492" s="3">
        <f t="shared" si="43"/>
        <v>12</v>
      </c>
      <c r="D492" s="3">
        <f t="shared" si="44"/>
        <v>12</v>
      </c>
      <c r="E492" s="3">
        <f t="shared" si="45"/>
        <v>16</v>
      </c>
      <c r="F492" s="3" t="str">
        <f t="shared" si="46"/>
        <v>2014121216</v>
      </c>
      <c r="G492">
        <f t="shared" si="41"/>
        <v>6.9265306122448269</v>
      </c>
      <c r="H492">
        <v>0.03</v>
      </c>
      <c r="I492">
        <v>0.76</v>
      </c>
      <c r="J492">
        <v>1016</v>
      </c>
      <c r="K492">
        <v>1</v>
      </c>
    </row>
    <row r="493" spans="1:11" x14ac:dyDescent="0.25">
      <c r="A493" s="1">
        <v>41989.506249999999</v>
      </c>
      <c r="B493" s="3">
        <f t="shared" si="42"/>
        <v>2014</v>
      </c>
      <c r="C493" s="3">
        <f t="shared" si="43"/>
        <v>12</v>
      </c>
      <c r="D493" s="3">
        <f t="shared" si="44"/>
        <v>12</v>
      </c>
      <c r="E493" s="3">
        <f t="shared" si="45"/>
        <v>16</v>
      </c>
      <c r="F493" s="3" t="str">
        <f t="shared" si="46"/>
        <v>2014121216</v>
      </c>
      <c r="G493">
        <f t="shared" si="41"/>
        <v>6.9387755102040103</v>
      </c>
      <c r="H493">
        <v>0.03</v>
      </c>
      <c r="I493">
        <v>0.76</v>
      </c>
      <c r="J493">
        <v>1016</v>
      </c>
      <c r="K493">
        <v>1</v>
      </c>
    </row>
    <row r="494" spans="1:11" x14ac:dyDescent="0.25">
      <c r="A494" s="1">
        <v>41989.506944444445</v>
      </c>
      <c r="B494" s="3">
        <f t="shared" si="42"/>
        <v>2014</v>
      </c>
      <c r="C494" s="3">
        <f t="shared" si="43"/>
        <v>12</v>
      </c>
      <c r="D494" s="3">
        <f t="shared" si="44"/>
        <v>12</v>
      </c>
      <c r="E494" s="3">
        <f t="shared" si="45"/>
        <v>16</v>
      </c>
      <c r="F494" s="3" t="str">
        <f t="shared" si="46"/>
        <v>2014121216</v>
      </c>
      <c r="G494">
        <f t="shared" si="41"/>
        <v>6.9510204081631937</v>
      </c>
      <c r="H494">
        <v>0.03</v>
      </c>
      <c r="I494">
        <v>0.76</v>
      </c>
      <c r="J494">
        <v>1016</v>
      </c>
      <c r="K494">
        <v>1</v>
      </c>
    </row>
    <row r="495" spans="1:11" x14ac:dyDescent="0.25">
      <c r="A495" s="1">
        <v>41989.507638888892</v>
      </c>
      <c r="B495" s="3">
        <f t="shared" si="42"/>
        <v>2014</v>
      </c>
      <c r="C495" s="3">
        <f t="shared" si="43"/>
        <v>12</v>
      </c>
      <c r="D495" s="3">
        <f t="shared" si="44"/>
        <v>12</v>
      </c>
      <c r="E495" s="3">
        <f t="shared" si="45"/>
        <v>16</v>
      </c>
      <c r="F495" s="3" t="str">
        <f t="shared" si="46"/>
        <v>2014121216</v>
      </c>
      <c r="G495">
        <f t="shared" si="41"/>
        <v>6.963265306122377</v>
      </c>
      <c r="H495">
        <v>0.03</v>
      </c>
      <c r="I495">
        <v>0.76</v>
      </c>
      <c r="J495">
        <v>1016</v>
      </c>
      <c r="K495">
        <v>1</v>
      </c>
    </row>
    <row r="496" spans="1:11" x14ac:dyDescent="0.25">
      <c r="A496" s="1">
        <v>41989.508333333331</v>
      </c>
      <c r="B496" s="3">
        <f t="shared" si="42"/>
        <v>2014</v>
      </c>
      <c r="C496" s="3">
        <f t="shared" si="43"/>
        <v>12</v>
      </c>
      <c r="D496" s="3">
        <f t="shared" si="44"/>
        <v>12</v>
      </c>
      <c r="E496" s="3">
        <f t="shared" si="45"/>
        <v>16</v>
      </c>
      <c r="F496" s="3" t="str">
        <f t="shared" si="46"/>
        <v>2014121216</v>
      </c>
      <c r="G496">
        <f t="shared" si="41"/>
        <v>6.9755102040815604</v>
      </c>
      <c r="H496">
        <v>0.03</v>
      </c>
      <c r="I496">
        <v>0.76</v>
      </c>
      <c r="J496">
        <v>1016</v>
      </c>
      <c r="K496">
        <v>1</v>
      </c>
    </row>
    <row r="497" spans="1:11" x14ac:dyDescent="0.25">
      <c r="A497" s="1">
        <v>41989.509027777778</v>
      </c>
      <c r="B497" s="3">
        <f t="shared" si="42"/>
        <v>2014</v>
      </c>
      <c r="C497" s="3">
        <f t="shared" si="43"/>
        <v>12</v>
      </c>
      <c r="D497" s="3">
        <f t="shared" si="44"/>
        <v>12</v>
      </c>
      <c r="E497" s="3">
        <f t="shared" si="45"/>
        <v>16</v>
      </c>
      <c r="F497" s="3" t="str">
        <f t="shared" si="46"/>
        <v>2014121216</v>
      </c>
      <c r="G497">
        <f t="shared" si="41"/>
        <v>6.9877551020407438</v>
      </c>
      <c r="H497">
        <v>0.03</v>
      </c>
      <c r="I497">
        <v>0.76</v>
      </c>
      <c r="J497">
        <v>1016</v>
      </c>
      <c r="K497">
        <v>1</v>
      </c>
    </row>
    <row r="498" spans="1:11" x14ac:dyDescent="0.25">
      <c r="A498" s="1">
        <v>41989.509722222225</v>
      </c>
      <c r="B498" s="3">
        <f t="shared" si="42"/>
        <v>2014</v>
      </c>
      <c r="C498" s="3">
        <f t="shared" si="43"/>
        <v>12</v>
      </c>
      <c r="D498" s="3">
        <f t="shared" si="44"/>
        <v>12</v>
      </c>
      <c r="E498" s="3">
        <f t="shared" si="45"/>
        <v>16</v>
      </c>
      <c r="F498" s="3" t="str">
        <f t="shared" si="46"/>
        <v>2014121216</v>
      </c>
      <c r="G498">
        <f t="shared" si="41"/>
        <v>6.9999999999999272</v>
      </c>
      <c r="H498">
        <v>0.03</v>
      </c>
      <c r="I498">
        <v>0.76</v>
      </c>
      <c r="J498">
        <v>1016</v>
      </c>
      <c r="K498">
        <v>1</v>
      </c>
    </row>
    <row r="499" spans="1:11" x14ac:dyDescent="0.25">
      <c r="A499" s="1">
        <v>41989.510416666664</v>
      </c>
      <c r="B499" s="3">
        <f t="shared" si="42"/>
        <v>2014</v>
      </c>
      <c r="C499" s="3">
        <f t="shared" si="43"/>
        <v>12</v>
      </c>
      <c r="D499" s="3">
        <f t="shared" si="44"/>
        <v>12</v>
      </c>
      <c r="E499" s="3">
        <f t="shared" si="45"/>
        <v>16</v>
      </c>
      <c r="F499" s="3" t="str">
        <f t="shared" si="46"/>
        <v>2014121216</v>
      </c>
      <c r="G499">
        <v>7</v>
      </c>
      <c r="H499">
        <v>0.03</v>
      </c>
      <c r="I499">
        <v>0.76</v>
      </c>
      <c r="J499">
        <v>1016</v>
      </c>
      <c r="K499">
        <v>1</v>
      </c>
    </row>
    <row r="500" spans="1:11" x14ac:dyDescent="0.25">
      <c r="A500" s="1">
        <v>42039.342361111114</v>
      </c>
      <c r="B500" s="3">
        <f t="shared" si="42"/>
        <v>2015</v>
      </c>
      <c r="C500" s="3">
        <f t="shared" si="43"/>
        <v>2</v>
      </c>
      <c r="D500" s="3">
        <f t="shared" si="44"/>
        <v>8</v>
      </c>
      <c r="E500" s="3">
        <f t="shared" si="45"/>
        <v>4</v>
      </c>
      <c r="F500" s="3" t="str">
        <f t="shared" si="46"/>
        <v>2015284</v>
      </c>
      <c r="G500">
        <v>2</v>
      </c>
      <c r="H500">
        <v>0</v>
      </c>
      <c r="I500">
        <v>0.75</v>
      </c>
      <c r="J500">
        <v>1020</v>
      </c>
      <c r="K500">
        <v>2</v>
      </c>
    </row>
    <row r="501" spans="1:11" x14ac:dyDescent="0.25">
      <c r="A501" s="1">
        <v>42039.343055555553</v>
      </c>
      <c r="B501" s="3">
        <f t="shared" si="42"/>
        <v>2015</v>
      </c>
      <c r="C501" s="3">
        <f t="shared" si="43"/>
        <v>2</v>
      </c>
      <c r="D501" s="3">
        <f t="shared" si="44"/>
        <v>8</v>
      </c>
      <c r="E501" s="3">
        <f t="shared" si="45"/>
        <v>4</v>
      </c>
      <c r="F501" s="3" t="str">
        <f t="shared" si="46"/>
        <v>2015284</v>
      </c>
      <c r="G501">
        <f>G500+1/110</f>
        <v>2.0090909090909093</v>
      </c>
      <c r="H501">
        <v>0</v>
      </c>
      <c r="I501">
        <v>0.75</v>
      </c>
      <c r="J501">
        <v>1020</v>
      </c>
      <c r="K501">
        <v>2</v>
      </c>
    </row>
    <row r="502" spans="1:11" x14ac:dyDescent="0.25">
      <c r="A502" s="1">
        <v>42039.34375</v>
      </c>
      <c r="B502" s="3">
        <f t="shared" si="42"/>
        <v>2015</v>
      </c>
      <c r="C502" s="3">
        <f t="shared" si="43"/>
        <v>2</v>
      </c>
      <c r="D502" s="3">
        <f t="shared" si="44"/>
        <v>8</v>
      </c>
      <c r="E502" s="3">
        <f t="shared" si="45"/>
        <v>4</v>
      </c>
      <c r="F502" s="3" t="str">
        <f t="shared" si="46"/>
        <v>2015284</v>
      </c>
      <c r="G502">
        <f t="shared" ref="G502:G565" si="47">G501+1/110</f>
        <v>2.0181818181818185</v>
      </c>
      <c r="H502">
        <v>0</v>
      </c>
      <c r="I502">
        <v>0.75</v>
      </c>
      <c r="J502">
        <v>1020</v>
      </c>
      <c r="K502">
        <v>2</v>
      </c>
    </row>
    <row r="503" spans="1:11" x14ac:dyDescent="0.25">
      <c r="A503" s="1">
        <v>42039.344444444447</v>
      </c>
      <c r="B503" s="3">
        <f t="shared" si="42"/>
        <v>2015</v>
      </c>
      <c r="C503" s="3">
        <f t="shared" si="43"/>
        <v>2</v>
      </c>
      <c r="D503" s="3">
        <f t="shared" si="44"/>
        <v>8</v>
      </c>
      <c r="E503" s="3">
        <f t="shared" si="45"/>
        <v>4</v>
      </c>
      <c r="F503" s="3" t="str">
        <f t="shared" si="46"/>
        <v>2015284</v>
      </c>
      <c r="G503">
        <f t="shared" si="47"/>
        <v>2.0272727272727278</v>
      </c>
      <c r="H503">
        <v>0</v>
      </c>
      <c r="I503">
        <v>0.75</v>
      </c>
      <c r="J503">
        <v>1020</v>
      </c>
      <c r="K503">
        <v>2</v>
      </c>
    </row>
    <row r="504" spans="1:11" x14ac:dyDescent="0.25">
      <c r="A504" s="1">
        <v>42039.345138888886</v>
      </c>
      <c r="B504" s="3">
        <f t="shared" si="42"/>
        <v>2015</v>
      </c>
      <c r="C504" s="3">
        <f t="shared" si="43"/>
        <v>2</v>
      </c>
      <c r="D504" s="3">
        <f t="shared" si="44"/>
        <v>8</v>
      </c>
      <c r="E504" s="3">
        <f t="shared" si="45"/>
        <v>4</v>
      </c>
      <c r="F504" s="3" t="str">
        <f t="shared" si="46"/>
        <v>2015284</v>
      </c>
      <c r="G504">
        <f t="shared" si="47"/>
        <v>2.036363636363637</v>
      </c>
      <c r="H504">
        <v>0</v>
      </c>
      <c r="I504">
        <v>0.75</v>
      </c>
      <c r="J504">
        <v>1020</v>
      </c>
      <c r="K504">
        <v>2</v>
      </c>
    </row>
    <row r="505" spans="1:11" x14ac:dyDescent="0.25">
      <c r="A505" s="1">
        <v>42039.345833333333</v>
      </c>
      <c r="B505" s="3">
        <f t="shared" si="42"/>
        <v>2015</v>
      </c>
      <c r="C505" s="3">
        <f t="shared" si="43"/>
        <v>2</v>
      </c>
      <c r="D505" s="3">
        <f t="shared" si="44"/>
        <v>8</v>
      </c>
      <c r="E505" s="3">
        <f t="shared" si="45"/>
        <v>4</v>
      </c>
      <c r="F505" s="3" t="str">
        <f t="shared" si="46"/>
        <v>2015284</v>
      </c>
      <c r="G505">
        <f t="shared" si="47"/>
        <v>2.0454545454545463</v>
      </c>
      <c r="H505">
        <v>0</v>
      </c>
      <c r="I505">
        <v>0.75</v>
      </c>
      <c r="J505">
        <v>1020</v>
      </c>
      <c r="K505">
        <v>2</v>
      </c>
    </row>
    <row r="506" spans="1:11" x14ac:dyDescent="0.25">
      <c r="A506" s="1">
        <v>42039.34652777778</v>
      </c>
      <c r="B506" s="3">
        <f t="shared" si="42"/>
        <v>2015</v>
      </c>
      <c r="C506" s="3">
        <f t="shared" si="43"/>
        <v>2</v>
      </c>
      <c r="D506" s="3">
        <f t="shared" si="44"/>
        <v>8</v>
      </c>
      <c r="E506" s="3">
        <f t="shared" si="45"/>
        <v>4</v>
      </c>
      <c r="F506" s="3" t="str">
        <f t="shared" si="46"/>
        <v>2015284</v>
      </c>
      <c r="G506">
        <f t="shared" si="47"/>
        <v>2.0545454545454556</v>
      </c>
      <c r="H506">
        <v>0</v>
      </c>
      <c r="I506">
        <v>0.75</v>
      </c>
      <c r="J506">
        <v>1020</v>
      </c>
      <c r="K506">
        <v>2</v>
      </c>
    </row>
    <row r="507" spans="1:11" x14ac:dyDescent="0.25">
      <c r="A507" s="1">
        <v>42039.347222222219</v>
      </c>
      <c r="B507" s="3">
        <f t="shared" si="42"/>
        <v>2015</v>
      </c>
      <c r="C507" s="3">
        <f t="shared" si="43"/>
        <v>2</v>
      </c>
      <c r="D507" s="3">
        <f t="shared" si="44"/>
        <v>8</v>
      </c>
      <c r="E507" s="3">
        <f t="shared" si="45"/>
        <v>4</v>
      </c>
      <c r="F507" s="3" t="str">
        <f t="shared" si="46"/>
        <v>2015284</v>
      </c>
      <c r="G507">
        <f t="shared" si="47"/>
        <v>2.0636363636363648</v>
      </c>
      <c r="H507">
        <v>0</v>
      </c>
      <c r="I507">
        <v>0.75</v>
      </c>
      <c r="J507">
        <v>1020</v>
      </c>
      <c r="K507">
        <v>2</v>
      </c>
    </row>
    <row r="508" spans="1:11" x14ac:dyDescent="0.25">
      <c r="A508" s="1">
        <v>42039.347916666666</v>
      </c>
      <c r="B508" s="3">
        <f t="shared" si="42"/>
        <v>2015</v>
      </c>
      <c r="C508" s="3">
        <f t="shared" si="43"/>
        <v>2</v>
      </c>
      <c r="D508" s="3">
        <f t="shared" si="44"/>
        <v>8</v>
      </c>
      <c r="E508" s="3">
        <f t="shared" si="45"/>
        <v>4</v>
      </c>
      <c r="F508" s="3" t="str">
        <f t="shared" si="46"/>
        <v>2015284</v>
      </c>
      <c r="G508">
        <f t="shared" si="47"/>
        <v>2.0727272727272741</v>
      </c>
      <c r="H508">
        <v>0</v>
      </c>
      <c r="I508">
        <v>0.75</v>
      </c>
      <c r="J508">
        <v>1020</v>
      </c>
      <c r="K508">
        <v>2</v>
      </c>
    </row>
    <row r="509" spans="1:11" x14ac:dyDescent="0.25">
      <c r="A509" s="1">
        <v>42039.348611111112</v>
      </c>
      <c r="B509" s="3">
        <f t="shared" si="42"/>
        <v>2015</v>
      </c>
      <c r="C509" s="3">
        <f t="shared" si="43"/>
        <v>2</v>
      </c>
      <c r="D509" s="3">
        <f t="shared" si="44"/>
        <v>8</v>
      </c>
      <c r="E509" s="3">
        <f t="shared" si="45"/>
        <v>4</v>
      </c>
      <c r="F509" s="3" t="str">
        <f t="shared" si="46"/>
        <v>2015284</v>
      </c>
      <c r="G509">
        <f t="shared" si="47"/>
        <v>2.0818181818181833</v>
      </c>
      <c r="H509">
        <v>0</v>
      </c>
      <c r="I509">
        <v>0.75</v>
      </c>
      <c r="J509">
        <v>1020</v>
      </c>
      <c r="K509">
        <v>2</v>
      </c>
    </row>
    <row r="510" spans="1:11" x14ac:dyDescent="0.25">
      <c r="A510" s="1">
        <v>42039.349305555559</v>
      </c>
      <c r="B510" s="3">
        <f t="shared" si="42"/>
        <v>2015</v>
      </c>
      <c r="C510" s="3">
        <f t="shared" si="43"/>
        <v>2</v>
      </c>
      <c r="D510" s="3">
        <f t="shared" si="44"/>
        <v>8</v>
      </c>
      <c r="E510" s="3">
        <f t="shared" si="45"/>
        <v>4</v>
      </c>
      <c r="F510" s="3" t="str">
        <f t="shared" si="46"/>
        <v>2015284</v>
      </c>
      <c r="G510">
        <f t="shared" si="47"/>
        <v>2.0909090909090926</v>
      </c>
      <c r="H510">
        <v>0</v>
      </c>
      <c r="I510">
        <v>0.75</v>
      </c>
      <c r="J510">
        <v>1020</v>
      </c>
      <c r="K510">
        <v>2</v>
      </c>
    </row>
    <row r="511" spans="1:11" x14ac:dyDescent="0.25">
      <c r="A511" s="1">
        <v>42039.35</v>
      </c>
      <c r="B511" s="3">
        <f t="shared" si="42"/>
        <v>2015</v>
      </c>
      <c r="C511" s="3">
        <f t="shared" si="43"/>
        <v>2</v>
      </c>
      <c r="D511" s="3">
        <f t="shared" si="44"/>
        <v>8</v>
      </c>
      <c r="E511" s="3">
        <f t="shared" si="45"/>
        <v>4</v>
      </c>
      <c r="F511" s="3" t="str">
        <f t="shared" si="46"/>
        <v>2015284</v>
      </c>
      <c r="G511">
        <f t="shared" si="47"/>
        <v>2.1000000000000019</v>
      </c>
      <c r="H511">
        <v>0</v>
      </c>
      <c r="I511">
        <v>0.75</v>
      </c>
      <c r="J511">
        <v>1020</v>
      </c>
      <c r="K511">
        <v>2</v>
      </c>
    </row>
    <row r="512" spans="1:11" x14ac:dyDescent="0.25">
      <c r="A512" s="1">
        <v>42039.350694444445</v>
      </c>
      <c r="B512" s="3">
        <f t="shared" si="42"/>
        <v>2015</v>
      </c>
      <c r="C512" s="3">
        <f t="shared" si="43"/>
        <v>2</v>
      </c>
      <c r="D512" s="3">
        <f t="shared" si="44"/>
        <v>8</v>
      </c>
      <c r="E512" s="3">
        <f t="shared" si="45"/>
        <v>4</v>
      </c>
      <c r="F512" s="3" t="str">
        <f t="shared" si="46"/>
        <v>2015284</v>
      </c>
      <c r="G512">
        <f t="shared" si="47"/>
        <v>2.1090909090909111</v>
      </c>
      <c r="H512">
        <v>0</v>
      </c>
      <c r="I512">
        <v>0.75</v>
      </c>
      <c r="J512">
        <v>1020</v>
      </c>
      <c r="K512">
        <v>2</v>
      </c>
    </row>
    <row r="513" spans="1:11" x14ac:dyDescent="0.25">
      <c r="A513" s="1">
        <v>42039.351388888892</v>
      </c>
      <c r="B513" s="3">
        <f t="shared" si="42"/>
        <v>2015</v>
      </c>
      <c r="C513" s="3">
        <f t="shared" si="43"/>
        <v>2</v>
      </c>
      <c r="D513" s="3">
        <f t="shared" si="44"/>
        <v>8</v>
      </c>
      <c r="E513" s="3">
        <f t="shared" si="45"/>
        <v>4</v>
      </c>
      <c r="F513" s="3" t="str">
        <f t="shared" si="46"/>
        <v>2015284</v>
      </c>
      <c r="G513">
        <f t="shared" si="47"/>
        <v>2.1181818181818204</v>
      </c>
      <c r="H513">
        <v>0</v>
      </c>
      <c r="I513">
        <v>0.75</v>
      </c>
      <c r="J513">
        <v>1020</v>
      </c>
      <c r="K513">
        <v>2</v>
      </c>
    </row>
    <row r="514" spans="1:11" x14ac:dyDescent="0.25">
      <c r="A514" s="1">
        <v>42039.352083333331</v>
      </c>
      <c r="B514" s="3">
        <f t="shared" si="42"/>
        <v>2015</v>
      </c>
      <c r="C514" s="3">
        <f t="shared" si="43"/>
        <v>2</v>
      </c>
      <c r="D514" s="3">
        <f t="shared" si="44"/>
        <v>8</v>
      </c>
      <c r="E514" s="3">
        <f t="shared" si="45"/>
        <v>4</v>
      </c>
      <c r="F514" s="3" t="str">
        <f t="shared" si="46"/>
        <v>2015284</v>
      </c>
      <c r="G514">
        <f t="shared" si="47"/>
        <v>2.1272727272727296</v>
      </c>
      <c r="H514">
        <v>0</v>
      </c>
      <c r="I514">
        <v>0.75</v>
      </c>
      <c r="J514">
        <v>1020</v>
      </c>
      <c r="K514">
        <v>2</v>
      </c>
    </row>
    <row r="515" spans="1:11" x14ac:dyDescent="0.25">
      <c r="A515" s="1">
        <v>42039.352777777778</v>
      </c>
      <c r="B515" s="3">
        <f t="shared" ref="B515:B578" si="48">YEAR(A515)</f>
        <v>2015</v>
      </c>
      <c r="C515" s="3">
        <f t="shared" ref="C515:C578" si="49">MONTH(A515)</f>
        <v>2</v>
      </c>
      <c r="D515" s="3">
        <f t="shared" ref="D515:D578" si="50">HOUR(A515)</f>
        <v>8</v>
      </c>
      <c r="E515" s="3">
        <f t="shared" ref="E515:E578" si="51">DAY(A515)</f>
        <v>4</v>
      </c>
      <c r="F515" s="3" t="str">
        <f t="shared" ref="F515:F578" si="52">B515&amp;C515&amp;D515&amp;E515</f>
        <v>2015284</v>
      </c>
      <c r="G515">
        <f t="shared" si="47"/>
        <v>2.1363636363636389</v>
      </c>
      <c r="H515">
        <v>0</v>
      </c>
      <c r="I515">
        <v>0.75</v>
      </c>
      <c r="J515">
        <v>1020</v>
      </c>
      <c r="K515">
        <v>2</v>
      </c>
    </row>
    <row r="516" spans="1:11" x14ac:dyDescent="0.25">
      <c r="A516" s="1">
        <v>42039.353472222225</v>
      </c>
      <c r="B516" s="3">
        <f t="shared" si="48"/>
        <v>2015</v>
      </c>
      <c r="C516" s="3">
        <f t="shared" si="49"/>
        <v>2</v>
      </c>
      <c r="D516" s="3">
        <f t="shared" si="50"/>
        <v>8</v>
      </c>
      <c r="E516" s="3">
        <f t="shared" si="51"/>
        <v>4</v>
      </c>
      <c r="F516" s="3" t="str">
        <f t="shared" si="52"/>
        <v>2015284</v>
      </c>
      <c r="G516">
        <f t="shared" si="47"/>
        <v>2.1454545454545482</v>
      </c>
      <c r="H516">
        <v>0</v>
      </c>
      <c r="I516">
        <v>0.75</v>
      </c>
      <c r="J516">
        <v>1020</v>
      </c>
      <c r="K516">
        <v>2</v>
      </c>
    </row>
    <row r="517" spans="1:11" x14ac:dyDescent="0.25">
      <c r="A517" s="1">
        <v>42039.354166666664</v>
      </c>
      <c r="B517" s="3">
        <f t="shared" si="48"/>
        <v>2015</v>
      </c>
      <c r="C517" s="3">
        <f t="shared" si="49"/>
        <v>2</v>
      </c>
      <c r="D517" s="3">
        <f t="shared" si="50"/>
        <v>8</v>
      </c>
      <c r="E517" s="3">
        <f t="shared" si="51"/>
        <v>4</v>
      </c>
      <c r="F517" s="3" t="str">
        <f t="shared" si="52"/>
        <v>2015284</v>
      </c>
      <c r="G517">
        <f t="shared" si="47"/>
        <v>2.1545454545454574</v>
      </c>
      <c r="H517">
        <v>0</v>
      </c>
      <c r="I517">
        <v>0.75</v>
      </c>
      <c r="J517">
        <v>1020</v>
      </c>
      <c r="K517">
        <v>2</v>
      </c>
    </row>
    <row r="518" spans="1:11" x14ac:dyDescent="0.25">
      <c r="A518" s="1">
        <v>42039.354861111111</v>
      </c>
      <c r="B518" s="3">
        <f t="shared" si="48"/>
        <v>2015</v>
      </c>
      <c r="C518" s="3">
        <f t="shared" si="49"/>
        <v>2</v>
      </c>
      <c r="D518" s="3">
        <f t="shared" si="50"/>
        <v>8</v>
      </c>
      <c r="E518" s="3">
        <f t="shared" si="51"/>
        <v>4</v>
      </c>
      <c r="F518" s="3" t="str">
        <f t="shared" si="52"/>
        <v>2015284</v>
      </c>
      <c r="G518">
        <f t="shared" si="47"/>
        <v>2.1636363636363667</v>
      </c>
      <c r="H518">
        <v>0</v>
      </c>
      <c r="I518">
        <v>0.75</v>
      </c>
      <c r="J518">
        <v>1020</v>
      </c>
      <c r="K518">
        <v>2</v>
      </c>
    </row>
    <row r="519" spans="1:11" x14ac:dyDescent="0.25">
      <c r="A519" s="1">
        <v>42039.355555555558</v>
      </c>
      <c r="B519" s="3">
        <f t="shared" si="48"/>
        <v>2015</v>
      </c>
      <c r="C519" s="3">
        <f t="shared" si="49"/>
        <v>2</v>
      </c>
      <c r="D519" s="3">
        <f t="shared" si="50"/>
        <v>8</v>
      </c>
      <c r="E519" s="3">
        <f t="shared" si="51"/>
        <v>4</v>
      </c>
      <c r="F519" s="3" t="str">
        <f t="shared" si="52"/>
        <v>2015284</v>
      </c>
      <c r="G519">
        <f t="shared" si="47"/>
        <v>2.1727272727272759</v>
      </c>
      <c r="H519">
        <v>0</v>
      </c>
      <c r="I519">
        <v>0.75</v>
      </c>
      <c r="J519">
        <v>1020</v>
      </c>
      <c r="K519">
        <v>2</v>
      </c>
    </row>
    <row r="520" spans="1:11" x14ac:dyDescent="0.25">
      <c r="A520" s="1">
        <v>42039.356249999997</v>
      </c>
      <c r="B520" s="3">
        <f t="shared" si="48"/>
        <v>2015</v>
      </c>
      <c r="C520" s="3">
        <f t="shared" si="49"/>
        <v>2</v>
      </c>
      <c r="D520" s="3">
        <f t="shared" si="50"/>
        <v>8</v>
      </c>
      <c r="E520" s="3">
        <f t="shared" si="51"/>
        <v>4</v>
      </c>
      <c r="F520" s="3" t="str">
        <f t="shared" si="52"/>
        <v>2015284</v>
      </c>
      <c r="G520">
        <f t="shared" si="47"/>
        <v>2.1818181818181852</v>
      </c>
      <c r="H520">
        <v>0</v>
      </c>
      <c r="I520">
        <v>0.75</v>
      </c>
      <c r="J520">
        <v>1020</v>
      </c>
      <c r="K520">
        <v>2</v>
      </c>
    </row>
    <row r="521" spans="1:11" x14ac:dyDescent="0.25">
      <c r="A521" s="1">
        <v>42039.357638888891</v>
      </c>
      <c r="B521" s="3">
        <f t="shared" si="48"/>
        <v>2015</v>
      </c>
      <c r="C521" s="3">
        <f t="shared" si="49"/>
        <v>2</v>
      </c>
      <c r="D521" s="3">
        <f t="shared" si="50"/>
        <v>8</v>
      </c>
      <c r="E521" s="3">
        <f t="shared" si="51"/>
        <v>4</v>
      </c>
      <c r="F521" s="3" t="str">
        <f t="shared" si="52"/>
        <v>2015284</v>
      </c>
      <c r="G521">
        <f t="shared" si="47"/>
        <v>2.1909090909090945</v>
      </c>
      <c r="H521">
        <v>0</v>
      </c>
      <c r="I521">
        <v>0.75</v>
      </c>
      <c r="J521">
        <v>1020</v>
      </c>
      <c r="K521">
        <v>2</v>
      </c>
    </row>
    <row r="522" spans="1:11" x14ac:dyDescent="0.25">
      <c r="A522" s="1">
        <v>42039.35833333333</v>
      </c>
      <c r="B522" s="3">
        <f t="shared" si="48"/>
        <v>2015</v>
      </c>
      <c r="C522" s="3">
        <f t="shared" si="49"/>
        <v>2</v>
      </c>
      <c r="D522" s="3">
        <f t="shared" si="50"/>
        <v>8</v>
      </c>
      <c r="E522" s="3">
        <f t="shared" si="51"/>
        <v>4</v>
      </c>
      <c r="F522" s="3" t="str">
        <f t="shared" si="52"/>
        <v>2015284</v>
      </c>
      <c r="G522">
        <f t="shared" si="47"/>
        <v>2.2000000000000037</v>
      </c>
      <c r="H522">
        <v>0</v>
      </c>
      <c r="I522">
        <v>0.75</v>
      </c>
      <c r="J522">
        <v>1020</v>
      </c>
      <c r="K522">
        <v>2</v>
      </c>
    </row>
    <row r="523" spans="1:11" x14ac:dyDescent="0.25">
      <c r="A523" s="1">
        <v>42039.359027777777</v>
      </c>
      <c r="B523" s="3">
        <f t="shared" si="48"/>
        <v>2015</v>
      </c>
      <c r="C523" s="3">
        <f t="shared" si="49"/>
        <v>2</v>
      </c>
      <c r="D523" s="3">
        <f t="shared" si="50"/>
        <v>8</v>
      </c>
      <c r="E523" s="3">
        <f t="shared" si="51"/>
        <v>4</v>
      </c>
      <c r="F523" s="3" t="str">
        <f t="shared" si="52"/>
        <v>2015284</v>
      </c>
      <c r="G523">
        <f t="shared" si="47"/>
        <v>2.209090909090913</v>
      </c>
      <c r="H523">
        <v>0</v>
      </c>
      <c r="I523">
        <v>0.75</v>
      </c>
      <c r="J523">
        <v>1020</v>
      </c>
      <c r="K523">
        <v>2</v>
      </c>
    </row>
    <row r="524" spans="1:11" x14ac:dyDescent="0.25">
      <c r="A524" s="1">
        <v>42039.359722222223</v>
      </c>
      <c r="B524" s="3">
        <f t="shared" si="48"/>
        <v>2015</v>
      </c>
      <c r="C524" s="3">
        <f t="shared" si="49"/>
        <v>2</v>
      </c>
      <c r="D524" s="3">
        <f t="shared" si="50"/>
        <v>8</v>
      </c>
      <c r="E524" s="3">
        <f t="shared" si="51"/>
        <v>4</v>
      </c>
      <c r="F524" s="3" t="str">
        <f t="shared" si="52"/>
        <v>2015284</v>
      </c>
      <c r="G524">
        <f t="shared" si="47"/>
        <v>2.2181818181818223</v>
      </c>
      <c r="H524">
        <v>0</v>
      </c>
      <c r="I524">
        <v>0.75</v>
      </c>
      <c r="J524">
        <v>1020</v>
      </c>
      <c r="K524">
        <v>2</v>
      </c>
    </row>
    <row r="525" spans="1:11" x14ac:dyDescent="0.25">
      <c r="A525" s="1">
        <v>42039.36041666667</v>
      </c>
      <c r="B525" s="3">
        <f t="shared" si="48"/>
        <v>2015</v>
      </c>
      <c r="C525" s="3">
        <f t="shared" si="49"/>
        <v>2</v>
      </c>
      <c r="D525" s="3">
        <f t="shared" si="50"/>
        <v>8</v>
      </c>
      <c r="E525" s="3">
        <f t="shared" si="51"/>
        <v>4</v>
      </c>
      <c r="F525" s="3" t="str">
        <f t="shared" si="52"/>
        <v>2015284</v>
      </c>
      <c r="G525">
        <f t="shared" si="47"/>
        <v>2.2272727272727315</v>
      </c>
      <c r="H525">
        <v>0</v>
      </c>
      <c r="I525">
        <v>0.75</v>
      </c>
      <c r="J525">
        <v>1020</v>
      </c>
      <c r="K525">
        <v>2</v>
      </c>
    </row>
    <row r="526" spans="1:11" x14ac:dyDescent="0.25">
      <c r="A526" s="1">
        <v>42039.361111111109</v>
      </c>
      <c r="B526" s="3">
        <f t="shared" si="48"/>
        <v>2015</v>
      </c>
      <c r="C526" s="3">
        <f t="shared" si="49"/>
        <v>2</v>
      </c>
      <c r="D526" s="3">
        <f t="shared" si="50"/>
        <v>8</v>
      </c>
      <c r="E526" s="3">
        <f t="shared" si="51"/>
        <v>4</v>
      </c>
      <c r="F526" s="3" t="str">
        <f t="shared" si="52"/>
        <v>2015284</v>
      </c>
      <c r="G526">
        <f t="shared" si="47"/>
        <v>2.2363636363636408</v>
      </c>
      <c r="H526">
        <v>0</v>
      </c>
      <c r="I526">
        <v>0.75</v>
      </c>
      <c r="J526">
        <v>1020</v>
      </c>
      <c r="K526">
        <v>2</v>
      </c>
    </row>
    <row r="527" spans="1:11" x14ac:dyDescent="0.25">
      <c r="A527" s="1">
        <v>42039.361805555556</v>
      </c>
      <c r="B527" s="3">
        <f t="shared" si="48"/>
        <v>2015</v>
      </c>
      <c r="C527" s="3">
        <f t="shared" si="49"/>
        <v>2</v>
      </c>
      <c r="D527" s="3">
        <f t="shared" si="50"/>
        <v>8</v>
      </c>
      <c r="E527" s="3">
        <f t="shared" si="51"/>
        <v>4</v>
      </c>
      <c r="F527" s="3" t="str">
        <f t="shared" si="52"/>
        <v>2015284</v>
      </c>
      <c r="G527">
        <f t="shared" si="47"/>
        <v>2.24545454545455</v>
      </c>
      <c r="H527">
        <v>0</v>
      </c>
      <c r="I527">
        <v>0.75</v>
      </c>
      <c r="J527">
        <v>1020</v>
      </c>
      <c r="K527">
        <v>2</v>
      </c>
    </row>
    <row r="528" spans="1:11" x14ac:dyDescent="0.25">
      <c r="A528" s="1">
        <v>42039.362500000003</v>
      </c>
      <c r="B528" s="3">
        <f t="shared" si="48"/>
        <v>2015</v>
      </c>
      <c r="C528" s="3">
        <f t="shared" si="49"/>
        <v>2</v>
      </c>
      <c r="D528" s="3">
        <f t="shared" si="50"/>
        <v>8</v>
      </c>
      <c r="E528" s="3">
        <f t="shared" si="51"/>
        <v>4</v>
      </c>
      <c r="F528" s="3" t="str">
        <f t="shared" si="52"/>
        <v>2015284</v>
      </c>
      <c r="G528">
        <f t="shared" si="47"/>
        <v>2.2545454545454593</v>
      </c>
      <c r="H528">
        <v>0</v>
      </c>
      <c r="I528">
        <v>0.75</v>
      </c>
      <c r="J528">
        <v>1020</v>
      </c>
      <c r="K528">
        <v>2</v>
      </c>
    </row>
    <row r="529" spans="1:11" x14ac:dyDescent="0.25">
      <c r="A529" s="1">
        <v>42039.363194444442</v>
      </c>
      <c r="B529" s="3">
        <f t="shared" si="48"/>
        <v>2015</v>
      </c>
      <c r="C529" s="3">
        <f t="shared" si="49"/>
        <v>2</v>
      </c>
      <c r="D529" s="3">
        <f t="shared" si="50"/>
        <v>8</v>
      </c>
      <c r="E529" s="3">
        <f t="shared" si="51"/>
        <v>4</v>
      </c>
      <c r="F529" s="3" t="str">
        <f t="shared" si="52"/>
        <v>2015284</v>
      </c>
      <c r="G529">
        <f t="shared" si="47"/>
        <v>2.2636363636363686</v>
      </c>
      <c r="H529">
        <v>0</v>
      </c>
      <c r="I529">
        <v>0.75</v>
      </c>
      <c r="J529">
        <v>1020</v>
      </c>
      <c r="K529">
        <v>2</v>
      </c>
    </row>
    <row r="530" spans="1:11" x14ac:dyDescent="0.25">
      <c r="A530" s="1">
        <v>42039.363888888889</v>
      </c>
      <c r="B530" s="3">
        <f t="shared" si="48"/>
        <v>2015</v>
      </c>
      <c r="C530" s="3">
        <f t="shared" si="49"/>
        <v>2</v>
      </c>
      <c r="D530" s="3">
        <f t="shared" si="50"/>
        <v>8</v>
      </c>
      <c r="E530" s="3">
        <f t="shared" si="51"/>
        <v>4</v>
      </c>
      <c r="F530" s="3" t="str">
        <f t="shared" si="52"/>
        <v>2015284</v>
      </c>
      <c r="G530">
        <f t="shared" si="47"/>
        <v>2.2727272727272778</v>
      </c>
      <c r="H530">
        <v>0</v>
      </c>
      <c r="I530">
        <v>0.75</v>
      </c>
      <c r="J530">
        <v>1020</v>
      </c>
      <c r="K530">
        <v>2</v>
      </c>
    </row>
    <row r="531" spans="1:11" x14ac:dyDescent="0.25">
      <c r="A531" s="1">
        <v>42039.364583333336</v>
      </c>
      <c r="B531" s="3">
        <f t="shared" si="48"/>
        <v>2015</v>
      </c>
      <c r="C531" s="3">
        <f t="shared" si="49"/>
        <v>2</v>
      </c>
      <c r="D531" s="3">
        <f t="shared" si="50"/>
        <v>8</v>
      </c>
      <c r="E531" s="3">
        <f t="shared" si="51"/>
        <v>4</v>
      </c>
      <c r="F531" s="3" t="str">
        <f t="shared" si="52"/>
        <v>2015284</v>
      </c>
      <c r="G531">
        <f t="shared" si="47"/>
        <v>2.2818181818181871</v>
      </c>
      <c r="H531">
        <v>0</v>
      </c>
      <c r="I531">
        <v>0.75</v>
      </c>
      <c r="J531">
        <v>1020</v>
      </c>
      <c r="K531">
        <v>2</v>
      </c>
    </row>
    <row r="532" spans="1:11" x14ac:dyDescent="0.25">
      <c r="A532" s="1">
        <v>42039.365277777775</v>
      </c>
      <c r="B532" s="3">
        <f t="shared" si="48"/>
        <v>2015</v>
      </c>
      <c r="C532" s="3">
        <f t="shared" si="49"/>
        <v>2</v>
      </c>
      <c r="D532" s="3">
        <f t="shared" si="50"/>
        <v>8</v>
      </c>
      <c r="E532" s="3">
        <f t="shared" si="51"/>
        <v>4</v>
      </c>
      <c r="F532" s="3" t="str">
        <f t="shared" si="52"/>
        <v>2015284</v>
      </c>
      <c r="G532">
        <f t="shared" si="47"/>
        <v>2.2909090909090963</v>
      </c>
      <c r="H532">
        <v>0</v>
      </c>
      <c r="I532">
        <v>0.75</v>
      </c>
      <c r="J532">
        <v>1020</v>
      </c>
      <c r="K532">
        <v>2</v>
      </c>
    </row>
    <row r="533" spans="1:11" x14ac:dyDescent="0.25">
      <c r="A533" s="1">
        <v>42039.365972222222</v>
      </c>
      <c r="B533" s="3">
        <f t="shared" si="48"/>
        <v>2015</v>
      </c>
      <c r="C533" s="3">
        <f t="shared" si="49"/>
        <v>2</v>
      </c>
      <c r="D533" s="3">
        <f t="shared" si="50"/>
        <v>8</v>
      </c>
      <c r="E533" s="3">
        <f t="shared" si="51"/>
        <v>4</v>
      </c>
      <c r="F533" s="3" t="str">
        <f t="shared" si="52"/>
        <v>2015284</v>
      </c>
      <c r="G533">
        <f t="shared" si="47"/>
        <v>2.3000000000000056</v>
      </c>
      <c r="H533">
        <v>0</v>
      </c>
      <c r="I533">
        <v>0.75</v>
      </c>
      <c r="J533">
        <v>1020</v>
      </c>
      <c r="K533">
        <v>2</v>
      </c>
    </row>
    <row r="534" spans="1:11" x14ac:dyDescent="0.25">
      <c r="A534" s="1">
        <v>42039.366666666669</v>
      </c>
      <c r="B534" s="3">
        <f t="shared" si="48"/>
        <v>2015</v>
      </c>
      <c r="C534" s="3">
        <f t="shared" si="49"/>
        <v>2</v>
      </c>
      <c r="D534" s="3">
        <f t="shared" si="50"/>
        <v>8</v>
      </c>
      <c r="E534" s="3">
        <f t="shared" si="51"/>
        <v>4</v>
      </c>
      <c r="F534" s="3" t="str">
        <f t="shared" si="52"/>
        <v>2015284</v>
      </c>
      <c r="G534">
        <f t="shared" si="47"/>
        <v>2.3090909090909149</v>
      </c>
      <c r="H534">
        <v>0</v>
      </c>
      <c r="I534">
        <v>0.75</v>
      </c>
      <c r="J534">
        <v>1020</v>
      </c>
      <c r="K534">
        <v>2</v>
      </c>
    </row>
    <row r="535" spans="1:11" x14ac:dyDescent="0.25">
      <c r="A535" s="1">
        <v>42039.367361111108</v>
      </c>
      <c r="B535" s="3">
        <f t="shared" si="48"/>
        <v>2015</v>
      </c>
      <c r="C535" s="3">
        <f t="shared" si="49"/>
        <v>2</v>
      </c>
      <c r="D535" s="3">
        <f t="shared" si="50"/>
        <v>8</v>
      </c>
      <c r="E535" s="3">
        <f t="shared" si="51"/>
        <v>4</v>
      </c>
      <c r="F535" s="3" t="str">
        <f t="shared" si="52"/>
        <v>2015284</v>
      </c>
      <c r="G535">
        <f t="shared" si="47"/>
        <v>2.3181818181818241</v>
      </c>
      <c r="H535">
        <v>0</v>
      </c>
      <c r="I535">
        <v>0.75</v>
      </c>
      <c r="J535">
        <v>1020</v>
      </c>
      <c r="K535">
        <v>2</v>
      </c>
    </row>
    <row r="536" spans="1:11" x14ac:dyDescent="0.25">
      <c r="A536" s="1">
        <v>42039.368055555555</v>
      </c>
      <c r="B536" s="3">
        <f t="shared" si="48"/>
        <v>2015</v>
      </c>
      <c r="C536" s="3">
        <f t="shared" si="49"/>
        <v>2</v>
      </c>
      <c r="D536" s="3">
        <f t="shared" si="50"/>
        <v>8</v>
      </c>
      <c r="E536" s="3">
        <f t="shared" si="51"/>
        <v>4</v>
      </c>
      <c r="F536" s="3" t="str">
        <f t="shared" si="52"/>
        <v>2015284</v>
      </c>
      <c r="G536">
        <f t="shared" si="47"/>
        <v>2.3272727272727334</v>
      </c>
      <c r="H536">
        <v>0</v>
      </c>
      <c r="I536">
        <v>0.75</v>
      </c>
      <c r="J536">
        <v>1020</v>
      </c>
      <c r="K536">
        <v>2</v>
      </c>
    </row>
    <row r="537" spans="1:11" x14ac:dyDescent="0.25">
      <c r="A537" s="1">
        <v>42039.368750000001</v>
      </c>
      <c r="B537" s="3">
        <f t="shared" si="48"/>
        <v>2015</v>
      </c>
      <c r="C537" s="3">
        <f t="shared" si="49"/>
        <v>2</v>
      </c>
      <c r="D537" s="3">
        <f t="shared" si="50"/>
        <v>8</v>
      </c>
      <c r="E537" s="3">
        <f t="shared" si="51"/>
        <v>4</v>
      </c>
      <c r="F537" s="3" t="str">
        <f t="shared" si="52"/>
        <v>2015284</v>
      </c>
      <c r="G537">
        <f t="shared" si="47"/>
        <v>2.3363636363636426</v>
      </c>
      <c r="H537">
        <v>0</v>
      </c>
      <c r="I537">
        <v>0.75</v>
      </c>
      <c r="J537">
        <v>1020</v>
      </c>
      <c r="K537">
        <v>2</v>
      </c>
    </row>
    <row r="538" spans="1:11" x14ac:dyDescent="0.25">
      <c r="A538" s="1">
        <v>42039.369444444441</v>
      </c>
      <c r="B538" s="3">
        <f t="shared" si="48"/>
        <v>2015</v>
      </c>
      <c r="C538" s="3">
        <f t="shared" si="49"/>
        <v>2</v>
      </c>
      <c r="D538" s="3">
        <f t="shared" si="50"/>
        <v>8</v>
      </c>
      <c r="E538" s="3">
        <f t="shared" si="51"/>
        <v>4</v>
      </c>
      <c r="F538" s="3" t="str">
        <f t="shared" si="52"/>
        <v>2015284</v>
      </c>
      <c r="G538">
        <f t="shared" si="47"/>
        <v>2.3454545454545519</v>
      </c>
      <c r="H538">
        <v>0</v>
      </c>
      <c r="I538">
        <v>0.75</v>
      </c>
      <c r="J538">
        <v>1020</v>
      </c>
      <c r="K538">
        <v>2</v>
      </c>
    </row>
    <row r="539" spans="1:11" x14ac:dyDescent="0.25">
      <c r="A539" s="1">
        <v>42039.370138888888</v>
      </c>
      <c r="B539" s="3">
        <f t="shared" si="48"/>
        <v>2015</v>
      </c>
      <c r="C539" s="3">
        <f t="shared" si="49"/>
        <v>2</v>
      </c>
      <c r="D539" s="3">
        <f t="shared" si="50"/>
        <v>8</v>
      </c>
      <c r="E539" s="3">
        <f t="shared" si="51"/>
        <v>4</v>
      </c>
      <c r="F539" s="3" t="str">
        <f t="shared" si="52"/>
        <v>2015284</v>
      </c>
      <c r="G539">
        <f t="shared" si="47"/>
        <v>2.3545454545454612</v>
      </c>
      <c r="H539">
        <v>0</v>
      </c>
      <c r="I539">
        <v>0.75</v>
      </c>
      <c r="J539">
        <v>1020</v>
      </c>
      <c r="K539">
        <v>2</v>
      </c>
    </row>
    <row r="540" spans="1:11" x14ac:dyDescent="0.25">
      <c r="A540" s="1">
        <v>42039.370833333334</v>
      </c>
      <c r="B540" s="3">
        <f t="shared" si="48"/>
        <v>2015</v>
      </c>
      <c r="C540" s="3">
        <f t="shared" si="49"/>
        <v>2</v>
      </c>
      <c r="D540" s="3">
        <f t="shared" si="50"/>
        <v>8</v>
      </c>
      <c r="E540" s="3">
        <f t="shared" si="51"/>
        <v>4</v>
      </c>
      <c r="F540" s="3" t="str">
        <f t="shared" si="52"/>
        <v>2015284</v>
      </c>
      <c r="G540">
        <f t="shared" si="47"/>
        <v>2.3636363636363704</v>
      </c>
      <c r="H540">
        <v>0</v>
      </c>
      <c r="I540">
        <v>0.75</v>
      </c>
      <c r="J540">
        <v>1020</v>
      </c>
      <c r="K540">
        <v>2</v>
      </c>
    </row>
    <row r="541" spans="1:11" x14ac:dyDescent="0.25">
      <c r="A541" s="1">
        <v>42039.371527777781</v>
      </c>
      <c r="B541" s="3">
        <f t="shared" si="48"/>
        <v>2015</v>
      </c>
      <c r="C541" s="3">
        <f t="shared" si="49"/>
        <v>2</v>
      </c>
      <c r="D541" s="3">
        <f t="shared" si="50"/>
        <v>8</v>
      </c>
      <c r="E541" s="3">
        <f t="shared" si="51"/>
        <v>4</v>
      </c>
      <c r="F541" s="3" t="str">
        <f t="shared" si="52"/>
        <v>2015284</v>
      </c>
      <c r="G541">
        <f t="shared" si="47"/>
        <v>2.3727272727272797</v>
      </c>
      <c r="H541">
        <v>0</v>
      </c>
      <c r="I541">
        <v>0.75</v>
      </c>
      <c r="J541">
        <v>1020</v>
      </c>
      <c r="K541">
        <v>2</v>
      </c>
    </row>
    <row r="542" spans="1:11" x14ac:dyDescent="0.25">
      <c r="A542" s="1">
        <v>42039.37222222222</v>
      </c>
      <c r="B542" s="3">
        <f t="shared" si="48"/>
        <v>2015</v>
      </c>
      <c r="C542" s="3">
        <f t="shared" si="49"/>
        <v>2</v>
      </c>
      <c r="D542" s="3">
        <f t="shared" si="50"/>
        <v>8</v>
      </c>
      <c r="E542" s="3">
        <f t="shared" si="51"/>
        <v>4</v>
      </c>
      <c r="F542" s="3" t="str">
        <f t="shared" si="52"/>
        <v>2015284</v>
      </c>
      <c r="G542">
        <f t="shared" si="47"/>
        <v>2.3818181818181889</v>
      </c>
      <c r="H542">
        <v>0</v>
      </c>
      <c r="I542">
        <v>0.75</v>
      </c>
      <c r="J542">
        <v>1020</v>
      </c>
      <c r="K542">
        <v>2</v>
      </c>
    </row>
    <row r="543" spans="1:11" x14ac:dyDescent="0.25">
      <c r="A543" s="1">
        <v>42039.372916666667</v>
      </c>
      <c r="B543" s="3">
        <f t="shared" si="48"/>
        <v>2015</v>
      </c>
      <c r="C543" s="3">
        <f t="shared" si="49"/>
        <v>2</v>
      </c>
      <c r="D543" s="3">
        <f t="shared" si="50"/>
        <v>8</v>
      </c>
      <c r="E543" s="3">
        <f t="shared" si="51"/>
        <v>4</v>
      </c>
      <c r="F543" s="3" t="str">
        <f t="shared" si="52"/>
        <v>2015284</v>
      </c>
      <c r="G543">
        <f t="shared" si="47"/>
        <v>2.3909090909090982</v>
      </c>
      <c r="H543">
        <v>0</v>
      </c>
      <c r="I543">
        <v>0.75</v>
      </c>
      <c r="J543">
        <v>1020</v>
      </c>
      <c r="K543">
        <v>2</v>
      </c>
    </row>
    <row r="544" spans="1:11" x14ac:dyDescent="0.25">
      <c r="A544" s="1">
        <v>42039.373611111114</v>
      </c>
      <c r="B544" s="3">
        <f t="shared" si="48"/>
        <v>2015</v>
      </c>
      <c r="C544" s="3">
        <f t="shared" si="49"/>
        <v>2</v>
      </c>
      <c r="D544" s="3">
        <f t="shared" si="50"/>
        <v>8</v>
      </c>
      <c r="E544" s="3">
        <f t="shared" si="51"/>
        <v>4</v>
      </c>
      <c r="F544" s="3" t="str">
        <f t="shared" si="52"/>
        <v>2015284</v>
      </c>
      <c r="G544">
        <f t="shared" si="47"/>
        <v>2.4000000000000075</v>
      </c>
      <c r="H544">
        <v>0</v>
      </c>
      <c r="I544">
        <v>0.75</v>
      </c>
      <c r="J544">
        <v>1020</v>
      </c>
      <c r="K544">
        <v>2</v>
      </c>
    </row>
    <row r="545" spans="1:11" x14ac:dyDescent="0.25">
      <c r="A545" s="1">
        <v>42039.374305555553</v>
      </c>
      <c r="B545" s="3">
        <f t="shared" si="48"/>
        <v>2015</v>
      </c>
      <c r="C545" s="3">
        <f t="shared" si="49"/>
        <v>2</v>
      </c>
      <c r="D545" s="3">
        <f t="shared" si="50"/>
        <v>8</v>
      </c>
      <c r="E545" s="3">
        <f t="shared" si="51"/>
        <v>4</v>
      </c>
      <c r="F545" s="3" t="str">
        <f t="shared" si="52"/>
        <v>2015284</v>
      </c>
      <c r="G545">
        <f t="shared" si="47"/>
        <v>2.4090909090909167</v>
      </c>
      <c r="H545">
        <v>0</v>
      </c>
      <c r="I545">
        <v>0.75</v>
      </c>
      <c r="J545">
        <v>1020</v>
      </c>
      <c r="K545">
        <v>2</v>
      </c>
    </row>
    <row r="546" spans="1:11" x14ac:dyDescent="0.25">
      <c r="A546" s="1">
        <v>42039.375</v>
      </c>
      <c r="B546" s="3">
        <f t="shared" si="48"/>
        <v>2015</v>
      </c>
      <c r="C546" s="3">
        <f t="shared" si="49"/>
        <v>2</v>
      </c>
      <c r="D546" s="3">
        <f t="shared" si="50"/>
        <v>9</v>
      </c>
      <c r="E546" s="3">
        <f t="shared" si="51"/>
        <v>4</v>
      </c>
      <c r="F546" s="3" t="str">
        <f t="shared" si="52"/>
        <v>2015294</v>
      </c>
      <c r="G546">
        <f t="shared" si="47"/>
        <v>2.418181818181826</v>
      </c>
      <c r="H546">
        <v>0</v>
      </c>
      <c r="I546">
        <v>0.75</v>
      </c>
      <c r="J546">
        <v>1020</v>
      </c>
      <c r="K546">
        <v>2</v>
      </c>
    </row>
    <row r="547" spans="1:11" x14ac:dyDescent="0.25">
      <c r="A547" s="1">
        <v>42039.375694444447</v>
      </c>
      <c r="B547" s="3">
        <f t="shared" si="48"/>
        <v>2015</v>
      </c>
      <c r="C547" s="3">
        <f t="shared" si="49"/>
        <v>2</v>
      </c>
      <c r="D547" s="3">
        <f t="shared" si="50"/>
        <v>9</v>
      </c>
      <c r="E547" s="3">
        <f t="shared" si="51"/>
        <v>4</v>
      </c>
      <c r="F547" s="3" t="str">
        <f t="shared" si="52"/>
        <v>2015294</v>
      </c>
      <c r="G547">
        <f t="shared" si="47"/>
        <v>2.4272727272727352</v>
      </c>
      <c r="H547">
        <v>0</v>
      </c>
      <c r="I547">
        <v>0.75</v>
      </c>
      <c r="J547">
        <v>1020</v>
      </c>
      <c r="K547">
        <v>2</v>
      </c>
    </row>
    <row r="548" spans="1:11" x14ac:dyDescent="0.25">
      <c r="A548" s="1">
        <v>42039.376388888886</v>
      </c>
      <c r="B548" s="3">
        <f t="shared" si="48"/>
        <v>2015</v>
      </c>
      <c r="C548" s="3">
        <f t="shared" si="49"/>
        <v>2</v>
      </c>
      <c r="D548" s="3">
        <f t="shared" si="50"/>
        <v>9</v>
      </c>
      <c r="E548" s="3">
        <f t="shared" si="51"/>
        <v>4</v>
      </c>
      <c r="F548" s="3" t="str">
        <f t="shared" si="52"/>
        <v>2015294</v>
      </c>
      <c r="G548">
        <f t="shared" si="47"/>
        <v>2.4363636363636445</v>
      </c>
      <c r="H548">
        <v>0</v>
      </c>
      <c r="I548">
        <v>0.75</v>
      </c>
      <c r="J548">
        <v>1020</v>
      </c>
      <c r="K548">
        <v>2</v>
      </c>
    </row>
    <row r="549" spans="1:11" x14ac:dyDescent="0.25">
      <c r="A549" s="1">
        <v>42039.377083333333</v>
      </c>
      <c r="B549" s="3">
        <f t="shared" si="48"/>
        <v>2015</v>
      </c>
      <c r="C549" s="3">
        <f t="shared" si="49"/>
        <v>2</v>
      </c>
      <c r="D549" s="3">
        <f t="shared" si="50"/>
        <v>9</v>
      </c>
      <c r="E549" s="3">
        <f t="shared" si="51"/>
        <v>4</v>
      </c>
      <c r="F549" s="3" t="str">
        <f t="shared" si="52"/>
        <v>2015294</v>
      </c>
      <c r="G549">
        <f t="shared" si="47"/>
        <v>2.4454545454545538</v>
      </c>
      <c r="H549">
        <v>0</v>
      </c>
      <c r="I549">
        <v>0.75</v>
      </c>
      <c r="J549">
        <v>1020</v>
      </c>
      <c r="K549">
        <v>2</v>
      </c>
    </row>
    <row r="550" spans="1:11" x14ac:dyDescent="0.25">
      <c r="A550" s="1">
        <v>42039.37777777778</v>
      </c>
      <c r="B550" s="3">
        <f t="shared" si="48"/>
        <v>2015</v>
      </c>
      <c r="C550" s="3">
        <f t="shared" si="49"/>
        <v>2</v>
      </c>
      <c r="D550" s="3">
        <f t="shared" si="50"/>
        <v>9</v>
      </c>
      <c r="E550" s="3">
        <f t="shared" si="51"/>
        <v>4</v>
      </c>
      <c r="F550" s="3" t="str">
        <f t="shared" si="52"/>
        <v>2015294</v>
      </c>
      <c r="G550">
        <f t="shared" si="47"/>
        <v>2.454545454545463</v>
      </c>
      <c r="H550">
        <v>0</v>
      </c>
      <c r="I550">
        <v>0.75</v>
      </c>
      <c r="J550">
        <v>1020</v>
      </c>
      <c r="K550">
        <v>2</v>
      </c>
    </row>
    <row r="551" spans="1:11" x14ac:dyDescent="0.25">
      <c r="A551" s="1">
        <v>42039.378472222219</v>
      </c>
      <c r="B551" s="3">
        <f t="shared" si="48"/>
        <v>2015</v>
      </c>
      <c r="C551" s="3">
        <f t="shared" si="49"/>
        <v>2</v>
      </c>
      <c r="D551" s="3">
        <f t="shared" si="50"/>
        <v>9</v>
      </c>
      <c r="E551" s="3">
        <f t="shared" si="51"/>
        <v>4</v>
      </c>
      <c r="F551" s="3" t="str">
        <f t="shared" si="52"/>
        <v>2015294</v>
      </c>
      <c r="G551">
        <f t="shared" si="47"/>
        <v>2.4636363636363723</v>
      </c>
      <c r="H551">
        <v>0</v>
      </c>
      <c r="I551">
        <v>0.75</v>
      </c>
      <c r="J551">
        <v>1020</v>
      </c>
      <c r="K551">
        <v>2</v>
      </c>
    </row>
    <row r="552" spans="1:11" x14ac:dyDescent="0.25">
      <c r="A552" s="1">
        <v>42039.379166666666</v>
      </c>
      <c r="B552" s="3">
        <f t="shared" si="48"/>
        <v>2015</v>
      </c>
      <c r="C552" s="3">
        <f t="shared" si="49"/>
        <v>2</v>
      </c>
      <c r="D552" s="3">
        <f t="shared" si="50"/>
        <v>9</v>
      </c>
      <c r="E552" s="3">
        <f t="shared" si="51"/>
        <v>4</v>
      </c>
      <c r="F552" s="3" t="str">
        <f t="shared" si="52"/>
        <v>2015294</v>
      </c>
      <c r="G552">
        <f t="shared" si="47"/>
        <v>2.4727272727272815</v>
      </c>
      <c r="H552">
        <v>0</v>
      </c>
      <c r="I552">
        <v>0.75</v>
      </c>
      <c r="J552">
        <v>1020</v>
      </c>
      <c r="K552">
        <v>2</v>
      </c>
    </row>
    <row r="553" spans="1:11" x14ac:dyDescent="0.25">
      <c r="A553" s="1">
        <v>42039.379861111112</v>
      </c>
      <c r="B553" s="3">
        <f t="shared" si="48"/>
        <v>2015</v>
      </c>
      <c r="C553" s="3">
        <f t="shared" si="49"/>
        <v>2</v>
      </c>
      <c r="D553" s="3">
        <f t="shared" si="50"/>
        <v>9</v>
      </c>
      <c r="E553" s="3">
        <f t="shared" si="51"/>
        <v>4</v>
      </c>
      <c r="F553" s="3" t="str">
        <f t="shared" si="52"/>
        <v>2015294</v>
      </c>
      <c r="G553">
        <f t="shared" si="47"/>
        <v>2.4818181818181908</v>
      </c>
      <c r="H553">
        <v>0</v>
      </c>
      <c r="I553">
        <v>0.75</v>
      </c>
      <c r="J553">
        <v>1020</v>
      </c>
      <c r="K553">
        <v>2</v>
      </c>
    </row>
    <row r="554" spans="1:11" x14ac:dyDescent="0.25">
      <c r="A554" s="1">
        <v>42039.380555555559</v>
      </c>
      <c r="B554" s="3">
        <f t="shared" si="48"/>
        <v>2015</v>
      </c>
      <c r="C554" s="3">
        <f t="shared" si="49"/>
        <v>2</v>
      </c>
      <c r="D554" s="3">
        <f t="shared" si="50"/>
        <v>9</v>
      </c>
      <c r="E554" s="3">
        <f t="shared" si="51"/>
        <v>4</v>
      </c>
      <c r="F554" s="3" t="str">
        <f t="shared" si="52"/>
        <v>2015294</v>
      </c>
      <c r="G554">
        <f t="shared" si="47"/>
        <v>2.4909090909091001</v>
      </c>
      <c r="H554">
        <v>0</v>
      </c>
      <c r="I554">
        <v>0.75</v>
      </c>
      <c r="J554">
        <v>1020</v>
      </c>
      <c r="K554">
        <v>2</v>
      </c>
    </row>
    <row r="555" spans="1:11" x14ac:dyDescent="0.25">
      <c r="A555" s="1">
        <v>42039.381249999999</v>
      </c>
      <c r="B555" s="3">
        <f t="shared" si="48"/>
        <v>2015</v>
      </c>
      <c r="C555" s="3">
        <f t="shared" si="49"/>
        <v>2</v>
      </c>
      <c r="D555" s="3">
        <f t="shared" si="50"/>
        <v>9</v>
      </c>
      <c r="E555" s="3">
        <f t="shared" si="51"/>
        <v>4</v>
      </c>
      <c r="F555" s="3" t="str">
        <f t="shared" si="52"/>
        <v>2015294</v>
      </c>
      <c r="G555">
        <f t="shared" si="47"/>
        <v>2.5000000000000093</v>
      </c>
      <c r="H555">
        <v>0</v>
      </c>
      <c r="I555">
        <v>0.75</v>
      </c>
      <c r="J555">
        <v>1020</v>
      </c>
      <c r="K555">
        <v>2</v>
      </c>
    </row>
    <row r="556" spans="1:11" x14ac:dyDescent="0.25">
      <c r="A556" s="1">
        <v>42039.381944444445</v>
      </c>
      <c r="B556" s="3">
        <f t="shared" si="48"/>
        <v>2015</v>
      </c>
      <c r="C556" s="3">
        <f t="shared" si="49"/>
        <v>2</v>
      </c>
      <c r="D556" s="3">
        <f t="shared" si="50"/>
        <v>9</v>
      </c>
      <c r="E556" s="3">
        <f t="shared" si="51"/>
        <v>4</v>
      </c>
      <c r="F556" s="3" t="str">
        <f t="shared" si="52"/>
        <v>2015294</v>
      </c>
      <c r="G556">
        <f t="shared" si="47"/>
        <v>2.5090909090909186</v>
      </c>
      <c r="H556">
        <v>0</v>
      </c>
      <c r="I556">
        <v>0.75</v>
      </c>
      <c r="J556">
        <v>1020</v>
      </c>
      <c r="K556">
        <v>2</v>
      </c>
    </row>
    <row r="557" spans="1:11" x14ac:dyDescent="0.25">
      <c r="A557" s="1">
        <v>42039.382638888892</v>
      </c>
      <c r="B557" s="3">
        <f t="shared" si="48"/>
        <v>2015</v>
      </c>
      <c r="C557" s="3">
        <f t="shared" si="49"/>
        <v>2</v>
      </c>
      <c r="D557" s="3">
        <f t="shared" si="50"/>
        <v>9</v>
      </c>
      <c r="E557" s="3">
        <f t="shared" si="51"/>
        <v>4</v>
      </c>
      <c r="F557" s="3" t="str">
        <f t="shared" si="52"/>
        <v>2015294</v>
      </c>
      <c r="G557">
        <f t="shared" si="47"/>
        <v>2.5181818181818278</v>
      </c>
      <c r="H557">
        <v>0</v>
      </c>
      <c r="I557">
        <v>0.75</v>
      </c>
      <c r="J557">
        <v>1020</v>
      </c>
      <c r="K557">
        <v>2</v>
      </c>
    </row>
    <row r="558" spans="1:11" x14ac:dyDescent="0.25">
      <c r="A558" s="1">
        <v>42039.383333333331</v>
      </c>
      <c r="B558" s="3">
        <f t="shared" si="48"/>
        <v>2015</v>
      </c>
      <c r="C558" s="3">
        <f t="shared" si="49"/>
        <v>2</v>
      </c>
      <c r="D558" s="3">
        <f t="shared" si="50"/>
        <v>9</v>
      </c>
      <c r="E558" s="3">
        <f t="shared" si="51"/>
        <v>4</v>
      </c>
      <c r="F558" s="3" t="str">
        <f t="shared" si="52"/>
        <v>2015294</v>
      </c>
      <c r="G558">
        <f t="shared" si="47"/>
        <v>2.5272727272727371</v>
      </c>
      <c r="H558">
        <v>0</v>
      </c>
      <c r="I558">
        <v>0.75</v>
      </c>
      <c r="J558">
        <v>1020</v>
      </c>
      <c r="K558">
        <v>2</v>
      </c>
    </row>
    <row r="559" spans="1:11" x14ac:dyDescent="0.25">
      <c r="A559" s="1">
        <v>42039.384027777778</v>
      </c>
      <c r="B559" s="3">
        <f t="shared" si="48"/>
        <v>2015</v>
      </c>
      <c r="C559" s="3">
        <f t="shared" si="49"/>
        <v>2</v>
      </c>
      <c r="D559" s="3">
        <f t="shared" si="50"/>
        <v>9</v>
      </c>
      <c r="E559" s="3">
        <f t="shared" si="51"/>
        <v>4</v>
      </c>
      <c r="F559" s="3" t="str">
        <f t="shared" si="52"/>
        <v>2015294</v>
      </c>
      <c r="G559">
        <f t="shared" si="47"/>
        <v>2.5363636363636464</v>
      </c>
      <c r="H559">
        <v>0</v>
      </c>
      <c r="I559">
        <v>0.75</v>
      </c>
      <c r="J559">
        <v>1020</v>
      </c>
      <c r="K559">
        <v>2</v>
      </c>
    </row>
    <row r="560" spans="1:11" x14ac:dyDescent="0.25">
      <c r="A560" s="1">
        <v>42039.384722222225</v>
      </c>
      <c r="B560" s="3">
        <f t="shared" si="48"/>
        <v>2015</v>
      </c>
      <c r="C560" s="3">
        <f t="shared" si="49"/>
        <v>2</v>
      </c>
      <c r="D560" s="3">
        <f t="shared" si="50"/>
        <v>9</v>
      </c>
      <c r="E560" s="3">
        <f t="shared" si="51"/>
        <v>4</v>
      </c>
      <c r="F560" s="3" t="str">
        <f t="shared" si="52"/>
        <v>2015294</v>
      </c>
      <c r="G560">
        <f t="shared" si="47"/>
        <v>2.5454545454545556</v>
      </c>
      <c r="H560">
        <v>0</v>
      </c>
      <c r="I560">
        <v>0.75</v>
      </c>
      <c r="J560">
        <v>1020</v>
      </c>
      <c r="K560">
        <v>2</v>
      </c>
    </row>
    <row r="561" spans="1:11" x14ac:dyDescent="0.25">
      <c r="A561" s="1">
        <v>42039.385416666664</v>
      </c>
      <c r="B561" s="3">
        <f t="shared" si="48"/>
        <v>2015</v>
      </c>
      <c r="C561" s="3">
        <f t="shared" si="49"/>
        <v>2</v>
      </c>
      <c r="D561" s="3">
        <f t="shared" si="50"/>
        <v>9</v>
      </c>
      <c r="E561" s="3">
        <f t="shared" si="51"/>
        <v>4</v>
      </c>
      <c r="F561" s="3" t="str">
        <f t="shared" si="52"/>
        <v>2015294</v>
      </c>
      <c r="G561">
        <f t="shared" si="47"/>
        <v>2.5545454545454649</v>
      </c>
      <c r="H561">
        <v>0</v>
      </c>
      <c r="I561">
        <v>0.75</v>
      </c>
      <c r="J561">
        <v>1020</v>
      </c>
      <c r="K561">
        <v>2</v>
      </c>
    </row>
    <row r="562" spans="1:11" x14ac:dyDescent="0.25">
      <c r="A562" s="1">
        <v>42039.386111111111</v>
      </c>
      <c r="B562" s="3">
        <f t="shared" si="48"/>
        <v>2015</v>
      </c>
      <c r="C562" s="3">
        <f t="shared" si="49"/>
        <v>2</v>
      </c>
      <c r="D562" s="3">
        <f t="shared" si="50"/>
        <v>9</v>
      </c>
      <c r="E562" s="3">
        <f t="shared" si="51"/>
        <v>4</v>
      </c>
      <c r="F562" s="3" t="str">
        <f t="shared" si="52"/>
        <v>2015294</v>
      </c>
      <c r="G562">
        <f t="shared" si="47"/>
        <v>2.5636363636363741</v>
      </c>
      <c r="H562">
        <v>0</v>
      </c>
      <c r="I562">
        <v>0.75</v>
      </c>
      <c r="J562">
        <v>1020</v>
      </c>
      <c r="K562">
        <v>2</v>
      </c>
    </row>
    <row r="563" spans="1:11" x14ac:dyDescent="0.25">
      <c r="A563" s="1">
        <v>42039.386805555558</v>
      </c>
      <c r="B563" s="3">
        <f t="shared" si="48"/>
        <v>2015</v>
      </c>
      <c r="C563" s="3">
        <f t="shared" si="49"/>
        <v>2</v>
      </c>
      <c r="D563" s="3">
        <f t="shared" si="50"/>
        <v>9</v>
      </c>
      <c r="E563" s="3">
        <f t="shared" si="51"/>
        <v>4</v>
      </c>
      <c r="F563" s="3" t="str">
        <f t="shared" si="52"/>
        <v>2015294</v>
      </c>
      <c r="G563">
        <f t="shared" si="47"/>
        <v>2.5727272727272834</v>
      </c>
      <c r="H563">
        <v>0</v>
      </c>
      <c r="I563">
        <v>0.75</v>
      </c>
      <c r="J563">
        <v>1020</v>
      </c>
      <c r="K563">
        <v>2</v>
      </c>
    </row>
    <row r="564" spans="1:11" x14ac:dyDescent="0.25">
      <c r="A564" s="1">
        <v>42039.387499999997</v>
      </c>
      <c r="B564" s="3">
        <f t="shared" si="48"/>
        <v>2015</v>
      </c>
      <c r="C564" s="3">
        <f t="shared" si="49"/>
        <v>2</v>
      </c>
      <c r="D564" s="3">
        <f t="shared" si="50"/>
        <v>9</v>
      </c>
      <c r="E564" s="3">
        <f t="shared" si="51"/>
        <v>4</v>
      </c>
      <c r="F564" s="3" t="str">
        <f t="shared" si="52"/>
        <v>2015294</v>
      </c>
      <c r="G564">
        <f t="shared" si="47"/>
        <v>2.5818181818181927</v>
      </c>
      <c r="H564">
        <v>0</v>
      </c>
      <c r="I564">
        <v>0.75</v>
      </c>
      <c r="J564">
        <v>1020</v>
      </c>
      <c r="K564">
        <v>2</v>
      </c>
    </row>
    <row r="565" spans="1:11" x14ac:dyDescent="0.25">
      <c r="A565" s="1">
        <v>42039.388194444444</v>
      </c>
      <c r="B565" s="3">
        <f t="shared" si="48"/>
        <v>2015</v>
      </c>
      <c r="C565" s="3">
        <f t="shared" si="49"/>
        <v>2</v>
      </c>
      <c r="D565" s="3">
        <f t="shared" si="50"/>
        <v>9</v>
      </c>
      <c r="E565" s="3">
        <f t="shared" si="51"/>
        <v>4</v>
      </c>
      <c r="F565" s="3" t="str">
        <f t="shared" si="52"/>
        <v>2015294</v>
      </c>
      <c r="G565">
        <f t="shared" si="47"/>
        <v>2.5909090909091019</v>
      </c>
      <c r="H565">
        <v>0</v>
      </c>
      <c r="I565">
        <v>0.75</v>
      </c>
      <c r="J565">
        <v>1020</v>
      </c>
      <c r="K565">
        <v>2</v>
      </c>
    </row>
    <row r="566" spans="1:11" x14ac:dyDescent="0.25">
      <c r="A566" s="1">
        <v>42039.388888888891</v>
      </c>
      <c r="B566" s="3">
        <f t="shared" si="48"/>
        <v>2015</v>
      </c>
      <c r="C566" s="3">
        <f t="shared" si="49"/>
        <v>2</v>
      </c>
      <c r="D566" s="3">
        <f t="shared" si="50"/>
        <v>9</v>
      </c>
      <c r="E566" s="3">
        <f t="shared" si="51"/>
        <v>4</v>
      </c>
      <c r="F566" s="3" t="str">
        <f t="shared" si="52"/>
        <v>2015294</v>
      </c>
      <c r="G566">
        <f t="shared" ref="G566:G610" si="53">G565+1/110</f>
        <v>2.6000000000000112</v>
      </c>
      <c r="H566">
        <v>0</v>
      </c>
      <c r="I566">
        <v>0.75</v>
      </c>
      <c r="J566">
        <v>1020</v>
      </c>
      <c r="K566">
        <v>2</v>
      </c>
    </row>
    <row r="567" spans="1:11" x14ac:dyDescent="0.25">
      <c r="A567" s="1">
        <v>42039.38958333333</v>
      </c>
      <c r="B567" s="3">
        <f t="shared" si="48"/>
        <v>2015</v>
      </c>
      <c r="C567" s="3">
        <f t="shared" si="49"/>
        <v>2</v>
      </c>
      <c r="D567" s="3">
        <f t="shared" si="50"/>
        <v>9</v>
      </c>
      <c r="E567" s="3">
        <f t="shared" si="51"/>
        <v>4</v>
      </c>
      <c r="F567" s="3" t="str">
        <f t="shared" si="52"/>
        <v>2015294</v>
      </c>
      <c r="G567">
        <f t="shared" si="53"/>
        <v>2.6090909090909205</v>
      </c>
      <c r="H567">
        <v>0</v>
      </c>
      <c r="I567">
        <v>0.75</v>
      </c>
      <c r="J567">
        <v>1020</v>
      </c>
      <c r="K567">
        <v>2</v>
      </c>
    </row>
    <row r="568" spans="1:11" x14ac:dyDescent="0.25">
      <c r="A568" s="1">
        <v>42039.390277777777</v>
      </c>
      <c r="B568" s="3">
        <f t="shared" si="48"/>
        <v>2015</v>
      </c>
      <c r="C568" s="3">
        <f t="shared" si="49"/>
        <v>2</v>
      </c>
      <c r="D568" s="3">
        <f t="shared" si="50"/>
        <v>9</v>
      </c>
      <c r="E568" s="3">
        <f t="shared" si="51"/>
        <v>4</v>
      </c>
      <c r="F568" s="3" t="str">
        <f t="shared" si="52"/>
        <v>2015294</v>
      </c>
      <c r="G568">
        <f t="shared" si="53"/>
        <v>2.6181818181818297</v>
      </c>
      <c r="H568">
        <v>0</v>
      </c>
      <c r="I568">
        <v>0.75</v>
      </c>
      <c r="J568">
        <v>1020</v>
      </c>
      <c r="K568">
        <v>2</v>
      </c>
    </row>
    <row r="569" spans="1:11" x14ac:dyDescent="0.25">
      <c r="A569" s="1">
        <v>42039.390972222223</v>
      </c>
      <c r="B569" s="3">
        <f t="shared" si="48"/>
        <v>2015</v>
      </c>
      <c r="C569" s="3">
        <f t="shared" si="49"/>
        <v>2</v>
      </c>
      <c r="D569" s="3">
        <f t="shared" si="50"/>
        <v>9</v>
      </c>
      <c r="E569" s="3">
        <f t="shared" si="51"/>
        <v>4</v>
      </c>
      <c r="F569" s="3" t="str">
        <f t="shared" si="52"/>
        <v>2015294</v>
      </c>
      <c r="G569">
        <f t="shared" si="53"/>
        <v>2.627272727272739</v>
      </c>
      <c r="H569">
        <v>0</v>
      </c>
      <c r="I569">
        <v>0.75</v>
      </c>
      <c r="J569">
        <v>1020</v>
      </c>
      <c r="K569">
        <v>2</v>
      </c>
    </row>
    <row r="570" spans="1:11" x14ac:dyDescent="0.25">
      <c r="A570" s="1">
        <v>42039.39166666667</v>
      </c>
      <c r="B570" s="3">
        <f t="shared" si="48"/>
        <v>2015</v>
      </c>
      <c r="C570" s="3">
        <f t="shared" si="49"/>
        <v>2</v>
      </c>
      <c r="D570" s="3">
        <f t="shared" si="50"/>
        <v>9</v>
      </c>
      <c r="E570" s="3">
        <f t="shared" si="51"/>
        <v>4</v>
      </c>
      <c r="F570" s="3" t="str">
        <f t="shared" si="52"/>
        <v>2015294</v>
      </c>
      <c r="G570">
        <f t="shared" si="53"/>
        <v>2.6363636363636482</v>
      </c>
      <c r="H570">
        <v>0</v>
      </c>
      <c r="I570">
        <v>0.75</v>
      </c>
      <c r="J570">
        <v>1020</v>
      </c>
      <c r="K570">
        <v>2</v>
      </c>
    </row>
    <row r="571" spans="1:11" x14ac:dyDescent="0.25">
      <c r="A571" s="1">
        <v>42039.392361111109</v>
      </c>
      <c r="B571" s="3">
        <f t="shared" si="48"/>
        <v>2015</v>
      </c>
      <c r="C571" s="3">
        <f t="shared" si="49"/>
        <v>2</v>
      </c>
      <c r="D571" s="3">
        <f t="shared" si="50"/>
        <v>9</v>
      </c>
      <c r="E571" s="3">
        <f t="shared" si="51"/>
        <v>4</v>
      </c>
      <c r="F571" s="3" t="str">
        <f t="shared" si="52"/>
        <v>2015294</v>
      </c>
      <c r="G571">
        <f t="shared" si="53"/>
        <v>2.6454545454545575</v>
      </c>
      <c r="H571">
        <v>0</v>
      </c>
      <c r="I571">
        <v>0.75</v>
      </c>
      <c r="J571">
        <v>1020</v>
      </c>
      <c r="K571">
        <v>2</v>
      </c>
    </row>
    <row r="572" spans="1:11" x14ac:dyDescent="0.25">
      <c r="A572" s="1">
        <v>42039.393055555556</v>
      </c>
      <c r="B572" s="3">
        <f t="shared" si="48"/>
        <v>2015</v>
      </c>
      <c r="C572" s="3">
        <f t="shared" si="49"/>
        <v>2</v>
      </c>
      <c r="D572" s="3">
        <f t="shared" si="50"/>
        <v>9</v>
      </c>
      <c r="E572" s="3">
        <f t="shared" si="51"/>
        <v>4</v>
      </c>
      <c r="F572" s="3" t="str">
        <f t="shared" si="52"/>
        <v>2015294</v>
      </c>
      <c r="G572">
        <f t="shared" si="53"/>
        <v>2.6545454545454668</v>
      </c>
      <c r="H572">
        <v>0</v>
      </c>
      <c r="I572">
        <v>0.75</v>
      </c>
      <c r="J572">
        <v>1020</v>
      </c>
      <c r="K572">
        <v>2</v>
      </c>
    </row>
    <row r="573" spans="1:11" x14ac:dyDescent="0.25">
      <c r="A573" s="1">
        <v>42039.393750000003</v>
      </c>
      <c r="B573" s="3">
        <f t="shared" si="48"/>
        <v>2015</v>
      </c>
      <c r="C573" s="3">
        <f t="shared" si="49"/>
        <v>2</v>
      </c>
      <c r="D573" s="3">
        <f t="shared" si="50"/>
        <v>9</v>
      </c>
      <c r="E573" s="3">
        <f t="shared" si="51"/>
        <v>4</v>
      </c>
      <c r="F573" s="3" t="str">
        <f t="shared" si="52"/>
        <v>2015294</v>
      </c>
      <c r="G573">
        <f t="shared" si="53"/>
        <v>2.663636363636376</v>
      </c>
      <c r="H573">
        <v>0</v>
      </c>
      <c r="I573">
        <v>0.75</v>
      </c>
      <c r="J573">
        <v>1020</v>
      </c>
      <c r="K573">
        <v>2</v>
      </c>
    </row>
    <row r="574" spans="1:11" x14ac:dyDescent="0.25">
      <c r="A574" s="1">
        <v>42039.394444444442</v>
      </c>
      <c r="B574" s="3">
        <f t="shared" si="48"/>
        <v>2015</v>
      </c>
      <c r="C574" s="3">
        <f t="shared" si="49"/>
        <v>2</v>
      </c>
      <c r="D574" s="3">
        <f t="shared" si="50"/>
        <v>9</v>
      </c>
      <c r="E574" s="3">
        <f t="shared" si="51"/>
        <v>4</v>
      </c>
      <c r="F574" s="3" t="str">
        <f t="shared" si="52"/>
        <v>2015294</v>
      </c>
      <c r="G574">
        <f t="shared" si="53"/>
        <v>2.6727272727272853</v>
      </c>
      <c r="H574">
        <v>0</v>
      </c>
      <c r="I574">
        <v>0.75</v>
      </c>
      <c r="J574">
        <v>1020</v>
      </c>
      <c r="K574">
        <v>2</v>
      </c>
    </row>
    <row r="575" spans="1:11" x14ac:dyDescent="0.25">
      <c r="A575" s="1">
        <v>42039.395138888889</v>
      </c>
      <c r="B575" s="3">
        <f t="shared" si="48"/>
        <v>2015</v>
      </c>
      <c r="C575" s="3">
        <f t="shared" si="49"/>
        <v>2</v>
      </c>
      <c r="D575" s="3">
        <f t="shared" si="50"/>
        <v>9</v>
      </c>
      <c r="E575" s="3">
        <f t="shared" si="51"/>
        <v>4</v>
      </c>
      <c r="F575" s="3" t="str">
        <f t="shared" si="52"/>
        <v>2015294</v>
      </c>
      <c r="G575">
        <f t="shared" si="53"/>
        <v>2.6818181818181945</v>
      </c>
      <c r="H575">
        <v>0</v>
      </c>
      <c r="I575">
        <v>0.75</v>
      </c>
      <c r="J575">
        <v>1020</v>
      </c>
      <c r="K575">
        <v>2</v>
      </c>
    </row>
    <row r="576" spans="1:11" x14ac:dyDescent="0.25">
      <c r="A576" s="1">
        <v>42039.395833333336</v>
      </c>
      <c r="B576" s="3">
        <f t="shared" si="48"/>
        <v>2015</v>
      </c>
      <c r="C576" s="3">
        <f t="shared" si="49"/>
        <v>2</v>
      </c>
      <c r="D576" s="3">
        <f t="shared" si="50"/>
        <v>9</v>
      </c>
      <c r="E576" s="3">
        <f t="shared" si="51"/>
        <v>4</v>
      </c>
      <c r="F576" s="3" t="str">
        <f t="shared" si="52"/>
        <v>2015294</v>
      </c>
      <c r="G576">
        <f t="shared" si="53"/>
        <v>2.6909090909091038</v>
      </c>
      <c r="H576">
        <v>0</v>
      </c>
      <c r="I576">
        <v>0.75</v>
      </c>
      <c r="J576">
        <v>1020</v>
      </c>
      <c r="K576">
        <v>2</v>
      </c>
    </row>
    <row r="577" spans="1:11" x14ac:dyDescent="0.25">
      <c r="A577" s="1">
        <v>42039.396527777775</v>
      </c>
      <c r="B577" s="3">
        <f t="shared" si="48"/>
        <v>2015</v>
      </c>
      <c r="C577" s="3">
        <f t="shared" si="49"/>
        <v>2</v>
      </c>
      <c r="D577" s="3">
        <f t="shared" si="50"/>
        <v>9</v>
      </c>
      <c r="E577" s="3">
        <f t="shared" si="51"/>
        <v>4</v>
      </c>
      <c r="F577" s="3" t="str">
        <f t="shared" si="52"/>
        <v>2015294</v>
      </c>
      <c r="G577">
        <f t="shared" si="53"/>
        <v>2.7000000000000131</v>
      </c>
      <c r="H577">
        <v>0</v>
      </c>
      <c r="I577">
        <v>0.75</v>
      </c>
      <c r="J577">
        <v>1020</v>
      </c>
      <c r="K577">
        <v>2</v>
      </c>
    </row>
    <row r="578" spans="1:11" x14ac:dyDescent="0.25">
      <c r="A578" s="1">
        <v>42039.397222222222</v>
      </c>
      <c r="B578" s="3">
        <f t="shared" si="48"/>
        <v>2015</v>
      </c>
      <c r="C578" s="3">
        <f t="shared" si="49"/>
        <v>2</v>
      </c>
      <c r="D578" s="3">
        <f t="shared" si="50"/>
        <v>9</v>
      </c>
      <c r="E578" s="3">
        <f t="shared" si="51"/>
        <v>4</v>
      </c>
      <c r="F578" s="3" t="str">
        <f t="shared" si="52"/>
        <v>2015294</v>
      </c>
      <c r="G578">
        <f t="shared" si="53"/>
        <v>2.7090909090909223</v>
      </c>
      <c r="H578">
        <v>0</v>
      </c>
      <c r="I578">
        <v>0.75</v>
      </c>
      <c r="J578">
        <v>1020</v>
      </c>
      <c r="K578">
        <v>2</v>
      </c>
    </row>
    <row r="579" spans="1:11" x14ac:dyDescent="0.25">
      <c r="A579" s="1">
        <v>42039.397916666669</v>
      </c>
      <c r="B579" s="3">
        <f t="shared" ref="B579:B642" si="54">YEAR(A579)</f>
        <v>2015</v>
      </c>
      <c r="C579" s="3">
        <f t="shared" ref="C579:C642" si="55">MONTH(A579)</f>
        <v>2</v>
      </c>
      <c r="D579" s="3">
        <f t="shared" ref="D579:D642" si="56">HOUR(A579)</f>
        <v>9</v>
      </c>
      <c r="E579" s="3">
        <f t="shared" ref="E579:E642" si="57">DAY(A579)</f>
        <v>4</v>
      </c>
      <c r="F579" s="3" t="str">
        <f t="shared" ref="F579:F642" si="58">B579&amp;C579&amp;D579&amp;E579</f>
        <v>2015294</v>
      </c>
      <c r="G579">
        <f t="shared" si="53"/>
        <v>2.7181818181818316</v>
      </c>
      <c r="H579">
        <v>0</v>
      </c>
      <c r="I579">
        <v>0.75</v>
      </c>
      <c r="J579">
        <v>1020</v>
      </c>
      <c r="K579">
        <v>2</v>
      </c>
    </row>
    <row r="580" spans="1:11" x14ac:dyDescent="0.25">
      <c r="A580" s="1">
        <v>42039.398611111108</v>
      </c>
      <c r="B580" s="3">
        <f t="shared" si="54"/>
        <v>2015</v>
      </c>
      <c r="C580" s="3">
        <f t="shared" si="55"/>
        <v>2</v>
      </c>
      <c r="D580" s="3">
        <f t="shared" si="56"/>
        <v>9</v>
      </c>
      <c r="E580" s="3">
        <f t="shared" si="57"/>
        <v>4</v>
      </c>
      <c r="F580" s="3" t="str">
        <f t="shared" si="58"/>
        <v>2015294</v>
      </c>
      <c r="G580">
        <f t="shared" si="53"/>
        <v>2.7272727272727408</v>
      </c>
      <c r="H580">
        <v>0</v>
      </c>
      <c r="I580">
        <v>0.75</v>
      </c>
      <c r="J580">
        <v>1020</v>
      </c>
      <c r="K580">
        <v>2</v>
      </c>
    </row>
    <row r="581" spans="1:11" x14ac:dyDescent="0.25">
      <c r="A581" s="1">
        <v>42039.399305555555</v>
      </c>
      <c r="B581" s="3">
        <f t="shared" si="54"/>
        <v>2015</v>
      </c>
      <c r="C581" s="3">
        <f t="shared" si="55"/>
        <v>2</v>
      </c>
      <c r="D581" s="3">
        <f t="shared" si="56"/>
        <v>9</v>
      </c>
      <c r="E581" s="3">
        <f t="shared" si="57"/>
        <v>4</v>
      </c>
      <c r="F581" s="3" t="str">
        <f t="shared" si="58"/>
        <v>2015294</v>
      </c>
      <c r="G581">
        <f t="shared" si="53"/>
        <v>2.7363636363636501</v>
      </c>
      <c r="H581">
        <v>0</v>
      </c>
      <c r="I581">
        <v>0.75</v>
      </c>
      <c r="J581">
        <v>1020</v>
      </c>
      <c r="K581">
        <v>2</v>
      </c>
    </row>
    <row r="582" spans="1:11" x14ac:dyDescent="0.25">
      <c r="A582" s="1">
        <v>42039.4</v>
      </c>
      <c r="B582" s="3">
        <f t="shared" si="54"/>
        <v>2015</v>
      </c>
      <c r="C582" s="3">
        <f t="shared" si="55"/>
        <v>2</v>
      </c>
      <c r="D582" s="3">
        <f t="shared" si="56"/>
        <v>9</v>
      </c>
      <c r="E582" s="3">
        <f t="shared" si="57"/>
        <v>4</v>
      </c>
      <c r="F582" s="3" t="str">
        <f t="shared" si="58"/>
        <v>2015294</v>
      </c>
      <c r="G582">
        <f t="shared" si="53"/>
        <v>2.7454545454545594</v>
      </c>
      <c r="H582">
        <v>0</v>
      </c>
      <c r="I582">
        <v>0.75</v>
      </c>
      <c r="J582">
        <v>1020</v>
      </c>
      <c r="K582">
        <v>2</v>
      </c>
    </row>
    <row r="583" spans="1:11" x14ac:dyDescent="0.25">
      <c r="A583" s="1">
        <v>42039.400694444441</v>
      </c>
      <c r="B583" s="3">
        <f t="shared" si="54"/>
        <v>2015</v>
      </c>
      <c r="C583" s="3">
        <f t="shared" si="55"/>
        <v>2</v>
      </c>
      <c r="D583" s="3">
        <f t="shared" si="56"/>
        <v>9</v>
      </c>
      <c r="E583" s="3">
        <f t="shared" si="57"/>
        <v>4</v>
      </c>
      <c r="F583" s="3" t="str">
        <f t="shared" si="58"/>
        <v>2015294</v>
      </c>
      <c r="G583">
        <f t="shared" si="53"/>
        <v>2.7545454545454686</v>
      </c>
      <c r="H583">
        <v>0</v>
      </c>
      <c r="I583">
        <v>0.75</v>
      </c>
      <c r="J583">
        <v>1020</v>
      </c>
      <c r="K583">
        <v>2</v>
      </c>
    </row>
    <row r="584" spans="1:11" x14ac:dyDescent="0.25">
      <c r="A584" s="1">
        <v>42039.401388888888</v>
      </c>
      <c r="B584" s="3">
        <f t="shared" si="54"/>
        <v>2015</v>
      </c>
      <c r="C584" s="3">
        <f t="shared" si="55"/>
        <v>2</v>
      </c>
      <c r="D584" s="3">
        <f t="shared" si="56"/>
        <v>9</v>
      </c>
      <c r="E584" s="3">
        <f t="shared" si="57"/>
        <v>4</v>
      </c>
      <c r="F584" s="3" t="str">
        <f t="shared" si="58"/>
        <v>2015294</v>
      </c>
      <c r="G584">
        <f t="shared" si="53"/>
        <v>2.7636363636363779</v>
      </c>
      <c r="H584">
        <v>0</v>
      </c>
      <c r="I584">
        <v>0.75</v>
      </c>
      <c r="J584">
        <v>1020</v>
      </c>
      <c r="K584">
        <v>2</v>
      </c>
    </row>
    <row r="585" spans="1:11" x14ac:dyDescent="0.25">
      <c r="A585" s="1">
        <v>42039.402083333334</v>
      </c>
      <c r="B585" s="3">
        <f t="shared" si="54"/>
        <v>2015</v>
      </c>
      <c r="C585" s="3">
        <f t="shared" si="55"/>
        <v>2</v>
      </c>
      <c r="D585" s="3">
        <f t="shared" si="56"/>
        <v>9</v>
      </c>
      <c r="E585" s="3">
        <f t="shared" si="57"/>
        <v>4</v>
      </c>
      <c r="F585" s="3" t="str">
        <f t="shared" si="58"/>
        <v>2015294</v>
      </c>
      <c r="G585">
        <f t="shared" si="53"/>
        <v>2.7727272727272871</v>
      </c>
      <c r="H585">
        <v>0</v>
      </c>
      <c r="I585">
        <v>0.75</v>
      </c>
      <c r="J585">
        <v>1020</v>
      </c>
      <c r="K585">
        <v>2</v>
      </c>
    </row>
    <row r="586" spans="1:11" x14ac:dyDescent="0.25">
      <c r="A586" s="1">
        <v>42039.402777777781</v>
      </c>
      <c r="B586" s="3">
        <f t="shared" si="54"/>
        <v>2015</v>
      </c>
      <c r="C586" s="3">
        <f t="shared" si="55"/>
        <v>2</v>
      </c>
      <c r="D586" s="3">
        <f t="shared" si="56"/>
        <v>9</v>
      </c>
      <c r="E586" s="3">
        <f t="shared" si="57"/>
        <v>4</v>
      </c>
      <c r="F586" s="3" t="str">
        <f t="shared" si="58"/>
        <v>2015294</v>
      </c>
      <c r="G586">
        <f t="shared" si="53"/>
        <v>2.7818181818181964</v>
      </c>
      <c r="H586">
        <v>0</v>
      </c>
      <c r="I586">
        <v>0.75</v>
      </c>
      <c r="J586">
        <v>1020</v>
      </c>
      <c r="K586">
        <v>2</v>
      </c>
    </row>
    <row r="587" spans="1:11" x14ac:dyDescent="0.25">
      <c r="A587" s="1">
        <v>42039.40347222222</v>
      </c>
      <c r="B587" s="3">
        <f t="shared" si="54"/>
        <v>2015</v>
      </c>
      <c r="C587" s="3">
        <f t="shared" si="55"/>
        <v>2</v>
      </c>
      <c r="D587" s="3">
        <f t="shared" si="56"/>
        <v>9</v>
      </c>
      <c r="E587" s="3">
        <f t="shared" si="57"/>
        <v>4</v>
      </c>
      <c r="F587" s="3" t="str">
        <f t="shared" si="58"/>
        <v>2015294</v>
      </c>
      <c r="G587">
        <f t="shared" si="53"/>
        <v>2.7909090909091057</v>
      </c>
      <c r="H587">
        <v>0</v>
      </c>
      <c r="I587">
        <v>0.75</v>
      </c>
      <c r="J587">
        <v>1020</v>
      </c>
      <c r="K587">
        <v>2</v>
      </c>
    </row>
    <row r="588" spans="1:11" x14ac:dyDescent="0.25">
      <c r="A588" s="1">
        <v>42039.404166666667</v>
      </c>
      <c r="B588" s="3">
        <f t="shared" si="54"/>
        <v>2015</v>
      </c>
      <c r="C588" s="3">
        <f t="shared" si="55"/>
        <v>2</v>
      </c>
      <c r="D588" s="3">
        <f t="shared" si="56"/>
        <v>9</v>
      </c>
      <c r="E588" s="3">
        <f t="shared" si="57"/>
        <v>4</v>
      </c>
      <c r="F588" s="3" t="str">
        <f t="shared" si="58"/>
        <v>2015294</v>
      </c>
      <c r="G588">
        <f t="shared" si="53"/>
        <v>2.8000000000000149</v>
      </c>
      <c r="H588">
        <v>0</v>
      </c>
      <c r="I588">
        <v>0.75</v>
      </c>
      <c r="J588">
        <v>1020</v>
      </c>
      <c r="K588">
        <v>2</v>
      </c>
    </row>
    <row r="589" spans="1:11" x14ac:dyDescent="0.25">
      <c r="A589" s="1">
        <v>42039.404861111114</v>
      </c>
      <c r="B589" s="3">
        <f t="shared" si="54"/>
        <v>2015</v>
      </c>
      <c r="C589" s="3">
        <f t="shared" si="55"/>
        <v>2</v>
      </c>
      <c r="D589" s="3">
        <f t="shared" si="56"/>
        <v>9</v>
      </c>
      <c r="E589" s="3">
        <f t="shared" si="57"/>
        <v>4</v>
      </c>
      <c r="F589" s="3" t="str">
        <f t="shared" si="58"/>
        <v>2015294</v>
      </c>
      <c r="G589">
        <f t="shared" si="53"/>
        <v>2.8090909090909242</v>
      </c>
      <c r="H589">
        <v>0</v>
      </c>
      <c r="I589">
        <v>0.75</v>
      </c>
      <c r="J589">
        <v>1020</v>
      </c>
      <c r="K589">
        <v>2</v>
      </c>
    </row>
    <row r="590" spans="1:11" x14ac:dyDescent="0.25">
      <c r="A590" s="1">
        <v>42039.405555555553</v>
      </c>
      <c r="B590" s="3">
        <f t="shared" si="54"/>
        <v>2015</v>
      </c>
      <c r="C590" s="3">
        <f t="shared" si="55"/>
        <v>2</v>
      </c>
      <c r="D590" s="3">
        <f t="shared" si="56"/>
        <v>9</v>
      </c>
      <c r="E590" s="3">
        <f t="shared" si="57"/>
        <v>4</v>
      </c>
      <c r="F590" s="3" t="str">
        <f t="shared" si="58"/>
        <v>2015294</v>
      </c>
      <c r="G590">
        <f t="shared" si="53"/>
        <v>2.8181818181818334</v>
      </c>
      <c r="H590">
        <v>0</v>
      </c>
      <c r="I590">
        <v>0.75</v>
      </c>
      <c r="J590">
        <v>1020</v>
      </c>
      <c r="K590">
        <v>2</v>
      </c>
    </row>
    <row r="591" spans="1:11" x14ac:dyDescent="0.25">
      <c r="A591" s="1">
        <v>42039.40625</v>
      </c>
      <c r="B591" s="3">
        <f t="shared" si="54"/>
        <v>2015</v>
      </c>
      <c r="C591" s="3">
        <f t="shared" si="55"/>
        <v>2</v>
      </c>
      <c r="D591" s="3">
        <f t="shared" si="56"/>
        <v>9</v>
      </c>
      <c r="E591" s="3">
        <f t="shared" si="57"/>
        <v>4</v>
      </c>
      <c r="F591" s="3" t="str">
        <f t="shared" si="58"/>
        <v>2015294</v>
      </c>
      <c r="G591">
        <f t="shared" si="53"/>
        <v>2.8272727272727427</v>
      </c>
      <c r="H591">
        <v>0</v>
      </c>
      <c r="I591">
        <v>0.75</v>
      </c>
      <c r="J591">
        <v>1020</v>
      </c>
      <c r="K591">
        <v>2</v>
      </c>
    </row>
    <row r="592" spans="1:11" x14ac:dyDescent="0.25">
      <c r="A592" s="1">
        <v>42039.406944444447</v>
      </c>
      <c r="B592" s="3">
        <f t="shared" si="54"/>
        <v>2015</v>
      </c>
      <c r="C592" s="3">
        <f t="shared" si="55"/>
        <v>2</v>
      </c>
      <c r="D592" s="3">
        <f t="shared" si="56"/>
        <v>9</v>
      </c>
      <c r="E592" s="3">
        <f t="shared" si="57"/>
        <v>4</v>
      </c>
      <c r="F592" s="3" t="str">
        <f t="shared" si="58"/>
        <v>2015294</v>
      </c>
      <c r="G592">
        <f t="shared" si="53"/>
        <v>2.836363636363652</v>
      </c>
      <c r="H592">
        <v>0</v>
      </c>
      <c r="I592">
        <v>0.75</v>
      </c>
      <c r="J592">
        <v>1020</v>
      </c>
      <c r="K592">
        <v>2</v>
      </c>
    </row>
    <row r="593" spans="1:11" x14ac:dyDescent="0.25">
      <c r="A593" s="1">
        <v>42039.407638888886</v>
      </c>
      <c r="B593" s="3">
        <f t="shared" si="54"/>
        <v>2015</v>
      </c>
      <c r="C593" s="3">
        <f t="shared" si="55"/>
        <v>2</v>
      </c>
      <c r="D593" s="3">
        <f t="shared" si="56"/>
        <v>9</v>
      </c>
      <c r="E593" s="3">
        <f t="shared" si="57"/>
        <v>4</v>
      </c>
      <c r="F593" s="3" t="str">
        <f t="shared" si="58"/>
        <v>2015294</v>
      </c>
      <c r="G593">
        <f t="shared" si="53"/>
        <v>2.8454545454545612</v>
      </c>
      <c r="H593">
        <v>0</v>
      </c>
      <c r="I593">
        <v>0.75</v>
      </c>
      <c r="J593">
        <v>1020</v>
      </c>
      <c r="K593">
        <v>2</v>
      </c>
    </row>
    <row r="594" spans="1:11" x14ac:dyDescent="0.25">
      <c r="A594" s="1">
        <v>42039.408333333333</v>
      </c>
      <c r="B594" s="3">
        <f t="shared" si="54"/>
        <v>2015</v>
      </c>
      <c r="C594" s="3">
        <f t="shared" si="55"/>
        <v>2</v>
      </c>
      <c r="D594" s="3">
        <f t="shared" si="56"/>
        <v>9</v>
      </c>
      <c r="E594" s="3">
        <f t="shared" si="57"/>
        <v>4</v>
      </c>
      <c r="F594" s="3" t="str">
        <f t="shared" si="58"/>
        <v>2015294</v>
      </c>
      <c r="G594">
        <f t="shared" si="53"/>
        <v>2.8545454545454705</v>
      </c>
      <c r="H594">
        <v>0</v>
      </c>
      <c r="I594">
        <v>0.75</v>
      </c>
      <c r="J594">
        <v>1020</v>
      </c>
      <c r="K594">
        <v>2</v>
      </c>
    </row>
    <row r="595" spans="1:11" x14ac:dyDescent="0.25">
      <c r="A595" s="1">
        <v>42039.40902777778</v>
      </c>
      <c r="B595" s="3">
        <f t="shared" si="54"/>
        <v>2015</v>
      </c>
      <c r="C595" s="3">
        <f t="shared" si="55"/>
        <v>2</v>
      </c>
      <c r="D595" s="3">
        <f t="shared" si="56"/>
        <v>9</v>
      </c>
      <c r="E595" s="3">
        <f t="shared" si="57"/>
        <v>4</v>
      </c>
      <c r="F595" s="3" t="str">
        <f t="shared" si="58"/>
        <v>2015294</v>
      </c>
      <c r="G595">
        <f t="shared" si="53"/>
        <v>2.8636363636363797</v>
      </c>
      <c r="H595">
        <v>0</v>
      </c>
      <c r="I595">
        <v>0.75</v>
      </c>
      <c r="J595">
        <v>1020</v>
      </c>
      <c r="K595">
        <v>2</v>
      </c>
    </row>
    <row r="596" spans="1:11" x14ac:dyDescent="0.25">
      <c r="A596" s="1">
        <v>42039.409722222219</v>
      </c>
      <c r="B596" s="3">
        <f t="shared" si="54"/>
        <v>2015</v>
      </c>
      <c r="C596" s="3">
        <f t="shared" si="55"/>
        <v>2</v>
      </c>
      <c r="D596" s="3">
        <f t="shared" si="56"/>
        <v>9</v>
      </c>
      <c r="E596" s="3">
        <f t="shared" si="57"/>
        <v>4</v>
      </c>
      <c r="F596" s="3" t="str">
        <f t="shared" si="58"/>
        <v>2015294</v>
      </c>
      <c r="G596">
        <f t="shared" si="53"/>
        <v>2.872727272727289</v>
      </c>
      <c r="H596">
        <v>0</v>
      </c>
      <c r="I596">
        <v>0.75</v>
      </c>
      <c r="J596">
        <v>1020</v>
      </c>
      <c r="K596">
        <v>2</v>
      </c>
    </row>
    <row r="597" spans="1:11" x14ac:dyDescent="0.25">
      <c r="A597" s="1">
        <v>42039.410416666666</v>
      </c>
      <c r="B597" s="3">
        <f t="shared" si="54"/>
        <v>2015</v>
      </c>
      <c r="C597" s="3">
        <f t="shared" si="55"/>
        <v>2</v>
      </c>
      <c r="D597" s="3">
        <f t="shared" si="56"/>
        <v>9</v>
      </c>
      <c r="E597" s="3">
        <f t="shared" si="57"/>
        <v>4</v>
      </c>
      <c r="F597" s="3" t="str">
        <f t="shared" si="58"/>
        <v>2015294</v>
      </c>
      <c r="G597">
        <f t="shared" si="53"/>
        <v>2.8818181818181983</v>
      </c>
      <c r="H597">
        <v>0</v>
      </c>
      <c r="I597">
        <v>0.75</v>
      </c>
      <c r="J597">
        <v>1020</v>
      </c>
      <c r="K597">
        <v>2</v>
      </c>
    </row>
    <row r="598" spans="1:11" x14ac:dyDescent="0.25">
      <c r="A598" s="1">
        <v>42039.411111111112</v>
      </c>
      <c r="B598" s="3">
        <f t="shared" si="54"/>
        <v>2015</v>
      </c>
      <c r="C598" s="3">
        <f t="shared" si="55"/>
        <v>2</v>
      </c>
      <c r="D598" s="3">
        <f t="shared" si="56"/>
        <v>9</v>
      </c>
      <c r="E598" s="3">
        <f t="shared" si="57"/>
        <v>4</v>
      </c>
      <c r="F598" s="3" t="str">
        <f t="shared" si="58"/>
        <v>2015294</v>
      </c>
      <c r="G598">
        <f t="shared" si="53"/>
        <v>2.8909090909091075</v>
      </c>
      <c r="H598">
        <v>0</v>
      </c>
      <c r="I598">
        <v>0.75</v>
      </c>
      <c r="J598">
        <v>1020</v>
      </c>
      <c r="K598">
        <v>2</v>
      </c>
    </row>
    <row r="599" spans="1:11" x14ac:dyDescent="0.25">
      <c r="A599" s="1">
        <v>42039.411805555559</v>
      </c>
      <c r="B599" s="3">
        <f t="shared" si="54"/>
        <v>2015</v>
      </c>
      <c r="C599" s="3">
        <f t="shared" si="55"/>
        <v>2</v>
      </c>
      <c r="D599" s="3">
        <f t="shared" si="56"/>
        <v>9</v>
      </c>
      <c r="E599" s="3">
        <f t="shared" si="57"/>
        <v>4</v>
      </c>
      <c r="F599" s="3" t="str">
        <f t="shared" si="58"/>
        <v>2015294</v>
      </c>
      <c r="G599">
        <f t="shared" si="53"/>
        <v>2.9000000000000168</v>
      </c>
      <c r="H599">
        <v>0</v>
      </c>
      <c r="I599">
        <v>0.75</v>
      </c>
      <c r="J599">
        <v>1020</v>
      </c>
      <c r="K599">
        <v>2</v>
      </c>
    </row>
    <row r="600" spans="1:11" x14ac:dyDescent="0.25">
      <c r="A600" s="1">
        <v>42039.412499999999</v>
      </c>
      <c r="B600" s="3">
        <f t="shared" si="54"/>
        <v>2015</v>
      </c>
      <c r="C600" s="3">
        <f t="shared" si="55"/>
        <v>2</v>
      </c>
      <c r="D600" s="3">
        <f t="shared" si="56"/>
        <v>9</v>
      </c>
      <c r="E600" s="3">
        <f t="shared" si="57"/>
        <v>4</v>
      </c>
      <c r="F600" s="3" t="str">
        <f t="shared" si="58"/>
        <v>2015294</v>
      </c>
      <c r="G600">
        <f t="shared" si="53"/>
        <v>2.909090909090926</v>
      </c>
      <c r="H600">
        <v>0</v>
      </c>
      <c r="I600">
        <v>0.75</v>
      </c>
      <c r="J600">
        <v>1020</v>
      </c>
      <c r="K600">
        <v>2</v>
      </c>
    </row>
    <row r="601" spans="1:11" x14ac:dyDescent="0.25">
      <c r="A601" s="1">
        <v>42039.413194444445</v>
      </c>
      <c r="B601" s="3">
        <f t="shared" si="54"/>
        <v>2015</v>
      </c>
      <c r="C601" s="3">
        <f t="shared" si="55"/>
        <v>2</v>
      </c>
      <c r="D601" s="3">
        <f t="shared" si="56"/>
        <v>9</v>
      </c>
      <c r="E601" s="3">
        <f t="shared" si="57"/>
        <v>4</v>
      </c>
      <c r="F601" s="3" t="str">
        <f t="shared" si="58"/>
        <v>2015294</v>
      </c>
      <c r="G601">
        <f t="shared" si="53"/>
        <v>2.9181818181818353</v>
      </c>
      <c r="H601">
        <v>0</v>
      </c>
      <c r="I601">
        <v>0.75</v>
      </c>
      <c r="J601">
        <v>1020</v>
      </c>
      <c r="K601">
        <v>2</v>
      </c>
    </row>
    <row r="602" spans="1:11" x14ac:dyDescent="0.25">
      <c r="A602" s="1">
        <v>42039.413888888892</v>
      </c>
      <c r="B602" s="3">
        <f t="shared" si="54"/>
        <v>2015</v>
      </c>
      <c r="C602" s="3">
        <f t="shared" si="55"/>
        <v>2</v>
      </c>
      <c r="D602" s="3">
        <f t="shared" si="56"/>
        <v>9</v>
      </c>
      <c r="E602" s="3">
        <f t="shared" si="57"/>
        <v>4</v>
      </c>
      <c r="F602" s="3" t="str">
        <f t="shared" si="58"/>
        <v>2015294</v>
      </c>
      <c r="G602">
        <f t="shared" si="53"/>
        <v>2.9272727272727446</v>
      </c>
      <c r="H602">
        <v>0</v>
      </c>
      <c r="I602">
        <v>0.75</v>
      </c>
      <c r="J602">
        <v>1020</v>
      </c>
      <c r="K602">
        <v>2</v>
      </c>
    </row>
    <row r="603" spans="1:11" x14ac:dyDescent="0.25">
      <c r="A603" s="1">
        <v>42039.414583333331</v>
      </c>
      <c r="B603" s="3">
        <f t="shared" si="54"/>
        <v>2015</v>
      </c>
      <c r="C603" s="3">
        <f t="shared" si="55"/>
        <v>2</v>
      </c>
      <c r="D603" s="3">
        <f t="shared" si="56"/>
        <v>9</v>
      </c>
      <c r="E603" s="3">
        <f t="shared" si="57"/>
        <v>4</v>
      </c>
      <c r="F603" s="3" t="str">
        <f t="shared" si="58"/>
        <v>2015294</v>
      </c>
      <c r="G603">
        <f t="shared" si="53"/>
        <v>2.9363636363636538</v>
      </c>
      <c r="H603">
        <v>0</v>
      </c>
      <c r="I603">
        <v>0.75</v>
      </c>
      <c r="J603">
        <v>1020</v>
      </c>
      <c r="K603">
        <v>2</v>
      </c>
    </row>
    <row r="604" spans="1:11" x14ac:dyDescent="0.25">
      <c r="A604" s="1">
        <v>42039.415277777778</v>
      </c>
      <c r="B604" s="3">
        <f t="shared" si="54"/>
        <v>2015</v>
      </c>
      <c r="C604" s="3">
        <f t="shared" si="55"/>
        <v>2</v>
      </c>
      <c r="D604" s="3">
        <f t="shared" si="56"/>
        <v>9</v>
      </c>
      <c r="E604" s="3">
        <f t="shared" si="57"/>
        <v>4</v>
      </c>
      <c r="F604" s="3" t="str">
        <f t="shared" si="58"/>
        <v>2015294</v>
      </c>
      <c r="G604">
        <f t="shared" si="53"/>
        <v>2.9454545454545631</v>
      </c>
      <c r="H604">
        <v>0</v>
      </c>
      <c r="I604">
        <v>0.75</v>
      </c>
      <c r="J604">
        <v>1020</v>
      </c>
      <c r="K604">
        <v>2</v>
      </c>
    </row>
    <row r="605" spans="1:11" x14ac:dyDescent="0.25">
      <c r="A605" s="1">
        <v>42039.415972222225</v>
      </c>
      <c r="B605" s="3">
        <f t="shared" si="54"/>
        <v>2015</v>
      </c>
      <c r="C605" s="3">
        <f t="shared" si="55"/>
        <v>2</v>
      </c>
      <c r="D605" s="3">
        <f t="shared" si="56"/>
        <v>9</v>
      </c>
      <c r="E605" s="3">
        <f t="shared" si="57"/>
        <v>4</v>
      </c>
      <c r="F605" s="3" t="str">
        <f t="shared" si="58"/>
        <v>2015294</v>
      </c>
      <c r="G605">
        <f t="shared" si="53"/>
        <v>2.9545454545454723</v>
      </c>
      <c r="H605">
        <v>0</v>
      </c>
      <c r="I605">
        <v>0.75</v>
      </c>
      <c r="J605">
        <v>1020</v>
      </c>
      <c r="K605">
        <v>2</v>
      </c>
    </row>
    <row r="606" spans="1:11" x14ac:dyDescent="0.25">
      <c r="A606" s="1">
        <v>42039.416666666664</v>
      </c>
      <c r="B606" s="3">
        <f t="shared" si="54"/>
        <v>2015</v>
      </c>
      <c r="C606" s="3">
        <f t="shared" si="55"/>
        <v>2</v>
      </c>
      <c r="D606" s="3">
        <f t="shared" si="56"/>
        <v>10</v>
      </c>
      <c r="E606" s="3">
        <f t="shared" si="57"/>
        <v>4</v>
      </c>
      <c r="F606" s="3" t="str">
        <f t="shared" si="58"/>
        <v>20152104</v>
      </c>
      <c r="G606">
        <f t="shared" si="53"/>
        <v>2.9636363636363816</v>
      </c>
      <c r="H606">
        <v>0</v>
      </c>
      <c r="I606">
        <v>0.75</v>
      </c>
      <c r="J606">
        <v>1020</v>
      </c>
      <c r="K606">
        <v>2</v>
      </c>
    </row>
    <row r="607" spans="1:11" x14ac:dyDescent="0.25">
      <c r="A607" s="1">
        <v>42039.417361111111</v>
      </c>
      <c r="B607" s="3">
        <f t="shared" si="54"/>
        <v>2015</v>
      </c>
      <c r="C607" s="3">
        <f t="shared" si="55"/>
        <v>2</v>
      </c>
      <c r="D607" s="3">
        <f t="shared" si="56"/>
        <v>10</v>
      </c>
      <c r="E607" s="3">
        <f t="shared" si="57"/>
        <v>4</v>
      </c>
      <c r="F607" s="3" t="str">
        <f t="shared" si="58"/>
        <v>20152104</v>
      </c>
      <c r="G607">
        <f t="shared" si="53"/>
        <v>2.9727272727272909</v>
      </c>
      <c r="H607">
        <v>0</v>
      </c>
      <c r="I607">
        <v>0.75</v>
      </c>
      <c r="J607">
        <v>1020</v>
      </c>
      <c r="K607">
        <v>2</v>
      </c>
    </row>
    <row r="608" spans="1:11" x14ac:dyDescent="0.25">
      <c r="A608" s="1">
        <v>42039.418055555558</v>
      </c>
      <c r="B608" s="3">
        <f t="shared" si="54"/>
        <v>2015</v>
      </c>
      <c r="C608" s="3">
        <f t="shared" si="55"/>
        <v>2</v>
      </c>
      <c r="D608" s="3">
        <f t="shared" si="56"/>
        <v>10</v>
      </c>
      <c r="E608" s="3">
        <f t="shared" si="57"/>
        <v>4</v>
      </c>
      <c r="F608" s="3" t="str">
        <f t="shared" si="58"/>
        <v>20152104</v>
      </c>
      <c r="G608">
        <f t="shared" si="53"/>
        <v>2.9818181818182001</v>
      </c>
      <c r="H608">
        <v>0</v>
      </c>
      <c r="I608">
        <v>0.75</v>
      </c>
      <c r="J608">
        <v>1020</v>
      </c>
      <c r="K608">
        <v>2</v>
      </c>
    </row>
    <row r="609" spans="1:11" x14ac:dyDescent="0.25">
      <c r="A609" s="1">
        <v>42039.418749999997</v>
      </c>
      <c r="B609" s="3">
        <f t="shared" si="54"/>
        <v>2015</v>
      </c>
      <c r="C609" s="3">
        <f t="shared" si="55"/>
        <v>2</v>
      </c>
      <c r="D609" s="3">
        <f t="shared" si="56"/>
        <v>10</v>
      </c>
      <c r="E609" s="3">
        <f t="shared" si="57"/>
        <v>4</v>
      </c>
      <c r="F609" s="3" t="str">
        <f t="shared" si="58"/>
        <v>20152104</v>
      </c>
      <c r="G609">
        <f t="shared" si="53"/>
        <v>2.9909090909091094</v>
      </c>
      <c r="H609">
        <v>0</v>
      </c>
      <c r="I609">
        <v>0.75</v>
      </c>
      <c r="J609">
        <v>1020</v>
      </c>
      <c r="K609">
        <v>2</v>
      </c>
    </row>
    <row r="610" spans="1:11" x14ac:dyDescent="0.25">
      <c r="A610" s="1">
        <v>42039.419444444444</v>
      </c>
      <c r="B610" s="3">
        <f t="shared" si="54"/>
        <v>2015</v>
      </c>
      <c r="C610" s="3">
        <f t="shared" si="55"/>
        <v>2</v>
      </c>
      <c r="D610" s="3">
        <f t="shared" si="56"/>
        <v>10</v>
      </c>
      <c r="E610" s="3">
        <f t="shared" si="57"/>
        <v>4</v>
      </c>
      <c r="F610" s="3" t="str">
        <f t="shared" si="58"/>
        <v>20152104</v>
      </c>
      <c r="G610">
        <f t="shared" si="53"/>
        <v>3.0000000000000187</v>
      </c>
      <c r="H610">
        <v>0</v>
      </c>
      <c r="I610">
        <v>0.75</v>
      </c>
      <c r="J610">
        <v>1020</v>
      </c>
      <c r="K610">
        <v>2</v>
      </c>
    </row>
    <row r="611" spans="1:11" x14ac:dyDescent="0.25">
      <c r="A611" s="1">
        <v>42039.420138888891</v>
      </c>
      <c r="B611" s="3">
        <f t="shared" si="54"/>
        <v>2015</v>
      </c>
      <c r="C611" s="3">
        <f t="shared" si="55"/>
        <v>2</v>
      </c>
      <c r="D611" s="3">
        <f t="shared" si="56"/>
        <v>10</v>
      </c>
      <c r="E611" s="3">
        <f t="shared" si="57"/>
        <v>4</v>
      </c>
      <c r="F611" s="3" t="str">
        <f t="shared" si="58"/>
        <v>20152104</v>
      </c>
      <c r="G611">
        <v>3</v>
      </c>
      <c r="H611">
        <v>0</v>
      </c>
      <c r="I611">
        <v>0.75</v>
      </c>
      <c r="J611">
        <v>1020</v>
      </c>
      <c r="K611">
        <v>2</v>
      </c>
    </row>
    <row r="612" spans="1:11" x14ac:dyDescent="0.25">
      <c r="A612" s="1">
        <v>42052.408333333333</v>
      </c>
      <c r="B612" s="3">
        <f t="shared" si="54"/>
        <v>2015</v>
      </c>
      <c r="C612" s="3">
        <f t="shared" si="55"/>
        <v>2</v>
      </c>
      <c r="D612" s="3">
        <f t="shared" si="56"/>
        <v>9</v>
      </c>
      <c r="E612" s="3">
        <f t="shared" si="57"/>
        <v>17</v>
      </c>
      <c r="F612" s="3" t="str">
        <f t="shared" si="58"/>
        <v>20152917</v>
      </c>
      <c r="G612">
        <v>6</v>
      </c>
      <c r="H612">
        <v>0.28000000000000003</v>
      </c>
      <c r="I612">
        <v>0.6</v>
      </c>
      <c r="J612">
        <v>1038</v>
      </c>
      <c r="K612">
        <v>1</v>
      </c>
    </row>
    <row r="613" spans="1:11" x14ac:dyDescent="0.25">
      <c r="A613" s="1">
        <v>42052.40902777778</v>
      </c>
      <c r="B613" s="3">
        <f t="shared" si="54"/>
        <v>2015</v>
      </c>
      <c r="C613" s="3">
        <f t="shared" si="55"/>
        <v>2</v>
      </c>
      <c r="D613" s="3">
        <f t="shared" si="56"/>
        <v>9</v>
      </c>
      <c r="E613" s="3">
        <f t="shared" si="57"/>
        <v>17</v>
      </c>
      <c r="F613" s="3" t="str">
        <f t="shared" si="58"/>
        <v>20152917</v>
      </c>
      <c r="G613">
        <f>G612+3/244</f>
        <v>6.0122950819672134</v>
      </c>
      <c r="H613">
        <v>0.28000000000000003</v>
      </c>
      <c r="I613">
        <v>0.6</v>
      </c>
      <c r="J613">
        <v>1038</v>
      </c>
      <c r="K613">
        <v>1</v>
      </c>
    </row>
    <row r="614" spans="1:11" x14ac:dyDescent="0.25">
      <c r="A614" s="1">
        <v>42052.409722222219</v>
      </c>
      <c r="B614" s="3">
        <f t="shared" si="54"/>
        <v>2015</v>
      </c>
      <c r="C614" s="3">
        <f t="shared" si="55"/>
        <v>2</v>
      </c>
      <c r="D614" s="3">
        <f t="shared" si="56"/>
        <v>9</v>
      </c>
      <c r="E614" s="3">
        <f t="shared" si="57"/>
        <v>17</v>
      </c>
      <c r="F614" s="3" t="str">
        <f t="shared" si="58"/>
        <v>20152917</v>
      </c>
      <c r="G614">
        <f t="shared" ref="G614:G677" si="59">G613+3/244</f>
        <v>6.0245901639344268</v>
      </c>
      <c r="H614">
        <v>0.28000000000000003</v>
      </c>
      <c r="I614">
        <v>0.6</v>
      </c>
      <c r="J614">
        <v>1038</v>
      </c>
      <c r="K614">
        <v>1</v>
      </c>
    </row>
    <row r="615" spans="1:11" x14ac:dyDescent="0.25">
      <c r="A615" s="1">
        <v>42052.410416666666</v>
      </c>
      <c r="B615" s="3">
        <f t="shared" si="54"/>
        <v>2015</v>
      </c>
      <c r="C615" s="3">
        <f t="shared" si="55"/>
        <v>2</v>
      </c>
      <c r="D615" s="3">
        <f t="shared" si="56"/>
        <v>9</v>
      </c>
      <c r="E615" s="3">
        <f t="shared" si="57"/>
        <v>17</v>
      </c>
      <c r="F615" s="3" t="str">
        <f t="shared" si="58"/>
        <v>20152917</v>
      </c>
      <c r="G615">
        <f t="shared" si="59"/>
        <v>6.0368852459016402</v>
      </c>
      <c r="H615">
        <v>0.28000000000000003</v>
      </c>
      <c r="I615">
        <v>0.6</v>
      </c>
      <c r="J615">
        <v>1038</v>
      </c>
      <c r="K615">
        <v>1</v>
      </c>
    </row>
    <row r="616" spans="1:11" x14ac:dyDescent="0.25">
      <c r="A616" s="1">
        <v>42052.411111111112</v>
      </c>
      <c r="B616" s="3">
        <f t="shared" si="54"/>
        <v>2015</v>
      </c>
      <c r="C616" s="3">
        <f t="shared" si="55"/>
        <v>2</v>
      </c>
      <c r="D616" s="3">
        <f t="shared" si="56"/>
        <v>9</v>
      </c>
      <c r="E616" s="3">
        <f t="shared" si="57"/>
        <v>17</v>
      </c>
      <c r="F616" s="3" t="str">
        <f t="shared" si="58"/>
        <v>20152917</v>
      </c>
      <c r="G616">
        <f t="shared" si="59"/>
        <v>6.0491803278688536</v>
      </c>
      <c r="H616">
        <v>0.28000000000000003</v>
      </c>
      <c r="I616">
        <v>0.6</v>
      </c>
      <c r="J616">
        <v>1038</v>
      </c>
      <c r="K616">
        <v>1</v>
      </c>
    </row>
    <row r="617" spans="1:11" x14ac:dyDescent="0.25">
      <c r="A617" s="1">
        <v>42052.411805555559</v>
      </c>
      <c r="B617" s="3">
        <f t="shared" si="54"/>
        <v>2015</v>
      </c>
      <c r="C617" s="3">
        <f t="shared" si="55"/>
        <v>2</v>
      </c>
      <c r="D617" s="3">
        <f t="shared" si="56"/>
        <v>9</v>
      </c>
      <c r="E617" s="3">
        <f t="shared" si="57"/>
        <v>17</v>
      </c>
      <c r="F617" s="3" t="str">
        <f t="shared" si="58"/>
        <v>20152917</v>
      </c>
      <c r="G617">
        <f t="shared" si="59"/>
        <v>6.061475409836067</v>
      </c>
      <c r="H617">
        <v>0.28000000000000003</v>
      </c>
      <c r="I617">
        <v>0.6</v>
      </c>
      <c r="J617">
        <v>1038</v>
      </c>
      <c r="K617">
        <v>1</v>
      </c>
    </row>
    <row r="618" spans="1:11" x14ac:dyDescent="0.25">
      <c r="A618" s="1">
        <v>42052.412499999999</v>
      </c>
      <c r="B618" s="3">
        <f t="shared" si="54"/>
        <v>2015</v>
      </c>
      <c r="C618" s="3">
        <f t="shared" si="55"/>
        <v>2</v>
      </c>
      <c r="D618" s="3">
        <f t="shared" si="56"/>
        <v>9</v>
      </c>
      <c r="E618" s="3">
        <f t="shared" si="57"/>
        <v>17</v>
      </c>
      <c r="F618" s="3" t="str">
        <f t="shared" si="58"/>
        <v>20152917</v>
      </c>
      <c r="G618">
        <f t="shared" si="59"/>
        <v>6.0737704918032804</v>
      </c>
      <c r="H618">
        <v>0.28000000000000003</v>
      </c>
      <c r="I618">
        <v>0.6</v>
      </c>
      <c r="J618">
        <v>1038</v>
      </c>
      <c r="K618">
        <v>1</v>
      </c>
    </row>
    <row r="619" spans="1:11" x14ac:dyDescent="0.25">
      <c r="A619" s="1">
        <v>42052.413194444445</v>
      </c>
      <c r="B619" s="3">
        <f t="shared" si="54"/>
        <v>2015</v>
      </c>
      <c r="C619" s="3">
        <f t="shared" si="55"/>
        <v>2</v>
      </c>
      <c r="D619" s="3">
        <f t="shared" si="56"/>
        <v>9</v>
      </c>
      <c r="E619" s="3">
        <f t="shared" si="57"/>
        <v>17</v>
      </c>
      <c r="F619" s="3" t="str">
        <f t="shared" si="58"/>
        <v>20152917</v>
      </c>
      <c r="G619">
        <f t="shared" si="59"/>
        <v>6.0860655737704938</v>
      </c>
      <c r="H619">
        <v>0.28000000000000003</v>
      </c>
      <c r="I619">
        <v>0.6</v>
      </c>
      <c r="J619">
        <v>1038</v>
      </c>
      <c r="K619">
        <v>1</v>
      </c>
    </row>
    <row r="620" spans="1:11" x14ac:dyDescent="0.25">
      <c r="A620" s="1">
        <v>42052.413888888892</v>
      </c>
      <c r="B620" s="3">
        <f t="shared" si="54"/>
        <v>2015</v>
      </c>
      <c r="C620" s="3">
        <f t="shared" si="55"/>
        <v>2</v>
      </c>
      <c r="D620" s="3">
        <f t="shared" si="56"/>
        <v>9</v>
      </c>
      <c r="E620" s="3">
        <f t="shared" si="57"/>
        <v>17</v>
      </c>
      <c r="F620" s="3" t="str">
        <f t="shared" si="58"/>
        <v>20152917</v>
      </c>
      <c r="G620">
        <f t="shared" si="59"/>
        <v>6.0983606557377072</v>
      </c>
      <c r="H620">
        <v>0.28000000000000003</v>
      </c>
      <c r="I620">
        <v>0.6</v>
      </c>
      <c r="J620">
        <v>1038</v>
      </c>
      <c r="K620">
        <v>1</v>
      </c>
    </row>
    <row r="621" spans="1:11" x14ac:dyDescent="0.25">
      <c r="A621" s="1">
        <v>42052.414583333331</v>
      </c>
      <c r="B621" s="3">
        <f t="shared" si="54"/>
        <v>2015</v>
      </c>
      <c r="C621" s="3">
        <f t="shared" si="55"/>
        <v>2</v>
      </c>
      <c r="D621" s="3">
        <f t="shared" si="56"/>
        <v>9</v>
      </c>
      <c r="E621" s="3">
        <f t="shared" si="57"/>
        <v>17</v>
      </c>
      <c r="F621" s="3" t="str">
        <f t="shared" si="58"/>
        <v>20152917</v>
      </c>
      <c r="G621">
        <f t="shared" si="59"/>
        <v>6.1106557377049207</v>
      </c>
      <c r="H621">
        <v>0.28000000000000003</v>
      </c>
      <c r="I621">
        <v>0.6</v>
      </c>
      <c r="J621">
        <v>1038</v>
      </c>
      <c r="K621">
        <v>1</v>
      </c>
    </row>
    <row r="622" spans="1:11" x14ac:dyDescent="0.25">
      <c r="A622" s="1">
        <v>42052.415277777778</v>
      </c>
      <c r="B622" s="3">
        <f t="shared" si="54"/>
        <v>2015</v>
      </c>
      <c r="C622" s="3">
        <f t="shared" si="55"/>
        <v>2</v>
      </c>
      <c r="D622" s="3">
        <f t="shared" si="56"/>
        <v>9</v>
      </c>
      <c r="E622" s="3">
        <f t="shared" si="57"/>
        <v>17</v>
      </c>
      <c r="F622" s="3" t="str">
        <f t="shared" si="58"/>
        <v>20152917</v>
      </c>
      <c r="G622">
        <f t="shared" si="59"/>
        <v>6.1229508196721341</v>
      </c>
      <c r="H622">
        <v>0.28000000000000003</v>
      </c>
      <c r="I622">
        <v>0.6</v>
      </c>
      <c r="J622">
        <v>1038</v>
      </c>
      <c r="K622">
        <v>1</v>
      </c>
    </row>
    <row r="623" spans="1:11" x14ac:dyDescent="0.25">
      <c r="A623" s="1">
        <v>42052.415972222225</v>
      </c>
      <c r="B623" s="3">
        <f t="shared" si="54"/>
        <v>2015</v>
      </c>
      <c r="C623" s="3">
        <f t="shared" si="55"/>
        <v>2</v>
      </c>
      <c r="D623" s="3">
        <f t="shared" si="56"/>
        <v>9</v>
      </c>
      <c r="E623" s="3">
        <f t="shared" si="57"/>
        <v>17</v>
      </c>
      <c r="F623" s="3" t="str">
        <f t="shared" si="58"/>
        <v>20152917</v>
      </c>
      <c r="G623">
        <f t="shared" si="59"/>
        <v>6.1352459016393475</v>
      </c>
      <c r="H623">
        <v>0.28000000000000003</v>
      </c>
      <c r="I623">
        <v>0.6</v>
      </c>
      <c r="J623">
        <v>1038</v>
      </c>
      <c r="K623">
        <v>1</v>
      </c>
    </row>
    <row r="624" spans="1:11" x14ac:dyDescent="0.25">
      <c r="A624" s="1">
        <v>42052.416666666664</v>
      </c>
      <c r="B624" s="3">
        <f t="shared" si="54"/>
        <v>2015</v>
      </c>
      <c r="C624" s="3">
        <f t="shared" si="55"/>
        <v>2</v>
      </c>
      <c r="D624" s="3">
        <f t="shared" si="56"/>
        <v>10</v>
      </c>
      <c r="E624" s="3">
        <f t="shared" si="57"/>
        <v>17</v>
      </c>
      <c r="F624" s="3" t="str">
        <f t="shared" si="58"/>
        <v>201521017</v>
      </c>
      <c r="G624">
        <f t="shared" si="59"/>
        <v>6.1475409836065609</v>
      </c>
      <c r="H624">
        <v>0.28000000000000003</v>
      </c>
      <c r="I624">
        <v>0.6</v>
      </c>
      <c r="J624">
        <v>1038</v>
      </c>
      <c r="K624">
        <v>1</v>
      </c>
    </row>
    <row r="625" spans="1:11" x14ac:dyDescent="0.25">
      <c r="A625" s="1">
        <v>42052.417361111111</v>
      </c>
      <c r="B625" s="3">
        <f t="shared" si="54"/>
        <v>2015</v>
      </c>
      <c r="C625" s="3">
        <f t="shared" si="55"/>
        <v>2</v>
      </c>
      <c r="D625" s="3">
        <f t="shared" si="56"/>
        <v>10</v>
      </c>
      <c r="E625" s="3">
        <f t="shared" si="57"/>
        <v>17</v>
      </c>
      <c r="F625" s="3" t="str">
        <f t="shared" si="58"/>
        <v>201521017</v>
      </c>
      <c r="G625">
        <f t="shared" si="59"/>
        <v>6.1598360655737743</v>
      </c>
      <c r="H625">
        <v>0.28000000000000003</v>
      </c>
      <c r="I625">
        <v>0.6</v>
      </c>
      <c r="J625">
        <v>1038</v>
      </c>
      <c r="K625">
        <v>1</v>
      </c>
    </row>
    <row r="626" spans="1:11" x14ac:dyDescent="0.25">
      <c r="A626" s="1">
        <v>42052.418055555558</v>
      </c>
      <c r="B626" s="3">
        <f t="shared" si="54"/>
        <v>2015</v>
      </c>
      <c r="C626" s="3">
        <f t="shared" si="55"/>
        <v>2</v>
      </c>
      <c r="D626" s="3">
        <f t="shared" si="56"/>
        <v>10</v>
      </c>
      <c r="E626" s="3">
        <f t="shared" si="57"/>
        <v>17</v>
      </c>
      <c r="F626" s="3" t="str">
        <f t="shared" si="58"/>
        <v>201521017</v>
      </c>
      <c r="G626">
        <f t="shared" si="59"/>
        <v>6.1721311475409877</v>
      </c>
      <c r="H626">
        <v>0.28000000000000003</v>
      </c>
      <c r="I626">
        <v>0.6</v>
      </c>
      <c r="J626">
        <v>1038</v>
      </c>
      <c r="K626">
        <v>1</v>
      </c>
    </row>
    <row r="627" spans="1:11" x14ac:dyDescent="0.25">
      <c r="A627" s="1">
        <v>42052.418749999997</v>
      </c>
      <c r="B627" s="3">
        <f t="shared" si="54"/>
        <v>2015</v>
      </c>
      <c r="C627" s="3">
        <f t="shared" si="55"/>
        <v>2</v>
      </c>
      <c r="D627" s="3">
        <f t="shared" si="56"/>
        <v>10</v>
      </c>
      <c r="E627" s="3">
        <f t="shared" si="57"/>
        <v>17</v>
      </c>
      <c r="F627" s="3" t="str">
        <f t="shared" si="58"/>
        <v>201521017</v>
      </c>
      <c r="G627">
        <f t="shared" si="59"/>
        <v>6.1844262295082011</v>
      </c>
      <c r="H627">
        <v>0.28000000000000003</v>
      </c>
      <c r="I627">
        <v>0.6</v>
      </c>
      <c r="J627">
        <v>1038</v>
      </c>
      <c r="K627">
        <v>1</v>
      </c>
    </row>
    <row r="628" spans="1:11" x14ac:dyDescent="0.25">
      <c r="A628" s="1">
        <v>42052.419444444444</v>
      </c>
      <c r="B628" s="3">
        <f t="shared" si="54"/>
        <v>2015</v>
      </c>
      <c r="C628" s="3">
        <f t="shared" si="55"/>
        <v>2</v>
      </c>
      <c r="D628" s="3">
        <f t="shared" si="56"/>
        <v>10</v>
      </c>
      <c r="E628" s="3">
        <f t="shared" si="57"/>
        <v>17</v>
      </c>
      <c r="F628" s="3" t="str">
        <f t="shared" si="58"/>
        <v>201521017</v>
      </c>
      <c r="G628">
        <f t="shared" si="59"/>
        <v>6.1967213114754145</v>
      </c>
      <c r="H628">
        <v>0.28000000000000003</v>
      </c>
      <c r="I628">
        <v>0.6</v>
      </c>
      <c r="J628">
        <v>1038</v>
      </c>
      <c r="K628">
        <v>1</v>
      </c>
    </row>
    <row r="629" spans="1:11" x14ac:dyDescent="0.25">
      <c r="A629" s="1">
        <v>42052.420138888891</v>
      </c>
      <c r="B629" s="3">
        <f t="shared" si="54"/>
        <v>2015</v>
      </c>
      <c r="C629" s="3">
        <f t="shared" si="55"/>
        <v>2</v>
      </c>
      <c r="D629" s="3">
        <f t="shared" si="56"/>
        <v>10</v>
      </c>
      <c r="E629" s="3">
        <f t="shared" si="57"/>
        <v>17</v>
      </c>
      <c r="F629" s="3" t="str">
        <f t="shared" si="58"/>
        <v>201521017</v>
      </c>
      <c r="G629">
        <f t="shared" si="59"/>
        <v>6.2090163934426279</v>
      </c>
      <c r="H629">
        <v>0.28000000000000003</v>
      </c>
      <c r="I629">
        <v>0.6</v>
      </c>
      <c r="J629">
        <v>1038</v>
      </c>
      <c r="K629">
        <v>1</v>
      </c>
    </row>
    <row r="630" spans="1:11" x14ac:dyDescent="0.25">
      <c r="A630" s="1">
        <v>42052.42083333333</v>
      </c>
      <c r="B630" s="3">
        <f t="shared" si="54"/>
        <v>2015</v>
      </c>
      <c r="C630" s="3">
        <f t="shared" si="55"/>
        <v>2</v>
      </c>
      <c r="D630" s="3">
        <f t="shared" si="56"/>
        <v>10</v>
      </c>
      <c r="E630" s="3">
        <f t="shared" si="57"/>
        <v>17</v>
      </c>
      <c r="F630" s="3" t="str">
        <f t="shared" si="58"/>
        <v>201521017</v>
      </c>
      <c r="G630">
        <f t="shared" si="59"/>
        <v>6.2213114754098413</v>
      </c>
      <c r="H630">
        <v>0.28000000000000003</v>
      </c>
      <c r="I630">
        <v>0.6</v>
      </c>
      <c r="J630">
        <v>1038</v>
      </c>
      <c r="K630">
        <v>1</v>
      </c>
    </row>
    <row r="631" spans="1:11" x14ac:dyDescent="0.25">
      <c r="A631" s="1">
        <v>42052.421527777777</v>
      </c>
      <c r="B631" s="3">
        <f t="shared" si="54"/>
        <v>2015</v>
      </c>
      <c r="C631" s="3">
        <f t="shared" si="55"/>
        <v>2</v>
      </c>
      <c r="D631" s="3">
        <f t="shared" si="56"/>
        <v>10</v>
      </c>
      <c r="E631" s="3">
        <f t="shared" si="57"/>
        <v>17</v>
      </c>
      <c r="F631" s="3" t="str">
        <f t="shared" si="58"/>
        <v>201521017</v>
      </c>
      <c r="G631">
        <f t="shared" si="59"/>
        <v>6.2336065573770547</v>
      </c>
      <c r="H631">
        <v>0.28000000000000003</v>
      </c>
      <c r="I631">
        <v>0.6</v>
      </c>
      <c r="J631">
        <v>1038</v>
      </c>
      <c r="K631">
        <v>1</v>
      </c>
    </row>
    <row r="632" spans="1:11" x14ac:dyDescent="0.25">
      <c r="A632" s="1">
        <v>42052.422222222223</v>
      </c>
      <c r="B632" s="3">
        <f t="shared" si="54"/>
        <v>2015</v>
      </c>
      <c r="C632" s="3">
        <f t="shared" si="55"/>
        <v>2</v>
      </c>
      <c r="D632" s="3">
        <f t="shared" si="56"/>
        <v>10</v>
      </c>
      <c r="E632" s="3">
        <f t="shared" si="57"/>
        <v>17</v>
      </c>
      <c r="F632" s="3" t="str">
        <f t="shared" si="58"/>
        <v>201521017</v>
      </c>
      <c r="G632">
        <f t="shared" si="59"/>
        <v>6.2459016393442681</v>
      </c>
      <c r="H632">
        <v>0.28000000000000003</v>
      </c>
      <c r="I632">
        <v>0.6</v>
      </c>
      <c r="J632">
        <v>1038</v>
      </c>
      <c r="K632">
        <v>1</v>
      </c>
    </row>
    <row r="633" spans="1:11" x14ac:dyDescent="0.25">
      <c r="A633" s="1">
        <v>42052.42291666667</v>
      </c>
      <c r="B633" s="3">
        <f t="shared" si="54"/>
        <v>2015</v>
      </c>
      <c r="C633" s="3">
        <f t="shared" si="55"/>
        <v>2</v>
      </c>
      <c r="D633" s="3">
        <f t="shared" si="56"/>
        <v>10</v>
      </c>
      <c r="E633" s="3">
        <f t="shared" si="57"/>
        <v>17</v>
      </c>
      <c r="F633" s="3" t="str">
        <f t="shared" si="58"/>
        <v>201521017</v>
      </c>
      <c r="G633">
        <f t="shared" si="59"/>
        <v>6.2581967213114815</v>
      </c>
      <c r="H633">
        <v>0.28000000000000003</v>
      </c>
      <c r="I633">
        <v>0.6</v>
      </c>
      <c r="J633">
        <v>1038</v>
      </c>
      <c r="K633">
        <v>1</v>
      </c>
    </row>
    <row r="634" spans="1:11" x14ac:dyDescent="0.25">
      <c r="A634" s="1">
        <v>42052.423611111109</v>
      </c>
      <c r="B634" s="3">
        <f t="shared" si="54"/>
        <v>2015</v>
      </c>
      <c r="C634" s="3">
        <f t="shared" si="55"/>
        <v>2</v>
      </c>
      <c r="D634" s="3">
        <f t="shared" si="56"/>
        <v>10</v>
      </c>
      <c r="E634" s="3">
        <f t="shared" si="57"/>
        <v>17</v>
      </c>
      <c r="F634" s="3" t="str">
        <f t="shared" si="58"/>
        <v>201521017</v>
      </c>
      <c r="G634">
        <f t="shared" si="59"/>
        <v>6.2704918032786949</v>
      </c>
      <c r="H634">
        <v>0.28000000000000003</v>
      </c>
      <c r="I634">
        <v>0.6</v>
      </c>
      <c r="J634">
        <v>1038</v>
      </c>
      <c r="K634">
        <v>1</v>
      </c>
    </row>
    <row r="635" spans="1:11" x14ac:dyDescent="0.25">
      <c r="A635" s="1">
        <v>42052.424305555556</v>
      </c>
      <c r="B635" s="3">
        <f t="shared" si="54"/>
        <v>2015</v>
      </c>
      <c r="C635" s="3">
        <f t="shared" si="55"/>
        <v>2</v>
      </c>
      <c r="D635" s="3">
        <f t="shared" si="56"/>
        <v>10</v>
      </c>
      <c r="E635" s="3">
        <f t="shared" si="57"/>
        <v>17</v>
      </c>
      <c r="F635" s="3" t="str">
        <f t="shared" si="58"/>
        <v>201521017</v>
      </c>
      <c r="G635">
        <f t="shared" si="59"/>
        <v>6.2827868852459083</v>
      </c>
      <c r="H635">
        <v>0.28000000000000003</v>
      </c>
      <c r="I635">
        <v>0.6</v>
      </c>
      <c r="J635">
        <v>1038</v>
      </c>
      <c r="K635">
        <v>1</v>
      </c>
    </row>
    <row r="636" spans="1:11" x14ac:dyDescent="0.25">
      <c r="A636" s="1">
        <v>42052.425000000003</v>
      </c>
      <c r="B636" s="3">
        <f t="shared" si="54"/>
        <v>2015</v>
      </c>
      <c r="C636" s="3">
        <f t="shared" si="55"/>
        <v>2</v>
      </c>
      <c r="D636" s="3">
        <f t="shared" si="56"/>
        <v>10</v>
      </c>
      <c r="E636" s="3">
        <f t="shared" si="57"/>
        <v>17</v>
      </c>
      <c r="F636" s="3" t="str">
        <f t="shared" si="58"/>
        <v>201521017</v>
      </c>
      <c r="G636">
        <f t="shared" si="59"/>
        <v>6.2950819672131217</v>
      </c>
      <c r="H636">
        <v>0.28000000000000003</v>
      </c>
      <c r="I636">
        <v>0.6</v>
      </c>
      <c r="J636">
        <v>1038</v>
      </c>
      <c r="K636">
        <v>1</v>
      </c>
    </row>
    <row r="637" spans="1:11" x14ac:dyDescent="0.25">
      <c r="A637" s="1">
        <v>42052.425694444442</v>
      </c>
      <c r="B637" s="3">
        <f t="shared" si="54"/>
        <v>2015</v>
      </c>
      <c r="C637" s="3">
        <f t="shared" si="55"/>
        <v>2</v>
      </c>
      <c r="D637" s="3">
        <f t="shared" si="56"/>
        <v>10</v>
      </c>
      <c r="E637" s="3">
        <f t="shared" si="57"/>
        <v>17</v>
      </c>
      <c r="F637" s="3" t="str">
        <f t="shared" si="58"/>
        <v>201521017</v>
      </c>
      <c r="G637">
        <f t="shared" si="59"/>
        <v>6.3073770491803351</v>
      </c>
      <c r="H637">
        <v>0.28000000000000003</v>
      </c>
      <c r="I637">
        <v>0.6</v>
      </c>
      <c r="J637">
        <v>1038</v>
      </c>
      <c r="K637">
        <v>1</v>
      </c>
    </row>
    <row r="638" spans="1:11" x14ac:dyDescent="0.25">
      <c r="A638" s="1">
        <v>42052.426388888889</v>
      </c>
      <c r="B638" s="3">
        <f t="shared" si="54"/>
        <v>2015</v>
      </c>
      <c r="C638" s="3">
        <f t="shared" si="55"/>
        <v>2</v>
      </c>
      <c r="D638" s="3">
        <f t="shared" si="56"/>
        <v>10</v>
      </c>
      <c r="E638" s="3">
        <f t="shared" si="57"/>
        <v>17</v>
      </c>
      <c r="F638" s="3" t="str">
        <f t="shared" si="58"/>
        <v>201521017</v>
      </c>
      <c r="G638">
        <f t="shared" si="59"/>
        <v>6.3196721311475486</v>
      </c>
      <c r="H638">
        <v>0.28000000000000003</v>
      </c>
      <c r="I638">
        <v>0.6</v>
      </c>
      <c r="J638">
        <v>1038</v>
      </c>
      <c r="K638">
        <v>1</v>
      </c>
    </row>
    <row r="639" spans="1:11" x14ac:dyDescent="0.25">
      <c r="A639" s="1">
        <v>42052.427083333336</v>
      </c>
      <c r="B639" s="3">
        <f t="shared" si="54"/>
        <v>2015</v>
      </c>
      <c r="C639" s="3">
        <f t="shared" si="55"/>
        <v>2</v>
      </c>
      <c r="D639" s="3">
        <f t="shared" si="56"/>
        <v>10</v>
      </c>
      <c r="E639" s="3">
        <f t="shared" si="57"/>
        <v>17</v>
      </c>
      <c r="F639" s="3" t="str">
        <f t="shared" si="58"/>
        <v>201521017</v>
      </c>
      <c r="G639">
        <f t="shared" si="59"/>
        <v>6.331967213114762</v>
      </c>
      <c r="H639">
        <v>0.28000000000000003</v>
      </c>
      <c r="I639">
        <v>0.6</v>
      </c>
      <c r="J639">
        <v>1038</v>
      </c>
      <c r="K639">
        <v>1</v>
      </c>
    </row>
    <row r="640" spans="1:11" x14ac:dyDescent="0.25">
      <c r="A640" s="1">
        <v>42052.427777777775</v>
      </c>
      <c r="B640" s="3">
        <f t="shared" si="54"/>
        <v>2015</v>
      </c>
      <c r="C640" s="3">
        <f t="shared" si="55"/>
        <v>2</v>
      </c>
      <c r="D640" s="3">
        <f t="shared" si="56"/>
        <v>10</v>
      </c>
      <c r="E640" s="3">
        <f t="shared" si="57"/>
        <v>17</v>
      </c>
      <c r="F640" s="3" t="str">
        <f t="shared" si="58"/>
        <v>201521017</v>
      </c>
      <c r="G640">
        <f t="shared" si="59"/>
        <v>6.3442622950819754</v>
      </c>
      <c r="H640">
        <v>0.28000000000000003</v>
      </c>
      <c r="I640">
        <v>0.6</v>
      </c>
      <c r="J640">
        <v>1038</v>
      </c>
      <c r="K640">
        <v>1</v>
      </c>
    </row>
    <row r="641" spans="1:11" x14ac:dyDescent="0.25">
      <c r="A641" s="1">
        <v>42052.428472222222</v>
      </c>
      <c r="B641" s="3">
        <f t="shared" si="54"/>
        <v>2015</v>
      </c>
      <c r="C641" s="3">
        <f t="shared" si="55"/>
        <v>2</v>
      </c>
      <c r="D641" s="3">
        <f t="shared" si="56"/>
        <v>10</v>
      </c>
      <c r="E641" s="3">
        <f t="shared" si="57"/>
        <v>17</v>
      </c>
      <c r="F641" s="3" t="str">
        <f t="shared" si="58"/>
        <v>201521017</v>
      </c>
      <c r="G641">
        <f t="shared" si="59"/>
        <v>6.3565573770491888</v>
      </c>
      <c r="H641">
        <v>0.28000000000000003</v>
      </c>
      <c r="I641">
        <v>0.6</v>
      </c>
      <c r="J641">
        <v>1038</v>
      </c>
      <c r="K641">
        <v>1</v>
      </c>
    </row>
    <row r="642" spans="1:11" x14ac:dyDescent="0.25">
      <c r="A642" s="1">
        <v>42052.429166666669</v>
      </c>
      <c r="B642" s="3">
        <f t="shared" si="54"/>
        <v>2015</v>
      </c>
      <c r="C642" s="3">
        <f t="shared" si="55"/>
        <v>2</v>
      </c>
      <c r="D642" s="3">
        <f t="shared" si="56"/>
        <v>10</v>
      </c>
      <c r="E642" s="3">
        <f t="shared" si="57"/>
        <v>17</v>
      </c>
      <c r="F642" s="3" t="str">
        <f t="shared" si="58"/>
        <v>201521017</v>
      </c>
      <c r="G642">
        <f t="shared" si="59"/>
        <v>6.3688524590164022</v>
      </c>
      <c r="H642">
        <v>0.28000000000000003</v>
      </c>
      <c r="I642">
        <v>0.6</v>
      </c>
      <c r="J642">
        <v>1038</v>
      </c>
      <c r="K642">
        <v>1</v>
      </c>
    </row>
    <row r="643" spans="1:11" x14ac:dyDescent="0.25">
      <c r="A643" s="1">
        <v>42052.429861111108</v>
      </c>
      <c r="B643" s="3">
        <f t="shared" ref="B643:B706" si="60">YEAR(A643)</f>
        <v>2015</v>
      </c>
      <c r="C643" s="3">
        <f t="shared" ref="C643:C706" si="61">MONTH(A643)</f>
        <v>2</v>
      </c>
      <c r="D643" s="3">
        <f t="shared" ref="D643:D706" si="62">HOUR(A643)</f>
        <v>10</v>
      </c>
      <c r="E643" s="3">
        <f t="shared" ref="E643:E706" si="63">DAY(A643)</f>
        <v>17</v>
      </c>
      <c r="F643" s="3" t="str">
        <f t="shared" ref="F643:F706" si="64">B643&amp;C643&amp;D643&amp;E643</f>
        <v>201521017</v>
      </c>
      <c r="G643">
        <f t="shared" si="59"/>
        <v>6.3811475409836156</v>
      </c>
      <c r="H643">
        <v>0.28000000000000003</v>
      </c>
      <c r="I643">
        <v>0.6</v>
      </c>
      <c r="J643">
        <v>1038</v>
      </c>
      <c r="K643">
        <v>1</v>
      </c>
    </row>
    <row r="644" spans="1:11" x14ac:dyDescent="0.25">
      <c r="A644" s="1">
        <v>42052.430555555555</v>
      </c>
      <c r="B644" s="3">
        <f t="shared" si="60"/>
        <v>2015</v>
      </c>
      <c r="C644" s="3">
        <f t="shared" si="61"/>
        <v>2</v>
      </c>
      <c r="D644" s="3">
        <f t="shared" si="62"/>
        <v>10</v>
      </c>
      <c r="E644" s="3">
        <f t="shared" si="63"/>
        <v>17</v>
      </c>
      <c r="F644" s="3" t="str">
        <f t="shared" si="64"/>
        <v>201521017</v>
      </c>
      <c r="G644">
        <f t="shared" si="59"/>
        <v>6.393442622950829</v>
      </c>
      <c r="H644">
        <v>0.28000000000000003</v>
      </c>
      <c r="I644">
        <v>0.6</v>
      </c>
      <c r="J644">
        <v>1038</v>
      </c>
      <c r="K644">
        <v>1</v>
      </c>
    </row>
    <row r="645" spans="1:11" x14ac:dyDescent="0.25">
      <c r="A645" s="1">
        <v>42052.431250000001</v>
      </c>
      <c r="B645" s="3">
        <f t="shared" si="60"/>
        <v>2015</v>
      </c>
      <c r="C645" s="3">
        <f t="shared" si="61"/>
        <v>2</v>
      </c>
      <c r="D645" s="3">
        <f t="shared" si="62"/>
        <v>10</v>
      </c>
      <c r="E645" s="3">
        <f t="shared" si="63"/>
        <v>17</v>
      </c>
      <c r="F645" s="3" t="str">
        <f t="shared" si="64"/>
        <v>201521017</v>
      </c>
      <c r="G645">
        <f t="shared" si="59"/>
        <v>6.4057377049180424</v>
      </c>
      <c r="H645">
        <v>0.28000000000000003</v>
      </c>
      <c r="I645">
        <v>0.6</v>
      </c>
      <c r="J645">
        <v>1038</v>
      </c>
      <c r="K645">
        <v>1</v>
      </c>
    </row>
    <row r="646" spans="1:11" x14ac:dyDescent="0.25">
      <c r="A646" s="1">
        <v>42052.431944444441</v>
      </c>
      <c r="B646" s="3">
        <f t="shared" si="60"/>
        <v>2015</v>
      </c>
      <c r="C646" s="3">
        <f t="shared" si="61"/>
        <v>2</v>
      </c>
      <c r="D646" s="3">
        <f t="shared" si="62"/>
        <v>10</v>
      </c>
      <c r="E646" s="3">
        <f t="shared" si="63"/>
        <v>17</v>
      </c>
      <c r="F646" s="3" t="str">
        <f t="shared" si="64"/>
        <v>201521017</v>
      </c>
      <c r="G646">
        <f t="shared" si="59"/>
        <v>6.4180327868852558</v>
      </c>
      <c r="H646">
        <v>0.28000000000000003</v>
      </c>
      <c r="I646">
        <v>0.6</v>
      </c>
      <c r="J646">
        <v>1038</v>
      </c>
      <c r="K646">
        <v>1</v>
      </c>
    </row>
    <row r="647" spans="1:11" x14ac:dyDescent="0.25">
      <c r="A647" s="1">
        <v>42052.432638888888</v>
      </c>
      <c r="B647" s="3">
        <f t="shared" si="60"/>
        <v>2015</v>
      </c>
      <c r="C647" s="3">
        <f t="shared" si="61"/>
        <v>2</v>
      </c>
      <c r="D647" s="3">
        <f t="shared" si="62"/>
        <v>10</v>
      </c>
      <c r="E647" s="3">
        <f t="shared" si="63"/>
        <v>17</v>
      </c>
      <c r="F647" s="3" t="str">
        <f t="shared" si="64"/>
        <v>201521017</v>
      </c>
      <c r="G647">
        <f t="shared" si="59"/>
        <v>6.4303278688524692</v>
      </c>
      <c r="H647">
        <v>0.28000000000000003</v>
      </c>
      <c r="I647">
        <v>0.6</v>
      </c>
      <c r="J647">
        <v>1038</v>
      </c>
      <c r="K647">
        <v>1</v>
      </c>
    </row>
    <row r="648" spans="1:11" x14ac:dyDescent="0.25">
      <c r="A648" s="1">
        <v>42052.433333333334</v>
      </c>
      <c r="B648" s="3">
        <f t="shared" si="60"/>
        <v>2015</v>
      </c>
      <c r="C648" s="3">
        <f t="shared" si="61"/>
        <v>2</v>
      </c>
      <c r="D648" s="3">
        <f t="shared" si="62"/>
        <v>10</v>
      </c>
      <c r="E648" s="3">
        <f t="shared" si="63"/>
        <v>17</v>
      </c>
      <c r="F648" s="3" t="str">
        <f t="shared" si="64"/>
        <v>201521017</v>
      </c>
      <c r="G648">
        <f t="shared" si="59"/>
        <v>6.4426229508196826</v>
      </c>
      <c r="H648">
        <v>0.28000000000000003</v>
      </c>
      <c r="I648">
        <v>0.6</v>
      </c>
      <c r="J648">
        <v>1038</v>
      </c>
      <c r="K648">
        <v>1</v>
      </c>
    </row>
    <row r="649" spans="1:11" x14ac:dyDescent="0.25">
      <c r="A649" s="1">
        <v>42052.434027777781</v>
      </c>
      <c r="B649" s="3">
        <f t="shared" si="60"/>
        <v>2015</v>
      </c>
      <c r="C649" s="3">
        <f t="shared" si="61"/>
        <v>2</v>
      </c>
      <c r="D649" s="3">
        <f t="shared" si="62"/>
        <v>10</v>
      </c>
      <c r="E649" s="3">
        <f t="shared" si="63"/>
        <v>17</v>
      </c>
      <c r="F649" s="3" t="str">
        <f t="shared" si="64"/>
        <v>201521017</v>
      </c>
      <c r="G649">
        <f t="shared" si="59"/>
        <v>6.454918032786896</v>
      </c>
      <c r="H649">
        <v>0.28000000000000003</v>
      </c>
      <c r="I649">
        <v>0.6</v>
      </c>
      <c r="J649">
        <v>1038</v>
      </c>
      <c r="K649">
        <v>1</v>
      </c>
    </row>
    <row r="650" spans="1:11" x14ac:dyDescent="0.25">
      <c r="A650" s="1">
        <v>42052.43472222222</v>
      </c>
      <c r="B650" s="3">
        <f t="shared" si="60"/>
        <v>2015</v>
      </c>
      <c r="C650" s="3">
        <f t="shared" si="61"/>
        <v>2</v>
      </c>
      <c r="D650" s="3">
        <f t="shared" si="62"/>
        <v>10</v>
      </c>
      <c r="E650" s="3">
        <f t="shared" si="63"/>
        <v>17</v>
      </c>
      <c r="F650" s="3" t="str">
        <f t="shared" si="64"/>
        <v>201521017</v>
      </c>
      <c r="G650">
        <f t="shared" si="59"/>
        <v>6.4672131147541094</v>
      </c>
      <c r="H650">
        <v>0.28000000000000003</v>
      </c>
      <c r="I650">
        <v>0.6</v>
      </c>
      <c r="J650">
        <v>1038</v>
      </c>
      <c r="K650">
        <v>1</v>
      </c>
    </row>
    <row r="651" spans="1:11" x14ac:dyDescent="0.25">
      <c r="A651" s="1">
        <v>42052.435416666667</v>
      </c>
      <c r="B651" s="3">
        <f t="shared" si="60"/>
        <v>2015</v>
      </c>
      <c r="C651" s="3">
        <f t="shared" si="61"/>
        <v>2</v>
      </c>
      <c r="D651" s="3">
        <f t="shared" si="62"/>
        <v>10</v>
      </c>
      <c r="E651" s="3">
        <f t="shared" si="63"/>
        <v>17</v>
      </c>
      <c r="F651" s="3" t="str">
        <f t="shared" si="64"/>
        <v>201521017</v>
      </c>
      <c r="G651">
        <f t="shared" si="59"/>
        <v>6.4795081967213228</v>
      </c>
      <c r="H651">
        <v>0.28000000000000003</v>
      </c>
      <c r="I651">
        <v>0.6</v>
      </c>
      <c r="J651">
        <v>1038</v>
      </c>
      <c r="K651">
        <v>1</v>
      </c>
    </row>
    <row r="652" spans="1:11" x14ac:dyDescent="0.25">
      <c r="A652" s="1">
        <v>42052.436111111114</v>
      </c>
      <c r="B652" s="3">
        <f t="shared" si="60"/>
        <v>2015</v>
      </c>
      <c r="C652" s="3">
        <f t="shared" si="61"/>
        <v>2</v>
      </c>
      <c r="D652" s="3">
        <f t="shared" si="62"/>
        <v>10</v>
      </c>
      <c r="E652" s="3">
        <f t="shared" si="63"/>
        <v>17</v>
      </c>
      <c r="F652" s="3" t="str">
        <f t="shared" si="64"/>
        <v>201521017</v>
      </c>
      <c r="G652">
        <f t="shared" si="59"/>
        <v>6.4918032786885362</v>
      </c>
      <c r="H652">
        <v>0.28000000000000003</v>
      </c>
      <c r="I652">
        <v>0.6</v>
      </c>
      <c r="J652">
        <v>1038</v>
      </c>
      <c r="K652">
        <v>1</v>
      </c>
    </row>
    <row r="653" spans="1:11" x14ac:dyDescent="0.25">
      <c r="A653" s="1">
        <v>42052.436805555553</v>
      </c>
      <c r="B653" s="3">
        <f t="shared" si="60"/>
        <v>2015</v>
      </c>
      <c r="C653" s="3">
        <f t="shared" si="61"/>
        <v>2</v>
      </c>
      <c r="D653" s="3">
        <f t="shared" si="62"/>
        <v>10</v>
      </c>
      <c r="E653" s="3">
        <f t="shared" si="63"/>
        <v>17</v>
      </c>
      <c r="F653" s="3" t="str">
        <f t="shared" si="64"/>
        <v>201521017</v>
      </c>
      <c r="G653">
        <f t="shared" si="59"/>
        <v>6.5040983606557496</v>
      </c>
      <c r="H653">
        <v>0.28000000000000003</v>
      </c>
      <c r="I653">
        <v>0.6</v>
      </c>
      <c r="J653">
        <v>1038</v>
      </c>
      <c r="K653">
        <v>1</v>
      </c>
    </row>
    <row r="654" spans="1:11" x14ac:dyDescent="0.25">
      <c r="A654" s="1">
        <v>42052.4375</v>
      </c>
      <c r="B654" s="3">
        <f t="shared" si="60"/>
        <v>2015</v>
      </c>
      <c r="C654" s="3">
        <f t="shared" si="61"/>
        <v>2</v>
      </c>
      <c r="D654" s="3">
        <f t="shared" si="62"/>
        <v>10</v>
      </c>
      <c r="E654" s="3">
        <f t="shared" si="63"/>
        <v>17</v>
      </c>
      <c r="F654" s="3" t="str">
        <f t="shared" si="64"/>
        <v>201521017</v>
      </c>
      <c r="G654">
        <f t="shared" si="59"/>
        <v>6.5163934426229631</v>
      </c>
      <c r="H654">
        <v>0.28000000000000003</v>
      </c>
      <c r="I654">
        <v>0.6</v>
      </c>
      <c r="J654">
        <v>1038</v>
      </c>
      <c r="K654">
        <v>1</v>
      </c>
    </row>
    <row r="655" spans="1:11" x14ac:dyDescent="0.25">
      <c r="A655" s="1">
        <v>42052.438194444447</v>
      </c>
      <c r="B655" s="3">
        <f t="shared" si="60"/>
        <v>2015</v>
      </c>
      <c r="C655" s="3">
        <f t="shared" si="61"/>
        <v>2</v>
      </c>
      <c r="D655" s="3">
        <f t="shared" si="62"/>
        <v>10</v>
      </c>
      <c r="E655" s="3">
        <f t="shared" si="63"/>
        <v>17</v>
      </c>
      <c r="F655" s="3" t="str">
        <f t="shared" si="64"/>
        <v>201521017</v>
      </c>
      <c r="G655">
        <f t="shared" si="59"/>
        <v>6.5286885245901765</v>
      </c>
      <c r="H655">
        <v>0.28000000000000003</v>
      </c>
      <c r="I655">
        <v>0.6</v>
      </c>
      <c r="J655">
        <v>1038</v>
      </c>
      <c r="K655">
        <v>1</v>
      </c>
    </row>
    <row r="656" spans="1:11" x14ac:dyDescent="0.25">
      <c r="A656" s="1">
        <v>42052.438888888886</v>
      </c>
      <c r="B656" s="3">
        <f t="shared" si="60"/>
        <v>2015</v>
      </c>
      <c r="C656" s="3">
        <f t="shared" si="61"/>
        <v>2</v>
      </c>
      <c r="D656" s="3">
        <f t="shared" si="62"/>
        <v>10</v>
      </c>
      <c r="E656" s="3">
        <f t="shared" si="63"/>
        <v>17</v>
      </c>
      <c r="F656" s="3" t="str">
        <f t="shared" si="64"/>
        <v>201521017</v>
      </c>
      <c r="G656">
        <f t="shared" si="59"/>
        <v>6.5409836065573899</v>
      </c>
      <c r="H656">
        <v>0.28000000000000003</v>
      </c>
      <c r="I656">
        <v>0.6</v>
      </c>
      <c r="J656">
        <v>1038</v>
      </c>
      <c r="K656">
        <v>1</v>
      </c>
    </row>
    <row r="657" spans="1:11" x14ac:dyDescent="0.25">
      <c r="A657" s="1">
        <v>42052.439583333333</v>
      </c>
      <c r="B657" s="3">
        <f t="shared" si="60"/>
        <v>2015</v>
      </c>
      <c r="C657" s="3">
        <f t="shared" si="61"/>
        <v>2</v>
      </c>
      <c r="D657" s="3">
        <f t="shared" si="62"/>
        <v>10</v>
      </c>
      <c r="E657" s="3">
        <f t="shared" si="63"/>
        <v>17</v>
      </c>
      <c r="F657" s="3" t="str">
        <f t="shared" si="64"/>
        <v>201521017</v>
      </c>
      <c r="G657">
        <f t="shared" si="59"/>
        <v>6.5532786885246033</v>
      </c>
      <c r="H657">
        <v>0.28000000000000003</v>
      </c>
      <c r="I657">
        <v>0.6</v>
      </c>
      <c r="J657">
        <v>1038</v>
      </c>
      <c r="K657">
        <v>1</v>
      </c>
    </row>
    <row r="658" spans="1:11" x14ac:dyDescent="0.25">
      <c r="A658" s="1">
        <v>42052.44027777778</v>
      </c>
      <c r="B658" s="3">
        <f t="shared" si="60"/>
        <v>2015</v>
      </c>
      <c r="C658" s="3">
        <f t="shared" si="61"/>
        <v>2</v>
      </c>
      <c r="D658" s="3">
        <f t="shared" si="62"/>
        <v>10</v>
      </c>
      <c r="E658" s="3">
        <f t="shared" si="63"/>
        <v>17</v>
      </c>
      <c r="F658" s="3" t="str">
        <f t="shared" si="64"/>
        <v>201521017</v>
      </c>
      <c r="G658">
        <f t="shared" si="59"/>
        <v>6.5655737704918167</v>
      </c>
      <c r="H658">
        <v>0.28000000000000003</v>
      </c>
      <c r="I658">
        <v>0.6</v>
      </c>
      <c r="J658">
        <v>1038</v>
      </c>
      <c r="K658">
        <v>1</v>
      </c>
    </row>
    <row r="659" spans="1:11" x14ac:dyDescent="0.25">
      <c r="A659" s="1">
        <v>42052.440972222219</v>
      </c>
      <c r="B659" s="3">
        <f t="shared" si="60"/>
        <v>2015</v>
      </c>
      <c r="C659" s="3">
        <f t="shared" si="61"/>
        <v>2</v>
      </c>
      <c r="D659" s="3">
        <f t="shared" si="62"/>
        <v>10</v>
      </c>
      <c r="E659" s="3">
        <f t="shared" si="63"/>
        <v>17</v>
      </c>
      <c r="F659" s="3" t="str">
        <f t="shared" si="64"/>
        <v>201521017</v>
      </c>
      <c r="G659">
        <f t="shared" si="59"/>
        <v>6.5778688524590301</v>
      </c>
      <c r="H659">
        <v>0.28000000000000003</v>
      </c>
      <c r="I659">
        <v>0.6</v>
      </c>
      <c r="J659">
        <v>1038</v>
      </c>
      <c r="K659">
        <v>1</v>
      </c>
    </row>
    <row r="660" spans="1:11" x14ac:dyDescent="0.25">
      <c r="A660" s="1">
        <v>42052.441666666666</v>
      </c>
      <c r="B660" s="3">
        <f t="shared" si="60"/>
        <v>2015</v>
      </c>
      <c r="C660" s="3">
        <f t="shared" si="61"/>
        <v>2</v>
      </c>
      <c r="D660" s="3">
        <f t="shared" si="62"/>
        <v>10</v>
      </c>
      <c r="E660" s="3">
        <f t="shared" si="63"/>
        <v>17</v>
      </c>
      <c r="F660" s="3" t="str">
        <f t="shared" si="64"/>
        <v>201521017</v>
      </c>
      <c r="G660">
        <f t="shared" si="59"/>
        <v>6.5901639344262435</v>
      </c>
      <c r="H660">
        <v>0.28000000000000003</v>
      </c>
      <c r="I660">
        <v>0.6</v>
      </c>
      <c r="J660">
        <v>1038</v>
      </c>
      <c r="K660">
        <v>1</v>
      </c>
    </row>
    <row r="661" spans="1:11" x14ac:dyDescent="0.25">
      <c r="A661" s="1">
        <v>42052.442361111112</v>
      </c>
      <c r="B661" s="3">
        <f t="shared" si="60"/>
        <v>2015</v>
      </c>
      <c r="C661" s="3">
        <f t="shared" si="61"/>
        <v>2</v>
      </c>
      <c r="D661" s="3">
        <f t="shared" si="62"/>
        <v>10</v>
      </c>
      <c r="E661" s="3">
        <f t="shared" si="63"/>
        <v>17</v>
      </c>
      <c r="F661" s="3" t="str">
        <f t="shared" si="64"/>
        <v>201521017</v>
      </c>
      <c r="G661">
        <f t="shared" si="59"/>
        <v>6.6024590163934569</v>
      </c>
      <c r="H661">
        <v>0.28000000000000003</v>
      </c>
      <c r="I661">
        <v>0.6</v>
      </c>
      <c r="J661">
        <v>1038</v>
      </c>
      <c r="K661">
        <v>1</v>
      </c>
    </row>
    <row r="662" spans="1:11" x14ac:dyDescent="0.25">
      <c r="A662" s="1">
        <v>42052.443055555559</v>
      </c>
      <c r="B662" s="3">
        <f t="shared" si="60"/>
        <v>2015</v>
      </c>
      <c r="C662" s="3">
        <f t="shared" si="61"/>
        <v>2</v>
      </c>
      <c r="D662" s="3">
        <f t="shared" si="62"/>
        <v>10</v>
      </c>
      <c r="E662" s="3">
        <f t="shared" si="63"/>
        <v>17</v>
      </c>
      <c r="F662" s="3" t="str">
        <f t="shared" si="64"/>
        <v>201521017</v>
      </c>
      <c r="G662">
        <f t="shared" si="59"/>
        <v>6.6147540983606703</v>
      </c>
      <c r="H662">
        <v>0.28000000000000003</v>
      </c>
      <c r="I662">
        <v>0.6</v>
      </c>
      <c r="J662">
        <v>1038</v>
      </c>
      <c r="K662">
        <v>1</v>
      </c>
    </row>
    <row r="663" spans="1:11" x14ac:dyDescent="0.25">
      <c r="A663" s="1">
        <v>42052.443749999999</v>
      </c>
      <c r="B663" s="3">
        <f t="shared" si="60"/>
        <v>2015</v>
      </c>
      <c r="C663" s="3">
        <f t="shared" si="61"/>
        <v>2</v>
      </c>
      <c r="D663" s="3">
        <f t="shared" si="62"/>
        <v>10</v>
      </c>
      <c r="E663" s="3">
        <f t="shared" si="63"/>
        <v>17</v>
      </c>
      <c r="F663" s="3" t="str">
        <f t="shared" si="64"/>
        <v>201521017</v>
      </c>
      <c r="G663">
        <f t="shared" si="59"/>
        <v>6.6270491803278837</v>
      </c>
      <c r="H663">
        <v>0.28000000000000003</v>
      </c>
      <c r="I663">
        <v>0.6</v>
      </c>
      <c r="J663">
        <v>1038</v>
      </c>
      <c r="K663">
        <v>1</v>
      </c>
    </row>
    <row r="664" spans="1:11" x14ac:dyDescent="0.25">
      <c r="A664" s="1">
        <v>42052.444444444445</v>
      </c>
      <c r="B664" s="3">
        <f t="shared" si="60"/>
        <v>2015</v>
      </c>
      <c r="C664" s="3">
        <f t="shared" si="61"/>
        <v>2</v>
      </c>
      <c r="D664" s="3">
        <f t="shared" si="62"/>
        <v>10</v>
      </c>
      <c r="E664" s="3">
        <f t="shared" si="63"/>
        <v>17</v>
      </c>
      <c r="F664" s="3" t="str">
        <f t="shared" si="64"/>
        <v>201521017</v>
      </c>
      <c r="G664">
        <f t="shared" si="59"/>
        <v>6.6393442622950971</v>
      </c>
      <c r="H664">
        <v>0.28000000000000003</v>
      </c>
      <c r="I664">
        <v>0.6</v>
      </c>
      <c r="J664">
        <v>1038</v>
      </c>
      <c r="K664">
        <v>1</v>
      </c>
    </row>
    <row r="665" spans="1:11" x14ac:dyDescent="0.25">
      <c r="A665" s="1">
        <v>42052.445138888892</v>
      </c>
      <c r="B665" s="3">
        <f t="shared" si="60"/>
        <v>2015</v>
      </c>
      <c r="C665" s="3">
        <f t="shared" si="61"/>
        <v>2</v>
      </c>
      <c r="D665" s="3">
        <f t="shared" si="62"/>
        <v>10</v>
      </c>
      <c r="E665" s="3">
        <f t="shared" si="63"/>
        <v>17</v>
      </c>
      <c r="F665" s="3" t="str">
        <f t="shared" si="64"/>
        <v>201521017</v>
      </c>
      <c r="G665">
        <f t="shared" si="59"/>
        <v>6.6516393442623105</v>
      </c>
      <c r="H665">
        <v>0.28000000000000003</v>
      </c>
      <c r="I665">
        <v>0.6</v>
      </c>
      <c r="J665">
        <v>1038</v>
      </c>
      <c r="K665">
        <v>1</v>
      </c>
    </row>
    <row r="666" spans="1:11" x14ac:dyDescent="0.25">
      <c r="A666" s="1">
        <v>42052.445833333331</v>
      </c>
      <c r="B666" s="3">
        <f t="shared" si="60"/>
        <v>2015</v>
      </c>
      <c r="C666" s="3">
        <f t="shared" si="61"/>
        <v>2</v>
      </c>
      <c r="D666" s="3">
        <f t="shared" si="62"/>
        <v>10</v>
      </c>
      <c r="E666" s="3">
        <f t="shared" si="63"/>
        <v>17</v>
      </c>
      <c r="F666" s="3" t="str">
        <f t="shared" si="64"/>
        <v>201521017</v>
      </c>
      <c r="G666">
        <f t="shared" si="59"/>
        <v>6.6639344262295239</v>
      </c>
      <c r="H666">
        <v>0.28000000000000003</v>
      </c>
      <c r="I666">
        <v>0.6</v>
      </c>
      <c r="J666">
        <v>1038</v>
      </c>
      <c r="K666">
        <v>1</v>
      </c>
    </row>
    <row r="667" spans="1:11" x14ac:dyDescent="0.25">
      <c r="A667" s="1">
        <v>42052.446527777778</v>
      </c>
      <c r="B667" s="3">
        <f t="shared" si="60"/>
        <v>2015</v>
      </c>
      <c r="C667" s="3">
        <f t="shared" si="61"/>
        <v>2</v>
      </c>
      <c r="D667" s="3">
        <f t="shared" si="62"/>
        <v>10</v>
      </c>
      <c r="E667" s="3">
        <f t="shared" si="63"/>
        <v>17</v>
      </c>
      <c r="F667" s="3" t="str">
        <f t="shared" si="64"/>
        <v>201521017</v>
      </c>
      <c r="G667">
        <f t="shared" si="59"/>
        <v>6.6762295081967373</v>
      </c>
      <c r="H667">
        <v>0.28000000000000003</v>
      </c>
      <c r="I667">
        <v>0.6</v>
      </c>
      <c r="J667">
        <v>1038</v>
      </c>
      <c r="K667">
        <v>1</v>
      </c>
    </row>
    <row r="668" spans="1:11" x14ac:dyDescent="0.25">
      <c r="A668" s="1">
        <v>42052.447222222225</v>
      </c>
      <c r="B668" s="3">
        <f t="shared" si="60"/>
        <v>2015</v>
      </c>
      <c r="C668" s="3">
        <f t="shared" si="61"/>
        <v>2</v>
      </c>
      <c r="D668" s="3">
        <f t="shared" si="62"/>
        <v>10</v>
      </c>
      <c r="E668" s="3">
        <f t="shared" si="63"/>
        <v>17</v>
      </c>
      <c r="F668" s="3" t="str">
        <f t="shared" si="64"/>
        <v>201521017</v>
      </c>
      <c r="G668">
        <f t="shared" si="59"/>
        <v>6.6885245901639507</v>
      </c>
      <c r="H668">
        <v>0.28000000000000003</v>
      </c>
      <c r="I668">
        <v>0.6</v>
      </c>
      <c r="J668">
        <v>1038</v>
      </c>
      <c r="K668">
        <v>1</v>
      </c>
    </row>
    <row r="669" spans="1:11" x14ac:dyDescent="0.25">
      <c r="A669" s="1">
        <v>42052.447916666664</v>
      </c>
      <c r="B669" s="3">
        <f t="shared" si="60"/>
        <v>2015</v>
      </c>
      <c r="C669" s="3">
        <f t="shared" si="61"/>
        <v>2</v>
      </c>
      <c r="D669" s="3">
        <f t="shared" si="62"/>
        <v>10</v>
      </c>
      <c r="E669" s="3">
        <f t="shared" si="63"/>
        <v>17</v>
      </c>
      <c r="F669" s="3" t="str">
        <f t="shared" si="64"/>
        <v>201521017</v>
      </c>
      <c r="G669">
        <f t="shared" si="59"/>
        <v>6.7008196721311641</v>
      </c>
      <c r="H669">
        <v>0.28000000000000003</v>
      </c>
      <c r="I669">
        <v>0.6</v>
      </c>
      <c r="J669">
        <v>1038</v>
      </c>
      <c r="K669">
        <v>1</v>
      </c>
    </row>
    <row r="670" spans="1:11" x14ac:dyDescent="0.25">
      <c r="A670" s="1">
        <v>42052.448611111111</v>
      </c>
      <c r="B670" s="3">
        <f t="shared" si="60"/>
        <v>2015</v>
      </c>
      <c r="C670" s="3">
        <f t="shared" si="61"/>
        <v>2</v>
      </c>
      <c r="D670" s="3">
        <f t="shared" si="62"/>
        <v>10</v>
      </c>
      <c r="E670" s="3">
        <f t="shared" si="63"/>
        <v>17</v>
      </c>
      <c r="F670" s="3" t="str">
        <f t="shared" si="64"/>
        <v>201521017</v>
      </c>
      <c r="G670">
        <f t="shared" si="59"/>
        <v>6.7131147540983775</v>
      </c>
      <c r="H670">
        <v>0.28000000000000003</v>
      </c>
      <c r="I670">
        <v>0.6</v>
      </c>
      <c r="J670">
        <v>1038</v>
      </c>
      <c r="K670">
        <v>1</v>
      </c>
    </row>
    <row r="671" spans="1:11" x14ac:dyDescent="0.25">
      <c r="A671" s="1">
        <v>42052.449305555558</v>
      </c>
      <c r="B671" s="3">
        <f t="shared" si="60"/>
        <v>2015</v>
      </c>
      <c r="C671" s="3">
        <f t="shared" si="61"/>
        <v>2</v>
      </c>
      <c r="D671" s="3">
        <f t="shared" si="62"/>
        <v>10</v>
      </c>
      <c r="E671" s="3">
        <f t="shared" si="63"/>
        <v>17</v>
      </c>
      <c r="F671" s="3" t="str">
        <f t="shared" si="64"/>
        <v>201521017</v>
      </c>
      <c r="G671">
        <f t="shared" si="59"/>
        <v>6.725409836065591</v>
      </c>
      <c r="H671">
        <v>0.28000000000000003</v>
      </c>
      <c r="I671">
        <v>0.6</v>
      </c>
      <c r="J671">
        <v>1038</v>
      </c>
      <c r="K671">
        <v>1</v>
      </c>
    </row>
    <row r="672" spans="1:11" x14ac:dyDescent="0.25">
      <c r="A672" s="1">
        <v>42052.45</v>
      </c>
      <c r="B672" s="3">
        <f t="shared" si="60"/>
        <v>2015</v>
      </c>
      <c r="C672" s="3">
        <f t="shared" si="61"/>
        <v>2</v>
      </c>
      <c r="D672" s="3">
        <f t="shared" si="62"/>
        <v>10</v>
      </c>
      <c r="E672" s="3">
        <f t="shared" si="63"/>
        <v>17</v>
      </c>
      <c r="F672" s="3" t="str">
        <f t="shared" si="64"/>
        <v>201521017</v>
      </c>
      <c r="G672">
        <f t="shared" si="59"/>
        <v>6.7377049180328044</v>
      </c>
      <c r="H672">
        <v>0.28000000000000003</v>
      </c>
      <c r="I672">
        <v>0.6</v>
      </c>
      <c r="J672">
        <v>1038</v>
      </c>
      <c r="K672">
        <v>1</v>
      </c>
    </row>
    <row r="673" spans="1:11" x14ac:dyDescent="0.25">
      <c r="A673" s="1">
        <v>42052.450694444444</v>
      </c>
      <c r="B673" s="3">
        <f t="shared" si="60"/>
        <v>2015</v>
      </c>
      <c r="C673" s="3">
        <f t="shared" si="61"/>
        <v>2</v>
      </c>
      <c r="D673" s="3">
        <f t="shared" si="62"/>
        <v>10</v>
      </c>
      <c r="E673" s="3">
        <f t="shared" si="63"/>
        <v>17</v>
      </c>
      <c r="F673" s="3" t="str">
        <f t="shared" si="64"/>
        <v>201521017</v>
      </c>
      <c r="G673">
        <f t="shared" si="59"/>
        <v>6.7500000000000178</v>
      </c>
      <c r="H673">
        <v>0.28000000000000003</v>
      </c>
      <c r="I673">
        <v>0.6</v>
      </c>
      <c r="J673">
        <v>1038</v>
      </c>
      <c r="K673">
        <v>1</v>
      </c>
    </row>
    <row r="674" spans="1:11" x14ac:dyDescent="0.25">
      <c r="A674" s="1">
        <v>42052.451388888891</v>
      </c>
      <c r="B674" s="3">
        <f t="shared" si="60"/>
        <v>2015</v>
      </c>
      <c r="C674" s="3">
        <f t="shared" si="61"/>
        <v>2</v>
      </c>
      <c r="D674" s="3">
        <f t="shared" si="62"/>
        <v>10</v>
      </c>
      <c r="E674" s="3">
        <f t="shared" si="63"/>
        <v>17</v>
      </c>
      <c r="F674" s="3" t="str">
        <f t="shared" si="64"/>
        <v>201521017</v>
      </c>
      <c r="G674">
        <f t="shared" si="59"/>
        <v>6.7622950819672312</v>
      </c>
      <c r="H674">
        <v>0.28000000000000003</v>
      </c>
      <c r="I674">
        <v>0.6</v>
      </c>
      <c r="J674">
        <v>1038</v>
      </c>
      <c r="K674">
        <v>1</v>
      </c>
    </row>
    <row r="675" spans="1:11" x14ac:dyDescent="0.25">
      <c r="A675" s="1">
        <v>42052.45208333333</v>
      </c>
      <c r="B675" s="3">
        <f t="shared" si="60"/>
        <v>2015</v>
      </c>
      <c r="C675" s="3">
        <f t="shared" si="61"/>
        <v>2</v>
      </c>
      <c r="D675" s="3">
        <f t="shared" si="62"/>
        <v>10</v>
      </c>
      <c r="E675" s="3">
        <f t="shared" si="63"/>
        <v>17</v>
      </c>
      <c r="F675" s="3" t="str">
        <f t="shared" si="64"/>
        <v>201521017</v>
      </c>
      <c r="G675">
        <f t="shared" si="59"/>
        <v>6.7745901639344446</v>
      </c>
      <c r="H675">
        <v>0.28000000000000003</v>
      </c>
      <c r="I675">
        <v>0.6</v>
      </c>
      <c r="J675">
        <v>1038</v>
      </c>
      <c r="K675">
        <v>1</v>
      </c>
    </row>
    <row r="676" spans="1:11" x14ac:dyDescent="0.25">
      <c r="A676" s="1">
        <v>42052.452777777777</v>
      </c>
      <c r="B676" s="3">
        <f t="shared" si="60"/>
        <v>2015</v>
      </c>
      <c r="C676" s="3">
        <f t="shared" si="61"/>
        <v>2</v>
      </c>
      <c r="D676" s="3">
        <f t="shared" si="62"/>
        <v>10</v>
      </c>
      <c r="E676" s="3">
        <f t="shared" si="63"/>
        <v>17</v>
      </c>
      <c r="F676" s="3" t="str">
        <f t="shared" si="64"/>
        <v>201521017</v>
      </c>
      <c r="G676">
        <f t="shared" si="59"/>
        <v>6.786885245901658</v>
      </c>
      <c r="H676">
        <v>0.28000000000000003</v>
      </c>
      <c r="I676">
        <v>0.6</v>
      </c>
      <c r="J676">
        <v>1038</v>
      </c>
      <c r="K676">
        <v>1</v>
      </c>
    </row>
    <row r="677" spans="1:11" x14ac:dyDescent="0.25">
      <c r="A677" s="1">
        <v>42052.453472222223</v>
      </c>
      <c r="B677" s="3">
        <f t="shared" si="60"/>
        <v>2015</v>
      </c>
      <c r="C677" s="3">
        <f t="shared" si="61"/>
        <v>2</v>
      </c>
      <c r="D677" s="3">
        <f t="shared" si="62"/>
        <v>10</v>
      </c>
      <c r="E677" s="3">
        <f t="shared" si="63"/>
        <v>17</v>
      </c>
      <c r="F677" s="3" t="str">
        <f t="shared" si="64"/>
        <v>201521017</v>
      </c>
      <c r="G677">
        <f t="shared" si="59"/>
        <v>6.7991803278688714</v>
      </c>
      <c r="H677">
        <v>0.28000000000000003</v>
      </c>
      <c r="I677">
        <v>0.6</v>
      </c>
      <c r="J677">
        <v>1038</v>
      </c>
      <c r="K677">
        <v>1</v>
      </c>
    </row>
    <row r="678" spans="1:11" x14ac:dyDescent="0.25">
      <c r="A678" s="1">
        <v>42052.45416666667</v>
      </c>
      <c r="B678" s="3">
        <f t="shared" si="60"/>
        <v>2015</v>
      </c>
      <c r="C678" s="3">
        <f t="shared" si="61"/>
        <v>2</v>
      </c>
      <c r="D678" s="3">
        <f t="shared" si="62"/>
        <v>10</v>
      </c>
      <c r="E678" s="3">
        <f t="shared" si="63"/>
        <v>17</v>
      </c>
      <c r="F678" s="3" t="str">
        <f t="shared" si="64"/>
        <v>201521017</v>
      </c>
      <c r="G678">
        <f t="shared" ref="G678:G741" si="65">G677+3/244</f>
        <v>6.8114754098360848</v>
      </c>
      <c r="H678">
        <v>0.28000000000000003</v>
      </c>
      <c r="I678">
        <v>0.6</v>
      </c>
      <c r="J678">
        <v>1038</v>
      </c>
      <c r="K678">
        <v>1</v>
      </c>
    </row>
    <row r="679" spans="1:11" x14ac:dyDescent="0.25">
      <c r="A679" s="1">
        <v>42052.454861111109</v>
      </c>
      <c r="B679" s="3">
        <f t="shared" si="60"/>
        <v>2015</v>
      </c>
      <c r="C679" s="3">
        <f t="shared" si="61"/>
        <v>2</v>
      </c>
      <c r="D679" s="3">
        <f t="shared" si="62"/>
        <v>10</v>
      </c>
      <c r="E679" s="3">
        <f t="shared" si="63"/>
        <v>17</v>
      </c>
      <c r="F679" s="3" t="str">
        <f t="shared" si="64"/>
        <v>201521017</v>
      </c>
      <c r="G679">
        <f t="shared" si="65"/>
        <v>6.8237704918032982</v>
      </c>
      <c r="H679">
        <v>0.28000000000000003</v>
      </c>
      <c r="I679">
        <v>0.6</v>
      </c>
      <c r="J679">
        <v>1038</v>
      </c>
      <c r="K679">
        <v>1</v>
      </c>
    </row>
    <row r="680" spans="1:11" x14ac:dyDescent="0.25">
      <c r="A680" s="1">
        <v>42052.455555555556</v>
      </c>
      <c r="B680" s="3">
        <f t="shared" si="60"/>
        <v>2015</v>
      </c>
      <c r="C680" s="3">
        <f t="shared" si="61"/>
        <v>2</v>
      </c>
      <c r="D680" s="3">
        <f t="shared" si="62"/>
        <v>10</v>
      </c>
      <c r="E680" s="3">
        <f t="shared" si="63"/>
        <v>17</v>
      </c>
      <c r="F680" s="3" t="str">
        <f t="shared" si="64"/>
        <v>201521017</v>
      </c>
      <c r="G680">
        <f t="shared" si="65"/>
        <v>6.8360655737705116</v>
      </c>
      <c r="H680">
        <v>0.28000000000000003</v>
      </c>
      <c r="I680">
        <v>0.6</v>
      </c>
      <c r="J680">
        <v>1038</v>
      </c>
      <c r="K680">
        <v>1</v>
      </c>
    </row>
    <row r="681" spans="1:11" x14ac:dyDescent="0.25">
      <c r="A681" s="1">
        <v>42052.456250000003</v>
      </c>
      <c r="B681" s="3">
        <f t="shared" si="60"/>
        <v>2015</v>
      </c>
      <c r="C681" s="3">
        <f t="shared" si="61"/>
        <v>2</v>
      </c>
      <c r="D681" s="3">
        <f t="shared" si="62"/>
        <v>10</v>
      </c>
      <c r="E681" s="3">
        <f t="shared" si="63"/>
        <v>17</v>
      </c>
      <c r="F681" s="3" t="str">
        <f t="shared" si="64"/>
        <v>201521017</v>
      </c>
      <c r="G681">
        <f t="shared" si="65"/>
        <v>6.848360655737725</v>
      </c>
      <c r="H681">
        <v>0.28000000000000003</v>
      </c>
      <c r="I681">
        <v>0.6</v>
      </c>
      <c r="J681">
        <v>1038</v>
      </c>
      <c r="K681">
        <v>1</v>
      </c>
    </row>
    <row r="682" spans="1:11" x14ac:dyDescent="0.25">
      <c r="A682" s="1">
        <v>42052.456944444442</v>
      </c>
      <c r="B682" s="3">
        <f t="shared" si="60"/>
        <v>2015</v>
      </c>
      <c r="C682" s="3">
        <f t="shared" si="61"/>
        <v>2</v>
      </c>
      <c r="D682" s="3">
        <f t="shared" si="62"/>
        <v>10</v>
      </c>
      <c r="E682" s="3">
        <f t="shared" si="63"/>
        <v>17</v>
      </c>
      <c r="F682" s="3" t="str">
        <f t="shared" si="64"/>
        <v>201521017</v>
      </c>
      <c r="G682">
        <f t="shared" si="65"/>
        <v>6.8606557377049384</v>
      </c>
      <c r="H682">
        <v>0.28000000000000003</v>
      </c>
      <c r="I682">
        <v>0.6</v>
      </c>
      <c r="J682">
        <v>1038</v>
      </c>
      <c r="K682">
        <v>1</v>
      </c>
    </row>
    <row r="683" spans="1:11" x14ac:dyDescent="0.25">
      <c r="A683" s="1">
        <v>42052.457638888889</v>
      </c>
      <c r="B683" s="3">
        <f t="shared" si="60"/>
        <v>2015</v>
      </c>
      <c r="C683" s="3">
        <f t="shared" si="61"/>
        <v>2</v>
      </c>
      <c r="D683" s="3">
        <f t="shared" si="62"/>
        <v>10</v>
      </c>
      <c r="E683" s="3">
        <f t="shared" si="63"/>
        <v>17</v>
      </c>
      <c r="F683" s="3" t="str">
        <f t="shared" si="64"/>
        <v>201521017</v>
      </c>
      <c r="G683">
        <f t="shared" si="65"/>
        <v>6.8729508196721518</v>
      </c>
      <c r="H683">
        <v>0.28000000000000003</v>
      </c>
      <c r="I683">
        <v>0.6</v>
      </c>
      <c r="J683">
        <v>1038</v>
      </c>
      <c r="K683">
        <v>1</v>
      </c>
    </row>
    <row r="684" spans="1:11" x14ac:dyDescent="0.25">
      <c r="A684" s="1">
        <v>42052.458333333336</v>
      </c>
      <c r="B684" s="3">
        <f t="shared" si="60"/>
        <v>2015</v>
      </c>
      <c r="C684" s="3">
        <f t="shared" si="61"/>
        <v>2</v>
      </c>
      <c r="D684" s="3">
        <f t="shared" si="62"/>
        <v>11</v>
      </c>
      <c r="E684" s="3">
        <f t="shared" si="63"/>
        <v>17</v>
      </c>
      <c r="F684" s="3" t="str">
        <f t="shared" si="64"/>
        <v>201521117</v>
      </c>
      <c r="G684">
        <f t="shared" si="65"/>
        <v>6.8852459016393652</v>
      </c>
      <c r="H684">
        <v>0.28000000000000003</v>
      </c>
      <c r="I684">
        <v>0.6</v>
      </c>
      <c r="J684">
        <v>1038</v>
      </c>
      <c r="K684">
        <v>1</v>
      </c>
    </row>
    <row r="685" spans="1:11" x14ac:dyDescent="0.25">
      <c r="A685" s="1">
        <v>42052.459027777775</v>
      </c>
      <c r="B685" s="3">
        <f t="shared" si="60"/>
        <v>2015</v>
      </c>
      <c r="C685" s="3">
        <f t="shared" si="61"/>
        <v>2</v>
      </c>
      <c r="D685" s="3">
        <f t="shared" si="62"/>
        <v>11</v>
      </c>
      <c r="E685" s="3">
        <f t="shared" si="63"/>
        <v>17</v>
      </c>
      <c r="F685" s="3" t="str">
        <f t="shared" si="64"/>
        <v>201521117</v>
      </c>
      <c r="G685">
        <f t="shared" si="65"/>
        <v>6.8975409836065786</v>
      </c>
      <c r="H685">
        <v>0.28000000000000003</v>
      </c>
      <c r="I685">
        <v>0.6</v>
      </c>
      <c r="J685">
        <v>1038</v>
      </c>
      <c r="K685">
        <v>1</v>
      </c>
    </row>
    <row r="686" spans="1:11" x14ac:dyDescent="0.25">
      <c r="A686" s="1">
        <v>42052.459722222222</v>
      </c>
      <c r="B686" s="3">
        <f t="shared" si="60"/>
        <v>2015</v>
      </c>
      <c r="C686" s="3">
        <f t="shared" si="61"/>
        <v>2</v>
      </c>
      <c r="D686" s="3">
        <f t="shared" si="62"/>
        <v>11</v>
      </c>
      <c r="E686" s="3">
        <f t="shared" si="63"/>
        <v>17</v>
      </c>
      <c r="F686" s="3" t="str">
        <f t="shared" si="64"/>
        <v>201521117</v>
      </c>
      <c r="G686">
        <f t="shared" si="65"/>
        <v>6.909836065573792</v>
      </c>
      <c r="H686">
        <v>0.28000000000000003</v>
      </c>
      <c r="I686">
        <v>0.6</v>
      </c>
      <c r="J686">
        <v>1038</v>
      </c>
      <c r="K686">
        <v>1</v>
      </c>
    </row>
    <row r="687" spans="1:11" x14ac:dyDescent="0.25">
      <c r="A687" s="1">
        <v>42052.460416666669</v>
      </c>
      <c r="B687" s="3">
        <f t="shared" si="60"/>
        <v>2015</v>
      </c>
      <c r="C687" s="3">
        <f t="shared" si="61"/>
        <v>2</v>
      </c>
      <c r="D687" s="3">
        <f t="shared" si="62"/>
        <v>11</v>
      </c>
      <c r="E687" s="3">
        <f t="shared" si="63"/>
        <v>17</v>
      </c>
      <c r="F687" s="3" t="str">
        <f t="shared" si="64"/>
        <v>201521117</v>
      </c>
      <c r="G687">
        <f t="shared" si="65"/>
        <v>6.9221311475410054</v>
      </c>
      <c r="H687">
        <v>0.28000000000000003</v>
      </c>
      <c r="I687">
        <v>0.6</v>
      </c>
      <c r="J687">
        <v>1038</v>
      </c>
      <c r="K687">
        <v>1</v>
      </c>
    </row>
    <row r="688" spans="1:11" x14ac:dyDescent="0.25">
      <c r="A688" s="1">
        <v>42052.461111111108</v>
      </c>
      <c r="B688" s="3">
        <f t="shared" si="60"/>
        <v>2015</v>
      </c>
      <c r="C688" s="3">
        <f t="shared" si="61"/>
        <v>2</v>
      </c>
      <c r="D688" s="3">
        <f t="shared" si="62"/>
        <v>11</v>
      </c>
      <c r="E688" s="3">
        <f t="shared" si="63"/>
        <v>17</v>
      </c>
      <c r="F688" s="3" t="str">
        <f t="shared" si="64"/>
        <v>201521117</v>
      </c>
      <c r="G688">
        <f t="shared" si="65"/>
        <v>6.9344262295082189</v>
      </c>
      <c r="H688">
        <v>0.28000000000000003</v>
      </c>
      <c r="I688">
        <v>0.6</v>
      </c>
      <c r="J688">
        <v>1038</v>
      </c>
      <c r="K688">
        <v>1</v>
      </c>
    </row>
    <row r="689" spans="1:11" x14ac:dyDescent="0.25">
      <c r="A689" s="1">
        <v>42052.461805555555</v>
      </c>
      <c r="B689" s="3">
        <f t="shared" si="60"/>
        <v>2015</v>
      </c>
      <c r="C689" s="3">
        <f t="shared" si="61"/>
        <v>2</v>
      </c>
      <c r="D689" s="3">
        <f t="shared" si="62"/>
        <v>11</v>
      </c>
      <c r="E689" s="3">
        <f t="shared" si="63"/>
        <v>17</v>
      </c>
      <c r="F689" s="3" t="str">
        <f t="shared" si="64"/>
        <v>201521117</v>
      </c>
      <c r="G689">
        <f t="shared" si="65"/>
        <v>6.9467213114754323</v>
      </c>
      <c r="H689">
        <v>0.28000000000000003</v>
      </c>
      <c r="I689">
        <v>0.6</v>
      </c>
      <c r="J689">
        <v>1038</v>
      </c>
      <c r="K689">
        <v>1</v>
      </c>
    </row>
    <row r="690" spans="1:11" x14ac:dyDescent="0.25">
      <c r="A690" s="1">
        <v>42052.462500000001</v>
      </c>
      <c r="B690" s="3">
        <f t="shared" si="60"/>
        <v>2015</v>
      </c>
      <c r="C690" s="3">
        <f t="shared" si="61"/>
        <v>2</v>
      </c>
      <c r="D690" s="3">
        <f t="shared" si="62"/>
        <v>11</v>
      </c>
      <c r="E690" s="3">
        <f t="shared" si="63"/>
        <v>17</v>
      </c>
      <c r="F690" s="3" t="str">
        <f t="shared" si="64"/>
        <v>201521117</v>
      </c>
      <c r="G690">
        <f t="shared" si="65"/>
        <v>6.9590163934426457</v>
      </c>
      <c r="H690">
        <v>0.28000000000000003</v>
      </c>
      <c r="I690">
        <v>0.6</v>
      </c>
      <c r="J690">
        <v>1038</v>
      </c>
      <c r="K690">
        <v>1</v>
      </c>
    </row>
    <row r="691" spans="1:11" x14ac:dyDescent="0.25">
      <c r="A691" s="1">
        <v>42052.463194444441</v>
      </c>
      <c r="B691" s="3">
        <f t="shared" si="60"/>
        <v>2015</v>
      </c>
      <c r="C691" s="3">
        <f t="shared" si="61"/>
        <v>2</v>
      </c>
      <c r="D691" s="3">
        <f t="shared" si="62"/>
        <v>11</v>
      </c>
      <c r="E691" s="3">
        <f t="shared" si="63"/>
        <v>17</v>
      </c>
      <c r="F691" s="3" t="str">
        <f t="shared" si="64"/>
        <v>201521117</v>
      </c>
      <c r="G691">
        <f t="shared" si="65"/>
        <v>6.9713114754098591</v>
      </c>
      <c r="H691">
        <v>0.28000000000000003</v>
      </c>
      <c r="I691">
        <v>0.6</v>
      </c>
      <c r="J691">
        <v>1038</v>
      </c>
      <c r="K691">
        <v>1</v>
      </c>
    </row>
    <row r="692" spans="1:11" x14ac:dyDescent="0.25">
      <c r="A692" s="1">
        <v>42052.463888888888</v>
      </c>
      <c r="B692" s="3">
        <f t="shared" si="60"/>
        <v>2015</v>
      </c>
      <c r="C692" s="3">
        <f t="shared" si="61"/>
        <v>2</v>
      </c>
      <c r="D692" s="3">
        <f t="shared" si="62"/>
        <v>11</v>
      </c>
      <c r="E692" s="3">
        <f t="shared" si="63"/>
        <v>17</v>
      </c>
      <c r="F692" s="3" t="str">
        <f t="shared" si="64"/>
        <v>201521117</v>
      </c>
      <c r="G692">
        <f t="shared" si="65"/>
        <v>6.9836065573770725</v>
      </c>
      <c r="H692">
        <v>0.28000000000000003</v>
      </c>
      <c r="I692">
        <v>0.6</v>
      </c>
      <c r="J692">
        <v>1038</v>
      </c>
      <c r="K692">
        <v>1</v>
      </c>
    </row>
    <row r="693" spans="1:11" x14ac:dyDescent="0.25">
      <c r="A693" s="1">
        <v>42052.464583333334</v>
      </c>
      <c r="B693" s="3">
        <f t="shared" si="60"/>
        <v>2015</v>
      </c>
      <c r="C693" s="3">
        <f t="shared" si="61"/>
        <v>2</v>
      </c>
      <c r="D693" s="3">
        <f t="shared" si="62"/>
        <v>11</v>
      </c>
      <c r="E693" s="3">
        <f t="shared" si="63"/>
        <v>17</v>
      </c>
      <c r="F693" s="3" t="str">
        <f t="shared" si="64"/>
        <v>201521117</v>
      </c>
      <c r="G693">
        <f t="shared" si="65"/>
        <v>6.9959016393442859</v>
      </c>
      <c r="H693">
        <v>0.28000000000000003</v>
      </c>
      <c r="I693">
        <v>0.6</v>
      </c>
      <c r="J693">
        <v>1038</v>
      </c>
      <c r="K693">
        <v>1</v>
      </c>
    </row>
    <row r="694" spans="1:11" x14ac:dyDescent="0.25">
      <c r="A694" s="1">
        <v>42052.465277777781</v>
      </c>
      <c r="B694" s="3">
        <f t="shared" si="60"/>
        <v>2015</v>
      </c>
      <c r="C694" s="3">
        <f t="shared" si="61"/>
        <v>2</v>
      </c>
      <c r="D694" s="3">
        <f t="shared" si="62"/>
        <v>11</v>
      </c>
      <c r="E694" s="3">
        <f t="shared" si="63"/>
        <v>17</v>
      </c>
      <c r="F694" s="3" t="str">
        <f t="shared" si="64"/>
        <v>201521117</v>
      </c>
      <c r="G694">
        <f t="shared" si="65"/>
        <v>7.0081967213114993</v>
      </c>
      <c r="H694">
        <v>0.28000000000000003</v>
      </c>
      <c r="I694">
        <v>0.6</v>
      </c>
      <c r="J694">
        <v>1038</v>
      </c>
      <c r="K694">
        <v>1</v>
      </c>
    </row>
    <row r="695" spans="1:11" x14ac:dyDescent="0.25">
      <c r="A695" s="1">
        <v>42052.46597222222</v>
      </c>
      <c r="B695" s="3">
        <f t="shared" si="60"/>
        <v>2015</v>
      </c>
      <c r="C695" s="3">
        <f t="shared" si="61"/>
        <v>2</v>
      </c>
      <c r="D695" s="3">
        <f t="shared" si="62"/>
        <v>11</v>
      </c>
      <c r="E695" s="3">
        <f t="shared" si="63"/>
        <v>17</v>
      </c>
      <c r="F695" s="3" t="str">
        <f t="shared" si="64"/>
        <v>201521117</v>
      </c>
      <c r="G695">
        <f t="shared" si="65"/>
        <v>7.0204918032787127</v>
      </c>
      <c r="H695">
        <v>0.28000000000000003</v>
      </c>
      <c r="I695">
        <v>0.6</v>
      </c>
      <c r="J695">
        <v>1038</v>
      </c>
      <c r="K695">
        <v>1</v>
      </c>
    </row>
    <row r="696" spans="1:11" x14ac:dyDescent="0.25">
      <c r="A696" s="1">
        <v>42052.466666666667</v>
      </c>
      <c r="B696" s="3">
        <f t="shared" si="60"/>
        <v>2015</v>
      </c>
      <c r="C696" s="3">
        <f t="shared" si="61"/>
        <v>2</v>
      </c>
      <c r="D696" s="3">
        <f t="shared" si="62"/>
        <v>11</v>
      </c>
      <c r="E696" s="3">
        <f t="shared" si="63"/>
        <v>17</v>
      </c>
      <c r="F696" s="3" t="str">
        <f t="shared" si="64"/>
        <v>201521117</v>
      </c>
      <c r="G696">
        <f t="shared" si="65"/>
        <v>7.0327868852459261</v>
      </c>
      <c r="H696">
        <v>0.28000000000000003</v>
      </c>
      <c r="I696">
        <v>0.6</v>
      </c>
      <c r="J696">
        <v>1038</v>
      </c>
      <c r="K696">
        <v>1</v>
      </c>
    </row>
    <row r="697" spans="1:11" x14ac:dyDescent="0.25">
      <c r="A697" s="1">
        <v>42052.467361111114</v>
      </c>
      <c r="B697" s="3">
        <f t="shared" si="60"/>
        <v>2015</v>
      </c>
      <c r="C697" s="3">
        <f t="shared" si="61"/>
        <v>2</v>
      </c>
      <c r="D697" s="3">
        <f t="shared" si="62"/>
        <v>11</v>
      </c>
      <c r="E697" s="3">
        <f t="shared" si="63"/>
        <v>17</v>
      </c>
      <c r="F697" s="3" t="str">
        <f t="shared" si="64"/>
        <v>201521117</v>
      </c>
      <c r="G697">
        <f t="shared" si="65"/>
        <v>7.0450819672131395</v>
      </c>
      <c r="H697">
        <v>0.28000000000000003</v>
      </c>
      <c r="I697">
        <v>0.6</v>
      </c>
      <c r="J697">
        <v>1038</v>
      </c>
      <c r="K697">
        <v>1</v>
      </c>
    </row>
    <row r="698" spans="1:11" x14ac:dyDescent="0.25">
      <c r="A698" s="1">
        <v>42052.468055555553</v>
      </c>
      <c r="B698" s="3">
        <f t="shared" si="60"/>
        <v>2015</v>
      </c>
      <c r="C698" s="3">
        <f t="shared" si="61"/>
        <v>2</v>
      </c>
      <c r="D698" s="3">
        <f t="shared" si="62"/>
        <v>11</v>
      </c>
      <c r="E698" s="3">
        <f t="shared" si="63"/>
        <v>17</v>
      </c>
      <c r="F698" s="3" t="str">
        <f t="shared" si="64"/>
        <v>201521117</v>
      </c>
      <c r="G698">
        <f t="shared" si="65"/>
        <v>7.0573770491803529</v>
      </c>
      <c r="H698">
        <v>0.28000000000000003</v>
      </c>
      <c r="I698">
        <v>0.6</v>
      </c>
      <c r="J698">
        <v>1038</v>
      </c>
      <c r="K698">
        <v>1</v>
      </c>
    </row>
    <row r="699" spans="1:11" x14ac:dyDescent="0.25">
      <c r="A699" s="1">
        <v>42052.46875</v>
      </c>
      <c r="B699" s="3">
        <f t="shared" si="60"/>
        <v>2015</v>
      </c>
      <c r="C699" s="3">
        <f t="shared" si="61"/>
        <v>2</v>
      </c>
      <c r="D699" s="3">
        <f t="shared" si="62"/>
        <v>11</v>
      </c>
      <c r="E699" s="3">
        <f t="shared" si="63"/>
        <v>17</v>
      </c>
      <c r="F699" s="3" t="str">
        <f t="shared" si="64"/>
        <v>201521117</v>
      </c>
      <c r="G699">
        <f t="shared" si="65"/>
        <v>7.0696721311475663</v>
      </c>
      <c r="H699">
        <v>0.28000000000000003</v>
      </c>
      <c r="I699">
        <v>0.6</v>
      </c>
      <c r="J699">
        <v>1038</v>
      </c>
      <c r="K699">
        <v>1</v>
      </c>
    </row>
    <row r="700" spans="1:11" x14ac:dyDescent="0.25">
      <c r="A700" s="1">
        <v>42052.469444444447</v>
      </c>
      <c r="B700" s="3">
        <f t="shared" si="60"/>
        <v>2015</v>
      </c>
      <c r="C700" s="3">
        <f t="shared" si="61"/>
        <v>2</v>
      </c>
      <c r="D700" s="3">
        <f t="shared" si="62"/>
        <v>11</v>
      </c>
      <c r="E700" s="3">
        <f t="shared" si="63"/>
        <v>17</v>
      </c>
      <c r="F700" s="3" t="str">
        <f t="shared" si="64"/>
        <v>201521117</v>
      </c>
      <c r="G700">
        <f t="shared" si="65"/>
        <v>7.0819672131147797</v>
      </c>
      <c r="H700">
        <v>0.28000000000000003</v>
      </c>
      <c r="I700">
        <v>0.6</v>
      </c>
      <c r="J700">
        <v>1038</v>
      </c>
      <c r="K700">
        <v>1</v>
      </c>
    </row>
    <row r="701" spans="1:11" x14ac:dyDescent="0.25">
      <c r="A701" s="1">
        <v>42052.470138888886</v>
      </c>
      <c r="B701" s="3">
        <f t="shared" si="60"/>
        <v>2015</v>
      </c>
      <c r="C701" s="3">
        <f t="shared" si="61"/>
        <v>2</v>
      </c>
      <c r="D701" s="3">
        <f t="shared" si="62"/>
        <v>11</v>
      </c>
      <c r="E701" s="3">
        <f t="shared" si="63"/>
        <v>17</v>
      </c>
      <c r="F701" s="3" t="str">
        <f t="shared" si="64"/>
        <v>201521117</v>
      </c>
      <c r="G701">
        <f t="shared" si="65"/>
        <v>7.0942622950819931</v>
      </c>
      <c r="H701">
        <v>0.28000000000000003</v>
      </c>
      <c r="I701">
        <v>0.6</v>
      </c>
      <c r="J701">
        <v>1038</v>
      </c>
      <c r="K701">
        <v>1</v>
      </c>
    </row>
    <row r="702" spans="1:11" x14ac:dyDescent="0.25">
      <c r="A702" s="1">
        <v>42052.470833333333</v>
      </c>
      <c r="B702" s="3">
        <f t="shared" si="60"/>
        <v>2015</v>
      </c>
      <c r="C702" s="3">
        <f t="shared" si="61"/>
        <v>2</v>
      </c>
      <c r="D702" s="3">
        <f t="shared" si="62"/>
        <v>11</v>
      </c>
      <c r="E702" s="3">
        <f t="shared" si="63"/>
        <v>17</v>
      </c>
      <c r="F702" s="3" t="str">
        <f t="shared" si="64"/>
        <v>201521117</v>
      </c>
      <c r="G702">
        <f t="shared" si="65"/>
        <v>7.1065573770492065</v>
      </c>
      <c r="H702">
        <v>0.28000000000000003</v>
      </c>
      <c r="I702">
        <v>0.6</v>
      </c>
      <c r="J702">
        <v>1038</v>
      </c>
      <c r="K702">
        <v>1</v>
      </c>
    </row>
    <row r="703" spans="1:11" x14ac:dyDescent="0.25">
      <c r="A703" s="1">
        <v>42052.47152777778</v>
      </c>
      <c r="B703" s="3">
        <f t="shared" si="60"/>
        <v>2015</v>
      </c>
      <c r="C703" s="3">
        <f t="shared" si="61"/>
        <v>2</v>
      </c>
      <c r="D703" s="3">
        <f t="shared" si="62"/>
        <v>11</v>
      </c>
      <c r="E703" s="3">
        <f t="shared" si="63"/>
        <v>17</v>
      </c>
      <c r="F703" s="3" t="str">
        <f t="shared" si="64"/>
        <v>201521117</v>
      </c>
      <c r="G703">
        <f t="shared" si="65"/>
        <v>7.1188524590164199</v>
      </c>
      <c r="H703">
        <v>0.28000000000000003</v>
      </c>
      <c r="I703">
        <v>0.6</v>
      </c>
      <c r="J703">
        <v>1038</v>
      </c>
      <c r="K703">
        <v>1</v>
      </c>
    </row>
    <row r="704" spans="1:11" x14ac:dyDescent="0.25">
      <c r="A704" s="1">
        <v>42052.472222222219</v>
      </c>
      <c r="B704" s="3">
        <f t="shared" si="60"/>
        <v>2015</v>
      </c>
      <c r="C704" s="3">
        <f t="shared" si="61"/>
        <v>2</v>
      </c>
      <c r="D704" s="3">
        <f t="shared" si="62"/>
        <v>11</v>
      </c>
      <c r="E704" s="3">
        <f t="shared" si="63"/>
        <v>17</v>
      </c>
      <c r="F704" s="3" t="str">
        <f t="shared" si="64"/>
        <v>201521117</v>
      </c>
      <c r="G704">
        <f t="shared" si="65"/>
        <v>7.1311475409836333</v>
      </c>
      <c r="H704">
        <v>0.28000000000000003</v>
      </c>
      <c r="I704">
        <v>0.6</v>
      </c>
      <c r="J704">
        <v>1038</v>
      </c>
      <c r="K704">
        <v>1</v>
      </c>
    </row>
    <row r="705" spans="1:11" x14ac:dyDescent="0.25">
      <c r="A705" s="1">
        <v>42052.472916666666</v>
      </c>
      <c r="B705" s="3">
        <f t="shared" si="60"/>
        <v>2015</v>
      </c>
      <c r="C705" s="3">
        <f t="shared" si="61"/>
        <v>2</v>
      </c>
      <c r="D705" s="3">
        <f t="shared" si="62"/>
        <v>11</v>
      </c>
      <c r="E705" s="3">
        <f t="shared" si="63"/>
        <v>17</v>
      </c>
      <c r="F705" s="3" t="str">
        <f t="shared" si="64"/>
        <v>201521117</v>
      </c>
      <c r="G705">
        <f t="shared" si="65"/>
        <v>7.1434426229508468</v>
      </c>
      <c r="H705">
        <v>0.28000000000000003</v>
      </c>
      <c r="I705">
        <v>0.6</v>
      </c>
      <c r="J705">
        <v>1038</v>
      </c>
      <c r="K705">
        <v>1</v>
      </c>
    </row>
    <row r="706" spans="1:11" x14ac:dyDescent="0.25">
      <c r="A706" s="1">
        <v>42052.473611111112</v>
      </c>
      <c r="B706" s="3">
        <f t="shared" si="60"/>
        <v>2015</v>
      </c>
      <c r="C706" s="3">
        <f t="shared" si="61"/>
        <v>2</v>
      </c>
      <c r="D706" s="3">
        <f t="shared" si="62"/>
        <v>11</v>
      </c>
      <c r="E706" s="3">
        <f t="shared" si="63"/>
        <v>17</v>
      </c>
      <c r="F706" s="3" t="str">
        <f t="shared" si="64"/>
        <v>201521117</v>
      </c>
      <c r="G706">
        <f t="shared" si="65"/>
        <v>7.1557377049180602</v>
      </c>
      <c r="H706">
        <v>0.28000000000000003</v>
      </c>
      <c r="I706">
        <v>0.6</v>
      </c>
      <c r="J706">
        <v>1038</v>
      </c>
      <c r="K706">
        <v>1</v>
      </c>
    </row>
    <row r="707" spans="1:11" x14ac:dyDescent="0.25">
      <c r="A707" s="1">
        <v>42052.474305555559</v>
      </c>
      <c r="B707" s="3">
        <f t="shared" ref="B707:B770" si="66">YEAR(A707)</f>
        <v>2015</v>
      </c>
      <c r="C707" s="3">
        <f t="shared" ref="C707:C770" si="67">MONTH(A707)</f>
        <v>2</v>
      </c>
      <c r="D707" s="3">
        <f t="shared" ref="D707:D770" si="68">HOUR(A707)</f>
        <v>11</v>
      </c>
      <c r="E707" s="3">
        <f t="shared" ref="E707:E770" si="69">DAY(A707)</f>
        <v>17</v>
      </c>
      <c r="F707" s="3" t="str">
        <f t="shared" ref="F707:F770" si="70">B707&amp;C707&amp;D707&amp;E707</f>
        <v>201521117</v>
      </c>
      <c r="G707">
        <f t="shared" si="65"/>
        <v>7.1680327868852736</v>
      </c>
      <c r="H707">
        <v>0.28000000000000003</v>
      </c>
      <c r="I707">
        <v>0.6</v>
      </c>
      <c r="J707">
        <v>1038</v>
      </c>
      <c r="K707">
        <v>1</v>
      </c>
    </row>
    <row r="708" spans="1:11" x14ac:dyDescent="0.25">
      <c r="A708" s="1">
        <v>42052.474999999999</v>
      </c>
      <c r="B708" s="3">
        <f t="shared" si="66"/>
        <v>2015</v>
      </c>
      <c r="C708" s="3">
        <f t="shared" si="67"/>
        <v>2</v>
      </c>
      <c r="D708" s="3">
        <f t="shared" si="68"/>
        <v>11</v>
      </c>
      <c r="E708" s="3">
        <f t="shared" si="69"/>
        <v>17</v>
      </c>
      <c r="F708" s="3" t="str">
        <f t="shared" si="70"/>
        <v>201521117</v>
      </c>
      <c r="G708">
        <f t="shared" si="65"/>
        <v>7.180327868852487</v>
      </c>
      <c r="H708">
        <v>0.28000000000000003</v>
      </c>
      <c r="I708">
        <v>0.6</v>
      </c>
      <c r="J708">
        <v>1038</v>
      </c>
      <c r="K708">
        <v>1</v>
      </c>
    </row>
    <row r="709" spans="1:11" x14ac:dyDescent="0.25">
      <c r="A709" s="1">
        <v>42052.475694444445</v>
      </c>
      <c r="B709" s="3">
        <f t="shared" si="66"/>
        <v>2015</v>
      </c>
      <c r="C709" s="3">
        <f t="shared" si="67"/>
        <v>2</v>
      </c>
      <c r="D709" s="3">
        <f t="shared" si="68"/>
        <v>11</v>
      </c>
      <c r="E709" s="3">
        <f t="shared" si="69"/>
        <v>17</v>
      </c>
      <c r="F709" s="3" t="str">
        <f t="shared" si="70"/>
        <v>201521117</v>
      </c>
      <c r="G709">
        <f t="shared" si="65"/>
        <v>7.1926229508197004</v>
      </c>
      <c r="H709">
        <v>0.28000000000000003</v>
      </c>
      <c r="I709">
        <v>0.6</v>
      </c>
      <c r="J709">
        <v>1038</v>
      </c>
      <c r="K709">
        <v>1</v>
      </c>
    </row>
    <row r="710" spans="1:11" x14ac:dyDescent="0.25">
      <c r="A710" s="1">
        <v>42052.476388888892</v>
      </c>
      <c r="B710" s="3">
        <f t="shared" si="66"/>
        <v>2015</v>
      </c>
      <c r="C710" s="3">
        <f t="shared" si="67"/>
        <v>2</v>
      </c>
      <c r="D710" s="3">
        <f t="shared" si="68"/>
        <v>11</v>
      </c>
      <c r="E710" s="3">
        <f t="shared" si="69"/>
        <v>17</v>
      </c>
      <c r="F710" s="3" t="str">
        <f t="shared" si="70"/>
        <v>201521117</v>
      </c>
      <c r="G710">
        <f t="shared" si="65"/>
        <v>7.2049180327869138</v>
      </c>
      <c r="H710">
        <v>0.28000000000000003</v>
      </c>
      <c r="I710">
        <v>0.6</v>
      </c>
      <c r="J710">
        <v>1038</v>
      </c>
      <c r="K710">
        <v>1</v>
      </c>
    </row>
    <row r="711" spans="1:11" x14ac:dyDescent="0.25">
      <c r="A711" s="1">
        <v>42052.477083333331</v>
      </c>
      <c r="B711" s="3">
        <f t="shared" si="66"/>
        <v>2015</v>
      </c>
      <c r="C711" s="3">
        <f t="shared" si="67"/>
        <v>2</v>
      </c>
      <c r="D711" s="3">
        <f t="shared" si="68"/>
        <v>11</v>
      </c>
      <c r="E711" s="3">
        <f t="shared" si="69"/>
        <v>17</v>
      </c>
      <c r="F711" s="3" t="str">
        <f t="shared" si="70"/>
        <v>201521117</v>
      </c>
      <c r="G711">
        <f t="shared" si="65"/>
        <v>7.2172131147541272</v>
      </c>
      <c r="H711">
        <v>0.28000000000000003</v>
      </c>
      <c r="I711">
        <v>0.6</v>
      </c>
      <c r="J711">
        <v>1038</v>
      </c>
      <c r="K711">
        <v>1</v>
      </c>
    </row>
    <row r="712" spans="1:11" x14ac:dyDescent="0.25">
      <c r="A712" s="1">
        <v>42052.477777777778</v>
      </c>
      <c r="B712" s="3">
        <f t="shared" si="66"/>
        <v>2015</v>
      </c>
      <c r="C712" s="3">
        <f t="shared" si="67"/>
        <v>2</v>
      </c>
      <c r="D712" s="3">
        <f t="shared" si="68"/>
        <v>11</v>
      </c>
      <c r="E712" s="3">
        <f t="shared" si="69"/>
        <v>17</v>
      </c>
      <c r="F712" s="3" t="str">
        <f t="shared" si="70"/>
        <v>201521117</v>
      </c>
      <c r="G712">
        <f t="shared" si="65"/>
        <v>7.2295081967213406</v>
      </c>
      <c r="H712">
        <v>0.28000000000000003</v>
      </c>
      <c r="I712">
        <v>0.6</v>
      </c>
      <c r="J712">
        <v>1038</v>
      </c>
      <c r="K712">
        <v>1</v>
      </c>
    </row>
    <row r="713" spans="1:11" x14ac:dyDescent="0.25">
      <c r="A713" s="1">
        <v>42052.478472222225</v>
      </c>
      <c r="B713" s="3">
        <f t="shared" si="66"/>
        <v>2015</v>
      </c>
      <c r="C713" s="3">
        <f t="shared" si="67"/>
        <v>2</v>
      </c>
      <c r="D713" s="3">
        <f t="shared" si="68"/>
        <v>11</v>
      </c>
      <c r="E713" s="3">
        <f t="shared" si="69"/>
        <v>17</v>
      </c>
      <c r="F713" s="3" t="str">
        <f t="shared" si="70"/>
        <v>201521117</v>
      </c>
      <c r="G713">
        <f t="shared" si="65"/>
        <v>7.241803278688554</v>
      </c>
      <c r="H713">
        <v>0.28000000000000003</v>
      </c>
      <c r="I713">
        <v>0.6</v>
      </c>
      <c r="J713">
        <v>1038</v>
      </c>
      <c r="K713">
        <v>1</v>
      </c>
    </row>
    <row r="714" spans="1:11" x14ac:dyDescent="0.25">
      <c r="A714" s="1">
        <v>42052.479166666664</v>
      </c>
      <c r="B714" s="3">
        <f t="shared" si="66"/>
        <v>2015</v>
      </c>
      <c r="C714" s="3">
        <f t="shared" si="67"/>
        <v>2</v>
      </c>
      <c r="D714" s="3">
        <f t="shared" si="68"/>
        <v>11</v>
      </c>
      <c r="E714" s="3">
        <f t="shared" si="69"/>
        <v>17</v>
      </c>
      <c r="F714" s="3" t="str">
        <f t="shared" si="70"/>
        <v>201521117</v>
      </c>
      <c r="G714">
        <f t="shared" si="65"/>
        <v>7.2540983606557674</v>
      </c>
      <c r="H714">
        <v>0.28000000000000003</v>
      </c>
      <c r="I714">
        <v>0.6</v>
      </c>
      <c r="J714">
        <v>1038</v>
      </c>
      <c r="K714">
        <v>1</v>
      </c>
    </row>
    <row r="715" spans="1:11" x14ac:dyDescent="0.25">
      <c r="A715" s="1">
        <v>42052.479861111111</v>
      </c>
      <c r="B715" s="3">
        <f t="shared" si="66"/>
        <v>2015</v>
      </c>
      <c r="C715" s="3">
        <f t="shared" si="67"/>
        <v>2</v>
      </c>
      <c r="D715" s="3">
        <f t="shared" si="68"/>
        <v>11</v>
      </c>
      <c r="E715" s="3">
        <f t="shared" si="69"/>
        <v>17</v>
      </c>
      <c r="F715" s="3" t="str">
        <f t="shared" si="70"/>
        <v>201521117</v>
      </c>
      <c r="G715">
        <f t="shared" si="65"/>
        <v>7.2663934426229808</v>
      </c>
      <c r="H715">
        <v>0.28000000000000003</v>
      </c>
      <c r="I715">
        <v>0.6</v>
      </c>
      <c r="J715">
        <v>1038</v>
      </c>
      <c r="K715">
        <v>1</v>
      </c>
    </row>
    <row r="716" spans="1:11" x14ac:dyDescent="0.25">
      <c r="A716" s="1">
        <v>42052.480555555558</v>
      </c>
      <c r="B716" s="3">
        <f t="shared" si="66"/>
        <v>2015</v>
      </c>
      <c r="C716" s="3">
        <f t="shared" si="67"/>
        <v>2</v>
      </c>
      <c r="D716" s="3">
        <f t="shared" si="68"/>
        <v>11</v>
      </c>
      <c r="E716" s="3">
        <f t="shared" si="69"/>
        <v>17</v>
      </c>
      <c r="F716" s="3" t="str">
        <f t="shared" si="70"/>
        <v>201521117</v>
      </c>
      <c r="G716">
        <f t="shared" si="65"/>
        <v>7.2786885245901942</v>
      </c>
      <c r="H716">
        <v>0.28000000000000003</v>
      </c>
      <c r="I716">
        <v>0.6</v>
      </c>
      <c r="J716">
        <v>1038</v>
      </c>
      <c r="K716">
        <v>1</v>
      </c>
    </row>
    <row r="717" spans="1:11" x14ac:dyDescent="0.25">
      <c r="A717" s="1">
        <v>42052.481249999997</v>
      </c>
      <c r="B717" s="3">
        <f t="shared" si="66"/>
        <v>2015</v>
      </c>
      <c r="C717" s="3">
        <f t="shared" si="67"/>
        <v>2</v>
      </c>
      <c r="D717" s="3">
        <f t="shared" si="68"/>
        <v>11</v>
      </c>
      <c r="E717" s="3">
        <f t="shared" si="69"/>
        <v>17</v>
      </c>
      <c r="F717" s="3" t="str">
        <f t="shared" si="70"/>
        <v>201521117</v>
      </c>
      <c r="G717">
        <f t="shared" si="65"/>
        <v>7.2909836065574076</v>
      </c>
      <c r="H717">
        <v>0.28000000000000003</v>
      </c>
      <c r="I717">
        <v>0.6</v>
      </c>
      <c r="J717">
        <v>1038</v>
      </c>
      <c r="K717">
        <v>1</v>
      </c>
    </row>
    <row r="718" spans="1:11" x14ac:dyDescent="0.25">
      <c r="A718" s="1">
        <v>42052.481944444444</v>
      </c>
      <c r="B718" s="3">
        <f t="shared" si="66"/>
        <v>2015</v>
      </c>
      <c r="C718" s="3">
        <f t="shared" si="67"/>
        <v>2</v>
      </c>
      <c r="D718" s="3">
        <f t="shared" si="68"/>
        <v>11</v>
      </c>
      <c r="E718" s="3">
        <f t="shared" si="69"/>
        <v>17</v>
      </c>
      <c r="F718" s="3" t="str">
        <f t="shared" si="70"/>
        <v>201521117</v>
      </c>
      <c r="G718">
        <f t="shared" si="65"/>
        <v>7.303278688524621</v>
      </c>
      <c r="H718">
        <v>0.28000000000000003</v>
      </c>
      <c r="I718">
        <v>0.6</v>
      </c>
      <c r="J718">
        <v>1038</v>
      </c>
      <c r="K718">
        <v>1</v>
      </c>
    </row>
    <row r="719" spans="1:11" x14ac:dyDescent="0.25">
      <c r="A719" s="1">
        <v>42052.482638888891</v>
      </c>
      <c r="B719" s="3">
        <f t="shared" si="66"/>
        <v>2015</v>
      </c>
      <c r="C719" s="3">
        <f t="shared" si="67"/>
        <v>2</v>
      </c>
      <c r="D719" s="3">
        <f t="shared" si="68"/>
        <v>11</v>
      </c>
      <c r="E719" s="3">
        <f t="shared" si="69"/>
        <v>17</v>
      </c>
      <c r="F719" s="3" t="str">
        <f t="shared" si="70"/>
        <v>201521117</v>
      </c>
      <c r="G719">
        <f t="shared" si="65"/>
        <v>7.3155737704918344</v>
      </c>
      <c r="H719">
        <v>0.28000000000000003</v>
      </c>
      <c r="I719">
        <v>0.6</v>
      </c>
      <c r="J719">
        <v>1038</v>
      </c>
      <c r="K719">
        <v>1</v>
      </c>
    </row>
    <row r="720" spans="1:11" x14ac:dyDescent="0.25">
      <c r="A720" s="1">
        <v>42052.48333333333</v>
      </c>
      <c r="B720" s="3">
        <f t="shared" si="66"/>
        <v>2015</v>
      </c>
      <c r="C720" s="3">
        <f t="shared" si="67"/>
        <v>2</v>
      </c>
      <c r="D720" s="3">
        <f t="shared" si="68"/>
        <v>11</v>
      </c>
      <c r="E720" s="3">
        <f t="shared" si="69"/>
        <v>17</v>
      </c>
      <c r="F720" s="3" t="str">
        <f t="shared" si="70"/>
        <v>201521117</v>
      </c>
      <c r="G720">
        <f t="shared" si="65"/>
        <v>7.3278688524590478</v>
      </c>
      <c r="H720">
        <v>0.28000000000000003</v>
      </c>
      <c r="I720">
        <v>0.6</v>
      </c>
      <c r="J720">
        <v>1038</v>
      </c>
      <c r="K720">
        <v>1</v>
      </c>
    </row>
    <row r="721" spans="1:11" x14ac:dyDescent="0.25">
      <c r="A721" s="1">
        <v>42052.484027777777</v>
      </c>
      <c r="B721" s="3">
        <f t="shared" si="66"/>
        <v>2015</v>
      </c>
      <c r="C721" s="3">
        <f t="shared" si="67"/>
        <v>2</v>
      </c>
      <c r="D721" s="3">
        <f t="shared" si="68"/>
        <v>11</v>
      </c>
      <c r="E721" s="3">
        <f t="shared" si="69"/>
        <v>17</v>
      </c>
      <c r="F721" s="3" t="str">
        <f t="shared" si="70"/>
        <v>201521117</v>
      </c>
      <c r="G721">
        <f t="shared" si="65"/>
        <v>7.3401639344262612</v>
      </c>
      <c r="H721">
        <v>0.28000000000000003</v>
      </c>
      <c r="I721">
        <v>0.6</v>
      </c>
      <c r="J721">
        <v>1038</v>
      </c>
      <c r="K721">
        <v>1</v>
      </c>
    </row>
    <row r="722" spans="1:11" x14ac:dyDescent="0.25">
      <c r="A722" s="1">
        <v>42052.484722222223</v>
      </c>
      <c r="B722" s="3">
        <f t="shared" si="66"/>
        <v>2015</v>
      </c>
      <c r="C722" s="3">
        <f t="shared" si="67"/>
        <v>2</v>
      </c>
      <c r="D722" s="3">
        <f t="shared" si="68"/>
        <v>11</v>
      </c>
      <c r="E722" s="3">
        <f t="shared" si="69"/>
        <v>17</v>
      </c>
      <c r="F722" s="3" t="str">
        <f t="shared" si="70"/>
        <v>201521117</v>
      </c>
      <c r="G722">
        <f t="shared" si="65"/>
        <v>7.3524590163934747</v>
      </c>
      <c r="H722">
        <v>0.28000000000000003</v>
      </c>
      <c r="I722">
        <v>0.6</v>
      </c>
      <c r="J722">
        <v>1038</v>
      </c>
      <c r="K722">
        <v>1</v>
      </c>
    </row>
    <row r="723" spans="1:11" x14ac:dyDescent="0.25">
      <c r="A723" s="1">
        <v>42052.48541666667</v>
      </c>
      <c r="B723" s="3">
        <f t="shared" si="66"/>
        <v>2015</v>
      </c>
      <c r="C723" s="3">
        <f t="shared" si="67"/>
        <v>2</v>
      </c>
      <c r="D723" s="3">
        <f t="shared" si="68"/>
        <v>11</v>
      </c>
      <c r="E723" s="3">
        <f t="shared" si="69"/>
        <v>17</v>
      </c>
      <c r="F723" s="3" t="str">
        <f t="shared" si="70"/>
        <v>201521117</v>
      </c>
      <c r="G723">
        <f t="shared" si="65"/>
        <v>7.3647540983606881</v>
      </c>
      <c r="H723">
        <v>0.28000000000000003</v>
      </c>
      <c r="I723">
        <v>0.6</v>
      </c>
      <c r="J723">
        <v>1038</v>
      </c>
      <c r="K723">
        <v>1</v>
      </c>
    </row>
    <row r="724" spans="1:11" x14ac:dyDescent="0.25">
      <c r="A724" s="1">
        <v>42052.486111111109</v>
      </c>
      <c r="B724" s="3">
        <f t="shared" si="66"/>
        <v>2015</v>
      </c>
      <c r="C724" s="3">
        <f t="shared" si="67"/>
        <v>2</v>
      </c>
      <c r="D724" s="3">
        <f t="shared" si="68"/>
        <v>11</v>
      </c>
      <c r="E724" s="3">
        <f t="shared" si="69"/>
        <v>17</v>
      </c>
      <c r="F724" s="3" t="str">
        <f t="shared" si="70"/>
        <v>201521117</v>
      </c>
      <c r="G724">
        <f t="shared" si="65"/>
        <v>7.3770491803279015</v>
      </c>
      <c r="H724">
        <v>0.28000000000000003</v>
      </c>
      <c r="I724">
        <v>0.6</v>
      </c>
      <c r="J724">
        <v>1038</v>
      </c>
      <c r="K724">
        <v>1</v>
      </c>
    </row>
    <row r="725" spans="1:11" x14ac:dyDescent="0.25">
      <c r="A725" s="1">
        <v>42052.486805555556</v>
      </c>
      <c r="B725" s="3">
        <f t="shared" si="66"/>
        <v>2015</v>
      </c>
      <c r="C725" s="3">
        <f t="shared" si="67"/>
        <v>2</v>
      </c>
      <c r="D725" s="3">
        <f t="shared" si="68"/>
        <v>11</v>
      </c>
      <c r="E725" s="3">
        <f t="shared" si="69"/>
        <v>17</v>
      </c>
      <c r="F725" s="3" t="str">
        <f t="shared" si="70"/>
        <v>201521117</v>
      </c>
      <c r="G725">
        <f t="shared" si="65"/>
        <v>7.3893442622951149</v>
      </c>
      <c r="H725">
        <v>0.28000000000000003</v>
      </c>
      <c r="I725">
        <v>0.6</v>
      </c>
      <c r="J725">
        <v>1038</v>
      </c>
      <c r="K725">
        <v>1</v>
      </c>
    </row>
    <row r="726" spans="1:11" x14ac:dyDescent="0.25">
      <c r="A726" s="1">
        <v>42052.487500000003</v>
      </c>
      <c r="B726" s="3">
        <f t="shared" si="66"/>
        <v>2015</v>
      </c>
      <c r="C726" s="3">
        <f t="shared" si="67"/>
        <v>2</v>
      </c>
      <c r="D726" s="3">
        <f t="shared" si="68"/>
        <v>11</v>
      </c>
      <c r="E726" s="3">
        <f t="shared" si="69"/>
        <v>17</v>
      </c>
      <c r="F726" s="3" t="str">
        <f t="shared" si="70"/>
        <v>201521117</v>
      </c>
      <c r="G726">
        <f t="shared" si="65"/>
        <v>7.4016393442623283</v>
      </c>
      <c r="H726">
        <v>0.28000000000000003</v>
      </c>
      <c r="I726">
        <v>0.6</v>
      </c>
      <c r="J726">
        <v>1038</v>
      </c>
      <c r="K726">
        <v>1</v>
      </c>
    </row>
    <row r="727" spans="1:11" x14ac:dyDescent="0.25">
      <c r="A727" s="1">
        <v>42052.488194444442</v>
      </c>
      <c r="B727" s="3">
        <f t="shared" si="66"/>
        <v>2015</v>
      </c>
      <c r="C727" s="3">
        <f t="shared" si="67"/>
        <v>2</v>
      </c>
      <c r="D727" s="3">
        <f t="shared" si="68"/>
        <v>11</v>
      </c>
      <c r="E727" s="3">
        <f t="shared" si="69"/>
        <v>17</v>
      </c>
      <c r="F727" s="3" t="str">
        <f t="shared" si="70"/>
        <v>201521117</v>
      </c>
      <c r="G727">
        <f t="shared" si="65"/>
        <v>7.4139344262295417</v>
      </c>
      <c r="H727">
        <v>0.28000000000000003</v>
      </c>
      <c r="I727">
        <v>0.6</v>
      </c>
      <c r="J727">
        <v>1038</v>
      </c>
      <c r="K727">
        <v>1</v>
      </c>
    </row>
    <row r="728" spans="1:11" x14ac:dyDescent="0.25">
      <c r="A728" s="1">
        <v>42052.488888888889</v>
      </c>
      <c r="B728" s="3">
        <f t="shared" si="66"/>
        <v>2015</v>
      </c>
      <c r="C728" s="3">
        <f t="shared" si="67"/>
        <v>2</v>
      </c>
      <c r="D728" s="3">
        <f t="shared" si="68"/>
        <v>11</v>
      </c>
      <c r="E728" s="3">
        <f t="shared" si="69"/>
        <v>17</v>
      </c>
      <c r="F728" s="3" t="str">
        <f t="shared" si="70"/>
        <v>201521117</v>
      </c>
      <c r="G728">
        <f t="shared" si="65"/>
        <v>7.4262295081967551</v>
      </c>
      <c r="H728">
        <v>0.28000000000000003</v>
      </c>
      <c r="I728">
        <v>0.6</v>
      </c>
      <c r="J728">
        <v>1038</v>
      </c>
      <c r="K728">
        <v>1</v>
      </c>
    </row>
    <row r="729" spans="1:11" x14ac:dyDescent="0.25">
      <c r="A729" s="1">
        <v>42052.489583333336</v>
      </c>
      <c r="B729" s="3">
        <f t="shared" si="66"/>
        <v>2015</v>
      </c>
      <c r="C729" s="3">
        <f t="shared" si="67"/>
        <v>2</v>
      </c>
      <c r="D729" s="3">
        <f t="shared" si="68"/>
        <v>11</v>
      </c>
      <c r="E729" s="3">
        <f t="shared" si="69"/>
        <v>17</v>
      </c>
      <c r="F729" s="3" t="str">
        <f t="shared" si="70"/>
        <v>201521117</v>
      </c>
      <c r="G729">
        <f t="shared" si="65"/>
        <v>7.4385245901639685</v>
      </c>
      <c r="H729">
        <v>0.28000000000000003</v>
      </c>
      <c r="I729">
        <v>0.6</v>
      </c>
      <c r="J729">
        <v>1038</v>
      </c>
      <c r="K729">
        <v>1</v>
      </c>
    </row>
    <row r="730" spans="1:11" x14ac:dyDescent="0.25">
      <c r="A730" s="1">
        <v>42052.490277777775</v>
      </c>
      <c r="B730" s="3">
        <f t="shared" si="66"/>
        <v>2015</v>
      </c>
      <c r="C730" s="3">
        <f t="shared" si="67"/>
        <v>2</v>
      </c>
      <c r="D730" s="3">
        <f t="shared" si="68"/>
        <v>11</v>
      </c>
      <c r="E730" s="3">
        <f t="shared" si="69"/>
        <v>17</v>
      </c>
      <c r="F730" s="3" t="str">
        <f t="shared" si="70"/>
        <v>201521117</v>
      </c>
      <c r="G730">
        <f t="shared" si="65"/>
        <v>7.4508196721311819</v>
      </c>
      <c r="H730">
        <v>0.28000000000000003</v>
      </c>
      <c r="I730">
        <v>0.6</v>
      </c>
      <c r="J730">
        <v>1038</v>
      </c>
      <c r="K730">
        <v>1</v>
      </c>
    </row>
    <row r="731" spans="1:11" x14ac:dyDescent="0.25">
      <c r="A731" s="1">
        <v>42052.490972222222</v>
      </c>
      <c r="B731" s="3">
        <f t="shared" si="66"/>
        <v>2015</v>
      </c>
      <c r="C731" s="3">
        <f t="shared" si="67"/>
        <v>2</v>
      </c>
      <c r="D731" s="3">
        <f t="shared" si="68"/>
        <v>11</v>
      </c>
      <c r="E731" s="3">
        <f t="shared" si="69"/>
        <v>17</v>
      </c>
      <c r="F731" s="3" t="str">
        <f t="shared" si="70"/>
        <v>201521117</v>
      </c>
      <c r="G731">
        <f t="shared" si="65"/>
        <v>7.4631147540983953</v>
      </c>
      <c r="H731">
        <v>0.28000000000000003</v>
      </c>
      <c r="I731">
        <v>0.6</v>
      </c>
      <c r="J731">
        <v>1038</v>
      </c>
      <c r="K731">
        <v>1</v>
      </c>
    </row>
    <row r="732" spans="1:11" x14ac:dyDescent="0.25">
      <c r="A732" s="1">
        <v>42052.491666666669</v>
      </c>
      <c r="B732" s="3">
        <f t="shared" si="66"/>
        <v>2015</v>
      </c>
      <c r="C732" s="3">
        <f t="shared" si="67"/>
        <v>2</v>
      </c>
      <c r="D732" s="3">
        <f t="shared" si="68"/>
        <v>11</v>
      </c>
      <c r="E732" s="3">
        <f t="shared" si="69"/>
        <v>17</v>
      </c>
      <c r="F732" s="3" t="str">
        <f t="shared" si="70"/>
        <v>201521117</v>
      </c>
      <c r="G732">
        <f t="shared" si="65"/>
        <v>7.4754098360656087</v>
      </c>
      <c r="H732">
        <v>0.28000000000000003</v>
      </c>
      <c r="I732">
        <v>0.6</v>
      </c>
      <c r="J732">
        <v>1038</v>
      </c>
      <c r="K732">
        <v>1</v>
      </c>
    </row>
    <row r="733" spans="1:11" x14ac:dyDescent="0.25">
      <c r="A733" s="1">
        <v>42052.492361111108</v>
      </c>
      <c r="B733" s="3">
        <f t="shared" si="66"/>
        <v>2015</v>
      </c>
      <c r="C733" s="3">
        <f t="shared" si="67"/>
        <v>2</v>
      </c>
      <c r="D733" s="3">
        <f t="shared" si="68"/>
        <v>11</v>
      </c>
      <c r="E733" s="3">
        <f t="shared" si="69"/>
        <v>17</v>
      </c>
      <c r="F733" s="3" t="str">
        <f t="shared" si="70"/>
        <v>201521117</v>
      </c>
      <c r="G733">
        <f t="shared" si="65"/>
        <v>7.4877049180328221</v>
      </c>
      <c r="H733">
        <v>0.28000000000000003</v>
      </c>
      <c r="I733">
        <v>0.6</v>
      </c>
      <c r="J733">
        <v>1038</v>
      </c>
      <c r="K733">
        <v>1</v>
      </c>
    </row>
    <row r="734" spans="1:11" x14ac:dyDescent="0.25">
      <c r="A734" s="1">
        <v>42052.493055555555</v>
      </c>
      <c r="B734" s="3">
        <f t="shared" si="66"/>
        <v>2015</v>
      </c>
      <c r="C734" s="3">
        <f t="shared" si="67"/>
        <v>2</v>
      </c>
      <c r="D734" s="3">
        <f t="shared" si="68"/>
        <v>11</v>
      </c>
      <c r="E734" s="3">
        <f t="shared" si="69"/>
        <v>17</v>
      </c>
      <c r="F734" s="3" t="str">
        <f t="shared" si="70"/>
        <v>201521117</v>
      </c>
      <c r="G734">
        <f t="shared" si="65"/>
        <v>7.5000000000000355</v>
      </c>
      <c r="H734">
        <v>0.28000000000000003</v>
      </c>
      <c r="I734">
        <v>0.6</v>
      </c>
      <c r="J734">
        <v>1038</v>
      </c>
      <c r="K734">
        <v>1</v>
      </c>
    </row>
    <row r="735" spans="1:11" x14ac:dyDescent="0.25">
      <c r="A735" s="1">
        <v>42052.493750000001</v>
      </c>
      <c r="B735" s="3">
        <f t="shared" si="66"/>
        <v>2015</v>
      </c>
      <c r="C735" s="3">
        <f t="shared" si="67"/>
        <v>2</v>
      </c>
      <c r="D735" s="3">
        <f t="shared" si="68"/>
        <v>11</v>
      </c>
      <c r="E735" s="3">
        <f t="shared" si="69"/>
        <v>17</v>
      </c>
      <c r="F735" s="3" t="str">
        <f t="shared" si="70"/>
        <v>201521117</v>
      </c>
      <c r="G735">
        <f t="shared" si="65"/>
        <v>7.5122950819672489</v>
      </c>
      <c r="H735">
        <v>0.28000000000000003</v>
      </c>
      <c r="I735">
        <v>0.6</v>
      </c>
      <c r="J735">
        <v>1038</v>
      </c>
      <c r="K735">
        <v>1</v>
      </c>
    </row>
    <row r="736" spans="1:11" x14ac:dyDescent="0.25">
      <c r="A736" s="1">
        <v>42052.494444444441</v>
      </c>
      <c r="B736" s="3">
        <f t="shared" si="66"/>
        <v>2015</v>
      </c>
      <c r="C736" s="3">
        <f t="shared" si="67"/>
        <v>2</v>
      </c>
      <c r="D736" s="3">
        <f t="shared" si="68"/>
        <v>11</v>
      </c>
      <c r="E736" s="3">
        <f t="shared" si="69"/>
        <v>17</v>
      </c>
      <c r="F736" s="3" t="str">
        <f t="shared" si="70"/>
        <v>201521117</v>
      </c>
      <c r="G736">
        <f t="shared" si="65"/>
        <v>7.5245901639344623</v>
      </c>
      <c r="H736">
        <v>0.28000000000000003</v>
      </c>
      <c r="I736">
        <v>0.6</v>
      </c>
      <c r="J736">
        <v>1038</v>
      </c>
      <c r="K736">
        <v>1</v>
      </c>
    </row>
    <row r="737" spans="1:11" x14ac:dyDescent="0.25">
      <c r="A737" s="1">
        <v>42052.495138888888</v>
      </c>
      <c r="B737" s="3">
        <f t="shared" si="66"/>
        <v>2015</v>
      </c>
      <c r="C737" s="3">
        <f t="shared" si="67"/>
        <v>2</v>
      </c>
      <c r="D737" s="3">
        <f t="shared" si="68"/>
        <v>11</v>
      </c>
      <c r="E737" s="3">
        <f t="shared" si="69"/>
        <v>17</v>
      </c>
      <c r="F737" s="3" t="str">
        <f t="shared" si="70"/>
        <v>201521117</v>
      </c>
      <c r="G737">
        <f t="shared" si="65"/>
        <v>7.5368852459016757</v>
      </c>
      <c r="H737">
        <v>0.28000000000000003</v>
      </c>
      <c r="I737">
        <v>0.6</v>
      </c>
      <c r="J737">
        <v>1038</v>
      </c>
      <c r="K737">
        <v>1</v>
      </c>
    </row>
    <row r="738" spans="1:11" x14ac:dyDescent="0.25">
      <c r="A738" s="1">
        <v>42052.495833333334</v>
      </c>
      <c r="B738" s="3">
        <f t="shared" si="66"/>
        <v>2015</v>
      </c>
      <c r="C738" s="3">
        <f t="shared" si="67"/>
        <v>2</v>
      </c>
      <c r="D738" s="3">
        <f t="shared" si="68"/>
        <v>11</v>
      </c>
      <c r="E738" s="3">
        <f t="shared" si="69"/>
        <v>17</v>
      </c>
      <c r="F738" s="3" t="str">
        <f t="shared" si="70"/>
        <v>201521117</v>
      </c>
      <c r="G738">
        <f t="shared" si="65"/>
        <v>7.5491803278688892</v>
      </c>
      <c r="H738">
        <v>0.28000000000000003</v>
      </c>
      <c r="I738">
        <v>0.6</v>
      </c>
      <c r="J738">
        <v>1038</v>
      </c>
      <c r="K738">
        <v>1</v>
      </c>
    </row>
    <row r="739" spans="1:11" x14ac:dyDescent="0.25">
      <c r="A739" s="1">
        <v>42052.496527777781</v>
      </c>
      <c r="B739" s="3">
        <f t="shared" si="66"/>
        <v>2015</v>
      </c>
      <c r="C739" s="3">
        <f t="shared" si="67"/>
        <v>2</v>
      </c>
      <c r="D739" s="3">
        <f t="shared" si="68"/>
        <v>11</v>
      </c>
      <c r="E739" s="3">
        <f t="shared" si="69"/>
        <v>17</v>
      </c>
      <c r="F739" s="3" t="str">
        <f t="shared" si="70"/>
        <v>201521117</v>
      </c>
      <c r="G739">
        <f t="shared" si="65"/>
        <v>7.5614754098361026</v>
      </c>
      <c r="H739">
        <v>0.28000000000000003</v>
      </c>
      <c r="I739">
        <v>0.6</v>
      </c>
      <c r="J739">
        <v>1038</v>
      </c>
      <c r="K739">
        <v>1</v>
      </c>
    </row>
    <row r="740" spans="1:11" x14ac:dyDescent="0.25">
      <c r="A740" s="1">
        <v>42052.49722222222</v>
      </c>
      <c r="B740" s="3">
        <f t="shared" si="66"/>
        <v>2015</v>
      </c>
      <c r="C740" s="3">
        <f t="shared" si="67"/>
        <v>2</v>
      </c>
      <c r="D740" s="3">
        <f t="shared" si="68"/>
        <v>11</v>
      </c>
      <c r="E740" s="3">
        <f t="shared" si="69"/>
        <v>17</v>
      </c>
      <c r="F740" s="3" t="str">
        <f t="shared" si="70"/>
        <v>201521117</v>
      </c>
      <c r="G740">
        <f t="shared" si="65"/>
        <v>7.573770491803316</v>
      </c>
      <c r="H740">
        <v>0.28000000000000003</v>
      </c>
      <c r="I740">
        <v>0.6</v>
      </c>
      <c r="J740">
        <v>1038</v>
      </c>
      <c r="K740">
        <v>1</v>
      </c>
    </row>
    <row r="741" spans="1:11" x14ac:dyDescent="0.25">
      <c r="A741" s="1">
        <v>42052.497916666667</v>
      </c>
      <c r="B741" s="3">
        <f t="shared" si="66"/>
        <v>2015</v>
      </c>
      <c r="C741" s="3">
        <f t="shared" si="67"/>
        <v>2</v>
      </c>
      <c r="D741" s="3">
        <f t="shared" si="68"/>
        <v>11</v>
      </c>
      <c r="E741" s="3">
        <f t="shared" si="69"/>
        <v>17</v>
      </c>
      <c r="F741" s="3" t="str">
        <f t="shared" si="70"/>
        <v>201521117</v>
      </c>
      <c r="G741">
        <f t="shared" si="65"/>
        <v>7.5860655737705294</v>
      </c>
      <c r="H741">
        <v>0.28000000000000003</v>
      </c>
      <c r="I741">
        <v>0.6</v>
      </c>
      <c r="J741">
        <v>1038</v>
      </c>
      <c r="K741">
        <v>1</v>
      </c>
    </row>
    <row r="742" spans="1:11" x14ac:dyDescent="0.25">
      <c r="A742" s="1">
        <v>42052.498611111114</v>
      </c>
      <c r="B742" s="3">
        <f t="shared" si="66"/>
        <v>2015</v>
      </c>
      <c r="C742" s="3">
        <f t="shared" si="67"/>
        <v>2</v>
      </c>
      <c r="D742" s="3">
        <f t="shared" si="68"/>
        <v>11</v>
      </c>
      <c r="E742" s="3">
        <f t="shared" si="69"/>
        <v>17</v>
      </c>
      <c r="F742" s="3" t="str">
        <f t="shared" si="70"/>
        <v>201521117</v>
      </c>
      <c r="G742">
        <f t="shared" ref="G742:G805" si="71">G741+3/244</f>
        <v>7.5983606557377428</v>
      </c>
      <c r="H742">
        <v>0.28000000000000003</v>
      </c>
      <c r="I742">
        <v>0.6</v>
      </c>
      <c r="J742">
        <v>1038</v>
      </c>
      <c r="K742">
        <v>1</v>
      </c>
    </row>
    <row r="743" spans="1:11" x14ac:dyDescent="0.25">
      <c r="A743" s="1">
        <v>42052.499305555553</v>
      </c>
      <c r="B743" s="3">
        <f t="shared" si="66"/>
        <v>2015</v>
      </c>
      <c r="C743" s="3">
        <f t="shared" si="67"/>
        <v>2</v>
      </c>
      <c r="D743" s="3">
        <f t="shared" si="68"/>
        <v>11</v>
      </c>
      <c r="E743" s="3">
        <f t="shared" si="69"/>
        <v>17</v>
      </c>
      <c r="F743" s="3" t="str">
        <f t="shared" si="70"/>
        <v>201521117</v>
      </c>
      <c r="G743">
        <f t="shared" si="71"/>
        <v>7.6106557377049562</v>
      </c>
      <c r="H743">
        <v>0.28000000000000003</v>
      </c>
      <c r="I743">
        <v>0.6</v>
      </c>
      <c r="J743">
        <v>1038</v>
      </c>
      <c r="K743">
        <v>1</v>
      </c>
    </row>
    <row r="744" spans="1:11" x14ac:dyDescent="0.25">
      <c r="A744" s="1">
        <v>42052.5</v>
      </c>
      <c r="B744" s="3">
        <f t="shared" si="66"/>
        <v>2015</v>
      </c>
      <c r="C744" s="3">
        <f t="shared" si="67"/>
        <v>2</v>
      </c>
      <c r="D744" s="3">
        <f t="shared" si="68"/>
        <v>12</v>
      </c>
      <c r="E744" s="3">
        <f t="shared" si="69"/>
        <v>17</v>
      </c>
      <c r="F744" s="3" t="str">
        <f t="shared" si="70"/>
        <v>201521217</v>
      </c>
      <c r="G744">
        <f t="shared" si="71"/>
        <v>7.6229508196721696</v>
      </c>
      <c r="H744">
        <v>0.28000000000000003</v>
      </c>
      <c r="I744">
        <v>0.6</v>
      </c>
      <c r="J744">
        <v>1038</v>
      </c>
      <c r="K744">
        <v>1</v>
      </c>
    </row>
    <row r="745" spans="1:11" x14ac:dyDescent="0.25">
      <c r="A745" s="1">
        <v>42052.500694444447</v>
      </c>
      <c r="B745" s="3">
        <f t="shared" si="66"/>
        <v>2015</v>
      </c>
      <c r="C745" s="3">
        <f t="shared" si="67"/>
        <v>2</v>
      </c>
      <c r="D745" s="3">
        <f t="shared" si="68"/>
        <v>12</v>
      </c>
      <c r="E745" s="3">
        <f t="shared" si="69"/>
        <v>17</v>
      </c>
      <c r="F745" s="3" t="str">
        <f t="shared" si="70"/>
        <v>201521217</v>
      </c>
      <c r="G745">
        <f t="shared" si="71"/>
        <v>7.635245901639383</v>
      </c>
      <c r="H745">
        <v>0.28000000000000003</v>
      </c>
      <c r="I745">
        <v>0.6</v>
      </c>
      <c r="J745">
        <v>1038</v>
      </c>
      <c r="K745">
        <v>1</v>
      </c>
    </row>
    <row r="746" spans="1:11" x14ac:dyDescent="0.25">
      <c r="A746" s="1">
        <v>42052.501388888886</v>
      </c>
      <c r="B746" s="3">
        <f t="shared" si="66"/>
        <v>2015</v>
      </c>
      <c r="C746" s="3">
        <f t="shared" si="67"/>
        <v>2</v>
      </c>
      <c r="D746" s="3">
        <f t="shared" si="68"/>
        <v>12</v>
      </c>
      <c r="E746" s="3">
        <f t="shared" si="69"/>
        <v>17</v>
      </c>
      <c r="F746" s="3" t="str">
        <f t="shared" si="70"/>
        <v>201521217</v>
      </c>
      <c r="G746">
        <f t="shared" si="71"/>
        <v>7.6475409836065964</v>
      </c>
      <c r="H746">
        <v>0.28000000000000003</v>
      </c>
      <c r="I746">
        <v>0.6</v>
      </c>
      <c r="J746">
        <v>1038</v>
      </c>
      <c r="K746">
        <v>1</v>
      </c>
    </row>
    <row r="747" spans="1:11" x14ac:dyDescent="0.25">
      <c r="A747" s="1">
        <v>42052.502083333333</v>
      </c>
      <c r="B747" s="3">
        <f t="shared" si="66"/>
        <v>2015</v>
      </c>
      <c r="C747" s="3">
        <f t="shared" si="67"/>
        <v>2</v>
      </c>
      <c r="D747" s="3">
        <f t="shared" si="68"/>
        <v>12</v>
      </c>
      <c r="E747" s="3">
        <f t="shared" si="69"/>
        <v>17</v>
      </c>
      <c r="F747" s="3" t="str">
        <f t="shared" si="70"/>
        <v>201521217</v>
      </c>
      <c r="G747">
        <f t="shared" si="71"/>
        <v>7.6598360655738098</v>
      </c>
      <c r="H747">
        <v>0.28000000000000003</v>
      </c>
      <c r="I747">
        <v>0.6</v>
      </c>
      <c r="J747">
        <v>1038</v>
      </c>
      <c r="K747">
        <v>1</v>
      </c>
    </row>
    <row r="748" spans="1:11" x14ac:dyDescent="0.25">
      <c r="A748" s="1">
        <v>42052.50277777778</v>
      </c>
      <c r="B748" s="3">
        <f t="shared" si="66"/>
        <v>2015</v>
      </c>
      <c r="C748" s="3">
        <f t="shared" si="67"/>
        <v>2</v>
      </c>
      <c r="D748" s="3">
        <f t="shared" si="68"/>
        <v>12</v>
      </c>
      <c r="E748" s="3">
        <f t="shared" si="69"/>
        <v>17</v>
      </c>
      <c r="F748" s="3" t="str">
        <f t="shared" si="70"/>
        <v>201521217</v>
      </c>
      <c r="G748">
        <f t="shared" si="71"/>
        <v>7.6721311475410232</v>
      </c>
      <c r="H748">
        <v>0.28000000000000003</v>
      </c>
      <c r="I748">
        <v>0.6</v>
      </c>
      <c r="J748">
        <v>1038</v>
      </c>
      <c r="K748">
        <v>1</v>
      </c>
    </row>
    <row r="749" spans="1:11" x14ac:dyDescent="0.25">
      <c r="A749" s="1">
        <v>42052.503472222219</v>
      </c>
      <c r="B749" s="3">
        <f t="shared" si="66"/>
        <v>2015</v>
      </c>
      <c r="C749" s="3">
        <f t="shared" si="67"/>
        <v>2</v>
      </c>
      <c r="D749" s="3">
        <f t="shared" si="68"/>
        <v>12</v>
      </c>
      <c r="E749" s="3">
        <f t="shared" si="69"/>
        <v>17</v>
      </c>
      <c r="F749" s="3" t="str">
        <f t="shared" si="70"/>
        <v>201521217</v>
      </c>
      <c r="G749">
        <f t="shared" si="71"/>
        <v>7.6844262295082366</v>
      </c>
      <c r="H749">
        <v>0.28000000000000003</v>
      </c>
      <c r="I749">
        <v>0.6</v>
      </c>
      <c r="J749">
        <v>1038</v>
      </c>
      <c r="K749">
        <v>1</v>
      </c>
    </row>
    <row r="750" spans="1:11" x14ac:dyDescent="0.25">
      <c r="A750" s="1">
        <v>42052.504166666666</v>
      </c>
      <c r="B750" s="3">
        <f t="shared" si="66"/>
        <v>2015</v>
      </c>
      <c r="C750" s="3">
        <f t="shared" si="67"/>
        <v>2</v>
      </c>
      <c r="D750" s="3">
        <f t="shared" si="68"/>
        <v>12</v>
      </c>
      <c r="E750" s="3">
        <f t="shared" si="69"/>
        <v>17</v>
      </c>
      <c r="F750" s="3" t="str">
        <f t="shared" si="70"/>
        <v>201521217</v>
      </c>
      <c r="G750">
        <f t="shared" si="71"/>
        <v>7.69672131147545</v>
      </c>
      <c r="H750">
        <v>0.28000000000000003</v>
      </c>
      <c r="I750">
        <v>0.6</v>
      </c>
      <c r="J750">
        <v>1038</v>
      </c>
      <c r="K750">
        <v>1</v>
      </c>
    </row>
    <row r="751" spans="1:11" x14ac:dyDescent="0.25">
      <c r="A751" s="1">
        <v>42052.504861111112</v>
      </c>
      <c r="B751" s="3">
        <f t="shared" si="66"/>
        <v>2015</v>
      </c>
      <c r="C751" s="3">
        <f t="shared" si="67"/>
        <v>2</v>
      </c>
      <c r="D751" s="3">
        <f t="shared" si="68"/>
        <v>12</v>
      </c>
      <c r="E751" s="3">
        <f t="shared" si="69"/>
        <v>17</v>
      </c>
      <c r="F751" s="3" t="str">
        <f t="shared" si="70"/>
        <v>201521217</v>
      </c>
      <c r="G751">
        <f t="shared" si="71"/>
        <v>7.7090163934426634</v>
      </c>
      <c r="H751">
        <v>0.28000000000000003</v>
      </c>
      <c r="I751">
        <v>0.6</v>
      </c>
      <c r="J751">
        <v>1038</v>
      </c>
      <c r="K751">
        <v>1</v>
      </c>
    </row>
    <row r="752" spans="1:11" x14ac:dyDescent="0.25">
      <c r="A752" s="1">
        <v>42052.505555555559</v>
      </c>
      <c r="B752" s="3">
        <f t="shared" si="66"/>
        <v>2015</v>
      </c>
      <c r="C752" s="3">
        <f t="shared" si="67"/>
        <v>2</v>
      </c>
      <c r="D752" s="3">
        <f t="shared" si="68"/>
        <v>12</v>
      </c>
      <c r="E752" s="3">
        <f t="shared" si="69"/>
        <v>17</v>
      </c>
      <c r="F752" s="3" t="str">
        <f t="shared" si="70"/>
        <v>201521217</v>
      </c>
      <c r="G752">
        <f t="shared" si="71"/>
        <v>7.7213114754098768</v>
      </c>
      <c r="H752">
        <v>0.28000000000000003</v>
      </c>
      <c r="I752">
        <v>0.6</v>
      </c>
      <c r="J752">
        <v>1038</v>
      </c>
      <c r="K752">
        <v>1</v>
      </c>
    </row>
    <row r="753" spans="1:11" x14ac:dyDescent="0.25">
      <c r="A753" s="1">
        <v>42052.506249999999</v>
      </c>
      <c r="B753" s="3">
        <f t="shared" si="66"/>
        <v>2015</v>
      </c>
      <c r="C753" s="3">
        <f t="shared" si="67"/>
        <v>2</v>
      </c>
      <c r="D753" s="3">
        <f t="shared" si="68"/>
        <v>12</v>
      </c>
      <c r="E753" s="3">
        <f t="shared" si="69"/>
        <v>17</v>
      </c>
      <c r="F753" s="3" t="str">
        <f t="shared" si="70"/>
        <v>201521217</v>
      </c>
      <c r="G753">
        <f t="shared" si="71"/>
        <v>7.7336065573770902</v>
      </c>
      <c r="H753">
        <v>0.28000000000000003</v>
      </c>
      <c r="I753">
        <v>0.6</v>
      </c>
      <c r="J753">
        <v>1038</v>
      </c>
      <c r="K753">
        <v>1</v>
      </c>
    </row>
    <row r="754" spans="1:11" x14ac:dyDescent="0.25">
      <c r="A754" s="1">
        <v>42052.506944444445</v>
      </c>
      <c r="B754" s="3">
        <f t="shared" si="66"/>
        <v>2015</v>
      </c>
      <c r="C754" s="3">
        <f t="shared" si="67"/>
        <v>2</v>
      </c>
      <c r="D754" s="3">
        <f t="shared" si="68"/>
        <v>12</v>
      </c>
      <c r="E754" s="3">
        <f t="shared" si="69"/>
        <v>17</v>
      </c>
      <c r="F754" s="3" t="str">
        <f t="shared" si="70"/>
        <v>201521217</v>
      </c>
      <c r="G754">
        <f t="shared" si="71"/>
        <v>7.7459016393443036</v>
      </c>
      <c r="H754">
        <v>0.28000000000000003</v>
      </c>
      <c r="I754">
        <v>0.6</v>
      </c>
      <c r="J754">
        <v>1038</v>
      </c>
      <c r="K754">
        <v>1</v>
      </c>
    </row>
    <row r="755" spans="1:11" x14ac:dyDescent="0.25">
      <c r="A755" s="1">
        <v>42052.507638888892</v>
      </c>
      <c r="B755" s="3">
        <f t="shared" si="66"/>
        <v>2015</v>
      </c>
      <c r="C755" s="3">
        <f t="shared" si="67"/>
        <v>2</v>
      </c>
      <c r="D755" s="3">
        <f t="shared" si="68"/>
        <v>12</v>
      </c>
      <c r="E755" s="3">
        <f t="shared" si="69"/>
        <v>17</v>
      </c>
      <c r="F755" s="3" t="str">
        <f t="shared" si="70"/>
        <v>201521217</v>
      </c>
      <c r="G755">
        <f t="shared" si="71"/>
        <v>7.7581967213115171</v>
      </c>
      <c r="H755">
        <v>0.28000000000000003</v>
      </c>
      <c r="I755">
        <v>0.6</v>
      </c>
      <c r="J755">
        <v>1038</v>
      </c>
      <c r="K755">
        <v>1</v>
      </c>
    </row>
    <row r="756" spans="1:11" x14ac:dyDescent="0.25">
      <c r="A756" s="1">
        <v>42052.508333333331</v>
      </c>
      <c r="B756" s="3">
        <f t="shared" si="66"/>
        <v>2015</v>
      </c>
      <c r="C756" s="3">
        <f t="shared" si="67"/>
        <v>2</v>
      </c>
      <c r="D756" s="3">
        <f t="shared" si="68"/>
        <v>12</v>
      </c>
      <c r="E756" s="3">
        <f t="shared" si="69"/>
        <v>17</v>
      </c>
      <c r="F756" s="3" t="str">
        <f t="shared" si="70"/>
        <v>201521217</v>
      </c>
      <c r="G756">
        <f t="shared" si="71"/>
        <v>7.7704918032787305</v>
      </c>
      <c r="H756">
        <v>0.28000000000000003</v>
      </c>
      <c r="I756">
        <v>0.6</v>
      </c>
      <c r="J756">
        <v>1038</v>
      </c>
      <c r="K756">
        <v>1</v>
      </c>
    </row>
    <row r="757" spans="1:11" x14ac:dyDescent="0.25">
      <c r="A757" s="1">
        <v>42052.509027777778</v>
      </c>
      <c r="B757" s="3">
        <f t="shared" si="66"/>
        <v>2015</v>
      </c>
      <c r="C757" s="3">
        <f t="shared" si="67"/>
        <v>2</v>
      </c>
      <c r="D757" s="3">
        <f t="shared" si="68"/>
        <v>12</v>
      </c>
      <c r="E757" s="3">
        <f t="shared" si="69"/>
        <v>17</v>
      </c>
      <c r="F757" s="3" t="str">
        <f t="shared" si="70"/>
        <v>201521217</v>
      </c>
      <c r="G757">
        <f t="shared" si="71"/>
        <v>7.7827868852459439</v>
      </c>
      <c r="H757">
        <v>0.28000000000000003</v>
      </c>
      <c r="I757">
        <v>0.6</v>
      </c>
      <c r="J757">
        <v>1038</v>
      </c>
      <c r="K757">
        <v>1</v>
      </c>
    </row>
    <row r="758" spans="1:11" x14ac:dyDescent="0.25">
      <c r="A758" s="1">
        <v>42052.509722222225</v>
      </c>
      <c r="B758" s="3">
        <f t="shared" si="66"/>
        <v>2015</v>
      </c>
      <c r="C758" s="3">
        <f t="shared" si="67"/>
        <v>2</v>
      </c>
      <c r="D758" s="3">
        <f t="shared" si="68"/>
        <v>12</v>
      </c>
      <c r="E758" s="3">
        <f t="shared" si="69"/>
        <v>17</v>
      </c>
      <c r="F758" s="3" t="str">
        <f t="shared" si="70"/>
        <v>201521217</v>
      </c>
      <c r="G758">
        <f t="shared" si="71"/>
        <v>7.7950819672131573</v>
      </c>
      <c r="H758">
        <v>0.28000000000000003</v>
      </c>
      <c r="I758">
        <v>0.6</v>
      </c>
      <c r="J758">
        <v>1038</v>
      </c>
      <c r="K758">
        <v>1</v>
      </c>
    </row>
    <row r="759" spans="1:11" x14ac:dyDescent="0.25">
      <c r="A759" s="1">
        <v>42052.510416666664</v>
      </c>
      <c r="B759" s="3">
        <f t="shared" si="66"/>
        <v>2015</v>
      </c>
      <c r="C759" s="3">
        <f t="shared" si="67"/>
        <v>2</v>
      </c>
      <c r="D759" s="3">
        <f t="shared" si="68"/>
        <v>12</v>
      </c>
      <c r="E759" s="3">
        <f t="shared" si="69"/>
        <v>17</v>
      </c>
      <c r="F759" s="3" t="str">
        <f t="shared" si="70"/>
        <v>201521217</v>
      </c>
      <c r="G759">
        <f t="shared" si="71"/>
        <v>7.8073770491803707</v>
      </c>
      <c r="H759">
        <v>0.28000000000000003</v>
      </c>
      <c r="I759">
        <v>0.6</v>
      </c>
      <c r="J759">
        <v>1038</v>
      </c>
      <c r="K759">
        <v>1</v>
      </c>
    </row>
    <row r="760" spans="1:11" x14ac:dyDescent="0.25">
      <c r="A760" s="1">
        <v>42052.511111111111</v>
      </c>
      <c r="B760" s="3">
        <f t="shared" si="66"/>
        <v>2015</v>
      </c>
      <c r="C760" s="3">
        <f t="shared" si="67"/>
        <v>2</v>
      </c>
      <c r="D760" s="3">
        <f t="shared" si="68"/>
        <v>12</v>
      </c>
      <c r="E760" s="3">
        <f t="shared" si="69"/>
        <v>17</v>
      </c>
      <c r="F760" s="3" t="str">
        <f t="shared" si="70"/>
        <v>201521217</v>
      </c>
      <c r="G760">
        <f t="shared" si="71"/>
        <v>7.8196721311475841</v>
      </c>
      <c r="H760">
        <v>0.28000000000000003</v>
      </c>
      <c r="I760">
        <v>0.6</v>
      </c>
      <c r="J760">
        <v>1038</v>
      </c>
      <c r="K760">
        <v>1</v>
      </c>
    </row>
    <row r="761" spans="1:11" x14ac:dyDescent="0.25">
      <c r="A761" s="1">
        <v>42052.511805555558</v>
      </c>
      <c r="B761" s="3">
        <f t="shared" si="66"/>
        <v>2015</v>
      </c>
      <c r="C761" s="3">
        <f t="shared" si="67"/>
        <v>2</v>
      </c>
      <c r="D761" s="3">
        <f t="shared" si="68"/>
        <v>12</v>
      </c>
      <c r="E761" s="3">
        <f t="shared" si="69"/>
        <v>17</v>
      </c>
      <c r="F761" s="3" t="str">
        <f t="shared" si="70"/>
        <v>201521217</v>
      </c>
      <c r="G761">
        <f t="shared" si="71"/>
        <v>7.8319672131147975</v>
      </c>
      <c r="H761">
        <v>0.28000000000000003</v>
      </c>
      <c r="I761">
        <v>0.6</v>
      </c>
      <c r="J761">
        <v>1038</v>
      </c>
      <c r="K761">
        <v>1</v>
      </c>
    </row>
    <row r="762" spans="1:11" x14ac:dyDescent="0.25">
      <c r="A762" s="1">
        <v>42052.512499999997</v>
      </c>
      <c r="B762" s="3">
        <f t="shared" si="66"/>
        <v>2015</v>
      </c>
      <c r="C762" s="3">
        <f t="shared" si="67"/>
        <v>2</v>
      </c>
      <c r="D762" s="3">
        <f t="shared" si="68"/>
        <v>12</v>
      </c>
      <c r="E762" s="3">
        <f t="shared" si="69"/>
        <v>17</v>
      </c>
      <c r="F762" s="3" t="str">
        <f t="shared" si="70"/>
        <v>201521217</v>
      </c>
      <c r="G762">
        <f t="shared" si="71"/>
        <v>7.8442622950820109</v>
      </c>
      <c r="H762">
        <v>0.28000000000000003</v>
      </c>
      <c r="I762">
        <v>0.6</v>
      </c>
      <c r="J762">
        <v>1038</v>
      </c>
      <c r="K762">
        <v>1</v>
      </c>
    </row>
    <row r="763" spans="1:11" x14ac:dyDescent="0.25">
      <c r="A763" s="1">
        <v>42052.513194444444</v>
      </c>
      <c r="B763" s="3">
        <f t="shared" si="66"/>
        <v>2015</v>
      </c>
      <c r="C763" s="3">
        <f t="shared" si="67"/>
        <v>2</v>
      </c>
      <c r="D763" s="3">
        <f t="shared" si="68"/>
        <v>12</v>
      </c>
      <c r="E763" s="3">
        <f t="shared" si="69"/>
        <v>17</v>
      </c>
      <c r="F763" s="3" t="str">
        <f t="shared" si="70"/>
        <v>201521217</v>
      </c>
      <c r="G763">
        <f t="shared" si="71"/>
        <v>7.8565573770492243</v>
      </c>
      <c r="H763">
        <v>0.28000000000000003</v>
      </c>
      <c r="I763">
        <v>0.6</v>
      </c>
      <c r="J763">
        <v>1038</v>
      </c>
      <c r="K763">
        <v>1</v>
      </c>
    </row>
    <row r="764" spans="1:11" x14ac:dyDescent="0.25">
      <c r="A764" s="1">
        <v>42052.513888888891</v>
      </c>
      <c r="B764" s="3">
        <f t="shared" si="66"/>
        <v>2015</v>
      </c>
      <c r="C764" s="3">
        <f t="shared" si="67"/>
        <v>2</v>
      </c>
      <c r="D764" s="3">
        <f t="shared" si="68"/>
        <v>12</v>
      </c>
      <c r="E764" s="3">
        <f t="shared" si="69"/>
        <v>17</v>
      </c>
      <c r="F764" s="3" t="str">
        <f t="shared" si="70"/>
        <v>201521217</v>
      </c>
      <c r="G764">
        <f t="shared" si="71"/>
        <v>7.8688524590164377</v>
      </c>
      <c r="H764">
        <v>0.28000000000000003</v>
      </c>
      <c r="I764">
        <v>0.6</v>
      </c>
      <c r="J764">
        <v>1038</v>
      </c>
      <c r="K764">
        <v>1</v>
      </c>
    </row>
    <row r="765" spans="1:11" x14ac:dyDescent="0.25">
      <c r="A765" s="1">
        <v>42052.51458333333</v>
      </c>
      <c r="B765" s="3">
        <f t="shared" si="66"/>
        <v>2015</v>
      </c>
      <c r="C765" s="3">
        <f t="shared" si="67"/>
        <v>2</v>
      </c>
      <c r="D765" s="3">
        <f t="shared" si="68"/>
        <v>12</v>
      </c>
      <c r="E765" s="3">
        <f t="shared" si="69"/>
        <v>17</v>
      </c>
      <c r="F765" s="3" t="str">
        <f t="shared" si="70"/>
        <v>201521217</v>
      </c>
      <c r="G765">
        <f t="shared" si="71"/>
        <v>7.8811475409836511</v>
      </c>
      <c r="H765">
        <v>0.28000000000000003</v>
      </c>
      <c r="I765">
        <v>0.6</v>
      </c>
      <c r="J765">
        <v>1038</v>
      </c>
      <c r="K765">
        <v>1</v>
      </c>
    </row>
    <row r="766" spans="1:11" x14ac:dyDescent="0.25">
      <c r="A766" s="1">
        <v>42052.515277777777</v>
      </c>
      <c r="B766" s="3">
        <f t="shared" si="66"/>
        <v>2015</v>
      </c>
      <c r="C766" s="3">
        <f t="shared" si="67"/>
        <v>2</v>
      </c>
      <c r="D766" s="3">
        <f t="shared" si="68"/>
        <v>12</v>
      </c>
      <c r="E766" s="3">
        <f t="shared" si="69"/>
        <v>17</v>
      </c>
      <c r="F766" s="3" t="str">
        <f t="shared" si="70"/>
        <v>201521217</v>
      </c>
      <c r="G766">
        <f t="shared" si="71"/>
        <v>7.8934426229508645</v>
      </c>
      <c r="H766">
        <v>0.28000000000000003</v>
      </c>
      <c r="I766">
        <v>0.6</v>
      </c>
      <c r="J766">
        <v>1038</v>
      </c>
      <c r="K766">
        <v>1</v>
      </c>
    </row>
    <row r="767" spans="1:11" x14ac:dyDescent="0.25">
      <c r="A767" s="1">
        <v>42052.515972222223</v>
      </c>
      <c r="B767" s="3">
        <f t="shared" si="66"/>
        <v>2015</v>
      </c>
      <c r="C767" s="3">
        <f t="shared" si="67"/>
        <v>2</v>
      </c>
      <c r="D767" s="3">
        <f t="shared" si="68"/>
        <v>12</v>
      </c>
      <c r="E767" s="3">
        <f t="shared" si="69"/>
        <v>17</v>
      </c>
      <c r="F767" s="3" t="str">
        <f t="shared" si="70"/>
        <v>201521217</v>
      </c>
      <c r="G767">
        <f t="shared" si="71"/>
        <v>7.9057377049180779</v>
      </c>
      <c r="H767">
        <v>0.28000000000000003</v>
      </c>
      <c r="I767">
        <v>0.6</v>
      </c>
      <c r="J767">
        <v>1038</v>
      </c>
      <c r="K767">
        <v>1</v>
      </c>
    </row>
    <row r="768" spans="1:11" x14ac:dyDescent="0.25">
      <c r="A768" s="1">
        <v>42052.51666666667</v>
      </c>
      <c r="B768" s="3">
        <f t="shared" si="66"/>
        <v>2015</v>
      </c>
      <c r="C768" s="3">
        <f t="shared" si="67"/>
        <v>2</v>
      </c>
      <c r="D768" s="3">
        <f t="shared" si="68"/>
        <v>12</v>
      </c>
      <c r="E768" s="3">
        <f t="shared" si="69"/>
        <v>17</v>
      </c>
      <c r="F768" s="3" t="str">
        <f t="shared" si="70"/>
        <v>201521217</v>
      </c>
      <c r="G768">
        <f t="shared" si="71"/>
        <v>7.9180327868852913</v>
      </c>
      <c r="H768">
        <v>0.28000000000000003</v>
      </c>
      <c r="I768">
        <v>0.6</v>
      </c>
      <c r="J768">
        <v>1038</v>
      </c>
      <c r="K768">
        <v>1</v>
      </c>
    </row>
    <row r="769" spans="1:11" x14ac:dyDescent="0.25">
      <c r="A769" s="1">
        <v>42052.517361111109</v>
      </c>
      <c r="B769" s="3">
        <f t="shared" si="66"/>
        <v>2015</v>
      </c>
      <c r="C769" s="3">
        <f t="shared" si="67"/>
        <v>2</v>
      </c>
      <c r="D769" s="3">
        <f t="shared" si="68"/>
        <v>12</v>
      </c>
      <c r="E769" s="3">
        <f t="shared" si="69"/>
        <v>17</v>
      </c>
      <c r="F769" s="3" t="str">
        <f t="shared" si="70"/>
        <v>201521217</v>
      </c>
      <c r="G769">
        <f t="shared" si="71"/>
        <v>7.9303278688525047</v>
      </c>
      <c r="H769">
        <v>0.28000000000000003</v>
      </c>
      <c r="I769">
        <v>0.6</v>
      </c>
      <c r="J769">
        <v>1038</v>
      </c>
      <c r="K769">
        <v>1</v>
      </c>
    </row>
    <row r="770" spans="1:11" x14ac:dyDescent="0.25">
      <c r="A770" s="1">
        <v>42052.518055555556</v>
      </c>
      <c r="B770" s="3">
        <f t="shared" si="66"/>
        <v>2015</v>
      </c>
      <c r="C770" s="3">
        <f t="shared" si="67"/>
        <v>2</v>
      </c>
      <c r="D770" s="3">
        <f t="shared" si="68"/>
        <v>12</v>
      </c>
      <c r="E770" s="3">
        <f t="shared" si="69"/>
        <v>17</v>
      </c>
      <c r="F770" s="3" t="str">
        <f t="shared" si="70"/>
        <v>201521217</v>
      </c>
      <c r="G770">
        <f t="shared" si="71"/>
        <v>7.9426229508197181</v>
      </c>
      <c r="H770">
        <v>0.28000000000000003</v>
      </c>
      <c r="I770">
        <v>0.6</v>
      </c>
      <c r="J770">
        <v>1038</v>
      </c>
      <c r="K770">
        <v>1</v>
      </c>
    </row>
    <row r="771" spans="1:11" x14ac:dyDescent="0.25">
      <c r="A771" s="1">
        <v>42052.518750000003</v>
      </c>
      <c r="B771" s="3">
        <f t="shared" ref="B771:B834" si="72">YEAR(A771)</f>
        <v>2015</v>
      </c>
      <c r="C771" s="3">
        <f t="shared" ref="C771:C834" si="73">MONTH(A771)</f>
        <v>2</v>
      </c>
      <c r="D771" s="3">
        <f t="shared" ref="D771:D834" si="74">HOUR(A771)</f>
        <v>12</v>
      </c>
      <c r="E771" s="3">
        <f t="shared" ref="E771:E834" si="75">DAY(A771)</f>
        <v>17</v>
      </c>
      <c r="F771" s="3" t="str">
        <f t="shared" ref="F771:F834" si="76">B771&amp;C771&amp;D771&amp;E771</f>
        <v>201521217</v>
      </c>
      <c r="G771">
        <f t="shared" si="71"/>
        <v>7.9549180327869315</v>
      </c>
      <c r="H771">
        <v>0.28000000000000003</v>
      </c>
      <c r="I771">
        <v>0.6</v>
      </c>
      <c r="J771">
        <v>1038</v>
      </c>
      <c r="K771">
        <v>1</v>
      </c>
    </row>
    <row r="772" spans="1:11" x14ac:dyDescent="0.25">
      <c r="A772" s="1">
        <v>42052.519444444442</v>
      </c>
      <c r="B772" s="3">
        <f t="shared" si="72"/>
        <v>2015</v>
      </c>
      <c r="C772" s="3">
        <f t="shared" si="73"/>
        <v>2</v>
      </c>
      <c r="D772" s="3">
        <f t="shared" si="74"/>
        <v>12</v>
      </c>
      <c r="E772" s="3">
        <f t="shared" si="75"/>
        <v>17</v>
      </c>
      <c r="F772" s="3" t="str">
        <f t="shared" si="76"/>
        <v>201521217</v>
      </c>
      <c r="G772">
        <f t="shared" si="71"/>
        <v>7.967213114754145</v>
      </c>
      <c r="H772">
        <v>0.28000000000000003</v>
      </c>
      <c r="I772">
        <v>0.6</v>
      </c>
      <c r="J772">
        <v>1038</v>
      </c>
      <c r="K772">
        <v>1</v>
      </c>
    </row>
    <row r="773" spans="1:11" x14ac:dyDescent="0.25">
      <c r="A773" s="1">
        <v>42052.520138888889</v>
      </c>
      <c r="B773" s="3">
        <f t="shared" si="72"/>
        <v>2015</v>
      </c>
      <c r="C773" s="3">
        <f t="shared" si="73"/>
        <v>2</v>
      </c>
      <c r="D773" s="3">
        <f t="shared" si="74"/>
        <v>12</v>
      </c>
      <c r="E773" s="3">
        <f t="shared" si="75"/>
        <v>17</v>
      </c>
      <c r="F773" s="3" t="str">
        <f t="shared" si="76"/>
        <v>201521217</v>
      </c>
      <c r="G773">
        <f t="shared" si="71"/>
        <v>7.9795081967213584</v>
      </c>
      <c r="H773">
        <v>0.28000000000000003</v>
      </c>
      <c r="I773">
        <v>0.6</v>
      </c>
      <c r="J773">
        <v>1038</v>
      </c>
      <c r="K773">
        <v>1</v>
      </c>
    </row>
    <row r="774" spans="1:11" x14ac:dyDescent="0.25">
      <c r="A774" s="1">
        <v>42052.520833333336</v>
      </c>
      <c r="B774" s="3">
        <f t="shared" si="72"/>
        <v>2015</v>
      </c>
      <c r="C774" s="3">
        <f t="shared" si="73"/>
        <v>2</v>
      </c>
      <c r="D774" s="3">
        <f t="shared" si="74"/>
        <v>12</v>
      </c>
      <c r="E774" s="3">
        <f t="shared" si="75"/>
        <v>17</v>
      </c>
      <c r="F774" s="3" t="str">
        <f t="shared" si="76"/>
        <v>201521217</v>
      </c>
      <c r="G774">
        <f t="shared" si="71"/>
        <v>7.9918032786885718</v>
      </c>
      <c r="H774">
        <v>0.28000000000000003</v>
      </c>
      <c r="I774">
        <v>0.6</v>
      </c>
      <c r="J774">
        <v>1038</v>
      </c>
      <c r="K774">
        <v>1</v>
      </c>
    </row>
    <row r="775" spans="1:11" x14ac:dyDescent="0.25">
      <c r="A775" s="1">
        <v>42052.521527777775</v>
      </c>
      <c r="B775" s="3">
        <f t="shared" si="72"/>
        <v>2015</v>
      </c>
      <c r="C775" s="3">
        <f t="shared" si="73"/>
        <v>2</v>
      </c>
      <c r="D775" s="3">
        <f t="shared" si="74"/>
        <v>12</v>
      </c>
      <c r="E775" s="3">
        <f t="shared" si="75"/>
        <v>17</v>
      </c>
      <c r="F775" s="3" t="str">
        <f t="shared" si="76"/>
        <v>201521217</v>
      </c>
      <c r="G775">
        <f t="shared" si="71"/>
        <v>8.0040983606557852</v>
      </c>
      <c r="H775">
        <v>0.28000000000000003</v>
      </c>
      <c r="I775">
        <v>0.6</v>
      </c>
      <c r="J775">
        <v>1038</v>
      </c>
      <c r="K775">
        <v>1</v>
      </c>
    </row>
    <row r="776" spans="1:11" x14ac:dyDescent="0.25">
      <c r="A776" s="1">
        <v>42052.522222222222</v>
      </c>
      <c r="B776" s="3">
        <f t="shared" si="72"/>
        <v>2015</v>
      </c>
      <c r="C776" s="3">
        <f t="shared" si="73"/>
        <v>2</v>
      </c>
      <c r="D776" s="3">
        <f t="shared" si="74"/>
        <v>12</v>
      </c>
      <c r="E776" s="3">
        <f t="shared" si="75"/>
        <v>17</v>
      </c>
      <c r="F776" s="3" t="str">
        <f t="shared" si="76"/>
        <v>201521217</v>
      </c>
      <c r="G776">
        <f t="shared" si="71"/>
        <v>8.0163934426229986</v>
      </c>
      <c r="H776">
        <v>0.28000000000000003</v>
      </c>
      <c r="I776">
        <v>0.6</v>
      </c>
      <c r="J776">
        <v>1038</v>
      </c>
      <c r="K776">
        <v>1</v>
      </c>
    </row>
    <row r="777" spans="1:11" x14ac:dyDescent="0.25">
      <c r="A777" s="1">
        <v>42052.522916666669</v>
      </c>
      <c r="B777" s="3">
        <f t="shared" si="72"/>
        <v>2015</v>
      </c>
      <c r="C777" s="3">
        <f t="shared" si="73"/>
        <v>2</v>
      </c>
      <c r="D777" s="3">
        <f t="shared" si="74"/>
        <v>12</v>
      </c>
      <c r="E777" s="3">
        <f t="shared" si="75"/>
        <v>17</v>
      </c>
      <c r="F777" s="3" t="str">
        <f t="shared" si="76"/>
        <v>201521217</v>
      </c>
      <c r="G777">
        <f t="shared" si="71"/>
        <v>8.028688524590212</v>
      </c>
      <c r="H777">
        <v>0.28000000000000003</v>
      </c>
      <c r="I777">
        <v>0.6</v>
      </c>
      <c r="J777">
        <v>1038</v>
      </c>
      <c r="K777">
        <v>1</v>
      </c>
    </row>
    <row r="778" spans="1:11" x14ac:dyDescent="0.25">
      <c r="A778" s="1">
        <v>42052.523611111108</v>
      </c>
      <c r="B778" s="3">
        <f t="shared" si="72"/>
        <v>2015</v>
      </c>
      <c r="C778" s="3">
        <f t="shared" si="73"/>
        <v>2</v>
      </c>
      <c r="D778" s="3">
        <f t="shared" si="74"/>
        <v>12</v>
      </c>
      <c r="E778" s="3">
        <f t="shared" si="75"/>
        <v>17</v>
      </c>
      <c r="F778" s="3" t="str">
        <f t="shared" si="76"/>
        <v>201521217</v>
      </c>
      <c r="G778">
        <f t="shared" si="71"/>
        <v>8.0409836065574254</v>
      </c>
      <c r="H778">
        <v>0.28000000000000003</v>
      </c>
      <c r="I778">
        <v>0.6</v>
      </c>
      <c r="J778">
        <v>1038</v>
      </c>
      <c r="K778">
        <v>1</v>
      </c>
    </row>
    <row r="779" spans="1:11" x14ac:dyDescent="0.25">
      <c r="A779" s="1">
        <v>42052.524305555555</v>
      </c>
      <c r="B779" s="3">
        <f t="shared" si="72"/>
        <v>2015</v>
      </c>
      <c r="C779" s="3">
        <f t="shared" si="73"/>
        <v>2</v>
      </c>
      <c r="D779" s="3">
        <f t="shared" si="74"/>
        <v>12</v>
      </c>
      <c r="E779" s="3">
        <f t="shared" si="75"/>
        <v>17</v>
      </c>
      <c r="F779" s="3" t="str">
        <f t="shared" si="76"/>
        <v>201521217</v>
      </c>
      <c r="G779">
        <f t="shared" si="71"/>
        <v>8.0532786885246388</v>
      </c>
      <c r="H779">
        <v>0.28000000000000003</v>
      </c>
      <c r="I779">
        <v>0.6</v>
      </c>
      <c r="J779">
        <v>1038</v>
      </c>
      <c r="K779">
        <v>1</v>
      </c>
    </row>
    <row r="780" spans="1:11" x14ac:dyDescent="0.25">
      <c r="A780" s="1">
        <v>42052.525000000001</v>
      </c>
      <c r="B780" s="3">
        <f t="shared" si="72"/>
        <v>2015</v>
      </c>
      <c r="C780" s="3">
        <f t="shared" si="73"/>
        <v>2</v>
      </c>
      <c r="D780" s="3">
        <f t="shared" si="74"/>
        <v>12</v>
      </c>
      <c r="E780" s="3">
        <f t="shared" si="75"/>
        <v>17</v>
      </c>
      <c r="F780" s="3" t="str">
        <f t="shared" si="76"/>
        <v>201521217</v>
      </c>
      <c r="G780">
        <f t="shared" si="71"/>
        <v>8.0655737704918522</v>
      </c>
      <c r="H780">
        <v>0.28000000000000003</v>
      </c>
      <c r="I780">
        <v>0.6</v>
      </c>
      <c r="J780">
        <v>1038</v>
      </c>
      <c r="K780">
        <v>1</v>
      </c>
    </row>
    <row r="781" spans="1:11" x14ac:dyDescent="0.25">
      <c r="A781" s="1">
        <v>42052.525694444441</v>
      </c>
      <c r="B781" s="3">
        <f t="shared" si="72"/>
        <v>2015</v>
      </c>
      <c r="C781" s="3">
        <f t="shared" si="73"/>
        <v>2</v>
      </c>
      <c r="D781" s="3">
        <f t="shared" si="74"/>
        <v>12</v>
      </c>
      <c r="E781" s="3">
        <f t="shared" si="75"/>
        <v>17</v>
      </c>
      <c r="F781" s="3" t="str">
        <f t="shared" si="76"/>
        <v>201521217</v>
      </c>
      <c r="G781">
        <f t="shared" si="71"/>
        <v>8.0778688524590656</v>
      </c>
      <c r="H781">
        <v>0.28000000000000003</v>
      </c>
      <c r="I781">
        <v>0.6</v>
      </c>
      <c r="J781">
        <v>1038</v>
      </c>
      <c r="K781">
        <v>1</v>
      </c>
    </row>
    <row r="782" spans="1:11" x14ac:dyDescent="0.25">
      <c r="A782" s="1">
        <v>42052.526388888888</v>
      </c>
      <c r="B782" s="3">
        <f t="shared" si="72"/>
        <v>2015</v>
      </c>
      <c r="C782" s="3">
        <f t="shared" si="73"/>
        <v>2</v>
      </c>
      <c r="D782" s="3">
        <f t="shared" si="74"/>
        <v>12</v>
      </c>
      <c r="E782" s="3">
        <f t="shared" si="75"/>
        <v>17</v>
      </c>
      <c r="F782" s="3" t="str">
        <f t="shared" si="76"/>
        <v>201521217</v>
      </c>
      <c r="G782">
        <f t="shared" si="71"/>
        <v>8.090163934426279</v>
      </c>
      <c r="H782">
        <v>0.28000000000000003</v>
      </c>
      <c r="I782">
        <v>0.6</v>
      </c>
      <c r="J782">
        <v>1038</v>
      </c>
      <c r="K782">
        <v>1</v>
      </c>
    </row>
    <row r="783" spans="1:11" x14ac:dyDescent="0.25">
      <c r="A783" s="1">
        <v>42052.527083333334</v>
      </c>
      <c r="B783" s="3">
        <f t="shared" si="72"/>
        <v>2015</v>
      </c>
      <c r="C783" s="3">
        <f t="shared" si="73"/>
        <v>2</v>
      </c>
      <c r="D783" s="3">
        <f t="shared" si="74"/>
        <v>12</v>
      </c>
      <c r="E783" s="3">
        <f t="shared" si="75"/>
        <v>17</v>
      </c>
      <c r="F783" s="3" t="str">
        <f t="shared" si="76"/>
        <v>201521217</v>
      </c>
      <c r="G783">
        <f t="shared" si="71"/>
        <v>8.1024590163934924</v>
      </c>
      <c r="H783">
        <v>0.28000000000000003</v>
      </c>
      <c r="I783">
        <v>0.6</v>
      </c>
      <c r="J783">
        <v>1038</v>
      </c>
      <c r="K783">
        <v>1</v>
      </c>
    </row>
    <row r="784" spans="1:11" x14ac:dyDescent="0.25">
      <c r="A784" s="1">
        <v>42052.527777777781</v>
      </c>
      <c r="B784" s="3">
        <f t="shared" si="72"/>
        <v>2015</v>
      </c>
      <c r="C784" s="3">
        <f t="shared" si="73"/>
        <v>2</v>
      </c>
      <c r="D784" s="3">
        <f t="shared" si="74"/>
        <v>12</v>
      </c>
      <c r="E784" s="3">
        <f t="shared" si="75"/>
        <v>17</v>
      </c>
      <c r="F784" s="3" t="str">
        <f t="shared" si="76"/>
        <v>201521217</v>
      </c>
      <c r="G784">
        <f t="shared" si="71"/>
        <v>8.1147540983607058</v>
      </c>
      <c r="H784">
        <v>0.28000000000000003</v>
      </c>
      <c r="I784">
        <v>0.6</v>
      </c>
      <c r="J784">
        <v>1038</v>
      </c>
      <c r="K784">
        <v>1</v>
      </c>
    </row>
    <row r="785" spans="1:11" x14ac:dyDescent="0.25">
      <c r="A785" s="1">
        <v>42052.52847222222</v>
      </c>
      <c r="B785" s="3">
        <f t="shared" si="72"/>
        <v>2015</v>
      </c>
      <c r="C785" s="3">
        <f t="shared" si="73"/>
        <v>2</v>
      </c>
      <c r="D785" s="3">
        <f t="shared" si="74"/>
        <v>12</v>
      </c>
      <c r="E785" s="3">
        <f t="shared" si="75"/>
        <v>17</v>
      </c>
      <c r="F785" s="3" t="str">
        <f t="shared" si="76"/>
        <v>201521217</v>
      </c>
      <c r="G785">
        <f t="shared" si="71"/>
        <v>8.1270491803279192</v>
      </c>
      <c r="H785">
        <v>0.28000000000000003</v>
      </c>
      <c r="I785">
        <v>0.6</v>
      </c>
      <c r="J785">
        <v>1038</v>
      </c>
      <c r="K785">
        <v>1</v>
      </c>
    </row>
    <row r="786" spans="1:11" x14ac:dyDescent="0.25">
      <c r="A786" s="1">
        <v>42052.529166666667</v>
      </c>
      <c r="B786" s="3">
        <f t="shared" si="72"/>
        <v>2015</v>
      </c>
      <c r="C786" s="3">
        <f t="shared" si="73"/>
        <v>2</v>
      </c>
      <c r="D786" s="3">
        <f t="shared" si="74"/>
        <v>12</v>
      </c>
      <c r="E786" s="3">
        <f t="shared" si="75"/>
        <v>17</v>
      </c>
      <c r="F786" s="3" t="str">
        <f t="shared" si="76"/>
        <v>201521217</v>
      </c>
      <c r="G786">
        <f t="shared" si="71"/>
        <v>8.1393442622951326</v>
      </c>
      <c r="H786">
        <v>0.28000000000000003</v>
      </c>
      <c r="I786">
        <v>0.6</v>
      </c>
      <c r="J786">
        <v>1038</v>
      </c>
      <c r="K786">
        <v>1</v>
      </c>
    </row>
    <row r="787" spans="1:11" x14ac:dyDescent="0.25">
      <c r="A787" s="1">
        <v>42052.529861111114</v>
      </c>
      <c r="B787" s="3">
        <f t="shared" si="72"/>
        <v>2015</v>
      </c>
      <c r="C787" s="3">
        <f t="shared" si="73"/>
        <v>2</v>
      </c>
      <c r="D787" s="3">
        <f t="shared" si="74"/>
        <v>12</v>
      </c>
      <c r="E787" s="3">
        <f t="shared" si="75"/>
        <v>17</v>
      </c>
      <c r="F787" s="3" t="str">
        <f t="shared" si="76"/>
        <v>201521217</v>
      </c>
      <c r="G787">
        <f t="shared" si="71"/>
        <v>8.151639344262346</v>
      </c>
      <c r="H787">
        <v>0.28000000000000003</v>
      </c>
      <c r="I787">
        <v>0.6</v>
      </c>
      <c r="J787">
        <v>1038</v>
      </c>
      <c r="K787">
        <v>1</v>
      </c>
    </row>
    <row r="788" spans="1:11" x14ac:dyDescent="0.25">
      <c r="A788" s="1">
        <v>42052.530555555553</v>
      </c>
      <c r="B788" s="3">
        <f t="shared" si="72"/>
        <v>2015</v>
      </c>
      <c r="C788" s="3">
        <f t="shared" si="73"/>
        <v>2</v>
      </c>
      <c r="D788" s="3">
        <f t="shared" si="74"/>
        <v>12</v>
      </c>
      <c r="E788" s="3">
        <f t="shared" si="75"/>
        <v>17</v>
      </c>
      <c r="F788" s="3" t="str">
        <f t="shared" si="76"/>
        <v>201521217</v>
      </c>
      <c r="G788">
        <f t="shared" si="71"/>
        <v>8.1639344262295594</v>
      </c>
      <c r="H788">
        <v>0.28000000000000003</v>
      </c>
      <c r="I788">
        <v>0.6</v>
      </c>
      <c r="J788">
        <v>1038</v>
      </c>
      <c r="K788">
        <v>1</v>
      </c>
    </row>
    <row r="789" spans="1:11" x14ac:dyDescent="0.25">
      <c r="A789" s="1">
        <v>42052.53125</v>
      </c>
      <c r="B789" s="3">
        <f t="shared" si="72"/>
        <v>2015</v>
      </c>
      <c r="C789" s="3">
        <f t="shared" si="73"/>
        <v>2</v>
      </c>
      <c r="D789" s="3">
        <f t="shared" si="74"/>
        <v>12</v>
      </c>
      <c r="E789" s="3">
        <f t="shared" si="75"/>
        <v>17</v>
      </c>
      <c r="F789" s="3" t="str">
        <f t="shared" si="76"/>
        <v>201521217</v>
      </c>
      <c r="G789">
        <f t="shared" si="71"/>
        <v>8.1762295081967729</v>
      </c>
      <c r="H789">
        <v>0.28000000000000003</v>
      </c>
      <c r="I789">
        <v>0.6</v>
      </c>
      <c r="J789">
        <v>1038</v>
      </c>
      <c r="K789">
        <v>1</v>
      </c>
    </row>
    <row r="790" spans="1:11" x14ac:dyDescent="0.25">
      <c r="A790" s="1">
        <v>42052.531944444447</v>
      </c>
      <c r="B790" s="3">
        <f t="shared" si="72"/>
        <v>2015</v>
      </c>
      <c r="C790" s="3">
        <f t="shared" si="73"/>
        <v>2</v>
      </c>
      <c r="D790" s="3">
        <f t="shared" si="74"/>
        <v>12</v>
      </c>
      <c r="E790" s="3">
        <f t="shared" si="75"/>
        <v>17</v>
      </c>
      <c r="F790" s="3" t="str">
        <f t="shared" si="76"/>
        <v>201521217</v>
      </c>
      <c r="G790">
        <f t="shared" si="71"/>
        <v>8.1885245901639863</v>
      </c>
      <c r="H790">
        <v>0.28000000000000003</v>
      </c>
      <c r="I790">
        <v>0.6</v>
      </c>
      <c r="J790">
        <v>1038</v>
      </c>
      <c r="K790">
        <v>1</v>
      </c>
    </row>
    <row r="791" spans="1:11" x14ac:dyDescent="0.25">
      <c r="A791" s="1">
        <v>42052.532638888886</v>
      </c>
      <c r="B791" s="3">
        <f t="shared" si="72"/>
        <v>2015</v>
      </c>
      <c r="C791" s="3">
        <f t="shared" si="73"/>
        <v>2</v>
      </c>
      <c r="D791" s="3">
        <f t="shared" si="74"/>
        <v>12</v>
      </c>
      <c r="E791" s="3">
        <f t="shared" si="75"/>
        <v>17</v>
      </c>
      <c r="F791" s="3" t="str">
        <f t="shared" si="76"/>
        <v>201521217</v>
      </c>
      <c r="G791">
        <f t="shared" si="71"/>
        <v>8.2008196721311997</v>
      </c>
      <c r="H791">
        <v>0.28000000000000003</v>
      </c>
      <c r="I791">
        <v>0.6</v>
      </c>
      <c r="J791">
        <v>1038</v>
      </c>
      <c r="K791">
        <v>1</v>
      </c>
    </row>
    <row r="792" spans="1:11" x14ac:dyDescent="0.25">
      <c r="A792" s="1">
        <v>42052.533333333333</v>
      </c>
      <c r="B792" s="3">
        <f t="shared" si="72"/>
        <v>2015</v>
      </c>
      <c r="C792" s="3">
        <f t="shared" si="73"/>
        <v>2</v>
      </c>
      <c r="D792" s="3">
        <f t="shared" si="74"/>
        <v>12</v>
      </c>
      <c r="E792" s="3">
        <f t="shared" si="75"/>
        <v>17</v>
      </c>
      <c r="F792" s="3" t="str">
        <f t="shared" si="76"/>
        <v>201521217</v>
      </c>
      <c r="G792">
        <f t="shared" si="71"/>
        <v>8.2131147540984131</v>
      </c>
      <c r="H792">
        <v>0.28000000000000003</v>
      </c>
      <c r="I792">
        <v>0.6</v>
      </c>
      <c r="J792">
        <v>1038</v>
      </c>
      <c r="K792">
        <v>1</v>
      </c>
    </row>
    <row r="793" spans="1:11" x14ac:dyDescent="0.25">
      <c r="A793" s="1">
        <v>42052.53402777778</v>
      </c>
      <c r="B793" s="3">
        <f t="shared" si="72"/>
        <v>2015</v>
      </c>
      <c r="C793" s="3">
        <f t="shared" si="73"/>
        <v>2</v>
      </c>
      <c r="D793" s="3">
        <f t="shared" si="74"/>
        <v>12</v>
      </c>
      <c r="E793" s="3">
        <f t="shared" si="75"/>
        <v>17</v>
      </c>
      <c r="F793" s="3" t="str">
        <f t="shared" si="76"/>
        <v>201521217</v>
      </c>
      <c r="G793">
        <f t="shared" si="71"/>
        <v>8.2254098360656265</v>
      </c>
      <c r="H793">
        <v>0.28000000000000003</v>
      </c>
      <c r="I793">
        <v>0.6</v>
      </c>
      <c r="J793">
        <v>1038</v>
      </c>
      <c r="K793">
        <v>1</v>
      </c>
    </row>
    <row r="794" spans="1:11" x14ac:dyDescent="0.25">
      <c r="A794" s="1">
        <v>42052.534722222219</v>
      </c>
      <c r="B794" s="3">
        <f t="shared" si="72"/>
        <v>2015</v>
      </c>
      <c r="C794" s="3">
        <f t="shared" si="73"/>
        <v>2</v>
      </c>
      <c r="D794" s="3">
        <f t="shared" si="74"/>
        <v>12</v>
      </c>
      <c r="E794" s="3">
        <f t="shared" si="75"/>
        <v>17</v>
      </c>
      <c r="F794" s="3" t="str">
        <f t="shared" si="76"/>
        <v>201521217</v>
      </c>
      <c r="G794">
        <f t="shared" si="71"/>
        <v>8.2377049180328399</v>
      </c>
      <c r="H794">
        <v>0.28000000000000003</v>
      </c>
      <c r="I794">
        <v>0.6</v>
      </c>
      <c r="J794">
        <v>1038</v>
      </c>
      <c r="K794">
        <v>1</v>
      </c>
    </row>
    <row r="795" spans="1:11" x14ac:dyDescent="0.25">
      <c r="A795" s="1">
        <v>42052.535416666666</v>
      </c>
      <c r="B795" s="3">
        <f t="shared" si="72"/>
        <v>2015</v>
      </c>
      <c r="C795" s="3">
        <f t="shared" si="73"/>
        <v>2</v>
      </c>
      <c r="D795" s="3">
        <f t="shared" si="74"/>
        <v>12</v>
      </c>
      <c r="E795" s="3">
        <f t="shared" si="75"/>
        <v>17</v>
      </c>
      <c r="F795" s="3" t="str">
        <f t="shared" si="76"/>
        <v>201521217</v>
      </c>
      <c r="G795">
        <f t="shared" si="71"/>
        <v>8.2500000000000533</v>
      </c>
      <c r="H795">
        <v>0.28000000000000003</v>
      </c>
      <c r="I795">
        <v>0.6</v>
      </c>
      <c r="J795">
        <v>1038</v>
      </c>
      <c r="K795">
        <v>1</v>
      </c>
    </row>
    <row r="796" spans="1:11" x14ac:dyDescent="0.25">
      <c r="A796" s="1">
        <v>42052.536111111112</v>
      </c>
      <c r="B796" s="3">
        <f t="shared" si="72"/>
        <v>2015</v>
      </c>
      <c r="C796" s="3">
        <f t="shared" si="73"/>
        <v>2</v>
      </c>
      <c r="D796" s="3">
        <f t="shared" si="74"/>
        <v>12</v>
      </c>
      <c r="E796" s="3">
        <f t="shared" si="75"/>
        <v>17</v>
      </c>
      <c r="F796" s="3" t="str">
        <f t="shared" si="76"/>
        <v>201521217</v>
      </c>
      <c r="G796">
        <f t="shared" si="71"/>
        <v>8.2622950819672667</v>
      </c>
      <c r="H796">
        <v>0.28000000000000003</v>
      </c>
      <c r="I796">
        <v>0.6</v>
      </c>
      <c r="J796">
        <v>1038</v>
      </c>
      <c r="K796">
        <v>1</v>
      </c>
    </row>
    <row r="797" spans="1:11" x14ac:dyDescent="0.25">
      <c r="A797" s="1">
        <v>42052.536805555559</v>
      </c>
      <c r="B797" s="3">
        <f t="shared" si="72"/>
        <v>2015</v>
      </c>
      <c r="C797" s="3">
        <f t="shared" si="73"/>
        <v>2</v>
      </c>
      <c r="D797" s="3">
        <f t="shared" si="74"/>
        <v>12</v>
      </c>
      <c r="E797" s="3">
        <f t="shared" si="75"/>
        <v>17</v>
      </c>
      <c r="F797" s="3" t="str">
        <f t="shared" si="76"/>
        <v>201521217</v>
      </c>
      <c r="G797">
        <f t="shared" si="71"/>
        <v>8.2745901639344801</v>
      </c>
      <c r="H797">
        <v>0.28000000000000003</v>
      </c>
      <c r="I797">
        <v>0.6</v>
      </c>
      <c r="J797">
        <v>1038</v>
      </c>
      <c r="K797">
        <v>1</v>
      </c>
    </row>
    <row r="798" spans="1:11" x14ac:dyDescent="0.25">
      <c r="A798" s="1">
        <v>42052.537499999999</v>
      </c>
      <c r="B798" s="3">
        <f t="shared" si="72"/>
        <v>2015</v>
      </c>
      <c r="C798" s="3">
        <f t="shared" si="73"/>
        <v>2</v>
      </c>
      <c r="D798" s="3">
        <f t="shared" si="74"/>
        <v>12</v>
      </c>
      <c r="E798" s="3">
        <f t="shared" si="75"/>
        <v>17</v>
      </c>
      <c r="F798" s="3" t="str">
        <f t="shared" si="76"/>
        <v>201521217</v>
      </c>
      <c r="G798">
        <f t="shared" si="71"/>
        <v>8.2868852459016935</v>
      </c>
      <c r="H798">
        <v>0.28000000000000003</v>
      </c>
      <c r="I798">
        <v>0.6</v>
      </c>
      <c r="J798">
        <v>1038</v>
      </c>
      <c r="K798">
        <v>1</v>
      </c>
    </row>
    <row r="799" spans="1:11" x14ac:dyDescent="0.25">
      <c r="A799" s="1">
        <v>42052.538194444445</v>
      </c>
      <c r="B799" s="3">
        <f t="shared" si="72"/>
        <v>2015</v>
      </c>
      <c r="C799" s="3">
        <f t="shared" si="73"/>
        <v>2</v>
      </c>
      <c r="D799" s="3">
        <f t="shared" si="74"/>
        <v>12</v>
      </c>
      <c r="E799" s="3">
        <f t="shared" si="75"/>
        <v>17</v>
      </c>
      <c r="F799" s="3" t="str">
        <f t="shared" si="76"/>
        <v>201521217</v>
      </c>
      <c r="G799">
        <f t="shared" si="71"/>
        <v>8.2991803278689069</v>
      </c>
      <c r="H799">
        <v>0.28000000000000003</v>
      </c>
      <c r="I799">
        <v>0.6</v>
      </c>
      <c r="J799">
        <v>1038</v>
      </c>
      <c r="K799">
        <v>1</v>
      </c>
    </row>
    <row r="800" spans="1:11" x14ac:dyDescent="0.25">
      <c r="A800" s="1">
        <v>42052.538888888892</v>
      </c>
      <c r="B800" s="3">
        <f t="shared" si="72"/>
        <v>2015</v>
      </c>
      <c r="C800" s="3">
        <f t="shared" si="73"/>
        <v>2</v>
      </c>
      <c r="D800" s="3">
        <f t="shared" si="74"/>
        <v>12</v>
      </c>
      <c r="E800" s="3">
        <f t="shared" si="75"/>
        <v>17</v>
      </c>
      <c r="F800" s="3" t="str">
        <f t="shared" si="76"/>
        <v>201521217</v>
      </c>
      <c r="G800">
        <f t="shared" si="71"/>
        <v>8.3114754098361203</v>
      </c>
      <c r="H800">
        <v>0.28000000000000003</v>
      </c>
      <c r="I800">
        <v>0.6</v>
      </c>
      <c r="J800">
        <v>1038</v>
      </c>
      <c r="K800">
        <v>1</v>
      </c>
    </row>
    <row r="801" spans="1:11" x14ac:dyDescent="0.25">
      <c r="A801" s="1">
        <v>42052.539583333331</v>
      </c>
      <c r="B801" s="3">
        <f t="shared" si="72"/>
        <v>2015</v>
      </c>
      <c r="C801" s="3">
        <f t="shared" si="73"/>
        <v>2</v>
      </c>
      <c r="D801" s="3">
        <f t="shared" si="74"/>
        <v>12</v>
      </c>
      <c r="E801" s="3">
        <f t="shared" si="75"/>
        <v>17</v>
      </c>
      <c r="F801" s="3" t="str">
        <f t="shared" si="76"/>
        <v>201521217</v>
      </c>
      <c r="G801">
        <f t="shared" si="71"/>
        <v>8.3237704918033337</v>
      </c>
      <c r="H801">
        <v>0.28000000000000003</v>
      </c>
      <c r="I801">
        <v>0.6</v>
      </c>
      <c r="J801">
        <v>1038</v>
      </c>
      <c r="K801">
        <v>1</v>
      </c>
    </row>
    <row r="802" spans="1:11" x14ac:dyDescent="0.25">
      <c r="A802" s="1">
        <v>42052.540277777778</v>
      </c>
      <c r="B802" s="3">
        <f t="shared" si="72"/>
        <v>2015</v>
      </c>
      <c r="C802" s="3">
        <f t="shared" si="73"/>
        <v>2</v>
      </c>
      <c r="D802" s="3">
        <f t="shared" si="74"/>
        <v>12</v>
      </c>
      <c r="E802" s="3">
        <f t="shared" si="75"/>
        <v>17</v>
      </c>
      <c r="F802" s="3" t="str">
        <f t="shared" si="76"/>
        <v>201521217</v>
      </c>
      <c r="G802">
        <f t="shared" si="71"/>
        <v>8.3360655737705471</v>
      </c>
      <c r="H802">
        <v>0.28000000000000003</v>
      </c>
      <c r="I802">
        <v>0.6</v>
      </c>
      <c r="J802">
        <v>1038</v>
      </c>
      <c r="K802">
        <v>1</v>
      </c>
    </row>
    <row r="803" spans="1:11" x14ac:dyDescent="0.25">
      <c r="A803" s="1">
        <v>42052.540972222225</v>
      </c>
      <c r="B803" s="3">
        <f t="shared" si="72"/>
        <v>2015</v>
      </c>
      <c r="C803" s="3">
        <f t="shared" si="73"/>
        <v>2</v>
      </c>
      <c r="D803" s="3">
        <f t="shared" si="74"/>
        <v>12</v>
      </c>
      <c r="E803" s="3">
        <f t="shared" si="75"/>
        <v>17</v>
      </c>
      <c r="F803" s="3" t="str">
        <f t="shared" si="76"/>
        <v>201521217</v>
      </c>
      <c r="G803">
        <f t="shared" si="71"/>
        <v>8.3483606557377605</v>
      </c>
      <c r="H803">
        <v>0.28000000000000003</v>
      </c>
      <c r="I803">
        <v>0.6</v>
      </c>
      <c r="J803">
        <v>1038</v>
      </c>
      <c r="K803">
        <v>1</v>
      </c>
    </row>
    <row r="804" spans="1:11" x14ac:dyDescent="0.25">
      <c r="A804" s="1">
        <v>42052.541666666664</v>
      </c>
      <c r="B804" s="3">
        <f t="shared" si="72"/>
        <v>2015</v>
      </c>
      <c r="C804" s="3">
        <f t="shared" si="73"/>
        <v>2</v>
      </c>
      <c r="D804" s="3">
        <f t="shared" si="74"/>
        <v>13</v>
      </c>
      <c r="E804" s="3">
        <f t="shared" si="75"/>
        <v>17</v>
      </c>
      <c r="F804" s="3" t="str">
        <f t="shared" si="76"/>
        <v>201521317</v>
      </c>
      <c r="G804">
        <f t="shared" si="71"/>
        <v>8.3606557377049739</v>
      </c>
      <c r="H804">
        <v>0.28000000000000003</v>
      </c>
      <c r="I804">
        <v>0.6</v>
      </c>
      <c r="J804">
        <v>1038</v>
      </c>
      <c r="K804">
        <v>1</v>
      </c>
    </row>
    <row r="805" spans="1:11" x14ac:dyDescent="0.25">
      <c r="A805" s="1">
        <v>42052.542361111111</v>
      </c>
      <c r="B805" s="3">
        <f t="shared" si="72"/>
        <v>2015</v>
      </c>
      <c r="C805" s="3">
        <f t="shared" si="73"/>
        <v>2</v>
      </c>
      <c r="D805" s="3">
        <f t="shared" si="74"/>
        <v>13</v>
      </c>
      <c r="E805" s="3">
        <f t="shared" si="75"/>
        <v>17</v>
      </c>
      <c r="F805" s="3" t="str">
        <f t="shared" si="76"/>
        <v>201521317</v>
      </c>
      <c r="G805">
        <f t="shared" si="71"/>
        <v>8.3729508196721874</v>
      </c>
      <c r="H805">
        <v>0.28000000000000003</v>
      </c>
      <c r="I805">
        <v>0.6</v>
      </c>
      <c r="J805">
        <v>1038</v>
      </c>
      <c r="K805">
        <v>1</v>
      </c>
    </row>
    <row r="806" spans="1:11" x14ac:dyDescent="0.25">
      <c r="A806" s="1">
        <v>42052.543055555558</v>
      </c>
      <c r="B806" s="3">
        <f t="shared" si="72"/>
        <v>2015</v>
      </c>
      <c r="C806" s="3">
        <f t="shared" si="73"/>
        <v>2</v>
      </c>
      <c r="D806" s="3">
        <f t="shared" si="74"/>
        <v>13</v>
      </c>
      <c r="E806" s="3">
        <f t="shared" si="75"/>
        <v>17</v>
      </c>
      <c r="F806" s="3" t="str">
        <f t="shared" si="76"/>
        <v>201521317</v>
      </c>
      <c r="G806">
        <f t="shared" ref="G806:G856" si="77">G805+3/244</f>
        <v>8.3852459016394008</v>
      </c>
      <c r="H806">
        <v>0.28000000000000003</v>
      </c>
      <c r="I806">
        <v>0.6</v>
      </c>
      <c r="J806">
        <v>1038</v>
      </c>
      <c r="K806">
        <v>1</v>
      </c>
    </row>
    <row r="807" spans="1:11" x14ac:dyDescent="0.25">
      <c r="A807" s="1">
        <v>42052.543749999997</v>
      </c>
      <c r="B807" s="3">
        <f t="shared" si="72"/>
        <v>2015</v>
      </c>
      <c r="C807" s="3">
        <f t="shared" si="73"/>
        <v>2</v>
      </c>
      <c r="D807" s="3">
        <f t="shared" si="74"/>
        <v>13</v>
      </c>
      <c r="E807" s="3">
        <f t="shared" si="75"/>
        <v>17</v>
      </c>
      <c r="F807" s="3" t="str">
        <f t="shared" si="76"/>
        <v>201521317</v>
      </c>
      <c r="G807">
        <f t="shared" si="77"/>
        <v>8.3975409836066142</v>
      </c>
      <c r="H807">
        <v>0.28000000000000003</v>
      </c>
      <c r="I807">
        <v>0.6</v>
      </c>
      <c r="J807">
        <v>1038</v>
      </c>
      <c r="K807">
        <v>1</v>
      </c>
    </row>
    <row r="808" spans="1:11" x14ac:dyDescent="0.25">
      <c r="A808" s="1">
        <v>42052.544444444444</v>
      </c>
      <c r="B808" s="3">
        <f t="shared" si="72"/>
        <v>2015</v>
      </c>
      <c r="C808" s="3">
        <f t="shared" si="73"/>
        <v>2</v>
      </c>
      <c r="D808" s="3">
        <f t="shared" si="74"/>
        <v>13</v>
      </c>
      <c r="E808" s="3">
        <f t="shared" si="75"/>
        <v>17</v>
      </c>
      <c r="F808" s="3" t="str">
        <f t="shared" si="76"/>
        <v>201521317</v>
      </c>
      <c r="G808">
        <f t="shared" si="77"/>
        <v>8.4098360655738276</v>
      </c>
      <c r="H808">
        <v>0.28000000000000003</v>
      </c>
      <c r="I808">
        <v>0.6</v>
      </c>
      <c r="J808">
        <v>1038</v>
      </c>
      <c r="K808">
        <v>1</v>
      </c>
    </row>
    <row r="809" spans="1:11" x14ac:dyDescent="0.25">
      <c r="A809" s="1">
        <v>42052.545138888891</v>
      </c>
      <c r="B809" s="3">
        <f t="shared" si="72"/>
        <v>2015</v>
      </c>
      <c r="C809" s="3">
        <f t="shared" si="73"/>
        <v>2</v>
      </c>
      <c r="D809" s="3">
        <f t="shared" si="74"/>
        <v>13</v>
      </c>
      <c r="E809" s="3">
        <f t="shared" si="75"/>
        <v>17</v>
      </c>
      <c r="F809" s="3" t="str">
        <f t="shared" si="76"/>
        <v>201521317</v>
      </c>
      <c r="G809">
        <f t="shared" si="77"/>
        <v>8.422131147541041</v>
      </c>
      <c r="H809">
        <v>0.28000000000000003</v>
      </c>
      <c r="I809">
        <v>0.6</v>
      </c>
      <c r="J809">
        <v>1038</v>
      </c>
      <c r="K809">
        <v>1</v>
      </c>
    </row>
    <row r="810" spans="1:11" x14ac:dyDescent="0.25">
      <c r="A810" s="1">
        <v>42052.54583333333</v>
      </c>
      <c r="B810" s="3">
        <f t="shared" si="72"/>
        <v>2015</v>
      </c>
      <c r="C810" s="3">
        <f t="shared" si="73"/>
        <v>2</v>
      </c>
      <c r="D810" s="3">
        <f t="shared" si="74"/>
        <v>13</v>
      </c>
      <c r="E810" s="3">
        <f t="shared" si="75"/>
        <v>17</v>
      </c>
      <c r="F810" s="3" t="str">
        <f t="shared" si="76"/>
        <v>201521317</v>
      </c>
      <c r="G810">
        <f t="shared" si="77"/>
        <v>8.4344262295082544</v>
      </c>
      <c r="H810">
        <v>0.28000000000000003</v>
      </c>
      <c r="I810">
        <v>0.6</v>
      </c>
      <c r="J810">
        <v>1038</v>
      </c>
      <c r="K810">
        <v>1</v>
      </c>
    </row>
    <row r="811" spans="1:11" x14ac:dyDescent="0.25">
      <c r="A811" s="1">
        <v>42052.546527777777</v>
      </c>
      <c r="B811" s="3">
        <f t="shared" si="72"/>
        <v>2015</v>
      </c>
      <c r="C811" s="3">
        <f t="shared" si="73"/>
        <v>2</v>
      </c>
      <c r="D811" s="3">
        <f t="shared" si="74"/>
        <v>13</v>
      </c>
      <c r="E811" s="3">
        <f t="shared" si="75"/>
        <v>17</v>
      </c>
      <c r="F811" s="3" t="str">
        <f t="shared" si="76"/>
        <v>201521317</v>
      </c>
      <c r="G811">
        <f t="shared" si="77"/>
        <v>8.4467213114754678</v>
      </c>
      <c r="H811">
        <v>0.28000000000000003</v>
      </c>
      <c r="I811">
        <v>0.6</v>
      </c>
      <c r="J811">
        <v>1038</v>
      </c>
      <c r="K811">
        <v>1</v>
      </c>
    </row>
    <row r="812" spans="1:11" x14ac:dyDescent="0.25">
      <c r="A812" s="1">
        <v>42052.547222222223</v>
      </c>
      <c r="B812" s="3">
        <f t="shared" si="72"/>
        <v>2015</v>
      </c>
      <c r="C812" s="3">
        <f t="shared" si="73"/>
        <v>2</v>
      </c>
      <c r="D812" s="3">
        <f t="shared" si="74"/>
        <v>13</v>
      </c>
      <c r="E812" s="3">
        <f t="shared" si="75"/>
        <v>17</v>
      </c>
      <c r="F812" s="3" t="str">
        <f t="shared" si="76"/>
        <v>201521317</v>
      </c>
      <c r="G812">
        <f t="shared" si="77"/>
        <v>8.4590163934426812</v>
      </c>
      <c r="H812">
        <v>0.28000000000000003</v>
      </c>
      <c r="I812">
        <v>0.6</v>
      </c>
      <c r="J812">
        <v>1038</v>
      </c>
      <c r="K812">
        <v>1</v>
      </c>
    </row>
    <row r="813" spans="1:11" x14ac:dyDescent="0.25">
      <c r="A813" s="1">
        <v>42052.54791666667</v>
      </c>
      <c r="B813" s="3">
        <f t="shared" si="72"/>
        <v>2015</v>
      </c>
      <c r="C813" s="3">
        <f t="shared" si="73"/>
        <v>2</v>
      </c>
      <c r="D813" s="3">
        <f t="shared" si="74"/>
        <v>13</v>
      </c>
      <c r="E813" s="3">
        <f t="shared" si="75"/>
        <v>17</v>
      </c>
      <c r="F813" s="3" t="str">
        <f t="shared" si="76"/>
        <v>201521317</v>
      </c>
      <c r="G813">
        <f t="shared" si="77"/>
        <v>8.4713114754098946</v>
      </c>
      <c r="H813">
        <v>0.28000000000000003</v>
      </c>
      <c r="I813">
        <v>0.6</v>
      </c>
      <c r="J813">
        <v>1038</v>
      </c>
      <c r="K813">
        <v>1</v>
      </c>
    </row>
    <row r="814" spans="1:11" x14ac:dyDescent="0.25">
      <c r="A814" s="1">
        <v>42052.548611111109</v>
      </c>
      <c r="B814" s="3">
        <f t="shared" si="72"/>
        <v>2015</v>
      </c>
      <c r="C814" s="3">
        <f t="shared" si="73"/>
        <v>2</v>
      </c>
      <c r="D814" s="3">
        <f t="shared" si="74"/>
        <v>13</v>
      </c>
      <c r="E814" s="3">
        <f t="shared" si="75"/>
        <v>17</v>
      </c>
      <c r="F814" s="3" t="str">
        <f t="shared" si="76"/>
        <v>201521317</v>
      </c>
      <c r="G814">
        <f t="shared" si="77"/>
        <v>8.483606557377108</v>
      </c>
      <c r="H814">
        <v>0.28000000000000003</v>
      </c>
      <c r="I814">
        <v>0.6</v>
      </c>
      <c r="J814">
        <v>1038</v>
      </c>
      <c r="K814">
        <v>1</v>
      </c>
    </row>
    <row r="815" spans="1:11" x14ac:dyDescent="0.25">
      <c r="A815" s="1">
        <v>42052.549305555556</v>
      </c>
      <c r="B815" s="3">
        <f t="shared" si="72"/>
        <v>2015</v>
      </c>
      <c r="C815" s="3">
        <f t="shared" si="73"/>
        <v>2</v>
      </c>
      <c r="D815" s="3">
        <f t="shared" si="74"/>
        <v>13</v>
      </c>
      <c r="E815" s="3">
        <f t="shared" si="75"/>
        <v>17</v>
      </c>
      <c r="F815" s="3" t="str">
        <f t="shared" si="76"/>
        <v>201521317</v>
      </c>
      <c r="G815">
        <f t="shared" si="77"/>
        <v>8.4959016393443214</v>
      </c>
      <c r="H815">
        <v>0.28000000000000003</v>
      </c>
      <c r="I815">
        <v>0.6</v>
      </c>
      <c r="J815">
        <v>1038</v>
      </c>
      <c r="K815">
        <v>1</v>
      </c>
    </row>
    <row r="816" spans="1:11" x14ac:dyDescent="0.25">
      <c r="A816" s="1">
        <v>42052.55</v>
      </c>
      <c r="B816" s="3">
        <f t="shared" si="72"/>
        <v>2015</v>
      </c>
      <c r="C816" s="3">
        <f t="shared" si="73"/>
        <v>2</v>
      </c>
      <c r="D816" s="3">
        <f t="shared" si="74"/>
        <v>13</v>
      </c>
      <c r="E816" s="3">
        <f t="shared" si="75"/>
        <v>17</v>
      </c>
      <c r="F816" s="3" t="str">
        <f t="shared" si="76"/>
        <v>201521317</v>
      </c>
      <c r="G816">
        <f t="shared" si="77"/>
        <v>8.5081967213115348</v>
      </c>
      <c r="H816">
        <v>0.28000000000000003</v>
      </c>
      <c r="I816">
        <v>0.6</v>
      </c>
      <c r="J816">
        <v>1038</v>
      </c>
      <c r="K816">
        <v>1</v>
      </c>
    </row>
    <row r="817" spans="1:11" x14ac:dyDescent="0.25">
      <c r="A817" s="1">
        <v>42052.550694444442</v>
      </c>
      <c r="B817" s="3">
        <f t="shared" si="72"/>
        <v>2015</v>
      </c>
      <c r="C817" s="3">
        <f t="shared" si="73"/>
        <v>2</v>
      </c>
      <c r="D817" s="3">
        <f t="shared" si="74"/>
        <v>13</v>
      </c>
      <c r="E817" s="3">
        <f t="shared" si="75"/>
        <v>17</v>
      </c>
      <c r="F817" s="3" t="str">
        <f t="shared" si="76"/>
        <v>201521317</v>
      </c>
      <c r="G817">
        <f t="shared" si="77"/>
        <v>8.5204918032787482</v>
      </c>
      <c r="H817">
        <v>0.28000000000000003</v>
      </c>
      <c r="I817">
        <v>0.6</v>
      </c>
      <c r="J817">
        <v>1038</v>
      </c>
      <c r="K817">
        <v>1</v>
      </c>
    </row>
    <row r="818" spans="1:11" x14ac:dyDescent="0.25">
      <c r="A818" s="1">
        <v>42052.551388888889</v>
      </c>
      <c r="B818" s="3">
        <f t="shared" si="72"/>
        <v>2015</v>
      </c>
      <c r="C818" s="3">
        <f t="shared" si="73"/>
        <v>2</v>
      </c>
      <c r="D818" s="3">
        <f t="shared" si="74"/>
        <v>13</v>
      </c>
      <c r="E818" s="3">
        <f t="shared" si="75"/>
        <v>17</v>
      </c>
      <c r="F818" s="3" t="str">
        <f t="shared" si="76"/>
        <v>201521317</v>
      </c>
      <c r="G818">
        <f t="shared" si="77"/>
        <v>8.5327868852459616</v>
      </c>
      <c r="H818">
        <v>0.28000000000000003</v>
      </c>
      <c r="I818">
        <v>0.6</v>
      </c>
      <c r="J818">
        <v>1038</v>
      </c>
      <c r="K818">
        <v>1</v>
      </c>
    </row>
    <row r="819" spans="1:11" x14ac:dyDescent="0.25">
      <c r="A819" s="1">
        <v>42052.552083333336</v>
      </c>
      <c r="B819" s="3">
        <f t="shared" si="72"/>
        <v>2015</v>
      </c>
      <c r="C819" s="3">
        <f t="shared" si="73"/>
        <v>2</v>
      </c>
      <c r="D819" s="3">
        <f t="shared" si="74"/>
        <v>13</v>
      </c>
      <c r="E819" s="3">
        <f t="shared" si="75"/>
        <v>17</v>
      </c>
      <c r="F819" s="3" t="str">
        <f t="shared" si="76"/>
        <v>201521317</v>
      </c>
      <c r="G819">
        <f t="shared" si="77"/>
        <v>8.545081967213175</v>
      </c>
      <c r="H819">
        <v>0.28000000000000003</v>
      </c>
      <c r="I819">
        <v>0.6</v>
      </c>
      <c r="J819">
        <v>1038</v>
      </c>
      <c r="K819">
        <v>1</v>
      </c>
    </row>
    <row r="820" spans="1:11" x14ac:dyDescent="0.25">
      <c r="A820" s="1">
        <v>42052.552777777775</v>
      </c>
      <c r="B820" s="3">
        <f t="shared" si="72"/>
        <v>2015</v>
      </c>
      <c r="C820" s="3">
        <f t="shared" si="73"/>
        <v>2</v>
      </c>
      <c r="D820" s="3">
        <f t="shared" si="74"/>
        <v>13</v>
      </c>
      <c r="E820" s="3">
        <f t="shared" si="75"/>
        <v>17</v>
      </c>
      <c r="F820" s="3" t="str">
        <f t="shared" si="76"/>
        <v>201521317</v>
      </c>
      <c r="G820">
        <f t="shared" si="77"/>
        <v>8.5573770491803884</v>
      </c>
      <c r="H820">
        <v>0.28000000000000003</v>
      </c>
      <c r="I820">
        <v>0.6</v>
      </c>
      <c r="J820">
        <v>1038</v>
      </c>
      <c r="K820">
        <v>1</v>
      </c>
    </row>
    <row r="821" spans="1:11" x14ac:dyDescent="0.25">
      <c r="A821" s="1">
        <v>42052.553472222222</v>
      </c>
      <c r="B821" s="3">
        <f t="shared" si="72"/>
        <v>2015</v>
      </c>
      <c r="C821" s="3">
        <f t="shared" si="73"/>
        <v>2</v>
      </c>
      <c r="D821" s="3">
        <f t="shared" si="74"/>
        <v>13</v>
      </c>
      <c r="E821" s="3">
        <f t="shared" si="75"/>
        <v>17</v>
      </c>
      <c r="F821" s="3" t="str">
        <f t="shared" si="76"/>
        <v>201521317</v>
      </c>
      <c r="G821">
        <f t="shared" si="77"/>
        <v>8.5696721311476018</v>
      </c>
      <c r="H821">
        <v>0.28000000000000003</v>
      </c>
      <c r="I821">
        <v>0.6</v>
      </c>
      <c r="J821">
        <v>1038</v>
      </c>
      <c r="K821">
        <v>1</v>
      </c>
    </row>
    <row r="822" spans="1:11" x14ac:dyDescent="0.25">
      <c r="A822" s="1">
        <v>42052.554166666669</v>
      </c>
      <c r="B822" s="3">
        <f t="shared" si="72"/>
        <v>2015</v>
      </c>
      <c r="C822" s="3">
        <f t="shared" si="73"/>
        <v>2</v>
      </c>
      <c r="D822" s="3">
        <f t="shared" si="74"/>
        <v>13</v>
      </c>
      <c r="E822" s="3">
        <f t="shared" si="75"/>
        <v>17</v>
      </c>
      <c r="F822" s="3" t="str">
        <f t="shared" si="76"/>
        <v>201521317</v>
      </c>
      <c r="G822">
        <f t="shared" si="77"/>
        <v>8.5819672131148153</v>
      </c>
      <c r="H822">
        <v>0.28000000000000003</v>
      </c>
      <c r="I822">
        <v>0.6</v>
      </c>
      <c r="J822">
        <v>1038</v>
      </c>
      <c r="K822">
        <v>1</v>
      </c>
    </row>
    <row r="823" spans="1:11" x14ac:dyDescent="0.25">
      <c r="A823" s="1">
        <v>42052.554861111108</v>
      </c>
      <c r="B823" s="3">
        <f t="shared" si="72"/>
        <v>2015</v>
      </c>
      <c r="C823" s="3">
        <f t="shared" si="73"/>
        <v>2</v>
      </c>
      <c r="D823" s="3">
        <f t="shared" si="74"/>
        <v>13</v>
      </c>
      <c r="E823" s="3">
        <f t="shared" si="75"/>
        <v>17</v>
      </c>
      <c r="F823" s="3" t="str">
        <f t="shared" si="76"/>
        <v>201521317</v>
      </c>
      <c r="G823">
        <f t="shared" si="77"/>
        <v>8.5942622950820287</v>
      </c>
      <c r="H823">
        <v>0.28000000000000003</v>
      </c>
      <c r="I823">
        <v>0.6</v>
      </c>
      <c r="J823">
        <v>1038</v>
      </c>
      <c r="K823">
        <v>1</v>
      </c>
    </row>
    <row r="824" spans="1:11" x14ac:dyDescent="0.25">
      <c r="A824" s="1">
        <v>42052.555555555555</v>
      </c>
      <c r="B824" s="3">
        <f t="shared" si="72"/>
        <v>2015</v>
      </c>
      <c r="C824" s="3">
        <f t="shared" si="73"/>
        <v>2</v>
      </c>
      <c r="D824" s="3">
        <f t="shared" si="74"/>
        <v>13</v>
      </c>
      <c r="E824" s="3">
        <f t="shared" si="75"/>
        <v>17</v>
      </c>
      <c r="F824" s="3" t="str">
        <f t="shared" si="76"/>
        <v>201521317</v>
      </c>
      <c r="G824">
        <f t="shared" si="77"/>
        <v>8.6065573770492421</v>
      </c>
      <c r="H824">
        <v>0.28000000000000003</v>
      </c>
      <c r="I824">
        <v>0.6</v>
      </c>
      <c r="J824">
        <v>1038</v>
      </c>
      <c r="K824">
        <v>1</v>
      </c>
    </row>
    <row r="825" spans="1:11" x14ac:dyDescent="0.25">
      <c r="A825" s="1">
        <v>42052.556250000001</v>
      </c>
      <c r="B825" s="3">
        <f t="shared" si="72"/>
        <v>2015</v>
      </c>
      <c r="C825" s="3">
        <f t="shared" si="73"/>
        <v>2</v>
      </c>
      <c r="D825" s="3">
        <f t="shared" si="74"/>
        <v>13</v>
      </c>
      <c r="E825" s="3">
        <f t="shared" si="75"/>
        <v>17</v>
      </c>
      <c r="F825" s="3" t="str">
        <f t="shared" si="76"/>
        <v>201521317</v>
      </c>
      <c r="G825">
        <f t="shared" si="77"/>
        <v>8.6188524590164555</v>
      </c>
      <c r="H825">
        <v>0.28000000000000003</v>
      </c>
      <c r="I825">
        <v>0.6</v>
      </c>
      <c r="J825">
        <v>1038</v>
      </c>
      <c r="K825">
        <v>1</v>
      </c>
    </row>
    <row r="826" spans="1:11" x14ac:dyDescent="0.25">
      <c r="A826" s="1">
        <v>42052.556944444441</v>
      </c>
      <c r="B826" s="3">
        <f t="shared" si="72"/>
        <v>2015</v>
      </c>
      <c r="C826" s="3">
        <f t="shared" si="73"/>
        <v>2</v>
      </c>
      <c r="D826" s="3">
        <f t="shared" si="74"/>
        <v>13</v>
      </c>
      <c r="E826" s="3">
        <f t="shared" si="75"/>
        <v>17</v>
      </c>
      <c r="F826" s="3" t="str">
        <f t="shared" si="76"/>
        <v>201521317</v>
      </c>
      <c r="G826">
        <f t="shared" si="77"/>
        <v>8.6311475409836689</v>
      </c>
      <c r="H826">
        <v>0.28000000000000003</v>
      </c>
      <c r="I826">
        <v>0.6</v>
      </c>
      <c r="J826">
        <v>1038</v>
      </c>
      <c r="K826">
        <v>1</v>
      </c>
    </row>
    <row r="827" spans="1:11" x14ac:dyDescent="0.25">
      <c r="A827" s="1">
        <v>42052.557638888888</v>
      </c>
      <c r="B827" s="3">
        <f t="shared" si="72"/>
        <v>2015</v>
      </c>
      <c r="C827" s="3">
        <f t="shared" si="73"/>
        <v>2</v>
      </c>
      <c r="D827" s="3">
        <f t="shared" si="74"/>
        <v>13</v>
      </c>
      <c r="E827" s="3">
        <f t="shared" si="75"/>
        <v>17</v>
      </c>
      <c r="F827" s="3" t="str">
        <f t="shared" si="76"/>
        <v>201521317</v>
      </c>
      <c r="G827">
        <f t="shared" si="77"/>
        <v>8.6434426229508823</v>
      </c>
      <c r="H827">
        <v>0.28000000000000003</v>
      </c>
      <c r="I827">
        <v>0.6</v>
      </c>
      <c r="J827">
        <v>1038</v>
      </c>
      <c r="K827">
        <v>1</v>
      </c>
    </row>
    <row r="828" spans="1:11" x14ac:dyDescent="0.25">
      <c r="A828" s="1">
        <v>42052.558333333334</v>
      </c>
      <c r="B828" s="3">
        <f t="shared" si="72"/>
        <v>2015</v>
      </c>
      <c r="C828" s="3">
        <f t="shared" si="73"/>
        <v>2</v>
      </c>
      <c r="D828" s="3">
        <f t="shared" si="74"/>
        <v>13</v>
      </c>
      <c r="E828" s="3">
        <f t="shared" si="75"/>
        <v>17</v>
      </c>
      <c r="F828" s="3" t="str">
        <f t="shared" si="76"/>
        <v>201521317</v>
      </c>
      <c r="G828">
        <f t="shared" si="77"/>
        <v>8.6557377049180957</v>
      </c>
      <c r="H828">
        <v>0.28000000000000003</v>
      </c>
      <c r="I828">
        <v>0.6</v>
      </c>
      <c r="J828">
        <v>1038</v>
      </c>
      <c r="K828">
        <v>1</v>
      </c>
    </row>
    <row r="829" spans="1:11" x14ac:dyDescent="0.25">
      <c r="A829" s="1">
        <v>42052.559027777781</v>
      </c>
      <c r="B829" s="3">
        <f t="shared" si="72"/>
        <v>2015</v>
      </c>
      <c r="C829" s="3">
        <f t="shared" si="73"/>
        <v>2</v>
      </c>
      <c r="D829" s="3">
        <f t="shared" si="74"/>
        <v>13</v>
      </c>
      <c r="E829" s="3">
        <f t="shared" si="75"/>
        <v>17</v>
      </c>
      <c r="F829" s="3" t="str">
        <f t="shared" si="76"/>
        <v>201521317</v>
      </c>
      <c r="G829">
        <f t="shared" si="77"/>
        <v>8.6680327868853091</v>
      </c>
      <c r="H829">
        <v>0.28000000000000003</v>
      </c>
      <c r="I829">
        <v>0.6</v>
      </c>
      <c r="J829">
        <v>1038</v>
      </c>
      <c r="K829">
        <v>1</v>
      </c>
    </row>
    <row r="830" spans="1:11" x14ac:dyDescent="0.25">
      <c r="A830" s="1">
        <v>42052.55972222222</v>
      </c>
      <c r="B830" s="3">
        <f t="shared" si="72"/>
        <v>2015</v>
      </c>
      <c r="C830" s="3">
        <f t="shared" si="73"/>
        <v>2</v>
      </c>
      <c r="D830" s="3">
        <f t="shared" si="74"/>
        <v>13</v>
      </c>
      <c r="E830" s="3">
        <f t="shared" si="75"/>
        <v>17</v>
      </c>
      <c r="F830" s="3" t="str">
        <f t="shared" si="76"/>
        <v>201521317</v>
      </c>
      <c r="G830">
        <f t="shared" si="77"/>
        <v>8.6803278688525225</v>
      </c>
      <c r="H830">
        <v>0.28000000000000003</v>
      </c>
      <c r="I830">
        <v>0.6</v>
      </c>
      <c r="J830">
        <v>1038</v>
      </c>
      <c r="K830">
        <v>1</v>
      </c>
    </row>
    <row r="831" spans="1:11" x14ac:dyDescent="0.25">
      <c r="A831" s="1">
        <v>42052.560416666667</v>
      </c>
      <c r="B831" s="3">
        <f t="shared" si="72"/>
        <v>2015</v>
      </c>
      <c r="C831" s="3">
        <f t="shared" si="73"/>
        <v>2</v>
      </c>
      <c r="D831" s="3">
        <f t="shared" si="74"/>
        <v>13</v>
      </c>
      <c r="E831" s="3">
        <f t="shared" si="75"/>
        <v>17</v>
      </c>
      <c r="F831" s="3" t="str">
        <f t="shared" si="76"/>
        <v>201521317</v>
      </c>
      <c r="G831">
        <f t="shared" si="77"/>
        <v>8.6926229508197359</v>
      </c>
      <c r="H831">
        <v>0.28000000000000003</v>
      </c>
      <c r="I831">
        <v>0.6</v>
      </c>
      <c r="J831">
        <v>1038</v>
      </c>
      <c r="K831">
        <v>1</v>
      </c>
    </row>
    <row r="832" spans="1:11" x14ac:dyDescent="0.25">
      <c r="A832" s="1">
        <v>42052.561111111114</v>
      </c>
      <c r="B832" s="3">
        <f t="shared" si="72"/>
        <v>2015</v>
      </c>
      <c r="C832" s="3">
        <f t="shared" si="73"/>
        <v>2</v>
      </c>
      <c r="D832" s="3">
        <f t="shared" si="74"/>
        <v>13</v>
      </c>
      <c r="E832" s="3">
        <f t="shared" si="75"/>
        <v>17</v>
      </c>
      <c r="F832" s="3" t="str">
        <f t="shared" si="76"/>
        <v>201521317</v>
      </c>
      <c r="G832">
        <f t="shared" si="77"/>
        <v>8.7049180327869493</v>
      </c>
      <c r="H832">
        <v>0.28000000000000003</v>
      </c>
      <c r="I832">
        <v>0.6</v>
      </c>
      <c r="J832">
        <v>1038</v>
      </c>
      <c r="K832">
        <v>1</v>
      </c>
    </row>
    <row r="833" spans="1:11" x14ac:dyDescent="0.25">
      <c r="A833" s="1">
        <v>42052.561805555553</v>
      </c>
      <c r="B833" s="3">
        <f t="shared" si="72"/>
        <v>2015</v>
      </c>
      <c r="C833" s="3">
        <f t="shared" si="73"/>
        <v>2</v>
      </c>
      <c r="D833" s="3">
        <f t="shared" si="74"/>
        <v>13</v>
      </c>
      <c r="E833" s="3">
        <f t="shared" si="75"/>
        <v>17</v>
      </c>
      <c r="F833" s="3" t="str">
        <f t="shared" si="76"/>
        <v>201521317</v>
      </c>
      <c r="G833">
        <f t="shared" si="77"/>
        <v>8.7172131147541627</v>
      </c>
      <c r="H833">
        <v>0.28000000000000003</v>
      </c>
      <c r="I833">
        <v>0.6</v>
      </c>
      <c r="J833">
        <v>1038</v>
      </c>
      <c r="K833">
        <v>1</v>
      </c>
    </row>
    <row r="834" spans="1:11" x14ac:dyDescent="0.25">
      <c r="A834" s="1">
        <v>42052.5625</v>
      </c>
      <c r="B834" s="3">
        <f t="shared" si="72"/>
        <v>2015</v>
      </c>
      <c r="C834" s="3">
        <f t="shared" si="73"/>
        <v>2</v>
      </c>
      <c r="D834" s="3">
        <f t="shared" si="74"/>
        <v>13</v>
      </c>
      <c r="E834" s="3">
        <f t="shared" si="75"/>
        <v>17</v>
      </c>
      <c r="F834" s="3" t="str">
        <f t="shared" si="76"/>
        <v>201521317</v>
      </c>
      <c r="G834">
        <f t="shared" si="77"/>
        <v>8.7295081967213761</v>
      </c>
      <c r="H834">
        <v>0.28000000000000003</v>
      </c>
      <c r="I834">
        <v>0.6</v>
      </c>
      <c r="J834">
        <v>1038</v>
      </c>
      <c r="K834">
        <v>1</v>
      </c>
    </row>
    <row r="835" spans="1:11" x14ac:dyDescent="0.25">
      <c r="A835" s="1">
        <v>42052.563194444447</v>
      </c>
      <c r="B835" s="3">
        <f t="shared" ref="B835:B898" si="78">YEAR(A835)</f>
        <v>2015</v>
      </c>
      <c r="C835" s="3">
        <f t="shared" ref="C835:C898" si="79">MONTH(A835)</f>
        <v>2</v>
      </c>
      <c r="D835" s="3">
        <f t="shared" ref="D835:D898" si="80">HOUR(A835)</f>
        <v>13</v>
      </c>
      <c r="E835" s="3">
        <f t="shared" ref="E835:E898" si="81">DAY(A835)</f>
        <v>17</v>
      </c>
      <c r="F835" s="3" t="str">
        <f t="shared" ref="F835:F898" si="82">B835&amp;C835&amp;D835&amp;E835</f>
        <v>201521317</v>
      </c>
      <c r="G835">
        <f t="shared" si="77"/>
        <v>8.7418032786885895</v>
      </c>
      <c r="H835">
        <v>0.28000000000000003</v>
      </c>
      <c r="I835">
        <v>0.6</v>
      </c>
      <c r="J835">
        <v>1038</v>
      </c>
      <c r="K835">
        <v>1</v>
      </c>
    </row>
    <row r="836" spans="1:11" x14ac:dyDescent="0.25">
      <c r="A836" s="1">
        <v>42052.563888888886</v>
      </c>
      <c r="B836" s="3">
        <f t="shared" si="78"/>
        <v>2015</v>
      </c>
      <c r="C836" s="3">
        <f t="shared" si="79"/>
        <v>2</v>
      </c>
      <c r="D836" s="3">
        <f t="shared" si="80"/>
        <v>13</v>
      </c>
      <c r="E836" s="3">
        <f t="shared" si="81"/>
        <v>17</v>
      </c>
      <c r="F836" s="3" t="str">
        <f t="shared" si="82"/>
        <v>201521317</v>
      </c>
      <c r="G836">
        <f t="shared" si="77"/>
        <v>8.7540983606558029</v>
      </c>
      <c r="H836">
        <v>0.28000000000000003</v>
      </c>
      <c r="I836">
        <v>0.6</v>
      </c>
      <c r="J836">
        <v>1038</v>
      </c>
      <c r="K836">
        <v>1</v>
      </c>
    </row>
    <row r="837" spans="1:11" x14ac:dyDescent="0.25">
      <c r="A837" s="1">
        <v>42052.564583333333</v>
      </c>
      <c r="B837" s="3">
        <f t="shared" si="78"/>
        <v>2015</v>
      </c>
      <c r="C837" s="3">
        <f t="shared" si="79"/>
        <v>2</v>
      </c>
      <c r="D837" s="3">
        <f t="shared" si="80"/>
        <v>13</v>
      </c>
      <c r="E837" s="3">
        <f t="shared" si="81"/>
        <v>17</v>
      </c>
      <c r="F837" s="3" t="str">
        <f t="shared" si="82"/>
        <v>201521317</v>
      </c>
      <c r="G837">
        <f t="shared" si="77"/>
        <v>8.7663934426230163</v>
      </c>
      <c r="H837">
        <v>0.28000000000000003</v>
      </c>
      <c r="I837">
        <v>0.6</v>
      </c>
      <c r="J837">
        <v>1038</v>
      </c>
      <c r="K837">
        <v>1</v>
      </c>
    </row>
    <row r="838" spans="1:11" x14ac:dyDescent="0.25">
      <c r="A838" s="1">
        <v>42052.56527777778</v>
      </c>
      <c r="B838" s="3">
        <f t="shared" si="78"/>
        <v>2015</v>
      </c>
      <c r="C838" s="3">
        <f t="shared" si="79"/>
        <v>2</v>
      </c>
      <c r="D838" s="3">
        <f t="shared" si="80"/>
        <v>13</v>
      </c>
      <c r="E838" s="3">
        <f t="shared" si="81"/>
        <v>17</v>
      </c>
      <c r="F838" s="3" t="str">
        <f t="shared" si="82"/>
        <v>201521317</v>
      </c>
      <c r="G838">
        <f t="shared" si="77"/>
        <v>8.7786885245902297</v>
      </c>
      <c r="H838">
        <v>0.28000000000000003</v>
      </c>
      <c r="I838">
        <v>0.6</v>
      </c>
      <c r="J838">
        <v>1038</v>
      </c>
      <c r="K838">
        <v>1</v>
      </c>
    </row>
    <row r="839" spans="1:11" x14ac:dyDescent="0.25">
      <c r="A839" s="1">
        <v>42052.565972222219</v>
      </c>
      <c r="B839" s="3">
        <f t="shared" si="78"/>
        <v>2015</v>
      </c>
      <c r="C839" s="3">
        <f t="shared" si="79"/>
        <v>2</v>
      </c>
      <c r="D839" s="3">
        <f t="shared" si="80"/>
        <v>13</v>
      </c>
      <c r="E839" s="3">
        <f t="shared" si="81"/>
        <v>17</v>
      </c>
      <c r="F839" s="3" t="str">
        <f t="shared" si="82"/>
        <v>201521317</v>
      </c>
      <c r="G839">
        <f t="shared" si="77"/>
        <v>8.7909836065574432</v>
      </c>
      <c r="H839">
        <v>0.28000000000000003</v>
      </c>
      <c r="I839">
        <v>0.6</v>
      </c>
      <c r="J839">
        <v>1038</v>
      </c>
      <c r="K839">
        <v>1</v>
      </c>
    </row>
    <row r="840" spans="1:11" x14ac:dyDescent="0.25">
      <c r="A840" s="1">
        <v>42052.566666666666</v>
      </c>
      <c r="B840" s="3">
        <f t="shared" si="78"/>
        <v>2015</v>
      </c>
      <c r="C840" s="3">
        <f t="shared" si="79"/>
        <v>2</v>
      </c>
      <c r="D840" s="3">
        <f t="shared" si="80"/>
        <v>13</v>
      </c>
      <c r="E840" s="3">
        <f t="shared" si="81"/>
        <v>17</v>
      </c>
      <c r="F840" s="3" t="str">
        <f t="shared" si="82"/>
        <v>201521317</v>
      </c>
      <c r="G840">
        <f t="shared" si="77"/>
        <v>8.8032786885246566</v>
      </c>
      <c r="H840">
        <v>0.28000000000000003</v>
      </c>
      <c r="I840">
        <v>0.6</v>
      </c>
      <c r="J840">
        <v>1038</v>
      </c>
      <c r="K840">
        <v>1</v>
      </c>
    </row>
    <row r="841" spans="1:11" x14ac:dyDescent="0.25">
      <c r="A841" s="1">
        <v>42052.567361111112</v>
      </c>
      <c r="B841" s="3">
        <f t="shared" si="78"/>
        <v>2015</v>
      </c>
      <c r="C841" s="3">
        <f t="shared" si="79"/>
        <v>2</v>
      </c>
      <c r="D841" s="3">
        <f t="shared" si="80"/>
        <v>13</v>
      </c>
      <c r="E841" s="3">
        <f t="shared" si="81"/>
        <v>17</v>
      </c>
      <c r="F841" s="3" t="str">
        <f t="shared" si="82"/>
        <v>201521317</v>
      </c>
      <c r="G841">
        <f t="shared" si="77"/>
        <v>8.81557377049187</v>
      </c>
      <c r="H841">
        <v>0.28000000000000003</v>
      </c>
      <c r="I841">
        <v>0.6</v>
      </c>
      <c r="J841">
        <v>1038</v>
      </c>
      <c r="K841">
        <v>1</v>
      </c>
    </row>
    <row r="842" spans="1:11" x14ac:dyDescent="0.25">
      <c r="A842" s="1">
        <v>42052.568055555559</v>
      </c>
      <c r="B842" s="3">
        <f t="shared" si="78"/>
        <v>2015</v>
      </c>
      <c r="C842" s="3">
        <f t="shared" si="79"/>
        <v>2</v>
      </c>
      <c r="D842" s="3">
        <f t="shared" si="80"/>
        <v>13</v>
      </c>
      <c r="E842" s="3">
        <f t="shared" si="81"/>
        <v>17</v>
      </c>
      <c r="F842" s="3" t="str">
        <f t="shared" si="82"/>
        <v>201521317</v>
      </c>
      <c r="G842">
        <f t="shared" si="77"/>
        <v>8.8278688524590834</v>
      </c>
      <c r="H842">
        <v>0.28000000000000003</v>
      </c>
      <c r="I842">
        <v>0.6</v>
      </c>
      <c r="J842">
        <v>1038</v>
      </c>
      <c r="K842">
        <v>1</v>
      </c>
    </row>
    <row r="843" spans="1:11" x14ac:dyDescent="0.25">
      <c r="A843" s="1">
        <v>42052.568749999999</v>
      </c>
      <c r="B843" s="3">
        <f t="shared" si="78"/>
        <v>2015</v>
      </c>
      <c r="C843" s="3">
        <f t="shared" si="79"/>
        <v>2</v>
      </c>
      <c r="D843" s="3">
        <f t="shared" si="80"/>
        <v>13</v>
      </c>
      <c r="E843" s="3">
        <f t="shared" si="81"/>
        <v>17</v>
      </c>
      <c r="F843" s="3" t="str">
        <f t="shared" si="82"/>
        <v>201521317</v>
      </c>
      <c r="G843">
        <f t="shared" si="77"/>
        <v>8.8401639344262968</v>
      </c>
      <c r="H843">
        <v>0.28000000000000003</v>
      </c>
      <c r="I843">
        <v>0.6</v>
      </c>
      <c r="J843">
        <v>1038</v>
      </c>
      <c r="K843">
        <v>1</v>
      </c>
    </row>
    <row r="844" spans="1:11" x14ac:dyDescent="0.25">
      <c r="A844" s="1">
        <v>42052.569444444445</v>
      </c>
      <c r="B844" s="3">
        <f t="shared" si="78"/>
        <v>2015</v>
      </c>
      <c r="C844" s="3">
        <f t="shared" si="79"/>
        <v>2</v>
      </c>
      <c r="D844" s="3">
        <f t="shared" si="80"/>
        <v>13</v>
      </c>
      <c r="E844" s="3">
        <f t="shared" si="81"/>
        <v>17</v>
      </c>
      <c r="F844" s="3" t="str">
        <f t="shared" si="82"/>
        <v>201521317</v>
      </c>
      <c r="G844">
        <f t="shared" si="77"/>
        <v>8.8524590163935102</v>
      </c>
      <c r="H844">
        <v>0.28000000000000003</v>
      </c>
      <c r="I844">
        <v>0.6</v>
      </c>
      <c r="J844">
        <v>1038</v>
      </c>
      <c r="K844">
        <v>1</v>
      </c>
    </row>
    <row r="845" spans="1:11" x14ac:dyDescent="0.25">
      <c r="A845" s="1">
        <v>42052.570138888892</v>
      </c>
      <c r="B845" s="3">
        <f t="shared" si="78"/>
        <v>2015</v>
      </c>
      <c r="C845" s="3">
        <f t="shared" si="79"/>
        <v>2</v>
      </c>
      <c r="D845" s="3">
        <f t="shared" si="80"/>
        <v>13</v>
      </c>
      <c r="E845" s="3">
        <f t="shared" si="81"/>
        <v>17</v>
      </c>
      <c r="F845" s="3" t="str">
        <f t="shared" si="82"/>
        <v>201521317</v>
      </c>
      <c r="G845">
        <f t="shared" si="77"/>
        <v>8.8647540983607236</v>
      </c>
      <c r="H845">
        <v>0.28000000000000003</v>
      </c>
      <c r="I845">
        <v>0.6</v>
      </c>
      <c r="J845">
        <v>1038</v>
      </c>
      <c r="K845">
        <v>1</v>
      </c>
    </row>
    <row r="846" spans="1:11" x14ac:dyDescent="0.25">
      <c r="A846" s="1">
        <v>42052.570833333331</v>
      </c>
      <c r="B846" s="3">
        <f t="shared" si="78"/>
        <v>2015</v>
      </c>
      <c r="C846" s="3">
        <f t="shared" si="79"/>
        <v>2</v>
      </c>
      <c r="D846" s="3">
        <f t="shared" si="80"/>
        <v>13</v>
      </c>
      <c r="E846" s="3">
        <f t="shared" si="81"/>
        <v>17</v>
      </c>
      <c r="F846" s="3" t="str">
        <f t="shared" si="82"/>
        <v>201521317</v>
      </c>
      <c r="G846">
        <f t="shared" si="77"/>
        <v>8.877049180327937</v>
      </c>
      <c r="H846">
        <v>0.28000000000000003</v>
      </c>
      <c r="I846">
        <v>0.6</v>
      </c>
      <c r="J846">
        <v>1038</v>
      </c>
      <c r="K846">
        <v>1</v>
      </c>
    </row>
    <row r="847" spans="1:11" x14ac:dyDescent="0.25">
      <c r="A847" s="1">
        <v>42052.571527777778</v>
      </c>
      <c r="B847" s="3">
        <f t="shared" si="78"/>
        <v>2015</v>
      </c>
      <c r="C847" s="3">
        <f t="shared" si="79"/>
        <v>2</v>
      </c>
      <c r="D847" s="3">
        <f t="shared" si="80"/>
        <v>13</v>
      </c>
      <c r="E847" s="3">
        <f t="shared" si="81"/>
        <v>17</v>
      </c>
      <c r="F847" s="3" t="str">
        <f t="shared" si="82"/>
        <v>201521317</v>
      </c>
      <c r="G847">
        <f t="shared" si="77"/>
        <v>8.8893442622951504</v>
      </c>
      <c r="H847">
        <v>0.28000000000000003</v>
      </c>
      <c r="I847">
        <v>0.6</v>
      </c>
      <c r="J847">
        <v>1038</v>
      </c>
      <c r="K847">
        <v>1</v>
      </c>
    </row>
    <row r="848" spans="1:11" x14ac:dyDescent="0.25">
      <c r="A848" s="1">
        <v>42052.572222222225</v>
      </c>
      <c r="B848" s="3">
        <f t="shared" si="78"/>
        <v>2015</v>
      </c>
      <c r="C848" s="3">
        <f t="shared" si="79"/>
        <v>2</v>
      </c>
      <c r="D848" s="3">
        <f t="shared" si="80"/>
        <v>13</v>
      </c>
      <c r="E848" s="3">
        <f t="shared" si="81"/>
        <v>17</v>
      </c>
      <c r="F848" s="3" t="str">
        <f t="shared" si="82"/>
        <v>201521317</v>
      </c>
      <c r="G848">
        <f t="shared" si="77"/>
        <v>8.9016393442623638</v>
      </c>
      <c r="H848">
        <v>0.28000000000000003</v>
      </c>
      <c r="I848">
        <v>0.6</v>
      </c>
      <c r="J848">
        <v>1038</v>
      </c>
      <c r="K848">
        <v>1</v>
      </c>
    </row>
    <row r="849" spans="1:11" x14ac:dyDescent="0.25">
      <c r="A849" s="1">
        <v>42052.572916666664</v>
      </c>
      <c r="B849" s="3">
        <f t="shared" si="78"/>
        <v>2015</v>
      </c>
      <c r="C849" s="3">
        <f t="shared" si="79"/>
        <v>2</v>
      </c>
      <c r="D849" s="3">
        <f t="shared" si="80"/>
        <v>13</v>
      </c>
      <c r="E849" s="3">
        <f t="shared" si="81"/>
        <v>17</v>
      </c>
      <c r="F849" s="3" t="str">
        <f t="shared" si="82"/>
        <v>201521317</v>
      </c>
      <c r="G849">
        <f t="shared" si="77"/>
        <v>8.9139344262295772</v>
      </c>
      <c r="H849">
        <v>0.28000000000000003</v>
      </c>
      <c r="I849">
        <v>0.6</v>
      </c>
      <c r="J849">
        <v>1038</v>
      </c>
      <c r="K849">
        <v>1</v>
      </c>
    </row>
    <row r="850" spans="1:11" x14ac:dyDescent="0.25">
      <c r="A850" s="1">
        <v>42052.573611111111</v>
      </c>
      <c r="B850" s="3">
        <f t="shared" si="78"/>
        <v>2015</v>
      </c>
      <c r="C850" s="3">
        <f t="shared" si="79"/>
        <v>2</v>
      </c>
      <c r="D850" s="3">
        <f t="shared" si="80"/>
        <v>13</v>
      </c>
      <c r="E850" s="3">
        <f t="shared" si="81"/>
        <v>17</v>
      </c>
      <c r="F850" s="3" t="str">
        <f t="shared" si="82"/>
        <v>201521317</v>
      </c>
      <c r="G850">
        <f t="shared" si="77"/>
        <v>8.9262295081967906</v>
      </c>
      <c r="H850">
        <v>0.28000000000000003</v>
      </c>
      <c r="I850">
        <v>0.6</v>
      </c>
      <c r="J850">
        <v>1038</v>
      </c>
      <c r="K850">
        <v>1</v>
      </c>
    </row>
    <row r="851" spans="1:11" x14ac:dyDescent="0.25">
      <c r="A851" s="1">
        <v>42052.574305555558</v>
      </c>
      <c r="B851" s="3">
        <f t="shared" si="78"/>
        <v>2015</v>
      </c>
      <c r="C851" s="3">
        <f t="shared" si="79"/>
        <v>2</v>
      </c>
      <c r="D851" s="3">
        <f t="shared" si="80"/>
        <v>13</v>
      </c>
      <c r="E851" s="3">
        <f t="shared" si="81"/>
        <v>17</v>
      </c>
      <c r="F851" s="3" t="str">
        <f t="shared" si="82"/>
        <v>201521317</v>
      </c>
      <c r="G851">
        <f t="shared" si="77"/>
        <v>8.938524590164004</v>
      </c>
      <c r="H851">
        <v>0.28000000000000003</v>
      </c>
      <c r="I851">
        <v>0.6</v>
      </c>
      <c r="J851">
        <v>1038</v>
      </c>
      <c r="K851">
        <v>1</v>
      </c>
    </row>
    <row r="852" spans="1:11" x14ac:dyDescent="0.25">
      <c r="A852" s="1">
        <v>42052.574999999997</v>
      </c>
      <c r="B852" s="3">
        <f t="shared" si="78"/>
        <v>2015</v>
      </c>
      <c r="C852" s="3">
        <f t="shared" si="79"/>
        <v>2</v>
      </c>
      <c r="D852" s="3">
        <f t="shared" si="80"/>
        <v>13</v>
      </c>
      <c r="E852" s="3">
        <f t="shared" si="81"/>
        <v>17</v>
      </c>
      <c r="F852" s="3" t="str">
        <f t="shared" si="82"/>
        <v>201521317</v>
      </c>
      <c r="G852">
        <f t="shared" si="77"/>
        <v>8.9508196721312174</v>
      </c>
      <c r="H852">
        <v>0.28000000000000003</v>
      </c>
      <c r="I852">
        <v>0.6</v>
      </c>
      <c r="J852">
        <v>1038</v>
      </c>
      <c r="K852">
        <v>1</v>
      </c>
    </row>
    <row r="853" spans="1:11" x14ac:dyDescent="0.25">
      <c r="A853" s="1">
        <v>42052.575694444444</v>
      </c>
      <c r="B853" s="3">
        <f t="shared" si="78"/>
        <v>2015</v>
      </c>
      <c r="C853" s="3">
        <f t="shared" si="79"/>
        <v>2</v>
      </c>
      <c r="D853" s="3">
        <f t="shared" si="80"/>
        <v>13</v>
      </c>
      <c r="E853" s="3">
        <f t="shared" si="81"/>
        <v>17</v>
      </c>
      <c r="F853" s="3" t="str">
        <f t="shared" si="82"/>
        <v>201521317</v>
      </c>
      <c r="G853">
        <f t="shared" si="77"/>
        <v>8.9631147540984308</v>
      </c>
      <c r="H853">
        <v>0.28000000000000003</v>
      </c>
      <c r="I853">
        <v>0.6</v>
      </c>
      <c r="J853">
        <v>1038</v>
      </c>
      <c r="K853">
        <v>1</v>
      </c>
    </row>
    <row r="854" spans="1:11" x14ac:dyDescent="0.25">
      <c r="A854" s="1">
        <v>42052.576388888891</v>
      </c>
      <c r="B854" s="3">
        <f t="shared" si="78"/>
        <v>2015</v>
      </c>
      <c r="C854" s="3">
        <f t="shared" si="79"/>
        <v>2</v>
      </c>
      <c r="D854" s="3">
        <f t="shared" si="80"/>
        <v>13</v>
      </c>
      <c r="E854" s="3">
        <f t="shared" si="81"/>
        <v>17</v>
      </c>
      <c r="F854" s="3" t="str">
        <f t="shared" si="82"/>
        <v>201521317</v>
      </c>
      <c r="G854">
        <f t="shared" si="77"/>
        <v>8.9754098360656442</v>
      </c>
      <c r="H854">
        <v>0.28000000000000003</v>
      </c>
      <c r="I854">
        <v>0.6</v>
      </c>
      <c r="J854">
        <v>1038</v>
      </c>
      <c r="K854">
        <v>1</v>
      </c>
    </row>
    <row r="855" spans="1:11" x14ac:dyDescent="0.25">
      <c r="A855" s="1">
        <v>42052.57708333333</v>
      </c>
      <c r="B855" s="3">
        <f t="shared" si="78"/>
        <v>2015</v>
      </c>
      <c r="C855" s="3">
        <f t="shared" si="79"/>
        <v>2</v>
      </c>
      <c r="D855" s="3">
        <f t="shared" si="80"/>
        <v>13</v>
      </c>
      <c r="E855" s="3">
        <f t="shared" si="81"/>
        <v>17</v>
      </c>
      <c r="F855" s="3" t="str">
        <f t="shared" si="82"/>
        <v>201521317</v>
      </c>
      <c r="G855">
        <f t="shared" si="77"/>
        <v>8.9877049180328576</v>
      </c>
      <c r="H855">
        <v>0.28000000000000003</v>
      </c>
      <c r="I855">
        <v>0.6</v>
      </c>
      <c r="J855">
        <v>1038</v>
      </c>
      <c r="K855">
        <v>1</v>
      </c>
    </row>
    <row r="856" spans="1:11" x14ac:dyDescent="0.25">
      <c r="A856" s="1">
        <v>42052.577777777777</v>
      </c>
      <c r="B856" s="3">
        <f t="shared" si="78"/>
        <v>2015</v>
      </c>
      <c r="C856" s="3">
        <f t="shared" si="79"/>
        <v>2</v>
      </c>
      <c r="D856" s="3">
        <f t="shared" si="80"/>
        <v>13</v>
      </c>
      <c r="E856" s="3">
        <f t="shared" si="81"/>
        <v>17</v>
      </c>
      <c r="F856" s="3" t="str">
        <f t="shared" si="82"/>
        <v>201521317</v>
      </c>
      <c r="G856">
        <f t="shared" si="77"/>
        <v>9.0000000000000711</v>
      </c>
      <c r="H856">
        <v>0.28000000000000003</v>
      </c>
      <c r="I856">
        <v>0.6</v>
      </c>
      <c r="J856">
        <v>1038</v>
      </c>
      <c r="K856">
        <v>1</v>
      </c>
    </row>
    <row r="857" spans="1:11" x14ac:dyDescent="0.25">
      <c r="A857" s="1">
        <v>42052.578472222223</v>
      </c>
      <c r="B857" s="3">
        <f t="shared" si="78"/>
        <v>2015</v>
      </c>
      <c r="C857" s="3">
        <f t="shared" si="79"/>
        <v>2</v>
      </c>
      <c r="D857" s="3">
        <f t="shared" si="80"/>
        <v>13</v>
      </c>
      <c r="E857" s="3">
        <f t="shared" si="81"/>
        <v>17</v>
      </c>
      <c r="F857" s="3" t="str">
        <f t="shared" si="82"/>
        <v>201521317</v>
      </c>
      <c r="G857">
        <v>9</v>
      </c>
      <c r="H857">
        <v>0.28000000000000003</v>
      </c>
      <c r="I857">
        <v>0.6</v>
      </c>
      <c r="J857">
        <v>1038</v>
      </c>
      <c r="K857">
        <v>1</v>
      </c>
    </row>
    <row r="858" spans="1:11" x14ac:dyDescent="0.25">
      <c r="A858" s="1">
        <v>42066.429166666669</v>
      </c>
      <c r="B858" s="3">
        <f t="shared" si="78"/>
        <v>2015</v>
      </c>
      <c r="C858" s="3">
        <f t="shared" si="79"/>
        <v>3</v>
      </c>
      <c r="D858" s="3">
        <f t="shared" si="80"/>
        <v>10</v>
      </c>
      <c r="E858" s="3">
        <f t="shared" si="81"/>
        <v>3</v>
      </c>
      <c r="F858" s="3" t="str">
        <f t="shared" si="82"/>
        <v>20153103</v>
      </c>
      <c r="G858">
        <v>7</v>
      </c>
      <c r="H858">
        <v>0.19</v>
      </c>
      <c r="I858">
        <v>0.54</v>
      </c>
      <c r="J858">
        <v>1015</v>
      </c>
      <c r="K858">
        <v>5</v>
      </c>
    </row>
    <row r="859" spans="1:11" x14ac:dyDescent="0.25">
      <c r="A859" s="1">
        <v>42066.429861111108</v>
      </c>
      <c r="B859" s="3">
        <f t="shared" si="78"/>
        <v>2015</v>
      </c>
      <c r="C859" s="3">
        <f t="shared" si="79"/>
        <v>3</v>
      </c>
      <c r="D859" s="3">
        <f t="shared" si="80"/>
        <v>10</v>
      </c>
      <c r="E859" s="3">
        <f t="shared" si="81"/>
        <v>3</v>
      </c>
      <c r="F859" s="3" t="str">
        <f t="shared" si="82"/>
        <v>20153103</v>
      </c>
      <c r="G859">
        <f>G858+2/186</f>
        <v>7.010752688172043</v>
      </c>
      <c r="H859">
        <v>0.19</v>
      </c>
      <c r="I859">
        <v>0.54</v>
      </c>
      <c r="J859">
        <v>1015</v>
      </c>
      <c r="K859">
        <v>5</v>
      </c>
    </row>
    <row r="860" spans="1:11" x14ac:dyDescent="0.25">
      <c r="A860" s="1">
        <v>42066.430555555555</v>
      </c>
      <c r="B860" s="3">
        <f t="shared" si="78"/>
        <v>2015</v>
      </c>
      <c r="C860" s="3">
        <f t="shared" si="79"/>
        <v>3</v>
      </c>
      <c r="D860" s="3">
        <f t="shared" si="80"/>
        <v>10</v>
      </c>
      <c r="E860" s="3">
        <f t="shared" si="81"/>
        <v>3</v>
      </c>
      <c r="F860" s="3" t="str">
        <f t="shared" si="82"/>
        <v>20153103</v>
      </c>
      <c r="G860">
        <f t="shared" ref="G860:G923" si="83">G859+2/186</f>
        <v>7.021505376344086</v>
      </c>
      <c r="H860">
        <v>0.19</v>
      </c>
      <c r="I860">
        <v>0.54</v>
      </c>
      <c r="J860">
        <v>1015</v>
      </c>
      <c r="K860">
        <v>5</v>
      </c>
    </row>
    <row r="861" spans="1:11" x14ac:dyDescent="0.25">
      <c r="A861" s="1">
        <v>42066.431250000001</v>
      </c>
      <c r="B861" s="3">
        <f t="shared" si="78"/>
        <v>2015</v>
      </c>
      <c r="C861" s="3">
        <f t="shared" si="79"/>
        <v>3</v>
      </c>
      <c r="D861" s="3">
        <f t="shared" si="80"/>
        <v>10</v>
      </c>
      <c r="E861" s="3">
        <f t="shared" si="81"/>
        <v>3</v>
      </c>
      <c r="F861" s="3" t="str">
        <f t="shared" si="82"/>
        <v>20153103</v>
      </c>
      <c r="G861">
        <f t="shared" si="83"/>
        <v>7.032258064516129</v>
      </c>
      <c r="H861">
        <v>0.19</v>
      </c>
      <c r="I861">
        <v>0.54</v>
      </c>
      <c r="J861">
        <v>1015</v>
      </c>
      <c r="K861">
        <v>5</v>
      </c>
    </row>
    <row r="862" spans="1:11" x14ac:dyDescent="0.25">
      <c r="A862" s="1">
        <v>42066.431944444441</v>
      </c>
      <c r="B862" s="3">
        <f t="shared" si="78"/>
        <v>2015</v>
      </c>
      <c r="C862" s="3">
        <f t="shared" si="79"/>
        <v>3</v>
      </c>
      <c r="D862" s="3">
        <f t="shared" si="80"/>
        <v>10</v>
      </c>
      <c r="E862" s="3">
        <f t="shared" si="81"/>
        <v>3</v>
      </c>
      <c r="F862" s="3" t="str">
        <f t="shared" si="82"/>
        <v>20153103</v>
      </c>
      <c r="G862">
        <f t="shared" si="83"/>
        <v>7.043010752688172</v>
      </c>
      <c r="H862">
        <v>0.19</v>
      </c>
      <c r="I862">
        <v>0.54</v>
      </c>
      <c r="J862">
        <v>1015</v>
      </c>
      <c r="K862">
        <v>5</v>
      </c>
    </row>
    <row r="863" spans="1:11" x14ac:dyDescent="0.25">
      <c r="A863" s="1">
        <v>42066.432638888888</v>
      </c>
      <c r="B863" s="3">
        <f t="shared" si="78"/>
        <v>2015</v>
      </c>
      <c r="C863" s="3">
        <f t="shared" si="79"/>
        <v>3</v>
      </c>
      <c r="D863" s="3">
        <f t="shared" si="80"/>
        <v>10</v>
      </c>
      <c r="E863" s="3">
        <f t="shared" si="81"/>
        <v>3</v>
      </c>
      <c r="F863" s="3" t="str">
        <f t="shared" si="82"/>
        <v>20153103</v>
      </c>
      <c r="G863">
        <f t="shared" si="83"/>
        <v>7.053763440860215</v>
      </c>
      <c r="H863">
        <v>0.19</v>
      </c>
      <c r="I863">
        <v>0.54</v>
      </c>
      <c r="J863">
        <v>1015</v>
      </c>
      <c r="K863">
        <v>5</v>
      </c>
    </row>
    <row r="864" spans="1:11" x14ac:dyDescent="0.25">
      <c r="A864" s="1">
        <v>42066.433333333334</v>
      </c>
      <c r="B864" s="3">
        <f t="shared" si="78"/>
        <v>2015</v>
      </c>
      <c r="C864" s="3">
        <f t="shared" si="79"/>
        <v>3</v>
      </c>
      <c r="D864" s="3">
        <f t="shared" si="80"/>
        <v>10</v>
      </c>
      <c r="E864" s="3">
        <f t="shared" si="81"/>
        <v>3</v>
      </c>
      <c r="F864" s="3" t="str">
        <f t="shared" si="82"/>
        <v>20153103</v>
      </c>
      <c r="G864">
        <f t="shared" si="83"/>
        <v>7.064516129032258</v>
      </c>
      <c r="H864">
        <v>0.19</v>
      </c>
      <c r="I864">
        <v>0.54</v>
      </c>
      <c r="J864">
        <v>1015</v>
      </c>
      <c r="K864">
        <v>5</v>
      </c>
    </row>
    <row r="865" spans="1:11" x14ac:dyDescent="0.25">
      <c r="A865" s="1">
        <v>42066.434027777781</v>
      </c>
      <c r="B865" s="3">
        <f t="shared" si="78"/>
        <v>2015</v>
      </c>
      <c r="C865" s="3">
        <f t="shared" si="79"/>
        <v>3</v>
      </c>
      <c r="D865" s="3">
        <f t="shared" si="80"/>
        <v>10</v>
      </c>
      <c r="E865" s="3">
        <f t="shared" si="81"/>
        <v>3</v>
      </c>
      <c r="F865" s="3" t="str">
        <f t="shared" si="82"/>
        <v>20153103</v>
      </c>
      <c r="G865">
        <f t="shared" si="83"/>
        <v>7.075268817204301</v>
      </c>
      <c r="H865">
        <v>0.19</v>
      </c>
      <c r="I865">
        <v>0.54</v>
      </c>
      <c r="J865">
        <v>1015</v>
      </c>
      <c r="K865">
        <v>5</v>
      </c>
    </row>
    <row r="866" spans="1:11" x14ac:dyDescent="0.25">
      <c r="A866" s="1">
        <v>42066.43472222222</v>
      </c>
      <c r="B866" s="3">
        <f t="shared" si="78"/>
        <v>2015</v>
      </c>
      <c r="C866" s="3">
        <f t="shared" si="79"/>
        <v>3</v>
      </c>
      <c r="D866" s="3">
        <f t="shared" si="80"/>
        <v>10</v>
      </c>
      <c r="E866" s="3">
        <f t="shared" si="81"/>
        <v>3</v>
      </c>
      <c r="F866" s="3" t="str">
        <f t="shared" si="82"/>
        <v>20153103</v>
      </c>
      <c r="G866">
        <f t="shared" si="83"/>
        <v>7.086021505376344</v>
      </c>
      <c r="H866">
        <v>0.19</v>
      </c>
      <c r="I866">
        <v>0.54</v>
      </c>
      <c r="J866">
        <v>1015</v>
      </c>
      <c r="K866">
        <v>5</v>
      </c>
    </row>
    <row r="867" spans="1:11" x14ac:dyDescent="0.25">
      <c r="A867" s="1">
        <v>42066.435416666667</v>
      </c>
      <c r="B867" s="3">
        <f t="shared" si="78"/>
        <v>2015</v>
      </c>
      <c r="C867" s="3">
        <f t="shared" si="79"/>
        <v>3</v>
      </c>
      <c r="D867" s="3">
        <f t="shared" si="80"/>
        <v>10</v>
      </c>
      <c r="E867" s="3">
        <f t="shared" si="81"/>
        <v>3</v>
      </c>
      <c r="F867" s="3" t="str">
        <f t="shared" si="82"/>
        <v>20153103</v>
      </c>
      <c r="G867">
        <f t="shared" si="83"/>
        <v>7.096774193548387</v>
      </c>
      <c r="H867">
        <v>0.19</v>
      </c>
      <c r="I867">
        <v>0.54</v>
      </c>
      <c r="J867">
        <v>1015</v>
      </c>
      <c r="K867">
        <v>5</v>
      </c>
    </row>
    <row r="868" spans="1:11" x14ac:dyDescent="0.25">
      <c r="A868" s="1">
        <v>42066.436111111114</v>
      </c>
      <c r="B868" s="3">
        <f t="shared" si="78"/>
        <v>2015</v>
      </c>
      <c r="C868" s="3">
        <f t="shared" si="79"/>
        <v>3</v>
      </c>
      <c r="D868" s="3">
        <f t="shared" si="80"/>
        <v>10</v>
      </c>
      <c r="E868" s="3">
        <f t="shared" si="81"/>
        <v>3</v>
      </c>
      <c r="F868" s="3" t="str">
        <f t="shared" si="82"/>
        <v>20153103</v>
      </c>
      <c r="G868">
        <f t="shared" si="83"/>
        <v>7.10752688172043</v>
      </c>
      <c r="H868">
        <v>0.19</v>
      </c>
      <c r="I868">
        <v>0.54</v>
      </c>
      <c r="J868">
        <v>1015</v>
      </c>
      <c r="K868">
        <v>5</v>
      </c>
    </row>
    <row r="869" spans="1:11" x14ac:dyDescent="0.25">
      <c r="A869" s="1">
        <v>42066.436805555553</v>
      </c>
      <c r="B869" s="3">
        <f t="shared" si="78"/>
        <v>2015</v>
      </c>
      <c r="C869" s="3">
        <f t="shared" si="79"/>
        <v>3</v>
      </c>
      <c r="D869" s="3">
        <f t="shared" si="80"/>
        <v>10</v>
      </c>
      <c r="E869" s="3">
        <f t="shared" si="81"/>
        <v>3</v>
      </c>
      <c r="F869" s="3" t="str">
        <f t="shared" si="82"/>
        <v>20153103</v>
      </c>
      <c r="G869">
        <f t="shared" si="83"/>
        <v>7.118279569892473</v>
      </c>
      <c r="H869">
        <v>0.19</v>
      </c>
      <c r="I869">
        <v>0.54</v>
      </c>
      <c r="J869">
        <v>1015</v>
      </c>
      <c r="K869">
        <v>5</v>
      </c>
    </row>
    <row r="870" spans="1:11" x14ac:dyDescent="0.25">
      <c r="A870" s="1">
        <v>42066.4375</v>
      </c>
      <c r="B870" s="3">
        <f t="shared" si="78"/>
        <v>2015</v>
      </c>
      <c r="C870" s="3">
        <f t="shared" si="79"/>
        <v>3</v>
      </c>
      <c r="D870" s="3">
        <f t="shared" si="80"/>
        <v>10</v>
      </c>
      <c r="E870" s="3">
        <f t="shared" si="81"/>
        <v>3</v>
      </c>
      <c r="F870" s="3" t="str">
        <f t="shared" si="82"/>
        <v>20153103</v>
      </c>
      <c r="G870">
        <f t="shared" si="83"/>
        <v>7.129032258064516</v>
      </c>
      <c r="H870">
        <v>0.19</v>
      </c>
      <c r="I870">
        <v>0.54</v>
      </c>
      <c r="J870">
        <v>1015</v>
      </c>
      <c r="K870">
        <v>5</v>
      </c>
    </row>
    <row r="871" spans="1:11" x14ac:dyDescent="0.25">
      <c r="A871" s="1">
        <v>42066.438194444447</v>
      </c>
      <c r="B871" s="3">
        <f t="shared" si="78"/>
        <v>2015</v>
      </c>
      <c r="C871" s="3">
        <f t="shared" si="79"/>
        <v>3</v>
      </c>
      <c r="D871" s="3">
        <f t="shared" si="80"/>
        <v>10</v>
      </c>
      <c r="E871" s="3">
        <f t="shared" si="81"/>
        <v>3</v>
      </c>
      <c r="F871" s="3" t="str">
        <f t="shared" si="82"/>
        <v>20153103</v>
      </c>
      <c r="G871">
        <f t="shared" si="83"/>
        <v>7.139784946236559</v>
      </c>
      <c r="H871">
        <v>0.19</v>
      </c>
      <c r="I871">
        <v>0.54</v>
      </c>
      <c r="J871">
        <v>1015</v>
      </c>
      <c r="K871">
        <v>5</v>
      </c>
    </row>
    <row r="872" spans="1:11" x14ac:dyDescent="0.25">
      <c r="A872" s="1">
        <v>42066.438888888886</v>
      </c>
      <c r="B872" s="3">
        <f t="shared" si="78"/>
        <v>2015</v>
      </c>
      <c r="C872" s="3">
        <f t="shared" si="79"/>
        <v>3</v>
      </c>
      <c r="D872" s="3">
        <f t="shared" si="80"/>
        <v>10</v>
      </c>
      <c r="E872" s="3">
        <f t="shared" si="81"/>
        <v>3</v>
      </c>
      <c r="F872" s="3" t="str">
        <f t="shared" si="82"/>
        <v>20153103</v>
      </c>
      <c r="G872">
        <f t="shared" si="83"/>
        <v>7.150537634408602</v>
      </c>
      <c r="H872">
        <v>0.19</v>
      </c>
      <c r="I872">
        <v>0.54</v>
      </c>
      <c r="J872">
        <v>1015</v>
      </c>
      <c r="K872">
        <v>5</v>
      </c>
    </row>
    <row r="873" spans="1:11" x14ac:dyDescent="0.25">
      <c r="A873" s="1">
        <v>42066.439583333333</v>
      </c>
      <c r="B873" s="3">
        <f t="shared" si="78"/>
        <v>2015</v>
      </c>
      <c r="C873" s="3">
        <f t="shared" si="79"/>
        <v>3</v>
      </c>
      <c r="D873" s="3">
        <f t="shared" si="80"/>
        <v>10</v>
      </c>
      <c r="E873" s="3">
        <f t="shared" si="81"/>
        <v>3</v>
      </c>
      <c r="F873" s="3" t="str">
        <f t="shared" si="82"/>
        <v>20153103</v>
      </c>
      <c r="G873">
        <f t="shared" si="83"/>
        <v>7.161290322580645</v>
      </c>
      <c r="H873">
        <v>0.19</v>
      </c>
      <c r="I873">
        <v>0.54</v>
      </c>
      <c r="J873">
        <v>1015</v>
      </c>
      <c r="K873">
        <v>5</v>
      </c>
    </row>
    <row r="874" spans="1:11" x14ac:dyDescent="0.25">
      <c r="A874" s="1">
        <v>42066.44027777778</v>
      </c>
      <c r="B874" s="3">
        <f t="shared" si="78"/>
        <v>2015</v>
      </c>
      <c r="C874" s="3">
        <f t="shared" si="79"/>
        <v>3</v>
      </c>
      <c r="D874" s="3">
        <f t="shared" si="80"/>
        <v>10</v>
      </c>
      <c r="E874" s="3">
        <f t="shared" si="81"/>
        <v>3</v>
      </c>
      <c r="F874" s="3" t="str">
        <f t="shared" si="82"/>
        <v>20153103</v>
      </c>
      <c r="G874">
        <f t="shared" si="83"/>
        <v>7.172043010752688</v>
      </c>
      <c r="H874">
        <v>0.19</v>
      </c>
      <c r="I874">
        <v>0.54</v>
      </c>
      <c r="J874">
        <v>1015</v>
      </c>
      <c r="K874">
        <v>5</v>
      </c>
    </row>
    <row r="875" spans="1:11" x14ac:dyDescent="0.25">
      <c r="A875" s="1">
        <v>42066.440972222219</v>
      </c>
      <c r="B875" s="3">
        <f t="shared" si="78"/>
        <v>2015</v>
      </c>
      <c r="C875" s="3">
        <f t="shared" si="79"/>
        <v>3</v>
      </c>
      <c r="D875" s="3">
        <f t="shared" si="80"/>
        <v>10</v>
      </c>
      <c r="E875" s="3">
        <f t="shared" si="81"/>
        <v>3</v>
      </c>
      <c r="F875" s="3" t="str">
        <f t="shared" si="82"/>
        <v>20153103</v>
      </c>
      <c r="G875">
        <f t="shared" si="83"/>
        <v>7.182795698924731</v>
      </c>
      <c r="H875">
        <v>0.19</v>
      </c>
      <c r="I875">
        <v>0.54</v>
      </c>
      <c r="J875">
        <v>1015</v>
      </c>
      <c r="K875">
        <v>5</v>
      </c>
    </row>
    <row r="876" spans="1:11" x14ac:dyDescent="0.25">
      <c r="A876" s="1">
        <v>42066.441666666666</v>
      </c>
      <c r="B876" s="3">
        <f t="shared" si="78"/>
        <v>2015</v>
      </c>
      <c r="C876" s="3">
        <f t="shared" si="79"/>
        <v>3</v>
      </c>
      <c r="D876" s="3">
        <f t="shared" si="80"/>
        <v>10</v>
      </c>
      <c r="E876" s="3">
        <f t="shared" si="81"/>
        <v>3</v>
      </c>
      <c r="F876" s="3" t="str">
        <f t="shared" si="82"/>
        <v>20153103</v>
      </c>
      <c r="G876">
        <f t="shared" si="83"/>
        <v>7.193548387096774</v>
      </c>
      <c r="H876">
        <v>0.19</v>
      </c>
      <c r="I876">
        <v>0.54</v>
      </c>
      <c r="J876">
        <v>1015</v>
      </c>
      <c r="K876">
        <v>5</v>
      </c>
    </row>
    <row r="877" spans="1:11" x14ac:dyDescent="0.25">
      <c r="A877" s="1">
        <v>42066.442361111112</v>
      </c>
      <c r="B877" s="3">
        <f t="shared" si="78"/>
        <v>2015</v>
      </c>
      <c r="C877" s="3">
        <f t="shared" si="79"/>
        <v>3</v>
      </c>
      <c r="D877" s="3">
        <f t="shared" si="80"/>
        <v>10</v>
      </c>
      <c r="E877" s="3">
        <f t="shared" si="81"/>
        <v>3</v>
      </c>
      <c r="F877" s="3" t="str">
        <f t="shared" si="82"/>
        <v>20153103</v>
      </c>
      <c r="G877">
        <f t="shared" si="83"/>
        <v>7.204301075268817</v>
      </c>
      <c r="H877">
        <v>0.19</v>
      </c>
      <c r="I877">
        <v>0.54</v>
      </c>
      <c r="J877">
        <v>1015</v>
      </c>
      <c r="K877">
        <v>5</v>
      </c>
    </row>
    <row r="878" spans="1:11" x14ac:dyDescent="0.25">
      <c r="A878" s="1">
        <v>42066.443055555559</v>
      </c>
      <c r="B878" s="3">
        <f t="shared" si="78"/>
        <v>2015</v>
      </c>
      <c r="C878" s="3">
        <f t="shared" si="79"/>
        <v>3</v>
      </c>
      <c r="D878" s="3">
        <f t="shared" si="80"/>
        <v>10</v>
      </c>
      <c r="E878" s="3">
        <f t="shared" si="81"/>
        <v>3</v>
      </c>
      <c r="F878" s="3" t="str">
        <f t="shared" si="82"/>
        <v>20153103</v>
      </c>
      <c r="G878">
        <f t="shared" si="83"/>
        <v>7.21505376344086</v>
      </c>
      <c r="H878">
        <v>0.19</v>
      </c>
      <c r="I878">
        <v>0.54</v>
      </c>
      <c r="J878">
        <v>1015</v>
      </c>
      <c r="K878">
        <v>5</v>
      </c>
    </row>
    <row r="879" spans="1:11" x14ac:dyDescent="0.25">
      <c r="A879" s="1">
        <v>42066.443749999999</v>
      </c>
      <c r="B879" s="3">
        <f t="shared" si="78"/>
        <v>2015</v>
      </c>
      <c r="C879" s="3">
        <f t="shared" si="79"/>
        <v>3</v>
      </c>
      <c r="D879" s="3">
        <f t="shared" si="80"/>
        <v>10</v>
      </c>
      <c r="E879" s="3">
        <f t="shared" si="81"/>
        <v>3</v>
      </c>
      <c r="F879" s="3" t="str">
        <f t="shared" si="82"/>
        <v>20153103</v>
      </c>
      <c r="G879">
        <f t="shared" si="83"/>
        <v>7.225806451612903</v>
      </c>
      <c r="H879">
        <v>0.19</v>
      </c>
      <c r="I879">
        <v>0.54</v>
      </c>
      <c r="J879">
        <v>1015</v>
      </c>
      <c r="K879">
        <v>5</v>
      </c>
    </row>
    <row r="880" spans="1:11" x14ac:dyDescent="0.25">
      <c r="A880" s="1">
        <v>42066.444444444445</v>
      </c>
      <c r="B880" s="3">
        <f t="shared" si="78"/>
        <v>2015</v>
      </c>
      <c r="C880" s="3">
        <f t="shared" si="79"/>
        <v>3</v>
      </c>
      <c r="D880" s="3">
        <f t="shared" si="80"/>
        <v>10</v>
      </c>
      <c r="E880" s="3">
        <f t="shared" si="81"/>
        <v>3</v>
      </c>
      <c r="F880" s="3" t="str">
        <f t="shared" si="82"/>
        <v>20153103</v>
      </c>
      <c r="G880">
        <f t="shared" si="83"/>
        <v>7.236559139784946</v>
      </c>
      <c r="H880">
        <v>0.19</v>
      </c>
      <c r="I880">
        <v>0.54</v>
      </c>
      <c r="J880">
        <v>1015</v>
      </c>
      <c r="K880">
        <v>5</v>
      </c>
    </row>
    <row r="881" spans="1:11" x14ac:dyDescent="0.25">
      <c r="A881" s="1">
        <v>42066.445138888892</v>
      </c>
      <c r="B881" s="3">
        <f t="shared" si="78"/>
        <v>2015</v>
      </c>
      <c r="C881" s="3">
        <f t="shared" si="79"/>
        <v>3</v>
      </c>
      <c r="D881" s="3">
        <f t="shared" si="80"/>
        <v>10</v>
      </c>
      <c r="E881" s="3">
        <f t="shared" si="81"/>
        <v>3</v>
      </c>
      <c r="F881" s="3" t="str">
        <f t="shared" si="82"/>
        <v>20153103</v>
      </c>
      <c r="G881">
        <f t="shared" si="83"/>
        <v>7.247311827956989</v>
      </c>
      <c r="H881">
        <v>0.19</v>
      </c>
      <c r="I881">
        <v>0.54</v>
      </c>
      <c r="J881">
        <v>1015</v>
      </c>
      <c r="K881">
        <v>5</v>
      </c>
    </row>
    <row r="882" spans="1:11" x14ac:dyDescent="0.25">
      <c r="A882" s="1">
        <v>42066.445833333331</v>
      </c>
      <c r="B882" s="3">
        <f t="shared" si="78"/>
        <v>2015</v>
      </c>
      <c r="C882" s="3">
        <f t="shared" si="79"/>
        <v>3</v>
      </c>
      <c r="D882" s="3">
        <f t="shared" si="80"/>
        <v>10</v>
      </c>
      <c r="E882" s="3">
        <f t="shared" si="81"/>
        <v>3</v>
      </c>
      <c r="F882" s="3" t="str">
        <f t="shared" si="82"/>
        <v>20153103</v>
      </c>
      <c r="G882">
        <f t="shared" si="83"/>
        <v>7.258064516129032</v>
      </c>
      <c r="H882">
        <v>0.19</v>
      </c>
      <c r="I882">
        <v>0.54</v>
      </c>
      <c r="J882">
        <v>1015</v>
      </c>
      <c r="K882">
        <v>5</v>
      </c>
    </row>
    <row r="883" spans="1:11" x14ac:dyDescent="0.25">
      <c r="A883" s="1">
        <v>42066.446527777778</v>
      </c>
      <c r="B883" s="3">
        <f t="shared" si="78"/>
        <v>2015</v>
      </c>
      <c r="C883" s="3">
        <f t="shared" si="79"/>
        <v>3</v>
      </c>
      <c r="D883" s="3">
        <f t="shared" si="80"/>
        <v>10</v>
      </c>
      <c r="E883" s="3">
        <f t="shared" si="81"/>
        <v>3</v>
      </c>
      <c r="F883" s="3" t="str">
        <f t="shared" si="82"/>
        <v>20153103</v>
      </c>
      <c r="G883">
        <f t="shared" si="83"/>
        <v>7.268817204301075</v>
      </c>
      <c r="H883">
        <v>0.19</v>
      </c>
      <c r="I883">
        <v>0.54</v>
      </c>
      <c r="J883">
        <v>1015</v>
      </c>
      <c r="K883">
        <v>5</v>
      </c>
    </row>
    <row r="884" spans="1:11" x14ac:dyDescent="0.25">
      <c r="A884" s="1">
        <v>42066.447222222225</v>
      </c>
      <c r="B884" s="3">
        <f t="shared" si="78"/>
        <v>2015</v>
      </c>
      <c r="C884" s="3">
        <f t="shared" si="79"/>
        <v>3</v>
      </c>
      <c r="D884" s="3">
        <f t="shared" si="80"/>
        <v>10</v>
      </c>
      <c r="E884" s="3">
        <f t="shared" si="81"/>
        <v>3</v>
      </c>
      <c r="F884" s="3" t="str">
        <f t="shared" si="82"/>
        <v>20153103</v>
      </c>
      <c r="G884">
        <f t="shared" si="83"/>
        <v>7.279569892473118</v>
      </c>
      <c r="H884">
        <v>0.19</v>
      </c>
      <c r="I884">
        <v>0.54</v>
      </c>
      <c r="J884">
        <v>1015</v>
      </c>
      <c r="K884">
        <v>5</v>
      </c>
    </row>
    <row r="885" spans="1:11" x14ac:dyDescent="0.25">
      <c r="A885" s="1">
        <v>42066.447916666664</v>
      </c>
      <c r="B885" s="3">
        <f t="shared" si="78"/>
        <v>2015</v>
      </c>
      <c r="C885" s="3">
        <f t="shared" si="79"/>
        <v>3</v>
      </c>
      <c r="D885" s="3">
        <f t="shared" si="80"/>
        <v>10</v>
      </c>
      <c r="E885" s="3">
        <f t="shared" si="81"/>
        <v>3</v>
      </c>
      <c r="F885" s="3" t="str">
        <f t="shared" si="82"/>
        <v>20153103</v>
      </c>
      <c r="G885">
        <f t="shared" si="83"/>
        <v>7.290322580645161</v>
      </c>
      <c r="H885">
        <v>0.19</v>
      </c>
      <c r="I885">
        <v>0.54</v>
      </c>
      <c r="J885">
        <v>1015</v>
      </c>
      <c r="K885">
        <v>5</v>
      </c>
    </row>
    <row r="886" spans="1:11" x14ac:dyDescent="0.25">
      <c r="A886" s="1">
        <v>42066.448611111111</v>
      </c>
      <c r="B886" s="3">
        <f t="shared" si="78"/>
        <v>2015</v>
      </c>
      <c r="C886" s="3">
        <f t="shared" si="79"/>
        <v>3</v>
      </c>
      <c r="D886" s="3">
        <f t="shared" si="80"/>
        <v>10</v>
      </c>
      <c r="E886" s="3">
        <f t="shared" si="81"/>
        <v>3</v>
      </c>
      <c r="F886" s="3" t="str">
        <f t="shared" si="82"/>
        <v>20153103</v>
      </c>
      <c r="G886">
        <f t="shared" si="83"/>
        <v>7.301075268817204</v>
      </c>
      <c r="H886">
        <v>0.19</v>
      </c>
      <c r="I886">
        <v>0.54</v>
      </c>
      <c r="J886">
        <v>1015</v>
      </c>
      <c r="K886">
        <v>5</v>
      </c>
    </row>
    <row r="887" spans="1:11" x14ac:dyDescent="0.25">
      <c r="A887" s="1">
        <v>42066.449305555558</v>
      </c>
      <c r="B887" s="3">
        <f t="shared" si="78"/>
        <v>2015</v>
      </c>
      <c r="C887" s="3">
        <f t="shared" si="79"/>
        <v>3</v>
      </c>
      <c r="D887" s="3">
        <f t="shared" si="80"/>
        <v>10</v>
      </c>
      <c r="E887" s="3">
        <f t="shared" si="81"/>
        <v>3</v>
      </c>
      <c r="F887" s="3" t="str">
        <f t="shared" si="82"/>
        <v>20153103</v>
      </c>
      <c r="G887">
        <f t="shared" si="83"/>
        <v>7.311827956989247</v>
      </c>
      <c r="H887">
        <v>0.19</v>
      </c>
      <c r="I887">
        <v>0.54</v>
      </c>
      <c r="J887">
        <v>1015</v>
      </c>
      <c r="K887">
        <v>5</v>
      </c>
    </row>
    <row r="888" spans="1:11" x14ac:dyDescent="0.25">
      <c r="A888" s="1">
        <v>42066.45</v>
      </c>
      <c r="B888" s="3">
        <f t="shared" si="78"/>
        <v>2015</v>
      </c>
      <c r="C888" s="3">
        <f t="shared" si="79"/>
        <v>3</v>
      </c>
      <c r="D888" s="3">
        <f t="shared" si="80"/>
        <v>10</v>
      </c>
      <c r="E888" s="3">
        <f t="shared" si="81"/>
        <v>3</v>
      </c>
      <c r="F888" s="3" t="str">
        <f t="shared" si="82"/>
        <v>20153103</v>
      </c>
      <c r="G888">
        <f t="shared" si="83"/>
        <v>7.32258064516129</v>
      </c>
      <c r="H888">
        <v>0.19</v>
      </c>
      <c r="I888">
        <v>0.54</v>
      </c>
      <c r="J888">
        <v>1015</v>
      </c>
      <c r="K888">
        <v>5</v>
      </c>
    </row>
    <row r="889" spans="1:11" x14ac:dyDescent="0.25">
      <c r="A889" s="1">
        <v>42066.450694444444</v>
      </c>
      <c r="B889" s="3">
        <f t="shared" si="78"/>
        <v>2015</v>
      </c>
      <c r="C889" s="3">
        <f t="shared" si="79"/>
        <v>3</v>
      </c>
      <c r="D889" s="3">
        <f t="shared" si="80"/>
        <v>10</v>
      </c>
      <c r="E889" s="3">
        <f t="shared" si="81"/>
        <v>3</v>
      </c>
      <c r="F889" s="3" t="str">
        <f t="shared" si="82"/>
        <v>20153103</v>
      </c>
      <c r="G889">
        <f t="shared" si="83"/>
        <v>7.333333333333333</v>
      </c>
      <c r="H889">
        <v>0.19</v>
      </c>
      <c r="I889">
        <v>0.54</v>
      </c>
      <c r="J889">
        <v>1015</v>
      </c>
      <c r="K889">
        <v>5</v>
      </c>
    </row>
    <row r="890" spans="1:11" x14ac:dyDescent="0.25">
      <c r="A890" s="1">
        <v>42066.451388888891</v>
      </c>
      <c r="B890" s="3">
        <f t="shared" si="78"/>
        <v>2015</v>
      </c>
      <c r="C890" s="3">
        <f t="shared" si="79"/>
        <v>3</v>
      </c>
      <c r="D890" s="3">
        <f t="shared" si="80"/>
        <v>10</v>
      </c>
      <c r="E890" s="3">
        <f t="shared" si="81"/>
        <v>3</v>
      </c>
      <c r="F890" s="3" t="str">
        <f t="shared" si="82"/>
        <v>20153103</v>
      </c>
      <c r="G890">
        <f t="shared" si="83"/>
        <v>7.344086021505376</v>
      </c>
      <c r="H890">
        <v>0.19</v>
      </c>
      <c r="I890">
        <v>0.54</v>
      </c>
      <c r="J890">
        <v>1015</v>
      </c>
      <c r="K890">
        <v>5</v>
      </c>
    </row>
    <row r="891" spans="1:11" x14ac:dyDescent="0.25">
      <c r="A891" s="1">
        <v>42066.45208333333</v>
      </c>
      <c r="B891" s="3">
        <f t="shared" si="78"/>
        <v>2015</v>
      </c>
      <c r="C891" s="3">
        <f t="shared" si="79"/>
        <v>3</v>
      </c>
      <c r="D891" s="3">
        <f t="shared" si="80"/>
        <v>10</v>
      </c>
      <c r="E891" s="3">
        <f t="shared" si="81"/>
        <v>3</v>
      </c>
      <c r="F891" s="3" t="str">
        <f t="shared" si="82"/>
        <v>20153103</v>
      </c>
      <c r="G891">
        <f t="shared" si="83"/>
        <v>7.354838709677419</v>
      </c>
      <c r="H891">
        <v>0.19</v>
      </c>
      <c r="I891">
        <v>0.54</v>
      </c>
      <c r="J891">
        <v>1015</v>
      </c>
      <c r="K891">
        <v>5</v>
      </c>
    </row>
    <row r="892" spans="1:11" x14ac:dyDescent="0.25">
      <c r="A892" s="1">
        <v>42066.452777777777</v>
      </c>
      <c r="B892" s="3">
        <f t="shared" si="78"/>
        <v>2015</v>
      </c>
      <c r="C892" s="3">
        <f t="shared" si="79"/>
        <v>3</v>
      </c>
      <c r="D892" s="3">
        <f t="shared" si="80"/>
        <v>10</v>
      </c>
      <c r="E892" s="3">
        <f t="shared" si="81"/>
        <v>3</v>
      </c>
      <c r="F892" s="3" t="str">
        <f t="shared" si="82"/>
        <v>20153103</v>
      </c>
      <c r="G892">
        <f t="shared" si="83"/>
        <v>7.365591397849462</v>
      </c>
      <c r="H892">
        <v>0.19</v>
      </c>
      <c r="I892">
        <v>0.54</v>
      </c>
      <c r="J892">
        <v>1015</v>
      </c>
      <c r="K892">
        <v>5</v>
      </c>
    </row>
    <row r="893" spans="1:11" x14ac:dyDescent="0.25">
      <c r="A893" s="1">
        <v>42066.453472222223</v>
      </c>
      <c r="B893" s="3">
        <f t="shared" si="78"/>
        <v>2015</v>
      </c>
      <c r="C893" s="3">
        <f t="shared" si="79"/>
        <v>3</v>
      </c>
      <c r="D893" s="3">
        <f t="shared" si="80"/>
        <v>10</v>
      </c>
      <c r="E893" s="3">
        <f t="shared" si="81"/>
        <v>3</v>
      </c>
      <c r="F893" s="3" t="str">
        <f t="shared" si="82"/>
        <v>20153103</v>
      </c>
      <c r="G893">
        <f t="shared" si="83"/>
        <v>7.376344086021505</v>
      </c>
      <c r="H893">
        <v>0.19</v>
      </c>
      <c r="I893">
        <v>0.54</v>
      </c>
      <c r="J893">
        <v>1015</v>
      </c>
      <c r="K893">
        <v>5</v>
      </c>
    </row>
    <row r="894" spans="1:11" x14ac:dyDescent="0.25">
      <c r="A894" s="1">
        <v>42066.45416666667</v>
      </c>
      <c r="B894" s="3">
        <f t="shared" si="78"/>
        <v>2015</v>
      </c>
      <c r="C894" s="3">
        <f t="shared" si="79"/>
        <v>3</v>
      </c>
      <c r="D894" s="3">
        <f t="shared" si="80"/>
        <v>10</v>
      </c>
      <c r="E894" s="3">
        <f t="shared" si="81"/>
        <v>3</v>
      </c>
      <c r="F894" s="3" t="str">
        <f t="shared" si="82"/>
        <v>20153103</v>
      </c>
      <c r="G894">
        <f t="shared" si="83"/>
        <v>7.387096774193548</v>
      </c>
      <c r="H894">
        <v>0.19</v>
      </c>
      <c r="I894">
        <v>0.54</v>
      </c>
      <c r="J894">
        <v>1015</v>
      </c>
      <c r="K894">
        <v>5</v>
      </c>
    </row>
    <row r="895" spans="1:11" x14ac:dyDescent="0.25">
      <c r="A895" s="1">
        <v>42066.454861111109</v>
      </c>
      <c r="B895" s="3">
        <f t="shared" si="78"/>
        <v>2015</v>
      </c>
      <c r="C895" s="3">
        <f t="shared" si="79"/>
        <v>3</v>
      </c>
      <c r="D895" s="3">
        <f t="shared" si="80"/>
        <v>10</v>
      </c>
      <c r="E895" s="3">
        <f t="shared" si="81"/>
        <v>3</v>
      </c>
      <c r="F895" s="3" t="str">
        <f t="shared" si="82"/>
        <v>20153103</v>
      </c>
      <c r="G895">
        <f t="shared" si="83"/>
        <v>7.397849462365591</v>
      </c>
      <c r="H895">
        <v>0.19</v>
      </c>
      <c r="I895">
        <v>0.54</v>
      </c>
      <c r="J895">
        <v>1015</v>
      </c>
      <c r="K895">
        <v>5</v>
      </c>
    </row>
    <row r="896" spans="1:11" x14ac:dyDescent="0.25">
      <c r="A896" s="1">
        <v>42066.455555555556</v>
      </c>
      <c r="B896" s="3">
        <f t="shared" si="78"/>
        <v>2015</v>
      </c>
      <c r="C896" s="3">
        <f t="shared" si="79"/>
        <v>3</v>
      </c>
      <c r="D896" s="3">
        <f t="shared" si="80"/>
        <v>10</v>
      </c>
      <c r="E896" s="3">
        <f t="shared" si="81"/>
        <v>3</v>
      </c>
      <c r="F896" s="3" t="str">
        <f t="shared" si="82"/>
        <v>20153103</v>
      </c>
      <c r="G896">
        <f t="shared" si="83"/>
        <v>7.408602150537634</v>
      </c>
      <c r="H896">
        <v>0.19</v>
      </c>
      <c r="I896">
        <v>0.54</v>
      </c>
      <c r="J896">
        <v>1015</v>
      </c>
      <c r="K896">
        <v>5</v>
      </c>
    </row>
    <row r="897" spans="1:11" x14ac:dyDescent="0.25">
      <c r="A897" s="1">
        <v>42066.456250000003</v>
      </c>
      <c r="B897" s="3">
        <f t="shared" si="78"/>
        <v>2015</v>
      </c>
      <c r="C897" s="3">
        <f t="shared" si="79"/>
        <v>3</v>
      </c>
      <c r="D897" s="3">
        <f t="shared" si="80"/>
        <v>10</v>
      </c>
      <c r="E897" s="3">
        <f t="shared" si="81"/>
        <v>3</v>
      </c>
      <c r="F897" s="3" t="str">
        <f t="shared" si="82"/>
        <v>20153103</v>
      </c>
      <c r="G897">
        <f t="shared" si="83"/>
        <v>7.419354838709677</v>
      </c>
      <c r="H897">
        <v>0.19</v>
      </c>
      <c r="I897">
        <v>0.54</v>
      </c>
      <c r="J897">
        <v>1015</v>
      </c>
      <c r="K897">
        <v>5</v>
      </c>
    </row>
    <row r="898" spans="1:11" x14ac:dyDescent="0.25">
      <c r="A898" s="1">
        <v>42066.456944444442</v>
      </c>
      <c r="B898" s="3">
        <f t="shared" si="78"/>
        <v>2015</v>
      </c>
      <c r="C898" s="3">
        <f t="shared" si="79"/>
        <v>3</v>
      </c>
      <c r="D898" s="3">
        <f t="shared" si="80"/>
        <v>10</v>
      </c>
      <c r="E898" s="3">
        <f t="shared" si="81"/>
        <v>3</v>
      </c>
      <c r="F898" s="3" t="str">
        <f t="shared" si="82"/>
        <v>20153103</v>
      </c>
      <c r="G898">
        <f t="shared" si="83"/>
        <v>7.43010752688172</v>
      </c>
      <c r="H898">
        <v>0.19</v>
      </c>
      <c r="I898">
        <v>0.54</v>
      </c>
      <c r="J898">
        <v>1015</v>
      </c>
      <c r="K898">
        <v>5</v>
      </c>
    </row>
    <row r="899" spans="1:11" x14ac:dyDescent="0.25">
      <c r="A899" s="1">
        <v>42066.457638888889</v>
      </c>
      <c r="B899" s="3">
        <f t="shared" ref="B899:B962" si="84">YEAR(A899)</f>
        <v>2015</v>
      </c>
      <c r="C899" s="3">
        <f t="shared" ref="C899:C962" si="85">MONTH(A899)</f>
        <v>3</v>
      </c>
      <c r="D899" s="3">
        <f t="shared" ref="D899:D962" si="86">HOUR(A899)</f>
        <v>10</v>
      </c>
      <c r="E899" s="3">
        <f t="shared" ref="E899:E962" si="87">DAY(A899)</f>
        <v>3</v>
      </c>
      <c r="F899" s="3" t="str">
        <f t="shared" ref="F899:F962" si="88">B899&amp;C899&amp;D899&amp;E899</f>
        <v>20153103</v>
      </c>
      <c r="G899">
        <f t="shared" si="83"/>
        <v>7.440860215053763</v>
      </c>
      <c r="H899">
        <v>0.19</v>
      </c>
      <c r="I899">
        <v>0.54</v>
      </c>
      <c r="J899">
        <v>1015</v>
      </c>
      <c r="K899">
        <v>5</v>
      </c>
    </row>
    <row r="900" spans="1:11" x14ac:dyDescent="0.25">
      <c r="A900" s="1">
        <v>42066.458333333336</v>
      </c>
      <c r="B900" s="3">
        <f t="shared" si="84"/>
        <v>2015</v>
      </c>
      <c r="C900" s="3">
        <f t="shared" si="85"/>
        <v>3</v>
      </c>
      <c r="D900" s="3">
        <f t="shared" si="86"/>
        <v>11</v>
      </c>
      <c r="E900" s="3">
        <f t="shared" si="87"/>
        <v>3</v>
      </c>
      <c r="F900" s="3" t="str">
        <f t="shared" si="88"/>
        <v>20153113</v>
      </c>
      <c r="G900">
        <f t="shared" si="83"/>
        <v>7.4516129032258061</v>
      </c>
      <c r="H900">
        <v>0.19</v>
      </c>
      <c r="I900">
        <v>0.54</v>
      </c>
      <c r="J900">
        <v>1015</v>
      </c>
      <c r="K900">
        <v>5</v>
      </c>
    </row>
    <row r="901" spans="1:11" x14ac:dyDescent="0.25">
      <c r="A901" s="1">
        <v>42066.459027777775</v>
      </c>
      <c r="B901" s="3">
        <f t="shared" si="84"/>
        <v>2015</v>
      </c>
      <c r="C901" s="3">
        <f t="shared" si="85"/>
        <v>3</v>
      </c>
      <c r="D901" s="3">
        <f t="shared" si="86"/>
        <v>11</v>
      </c>
      <c r="E901" s="3">
        <f t="shared" si="87"/>
        <v>3</v>
      </c>
      <c r="F901" s="3" t="str">
        <f t="shared" si="88"/>
        <v>20153113</v>
      </c>
      <c r="G901">
        <f t="shared" si="83"/>
        <v>7.4623655913978491</v>
      </c>
      <c r="H901">
        <v>0.19</v>
      </c>
      <c r="I901">
        <v>0.54</v>
      </c>
      <c r="J901">
        <v>1015</v>
      </c>
      <c r="K901">
        <v>5</v>
      </c>
    </row>
    <row r="902" spans="1:11" x14ac:dyDescent="0.25">
      <c r="A902" s="1">
        <v>42066.459722222222</v>
      </c>
      <c r="B902" s="3">
        <f t="shared" si="84"/>
        <v>2015</v>
      </c>
      <c r="C902" s="3">
        <f t="shared" si="85"/>
        <v>3</v>
      </c>
      <c r="D902" s="3">
        <f t="shared" si="86"/>
        <v>11</v>
      </c>
      <c r="E902" s="3">
        <f t="shared" si="87"/>
        <v>3</v>
      </c>
      <c r="F902" s="3" t="str">
        <f t="shared" si="88"/>
        <v>20153113</v>
      </c>
      <c r="G902">
        <f t="shared" si="83"/>
        <v>7.4731182795698921</v>
      </c>
      <c r="H902">
        <v>0.19</v>
      </c>
      <c r="I902">
        <v>0.54</v>
      </c>
      <c r="J902">
        <v>1015</v>
      </c>
      <c r="K902">
        <v>5</v>
      </c>
    </row>
    <row r="903" spans="1:11" x14ac:dyDescent="0.25">
      <c r="A903" s="1">
        <v>42066.461805555555</v>
      </c>
      <c r="B903" s="3">
        <f t="shared" si="84"/>
        <v>2015</v>
      </c>
      <c r="C903" s="3">
        <f t="shared" si="85"/>
        <v>3</v>
      </c>
      <c r="D903" s="3">
        <f t="shared" si="86"/>
        <v>11</v>
      </c>
      <c r="E903" s="3">
        <f t="shared" si="87"/>
        <v>3</v>
      </c>
      <c r="F903" s="3" t="str">
        <f t="shared" si="88"/>
        <v>20153113</v>
      </c>
      <c r="G903">
        <f t="shared" si="83"/>
        <v>7.4838709677419351</v>
      </c>
      <c r="H903">
        <v>0.19</v>
      </c>
      <c r="I903">
        <v>0.54</v>
      </c>
      <c r="J903">
        <v>1015</v>
      </c>
      <c r="K903">
        <v>5</v>
      </c>
    </row>
    <row r="904" spans="1:11" x14ac:dyDescent="0.25">
      <c r="A904" s="1">
        <v>42066.462500000001</v>
      </c>
      <c r="B904" s="3">
        <f t="shared" si="84"/>
        <v>2015</v>
      </c>
      <c r="C904" s="3">
        <f t="shared" si="85"/>
        <v>3</v>
      </c>
      <c r="D904" s="3">
        <f t="shared" si="86"/>
        <v>11</v>
      </c>
      <c r="E904" s="3">
        <f t="shared" si="87"/>
        <v>3</v>
      </c>
      <c r="F904" s="3" t="str">
        <f t="shared" si="88"/>
        <v>20153113</v>
      </c>
      <c r="G904">
        <f t="shared" si="83"/>
        <v>7.4946236559139781</v>
      </c>
      <c r="H904">
        <v>0.19</v>
      </c>
      <c r="I904">
        <v>0.54</v>
      </c>
      <c r="J904">
        <v>1015</v>
      </c>
      <c r="K904">
        <v>5</v>
      </c>
    </row>
    <row r="905" spans="1:11" x14ac:dyDescent="0.25">
      <c r="A905" s="1">
        <v>42066.463194444441</v>
      </c>
      <c r="B905" s="3">
        <f t="shared" si="84"/>
        <v>2015</v>
      </c>
      <c r="C905" s="3">
        <f t="shared" si="85"/>
        <v>3</v>
      </c>
      <c r="D905" s="3">
        <f t="shared" si="86"/>
        <v>11</v>
      </c>
      <c r="E905" s="3">
        <f t="shared" si="87"/>
        <v>3</v>
      </c>
      <c r="F905" s="3" t="str">
        <f t="shared" si="88"/>
        <v>20153113</v>
      </c>
      <c r="G905">
        <f t="shared" si="83"/>
        <v>7.5053763440860211</v>
      </c>
      <c r="H905">
        <v>0.19</v>
      </c>
      <c r="I905">
        <v>0.54</v>
      </c>
      <c r="J905">
        <v>1015</v>
      </c>
      <c r="K905">
        <v>5</v>
      </c>
    </row>
    <row r="906" spans="1:11" x14ac:dyDescent="0.25">
      <c r="A906" s="1">
        <v>42066.463888888888</v>
      </c>
      <c r="B906" s="3">
        <f t="shared" si="84"/>
        <v>2015</v>
      </c>
      <c r="C906" s="3">
        <f t="shared" si="85"/>
        <v>3</v>
      </c>
      <c r="D906" s="3">
        <f t="shared" si="86"/>
        <v>11</v>
      </c>
      <c r="E906" s="3">
        <f t="shared" si="87"/>
        <v>3</v>
      </c>
      <c r="F906" s="3" t="str">
        <f t="shared" si="88"/>
        <v>20153113</v>
      </c>
      <c r="G906">
        <f t="shared" si="83"/>
        <v>7.5161290322580641</v>
      </c>
      <c r="H906">
        <v>0.19</v>
      </c>
      <c r="I906">
        <v>0.54</v>
      </c>
      <c r="J906">
        <v>1015</v>
      </c>
      <c r="K906">
        <v>5</v>
      </c>
    </row>
    <row r="907" spans="1:11" x14ac:dyDescent="0.25">
      <c r="A907" s="1">
        <v>42066.464583333334</v>
      </c>
      <c r="B907" s="3">
        <f t="shared" si="84"/>
        <v>2015</v>
      </c>
      <c r="C907" s="3">
        <f t="shared" si="85"/>
        <v>3</v>
      </c>
      <c r="D907" s="3">
        <f t="shared" si="86"/>
        <v>11</v>
      </c>
      <c r="E907" s="3">
        <f t="shared" si="87"/>
        <v>3</v>
      </c>
      <c r="F907" s="3" t="str">
        <f t="shared" si="88"/>
        <v>20153113</v>
      </c>
      <c r="G907">
        <f t="shared" si="83"/>
        <v>7.5268817204301071</v>
      </c>
      <c r="H907">
        <v>0.19</v>
      </c>
      <c r="I907">
        <v>0.54</v>
      </c>
      <c r="J907">
        <v>1015</v>
      </c>
      <c r="K907">
        <v>5</v>
      </c>
    </row>
    <row r="908" spans="1:11" x14ac:dyDescent="0.25">
      <c r="A908" s="1">
        <v>42066.465277777781</v>
      </c>
      <c r="B908" s="3">
        <f t="shared" si="84"/>
        <v>2015</v>
      </c>
      <c r="C908" s="3">
        <f t="shared" si="85"/>
        <v>3</v>
      </c>
      <c r="D908" s="3">
        <f t="shared" si="86"/>
        <v>11</v>
      </c>
      <c r="E908" s="3">
        <f t="shared" si="87"/>
        <v>3</v>
      </c>
      <c r="F908" s="3" t="str">
        <f t="shared" si="88"/>
        <v>20153113</v>
      </c>
      <c r="G908">
        <f t="shared" si="83"/>
        <v>7.5376344086021501</v>
      </c>
      <c r="H908">
        <v>0.19</v>
      </c>
      <c r="I908">
        <v>0.54</v>
      </c>
      <c r="J908">
        <v>1015</v>
      </c>
      <c r="K908">
        <v>5</v>
      </c>
    </row>
    <row r="909" spans="1:11" x14ac:dyDescent="0.25">
      <c r="A909" s="1">
        <v>42066.46597222222</v>
      </c>
      <c r="B909" s="3">
        <f t="shared" si="84"/>
        <v>2015</v>
      </c>
      <c r="C909" s="3">
        <f t="shared" si="85"/>
        <v>3</v>
      </c>
      <c r="D909" s="3">
        <f t="shared" si="86"/>
        <v>11</v>
      </c>
      <c r="E909" s="3">
        <f t="shared" si="87"/>
        <v>3</v>
      </c>
      <c r="F909" s="3" t="str">
        <f t="shared" si="88"/>
        <v>20153113</v>
      </c>
      <c r="G909">
        <f t="shared" si="83"/>
        <v>7.5483870967741931</v>
      </c>
      <c r="H909">
        <v>0.19</v>
      </c>
      <c r="I909">
        <v>0.54</v>
      </c>
      <c r="J909">
        <v>1015</v>
      </c>
      <c r="K909">
        <v>5</v>
      </c>
    </row>
    <row r="910" spans="1:11" x14ac:dyDescent="0.25">
      <c r="A910" s="1">
        <v>42066.466666666667</v>
      </c>
      <c r="B910" s="3">
        <f t="shared" si="84"/>
        <v>2015</v>
      </c>
      <c r="C910" s="3">
        <f t="shared" si="85"/>
        <v>3</v>
      </c>
      <c r="D910" s="3">
        <f t="shared" si="86"/>
        <v>11</v>
      </c>
      <c r="E910" s="3">
        <f t="shared" si="87"/>
        <v>3</v>
      </c>
      <c r="F910" s="3" t="str">
        <f t="shared" si="88"/>
        <v>20153113</v>
      </c>
      <c r="G910">
        <f t="shared" si="83"/>
        <v>7.5591397849462361</v>
      </c>
      <c r="H910">
        <v>0.19</v>
      </c>
      <c r="I910">
        <v>0.54</v>
      </c>
      <c r="J910">
        <v>1015</v>
      </c>
      <c r="K910">
        <v>5</v>
      </c>
    </row>
    <row r="911" spans="1:11" x14ac:dyDescent="0.25">
      <c r="A911" s="1">
        <v>42066.467361111114</v>
      </c>
      <c r="B911" s="3">
        <f t="shared" si="84"/>
        <v>2015</v>
      </c>
      <c r="C911" s="3">
        <f t="shared" si="85"/>
        <v>3</v>
      </c>
      <c r="D911" s="3">
        <f t="shared" si="86"/>
        <v>11</v>
      </c>
      <c r="E911" s="3">
        <f t="shared" si="87"/>
        <v>3</v>
      </c>
      <c r="F911" s="3" t="str">
        <f t="shared" si="88"/>
        <v>20153113</v>
      </c>
      <c r="G911">
        <f t="shared" si="83"/>
        <v>7.5698924731182791</v>
      </c>
      <c r="H911">
        <v>0.19</v>
      </c>
      <c r="I911">
        <v>0.54</v>
      </c>
      <c r="J911">
        <v>1015</v>
      </c>
      <c r="K911">
        <v>5</v>
      </c>
    </row>
    <row r="912" spans="1:11" x14ac:dyDescent="0.25">
      <c r="A912" s="1">
        <v>42066.468055555553</v>
      </c>
      <c r="B912" s="3">
        <f t="shared" si="84"/>
        <v>2015</v>
      </c>
      <c r="C912" s="3">
        <f t="shared" si="85"/>
        <v>3</v>
      </c>
      <c r="D912" s="3">
        <f t="shared" si="86"/>
        <v>11</v>
      </c>
      <c r="E912" s="3">
        <f t="shared" si="87"/>
        <v>3</v>
      </c>
      <c r="F912" s="3" t="str">
        <f t="shared" si="88"/>
        <v>20153113</v>
      </c>
      <c r="G912">
        <f t="shared" si="83"/>
        <v>7.5806451612903221</v>
      </c>
      <c r="H912">
        <v>0.19</v>
      </c>
      <c r="I912">
        <v>0.54</v>
      </c>
      <c r="J912">
        <v>1015</v>
      </c>
      <c r="K912">
        <v>5</v>
      </c>
    </row>
    <row r="913" spans="1:11" x14ac:dyDescent="0.25">
      <c r="A913" s="1">
        <v>42066.46875</v>
      </c>
      <c r="B913" s="3">
        <f t="shared" si="84"/>
        <v>2015</v>
      </c>
      <c r="C913" s="3">
        <f t="shared" si="85"/>
        <v>3</v>
      </c>
      <c r="D913" s="3">
        <f t="shared" si="86"/>
        <v>11</v>
      </c>
      <c r="E913" s="3">
        <f t="shared" si="87"/>
        <v>3</v>
      </c>
      <c r="F913" s="3" t="str">
        <f t="shared" si="88"/>
        <v>20153113</v>
      </c>
      <c r="G913">
        <f t="shared" si="83"/>
        <v>7.5913978494623651</v>
      </c>
      <c r="H913">
        <v>0.19</v>
      </c>
      <c r="I913">
        <v>0.54</v>
      </c>
      <c r="J913">
        <v>1015</v>
      </c>
      <c r="K913">
        <v>5</v>
      </c>
    </row>
    <row r="914" spans="1:11" x14ac:dyDescent="0.25">
      <c r="A914" s="1">
        <v>42066.469444444447</v>
      </c>
      <c r="B914" s="3">
        <f t="shared" si="84"/>
        <v>2015</v>
      </c>
      <c r="C914" s="3">
        <f t="shared" si="85"/>
        <v>3</v>
      </c>
      <c r="D914" s="3">
        <f t="shared" si="86"/>
        <v>11</v>
      </c>
      <c r="E914" s="3">
        <f t="shared" si="87"/>
        <v>3</v>
      </c>
      <c r="F914" s="3" t="str">
        <f t="shared" si="88"/>
        <v>20153113</v>
      </c>
      <c r="G914">
        <f t="shared" si="83"/>
        <v>7.6021505376344081</v>
      </c>
      <c r="H914">
        <v>0.19</v>
      </c>
      <c r="I914">
        <v>0.54</v>
      </c>
      <c r="J914">
        <v>1015</v>
      </c>
      <c r="K914">
        <v>5</v>
      </c>
    </row>
    <row r="915" spans="1:11" x14ac:dyDescent="0.25">
      <c r="A915" s="1">
        <v>42066.470138888886</v>
      </c>
      <c r="B915" s="3">
        <f t="shared" si="84"/>
        <v>2015</v>
      </c>
      <c r="C915" s="3">
        <f t="shared" si="85"/>
        <v>3</v>
      </c>
      <c r="D915" s="3">
        <f t="shared" si="86"/>
        <v>11</v>
      </c>
      <c r="E915" s="3">
        <f t="shared" si="87"/>
        <v>3</v>
      </c>
      <c r="F915" s="3" t="str">
        <f t="shared" si="88"/>
        <v>20153113</v>
      </c>
      <c r="G915">
        <f t="shared" si="83"/>
        <v>7.6129032258064511</v>
      </c>
      <c r="H915">
        <v>0.19</v>
      </c>
      <c r="I915">
        <v>0.54</v>
      </c>
      <c r="J915">
        <v>1015</v>
      </c>
      <c r="K915">
        <v>5</v>
      </c>
    </row>
    <row r="916" spans="1:11" x14ac:dyDescent="0.25">
      <c r="A916" s="1">
        <v>42066.470833333333</v>
      </c>
      <c r="B916" s="3">
        <f t="shared" si="84"/>
        <v>2015</v>
      </c>
      <c r="C916" s="3">
        <f t="shared" si="85"/>
        <v>3</v>
      </c>
      <c r="D916" s="3">
        <f t="shared" si="86"/>
        <v>11</v>
      </c>
      <c r="E916" s="3">
        <f t="shared" si="87"/>
        <v>3</v>
      </c>
      <c r="F916" s="3" t="str">
        <f t="shared" si="88"/>
        <v>20153113</v>
      </c>
      <c r="G916">
        <f t="shared" si="83"/>
        <v>7.6236559139784941</v>
      </c>
      <c r="H916">
        <v>0.19</v>
      </c>
      <c r="I916">
        <v>0.54</v>
      </c>
      <c r="J916">
        <v>1015</v>
      </c>
      <c r="K916">
        <v>5</v>
      </c>
    </row>
    <row r="917" spans="1:11" x14ac:dyDescent="0.25">
      <c r="A917" s="1">
        <v>42066.47152777778</v>
      </c>
      <c r="B917" s="3">
        <f t="shared" si="84"/>
        <v>2015</v>
      </c>
      <c r="C917" s="3">
        <f t="shared" si="85"/>
        <v>3</v>
      </c>
      <c r="D917" s="3">
        <f t="shared" si="86"/>
        <v>11</v>
      </c>
      <c r="E917" s="3">
        <f t="shared" si="87"/>
        <v>3</v>
      </c>
      <c r="F917" s="3" t="str">
        <f t="shared" si="88"/>
        <v>20153113</v>
      </c>
      <c r="G917">
        <f t="shared" si="83"/>
        <v>7.6344086021505371</v>
      </c>
      <c r="H917">
        <v>0.19</v>
      </c>
      <c r="I917">
        <v>0.54</v>
      </c>
      <c r="J917">
        <v>1015</v>
      </c>
      <c r="K917">
        <v>5</v>
      </c>
    </row>
    <row r="918" spans="1:11" x14ac:dyDescent="0.25">
      <c r="A918" s="1">
        <v>42066.472222222219</v>
      </c>
      <c r="B918" s="3">
        <f t="shared" si="84"/>
        <v>2015</v>
      </c>
      <c r="C918" s="3">
        <f t="shared" si="85"/>
        <v>3</v>
      </c>
      <c r="D918" s="3">
        <f t="shared" si="86"/>
        <v>11</v>
      </c>
      <c r="E918" s="3">
        <f t="shared" si="87"/>
        <v>3</v>
      </c>
      <c r="F918" s="3" t="str">
        <f t="shared" si="88"/>
        <v>20153113</v>
      </c>
      <c r="G918">
        <f t="shared" si="83"/>
        <v>7.6451612903225801</v>
      </c>
      <c r="H918">
        <v>0.19</v>
      </c>
      <c r="I918">
        <v>0.54</v>
      </c>
      <c r="J918">
        <v>1015</v>
      </c>
      <c r="K918">
        <v>5</v>
      </c>
    </row>
    <row r="919" spans="1:11" x14ac:dyDescent="0.25">
      <c r="A919" s="1">
        <v>42066.472916666666</v>
      </c>
      <c r="B919" s="3">
        <f t="shared" si="84"/>
        <v>2015</v>
      </c>
      <c r="C919" s="3">
        <f t="shared" si="85"/>
        <v>3</v>
      </c>
      <c r="D919" s="3">
        <f t="shared" si="86"/>
        <v>11</v>
      </c>
      <c r="E919" s="3">
        <f t="shared" si="87"/>
        <v>3</v>
      </c>
      <c r="F919" s="3" t="str">
        <f t="shared" si="88"/>
        <v>20153113</v>
      </c>
      <c r="G919">
        <f t="shared" si="83"/>
        <v>7.6559139784946231</v>
      </c>
      <c r="H919">
        <v>0.19</v>
      </c>
      <c r="I919">
        <v>0.54</v>
      </c>
      <c r="J919">
        <v>1015</v>
      </c>
      <c r="K919">
        <v>5</v>
      </c>
    </row>
    <row r="920" spans="1:11" x14ac:dyDescent="0.25">
      <c r="A920" s="1">
        <v>42066.473611111112</v>
      </c>
      <c r="B920" s="3">
        <f t="shared" si="84"/>
        <v>2015</v>
      </c>
      <c r="C920" s="3">
        <f t="shared" si="85"/>
        <v>3</v>
      </c>
      <c r="D920" s="3">
        <f t="shared" si="86"/>
        <v>11</v>
      </c>
      <c r="E920" s="3">
        <f t="shared" si="87"/>
        <v>3</v>
      </c>
      <c r="F920" s="3" t="str">
        <f t="shared" si="88"/>
        <v>20153113</v>
      </c>
      <c r="G920">
        <f t="shared" si="83"/>
        <v>7.6666666666666661</v>
      </c>
      <c r="H920">
        <v>0.19</v>
      </c>
      <c r="I920">
        <v>0.54</v>
      </c>
      <c r="J920">
        <v>1015</v>
      </c>
      <c r="K920">
        <v>5</v>
      </c>
    </row>
    <row r="921" spans="1:11" x14ac:dyDescent="0.25">
      <c r="A921" s="1">
        <v>42066.474305555559</v>
      </c>
      <c r="B921" s="3">
        <f t="shared" si="84"/>
        <v>2015</v>
      </c>
      <c r="C921" s="3">
        <f t="shared" si="85"/>
        <v>3</v>
      </c>
      <c r="D921" s="3">
        <f t="shared" si="86"/>
        <v>11</v>
      </c>
      <c r="E921" s="3">
        <f t="shared" si="87"/>
        <v>3</v>
      </c>
      <c r="F921" s="3" t="str">
        <f t="shared" si="88"/>
        <v>20153113</v>
      </c>
      <c r="G921">
        <f t="shared" si="83"/>
        <v>7.6774193548387091</v>
      </c>
      <c r="H921">
        <v>0.19</v>
      </c>
      <c r="I921">
        <v>0.54</v>
      </c>
      <c r="J921">
        <v>1015</v>
      </c>
      <c r="K921">
        <v>5</v>
      </c>
    </row>
    <row r="922" spans="1:11" x14ac:dyDescent="0.25">
      <c r="A922" s="1">
        <v>42066.474999999999</v>
      </c>
      <c r="B922" s="3">
        <f t="shared" si="84"/>
        <v>2015</v>
      </c>
      <c r="C922" s="3">
        <f t="shared" si="85"/>
        <v>3</v>
      </c>
      <c r="D922" s="3">
        <f t="shared" si="86"/>
        <v>11</v>
      </c>
      <c r="E922" s="3">
        <f t="shared" si="87"/>
        <v>3</v>
      </c>
      <c r="F922" s="3" t="str">
        <f t="shared" si="88"/>
        <v>20153113</v>
      </c>
      <c r="G922">
        <f t="shared" si="83"/>
        <v>7.6881720430107521</v>
      </c>
      <c r="H922">
        <v>0.19</v>
      </c>
      <c r="I922">
        <v>0.54</v>
      </c>
      <c r="J922">
        <v>1015</v>
      </c>
      <c r="K922">
        <v>5</v>
      </c>
    </row>
    <row r="923" spans="1:11" x14ac:dyDescent="0.25">
      <c r="A923" s="1">
        <v>42066.475694444445</v>
      </c>
      <c r="B923" s="3">
        <f t="shared" si="84"/>
        <v>2015</v>
      </c>
      <c r="C923" s="3">
        <f t="shared" si="85"/>
        <v>3</v>
      </c>
      <c r="D923" s="3">
        <f t="shared" si="86"/>
        <v>11</v>
      </c>
      <c r="E923" s="3">
        <f t="shared" si="87"/>
        <v>3</v>
      </c>
      <c r="F923" s="3" t="str">
        <f t="shared" si="88"/>
        <v>20153113</v>
      </c>
      <c r="G923">
        <f t="shared" si="83"/>
        <v>7.6989247311827951</v>
      </c>
      <c r="H923">
        <v>0.19</v>
      </c>
      <c r="I923">
        <v>0.54</v>
      </c>
      <c r="J923">
        <v>1015</v>
      </c>
      <c r="K923">
        <v>5</v>
      </c>
    </row>
    <row r="924" spans="1:11" x14ac:dyDescent="0.25">
      <c r="A924" s="1">
        <v>42066.476388888892</v>
      </c>
      <c r="B924" s="3">
        <f t="shared" si="84"/>
        <v>2015</v>
      </c>
      <c r="C924" s="3">
        <f t="shared" si="85"/>
        <v>3</v>
      </c>
      <c r="D924" s="3">
        <f t="shared" si="86"/>
        <v>11</v>
      </c>
      <c r="E924" s="3">
        <f t="shared" si="87"/>
        <v>3</v>
      </c>
      <c r="F924" s="3" t="str">
        <f t="shared" si="88"/>
        <v>20153113</v>
      </c>
      <c r="G924">
        <f t="shared" ref="G924:G987" si="89">G923+2/186</f>
        <v>7.7096774193548381</v>
      </c>
      <c r="H924">
        <v>0.19</v>
      </c>
      <c r="I924">
        <v>0.54</v>
      </c>
      <c r="J924">
        <v>1015</v>
      </c>
      <c r="K924">
        <v>5</v>
      </c>
    </row>
    <row r="925" spans="1:11" x14ac:dyDescent="0.25">
      <c r="A925" s="1">
        <v>42066.477083333331</v>
      </c>
      <c r="B925" s="3">
        <f t="shared" si="84"/>
        <v>2015</v>
      </c>
      <c r="C925" s="3">
        <f t="shared" si="85"/>
        <v>3</v>
      </c>
      <c r="D925" s="3">
        <f t="shared" si="86"/>
        <v>11</v>
      </c>
      <c r="E925" s="3">
        <f t="shared" si="87"/>
        <v>3</v>
      </c>
      <c r="F925" s="3" t="str">
        <f t="shared" si="88"/>
        <v>20153113</v>
      </c>
      <c r="G925">
        <f t="shared" si="89"/>
        <v>7.7204301075268811</v>
      </c>
      <c r="H925">
        <v>0.19</v>
      </c>
      <c r="I925">
        <v>0.54</v>
      </c>
      <c r="J925">
        <v>1015</v>
      </c>
      <c r="K925">
        <v>5</v>
      </c>
    </row>
    <row r="926" spans="1:11" x14ac:dyDescent="0.25">
      <c r="A926" s="1">
        <v>42066.477777777778</v>
      </c>
      <c r="B926" s="3">
        <f t="shared" si="84"/>
        <v>2015</v>
      </c>
      <c r="C926" s="3">
        <f t="shared" si="85"/>
        <v>3</v>
      </c>
      <c r="D926" s="3">
        <f t="shared" si="86"/>
        <v>11</v>
      </c>
      <c r="E926" s="3">
        <f t="shared" si="87"/>
        <v>3</v>
      </c>
      <c r="F926" s="3" t="str">
        <f t="shared" si="88"/>
        <v>20153113</v>
      </c>
      <c r="G926">
        <f t="shared" si="89"/>
        <v>7.7311827956989241</v>
      </c>
      <c r="H926">
        <v>0.19</v>
      </c>
      <c r="I926">
        <v>0.54</v>
      </c>
      <c r="J926">
        <v>1015</v>
      </c>
      <c r="K926">
        <v>5</v>
      </c>
    </row>
    <row r="927" spans="1:11" x14ac:dyDescent="0.25">
      <c r="A927" s="1">
        <v>42066.478472222225</v>
      </c>
      <c r="B927" s="3">
        <f t="shared" si="84"/>
        <v>2015</v>
      </c>
      <c r="C927" s="3">
        <f t="shared" si="85"/>
        <v>3</v>
      </c>
      <c r="D927" s="3">
        <f t="shared" si="86"/>
        <v>11</v>
      </c>
      <c r="E927" s="3">
        <f t="shared" si="87"/>
        <v>3</v>
      </c>
      <c r="F927" s="3" t="str">
        <f t="shared" si="88"/>
        <v>20153113</v>
      </c>
      <c r="G927">
        <f t="shared" si="89"/>
        <v>7.7419354838709671</v>
      </c>
      <c r="H927">
        <v>0.19</v>
      </c>
      <c r="I927">
        <v>0.54</v>
      </c>
      <c r="J927">
        <v>1015</v>
      </c>
      <c r="K927">
        <v>5</v>
      </c>
    </row>
    <row r="928" spans="1:11" x14ac:dyDescent="0.25">
      <c r="A928" s="1">
        <v>42066.479166666664</v>
      </c>
      <c r="B928" s="3">
        <f t="shared" si="84"/>
        <v>2015</v>
      </c>
      <c r="C928" s="3">
        <f t="shared" si="85"/>
        <v>3</v>
      </c>
      <c r="D928" s="3">
        <f t="shared" si="86"/>
        <v>11</v>
      </c>
      <c r="E928" s="3">
        <f t="shared" si="87"/>
        <v>3</v>
      </c>
      <c r="F928" s="3" t="str">
        <f t="shared" si="88"/>
        <v>20153113</v>
      </c>
      <c r="G928">
        <f t="shared" si="89"/>
        <v>7.7526881720430101</v>
      </c>
      <c r="H928">
        <v>0.19</v>
      </c>
      <c r="I928">
        <v>0.54</v>
      </c>
      <c r="J928">
        <v>1015</v>
      </c>
      <c r="K928">
        <v>5</v>
      </c>
    </row>
    <row r="929" spans="1:11" x14ac:dyDescent="0.25">
      <c r="A929" s="1">
        <v>42066.479861111111</v>
      </c>
      <c r="B929" s="3">
        <f t="shared" si="84"/>
        <v>2015</v>
      </c>
      <c r="C929" s="3">
        <f t="shared" si="85"/>
        <v>3</v>
      </c>
      <c r="D929" s="3">
        <f t="shared" si="86"/>
        <v>11</v>
      </c>
      <c r="E929" s="3">
        <f t="shared" si="87"/>
        <v>3</v>
      </c>
      <c r="F929" s="3" t="str">
        <f t="shared" si="88"/>
        <v>20153113</v>
      </c>
      <c r="G929">
        <f t="shared" si="89"/>
        <v>7.7634408602150531</v>
      </c>
      <c r="H929">
        <v>0.19</v>
      </c>
      <c r="I929">
        <v>0.54</v>
      </c>
      <c r="J929">
        <v>1015</v>
      </c>
      <c r="K929">
        <v>5</v>
      </c>
    </row>
    <row r="930" spans="1:11" x14ac:dyDescent="0.25">
      <c r="A930" s="1">
        <v>42066.480555555558</v>
      </c>
      <c r="B930" s="3">
        <f t="shared" si="84"/>
        <v>2015</v>
      </c>
      <c r="C930" s="3">
        <f t="shared" si="85"/>
        <v>3</v>
      </c>
      <c r="D930" s="3">
        <f t="shared" si="86"/>
        <v>11</v>
      </c>
      <c r="E930" s="3">
        <f t="shared" si="87"/>
        <v>3</v>
      </c>
      <c r="F930" s="3" t="str">
        <f t="shared" si="88"/>
        <v>20153113</v>
      </c>
      <c r="G930">
        <f t="shared" si="89"/>
        <v>7.7741935483870961</v>
      </c>
      <c r="H930">
        <v>0.19</v>
      </c>
      <c r="I930">
        <v>0.54</v>
      </c>
      <c r="J930">
        <v>1015</v>
      </c>
      <c r="K930">
        <v>5</v>
      </c>
    </row>
    <row r="931" spans="1:11" x14ac:dyDescent="0.25">
      <c r="A931" s="1">
        <v>42066.481249999997</v>
      </c>
      <c r="B931" s="3">
        <f t="shared" si="84"/>
        <v>2015</v>
      </c>
      <c r="C931" s="3">
        <f t="shared" si="85"/>
        <v>3</v>
      </c>
      <c r="D931" s="3">
        <f t="shared" si="86"/>
        <v>11</v>
      </c>
      <c r="E931" s="3">
        <f t="shared" si="87"/>
        <v>3</v>
      </c>
      <c r="F931" s="3" t="str">
        <f t="shared" si="88"/>
        <v>20153113</v>
      </c>
      <c r="G931">
        <f t="shared" si="89"/>
        <v>7.7849462365591391</v>
      </c>
      <c r="H931">
        <v>0.19</v>
      </c>
      <c r="I931">
        <v>0.54</v>
      </c>
      <c r="J931">
        <v>1015</v>
      </c>
      <c r="K931">
        <v>5</v>
      </c>
    </row>
    <row r="932" spans="1:11" x14ac:dyDescent="0.25">
      <c r="A932" s="1">
        <v>42066.481944444444</v>
      </c>
      <c r="B932" s="3">
        <f t="shared" si="84"/>
        <v>2015</v>
      </c>
      <c r="C932" s="3">
        <f t="shared" si="85"/>
        <v>3</v>
      </c>
      <c r="D932" s="3">
        <f t="shared" si="86"/>
        <v>11</v>
      </c>
      <c r="E932" s="3">
        <f t="shared" si="87"/>
        <v>3</v>
      </c>
      <c r="F932" s="3" t="str">
        <f t="shared" si="88"/>
        <v>20153113</v>
      </c>
      <c r="G932">
        <f t="shared" si="89"/>
        <v>7.7956989247311821</v>
      </c>
      <c r="H932">
        <v>0.19</v>
      </c>
      <c r="I932">
        <v>0.54</v>
      </c>
      <c r="J932">
        <v>1015</v>
      </c>
      <c r="K932">
        <v>5</v>
      </c>
    </row>
    <row r="933" spans="1:11" x14ac:dyDescent="0.25">
      <c r="A933" s="1">
        <v>42066.482638888891</v>
      </c>
      <c r="B933" s="3">
        <f t="shared" si="84"/>
        <v>2015</v>
      </c>
      <c r="C933" s="3">
        <f t="shared" si="85"/>
        <v>3</v>
      </c>
      <c r="D933" s="3">
        <f t="shared" si="86"/>
        <v>11</v>
      </c>
      <c r="E933" s="3">
        <f t="shared" si="87"/>
        <v>3</v>
      </c>
      <c r="F933" s="3" t="str">
        <f t="shared" si="88"/>
        <v>20153113</v>
      </c>
      <c r="G933">
        <f t="shared" si="89"/>
        <v>7.8064516129032251</v>
      </c>
      <c r="H933">
        <v>0.19</v>
      </c>
      <c r="I933">
        <v>0.54</v>
      </c>
      <c r="J933">
        <v>1015</v>
      </c>
      <c r="K933">
        <v>5</v>
      </c>
    </row>
    <row r="934" spans="1:11" x14ac:dyDescent="0.25">
      <c r="A934" s="1">
        <v>42066.48333333333</v>
      </c>
      <c r="B934" s="3">
        <f t="shared" si="84"/>
        <v>2015</v>
      </c>
      <c r="C934" s="3">
        <f t="shared" si="85"/>
        <v>3</v>
      </c>
      <c r="D934" s="3">
        <f t="shared" si="86"/>
        <v>11</v>
      </c>
      <c r="E934" s="3">
        <f t="shared" si="87"/>
        <v>3</v>
      </c>
      <c r="F934" s="3" t="str">
        <f t="shared" si="88"/>
        <v>20153113</v>
      </c>
      <c r="G934">
        <f t="shared" si="89"/>
        <v>7.8172043010752681</v>
      </c>
      <c r="H934">
        <v>0.19</v>
      </c>
      <c r="I934">
        <v>0.54</v>
      </c>
      <c r="J934">
        <v>1015</v>
      </c>
      <c r="K934">
        <v>5</v>
      </c>
    </row>
    <row r="935" spans="1:11" x14ac:dyDescent="0.25">
      <c r="A935" s="1">
        <v>42066.484027777777</v>
      </c>
      <c r="B935" s="3">
        <f t="shared" si="84"/>
        <v>2015</v>
      </c>
      <c r="C935" s="3">
        <f t="shared" si="85"/>
        <v>3</v>
      </c>
      <c r="D935" s="3">
        <f t="shared" si="86"/>
        <v>11</v>
      </c>
      <c r="E935" s="3">
        <f t="shared" si="87"/>
        <v>3</v>
      </c>
      <c r="F935" s="3" t="str">
        <f t="shared" si="88"/>
        <v>20153113</v>
      </c>
      <c r="G935">
        <f t="shared" si="89"/>
        <v>7.8279569892473111</v>
      </c>
      <c r="H935">
        <v>0.19</v>
      </c>
      <c r="I935">
        <v>0.54</v>
      </c>
      <c r="J935">
        <v>1015</v>
      </c>
      <c r="K935">
        <v>5</v>
      </c>
    </row>
    <row r="936" spans="1:11" x14ac:dyDescent="0.25">
      <c r="A936" s="1">
        <v>42066.484722222223</v>
      </c>
      <c r="B936" s="3">
        <f t="shared" si="84"/>
        <v>2015</v>
      </c>
      <c r="C936" s="3">
        <f t="shared" si="85"/>
        <v>3</v>
      </c>
      <c r="D936" s="3">
        <f t="shared" si="86"/>
        <v>11</v>
      </c>
      <c r="E936" s="3">
        <f t="shared" si="87"/>
        <v>3</v>
      </c>
      <c r="F936" s="3" t="str">
        <f t="shared" si="88"/>
        <v>20153113</v>
      </c>
      <c r="G936">
        <f t="shared" si="89"/>
        <v>7.8387096774193541</v>
      </c>
      <c r="H936">
        <v>0.19</v>
      </c>
      <c r="I936">
        <v>0.54</v>
      </c>
      <c r="J936">
        <v>1015</v>
      </c>
      <c r="K936">
        <v>5</v>
      </c>
    </row>
    <row r="937" spans="1:11" x14ac:dyDescent="0.25">
      <c r="A937" s="1">
        <v>42066.48541666667</v>
      </c>
      <c r="B937" s="3">
        <f t="shared" si="84"/>
        <v>2015</v>
      </c>
      <c r="C937" s="3">
        <f t="shared" si="85"/>
        <v>3</v>
      </c>
      <c r="D937" s="3">
        <f t="shared" si="86"/>
        <v>11</v>
      </c>
      <c r="E937" s="3">
        <f t="shared" si="87"/>
        <v>3</v>
      </c>
      <c r="F937" s="3" t="str">
        <f t="shared" si="88"/>
        <v>20153113</v>
      </c>
      <c r="G937">
        <f t="shared" si="89"/>
        <v>7.8494623655913971</v>
      </c>
      <c r="H937">
        <v>0.19</v>
      </c>
      <c r="I937">
        <v>0.54</v>
      </c>
      <c r="J937">
        <v>1015</v>
      </c>
      <c r="K937">
        <v>5</v>
      </c>
    </row>
    <row r="938" spans="1:11" x14ac:dyDescent="0.25">
      <c r="A938" s="1">
        <v>42066.486111111109</v>
      </c>
      <c r="B938" s="3">
        <f t="shared" si="84"/>
        <v>2015</v>
      </c>
      <c r="C938" s="3">
        <f t="shared" si="85"/>
        <v>3</v>
      </c>
      <c r="D938" s="3">
        <f t="shared" si="86"/>
        <v>11</v>
      </c>
      <c r="E938" s="3">
        <f t="shared" si="87"/>
        <v>3</v>
      </c>
      <c r="F938" s="3" t="str">
        <f t="shared" si="88"/>
        <v>20153113</v>
      </c>
      <c r="G938">
        <f t="shared" si="89"/>
        <v>7.8602150537634401</v>
      </c>
      <c r="H938">
        <v>0.19</v>
      </c>
      <c r="I938">
        <v>0.54</v>
      </c>
      <c r="J938">
        <v>1015</v>
      </c>
      <c r="K938">
        <v>5</v>
      </c>
    </row>
    <row r="939" spans="1:11" x14ac:dyDescent="0.25">
      <c r="A939" s="1">
        <v>42066.486805555556</v>
      </c>
      <c r="B939" s="3">
        <f t="shared" si="84"/>
        <v>2015</v>
      </c>
      <c r="C939" s="3">
        <f t="shared" si="85"/>
        <v>3</v>
      </c>
      <c r="D939" s="3">
        <f t="shared" si="86"/>
        <v>11</v>
      </c>
      <c r="E939" s="3">
        <f t="shared" si="87"/>
        <v>3</v>
      </c>
      <c r="F939" s="3" t="str">
        <f t="shared" si="88"/>
        <v>20153113</v>
      </c>
      <c r="G939">
        <f t="shared" si="89"/>
        <v>7.8709677419354831</v>
      </c>
      <c r="H939">
        <v>0.19</v>
      </c>
      <c r="I939">
        <v>0.54</v>
      </c>
      <c r="J939">
        <v>1015</v>
      </c>
      <c r="K939">
        <v>5</v>
      </c>
    </row>
    <row r="940" spans="1:11" x14ac:dyDescent="0.25">
      <c r="A940" s="1">
        <v>42066.487500000003</v>
      </c>
      <c r="B940" s="3">
        <f t="shared" si="84"/>
        <v>2015</v>
      </c>
      <c r="C940" s="3">
        <f t="shared" si="85"/>
        <v>3</v>
      </c>
      <c r="D940" s="3">
        <f t="shared" si="86"/>
        <v>11</v>
      </c>
      <c r="E940" s="3">
        <f t="shared" si="87"/>
        <v>3</v>
      </c>
      <c r="F940" s="3" t="str">
        <f t="shared" si="88"/>
        <v>20153113</v>
      </c>
      <c r="G940">
        <f t="shared" si="89"/>
        <v>7.8817204301075261</v>
      </c>
      <c r="H940">
        <v>0.19</v>
      </c>
      <c r="I940">
        <v>0.54</v>
      </c>
      <c r="J940">
        <v>1015</v>
      </c>
      <c r="K940">
        <v>5</v>
      </c>
    </row>
    <row r="941" spans="1:11" x14ac:dyDescent="0.25">
      <c r="A941" s="1">
        <v>42066.488194444442</v>
      </c>
      <c r="B941" s="3">
        <f t="shared" si="84"/>
        <v>2015</v>
      </c>
      <c r="C941" s="3">
        <f t="shared" si="85"/>
        <v>3</v>
      </c>
      <c r="D941" s="3">
        <f t="shared" si="86"/>
        <v>11</v>
      </c>
      <c r="E941" s="3">
        <f t="shared" si="87"/>
        <v>3</v>
      </c>
      <c r="F941" s="3" t="str">
        <f t="shared" si="88"/>
        <v>20153113</v>
      </c>
      <c r="G941">
        <f t="shared" si="89"/>
        <v>7.8924731182795691</v>
      </c>
      <c r="H941">
        <v>0.19</v>
      </c>
      <c r="I941">
        <v>0.54</v>
      </c>
      <c r="J941">
        <v>1015</v>
      </c>
      <c r="K941">
        <v>5</v>
      </c>
    </row>
    <row r="942" spans="1:11" x14ac:dyDescent="0.25">
      <c r="A942" s="1">
        <v>42066.488888888889</v>
      </c>
      <c r="B942" s="3">
        <f t="shared" si="84"/>
        <v>2015</v>
      </c>
      <c r="C942" s="3">
        <f t="shared" si="85"/>
        <v>3</v>
      </c>
      <c r="D942" s="3">
        <f t="shared" si="86"/>
        <v>11</v>
      </c>
      <c r="E942" s="3">
        <f t="shared" si="87"/>
        <v>3</v>
      </c>
      <c r="F942" s="3" t="str">
        <f t="shared" si="88"/>
        <v>20153113</v>
      </c>
      <c r="G942">
        <f t="shared" si="89"/>
        <v>7.9032258064516121</v>
      </c>
      <c r="H942">
        <v>0.19</v>
      </c>
      <c r="I942">
        <v>0.54</v>
      </c>
      <c r="J942">
        <v>1015</v>
      </c>
      <c r="K942">
        <v>5</v>
      </c>
    </row>
    <row r="943" spans="1:11" x14ac:dyDescent="0.25">
      <c r="A943" s="1">
        <v>42066.489583333336</v>
      </c>
      <c r="B943" s="3">
        <f t="shared" si="84"/>
        <v>2015</v>
      </c>
      <c r="C943" s="3">
        <f t="shared" si="85"/>
        <v>3</v>
      </c>
      <c r="D943" s="3">
        <f t="shared" si="86"/>
        <v>11</v>
      </c>
      <c r="E943" s="3">
        <f t="shared" si="87"/>
        <v>3</v>
      </c>
      <c r="F943" s="3" t="str">
        <f t="shared" si="88"/>
        <v>20153113</v>
      </c>
      <c r="G943">
        <f t="shared" si="89"/>
        <v>7.9139784946236551</v>
      </c>
      <c r="H943">
        <v>0.19</v>
      </c>
      <c r="I943">
        <v>0.54</v>
      </c>
      <c r="J943">
        <v>1015</v>
      </c>
      <c r="K943">
        <v>5</v>
      </c>
    </row>
    <row r="944" spans="1:11" x14ac:dyDescent="0.25">
      <c r="A944" s="1">
        <v>42066.490277777775</v>
      </c>
      <c r="B944" s="3">
        <f t="shared" si="84"/>
        <v>2015</v>
      </c>
      <c r="C944" s="3">
        <f t="shared" si="85"/>
        <v>3</v>
      </c>
      <c r="D944" s="3">
        <f t="shared" si="86"/>
        <v>11</v>
      </c>
      <c r="E944" s="3">
        <f t="shared" si="87"/>
        <v>3</v>
      </c>
      <c r="F944" s="3" t="str">
        <f t="shared" si="88"/>
        <v>20153113</v>
      </c>
      <c r="G944">
        <f t="shared" si="89"/>
        <v>7.9247311827956981</v>
      </c>
      <c r="H944">
        <v>0.19</v>
      </c>
      <c r="I944">
        <v>0.54</v>
      </c>
      <c r="J944">
        <v>1015</v>
      </c>
      <c r="K944">
        <v>5</v>
      </c>
    </row>
    <row r="945" spans="1:11" x14ac:dyDescent="0.25">
      <c r="A945" s="1">
        <v>42066.490972222222</v>
      </c>
      <c r="B945" s="3">
        <f t="shared" si="84"/>
        <v>2015</v>
      </c>
      <c r="C945" s="3">
        <f t="shared" si="85"/>
        <v>3</v>
      </c>
      <c r="D945" s="3">
        <f t="shared" si="86"/>
        <v>11</v>
      </c>
      <c r="E945" s="3">
        <f t="shared" si="87"/>
        <v>3</v>
      </c>
      <c r="F945" s="3" t="str">
        <f t="shared" si="88"/>
        <v>20153113</v>
      </c>
      <c r="G945">
        <f t="shared" si="89"/>
        <v>7.9354838709677411</v>
      </c>
      <c r="H945">
        <v>0.19</v>
      </c>
      <c r="I945">
        <v>0.54</v>
      </c>
      <c r="J945">
        <v>1015</v>
      </c>
      <c r="K945">
        <v>5</v>
      </c>
    </row>
    <row r="946" spans="1:11" x14ac:dyDescent="0.25">
      <c r="A946" s="1">
        <v>42066.491666666669</v>
      </c>
      <c r="B946" s="3">
        <f t="shared" si="84"/>
        <v>2015</v>
      </c>
      <c r="C946" s="3">
        <f t="shared" si="85"/>
        <v>3</v>
      </c>
      <c r="D946" s="3">
        <f t="shared" si="86"/>
        <v>11</v>
      </c>
      <c r="E946" s="3">
        <f t="shared" si="87"/>
        <v>3</v>
      </c>
      <c r="F946" s="3" t="str">
        <f t="shared" si="88"/>
        <v>20153113</v>
      </c>
      <c r="G946">
        <f t="shared" si="89"/>
        <v>7.9462365591397841</v>
      </c>
      <c r="H946">
        <v>0.19</v>
      </c>
      <c r="I946">
        <v>0.54</v>
      </c>
      <c r="J946">
        <v>1015</v>
      </c>
      <c r="K946">
        <v>5</v>
      </c>
    </row>
    <row r="947" spans="1:11" x14ac:dyDescent="0.25">
      <c r="A947" s="1">
        <v>42066.492361111108</v>
      </c>
      <c r="B947" s="3">
        <f t="shared" si="84"/>
        <v>2015</v>
      </c>
      <c r="C947" s="3">
        <f t="shared" si="85"/>
        <v>3</v>
      </c>
      <c r="D947" s="3">
        <f t="shared" si="86"/>
        <v>11</v>
      </c>
      <c r="E947" s="3">
        <f t="shared" si="87"/>
        <v>3</v>
      </c>
      <c r="F947" s="3" t="str">
        <f t="shared" si="88"/>
        <v>20153113</v>
      </c>
      <c r="G947">
        <f t="shared" si="89"/>
        <v>7.9569892473118271</v>
      </c>
      <c r="H947">
        <v>0.19</v>
      </c>
      <c r="I947">
        <v>0.54</v>
      </c>
      <c r="J947">
        <v>1015</v>
      </c>
      <c r="K947">
        <v>5</v>
      </c>
    </row>
    <row r="948" spans="1:11" x14ac:dyDescent="0.25">
      <c r="A948" s="1">
        <v>42066.493055555555</v>
      </c>
      <c r="B948" s="3">
        <f t="shared" si="84"/>
        <v>2015</v>
      </c>
      <c r="C948" s="3">
        <f t="shared" si="85"/>
        <v>3</v>
      </c>
      <c r="D948" s="3">
        <f t="shared" si="86"/>
        <v>11</v>
      </c>
      <c r="E948" s="3">
        <f t="shared" si="87"/>
        <v>3</v>
      </c>
      <c r="F948" s="3" t="str">
        <f t="shared" si="88"/>
        <v>20153113</v>
      </c>
      <c r="G948">
        <f t="shared" si="89"/>
        <v>7.9677419354838701</v>
      </c>
      <c r="H948">
        <v>0.19</v>
      </c>
      <c r="I948">
        <v>0.54</v>
      </c>
      <c r="J948">
        <v>1015</v>
      </c>
      <c r="K948">
        <v>5</v>
      </c>
    </row>
    <row r="949" spans="1:11" x14ac:dyDescent="0.25">
      <c r="A949" s="1">
        <v>42066.493750000001</v>
      </c>
      <c r="B949" s="3">
        <f t="shared" si="84"/>
        <v>2015</v>
      </c>
      <c r="C949" s="3">
        <f t="shared" si="85"/>
        <v>3</v>
      </c>
      <c r="D949" s="3">
        <f t="shared" si="86"/>
        <v>11</v>
      </c>
      <c r="E949" s="3">
        <f t="shared" si="87"/>
        <v>3</v>
      </c>
      <c r="F949" s="3" t="str">
        <f t="shared" si="88"/>
        <v>20153113</v>
      </c>
      <c r="G949">
        <f t="shared" si="89"/>
        <v>7.9784946236559131</v>
      </c>
      <c r="H949">
        <v>0.19</v>
      </c>
      <c r="I949">
        <v>0.54</v>
      </c>
      <c r="J949">
        <v>1015</v>
      </c>
      <c r="K949">
        <v>5</v>
      </c>
    </row>
    <row r="950" spans="1:11" x14ac:dyDescent="0.25">
      <c r="A950" s="1">
        <v>42066.494444444441</v>
      </c>
      <c r="B950" s="3">
        <f t="shared" si="84"/>
        <v>2015</v>
      </c>
      <c r="C950" s="3">
        <f t="shared" si="85"/>
        <v>3</v>
      </c>
      <c r="D950" s="3">
        <f t="shared" si="86"/>
        <v>11</v>
      </c>
      <c r="E950" s="3">
        <f t="shared" si="87"/>
        <v>3</v>
      </c>
      <c r="F950" s="3" t="str">
        <f t="shared" si="88"/>
        <v>20153113</v>
      </c>
      <c r="G950">
        <f t="shared" si="89"/>
        <v>7.9892473118279561</v>
      </c>
      <c r="H950">
        <v>0.19</v>
      </c>
      <c r="I950">
        <v>0.54</v>
      </c>
      <c r="J950">
        <v>1015</v>
      </c>
      <c r="K950">
        <v>5</v>
      </c>
    </row>
    <row r="951" spans="1:11" x14ac:dyDescent="0.25">
      <c r="A951" s="1">
        <v>42066.495138888888</v>
      </c>
      <c r="B951" s="3">
        <f t="shared" si="84"/>
        <v>2015</v>
      </c>
      <c r="C951" s="3">
        <f t="shared" si="85"/>
        <v>3</v>
      </c>
      <c r="D951" s="3">
        <f t="shared" si="86"/>
        <v>11</v>
      </c>
      <c r="E951" s="3">
        <f t="shared" si="87"/>
        <v>3</v>
      </c>
      <c r="F951" s="3" t="str">
        <f t="shared" si="88"/>
        <v>20153113</v>
      </c>
      <c r="G951">
        <f t="shared" si="89"/>
        <v>7.9999999999999991</v>
      </c>
      <c r="H951">
        <v>0.19</v>
      </c>
      <c r="I951">
        <v>0.54</v>
      </c>
      <c r="J951">
        <v>1015</v>
      </c>
      <c r="K951">
        <v>5</v>
      </c>
    </row>
    <row r="952" spans="1:11" x14ac:dyDescent="0.25">
      <c r="A952" s="1">
        <v>42066.495833333334</v>
      </c>
      <c r="B952" s="3">
        <f t="shared" si="84"/>
        <v>2015</v>
      </c>
      <c r="C952" s="3">
        <f t="shared" si="85"/>
        <v>3</v>
      </c>
      <c r="D952" s="3">
        <f t="shared" si="86"/>
        <v>11</v>
      </c>
      <c r="E952" s="3">
        <f t="shared" si="87"/>
        <v>3</v>
      </c>
      <c r="F952" s="3" t="str">
        <f t="shared" si="88"/>
        <v>20153113</v>
      </c>
      <c r="G952">
        <f t="shared" si="89"/>
        <v>8.0107526881720421</v>
      </c>
      <c r="H952">
        <v>0.19</v>
      </c>
      <c r="I952">
        <v>0.54</v>
      </c>
      <c r="J952">
        <v>1015</v>
      </c>
      <c r="K952">
        <v>5</v>
      </c>
    </row>
    <row r="953" spans="1:11" x14ac:dyDescent="0.25">
      <c r="A953" s="1">
        <v>42066.496527777781</v>
      </c>
      <c r="B953" s="3">
        <f t="shared" si="84"/>
        <v>2015</v>
      </c>
      <c r="C953" s="3">
        <f t="shared" si="85"/>
        <v>3</v>
      </c>
      <c r="D953" s="3">
        <f t="shared" si="86"/>
        <v>11</v>
      </c>
      <c r="E953" s="3">
        <f t="shared" si="87"/>
        <v>3</v>
      </c>
      <c r="F953" s="3" t="str">
        <f t="shared" si="88"/>
        <v>20153113</v>
      </c>
      <c r="G953">
        <f t="shared" si="89"/>
        <v>8.021505376344086</v>
      </c>
      <c r="H953">
        <v>0.19</v>
      </c>
      <c r="I953">
        <v>0.54</v>
      </c>
      <c r="J953">
        <v>1015</v>
      </c>
      <c r="K953">
        <v>5</v>
      </c>
    </row>
    <row r="954" spans="1:11" x14ac:dyDescent="0.25">
      <c r="A954" s="1">
        <v>42066.49722222222</v>
      </c>
      <c r="B954" s="3">
        <f t="shared" si="84"/>
        <v>2015</v>
      </c>
      <c r="C954" s="3">
        <f t="shared" si="85"/>
        <v>3</v>
      </c>
      <c r="D954" s="3">
        <f t="shared" si="86"/>
        <v>11</v>
      </c>
      <c r="E954" s="3">
        <f t="shared" si="87"/>
        <v>3</v>
      </c>
      <c r="F954" s="3" t="str">
        <f t="shared" si="88"/>
        <v>20153113</v>
      </c>
      <c r="G954">
        <f t="shared" si="89"/>
        <v>8.0322580645161299</v>
      </c>
      <c r="H954">
        <v>0.19</v>
      </c>
      <c r="I954">
        <v>0.54</v>
      </c>
      <c r="J954">
        <v>1015</v>
      </c>
      <c r="K954">
        <v>5</v>
      </c>
    </row>
    <row r="955" spans="1:11" x14ac:dyDescent="0.25">
      <c r="A955" s="1">
        <v>42066.497916666667</v>
      </c>
      <c r="B955" s="3">
        <f t="shared" si="84"/>
        <v>2015</v>
      </c>
      <c r="C955" s="3">
        <f t="shared" si="85"/>
        <v>3</v>
      </c>
      <c r="D955" s="3">
        <f t="shared" si="86"/>
        <v>11</v>
      </c>
      <c r="E955" s="3">
        <f t="shared" si="87"/>
        <v>3</v>
      </c>
      <c r="F955" s="3" t="str">
        <f t="shared" si="88"/>
        <v>20153113</v>
      </c>
      <c r="G955">
        <f t="shared" si="89"/>
        <v>8.0430107526881738</v>
      </c>
      <c r="H955">
        <v>0.19</v>
      </c>
      <c r="I955">
        <v>0.54</v>
      </c>
      <c r="J955">
        <v>1015</v>
      </c>
      <c r="K955">
        <v>5</v>
      </c>
    </row>
    <row r="956" spans="1:11" x14ac:dyDescent="0.25">
      <c r="A956" s="1">
        <v>42066.498611111114</v>
      </c>
      <c r="B956" s="3">
        <f t="shared" si="84"/>
        <v>2015</v>
      </c>
      <c r="C956" s="3">
        <f t="shared" si="85"/>
        <v>3</v>
      </c>
      <c r="D956" s="3">
        <f t="shared" si="86"/>
        <v>11</v>
      </c>
      <c r="E956" s="3">
        <f t="shared" si="87"/>
        <v>3</v>
      </c>
      <c r="F956" s="3" t="str">
        <f t="shared" si="88"/>
        <v>20153113</v>
      </c>
      <c r="G956">
        <f t="shared" si="89"/>
        <v>8.0537634408602177</v>
      </c>
      <c r="H956">
        <v>0.19</v>
      </c>
      <c r="I956">
        <v>0.54</v>
      </c>
      <c r="J956">
        <v>1015</v>
      </c>
      <c r="K956">
        <v>5</v>
      </c>
    </row>
    <row r="957" spans="1:11" x14ac:dyDescent="0.25">
      <c r="A957" s="1">
        <v>42066.499305555553</v>
      </c>
      <c r="B957" s="3">
        <f t="shared" si="84"/>
        <v>2015</v>
      </c>
      <c r="C957" s="3">
        <f t="shared" si="85"/>
        <v>3</v>
      </c>
      <c r="D957" s="3">
        <f t="shared" si="86"/>
        <v>11</v>
      </c>
      <c r="E957" s="3">
        <f t="shared" si="87"/>
        <v>3</v>
      </c>
      <c r="F957" s="3" t="str">
        <f t="shared" si="88"/>
        <v>20153113</v>
      </c>
      <c r="G957">
        <f t="shared" si="89"/>
        <v>8.0645161290322616</v>
      </c>
      <c r="H957">
        <v>0.19</v>
      </c>
      <c r="I957">
        <v>0.54</v>
      </c>
      <c r="J957">
        <v>1015</v>
      </c>
      <c r="K957">
        <v>5</v>
      </c>
    </row>
    <row r="958" spans="1:11" x14ac:dyDescent="0.25">
      <c r="A958" s="1">
        <v>42066.5</v>
      </c>
      <c r="B958" s="3">
        <f t="shared" si="84"/>
        <v>2015</v>
      </c>
      <c r="C958" s="3">
        <f t="shared" si="85"/>
        <v>3</v>
      </c>
      <c r="D958" s="3">
        <f t="shared" si="86"/>
        <v>12</v>
      </c>
      <c r="E958" s="3">
        <f t="shared" si="87"/>
        <v>3</v>
      </c>
      <c r="F958" s="3" t="str">
        <f t="shared" si="88"/>
        <v>20153123</v>
      </c>
      <c r="G958">
        <f t="shared" si="89"/>
        <v>8.0752688172043054</v>
      </c>
      <c r="H958">
        <v>0.19</v>
      </c>
      <c r="I958">
        <v>0.54</v>
      </c>
      <c r="J958">
        <v>1015</v>
      </c>
      <c r="K958">
        <v>5</v>
      </c>
    </row>
    <row r="959" spans="1:11" x14ac:dyDescent="0.25">
      <c r="A959" s="1">
        <v>42066.500694444447</v>
      </c>
      <c r="B959" s="3">
        <f t="shared" si="84"/>
        <v>2015</v>
      </c>
      <c r="C959" s="3">
        <f t="shared" si="85"/>
        <v>3</v>
      </c>
      <c r="D959" s="3">
        <f t="shared" si="86"/>
        <v>12</v>
      </c>
      <c r="E959" s="3">
        <f t="shared" si="87"/>
        <v>3</v>
      </c>
      <c r="F959" s="3" t="str">
        <f t="shared" si="88"/>
        <v>20153123</v>
      </c>
      <c r="G959">
        <f t="shared" si="89"/>
        <v>8.0860215053763493</v>
      </c>
      <c r="H959">
        <v>0.19</v>
      </c>
      <c r="I959">
        <v>0.54</v>
      </c>
      <c r="J959">
        <v>1015</v>
      </c>
      <c r="K959">
        <v>5</v>
      </c>
    </row>
    <row r="960" spans="1:11" x14ac:dyDescent="0.25">
      <c r="A960" s="1">
        <v>42066.501388888886</v>
      </c>
      <c r="B960" s="3">
        <f t="shared" si="84"/>
        <v>2015</v>
      </c>
      <c r="C960" s="3">
        <f t="shared" si="85"/>
        <v>3</v>
      </c>
      <c r="D960" s="3">
        <f t="shared" si="86"/>
        <v>12</v>
      </c>
      <c r="E960" s="3">
        <f t="shared" si="87"/>
        <v>3</v>
      </c>
      <c r="F960" s="3" t="str">
        <f t="shared" si="88"/>
        <v>20153123</v>
      </c>
      <c r="G960">
        <f t="shared" si="89"/>
        <v>8.0967741935483932</v>
      </c>
      <c r="H960">
        <v>0.19</v>
      </c>
      <c r="I960">
        <v>0.54</v>
      </c>
      <c r="J960">
        <v>1015</v>
      </c>
      <c r="K960">
        <v>5</v>
      </c>
    </row>
    <row r="961" spans="1:11" x14ac:dyDescent="0.25">
      <c r="A961" s="1">
        <v>42066.502083333333</v>
      </c>
      <c r="B961" s="3">
        <f t="shared" si="84"/>
        <v>2015</v>
      </c>
      <c r="C961" s="3">
        <f t="shared" si="85"/>
        <v>3</v>
      </c>
      <c r="D961" s="3">
        <f t="shared" si="86"/>
        <v>12</v>
      </c>
      <c r="E961" s="3">
        <f t="shared" si="87"/>
        <v>3</v>
      </c>
      <c r="F961" s="3" t="str">
        <f t="shared" si="88"/>
        <v>20153123</v>
      </c>
      <c r="G961">
        <f t="shared" si="89"/>
        <v>8.1075268817204371</v>
      </c>
      <c r="H961">
        <v>0.19</v>
      </c>
      <c r="I961">
        <v>0.54</v>
      </c>
      <c r="J961">
        <v>1015</v>
      </c>
      <c r="K961">
        <v>5</v>
      </c>
    </row>
    <row r="962" spans="1:11" x14ac:dyDescent="0.25">
      <c r="A962" s="1">
        <v>42066.50277777778</v>
      </c>
      <c r="B962" s="3">
        <f t="shared" si="84"/>
        <v>2015</v>
      </c>
      <c r="C962" s="3">
        <f t="shared" si="85"/>
        <v>3</v>
      </c>
      <c r="D962" s="3">
        <f t="shared" si="86"/>
        <v>12</v>
      </c>
      <c r="E962" s="3">
        <f t="shared" si="87"/>
        <v>3</v>
      </c>
      <c r="F962" s="3" t="str">
        <f t="shared" si="88"/>
        <v>20153123</v>
      </c>
      <c r="G962">
        <f t="shared" si="89"/>
        <v>8.118279569892481</v>
      </c>
      <c r="H962">
        <v>0.19</v>
      </c>
      <c r="I962">
        <v>0.54</v>
      </c>
      <c r="J962">
        <v>1015</v>
      </c>
      <c r="K962">
        <v>5</v>
      </c>
    </row>
    <row r="963" spans="1:11" x14ac:dyDescent="0.25">
      <c r="A963" s="1">
        <v>42066.503472222219</v>
      </c>
      <c r="B963" s="3">
        <f t="shared" ref="B963:B1026" si="90">YEAR(A963)</f>
        <v>2015</v>
      </c>
      <c r="C963" s="3">
        <f t="shared" ref="C963:C1026" si="91">MONTH(A963)</f>
        <v>3</v>
      </c>
      <c r="D963" s="3">
        <f t="shared" ref="D963:D1026" si="92">HOUR(A963)</f>
        <v>12</v>
      </c>
      <c r="E963" s="3">
        <f t="shared" ref="E963:E1026" si="93">DAY(A963)</f>
        <v>3</v>
      </c>
      <c r="F963" s="3" t="str">
        <f t="shared" ref="F963:F1026" si="94">B963&amp;C963&amp;D963&amp;E963</f>
        <v>20153123</v>
      </c>
      <c r="G963">
        <f t="shared" si="89"/>
        <v>8.1290322580645249</v>
      </c>
      <c r="H963">
        <v>0.19</v>
      </c>
      <c r="I963">
        <v>0.54</v>
      </c>
      <c r="J963">
        <v>1015</v>
      </c>
      <c r="K963">
        <v>5</v>
      </c>
    </row>
    <row r="964" spans="1:11" x14ac:dyDescent="0.25">
      <c r="A964" s="1">
        <v>42066.504166666666</v>
      </c>
      <c r="B964" s="3">
        <f t="shared" si="90"/>
        <v>2015</v>
      </c>
      <c r="C964" s="3">
        <f t="shared" si="91"/>
        <v>3</v>
      </c>
      <c r="D964" s="3">
        <f t="shared" si="92"/>
        <v>12</v>
      </c>
      <c r="E964" s="3">
        <f t="shared" si="93"/>
        <v>3</v>
      </c>
      <c r="F964" s="3" t="str">
        <f t="shared" si="94"/>
        <v>20153123</v>
      </c>
      <c r="G964">
        <f t="shared" si="89"/>
        <v>8.1397849462365688</v>
      </c>
      <c r="H964">
        <v>0.19</v>
      </c>
      <c r="I964">
        <v>0.54</v>
      </c>
      <c r="J964">
        <v>1015</v>
      </c>
      <c r="K964">
        <v>5</v>
      </c>
    </row>
    <row r="965" spans="1:11" x14ac:dyDescent="0.25">
      <c r="A965" s="1">
        <v>42066.504861111112</v>
      </c>
      <c r="B965" s="3">
        <f t="shared" si="90"/>
        <v>2015</v>
      </c>
      <c r="C965" s="3">
        <f t="shared" si="91"/>
        <v>3</v>
      </c>
      <c r="D965" s="3">
        <f t="shared" si="92"/>
        <v>12</v>
      </c>
      <c r="E965" s="3">
        <f t="shared" si="93"/>
        <v>3</v>
      </c>
      <c r="F965" s="3" t="str">
        <f t="shared" si="94"/>
        <v>20153123</v>
      </c>
      <c r="G965">
        <f t="shared" si="89"/>
        <v>8.1505376344086127</v>
      </c>
      <c r="H965">
        <v>0.19</v>
      </c>
      <c r="I965">
        <v>0.54</v>
      </c>
      <c r="J965">
        <v>1015</v>
      </c>
      <c r="K965">
        <v>5</v>
      </c>
    </row>
    <row r="966" spans="1:11" x14ac:dyDescent="0.25">
      <c r="A966" s="1">
        <v>42066.505555555559</v>
      </c>
      <c r="B966" s="3">
        <f t="shared" si="90"/>
        <v>2015</v>
      </c>
      <c r="C966" s="3">
        <f t="shared" si="91"/>
        <v>3</v>
      </c>
      <c r="D966" s="3">
        <f t="shared" si="92"/>
        <v>12</v>
      </c>
      <c r="E966" s="3">
        <f t="shared" si="93"/>
        <v>3</v>
      </c>
      <c r="F966" s="3" t="str">
        <f t="shared" si="94"/>
        <v>20153123</v>
      </c>
      <c r="G966">
        <f t="shared" si="89"/>
        <v>8.1612903225806566</v>
      </c>
      <c r="H966">
        <v>0.19</v>
      </c>
      <c r="I966">
        <v>0.54</v>
      </c>
      <c r="J966">
        <v>1015</v>
      </c>
      <c r="K966">
        <v>5</v>
      </c>
    </row>
    <row r="967" spans="1:11" x14ac:dyDescent="0.25">
      <c r="A967" s="1">
        <v>42066.506249999999</v>
      </c>
      <c r="B967" s="3">
        <f t="shared" si="90"/>
        <v>2015</v>
      </c>
      <c r="C967" s="3">
        <f t="shared" si="91"/>
        <v>3</v>
      </c>
      <c r="D967" s="3">
        <f t="shared" si="92"/>
        <v>12</v>
      </c>
      <c r="E967" s="3">
        <f t="shared" si="93"/>
        <v>3</v>
      </c>
      <c r="F967" s="3" t="str">
        <f t="shared" si="94"/>
        <v>20153123</v>
      </c>
      <c r="G967">
        <f t="shared" si="89"/>
        <v>8.1720430107527005</v>
      </c>
      <c r="H967">
        <v>0.19</v>
      </c>
      <c r="I967">
        <v>0.54</v>
      </c>
      <c r="J967">
        <v>1015</v>
      </c>
      <c r="K967">
        <v>5</v>
      </c>
    </row>
    <row r="968" spans="1:11" x14ac:dyDescent="0.25">
      <c r="A968" s="1">
        <v>42066.506944444445</v>
      </c>
      <c r="B968" s="3">
        <f t="shared" si="90"/>
        <v>2015</v>
      </c>
      <c r="C968" s="3">
        <f t="shared" si="91"/>
        <v>3</v>
      </c>
      <c r="D968" s="3">
        <f t="shared" si="92"/>
        <v>12</v>
      </c>
      <c r="E968" s="3">
        <f t="shared" si="93"/>
        <v>3</v>
      </c>
      <c r="F968" s="3" t="str">
        <f t="shared" si="94"/>
        <v>20153123</v>
      </c>
      <c r="G968">
        <f t="shared" si="89"/>
        <v>8.1827956989247443</v>
      </c>
      <c r="H968">
        <v>0.19</v>
      </c>
      <c r="I968">
        <v>0.54</v>
      </c>
      <c r="J968">
        <v>1015</v>
      </c>
      <c r="K968">
        <v>5</v>
      </c>
    </row>
    <row r="969" spans="1:11" x14ac:dyDescent="0.25">
      <c r="A969" s="1">
        <v>42066.507638888892</v>
      </c>
      <c r="B969" s="3">
        <f t="shared" si="90"/>
        <v>2015</v>
      </c>
      <c r="C969" s="3">
        <f t="shared" si="91"/>
        <v>3</v>
      </c>
      <c r="D969" s="3">
        <f t="shared" si="92"/>
        <v>12</v>
      </c>
      <c r="E969" s="3">
        <f t="shared" si="93"/>
        <v>3</v>
      </c>
      <c r="F969" s="3" t="str">
        <f t="shared" si="94"/>
        <v>20153123</v>
      </c>
      <c r="G969">
        <f t="shared" si="89"/>
        <v>8.1935483870967882</v>
      </c>
      <c r="H969">
        <v>0.19</v>
      </c>
      <c r="I969">
        <v>0.54</v>
      </c>
      <c r="J969">
        <v>1015</v>
      </c>
      <c r="K969">
        <v>5</v>
      </c>
    </row>
    <row r="970" spans="1:11" x14ac:dyDescent="0.25">
      <c r="A970" s="1">
        <v>42066.508333333331</v>
      </c>
      <c r="B970" s="3">
        <f t="shared" si="90"/>
        <v>2015</v>
      </c>
      <c r="C970" s="3">
        <f t="shared" si="91"/>
        <v>3</v>
      </c>
      <c r="D970" s="3">
        <f t="shared" si="92"/>
        <v>12</v>
      </c>
      <c r="E970" s="3">
        <f t="shared" si="93"/>
        <v>3</v>
      </c>
      <c r="F970" s="3" t="str">
        <f t="shared" si="94"/>
        <v>20153123</v>
      </c>
      <c r="G970">
        <f t="shared" si="89"/>
        <v>8.2043010752688321</v>
      </c>
      <c r="H970">
        <v>0.19</v>
      </c>
      <c r="I970">
        <v>0.54</v>
      </c>
      <c r="J970">
        <v>1015</v>
      </c>
      <c r="K970">
        <v>5</v>
      </c>
    </row>
    <row r="971" spans="1:11" x14ac:dyDescent="0.25">
      <c r="A971" s="1">
        <v>42066.509027777778</v>
      </c>
      <c r="B971" s="3">
        <f t="shared" si="90"/>
        <v>2015</v>
      </c>
      <c r="C971" s="3">
        <f t="shared" si="91"/>
        <v>3</v>
      </c>
      <c r="D971" s="3">
        <f t="shared" si="92"/>
        <v>12</v>
      </c>
      <c r="E971" s="3">
        <f t="shared" si="93"/>
        <v>3</v>
      </c>
      <c r="F971" s="3" t="str">
        <f t="shared" si="94"/>
        <v>20153123</v>
      </c>
      <c r="G971">
        <f t="shared" si="89"/>
        <v>8.215053763440876</v>
      </c>
      <c r="H971">
        <v>0.19</v>
      </c>
      <c r="I971">
        <v>0.54</v>
      </c>
      <c r="J971">
        <v>1015</v>
      </c>
      <c r="K971">
        <v>5</v>
      </c>
    </row>
    <row r="972" spans="1:11" x14ac:dyDescent="0.25">
      <c r="A972" s="1">
        <v>42066.509722222225</v>
      </c>
      <c r="B972" s="3">
        <f t="shared" si="90"/>
        <v>2015</v>
      </c>
      <c r="C972" s="3">
        <f t="shared" si="91"/>
        <v>3</v>
      </c>
      <c r="D972" s="3">
        <f t="shared" si="92"/>
        <v>12</v>
      </c>
      <c r="E972" s="3">
        <f t="shared" si="93"/>
        <v>3</v>
      </c>
      <c r="F972" s="3" t="str">
        <f t="shared" si="94"/>
        <v>20153123</v>
      </c>
      <c r="G972">
        <f t="shared" si="89"/>
        <v>8.2258064516129199</v>
      </c>
      <c r="H972">
        <v>0.19</v>
      </c>
      <c r="I972">
        <v>0.54</v>
      </c>
      <c r="J972">
        <v>1015</v>
      </c>
      <c r="K972">
        <v>5</v>
      </c>
    </row>
    <row r="973" spans="1:11" x14ac:dyDescent="0.25">
      <c r="A973" s="1">
        <v>42066.510416666664</v>
      </c>
      <c r="B973" s="3">
        <f t="shared" si="90"/>
        <v>2015</v>
      </c>
      <c r="C973" s="3">
        <f t="shared" si="91"/>
        <v>3</v>
      </c>
      <c r="D973" s="3">
        <f t="shared" si="92"/>
        <v>12</v>
      </c>
      <c r="E973" s="3">
        <f t="shared" si="93"/>
        <v>3</v>
      </c>
      <c r="F973" s="3" t="str">
        <f t="shared" si="94"/>
        <v>20153123</v>
      </c>
      <c r="G973">
        <f t="shared" si="89"/>
        <v>8.2365591397849638</v>
      </c>
      <c r="H973">
        <v>0.19</v>
      </c>
      <c r="I973">
        <v>0.54</v>
      </c>
      <c r="J973">
        <v>1015</v>
      </c>
      <c r="K973">
        <v>5</v>
      </c>
    </row>
    <row r="974" spans="1:11" x14ac:dyDescent="0.25">
      <c r="A974" s="1">
        <v>42066.511111111111</v>
      </c>
      <c r="B974" s="3">
        <f t="shared" si="90"/>
        <v>2015</v>
      </c>
      <c r="C974" s="3">
        <f t="shared" si="91"/>
        <v>3</v>
      </c>
      <c r="D974" s="3">
        <f t="shared" si="92"/>
        <v>12</v>
      </c>
      <c r="E974" s="3">
        <f t="shared" si="93"/>
        <v>3</v>
      </c>
      <c r="F974" s="3" t="str">
        <f t="shared" si="94"/>
        <v>20153123</v>
      </c>
      <c r="G974">
        <f t="shared" si="89"/>
        <v>8.2473118279570077</v>
      </c>
      <c r="H974">
        <v>0.19</v>
      </c>
      <c r="I974">
        <v>0.54</v>
      </c>
      <c r="J974">
        <v>1015</v>
      </c>
      <c r="K974">
        <v>5</v>
      </c>
    </row>
    <row r="975" spans="1:11" x14ac:dyDescent="0.25">
      <c r="A975" s="1">
        <v>42066.511805555558</v>
      </c>
      <c r="B975" s="3">
        <f t="shared" si="90"/>
        <v>2015</v>
      </c>
      <c r="C975" s="3">
        <f t="shared" si="91"/>
        <v>3</v>
      </c>
      <c r="D975" s="3">
        <f t="shared" si="92"/>
        <v>12</v>
      </c>
      <c r="E975" s="3">
        <f t="shared" si="93"/>
        <v>3</v>
      </c>
      <c r="F975" s="3" t="str">
        <f t="shared" si="94"/>
        <v>20153123</v>
      </c>
      <c r="G975">
        <f t="shared" si="89"/>
        <v>8.2580645161290516</v>
      </c>
      <c r="H975">
        <v>0.19</v>
      </c>
      <c r="I975">
        <v>0.54</v>
      </c>
      <c r="J975">
        <v>1015</v>
      </c>
      <c r="K975">
        <v>5</v>
      </c>
    </row>
    <row r="976" spans="1:11" x14ac:dyDescent="0.25">
      <c r="A976" s="1">
        <v>42066.512499999997</v>
      </c>
      <c r="B976" s="3">
        <f t="shared" si="90"/>
        <v>2015</v>
      </c>
      <c r="C976" s="3">
        <f t="shared" si="91"/>
        <v>3</v>
      </c>
      <c r="D976" s="3">
        <f t="shared" si="92"/>
        <v>12</v>
      </c>
      <c r="E976" s="3">
        <f t="shared" si="93"/>
        <v>3</v>
      </c>
      <c r="F976" s="3" t="str">
        <f t="shared" si="94"/>
        <v>20153123</v>
      </c>
      <c r="G976">
        <f t="shared" si="89"/>
        <v>8.2688172043010955</v>
      </c>
      <c r="H976">
        <v>0.19</v>
      </c>
      <c r="I976">
        <v>0.54</v>
      </c>
      <c r="J976">
        <v>1015</v>
      </c>
      <c r="K976">
        <v>5</v>
      </c>
    </row>
    <row r="977" spans="1:11" x14ac:dyDescent="0.25">
      <c r="A977" s="1">
        <v>42066.513194444444</v>
      </c>
      <c r="B977" s="3">
        <f t="shared" si="90"/>
        <v>2015</v>
      </c>
      <c r="C977" s="3">
        <f t="shared" si="91"/>
        <v>3</v>
      </c>
      <c r="D977" s="3">
        <f t="shared" si="92"/>
        <v>12</v>
      </c>
      <c r="E977" s="3">
        <f t="shared" si="93"/>
        <v>3</v>
      </c>
      <c r="F977" s="3" t="str">
        <f t="shared" si="94"/>
        <v>20153123</v>
      </c>
      <c r="G977">
        <f t="shared" si="89"/>
        <v>8.2795698924731393</v>
      </c>
      <c r="H977">
        <v>0.19</v>
      </c>
      <c r="I977">
        <v>0.54</v>
      </c>
      <c r="J977">
        <v>1015</v>
      </c>
      <c r="K977">
        <v>5</v>
      </c>
    </row>
    <row r="978" spans="1:11" x14ac:dyDescent="0.25">
      <c r="A978" s="1">
        <v>42066.513888888891</v>
      </c>
      <c r="B978" s="3">
        <f t="shared" si="90"/>
        <v>2015</v>
      </c>
      <c r="C978" s="3">
        <f t="shared" si="91"/>
        <v>3</v>
      </c>
      <c r="D978" s="3">
        <f t="shared" si="92"/>
        <v>12</v>
      </c>
      <c r="E978" s="3">
        <f t="shared" si="93"/>
        <v>3</v>
      </c>
      <c r="F978" s="3" t="str">
        <f t="shared" si="94"/>
        <v>20153123</v>
      </c>
      <c r="G978">
        <f t="shared" si="89"/>
        <v>8.2903225806451832</v>
      </c>
      <c r="H978">
        <v>0.19</v>
      </c>
      <c r="I978">
        <v>0.54</v>
      </c>
      <c r="J978">
        <v>1015</v>
      </c>
      <c r="K978">
        <v>5</v>
      </c>
    </row>
    <row r="979" spans="1:11" x14ac:dyDescent="0.25">
      <c r="A979" s="1">
        <v>42066.51458333333</v>
      </c>
      <c r="B979" s="3">
        <f t="shared" si="90"/>
        <v>2015</v>
      </c>
      <c r="C979" s="3">
        <f t="shared" si="91"/>
        <v>3</v>
      </c>
      <c r="D979" s="3">
        <f t="shared" si="92"/>
        <v>12</v>
      </c>
      <c r="E979" s="3">
        <f t="shared" si="93"/>
        <v>3</v>
      </c>
      <c r="F979" s="3" t="str">
        <f t="shared" si="94"/>
        <v>20153123</v>
      </c>
      <c r="G979">
        <f t="shared" si="89"/>
        <v>8.3010752688172271</v>
      </c>
      <c r="H979">
        <v>0.19</v>
      </c>
      <c r="I979">
        <v>0.54</v>
      </c>
      <c r="J979">
        <v>1015</v>
      </c>
      <c r="K979">
        <v>5</v>
      </c>
    </row>
    <row r="980" spans="1:11" x14ac:dyDescent="0.25">
      <c r="A980" s="1">
        <v>42066.515277777777</v>
      </c>
      <c r="B980" s="3">
        <f t="shared" si="90"/>
        <v>2015</v>
      </c>
      <c r="C980" s="3">
        <f t="shared" si="91"/>
        <v>3</v>
      </c>
      <c r="D980" s="3">
        <f t="shared" si="92"/>
        <v>12</v>
      </c>
      <c r="E980" s="3">
        <f t="shared" si="93"/>
        <v>3</v>
      </c>
      <c r="F980" s="3" t="str">
        <f t="shared" si="94"/>
        <v>20153123</v>
      </c>
      <c r="G980">
        <f t="shared" si="89"/>
        <v>8.311827956989271</v>
      </c>
      <c r="H980">
        <v>0.19</v>
      </c>
      <c r="I980">
        <v>0.54</v>
      </c>
      <c r="J980">
        <v>1015</v>
      </c>
      <c r="K980">
        <v>5</v>
      </c>
    </row>
    <row r="981" spans="1:11" x14ac:dyDescent="0.25">
      <c r="A981" s="1">
        <v>42066.515972222223</v>
      </c>
      <c r="B981" s="3">
        <f t="shared" si="90"/>
        <v>2015</v>
      </c>
      <c r="C981" s="3">
        <f t="shared" si="91"/>
        <v>3</v>
      </c>
      <c r="D981" s="3">
        <f t="shared" si="92"/>
        <v>12</v>
      </c>
      <c r="E981" s="3">
        <f t="shared" si="93"/>
        <v>3</v>
      </c>
      <c r="F981" s="3" t="str">
        <f t="shared" si="94"/>
        <v>20153123</v>
      </c>
      <c r="G981">
        <f t="shared" si="89"/>
        <v>8.3225806451613149</v>
      </c>
      <c r="H981">
        <v>0.19</v>
      </c>
      <c r="I981">
        <v>0.54</v>
      </c>
      <c r="J981">
        <v>1015</v>
      </c>
      <c r="K981">
        <v>5</v>
      </c>
    </row>
    <row r="982" spans="1:11" x14ac:dyDescent="0.25">
      <c r="A982" s="1">
        <v>42066.51666666667</v>
      </c>
      <c r="B982" s="3">
        <f t="shared" si="90"/>
        <v>2015</v>
      </c>
      <c r="C982" s="3">
        <f t="shared" si="91"/>
        <v>3</v>
      </c>
      <c r="D982" s="3">
        <f t="shared" si="92"/>
        <v>12</v>
      </c>
      <c r="E982" s="3">
        <f t="shared" si="93"/>
        <v>3</v>
      </c>
      <c r="F982" s="3" t="str">
        <f t="shared" si="94"/>
        <v>20153123</v>
      </c>
      <c r="G982">
        <f t="shared" si="89"/>
        <v>8.3333333333333588</v>
      </c>
      <c r="H982">
        <v>0.19</v>
      </c>
      <c r="I982">
        <v>0.54</v>
      </c>
      <c r="J982">
        <v>1015</v>
      </c>
      <c r="K982">
        <v>5</v>
      </c>
    </row>
    <row r="983" spans="1:11" x14ac:dyDescent="0.25">
      <c r="A983" s="1">
        <v>42066.517361111109</v>
      </c>
      <c r="B983" s="3">
        <f t="shared" si="90"/>
        <v>2015</v>
      </c>
      <c r="C983" s="3">
        <f t="shared" si="91"/>
        <v>3</v>
      </c>
      <c r="D983" s="3">
        <f t="shared" si="92"/>
        <v>12</v>
      </c>
      <c r="E983" s="3">
        <f t="shared" si="93"/>
        <v>3</v>
      </c>
      <c r="F983" s="3" t="str">
        <f t="shared" si="94"/>
        <v>20153123</v>
      </c>
      <c r="G983">
        <f t="shared" si="89"/>
        <v>8.3440860215054027</v>
      </c>
      <c r="H983">
        <v>0.19</v>
      </c>
      <c r="I983">
        <v>0.54</v>
      </c>
      <c r="J983">
        <v>1015</v>
      </c>
      <c r="K983">
        <v>5</v>
      </c>
    </row>
    <row r="984" spans="1:11" x14ac:dyDescent="0.25">
      <c r="A984" s="1">
        <v>42066.518055555556</v>
      </c>
      <c r="B984" s="3">
        <f t="shared" si="90"/>
        <v>2015</v>
      </c>
      <c r="C984" s="3">
        <f t="shared" si="91"/>
        <v>3</v>
      </c>
      <c r="D984" s="3">
        <f t="shared" si="92"/>
        <v>12</v>
      </c>
      <c r="E984" s="3">
        <f t="shared" si="93"/>
        <v>3</v>
      </c>
      <c r="F984" s="3" t="str">
        <f t="shared" si="94"/>
        <v>20153123</v>
      </c>
      <c r="G984">
        <f t="shared" si="89"/>
        <v>8.3548387096774466</v>
      </c>
      <c r="H984">
        <v>0.19</v>
      </c>
      <c r="I984">
        <v>0.54</v>
      </c>
      <c r="J984">
        <v>1015</v>
      </c>
      <c r="K984">
        <v>5</v>
      </c>
    </row>
    <row r="985" spans="1:11" x14ac:dyDescent="0.25">
      <c r="A985" s="1">
        <v>42066.518750000003</v>
      </c>
      <c r="B985" s="3">
        <f t="shared" si="90"/>
        <v>2015</v>
      </c>
      <c r="C985" s="3">
        <f t="shared" si="91"/>
        <v>3</v>
      </c>
      <c r="D985" s="3">
        <f t="shared" si="92"/>
        <v>12</v>
      </c>
      <c r="E985" s="3">
        <f t="shared" si="93"/>
        <v>3</v>
      </c>
      <c r="F985" s="3" t="str">
        <f t="shared" si="94"/>
        <v>20153123</v>
      </c>
      <c r="G985">
        <f t="shared" si="89"/>
        <v>8.3655913978494905</v>
      </c>
      <c r="H985">
        <v>0.19</v>
      </c>
      <c r="I985">
        <v>0.54</v>
      </c>
      <c r="J985">
        <v>1015</v>
      </c>
      <c r="K985">
        <v>5</v>
      </c>
    </row>
    <row r="986" spans="1:11" x14ac:dyDescent="0.25">
      <c r="A986" s="1">
        <v>42066.519444444442</v>
      </c>
      <c r="B986" s="3">
        <f t="shared" si="90"/>
        <v>2015</v>
      </c>
      <c r="C986" s="3">
        <f t="shared" si="91"/>
        <v>3</v>
      </c>
      <c r="D986" s="3">
        <f t="shared" si="92"/>
        <v>12</v>
      </c>
      <c r="E986" s="3">
        <f t="shared" si="93"/>
        <v>3</v>
      </c>
      <c r="F986" s="3" t="str">
        <f t="shared" si="94"/>
        <v>20153123</v>
      </c>
      <c r="G986">
        <f t="shared" si="89"/>
        <v>8.3763440860215344</v>
      </c>
      <c r="H986">
        <v>0.19</v>
      </c>
      <c r="I986">
        <v>0.54</v>
      </c>
      <c r="J986">
        <v>1015</v>
      </c>
      <c r="K986">
        <v>5</v>
      </c>
    </row>
    <row r="987" spans="1:11" x14ac:dyDescent="0.25">
      <c r="A987" s="1">
        <v>42066.520138888889</v>
      </c>
      <c r="B987" s="3">
        <f t="shared" si="90"/>
        <v>2015</v>
      </c>
      <c r="C987" s="3">
        <f t="shared" si="91"/>
        <v>3</v>
      </c>
      <c r="D987" s="3">
        <f t="shared" si="92"/>
        <v>12</v>
      </c>
      <c r="E987" s="3">
        <f t="shared" si="93"/>
        <v>3</v>
      </c>
      <c r="F987" s="3" t="str">
        <f t="shared" si="94"/>
        <v>20153123</v>
      </c>
      <c r="G987">
        <f t="shared" si="89"/>
        <v>8.3870967741935782</v>
      </c>
      <c r="H987">
        <v>0.19</v>
      </c>
      <c r="I987">
        <v>0.54</v>
      </c>
      <c r="J987">
        <v>1015</v>
      </c>
      <c r="K987">
        <v>5</v>
      </c>
    </row>
    <row r="988" spans="1:11" x14ac:dyDescent="0.25">
      <c r="A988" s="1">
        <v>42066.520833333336</v>
      </c>
      <c r="B988" s="3">
        <f t="shared" si="90"/>
        <v>2015</v>
      </c>
      <c r="C988" s="3">
        <f t="shared" si="91"/>
        <v>3</v>
      </c>
      <c r="D988" s="3">
        <f t="shared" si="92"/>
        <v>12</v>
      </c>
      <c r="E988" s="3">
        <f t="shared" si="93"/>
        <v>3</v>
      </c>
      <c r="F988" s="3" t="str">
        <f t="shared" si="94"/>
        <v>20153123</v>
      </c>
      <c r="G988">
        <f t="shared" ref="G988:G1044" si="95">G987+2/186</f>
        <v>8.3978494623656221</v>
      </c>
      <c r="H988">
        <v>0.19</v>
      </c>
      <c r="I988">
        <v>0.54</v>
      </c>
      <c r="J988">
        <v>1015</v>
      </c>
      <c r="K988">
        <v>5</v>
      </c>
    </row>
    <row r="989" spans="1:11" x14ac:dyDescent="0.25">
      <c r="A989" s="1">
        <v>42066.521527777775</v>
      </c>
      <c r="B989" s="3">
        <f t="shared" si="90"/>
        <v>2015</v>
      </c>
      <c r="C989" s="3">
        <f t="shared" si="91"/>
        <v>3</v>
      </c>
      <c r="D989" s="3">
        <f t="shared" si="92"/>
        <v>12</v>
      </c>
      <c r="E989" s="3">
        <f t="shared" si="93"/>
        <v>3</v>
      </c>
      <c r="F989" s="3" t="str">
        <f t="shared" si="94"/>
        <v>20153123</v>
      </c>
      <c r="G989">
        <f t="shared" si="95"/>
        <v>8.408602150537666</v>
      </c>
      <c r="H989">
        <v>0.19</v>
      </c>
      <c r="I989">
        <v>0.54</v>
      </c>
      <c r="J989">
        <v>1015</v>
      </c>
      <c r="K989">
        <v>5</v>
      </c>
    </row>
    <row r="990" spans="1:11" x14ac:dyDescent="0.25">
      <c r="A990" s="1">
        <v>42066.522222222222</v>
      </c>
      <c r="B990" s="3">
        <f t="shared" si="90"/>
        <v>2015</v>
      </c>
      <c r="C990" s="3">
        <f t="shared" si="91"/>
        <v>3</v>
      </c>
      <c r="D990" s="3">
        <f t="shared" si="92"/>
        <v>12</v>
      </c>
      <c r="E990" s="3">
        <f t="shared" si="93"/>
        <v>3</v>
      </c>
      <c r="F990" s="3" t="str">
        <f t="shared" si="94"/>
        <v>20153123</v>
      </c>
      <c r="G990">
        <f t="shared" si="95"/>
        <v>8.4193548387097099</v>
      </c>
      <c r="H990">
        <v>0.19</v>
      </c>
      <c r="I990">
        <v>0.54</v>
      </c>
      <c r="J990">
        <v>1015</v>
      </c>
      <c r="K990">
        <v>5</v>
      </c>
    </row>
    <row r="991" spans="1:11" x14ac:dyDescent="0.25">
      <c r="A991" s="1">
        <v>42066.522916666669</v>
      </c>
      <c r="B991" s="3">
        <f t="shared" si="90"/>
        <v>2015</v>
      </c>
      <c r="C991" s="3">
        <f t="shared" si="91"/>
        <v>3</v>
      </c>
      <c r="D991" s="3">
        <f t="shared" si="92"/>
        <v>12</v>
      </c>
      <c r="E991" s="3">
        <f t="shared" si="93"/>
        <v>3</v>
      </c>
      <c r="F991" s="3" t="str">
        <f t="shared" si="94"/>
        <v>20153123</v>
      </c>
      <c r="G991">
        <f t="shared" si="95"/>
        <v>8.4301075268817538</v>
      </c>
      <c r="H991">
        <v>0.19</v>
      </c>
      <c r="I991">
        <v>0.54</v>
      </c>
      <c r="J991">
        <v>1015</v>
      </c>
      <c r="K991">
        <v>5</v>
      </c>
    </row>
    <row r="992" spans="1:11" x14ac:dyDescent="0.25">
      <c r="A992" s="1">
        <v>42066.523611111108</v>
      </c>
      <c r="B992" s="3">
        <f t="shared" si="90"/>
        <v>2015</v>
      </c>
      <c r="C992" s="3">
        <f t="shared" si="91"/>
        <v>3</v>
      </c>
      <c r="D992" s="3">
        <f t="shared" si="92"/>
        <v>12</v>
      </c>
      <c r="E992" s="3">
        <f t="shared" si="93"/>
        <v>3</v>
      </c>
      <c r="F992" s="3" t="str">
        <f t="shared" si="94"/>
        <v>20153123</v>
      </c>
      <c r="G992">
        <f t="shared" si="95"/>
        <v>8.4408602150537977</v>
      </c>
      <c r="H992">
        <v>0.19</v>
      </c>
      <c r="I992">
        <v>0.54</v>
      </c>
      <c r="J992">
        <v>1015</v>
      </c>
      <c r="K992">
        <v>5</v>
      </c>
    </row>
    <row r="993" spans="1:11" x14ac:dyDescent="0.25">
      <c r="A993" s="1">
        <v>42066.524305555555</v>
      </c>
      <c r="B993" s="3">
        <f t="shared" si="90"/>
        <v>2015</v>
      </c>
      <c r="C993" s="3">
        <f t="shared" si="91"/>
        <v>3</v>
      </c>
      <c r="D993" s="3">
        <f t="shared" si="92"/>
        <v>12</v>
      </c>
      <c r="E993" s="3">
        <f t="shared" si="93"/>
        <v>3</v>
      </c>
      <c r="F993" s="3" t="str">
        <f t="shared" si="94"/>
        <v>20153123</v>
      </c>
      <c r="G993">
        <f t="shared" si="95"/>
        <v>8.4516129032258416</v>
      </c>
      <c r="H993">
        <v>0.19</v>
      </c>
      <c r="I993">
        <v>0.54</v>
      </c>
      <c r="J993">
        <v>1015</v>
      </c>
      <c r="K993">
        <v>5</v>
      </c>
    </row>
    <row r="994" spans="1:11" x14ac:dyDescent="0.25">
      <c r="A994" s="1">
        <v>42066.525000000001</v>
      </c>
      <c r="B994" s="3">
        <f t="shared" si="90"/>
        <v>2015</v>
      </c>
      <c r="C994" s="3">
        <f t="shared" si="91"/>
        <v>3</v>
      </c>
      <c r="D994" s="3">
        <f t="shared" si="92"/>
        <v>12</v>
      </c>
      <c r="E994" s="3">
        <f t="shared" si="93"/>
        <v>3</v>
      </c>
      <c r="F994" s="3" t="str">
        <f t="shared" si="94"/>
        <v>20153123</v>
      </c>
      <c r="G994">
        <f t="shared" si="95"/>
        <v>8.4623655913978855</v>
      </c>
      <c r="H994">
        <v>0.19</v>
      </c>
      <c r="I994">
        <v>0.54</v>
      </c>
      <c r="J994">
        <v>1015</v>
      </c>
      <c r="K994">
        <v>5</v>
      </c>
    </row>
    <row r="995" spans="1:11" x14ac:dyDescent="0.25">
      <c r="A995" s="1">
        <v>42066.525694444441</v>
      </c>
      <c r="B995" s="3">
        <f t="shared" si="90"/>
        <v>2015</v>
      </c>
      <c r="C995" s="3">
        <f t="shared" si="91"/>
        <v>3</v>
      </c>
      <c r="D995" s="3">
        <f t="shared" si="92"/>
        <v>12</v>
      </c>
      <c r="E995" s="3">
        <f t="shared" si="93"/>
        <v>3</v>
      </c>
      <c r="F995" s="3" t="str">
        <f t="shared" si="94"/>
        <v>20153123</v>
      </c>
      <c r="G995">
        <f t="shared" si="95"/>
        <v>8.4731182795699294</v>
      </c>
      <c r="H995">
        <v>0.19</v>
      </c>
      <c r="I995">
        <v>0.54</v>
      </c>
      <c r="J995">
        <v>1015</v>
      </c>
      <c r="K995">
        <v>5</v>
      </c>
    </row>
    <row r="996" spans="1:11" x14ac:dyDescent="0.25">
      <c r="A996" s="1">
        <v>42066.526388888888</v>
      </c>
      <c r="B996" s="3">
        <f t="shared" si="90"/>
        <v>2015</v>
      </c>
      <c r="C996" s="3">
        <f t="shared" si="91"/>
        <v>3</v>
      </c>
      <c r="D996" s="3">
        <f t="shared" si="92"/>
        <v>12</v>
      </c>
      <c r="E996" s="3">
        <f t="shared" si="93"/>
        <v>3</v>
      </c>
      <c r="F996" s="3" t="str">
        <f t="shared" si="94"/>
        <v>20153123</v>
      </c>
      <c r="G996">
        <f t="shared" si="95"/>
        <v>8.4838709677419732</v>
      </c>
      <c r="H996">
        <v>0.19</v>
      </c>
      <c r="I996">
        <v>0.54</v>
      </c>
      <c r="J996">
        <v>1015</v>
      </c>
      <c r="K996">
        <v>5</v>
      </c>
    </row>
    <row r="997" spans="1:11" x14ac:dyDescent="0.25">
      <c r="A997" s="1">
        <v>42066.527083333334</v>
      </c>
      <c r="B997" s="3">
        <f t="shared" si="90"/>
        <v>2015</v>
      </c>
      <c r="C997" s="3">
        <f t="shared" si="91"/>
        <v>3</v>
      </c>
      <c r="D997" s="3">
        <f t="shared" si="92"/>
        <v>12</v>
      </c>
      <c r="E997" s="3">
        <f t="shared" si="93"/>
        <v>3</v>
      </c>
      <c r="F997" s="3" t="str">
        <f t="shared" si="94"/>
        <v>20153123</v>
      </c>
      <c r="G997">
        <f t="shared" si="95"/>
        <v>8.4946236559140171</v>
      </c>
      <c r="H997">
        <v>0.19</v>
      </c>
      <c r="I997">
        <v>0.54</v>
      </c>
      <c r="J997">
        <v>1015</v>
      </c>
      <c r="K997">
        <v>5</v>
      </c>
    </row>
    <row r="998" spans="1:11" x14ac:dyDescent="0.25">
      <c r="A998" s="1">
        <v>42066.527777777781</v>
      </c>
      <c r="B998" s="3">
        <f t="shared" si="90"/>
        <v>2015</v>
      </c>
      <c r="C998" s="3">
        <f t="shared" si="91"/>
        <v>3</v>
      </c>
      <c r="D998" s="3">
        <f t="shared" si="92"/>
        <v>12</v>
      </c>
      <c r="E998" s="3">
        <f t="shared" si="93"/>
        <v>3</v>
      </c>
      <c r="F998" s="3" t="str">
        <f t="shared" si="94"/>
        <v>20153123</v>
      </c>
      <c r="G998">
        <f t="shared" si="95"/>
        <v>8.505376344086061</v>
      </c>
      <c r="H998">
        <v>0.19</v>
      </c>
      <c r="I998">
        <v>0.54</v>
      </c>
      <c r="J998">
        <v>1015</v>
      </c>
      <c r="K998">
        <v>5</v>
      </c>
    </row>
    <row r="999" spans="1:11" x14ac:dyDescent="0.25">
      <c r="A999" s="1">
        <v>42066.529861111114</v>
      </c>
      <c r="B999" s="3">
        <f t="shared" si="90"/>
        <v>2015</v>
      </c>
      <c r="C999" s="3">
        <f t="shared" si="91"/>
        <v>3</v>
      </c>
      <c r="D999" s="3">
        <f t="shared" si="92"/>
        <v>12</v>
      </c>
      <c r="E999" s="3">
        <f t="shared" si="93"/>
        <v>3</v>
      </c>
      <c r="F999" s="3" t="str">
        <f t="shared" si="94"/>
        <v>20153123</v>
      </c>
      <c r="G999">
        <f t="shared" si="95"/>
        <v>8.5161290322581049</v>
      </c>
      <c r="H999">
        <v>0.19</v>
      </c>
      <c r="I999">
        <v>0.54</v>
      </c>
      <c r="J999">
        <v>1015</v>
      </c>
      <c r="K999">
        <v>5</v>
      </c>
    </row>
    <row r="1000" spans="1:11" x14ac:dyDescent="0.25">
      <c r="A1000" s="1">
        <v>42066.530555555553</v>
      </c>
      <c r="B1000" s="3">
        <f t="shared" si="90"/>
        <v>2015</v>
      </c>
      <c r="C1000" s="3">
        <f t="shared" si="91"/>
        <v>3</v>
      </c>
      <c r="D1000" s="3">
        <f t="shared" si="92"/>
        <v>12</v>
      </c>
      <c r="E1000" s="3">
        <f t="shared" si="93"/>
        <v>3</v>
      </c>
      <c r="F1000" s="3" t="str">
        <f t="shared" si="94"/>
        <v>20153123</v>
      </c>
      <c r="G1000">
        <f t="shared" si="95"/>
        <v>8.5268817204301488</v>
      </c>
      <c r="H1000">
        <v>0.19</v>
      </c>
      <c r="I1000">
        <v>0.54</v>
      </c>
      <c r="J1000">
        <v>1015</v>
      </c>
      <c r="K1000">
        <v>5</v>
      </c>
    </row>
    <row r="1001" spans="1:11" x14ac:dyDescent="0.25">
      <c r="A1001" s="1">
        <v>42066.53125</v>
      </c>
      <c r="B1001" s="3">
        <f t="shared" si="90"/>
        <v>2015</v>
      </c>
      <c r="C1001" s="3">
        <f t="shared" si="91"/>
        <v>3</v>
      </c>
      <c r="D1001" s="3">
        <f t="shared" si="92"/>
        <v>12</v>
      </c>
      <c r="E1001" s="3">
        <f t="shared" si="93"/>
        <v>3</v>
      </c>
      <c r="F1001" s="3" t="str">
        <f t="shared" si="94"/>
        <v>20153123</v>
      </c>
      <c r="G1001">
        <f t="shared" si="95"/>
        <v>8.5376344086021927</v>
      </c>
      <c r="H1001">
        <v>0.19</v>
      </c>
      <c r="I1001">
        <v>0.54</v>
      </c>
      <c r="J1001">
        <v>1015</v>
      </c>
      <c r="K1001">
        <v>5</v>
      </c>
    </row>
    <row r="1002" spans="1:11" x14ac:dyDescent="0.25">
      <c r="A1002" s="1">
        <v>42066.531944444447</v>
      </c>
      <c r="B1002" s="3">
        <f t="shared" si="90"/>
        <v>2015</v>
      </c>
      <c r="C1002" s="3">
        <f t="shared" si="91"/>
        <v>3</v>
      </c>
      <c r="D1002" s="3">
        <f t="shared" si="92"/>
        <v>12</v>
      </c>
      <c r="E1002" s="3">
        <f t="shared" si="93"/>
        <v>3</v>
      </c>
      <c r="F1002" s="3" t="str">
        <f t="shared" si="94"/>
        <v>20153123</v>
      </c>
      <c r="G1002">
        <f t="shared" si="95"/>
        <v>8.5483870967742366</v>
      </c>
      <c r="H1002">
        <v>0.19</v>
      </c>
      <c r="I1002">
        <v>0.54</v>
      </c>
      <c r="J1002">
        <v>1015</v>
      </c>
      <c r="K1002">
        <v>5</v>
      </c>
    </row>
    <row r="1003" spans="1:11" x14ac:dyDescent="0.25">
      <c r="A1003" s="1">
        <v>42066.532638888886</v>
      </c>
      <c r="B1003" s="3">
        <f t="shared" si="90"/>
        <v>2015</v>
      </c>
      <c r="C1003" s="3">
        <f t="shared" si="91"/>
        <v>3</v>
      </c>
      <c r="D1003" s="3">
        <f t="shared" si="92"/>
        <v>12</v>
      </c>
      <c r="E1003" s="3">
        <f t="shared" si="93"/>
        <v>3</v>
      </c>
      <c r="F1003" s="3" t="str">
        <f t="shared" si="94"/>
        <v>20153123</v>
      </c>
      <c r="G1003">
        <f t="shared" si="95"/>
        <v>8.5591397849462805</v>
      </c>
      <c r="H1003">
        <v>0.19</v>
      </c>
      <c r="I1003">
        <v>0.54</v>
      </c>
      <c r="J1003">
        <v>1015</v>
      </c>
      <c r="K1003">
        <v>5</v>
      </c>
    </row>
    <row r="1004" spans="1:11" x14ac:dyDescent="0.25">
      <c r="A1004" s="1">
        <v>42066.533333333333</v>
      </c>
      <c r="B1004" s="3">
        <f t="shared" si="90"/>
        <v>2015</v>
      </c>
      <c r="C1004" s="3">
        <f t="shared" si="91"/>
        <v>3</v>
      </c>
      <c r="D1004" s="3">
        <f t="shared" si="92"/>
        <v>12</v>
      </c>
      <c r="E1004" s="3">
        <f t="shared" si="93"/>
        <v>3</v>
      </c>
      <c r="F1004" s="3" t="str">
        <f t="shared" si="94"/>
        <v>20153123</v>
      </c>
      <c r="G1004">
        <f t="shared" si="95"/>
        <v>8.5698924731183244</v>
      </c>
      <c r="H1004">
        <v>0.19</v>
      </c>
      <c r="I1004">
        <v>0.54</v>
      </c>
      <c r="J1004">
        <v>1015</v>
      </c>
      <c r="K1004">
        <v>5</v>
      </c>
    </row>
    <row r="1005" spans="1:11" x14ac:dyDescent="0.25">
      <c r="A1005" s="1">
        <v>42066.53402777778</v>
      </c>
      <c r="B1005" s="3">
        <f t="shared" si="90"/>
        <v>2015</v>
      </c>
      <c r="C1005" s="3">
        <f t="shared" si="91"/>
        <v>3</v>
      </c>
      <c r="D1005" s="3">
        <f t="shared" si="92"/>
        <v>12</v>
      </c>
      <c r="E1005" s="3">
        <f t="shared" si="93"/>
        <v>3</v>
      </c>
      <c r="F1005" s="3" t="str">
        <f t="shared" si="94"/>
        <v>20153123</v>
      </c>
      <c r="G1005">
        <f t="shared" si="95"/>
        <v>8.5806451612903683</v>
      </c>
      <c r="H1005">
        <v>0.19</v>
      </c>
      <c r="I1005">
        <v>0.54</v>
      </c>
      <c r="J1005">
        <v>1015</v>
      </c>
      <c r="K1005">
        <v>5</v>
      </c>
    </row>
    <row r="1006" spans="1:11" x14ac:dyDescent="0.25">
      <c r="A1006" s="1">
        <v>42066.534722222219</v>
      </c>
      <c r="B1006" s="3">
        <f t="shared" si="90"/>
        <v>2015</v>
      </c>
      <c r="C1006" s="3">
        <f t="shared" si="91"/>
        <v>3</v>
      </c>
      <c r="D1006" s="3">
        <f t="shared" si="92"/>
        <v>12</v>
      </c>
      <c r="E1006" s="3">
        <f t="shared" si="93"/>
        <v>3</v>
      </c>
      <c r="F1006" s="3" t="str">
        <f t="shared" si="94"/>
        <v>20153123</v>
      </c>
      <c r="G1006">
        <f t="shared" si="95"/>
        <v>8.5913978494624121</v>
      </c>
      <c r="H1006">
        <v>0.19</v>
      </c>
      <c r="I1006">
        <v>0.54</v>
      </c>
      <c r="J1006">
        <v>1015</v>
      </c>
      <c r="K1006">
        <v>5</v>
      </c>
    </row>
    <row r="1007" spans="1:11" x14ac:dyDescent="0.25">
      <c r="A1007" s="1">
        <v>42066.535416666666</v>
      </c>
      <c r="B1007" s="3">
        <f t="shared" si="90"/>
        <v>2015</v>
      </c>
      <c r="C1007" s="3">
        <f t="shared" si="91"/>
        <v>3</v>
      </c>
      <c r="D1007" s="3">
        <f t="shared" si="92"/>
        <v>12</v>
      </c>
      <c r="E1007" s="3">
        <f t="shared" si="93"/>
        <v>3</v>
      </c>
      <c r="F1007" s="3" t="str">
        <f t="shared" si="94"/>
        <v>20153123</v>
      </c>
      <c r="G1007">
        <f t="shared" si="95"/>
        <v>8.602150537634456</v>
      </c>
      <c r="H1007">
        <v>0.19</v>
      </c>
      <c r="I1007">
        <v>0.54</v>
      </c>
      <c r="J1007">
        <v>1015</v>
      </c>
      <c r="K1007">
        <v>5</v>
      </c>
    </row>
    <row r="1008" spans="1:11" x14ac:dyDescent="0.25">
      <c r="A1008" s="1">
        <v>42066.536111111112</v>
      </c>
      <c r="B1008" s="3">
        <f t="shared" si="90"/>
        <v>2015</v>
      </c>
      <c r="C1008" s="3">
        <f t="shared" si="91"/>
        <v>3</v>
      </c>
      <c r="D1008" s="3">
        <f t="shared" si="92"/>
        <v>12</v>
      </c>
      <c r="E1008" s="3">
        <f t="shared" si="93"/>
        <v>3</v>
      </c>
      <c r="F1008" s="3" t="str">
        <f t="shared" si="94"/>
        <v>20153123</v>
      </c>
      <c r="G1008">
        <f t="shared" si="95"/>
        <v>8.6129032258064999</v>
      </c>
      <c r="H1008">
        <v>0.19</v>
      </c>
      <c r="I1008">
        <v>0.54</v>
      </c>
      <c r="J1008">
        <v>1015</v>
      </c>
      <c r="K1008">
        <v>5</v>
      </c>
    </row>
    <row r="1009" spans="1:11" x14ac:dyDescent="0.25">
      <c r="A1009" s="1">
        <v>42066.536805555559</v>
      </c>
      <c r="B1009" s="3">
        <f t="shared" si="90"/>
        <v>2015</v>
      </c>
      <c r="C1009" s="3">
        <f t="shared" si="91"/>
        <v>3</v>
      </c>
      <c r="D1009" s="3">
        <f t="shared" si="92"/>
        <v>12</v>
      </c>
      <c r="E1009" s="3">
        <f t="shared" si="93"/>
        <v>3</v>
      </c>
      <c r="F1009" s="3" t="str">
        <f t="shared" si="94"/>
        <v>20153123</v>
      </c>
      <c r="G1009">
        <f t="shared" si="95"/>
        <v>8.6236559139785438</v>
      </c>
      <c r="H1009">
        <v>0.19</v>
      </c>
      <c r="I1009">
        <v>0.54</v>
      </c>
      <c r="J1009">
        <v>1015</v>
      </c>
      <c r="K1009">
        <v>5</v>
      </c>
    </row>
    <row r="1010" spans="1:11" x14ac:dyDescent="0.25">
      <c r="A1010" s="1">
        <v>42066.537499999999</v>
      </c>
      <c r="B1010" s="3">
        <f t="shared" si="90"/>
        <v>2015</v>
      </c>
      <c r="C1010" s="3">
        <f t="shared" si="91"/>
        <v>3</v>
      </c>
      <c r="D1010" s="3">
        <f t="shared" si="92"/>
        <v>12</v>
      </c>
      <c r="E1010" s="3">
        <f t="shared" si="93"/>
        <v>3</v>
      </c>
      <c r="F1010" s="3" t="str">
        <f t="shared" si="94"/>
        <v>20153123</v>
      </c>
      <c r="G1010">
        <f t="shared" si="95"/>
        <v>8.6344086021505877</v>
      </c>
      <c r="H1010">
        <v>0.19</v>
      </c>
      <c r="I1010">
        <v>0.54</v>
      </c>
      <c r="J1010">
        <v>1015</v>
      </c>
      <c r="K1010">
        <v>5</v>
      </c>
    </row>
    <row r="1011" spans="1:11" x14ac:dyDescent="0.25">
      <c r="A1011" s="1">
        <v>42066.538194444445</v>
      </c>
      <c r="B1011" s="3">
        <f t="shared" si="90"/>
        <v>2015</v>
      </c>
      <c r="C1011" s="3">
        <f t="shared" si="91"/>
        <v>3</v>
      </c>
      <c r="D1011" s="3">
        <f t="shared" si="92"/>
        <v>12</v>
      </c>
      <c r="E1011" s="3">
        <f t="shared" si="93"/>
        <v>3</v>
      </c>
      <c r="F1011" s="3" t="str">
        <f t="shared" si="94"/>
        <v>20153123</v>
      </c>
      <c r="G1011">
        <f t="shared" si="95"/>
        <v>8.6451612903226316</v>
      </c>
      <c r="H1011">
        <v>0.19</v>
      </c>
      <c r="I1011">
        <v>0.54</v>
      </c>
      <c r="J1011">
        <v>1015</v>
      </c>
      <c r="K1011">
        <v>5</v>
      </c>
    </row>
    <row r="1012" spans="1:11" x14ac:dyDescent="0.25">
      <c r="A1012" s="1">
        <v>42066.538888888892</v>
      </c>
      <c r="B1012" s="3">
        <f t="shared" si="90"/>
        <v>2015</v>
      </c>
      <c r="C1012" s="3">
        <f t="shared" si="91"/>
        <v>3</v>
      </c>
      <c r="D1012" s="3">
        <f t="shared" si="92"/>
        <v>12</v>
      </c>
      <c r="E1012" s="3">
        <f t="shared" si="93"/>
        <v>3</v>
      </c>
      <c r="F1012" s="3" t="str">
        <f t="shared" si="94"/>
        <v>20153123</v>
      </c>
      <c r="G1012">
        <f t="shared" si="95"/>
        <v>8.6559139784946755</v>
      </c>
      <c r="H1012">
        <v>0.19</v>
      </c>
      <c r="I1012">
        <v>0.54</v>
      </c>
      <c r="J1012">
        <v>1015</v>
      </c>
      <c r="K1012">
        <v>5</v>
      </c>
    </row>
    <row r="1013" spans="1:11" x14ac:dyDescent="0.25">
      <c r="A1013" s="1">
        <v>42066.539583333331</v>
      </c>
      <c r="B1013" s="3">
        <f t="shared" si="90"/>
        <v>2015</v>
      </c>
      <c r="C1013" s="3">
        <f t="shared" si="91"/>
        <v>3</v>
      </c>
      <c r="D1013" s="3">
        <f t="shared" si="92"/>
        <v>12</v>
      </c>
      <c r="E1013" s="3">
        <f t="shared" si="93"/>
        <v>3</v>
      </c>
      <c r="F1013" s="3" t="str">
        <f t="shared" si="94"/>
        <v>20153123</v>
      </c>
      <c r="G1013">
        <f t="shared" si="95"/>
        <v>8.6666666666667194</v>
      </c>
      <c r="H1013">
        <v>0.19</v>
      </c>
      <c r="I1013">
        <v>0.54</v>
      </c>
      <c r="J1013">
        <v>1015</v>
      </c>
      <c r="K1013">
        <v>5</v>
      </c>
    </row>
    <row r="1014" spans="1:11" x14ac:dyDescent="0.25">
      <c r="A1014" s="1">
        <v>42066.540277777778</v>
      </c>
      <c r="B1014" s="3">
        <f t="shared" si="90"/>
        <v>2015</v>
      </c>
      <c r="C1014" s="3">
        <f t="shared" si="91"/>
        <v>3</v>
      </c>
      <c r="D1014" s="3">
        <f t="shared" si="92"/>
        <v>12</v>
      </c>
      <c r="E1014" s="3">
        <f t="shared" si="93"/>
        <v>3</v>
      </c>
      <c r="F1014" s="3" t="str">
        <f t="shared" si="94"/>
        <v>20153123</v>
      </c>
      <c r="G1014">
        <f t="shared" si="95"/>
        <v>8.6774193548387633</v>
      </c>
      <c r="H1014">
        <v>0.19</v>
      </c>
      <c r="I1014">
        <v>0.54</v>
      </c>
      <c r="J1014">
        <v>1015</v>
      </c>
      <c r="K1014">
        <v>5</v>
      </c>
    </row>
    <row r="1015" spans="1:11" x14ac:dyDescent="0.25">
      <c r="A1015" s="1">
        <v>42066.540972222225</v>
      </c>
      <c r="B1015" s="3">
        <f t="shared" si="90"/>
        <v>2015</v>
      </c>
      <c r="C1015" s="3">
        <f t="shared" si="91"/>
        <v>3</v>
      </c>
      <c r="D1015" s="3">
        <f t="shared" si="92"/>
        <v>12</v>
      </c>
      <c r="E1015" s="3">
        <f t="shared" si="93"/>
        <v>3</v>
      </c>
      <c r="F1015" s="3" t="str">
        <f t="shared" si="94"/>
        <v>20153123</v>
      </c>
      <c r="G1015">
        <f t="shared" si="95"/>
        <v>8.6881720430108071</v>
      </c>
      <c r="H1015">
        <v>0.19</v>
      </c>
      <c r="I1015">
        <v>0.54</v>
      </c>
      <c r="J1015">
        <v>1015</v>
      </c>
      <c r="K1015">
        <v>5</v>
      </c>
    </row>
    <row r="1016" spans="1:11" x14ac:dyDescent="0.25">
      <c r="A1016" s="1">
        <v>42066.541666666664</v>
      </c>
      <c r="B1016" s="3">
        <f t="shared" si="90"/>
        <v>2015</v>
      </c>
      <c r="C1016" s="3">
        <f t="shared" si="91"/>
        <v>3</v>
      </c>
      <c r="D1016" s="3">
        <f t="shared" si="92"/>
        <v>13</v>
      </c>
      <c r="E1016" s="3">
        <f t="shared" si="93"/>
        <v>3</v>
      </c>
      <c r="F1016" s="3" t="str">
        <f t="shared" si="94"/>
        <v>20153133</v>
      </c>
      <c r="G1016">
        <f t="shared" si="95"/>
        <v>8.698924731182851</v>
      </c>
      <c r="H1016">
        <v>0.19</v>
      </c>
      <c r="I1016">
        <v>0.54</v>
      </c>
      <c r="J1016">
        <v>1015</v>
      </c>
      <c r="K1016">
        <v>5</v>
      </c>
    </row>
    <row r="1017" spans="1:11" x14ac:dyDescent="0.25">
      <c r="A1017" s="1">
        <v>42066.542361111111</v>
      </c>
      <c r="B1017" s="3">
        <f t="shared" si="90"/>
        <v>2015</v>
      </c>
      <c r="C1017" s="3">
        <f t="shared" si="91"/>
        <v>3</v>
      </c>
      <c r="D1017" s="3">
        <f t="shared" si="92"/>
        <v>13</v>
      </c>
      <c r="E1017" s="3">
        <f t="shared" si="93"/>
        <v>3</v>
      </c>
      <c r="F1017" s="3" t="str">
        <f t="shared" si="94"/>
        <v>20153133</v>
      </c>
      <c r="G1017">
        <f t="shared" si="95"/>
        <v>8.7096774193548949</v>
      </c>
      <c r="H1017">
        <v>0.19</v>
      </c>
      <c r="I1017">
        <v>0.54</v>
      </c>
      <c r="J1017">
        <v>1015</v>
      </c>
      <c r="K1017">
        <v>5</v>
      </c>
    </row>
    <row r="1018" spans="1:11" x14ac:dyDescent="0.25">
      <c r="A1018" s="1">
        <v>42066.543055555558</v>
      </c>
      <c r="B1018" s="3">
        <f t="shared" si="90"/>
        <v>2015</v>
      </c>
      <c r="C1018" s="3">
        <f t="shared" si="91"/>
        <v>3</v>
      </c>
      <c r="D1018" s="3">
        <f t="shared" si="92"/>
        <v>13</v>
      </c>
      <c r="E1018" s="3">
        <f t="shared" si="93"/>
        <v>3</v>
      </c>
      <c r="F1018" s="3" t="str">
        <f t="shared" si="94"/>
        <v>20153133</v>
      </c>
      <c r="G1018">
        <f t="shared" si="95"/>
        <v>8.7204301075269388</v>
      </c>
      <c r="H1018">
        <v>0.19</v>
      </c>
      <c r="I1018">
        <v>0.54</v>
      </c>
      <c r="J1018">
        <v>1015</v>
      </c>
      <c r="K1018">
        <v>5</v>
      </c>
    </row>
    <row r="1019" spans="1:11" x14ac:dyDescent="0.25">
      <c r="A1019" s="1">
        <v>42066.543749999997</v>
      </c>
      <c r="B1019" s="3">
        <f t="shared" si="90"/>
        <v>2015</v>
      </c>
      <c r="C1019" s="3">
        <f t="shared" si="91"/>
        <v>3</v>
      </c>
      <c r="D1019" s="3">
        <f t="shared" si="92"/>
        <v>13</v>
      </c>
      <c r="E1019" s="3">
        <f t="shared" si="93"/>
        <v>3</v>
      </c>
      <c r="F1019" s="3" t="str">
        <f t="shared" si="94"/>
        <v>20153133</v>
      </c>
      <c r="G1019">
        <f t="shared" si="95"/>
        <v>8.7311827956989827</v>
      </c>
      <c r="H1019">
        <v>0.19</v>
      </c>
      <c r="I1019">
        <v>0.54</v>
      </c>
      <c r="J1019">
        <v>1015</v>
      </c>
      <c r="K1019">
        <v>5</v>
      </c>
    </row>
    <row r="1020" spans="1:11" x14ac:dyDescent="0.25">
      <c r="A1020" s="1">
        <v>42066.544444444444</v>
      </c>
      <c r="B1020" s="3">
        <f t="shared" si="90"/>
        <v>2015</v>
      </c>
      <c r="C1020" s="3">
        <f t="shared" si="91"/>
        <v>3</v>
      </c>
      <c r="D1020" s="3">
        <f t="shared" si="92"/>
        <v>13</v>
      </c>
      <c r="E1020" s="3">
        <f t="shared" si="93"/>
        <v>3</v>
      </c>
      <c r="F1020" s="3" t="str">
        <f t="shared" si="94"/>
        <v>20153133</v>
      </c>
      <c r="G1020">
        <f t="shared" si="95"/>
        <v>8.7419354838710266</v>
      </c>
      <c r="H1020">
        <v>0.19</v>
      </c>
      <c r="I1020">
        <v>0.54</v>
      </c>
      <c r="J1020">
        <v>1015</v>
      </c>
      <c r="K1020">
        <v>5</v>
      </c>
    </row>
    <row r="1021" spans="1:11" x14ac:dyDescent="0.25">
      <c r="A1021" s="1">
        <v>42066.545138888891</v>
      </c>
      <c r="B1021" s="3">
        <f t="shared" si="90"/>
        <v>2015</v>
      </c>
      <c r="C1021" s="3">
        <f t="shared" si="91"/>
        <v>3</v>
      </c>
      <c r="D1021" s="3">
        <f t="shared" si="92"/>
        <v>13</v>
      </c>
      <c r="E1021" s="3">
        <f t="shared" si="93"/>
        <v>3</v>
      </c>
      <c r="F1021" s="3" t="str">
        <f t="shared" si="94"/>
        <v>20153133</v>
      </c>
      <c r="G1021">
        <f t="shared" si="95"/>
        <v>8.7526881720430705</v>
      </c>
      <c r="H1021">
        <v>0.19</v>
      </c>
      <c r="I1021">
        <v>0.54</v>
      </c>
      <c r="J1021">
        <v>1015</v>
      </c>
      <c r="K1021">
        <v>5</v>
      </c>
    </row>
    <row r="1022" spans="1:11" x14ac:dyDescent="0.25">
      <c r="A1022" s="1">
        <v>42066.54583333333</v>
      </c>
      <c r="B1022" s="3">
        <f t="shared" si="90"/>
        <v>2015</v>
      </c>
      <c r="C1022" s="3">
        <f t="shared" si="91"/>
        <v>3</v>
      </c>
      <c r="D1022" s="3">
        <f t="shared" si="92"/>
        <v>13</v>
      </c>
      <c r="E1022" s="3">
        <f t="shared" si="93"/>
        <v>3</v>
      </c>
      <c r="F1022" s="3" t="str">
        <f t="shared" si="94"/>
        <v>20153133</v>
      </c>
      <c r="G1022">
        <f t="shared" si="95"/>
        <v>8.7634408602151144</v>
      </c>
      <c r="H1022">
        <v>0.19</v>
      </c>
      <c r="I1022">
        <v>0.54</v>
      </c>
      <c r="J1022">
        <v>1015</v>
      </c>
      <c r="K1022">
        <v>5</v>
      </c>
    </row>
    <row r="1023" spans="1:11" x14ac:dyDescent="0.25">
      <c r="A1023" s="1">
        <v>42066.546527777777</v>
      </c>
      <c r="B1023" s="3">
        <f t="shared" si="90"/>
        <v>2015</v>
      </c>
      <c r="C1023" s="3">
        <f t="shared" si="91"/>
        <v>3</v>
      </c>
      <c r="D1023" s="3">
        <f t="shared" si="92"/>
        <v>13</v>
      </c>
      <c r="E1023" s="3">
        <f t="shared" si="93"/>
        <v>3</v>
      </c>
      <c r="F1023" s="3" t="str">
        <f t="shared" si="94"/>
        <v>20153133</v>
      </c>
      <c r="G1023">
        <f t="shared" si="95"/>
        <v>8.7741935483871583</v>
      </c>
      <c r="H1023">
        <v>0.19</v>
      </c>
      <c r="I1023">
        <v>0.54</v>
      </c>
      <c r="J1023">
        <v>1015</v>
      </c>
      <c r="K1023">
        <v>5</v>
      </c>
    </row>
    <row r="1024" spans="1:11" x14ac:dyDescent="0.25">
      <c r="A1024" s="1">
        <v>42066.547222222223</v>
      </c>
      <c r="B1024" s="3">
        <f t="shared" si="90"/>
        <v>2015</v>
      </c>
      <c r="C1024" s="3">
        <f t="shared" si="91"/>
        <v>3</v>
      </c>
      <c r="D1024" s="3">
        <f t="shared" si="92"/>
        <v>13</v>
      </c>
      <c r="E1024" s="3">
        <f t="shared" si="93"/>
        <v>3</v>
      </c>
      <c r="F1024" s="3" t="str">
        <f t="shared" si="94"/>
        <v>20153133</v>
      </c>
      <c r="G1024">
        <f t="shared" si="95"/>
        <v>8.7849462365592021</v>
      </c>
      <c r="H1024">
        <v>0.19</v>
      </c>
      <c r="I1024">
        <v>0.54</v>
      </c>
      <c r="J1024">
        <v>1015</v>
      </c>
      <c r="K1024">
        <v>5</v>
      </c>
    </row>
    <row r="1025" spans="1:11" x14ac:dyDescent="0.25">
      <c r="A1025" s="1">
        <v>42066.54791666667</v>
      </c>
      <c r="B1025" s="3">
        <f t="shared" si="90"/>
        <v>2015</v>
      </c>
      <c r="C1025" s="3">
        <f t="shared" si="91"/>
        <v>3</v>
      </c>
      <c r="D1025" s="3">
        <f t="shared" si="92"/>
        <v>13</v>
      </c>
      <c r="E1025" s="3">
        <f t="shared" si="93"/>
        <v>3</v>
      </c>
      <c r="F1025" s="3" t="str">
        <f t="shared" si="94"/>
        <v>20153133</v>
      </c>
      <c r="G1025">
        <f t="shared" si="95"/>
        <v>8.795698924731246</v>
      </c>
      <c r="H1025">
        <v>0.19</v>
      </c>
      <c r="I1025">
        <v>0.54</v>
      </c>
      <c r="J1025">
        <v>1015</v>
      </c>
      <c r="K1025">
        <v>5</v>
      </c>
    </row>
    <row r="1026" spans="1:11" x14ac:dyDescent="0.25">
      <c r="A1026" s="1">
        <v>42066.548611111109</v>
      </c>
      <c r="B1026" s="3">
        <f t="shared" si="90"/>
        <v>2015</v>
      </c>
      <c r="C1026" s="3">
        <f t="shared" si="91"/>
        <v>3</v>
      </c>
      <c r="D1026" s="3">
        <f t="shared" si="92"/>
        <v>13</v>
      </c>
      <c r="E1026" s="3">
        <f t="shared" si="93"/>
        <v>3</v>
      </c>
      <c r="F1026" s="3" t="str">
        <f t="shared" si="94"/>
        <v>20153133</v>
      </c>
      <c r="G1026">
        <f t="shared" si="95"/>
        <v>8.8064516129032899</v>
      </c>
      <c r="H1026">
        <v>0.19</v>
      </c>
      <c r="I1026">
        <v>0.54</v>
      </c>
      <c r="J1026">
        <v>1015</v>
      </c>
      <c r="K1026">
        <v>5</v>
      </c>
    </row>
    <row r="1027" spans="1:11" x14ac:dyDescent="0.25">
      <c r="A1027" s="1">
        <v>42066.549305555556</v>
      </c>
      <c r="B1027" s="3">
        <f t="shared" ref="B1027:B1090" si="96">YEAR(A1027)</f>
        <v>2015</v>
      </c>
      <c r="C1027" s="3">
        <f t="shared" ref="C1027:C1090" si="97">MONTH(A1027)</f>
        <v>3</v>
      </c>
      <c r="D1027" s="3">
        <f t="shared" ref="D1027:D1090" si="98">HOUR(A1027)</f>
        <v>13</v>
      </c>
      <c r="E1027" s="3">
        <f t="shared" ref="E1027:E1090" si="99">DAY(A1027)</f>
        <v>3</v>
      </c>
      <c r="F1027" s="3" t="str">
        <f t="shared" ref="F1027:F1090" si="100">B1027&amp;C1027&amp;D1027&amp;E1027</f>
        <v>20153133</v>
      </c>
      <c r="G1027">
        <f t="shared" si="95"/>
        <v>8.8172043010753338</v>
      </c>
      <c r="H1027">
        <v>0.19</v>
      </c>
      <c r="I1027">
        <v>0.54</v>
      </c>
      <c r="J1027">
        <v>1015</v>
      </c>
      <c r="K1027">
        <v>5</v>
      </c>
    </row>
    <row r="1028" spans="1:11" x14ac:dyDescent="0.25">
      <c r="A1028" s="1">
        <v>42066.55</v>
      </c>
      <c r="B1028" s="3">
        <f t="shared" si="96"/>
        <v>2015</v>
      </c>
      <c r="C1028" s="3">
        <f t="shared" si="97"/>
        <v>3</v>
      </c>
      <c r="D1028" s="3">
        <f t="shared" si="98"/>
        <v>13</v>
      </c>
      <c r="E1028" s="3">
        <f t="shared" si="99"/>
        <v>3</v>
      </c>
      <c r="F1028" s="3" t="str">
        <f t="shared" si="100"/>
        <v>20153133</v>
      </c>
      <c r="G1028">
        <f t="shared" si="95"/>
        <v>8.8279569892473777</v>
      </c>
      <c r="H1028">
        <v>0.19</v>
      </c>
      <c r="I1028">
        <v>0.54</v>
      </c>
      <c r="J1028">
        <v>1015</v>
      </c>
      <c r="K1028">
        <v>5</v>
      </c>
    </row>
    <row r="1029" spans="1:11" x14ac:dyDescent="0.25">
      <c r="A1029" s="1">
        <v>42066.550694444442</v>
      </c>
      <c r="B1029" s="3">
        <f t="shared" si="96"/>
        <v>2015</v>
      </c>
      <c r="C1029" s="3">
        <f t="shared" si="97"/>
        <v>3</v>
      </c>
      <c r="D1029" s="3">
        <f t="shared" si="98"/>
        <v>13</v>
      </c>
      <c r="E1029" s="3">
        <f t="shared" si="99"/>
        <v>3</v>
      </c>
      <c r="F1029" s="3" t="str">
        <f t="shared" si="100"/>
        <v>20153133</v>
      </c>
      <c r="G1029">
        <f t="shared" si="95"/>
        <v>8.8387096774194216</v>
      </c>
      <c r="H1029">
        <v>0.19</v>
      </c>
      <c r="I1029">
        <v>0.54</v>
      </c>
      <c r="J1029">
        <v>1015</v>
      </c>
      <c r="K1029">
        <v>5</v>
      </c>
    </row>
    <row r="1030" spans="1:11" x14ac:dyDescent="0.25">
      <c r="A1030" s="1">
        <v>42066.551388888889</v>
      </c>
      <c r="B1030" s="3">
        <f t="shared" si="96"/>
        <v>2015</v>
      </c>
      <c r="C1030" s="3">
        <f t="shared" si="97"/>
        <v>3</v>
      </c>
      <c r="D1030" s="3">
        <f t="shared" si="98"/>
        <v>13</v>
      </c>
      <c r="E1030" s="3">
        <f t="shared" si="99"/>
        <v>3</v>
      </c>
      <c r="F1030" s="3" t="str">
        <f t="shared" si="100"/>
        <v>20153133</v>
      </c>
      <c r="G1030">
        <f t="shared" si="95"/>
        <v>8.8494623655914655</v>
      </c>
      <c r="H1030">
        <v>0.19</v>
      </c>
      <c r="I1030">
        <v>0.54</v>
      </c>
      <c r="J1030">
        <v>1015</v>
      </c>
      <c r="K1030">
        <v>5</v>
      </c>
    </row>
    <row r="1031" spans="1:11" x14ac:dyDescent="0.25">
      <c r="A1031" s="1">
        <v>42066.552083333336</v>
      </c>
      <c r="B1031" s="3">
        <f t="shared" si="96"/>
        <v>2015</v>
      </c>
      <c r="C1031" s="3">
        <f t="shared" si="97"/>
        <v>3</v>
      </c>
      <c r="D1031" s="3">
        <f t="shared" si="98"/>
        <v>13</v>
      </c>
      <c r="E1031" s="3">
        <f t="shared" si="99"/>
        <v>3</v>
      </c>
      <c r="F1031" s="3" t="str">
        <f t="shared" si="100"/>
        <v>20153133</v>
      </c>
      <c r="G1031">
        <f t="shared" si="95"/>
        <v>8.8602150537635094</v>
      </c>
      <c r="H1031">
        <v>0.19</v>
      </c>
      <c r="I1031">
        <v>0.54</v>
      </c>
      <c r="J1031">
        <v>1015</v>
      </c>
      <c r="K1031">
        <v>5</v>
      </c>
    </row>
    <row r="1032" spans="1:11" x14ac:dyDescent="0.25">
      <c r="A1032" s="1">
        <v>42066.552777777775</v>
      </c>
      <c r="B1032" s="3">
        <f t="shared" si="96"/>
        <v>2015</v>
      </c>
      <c r="C1032" s="3">
        <f t="shared" si="97"/>
        <v>3</v>
      </c>
      <c r="D1032" s="3">
        <f t="shared" si="98"/>
        <v>13</v>
      </c>
      <c r="E1032" s="3">
        <f t="shared" si="99"/>
        <v>3</v>
      </c>
      <c r="F1032" s="3" t="str">
        <f t="shared" si="100"/>
        <v>20153133</v>
      </c>
      <c r="G1032">
        <f t="shared" si="95"/>
        <v>8.8709677419355533</v>
      </c>
      <c r="H1032">
        <v>0.19</v>
      </c>
      <c r="I1032">
        <v>0.54</v>
      </c>
      <c r="J1032">
        <v>1015</v>
      </c>
      <c r="K1032">
        <v>5</v>
      </c>
    </row>
    <row r="1033" spans="1:11" x14ac:dyDescent="0.25">
      <c r="A1033" s="1">
        <v>42066.553472222222</v>
      </c>
      <c r="B1033" s="3">
        <f t="shared" si="96"/>
        <v>2015</v>
      </c>
      <c r="C1033" s="3">
        <f t="shared" si="97"/>
        <v>3</v>
      </c>
      <c r="D1033" s="3">
        <f t="shared" si="98"/>
        <v>13</v>
      </c>
      <c r="E1033" s="3">
        <f t="shared" si="99"/>
        <v>3</v>
      </c>
      <c r="F1033" s="3" t="str">
        <f t="shared" si="100"/>
        <v>20153133</v>
      </c>
      <c r="G1033">
        <f t="shared" si="95"/>
        <v>8.8817204301075972</v>
      </c>
      <c r="H1033">
        <v>0.19</v>
      </c>
      <c r="I1033">
        <v>0.54</v>
      </c>
      <c r="J1033">
        <v>1015</v>
      </c>
      <c r="K1033">
        <v>5</v>
      </c>
    </row>
    <row r="1034" spans="1:11" x14ac:dyDescent="0.25">
      <c r="A1034" s="1">
        <v>42066.554166666669</v>
      </c>
      <c r="B1034" s="3">
        <f t="shared" si="96"/>
        <v>2015</v>
      </c>
      <c r="C1034" s="3">
        <f t="shared" si="97"/>
        <v>3</v>
      </c>
      <c r="D1034" s="3">
        <f t="shared" si="98"/>
        <v>13</v>
      </c>
      <c r="E1034" s="3">
        <f t="shared" si="99"/>
        <v>3</v>
      </c>
      <c r="F1034" s="3" t="str">
        <f t="shared" si="100"/>
        <v>20153133</v>
      </c>
      <c r="G1034">
        <f t="shared" si="95"/>
        <v>8.892473118279641</v>
      </c>
      <c r="H1034">
        <v>0.19</v>
      </c>
      <c r="I1034">
        <v>0.54</v>
      </c>
      <c r="J1034">
        <v>1015</v>
      </c>
      <c r="K1034">
        <v>5</v>
      </c>
    </row>
    <row r="1035" spans="1:11" x14ac:dyDescent="0.25">
      <c r="A1035" s="1">
        <v>42066.554861111108</v>
      </c>
      <c r="B1035" s="3">
        <f t="shared" si="96"/>
        <v>2015</v>
      </c>
      <c r="C1035" s="3">
        <f t="shared" si="97"/>
        <v>3</v>
      </c>
      <c r="D1035" s="3">
        <f t="shared" si="98"/>
        <v>13</v>
      </c>
      <c r="E1035" s="3">
        <f t="shared" si="99"/>
        <v>3</v>
      </c>
      <c r="F1035" s="3" t="str">
        <f t="shared" si="100"/>
        <v>20153133</v>
      </c>
      <c r="G1035">
        <f t="shared" si="95"/>
        <v>8.9032258064516849</v>
      </c>
      <c r="H1035">
        <v>0.19</v>
      </c>
      <c r="I1035">
        <v>0.54</v>
      </c>
      <c r="J1035">
        <v>1015</v>
      </c>
      <c r="K1035">
        <v>5</v>
      </c>
    </row>
    <row r="1036" spans="1:11" x14ac:dyDescent="0.25">
      <c r="A1036" s="1">
        <v>42066.555555555555</v>
      </c>
      <c r="B1036" s="3">
        <f t="shared" si="96"/>
        <v>2015</v>
      </c>
      <c r="C1036" s="3">
        <f t="shared" si="97"/>
        <v>3</v>
      </c>
      <c r="D1036" s="3">
        <f t="shared" si="98"/>
        <v>13</v>
      </c>
      <c r="E1036" s="3">
        <f t="shared" si="99"/>
        <v>3</v>
      </c>
      <c r="F1036" s="3" t="str">
        <f t="shared" si="100"/>
        <v>20153133</v>
      </c>
      <c r="G1036">
        <f t="shared" si="95"/>
        <v>8.9139784946237288</v>
      </c>
      <c r="H1036">
        <v>0.19</v>
      </c>
      <c r="I1036">
        <v>0.54</v>
      </c>
      <c r="J1036">
        <v>1015</v>
      </c>
      <c r="K1036">
        <v>5</v>
      </c>
    </row>
    <row r="1037" spans="1:11" x14ac:dyDescent="0.25">
      <c r="A1037" s="1">
        <v>42066.556250000001</v>
      </c>
      <c r="B1037" s="3">
        <f t="shared" si="96"/>
        <v>2015</v>
      </c>
      <c r="C1037" s="3">
        <f t="shared" si="97"/>
        <v>3</v>
      </c>
      <c r="D1037" s="3">
        <f t="shared" si="98"/>
        <v>13</v>
      </c>
      <c r="E1037" s="3">
        <f t="shared" si="99"/>
        <v>3</v>
      </c>
      <c r="F1037" s="3" t="str">
        <f t="shared" si="100"/>
        <v>20153133</v>
      </c>
      <c r="G1037">
        <f t="shared" si="95"/>
        <v>8.9247311827957727</v>
      </c>
      <c r="H1037">
        <v>0.19</v>
      </c>
      <c r="I1037">
        <v>0.54</v>
      </c>
      <c r="J1037">
        <v>1015</v>
      </c>
      <c r="K1037">
        <v>5</v>
      </c>
    </row>
    <row r="1038" spans="1:11" x14ac:dyDescent="0.25">
      <c r="A1038" s="1">
        <v>42066.556944444441</v>
      </c>
      <c r="B1038" s="3">
        <f t="shared" si="96"/>
        <v>2015</v>
      </c>
      <c r="C1038" s="3">
        <f t="shared" si="97"/>
        <v>3</v>
      </c>
      <c r="D1038" s="3">
        <f t="shared" si="98"/>
        <v>13</v>
      </c>
      <c r="E1038" s="3">
        <f t="shared" si="99"/>
        <v>3</v>
      </c>
      <c r="F1038" s="3" t="str">
        <f t="shared" si="100"/>
        <v>20153133</v>
      </c>
      <c r="G1038">
        <f t="shared" si="95"/>
        <v>8.9354838709678166</v>
      </c>
      <c r="H1038">
        <v>0.19</v>
      </c>
      <c r="I1038">
        <v>0.54</v>
      </c>
      <c r="J1038">
        <v>1015</v>
      </c>
      <c r="K1038">
        <v>5</v>
      </c>
    </row>
    <row r="1039" spans="1:11" x14ac:dyDescent="0.25">
      <c r="A1039" s="1">
        <v>42066.557638888888</v>
      </c>
      <c r="B1039" s="3">
        <f t="shared" si="96"/>
        <v>2015</v>
      </c>
      <c r="C1039" s="3">
        <f t="shared" si="97"/>
        <v>3</v>
      </c>
      <c r="D1039" s="3">
        <f t="shared" si="98"/>
        <v>13</v>
      </c>
      <c r="E1039" s="3">
        <f t="shared" si="99"/>
        <v>3</v>
      </c>
      <c r="F1039" s="3" t="str">
        <f t="shared" si="100"/>
        <v>20153133</v>
      </c>
      <c r="G1039">
        <f t="shared" si="95"/>
        <v>8.9462365591398605</v>
      </c>
      <c r="H1039">
        <v>0.19</v>
      </c>
      <c r="I1039">
        <v>0.54</v>
      </c>
      <c r="J1039">
        <v>1015</v>
      </c>
      <c r="K1039">
        <v>5</v>
      </c>
    </row>
    <row r="1040" spans="1:11" x14ac:dyDescent="0.25">
      <c r="A1040" s="1">
        <v>42066.558333333334</v>
      </c>
      <c r="B1040" s="3">
        <f t="shared" si="96"/>
        <v>2015</v>
      </c>
      <c r="C1040" s="3">
        <f t="shared" si="97"/>
        <v>3</v>
      </c>
      <c r="D1040" s="3">
        <f t="shared" si="98"/>
        <v>13</v>
      </c>
      <c r="E1040" s="3">
        <f t="shared" si="99"/>
        <v>3</v>
      </c>
      <c r="F1040" s="3" t="str">
        <f t="shared" si="100"/>
        <v>20153133</v>
      </c>
      <c r="G1040">
        <f t="shared" si="95"/>
        <v>8.9569892473119044</v>
      </c>
      <c r="H1040">
        <v>0.19</v>
      </c>
      <c r="I1040">
        <v>0.54</v>
      </c>
      <c r="J1040">
        <v>1015</v>
      </c>
      <c r="K1040">
        <v>5</v>
      </c>
    </row>
    <row r="1041" spans="1:11" x14ac:dyDescent="0.25">
      <c r="A1041" s="1">
        <v>42066.559027777781</v>
      </c>
      <c r="B1041" s="3">
        <f t="shared" si="96"/>
        <v>2015</v>
      </c>
      <c r="C1041" s="3">
        <f t="shared" si="97"/>
        <v>3</v>
      </c>
      <c r="D1041" s="3">
        <f t="shared" si="98"/>
        <v>13</v>
      </c>
      <c r="E1041" s="3">
        <f t="shared" si="99"/>
        <v>3</v>
      </c>
      <c r="F1041" s="3" t="str">
        <f t="shared" si="100"/>
        <v>20153133</v>
      </c>
      <c r="G1041">
        <f t="shared" si="95"/>
        <v>8.9677419354839483</v>
      </c>
      <c r="H1041">
        <v>0.19</v>
      </c>
      <c r="I1041">
        <v>0.54</v>
      </c>
      <c r="J1041">
        <v>1015</v>
      </c>
      <c r="K1041">
        <v>5</v>
      </c>
    </row>
    <row r="1042" spans="1:11" x14ac:dyDescent="0.25">
      <c r="A1042" s="1">
        <v>42066.55972222222</v>
      </c>
      <c r="B1042" s="3">
        <f t="shared" si="96"/>
        <v>2015</v>
      </c>
      <c r="C1042" s="3">
        <f t="shared" si="97"/>
        <v>3</v>
      </c>
      <c r="D1042" s="3">
        <f t="shared" si="98"/>
        <v>13</v>
      </c>
      <c r="E1042" s="3">
        <f t="shared" si="99"/>
        <v>3</v>
      </c>
      <c r="F1042" s="3" t="str">
        <f t="shared" si="100"/>
        <v>20153133</v>
      </c>
      <c r="G1042">
        <f t="shared" si="95"/>
        <v>8.9784946236559922</v>
      </c>
      <c r="H1042">
        <v>0.19</v>
      </c>
      <c r="I1042">
        <v>0.54</v>
      </c>
      <c r="J1042">
        <v>1015</v>
      </c>
      <c r="K1042">
        <v>5</v>
      </c>
    </row>
    <row r="1043" spans="1:11" x14ac:dyDescent="0.25">
      <c r="A1043" s="1">
        <v>42066.560416666667</v>
      </c>
      <c r="B1043" s="3">
        <f t="shared" si="96"/>
        <v>2015</v>
      </c>
      <c r="C1043" s="3">
        <f t="shared" si="97"/>
        <v>3</v>
      </c>
      <c r="D1043" s="3">
        <f t="shared" si="98"/>
        <v>13</v>
      </c>
      <c r="E1043" s="3">
        <f t="shared" si="99"/>
        <v>3</v>
      </c>
      <c r="F1043" s="3" t="str">
        <f t="shared" si="100"/>
        <v>20153133</v>
      </c>
      <c r="G1043">
        <f t="shared" si="95"/>
        <v>8.989247311828036</v>
      </c>
      <c r="H1043">
        <v>0.19</v>
      </c>
      <c r="I1043">
        <v>0.54</v>
      </c>
      <c r="J1043">
        <v>1015</v>
      </c>
      <c r="K1043">
        <v>5</v>
      </c>
    </row>
    <row r="1044" spans="1:11" x14ac:dyDescent="0.25">
      <c r="A1044" s="1">
        <v>42066.561111111114</v>
      </c>
      <c r="B1044" s="3">
        <f t="shared" si="96"/>
        <v>2015</v>
      </c>
      <c r="C1044" s="3">
        <f t="shared" si="97"/>
        <v>3</v>
      </c>
      <c r="D1044" s="3">
        <f t="shared" si="98"/>
        <v>13</v>
      </c>
      <c r="E1044" s="3">
        <f t="shared" si="99"/>
        <v>3</v>
      </c>
      <c r="F1044" s="3" t="str">
        <f t="shared" si="100"/>
        <v>20153133</v>
      </c>
      <c r="G1044">
        <f t="shared" si="95"/>
        <v>9.0000000000000799</v>
      </c>
      <c r="H1044">
        <v>0.19</v>
      </c>
      <c r="I1044">
        <v>0.54</v>
      </c>
      <c r="J1044">
        <v>1015</v>
      </c>
      <c r="K1044">
        <v>5</v>
      </c>
    </row>
    <row r="1045" spans="1:11" x14ac:dyDescent="0.25">
      <c r="A1045" s="1">
        <v>42066.561805555553</v>
      </c>
      <c r="B1045" s="3">
        <f t="shared" si="96"/>
        <v>2015</v>
      </c>
      <c r="C1045" s="3">
        <f t="shared" si="97"/>
        <v>3</v>
      </c>
      <c r="D1045" s="3">
        <f t="shared" si="98"/>
        <v>13</v>
      </c>
      <c r="E1045" s="3">
        <f t="shared" si="99"/>
        <v>3</v>
      </c>
      <c r="F1045" s="3" t="str">
        <f t="shared" si="100"/>
        <v>20153133</v>
      </c>
      <c r="G1045">
        <v>9</v>
      </c>
      <c r="H1045">
        <v>0.19</v>
      </c>
      <c r="I1045">
        <v>0.54</v>
      </c>
      <c r="J1045">
        <v>1015</v>
      </c>
      <c r="K1045">
        <v>5</v>
      </c>
    </row>
    <row r="1046" spans="1:11" x14ac:dyDescent="0.25">
      <c r="A1046" s="1">
        <v>42080.401388888888</v>
      </c>
      <c r="B1046" s="3">
        <f t="shared" si="96"/>
        <v>2015</v>
      </c>
      <c r="C1046" s="3">
        <f t="shared" si="97"/>
        <v>3</v>
      </c>
      <c r="D1046" s="3">
        <f t="shared" si="98"/>
        <v>9</v>
      </c>
      <c r="E1046" s="3">
        <f t="shared" si="99"/>
        <v>17</v>
      </c>
      <c r="F1046" s="3" t="str">
        <f t="shared" si="100"/>
        <v>20153917</v>
      </c>
      <c r="G1046">
        <v>8</v>
      </c>
      <c r="H1046">
        <v>1.3</v>
      </c>
      <c r="I1046">
        <v>0.79</v>
      </c>
      <c r="J1046">
        <v>1025</v>
      </c>
      <c r="K1046">
        <v>0</v>
      </c>
    </row>
    <row r="1047" spans="1:11" x14ac:dyDescent="0.25">
      <c r="A1047" s="1">
        <v>42080.402083333334</v>
      </c>
      <c r="B1047" s="3">
        <f t="shared" si="96"/>
        <v>2015</v>
      </c>
      <c r="C1047" s="3">
        <f t="shared" si="97"/>
        <v>3</v>
      </c>
      <c r="D1047" s="3">
        <f t="shared" si="98"/>
        <v>9</v>
      </c>
      <c r="E1047" s="3">
        <f t="shared" si="99"/>
        <v>17</v>
      </c>
      <c r="F1047" s="3" t="str">
        <f t="shared" si="100"/>
        <v>20153917</v>
      </c>
      <c r="G1047">
        <f>G1046+3/192</f>
        <v>8.015625</v>
      </c>
      <c r="H1047">
        <v>1.3</v>
      </c>
      <c r="I1047">
        <v>0.79</v>
      </c>
      <c r="J1047">
        <v>1025</v>
      </c>
      <c r="K1047">
        <v>0</v>
      </c>
    </row>
    <row r="1048" spans="1:11" x14ac:dyDescent="0.25">
      <c r="A1048" s="1">
        <v>42080.402777777781</v>
      </c>
      <c r="B1048" s="3">
        <f t="shared" si="96"/>
        <v>2015</v>
      </c>
      <c r="C1048" s="3">
        <f t="shared" si="97"/>
        <v>3</v>
      </c>
      <c r="D1048" s="3">
        <f t="shared" si="98"/>
        <v>9</v>
      </c>
      <c r="E1048" s="3">
        <f t="shared" si="99"/>
        <v>17</v>
      </c>
      <c r="F1048" s="3" t="str">
        <f t="shared" si="100"/>
        <v>20153917</v>
      </c>
      <c r="G1048">
        <f t="shared" ref="G1048:G1111" si="101">G1047+3/192</f>
        <v>8.03125</v>
      </c>
      <c r="H1048">
        <v>1.3</v>
      </c>
      <c r="I1048">
        <v>0.79</v>
      </c>
      <c r="J1048">
        <v>1025</v>
      </c>
      <c r="K1048">
        <v>0</v>
      </c>
    </row>
    <row r="1049" spans="1:11" x14ac:dyDescent="0.25">
      <c r="A1049" s="1">
        <v>42080.40347222222</v>
      </c>
      <c r="B1049" s="3">
        <f t="shared" si="96"/>
        <v>2015</v>
      </c>
      <c r="C1049" s="3">
        <f t="shared" si="97"/>
        <v>3</v>
      </c>
      <c r="D1049" s="3">
        <f t="shared" si="98"/>
        <v>9</v>
      </c>
      <c r="E1049" s="3">
        <f t="shared" si="99"/>
        <v>17</v>
      </c>
      <c r="F1049" s="3" t="str">
        <f t="shared" si="100"/>
        <v>20153917</v>
      </c>
      <c r="G1049">
        <f t="shared" si="101"/>
        <v>8.046875</v>
      </c>
      <c r="H1049">
        <v>1.3</v>
      </c>
      <c r="I1049">
        <v>0.79</v>
      </c>
      <c r="J1049">
        <v>1025</v>
      </c>
      <c r="K1049">
        <v>0</v>
      </c>
    </row>
    <row r="1050" spans="1:11" x14ac:dyDescent="0.25">
      <c r="A1050" s="1">
        <v>42080.404166666667</v>
      </c>
      <c r="B1050" s="3">
        <f t="shared" si="96"/>
        <v>2015</v>
      </c>
      <c r="C1050" s="3">
        <f t="shared" si="97"/>
        <v>3</v>
      </c>
      <c r="D1050" s="3">
        <f t="shared" si="98"/>
        <v>9</v>
      </c>
      <c r="E1050" s="3">
        <f t="shared" si="99"/>
        <v>17</v>
      </c>
      <c r="F1050" s="3" t="str">
        <f t="shared" si="100"/>
        <v>20153917</v>
      </c>
      <c r="G1050">
        <f t="shared" si="101"/>
        <v>8.0625</v>
      </c>
      <c r="H1050">
        <v>1.3</v>
      </c>
      <c r="I1050">
        <v>0.79</v>
      </c>
      <c r="J1050">
        <v>1025</v>
      </c>
      <c r="K1050">
        <v>0</v>
      </c>
    </row>
    <row r="1051" spans="1:11" x14ac:dyDescent="0.25">
      <c r="A1051" s="1">
        <v>42080.404861111114</v>
      </c>
      <c r="B1051" s="3">
        <f t="shared" si="96"/>
        <v>2015</v>
      </c>
      <c r="C1051" s="3">
        <f t="shared" si="97"/>
        <v>3</v>
      </c>
      <c r="D1051" s="3">
        <f t="shared" si="98"/>
        <v>9</v>
      </c>
      <c r="E1051" s="3">
        <f t="shared" si="99"/>
        <v>17</v>
      </c>
      <c r="F1051" s="3" t="str">
        <f t="shared" si="100"/>
        <v>20153917</v>
      </c>
      <c r="G1051">
        <f t="shared" si="101"/>
        <v>8.078125</v>
      </c>
      <c r="H1051">
        <v>1.3</v>
      </c>
      <c r="I1051">
        <v>0.79</v>
      </c>
      <c r="J1051">
        <v>1025</v>
      </c>
      <c r="K1051">
        <v>0</v>
      </c>
    </row>
    <row r="1052" spans="1:11" x14ac:dyDescent="0.25">
      <c r="A1052" s="1">
        <v>42080.405555555553</v>
      </c>
      <c r="B1052" s="3">
        <f t="shared" si="96"/>
        <v>2015</v>
      </c>
      <c r="C1052" s="3">
        <f t="shared" si="97"/>
        <v>3</v>
      </c>
      <c r="D1052" s="3">
        <f t="shared" si="98"/>
        <v>9</v>
      </c>
      <c r="E1052" s="3">
        <f t="shared" si="99"/>
        <v>17</v>
      </c>
      <c r="F1052" s="3" t="str">
        <f t="shared" si="100"/>
        <v>20153917</v>
      </c>
      <c r="G1052">
        <f t="shared" si="101"/>
        <v>8.09375</v>
      </c>
      <c r="H1052">
        <v>1.3</v>
      </c>
      <c r="I1052">
        <v>0.79</v>
      </c>
      <c r="J1052">
        <v>1025</v>
      </c>
      <c r="K1052">
        <v>0</v>
      </c>
    </row>
    <row r="1053" spans="1:11" x14ac:dyDescent="0.25">
      <c r="A1053" s="1">
        <v>42080.40625</v>
      </c>
      <c r="B1053" s="3">
        <f t="shared" si="96"/>
        <v>2015</v>
      </c>
      <c r="C1053" s="3">
        <f t="shared" si="97"/>
        <v>3</v>
      </c>
      <c r="D1053" s="3">
        <f t="shared" si="98"/>
        <v>9</v>
      </c>
      <c r="E1053" s="3">
        <f t="shared" si="99"/>
        <v>17</v>
      </c>
      <c r="F1053" s="3" t="str">
        <f t="shared" si="100"/>
        <v>20153917</v>
      </c>
      <c r="G1053">
        <f t="shared" si="101"/>
        <v>8.109375</v>
      </c>
      <c r="H1053">
        <v>1.3</v>
      </c>
      <c r="I1053">
        <v>0.79</v>
      </c>
      <c r="J1053">
        <v>1025</v>
      </c>
      <c r="K1053">
        <v>0</v>
      </c>
    </row>
    <row r="1054" spans="1:11" x14ac:dyDescent="0.25">
      <c r="A1054" s="1">
        <v>42080.406944444447</v>
      </c>
      <c r="B1054" s="3">
        <f t="shared" si="96"/>
        <v>2015</v>
      </c>
      <c r="C1054" s="3">
        <f t="shared" si="97"/>
        <v>3</v>
      </c>
      <c r="D1054" s="3">
        <f t="shared" si="98"/>
        <v>9</v>
      </c>
      <c r="E1054" s="3">
        <f t="shared" si="99"/>
        <v>17</v>
      </c>
      <c r="F1054" s="3" t="str">
        <f t="shared" si="100"/>
        <v>20153917</v>
      </c>
      <c r="G1054">
        <f t="shared" si="101"/>
        <v>8.125</v>
      </c>
      <c r="H1054">
        <v>1.3</v>
      </c>
      <c r="I1054">
        <v>0.79</v>
      </c>
      <c r="J1054">
        <v>1025</v>
      </c>
      <c r="K1054">
        <v>0</v>
      </c>
    </row>
    <row r="1055" spans="1:11" x14ac:dyDescent="0.25">
      <c r="A1055" s="1">
        <v>42080.407638888886</v>
      </c>
      <c r="B1055" s="3">
        <f t="shared" si="96"/>
        <v>2015</v>
      </c>
      <c r="C1055" s="3">
        <f t="shared" si="97"/>
        <v>3</v>
      </c>
      <c r="D1055" s="3">
        <f t="shared" si="98"/>
        <v>9</v>
      </c>
      <c r="E1055" s="3">
        <f t="shared" si="99"/>
        <v>17</v>
      </c>
      <c r="F1055" s="3" t="str">
        <f t="shared" si="100"/>
        <v>20153917</v>
      </c>
      <c r="G1055">
        <f t="shared" si="101"/>
        <v>8.140625</v>
      </c>
      <c r="H1055">
        <v>1.3</v>
      </c>
      <c r="I1055">
        <v>0.79</v>
      </c>
      <c r="J1055">
        <v>1025</v>
      </c>
      <c r="K1055">
        <v>0</v>
      </c>
    </row>
    <row r="1056" spans="1:11" x14ac:dyDescent="0.25">
      <c r="A1056" s="1">
        <v>42080.408333333333</v>
      </c>
      <c r="B1056" s="3">
        <f t="shared" si="96"/>
        <v>2015</v>
      </c>
      <c r="C1056" s="3">
        <f t="shared" si="97"/>
        <v>3</v>
      </c>
      <c r="D1056" s="3">
        <f t="shared" si="98"/>
        <v>9</v>
      </c>
      <c r="E1056" s="3">
        <f t="shared" si="99"/>
        <v>17</v>
      </c>
      <c r="F1056" s="3" t="str">
        <f t="shared" si="100"/>
        <v>20153917</v>
      </c>
      <c r="G1056">
        <f t="shared" si="101"/>
        <v>8.15625</v>
      </c>
      <c r="H1056">
        <v>1.3</v>
      </c>
      <c r="I1056">
        <v>0.79</v>
      </c>
      <c r="J1056">
        <v>1025</v>
      </c>
      <c r="K1056">
        <v>0</v>
      </c>
    </row>
    <row r="1057" spans="1:11" x14ac:dyDescent="0.25">
      <c r="A1057" s="1">
        <v>42080.40902777778</v>
      </c>
      <c r="B1057" s="3">
        <f t="shared" si="96"/>
        <v>2015</v>
      </c>
      <c r="C1057" s="3">
        <f t="shared" si="97"/>
        <v>3</v>
      </c>
      <c r="D1057" s="3">
        <f t="shared" si="98"/>
        <v>9</v>
      </c>
      <c r="E1057" s="3">
        <f t="shared" si="99"/>
        <v>17</v>
      </c>
      <c r="F1057" s="3" t="str">
        <f t="shared" si="100"/>
        <v>20153917</v>
      </c>
      <c r="G1057">
        <f t="shared" si="101"/>
        <v>8.171875</v>
      </c>
      <c r="H1057">
        <v>1.3</v>
      </c>
      <c r="I1057">
        <v>0.79</v>
      </c>
      <c r="J1057">
        <v>1025</v>
      </c>
      <c r="K1057">
        <v>0</v>
      </c>
    </row>
    <row r="1058" spans="1:11" x14ac:dyDescent="0.25">
      <c r="A1058" s="1">
        <v>42080.409722222219</v>
      </c>
      <c r="B1058" s="3">
        <f t="shared" si="96"/>
        <v>2015</v>
      </c>
      <c r="C1058" s="3">
        <f t="shared" si="97"/>
        <v>3</v>
      </c>
      <c r="D1058" s="3">
        <f t="shared" si="98"/>
        <v>9</v>
      </c>
      <c r="E1058" s="3">
        <f t="shared" si="99"/>
        <v>17</v>
      </c>
      <c r="F1058" s="3" t="str">
        <f t="shared" si="100"/>
        <v>20153917</v>
      </c>
      <c r="G1058">
        <f t="shared" si="101"/>
        <v>8.1875</v>
      </c>
      <c r="H1058">
        <v>1.3</v>
      </c>
      <c r="I1058">
        <v>0.79</v>
      </c>
      <c r="J1058">
        <v>1025</v>
      </c>
      <c r="K1058">
        <v>0</v>
      </c>
    </row>
    <row r="1059" spans="1:11" x14ac:dyDescent="0.25">
      <c r="A1059" s="1">
        <v>42080.410416666666</v>
      </c>
      <c r="B1059" s="3">
        <f t="shared" si="96"/>
        <v>2015</v>
      </c>
      <c r="C1059" s="3">
        <f t="shared" si="97"/>
        <v>3</v>
      </c>
      <c r="D1059" s="3">
        <f t="shared" si="98"/>
        <v>9</v>
      </c>
      <c r="E1059" s="3">
        <f t="shared" si="99"/>
        <v>17</v>
      </c>
      <c r="F1059" s="3" t="str">
        <f t="shared" si="100"/>
        <v>20153917</v>
      </c>
      <c r="G1059">
        <f t="shared" si="101"/>
        <v>8.203125</v>
      </c>
      <c r="H1059">
        <v>1.3</v>
      </c>
      <c r="I1059">
        <v>0.79</v>
      </c>
      <c r="J1059">
        <v>1025</v>
      </c>
      <c r="K1059">
        <v>0</v>
      </c>
    </row>
    <row r="1060" spans="1:11" x14ac:dyDescent="0.25">
      <c r="A1060" s="1">
        <v>42080.411111111112</v>
      </c>
      <c r="B1060" s="3">
        <f t="shared" si="96"/>
        <v>2015</v>
      </c>
      <c r="C1060" s="3">
        <f t="shared" si="97"/>
        <v>3</v>
      </c>
      <c r="D1060" s="3">
        <f t="shared" si="98"/>
        <v>9</v>
      </c>
      <c r="E1060" s="3">
        <f t="shared" si="99"/>
        <v>17</v>
      </c>
      <c r="F1060" s="3" t="str">
        <f t="shared" si="100"/>
        <v>20153917</v>
      </c>
      <c r="G1060">
        <f t="shared" si="101"/>
        <v>8.21875</v>
      </c>
      <c r="H1060">
        <v>1.3</v>
      </c>
      <c r="I1060">
        <v>0.79</v>
      </c>
      <c r="J1060">
        <v>1025</v>
      </c>
      <c r="K1060">
        <v>0</v>
      </c>
    </row>
    <row r="1061" spans="1:11" x14ac:dyDescent="0.25">
      <c r="A1061" s="1">
        <v>42080.411805555559</v>
      </c>
      <c r="B1061" s="3">
        <f t="shared" si="96"/>
        <v>2015</v>
      </c>
      <c r="C1061" s="3">
        <f t="shared" si="97"/>
        <v>3</v>
      </c>
      <c r="D1061" s="3">
        <f t="shared" si="98"/>
        <v>9</v>
      </c>
      <c r="E1061" s="3">
        <f t="shared" si="99"/>
        <v>17</v>
      </c>
      <c r="F1061" s="3" t="str">
        <f t="shared" si="100"/>
        <v>20153917</v>
      </c>
      <c r="G1061">
        <f t="shared" si="101"/>
        <v>8.234375</v>
      </c>
      <c r="H1061">
        <v>1.3</v>
      </c>
      <c r="I1061">
        <v>0.79</v>
      </c>
      <c r="J1061">
        <v>1025</v>
      </c>
      <c r="K1061">
        <v>0</v>
      </c>
    </row>
    <row r="1062" spans="1:11" x14ac:dyDescent="0.25">
      <c r="A1062" s="1">
        <v>42080.412499999999</v>
      </c>
      <c r="B1062" s="3">
        <f t="shared" si="96"/>
        <v>2015</v>
      </c>
      <c r="C1062" s="3">
        <f t="shared" si="97"/>
        <v>3</v>
      </c>
      <c r="D1062" s="3">
        <f t="shared" si="98"/>
        <v>9</v>
      </c>
      <c r="E1062" s="3">
        <f t="shared" si="99"/>
        <v>17</v>
      </c>
      <c r="F1062" s="3" t="str">
        <f t="shared" si="100"/>
        <v>20153917</v>
      </c>
      <c r="G1062">
        <f t="shared" si="101"/>
        <v>8.25</v>
      </c>
      <c r="H1062">
        <v>1.3</v>
      </c>
      <c r="I1062">
        <v>0.79</v>
      </c>
      <c r="J1062">
        <v>1025</v>
      </c>
      <c r="K1062">
        <v>0</v>
      </c>
    </row>
    <row r="1063" spans="1:11" x14ac:dyDescent="0.25">
      <c r="A1063" s="1">
        <v>42080.413194444445</v>
      </c>
      <c r="B1063" s="3">
        <f t="shared" si="96"/>
        <v>2015</v>
      </c>
      <c r="C1063" s="3">
        <f t="shared" si="97"/>
        <v>3</v>
      </c>
      <c r="D1063" s="3">
        <f t="shared" si="98"/>
        <v>9</v>
      </c>
      <c r="E1063" s="3">
        <f t="shared" si="99"/>
        <v>17</v>
      </c>
      <c r="F1063" s="3" t="str">
        <f t="shared" si="100"/>
        <v>20153917</v>
      </c>
      <c r="G1063">
        <f t="shared" si="101"/>
        <v>8.265625</v>
      </c>
      <c r="H1063">
        <v>1.3</v>
      </c>
      <c r="I1063">
        <v>0.79</v>
      </c>
      <c r="J1063">
        <v>1025</v>
      </c>
      <c r="K1063">
        <v>0</v>
      </c>
    </row>
    <row r="1064" spans="1:11" x14ac:dyDescent="0.25">
      <c r="A1064" s="1">
        <v>42080.413888888892</v>
      </c>
      <c r="B1064" s="3">
        <f t="shared" si="96"/>
        <v>2015</v>
      </c>
      <c r="C1064" s="3">
        <f t="shared" si="97"/>
        <v>3</v>
      </c>
      <c r="D1064" s="3">
        <f t="shared" si="98"/>
        <v>9</v>
      </c>
      <c r="E1064" s="3">
        <f t="shared" si="99"/>
        <v>17</v>
      </c>
      <c r="F1064" s="3" t="str">
        <f t="shared" si="100"/>
        <v>20153917</v>
      </c>
      <c r="G1064">
        <f t="shared" si="101"/>
        <v>8.28125</v>
      </c>
      <c r="H1064">
        <v>1.3</v>
      </c>
      <c r="I1064">
        <v>0.79</v>
      </c>
      <c r="J1064">
        <v>1025</v>
      </c>
      <c r="K1064">
        <v>0</v>
      </c>
    </row>
    <row r="1065" spans="1:11" x14ac:dyDescent="0.25">
      <c r="A1065" s="1">
        <v>42080.414583333331</v>
      </c>
      <c r="B1065" s="3">
        <f t="shared" si="96"/>
        <v>2015</v>
      </c>
      <c r="C1065" s="3">
        <f t="shared" si="97"/>
        <v>3</v>
      </c>
      <c r="D1065" s="3">
        <f t="shared" si="98"/>
        <v>9</v>
      </c>
      <c r="E1065" s="3">
        <f t="shared" si="99"/>
        <v>17</v>
      </c>
      <c r="F1065" s="3" t="str">
        <f t="shared" si="100"/>
        <v>20153917</v>
      </c>
      <c r="G1065">
        <f t="shared" si="101"/>
        <v>8.296875</v>
      </c>
      <c r="H1065">
        <v>1.3</v>
      </c>
      <c r="I1065">
        <v>0.79</v>
      </c>
      <c r="J1065">
        <v>1025</v>
      </c>
      <c r="K1065">
        <v>0</v>
      </c>
    </row>
    <row r="1066" spans="1:11" x14ac:dyDescent="0.25">
      <c r="A1066" s="1">
        <v>42080.415277777778</v>
      </c>
      <c r="B1066" s="3">
        <f t="shared" si="96"/>
        <v>2015</v>
      </c>
      <c r="C1066" s="3">
        <f t="shared" si="97"/>
        <v>3</v>
      </c>
      <c r="D1066" s="3">
        <f t="shared" si="98"/>
        <v>9</v>
      </c>
      <c r="E1066" s="3">
        <f t="shared" si="99"/>
        <v>17</v>
      </c>
      <c r="F1066" s="3" t="str">
        <f t="shared" si="100"/>
        <v>20153917</v>
      </c>
      <c r="G1066">
        <f t="shared" si="101"/>
        <v>8.3125</v>
      </c>
      <c r="H1066">
        <v>1.3</v>
      </c>
      <c r="I1066">
        <v>0.79</v>
      </c>
      <c r="J1066">
        <v>1025</v>
      </c>
      <c r="K1066">
        <v>0</v>
      </c>
    </row>
    <row r="1067" spans="1:11" x14ac:dyDescent="0.25">
      <c r="A1067" s="1">
        <v>42080.415972222225</v>
      </c>
      <c r="B1067" s="3">
        <f t="shared" si="96"/>
        <v>2015</v>
      </c>
      <c r="C1067" s="3">
        <f t="shared" si="97"/>
        <v>3</v>
      </c>
      <c r="D1067" s="3">
        <f t="shared" si="98"/>
        <v>9</v>
      </c>
      <c r="E1067" s="3">
        <f t="shared" si="99"/>
        <v>17</v>
      </c>
      <c r="F1067" s="3" t="str">
        <f t="shared" si="100"/>
        <v>20153917</v>
      </c>
      <c r="G1067">
        <f t="shared" si="101"/>
        <v>8.328125</v>
      </c>
      <c r="H1067">
        <v>1.3</v>
      </c>
      <c r="I1067">
        <v>0.79</v>
      </c>
      <c r="J1067">
        <v>1025</v>
      </c>
      <c r="K1067">
        <v>0</v>
      </c>
    </row>
    <row r="1068" spans="1:11" x14ac:dyDescent="0.25">
      <c r="A1068" s="1">
        <v>42080.416666666664</v>
      </c>
      <c r="B1068" s="3">
        <f t="shared" si="96"/>
        <v>2015</v>
      </c>
      <c r="C1068" s="3">
        <f t="shared" si="97"/>
        <v>3</v>
      </c>
      <c r="D1068" s="3">
        <f t="shared" si="98"/>
        <v>10</v>
      </c>
      <c r="E1068" s="3">
        <f t="shared" si="99"/>
        <v>17</v>
      </c>
      <c r="F1068" s="3" t="str">
        <f t="shared" si="100"/>
        <v>201531017</v>
      </c>
      <c r="G1068">
        <f t="shared" si="101"/>
        <v>8.34375</v>
      </c>
      <c r="H1068">
        <v>1.3</v>
      </c>
      <c r="I1068">
        <v>0.79</v>
      </c>
      <c r="J1068">
        <v>1025</v>
      </c>
      <c r="K1068">
        <v>0</v>
      </c>
    </row>
    <row r="1069" spans="1:11" x14ac:dyDescent="0.25">
      <c r="A1069" s="1">
        <v>42080.417361111111</v>
      </c>
      <c r="B1069" s="3">
        <f t="shared" si="96"/>
        <v>2015</v>
      </c>
      <c r="C1069" s="3">
        <f t="shared" si="97"/>
        <v>3</v>
      </c>
      <c r="D1069" s="3">
        <f t="shared" si="98"/>
        <v>10</v>
      </c>
      <c r="E1069" s="3">
        <f t="shared" si="99"/>
        <v>17</v>
      </c>
      <c r="F1069" s="3" t="str">
        <f t="shared" si="100"/>
        <v>201531017</v>
      </c>
      <c r="G1069">
        <f t="shared" si="101"/>
        <v>8.359375</v>
      </c>
      <c r="H1069">
        <v>1.3</v>
      </c>
      <c r="I1069">
        <v>0.79</v>
      </c>
      <c r="J1069">
        <v>1025</v>
      </c>
      <c r="K1069">
        <v>0</v>
      </c>
    </row>
    <row r="1070" spans="1:11" x14ac:dyDescent="0.25">
      <c r="A1070" s="1">
        <v>42080.418055555558</v>
      </c>
      <c r="B1070" s="3">
        <f t="shared" si="96"/>
        <v>2015</v>
      </c>
      <c r="C1070" s="3">
        <f t="shared" si="97"/>
        <v>3</v>
      </c>
      <c r="D1070" s="3">
        <f t="shared" si="98"/>
        <v>10</v>
      </c>
      <c r="E1070" s="3">
        <f t="shared" si="99"/>
        <v>17</v>
      </c>
      <c r="F1070" s="3" t="str">
        <f t="shared" si="100"/>
        <v>201531017</v>
      </c>
      <c r="G1070">
        <f t="shared" si="101"/>
        <v>8.375</v>
      </c>
      <c r="H1070">
        <v>1.3</v>
      </c>
      <c r="I1070">
        <v>0.79</v>
      </c>
      <c r="J1070">
        <v>1025</v>
      </c>
      <c r="K1070">
        <v>0</v>
      </c>
    </row>
    <row r="1071" spans="1:11" x14ac:dyDescent="0.25">
      <c r="A1071" s="1">
        <v>42080.418749999997</v>
      </c>
      <c r="B1071" s="3">
        <f t="shared" si="96"/>
        <v>2015</v>
      </c>
      <c r="C1071" s="3">
        <f t="shared" si="97"/>
        <v>3</v>
      </c>
      <c r="D1071" s="3">
        <f t="shared" si="98"/>
        <v>10</v>
      </c>
      <c r="E1071" s="3">
        <f t="shared" si="99"/>
        <v>17</v>
      </c>
      <c r="F1071" s="3" t="str">
        <f t="shared" si="100"/>
        <v>201531017</v>
      </c>
      <c r="G1071">
        <f t="shared" si="101"/>
        <v>8.390625</v>
      </c>
      <c r="H1071">
        <v>1.3</v>
      </c>
      <c r="I1071">
        <v>0.79</v>
      </c>
      <c r="J1071">
        <v>1025</v>
      </c>
      <c r="K1071">
        <v>0</v>
      </c>
    </row>
    <row r="1072" spans="1:11" x14ac:dyDescent="0.25">
      <c r="A1072" s="1">
        <v>42080.419444444444</v>
      </c>
      <c r="B1072" s="3">
        <f t="shared" si="96"/>
        <v>2015</v>
      </c>
      <c r="C1072" s="3">
        <f t="shared" si="97"/>
        <v>3</v>
      </c>
      <c r="D1072" s="3">
        <f t="shared" si="98"/>
        <v>10</v>
      </c>
      <c r="E1072" s="3">
        <f t="shared" si="99"/>
        <v>17</v>
      </c>
      <c r="F1072" s="3" t="str">
        <f t="shared" si="100"/>
        <v>201531017</v>
      </c>
      <c r="G1072">
        <f t="shared" si="101"/>
        <v>8.40625</v>
      </c>
      <c r="H1072">
        <v>1.3</v>
      </c>
      <c r="I1072">
        <v>0.79</v>
      </c>
      <c r="J1072">
        <v>1025</v>
      </c>
      <c r="K1072">
        <v>0</v>
      </c>
    </row>
    <row r="1073" spans="1:11" x14ac:dyDescent="0.25">
      <c r="A1073" s="1">
        <v>42080.420138888891</v>
      </c>
      <c r="B1073" s="3">
        <f t="shared" si="96"/>
        <v>2015</v>
      </c>
      <c r="C1073" s="3">
        <f t="shared" si="97"/>
        <v>3</v>
      </c>
      <c r="D1073" s="3">
        <f t="shared" si="98"/>
        <v>10</v>
      </c>
      <c r="E1073" s="3">
        <f t="shared" si="99"/>
        <v>17</v>
      </c>
      <c r="F1073" s="3" t="str">
        <f t="shared" si="100"/>
        <v>201531017</v>
      </c>
      <c r="G1073">
        <f t="shared" si="101"/>
        <v>8.421875</v>
      </c>
      <c r="H1073">
        <v>1.3</v>
      </c>
      <c r="I1073">
        <v>0.79</v>
      </c>
      <c r="J1073">
        <v>1025</v>
      </c>
      <c r="K1073">
        <v>0</v>
      </c>
    </row>
    <row r="1074" spans="1:11" x14ac:dyDescent="0.25">
      <c r="A1074" s="1">
        <v>42080.42083333333</v>
      </c>
      <c r="B1074" s="3">
        <f t="shared" si="96"/>
        <v>2015</v>
      </c>
      <c r="C1074" s="3">
        <f t="shared" si="97"/>
        <v>3</v>
      </c>
      <c r="D1074" s="3">
        <f t="shared" si="98"/>
        <v>10</v>
      </c>
      <c r="E1074" s="3">
        <f t="shared" si="99"/>
        <v>17</v>
      </c>
      <c r="F1074" s="3" t="str">
        <f t="shared" si="100"/>
        <v>201531017</v>
      </c>
      <c r="G1074">
        <f t="shared" si="101"/>
        <v>8.4375</v>
      </c>
      <c r="H1074">
        <v>1.3</v>
      </c>
      <c r="I1074">
        <v>0.79</v>
      </c>
      <c r="J1074">
        <v>1025</v>
      </c>
      <c r="K1074">
        <v>0</v>
      </c>
    </row>
    <row r="1075" spans="1:11" x14ac:dyDescent="0.25">
      <c r="A1075" s="1">
        <v>42080.421527777777</v>
      </c>
      <c r="B1075" s="3">
        <f t="shared" si="96"/>
        <v>2015</v>
      </c>
      <c r="C1075" s="3">
        <f t="shared" si="97"/>
        <v>3</v>
      </c>
      <c r="D1075" s="3">
        <f t="shared" si="98"/>
        <v>10</v>
      </c>
      <c r="E1075" s="3">
        <f t="shared" si="99"/>
        <v>17</v>
      </c>
      <c r="F1075" s="3" t="str">
        <f t="shared" si="100"/>
        <v>201531017</v>
      </c>
      <c r="G1075">
        <f t="shared" si="101"/>
        <v>8.453125</v>
      </c>
      <c r="H1075">
        <v>1.3</v>
      </c>
      <c r="I1075">
        <v>0.79</v>
      </c>
      <c r="J1075">
        <v>1025</v>
      </c>
      <c r="K1075">
        <v>0</v>
      </c>
    </row>
    <row r="1076" spans="1:11" x14ac:dyDescent="0.25">
      <c r="A1076" s="1">
        <v>42080.422222222223</v>
      </c>
      <c r="B1076" s="3">
        <f t="shared" si="96"/>
        <v>2015</v>
      </c>
      <c r="C1076" s="3">
        <f t="shared" si="97"/>
        <v>3</v>
      </c>
      <c r="D1076" s="3">
        <f t="shared" si="98"/>
        <v>10</v>
      </c>
      <c r="E1076" s="3">
        <f t="shared" si="99"/>
        <v>17</v>
      </c>
      <c r="F1076" s="3" t="str">
        <f t="shared" si="100"/>
        <v>201531017</v>
      </c>
      <c r="G1076">
        <f t="shared" si="101"/>
        <v>8.46875</v>
      </c>
      <c r="H1076">
        <v>1.3</v>
      </c>
      <c r="I1076">
        <v>0.79</v>
      </c>
      <c r="J1076">
        <v>1025</v>
      </c>
      <c r="K1076">
        <v>0</v>
      </c>
    </row>
    <row r="1077" spans="1:11" x14ac:dyDescent="0.25">
      <c r="A1077" s="1">
        <v>42080.42291666667</v>
      </c>
      <c r="B1077" s="3">
        <f t="shared" si="96"/>
        <v>2015</v>
      </c>
      <c r="C1077" s="3">
        <f t="shared" si="97"/>
        <v>3</v>
      </c>
      <c r="D1077" s="3">
        <f t="shared" si="98"/>
        <v>10</v>
      </c>
      <c r="E1077" s="3">
        <f t="shared" si="99"/>
        <v>17</v>
      </c>
      <c r="F1077" s="3" t="str">
        <f t="shared" si="100"/>
        <v>201531017</v>
      </c>
      <c r="G1077">
        <f t="shared" si="101"/>
        <v>8.484375</v>
      </c>
      <c r="H1077">
        <v>1.3</v>
      </c>
      <c r="I1077">
        <v>0.79</v>
      </c>
      <c r="J1077">
        <v>1025</v>
      </c>
      <c r="K1077">
        <v>0</v>
      </c>
    </row>
    <row r="1078" spans="1:11" x14ac:dyDescent="0.25">
      <c r="A1078" s="1">
        <v>42080.423611111109</v>
      </c>
      <c r="B1078" s="3">
        <f t="shared" si="96"/>
        <v>2015</v>
      </c>
      <c r="C1078" s="3">
        <f t="shared" si="97"/>
        <v>3</v>
      </c>
      <c r="D1078" s="3">
        <f t="shared" si="98"/>
        <v>10</v>
      </c>
      <c r="E1078" s="3">
        <f t="shared" si="99"/>
        <v>17</v>
      </c>
      <c r="F1078" s="3" t="str">
        <f t="shared" si="100"/>
        <v>201531017</v>
      </c>
      <c r="G1078">
        <f t="shared" si="101"/>
        <v>8.5</v>
      </c>
      <c r="H1078">
        <v>1.3</v>
      </c>
      <c r="I1078">
        <v>0.79</v>
      </c>
      <c r="J1078">
        <v>1025</v>
      </c>
      <c r="K1078">
        <v>0</v>
      </c>
    </row>
    <row r="1079" spans="1:11" x14ac:dyDescent="0.25">
      <c r="A1079" s="1">
        <v>42080.424305555556</v>
      </c>
      <c r="B1079" s="3">
        <f t="shared" si="96"/>
        <v>2015</v>
      </c>
      <c r="C1079" s="3">
        <f t="shared" si="97"/>
        <v>3</v>
      </c>
      <c r="D1079" s="3">
        <f t="shared" si="98"/>
        <v>10</v>
      </c>
      <c r="E1079" s="3">
        <f t="shared" si="99"/>
        <v>17</v>
      </c>
      <c r="F1079" s="3" t="str">
        <f t="shared" si="100"/>
        <v>201531017</v>
      </c>
      <c r="G1079">
        <f t="shared" si="101"/>
        <v>8.515625</v>
      </c>
      <c r="H1079">
        <v>1.3</v>
      </c>
      <c r="I1079">
        <v>0.79</v>
      </c>
      <c r="J1079">
        <v>1025</v>
      </c>
      <c r="K1079">
        <v>0</v>
      </c>
    </row>
    <row r="1080" spans="1:11" x14ac:dyDescent="0.25">
      <c r="A1080" s="1">
        <v>42080.425000000003</v>
      </c>
      <c r="B1080" s="3">
        <f t="shared" si="96"/>
        <v>2015</v>
      </c>
      <c r="C1080" s="3">
        <f t="shared" si="97"/>
        <v>3</v>
      </c>
      <c r="D1080" s="3">
        <f t="shared" si="98"/>
        <v>10</v>
      </c>
      <c r="E1080" s="3">
        <f t="shared" si="99"/>
        <v>17</v>
      </c>
      <c r="F1080" s="3" t="str">
        <f t="shared" si="100"/>
        <v>201531017</v>
      </c>
      <c r="G1080">
        <f t="shared" si="101"/>
        <v>8.53125</v>
      </c>
      <c r="H1080">
        <v>1.3</v>
      </c>
      <c r="I1080">
        <v>0.79</v>
      </c>
      <c r="J1080">
        <v>1025</v>
      </c>
      <c r="K1080">
        <v>0</v>
      </c>
    </row>
    <row r="1081" spans="1:11" x14ac:dyDescent="0.25">
      <c r="A1081" s="1">
        <v>42080.425694444442</v>
      </c>
      <c r="B1081" s="3">
        <f t="shared" si="96"/>
        <v>2015</v>
      </c>
      <c r="C1081" s="3">
        <f t="shared" si="97"/>
        <v>3</v>
      </c>
      <c r="D1081" s="3">
        <f t="shared" si="98"/>
        <v>10</v>
      </c>
      <c r="E1081" s="3">
        <f t="shared" si="99"/>
        <v>17</v>
      </c>
      <c r="F1081" s="3" t="str">
        <f t="shared" si="100"/>
        <v>201531017</v>
      </c>
      <c r="G1081">
        <f t="shared" si="101"/>
        <v>8.546875</v>
      </c>
      <c r="H1081">
        <v>1.3</v>
      </c>
      <c r="I1081">
        <v>0.79</v>
      </c>
      <c r="J1081">
        <v>1025</v>
      </c>
      <c r="K1081">
        <v>0</v>
      </c>
    </row>
    <row r="1082" spans="1:11" x14ac:dyDescent="0.25">
      <c r="A1082" s="1">
        <v>42080.426388888889</v>
      </c>
      <c r="B1082" s="3">
        <f t="shared" si="96"/>
        <v>2015</v>
      </c>
      <c r="C1082" s="3">
        <f t="shared" si="97"/>
        <v>3</v>
      </c>
      <c r="D1082" s="3">
        <f t="shared" si="98"/>
        <v>10</v>
      </c>
      <c r="E1082" s="3">
        <f t="shared" si="99"/>
        <v>17</v>
      </c>
      <c r="F1082" s="3" t="str">
        <f t="shared" si="100"/>
        <v>201531017</v>
      </c>
      <c r="G1082">
        <f t="shared" si="101"/>
        <v>8.5625</v>
      </c>
      <c r="H1082">
        <v>1.3</v>
      </c>
      <c r="I1082">
        <v>0.79</v>
      </c>
      <c r="J1082">
        <v>1025</v>
      </c>
      <c r="K1082">
        <v>0</v>
      </c>
    </row>
    <row r="1083" spans="1:11" x14ac:dyDescent="0.25">
      <c r="A1083" s="1">
        <v>42080.427083333336</v>
      </c>
      <c r="B1083" s="3">
        <f t="shared" si="96"/>
        <v>2015</v>
      </c>
      <c r="C1083" s="3">
        <f t="shared" si="97"/>
        <v>3</v>
      </c>
      <c r="D1083" s="3">
        <f t="shared" si="98"/>
        <v>10</v>
      </c>
      <c r="E1083" s="3">
        <f t="shared" si="99"/>
        <v>17</v>
      </c>
      <c r="F1083" s="3" t="str">
        <f t="shared" si="100"/>
        <v>201531017</v>
      </c>
      <c r="G1083">
        <f t="shared" si="101"/>
        <v>8.578125</v>
      </c>
      <c r="H1083">
        <v>1.3</v>
      </c>
      <c r="I1083">
        <v>0.79</v>
      </c>
      <c r="J1083">
        <v>1025</v>
      </c>
      <c r="K1083">
        <v>0</v>
      </c>
    </row>
    <row r="1084" spans="1:11" x14ac:dyDescent="0.25">
      <c r="A1084" s="1">
        <v>42080.427777777775</v>
      </c>
      <c r="B1084" s="3">
        <f t="shared" si="96"/>
        <v>2015</v>
      </c>
      <c r="C1084" s="3">
        <f t="shared" si="97"/>
        <v>3</v>
      </c>
      <c r="D1084" s="3">
        <f t="shared" si="98"/>
        <v>10</v>
      </c>
      <c r="E1084" s="3">
        <f t="shared" si="99"/>
        <v>17</v>
      </c>
      <c r="F1084" s="3" t="str">
        <f t="shared" si="100"/>
        <v>201531017</v>
      </c>
      <c r="G1084">
        <f t="shared" si="101"/>
        <v>8.59375</v>
      </c>
      <c r="H1084">
        <v>1.3</v>
      </c>
      <c r="I1084">
        <v>0.79</v>
      </c>
      <c r="J1084">
        <v>1025</v>
      </c>
      <c r="K1084">
        <v>0</v>
      </c>
    </row>
    <row r="1085" spans="1:11" x14ac:dyDescent="0.25">
      <c r="A1085" s="1">
        <v>42080.428472222222</v>
      </c>
      <c r="B1085" s="3">
        <f t="shared" si="96"/>
        <v>2015</v>
      </c>
      <c r="C1085" s="3">
        <f t="shared" si="97"/>
        <v>3</v>
      </c>
      <c r="D1085" s="3">
        <f t="shared" si="98"/>
        <v>10</v>
      </c>
      <c r="E1085" s="3">
        <f t="shared" si="99"/>
        <v>17</v>
      </c>
      <c r="F1085" s="3" t="str">
        <f t="shared" si="100"/>
        <v>201531017</v>
      </c>
      <c r="G1085">
        <f t="shared" si="101"/>
        <v>8.609375</v>
      </c>
      <c r="H1085">
        <v>1.3</v>
      </c>
      <c r="I1085">
        <v>0.79</v>
      </c>
      <c r="J1085">
        <v>1025</v>
      </c>
      <c r="K1085">
        <v>0</v>
      </c>
    </row>
    <row r="1086" spans="1:11" x14ac:dyDescent="0.25">
      <c r="A1086" s="1">
        <v>42080.429166666669</v>
      </c>
      <c r="B1086" s="3">
        <f t="shared" si="96"/>
        <v>2015</v>
      </c>
      <c r="C1086" s="3">
        <f t="shared" si="97"/>
        <v>3</v>
      </c>
      <c r="D1086" s="3">
        <f t="shared" si="98"/>
        <v>10</v>
      </c>
      <c r="E1086" s="3">
        <f t="shared" si="99"/>
        <v>17</v>
      </c>
      <c r="F1086" s="3" t="str">
        <f t="shared" si="100"/>
        <v>201531017</v>
      </c>
      <c r="G1086">
        <f t="shared" si="101"/>
        <v>8.625</v>
      </c>
      <c r="H1086">
        <v>1.3</v>
      </c>
      <c r="I1086">
        <v>0.79</v>
      </c>
      <c r="J1086">
        <v>1025</v>
      </c>
      <c r="K1086">
        <v>0</v>
      </c>
    </row>
    <row r="1087" spans="1:11" x14ac:dyDescent="0.25">
      <c r="A1087" s="1">
        <v>42080.429861111108</v>
      </c>
      <c r="B1087" s="3">
        <f t="shared" si="96"/>
        <v>2015</v>
      </c>
      <c r="C1087" s="3">
        <f t="shared" si="97"/>
        <v>3</v>
      </c>
      <c r="D1087" s="3">
        <f t="shared" si="98"/>
        <v>10</v>
      </c>
      <c r="E1087" s="3">
        <f t="shared" si="99"/>
        <v>17</v>
      </c>
      <c r="F1087" s="3" t="str">
        <f t="shared" si="100"/>
        <v>201531017</v>
      </c>
      <c r="G1087">
        <f t="shared" si="101"/>
        <v>8.640625</v>
      </c>
      <c r="H1087">
        <v>1.3</v>
      </c>
      <c r="I1087">
        <v>0.79</v>
      </c>
      <c r="J1087">
        <v>1025</v>
      </c>
      <c r="K1087">
        <v>0</v>
      </c>
    </row>
    <row r="1088" spans="1:11" x14ac:dyDescent="0.25">
      <c r="A1088" s="1">
        <v>42080.430555555555</v>
      </c>
      <c r="B1088" s="3">
        <f t="shared" si="96"/>
        <v>2015</v>
      </c>
      <c r="C1088" s="3">
        <f t="shared" si="97"/>
        <v>3</v>
      </c>
      <c r="D1088" s="3">
        <f t="shared" si="98"/>
        <v>10</v>
      </c>
      <c r="E1088" s="3">
        <f t="shared" si="99"/>
        <v>17</v>
      </c>
      <c r="F1088" s="3" t="str">
        <f t="shared" si="100"/>
        <v>201531017</v>
      </c>
      <c r="G1088">
        <f t="shared" si="101"/>
        <v>8.65625</v>
      </c>
      <c r="H1088">
        <v>1.3</v>
      </c>
      <c r="I1088">
        <v>0.79</v>
      </c>
      <c r="J1088">
        <v>1025</v>
      </c>
      <c r="K1088">
        <v>0</v>
      </c>
    </row>
    <row r="1089" spans="1:11" x14ac:dyDescent="0.25">
      <c r="A1089" s="1">
        <v>42080.431250000001</v>
      </c>
      <c r="B1089" s="3">
        <f t="shared" si="96"/>
        <v>2015</v>
      </c>
      <c r="C1089" s="3">
        <f t="shared" si="97"/>
        <v>3</v>
      </c>
      <c r="D1089" s="3">
        <f t="shared" si="98"/>
        <v>10</v>
      </c>
      <c r="E1089" s="3">
        <f t="shared" si="99"/>
        <v>17</v>
      </c>
      <c r="F1089" s="3" t="str">
        <f t="shared" si="100"/>
        <v>201531017</v>
      </c>
      <c r="G1089">
        <f t="shared" si="101"/>
        <v>8.671875</v>
      </c>
      <c r="H1089">
        <v>1.3</v>
      </c>
      <c r="I1089">
        <v>0.79</v>
      </c>
      <c r="J1089">
        <v>1025</v>
      </c>
      <c r="K1089">
        <v>0</v>
      </c>
    </row>
    <row r="1090" spans="1:11" x14ac:dyDescent="0.25">
      <c r="A1090" s="1">
        <v>42080.431944444441</v>
      </c>
      <c r="B1090" s="3">
        <f t="shared" si="96"/>
        <v>2015</v>
      </c>
      <c r="C1090" s="3">
        <f t="shared" si="97"/>
        <v>3</v>
      </c>
      <c r="D1090" s="3">
        <f t="shared" si="98"/>
        <v>10</v>
      </c>
      <c r="E1090" s="3">
        <f t="shared" si="99"/>
        <v>17</v>
      </c>
      <c r="F1090" s="3" t="str">
        <f t="shared" si="100"/>
        <v>201531017</v>
      </c>
      <c r="G1090">
        <f t="shared" si="101"/>
        <v>8.6875</v>
      </c>
      <c r="H1090">
        <v>1.3</v>
      </c>
      <c r="I1090">
        <v>0.79</v>
      </c>
      <c r="J1090">
        <v>1025</v>
      </c>
      <c r="K1090">
        <v>0</v>
      </c>
    </row>
    <row r="1091" spans="1:11" x14ac:dyDescent="0.25">
      <c r="A1091" s="1">
        <v>42080.432638888888</v>
      </c>
      <c r="B1091" s="3">
        <f t="shared" ref="B1091:B1154" si="102">YEAR(A1091)</f>
        <v>2015</v>
      </c>
      <c r="C1091" s="3">
        <f t="shared" ref="C1091:C1154" si="103">MONTH(A1091)</f>
        <v>3</v>
      </c>
      <c r="D1091" s="3">
        <f t="shared" ref="D1091:D1154" si="104">HOUR(A1091)</f>
        <v>10</v>
      </c>
      <c r="E1091" s="3">
        <f t="shared" ref="E1091:E1154" si="105">DAY(A1091)</f>
        <v>17</v>
      </c>
      <c r="F1091" s="3" t="str">
        <f t="shared" ref="F1091:F1154" si="106">B1091&amp;C1091&amp;D1091&amp;E1091</f>
        <v>201531017</v>
      </c>
      <c r="G1091">
        <f t="shared" si="101"/>
        <v>8.703125</v>
      </c>
      <c r="H1091">
        <v>1.3</v>
      </c>
      <c r="I1091">
        <v>0.79</v>
      </c>
      <c r="J1091">
        <v>1025</v>
      </c>
      <c r="K1091">
        <v>0</v>
      </c>
    </row>
    <row r="1092" spans="1:11" x14ac:dyDescent="0.25">
      <c r="A1092" s="1">
        <v>42080.433333333334</v>
      </c>
      <c r="B1092" s="3">
        <f t="shared" si="102"/>
        <v>2015</v>
      </c>
      <c r="C1092" s="3">
        <f t="shared" si="103"/>
        <v>3</v>
      </c>
      <c r="D1092" s="3">
        <f t="shared" si="104"/>
        <v>10</v>
      </c>
      <c r="E1092" s="3">
        <f t="shared" si="105"/>
        <v>17</v>
      </c>
      <c r="F1092" s="3" t="str">
        <f t="shared" si="106"/>
        <v>201531017</v>
      </c>
      <c r="G1092">
        <f t="shared" si="101"/>
        <v>8.71875</v>
      </c>
      <c r="H1092">
        <v>1.3</v>
      </c>
      <c r="I1092">
        <v>0.79</v>
      </c>
      <c r="J1092">
        <v>1025</v>
      </c>
      <c r="K1092">
        <v>0</v>
      </c>
    </row>
    <row r="1093" spans="1:11" x14ac:dyDescent="0.25">
      <c r="A1093" s="1">
        <v>42080.434027777781</v>
      </c>
      <c r="B1093" s="3">
        <f t="shared" si="102"/>
        <v>2015</v>
      </c>
      <c r="C1093" s="3">
        <f t="shared" si="103"/>
        <v>3</v>
      </c>
      <c r="D1093" s="3">
        <f t="shared" si="104"/>
        <v>10</v>
      </c>
      <c r="E1093" s="3">
        <f t="shared" si="105"/>
        <v>17</v>
      </c>
      <c r="F1093" s="3" t="str">
        <f t="shared" si="106"/>
        <v>201531017</v>
      </c>
      <c r="G1093">
        <f t="shared" si="101"/>
        <v>8.734375</v>
      </c>
      <c r="H1093">
        <v>1.3</v>
      </c>
      <c r="I1093">
        <v>0.79</v>
      </c>
      <c r="J1093">
        <v>1025</v>
      </c>
      <c r="K1093">
        <v>0</v>
      </c>
    </row>
    <row r="1094" spans="1:11" x14ac:dyDescent="0.25">
      <c r="A1094" s="1">
        <v>42080.43472222222</v>
      </c>
      <c r="B1094" s="3">
        <f t="shared" si="102"/>
        <v>2015</v>
      </c>
      <c r="C1094" s="3">
        <f t="shared" si="103"/>
        <v>3</v>
      </c>
      <c r="D1094" s="3">
        <f t="shared" si="104"/>
        <v>10</v>
      </c>
      <c r="E1094" s="3">
        <f t="shared" si="105"/>
        <v>17</v>
      </c>
      <c r="F1094" s="3" t="str">
        <f t="shared" si="106"/>
        <v>201531017</v>
      </c>
      <c r="G1094">
        <f t="shared" si="101"/>
        <v>8.75</v>
      </c>
      <c r="H1094">
        <v>1.3</v>
      </c>
      <c r="I1094">
        <v>0.79</v>
      </c>
      <c r="J1094">
        <v>1025</v>
      </c>
      <c r="K1094">
        <v>0</v>
      </c>
    </row>
    <row r="1095" spans="1:11" x14ac:dyDescent="0.25">
      <c r="A1095" s="1">
        <v>42080.435416666667</v>
      </c>
      <c r="B1095" s="3">
        <f t="shared" si="102"/>
        <v>2015</v>
      </c>
      <c r="C1095" s="3">
        <f t="shared" si="103"/>
        <v>3</v>
      </c>
      <c r="D1095" s="3">
        <f t="shared" si="104"/>
        <v>10</v>
      </c>
      <c r="E1095" s="3">
        <f t="shared" si="105"/>
        <v>17</v>
      </c>
      <c r="F1095" s="3" t="str">
        <f t="shared" si="106"/>
        <v>201531017</v>
      </c>
      <c r="G1095">
        <f t="shared" si="101"/>
        <v>8.765625</v>
      </c>
      <c r="H1095">
        <v>1.3</v>
      </c>
      <c r="I1095">
        <v>0.79</v>
      </c>
      <c r="J1095">
        <v>1025</v>
      </c>
      <c r="K1095">
        <v>0</v>
      </c>
    </row>
    <row r="1096" spans="1:11" x14ac:dyDescent="0.25">
      <c r="A1096" s="1">
        <v>42080.436111111114</v>
      </c>
      <c r="B1096" s="3">
        <f t="shared" si="102"/>
        <v>2015</v>
      </c>
      <c r="C1096" s="3">
        <f t="shared" si="103"/>
        <v>3</v>
      </c>
      <c r="D1096" s="3">
        <f t="shared" si="104"/>
        <v>10</v>
      </c>
      <c r="E1096" s="3">
        <f t="shared" si="105"/>
        <v>17</v>
      </c>
      <c r="F1096" s="3" t="str">
        <f t="shared" si="106"/>
        <v>201531017</v>
      </c>
      <c r="G1096">
        <f t="shared" si="101"/>
        <v>8.78125</v>
      </c>
      <c r="H1096">
        <v>1.3</v>
      </c>
      <c r="I1096">
        <v>0.79</v>
      </c>
      <c r="J1096">
        <v>1025</v>
      </c>
      <c r="K1096">
        <v>0</v>
      </c>
    </row>
    <row r="1097" spans="1:11" x14ac:dyDescent="0.25">
      <c r="A1097" s="1">
        <v>42080.436805555553</v>
      </c>
      <c r="B1097" s="3">
        <f t="shared" si="102"/>
        <v>2015</v>
      </c>
      <c r="C1097" s="3">
        <f t="shared" si="103"/>
        <v>3</v>
      </c>
      <c r="D1097" s="3">
        <f t="shared" si="104"/>
        <v>10</v>
      </c>
      <c r="E1097" s="3">
        <f t="shared" si="105"/>
        <v>17</v>
      </c>
      <c r="F1097" s="3" t="str">
        <f t="shared" si="106"/>
        <v>201531017</v>
      </c>
      <c r="G1097">
        <f t="shared" si="101"/>
        <v>8.796875</v>
      </c>
      <c r="H1097">
        <v>1.3</v>
      </c>
      <c r="I1097">
        <v>0.79</v>
      </c>
      <c r="J1097">
        <v>1025</v>
      </c>
      <c r="K1097">
        <v>0</v>
      </c>
    </row>
    <row r="1098" spans="1:11" x14ac:dyDescent="0.25">
      <c r="A1098" s="1">
        <v>42080.4375</v>
      </c>
      <c r="B1098" s="3">
        <f t="shared" si="102"/>
        <v>2015</v>
      </c>
      <c r="C1098" s="3">
        <f t="shared" si="103"/>
        <v>3</v>
      </c>
      <c r="D1098" s="3">
        <f t="shared" si="104"/>
        <v>10</v>
      </c>
      <c r="E1098" s="3">
        <f t="shared" si="105"/>
        <v>17</v>
      </c>
      <c r="F1098" s="3" t="str">
        <f t="shared" si="106"/>
        <v>201531017</v>
      </c>
      <c r="G1098">
        <f t="shared" si="101"/>
        <v>8.8125</v>
      </c>
      <c r="H1098">
        <v>1.3</v>
      </c>
      <c r="I1098">
        <v>0.79</v>
      </c>
      <c r="J1098">
        <v>1025</v>
      </c>
      <c r="K1098">
        <v>0</v>
      </c>
    </row>
    <row r="1099" spans="1:11" x14ac:dyDescent="0.25">
      <c r="A1099" s="1">
        <v>42080.438194444447</v>
      </c>
      <c r="B1099" s="3">
        <f t="shared" si="102"/>
        <v>2015</v>
      </c>
      <c r="C1099" s="3">
        <f t="shared" si="103"/>
        <v>3</v>
      </c>
      <c r="D1099" s="3">
        <f t="shared" si="104"/>
        <v>10</v>
      </c>
      <c r="E1099" s="3">
        <f t="shared" si="105"/>
        <v>17</v>
      </c>
      <c r="F1099" s="3" t="str">
        <f t="shared" si="106"/>
        <v>201531017</v>
      </c>
      <c r="G1099">
        <f t="shared" si="101"/>
        <v>8.828125</v>
      </c>
      <c r="H1099">
        <v>1.3</v>
      </c>
      <c r="I1099">
        <v>0.79</v>
      </c>
      <c r="J1099">
        <v>1025</v>
      </c>
      <c r="K1099">
        <v>0</v>
      </c>
    </row>
    <row r="1100" spans="1:11" x14ac:dyDescent="0.25">
      <c r="A1100" s="1">
        <v>42080.438888888886</v>
      </c>
      <c r="B1100" s="3">
        <f t="shared" si="102"/>
        <v>2015</v>
      </c>
      <c r="C1100" s="3">
        <f t="shared" si="103"/>
        <v>3</v>
      </c>
      <c r="D1100" s="3">
        <f t="shared" si="104"/>
        <v>10</v>
      </c>
      <c r="E1100" s="3">
        <f t="shared" si="105"/>
        <v>17</v>
      </c>
      <c r="F1100" s="3" t="str">
        <f t="shared" si="106"/>
        <v>201531017</v>
      </c>
      <c r="G1100">
        <f t="shared" si="101"/>
        <v>8.84375</v>
      </c>
      <c r="H1100">
        <v>1.3</v>
      </c>
      <c r="I1100">
        <v>0.79</v>
      </c>
      <c r="J1100">
        <v>1025</v>
      </c>
      <c r="K1100">
        <v>0</v>
      </c>
    </row>
    <row r="1101" spans="1:11" x14ac:dyDescent="0.25">
      <c r="A1101" s="1">
        <v>42080.439583333333</v>
      </c>
      <c r="B1101" s="3">
        <f t="shared" si="102"/>
        <v>2015</v>
      </c>
      <c r="C1101" s="3">
        <f t="shared" si="103"/>
        <v>3</v>
      </c>
      <c r="D1101" s="3">
        <f t="shared" si="104"/>
        <v>10</v>
      </c>
      <c r="E1101" s="3">
        <f t="shared" si="105"/>
        <v>17</v>
      </c>
      <c r="F1101" s="3" t="str">
        <f t="shared" si="106"/>
        <v>201531017</v>
      </c>
      <c r="G1101">
        <f t="shared" si="101"/>
        <v>8.859375</v>
      </c>
      <c r="H1101">
        <v>1.3</v>
      </c>
      <c r="I1101">
        <v>0.79</v>
      </c>
      <c r="J1101">
        <v>1025</v>
      </c>
      <c r="K1101">
        <v>0</v>
      </c>
    </row>
    <row r="1102" spans="1:11" x14ac:dyDescent="0.25">
      <c r="A1102" s="1">
        <v>42080.44027777778</v>
      </c>
      <c r="B1102" s="3">
        <f t="shared" si="102"/>
        <v>2015</v>
      </c>
      <c r="C1102" s="3">
        <f t="shared" si="103"/>
        <v>3</v>
      </c>
      <c r="D1102" s="3">
        <f t="shared" si="104"/>
        <v>10</v>
      </c>
      <c r="E1102" s="3">
        <f t="shared" si="105"/>
        <v>17</v>
      </c>
      <c r="F1102" s="3" t="str">
        <f t="shared" si="106"/>
        <v>201531017</v>
      </c>
      <c r="G1102">
        <f t="shared" si="101"/>
        <v>8.875</v>
      </c>
      <c r="H1102">
        <v>1.3</v>
      </c>
      <c r="I1102">
        <v>0.79</v>
      </c>
      <c r="J1102">
        <v>1025</v>
      </c>
      <c r="K1102">
        <v>0</v>
      </c>
    </row>
    <row r="1103" spans="1:11" x14ac:dyDescent="0.25">
      <c r="A1103" s="1">
        <v>42080.440972222219</v>
      </c>
      <c r="B1103" s="3">
        <f t="shared" si="102"/>
        <v>2015</v>
      </c>
      <c r="C1103" s="3">
        <f t="shared" si="103"/>
        <v>3</v>
      </c>
      <c r="D1103" s="3">
        <f t="shared" si="104"/>
        <v>10</v>
      </c>
      <c r="E1103" s="3">
        <f t="shared" si="105"/>
        <v>17</v>
      </c>
      <c r="F1103" s="3" t="str">
        <f t="shared" si="106"/>
        <v>201531017</v>
      </c>
      <c r="G1103">
        <f t="shared" si="101"/>
        <v>8.890625</v>
      </c>
      <c r="H1103">
        <v>1.3</v>
      </c>
      <c r="I1103">
        <v>0.79</v>
      </c>
      <c r="J1103">
        <v>1025</v>
      </c>
      <c r="K1103">
        <v>0</v>
      </c>
    </row>
    <row r="1104" spans="1:11" x14ac:dyDescent="0.25">
      <c r="A1104" s="1">
        <v>42080.441666666666</v>
      </c>
      <c r="B1104" s="3">
        <f t="shared" si="102"/>
        <v>2015</v>
      </c>
      <c r="C1104" s="3">
        <f t="shared" si="103"/>
        <v>3</v>
      </c>
      <c r="D1104" s="3">
        <f t="shared" si="104"/>
        <v>10</v>
      </c>
      <c r="E1104" s="3">
        <f t="shared" si="105"/>
        <v>17</v>
      </c>
      <c r="F1104" s="3" t="str">
        <f t="shared" si="106"/>
        <v>201531017</v>
      </c>
      <c r="G1104">
        <f t="shared" si="101"/>
        <v>8.90625</v>
      </c>
      <c r="H1104">
        <v>1.3</v>
      </c>
      <c r="I1104">
        <v>0.79</v>
      </c>
      <c r="J1104">
        <v>1025</v>
      </c>
      <c r="K1104">
        <v>0</v>
      </c>
    </row>
    <row r="1105" spans="1:11" x14ac:dyDescent="0.25">
      <c r="A1105" s="1">
        <v>42080.442361111112</v>
      </c>
      <c r="B1105" s="3">
        <f t="shared" si="102"/>
        <v>2015</v>
      </c>
      <c r="C1105" s="3">
        <f t="shared" si="103"/>
        <v>3</v>
      </c>
      <c r="D1105" s="3">
        <f t="shared" si="104"/>
        <v>10</v>
      </c>
      <c r="E1105" s="3">
        <f t="shared" si="105"/>
        <v>17</v>
      </c>
      <c r="F1105" s="3" t="str">
        <f t="shared" si="106"/>
        <v>201531017</v>
      </c>
      <c r="G1105">
        <f t="shared" si="101"/>
        <v>8.921875</v>
      </c>
      <c r="H1105">
        <v>1.3</v>
      </c>
      <c r="I1105">
        <v>0.79</v>
      </c>
      <c r="J1105">
        <v>1025</v>
      </c>
      <c r="K1105">
        <v>0</v>
      </c>
    </row>
    <row r="1106" spans="1:11" x14ac:dyDescent="0.25">
      <c r="A1106" s="1">
        <v>42080.443055555559</v>
      </c>
      <c r="B1106" s="3">
        <f t="shared" si="102"/>
        <v>2015</v>
      </c>
      <c r="C1106" s="3">
        <f t="shared" si="103"/>
        <v>3</v>
      </c>
      <c r="D1106" s="3">
        <f t="shared" si="104"/>
        <v>10</v>
      </c>
      <c r="E1106" s="3">
        <f t="shared" si="105"/>
        <v>17</v>
      </c>
      <c r="F1106" s="3" t="str">
        <f t="shared" si="106"/>
        <v>201531017</v>
      </c>
      <c r="G1106">
        <f t="shared" si="101"/>
        <v>8.9375</v>
      </c>
      <c r="H1106">
        <v>1.3</v>
      </c>
      <c r="I1106">
        <v>0.79</v>
      </c>
      <c r="J1106">
        <v>1025</v>
      </c>
      <c r="K1106">
        <v>0</v>
      </c>
    </row>
    <row r="1107" spans="1:11" x14ac:dyDescent="0.25">
      <c r="A1107" s="1">
        <v>42080.443749999999</v>
      </c>
      <c r="B1107" s="3">
        <f t="shared" si="102"/>
        <v>2015</v>
      </c>
      <c r="C1107" s="3">
        <f t="shared" si="103"/>
        <v>3</v>
      </c>
      <c r="D1107" s="3">
        <f t="shared" si="104"/>
        <v>10</v>
      </c>
      <c r="E1107" s="3">
        <f t="shared" si="105"/>
        <v>17</v>
      </c>
      <c r="F1107" s="3" t="str">
        <f t="shared" si="106"/>
        <v>201531017</v>
      </c>
      <c r="G1107">
        <f t="shared" si="101"/>
        <v>8.953125</v>
      </c>
      <c r="H1107">
        <v>1.3</v>
      </c>
      <c r="I1107">
        <v>0.79</v>
      </c>
      <c r="J1107">
        <v>1025</v>
      </c>
      <c r="K1107">
        <v>0</v>
      </c>
    </row>
    <row r="1108" spans="1:11" x14ac:dyDescent="0.25">
      <c r="A1108" s="1">
        <v>42080.444444444445</v>
      </c>
      <c r="B1108" s="3">
        <f t="shared" si="102"/>
        <v>2015</v>
      </c>
      <c r="C1108" s="3">
        <f t="shared" si="103"/>
        <v>3</v>
      </c>
      <c r="D1108" s="3">
        <f t="shared" si="104"/>
        <v>10</v>
      </c>
      <c r="E1108" s="3">
        <f t="shared" si="105"/>
        <v>17</v>
      </c>
      <c r="F1108" s="3" t="str">
        <f t="shared" si="106"/>
        <v>201531017</v>
      </c>
      <c r="G1108">
        <f t="shared" si="101"/>
        <v>8.96875</v>
      </c>
      <c r="H1108">
        <v>1.3</v>
      </c>
      <c r="I1108">
        <v>0.79</v>
      </c>
      <c r="J1108">
        <v>1025</v>
      </c>
      <c r="K1108">
        <v>0</v>
      </c>
    </row>
    <row r="1109" spans="1:11" x14ac:dyDescent="0.25">
      <c r="A1109" s="1">
        <v>42080.445138888892</v>
      </c>
      <c r="B1109" s="3">
        <f t="shared" si="102"/>
        <v>2015</v>
      </c>
      <c r="C1109" s="3">
        <f t="shared" si="103"/>
        <v>3</v>
      </c>
      <c r="D1109" s="3">
        <f t="shared" si="104"/>
        <v>10</v>
      </c>
      <c r="E1109" s="3">
        <f t="shared" si="105"/>
        <v>17</v>
      </c>
      <c r="F1109" s="3" t="str">
        <f t="shared" si="106"/>
        <v>201531017</v>
      </c>
      <c r="G1109">
        <f t="shared" si="101"/>
        <v>8.984375</v>
      </c>
      <c r="H1109">
        <v>1.3</v>
      </c>
      <c r="I1109">
        <v>0.79</v>
      </c>
      <c r="J1109">
        <v>1025</v>
      </c>
      <c r="K1109">
        <v>0</v>
      </c>
    </row>
    <row r="1110" spans="1:11" x14ac:dyDescent="0.25">
      <c r="A1110" s="1">
        <v>42080.445833333331</v>
      </c>
      <c r="B1110" s="3">
        <f t="shared" si="102"/>
        <v>2015</v>
      </c>
      <c r="C1110" s="3">
        <f t="shared" si="103"/>
        <v>3</v>
      </c>
      <c r="D1110" s="3">
        <f t="shared" si="104"/>
        <v>10</v>
      </c>
      <c r="E1110" s="3">
        <f t="shared" si="105"/>
        <v>17</v>
      </c>
      <c r="F1110" s="3" t="str">
        <f t="shared" si="106"/>
        <v>201531017</v>
      </c>
      <c r="G1110">
        <f t="shared" si="101"/>
        <v>9</v>
      </c>
      <c r="H1110">
        <v>1.3</v>
      </c>
      <c r="I1110">
        <v>0.79</v>
      </c>
      <c r="J1110">
        <v>1025</v>
      </c>
      <c r="K1110">
        <v>0</v>
      </c>
    </row>
    <row r="1111" spans="1:11" x14ac:dyDescent="0.25">
      <c r="A1111" s="1">
        <v>42080.446527777778</v>
      </c>
      <c r="B1111" s="3">
        <f t="shared" si="102"/>
        <v>2015</v>
      </c>
      <c r="C1111" s="3">
        <f t="shared" si="103"/>
        <v>3</v>
      </c>
      <c r="D1111" s="3">
        <f t="shared" si="104"/>
        <v>10</v>
      </c>
      <c r="E1111" s="3">
        <f t="shared" si="105"/>
        <v>17</v>
      </c>
      <c r="F1111" s="3" t="str">
        <f t="shared" si="106"/>
        <v>201531017</v>
      </c>
      <c r="G1111">
        <f t="shared" si="101"/>
        <v>9.015625</v>
      </c>
      <c r="H1111">
        <v>1.3</v>
      </c>
      <c r="I1111">
        <v>0.79</v>
      </c>
      <c r="J1111">
        <v>1025</v>
      </c>
      <c r="K1111">
        <v>0</v>
      </c>
    </row>
    <row r="1112" spans="1:11" x14ac:dyDescent="0.25">
      <c r="A1112" s="1">
        <v>42080.447222222225</v>
      </c>
      <c r="B1112" s="3">
        <f t="shared" si="102"/>
        <v>2015</v>
      </c>
      <c r="C1112" s="3">
        <f t="shared" si="103"/>
        <v>3</v>
      </c>
      <c r="D1112" s="3">
        <f t="shared" si="104"/>
        <v>10</v>
      </c>
      <c r="E1112" s="3">
        <f t="shared" si="105"/>
        <v>17</v>
      </c>
      <c r="F1112" s="3" t="str">
        <f t="shared" si="106"/>
        <v>201531017</v>
      </c>
      <c r="G1112">
        <f t="shared" ref="G1112:G1175" si="107">G1111+3/192</f>
        <v>9.03125</v>
      </c>
      <c r="H1112">
        <v>1.3</v>
      </c>
      <c r="I1112">
        <v>0.79</v>
      </c>
      <c r="J1112">
        <v>1025</v>
      </c>
      <c r="K1112">
        <v>0</v>
      </c>
    </row>
    <row r="1113" spans="1:11" x14ac:dyDescent="0.25">
      <c r="A1113" s="1">
        <v>42080.447916666664</v>
      </c>
      <c r="B1113" s="3">
        <f t="shared" si="102"/>
        <v>2015</v>
      </c>
      <c r="C1113" s="3">
        <f t="shared" si="103"/>
        <v>3</v>
      </c>
      <c r="D1113" s="3">
        <f t="shared" si="104"/>
        <v>10</v>
      </c>
      <c r="E1113" s="3">
        <f t="shared" si="105"/>
        <v>17</v>
      </c>
      <c r="F1113" s="3" t="str">
        <f t="shared" si="106"/>
        <v>201531017</v>
      </c>
      <c r="G1113">
        <f t="shared" si="107"/>
        <v>9.046875</v>
      </c>
      <c r="H1113">
        <v>1.3</v>
      </c>
      <c r="I1113">
        <v>0.79</v>
      </c>
      <c r="J1113">
        <v>1025</v>
      </c>
      <c r="K1113">
        <v>0</v>
      </c>
    </row>
    <row r="1114" spans="1:11" x14ac:dyDescent="0.25">
      <c r="A1114" s="1">
        <v>42080.448611111111</v>
      </c>
      <c r="B1114" s="3">
        <f t="shared" si="102"/>
        <v>2015</v>
      </c>
      <c r="C1114" s="3">
        <f t="shared" si="103"/>
        <v>3</v>
      </c>
      <c r="D1114" s="3">
        <f t="shared" si="104"/>
        <v>10</v>
      </c>
      <c r="E1114" s="3">
        <f t="shared" si="105"/>
        <v>17</v>
      </c>
      <c r="F1114" s="3" t="str">
        <f t="shared" si="106"/>
        <v>201531017</v>
      </c>
      <c r="G1114">
        <f t="shared" si="107"/>
        <v>9.0625</v>
      </c>
      <c r="H1114">
        <v>1.3</v>
      </c>
      <c r="I1114">
        <v>0.79</v>
      </c>
      <c r="J1114">
        <v>1025</v>
      </c>
      <c r="K1114">
        <v>0</v>
      </c>
    </row>
    <row r="1115" spans="1:11" x14ac:dyDescent="0.25">
      <c r="A1115" s="1">
        <v>42080.449305555558</v>
      </c>
      <c r="B1115" s="3">
        <f t="shared" si="102"/>
        <v>2015</v>
      </c>
      <c r="C1115" s="3">
        <f t="shared" si="103"/>
        <v>3</v>
      </c>
      <c r="D1115" s="3">
        <f t="shared" si="104"/>
        <v>10</v>
      </c>
      <c r="E1115" s="3">
        <f t="shared" si="105"/>
        <v>17</v>
      </c>
      <c r="F1115" s="3" t="str">
        <f t="shared" si="106"/>
        <v>201531017</v>
      </c>
      <c r="G1115">
        <f t="shared" si="107"/>
        <v>9.078125</v>
      </c>
      <c r="H1115">
        <v>1.3</v>
      </c>
      <c r="I1115">
        <v>0.79</v>
      </c>
      <c r="J1115">
        <v>1025</v>
      </c>
      <c r="K1115">
        <v>0</v>
      </c>
    </row>
    <row r="1116" spans="1:11" x14ac:dyDescent="0.25">
      <c r="A1116" s="1">
        <v>42080.45</v>
      </c>
      <c r="B1116" s="3">
        <f t="shared" si="102"/>
        <v>2015</v>
      </c>
      <c r="C1116" s="3">
        <f t="shared" si="103"/>
        <v>3</v>
      </c>
      <c r="D1116" s="3">
        <f t="shared" si="104"/>
        <v>10</v>
      </c>
      <c r="E1116" s="3">
        <f t="shared" si="105"/>
        <v>17</v>
      </c>
      <c r="F1116" s="3" t="str">
        <f t="shared" si="106"/>
        <v>201531017</v>
      </c>
      <c r="G1116">
        <f t="shared" si="107"/>
        <v>9.09375</v>
      </c>
      <c r="H1116">
        <v>1.3</v>
      </c>
      <c r="I1116">
        <v>0.79</v>
      </c>
      <c r="J1116">
        <v>1025</v>
      </c>
      <c r="K1116">
        <v>0</v>
      </c>
    </row>
    <row r="1117" spans="1:11" x14ac:dyDescent="0.25">
      <c r="A1117" s="1">
        <v>42080.450694444444</v>
      </c>
      <c r="B1117" s="3">
        <f t="shared" si="102"/>
        <v>2015</v>
      </c>
      <c r="C1117" s="3">
        <f t="shared" si="103"/>
        <v>3</v>
      </c>
      <c r="D1117" s="3">
        <f t="shared" si="104"/>
        <v>10</v>
      </c>
      <c r="E1117" s="3">
        <f t="shared" si="105"/>
        <v>17</v>
      </c>
      <c r="F1117" s="3" t="str">
        <f t="shared" si="106"/>
        <v>201531017</v>
      </c>
      <c r="G1117">
        <f t="shared" si="107"/>
        <v>9.109375</v>
      </c>
      <c r="H1117">
        <v>1.3</v>
      </c>
      <c r="I1117">
        <v>0.79</v>
      </c>
      <c r="J1117">
        <v>1025</v>
      </c>
      <c r="K1117">
        <v>0</v>
      </c>
    </row>
    <row r="1118" spans="1:11" x14ac:dyDescent="0.25">
      <c r="A1118" s="1">
        <v>42080.451388888891</v>
      </c>
      <c r="B1118" s="3">
        <f t="shared" si="102"/>
        <v>2015</v>
      </c>
      <c r="C1118" s="3">
        <f t="shared" si="103"/>
        <v>3</v>
      </c>
      <c r="D1118" s="3">
        <f t="shared" si="104"/>
        <v>10</v>
      </c>
      <c r="E1118" s="3">
        <f t="shared" si="105"/>
        <v>17</v>
      </c>
      <c r="F1118" s="3" t="str">
        <f t="shared" si="106"/>
        <v>201531017</v>
      </c>
      <c r="G1118">
        <f t="shared" si="107"/>
        <v>9.125</v>
      </c>
      <c r="H1118">
        <v>1.3</v>
      </c>
      <c r="I1118">
        <v>0.79</v>
      </c>
      <c r="J1118">
        <v>1025</v>
      </c>
      <c r="K1118">
        <v>0</v>
      </c>
    </row>
    <row r="1119" spans="1:11" x14ac:dyDescent="0.25">
      <c r="A1119" s="1">
        <v>42080.45208333333</v>
      </c>
      <c r="B1119" s="3">
        <f t="shared" si="102"/>
        <v>2015</v>
      </c>
      <c r="C1119" s="3">
        <f t="shared" si="103"/>
        <v>3</v>
      </c>
      <c r="D1119" s="3">
        <f t="shared" si="104"/>
        <v>10</v>
      </c>
      <c r="E1119" s="3">
        <f t="shared" si="105"/>
        <v>17</v>
      </c>
      <c r="F1119" s="3" t="str">
        <f t="shared" si="106"/>
        <v>201531017</v>
      </c>
      <c r="G1119">
        <f t="shared" si="107"/>
        <v>9.140625</v>
      </c>
      <c r="H1119">
        <v>1.3</v>
      </c>
      <c r="I1119">
        <v>0.79</v>
      </c>
      <c r="J1119">
        <v>1025</v>
      </c>
      <c r="K1119">
        <v>0</v>
      </c>
    </row>
    <row r="1120" spans="1:11" x14ac:dyDescent="0.25">
      <c r="A1120" s="1">
        <v>42080.452777777777</v>
      </c>
      <c r="B1120" s="3">
        <f t="shared" si="102"/>
        <v>2015</v>
      </c>
      <c r="C1120" s="3">
        <f t="shared" si="103"/>
        <v>3</v>
      </c>
      <c r="D1120" s="3">
        <f t="shared" si="104"/>
        <v>10</v>
      </c>
      <c r="E1120" s="3">
        <f t="shared" si="105"/>
        <v>17</v>
      </c>
      <c r="F1120" s="3" t="str">
        <f t="shared" si="106"/>
        <v>201531017</v>
      </c>
      <c r="G1120">
        <f t="shared" si="107"/>
        <v>9.15625</v>
      </c>
      <c r="H1120">
        <v>1.3</v>
      </c>
      <c r="I1120">
        <v>0.79</v>
      </c>
      <c r="J1120">
        <v>1025</v>
      </c>
      <c r="K1120">
        <v>0</v>
      </c>
    </row>
    <row r="1121" spans="1:11" x14ac:dyDescent="0.25">
      <c r="A1121" s="1">
        <v>42080.453472222223</v>
      </c>
      <c r="B1121" s="3">
        <f t="shared" si="102"/>
        <v>2015</v>
      </c>
      <c r="C1121" s="3">
        <f t="shared" si="103"/>
        <v>3</v>
      </c>
      <c r="D1121" s="3">
        <f t="shared" si="104"/>
        <v>10</v>
      </c>
      <c r="E1121" s="3">
        <f t="shared" si="105"/>
        <v>17</v>
      </c>
      <c r="F1121" s="3" t="str">
        <f t="shared" si="106"/>
        <v>201531017</v>
      </c>
      <c r="G1121">
        <f t="shared" si="107"/>
        <v>9.171875</v>
      </c>
      <c r="H1121">
        <v>1.3</v>
      </c>
      <c r="I1121">
        <v>0.79</v>
      </c>
      <c r="J1121">
        <v>1025</v>
      </c>
      <c r="K1121">
        <v>0</v>
      </c>
    </row>
    <row r="1122" spans="1:11" x14ac:dyDescent="0.25">
      <c r="A1122" s="1">
        <v>42080.45416666667</v>
      </c>
      <c r="B1122" s="3">
        <f t="shared" si="102"/>
        <v>2015</v>
      </c>
      <c r="C1122" s="3">
        <f t="shared" si="103"/>
        <v>3</v>
      </c>
      <c r="D1122" s="3">
        <f t="shared" si="104"/>
        <v>10</v>
      </c>
      <c r="E1122" s="3">
        <f t="shared" si="105"/>
        <v>17</v>
      </c>
      <c r="F1122" s="3" t="str">
        <f t="shared" si="106"/>
        <v>201531017</v>
      </c>
      <c r="G1122">
        <f t="shared" si="107"/>
        <v>9.1875</v>
      </c>
      <c r="H1122">
        <v>1.3</v>
      </c>
      <c r="I1122">
        <v>0.79</v>
      </c>
      <c r="J1122">
        <v>1025</v>
      </c>
      <c r="K1122">
        <v>0</v>
      </c>
    </row>
    <row r="1123" spans="1:11" x14ac:dyDescent="0.25">
      <c r="A1123" s="1">
        <v>42080.454861111109</v>
      </c>
      <c r="B1123" s="3">
        <f t="shared" si="102"/>
        <v>2015</v>
      </c>
      <c r="C1123" s="3">
        <f t="shared" si="103"/>
        <v>3</v>
      </c>
      <c r="D1123" s="3">
        <f t="shared" si="104"/>
        <v>10</v>
      </c>
      <c r="E1123" s="3">
        <f t="shared" si="105"/>
        <v>17</v>
      </c>
      <c r="F1123" s="3" t="str">
        <f t="shared" si="106"/>
        <v>201531017</v>
      </c>
      <c r="G1123">
        <f t="shared" si="107"/>
        <v>9.203125</v>
      </c>
      <c r="H1123">
        <v>1.3</v>
      </c>
      <c r="I1123">
        <v>0.79</v>
      </c>
      <c r="J1123">
        <v>1025</v>
      </c>
      <c r="K1123">
        <v>0</v>
      </c>
    </row>
    <row r="1124" spans="1:11" x14ac:dyDescent="0.25">
      <c r="A1124" s="1">
        <v>42080.455555555556</v>
      </c>
      <c r="B1124" s="3">
        <f t="shared" si="102"/>
        <v>2015</v>
      </c>
      <c r="C1124" s="3">
        <f t="shared" si="103"/>
        <v>3</v>
      </c>
      <c r="D1124" s="3">
        <f t="shared" si="104"/>
        <v>10</v>
      </c>
      <c r="E1124" s="3">
        <f t="shared" si="105"/>
        <v>17</v>
      </c>
      <c r="F1124" s="3" t="str">
        <f t="shared" si="106"/>
        <v>201531017</v>
      </c>
      <c r="G1124">
        <f t="shared" si="107"/>
        <v>9.21875</v>
      </c>
      <c r="H1124">
        <v>1.3</v>
      </c>
      <c r="I1124">
        <v>0.79</v>
      </c>
      <c r="J1124">
        <v>1025</v>
      </c>
      <c r="K1124">
        <v>0</v>
      </c>
    </row>
    <row r="1125" spans="1:11" x14ac:dyDescent="0.25">
      <c r="A1125" s="1">
        <v>42080.456250000003</v>
      </c>
      <c r="B1125" s="3">
        <f t="shared" si="102"/>
        <v>2015</v>
      </c>
      <c r="C1125" s="3">
        <f t="shared" si="103"/>
        <v>3</v>
      </c>
      <c r="D1125" s="3">
        <f t="shared" si="104"/>
        <v>10</v>
      </c>
      <c r="E1125" s="3">
        <f t="shared" si="105"/>
        <v>17</v>
      </c>
      <c r="F1125" s="3" t="str">
        <f t="shared" si="106"/>
        <v>201531017</v>
      </c>
      <c r="G1125">
        <f t="shared" si="107"/>
        <v>9.234375</v>
      </c>
      <c r="H1125">
        <v>1.3</v>
      </c>
      <c r="I1125">
        <v>0.79</v>
      </c>
      <c r="J1125">
        <v>1025</v>
      </c>
      <c r="K1125">
        <v>0</v>
      </c>
    </row>
    <row r="1126" spans="1:11" x14ac:dyDescent="0.25">
      <c r="A1126" s="1">
        <v>42080.456944444442</v>
      </c>
      <c r="B1126" s="3">
        <f t="shared" si="102"/>
        <v>2015</v>
      </c>
      <c r="C1126" s="3">
        <f t="shared" si="103"/>
        <v>3</v>
      </c>
      <c r="D1126" s="3">
        <f t="shared" si="104"/>
        <v>10</v>
      </c>
      <c r="E1126" s="3">
        <f t="shared" si="105"/>
        <v>17</v>
      </c>
      <c r="F1126" s="3" t="str">
        <f t="shared" si="106"/>
        <v>201531017</v>
      </c>
      <c r="G1126">
        <f t="shared" si="107"/>
        <v>9.25</v>
      </c>
      <c r="H1126">
        <v>1.3</v>
      </c>
      <c r="I1126">
        <v>0.79</v>
      </c>
      <c r="J1126">
        <v>1025</v>
      </c>
      <c r="K1126">
        <v>0</v>
      </c>
    </row>
    <row r="1127" spans="1:11" x14ac:dyDescent="0.25">
      <c r="A1127" s="1">
        <v>42080.457638888889</v>
      </c>
      <c r="B1127" s="3">
        <f t="shared" si="102"/>
        <v>2015</v>
      </c>
      <c r="C1127" s="3">
        <f t="shared" si="103"/>
        <v>3</v>
      </c>
      <c r="D1127" s="3">
        <f t="shared" si="104"/>
        <v>10</v>
      </c>
      <c r="E1127" s="3">
        <f t="shared" si="105"/>
        <v>17</v>
      </c>
      <c r="F1127" s="3" t="str">
        <f t="shared" si="106"/>
        <v>201531017</v>
      </c>
      <c r="G1127">
        <f t="shared" si="107"/>
        <v>9.265625</v>
      </c>
      <c r="H1127">
        <v>1.3</v>
      </c>
      <c r="I1127">
        <v>0.79</v>
      </c>
      <c r="J1127">
        <v>1025</v>
      </c>
      <c r="K1127">
        <v>0</v>
      </c>
    </row>
    <row r="1128" spans="1:11" x14ac:dyDescent="0.25">
      <c r="A1128" s="1">
        <v>42080.458333333336</v>
      </c>
      <c r="B1128" s="3">
        <f t="shared" si="102"/>
        <v>2015</v>
      </c>
      <c r="C1128" s="3">
        <f t="shared" si="103"/>
        <v>3</v>
      </c>
      <c r="D1128" s="3">
        <f t="shared" si="104"/>
        <v>11</v>
      </c>
      <c r="E1128" s="3">
        <f t="shared" si="105"/>
        <v>17</v>
      </c>
      <c r="F1128" s="3" t="str">
        <f t="shared" si="106"/>
        <v>201531117</v>
      </c>
      <c r="G1128">
        <f t="shared" si="107"/>
        <v>9.28125</v>
      </c>
      <c r="H1128">
        <v>1.3</v>
      </c>
      <c r="I1128">
        <v>0.79</v>
      </c>
      <c r="J1128">
        <v>1025</v>
      </c>
      <c r="K1128">
        <v>0</v>
      </c>
    </row>
    <row r="1129" spans="1:11" x14ac:dyDescent="0.25">
      <c r="A1129" s="1">
        <v>42080.459027777775</v>
      </c>
      <c r="B1129" s="3">
        <f t="shared" si="102"/>
        <v>2015</v>
      </c>
      <c r="C1129" s="3">
        <f t="shared" si="103"/>
        <v>3</v>
      </c>
      <c r="D1129" s="3">
        <f t="shared" si="104"/>
        <v>11</v>
      </c>
      <c r="E1129" s="3">
        <f t="shared" si="105"/>
        <v>17</v>
      </c>
      <c r="F1129" s="3" t="str">
        <f t="shared" si="106"/>
        <v>201531117</v>
      </c>
      <c r="G1129">
        <f t="shared" si="107"/>
        <v>9.296875</v>
      </c>
      <c r="H1129">
        <v>1.3</v>
      </c>
      <c r="I1129">
        <v>0.79</v>
      </c>
      <c r="J1129">
        <v>1025</v>
      </c>
      <c r="K1129">
        <v>0</v>
      </c>
    </row>
    <row r="1130" spans="1:11" x14ac:dyDescent="0.25">
      <c r="A1130" s="1">
        <v>42080.459722222222</v>
      </c>
      <c r="B1130" s="3">
        <f t="shared" si="102"/>
        <v>2015</v>
      </c>
      <c r="C1130" s="3">
        <f t="shared" si="103"/>
        <v>3</v>
      </c>
      <c r="D1130" s="3">
        <f t="shared" si="104"/>
        <v>11</v>
      </c>
      <c r="E1130" s="3">
        <f t="shared" si="105"/>
        <v>17</v>
      </c>
      <c r="F1130" s="3" t="str">
        <f t="shared" si="106"/>
        <v>201531117</v>
      </c>
      <c r="G1130">
        <f t="shared" si="107"/>
        <v>9.3125</v>
      </c>
      <c r="H1130">
        <v>1.3</v>
      </c>
      <c r="I1130">
        <v>0.79</v>
      </c>
      <c r="J1130">
        <v>1025</v>
      </c>
      <c r="K1130">
        <v>0</v>
      </c>
    </row>
    <row r="1131" spans="1:11" x14ac:dyDescent="0.25">
      <c r="A1131" s="1">
        <v>42080.460416666669</v>
      </c>
      <c r="B1131" s="3">
        <f t="shared" si="102"/>
        <v>2015</v>
      </c>
      <c r="C1131" s="3">
        <f t="shared" si="103"/>
        <v>3</v>
      </c>
      <c r="D1131" s="3">
        <f t="shared" si="104"/>
        <v>11</v>
      </c>
      <c r="E1131" s="3">
        <f t="shared" si="105"/>
        <v>17</v>
      </c>
      <c r="F1131" s="3" t="str">
        <f t="shared" si="106"/>
        <v>201531117</v>
      </c>
      <c r="G1131">
        <f t="shared" si="107"/>
        <v>9.328125</v>
      </c>
      <c r="H1131">
        <v>1.3</v>
      </c>
      <c r="I1131">
        <v>0.79</v>
      </c>
      <c r="J1131">
        <v>1025</v>
      </c>
      <c r="K1131">
        <v>0</v>
      </c>
    </row>
    <row r="1132" spans="1:11" x14ac:dyDescent="0.25">
      <c r="A1132" s="1">
        <v>42080.461111111108</v>
      </c>
      <c r="B1132" s="3">
        <f t="shared" si="102"/>
        <v>2015</v>
      </c>
      <c r="C1132" s="3">
        <f t="shared" si="103"/>
        <v>3</v>
      </c>
      <c r="D1132" s="3">
        <f t="shared" si="104"/>
        <v>11</v>
      </c>
      <c r="E1132" s="3">
        <f t="shared" si="105"/>
        <v>17</v>
      </c>
      <c r="F1132" s="3" t="str">
        <f t="shared" si="106"/>
        <v>201531117</v>
      </c>
      <c r="G1132">
        <f t="shared" si="107"/>
        <v>9.34375</v>
      </c>
      <c r="H1132">
        <v>1.3</v>
      </c>
      <c r="I1132">
        <v>0.79</v>
      </c>
      <c r="J1132">
        <v>1025</v>
      </c>
      <c r="K1132">
        <v>0</v>
      </c>
    </row>
    <row r="1133" spans="1:11" x14ac:dyDescent="0.25">
      <c r="A1133" s="1">
        <v>42080.461805555555</v>
      </c>
      <c r="B1133" s="3">
        <f t="shared" si="102"/>
        <v>2015</v>
      </c>
      <c r="C1133" s="3">
        <f t="shared" si="103"/>
        <v>3</v>
      </c>
      <c r="D1133" s="3">
        <f t="shared" si="104"/>
        <v>11</v>
      </c>
      <c r="E1133" s="3">
        <f t="shared" si="105"/>
        <v>17</v>
      </c>
      <c r="F1133" s="3" t="str">
        <f t="shared" si="106"/>
        <v>201531117</v>
      </c>
      <c r="G1133">
        <f t="shared" si="107"/>
        <v>9.359375</v>
      </c>
      <c r="H1133">
        <v>1.3</v>
      </c>
      <c r="I1133">
        <v>0.79</v>
      </c>
      <c r="J1133">
        <v>1025</v>
      </c>
      <c r="K1133">
        <v>0</v>
      </c>
    </row>
    <row r="1134" spans="1:11" x14ac:dyDescent="0.25">
      <c r="A1134" s="1">
        <v>42080.462500000001</v>
      </c>
      <c r="B1134" s="3">
        <f t="shared" si="102"/>
        <v>2015</v>
      </c>
      <c r="C1134" s="3">
        <f t="shared" si="103"/>
        <v>3</v>
      </c>
      <c r="D1134" s="3">
        <f t="shared" si="104"/>
        <v>11</v>
      </c>
      <c r="E1134" s="3">
        <f t="shared" si="105"/>
        <v>17</v>
      </c>
      <c r="F1134" s="3" t="str">
        <f t="shared" si="106"/>
        <v>201531117</v>
      </c>
      <c r="G1134">
        <f t="shared" si="107"/>
        <v>9.375</v>
      </c>
      <c r="H1134">
        <v>1.3</v>
      </c>
      <c r="I1134">
        <v>0.79</v>
      </c>
      <c r="J1134">
        <v>1025</v>
      </c>
      <c r="K1134">
        <v>0</v>
      </c>
    </row>
    <row r="1135" spans="1:11" x14ac:dyDescent="0.25">
      <c r="A1135" s="1">
        <v>42080.463194444441</v>
      </c>
      <c r="B1135" s="3">
        <f t="shared" si="102"/>
        <v>2015</v>
      </c>
      <c r="C1135" s="3">
        <f t="shared" si="103"/>
        <v>3</v>
      </c>
      <c r="D1135" s="3">
        <f t="shared" si="104"/>
        <v>11</v>
      </c>
      <c r="E1135" s="3">
        <f t="shared" si="105"/>
        <v>17</v>
      </c>
      <c r="F1135" s="3" t="str">
        <f t="shared" si="106"/>
        <v>201531117</v>
      </c>
      <c r="G1135">
        <f t="shared" si="107"/>
        <v>9.390625</v>
      </c>
      <c r="H1135">
        <v>1.3</v>
      </c>
      <c r="I1135">
        <v>0.79</v>
      </c>
      <c r="J1135">
        <v>1025</v>
      </c>
      <c r="K1135">
        <v>0</v>
      </c>
    </row>
    <row r="1136" spans="1:11" x14ac:dyDescent="0.25">
      <c r="A1136" s="1">
        <v>42080.463888888888</v>
      </c>
      <c r="B1136" s="3">
        <f t="shared" si="102"/>
        <v>2015</v>
      </c>
      <c r="C1136" s="3">
        <f t="shared" si="103"/>
        <v>3</v>
      </c>
      <c r="D1136" s="3">
        <f t="shared" si="104"/>
        <v>11</v>
      </c>
      <c r="E1136" s="3">
        <f t="shared" si="105"/>
        <v>17</v>
      </c>
      <c r="F1136" s="3" t="str">
        <f t="shared" si="106"/>
        <v>201531117</v>
      </c>
      <c r="G1136">
        <f t="shared" si="107"/>
        <v>9.40625</v>
      </c>
      <c r="H1136">
        <v>1.3</v>
      </c>
      <c r="I1136">
        <v>0.79</v>
      </c>
      <c r="J1136">
        <v>1025</v>
      </c>
      <c r="K1136">
        <v>0</v>
      </c>
    </row>
    <row r="1137" spans="1:11" x14ac:dyDescent="0.25">
      <c r="A1137" s="1">
        <v>42080.464583333334</v>
      </c>
      <c r="B1137" s="3">
        <f t="shared" si="102"/>
        <v>2015</v>
      </c>
      <c r="C1137" s="3">
        <f t="shared" si="103"/>
        <v>3</v>
      </c>
      <c r="D1137" s="3">
        <f t="shared" si="104"/>
        <v>11</v>
      </c>
      <c r="E1137" s="3">
        <f t="shared" si="105"/>
        <v>17</v>
      </c>
      <c r="F1137" s="3" t="str">
        <f t="shared" si="106"/>
        <v>201531117</v>
      </c>
      <c r="G1137">
        <f t="shared" si="107"/>
        <v>9.421875</v>
      </c>
      <c r="H1137">
        <v>1.3</v>
      </c>
      <c r="I1137">
        <v>0.79</v>
      </c>
      <c r="J1137">
        <v>1025</v>
      </c>
      <c r="K1137">
        <v>0</v>
      </c>
    </row>
    <row r="1138" spans="1:11" x14ac:dyDescent="0.25">
      <c r="A1138" s="1">
        <v>42080.465277777781</v>
      </c>
      <c r="B1138" s="3">
        <f t="shared" si="102"/>
        <v>2015</v>
      </c>
      <c r="C1138" s="3">
        <f t="shared" si="103"/>
        <v>3</v>
      </c>
      <c r="D1138" s="3">
        <f t="shared" si="104"/>
        <v>11</v>
      </c>
      <c r="E1138" s="3">
        <f t="shared" si="105"/>
        <v>17</v>
      </c>
      <c r="F1138" s="3" t="str">
        <f t="shared" si="106"/>
        <v>201531117</v>
      </c>
      <c r="G1138">
        <f t="shared" si="107"/>
        <v>9.4375</v>
      </c>
      <c r="H1138">
        <v>1.3</v>
      </c>
      <c r="I1138">
        <v>0.79</v>
      </c>
      <c r="J1138">
        <v>1025</v>
      </c>
      <c r="K1138">
        <v>0</v>
      </c>
    </row>
    <row r="1139" spans="1:11" x14ac:dyDescent="0.25">
      <c r="A1139" s="1">
        <v>42080.46597222222</v>
      </c>
      <c r="B1139" s="3">
        <f t="shared" si="102"/>
        <v>2015</v>
      </c>
      <c r="C1139" s="3">
        <f t="shared" si="103"/>
        <v>3</v>
      </c>
      <c r="D1139" s="3">
        <f t="shared" si="104"/>
        <v>11</v>
      </c>
      <c r="E1139" s="3">
        <f t="shared" si="105"/>
        <v>17</v>
      </c>
      <c r="F1139" s="3" t="str">
        <f t="shared" si="106"/>
        <v>201531117</v>
      </c>
      <c r="G1139">
        <f t="shared" si="107"/>
        <v>9.453125</v>
      </c>
      <c r="H1139">
        <v>1.3</v>
      </c>
      <c r="I1139">
        <v>0.79</v>
      </c>
      <c r="J1139">
        <v>1025</v>
      </c>
      <c r="K1139">
        <v>0</v>
      </c>
    </row>
    <row r="1140" spans="1:11" x14ac:dyDescent="0.25">
      <c r="A1140" s="1">
        <v>42080.466666666667</v>
      </c>
      <c r="B1140" s="3">
        <f t="shared" si="102"/>
        <v>2015</v>
      </c>
      <c r="C1140" s="3">
        <f t="shared" si="103"/>
        <v>3</v>
      </c>
      <c r="D1140" s="3">
        <f t="shared" si="104"/>
        <v>11</v>
      </c>
      <c r="E1140" s="3">
        <f t="shared" si="105"/>
        <v>17</v>
      </c>
      <c r="F1140" s="3" t="str">
        <f t="shared" si="106"/>
        <v>201531117</v>
      </c>
      <c r="G1140">
        <f t="shared" si="107"/>
        <v>9.46875</v>
      </c>
      <c r="H1140">
        <v>1.3</v>
      </c>
      <c r="I1140">
        <v>0.79</v>
      </c>
      <c r="J1140">
        <v>1025</v>
      </c>
      <c r="K1140">
        <v>0</v>
      </c>
    </row>
    <row r="1141" spans="1:11" x14ac:dyDescent="0.25">
      <c r="A1141" s="1">
        <v>42080.467361111114</v>
      </c>
      <c r="B1141" s="3">
        <f t="shared" si="102"/>
        <v>2015</v>
      </c>
      <c r="C1141" s="3">
        <f t="shared" si="103"/>
        <v>3</v>
      </c>
      <c r="D1141" s="3">
        <f t="shared" si="104"/>
        <v>11</v>
      </c>
      <c r="E1141" s="3">
        <f t="shared" si="105"/>
        <v>17</v>
      </c>
      <c r="F1141" s="3" t="str">
        <f t="shared" si="106"/>
        <v>201531117</v>
      </c>
      <c r="G1141">
        <f t="shared" si="107"/>
        <v>9.484375</v>
      </c>
      <c r="H1141">
        <v>1.3</v>
      </c>
      <c r="I1141">
        <v>0.79</v>
      </c>
      <c r="J1141">
        <v>1025</v>
      </c>
      <c r="K1141">
        <v>0</v>
      </c>
    </row>
    <row r="1142" spans="1:11" x14ac:dyDescent="0.25">
      <c r="A1142" s="1">
        <v>42080.468055555553</v>
      </c>
      <c r="B1142" s="3">
        <f t="shared" si="102"/>
        <v>2015</v>
      </c>
      <c r="C1142" s="3">
        <f t="shared" si="103"/>
        <v>3</v>
      </c>
      <c r="D1142" s="3">
        <f t="shared" si="104"/>
        <v>11</v>
      </c>
      <c r="E1142" s="3">
        <f t="shared" si="105"/>
        <v>17</v>
      </c>
      <c r="F1142" s="3" t="str">
        <f t="shared" si="106"/>
        <v>201531117</v>
      </c>
      <c r="G1142">
        <f t="shared" si="107"/>
        <v>9.5</v>
      </c>
      <c r="H1142">
        <v>1.3</v>
      </c>
      <c r="I1142">
        <v>0.79</v>
      </c>
      <c r="J1142">
        <v>1025</v>
      </c>
      <c r="K1142">
        <v>0</v>
      </c>
    </row>
    <row r="1143" spans="1:11" x14ac:dyDescent="0.25">
      <c r="A1143" s="1">
        <v>42080.46875</v>
      </c>
      <c r="B1143" s="3">
        <f t="shared" si="102"/>
        <v>2015</v>
      </c>
      <c r="C1143" s="3">
        <f t="shared" si="103"/>
        <v>3</v>
      </c>
      <c r="D1143" s="3">
        <f t="shared" si="104"/>
        <v>11</v>
      </c>
      <c r="E1143" s="3">
        <f t="shared" si="105"/>
        <v>17</v>
      </c>
      <c r="F1143" s="3" t="str">
        <f t="shared" si="106"/>
        <v>201531117</v>
      </c>
      <c r="G1143">
        <f t="shared" si="107"/>
        <v>9.515625</v>
      </c>
      <c r="H1143">
        <v>1.3</v>
      </c>
      <c r="I1143">
        <v>0.79</v>
      </c>
      <c r="J1143">
        <v>1025</v>
      </c>
      <c r="K1143">
        <v>0</v>
      </c>
    </row>
    <row r="1144" spans="1:11" x14ac:dyDescent="0.25">
      <c r="A1144" s="1">
        <v>42080.469444444447</v>
      </c>
      <c r="B1144" s="3">
        <f t="shared" si="102"/>
        <v>2015</v>
      </c>
      <c r="C1144" s="3">
        <f t="shared" si="103"/>
        <v>3</v>
      </c>
      <c r="D1144" s="3">
        <f t="shared" si="104"/>
        <v>11</v>
      </c>
      <c r="E1144" s="3">
        <f t="shared" si="105"/>
        <v>17</v>
      </c>
      <c r="F1144" s="3" t="str">
        <f t="shared" si="106"/>
        <v>201531117</v>
      </c>
      <c r="G1144">
        <f t="shared" si="107"/>
        <v>9.53125</v>
      </c>
      <c r="H1144">
        <v>1.3</v>
      </c>
      <c r="I1144">
        <v>0.79</v>
      </c>
      <c r="J1144">
        <v>1025</v>
      </c>
      <c r="K1144">
        <v>0</v>
      </c>
    </row>
    <row r="1145" spans="1:11" x14ac:dyDescent="0.25">
      <c r="A1145" s="1">
        <v>42080.470138888886</v>
      </c>
      <c r="B1145" s="3">
        <f t="shared" si="102"/>
        <v>2015</v>
      </c>
      <c r="C1145" s="3">
        <f t="shared" si="103"/>
        <v>3</v>
      </c>
      <c r="D1145" s="3">
        <f t="shared" si="104"/>
        <v>11</v>
      </c>
      <c r="E1145" s="3">
        <f t="shared" si="105"/>
        <v>17</v>
      </c>
      <c r="F1145" s="3" t="str">
        <f t="shared" si="106"/>
        <v>201531117</v>
      </c>
      <c r="G1145">
        <f t="shared" si="107"/>
        <v>9.546875</v>
      </c>
      <c r="H1145">
        <v>1.3</v>
      </c>
      <c r="I1145">
        <v>0.79</v>
      </c>
      <c r="J1145">
        <v>1025</v>
      </c>
      <c r="K1145">
        <v>0</v>
      </c>
    </row>
    <row r="1146" spans="1:11" x14ac:dyDescent="0.25">
      <c r="A1146" s="1">
        <v>42080.470833333333</v>
      </c>
      <c r="B1146" s="3">
        <f t="shared" si="102"/>
        <v>2015</v>
      </c>
      <c r="C1146" s="3">
        <f t="shared" si="103"/>
        <v>3</v>
      </c>
      <c r="D1146" s="3">
        <f t="shared" si="104"/>
        <v>11</v>
      </c>
      <c r="E1146" s="3">
        <f t="shared" si="105"/>
        <v>17</v>
      </c>
      <c r="F1146" s="3" t="str">
        <f t="shared" si="106"/>
        <v>201531117</v>
      </c>
      <c r="G1146">
        <f t="shared" si="107"/>
        <v>9.5625</v>
      </c>
      <c r="H1146">
        <v>1.3</v>
      </c>
      <c r="I1146">
        <v>0.79</v>
      </c>
      <c r="J1146">
        <v>1025</v>
      </c>
      <c r="K1146">
        <v>0</v>
      </c>
    </row>
    <row r="1147" spans="1:11" x14ac:dyDescent="0.25">
      <c r="A1147" s="1">
        <v>42080.47152777778</v>
      </c>
      <c r="B1147" s="3">
        <f t="shared" si="102"/>
        <v>2015</v>
      </c>
      <c r="C1147" s="3">
        <f t="shared" si="103"/>
        <v>3</v>
      </c>
      <c r="D1147" s="3">
        <f t="shared" si="104"/>
        <v>11</v>
      </c>
      <c r="E1147" s="3">
        <f t="shared" si="105"/>
        <v>17</v>
      </c>
      <c r="F1147" s="3" t="str">
        <f t="shared" si="106"/>
        <v>201531117</v>
      </c>
      <c r="G1147">
        <f t="shared" si="107"/>
        <v>9.578125</v>
      </c>
      <c r="H1147">
        <v>1.3</v>
      </c>
      <c r="I1147">
        <v>0.79</v>
      </c>
      <c r="J1147">
        <v>1025</v>
      </c>
      <c r="K1147">
        <v>0</v>
      </c>
    </row>
    <row r="1148" spans="1:11" x14ac:dyDescent="0.25">
      <c r="A1148" s="1">
        <v>42080.472222222219</v>
      </c>
      <c r="B1148" s="3">
        <f t="shared" si="102"/>
        <v>2015</v>
      </c>
      <c r="C1148" s="3">
        <f t="shared" si="103"/>
        <v>3</v>
      </c>
      <c r="D1148" s="3">
        <f t="shared" si="104"/>
        <v>11</v>
      </c>
      <c r="E1148" s="3">
        <f t="shared" si="105"/>
        <v>17</v>
      </c>
      <c r="F1148" s="3" t="str">
        <f t="shared" si="106"/>
        <v>201531117</v>
      </c>
      <c r="G1148">
        <f t="shared" si="107"/>
        <v>9.59375</v>
      </c>
      <c r="H1148">
        <v>1.3</v>
      </c>
      <c r="I1148">
        <v>0.79</v>
      </c>
      <c r="J1148">
        <v>1025</v>
      </c>
      <c r="K1148">
        <v>0</v>
      </c>
    </row>
    <row r="1149" spans="1:11" x14ac:dyDescent="0.25">
      <c r="A1149" s="1">
        <v>42080.472916666666</v>
      </c>
      <c r="B1149" s="3">
        <f t="shared" si="102"/>
        <v>2015</v>
      </c>
      <c r="C1149" s="3">
        <f t="shared" si="103"/>
        <v>3</v>
      </c>
      <c r="D1149" s="3">
        <f t="shared" si="104"/>
        <v>11</v>
      </c>
      <c r="E1149" s="3">
        <f t="shared" si="105"/>
        <v>17</v>
      </c>
      <c r="F1149" s="3" t="str">
        <f t="shared" si="106"/>
        <v>201531117</v>
      </c>
      <c r="G1149">
        <f t="shared" si="107"/>
        <v>9.609375</v>
      </c>
      <c r="H1149">
        <v>1.3</v>
      </c>
      <c r="I1149">
        <v>0.79</v>
      </c>
      <c r="J1149">
        <v>1025</v>
      </c>
      <c r="K1149">
        <v>0</v>
      </c>
    </row>
    <row r="1150" spans="1:11" x14ac:dyDescent="0.25">
      <c r="A1150" s="1">
        <v>42080.473611111112</v>
      </c>
      <c r="B1150" s="3">
        <f t="shared" si="102"/>
        <v>2015</v>
      </c>
      <c r="C1150" s="3">
        <f t="shared" si="103"/>
        <v>3</v>
      </c>
      <c r="D1150" s="3">
        <f t="shared" si="104"/>
        <v>11</v>
      </c>
      <c r="E1150" s="3">
        <f t="shared" si="105"/>
        <v>17</v>
      </c>
      <c r="F1150" s="3" t="str">
        <f t="shared" si="106"/>
        <v>201531117</v>
      </c>
      <c r="G1150">
        <f t="shared" si="107"/>
        <v>9.625</v>
      </c>
      <c r="H1150">
        <v>1.3</v>
      </c>
      <c r="I1150">
        <v>0.79</v>
      </c>
      <c r="J1150">
        <v>1025</v>
      </c>
      <c r="K1150">
        <v>0</v>
      </c>
    </row>
    <row r="1151" spans="1:11" x14ac:dyDescent="0.25">
      <c r="A1151" s="1">
        <v>42080.474305555559</v>
      </c>
      <c r="B1151" s="3">
        <f t="shared" si="102"/>
        <v>2015</v>
      </c>
      <c r="C1151" s="3">
        <f t="shared" si="103"/>
        <v>3</v>
      </c>
      <c r="D1151" s="3">
        <f t="shared" si="104"/>
        <v>11</v>
      </c>
      <c r="E1151" s="3">
        <f t="shared" si="105"/>
        <v>17</v>
      </c>
      <c r="F1151" s="3" t="str">
        <f t="shared" si="106"/>
        <v>201531117</v>
      </c>
      <c r="G1151">
        <f t="shared" si="107"/>
        <v>9.640625</v>
      </c>
      <c r="H1151">
        <v>1.3</v>
      </c>
      <c r="I1151">
        <v>0.79</v>
      </c>
      <c r="J1151">
        <v>1025</v>
      </c>
      <c r="K1151">
        <v>0</v>
      </c>
    </row>
    <row r="1152" spans="1:11" x14ac:dyDescent="0.25">
      <c r="A1152" s="1">
        <v>42080.474999999999</v>
      </c>
      <c r="B1152" s="3">
        <f t="shared" si="102"/>
        <v>2015</v>
      </c>
      <c r="C1152" s="3">
        <f t="shared" si="103"/>
        <v>3</v>
      </c>
      <c r="D1152" s="3">
        <f t="shared" si="104"/>
        <v>11</v>
      </c>
      <c r="E1152" s="3">
        <f t="shared" si="105"/>
        <v>17</v>
      </c>
      <c r="F1152" s="3" t="str">
        <f t="shared" si="106"/>
        <v>201531117</v>
      </c>
      <c r="G1152">
        <f t="shared" si="107"/>
        <v>9.65625</v>
      </c>
      <c r="H1152">
        <v>1.3</v>
      </c>
      <c r="I1152">
        <v>0.79</v>
      </c>
      <c r="J1152">
        <v>1025</v>
      </c>
      <c r="K1152">
        <v>0</v>
      </c>
    </row>
    <row r="1153" spans="1:11" x14ac:dyDescent="0.25">
      <c r="A1153" s="1">
        <v>42080.475694444445</v>
      </c>
      <c r="B1153" s="3">
        <f t="shared" si="102"/>
        <v>2015</v>
      </c>
      <c r="C1153" s="3">
        <f t="shared" si="103"/>
        <v>3</v>
      </c>
      <c r="D1153" s="3">
        <f t="shared" si="104"/>
        <v>11</v>
      </c>
      <c r="E1153" s="3">
        <f t="shared" si="105"/>
        <v>17</v>
      </c>
      <c r="F1153" s="3" t="str">
        <f t="shared" si="106"/>
        <v>201531117</v>
      </c>
      <c r="G1153">
        <f t="shared" si="107"/>
        <v>9.671875</v>
      </c>
      <c r="H1153">
        <v>1.3</v>
      </c>
      <c r="I1153">
        <v>0.79</v>
      </c>
      <c r="J1153">
        <v>1025</v>
      </c>
      <c r="K1153">
        <v>0</v>
      </c>
    </row>
    <row r="1154" spans="1:11" x14ac:dyDescent="0.25">
      <c r="A1154" s="1">
        <v>42080.476388888892</v>
      </c>
      <c r="B1154" s="3">
        <f t="shared" si="102"/>
        <v>2015</v>
      </c>
      <c r="C1154" s="3">
        <f t="shared" si="103"/>
        <v>3</v>
      </c>
      <c r="D1154" s="3">
        <f t="shared" si="104"/>
        <v>11</v>
      </c>
      <c r="E1154" s="3">
        <f t="shared" si="105"/>
        <v>17</v>
      </c>
      <c r="F1154" s="3" t="str">
        <f t="shared" si="106"/>
        <v>201531117</v>
      </c>
      <c r="G1154">
        <f t="shared" si="107"/>
        <v>9.6875</v>
      </c>
      <c r="H1154">
        <v>1.3</v>
      </c>
      <c r="I1154">
        <v>0.79</v>
      </c>
      <c r="J1154">
        <v>1025</v>
      </c>
      <c r="K1154">
        <v>0</v>
      </c>
    </row>
    <row r="1155" spans="1:11" x14ac:dyDescent="0.25">
      <c r="A1155" s="1">
        <v>42080.477083333331</v>
      </c>
      <c r="B1155" s="3">
        <f t="shared" ref="B1155:B1218" si="108">YEAR(A1155)</f>
        <v>2015</v>
      </c>
      <c r="C1155" s="3">
        <f t="shared" ref="C1155:C1218" si="109">MONTH(A1155)</f>
        <v>3</v>
      </c>
      <c r="D1155" s="3">
        <f t="shared" ref="D1155:D1218" si="110">HOUR(A1155)</f>
        <v>11</v>
      </c>
      <c r="E1155" s="3">
        <f t="shared" ref="E1155:E1218" si="111">DAY(A1155)</f>
        <v>17</v>
      </c>
      <c r="F1155" s="3" t="str">
        <f t="shared" ref="F1155:F1218" si="112">B1155&amp;C1155&amp;D1155&amp;E1155</f>
        <v>201531117</v>
      </c>
      <c r="G1155">
        <f t="shared" si="107"/>
        <v>9.703125</v>
      </c>
      <c r="H1155">
        <v>1.3</v>
      </c>
      <c r="I1155">
        <v>0.79</v>
      </c>
      <c r="J1155">
        <v>1025</v>
      </c>
      <c r="K1155">
        <v>0</v>
      </c>
    </row>
    <row r="1156" spans="1:11" x14ac:dyDescent="0.25">
      <c r="A1156" s="1">
        <v>42080.477777777778</v>
      </c>
      <c r="B1156" s="3">
        <f t="shared" si="108"/>
        <v>2015</v>
      </c>
      <c r="C1156" s="3">
        <f t="shared" si="109"/>
        <v>3</v>
      </c>
      <c r="D1156" s="3">
        <f t="shared" si="110"/>
        <v>11</v>
      </c>
      <c r="E1156" s="3">
        <f t="shared" si="111"/>
        <v>17</v>
      </c>
      <c r="F1156" s="3" t="str">
        <f t="shared" si="112"/>
        <v>201531117</v>
      </c>
      <c r="G1156">
        <f t="shared" si="107"/>
        <v>9.71875</v>
      </c>
      <c r="H1156">
        <v>1.3</v>
      </c>
      <c r="I1156">
        <v>0.79</v>
      </c>
      <c r="J1156">
        <v>1025</v>
      </c>
      <c r="K1156">
        <v>0</v>
      </c>
    </row>
    <row r="1157" spans="1:11" x14ac:dyDescent="0.25">
      <c r="A1157" s="1">
        <v>42080.478472222225</v>
      </c>
      <c r="B1157" s="3">
        <f t="shared" si="108"/>
        <v>2015</v>
      </c>
      <c r="C1157" s="3">
        <f t="shared" si="109"/>
        <v>3</v>
      </c>
      <c r="D1157" s="3">
        <f t="shared" si="110"/>
        <v>11</v>
      </c>
      <c r="E1157" s="3">
        <f t="shared" si="111"/>
        <v>17</v>
      </c>
      <c r="F1157" s="3" t="str">
        <f t="shared" si="112"/>
        <v>201531117</v>
      </c>
      <c r="G1157">
        <f t="shared" si="107"/>
        <v>9.734375</v>
      </c>
      <c r="H1157">
        <v>1.3</v>
      </c>
      <c r="I1157">
        <v>0.79</v>
      </c>
      <c r="J1157">
        <v>1025</v>
      </c>
      <c r="K1157">
        <v>0</v>
      </c>
    </row>
    <row r="1158" spans="1:11" x14ac:dyDescent="0.25">
      <c r="A1158" s="1">
        <v>42080.479166666664</v>
      </c>
      <c r="B1158" s="3">
        <f t="shared" si="108"/>
        <v>2015</v>
      </c>
      <c r="C1158" s="3">
        <f t="shared" si="109"/>
        <v>3</v>
      </c>
      <c r="D1158" s="3">
        <f t="shared" si="110"/>
        <v>11</v>
      </c>
      <c r="E1158" s="3">
        <f t="shared" si="111"/>
        <v>17</v>
      </c>
      <c r="F1158" s="3" t="str">
        <f t="shared" si="112"/>
        <v>201531117</v>
      </c>
      <c r="G1158">
        <f t="shared" si="107"/>
        <v>9.75</v>
      </c>
      <c r="H1158">
        <v>1.3</v>
      </c>
      <c r="I1158">
        <v>0.79</v>
      </c>
      <c r="J1158">
        <v>1025</v>
      </c>
      <c r="K1158">
        <v>0</v>
      </c>
    </row>
    <row r="1159" spans="1:11" x14ac:dyDescent="0.25">
      <c r="A1159" s="1">
        <v>42080.479861111111</v>
      </c>
      <c r="B1159" s="3">
        <f t="shared" si="108"/>
        <v>2015</v>
      </c>
      <c r="C1159" s="3">
        <f t="shared" si="109"/>
        <v>3</v>
      </c>
      <c r="D1159" s="3">
        <f t="shared" si="110"/>
        <v>11</v>
      </c>
      <c r="E1159" s="3">
        <f t="shared" si="111"/>
        <v>17</v>
      </c>
      <c r="F1159" s="3" t="str">
        <f t="shared" si="112"/>
        <v>201531117</v>
      </c>
      <c r="G1159">
        <f t="shared" si="107"/>
        <v>9.765625</v>
      </c>
      <c r="H1159">
        <v>1.3</v>
      </c>
      <c r="I1159">
        <v>0.79</v>
      </c>
      <c r="J1159">
        <v>1025</v>
      </c>
      <c r="K1159">
        <v>0</v>
      </c>
    </row>
    <row r="1160" spans="1:11" x14ac:dyDescent="0.25">
      <c r="A1160" s="1">
        <v>42080.480555555558</v>
      </c>
      <c r="B1160" s="3">
        <f t="shared" si="108"/>
        <v>2015</v>
      </c>
      <c r="C1160" s="3">
        <f t="shared" si="109"/>
        <v>3</v>
      </c>
      <c r="D1160" s="3">
        <f t="shared" si="110"/>
        <v>11</v>
      </c>
      <c r="E1160" s="3">
        <f t="shared" si="111"/>
        <v>17</v>
      </c>
      <c r="F1160" s="3" t="str">
        <f t="shared" si="112"/>
        <v>201531117</v>
      </c>
      <c r="G1160">
        <f t="shared" si="107"/>
        <v>9.78125</v>
      </c>
      <c r="H1160">
        <v>1.3</v>
      </c>
      <c r="I1160">
        <v>0.79</v>
      </c>
      <c r="J1160">
        <v>1025</v>
      </c>
      <c r="K1160">
        <v>0</v>
      </c>
    </row>
    <row r="1161" spans="1:11" x14ac:dyDescent="0.25">
      <c r="A1161" s="1">
        <v>42080.481249999997</v>
      </c>
      <c r="B1161" s="3">
        <f t="shared" si="108"/>
        <v>2015</v>
      </c>
      <c r="C1161" s="3">
        <f t="shared" si="109"/>
        <v>3</v>
      </c>
      <c r="D1161" s="3">
        <f t="shared" si="110"/>
        <v>11</v>
      </c>
      <c r="E1161" s="3">
        <f t="shared" si="111"/>
        <v>17</v>
      </c>
      <c r="F1161" s="3" t="str">
        <f t="shared" si="112"/>
        <v>201531117</v>
      </c>
      <c r="G1161">
        <f t="shared" si="107"/>
        <v>9.796875</v>
      </c>
      <c r="H1161">
        <v>1.3</v>
      </c>
      <c r="I1161">
        <v>0.79</v>
      </c>
      <c r="J1161">
        <v>1025</v>
      </c>
      <c r="K1161">
        <v>0</v>
      </c>
    </row>
    <row r="1162" spans="1:11" x14ac:dyDescent="0.25">
      <c r="A1162" s="1">
        <v>42080.481944444444</v>
      </c>
      <c r="B1162" s="3">
        <f t="shared" si="108"/>
        <v>2015</v>
      </c>
      <c r="C1162" s="3">
        <f t="shared" si="109"/>
        <v>3</v>
      </c>
      <c r="D1162" s="3">
        <f t="shared" si="110"/>
        <v>11</v>
      </c>
      <c r="E1162" s="3">
        <f t="shared" si="111"/>
        <v>17</v>
      </c>
      <c r="F1162" s="3" t="str">
        <f t="shared" si="112"/>
        <v>201531117</v>
      </c>
      <c r="G1162">
        <f t="shared" si="107"/>
        <v>9.8125</v>
      </c>
      <c r="H1162">
        <v>1.3</v>
      </c>
      <c r="I1162">
        <v>0.79</v>
      </c>
      <c r="J1162">
        <v>1025</v>
      </c>
      <c r="K1162">
        <v>0</v>
      </c>
    </row>
    <row r="1163" spans="1:11" x14ac:dyDescent="0.25">
      <c r="A1163" s="1">
        <v>42080.482638888891</v>
      </c>
      <c r="B1163" s="3">
        <f t="shared" si="108"/>
        <v>2015</v>
      </c>
      <c r="C1163" s="3">
        <f t="shared" si="109"/>
        <v>3</v>
      </c>
      <c r="D1163" s="3">
        <f t="shared" si="110"/>
        <v>11</v>
      </c>
      <c r="E1163" s="3">
        <f t="shared" si="111"/>
        <v>17</v>
      </c>
      <c r="F1163" s="3" t="str">
        <f t="shared" si="112"/>
        <v>201531117</v>
      </c>
      <c r="G1163">
        <f t="shared" si="107"/>
        <v>9.828125</v>
      </c>
      <c r="H1163">
        <v>1.3</v>
      </c>
      <c r="I1163">
        <v>0.79</v>
      </c>
      <c r="J1163">
        <v>1025</v>
      </c>
      <c r="K1163">
        <v>0</v>
      </c>
    </row>
    <row r="1164" spans="1:11" x14ac:dyDescent="0.25">
      <c r="A1164" s="1">
        <v>42080.48333333333</v>
      </c>
      <c r="B1164" s="3">
        <f t="shared" si="108"/>
        <v>2015</v>
      </c>
      <c r="C1164" s="3">
        <f t="shared" si="109"/>
        <v>3</v>
      </c>
      <c r="D1164" s="3">
        <f t="shared" si="110"/>
        <v>11</v>
      </c>
      <c r="E1164" s="3">
        <f t="shared" si="111"/>
        <v>17</v>
      </c>
      <c r="F1164" s="3" t="str">
        <f t="shared" si="112"/>
        <v>201531117</v>
      </c>
      <c r="G1164">
        <f t="shared" si="107"/>
        <v>9.84375</v>
      </c>
      <c r="H1164">
        <v>1.3</v>
      </c>
      <c r="I1164">
        <v>0.79</v>
      </c>
      <c r="J1164">
        <v>1025</v>
      </c>
      <c r="K1164">
        <v>0</v>
      </c>
    </row>
    <row r="1165" spans="1:11" x14ac:dyDescent="0.25">
      <c r="A1165" s="1">
        <v>42080.484027777777</v>
      </c>
      <c r="B1165" s="3">
        <f t="shared" si="108"/>
        <v>2015</v>
      </c>
      <c r="C1165" s="3">
        <f t="shared" si="109"/>
        <v>3</v>
      </c>
      <c r="D1165" s="3">
        <f t="shared" si="110"/>
        <v>11</v>
      </c>
      <c r="E1165" s="3">
        <f t="shared" si="111"/>
        <v>17</v>
      </c>
      <c r="F1165" s="3" t="str">
        <f t="shared" si="112"/>
        <v>201531117</v>
      </c>
      <c r="G1165">
        <f t="shared" si="107"/>
        <v>9.859375</v>
      </c>
      <c r="H1165">
        <v>1.3</v>
      </c>
      <c r="I1165">
        <v>0.79</v>
      </c>
      <c r="J1165">
        <v>1025</v>
      </c>
      <c r="K1165">
        <v>0</v>
      </c>
    </row>
    <row r="1166" spans="1:11" x14ac:dyDescent="0.25">
      <c r="A1166" s="1">
        <v>42080.484722222223</v>
      </c>
      <c r="B1166" s="3">
        <f t="shared" si="108"/>
        <v>2015</v>
      </c>
      <c r="C1166" s="3">
        <f t="shared" si="109"/>
        <v>3</v>
      </c>
      <c r="D1166" s="3">
        <f t="shared" si="110"/>
        <v>11</v>
      </c>
      <c r="E1166" s="3">
        <f t="shared" si="111"/>
        <v>17</v>
      </c>
      <c r="F1166" s="3" t="str">
        <f t="shared" si="112"/>
        <v>201531117</v>
      </c>
      <c r="G1166">
        <f t="shared" si="107"/>
        <v>9.875</v>
      </c>
      <c r="H1166">
        <v>1.3</v>
      </c>
      <c r="I1166">
        <v>0.79</v>
      </c>
      <c r="J1166">
        <v>1025</v>
      </c>
      <c r="K1166">
        <v>0</v>
      </c>
    </row>
    <row r="1167" spans="1:11" x14ac:dyDescent="0.25">
      <c r="A1167" s="1">
        <v>42080.48541666667</v>
      </c>
      <c r="B1167" s="3">
        <f t="shared" si="108"/>
        <v>2015</v>
      </c>
      <c r="C1167" s="3">
        <f t="shared" si="109"/>
        <v>3</v>
      </c>
      <c r="D1167" s="3">
        <f t="shared" si="110"/>
        <v>11</v>
      </c>
      <c r="E1167" s="3">
        <f t="shared" si="111"/>
        <v>17</v>
      </c>
      <c r="F1167" s="3" t="str">
        <f t="shared" si="112"/>
        <v>201531117</v>
      </c>
      <c r="G1167">
        <f t="shared" si="107"/>
        <v>9.890625</v>
      </c>
      <c r="H1167">
        <v>1.3</v>
      </c>
      <c r="I1167">
        <v>0.79</v>
      </c>
      <c r="J1167">
        <v>1025</v>
      </c>
      <c r="K1167">
        <v>0</v>
      </c>
    </row>
    <row r="1168" spans="1:11" x14ac:dyDescent="0.25">
      <c r="A1168" s="1">
        <v>42080.486111111109</v>
      </c>
      <c r="B1168" s="3">
        <f t="shared" si="108"/>
        <v>2015</v>
      </c>
      <c r="C1168" s="3">
        <f t="shared" si="109"/>
        <v>3</v>
      </c>
      <c r="D1168" s="3">
        <f t="shared" si="110"/>
        <v>11</v>
      </c>
      <c r="E1168" s="3">
        <f t="shared" si="111"/>
        <v>17</v>
      </c>
      <c r="F1168" s="3" t="str">
        <f t="shared" si="112"/>
        <v>201531117</v>
      </c>
      <c r="G1168">
        <f t="shared" si="107"/>
        <v>9.90625</v>
      </c>
      <c r="H1168">
        <v>1.3</v>
      </c>
      <c r="I1168">
        <v>0.79</v>
      </c>
      <c r="J1168">
        <v>1025</v>
      </c>
      <c r="K1168">
        <v>0</v>
      </c>
    </row>
    <row r="1169" spans="1:11" x14ac:dyDescent="0.25">
      <c r="A1169" s="1">
        <v>42080.486805555556</v>
      </c>
      <c r="B1169" s="3">
        <f t="shared" si="108"/>
        <v>2015</v>
      </c>
      <c r="C1169" s="3">
        <f t="shared" si="109"/>
        <v>3</v>
      </c>
      <c r="D1169" s="3">
        <f t="shared" si="110"/>
        <v>11</v>
      </c>
      <c r="E1169" s="3">
        <f t="shared" si="111"/>
        <v>17</v>
      </c>
      <c r="F1169" s="3" t="str">
        <f t="shared" si="112"/>
        <v>201531117</v>
      </c>
      <c r="G1169">
        <f t="shared" si="107"/>
        <v>9.921875</v>
      </c>
      <c r="H1169">
        <v>1.3</v>
      </c>
      <c r="I1169">
        <v>0.79</v>
      </c>
      <c r="J1169">
        <v>1025</v>
      </c>
      <c r="K1169">
        <v>0</v>
      </c>
    </row>
    <row r="1170" spans="1:11" x14ac:dyDescent="0.25">
      <c r="A1170" s="1">
        <v>42080.487500000003</v>
      </c>
      <c r="B1170" s="3">
        <f t="shared" si="108"/>
        <v>2015</v>
      </c>
      <c r="C1170" s="3">
        <f t="shared" si="109"/>
        <v>3</v>
      </c>
      <c r="D1170" s="3">
        <f t="shared" si="110"/>
        <v>11</v>
      </c>
      <c r="E1170" s="3">
        <f t="shared" si="111"/>
        <v>17</v>
      </c>
      <c r="F1170" s="3" t="str">
        <f t="shared" si="112"/>
        <v>201531117</v>
      </c>
      <c r="G1170">
        <f t="shared" si="107"/>
        <v>9.9375</v>
      </c>
      <c r="H1170">
        <v>1.3</v>
      </c>
      <c r="I1170">
        <v>0.79</v>
      </c>
      <c r="J1170">
        <v>1025</v>
      </c>
      <c r="K1170">
        <v>0</v>
      </c>
    </row>
    <row r="1171" spans="1:11" x14ac:dyDescent="0.25">
      <c r="A1171" s="1">
        <v>42080.488194444442</v>
      </c>
      <c r="B1171" s="3">
        <f t="shared" si="108"/>
        <v>2015</v>
      </c>
      <c r="C1171" s="3">
        <f t="shared" si="109"/>
        <v>3</v>
      </c>
      <c r="D1171" s="3">
        <f t="shared" si="110"/>
        <v>11</v>
      </c>
      <c r="E1171" s="3">
        <f t="shared" si="111"/>
        <v>17</v>
      </c>
      <c r="F1171" s="3" t="str">
        <f t="shared" si="112"/>
        <v>201531117</v>
      </c>
      <c r="G1171">
        <f t="shared" si="107"/>
        <v>9.953125</v>
      </c>
      <c r="H1171">
        <v>1.3</v>
      </c>
      <c r="I1171">
        <v>0.79</v>
      </c>
      <c r="J1171">
        <v>1025</v>
      </c>
      <c r="K1171">
        <v>0</v>
      </c>
    </row>
    <row r="1172" spans="1:11" x14ac:dyDescent="0.25">
      <c r="A1172" s="1">
        <v>42080.488888888889</v>
      </c>
      <c r="B1172" s="3">
        <f t="shared" si="108"/>
        <v>2015</v>
      </c>
      <c r="C1172" s="3">
        <f t="shared" si="109"/>
        <v>3</v>
      </c>
      <c r="D1172" s="3">
        <f t="shared" si="110"/>
        <v>11</v>
      </c>
      <c r="E1172" s="3">
        <f t="shared" si="111"/>
        <v>17</v>
      </c>
      <c r="F1172" s="3" t="str">
        <f t="shared" si="112"/>
        <v>201531117</v>
      </c>
      <c r="G1172">
        <f t="shared" si="107"/>
        <v>9.96875</v>
      </c>
      <c r="H1172">
        <v>1.3</v>
      </c>
      <c r="I1172">
        <v>0.79</v>
      </c>
      <c r="J1172">
        <v>1025</v>
      </c>
      <c r="K1172">
        <v>0</v>
      </c>
    </row>
    <row r="1173" spans="1:11" x14ac:dyDescent="0.25">
      <c r="A1173" s="1">
        <v>42080.489583333336</v>
      </c>
      <c r="B1173" s="3">
        <f t="shared" si="108"/>
        <v>2015</v>
      </c>
      <c r="C1173" s="3">
        <f t="shared" si="109"/>
        <v>3</v>
      </c>
      <c r="D1173" s="3">
        <f t="shared" si="110"/>
        <v>11</v>
      </c>
      <c r="E1173" s="3">
        <f t="shared" si="111"/>
        <v>17</v>
      </c>
      <c r="F1173" s="3" t="str">
        <f t="shared" si="112"/>
        <v>201531117</v>
      </c>
      <c r="G1173">
        <f t="shared" si="107"/>
        <v>9.984375</v>
      </c>
      <c r="H1173">
        <v>1.3</v>
      </c>
      <c r="I1173">
        <v>0.79</v>
      </c>
      <c r="J1173">
        <v>1025</v>
      </c>
      <c r="K1173">
        <v>0</v>
      </c>
    </row>
    <row r="1174" spans="1:11" x14ac:dyDescent="0.25">
      <c r="A1174" s="1">
        <v>42080.490277777775</v>
      </c>
      <c r="B1174" s="3">
        <f t="shared" si="108"/>
        <v>2015</v>
      </c>
      <c r="C1174" s="3">
        <f t="shared" si="109"/>
        <v>3</v>
      </c>
      <c r="D1174" s="3">
        <f t="shared" si="110"/>
        <v>11</v>
      </c>
      <c r="E1174" s="3">
        <f t="shared" si="111"/>
        <v>17</v>
      </c>
      <c r="F1174" s="3" t="str">
        <f t="shared" si="112"/>
        <v>201531117</v>
      </c>
      <c r="G1174">
        <f t="shared" si="107"/>
        <v>10</v>
      </c>
      <c r="H1174">
        <v>1.3</v>
      </c>
      <c r="I1174">
        <v>0.79</v>
      </c>
      <c r="J1174">
        <v>1025</v>
      </c>
      <c r="K1174">
        <v>0</v>
      </c>
    </row>
    <row r="1175" spans="1:11" x14ac:dyDescent="0.25">
      <c r="A1175" s="1">
        <v>42080.490972222222</v>
      </c>
      <c r="B1175" s="3">
        <f t="shared" si="108"/>
        <v>2015</v>
      </c>
      <c r="C1175" s="3">
        <f t="shared" si="109"/>
        <v>3</v>
      </c>
      <c r="D1175" s="3">
        <f t="shared" si="110"/>
        <v>11</v>
      </c>
      <c r="E1175" s="3">
        <f t="shared" si="111"/>
        <v>17</v>
      </c>
      <c r="F1175" s="3" t="str">
        <f t="shared" si="112"/>
        <v>201531117</v>
      </c>
      <c r="G1175">
        <f t="shared" si="107"/>
        <v>10.015625</v>
      </c>
      <c r="H1175">
        <v>1.3</v>
      </c>
      <c r="I1175">
        <v>0.79</v>
      </c>
      <c r="J1175">
        <v>1025</v>
      </c>
      <c r="K1175">
        <v>0</v>
      </c>
    </row>
    <row r="1176" spans="1:11" x14ac:dyDescent="0.25">
      <c r="A1176" s="1">
        <v>42080.491666666669</v>
      </c>
      <c r="B1176" s="3">
        <f t="shared" si="108"/>
        <v>2015</v>
      </c>
      <c r="C1176" s="3">
        <f t="shared" si="109"/>
        <v>3</v>
      </c>
      <c r="D1176" s="3">
        <f t="shared" si="110"/>
        <v>11</v>
      </c>
      <c r="E1176" s="3">
        <f t="shared" si="111"/>
        <v>17</v>
      </c>
      <c r="F1176" s="3" t="str">
        <f t="shared" si="112"/>
        <v>201531117</v>
      </c>
      <c r="G1176">
        <f t="shared" ref="G1176:G1238" si="113">G1175+3/192</f>
        <v>10.03125</v>
      </c>
      <c r="H1176">
        <v>1.3</v>
      </c>
      <c r="I1176">
        <v>0.79</v>
      </c>
      <c r="J1176">
        <v>1025</v>
      </c>
      <c r="K1176">
        <v>0</v>
      </c>
    </row>
    <row r="1177" spans="1:11" x14ac:dyDescent="0.25">
      <c r="A1177" s="1">
        <v>42080.492361111108</v>
      </c>
      <c r="B1177" s="3">
        <f t="shared" si="108"/>
        <v>2015</v>
      </c>
      <c r="C1177" s="3">
        <f t="shared" si="109"/>
        <v>3</v>
      </c>
      <c r="D1177" s="3">
        <f t="shared" si="110"/>
        <v>11</v>
      </c>
      <c r="E1177" s="3">
        <f t="shared" si="111"/>
        <v>17</v>
      </c>
      <c r="F1177" s="3" t="str">
        <f t="shared" si="112"/>
        <v>201531117</v>
      </c>
      <c r="G1177">
        <f t="shared" si="113"/>
        <v>10.046875</v>
      </c>
      <c r="H1177">
        <v>1.3</v>
      </c>
      <c r="I1177">
        <v>0.79</v>
      </c>
      <c r="J1177">
        <v>1025</v>
      </c>
      <c r="K1177">
        <v>0</v>
      </c>
    </row>
    <row r="1178" spans="1:11" x14ac:dyDescent="0.25">
      <c r="A1178" s="1">
        <v>42080.493055555555</v>
      </c>
      <c r="B1178" s="3">
        <f t="shared" si="108"/>
        <v>2015</v>
      </c>
      <c r="C1178" s="3">
        <f t="shared" si="109"/>
        <v>3</v>
      </c>
      <c r="D1178" s="3">
        <f t="shared" si="110"/>
        <v>11</v>
      </c>
      <c r="E1178" s="3">
        <f t="shared" si="111"/>
        <v>17</v>
      </c>
      <c r="F1178" s="3" t="str">
        <f t="shared" si="112"/>
        <v>201531117</v>
      </c>
      <c r="G1178">
        <f t="shared" si="113"/>
        <v>10.0625</v>
      </c>
      <c r="H1178">
        <v>1.3</v>
      </c>
      <c r="I1178">
        <v>0.79</v>
      </c>
      <c r="J1178">
        <v>1025</v>
      </c>
      <c r="K1178">
        <v>0</v>
      </c>
    </row>
    <row r="1179" spans="1:11" x14ac:dyDescent="0.25">
      <c r="A1179" s="1">
        <v>42080.493750000001</v>
      </c>
      <c r="B1179" s="3">
        <f t="shared" si="108"/>
        <v>2015</v>
      </c>
      <c r="C1179" s="3">
        <f t="shared" si="109"/>
        <v>3</v>
      </c>
      <c r="D1179" s="3">
        <f t="shared" si="110"/>
        <v>11</v>
      </c>
      <c r="E1179" s="3">
        <f t="shared" si="111"/>
        <v>17</v>
      </c>
      <c r="F1179" s="3" t="str">
        <f t="shared" si="112"/>
        <v>201531117</v>
      </c>
      <c r="G1179">
        <f t="shared" si="113"/>
        <v>10.078125</v>
      </c>
      <c r="H1179">
        <v>1.3</v>
      </c>
      <c r="I1179">
        <v>0.79</v>
      </c>
      <c r="J1179">
        <v>1025</v>
      </c>
      <c r="K1179">
        <v>0</v>
      </c>
    </row>
    <row r="1180" spans="1:11" x14ac:dyDescent="0.25">
      <c r="A1180" s="1">
        <v>42080.494444444441</v>
      </c>
      <c r="B1180" s="3">
        <f t="shared" si="108"/>
        <v>2015</v>
      </c>
      <c r="C1180" s="3">
        <f t="shared" si="109"/>
        <v>3</v>
      </c>
      <c r="D1180" s="3">
        <f t="shared" si="110"/>
        <v>11</v>
      </c>
      <c r="E1180" s="3">
        <f t="shared" si="111"/>
        <v>17</v>
      </c>
      <c r="F1180" s="3" t="str">
        <f t="shared" si="112"/>
        <v>201531117</v>
      </c>
      <c r="G1180">
        <f t="shared" si="113"/>
        <v>10.09375</v>
      </c>
      <c r="H1180">
        <v>1.3</v>
      </c>
      <c r="I1180">
        <v>0.79</v>
      </c>
      <c r="J1180">
        <v>1025</v>
      </c>
      <c r="K1180">
        <v>0</v>
      </c>
    </row>
    <row r="1181" spans="1:11" x14ac:dyDescent="0.25">
      <c r="A1181" s="1">
        <v>42080.495138888888</v>
      </c>
      <c r="B1181" s="3">
        <f t="shared" si="108"/>
        <v>2015</v>
      </c>
      <c r="C1181" s="3">
        <f t="shared" si="109"/>
        <v>3</v>
      </c>
      <c r="D1181" s="3">
        <f t="shared" si="110"/>
        <v>11</v>
      </c>
      <c r="E1181" s="3">
        <f t="shared" si="111"/>
        <v>17</v>
      </c>
      <c r="F1181" s="3" t="str">
        <f t="shared" si="112"/>
        <v>201531117</v>
      </c>
      <c r="G1181">
        <f t="shared" si="113"/>
        <v>10.109375</v>
      </c>
      <c r="H1181">
        <v>1.3</v>
      </c>
      <c r="I1181">
        <v>0.79</v>
      </c>
      <c r="J1181">
        <v>1025</v>
      </c>
      <c r="K1181">
        <v>0</v>
      </c>
    </row>
    <row r="1182" spans="1:11" x14ac:dyDescent="0.25">
      <c r="A1182" s="1">
        <v>42080.495833333334</v>
      </c>
      <c r="B1182" s="3">
        <f t="shared" si="108"/>
        <v>2015</v>
      </c>
      <c r="C1182" s="3">
        <f t="shared" si="109"/>
        <v>3</v>
      </c>
      <c r="D1182" s="3">
        <f t="shared" si="110"/>
        <v>11</v>
      </c>
      <c r="E1182" s="3">
        <f t="shared" si="111"/>
        <v>17</v>
      </c>
      <c r="F1182" s="3" t="str">
        <f t="shared" si="112"/>
        <v>201531117</v>
      </c>
      <c r="G1182">
        <f t="shared" si="113"/>
        <v>10.125</v>
      </c>
      <c r="H1182">
        <v>1.3</v>
      </c>
      <c r="I1182">
        <v>0.79</v>
      </c>
      <c r="J1182">
        <v>1025</v>
      </c>
      <c r="K1182">
        <v>0</v>
      </c>
    </row>
    <row r="1183" spans="1:11" x14ac:dyDescent="0.25">
      <c r="A1183" s="1">
        <v>42080.496527777781</v>
      </c>
      <c r="B1183" s="3">
        <f t="shared" si="108"/>
        <v>2015</v>
      </c>
      <c r="C1183" s="3">
        <f t="shared" si="109"/>
        <v>3</v>
      </c>
      <c r="D1183" s="3">
        <f t="shared" si="110"/>
        <v>11</v>
      </c>
      <c r="E1183" s="3">
        <f t="shared" si="111"/>
        <v>17</v>
      </c>
      <c r="F1183" s="3" t="str">
        <f t="shared" si="112"/>
        <v>201531117</v>
      </c>
      <c r="G1183">
        <f t="shared" si="113"/>
        <v>10.140625</v>
      </c>
      <c r="H1183">
        <v>1.3</v>
      </c>
      <c r="I1183">
        <v>0.79</v>
      </c>
      <c r="J1183">
        <v>1025</v>
      </c>
      <c r="K1183">
        <v>0</v>
      </c>
    </row>
    <row r="1184" spans="1:11" x14ac:dyDescent="0.25">
      <c r="A1184" s="1">
        <v>42080.49722222222</v>
      </c>
      <c r="B1184" s="3">
        <f t="shared" si="108"/>
        <v>2015</v>
      </c>
      <c r="C1184" s="3">
        <f t="shared" si="109"/>
        <v>3</v>
      </c>
      <c r="D1184" s="3">
        <f t="shared" si="110"/>
        <v>11</v>
      </c>
      <c r="E1184" s="3">
        <f t="shared" si="111"/>
        <v>17</v>
      </c>
      <c r="F1184" s="3" t="str">
        <f t="shared" si="112"/>
        <v>201531117</v>
      </c>
      <c r="G1184">
        <f t="shared" si="113"/>
        <v>10.15625</v>
      </c>
      <c r="H1184">
        <v>1.3</v>
      </c>
      <c r="I1184">
        <v>0.79</v>
      </c>
      <c r="J1184">
        <v>1025</v>
      </c>
      <c r="K1184">
        <v>0</v>
      </c>
    </row>
    <row r="1185" spans="1:11" x14ac:dyDescent="0.25">
      <c r="A1185" s="1">
        <v>42080.497916666667</v>
      </c>
      <c r="B1185" s="3">
        <f t="shared" si="108"/>
        <v>2015</v>
      </c>
      <c r="C1185" s="3">
        <f t="shared" si="109"/>
        <v>3</v>
      </c>
      <c r="D1185" s="3">
        <f t="shared" si="110"/>
        <v>11</v>
      </c>
      <c r="E1185" s="3">
        <f t="shared" si="111"/>
        <v>17</v>
      </c>
      <c r="F1185" s="3" t="str">
        <f t="shared" si="112"/>
        <v>201531117</v>
      </c>
      <c r="G1185">
        <f t="shared" si="113"/>
        <v>10.171875</v>
      </c>
      <c r="H1185">
        <v>1.3</v>
      </c>
      <c r="I1185">
        <v>0.79</v>
      </c>
      <c r="J1185">
        <v>1025</v>
      </c>
      <c r="K1185">
        <v>0</v>
      </c>
    </row>
    <row r="1186" spans="1:11" x14ac:dyDescent="0.25">
      <c r="A1186" s="1">
        <v>42080.498611111114</v>
      </c>
      <c r="B1186" s="3">
        <f t="shared" si="108"/>
        <v>2015</v>
      </c>
      <c r="C1186" s="3">
        <f t="shared" si="109"/>
        <v>3</v>
      </c>
      <c r="D1186" s="3">
        <f t="shared" si="110"/>
        <v>11</v>
      </c>
      <c r="E1186" s="3">
        <f t="shared" si="111"/>
        <v>17</v>
      </c>
      <c r="F1186" s="3" t="str">
        <f t="shared" si="112"/>
        <v>201531117</v>
      </c>
      <c r="G1186">
        <f t="shared" si="113"/>
        <v>10.1875</v>
      </c>
      <c r="H1186">
        <v>1.3</v>
      </c>
      <c r="I1186">
        <v>0.79</v>
      </c>
      <c r="J1186">
        <v>1025</v>
      </c>
      <c r="K1186">
        <v>0</v>
      </c>
    </row>
    <row r="1187" spans="1:11" x14ac:dyDescent="0.25">
      <c r="A1187" s="1">
        <v>42080.499305555553</v>
      </c>
      <c r="B1187" s="3">
        <f t="shared" si="108"/>
        <v>2015</v>
      </c>
      <c r="C1187" s="3">
        <f t="shared" si="109"/>
        <v>3</v>
      </c>
      <c r="D1187" s="3">
        <f t="shared" si="110"/>
        <v>11</v>
      </c>
      <c r="E1187" s="3">
        <f t="shared" si="111"/>
        <v>17</v>
      </c>
      <c r="F1187" s="3" t="str">
        <f t="shared" si="112"/>
        <v>201531117</v>
      </c>
      <c r="G1187">
        <f t="shared" si="113"/>
        <v>10.203125</v>
      </c>
      <c r="H1187">
        <v>1.3</v>
      </c>
      <c r="I1187">
        <v>0.79</v>
      </c>
      <c r="J1187">
        <v>1025</v>
      </c>
      <c r="K1187">
        <v>0</v>
      </c>
    </row>
    <row r="1188" spans="1:11" x14ac:dyDescent="0.25">
      <c r="A1188" s="1">
        <v>42080.5</v>
      </c>
      <c r="B1188" s="3">
        <f t="shared" si="108"/>
        <v>2015</v>
      </c>
      <c r="C1188" s="3">
        <f t="shared" si="109"/>
        <v>3</v>
      </c>
      <c r="D1188" s="3">
        <f t="shared" si="110"/>
        <v>12</v>
      </c>
      <c r="E1188" s="3">
        <f t="shared" si="111"/>
        <v>17</v>
      </c>
      <c r="F1188" s="3" t="str">
        <f t="shared" si="112"/>
        <v>201531217</v>
      </c>
      <c r="G1188">
        <f t="shared" si="113"/>
        <v>10.21875</v>
      </c>
      <c r="H1188">
        <v>1.3</v>
      </c>
      <c r="I1188">
        <v>0.79</v>
      </c>
      <c r="J1188">
        <v>1025</v>
      </c>
      <c r="K1188">
        <v>0</v>
      </c>
    </row>
    <row r="1189" spans="1:11" x14ac:dyDescent="0.25">
      <c r="A1189" s="1">
        <v>42080.500694444447</v>
      </c>
      <c r="B1189" s="3">
        <f t="shared" si="108"/>
        <v>2015</v>
      </c>
      <c r="C1189" s="3">
        <f t="shared" si="109"/>
        <v>3</v>
      </c>
      <c r="D1189" s="3">
        <f t="shared" si="110"/>
        <v>12</v>
      </c>
      <c r="E1189" s="3">
        <f t="shared" si="111"/>
        <v>17</v>
      </c>
      <c r="F1189" s="3" t="str">
        <f t="shared" si="112"/>
        <v>201531217</v>
      </c>
      <c r="G1189">
        <f t="shared" si="113"/>
        <v>10.234375</v>
      </c>
      <c r="H1189">
        <v>1.3</v>
      </c>
      <c r="I1189">
        <v>0.79</v>
      </c>
      <c r="J1189">
        <v>1025</v>
      </c>
      <c r="K1189">
        <v>0</v>
      </c>
    </row>
    <row r="1190" spans="1:11" x14ac:dyDescent="0.25">
      <c r="A1190" s="1">
        <v>42080.501388888886</v>
      </c>
      <c r="B1190" s="3">
        <f t="shared" si="108"/>
        <v>2015</v>
      </c>
      <c r="C1190" s="3">
        <f t="shared" si="109"/>
        <v>3</v>
      </c>
      <c r="D1190" s="3">
        <f t="shared" si="110"/>
        <v>12</v>
      </c>
      <c r="E1190" s="3">
        <f t="shared" si="111"/>
        <v>17</v>
      </c>
      <c r="F1190" s="3" t="str">
        <f t="shared" si="112"/>
        <v>201531217</v>
      </c>
      <c r="G1190">
        <f t="shared" si="113"/>
        <v>10.25</v>
      </c>
      <c r="H1190">
        <v>1.3</v>
      </c>
      <c r="I1190">
        <v>0.79</v>
      </c>
      <c r="J1190">
        <v>1025</v>
      </c>
      <c r="K1190">
        <v>0</v>
      </c>
    </row>
    <row r="1191" spans="1:11" x14ac:dyDescent="0.25">
      <c r="A1191" s="1">
        <v>42080.502083333333</v>
      </c>
      <c r="B1191" s="3">
        <f t="shared" si="108"/>
        <v>2015</v>
      </c>
      <c r="C1191" s="3">
        <f t="shared" si="109"/>
        <v>3</v>
      </c>
      <c r="D1191" s="3">
        <f t="shared" si="110"/>
        <v>12</v>
      </c>
      <c r="E1191" s="3">
        <f t="shared" si="111"/>
        <v>17</v>
      </c>
      <c r="F1191" s="3" t="str">
        <f t="shared" si="112"/>
        <v>201531217</v>
      </c>
      <c r="G1191">
        <f t="shared" si="113"/>
        <v>10.265625</v>
      </c>
      <c r="H1191">
        <v>1.3</v>
      </c>
      <c r="I1191">
        <v>0.79</v>
      </c>
      <c r="J1191">
        <v>1025</v>
      </c>
      <c r="K1191">
        <v>0</v>
      </c>
    </row>
    <row r="1192" spans="1:11" x14ac:dyDescent="0.25">
      <c r="A1192" s="1">
        <v>42080.50277777778</v>
      </c>
      <c r="B1192" s="3">
        <f t="shared" si="108"/>
        <v>2015</v>
      </c>
      <c r="C1192" s="3">
        <f t="shared" si="109"/>
        <v>3</v>
      </c>
      <c r="D1192" s="3">
        <f t="shared" si="110"/>
        <v>12</v>
      </c>
      <c r="E1192" s="3">
        <f t="shared" si="111"/>
        <v>17</v>
      </c>
      <c r="F1192" s="3" t="str">
        <f t="shared" si="112"/>
        <v>201531217</v>
      </c>
      <c r="G1192">
        <f t="shared" si="113"/>
        <v>10.28125</v>
      </c>
      <c r="H1192">
        <v>1.3</v>
      </c>
      <c r="I1192">
        <v>0.79</v>
      </c>
      <c r="J1192">
        <v>1025</v>
      </c>
      <c r="K1192">
        <v>0</v>
      </c>
    </row>
    <row r="1193" spans="1:11" x14ac:dyDescent="0.25">
      <c r="A1193" s="1">
        <v>42080.503472222219</v>
      </c>
      <c r="B1193" s="3">
        <f t="shared" si="108"/>
        <v>2015</v>
      </c>
      <c r="C1193" s="3">
        <f t="shared" si="109"/>
        <v>3</v>
      </c>
      <c r="D1193" s="3">
        <f t="shared" si="110"/>
        <v>12</v>
      </c>
      <c r="E1193" s="3">
        <f t="shared" si="111"/>
        <v>17</v>
      </c>
      <c r="F1193" s="3" t="str">
        <f t="shared" si="112"/>
        <v>201531217</v>
      </c>
      <c r="G1193">
        <f t="shared" si="113"/>
        <v>10.296875</v>
      </c>
      <c r="H1193">
        <v>1.3</v>
      </c>
      <c r="I1193">
        <v>0.79</v>
      </c>
      <c r="J1193">
        <v>1025</v>
      </c>
      <c r="K1193">
        <v>0</v>
      </c>
    </row>
    <row r="1194" spans="1:11" x14ac:dyDescent="0.25">
      <c r="A1194" s="1">
        <v>42080.504166666666</v>
      </c>
      <c r="B1194" s="3">
        <f t="shared" si="108"/>
        <v>2015</v>
      </c>
      <c r="C1194" s="3">
        <f t="shared" si="109"/>
        <v>3</v>
      </c>
      <c r="D1194" s="3">
        <f t="shared" si="110"/>
        <v>12</v>
      </c>
      <c r="E1194" s="3">
        <f t="shared" si="111"/>
        <v>17</v>
      </c>
      <c r="F1194" s="3" t="str">
        <f t="shared" si="112"/>
        <v>201531217</v>
      </c>
      <c r="G1194">
        <f t="shared" si="113"/>
        <v>10.3125</v>
      </c>
      <c r="H1194">
        <v>1.3</v>
      </c>
      <c r="I1194">
        <v>0.79</v>
      </c>
      <c r="J1194">
        <v>1025</v>
      </c>
      <c r="K1194">
        <v>0</v>
      </c>
    </row>
    <row r="1195" spans="1:11" x14ac:dyDescent="0.25">
      <c r="A1195" s="1">
        <v>42080.504861111112</v>
      </c>
      <c r="B1195" s="3">
        <f t="shared" si="108"/>
        <v>2015</v>
      </c>
      <c r="C1195" s="3">
        <f t="shared" si="109"/>
        <v>3</v>
      </c>
      <c r="D1195" s="3">
        <f t="shared" si="110"/>
        <v>12</v>
      </c>
      <c r="E1195" s="3">
        <f t="shared" si="111"/>
        <v>17</v>
      </c>
      <c r="F1195" s="3" t="str">
        <f t="shared" si="112"/>
        <v>201531217</v>
      </c>
      <c r="G1195">
        <f t="shared" si="113"/>
        <v>10.328125</v>
      </c>
      <c r="H1195">
        <v>1.3</v>
      </c>
      <c r="I1195">
        <v>0.79</v>
      </c>
      <c r="J1195">
        <v>1025</v>
      </c>
      <c r="K1195">
        <v>0</v>
      </c>
    </row>
    <row r="1196" spans="1:11" x14ac:dyDescent="0.25">
      <c r="A1196" s="1">
        <v>42080.505555555559</v>
      </c>
      <c r="B1196" s="3">
        <f t="shared" si="108"/>
        <v>2015</v>
      </c>
      <c r="C1196" s="3">
        <f t="shared" si="109"/>
        <v>3</v>
      </c>
      <c r="D1196" s="3">
        <f t="shared" si="110"/>
        <v>12</v>
      </c>
      <c r="E1196" s="3">
        <f t="shared" si="111"/>
        <v>17</v>
      </c>
      <c r="F1196" s="3" t="str">
        <f t="shared" si="112"/>
        <v>201531217</v>
      </c>
      <c r="G1196">
        <f t="shared" si="113"/>
        <v>10.34375</v>
      </c>
      <c r="H1196">
        <v>1.3</v>
      </c>
      <c r="I1196">
        <v>0.79</v>
      </c>
      <c r="J1196">
        <v>1025</v>
      </c>
      <c r="K1196">
        <v>0</v>
      </c>
    </row>
    <row r="1197" spans="1:11" x14ac:dyDescent="0.25">
      <c r="A1197" s="1">
        <v>42080.506249999999</v>
      </c>
      <c r="B1197" s="3">
        <f t="shared" si="108"/>
        <v>2015</v>
      </c>
      <c r="C1197" s="3">
        <f t="shared" si="109"/>
        <v>3</v>
      </c>
      <c r="D1197" s="3">
        <f t="shared" si="110"/>
        <v>12</v>
      </c>
      <c r="E1197" s="3">
        <f t="shared" si="111"/>
        <v>17</v>
      </c>
      <c r="F1197" s="3" t="str">
        <f t="shared" si="112"/>
        <v>201531217</v>
      </c>
      <c r="G1197">
        <f t="shared" si="113"/>
        <v>10.359375</v>
      </c>
      <c r="H1197">
        <v>1.3</v>
      </c>
      <c r="I1197">
        <v>0.79</v>
      </c>
      <c r="J1197">
        <v>1025</v>
      </c>
      <c r="K1197">
        <v>0</v>
      </c>
    </row>
    <row r="1198" spans="1:11" x14ac:dyDescent="0.25">
      <c r="A1198" s="1">
        <v>42080.506944444445</v>
      </c>
      <c r="B1198" s="3">
        <f t="shared" si="108"/>
        <v>2015</v>
      </c>
      <c r="C1198" s="3">
        <f t="shared" si="109"/>
        <v>3</v>
      </c>
      <c r="D1198" s="3">
        <f t="shared" si="110"/>
        <v>12</v>
      </c>
      <c r="E1198" s="3">
        <f t="shared" si="111"/>
        <v>17</v>
      </c>
      <c r="F1198" s="3" t="str">
        <f t="shared" si="112"/>
        <v>201531217</v>
      </c>
      <c r="G1198">
        <f t="shared" si="113"/>
        <v>10.375</v>
      </c>
      <c r="H1198">
        <v>1.3</v>
      </c>
      <c r="I1198">
        <v>0.79</v>
      </c>
      <c r="J1198">
        <v>1025</v>
      </c>
      <c r="K1198">
        <v>0</v>
      </c>
    </row>
    <row r="1199" spans="1:11" x14ac:dyDescent="0.25">
      <c r="A1199" s="1">
        <v>42080.507638888892</v>
      </c>
      <c r="B1199" s="3">
        <f t="shared" si="108"/>
        <v>2015</v>
      </c>
      <c r="C1199" s="3">
        <f t="shared" si="109"/>
        <v>3</v>
      </c>
      <c r="D1199" s="3">
        <f t="shared" si="110"/>
        <v>12</v>
      </c>
      <c r="E1199" s="3">
        <f t="shared" si="111"/>
        <v>17</v>
      </c>
      <c r="F1199" s="3" t="str">
        <f t="shared" si="112"/>
        <v>201531217</v>
      </c>
      <c r="G1199">
        <f t="shared" si="113"/>
        <v>10.390625</v>
      </c>
      <c r="H1199">
        <v>1.3</v>
      </c>
      <c r="I1199">
        <v>0.79</v>
      </c>
      <c r="J1199">
        <v>1025</v>
      </c>
      <c r="K1199">
        <v>0</v>
      </c>
    </row>
    <row r="1200" spans="1:11" x14ac:dyDescent="0.25">
      <c r="A1200" s="1">
        <v>42080.508333333331</v>
      </c>
      <c r="B1200" s="3">
        <f t="shared" si="108"/>
        <v>2015</v>
      </c>
      <c r="C1200" s="3">
        <f t="shared" si="109"/>
        <v>3</v>
      </c>
      <c r="D1200" s="3">
        <f t="shared" si="110"/>
        <v>12</v>
      </c>
      <c r="E1200" s="3">
        <f t="shared" si="111"/>
        <v>17</v>
      </c>
      <c r="F1200" s="3" t="str">
        <f t="shared" si="112"/>
        <v>201531217</v>
      </c>
      <c r="G1200">
        <f t="shared" si="113"/>
        <v>10.40625</v>
      </c>
      <c r="H1200">
        <v>1.3</v>
      </c>
      <c r="I1200">
        <v>0.79</v>
      </c>
      <c r="J1200">
        <v>1025</v>
      </c>
      <c r="K1200">
        <v>0</v>
      </c>
    </row>
    <row r="1201" spans="1:11" x14ac:dyDescent="0.25">
      <c r="A1201" s="1">
        <v>42080.509027777778</v>
      </c>
      <c r="B1201" s="3">
        <f t="shared" si="108"/>
        <v>2015</v>
      </c>
      <c r="C1201" s="3">
        <f t="shared" si="109"/>
        <v>3</v>
      </c>
      <c r="D1201" s="3">
        <f t="shared" si="110"/>
        <v>12</v>
      </c>
      <c r="E1201" s="3">
        <f t="shared" si="111"/>
        <v>17</v>
      </c>
      <c r="F1201" s="3" t="str">
        <f t="shared" si="112"/>
        <v>201531217</v>
      </c>
      <c r="G1201">
        <f t="shared" si="113"/>
        <v>10.421875</v>
      </c>
      <c r="H1201">
        <v>1.3</v>
      </c>
      <c r="I1201">
        <v>0.79</v>
      </c>
      <c r="J1201">
        <v>1025</v>
      </c>
      <c r="K1201">
        <v>0</v>
      </c>
    </row>
    <row r="1202" spans="1:11" x14ac:dyDescent="0.25">
      <c r="A1202" s="1">
        <v>42080.509722222225</v>
      </c>
      <c r="B1202" s="3">
        <f t="shared" si="108"/>
        <v>2015</v>
      </c>
      <c r="C1202" s="3">
        <f t="shared" si="109"/>
        <v>3</v>
      </c>
      <c r="D1202" s="3">
        <f t="shared" si="110"/>
        <v>12</v>
      </c>
      <c r="E1202" s="3">
        <f t="shared" si="111"/>
        <v>17</v>
      </c>
      <c r="F1202" s="3" t="str">
        <f t="shared" si="112"/>
        <v>201531217</v>
      </c>
      <c r="G1202">
        <f t="shared" si="113"/>
        <v>10.4375</v>
      </c>
      <c r="H1202">
        <v>1.3</v>
      </c>
      <c r="I1202">
        <v>0.79</v>
      </c>
      <c r="J1202">
        <v>1025</v>
      </c>
      <c r="K1202">
        <v>0</v>
      </c>
    </row>
    <row r="1203" spans="1:11" x14ac:dyDescent="0.25">
      <c r="A1203" s="1">
        <v>42080.510416666664</v>
      </c>
      <c r="B1203" s="3">
        <f t="shared" si="108"/>
        <v>2015</v>
      </c>
      <c r="C1203" s="3">
        <f t="shared" si="109"/>
        <v>3</v>
      </c>
      <c r="D1203" s="3">
        <f t="shared" si="110"/>
        <v>12</v>
      </c>
      <c r="E1203" s="3">
        <f t="shared" si="111"/>
        <v>17</v>
      </c>
      <c r="F1203" s="3" t="str">
        <f t="shared" si="112"/>
        <v>201531217</v>
      </c>
      <c r="G1203">
        <f t="shared" si="113"/>
        <v>10.453125</v>
      </c>
      <c r="H1203">
        <v>1.3</v>
      </c>
      <c r="I1203">
        <v>0.79</v>
      </c>
      <c r="J1203">
        <v>1025</v>
      </c>
      <c r="K1203">
        <v>0</v>
      </c>
    </row>
    <row r="1204" spans="1:11" x14ac:dyDescent="0.25">
      <c r="A1204" s="1">
        <v>42080.511111111111</v>
      </c>
      <c r="B1204" s="3">
        <f t="shared" si="108"/>
        <v>2015</v>
      </c>
      <c r="C1204" s="3">
        <f t="shared" si="109"/>
        <v>3</v>
      </c>
      <c r="D1204" s="3">
        <f t="shared" si="110"/>
        <v>12</v>
      </c>
      <c r="E1204" s="3">
        <f t="shared" si="111"/>
        <v>17</v>
      </c>
      <c r="F1204" s="3" t="str">
        <f t="shared" si="112"/>
        <v>201531217</v>
      </c>
      <c r="G1204">
        <f t="shared" si="113"/>
        <v>10.46875</v>
      </c>
      <c r="H1204">
        <v>1.3</v>
      </c>
      <c r="I1204">
        <v>0.79</v>
      </c>
      <c r="J1204">
        <v>1025</v>
      </c>
      <c r="K1204">
        <v>0</v>
      </c>
    </row>
    <row r="1205" spans="1:11" x14ac:dyDescent="0.25">
      <c r="A1205" s="1">
        <v>42080.511805555558</v>
      </c>
      <c r="B1205" s="3">
        <f t="shared" si="108"/>
        <v>2015</v>
      </c>
      <c r="C1205" s="3">
        <f t="shared" si="109"/>
        <v>3</v>
      </c>
      <c r="D1205" s="3">
        <f t="shared" si="110"/>
        <v>12</v>
      </c>
      <c r="E1205" s="3">
        <f t="shared" si="111"/>
        <v>17</v>
      </c>
      <c r="F1205" s="3" t="str">
        <f t="shared" si="112"/>
        <v>201531217</v>
      </c>
      <c r="G1205">
        <f t="shared" si="113"/>
        <v>10.484375</v>
      </c>
      <c r="H1205">
        <v>1.3</v>
      </c>
      <c r="I1205">
        <v>0.79</v>
      </c>
      <c r="J1205">
        <v>1025</v>
      </c>
      <c r="K1205">
        <v>0</v>
      </c>
    </row>
    <row r="1206" spans="1:11" x14ac:dyDescent="0.25">
      <c r="A1206" s="1">
        <v>42080.512499999997</v>
      </c>
      <c r="B1206" s="3">
        <f t="shared" si="108"/>
        <v>2015</v>
      </c>
      <c r="C1206" s="3">
        <f t="shared" si="109"/>
        <v>3</v>
      </c>
      <c r="D1206" s="3">
        <f t="shared" si="110"/>
        <v>12</v>
      </c>
      <c r="E1206" s="3">
        <f t="shared" si="111"/>
        <v>17</v>
      </c>
      <c r="F1206" s="3" t="str">
        <f t="shared" si="112"/>
        <v>201531217</v>
      </c>
      <c r="G1206">
        <f t="shared" si="113"/>
        <v>10.5</v>
      </c>
      <c r="H1206">
        <v>1.3</v>
      </c>
      <c r="I1206">
        <v>0.79</v>
      </c>
      <c r="J1206">
        <v>1025</v>
      </c>
      <c r="K1206">
        <v>0</v>
      </c>
    </row>
    <row r="1207" spans="1:11" x14ac:dyDescent="0.25">
      <c r="A1207" s="1">
        <v>42080.513194444444</v>
      </c>
      <c r="B1207" s="3">
        <f t="shared" si="108"/>
        <v>2015</v>
      </c>
      <c r="C1207" s="3">
        <f t="shared" si="109"/>
        <v>3</v>
      </c>
      <c r="D1207" s="3">
        <f t="shared" si="110"/>
        <v>12</v>
      </c>
      <c r="E1207" s="3">
        <f t="shared" si="111"/>
        <v>17</v>
      </c>
      <c r="F1207" s="3" t="str">
        <f t="shared" si="112"/>
        <v>201531217</v>
      </c>
      <c r="G1207">
        <f t="shared" si="113"/>
        <v>10.515625</v>
      </c>
      <c r="H1207">
        <v>1.3</v>
      </c>
      <c r="I1207">
        <v>0.79</v>
      </c>
      <c r="J1207">
        <v>1025</v>
      </c>
      <c r="K1207">
        <v>0</v>
      </c>
    </row>
    <row r="1208" spans="1:11" x14ac:dyDescent="0.25">
      <c r="A1208" s="1">
        <v>42080.513888888891</v>
      </c>
      <c r="B1208" s="3">
        <f t="shared" si="108"/>
        <v>2015</v>
      </c>
      <c r="C1208" s="3">
        <f t="shared" si="109"/>
        <v>3</v>
      </c>
      <c r="D1208" s="3">
        <f t="shared" si="110"/>
        <v>12</v>
      </c>
      <c r="E1208" s="3">
        <f t="shared" si="111"/>
        <v>17</v>
      </c>
      <c r="F1208" s="3" t="str">
        <f t="shared" si="112"/>
        <v>201531217</v>
      </c>
      <c r="G1208">
        <f t="shared" si="113"/>
        <v>10.53125</v>
      </c>
      <c r="H1208">
        <v>1.3</v>
      </c>
      <c r="I1208">
        <v>0.79</v>
      </c>
      <c r="J1208">
        <v>1025</v>
      </c>
      <c r="K1208">
        <v>0</v>
      </c>
    </row>
    <row r="1209" spans="1:11" x14ac:dyDescent="0.25">
      <c r="A1209" s="1">
        <v>42080.51458333333</v>
      </c>
      <c r="B1209" s="3">
        <f t="shared" si="108"/>
        <v>2015</v>
      </c>
      <c r="C1209" s="3">
        <f t="shared" si="109"/>
        <v>3</v>
      </c>
      <c r="D1209" s="3">
        <f t="shared" si="110"/>
        <v>12</v>
      </c>
      <c r="E1209" s="3">
        <f t="shared" si="111"/>
        <v>17</v>
      </c>
      <c r="F1209" s="3" t="str">
        <f t="shared" si="112"/>
        <v>201531217</v>
      </c>
      <c r="G1209">
        <f t="shared" si="113"/>
        <v>10.546875</v>
      </c>
      <c r="H1209">
        <v>1.3</v>
      </c>
      <c r="I1209">
        <v>0.79</v>
      </c>
      <c r="J1209">
        <v>1025</v>
      </c>
      <c r="K1209">
        <v>0</v>
      </c>
    </row>
    <row r="1210" spans="1:11" x14ac:dyDescent="0.25">
      <c r="A1210" s="1">
        <v>42080.515277777777</v>
      </c>
      <c r="B1210" s="3">
        <f t="shared" si="108"/>
        <v>2015</v>
      </c>
      <c r="C1210" s="3">
        <f t="shared" si="109"/>
        <v>3</v>
      </c>
      <c r="D1210" s="3">
        <f t="shared" si="110"/>
        <v>12</v>
      </c>
      <c r="E1210" s="3">
        <f t="shared" si="111"/>
        <v>17</v>
      </c>
      <c r="F1210" s="3" t="str">
        <f t="shared" si="112"/>
        <v>201531217</v>
      </c>
      <c r="G1210">
        <f t="shared" si="113"/>
        <v>10.5625</v>
      </c>
      <c r="H1210">
        <v>1.3</v>
      </c>
      <c r="I1210">
        <v>0.79</v>
      </c>
      <c r="J1210">
        <v>1025</v>
      </c>
      <c r="K1210">
        <v>0</v>
      </c>
    </row>
    <row r="1211" spans="1:11" x14ac:dyDescent="0.25">
      <c r="A1211" s="1">
        <v>42080.515972222223</v>
      </c>
      <c r="B1211" s="3">
        <f t="shared" si="108"/>
        <v>2015</v>
      </c>
      <c r="C1211" s="3">
        <f t="shared" si="109"/>
        <v>3</v>
      </c>
      <c r="D1211" s="3">
        <f t="shared" si="110"/>
        <v>12</v>
      </c>
      <c r="E1211" s="3">
        <f t="shared" si="111"/>
        <v>17</v>
      </c>
      <c r="F1211" s="3" t="str">
        <f t="shared" si="112"/>
        <v>201531217</v>
      </c>
      <c r="G1211">
        <f t="shared" si="113"/>
        <v>10.578125</v>
      </c>
      <c r="H1211">
        <v>1.3</v>
      </c>
      <c r="I1211">
        <v>0.79</v>
      </c>
      <c r="J1211">
        <v>1025</v>
      </c>
      <c r="K1211">
        <v>0</v>
      </c>
    </row>
    <row r="1212" spans="1:11" x14ac:dyDescent="0.25">
      <c r="A1212" s="1">
        <v>42080.51666666667</v>
      </c>
      <c r="B1212" s="3">
        <f t="shared" si="108"/>
        <v>2015</v>
      </c>
      <c r="C1212" s="3">
        <f t="shared" si="109"/>
        <v>3</v>
      </c>
      <c r="D1212" s="3">
        <f t="shared" si="110"/>
        <v>12</v>
      </c>
      <c r="E1212" s="3">
        <f t="shared" si="111"/>
        <v>17</v>
      </c>
      <c r="F1212" s="3" t="str">
        <f t="shared" si="112"/>
        <v>201531217</v>
      </c>
      <c r="G1212">
        <f t="shared" si="113"/>
        <v>10.59375</v>
      </c>
      <c r="H1212">
        <v>1.3</v>
      </c>
      <c r="I1212">
        <v>0.79</v>
      </c>
      <c r="J1212">
        <v>1025</v>
      </c>
      <c r="K1212">
        <v>0</v>
      </c>
    </row>
    <row r="1213" spans="1:11" x14ac:dyDescent="0.25">
      <c r="A1213" s="1">
        <v>42080.517361111109</v>
      </c>
      <c r="B1213" s="3">
        <f t="shared" si="108"/>
        <v>2015</v>
      </c>
      <c r="C1213" s="3">
        <f t="shared" si="109"/>
        <v>3</v>
      </c>
      <c r="D1213" s="3">
        <f t="shared" si="110"/>
        <v>12</v>
      </c>
      <c r="E1213" s="3">
        <f t="shared" si="111"/>
        <v>17</v>
      </c>
      <c r="F1213" s="3" t="str">
        <f t="shared" si="112"/>
        <v>201531217</v>
      </c>
      <c r="G1213">
        <f t="shared" si="113"/>
        <v>10.609375</v>
      </c>
      <c r="H1213">
        <v>1.3</v>
      </c>
      <c r="I1213">
        <v>0.79</v>
      </c>
      <c r="J1213">
        <v>1025</v>
      </c>
      <c r="K1213">
        <v>0</v>
      </c>
    </row>
    <row r="1214" spans="1:11" x14ac:dyDescent="0.25">
      <c r="A1214" s="1">
        <v>42080.518055555556</v>
      </c>
      <c r="B1214" s="3">
        <f t="shared" si="108"/>
        <v>2015</v>
      </c>
      <c r="C1214" s="3">
        <f t="shared" si="109"/>
        <v>3</v>
      </c>
      <c r="D1214" s="3">
        <f t="shared" si="110"/>
        <v>12</v>
      </c>
      <c r="E1214" s="3">
        <f t="shared" si="111"/>
        <v>17</v>
      </c>
      <c r="F1214" s="3" t="str">
        <f t="shared" si="112"/>
        <v>201531217</v>
      </c>
      <c r="G1214">
        <f t="shared" si="113"/>
        <v>10.625</v>
      </c>
      <c r="H1214">
        <v>1.3</v>
      </c>
      <c r="I1214">
        <v>0.79</v>
      </c>
      <c r="J1214">
        <v>1025</v>
      </c>
      <c r="K1214">
        <v>0</v>
      </c>
    </row>
    <row r="1215" spans="1:11" x14ac:dyDescent="0.25">
      <c r="A1215" s="1">
        <v>42080.518750000003</v>
      </c>
      <c r="B1215" s="3">
        <f t="shared" si="108"/>
        <v>2015</v>
      </c>
      <c r="C1215" s="3">
        <f t="shared" si="109"/>
        <v>3</v>
      </c>
      <c r="D1215" s="3">
        <f t="shared" si="110"/>
        <v>12</v>
      </c>
      <c r="E1215" s="3">
        <f t="shared" si="111"/>
        <v>17</v>
      </c>
      <c r="F1215" s="3" t="str">
        <f t="shared" si="112"/>
        <v>201531217</v>
      </c>
      <c r="G1215">
        <f t="shared" si="113"/>
        <v>10.640625</v>
      </c>
      <c r="H1215">
        <v>1.3</v>
      </c>
      <c r="I1215">
        <v>0.79</v>
      </c>
      <c r="J1215">
        <v>1025</v>
      </c>
      <c r="K1215">
        <v>0</v>
      </c>
    </row>
    <row r="1216" spans="1:11" x14ac:dyDescent="0.25">
      <c r="A1216" s="1">
        <v>42080.519444444442</v>
      </c>
      <c r="B1216" s="3">
        <f t="shared" si="108"/>
        <v>2015</v>
      </c>
      <c r="C1216" s="3">
        <f t="shared" si="109"/>
        <v>3</v>
      </c>
      <c r="D1216" s="3">
        <f t="shared" si="110"/>
        <v>12</v>
      </c>
      <c r="E1216" s="3">
        <f t="shared" si="111"/>
        <v>17</v>
      </c>
      <c r="F1216" s="3" t="str">
        <f t="shared" si="112"/>
        <v>201531217</v>
      </c>
      <c r="G1216">
        <f t="shared" si="113"/>
        <v>10.65625</v>
      </c>
      <c r="H1216">
        <v>1.3</v>
      </c>
      <c r="I1216">
        <v>0.79</v>
      </c>
      <c r="J1216">
        <v>1025</v>
      </c>
      <c r="K1216">
        <v>0</v>
      </c>
    </row>
    <row r="1217" spans="1:11" x14ac:dyDescent="0.25">
      <c r="A1217" s="1">
        <v>42080.520138888889</v>
      </c>
      <c r="B1217" s="3">
        <f t="shared" si="108"/>
        <v>2015</v>
      </c>
      <c r="C1217" s="3">
        <f t="shared" si="109"/>
        <v>3</v>
      </c>
      <c r="D1217" s="3">
        <f t="shared" si="110"/>
        <v>12</v>
      </c>
      <c r="E1217" s="3">
        <f t="shared" si="111"/>
        <v>17</v>
      </c>
      <c r="F1217" s="3" t="str">
        <f t="shared" si="112"/>
        <v>201531217</v>
      </c>
      <c r="G1217">
        <f t="shared" si="113"/>
        <v>10.671875</v>
      </c>
      <c r="H1217">
        <v>1.3</v>
      </c>
      <c r="I1217">
        <v>0.79</v>
      </c>
      <c r="J1217">
        <v>1025</v>
      </c>
      <c r="K1217">
        <v>0</v>
      </c>
    </row>
    <row r="1218" spans="1:11" x14ac:dyDescent="0.25">
      <c r="A1218" s="1">
        <v>42080.520833333336</v>
      </c>
      <c r="B1218" s="3">
        <f t="shared" si="108"/>
        <v>2015</v>
      </c>
      <c r="C1218" s="3">
        <f t="shared" si="109"/>
        <v>3</v>
      </c>
      <c r="D1218" s="3">
        <f t="shared" si="110"/>
        <v>12</v>
      </c>
      <c r="E1218" s="3">
        <f t="shared" si="111"/>
        <v>17</v>
      </c>
      <c r="F1218" s="3" t="str">
        <f t="shared" si="112"/>
        <v>201531217</v>
      </c>
      <c r="G1218">
        <f t="shared" si="113"/>
        <v>10.6875</v>
      </c>
      <c r="H1218">
        <v>1.3</v>
      </c>
      <c r="I1218">
        <v>0.79</v>
      </c>
      <c r="J1218">
        <v>1025</v>
      </c>
      <c r="K1218">
        <v>0</v>
      </c>
    </row>
    <row r="1219" spans="1:11" x14ac:dyDescent="0.25">
      <c r="A1219" s="1">
        <v>42080.521527777775</v>
      </c>
      <c r="B1219" s="3">
        <f t="shared" ref="B1219:B1282" si="114">YEAR(A1219)</f>
        <v>2015</v>
      </c>
      <c r="C1219" s="3">
        <f t="shared" ref="C1219:C1282" si="115">MONTH(A1219)</f>
        <v>3</v>
      </c>
      <c r="D1219" s="3">
        <f t="shared" ref="D1219:D1282" si="116">HOUR(A1219)</f>
        <v>12</v>
      </c>
      <c r="E1219" s="3">
        <f t="shared" ref="E1219:E1282" si="117">DAY(A1219)</f>
        <v>17</v>
      </c>
      <c r="F1219" s="3" t="str">
        <f t="shared" ref="F1219:F1282" si="118">B1219&amp;C1219&amp;D1219&amp;E1219</f>
        <v>201531217</v>
      </c>
      <c r="G1219">
        <f t="shared" si="113"/>
        <v>10.703125</v>
      </c>
      <c r="H1219">
        <v>1.3</v>
      </c>
      <c r="I1219">
        <v>0.79</v>
      </c>
      <c r="J1219">
        <v>1025</v>
      </c>
      <c r="K1219">
        <v>0</v>
      </c>
    </row>
    <row r="1220" spans="1:11" x14ac:dyDescent="0.25">
      <c r="A1220" s="1">
        <v>42080.522222222222</v>
      </c>
      <c r="B1220" s="3">
        <f t="shared" si="114"/>
        <v>2015</v>
      </c>
      <c r="C1220" s="3">
        <f t="shared" si="115"/>
        <v>3</v>
      </c>
      <c r="D1220" s="3">
        <f t="shared" si="116"/>
        <v>12</v>
      </c>
      <c r="E1220" s="3">
        <f t="shared" si="117"/>
        <v>17</v>
      </c>
      <c r="F1220" s="3" t="str">
        <f t="shared" si="118"/>
        <v>201531217</v>
      </c>
      <c r="G1220">
        <f t="shared" si="113"/>
        <v>10.71875</v>
      </c>
      <c r="H1220">
        <v>1.3</v>
      </c>
      <c r="I1220">
        <v>0.79</v>
      </c>
      <c r="J1220">
        <v>1025</v>
      </c>
      <c r="K1220">
        <v>0</v>
      </c>
    </row>
    <row r="1221" spans="1:11" x14ac:dyDescent="0.25">
      <c r="A1221" s="1">
        <v>42080.522916666669</v>
      </c>
      <c r="B1221" s="3">
        <f t="shared" si="114"/>
        <v>2015</v>
      </c>
      <c r="C1221" s="3">
        <f t="shared" si="115"/>
        <v>3</v>
      </c>
      <c r="D1221" s="3">
        <f t="shared" si="116"/>
        <v>12</v>
      </c>
      <c r="E1221" s="3">
        <f t="shared" si="117"/>
        <v>17</v>
      </c>
      <c r="F1221" s="3" t="str">
        <f t="shared" si="118"/>
        <v>201531217</v>
      </c>
      <c r="G1221">
        <f t="shared" si="113"/>
        <v>10.734375</v>
      </c>
      <c r="H1221">
        <v>1.3</v>
      </c>
      <c r="I1221">
        <v>0.79</v>
      </c>
      <c r="J1221">
        <v>1025</v>
      </c>
      <c r="K1221">
        <v>0</v>
      </c>
    </row>
    <row r="1222" spans="1:11" x14ac:dyDescent="0.25">
      <c r="A1222" s="1">
        <v>42080.523611111108</v>
      </c>
      <c r="B1222" s="3">
        <f t="shared" si="114"/>
        <v>2015</v>
      </c>
      <c r="C1222" s="3">
        <f t="shared" si="115"/>
        <v>3</v>
      </c>
      <c r="D1222" s="3">
        <f t="shared" si="116"/>
        <v>12</v>
      </c>
      <c r="E1222" s="3">
        <f t="shared" si="117"/>
        <v>17</v>
      </c>
      <c r="F1222" s="3" t="str">
        <f t="shared" si="118"/>
        <v>201531217</v>
      </c>
      <c r="G1222">
        <f t="shared" si="113"/>
        <v>10.75</v>
      </c>
      <c r="H1222">
        <v>1.3</v>
      </c>
      <c r="I1222">
        <v>0.79</v>
      </c>
      <c r="J1222">
        <v>1025</v>
      </c>
      <c r="K1222">
        <v>0</v>
      </c>
    </row>
    <row r="1223" spans="1:11" x14ac:dyDescent="0.25">
      <c r="A1223" s="1">
        <v>42080.524305555555</v>
      </c>
      <c r="B1223" s="3">
        <f t="shared" si="114"/>
        <v>2015</v>
      </c>
      <c r="C1223" s="3">
        <f t="shared" si="115"/>
        <v>3</v>
      </c>
      <c r="D1223" s="3">
        <f t="shared" si="116"/>
        <v>12</v>
      </c>
      <c r="E1223" s="3">
        <f t="shared" si="117"/>
        <v>17</v>
      </c>
      <c r="F1223" s="3" t="str">
        <f t="shared" si="118"/>
        <v>201531217</v>
      </c>
      <c r="G1223">
        <f t="shared" si="113"/>
        <v>10.765625</v>
      </c>
      <c r="H1223">
        <v>1.3</v>
      </c>
      <c r="I1223">
        <v>0.79</v>
      </c>
      <c r="J1223">
        <v>1025</v>
      </c>
      <c r="K1223">
        <v>0</v>
      </c>
    </row>
    <row r="1224" spans="1:11" x14ac:dyDescent="0.25">
      <c r="A1224" s="1">
        <v>42080.525000000001</v>
      </c>
      <c r="B1224" s="3">
        <f t="shared" si="114"/>
        <v>2015</v>
      </c>
      <c r="C1224" s="3">
        <f t="shared" si="115"/>
        <v>3</v>
      </c>
      <c r="D1224" s="3">
        <f t="shared" si="116"/>
        <v>12</v>
      </c>
      <c r="E1224" s="3">
        <f t="shared" si="117"/>
        <v>17</v>
      </c>
      <c r="F1224" s="3" t="str">
        <f t="shared" si="118"/>
        <v>201531217</v>
      </c>
      <c r="G1224">
        <f t="shared" si="113"/>
        <v>10.78125</v>
      </c>
      <c r="H1224">
        <v>1.3</v>
      </c>
      <c r="I1224">
        <v>0.79</v>
      </c>
      <c r="J1224">
        <v>1025</v>
      </c>
      <c r="K1224">
        <v>0</v>
      </c>
    </row>
    <row r="1225" spans="1:11" x14ac:dyDescent="0.25">
      <c r="A1225" s="1">
        <v>42080.525694444441</v>
      </c>
      <c r="B1225" s="3">
        <f t="shared" si="114"/>
        <v>2015</v>
      </c>
      <c r="C1225" s="3">
        <f t="shared" si="115"/>
        <v>3</v>
      </c>
      <c r="D1225" s="3">
        <f t="shared" si="116"/>
        <v>12</v>
      </c>
      <c r="E1225" s="3">
        <f t="shared" si="117"/>
        <v>17</v>
      </c>
      <c r="F1225" s="3" t="str">
        <f t="shared" si="118"/>
        <v>201531217</v>
      </c>
      <c r="G1225">
        <f t="shared" si="113"/>
        <v>10.796875</v>
      </c>
      <c r="H1225">
        <v>1.3</v>
      </c>
      <c r="I1225">
        <v>0.79</v>
      </c>
      <c r="J1225">
        <v>1025</v>
      </c>
      <c r="K1225">
        <v>0</v>
      </c>
    </row>
    <row r="1226" spans="1:11" x14ac:dyDescent="0.25">
      <c r="A1226" s="1">
        <v>42080.526388888888</v>
      </c>
      <c r="B1226" s="3">
        <f t="shared" si="114"/>
        <v>2015</v>
      </c>
      <c r="C1226" s="3">
        <f t="shared" si="115"/>
        <v>3</v>
      </c>
      <c r="D1226" s="3">
        <f t="shared" si="116"/>
        <v>12</v>
      </c>
      <c r="E1226" s="3">
        <f t="shared" si="117"/>
        <v>17</v>
      </c>
      <c r="F1226" s="3" t="str">
        <f t="shared" si="118"/>
        <v>201531217</v>
      </c>
      <c r="G1226">
        <f t="shared" si="113"/>
        <v>10.8125</v>
      </c>
      <c r="H1226">
        <v>1.3</v>
      </c>
      <c r="I1226">
        <v>0.79</v>
      </c>
      <c r="J1226">
        <v>1025</v>
      </c>
      <c r="K1226">
        <v>0</v>
      </c>
    </row>
    <row r="1227" spans="1:11" x14ac:dyDescent="0.25">
      <c r="A1227" s="1">
        <v>42080.527083333334</v>
      </c>
      <c r="B1227" s="3">
        <f t="shared" si="114"/>
        <v>2015</v>
      </c>
      <c r="C1227" s="3">
        <f t="shared" si="115"/>
        <v>3</v>
      </c>
      <c r="D1227" s="3">
        <f t="shared" si="116"/>
        <v>12</v>
      </c>
      <c r="E1227" s="3">
        <f t="shared" si="117"/>
        <v>17</v>
      </c>
      <c r="F1227" s="3" t="str">
        <f t="shared" si="118"/>
        <v>201531217</v>
      </c>
      <c r="G1227">
        <f t="shared" si="113"/>
        <v>10.828125</v>
      </c>
      <c r="H1227">
        <v>1.3</v>
      </c>
      <c r="I1227">
        <v>0.79</v>
      </c>
      <c r="J1227">
        <v>1025</v>
      </c>
      <c r="K1227">
        <v>0</v>
      </c>
    </row>
    <row r="1228" spans="1:11" x14ac:dyDescent="0.25">
      <c r="A1228" s="1">
        <v>42080.527777777781</v>
      </c>
      <c r="B1228" s="3">
        <f t="shared" si="114"/>
        <v>2015</v>
      </c>
      <c r="C1228" s="3">
        <f t="shared" si="115"/>
        <v>3</v>
      </c>
      <c r="D1228" s="3">
        <f t="shared" si="116"/>
        <v>12</v>
      </c>
      <c r="E1228" s="3">
        <f t="shared" si="117"/>
        <v>17</v>
      </c>
      <c r="F1228" s="3" t="str">
        <f t="shared" si="118"/>
        <v>201531217</v>
      </c>
      <c r="G1228">
        <f t="shared" si="113"/>
        <v>10.84375</v>
      </c>
      <c r="H1228">
        <v>1.3</v>
      </c>
      <c r="I1228">
        <v>0.79</v>
      </c>
      <c r="J1228">
        <v>1025</v>
      </c>
      <c r="K1228">
        <v>0</v>
      </c>
    </row>
    <row r="1229" spans="1:11" x14ac:dyDescent="0.25">
      <c r="A1229" s="1">
        <v>42080.52847222222</v>
      </c>
      <c r="B1229" s="3">
        <f t="shared" si="114"/>
        <v>2015</v>
      </c>
      <c r="C1229" s="3">
        <f t="shared" si="115"/>
        <v>3</v>
      </c>
      <c r="D1229" s="3">
        <f t="shared" si="116"/>
        <v>12</v>
      </c>
      <c r="E1229" s="3">
        <f t="shared" si="117"/>
        <v>17</v>
      </c>
      <c r="F1229" s="3" t="str">
        <f t="shared" si="118"/>
        <v>201531217</v>
      </c>
      <c r="G1229">
        <f t="shared" si="113"/>
        <v>10.859375</v>
      </c>
      <c r="H1229">
        <v>1.3</v>
      </c>
      <c r="I1229">
        <v>0.79</v>
      </c>
      <c r="J1229">
        <v>1025</v>
      </c>
      <c r="K1229">
        <v>0</v>
      </c>
    </row>
    <row r="1230" spans="1:11" x14ac:dyDescent="0.25">
      <c r="A1230" s="1">
        <v>42080.529166666667</v>
      </c>
      <c r="B1230" s="3">
        <f t="shared" si="114"/>
        <v>2015</v>
      </c>
      <c r="C1230" s="3">
        <f t="shared" si="115"/>
        <v>3</v>
      </c>
      <c r="D1230" s="3">
        <f t="shared" si="116"/>
        <v>12</v>
      </c>
      <c r="E1230" s="3">
        <f t="shared" si="117"/>
        <v>17</v>
      </c>
      <c r="F1230" s="3" t="str">
        <f t="shared" si="118"/>
        <v>201531217</v>
      </c>
      <c r="G1230">
        <f t="shared" si="113"/>
        <v>10.875</v>
      </c>
      <c r="H1230">
        <v>1.3</v>
      </c>
      <c r="I1230">
        <v>0.79</v>
      </c>
      <c r="J1230">
        <v>1025</v>
      </c>
      <c r="K1230">
        <v>0</v>
      </c>
    </row>
    <row r="1231" spans="1:11" x14ac:dyDescent="0.25">
      <c r="A1231" s="1">
        <v>42080.529861111114</v>
      </c>
      <c r="B1231" s="3">
        <f t="shared" si="114"/>
        <v>2015</v>
      </c>
      <c r="C1231" s="3">
        <f t="shared" si="115"/>
        <v>3</v>
      </c>
      <c r="D1231" s="3">
        <f t="shared" si="116"/>
        <v>12</v>
      </c>
      <c r="E1231" s="3">
        <f t="shared" si="117"/>
        <v>17</v>
      </c>
      <c r="F1231" s="3" t="str">
        <f t="shared" si="118"/>
        <v>201531217</v>
      </c>
      <c r="G1231">
        <f t="shared" si="113"/>
        <v>10.890625</v>
      </c>
      <c r="H1231">
        <v>1.3</v>
      </c>
      <c r="I1231">
        <v>0.79</v>
      </c>
      <c r="J1231">
        <v>1025</v>
      </c>
      <c r="K1231">
        <v>0</v>
      </c>
    </row>
    <row r="1232" spans="1:11" x14ac:dyDescent="0.25">
      <c r="A1232" s="1">
        <v>42080.530555555553</v>
      </c>
      <c r="B1232" s="3">
        <f t="shared" si="114"/>
        <v>2015</v>
      </c>
      <c r="C1232" s="3">
        <f t="shared" si="115"/>
        <v>3</v>
      </c>
      <c r="D1232" s="3">
        <f t="shared" si="116"/>
        <v>12</v>
      </c>
      <c r="E1232" s="3">
        <f t="shared" si="117"/>
        <v>17</v>
      </c>
      <c r="F1232" s="3" t="str">
        <f t="shared" si="118"/>
        <v>201531217</v>
      </c>
      <c r="G1232">
        <f t="shared" si="113"/>
        <v>10.90625</v>
      </c>
      <c r="H1232">
        <v>1.3</v>
      </c>
      <c r="I1232">
        <v>0.79</v>
      </c>
      <c r="J1232">
        <v>1025</v>
      </c>
      <c r="K1232">
        <v>0</v>
      </c>
    </row>
    <row r="1233" spans="1:11" x14ac:dyDescent="0.25">
      <c r="A1233" s="1">
        <v>42080.53125</v>
      </c>
      <c r="B1233" s="3">
        <f t="shared" si="114"/>
        <v>2015</v>
      </c>
      <c r="C1233" s="3">
        <f t="shared" si="115"/>
        <v>3</v>
      </c>
      <c r="D1233" s="3">
        <f t="shared" si="116"/>
        <v>12</v>
      </c>
      <c r="E1233" s="3">
        <f t="shared" si="117"/>
        <v>17</v>
      </c>
      <c r="F1233" s="3" t="str">
        <f t="shared" si="118"/>
        <v>201531217</v>
      </c>
      <c r="G1233">
        <f t="shared" si="113"/>
        <v>10.921875</v>
      </c>
      <c r="H1233">
        <v>1.3</v>
      </c>
      <c r="I1233">
        <v>0.79</v>
      </c>
      <c r="J1233">
        <v>1025</v>
      </c>
      <c r="K1233">
        <v>0</v>
      </c>
    </row>
    <row r="1234" spans="1:11" x14ac:dyDescent="0.25">
      <c r="A1234" s="1">
        <v>42080.531944444447</v>
      </c>
      <c r="B1234" s="3">
        <f t="shared" si="114"/>
        <v>2015</v>
      </c>
      <c r="C1234" s="3">
        <f t="shared" si="115"/>
        <v>3</v>
      </c>
      <c r="D1234" s="3">
        <f t="shared" si="116"/>
        <v>12</v>
      </c>
      <c r="E1234" s="3">
        <f t="shared" si="117"/>
        <v>17</v>
      </c>
      <c r="F1234" s="3" t="str">
        <f t="shared" si="118"/>
        <v>201531217</v>
      </c>
      <c r="G1234">
        <f t="shared" si="113"/>
        <v>10.9375</v>
      </c>
      <c r="H1234">
        <v>1.3</v>
      </c>
      <c r="I1234">
        <v>0.79</v>
      </c>
      <c r="J1234">
        <v>1025</v>
      </c>
      <c r="K1234">
        <v>0</v>
      </c>
    </row>
    <row r="1235" spans="1:11" x14ac:dyDescent="0.25">
      <c r="A1235" s="1">
        <v>42080.532638888886</v>
      </c>
      <c r="B1235" s="3">
        <f t="shared" si="114"/>
        <v>2015</v>
      </c>
      <c r="C1235" s="3">
        <f t="shared" si="115"/>
        <v>3</v>
      </c>
      <c r="D1235" s="3">
        <f t="shared" si="116"/>
        <v>12</v>
      </c>
      <c r="E1235" s="3">
        <f t="shared" si="117"/>
        <v>17</v>
      </c>
      <c r="F1235" s="3" t="str">
        <f t="shared" si="118"/>
        <v>201531217</v>
      </c>
      <c r="G1235">
        <f t="shared" si="113"/>
        <v>10.953125</v>
      </c>
      <c r="H1235">
        <v>1.3</v>
      </c>
      <c r="I1235">
        <v>0.79</v>
      </c>
      <c r="J1235">
        <v>1025</v>
      </c>
      <c r="K1235">
        <v>0</v>
      </c>
    </row>
    <row r="1236" spans="1:11" x14ac:dyDescent="0.25">
      <c r="A1236" s="1">
        <v>42080.533333333333</v>
      </c>
      <c r="B1236" s="3">
        <f t="shared" si="114"/>
        <v>2015</v>
      </c>
      <c r="C1236" s="3">
        <f t="shared" si="115"/>
        <v>3</v>
      </c>
      <c r="D1236" s="3">
        <f t="shared" si="116"/>
        <v>12</v>
      </c>
      <c r="E1236" s="3">
        <f t="shared" si="117"/>
        <v>17</v>
      </c>
      <c r="F1236" s="3" t="str">
        <f t="shared" si="118"/>
        <v>201531217</v>
      </c>
      <c r="G1236">
        <f t="shared" si="113"/>
        <v>10.96875</v>
      </c>
      <c r="H1236">
        <v>1.3</v>
      </c>
      <c r="I1236">
        <v>0.79</v>
      </c>
      <c r="J1236">
        <v>1025</v>
      </c>
      <c r="K1236">
        <v>0</v>
      </c>
    </row>
    <row r="1237" spans="1:11" x14ac:dyDescent="0.25">
      <c r="A1237" s="1">
        <v>42080.53402777778</v>
      </c>
      <c r="B1237" s="3">
        <f t="shared" si="114"/>
        <v>2015</v>
      </c>
      <c r="C1237" s="3">
        <f t="shared" si="115"/>
        <v>3</v>
      </c>
      <c r="D1237" s="3">
        <f t="shared" si="116"/>
        <v>12</v>
      </c>
      <c r="E1237" s="3">
        <f t="shared" si="117"/>
        <v>17</v>
      </c>
      <c r="F1237" s="3" t="str">
        <f t="shared" si="118"/>
        <v>201531217</v>
      </c>
      <c r="G1237">
        <f t="shared" si="113"/>
        <v>10.984375</v>
      </c>
      <c r="H1237">
        <v>1.3</v>
      </c>
      <c r="I1237">
        <v>0.79</v>
      </c>
      <c r="J1237">
        <v>1025</v>
      </c>
      <c r="K1237">
        <v>0</v>
      </c>
    </row>
    <row r="1238" spans="1:11" x14ac:dyDescent="0.25">
      <c r="A1238" s="1">
        <v>42080.534722222219</v>
      </c>
      <c r="B1238" s="3">
        <f t="shared" si="114"/>
        <v>2015</v>
      </c>
      <c r="C1238" s="3">
        <f t="shared" si="115"/>
        <v>3</v>
      </c>
      <c r="D1238" s="3">
        <f t="shared" si="116"/>
        <v>12</v>
      </c>
      <c r="E1238" s="3">
        <f t="shared" si="117"/>
        <v>17</v>
      </c>
      <c r="F1238" s="3" t="str">
        <f t="shared" si="118"/>
        <v>201531217</v>
      </c>
      <c r="G1238">
        <f t="shared" si="113"/>
        <v>11</v>
      </c>
      <c r="H1238">
        <v>1.3</v>
      </c>
      <c r="I1238">
        <v>0.79</v>
      </c>
      <c r="J1238">
        <v>1025</v>
      </c>
      <c r="K1238">
        <v>0</v>
      </c>
    </row>
    <row r="1239" spans="1:11" x14ac:dyDescent="0.25">
      <c r="A1239" s="1">
        <v>42080.535416666666</v>
      </c>
      <c r="B1239" s="3">
        <f t="shared" si="114"/>
        <v>2015</v>
      </c>
      <c r="C1239" s="3">
        <f t="shared" si="115"/>
        <v>3</v>
      </c>
      <c r="D1239" s="3">
        <f t="shared" si="116"/>
        <v>12</v>
      </c>
      <c r="E1239" s="3">
        <f t="shared" si="117"/>
        <v>17</v>
      </c>
      <c r="F1239" s="3" t="str">
        <f t="shared" si="118"/>
        <v>201531217</v>
      </c>
      <c r="G1239">
        <v>11</v>
      </c>
      <c r="H1239">
        <v>1.3</v>
      </c>
      <c r="I1239">
        <v>0.79</v>
      </c>
      <c r="J1239">
        <v>1025</v>
      </c>
      <c r="K1239">
        <v>0</v>
      </c>
    </row>
    <row r="1240" spans="1:11" x14ac:dyDescent="0.25">
      <c r="A1240" s="1">
        <v>42095.428472222222</v>
      </c>
      <c r="B1240" s="3">
        <f t="shared" si="114"/>
        <v>2015</v>
      </c>
      <c r="C1240" s="3">
        <f t="shared" si="115"/>
        <v>4</v>
      </c>
      <c r="D1240" s="3">
        <f t="shared" si="116"/>
        <v>10</v>
      </c>
      <c r="E1240" s="3">
        <f t="shared" si="117"/>
        <v>1</v>
      </c>
      <c r="F1240" s="3" t="str">
        <f t="shared" si="118"/>
        <v>20154101</v>
      </c>
      <c r="G1240">
        <v>10</v>
      </c>
      <c r="H1240">
        <v>0.09</v>
      </c>
      <c r="I1240">
        <v>0.51</v>
      </c>
      <c r="J1240">
        <v>1025</v>
      </c>
      <c r="K1240">
        <v>5</v>
      </c>
    </row>
    <row r="1241" spans="1:11" x14ac:dyDescent="0.25">
      <c r="A1241" s="1">
        <v>42095.429166666669</v>
      </c>
      <c r="B1241" s="3">
        <f t="shared" si="114"/>
        <v>2015</v>
      </c>
      <c r="C1241" s="3">
        <f t="shared" si="115"/>
        <v>4</v>
      </c>
      <c r="D1241" s="3">
        <f t="shared" si="116"/>
        <v>10</v>
      </c>
      <c r="E1241" s="3">
        <f t="shared" si="117"/>
        <v>1</v>
      </c>
      <c r="F1241" s="3" t="str">
        <f t="shared" si="118"/>
        <v>20154101</v>
      </c>
      <c r="G1241">
        <f>G1240+1/205</f>
        <v>10.004878048780487</v>
      </c>
      <c r="H1241">
        <v>0.09</v>
      </c>
      <c r="I1241">
        <v>0.51</v>
      </c>
      <c r="J1241">
        <v>1025</v>
      </c>
      <c r="K1241">
        <v>5</v>
      </c>
    </row>
    <row r="1242" spans="1:11" x14ac:dyDescent="0.25">
      <c r="A1242" s="1">
        <v>42095.429861111108</v>
      </c>
      <c r="B1242" s="3">
        <f t="shared" si="114"/>
        <v>2015</v>
      </c>
      <c r="C1242" s="3">
        <f t="shared" si="115"/>
        <v>4</v>
      </c>
      <c r="D1242" s="3">
        <f t="shared" si="116"/>
        <v>10</v>
      </c>
      <c r="E1242" s="3">
        <f t="shared" si="117"/>
        <v>1</v>
      </c>
      <c r="F1242" s="3" t="str">
        <f t="shared" si="118"/>
        <v>20154101</v>
      </c>
      <c r="G1242">
        <f t="shared" ref="G1242:G1305" si="119">G1241+1/205</f>
        <v>10.009756097560974</v>
      </c>
      <c r="H1242">
        <v>0.09</v>
      </c>
      <c r="I1242">
        <v>0.51</v>
      </c>
      <c r="J1242">
        <v>1025</v>
      </c>
      <c r="K1242">
        <v>5</v>
      </c>
    </row>
    <row r="1243" spans="1:11" x14ac:dyDescent="0.25">
      <c r="A1243" s="1">
        <v>42095.430555555555</v>
      </c>
      <c r="B1243" s="3">
        <f t="shared" si="114"/>
        <v>2015</v>
      </c>
      <c r="C1243" s="3">
        <f t="shared" si="115"/>
        <v>4</v>
      </c>
      <c r="D1243" s="3">
        <f t="shared" si="116"/>
        <v>10</v>
      </c>
      <c r="E1243" s="3">
        <f t="shared" si="117"/>
        <v>1</v>
      </c>
      <c r="F1243" s="3" t="str">
        <f t="shared" si="118"/>
        <v>20154101</v>
      </c>
      <c r="G1243">
        <f t="shared" si="119"/>
        <v>10.014634146341461</v>
      </c>
      <c r="H1243">
        <v>0.09</v>
      </c>
      <c r="I1243">
        <v>0.51</v>
      </c>
      <c r="J1243">
        <v>1025</v>
      </c>
      <c r="K1243">
        <v>5</v>
      </c>
    </row>
    <row r="1244" spans="1:11" x14ac:dyDescent="0.25">
      <c r="A1244" s="1">
        <v>42095.431250000001</v>
      </c>
      <c r="B1244" s="3">
        <f t="shared" si="114"/>
        <v>2015</v>
      </c>
      <c r="C1244" s="3">
        <f t="shared" si="115"/>
        <v>4</v>
      </c>
      <c r="D1244" s="3">
        <f t="shared" si="116"/>
        <v>10</v>
      </c>
      <c r="E1244" s="3">
        <f t="shared" si="117"/>
        <v>1</v>
      </c>
      <c r="F1244" s="3" t="str">
        <f t="shared" si="118"/>
        <v>20154101</v>
      </c>
      <c r="G1244">
        <f t="shared" si="119"/>
        <v>10.019512195121948</v>
      </c>
      <c r="H1244">
        <v>0.09</v>
      </c>
      <c r="I1244">
        <v>0.51</v>
      </c>
      <c r="J1244">
        <v>1025</v>
      </c>
      <c r="K1244">
        <v>5</v>
      </c>
    </row>
    <row r="1245" spans="1:11" x14ac:dyDescent="0.25">
      <c r="A1245" s="1">
        <v>42095.431944444441</v>
      </c>
      <c r="B1245" s="3">
        <f t="shared" si="114"/>
        <v>2015</v>
      </c>
      <c r="C1245" s="3">
        <f t="shared" si="115"/>
        <v>4</v>
      </c>
      <c r="D1245" s="3">
        <f t="shared" si="116"/>
        <v>10</v>
      </c>
      <c r="E1245" s="3">
        <f t="shared" si="117"/>
        <v>1</v>
      </c>
      <c r="F1245" s="3" t="str">
        <f t="shared" si="118"/>
        <v>20154101</v>
      </c>
      <c r="G1245">
        <f t="shared" si="119"/>
        <v>10.024390243902435</v>
      </c>
      <c r="H1245">
        <v>0.09</v>
      </c>
      <c r="I1245">
        <v>0.51</v>
      </c>
      <c r="J1245">
        <v>1025</v>
      </c>
      <c r="K1245">
        <v>5</v>
      </c>
    </row>
    <row r="1246" spans="1:11" x14ac:dyDescent="0.25">
      <c r="A1246" s="1">
        <v>42095.432638888888</v>
      </c>
      <c r="B1246" s="3">
        <f t="shared" si="114"/>
        <v>2015</v>
      </c>
      <c r="C1246" s="3">
        <f t="shared" si="115"/>
        <v>4</v>
      </c>
      <c r="D1246" s="3">
        <f t="shared" si="116"/>
        <v>10</v>
      </c>
      <c r="E1246" s="3">
        <f t="shared" si="117"/>
        <v>1</v>
      </c>
      <c r="F1246" s="3" t="str">
        <f t="shared" si="118"/>
        <v>20154101</v>
      </c>
      <c r="G1246">
        <f t="shared" si="119"/>
        <v>10.029268292682922</v>
      </c>
      <c r="H1246">
        <v>0.09</v>
      </c>
      <c r="I1246">
        <v>0.51</v>
      </c>
      <c r="J1246">
        <v>1025</v>
      </c>
      <c r="K1246">
        <v>5</v>
      </c>
    </row>
    <row r="1247" spans="1:11" x14ac:dyDescent="0.25">
      <c r="A1247" s="1">
        <v>42095.433333333334</v>
      </c>
      <c r="B1247" s="3">
        <f t="shared" si="114"/>
        <v>2015</v>
      </c>
      <c r="C1247" s="3">
        <f t="shared" si="115"/>
        <v>4</v>
      </c>
      <c r="D1247" s="3">
        <f t="shared" si="116"/>
        <v>10</v>
      </c>
      <c r="E1247" s="3">
        <f t="shared" si="117"/>
        <v>1</v>
      </c>
      <c r="F1247" s="3" t="str">
        <f t="shared" si="118"/>
        <v>20154101</v>
      </c>
      <c r="G1247">
        <f t="shared" si="119"/>
        <v>10.034146341463408</v>
      </c>
      <c r="H1247">
        <v>0.09</v>
      </c>
      <c r="I1247">
        <v>0.51</v>
      </c>
      <c r="J1247">
        <v>1025</v>
      </c>
      <c r="K1247">
        <v>5</v>
      </c>
    </row>
    <row r="1248" spans="1:11" x14ac:dyDescent="0.25">
      <c r="A1248" s="1">
        <v>42095.434027777781</v>
      </c>
      <c r="B1248" s="3">
        <f t="shared" si="114"/>
        <v>2015</v>
      </c>
      <c r="C1248" s="3">
        <f t="shared" si="115"/>
        <v>4</v>
      </c>
      <c r="D1248" s="3">
        <f t="shared" si="116"/>
        <v>10</v>
      </c>
      <c r="E1248" s="3">
        <f t="shared" si="117"/>
        <v>1</v>
      </c>
      <c r="F1248" s="3" t="str">
        <f t="shared" si="118"/>
        <v>20154101</v>
      </c>
      <c r="G1248">
        <f t="shared" si="119"/>
        <v>10.039024390243895</v>
      </c>
      <c r="H1248">
        <v>0.09</v>
      </c>
      <c r="I1248">
        <v>0.51</v>
      </c>
      <c r="J1248">
        <v>1025</v>
      </c>
      <c r="K1248">
        <v>5</v>
      </c>
    </row>
    <row r="1249" spans="1:11" x14ac:dyDescent="0.25">
      <c r="A1249" s="1">
        <v>42095.43472222222</v>
      </c>
      <c r="B1249" s="3">
        <f t="shared" si="114"/>
        <v>2015</v>
      </c>
      <c r="C1249" s="3">
        <f t="shared" si="115"/>
        <v>4</v>
      </c>
      <c r="D1249" s="3">
        <f t="shared" si="116"/>
        <v>10</v>
      </c>
      <c r="E1249" s="3">
        <f t="shared" si="117"/>
        <v>1</v>
      </c>
      <c r="F1249" s="3" t="str">
        <f t="shared" si="118"/>
        <v>20154101</v>
      </c>
      <c r="G1249">
        <f t="shared" si="119"/>
        <v>10.043902439024382</v>
      </c>
      <c r="H1249">
        <v>0.09</v>
      </c>
      <c r="I1249">
        <v>0.51</v>
      </c>
      <c r="J1249">
        <v>1025</v>
      </c>
      <c r="K1249">
        <v>5</v>
      </c>
    </row>
    <row r="1250" spans="1:11" x14ac:dyDescent="0.25">
      <c r="A1250" s="1">
        <v>42095.435416666667</v>
      </c>
      <c r="B1250" s="3">
        <f t="shared" si="114"/>
        <v>2015</v>
      </c>
      <c r="C1250" s="3">
        <f t="shared" si="115"/>
        <v>4</v>
      </c>
      <c r="D1250" s="3">
        <f t="shared" si="116"/>
        <v>10</v>
      </c>
      <c r="E1250" s="3">
        <f t="shared" si="117"/>
        <v>1</v>
      </c>
      <c r="F1250" s="3" t="str">
        <f t="shared" si="118"/>
        <v>20154101</v>
      </c>
      <c r="G1250">
        <f t="shared" si="119"/>
        <v>10.048780487804869</v>
      </c>
      <c r="H1250">
        <v>0.09</v>
      </c>
      <c r="I1250">
        <v>0.51</v>
      </c>
      <c r="J1250">
        <v>1025</v>
      </c>
      <c r="K1250">
        <v>5</v>
      </c>
    </row>
    <row r="1251" spans="1:11" x14ac:dyDescent="0.25">
      <c r="A1251" s="1">
        <v>42095.436111111114</v>
      </c>
      <c r="B1251" s="3">
        <f t="shared" si="114"/>
        <v>2015</v>
      </c>
      <c r="C1251" s="3">
        <f t="shared" si="115"/>
        <v>4</v>
      </c>
      <c r="D1251" s="3">
        <f t="shared" si="116"/>
        <v>10</v>
      </c>
      <c r="E1251" s="3">
        <f t="shared" si="117"/>
        <v>1</v>
      </c>
      <c r="F1251" s="3" t="str">
        <f t="shared" si="118"/>
        <v>20154101</v>
      </c>
      <c r="G1251">
        <f t="shared" si="119"/>
        <v>10.053658536585356</v>
      </c>
      <c r="H1251">
        <v>0.09</v>
      </c>
      <c r="I1251">
        <v>0.51</v>
      </c>
      <c r="J1251">
        <v>1025</v>
      </c>
      <c r="K1251">
        <v>5</v>
      </c>
    </row>
    <row r="1252" spans="1:11" x14ac:dyDescent="0.25">
      <c r="A1252" s="1">
        <v>42095.436805555553</v>
      </c>
      <c r="B1252" s="3">
        <f t="shared" si="114"/>
        <v>2015</v>
      </c>
      <c r="C1252" s="3">
        <f t="shared" si="115"/>
        <v>4</v>
      </c>
      <c r="D1252" s="3">
        <f t="shared" si="116"/>
        <v>10</v>
      </c>
      <c r="E1252" s="3">
        <f t="shared" si="117"/>
        <v>1</v>
      </c>
      <c r="F1252" s="3" t="str">
        <f t="shared" si="118"/>
        <v>20154101</v>
      </c>
      <c r="G1252">
        <f t="shared" si="119"/>
        <v>10.058536585365843</v>
      </c>
      <c r="H1252">
        <v>0.09</v>
      </c>
      <c r="I1252">
        <v>0.51</v>
      </c>
      <c r="J1252">
        <v>1025</v>
      </c>
      <c r="K1252">
        <v>5</v>
      </c>
    </row>
    <row r="1253" spans="1:11" x14ac:dyDescent="0.25">
      <c r="A1253" s="1">
        <v>42095.4375</v>
      </c>
      <c r="B1253" s="3">
        <f t="shared" si="114"/>
        <v>2015</v>
      </c>
      <c r="C1253" s="3">
        <f t="shared" si="115"/>
        <v>4</v>
      </c>
      <c r="D1253" s="3">
        <f t="shared" si="116"/>
        <v>10</v>
      </c>
      <c r="E1253" s="3">
        <f t="shared" si="117"/>
        <v>1</v>
      </c>
      <c r="F1253" s="3" t="str">
        <f t="shared" si="118"/>
        <v>20154101</v>
      </c>
      <c r="G1253">
        <f t="shared" si="119"/>
        <v>10.06341463414633</v>
      </c>
      <c r="H1253">
        <v>0.09</v>
      </c>
      <c r="I1253">
        <v>0.51</v>
      </c>
      <c r="J1253">
        <v>1025</v>
      </c>
      <c r="K1253">
        <v>5</v>
      </c>
    </row>
    <row r="1254" spans="1:11" x14ac:dyDescent="0.25">
      <c r="A1254" s="1">
        <v>42095.438194444447</v>
      </c>
      <c r="B1254" s="3">
        <f t="shared" si="114"/>
        <v>2015</v>
      </c>
      <c r="C1254" s="3">
        <f t="shared" si="115"/>
        <v>4</v>
      </c>
      <c r="D1254" s="3">
        <f t="shared" si="116"/>
        <v>10</v>
      </c>
      <c r="E1254" s="3">
        <f t="shared" si="117"/>
        <v>1</v>
      </c>
      <c r="F1254" s="3" t="str">
        <f t="shared" si="118"/>
        <v>20154101</v>
      </c>
      <c r="G1254">
        <f t="shared" si="119"/>
        <v>10.068292682926817</v>
      </c>
      <c r="H1254">
        <v>0.09</v>
      </c>
      <c r="I1254">
        <v>0.51</v>
      </c>
      <c r="J1254">
        <v>1025</v>
      </c>
      <c r="K1254">
        <v>5</v>
      </c>
    </row>
    <row r="1255" spans="1:11" x14ac:dyDescent="0.25">
      <c r="A1255" s="1">
        <v>42095.438888888886</v>
      </c>
      <c r="B1255" s="3">
        <f t="shared" si="114"/>
        <v>2015</v>
      </c>
      <c r="C1255" s="3">
        <f t="shared" si="115"/>
        <v>4</v>
      </c>
      <c r="D1255" s="3">
        <f t="shared" si="116"/>
        <v>10</v>
      </c>
      <c r="E1255" s="3">
        <f t="shared" si="117"/>
        <v>1</v>
      </c>
      <c r="F1255" s="3" t="str">
        <f t="shared" si="118"/>
        <v>20154101</v>
      </c>
      <c r="G1255">
        <f t="shared" si="119"/>
        <v>10.073170731707304</v>
      </c>
      <c r="H1255">
        <v>0.09</v>
      </c>
      <c r="I1255">
        <v>0.51</v>
      </c>
      <c r="J1255">
        <v>1025</v>
      </c>
      <c r="K1255">
        <v>5</v>
      </c>
    </row>
    <row r="1256" spans="1:11" x14ac:dyDescent="0.25">
      <c r="A1256" s="1">
        <v>42095.439583333333</v>
      </c>
      <c r="B1256" s="3">
        <f t="shared" si="114"/>
        <v>2015</v>
      </c>
      <c r="C1256" s="3">
        <f t="shared" si="115"/>
        <v>4</v>
      </c>
      <c r="D1256" s="3">
        <f t="shared" si="116"/>
        <v>10</v>
      </c>
      <c r="E1256" s="3">
        <f t="shared" si="117"/>
        <v>1</v>
      </c>
      <c r="F1256" s="3" t="str">
        <f t="shared" si="118"/>
        <v>20154101</v>
      </c>
      <c r="G1256">
        <f t="shared" si="119"/>
        <v>10.078048780487791</v>
      </c>
      <c r="H1256">
        <v>0.09</v>
      </c>
      <c r="I1256">
        <v>0.51</v>
      </c>
      <c r="J1256">
        <v>1025</v>
      </c>
      <c r="K1256">
        <v>5</v>
      </c>
    </row>
    <row r="1257" spans="1:11" x14ac:dyDescent="0.25">
      <c r="A1257" s="1">
        <v>42095.44027777778</v>
      </c>
      <c r="B1257" s="3">
        <f t="shared" si="114"/>
        <v>2015</v>
      </c>
      <c r="C1257" s="3">
        <f t="shared" si="115"/>
        <v>4</v>
      </c>
      <c r="D1257" s="3">
        <f t="shared" si="116"/>
        <v>10</v>
      </c>
      <c r="E1257" s="3">
        <f t="shared" si="117"/>
        <v>1</v>
      </c>
      <c r="F1257" s="3" t="str">
        <f t="shared" si="118"/>
        <v>20154101</v>
      </c>
      <c r="G1257">
        <f t="shared" si="119"/>
        <v>10.082926829268278</v>
      </c>
      <c r="H1257">
        <v>0.09</v>
      </c>
      <c r="I1257">
        <v>0.51</v>
      </c>
      <c r="J1257">
        <v>1025</v>
      </c>
      <c r="K1257">
        <v>5</v>
      </c>
    </row>
    <row r="1258" spans="1:11" x14ac:dyDescent="0.25">
      <c r="A1258" s="1">
        <v>42095.440972222219</v>
      </c>
      <c r="B1258" s="3">
        <f t="shared" si="114"/>
        <v>2015</v>
      </c>
      <c r="C1258" s="3">
        <f t="shared" si="115"/>
        <v>4</v>
      </c>
      <c r="D1258" s="3">
        <f t="shared" si="116"/>
        <v>10</v>
      </c>
      <c r="E1258" s="3">
        <f t="shared" si="117"/>
        <v>1</v>
      </c>
      <c r="F1258" s="3" t="str">
        <f t="shared" si="118"/>
        <v>20154101</v>
      </c>
      <c r="G1258">
        <f t="shared" si="119"/>
        <v>10.087804878048765</v>
      </c>
      <c r="H1258">
        <v>0.09</v>
      </c>
      <c r="I1258">
        <v>0.51</v>
      </c>
      <c r="J1258">
        <v>1025</v>
      </c>
      <c r="K1258">
        <v>5</v>
      </c>
    </row>
    <row r="1259" spans="1:11" x14ac:dyDescent="0.25">
      <c r="A1259" s="1">
        <v>42095.441666666666</v>
      </c>
      <c r="B1259" s="3">
        <f t="shared" si="114"/>
        <v>2015</v>
      </c>
      <c r="C1259" s="3">
        <f t="shared" si="115"/>
        <v>4</v>
      </c>
      <c r="D1259" s="3">
        <f t="shared" si="116"/>
        <v>10</v>
      </c>
      <c r="E1259" s="3">
        <f t="shared" si="117"/>
        <v>1</v>
      </c>
      <c r="F1259" s="3" t="str">
        <f t="shared" si="118"/>
        <v>20154101</v>
      </c>
      <c r="G1259">
        <f t="shared" si="119"/>
        <v>10.092682926829251</v>
      </c>
      <c r="H1259">
        <v>0.09</v>
      </c>
      <c r="I1259">
        <v>0.51</v>
      </c>
      <c r="J1259">
        <v>1025</v>
      </c>
      <c r="K1259">
        <v>5</v>
      </c>
    </row>
    <row r="1260" spans="1:11" x14ac:dyDescent="0.25">
      <c r="A1260" s="1">
        <v>42095.442361111112</v>
      </c>
      <c r="B1260" s="3">
        <f t="shared" si="114"/>
        <v>2015</v>
      </c>
      <c r="C1260" s="3">
        <f t="shared" si="115"/>
        <v>4</v>
      </c>
      <c r="D1260" s="3">
        <f t="shared" si="116"/>
        <v>10</v>
      </c>
      <c r="E1260" s="3">
        <f t="shared" si="117"/>
        <v>1</v>
      </c>
      <c r="F1260" s="3" t="str">
        <f t="shared" si="118"/>
        <v>20154101</v>
      </c>
      <c r="G1260">
        <f t="shared" si="119"/>
        <v>10.097560975609738</v>
      </c>
      <c r="H1260">
        <v>0.09</v>
      </c>
      <c r="I1260">
        <v>0.51</v>
      </c>
      <c r="J1260">
        <v>1025</v>
      </c>
      <c r="K1260">
        <v>5</v>
      </c>
    </row>
    <row r="1261" spans="1:11" x14ac:dyDescent="0.25">
      <c r="A1261" s="1">
        <v>42095.443055555559</v>
      </c>
      <c r="B1261" s="3">
        <f t="shared" si="114"/>
        <v>2015</v>
      </c>
      <c r="C1261" s="3">
        <f t="shared" si="115"/>
        <v>4</v>
      </c>
      <c r="D1261" s="3">
        <f t="shared" si="116"/>
        <v>10</v>
      </c>
      <c r="E1261" s="3">
        <f t="shared" si="117"/>
        <v>1</v>
      </c>
      <c r="F1261" s="3" t="str">
        <f t="shared" si="118"/>
        <v>20154101</v>
      </c>
      <c r="G1261">
        <f t="shared" si="119"/>
        <v>10.102439024390225</v>
      </c>
      <c r="H1261">
        <v>0.09</v>
      </c>
      <c r="I1261">
        <v>0.51</v>
      </c>
      <c r="J1261">
        <v>1025</v>
      </c>
      <c r="K1261">
        <v>5</v>
      </c>
    </row>
    <row r="1262" spans="1:11" x14ac:dyDescent="0.25">
      <c r="A1262" s="1">
        <v>42095.443749999999</v>
      </c>
      <c r="B1262" s="3">
        <f t="shared" si="114"/>
        <v>2015</v>
      </c>
      <c r="C1262" s="3">
        <f t="shared" si="115"/>
        <v>4</v>
      </c>
      <c r="D1262" s="3">
        <f t="shared" si="116"/>
        <v>10</v>
      </c>
      <c r="E1262" s="3">
        <f t="shared" si="117"/>
        <v>1</v>
      </c>
      <c r="F1262" s="3" t="str">
        <f t="shared" si="118"/>
        <v>20154101</v>
      </c>
      <c r="G1262">
        <f t="shared" si="119"/>
        <v>10.107317073170712</v>
      </c>
      <c r="H1262">
        <v>0.09</v>
      </c>
      <c r="I1262">
        <v>0.51</v>
      </c>
      <c r="J1262">
        <v>1025</v>
      </c>
      <c r="K1262">
        <v>5</v>
      </c>
    </row>
    <row r="1263" spans="1:11" x14ac:dyDescent="0.25">
      <c r="A1263" s="1">
        <v>42095.444444444445</v>
      </c>
      <c r="B1263" s="3">
        <f t="shared" si="114"/>
        <v>2015</v>
      </c>
      <c r="C1263" s="3">
        <f t="shared" si="115"/>
        <v>4</v>
      </c>
      <c r="D1263" s="3">
        <f t="shared" si="116"/>
        <v>10</v>
      </c>
      <c r="E1263" s="3">
        <f t="shared" si="117"/>
        <v>1</v>
      </c>
      <c r="F1263" s="3" t="str">
        <f t="shared" si="118"/>
        <v>20154101</v>
      </c>
      <c r="G1263">
        <f t="shared" si="119"/>
        <v>10.112195121951199</v>
      </c>
      <c r="H1263">
        <v>0.09</v>
      </c>
      <c r="I1263">
        <v>0.51</v>
      </c>
      <c r="J1263">
        <v>1025</v>
      </c>
      <c r="K1263">
        <v>5</v>
      </c>
    </row>
    <row r="1264" spans="1:11" x14ac:dyDescent="0.25">
      <c r="A1264" s="1">
        <v>42095.445138888892</v>
      </c>
      <c r="B1264" s="3">
        <f t="shared" si="114"/>
        <v>2015</v>
      </c>
      <c r="C1264" s="3">
        <f t="shared" si="115"/>
        <v>4</v>
      </c>
      <c r="D1264" s="3">
        <f t="shared" si="116"/>
        <v>10</v>
      </c>
      <c r="E1264" s="3">
        <f t="shared" si="117"/>
        <v>1</v>
      </c>
      <c r="F1264" s="3" t="str">
        <f t="shared" si="118"/>
        <v>20154101</v>
      </c>
      <c r="G1264">
        <f t="shared" si="119"/>
        <v>10.117073170731686</v>
      </c>
      <c r="H1264">
        <v>0.09</v>
      </c>
      <c r="I1264">
        <v>0.51</v>
      </c>
      <c r="J1264">
        <v>1025</v>
      </c>
      <c r="K1264">
        <v>5</v>
      </c>
    </row>
    <row r="1265" spans="1:11" x14ac:dyDescent="0.25">
      <c r="A1265" s="1">
        <v>42095.445833333331</v>
      </c>
      <c r="B1265" s="3">
        <f t="shared" si="114"/>
        <v>2015</v>
      </c>
      <c r="C1265" s="3">
        <f t="shared" si="115"/>
        <v>4</v>
      </c>
      <c r="D1265" s="3">
        <f t="shared" si="116"/>
        <v>10</v>
      </c>
      <c r="E1265" s="3">
        <f t="shared" si="117"/>
        <v>1</v>
      </c>
      <c r="F1265" s="3" t="str">
        <f t="shared" si="118"/>
        <v>20154101</v>
      </c>
      <c r="G1265">
        <f t="shared" si="119"/>
        <v>10.121951219512173</v>
      </c>
      <c r="H1265">
        <v>0.09</v>
      </c>
      <c r="I1265">
        <v>0.51</v>
      </c>
      <c r="J1265">
        <v>1025</v>
      </c>
      <c r="K1265">
        <v>5</v>
      </c>
    </row>
    <row r="1266" spans="1:11" x14ac:dyDescent="0.25">
      <c r="A1266" s="1">
        <v>42095.446527777778</v>
      </c>
      <c r="B1266" s="3">
        <f t="shared" si="114"/>
        <v>2015</v>
      </c>
      <c r="C1266" s="3">
        <f t="shared" si="115"/>
        <v>4</v>
      </c>
      <c r="D1266" s="3">
        <f t="shared" si="116"/>
        <v>10</v>
      </c>
      <c r="E1266" s="3">
        <f t="shared" si="117"/>
        <v>1</v>
      </c>
      <c r="F1266" s="3" t="str">
        <f t="shared" si="118"/>
        <v>20154101</v>
      </c>
      <c r="G1266">
        <f t="shared" si="119"/>
        <v>10.12682926829266</v>
      </c>
      <c r="H1266">
        <v>0.09</v>
      </c>
      <c r="I1266">
        <v>0.51</v>
      </c>
      <c r="J1266">
        <v>1025</v>
      </c>
      <c r="K1266">
        <v>5</v>
      </c>
    </row>
    <row r="1267" spans="1:11" x14ac:dyDescent="0.25">
      <c r="A1267" s="1">
        <v>42095.447222222225</v>
      </c>
      <c r="B1267" s="3">
        <f t="shared" si="114"/>
        <v>2015</v>
      </c>
      <c r="C1267" s="3">
        <f t="shared" si="115"/>
        <v>4</v>
      </c>
      <c r="D1267" s="3">
        <f t="shared" si="116"/>
        <v>10</v>
      </c>
      <c r="E1267" s="3">
        <f t="shared" si="117"/>
        <v>1</v>
      </c>
      <c r="F1267" s="3" t="str">
        <f t="shared" si="118"/>
        <v>20154101</v>
      </c>
      <c r="G1267">
        <f t="shared" si="119"/>
        <v>10.131707317073147</v>
      </c>
      <c r="H1267">
        <v>0.09</v>
      </c>
      <c r="I1267">
        <v>0.51</v>
      </c>
      <c r="J1267">
        <v>1025</v>
      </c>
      <c r="K1267">
        <v>5</v>
      </c>
    </row>
    <row r="1268" spans="1:11" x14ac:dyDescent="0.25">
      <c r="A1268" s="1">
        <v>42095.447916666664</v>
      </c>
      <c r="B1268" s="3">
        <f t="shared" si="114"/>
        <v>2015</v>
      </c>
      <c r="C1268" s="3">
        <f t="shared" si="115"/>
        <v>4</v>
      </c>
      <c r="D1268" s="3">
        <f t="shared" si="116"/>
        <v>10</v>
      </c>
      <c r="E1268" s="3">
        <f t="shared" si="117"/>
        <v>1</v>
      </c>
      <c r="F1268" s="3" t="str">
        <f t="shared" si="118"/>
        <v>20154101</v>
      </c>
      <c r="G1268">
        <f t="shared" si="119"/>
        <v>10.136585365853634</v>
      </c>
      <c r="H1268">
        <v>0.09</v>
      </c>
      <c r="I1268">
        <v>0.51</v>
      </c>
      <c r="J1268">
        <v>1025</v>
      </c>
      <c r="K1268">
        <v>5</v>
      </c>
    </row>
    <row r="1269" spans="1:11" x14ac:dyDescent="0.25">
      <c r="A1269" s="1">
        <v>42095.448611111111</v>
      </c>
      <c r="B1269" s="3">
        <f t="shared" si="114"/>
        <v>2015</v>
      </c>
      <c r="C1269" s="3">
        <f t="shared" si="115"/>
        <v>4</v>
      </c>
      <c r="D1269" s="3">
        <f t="shared" si="116"/>
        <v>10</v>
      </c>
      <c r="E1269" s="3">
        <f t="shared" si="117"/>
        <v>1</v>
      </c>
      <c r="F1269" s="3" t="str">
        <f t="shared" si="118"/>
        <v>20154101</v>
      </c>
      <c r="G1269">
        <f t="shared" si="119"/>
        <v>10.141463414634121</v>
      </c>
      <c r="H1269">
        <v>0.09</v>
      </c>
      <c r="I1269">
        <v>0.51</v>
      </c>
      <c r="J1269">
        <v>1025</v>
      </c>
      <c r="K1269">
        <v>5</v>
      </c>
    </row>
    <row r="1270" spans="1:11" x14ac:dyDescent="0.25">
      <c r="A1270" s="1">
        <v>42095.449305555558</v>
      </c>
      <c r="B1270" s="3">
        <f t="shared" si="114"/>
        <v>2015</v>
      </c>
      <c r="C1270" s="3">
        <f t="shared" si="115"/>
        <v>4</v>
      </c>
      <c r="D1270" s="3">
        <f t="shared" si="116"/>
        <v>10</v>
      </c>
      <c r="E1270" s="3">
        <f t="shared" si="117"/>
        <v>1</v>
      </c>
      <c r="F1270" s="3" t="str">
        <f t="shared" si="118"/>
        <v>20154101</v>
      </c>
      <c r="G1270">
        <f t="shared" si="119"/>
        <v>10.146341463414608</v>
      </c>
      <c r="H1270">
        <v>0.09</v>
      </c>
      <c r="I1270">
        <v>0.51</v>
      </c>
      <c r="J1270">
        <v>1025</v>
      </c>
      <c r="K1270">
        <v>5</v>
      </c>
    </row>
    <row r="1271" spans="1:11" x14ac:dyDescent="0.25">
      <c r="A1271" s="1">
        <v>42095.45</v>
      </c>
      <c r="B1271" s="3">
        <f t="shared" si="114"/>
        <v>2015</v>
      </c>
      <c r="C1271" s="3">
        <f t="shared" si="115"/>
        <v>4</v>
      </c>
      <c r="D1271" s="3">
        <f t="shared" si="116"/>
        <v>10</v>
      </c>
      <c r="E1271" s="3">
        <f t="shared" si="117"/>
        <v>1</v>
      </c>
      <c r="F1271" s="3" t="str">
        <f t="shared" si="118"/>
        <v>20154101</v>
      </c>
      <c r="G1271">
        <f t="shared" si="119"/>
        <v>10.151219512195095</v>
      </c>
      <c r="H1271">
        <v>0.09</v>
      </c>
      <c r="I1271">
        <v>0.51</v>
      </c>
      <c r="J1271">
        <v>1025</v>
      </c>
      <c r="K1271">
        <v>5</v>
      </c>
    </row>
    <row r="1272" spans="1:11" x14ac:dyDescent="0.25">
      <c r="A1272" s="1">
        <v>42095.450694444444</v>
      </c>
      <c r="B1272" s="3">
        <f t="shared" si="114"/>
        <v>2015</v>
      </c>
      <c r="C1272" s="3">
        <f t="shared" si="115"/>
        <v>4</v>
      </c>
      <c r="D1272" s="3">
        <f t="shared" si="116"/>
        <v>10</v>
      </c>
      <c r="E1272" s="3">
        <f t="shared" si="117"/>
        <v>1</v>
      </c>
      <c r="F1272" s="3" t="str">
        <f t="shared" si="118"/>
        <v>20154101</v>
      </c>
      <c r="G1272">
        <f t="shared" si="119"/>
        <v>10.156097560975581</v>
      </c>
      <c r="H1272">
        <v>0.09</v>
      </c>
      <c r="I1272">
        <v>0.51</v>
      </c>
      <c r="J1272">
        <v>1025</v>
      </c>
      <c r="K1272">
        <v>5</v>
      </c>
    </row>
    <row r="1273" spans="1:11" x14ac:dyDescent="0.25">
      <c r="A1273" s="1">
        <v>42095.451388888891</v>
      </c>
      <c r="B1273" s="3">
        <f t="shared" si="114"/>
        <v>2015</v>
      </c>
      <c r="C1273" s="3">
        <f t="shared" si="115"/>
        <v>4</v>
      </c>
      <c r="D1273" s="3">
        <f t="shared" si="116"/>
        <v>10</v>
      </c>
      <c r="E1273" s="3">
        <f t="shared" si="117"/>
        <v>1</v>
      </c>
      <c r="F1273" s="3" t="str">
        <f t="shared" si="118"/>
        <v>20154101</v>
      </c>
      <c r="G1273">
        <f t="shared" si="119"/>
        <v>10.160975609756068</v>
      </c>
      <c r="H1273">
        <v>0.09</v>
      </c>
      <c r="I1273">
        <v>0.51</v>
      </c>
      <c r="J1273">
        <v>1025</v>
      </c>
      <c r="K1273">
        <v>5</v>
      </c>
    </row>
    <row r="1274" spans="1:11" x14ac:dyDescent="0.25">
      <c r="A1274" s="1">
        <v>42095.45208333333</v>
      </c>
      <c r="B1274" s="3">
        <f t="shared" si="114"/>
        <v>2015</v>
      </c>
      <c r="C1274" s="3">
        <f t="shared" si="115"/>
        <v>4</v>
      </c>
      <c r="D1274" s="3">
        <f t="shared" si="116"/>
        <v>10</v>
      </c>
      <c r="E1274" s="3">
        <f t="shared" si="117"/>
        <v>1</v>
      </c>
      <c r="F1274" s="3" t="str">
        <f t="shared" si="118"/>
        <v>20154101</v>
      </c>
      <c r="G1274">
        <f t="shared" si="119"/>
        <v>10.165853658536555</v>
      </c>
      <c r="H1274">
        <v>0.09</v>
      </c>
      <c r="I1274">
        <v>0.51</v>
      </c>
      <c r="J1274">
        <v>1025</v>
      </c>
      <c r="K1274">
        <v>5</v>
      </c>
    </row>
    <row r="1275" spans="1:11" x14ac:dyDescent="0.25">
      <c r="A1275" s="1">
        <v>42095.452777777777</v>
      </c>
      <c r="B1275" s="3">
        <f t="shared" si="114"/>
        <v>2015</v>
      </c>
      <c r="C1275" s="3">
        <f t="shared" si="115"/>
        <v>4</v>
      </c>
      <c r="D1275" s="3">
        <f t="shared" si="116"/>
        <v>10</v>
      </c>
      <c r="E1275" s="3">
        <f t="shared" si="117"/>
        <v>1</v>
      </c>
      <c r="F1275" s="3" t="str">
        <f t="shared" si="118"/>
        <v>20154101</v>
      </c>
      <c r="G1275">
        <f t="shared" si="119"/>
        <v>10.170731707317042</v>
      </c>
      <c r="H1275">
        <v>0.09</v>
      </c>
      <c r="I1275">
        <v>0.51</v>
      </c>
      <c r="J1275">
        <v>1025</v>
      </c>
      <c r="K1275">
        <v>5</v>
      </c>
    </row>
    <row r="1276" spans="1:11" x14ac:dyDescent="0.25">
      <c r="A1276" s="1">
        <v>42095.453472222223</v>
      </c>
      <c r="B1276" s="3">
        <f t="shared" si="114"/>
        <v>2015</v>
      </c>
      <c r="C1276" s="3">
        <f t="shared" si="115"/>
        <v>4</v>
      </c>
      <c r="D1276" s="3">
        <f t="shared" si="116"/>
        <v>10</v>
      </c>
      <c r="E1276" s="3">
        <f t="shared" si="117"/>
        <v>1</v>
      </c>
      <c r="F1276" s="3" t="str">
        <f t="shared" si="118"/>
        <v>20154101</v>
      </c>
      <c r="G1276">
        <f t="shared" si="119"/>
        <v>10.175609756097529</v>
      </c>
      <c r="H1276">
        <v>0.09</v>
      </c>
      <c r="I1276">
        <v>0.51</v>
      </c>
      <c r="J1276">
        <v>1025</v>
      </c>
      <c r="K1276">
        <v>5</v>
      </c>
    </row>
    <row r="1277" spans="1:11" x14ac:dyDescent="0.25">
      <c r="A1277" s="1">
        <v>42095.45416666667</v>
      </c>
      <c r="B1277" s="3">
        <f t="shared" si="114"/>
        <v>2015</v>
      </c>
      <c r="C1277" s="3">
        <f t="shared" si="115"/>
        <v>4</v>
      </c>
      <c r="D1277" s="3">
        <f t="shared" si="116"/>
        <v>10</v>
      </c>
      <c r="E1277" s="3">
        <f t="shared" si="117"/>
        <v>1</v>
      </c>
      <c r="F1277" s="3" t="str">
        <f t="shared" si="118"/>
        <v>20154101</v>
      </c>
      <c r="G1277">
        <f t="shared" si="119"/>
        <v>10.180487804878016</v>
      </c>
      <c r="H1277">
        <v>0.09</v>
      </c>
      <c r="I1277">
        <v>0.51</v>
      </c>
      <c r="J1277">
        <v>1025</v>
      </c>
      <c r="K1277">
        <v>5</v>
      </c>
    </row>
    <row r="1278" spans="1:11" x14ac:dyDescent="0.25">
      <c r="A1278" s="1">
        <v>42095.454861111109</v>
      </c>
      <c r="B1278" s="3">
        <f t="shared" si="114"/>
        <v>2015</v>
      </c>
      <c r="C1278" s="3">
        <f t="shared" si="115"/>
        <v>4</v>
      </c>
      <c r="D1278" s="3">
        <f t="shared" si="116"/>
        <v>10</v>
      </c>
      <c r="E1278" s="3">
        <f t="shared" si="117"/>
        <v>1</v>
      </c>
      <c r="F1278" s="3" t="str">
        <f t="shared" si="118"/>
        <v>20154101</v>
      </c>
      <c r="G1278">
        <f t="shared" si="119"/>
        <v>10.185365853658503</v>
      </c>
      <c r="H1278">
        <v>0.09</v>
      </c>
      <c r="I1278">
        <v>0.51</v>
      </c>
      <c r="J1278">
        <v>1025</v>
      </c>
      <c r="K1278">
        <v>5</v>
      </c>
    </row>
    <row r="1279" spans="1:11" x14ac:dyDescent="0.25">
      <c r="A1279" s="1">
        <v>42095.455555555556</v>
      </c>
      <c r="B1279" s="3">
        <f t="shared" si="114"/>
        <v>2015</v>
      </c>
      <c r="C1279" s="3">
        <f t="shared" si="115"/>
        <v>4</v>
      </c>
      <c r="D1279" s="3">
        <f t="shared" si="116"/>
        <v>10</v>
      </c>
      <c r="E1279" s="3">
        <f t="shared" si="117"/>
        <v>1</v>
      </c>
      <c r="F1279" s="3" t="str">
        <f t="shared" si="118"/>
        <v>20154101</v>
      </c>
      <c r="G1279">
        <f t="shared" si="119"/>
        <v>10.19024390243899</v>
      </c>
      <c r="H1279">
        <v>0.09</v>
      </c>
      <c r="I1279">
        <v>0.51</v>
      </c>
      <c r="J1279">
        <v>1025</v>
      </c>
      <c r="K1279">
        <v>5</v>
      </c>
    </row>
    <row r="1280" spans="1:11" x14ac:dyDescent="0.25">
      <c r="A1280" s="1">
        <v>42095.456250000003</v>
      </c>
      <c r="B1280" s="3">
        <f t="shared" si="114"/>
        <v>2015</v>
      </c>
      <c r="C1280" s="3">
        <f t="shared" si="115"/>
        <v>4</v>
      </c>
      <c r="D1280" s="3">
        <f t="shared" si="116"/>
        <v>10</v>
      </c>
      <c r="E1280" s="3">
        <f t="shared" si="117"/>
        <v>1</v>
      </c>
      <c r="F1280" s="3" t="str">
        <f t="shared" si="118"/>
        <v>20154101</v>
      </c>
      <c r="G1280">
        <f t="shared" si="119"/>
        <v>10.195121951219477</v>
      </c>
      <c r="H1280">
        <v>0.09</v>
      </c>
      <c r="I1280">
        <v>0.51</v>
      </c>
      <c r="J1280">
        <v>1025</v>
      </c>
      <c r="K1280">
        <v>5</v>
      </c>
    </row>
    <row r="1281" spans="1:11" x14ac:dyDescent="0.25">
      <c r="A1281" s="1">
        <v>42095.456944444442</v>
      </c>
      <c r="B1281" s="3">
        <f t="shared" si="114"/>
        <v>2015</v>
      </c>
      <c r="C1281" s="3">
        <f t="shared" si="115"/>
        <v>4</v>
      </c>
      <c r="D1281" s="3">
        <f t="shared" si="116"/>
        <v>10</v>
      </c>
      <c r="E1281" s="3">
        <f t="shared" si="117"/>
        <v>1</v>
      </c>
      <c r="F1281" s="3" t="str">
        <f t="shared" si="118"/>
        <v>20154101</v>
      </c>
      <c r="G1281">
        <f t="shared" si="119"/>
        <v>10.199999999999964</v>
      </c>
      <c r="H1281">
        <v>0.09</v>
      </c>
      <c r="I1281">
        <v>0.51</v>
      </c>
      <c r="J1281">
        <v>1025</v>
      </c>
      <c r="K1281">
        <v>5</v>
      </c>
    </row>
    <row r="1282" spans="1:11" x14ac:dyDescent="0.25">
      <c r="A1282" s="1">
        <v>42095.457638888889</v>
      </c>
      <c r="B1282" s="3">
        <f t="shared" si="114"/>
        <v>2015</v>
      </c>
      <c r="C1282" s="3">
        <f t="shared" si="115"/>
        <v>4</v>
      </c>
      <c r="D1282" s="3">
        <f t="shared" si="116"/>
        <v>10</v>
      </c>
      <c r="E1282" s="3">
        <f t="shared" si="117"/>
        <v>1</v>
      </c>
      <c r="F1282" s="3" t="str">
        <f t="shared" si="118"/>
        <v>20154101</v>
      </c>
      <c r="G1282">
        <f t="shared" si="119"/>
        <v>10.204878048780451</v>
      </c>
      <c r="H1282">
        <v>0.09</v>
      </c>
      <c r="I1282">
        <v>0.51</v>
      </c>
      <c r="J1282">
        <v>1025</v>
      </c>
      <c r="K1282">
        <v>5</v>
      </c>
    </row>
    <row r="1283" spans="1:11" x14ac:dyDescent="0.25">
      <c r="A1283" s="1">
        <v>42095.458333333336</v>
      </c>
      <c r="B1283" s="3">
        <f t="shared" ref="B1283:B1346" si="120">YEAR(A1283)</f>
        <v>2015</v>
      </c>
      <c r="C1283" s="3">
        <f t="shared" ref="C1283:C1346" si="121">MONTH(A1283)</f>
        <v>4</v>
      </c>
      <c r="D1283" s="3">
        <f t="shared" ref="D1283:D1346" si="122">HOUR(A1283)</f>
        <v>11</v>
      </c>
      <c r="E1283" s="3">
        <f t="shared" ref="E1283:E1346" si="123">DAY(A1283)</f>
        <v>1</v>
      </c>
      <c r="F1283" s="3" t="str">
        <f t="shared" ref="F1283:F1346" si="124">B1283&amp;C1283&amp;D1283&amp;E1283</f>
        <v>20154111</v>
      </c>
      <c r="G1283">
        <f t="shared" si="119"/>
        <v>10.209756097560938</v>
      </c>
      <c r="H1283">
        <v>0.09</v>
      </c>
      <c r="I1283">
        <v>0.51</v>
      </c>
      <c r="J1283">
        <v>1025</v>
      </c>
      <c r="K1283">
        <v>5</v>
      </c>
    </row>
    <row r="1284" spans="1:11" x14ac:dyDescent="0.25">
      <c r="A1284" s="1">
        <v>42095.459027777775</v>
      </c>
      <c r="B1284" s="3">
        <f t="shared" si="120"/>
        <v>2015</v>
      </c>
      <c r="C1284" s="3">
        <f t="shared" si="121"/>
        <v>4</v>
      </c>
      <c r="D1284" s="3">
        <f t="shared" si="122"/>
        <v>11</v>
      </c>
      <c r="E1284" s="3">
        <f t="shared" si="123"/>
        <v>1</v>
      </c>
      <c r="F1284" s="3" t="str">
        <f t="shared" si="124"/>
        <v>20154111</v>
      </c>
      <c r="G1284">
        <f t="shared" si="119"/>
        <v>10.214634146341425</v>
      </c>
      <c r="H1284">
        <v>0.09</v>
      </c>
      <c r="I1284">
        <v>0.51</v>
      </c>
      <c r="J1284">
        <v>1025</v>
      </c>
      <c r="K1284">
        <v>5</v>
      </c>
    </row>
    <row r="1285" spans="1:11" x14ac:dyDescent="0.25">
      <c r="A1285" s="1">
        <v>42095.459722222222</v>
      </c>
      <c r="B1285" s="3">
        <f t="shared" si="120"/>
        <v>2015</v>
      </c>
      <c r="C1285" s="3">
        <f t="shared" si="121"/>
        <v>4</v>
      </c>
      <c r="D1285" s="3">
        <f t="shared" si="122"/>
        <v>11</v>
      </c>
      <c r="E1285" s="3">
        <f t="shared" si="123"/>
        <v>1</v>
      </c>
      <c r="F1285" s="3" t="str">
        <f t="shared" si="124"/>
        <v>20154111</v>
      </c>
      <c r="G1285">
        <f t="shared" si="119"/>
        <v>10.219512195121911</v>
      </c>
      <c r="H1285">
        <v>0.09</v>
      </c>
      <c r="I1285">
        <v>0.51</v>
      </c>
      <c r="J1285">
        <v>1025</v>
      </c>
      <c r="K1285">
        <v>5</v>
      </c>
    </row>
    <row r="1286" spans="1:11" x14ac:dyDescent="0.25">
      <c r="A1286" s="1">
        <v>42095.460416666669</v>
      </c>
      <c r="B1286" s="3">
        <f t="shared" si="120"/>
        <v>2015</v>
      </c>
      <c r="C1286" s="3">
        <f t="shared" si="121"/>
        <v>4</v>
      </c>
      <c r="D1286" s="3">
        <f t="shared" si="122"/>
        <v>11</v>
      </c>
      <c r="E1286" s="3">
        <f t="shared" si="123"/>
        <v>1</v>
      </c>
      <c r="F1286" s="3" t="str">
        <f t="shared" si="124"/>
        <v>20154111</v>
      </c>
      <c r="G1286">
        <f t="shared" si="119"/>
        <v>10.224390243902398</v>
      </c>
      <c r="H1286">
        <v>0.09</v>
      </c>
      <c r="I1286">
        <v>0.51</v>
      </c>
      <c r="J1286">
        <v>1025</v>
      </c>
      <c r="K1286">
        <v>5</v>
      </c>
    </row>
    <row r="1287" spans="1:11" x14ac:dyDescent="0.25">
      <c r="A1287" s="1">
        <v>42095.461111111108</v>
      </c>
      <c r="B1287" s="3">
        <f t="shared" si="120"/>
        <v>2015</v>
      </c>
      <c r="C1287" s="3">
        <f t="shared" si="121"/>
        <v>4</v>
      </c>
      <c r="D1287" s="3">
        <f t="shared" si="122"/>
        <v>11</v>
      </c>
      <c r="E1287" s="3">
        <f t="shared" si="123"/>
        <v>1</v>
      </c>
      <c r="F1287" s="3" t="str">
        <f t="shared" si="124"/>
        <v>20154111</v>
      </c>
      <c r="G1287">
        <f t="shared" si="119"/>
        <v>10.229268292682885</v>
      </c>
      <c r="H1287">
        <v>0.09</v>
      </c>
      <c r="I1287">
        <v>0.51</v>
      </c>
      <c r="J1287">
        <v>1025</v>
      </c>
      <c r="K1287">
        <v>5</v>
      </c>
    </row>
    <row r="1288" spans="1:11" x14ac:dyDescent="0.25">
      <c r="A1288" s="1">
        <v>42095.461805555555</v>
      </c>
      <c r="B1288" s="3">
        <f t="shared" si="120"/>
        <v>2015</v>
      </c>
      <c r="C1288" s="3">
        <f t="shared" si="121"/>
        <v>4</v>
      </c>
      <c r="D1288" s="3">
        <f t="shared" si="122"/>
        <v>11</v>
      </c>
      <c r="E1288" s="3">
        <f t="shared" si="123"/>
        <v>1</v>
      </c>
      <c r="F1288" s="3" t="str">
        <f t="shared" si="124"/>
        <v>20154111</v>
      </c>
      <c r="G1288">
        <f t="shared" si="119"/>
        <v>10.234146341463372</v>
      </c>
      <c r="H1288">
        <v>0.09</v>
      </c>
      <c r="I1288">
        <v>0.51</v>
      </c>
      <c r="J1288">
        <v>1025</v>
      </c>
      <c r="K1288">
        <v>5</v>
      </c>
    </row>
    <row r="1289" spans="1:11" x14ac:dyDescent="0.25">
      <c r="A1289" s="1">
        <v>42095.462500000001</v>
      </c>
      <c r="B1289" s="3">
        <f t="shared" si="120"/>
        <v>2015</v>
      </c>
      <c r="C1289" s="3">
        <f t="shared" si="121"/>
        <v>4</v>
      </c>
      <c r="D1289" s="3">
        <f t="shared" si="122"/>
        <v>11</v>
      </c>
      <c r="E1289" s="3">
        <f t="shared" si="123"/>
        <v>1</v>
      </c>
      <c r="F1289" s="3" t="str">
        <f t="shared" si="124"/>
        <v>20154111</v>
      </c>
      <c r="G1289">
        <f t="shared" si="119"/>
        <v>10.239024390243859</v>
      </c>
      <c r="H1289">
        <v>0.09</v>
      </c>
      <c r="I1289">
        <v>0.51</v>
      </c>
      <c r="J1289">
        <v>1025</v>
      </c>
      <c r="K1289">
        <v>5</v>
      </c>
    </row>
    <row r="1290" spans="1:11" x14ac:dyDescent="0.25">
      <c r="A1290" s="1">
        <v>42095.463194444441</v>
      </c>
      <c r="B1290" s="3">
        <f t="shared" si="120"/>
        <v>2015</v>
      </c>
      <c r="C1290" s="3">
        <f t="shared" si="121"/>
        <v>4</v>
      </c>
      <c r="D1290" s="3">
        <f t="shared" si="122"/>
        <v>11</v>
      </c>
      <c r="E1290" s="3">
        <f t="shared" si="123"/>
        <v>1</v>
      </c>
      <c r="F1290" s="3" t="str">
        <f t="shared" si="124"/>
        <v>20154111</v>
      </c>
      <c r="G1290">
        <f t="shared" si="119"/>
        <v>10.243902439024346</v>
      </c>
      <c r="H1290">
        <v>0.09</v>
      </c>
      <c r="I1290">
        <v>0.51</v>
      </c>
      <c r="J1290">
        <v>1025</v>
      </c>
      <c r="K1290">
        <v>5</v>
      </c>
    </row>
    <row r="1291" spans="1:11" x14ac:dyDescent="0.25">
      <c r="A1291" s="1">
        <v>42095.463888888888</v>
      </c>
      <c r="B1291" s="3">
        <f t="shared" si="120"/>
        <v>2015</v>
      </c>
      <c r="C1291" s="3">
        <f t="shared" si="121"/>
        <v>4</v>
      </c>
      <c r="D1291" s="3">
        <f t="shared" si="122"/>
        <v>11</v>
      </c>
      <c r="E1291" s="3">
        <f t="shared" si="123"/>
        <v>1</v>
      </c>
      <c r="F1291" s="3" t="str">
        <f t="shared" si="124"/>
        <v>20154111</v>
      </c>
      <c r="G1291">
        <f t="shared" si="119"/>
        <v>10.248780487804833</v>
      </c>
      <c r="H1291">
        <v>0.09</v>
      </c>
      <c r="I1291">
        <v>0.51</v>
      </c>
      <c r="J1291">
        <v>1025</v>
      </c>
      <c r="K1291">
        <v>5</v>
      </c>
    </row>
    <row r="1292" spans="1:11" x14ac:dyDescent="0.25">
      <c r="A1292" s="1">
        <v>42095.464583333334</v>
      </c>
      <c r="B1292" s="3">
        <f t="shared" si="120"/>
        <v>2015</v>
      </c>
      <c r="C1292" s="3">
        <f t="shared" si="121"/>
        <v>4</v>
      </c>
      <c r="D1292" s="3">
        <f t="shared" si="122"/>
        <v>11</v>
      </c>
      <c r="E1292" s="3">
        <f t="shared" si="123"/>
        <v>1</v>
      </c>
      <c r="F1292" s="3" t="str">
        <f t="shared" si="124"/>
        <v>20154111</v>
      </c>
      <c r="G1292">
        <f t="shared" si="119"/>
        <v>10.25365853658532</v>
      </c>
      <c r="H1292">
        <v>0.09</v>
      </c>
      <c r="I1292">
        <v>0.51</v>
      </c>
      <c r="J1292">
        <v>1025</v>
      </c>
      <c r="K1292">
        <v>5</v>
      </c>
    </row>
    <row r="1293" spans="1:11" x14ac:dyDescent="0.25">
      <c r="A1293" s="1">
        <v>42095.465277777781</v>
      </c>
      <c r="B1293" s="3">
        <f t="shared" si="120"/>
        <v>2015</v>
      </c>
      <c r="C1293" s="3">
        <f t="shared" si="121"/>
        <v>4</v>
      </c>
      <c r="D1293" s="3">
        <f t="shared" si="122"/>
        <v>11</v>
      </c>
      <c r="E1293" s="3">
        <f t="shared" si="123"/>
        <v>1</v>
      </c>
      <c r="F1293" s="3" t="str">
        <f t="shared" si="124"/>
        <v>20154111</v>
      </c>
      <c r="G1293">
        <f t="shared" si="119"/>
        <v>10.258536585365807</v>
      </c>
      <c r="H1293">
        <v>0.09</v>
      </c>
      <c r="I1293">
        <v>0.51</v>
      </c>
      <c r="J1293">
        <v>1025</v>
      </c>
      <c r="K1293">
        <v>5</v>
      </c>
    </row>
    <row r="1294" spans="1:11" x14ac:dyDescent="0.25">
      <c r="A1294" s="1">
        <v>42095.46597222222</v>
      </c>
      <c r="B1294" s="3">
        <f t="shared" si="120"/>
        <v>2015</v>
      </c>
      <c r="C1294" s="3">
        <f t="shared" si="121"/>
        <v>4</v>
      </c>
      <c r="D1294" s="3">
        <f t="shared" si="122"/>
        <v>11</v>
      </c>
      <c r="E1294" s="3">
        <f t="shared" si="123"/>
        <v>1</v>
      </c>
      <c r="F1294" s="3" t="str">
        <f t="shared" si="124"/>
        <v>20154111</v>
      </c>
      <c r="G1294">
        <f t="shared" si="119"/>
        <v>10.263414634146294</v>
      </c>
      <c r="H1294">
        <v>0.09</v>
      </c>
      <c r="I1294">
        <v>0.51</v>
      </c>
      <c r="J1294">
        <v>1025</v>
      </c>
      <c r="K1294">
        <v>5</v>
      </c>
    </row>
    <row r="1295" spans="1:11" x14ac:dyDescent="0.25">
      <c r="A1295" s="1">
        <v>42095.466666666667</v>
      </c>
      <c r="B1295" s="3">
        <f t="shared" si="120"/>
        <v>2015</v>
      </c>
      <c r="C1295" s="3">
        <f t="shared" si="121"/>
        <v>4</v>
      </c>
      <c r="D1295" s="3">
        <f t="shared" si="122"/>
        <v>11</v>
      </c>
      <c r="E1295" s="3">
        <f t="shared" si="123"/>
        <v>1</v>
      </c>
      <c r="F1295" s="3" t="str">
        <f t="shared" si="124"/>
        <v>20154111</v>
      </c>
      <c r="G1295">
        <f t="shared" si="119"/>
        <v>10.268292682926781</v>
      </c>
      <c r="H1295">
        <v>0.09</v>
      </c>
      <c r="I1295">
        <v>0.51</v>
      </c>
      <c r="J1295">
        <v>1025</v>
      </c>
      <c r="K1295">
        <v>5</v>
      </c>
    </row>
    <row r="1296" spans="1:11" x14ac:dyDescent="0.25">
      <c r="A1296" s="1">
        <v>42095.467361111114</v>
      </c>
      <c r="B1296" s="3">
        <f t="shared" si="120"/>
        <v>2015</v>
      </c>
      <c r="C1296" s="3">
        <f t="shared" si="121"/>
        <v>4</v>
      </c>
      <c r="D1296" s="3">
        <f t="shared" si="122"/>
        <v>11</v>
      </c>
      <c r="E1296" s="3">
        <f t="shared" si="123"/>
        <v>1</v>
      </c>
      <c r="F1296" s="3" t="str">
        <f t="shared" si="124"/>
        <v>20154111</v>
      </c>
      <c r="G1296">
        <f t="shared" si="119"/>
        <v>10.273170731707268</v>
      </c>
      <c r="H1296">
        <v>0.09</v>
      </c>
      <c r="I1296">
        <v>0.51</v>
      </c>
      <c r="J1296">
        <v>1025</v>
      </c>
      <c r="K1296">
        <v>5</v>
      </c>
    </row>
    <row r="1297" spans="1:11" x14ac:dyDescent="0.25">
      <c r="A1297" s="1">
        <v>42095.468055555553</v>
      </c>
      <c r="B1297" s="3">
        <f t="shared" si="120"/>
        <v>2015</v>
      </c>
      <c r="C1297" s="3">
        <f t="shared" si="121"/>
        <v>4</v>
      </c>
      <c r="D1297" s="3">
        <f t="shared" si="122"/>
        <v>11</v>
      </c>
      <c r="E1297" s="3">
        <f t="shared" si="123"/>
        <v>1</v>
      </c>
      <c r="F1297" s="3" t="str">
        <f t="shared" si="124"/>
        <v>20154111</v>
      </c>
      <c r="G1297">
        <f t="shared" si="119"/>
        <v>10.278048780487754</v>
      </c>
      <c r="H1297">
        <v>0.09</v>
      </c>
      <c r="I1297">
        <v>0.51</v>
      </c>
      <c r="J1297">
        <v>1025</v>
      </c>
      <c r="K1297">
        <v>5</v>
      </c>
    </row>
    <row r="1298" spans="1:11" x14ac:dyDescent="0.25">
      <c r="A1298" s="1">
        <v>42095.46875</v>
      </c>
      <c r="B1298" s="3">
        <f t="shared" si="120"/>
        <v>2015</v>
      </c>
      <c r="C1298" s="3">
        <f t="shared" si="121"/>
        <v>4</v>
      </c>
      <c r="D1298" s="3">
        <f t="shared" si="122"/>
        <v>11</v>
      </c>
      <c r="E1298" s="3">
        <f t="shared" si="123"/>
        <v>1</v>
      </c>
      <c r="F1298" s="3" t="str">
        <f t="shared" si="124"/>
        <v>20154111</v>
      </c>
      <c r="G1298">
        <f t="shared" si="119"/>
        <v>10.282926829268241</v>
      </c>
      <c r="H1298">
        <v>0.09</v>
      </c>
      <c r="I1298">
        <v>0.51</v>
      </c>
      <c r="J1298">
        <v>1025</v>
      </c>
      <c r="K1298">
        <v>5</v>
      </c>
    </row>
    <row r="1299" spans="1:11" x14ac:dyDescent="0.25">
      <c r="A1299" s="1">
        <v>42095.469444444447</v>
      </c>
      <c r="B1299" s="3">
        <f t="shared" si="120"/>
        <v>2015</v>
      </c>
      <c r="C1299" s="3">
        <f t="shared" si="121"/>
        <v>4</v>
      </c>
      <c r="D1299" s="3">
        <f t="shared" si="122"/>
        <v>11</v>
      </c>
      <c r="E1299" s="3">
        <f t="shared" si="123"/>
        <v>1</v>
      </c>
      <c r="F1299" s="3" t="str">
        <f t="shared" si="124"/>
        <v>20154111</v>
      </c>
      <c r="G1299">
        <f t="shared" si="119"/>
        <v>10.287804878048728</v>
      </c>
      <c r="H1299">
        <v>0.09</v>
      </c>
      <c r="I1299">
        <v>0.51</v>
      </c>
      <c r="J1299">
        <v>1025</v>
      </c>
      <c r="K1299">
        <v>5</v>
      </c>
    </row>
    <row r="1300" spans="1:11" x14ac:dyDescent="0.25">
      <c r="A1300" s="1">
        <v>42095.470138888886</v>
      </c>
      <c r="B1300" s="3">
        <f t="shared" si="120"/>
        <v>2015</v>
      </c>
      <c r="C1300" s="3">
        <f t="shared" si="121"/>
        <v>4</v>
      </c>
      <c r="D1300" s="3">
        <f t="shared" si="122"/>
        <v>11</v>
      </c>
      <c r="E1300" s="3">
        <f t="shared" si="123"/>
        <v>1</v>
      </c>
      <c r="F1300" s="3" t="str">
        <f t="shared" si="124"/>
        <v>20154111</v>
      </c>
      <c r="G1300">
        <f t="shared" si="119"/>
        <v>10.292682926829215</v>
      </c>
      <c r="H1300">
        <v>0.09</v>
      </c>
      <c r="I1300">
        <v>0.51</v>
      </c>
      <c r="J1300">
        <v>1025</v>
      </c>
      <c r="K1300">
        <v>5</v>
      </c>
    </row>
    <row r="1301" spans="1:11" x14ac:dyDescent="0.25">
      <c r="A1301" s="1">
        <v>42095.470833333333</v>
      </c>
      <c r="B1301" s="3">
        <f t="shared" si="120"/>
        <v>2015</v>
      </c>
      <c r="C1301" s="3">
        <f t="shared" si="121"/>
        <v>4</v>
      </c>
      <c r="D1301" s="3">
        <f t="shared" si="122"/>
        <v>11</v>
      </c>
      <c r="E1301" s="3">
        <f t="shared" si="123"/>
        <v>1</v>
      </c>
      <c r="F1301" s="3" t="str">
        <f t="shared" si="124"/>
        <v>20154111</v>
      </c>
      <c r="G1301">
        <f t="shared" si="119"/>
        <v>10.297560975609702</v>
      </c>
      <c r="H1301">
        <v>0.09</v>
      </c>
      <c r="I1301">
        <v>0.51</v>
      </c>
      <c r="J1301">
        <v>1025</v>
      </c>
      <c r="K1301">
        <v>5</v>
      </c>
    </row>
    <row r="1302" spans="1:11" x14ac:dyDescent="0.25">
      <c r="A1302" s="1">
        <v>42095.47152777778</v>
      </c>
      <c r="B1302" s="3">
        <f t="shared" si="120"/>
        <v>2015</v>
      </c>
      <c r="C1302" s="3">
        <f t="shared" si="121"/>
        <v>4</v>
      </c>
      <c r="D1302" s="3">
        <f t="shared" si="122"/>
        <v>11</v>
      </c>
      <c r="E1302" s="3">
        <f t="shared" si="123"/>
        <v>1</v>
      </c>
      <c r="F1302" s="3" t="str">
        <f t="shared" si="124"/>
        <v>20154111</v>
      </c>
      <c r="G1302">
        <f t="shared" si="119"/>
        <v>10.302439024390189</v>
      </c>
      <c r="H1302">
        <v>0.09</v>
      </c>
      <c r="I1302">
        <v>0.51</v>
      </c>
      <c r="J1302">
        <v>1025</v>
      </c>
      <c r="K1302">
        <v>5</v>
      </c>
    </row>
    <row r="1303" spans="1:11" x14ac:dyDescent="0.25">
      <c r="A1303" s="1">
        <v>42095.472222222219</v>
      </c>
      <c r="B1303" s="3">
        <f t="shared" si="120"/>
        <v>2015</v>
      </c>
      <c r="C1303" s="3">
        <f t="shared" si="121"/>
        <v>4</v>
      </c>
      <c r="D1303" s="3">
        <f t="shared" si="122"/>
        <v>11</v>
      </c>
      <c r="E1303" s="3">
        <f t="shared" si="123"/>
        <v>1</v>
      </c>
      <c r="F1303" s="3" t="str">
        <f t="shared" si="124"/>
        <v>20154111</v>
      </c>
      <c r="G1303">
        <f t="shared" si="119"/>
        <v>10.307317073170676</v>
      </c>
      <c r="H1303">
        <v>0.09</v>
      </c>
      <c r="I1303">
        <v>0.51</v>
      </c>
      <c r="J1303">
        <v>1025</v>
      </c>
      <c r="K1303">
        <v>5</v>
      </c>
    </row>
    <row r="1304" spans="1:11" x14ac:dyDescent="0.25">
      <c r="A1304" s="1">
        <v>42095.472916666666</v>
      </c>
      <c r="B1304" s="3">
        <f t="shared" si="120"/>
        <v>2015</v>
      </c>
      <c r="C1304" s="3">
        <f t="shared" si="121"/>
        <v>4</v>
      </c>
      <c r="D1304" s="3">
        <f t="shared" si="122"/>
        <v>11</v>
      </c>
      <c r="E1304" s="3">
        <f t="shared" si="123"/>
        <v>1</v>
      </c>
      <c r="F1304" s="3" t="str">
        <f t="shared" si="124"/>
        <v>20154111</v>
      </c>
      <c r="G1304">
        <f t="shared" si="119"/>
        <v>10.312195121951163</v>
      </c>
      <c r="H1304">
        <v>0.09</v>
      </c>
      <c r="I1304">
        <v>0.51</v>
      </c>
      <c r="J1304">
        <v>1025</v>
      </c>
      <c r="K1304">
        <v>5</v>
      </c>
    </row>
    <row r="1305" spans="1:11" x14ac:dyDescent="0.25">
      <c r="A1305" s="1">
        <v>42095.473611111112</v>
      </c>
      <c r="B1305" s="3">
        <f t="shared" si="120"/>
        <v>2015</v>
      </c>
      <c r="C1305" s="3">
        <f t="shared" si="121"/>
        <v>4</v>
      </c>
      <c r="D1305" s="3">
        <f t="shared" si="122"/>
        <v>11</v>
      </c>
      <c r="E1305" s="3">
        <f t="shared" si="123"/>
        <v>1</v>
      </c>
      <c r="F1305" s="3" t="str">
        <f t="shared" si="124"/>
        <v>20154111</v>
      </c>
      <c r="G1305">
        <f t="shared" si="119"/>
        <v>10.31707317073165</v>
      </c>
      <c r="H1305">
        <v>0.09</v>
      </c>
      <c r="I1305">
        <v>0.51</v>
      </c>
      <c r="J1305">
        <v>1025</v>
      </c>
      <c r="K1305">
        <v>5</v>
      </c>
    </row>
    <row r="1306" spans="1:11" x14ac:dyDescent="0.25">
      <c r="A1306" s="1">
        <v>42095.474305555559</v>
      </c>
      <c r="B1306" s="3">
        <f t="shared" si="120"/>
        <v>2015</v>
      </c>
      <c r="C1306" s="3">
        <f t="shared" si="121"/>
        <v>4</v>
      </c>
      <c r="D1306" s="3">
        <f t="shared" si="122"/>
        <v>11</v>
      </c>
      <c r="E1306" s="3">
        <f t="shared" si="123"/>
        <v>1</v>
      </c>
      <c r="F1306" s="3" t="str">
        <f t="shared" si="124"/>
        <v>20154111</v>
      </c>
      <c r="G1306">
        <f t="shared" ref="G1306:G1369" si="125">G1305+1/205</f>
        <v>10.321951219512137</v>
      </c>
      <c r="H1306">
        <v>0.09</v>
      </c>
      <c r="I1306">
        <v>0.51</v>
      </c>
      <c r="J1306">
        <v>1025</v>
      </c>
      <c r="K1306">
        <v>5</v>
      </c>
    </row>
    <row r="1307" spans="1:11" x14ac:dyDescent="0.25">
      <c r="A1307" s="1">
        <v>42095.474999999999</v>
      </c>
      <c r="B1307" s="3">
        <f t="shared" si="120"/>
        <v>2015</v>
      </c>
      <c r="C1307" s="3">
        <f t="shared" si="121"/>
        <v>4</v>
      </c>
      <c r="D1307" s="3">
        <f t="shared" si="122"/>
        <v>11</v>
      </c>
      <c r="E1307" s="3">
        <f t="shared" si="123"/>
        <v>1</v>
      </c>
      <c r="F1307" s="3" t="str">
        <f t="shared" si="124"/>
        <v>20154111</v>
      </c>
      <c r="G1307">
        <f t="shared" si="125"/>
        <v>10.326829268292624</v>
      </c>
      <c r="H1307">
        <v>0.09</v>
      </c>
      <c r="I1307">
        <v>0.51</v>
      </c>
      <c r="J1307">
        <v>1025</v>
      </c>
      <c r="K1307">
        <v>5</v>
      </c>
    </row>
    <row r="1308" spans="1:11" x14ac:dyDescent="0.25">
      <c r="A1308" s="1">
        <v>42095.475694444445</v>
      </c>
      <c r="B1308" s="3">
        <f t="shared" si="120"/>
        <v>2015</v>
      </c>
      <c r="C1308" s="3">
        <f t="shared" si="121"/>
        <v>4</v>
      </c>
      <c r="D1308" s="3">
        <f t="shared" si="122"/>
        <v>11</v>
      </c>
      <c r="E1308" s="3">
        <f t="shared" si="123"/>
        <v>1</v>
      </c>
      <c r="F1308" s="3" t="str">
        <f t="shared" si="124"/>
        <v>20154111</v>
      </c>
      <c r="G1308">
        <f t="shared" si="125"/>
        <v>10.331707317073111</v>
      </c>
      <c r="H1308">
        <v>0.09</v>
      </c>
      <c r="I1308">
        <v>0.51</v>
      </c>
      <c r="J1308">
        <v>1025</v>
      </c>
      <c r="K1308">
        <v>5</v>
      </c>
    </row>
    <row r="1309" spans="1:11" x14ac:dyDescent="0.25">
      <c r="A1309" s="1">
        <v>42095.476388888892</v>
      </c>
      <c r="B1309" s="3">
        <f t="shared" si="120"/>
        <v>2015</v>
      </c>
      <c r="C1309" s="3">
        <f t="shared" si="121"/>
        <v>4</v>
      </c>
      <c r="D1309" s="3">
        <f t="shared" si="122"/>
        <v>11</v>
      </c>
      <c r="E1309" s="3">
        <f t="shared" si="123"/>
        <v>1</v>
      </c>
      <c r="F1309" s="3" t="str">
        <f t="shared" si="124"/>
        <v>20154111</v>
      </c>
      <c r="G1309">
        <f t="shared" si="125"/>
        <v>10.336585365853598</v>
      </c>
      <c r="H1309">
        <v>0.09</v>
      </c>
      <c r="I1309">
        <v>0.51</v>
      </c>
      <c r="J1309">
        <v>1025</v>
      </c>
      <c r="K1309">
        <v>5</v>
      </c>
    </row>
    <row r="1310" spans="1:11" x14ac:dyDescent="0.25">
      <c r="A1310" s="1">
        <v>42095.477083333331</v>
      </c>
      <c r="B1310" s="3">
        <f t="shared" si="120"/>
        <v>2015</v>
      </c>
      <c r="C1310" s="3">
        <f t="shared" si="121"/>
        <v>4</v>
      </c>
      <c r="D1310" s="3">
        <f t="shared" si="122"/>
        <v>11</v>
      </c>
      <c r="E1310" s="3">
        <f t="shared" si="123"/>
        <v>1</v>
      </c>
      <c r="F1310" s="3" t="str">
        <f t="shared" si="124"/>
        <v>20154111</v>
      </c>
      <c r="G1310">
        <f t="shared" si="125"/>
        <v>10.341463414634084</v>
      </c>
      <c r="H1310">
        <v>0.09</v>
      </c>
      <c r="I1310">
        <v>0.51</v>
      </c>
      <c r="J1310">
        <v>1025</v>
      </c>
      <c r="K1310">
        <v>5</v>
      </c>
    </row>
    <row r="1311" spans="1:11" x14ac:dyDescent="0.25">
      <c r="A1311" s="1">
        <v>42095.477777777778</v>
      </c>
      <c r="B1311" s="3">
        <f t="shared" si="120"/>
        <v>2015</v>
      </c>
      <c r="C1311" s="3">
        <f t="shared" si="121"/>
        <v>4</v>
      </c>
      <c r="D1311" s="3">
        <f t="shared" si="122"/>
        <v>11</v>
      </c>
      <c r="E1311" s="3">
        <f t="shared" si="123"/>
        <v>1</v>
      </c>
      <c r="F1311" s="3" t="str">
        <f t="shared" si="124"/>
        <v>20154111</v>
      </c>
      <c r="G1311">
        <f t="shared" si="125"/>
        <v>10.346341463414571</v>
      </c>
      <c r="H1311">
        <v>0.09</v>
      </c>
      <c r="I1311">
        <v>0.51</v>
      </c>
      <c r="J1311">
        <v>1025</v>
      </c>
      <c r="K1311">
        <v>5</v>
      </c>
    </row>
    <row r="1312" spans="1:11" x14ac:dyDescent="0.25">
      <c r="A1312" s="1">
        <v>42095.478472222225</v>
      </c>
      <c r="B1312" s="3">
        <f t="shared" si="120"/>
        <v>2015</v>
      </c>
      <c r="C1312" s="3">
        <f t="shared" si="121"/>
        <v>4</v>
      </c>
      <c r="D1312" s="3">
        <f t="shared" si="122"/>
        <v>11</v>
      </c>
      <c r="E1312" s="3">
        <f t="shared" si="123"/>
        <v>1</v>
      </c>
      <c r="F1312" s="3" t="str">
        <f t="shared" si="124"/>
        <v>20154111</v>
      </c>
      <c r="G1312">
        <f t="shared" si="125"/>
        <v>10.351219512195058</v>
      </c>
      <c r="H1312">
        <v>0.09</v>
      </c>
      <c r="I1312">
        <v>0.51</v>
      </c>
      <c r="J1312">
        <v>1025</v>
      </c>
      <c r="K1312">
        <v>5</v>
      </c>
    </row>
    <row r="1313" spans="1:11" x14ac:dyDescent="0.25">
      <c r="A1313" s="1">
        <v>42095.479166666664</v>
      </c>
      <c r="B1313" s="3">
        <f t="shared" si="120"/>
        <v>2015</v>
      </c>
      <c r="C1313" s="3">
        <f t="shared" si="121"/>
        <v>4</v>
      </c>
      <c r="D1313" s="3">
        <f t="shared" si="122"/>
        <v>11</v>
      </c>
      <c r="E1313" s="3">
        <f t="shared" si="123"/>
        <v>1</v>
      </c>
      <c r="F1313" s="3" t="str">
        <f t="shared" si="124"/>
        <v>20154111</v>
      </c>
      <c r="G1313">
        <f t="shared" si="125"/>
        <v>10.356097560975545</v>
      </c>
      <c r="H1313">
        <v>0.09</v>
      </c>
      <c r="I1313">
        <v>0.51</v>
      </c>
      <c r="J1313">
        <v>1025</v>
      </c>
      <c r="K1313">
        <v>5</v>
      </c>
    </row>
    <row r="1314" spans="1:11" x14ac:dyDescent="0.25">
      <c r="A1314" s="1">
        <v>42095.479861111111</v>
      </c>
      <c r="B1314" s="3">
        <f t="shared" si="120"/>
        <v>2015</v>
      </c>
      <c r="C1314" s="3">
        <f t="shared" si="121"/>
        <v>4</v>
      </c>
      <c r="D1314" s="3">
        <f t="shared" si="122"/>
        <v>11</v>
      </c>
      <c r="E1314" s="3">
        <f t="shared" si="123"/>
        <v>1</v>
      </c>
      <c r="F1314" s="3" t="str">
        <f t="shared" si="124"/>
        <v>20154111</v>
      </c>
      <c r="G1314">
        <f t="shared" si="125"/>
        <v>10.360975609756032</v>
      </c>
      <c r="H1314">
        <v>0.09</v>
      </c>
      <c r="I1314">
        <v>0.51</v>
      </c>
      <c r="J1314">
        <v>1025</v>
      </c>
      <c r="K1314">
        <v>5</v>
      </c>
    </row>
    <row r="1315" spans="1:11" x14ac:dyDescent="0.25">
      <c r="A1315" s="1">
        <v>42095.480555555558</v>
      </c>
      <c r="B1315" s="3">
        <f t="shared" si="120"/>
        <v>2015</v>
      </c>
      <c r="C1315" s="3">
        <f t="shared" si="121"/>
        <v>4</v>
      </c>
      <c r="D1315" s="3">
        <f t="shared" si="122"/>
        <v>11</v>
      </c>
      <c r="E1315" s="3">
        <f t="shared" si="123"/>
        <v>1</v>
      </c>
      <c r="F1315" s="3" t="str">
        <f t="shared" si="124"/>
        <v>20154111</v>
      </c>
      <c r="G1315">
        <f t="shared" si="125"/>
        <v>10.365853658536519</v>
      </c>
      <c r="H1315">
        <v>0.09</v>
      </c>
      <c r="I1315">
        <v>0.51</v>
      </c>
      <c r="J1315">
        <v>1025</v>
      </c>
      <c r="K1315">
        <v>5</v>
      </c>
    </row>
    <row r="1316" spans="1:11" x14ac:dyDescent="0.25">
      <c r="A1316" s="1">
        <v>42095.481249999997</v>
      </c>
      <c r="B1316" s="3">
        <f t="shared" si="120"/>
        <v>2015</v>
      </c>
      <c r="C1316" s="3">
        <f t="shared" si="121"/>
        <v>4</v>
      </c>
      <c r="D1316" s="3">
        <f t="shared" si="122"/>
        <v>11</v>
      </c>
      <c r="E1316" s="3">
        <f t="shared" si="123"/>
        <v>1</v>
      </c>
      <c r="F1316" s="3" t="str">
        <f t="shared" si="124"/>
        <v>20154111</v>
      </c>
      <c r="G1316">
        <f t="shared" si="125"/>
        <v>10.370731707317006</v>
      </c>
      <c r="H1316">
        <v>0.09</v>
      </c>
      <c r="I1316">
        <v>0.51</v>
      </c>
      <c r="J1316">
        <v>1025</v>
      </c>
      <c r="K1316">
        <v>5</v>
      </c>
    </row>
    <row r="1317" spans="1:11" x14ac:dyDescent="0.25">
      <c r="A1317" s="1">
        <v>42095.481944444444</v>
      </c>
      <c r="B1317" s="3">
        <f t="shared" si="120"/>
        <v>2015</v>
      </c>
      <c r="C1317" s="3">
        <f t="shared" si="121"/>
        <v>4</v>
      </c>
      <c r="D1317" s="3">
        <f t="shared" si="122"/>
        <v>11</v>
      </c>
      <c r="E1317" s="3">
        <f t="shared" si="123"/>
        <v>1</v>
      </c>
      <c r="F1317" s="3" t="str">
        <f t="shared" si="124"/>
        <v>20154111</v>
      </c>
      <c r="G1317">
        <f t="shared" si="125"/>
        <v>10.375609756097493</v>
      </c>
      <c r="H1317">
        <v>0.09</v>
      </c>
      <c r="I1317">
        <v>0.51</v>
      </c>
      <c r="J1317">
        <v>1025</v>
      </c>
      <c r="K1317">
        <v>5</v>
      </c>
    </row>
    <row r="1318" spans="1:11" x14ac:dyDescent="0.25">
      <c r="A1318" s="1">
        <v>42095.482638888891</v>
      </c>
      <c r="B1318" s="3">
        <f t="shared" si="120"/>
        <v>2015</v>
      </c>
      <c r="C1318" s="3">
        <f t="shared" si="121"/>
        <v>4</v>
      </c>
      <c r="D1318" s="3">
        <f t="shared" si="122"/>
        <v>11</v>
      </c>
      <c r="E1318" s="3">
        <f t="shared" si="123"/>
        <v>1</v>
      </c>
      <c r="F1318" s="3" t="str">
        <f t="shared" si="124"/>
        <v>20154111</v>
      </c>
      <c r="G1318">
        <f t="shared" si="125"/>
        <v>10.38048780487798</v>
      </c>
      <c r="H1318">
        <v>0.09</v>
      </c>
      <c r="I1318">
        <v>0.51</v>
      </c>
      <c r="J1318">
        <v>1025</v>
      </c>
      <c r="K1318">
        <v>5</v>
      </c>
    </row>
    <row r="1319" spans="1:11" x14ac:dyDescent="0.25">
      <c r="A1319" s="1">
        <v>42095.48333333333</v>
      </c>
      <c r="B1319" s="3">
        <f t="shared" si="120"/>
        <v>2015</v>
      </c>
      <c r="C1319" s="3">
        <f t="shared" si="121"/>
        <v>4</v>
      </c>
      <c r="D1319" s="3">
        <f t="shared" si="122"/>
        <v>11</v>
      </c>
      <c r="E1319" s="3">
        <f t="shared" si="123"/>
        <v>1</v>
      </c>
      <c r="F1319" s="3" t="str">
        <f t="shared" si="124"/>
        <v>20154111</v>
      </c>
      <c r="G1319">
        <f t="shared" si="125"/>
        <v>10.385365853658467</v>
      </c>
      <c r="H1319">
        <v>0.09</v>
      </c>
      <c r="I1319">
        <v>0.51</v>
      </c>
      <c r="J1319">
        <v>1025</v>
      </c>
      <c r="K1319">
        <v>5</v>
      </c>
    </row>
    <row r="1320" spans="1:11" x14ac:dyDescent="0.25">
      <c r="A1320" s="1">
        <v>42095.484027777777</v>
      </c>
      <c r="B1320" s="3">
        <f t="shared" si="120"/>
        <v>2015</v>
      </c>
      <c r="C1320" s="3">
        <f t="shared" si="121"/>
        <v>4</v>
      </c>
      <c r="D1320" s="3">
        <f t="shared" si="122"/>
        <v>11</v>
      </c>
      <c r="E1320" s="3">
        <f t="shared" si="123"/>
        <v>1</v>
      </c>
      <c r="F1320" s="3" t="str">
        <f t="shared" si="124"/>
        <v>20154111</v>
      </c>
      <c r="G1320">
        <f t="shared" si="125"/>
        <v>10.390243902438954</v>
      </c>
      <c r="H1320">
        <v>0.09</v>
      </c>
      <c r="I1320">
        <v>0.51</v>
      </c>
      <c r="J1320">
        <v>1025</v>
      </c>
      <c r="K1320">
        <v>5</v>
      </c>
    </row>
    <row r="1321" spans="1:11" x14ac:dyDescent="0.25">
      <c r="A1321" s="1">
        <v>42095.484722222223</v>
      </c>
      <c r="B1321" s="3">
        <f t="shared" si="120"/>
        <v>2015</v>
      </c>
      <c r="C1321" s="3">
        <f t="shared" si="121"/>
        <v>4</v>
      </c>
      <c r="D1321" s="3">
        <f t="shared" si="122"/>
        <v>11</v>
      </c>
      <c r="E1321" s="3">
        <f t="shared" si="123"/>
        <v>1</v>
      </c>
      <c r="F1321" s="3" t="str">
        <f t="shared" si="124"/>
        <v>20154111</v>
      </c>
      <c r="G1321">
        <f t="shared" si="125"/>
        <v>10.395121951219441</v>
      </c>
      <c r="H1321">
        <v>0.09</v>
      </c>
      <c r="I1321">
        <v>0.51</v>
      </c>
      <c r="J1321">
        <v>1025</v>
      </c>
      <c r="K1321">
        <v>5</v>
      </c>
    </row>
    <row r="1322" spans="1:11" x14ac:dyDescent="0.25">
      <c r="A1322" s="1">
        <v>42095.48541666667</v>
      </c>
      <c r="B1322" s="3">
        <f t="shared" si="120"/>
        <v>2015</v>
      </c>
      <c r="C1322" s="3">
        <f t="shared" si="121"/>
        <v>4</v>
      </c>
      <c r="D1322" s="3">
        <f t="shared" si="122"/>
        <v>11</v>
      </c>
      <c r="E1322" s="3">
        <f t="shared" si="123"/>
        <v>1</v>
      </c>
      <c r="F1322" s="3" t="str">
        <f t="shared" si="124"/>
        <v>20154111</v>
      </c>
      <c r="G1322">
        <f t="shared" si="125"/>
        <v>10.399999999999928</v>
      </c>
      <c r="H1322">
        <v>0.09</v>
      </c>
      <c r="I1322">
        <v>0.51</v>
      </c>
      <c r="J1322">
        <v>1025</v>
      </c>
      <c r="K1322">
        <v>5</v>
      </c>
    </row>
    <row r="1323" spans="1:11" x14ac:dyDescent="0.25">
      <c r="A1323" s="1">
        <v>42095.486111111109</v>
      </c>
      <c r="B1323" s="3">
        <f t="shared" si="120"/>
        <v>2015</v>
      </c>
      <c r="C1323" s="3">
        <f t="shared" si="121"/>
        <v>4</v>
      </c>
      <c r="D1323" s="3">
        <f t="shared" si="122"/>
        <v>11</v>
      </c>
      <c r="E1323" s="3">
        <f t="shared" si="123"/>
        <v>1</v>
      </c>
      <c r="F1323" s="3" t="str">
        <f t="shared" si="124"/>
        <v>20154111</v>
      </c>
      <c r="G1323">
        <f t="shared" si="125"/>
        <v>10.404878048780414</v>
      </c>
      <c r="H1323">
        <v>0.09</v>
      </c>
      <c r="I1323">
        <v>0.51</v>
      </c>
      <c r="J1323">
        <v>1025</v>
      </c>
      <c r="K1323">
        <v>5</v>
      </c>
    </row>
    <row r="1324" spans="1:11" x14ac:dyDescent="0.25">
      <c r="A1324" s="1">
        <v>42095.486805555556</v>
      </c>
      <c r="B1324" s="3">
        <f t="shared" si="120"/>
        <v>2015</v>
      </c>
      <c r="C1324" s="3">
        <f t="shared" si="121"/>
        <v>4</v>
      </c>
      <c r="D1324" s="3">
        <f t="shared" si="122"/>
        <v>11</v>
      </c>
      <c r="E1324" s="3">
        <f t="shared" si="123"/>
        <v>1</v>
      </c>
      <c r="F1324" s="3" t="str">
        <f t="shared" si="124"/>
        <v>20154111</v>
      </c>
      <c r="G1324">
        <f t="shared" si="125"/>
        <v>10.409756097560901</v>
      </c>
      <c r="H1324">
        <v>0.09</v>
      </c>
      <c r="I1324">
        <v>0.51</v>
      </c>
      <c r="J1324">
        <v>1025</v>
      </c>
      <c r="K1324">
        <v>5</v>
      </c>
    </row>
    <row r="1325" spans="1:11" x14ac:dyDescent="0.25">
      <c r="A1325" s="1">
        <v>42095.487500000003</v>
      </c>
      <c r="B1325" s="3">
        <f t="shared" si="120"/>
        <v>2015</v>
      </c>
      <c r="C1325" s="3">
        <f t="shared" si="121"/>
        <v>4</v>
      </c>
      <c r="D1325" s="3">
        <f t="shared" si="122"/>
        <v>11</v>
      </c>
      <c r="E1325" s="3">
        <f t="shared" si="123"/>
        <v>1</v>
      </c>
      <c r="F1325" s="3" t="str">
        <f t="shared" si="124"/>
        <v>20154111</v>
      </c>
      <c r="G1325">
        <f t="shared" si="125"/>
        <v>10.414634146341388</v>
      </c>
      <c r="H1325">
        <v>0.09</v>
      </c>
      <c r="I1325">
        <v>0.51</v>
      </c>
      <c r="J1325">
        <v>1025</v>
      </c>
      <c r="K1325">
        <v>5</v>
      </c>
    </row>
    <row r="1326" spans="1:11" x14ac:dyDescent="0.25">
      <c r="A1326" s="1">
        <v>42095.488194444442</v>
      </c>
      <c r="B1326" s="3">
        <f t="shared" si="120"/>
        <v>2015</v>
      </c>
      <c r="C1326" s="3">
        <f t="shared" si="121"/>
        <v>4</v>
      </c>
      <c r="D1326" s="3">
        <f t="shared" si="122"/>
        <v>11</v>
      </c>
      <c r="E1326" s="3">
        <f t="shared" si="123"/>
        <v>1</v>
      </c>
      <c r="F1326" s="3" t="str">
        <f t="shared" si="124"/>
        <v>20154111</v>
      </c>
      <c r="G1326">
        <f t="shared" si="125"/>
        <v>10.419512195121875</v>
      </c>
      <c r="H1326">
        <v>0.09</v>
      </c>
      <c r="I1326">
        <v>0.51</v>
      </c>
      <c r="J1326">
        <v>1025</v>
      </c>
      <c r="K1326">
        <v>5</v>
      </c>
    </row>
    <row r="1327" spans="1:11" x14ac:dyDescent="0.25">
      <c r="A1327" s="1">
        <v>42095.488888888889</v>
      </c>
      <c r="B1327" s="3">
        <f t="shared" si="120"/>
        <v>2015</v>
      </c>
      <c r="C1327" s="3">
        <f t="shared" si="121"/>
        <v>4</v>
      </c>
      <c r="D1327" s="3">
        <f t="shared" si="122"/>
        <v>11</v>
      </c>
      <c r="E1327" s="3">
        <f t="shared" si="123"/>
        <v>1</v>
      </c>
      <c r="F1327" s="3" t="str">
        <f t="shared" si="124"/>
        <v>20154111</v>
      </c>
      <c r="G1327">
        <f t="shared" si="125"/>
        <v>10.424390243902362</v>
      </c>
      <c r="H1327">
        <v>0.09</v>
      </c>
      <c r="I1327">
        <v>0.51</v>
      </c>
      <c r="J1327">
        <v>1025</v>
      </c>
      <c r="K1327">
        <v>5</v>
      </c>
    </row>
    <row r="1328" spans="1:11" x14ac:dyDescent="0.25">
      <c r="A1328" s="1">
        <v>42095.489583333336</v>
      </c>
      <c r="B1328" s="3">
        <f t="shared" si="120"/>
        <v>2015</v>
      </c>
      <c r="C1328" s="3">
        <f t="shared" si="121"/>
        <v>4</v>
      </c>
      <c r="D1328" s="3">
        <f t="shared" si="122"/>
        <v>11</v>
      </c>
      <c r="E1328" s="3">
        <f t="shared" si="123"/>
        <v>1</v>
      </c>
      <c r="F1328" s="3" t="str">
        <f t="shared" si="124"/>
        <v>20154111</v>
      </c>
      <c r="G1328">
        <f t="shared" si="125"/>
        <v>10.429268292682849</v>
      </c>
      <c r="H1328">
        <v>0.09</v>
      </c>
      <c r="I1328">
        <v>0.51</v>
      </c>
      <c r="J1328">
        <v>1025</v>
      </c>
      <c r="K1328">
        <v>5</v>
      </c>
    </row>
    <row r="1329" spans="1:11" x14ac:dyDescent="0.25">
      <c r="A1329" s="1">
        <v>42095.490277777775</v>
      </c>
      <c r="B1329" s="3">
        <f t="shared" si="120"/>
        <v>2015</v>
      </c>
      <c r="C1329" s="3">
        <f t="shared" si="121"/>
        <v>4</v>
      </c>
      <c r="D1329" s="3">
        <f t="shared" si="122"/>
        <v>11</v>
      </c>
      <c r="E1329" s="3">
        <f t="shared" si="123"/>
        <v>1</v>
      </c>
      <c r="F1329" s="3" t="str">
        <f t="shared" si="124"/>
        <v>20154111</v>
      </c>
      <c r="G1329">
        <f t="shared" si="125"/>
        <v>10.434146341463336</v>
      </c>
      <c r="H1329">
        <v>0.09</v>
      </c>
      <c r="I1329">
        <v>0.51</v>
      </c>
      <c r="J1329">
        <v>1025</v>
      </c>
      <c r="K1329">
        <v>5</v>
      </c>
    </row>
    <row r="1330" spans="1:11" x14ac:dyDescent="0.25">
      <c r="A1330" s="1">
        <v>42095.490972222222</v>
      </c>
      <c r="B1330" s="3">
        <f t="shared" si="120"/>
        <v>2015</v>
      </c>
      <c r="C1330" s="3">
        <f t="shared" si="121"/>
        <v>4</v>
      </c>
      <c r="D1330" s="3">
        <f t="shared" si="122"/>
        <v>11</v>
      </c>
      <c r="E1330" s="3">
        <f t="shared" si="123"/>
        <v>1</v>
      </c>
      <c r="F1330" s="3" t="str">
        <f t="shared" si="124"/>
        <v>20154111</v>
      </c>
      <c r="G1330">
        <f t="shared" si="125"/>
        <v>10.439024390243823</v>
      </c>
      <c r="H1330">
        <v>0.09</v>
      </c>
      <c r="I1330">
        <v>0.51</v>
      </c>
      <c r="J1330">
        <v>1025</v>
      </c>
      <c r="K1330">
        <v>5</v>
      </c>
    </row>
    <row r="1331" spans="1:11" x14ac:dyDescent="0.25">
      <c r="A1331" s="1">
        <v>42095.491666666669</v>
      </c>
      <c r="B1331" s="3">
        <f t="shared" si="120"/>
        <v>2015</v>
      </c>
      <c r="C1331" s="3">
        <f t="shared" si="121"/>
        <v>4</v>
      </c>
      <c r="D1331" s="3">
        <f t="shared" si="122"/>
        <v>11</v>
      </c>
      <c r="E1331" s="3">
        <f t="shared" si="123"/>
        <v>1</v>
      </c>
      <c r="F1331" s="3" t="str">
        <f t="shared" si="124"/>
        <v>20154111</v>
      </c>
      <c r="G1331">
        <f t="shared" si="125"/>
        <v>10.44390243902431</v>
      </c>
      <c r="H1331">
        <v>0.09</v>
      </c>
      <c r="I1331">
        <v>0.51</v>
      </c>
      <c r="J1331">
        <v>1025</v>
      </c>
      <c r="K1331">
        <v>5</v>
      </c>
    </row>
    <row r="1332" spans="1:11" x14ac:dyDescent="0.25">
      <c r="A1332" s="1">
        <v>42095.492361111108</v>
      </c>
      <c r="B1332" s="3">
        <f t="shared" si="120"/>
        <v>2015</v>
      </c>
      <c r="C1332" s="3">
        <f t="shared" si="121"/>
        <v>4</v>
      </c>
      <c r="D1332" s="3">
        <f t="shared" si="122"/>
        <v>11</v>
      </c>
      <c r="E1332" s="3">
        <f t="shared" si="123"/>
        <v>1</v>
      </c>
      <c r="F1332" s="3" t="str">
        <f t="shared" si="124"/>
        <v>20154111</v>
      </c>
      <c r="G1332">
        <f t="shared" si="125"/>
        <v>10.448780487804797</v>
      </c>
      <c r="H1332">
        <v>0.09</v>
      </c>
      <c r="I1332">
        <v>0.51</v>
      </c>
      <c r="J1332">
        <v>1025</v>
      </c>
      <c r="K1332">
        <v>5</v>
      </c>
    </row>
    <row r="1333" spans="1:11" x14ac:dyDescent="0.25">
      <c r="A1333" s="1">
        <v>42095.493055555555</v>
      </c>
      <c r="B1333" s="3">
        <f t="shared" si="120"/>
        <v>2015</v>
      </c>
      <c r="C1333" s="3">
        <f t="shared" si="121"/>
        <v>4</v>
      </c>
      <c r="D1333" s="3">
        <f t="shared" si="122"/>
        <v>11</v>
      </c>
      <c r="E1333" s="3">
        <f t="shared" si="123"/>
        <v>1</v>
      </c>
      <c r="F1333" s="3" t="str">
        <f t="shared" si="124"/>
        <v>20154111</v>
      </c>
      <c r="G1333">
        <f t="shared" si="125"/>
        <v>10.453658536585284</v>
      </c>
      <c r="H1333">
        <v>0.09</v>
      </c>
      <c r="I1333">
        <v>0.51</v>
      </c>
      <c r="J1333">
        <v>1025</v>
      </c>
      <c r="K1333">
        <v>5</v>
      </c>
    </row>
    <row r="1334" spans="1:11" x14ac:dyDescent="0.25">
      <c r="A1334" s="1">
        <v>42095.493750000001</v>
      </c>
      <c r="B1334" s="3">
        <f t="shared" si="120"/>
        <v>2015</v>
      </c>
      <c r="C1334" s="3">
        <f t="shared" si="121"/>
        <v>4</v>
      </c>
      <c r="D1334" s="3">
        <f t="shared" si="122"/>
        <v>11</v>
      </c>
      <c r="E1334" s="3">
        <f t="shared" si="123"/>
        <v>1</v>
      </c>
      <c r="F1334" s="3" t="str">
        <f t="shared" si="124"/>
        <v>20154111</v>
      </c>
      <c r="G1334">
        <f t="shared" si="125"/>
        <v>10.458536585365771</v>
      </c>
      <c r="H1334">
        <v>0.09</v>
      </c>
      <c r="I1334">
        <v>0.51</v>
      </c>
      <c r="J1334">
        <v>1025</v>
      </c>
      <c r="K1334">
        <v>5</v>
      </c>
    </row>
    <row r="1335" spans="1:11" x14ac:dyDescent="0.25">
      <c r="A1335" s="1">
        <v>42095.494444444441</v>
      </c>
      <c r="B1335" s="3">
        <f t="shared" si="120"/>
        <v>2015</v>
      </c>
      <c r="C1335" s="3">
        <f t="shared" si="121"/>
        <v>4</v>
      </c>
      <c r="D1335" s="3">
        <f t="shared" si="122"/>
        <v>11</v>
      </c>
      <c r="E1335" s="3">
        <f t="shared" si="123"/>
        <v>1</v>
      </c>
      <c r="F1335" s="3" t="str">
        <f t="shared" si="124"/>
        <v>20154111</v>
      </c>
      <c r="G1335">
        <f t="shared" si="125"/>
        <v>10.463414634146257</v>
      </c>
      <c r="H1335">
        <v>0.09</v>
      </c>
      <c r="I1335">
        <v>0.51</v>
      </c>
      <c r="J1335">
        <v>1025</v>
      </c>
      <c r="K1335">
        <v>5</v>
      </c>
    </row>
    <row r="1336" spans="1:11" x14ac:dyDescent="0.25">
      <c r="A1336" s="1">
        <v>42095.495138888888</v>
      </c>
      <c r="B1336" s="3">
        <f t="shared" si="120"/>
        <v>2015</v>
      </c>
      <c r="C1336" s="3">
        <f t="shared" si="121"/>
        <v>4</v>
      </c>
      <c r="D1336" s="3">
        <f t="shared" si="122"/>
        <v>11</v>
      </c>
      <c r="E1336" s="3">
        <f t="shared" si="123"/>
        <v>1</v>
      </c>
      <c r="F1336" s="3" t="str">
        <f t="shared" si="124"/>
        <v>20154111</v>
      </c>
      <c r="G1336">
        <f t="shared" si="125"/>
        <v>10.468292682926744</v>
      </c>
      <c r="H1336">
        <v>0.09</v>
      </c>
      <c r="I1336">
        <v>0.51</v>
      </c>
      <c r="J1336">
        <v>1025</v>
      </c>
      <c r="K1336">
        <v>5</v>
      </c>
    </row>
    <row r="1337" spans="1:11" x14ac:dyDescent="0.25">
      <c r="A1337" s="1">
        <v>42095.495833333334</v>
      </c>
      <c r="B1337" s="3">
        <f t="shared" si="120"/>
        <v>2015</v>
      </c>
      <c r="C1337" s="3">
        <f t="shared" si="121"/>
        <v>4</v>
      </c>
      <c r="D1337" s="3">
        <f t="shared" si="122"/>
        <v>11</v>
      </c>
      <c r="E1337" s="3">
        <f t="shared" si="123"/>
        <v>1</v>
      </c>
      <c r="F1337" s="3" t="str">
        <f t="shared" si="124"/>
        <v>20154111</v>
      </c>
      <c r="G1337">
        <f t="shared" si="125"/>
        <v>10.473170731707231</v>
      </c>
      <c r="H1337">
        <v>0.09</v>
      </c>
      <c r="I1337">
        <v>0.51</v>
      </c>
      <c r="J1337">
        <v>1025</v>
      </c>
      <c r="K1337">
        <v>5</v>
      </c>
    </row>
    <row r="1338" spans="1:11" x14ac:dyDescent="0.25">
      <c r="A1338" s="1">
        <v>42095.496527777781</v>
      </c>
      <c r="B1338" s="3">
        <f t="shared" si="120"/>
        <v>2015</v>
      </c>
      <c r="C1338" s="3">
        <f t="shared" si="121"/>
        <v>4</v>
      </c>
      <c r="D1338" s="3">
        <f t="shared" si="122"/>
        <v>11</v>
      </c>
      <c r="E1338" s="3">
        <f t="shared" si="123"/>
        <v>1</v>
      </c>
      <c r="F1338" s="3" t="str">
        <f t="shared" si="124"/>
        <v>20154111</v>
      </c>
      <c r="G1338">
        <f t="shared" si="125"/>
        <v>10.478048780487718</v>
      </c>
      <c r="H1338">
        <v>0.09</v>
      </c>
      <c r="I1338">
        <v>0.51</v>
      </c>
      <c r="J1338">
        <v>1025</v>
      </c>
      <c r="K1338">
        <v>5</v>
      </c>
    </row>
    <row r="1339" spans="1:11" x14ac:dyDescent="0.25">
      <c r="A1339" s="1">
        <v>42095.49722222222</v>
      </c>
      <c r="B1339" s="3">
        <f t="shared" si="120"/>
        <v>2015</v>
      </c>
      <c r="C1339" s="3">
        <f t="shared" si="121"/>
        <v>4</v>
      </c>
      <c r="D1339" s="3">
        <f t="shared" si="122"/>
        <v>11</v>
      </c>
      <c r="E1339" s="3">
        <f t="shared" si="123"/>
        <v>1</v>
      </c>
      <c r="F1339" s="3" t="str">
        <f t="shared" si="124"/>
        <v>20154111</v>
      </c>
      <c r="G1339">
        <f t="shared" si="125"/>
        <v>10.482926829268205</v>
      </c>
      <c r="H1339">
        <v>0.09</v>
      </c>
      <c r="I1339">
        <v>0.51</v>
      </c>
      <c r="J1339">
        <v>1025</v>
      </c>
      <c r="K1339">
        <v>5</v>
      </c>
    </row>
    <row r="1340" spans="1:11" x14ac:dyDescent="0.25">
      <c r="A1340" s="1">
        <v>42095.497916666667</v>
      </c>
      <c r="B1340" s="3">
        <f t="shared" si="120"/>
        <v>2015</v>
      </c>
      <c r="C1340" s="3">
        <f t="shared" si="121"/>
        <v>4</v>
      </c>
      <c r="D1340" s="3">
        <f t="shared" si="122"/>
        <v>11</v>
      </c>
      <c r="E1340" s="3">
        <f t="shared" si="123"/>
        <v>1</v>
      </c>
      <c r="F1340" s="3" t="str">
        <f t="shared" si="124"/>
        <v>20154111</v>
      </c>
      <c r="G1340">
        <f t="shared" si="125"/>
        <v>10.487804878048692</v>
      </c>
      <c r="H1340">
        <v>0.09</v>
      </c>
      <c r="I1340">
        <v>0.51</v>
      </c>
      <c r="J1340">
        <v>1025</v>
      </c>
      <c r="K1340">
        <v>5</v>
      </c>
    </row>
    <row r="1341" spans="1:11" x14ac:dyDescent="0.25">
      <c r="A1341" s="1">
        <v>42095.498611111114</v>
      </c>
      <c r="B1341" s="3">
        <f t="shared" si="120"/>
        <v>2015</v>
      </c>
      <c r="C1341" s="3">
        <f t="shared" si="121"/>
        <v>4</v>
      </c>
      <c r="D1341" s="3">
        <f t="shared" si="122"/>
        <v>11</v>
      </c>
      <c r="E1341" s="3">
        <f t="shared" si="123"/>
        <v>1</v>
      </c>
      <c r="F1341" s="3" t="str">
        <f t="shared" si="124"/>
        <v>20154111</v>
      </c>
      <c r="G1341">
        <f t="shared" si="125"/>
        <v>10.492682926829179</v>
      </c>
      <c r="H1341">
        <v>0.09</v>
      </c>
      <c r="I1341">
        <v>0.51</v>
      </c>
      <c r="J1341">
        <v>1025</v>
      </c>
      <c r="K1341">
        <v>5</v>
      </c>
    </row>
    <row r="1342" spans="1:11" x14ac:dyDescent="0.25">
      <c r="A1342" s="1">
        <v>42095.499305555553</v>
      </c>
      <c r="B1342" s="3">
        <f t="shared" si="120"/>
        <v>2015</v>
      </c>
      <c r="C1342" s="3">
        <f t="shared" si="121"/>
        <v>4</v>
      </c>
      <c r="D1342" s="3">
        <f t="shared" si="122"/>
        <v>11</v>
      </c>
      <c r="E1342" s="3">
        <f t="shared" si="123"/>
        <v>1</v>
      </c>
      <c r="F1342" s="3" t="str">
        <f t="shared" si="124"/>
        <v>20154111</v>
      </c>
      <c r="G1342">
        <f t="shared" si="125"/>
        <v>10.497560975609666</v>
      </c>
      <c r="H1342">
        <v>0.09</v>
      </c>
      <c r="I1342">
        <v>0.51</v>
      </c>
      <c r="J1342">
        <v>1025</v>
      </c>
      <c r="K1342">
        <v>5</v>
      </c>
    </row>
    <row r="1343" spans="1:11" x14ac:dyDescent="0.25">
      <c r="A1343" s="1">
        <v>42095.5</v>
      </c>
      <c r="B1343" s="3">
        <f t="shared" si="120"/>
        <v>2015</v>
      </c>
      <c r="C1343" s="3">
        <f t="shared" si="121"/>
        <v>4</v>
      </c>
      <c r="D1343" s="3">
        <f t="shared" si="122"/>
        <v>12</v>
      </c>
      <c r="E1343" s="3">
        <f t="shared" si="123"/>
        <v>1</v>
      </c>
      <c r="F1343" s="3" t="str">
        <f t="shared" si="124"/>
        <v>20154121</v>
      </c>
      <c r="G1343">
        <f t="shared" si="125"/>
        <v>10.502439024390153</v>
      </c>
      <c r="H1343">
        <v>0.09</v>
      </c>
      <c r="I1343">
        <v>0.51</v>
      </c>
      <c r="J1343">
        <v>1025</v>
      </c>
      <c r="K1343">
        <v>5</v>
      </c>
    </row>
    <row r="1344" spans="1:11" x14ac:dyDescent="0.25">
      <c r="A1344" s="1">
        <v>42095.500694444447</v>
      </c>
      <c r="B1344" s="3">
        <f t="shared" si="120"/>
        <v>2015</v>
      </c>
      <c r="C1344" s="3">
        <f t="shared" si="121"/>
        <v>4</v>
      </c>
      <c r="D1344" s="3">
        <f t="shared" si="122"/>
        <v>12</v>
      </c>
      <c r="E1344" s="3">
        <f t="shared" si="123"/>
        <v>1</v>
      </c>
      <c r="F1344" s="3" t="str">
        <f t="shared" si="124"/>
        <v>20154121</v>
      </c>
      <c r="G1344">
        <f t="shared" si="125"/>
        <v>10.50731707317064</v>
      </c>
      <c r="H1344">
        <v>0.09</v>
      </c>
      <c r="I1344">
        <v>0.51</v>
      </c>
      <c r="J1344">
        <v>1025</v>
      </c>
      <c r="K1344">
        <v>5</v>
      </c>
    </row>
    <row r="1345" spans="1:11" x14ac:dyDescent="0.25">
      <c r="A1345" s="1">
        <v>42095.501388888886</v>
      </c>
      <c r="B1345" s="3">
        <f t="shared" si="120"/>
        <v>2015</v>
      </c>
      <c r="C1345" s="3">
        <f t="shared" si="121"/>
        <v>4</v>
      </c>
      <c r="D1345" s="3">
        <f t="shared" si="122"/>
        <v>12</v>
      </c>
      <c r="E1345" s="3">
        <f t="shared" si="123"/>
        <v>1</v>
      </c>
      <c r="F1345" s="3" t="str">
        <f t="shared" si="124"/>
        <v>20154121</v>
      </c>
      <c r="G1345">
        <f t="shared" si="125"/>
        <v>10.512195121951127</v>
      </c>
      <c r="H1345">
        <v>0.09</v>
      </c>
      <c r="I1345">
        <v>0.51</v>
      </c>
      <c r="J1345">
        <v>1025</v>
      </c>
      <c r="K1345">
        <v>5</v>
      </c>
    </row>
    <row r="1346" spans="1:11" x14ac:dyDescent="0.25">
      <c r="A1346" s="1">
        <v>42095.502083333333</v>
      </c>
      <c r="B1346" s="3">
        <f t="shared" si="120"/>
        <v>2015</v>
      </c>
      <c r="C1346" s="3">
        <f t="shared" si="121"/>
        <v>4</v>
      </c>
      <c r="D1346" s="3">
        <f t="shared" si="122"/>
        <v>12</v>
      </c>
      <c r="E1346" s="3">
        <f t="shared" si="123"/>
        <v>1</v>
      </c>
      <c r="F1346" s="3" t="str">
        <f t="shared" si="124"/>
        <v>20154121</v>
      </c>
      <c r="G1346">
        <f t="shared" si="125"/>
        <v>10.517073170731614</v>
      </c>
      <c r="H1346">
        <v>0.09</v>
      </c>
      <c r="I1346">
        <v>0.51</v>
      </c>
      <c r="J1346">
        <v>1025</v>
      </c>
      <c r="K1346">
        <v>5</v>
      </c>
    </row>
    <row r="1347" spans="1:11" x14ac:dyDescent="0.25">
      <c r="A1347" s="1">
        <v>42095.50277777778</v>
      </c>
      <c r="B1347" s="3">
        <f t="shared" ref="B1347:B1410" si="126">YEAR(A1347)</f>
        <v>2015</v>
      </c>
      <c r="C1347" s="3">
        <f t="shared" ref="C1347:C1410" si="127">MONTH(A1347)</f>
        <v>4</v>
      </c>
      <c r="D1347" s="3">
        <f t="shared" ref="D1347:D1410" si="128">HOUR(A1347)</f>
        <v>12</v>
      </c>
      <c r="E1347" s="3">
        <f t="shared" ref="E1347:E1410" si="129">DAY(A1347)</f>
        <v>1</v>
      </c>
      <c r="F1347" s="3" t="str">
        <f t="shared" ref="F1347:F1410" si="130">B1347&amp;C1347&amp;D1347&amp;E1347</f>
        <v>20154121</v>
      </c>
      <c r="G1347">
        <f t="shared" si="125"/>
        <v>10.521951219512101</v>
      </c>
      <c r="H1347">
        <v>0.09</v>
      </c>
      <c r="I1347">
        <v>0.51</v>
      </c>
      <c r="J1347">
        <v>1025</v>
      </c>
      <c r="K1347">
        <v>5</v>
      </c>
    </row>
    <row r="1348" spans="1:11" x14ac:dyDescent="0.25">
      <c r="A1348" s="1">
        <v>42095.503472222219</v>
      </c>
      <c r="B1348" s="3">
        <f t="shared" si="126"/>
        <v>2015</v>
      </c>
      <c r="C1348" s="3">
        <f t="shared" si="127"/>
        <v>4</v>
      </c>
      <c r="D1348" s="3">
        <f t="shared" si="128"/>
        <v>12</v>
      </c>
      <c r="E1348" s="3">
        <f t="shared" si="129"/>
        <v>1</v>
      </c>
      <c r="F1348" s="3" t="str">
        <f t="shared" si="130"/>
        <v>20154121</v>
      </c>
      <c r="G1348">
        <f t="shared" si="125"/>
        <v>10.526829268292587</v>
      </c>
      <c r="H1348">
        <v>0.09</v>
      </c>
      <c r="I1348">
        <v>0.51</v>
      </c>
      <c r="J1348">
        <v>1025</v>
      </c>
      <c r="K1348">
        <v>5</v>
      </c>
    </row>
    <row r="1349" spans="1:11" x14ac:dyDescent="0.25">
      <c r="A1349" s="1">
        <v>42095.504166666666</v>
      </c>
      <c r="B1349" s="3">
        <f t="shared" si="126"/>
        <v>2015</v>
      </c>
      <c r="C1349" s="3">
        <f t="shared" si="127"/>
        <v>4</v>
      </c>
      <c r="D1349" s="3">
        <f t="shared" si="128"/>
        <v>12</v>
      </c>
      <c r="E1349" s="3">
        <f t="shared" si="129"/>
        <v>1</v>
      </c>
      <c r="F1349" s="3" t="str">
        <f t="shared" si="130"/>
        <v>20154121</v>
      </c>
      <c r="G1349">
        <f t="shared" si="125"/>
        <v>10.531707317073074</v>
      </c>
      <c r="H1349">
        <v>0.09</v>
      </c>
      <c r="I1349">
        <v>0.51</v>
      </c>
      <c r="J1349">
        <v>1025</v>
      </c>
      <c r="K1349">
        <v>5</v>
      </c>
    </row>
    <row r="1350" spans="1:11" x14ac:dyDescent="0.25">
      <c r="A1350" s="1">
        <v>42095.504861111112</v>
      </c>
      <c r="B1350" s="3">
        <f t="shared" si="126"/>
        <v>2015</v>
      </c>
      <c r="C1350" s="3">
        <f t="shared" si="127"/>
        <v>4</v>
      </c>
      <c r="D1350" s="3">
        <f t="shared" si="128"/>
        <v>12</v>
      </c>
      <c r="E1350" s="3">
        <f t="shared" si="129"/>
        <v>1</v>
      </c>
      <c r="F1350" s="3" t="str">
        <f t="shared" si="130"/>
        <v>20154121</v>
      </c>
      <c r="G1350">
        <f t="shared" si="125"/>
        <v>10.536585365853561</v>
      </c>
      <c r="H1350">
        <v>0.09</v>
      </c>
      <c r="I1350">
        <v>0.51</v>
      </c>
      <c r="J1350">
        <v>1025</v>
      </c>
      <c r="K1350">
        <v>5</v>
      </c>
    </row>
    <row r="1351" spans="1:11" x14ac:dyDescent="0.25">
      <c r="A1351" s="1">
        <v>42095.505555555559</v>
      </c>
      <c r="B1351" s="3">
        <f t="shared" si="126"/>
        <v>2015</v>
      </c>
      <c r="C1351" s="3">
        <f t="shared" si="127"/>
        <v>4</v>
      </c>
      <c r="D1351" s="3">
        <f t="shared" si="128"/>
        <v>12</v>
      </c>
      <c r="E1351" s="3">
        <f t="shared" si="129"/>
        <v>1</v>
      </c>
      <c r="F1351" s="3" t="str">
        <f t="shared" si="130"/>
        <v>20154121</v>
      </c>
      <c r="G1351">
        <f t="shared" si="125"/>
        <v>10.541463414634048</v>
      </c>
      <c r="H1351">
        <v>0.09</v>
      </c>
      <c r="I1351">
        <v>0.51</v>
      </c>
      <c r="J1351">
        <v>1025</v>
      </c>
      <c r="K1351">
        <v>5</v>
      </c>
    </row>
    <row r="1352" spans="1:11" x14ac:dyDescent="0.25">
      <c r="A1352" s="1">
        <v>42095.506249999999</v>
      </c>
      <c r="B1352" s="3">
        <f t="shared" si="126"/>
        <v>2015</v>
      </c>
      <c r="C1352" s="3">
        <f t="shared" si="127"/>
        <v>4</v>
      </c>
      <c r="D1352" s="3">
        <f t="shared" si="128"/>
        <v>12</v>
      </c>
      <c r="E1352" s="3">
        <f t="shared" si="129"/>
        <v>1</v>
      </c>
      <c r="F1352" s="3" t="str">
        <f t="shared" si="130"/>
        <v>20154121</v>
      </c>
      <c r="G1352">
        <f t="shared" si="125"/>
        <v>10.546341463414535</v>
      </c>
      <c r="H1352">
        <v>0.09</v>
      </c>
      <c r="I1352">
        <v>0.51</v>
      </c>
      <c r="J1352">
        <v>1025</v>
      </c>
      <c r="K1352">
        <v>5</v>
      </c>
    </row>
    <row r="1353" spans="1:11" x14ac:dyDescent="0.25">
      <c r="A1353" s="1">
        <v>42095.506944444445</v>
      </c>
      <c r="B1353" s="3">
        <f t="shared" si="126"/>
        <v>2015</v>
      </c>
      <c r="C1353" s="3">
        <f t="shared" si="127"/>
        <v>4</v>
      </c>
      <c r="D1353" s="3">
        <f t="shared" si="128"/>
        <v>12</v>
      </c>
      <c r="E1353" s="3">
        <f t="shared" si="129"/>
        <v>1</v>
      </c>
      <c r="F1353" s="3" t="str">
        <f t="shared" si="130"/>
        <v>20154121</v>
      </c>
      <c r="G1353">
        <f t="shared" si="125"/>
        <v>10.551219512195022</v>
      </c>
      <c r="H1353">
        <v>0.09</v>
      </c>
      <c r="I1353">
        <v>0.51</v>
      </c>
      <c r="J1353">
        <v>1025</v>
      </c>
      <c r="K1353">
        <v>5</v>
      </c>
    </row>
    <row r="1354" spans="1:11" x14ac:dyDescent="0.25">
      <c r="A1354" s="1">
        <v>42095.507638888892</v>
      </c>
      <c r="B1354" s="3">
        <f t="shared" si="126"/>
        <v>2015</v>
      </c>
      <c r="C1354" s="3">
        <f t="shared" si="127"/>
        <v>4</v>
      </c>
      <c r="D1354" s="3">
        <f t="shared" si="128"/>
        <v>12</v>
      </c>
      <c r="E1354" s="3">
        <f t="shared" si="129"/>
        <v>1</v>
      </c>
      <c r="F1354" s="3" t="str">
        <f t="shared" si="130"/>
        <v>20154121</v>
      </c>
      <c r="G1354">
        <f t="shared" si="125"/>
        <v>10.556097560975509</v>
      </c>
      <c r="H1354">
        <v>0.09</v>
      </c>
      <c r="I1354">
        <v>0.51</v>
      </c>
      <c r="J1354">
        <v>1025</v>
      </c>
      <c r="K1354">
        <v>5</v>
      </c>
    </row>
    <row r="1355" spans="1:11" x14ac:dyDescent="0.25">
      <c r="A1355" s="1">
        <v>42095.508333333331</v>
      </c>
      <c r="B1355" s="3">
        <f t="shared" si="126"/>
        <v>2015</v>
      </c>
      <c r="C1355" s="3">
        <f t="shared" si="127"/>
        <v>4</v>
      </c>
      <c r="D1355" s="3">
        <f t="shared" si="128"/>
        <v>12</v>
      </c>
      <c r="E1355" s="3">
        <f t="shared" si="129"/>
        <v>1</v>
      </c>
      <c r="F1355" s="3" t="str">
        <f t="shared" si="130"/>
        <v>20154121</v>
      </c>
      <c r="G1355">
        <f t="shared" si="125"/>
        <v>10.560975609755996</v>
      </c>
      <c r="H1355">
        <v>0.09</v>
      </c>
      <c r="I1355">
        <v>0.51</v>
      </c>
      <c r="J1355">
        <v>1025</v>
      </c>
      <c r="K1355">
        <v>5</v>
      </c>
    </row>
    <row r="1356" spans="1:11" x14ac:dyDescent="0.25">
      <c r="A1356" s="1">
        <v>42095.509027777778</v>
      </c>
      <c r="B1356" s="3">
        <f t="shared" si="126"/>
        <v>2015</v>
      </c>
      <c r="C1356" s="3">
        <f t="shared" si="127"/>
        <v>4</v>
      </c>
      <c r="D1356" s="3">
        <f t="shared" si="128"/>
        <v>12</v>
      </c>
      <c r="E1356" s="3">
        <f t="shared" si="129"/>
        <v>1</v>
      </c>
      <c r="F1356" s="3" t="str">
        <f t="shared" si="130"/>
        <v>20154121</v>
      </c>
      <c r="G1356">
        <f t="shared" si="125"/>
        <v>10.565853658536483</v>
      </c>
      <c r="H1356">
        <v>0.09</v>
      </c>
      <c r="I1356">
        <v>0.51</v>
      </c>
      <c r="J1356">
        <v>1025</v>
      </c>
      <c r="K1356">
        <v>5</v>
      </c>
    </row>
    <row r="1357" spans="1:11" x14ac:dyDescent="0.25">
      <c r="A1357" s="1">
        <v>42095.509722222225</v>
      </c>
      <c r="B1357" s="3">
        <f t="shared" si="126"/>
        <v>2015</v>
      </c>
      <c r="C1357" s="3">
        <f t="shared" si="127"/>
        <v>4</v>
      </c>
      <c r="D1357" s="3">
        <f t="shared" si="128"/>
        <v>12</v>
      </c>
      <c r="E1357" s="3">
        <f t="shared" si="129"/>
        <v>1</v>
      </c>
      <c r="F1357" s="3" t="str">
        <f t="shared" si="130"/>
        <v>20154121</v>
      </c>
      <c r="G1357">
        <f t="shared" si="125"/>
        <v>10.57073170731697</v>
      </c>
      <c r="H1357">
        <v>0.09</v>
      </c>
      <c r="I1357">
        <v>0.51</v>
      </c>
      <c r="J1357">
        <v>1025</v>
      </c>
      <c r="K1357">
        <v>5</v>
      </c>
    </row>
    <row r="1358" spans="1:11" x14ac:dyDescent="0.25">
      <c r="A1358" s="1">
        <v>42095.510416666664</v>
      </c>
      <c r="B1358" s="3">
        <f t="shared" si="126"/>
        <v>2015</v>
      </c>
      <c r="C1358" s="3">
        <f t="shared" si="127"/>
        <v>4</v>
      </c>
      <c r="D1358" s="3">
        <f t="shared" si="128"/>
        <v>12</v>
      </c>
      <c r="E1358" s="3">
        <f t="shared" si="129"/>
        <v>1</v>
      </c>
      <c r="F1358" s="3" t="str">
        <f t="shared" si="130"/>
        <v>20154121</v>
      </c>
      <c r="G1358">
        <f t="shared" si="125"/>
        <v>10.575609756097457</v>
      </c>
      <c r="H1358">
        <v>0.09</v>
      </c>
      <c r="I1358">
        <v>0.51</v>
      </c>
      <c r="J1358">
        <v>1025</v>
      </c>
      <c r="K1358">
        <v>5</v>
      </c>
    </row>
    <row r="1359" spans="1:11" x14ac:dyDescent="0.25">
      <c r="A1359" s="1">
        <v>42095.511111111111</v>
      </c>
      <c r="B1359" s="3">
        <f t="shared" si="126"/>
        <v>2015</v>
      </c>
      <c r="C1359" s="3">
        <f t="shared" si="127"/>
        <v>4</v>
      </c>
      <c r="D1359" s="3">
        <f t="shared" si="128"/>
        <v>12</v>
      </c>
      <c r="E1359" s="3">
        <f t="shared" si="129"/>
        <v>1</v>
      </c>
      <c r="F1359" s="3" t="str">
        <f t="shared" si="130"/>
        <v>20154121</v>
      </c>
      <c r="G1359">
        <f t="shared" si="125"/>
        <v>10.580487804877944</v>
      </c>
      <c r="H1359">
        <v>0.09</v>
      </c>
      <c r="I1359">
        <v>0.51</v>
      </c>
      <c r="J1359">
        <v>1025</v>
      </c>
      <c r="K1359">
        <v>5</v>
      </c>
    </row>
    <row r="1360" spans="1:11" x14ac:dyDescent="0.25">
      <c r="A1360" s="1">
        <v>42095.511805555558</v>
      </c>
      <c r="B1360" s="3">
        <f t="shared" si="126"/>
        <v>2015</v>
      </c>
      <c r="C1360" s="3">
        <f t="shared" si="127"/>
        <v>4</v>
      </c>
      <c r="D1360" s="3">
        <f t="shared" si="128"/>
        <v>12</v>
      </c>
      <c r="E1360" s="3">
        <f t="shared" si="129"/>
        <v>1</v>
      </c>
      <c r="F1360" s="3" t="str">
        <f t="shared" si="130"/>
        <v>20154121</v>
      </c>
      <c r="G1360">
        <f t="shared" si="125"/>
        <v>10.585365853658431</v>
      </c>
      <c r="H1360">
        <v>0.09</v>
      </c>
      <c r="I1360">
        <v>0.51</v>
      </c>
      <c r="J1360">
        <v>1025</v>
      </c>
      <c r="K1360">
        <v>5</v>
      </c>
    </row>
    <row r="1361" spans="1:11" x14ac:dyDescent="0.25">
      <c r="A1361" s="1">
        <v>42095.512499999997</v>
      </c>
      <c r="B1361" s="3">
        <f t="shared" si="126"/>
        <v>2015</v>
      </c>
      <c r="C1361" s="3">
        <f t="shared" si="127"/>
        <v>4</v>
      </c>
      <c r="D1361" s="3">
        <f t="shared" si="128"/>
        <v>12</v>
      </c>
      <c r="E1361" s="3">
        <f t="shared" si="129"/>
        <v>1</v>
      </c>
      <c r="F1361" s="3" t="str">
        <f t="shared" si="130"/>
        <v>20154121</v>
      </c>
      <c r="G1361">
        <f t="shared" si="125"/>
        <v>10.590243902438917</v>
      </c>
      <c r="H1361">
        <v>0.09</v>
      </c>
      <c r="I1361">
        <v>0.51</v>
      </c>
      <c r="J1361">
        <v>1025</v>
      </c>
      <c r="K1361">
        <v>5</v>
      </c>
    </row>
    <row r="1362" spans="1:11" x14ac:dyDescent="0.25">
      <c r="A1362" s="1">
        <v>42095.513194444444</v>
      </c>
      <c r="B1362" s="3">
        <f t="shared" si="126"/>
        <v>2015</v>
      </c>
      <c r="C1362" s="3">
        <f t="shared" si="127"/>
        <v>4</v>
      </c>
      <c r="D1362" s="3">
        <f t="shared" si="128"/>
        <v>12</v>
      </c>
      <c r="E1362" s="3">
        <f t="shared" si="129"/>
        <v>1</v>
      </c>
      <c r="F1362" s="3" t="str">
        <f t="shared" si="130"/>
        <v>20154121</v>
      </c>
      <c r="G1362">
        <f t="shared" si="125"/>
        <v>10.595121951219404</v>
      </c>
      <c r="H1362">
        <v>0.09</v>
      </c>
      <c r="I1362">
        <v>0.51</v>
      </c>
      <c r="J1362">
        <v>1025</v>
      </c>
      <c r="K1362">
        <v>5</v>
      </c>
    </row>
    <row r="1363" spans="1:11" x14ac:dyDescent="0.25">
      <c r="A1363" s="1">
        <v>42095.513888888891</v>
      </c>
      <c r="B1363" s="3">
        <f t="shared" si="126"/>
        <v>2015</v>
      </c>
      <c r="C1363" s="3">
        <f t="shared" si="127"/>
        <v>4</v>
      </c>
      <c r="D1363" s="3">
        <f t="shared" si="128"/>
        <v>12</v>
      </c>
      <c r="E1363" s="3">
        <f t="shared" si="129"/>
        <v>1</v>
      </c>
      <c r="F1363" s="3" t="str">
        <f t="shared" si="130"/>
        <v>20154121</v>
      </c>
      <c r="G1363">
        <f t="shared" si="125"/>
        <v>10.599999999999891</v>
      </c>
      <c r="H1363">
        <v>0.09</v>
      </c>
      <c r="I1363">
        <v>0.51</v>
      </c>
      <c r="J1363">
        <v>1025</v>
      </c>
      <c r="K1363">
        <v>5</v>
      </c>
    </row>
    <row r="1364" spans="1:11" x14ac:dyDescent="0.25">
      <c r="A1364" s="1">
        <v>42095.51458333333</v>
      </c>
      <c r="B1364" s="3">
        <f t="shared" si="126"/>
        <v>2015</v>
      </c>
      <c r="C1364" s="3">
        <f t="shared" si="127"/>
        <v>4</v>
      </c>
      <c r="D1364" s="3">
        <f t="shared" si="128"/>
        <v>12</v>
      </c>
      <c r="E1364" s="3">
        <f t="shared" si="129"/>
        <v>1</v>
      </c>
      <c r="F1364" s="3" t="str">
        <f t="shared" si="130"/>
        <v>20154121</v>
      </c>
      <c r="G1364">
        <f t="shared" si="125"/>
        <v>10.604878048780378</v>
      </c>
      <c r="H1364">
        <v>0.09</v>
      </c>
      <c r="I1364">
        <v>0.51</v>
      </c>
      <c r="J1364">
        <v>1025</v>
      </c>
      <c r="K1364">
        <v>5</v>
      </c>
    </row>
    <row r="1365" spans="1:11" x14ac:dyDescent="0.25">
      <c r="A1365" s="1">
        <v>42095.515277777777</v>
      </c>
      <c r="B1365" s="3">
        <f t="shared" si="126"/>
        <v>2015</v>
      </c>
      <c r="C1365" s="3">
        <f t="shared" si="127"/>
        <v>4</v>
      </c>
      <c r="D1365" s="3">
        <f t="shared" si="128"/>
        <v>12</v>
      </c>
      <c r="E1365" s="3">
        <f t="shared" si="129"/>
        <v>1</v>
      </c>
      <c r="F1365" s="3" t="str">
        <f t="shared" si="130"/>
        <v>20154121</v>
      </c>
      <c r="G1365">
        <f t="shared" si="125"/>
        <v>10.609756097560865</v>
      </c>
      <c r="H1365">
        <v>0.09</v>
      </c>
      <c r="I1365">
        <v>0.51</v>
      </c>
      <c r="J1365">
        <v>1025</v>
      </c>
      <c r="K1365">
        <v>5</v>
      </c>
    </row>
    <row r="1366" spans="1:11" x14ac:dyDescent="0.25">
      <c r="A1366" s="1">
        <v>42095.515972222223</v>
      </c>
      <c r="B1366" s="3">
        <f t="shared" si="126"/>
        <v>2015</v>
      </c>
      <c r="C1366" s="3">
        <f t="shared" si="127"/>
        <v>4</v>
      </c>
      <c r="D1366" s="3">
        <f t="shared" si="128"/>
        <v>12</v>
      </c>
      <c r="E1366" s="3">
        <f t="shared" si="129"/>
        <v>1</v>
      </c>
      <c r="F1366" s="3" t="str">
        <f t="shared" si="130"/>
        <v>20154121</v>
      </c>
      <c r="G1366">
        <f t="shared" si="125"/>
        <v>10.614634146341352</v>
      </c>
      <c r="H1366">
        <v>0.09</v>
      </c>
      <c r="I1366">
        <v>0.51</v>
      </c>
      <c r="J1366">
        <v>1025</v>
      </c>
      <c r="K1366">
        <v>5</v>
      </c>
    </row>
    <row r="1367" spans="1:11" x14ac:dyDescent="0.25">
      <c r="A1367" s="1">
        <v>42095.51666666667</v>
      </c>
      <c r="B1367" s="3">
        <f t="shared" si="126"/>
        <v>2015</v>
      </c>
      <c r="C1367" s="3">
        <f t="shared" si="127"/>
        <v>4</v>
      </c>
      <c r="D1367" s="3">
        <f t="shared" si="128"/>
        <v>12</v>
      </c>
      <c r="E1367" s="3">
        <f t="shared" si="129"/>
        <v>1</v>
      </c>
      <c r="F1367" s="3" t="str">
        <f t="shared" si="130"/>
        <v>20154121</v>
      </c>
      <c r="G1367">
        <f t="shared" si="125"/>
        <v>10.619512195121839</v>
      </c>
      <c r="H1367">
        <v>0.09</v>
      </c>
      <c r="I1367">
        <v>0.51</v>
      </c>
      <c r="J1367">
        <v>1025</v>
      </c>
      <c r="K1367">
        <v>5</v>
      </c>
    </row>
    <row r="1368" spans="1:11" x14ac:dyDescent="0.25">
      <c r="A1368" s="1">
        <v>42095.517361111109</v>
      </c>
      <c r="B1368" s="3">
        <f t="shared" si="126"/>
        <v>2015</v>
      </c>
      <c r="C1368" s="3">
        <f t="shared" si="127"/>
        <v>4</v>
      </c>
      <c r="D1368" s="3">
        <f t="shared" si="128"/>
        <v>12</v>
      </c>
      <c r="E1368" s="3">
        <f t="shared" si="129"/>
        <v>1</v>
      </c>
      <c r="F1368" s="3" t="str">
        <f t="shared" si="130"/>
        <v>20154121</v>
      </c>
      <c r="G1368">
        <f t="shared" si="125"/>
        <v>10.624390243902326</v>
      </c>
      <c r="H1368">
        <v>0.09</v>
      </c>
      <c r="I1368">
        <v>0.51</v>
      </c>
      <c r="J1368">
        <v>1025</v>
      </c>
      <c r="K1368">
        <v>5</v>
      </c>
    </row>
    <row r="1369" spans="1:11" x14ac:dyDescent="0.25">
      <c r="A1369" s="1">
        <v>42095.518055555556</v>
      </c>
      <c r="B1369" s="3">
        <f t="shared" si="126"/>
        <v>2015</v>
      </c>
      <c r="C1369" s="3">
        <f t="shared" si="127"/>
        <v>4</v>
      </c>
      <c r="D1369" s="3">
        <f t="shared" si="128"/>
        <v>12</v>
      </c>
      <c r="E1369" s="3">
        <f t="shared" si="129"/>
        <v>1</v>
      </c>
      <c r="F1369" s="3" t="str">
        <f t="shared" si="130"/>
        <v>20154121</v>
      </c>
      <c r="G1369">
        <f t="shared" si="125"/>
        <v>10.629268292682813</v>
      </c>
      <c r="H1369">
        <v>0.09</v>
      </c>
      <c r="I1369">
        <v>0.51</v>
      </c>
      <c r="J1369">
        <v>1025</v>
      </c>
      <c r="K1369">
        <v>5</v>
      </c>
    </row>
    <row r="1370" spans="1:11" x14ac:dyDescent="0.25">
      <c r="A1370" s="1">
        <v>42095.518750000003</v>
      </c>
      <c r="B1370" s="3">
        <f t="shared" si="126"/>
        <v>2015</v>
      </c>
      <c r="C1370" s="3">
        <f t="shared" si="127"/>
        <v>4</v>
      </c>
      <c r="D1370" s="3">
        <f t="shared" si="128"/>
        <v>12</v>
      </c>
      <c r="E1370" s="3">
        <f t="shared" si="129"/>
        <v>1</v>
      </c>
      <c r="F1370" s="3" t="str">
        <f t="shared" si="130"/>
        <v>20154121</v>
      </c>
      <c r="G1370">
        <f t="shared" ref="G1370:G1433" si="131">G1369+1/205</f>
        <v>10.6341463414633</v>
      </c>
      <c r="H1370">
        <v>0.09</v>
      </c>
      <c r="I1370">
        <v>0.51</v>
      </c>
      <c r="J1370">
        <v>1025</v>
      </c>
      <c r="K1370">
        <v>5</v>
      </c>
    </row>
    <row r="1371" spans="1:11" x14ac:dyDescent="0.25">
      <c r="A1371" s="1">
        <v>42095.519444444442</v>
      </c>
      <c r="B1371" s="3">
        <f t="shared" si="126"/>
        <v>2015</v>
      </c>
      <c r="C1371" s="3">
        <f t="shared" si="127"/>
        <v>4</v>
      </c>
      <c r="D1371" s="3">
        <f t="shared" si="128"/>
        <v>12</v>
      </c>
      <c r="E1371" s="3">
        <f t="shared" si="129"/>
        <v>1</v>
      </c>
      <c r="F1371" s="3" t="str">
        <f t="shared" si="130"/>
        <v>20154121</v>
      </c>
      <c r="G1371">
        <f t="shared" si="131"/>
        <v>10.639024390243787</v>
      </c>
      <c r="H1371">
        <v>0.09</v>
      </c>
      <c r="I1371">
        <v>0.51</v>
      </c>
      <c r="J1371">
        <v>1025</v>
      </c>
      <c r="K1371">
        <v>5</v>
      </c>
    </row>
    <row r="1372" spans="1:11" x14ac:dyDescent="0.25">
      <c r="A1372" s="1">
        <v>42095.520138888889</v>
      </c>
      <c r="B1372" s="3">
        <f t="shared" si="126"/>
        <v>2015</v>
      </c>
      <c r="C1372" s="3">
        <f t="shared" si="127"/>
        <v>4</v>
      </c>
      <c r="D1372" s="3">
        <f t="shared" si="128"/>
        <v>12</v>
      </c>
      <c r="E1372" s="3">
        <f t="shared" si="129"/>
        <v>1</v>
      </c>
      <c r="F1372" s="3" t="str">
        <f t="shared" si="130"/>
        <v>20154121</v>
      </c>
      <c r="G1372">
        <f t="shared" si="131"/>
        <v>10.643902439024274</v>
      </c>
      <c r="H1372">
        <v>0.09</v>
      </c>
      <c r="I1372">
        <v>0.51</v>
      </c>
      <c r="J1372">
        <v>1025</v>
      </c>
      <c r="K1372">
        <v>5</v>
      </c>
    </row>
    <row r="1373" spans="1:11" x14ac:dyDescent="0.25">
      <c r="A1373" s="1">
        <v>42095.520833333336</v>
      </c>
      <c r="B1373" s="3">
        <f t="shared" si="126"/>
        <v>2015</v>
      </c>
      <c r="C1373" s="3">
        <f t="shared" si="127"/>
        <v>4</v>
      </c>
      <c r="D1373" s="3">
        <f t="shared" si="128"/>
        <v>12</v>
      </c>
      <c r="E1373" s="3">
        <f t="shared" si="129"/>
        <v>1</v>
      </c>
      <c r="F1373" s="3" t="str">
        <f t="shared" si="130"/>
        <v>20154121</v>
      </c>
      <c r="G1373">
        <f t="shared" si="131"/>
        <v>10.64878048780476</v>
      </c>
      <c r="H1373">
        <v>0.09</v>
      </c>
      <c r="I1373">
        <v>0.51</v>
      </c>
      <c r="J1373">
        <v>1025</v>
      </c>
      <c r="K1373">
        <v>5</v>
      </c>
    </row>
    <row r="1374" spans="1:11" x14ac:dyDescent="0.25">
      <c r="A1374" s="1">
        <v>42095.556944444441</v>
      </c>
      <c r="B1374" s="3">
        <f t="shared" si="126"/>
        <v>2015</v>
      </c>
      <c r="C1374" s="3">
        <f t="shared" si="127"/>
        <v>4</v>
      </c>
      <c r="D1374" s="3">
        <f t="shared" si="128"/>
        <v>13</v>
      </c>
      <c r="E1374" s="3">
        <f t="shared" si="129"/>
        <v>1</v>
      </c>
      <c r="F1374" s="3" t="str">
        <f t="shared" si="130"/>
        <v>20154131</v>
      </c>
      <c r="G1374">
        <f t="shared" si="131"/>
        <v>10.653658536585247</v>
      </c>
      <c r="H1374">
        <v>0.09</v>
      </c>
      <c r="I1374">
        <v>0.51</v>
      </c>
      <c r="J1374">
        <v>1025</v>
      </c>
      <c r="K1374">
        <v>5</v>
      </c>
    </row>
    <row r="1375" spans="1:11" x14ac:dyDescent="0.25">
      <c r="A1375" s="1">
        <v>42095.557638888888</v>
      </c>
      <c r="B1375" s="3">
        <f t="shared" si="126"/>
        <v>2015</v>
      </c>
      <c r="C1375" s="3">
        <f t="shared" si="127"/>
        <v>4</v>
      </c>
      <c r="D1375" s="3">
        <f t="shared" si="128"/>
        <v>13</v>
      </c>
      <c r="E1375" s="3">
        <f t="shared" si="129"/>
        <v>1</v>
      </c>
      <c r="F1375" s="3" t="str">
        <f t="shared" si="130"/>
        <v>20154131</v>
      </c>
      <c r="G1375">
        <f t="shared" si="131"/>
        <v>10.658536585365734</v>
      </c>
      <c r="H1375">
        <v>0.09</v>
      </c>
      <c r="I1375">
        <v>0.51</v>
      </c>
      <c r="J1375">
        <v>1025</v>
      </c>
      <c r="K1375">
        <v>5</v>
      </c>
    </row>
    <row r="1376" spans="1:11" x14ac:dyDescent="0.25">
      <c r="A1376" s="1">
        <v>42095.558333333334</v>
      </c>
      <c r="B1376" s="3">
        <f t="shared" si="126"/>
        <v>2015</v>
      </c>
      <c r="C1376" s="3">
        <f t="shared" si="127"/>
        <v>4</v>
      </c>
      <c r="D1376" s="3">
        <f t="shared" si="128"/>
        <v>13</v>
      </c>
      <c r="E1376" s="3">
        <f t="shared" si="129"/>
        <v>1</v>
      </c>
      <c r="F1376" s="3" t="str">
        <f t="shared" si="130"/>
        <v>20154131</v>
      </c>
      <c r="G1376">
        <f t="shared" si="131"/>
        <v>10.663414634146221</v>
      </c>
      <c r="H1376">
        <v>0.09</v>
      </c>
      <c r="I1376">
        <v>0.51</v>
      </c>
      <c r="J1376">
        <v>1025</v>
      </c>
      <c r="K1376">
        <v>5</v>
      </c>
    </row>
    <row r="1377" spans="1:11" x14ac:dyDescent="0.25">
      <c r="A1377" s="1">
        <v>42095.559027777781</v>
      </c>
      <c r="B1377" s="3">
        <f t="shared" si="126"/>
        <v>2015</v>
      </c>
      <c r="C1377" s="3">
        <f t="shared" si="127"/>
        <v>4</v>
      </c>
      <c r="D1377" s="3">
        <f t="shared" si="128"/>
        <v>13</v>
      </c>
      <c r="E1377" s="3">
        <f t="shared" si="129"/>
        <v>1</v>
      </c>
      <c r="F1377" s="3" t="str">
        <f t="shared" si="130"/>
        <v>20154131</v>
      </c>
      <c r="G1377">
        <f t="shared" si="131"/>
        <v>10.668292682926708</v>
      </c>
      <c r="H1377">
        <v>0.09</v>
      </c>
      <c r="I1377">
        <v>0.51</v>
      </c>
      <c r="J1377">
        <v>1025</v>
      </c>
      <c r="K1377">
        <v>5</v>
      </c>
    </row>
    <row r="1378" spans="1:11" x14ac:dyDescent="0.25">
      <c r="A1378" s="1">
        <v>42095.55972222222</v>
      </c>
      <c r="B1378" s="3">
        <f t="shared" si="126"/>
        <v>2015</v>
      </c>
      <c r="C1378" s="3">
        <f t="shared" si="127"/>
        <v>4</v>
      </c>
      <c r="D1378" s="3">
        <f t="shared" si="128"/>
        <v>13</v>
      </c>
      <c r="E1378" s="3">
        <f t="shared" si="129"/>
        <v>1</v>
      </c>
      <c r="F1378" s="3" t="str">
        <f t="shared" si="130"/>
        <v>20154131</v>
      </c>
      <c r="G1378">
        <f t="shared" si="131"/>
        <v>10.673170731707195</v>
      </c>
      <c r="H1378">
        <v>0.09</v>
      </c>
      <c r="I1378">
        <v>0.51</v>
      </c>
      <c r="J1378">
        <v>1025</v>
      </c>
      <c r="K1378">
        <v>5</v>
      </c>
    </row>
    <row r="1379" spans="1:11" x14ac:dyDescent="0.25">
      <c r="A1379" s="1">
        <v>42095.560416666667</v>
      </c>
      <c r="B1379" s="3">
        <f t="shared" si="126"/>
        <v>2015</v>
      </c>
      <c r="C1379" s="3">
        <f t="shared" si="127"/>
        <v>4</v>
      </c>
      <c r="D1379" s="3">
        <f t="shared" si="128"/>
        <v>13</v>
      </c>
      <c r="E1379" s="3">
        <f t="shared" si="129"/>
        <v>1</v>
      </c>
      <c r="F1379" s="3" t="str">
        <f t="shared" si="130"/>
        <v>20154131</v>
      </c>
      <c r="G1379">
        <f t="shared" si="131"/>
        <v>10.678048780487682</v>
      </c>
      <c r="H1379">
        <v>0.09</v>
      </c>
      <c r="I1379">
        <v>0.51</v>
      </c>
      <c r="J1379">
        <v>1025</v>
      </c>
      <c r="K1379">
        <v>5</v>
      </c>
    </row>
    <row r="1380" spans="1:11" x14ac:dyDescent="0.25">
      <c r="A1380" s="1">
        <v>42095.561111111114</v>
      </c>
      <c r="B1380" s="3">
        <f t="shared" si="126"/>
        <v>2015</v>
      </c>
      <c r="C1380" s="3">
        <f t="shared" si="127"/>
        <v>4</v>
      </c>
      <c r="D1380" s="3">
        <f t="shared" si="128"/>
        <v>13</v>
      </c>
      <c r="E1380" s="3">
        <f t="shared" si="129"/>
        <v>1</v>
      </c>
      <c r="F1380" s="3" t="str">
        <f t="shared" si="130"/>
        <v>20154131</v>
      </c>
      <c r="G1380">
        <f t="shared" si="131"/>
        <v>10.682926829268169</v>
      </c>
      <c r="H1380">
        <v>0.09</v>
      </c>
      <c r="I1380">
        <v>0.51</v>
      </c>
      <c r="J1380">
        <v>1025</v>
      </c>
      <c r="K1380">
        <v>5</v>
      </c>
    </row>
    <row r="1381" spans="1:11" x14ac:dyDescent="0.25">
      <c r="A1381" s="1">
        <v>42095.561805555553</v>
      </c>
      <c r="B1381" s="3">
        <f t="shared" si="126"/>
        <v>2015</v>
      </c>
      <c r="C1381" s="3">
        <f t="shared" si="127"/>
        <v>4</v>
      </c>
      <c r="D1381" s="3">
        <f t="shared" si="128"/>
        <v>13</v>
      </c>
      <c r="E1381" s="3">
        <f t="shared" si="129"/>
        <v>1</v>
      </c>
      <c r="F1381" s="3" t="str">
        <f t="shared" si="130"/>
        <v>20154131</v>
      </c>
      <c r="G1381">
        <f t="shared" si="131"/>
        <v>10.687804878048656</v>
      </c>
      <c r="H1381">
        <v>0.09</v>
      </c>
      <c r="I1381">
        <v>0.51</v>
      </c>
      <c r="J1381">
        <v>1025</v>
      </c>
      <c r="K1381">
        <v>5</v>
      </c>
    </row>
    <row r="1382" spans="1:11" x14ac:dyDescent="0.25">
      <c r="A1382" s="1">
        <v>42095.5625</v>
      </c>
      <c r="B1382" s="3">
        <f t="shared" si="126"/>
        <v>2015</v>
      </c>
      <c r="C1382" s="3">
        <f t="shared" si="127"/>
        <v>4</v>
      </c>
      <c r="D1382" s="3">
        <f t="shared" si="128"/>
        <v>13</v>
      </c>
      <c r="E1382" s="3">
        <f t="shared" si="129"/>
        <v>1</v>
      </c>
      <c r="F1382" s="3" t="str">
        <f t="shared" si="130"/>
        <v>20154131</v>
      </c>
      <c r="G1382">
        <f t="shared" si="131"/>
        <v>10.692682926829143</v>
      </c>
      <c r="H1382">
        <v>0.09</v>
      </c>
      <c r="I1382">
        <v>0.51</v>
      </c>
      <c r="J1382">
        <v>1025</v>
      </c>
      <c r="K1382">
        <v>5</v>
      </c>
    </row>
    <row r="1383" spans="1:11" x14ac:dyDescent="0.25">
      <c r="A1383" s="1">
        <v>42095.563194444447</v>
      </c>
      <c r="B1383" s="3">
        <f t="shared" si="126"/>
        <v>2015</v>
      </c>
      <c r="C1383" s="3">
        <f t="shared" si="127"/>
        <v>4</v>
      </c>
      <c r="D1383" s="3">
        <f t="shared" si="128"/>
        <v>13</v>
      </c>
      <c r="E1383" s="3">
        <f t="shared" si="129"/>
        <v>1</v>
      </c>
      <c r="F1383" s="3" t="str">
        <f t="shared" si="130"/>
        <v>20154131</v>
      </c>
      <c r="G1383">
        <f t="shared" si="131"/>
        <v>10.69756097560963</v>
      </c>
      <c r="H1383">
        <v>0.09</v>
      </c>
      <c r="I1383">
        <v>0.51</v>
      </c>
      <c r="J1383">
        <v>1025</v>
      </c>
      <c r="K1383">
        <v>5</v>
      </c>
    </row>
    <row r="1384" spans="1:11" x14ac:dyDescent="0.25">
      <c r="A1384" s="1">
        <v>42095.563888888886</v>
      </c>
      <c r="B1384" s="3">
        <f t="shared" si="126"/>
        <v>2015</v>
      </c>
      <c r="C1384" s="3">
        <f t="shared" si="127"/>
        <v>4</v>
      </c>
      <c r="D1384" s="3">
        <f t="shared" si="128"/>
        <v>13</v>
      </c>
      <c r="E1384" s="3">
        <f t="shared" si="129"/>
        <v>1</v>
      </c>
      <c r="F1384" s="3" t="str">
        <f t="shared" si="130"/>
        <v>20154131</v>
      </c>
      <c r="G1384">
        <f t="shared" si="131"/>
        <v>10.702439024390117</v>
      </c>
      <c r="H1384">
        <v>0.09</v>
      </c>
      <c r="I1384">
        <v>0.51</v>
      </c>
      <c r="J1384">
        <v>1025</v>
      </c>
      <c r="K1384">
        <v>5</v>
      </c>
    </row>
    <row r="1385" spans="1:11" x14ac:dyDescent="0.25">
      <c r="A1385" s="1">
        <v>42095.564583333333</v>
      </c>
      <c r="B1385" s="3">
        <f t="shared" si="126"/>
        <v>2015</v>
      </c>
      <c r="C1385" s="3">
        <f t="shared" si="127"/>
        <v>4</v>
      </c>
      <c r="D1385" s="3">
        <f t="shared" si="128"/>
        <v>13</v>
      </c>
      <c r="E1385" s="3">
        <f t="shared" si="129"/>
        <v>1</v>
      </c>
      <c r="F1385" s="3" t="str">
        <f t="shared" si="130"/>
        <v>20154131</v>
      </c>
      <c r="G1385">
        <f t="shared" si="131"/>
        <v>10.707317073170604</v>
      </c>
      <c r="H1385">
        <v>0.09</v>
      </c>
      <c r="I1385">
        <v>0.51</v>
      </c>
      <c r="J1385">
        <v>1025</v>
      </c>
      <c r="K1385">
        <v>5</v>
      </c>
    </row>
    <row r="1386" spans="1:11" x14ac:dyDescent="0.25">
      <c r="A1386" s="1">
        <v>42095.56527777778</v>
      </c>
      <c r="B1386" s="3">
        <f t="shared" si="126"/>
        <v>2015</v>
      </c>
      <c r="C1386" s="3">
        <f t="shared" si="127"/>
        <v>4</v>
      </c>
      <c r="D1386" s="3">
        <f t="shared" si="128"/>
        <v>13</v>
      </c>
      <c r="E1386" s="3">
        <f t="shared" si="129"/>
        <v>1</v>
      </c>
      <c r="F1386" s="3" t="str">
        <f t="shared" si="130"/>
        <v>20154131</v>
      </c>
      <c r="G1386">
        <f t="shared" si="131"/>
        <v>10.71219512195109</v>
      </c>
      <c r="H1386">
        <v>0.09</v>
      </c>
      <c r="I1386">
        <v>0.51</v>
      </c>
      <c r="J1386">
        <v>1025</v>
      </c>
      <c r="K1386">
        <v>5</v>
      </c>
    </row>
    <row r="1387" spans="1:11" x14ac:dyDescent="0.25">
      <c r="A1387" s="1">
        <v>42095.565972222219</v>
      </c>
      <c r="B1387" s="3">
        <f t="shared" si="126"/>
        <v>2015</v>
      </c>
      <c r="C1387" s="3">
        <f t="shared" si="127"/>
        <v>4</v>
      </c>
      <c r="D1387" s="3">
        <f t="shared" si="128"/>
        <v>13</v>
      </c>
      <c r="E1387" s="3">
        <f t="shared" si="129"/>
        <v>1</v>
      </c>
      <c r="F1387" s="3" t="str">
        <f t="shared" si="130"/>
        <v>20154131</v>
      </c>
      <c r="G1387">
        <f t="shared" si="131"/>
        <v>10.717073170731577</v>
      </c>
      <c r="H1387">
        <v>0.09</v>
      </c>
      <c r="I1387">
        <v>0.51</v>
      </c>
      <c r="J1387">
        <v>1025</v>
      </c>
      <c r="K1387">
        <v>5</v>
      </c>
    </row>
    <row r="1388" spans="1:11" x14ac:dyDescent="0.25">
      <c r="A1388" s="1">
        <v>42095.566666666666</v>
      </c>
      <c r="B1388" s="3">
        <f t="shared" si="126"/>
        <v>2015</v>
      </c>
      <c r="C1388" s="3">
        <f t="shared" si="127"/>
        <v>4</v>
      </c>
      <c r="D1388" s="3">
        <f t="shared" si="128"/>
        <v>13</v>
      </c>
      <c r="E1388" s="3">
        <f t="shared" si="129"/>
        <v>1</v>
      </c>
      <c r="F1388" s="3" t="str">
        <f t="shared" si="130"/>
        <v>20154131</v>
      </c>
      <c r="G1388">
        <f t="shared" si="131"/>
        <v>10.721951219512064</v>
      </c>
      <c r="H1388">
        <v>0.09</v>
      </c>
      <c r="I1388">
        <v>0.51</v>
      </c>
      <c r="J1388">
        <v>1025</v>
      </c>
      <c r="K1388">
        <v>5</v>
      </c>
    </row>
    <row r="1389" spans="1:11" x14ac:dyDescent="0.25">
      <c r="A1389" s="1">
        <v>42095.567361111112</v>
      </c>
      <c r="B1389" s="3">
        <f t="shared" si="126"/>
        <v>2015</v>
      </c>
      <c r="C1389" s="3">
        <f t="shared" si="127"/>
        <v>4</v>
      </c>
      <c r="D1389" s="3">
        <f t="shared" si="128"/>
        <v>13</v>
      </c>
      <c r="E1389" s="3">
        <f t="shared" si="129"/>
        <v>1</v>
      </c>
      <c r="F1389" s="3" t="str">
        <f t="shared" si="130"/>
        <v>20154131</v>
      </c>
      <c r="G1389">
        <f t="shared" si="131"/>
        <v>10.726829268292551</v>
      </c>
      <c r="H1389">
        <v>0.09</v>
      </c>
      <c r="I1389">
        <v>0.51</v>
      </c>
      <c r="J1389">
        <v>1025</v>
      </c>
      <c r="K1389">
        <v>5</v>
      </c>
    </row>
    <row r="1390" spans="1:11" x14ac:dyDescent="0.25">
      <c r="A1390" s="1">
        <v>42095.568055555559</v>
      </c>
      <c r="B1390" s="3">
        <f t="shared" si="126"/>
        <v>2015</v>
      </c>
      <c r="C1390" s="3">
        <f t="shared" si="127"/>
        <v>4</v>
      </c>
      <c r="D1390" s="3">
        <f t="shared" si="128"/>
        <v>13</v>
      </c>
      <c r="E1390" s="3">
        <f t="shared" si="129"/>
        <v>1</v>
      </c>
      <c r="F1390" s="3" t="str">
        <f t="shared" si="130"/>
        <v>20154131</v>
      </c>
      <c r="G1390">
        <f t="shared" si="131"/>
        <v>10.731707317073038</v>
      </c>
      <c r="H1390">
        <v>0.09</v>
      </c>
      <c r="I1390">
        <v>0.51</v>
      </c>
      <c r="J1390">
        <v>1025</v>
      </c>
      <c r="K1390">
        <v>5</v>
      </c>
    </row>
    <row r="1391" spans="1:11" x14ac:dyDescent="0.25">
      <c r="A1391" s="1">
        <v>42095.568749999999</v>
      </c>
      <c r="B1391" s="3">
        <f t="shared" si="126"/>
        <v>2015</v>
      </c>
      <c r="C1391" s="3">
        <f t="shared" si="127"/>
        <v>4</v>
      </c>
      <c r="D1391" s="3">
        <f t="shared" si="128"/>
        <v>13</v>
      </c>
      <c r="E1391" s="3">
        <f t="shared" si="129"/>
        <v>1</v>
      </c>
      <c r="F1391" s="3" t="str">
        <f t="shared" si="130"/>
        <v>20154131</v>
      </c>
      <c r="G1391">
        <f t="shared" si="131"/>
        <v>10.736585365853525</v>
      </c>
      <c r="H1391">
        <v>0.09</v>
      </c>
      <c r="I1391">
        <v>0.51</v>
      </c>
      <c r="J1391">
        <v>1025</v>
      </c>
      <c r="K1391">
        <v>5</v>
      </c>
    </row>
    <row r="1392" spans="1:11" x14ac:dyDescent="0.25">
      <c r="A1392" s="1">
        <v>42095.569444444445</v>
      </c>
      <c r="B1392" s="3">
        <f t="shared" si="126"/>
        <v>2015</v>
      </c>
      <c r="C1392" s="3">
        <f t="shared" si="127"/>
        <v>4</v>
      </c>
      <c r="D1392" s="3">
        <f t="shared" si="128"/>
        <v>13</v>
      </c>
      <c r="E1392" s="3">
        <f t="shared" si="129"/>
        <v>1</v>
      </c>
      <c r="F1392" s="3" t="str">
        <f t="shared" si="130"/>
        <v>20154131</v>
      </c>
      <c r="G1392">
        <f t="shared" si="131"/>
        <v>10.741463414634012</v>
      </c>
      <c r="H1392">
        <v>0.09</v>
      </c>
      <c r="I1392">
        <v>0.51</v>
      </c>
      <c r="J1392">
        <v>1025</v>
      </c>
      <c r="K1392">
        <v>5</v>
      </c>
    </row>
    <row r="1393" spans="1:11" x14ac:dyDescent="0.25">
      <c r="A1393" s="1">
        <v>42095.570138888892</v>
      </c>
      <c r="B1393" s="3">
        <f t="shared" si="126"/>
        <v>2015</v>
      </c>
      <c r="C1393" s="3">
        <f t="shared" si="127"/>
        <v>4</v>
      </c>
      <c r="D1393" s="3">
        <f t="shared" si="128"/>
        <v>13</v>
      </c>
      <c r="E1393" s="3">
        <f t="shared" si="129"/>
        <v>1</v>
      </c>
      <c r="F1393" s="3" t="str">
        <f t="shared" si="130"/>
        <v>20154131</v>
      </c>
      <c r="G1393">
        <f t="shared" si="131"/>
        <v>10.746341463414499</v>
      </c>
      <c r="H1393">
        <v>0.09</v>
      </c>
      <c r="I1393">
        <v>0.51</v>
      </c>
      <c r="J1393">
        <v>1025</v>
      </c>
      <c r="K1393">
        <v>5</v>
      </c>
    </row>
    <row r="1394" spans="1:11" x14ac:dyDescent="0.25">
      <c r="A1394" s="1">
        <v>42095.570833333331</v>
      </c>
      <c r="B1394" s="3">
        <f t="shared" si="126"/>
        <v>2015</v>
      </c>
      <c r="C1394" s="3">
        <f t="shared" si="127"/>
        <v>4</v>
      </c>
      <c r="D1394" s="3">
        <f t="shared" si="128"/>
        <v>13</v>
      </c>
      <c r="E1394" s="3">
        <f t="shared" si="129"/>
        <v>1</v>
      </c>
      <c r="F1394" s="3" t="str">
        <f t="shared" si="130"/>
        <v>20154131</v>
      </c>
      <c r="G1394">
        <f t="shared" si="131"/>
        <v>10.751219512194986</v>
      </c>
      <c r="H1394">
        <v>0.09</v>
      </c>
      <c r="I1394">
        <v>0.51</v>
      </c>
      <c r="J1394">
        <v>1025</v>
      </c>
      <c r="K1394">
        <v>5</v>
      </c>
    </row>
    <row r="1395" spans="1:11" x14ac:dyDescent="0.25">
      <c r="A1395" s="1">
        <v>42095.571527777778</v>
      </c>
      <c r="B1395" s="3">
        <f t="shared" si="126"/>
        <v>2015</v>
      </c>
      <c r="C1395" s="3">
        <f t="shared" si="127"/>
        <v>4</v>
      </c>
      <c r="D1395" s="3">
        <f t="shared" si="128"/>
        <v>13</v>
      </c>
      <c r="E1395" s="3">
        <f t="shared" si="129"/>
        <v>1</v>
      </c>
      <c r="F1395" s="3" t="str">
        <f t="shared" si="130"/>
        <v>20154131</v>
      </c>
      <c r="G1395">
        <f t="shared" si="131"/>
        <v>10.756097560975473</v>
      </c>
      <c r="H1395">
        <v>0.09</v>
      </c>
      <c r="I1395">
        <v>0.51</v>
      </c>
      <c r="J1395">
        <v>1025</v>
      </c>
      <c r="K1395">
        <v>5</v>
      </c>
    </row>
    <row r="1396" spans="1:11" x14ac:dyDescent="0.25">
      <c r="A1396" s="1">
        <v>42095.572222222225</v>
      </c>
      <c r="B1396" s="3">
        <f t="shared" si="126"/>
        <v>2015</v>
      </c>
      <c r="C1396" s="3">
        <f t="shared" si="127"/>
        <v>4</v>
      </c>
      <c r="D1396" s="3">
        <f t="shared" si="128"/>
        <v>13</v>
      </c>
      <c r="E1396" s="3">
        <f t="shared" si="129"/>
        <v>1</v>
      </c>
      <c r="F1396" s="3" t="str">
        <f t="shared" si="130"/>
        <v>20154131</v>
      </c>
      <c r="G1396">
        <f t="shared" si="131"/>
        <v>10.76097560975596</v>
      </c>
      <c r="H1396">
        <v>0.09</v>
      </c>
      <c r="I1396">
        <v>0.51</v>
      </c>
      <c r="J1396">
        <v>1025</v>
      </c>
      <c r="K1396">
        <v>5</v>
      </c>
    </row>
    <row r="1397" spans="1:11" x14ac:dyDescent="0.25">
      <c r="A1397" s="1">
        <v>42095.572916666664</v>
      </c>
      <c r="B1397" s="3">
        <f t="shared" si="126"/>
        <v>2015</v>
      </c>
      <c r="C1397" s="3">
        <f t="shared" si="127"/>
        <v>4</v>
      </c>
      <c r="D1397" s="3">
        <f t="shared" si="128"/>
        <v>13</v>
      </c>
      <c r="E1397" s="3">
        <f t="shared" si="129"/>
        <v>1</v>
      </c>
      <c r="F1397" s="3" t="str">
        <f t="shared" si="130"/>
        <v>20154131</v>
      </c>
      <c r="G1397">
        <f t="shared" si="131"/>
        <v>10.765853658536447</v>
      </c>
      <c r="H1397">
        <v>0.09</v>
      </c>
      <c r="I1397">
        <v>0.51</v>
      </c>
      <c r="J1397">
        <v>1025</v>
      </c>
      <c r="K1397">
        <v>5</v>
      </c>
    </row>
    <row r="1398" spans="1:11" x14ac:dyDescent="0.25">
      <c r="A1398" s="1">
        <v>42095.573611111111</v>
      </c>
      <c r="B1398" s="3">
        <f t="shared" si="126"/>
        <v>2015</v>
      </c>
      <c r="C1398" s="3">
        <f t="shared" si="127"/>
        <v>4</v>
      </c>
      <c r="D1398" s="3">
        <f t="shared" si="128"/>
        <v>13</v>
      </c>
      <c r="E1398" s="3">
        <f t="shared" si="129"/>
        <v>1</v>
      </c>
      <c r="F1398" s="3" t="str">
        <f t="shared" si="130"/>
        <v>20154131</v>
      </c>
      <c r="G1398">
        <f t="shared" si="131"/>
        <v>10.770731707316934</v>
      </c>
      <c r="H1398">
        <v>0.09</v>
      </c>
      <c r="I1398">
        <v>0.51</v>
      </c>
      <c r="J1398">
        <v>1025</v>
      </c>
      <c r="K1398">
        <v>5</v>
      </c>
    </row>
    <row r="1399" spans="1:11" x14ac:dyDescent="0.25">
      <c r="A1399" s="1">
        <v>42095.574305555558</v>
      </c>
      <c r="B1399" s="3">
        <f t="shared" si="126"/>
        <v>2015</v>
      </c>
      <c r="C1399" s="3">
        <f t="shared" si="127"/>
        <v>4</v>
      </c>
      <c r="D1399" s="3">
        <f t="shared" si="128"/>
        <v>13</v>
      </c>
      <c r="E1399" s="3">
        <f t="shared" si="129"/>
        <v>1</v>
      </c>
      <c r="F1399" s="3" t="str">
        <f t="shared" si="130"/>
        <v>20154131</v>
      </c>
      <c r="G1399">
        <f t="shared" si="131"/>
        <v>10.77560975609742</v>
      </c>
      <c r="H1399">
        <v>0.09</v>
      </c>
      <c r="I1399">
        <v>0.51</v>
      </c>
      <c r="J1399">
        <v>1025</v>
      </c>
      <c r="K1399">
        <v>5</v>
      </c>
    </row>
    <row r="1400" spans="1:11" x14ac:dyDescent="0.25">
      <c r="A1400" s="1">
        <v>42095.574999999997</v>
      </c>
      <c r="B1400" s="3">
        <f t="shared" si="126"/>
        <v>2015</v>
      </c>
      <c r="C1400" s="3">
        <f t="shared" si="127"/>
        <v>4</v>
      </c>
      <c r="D1400" s="3">
        <f t="shared" si="128"/>
        <v>13</v>
      </c>
      <c r="E1400" s="3">
        <f t="shared" si="129"/>
        <v>1</v>
      </c>
      <c r="F1400" s="3" t="str">
        <f t="shared" si="130"/>
        <v>20154131</v>
      </c>
      <c r="G1400">
        <f t="shared" si="131"/>
        <v>10.780487804877907</v>
      </c>
      <c r="H1400">
        <v>0.09</v>
      </c>
      <c r="I1400">
        <v>0.51</v>
      </c>
      <c r="J1400">
        <v>1025</v>
      </c>
      <c r="K1400">
        <v>5</v>
      </c>
    </row>
    <row r="1401" spans="1:11" x14ac:dyDescent="0.25">
      <c r="A1401" s="1">
        <v>42095.575694444444</v>
      </c>
      <c r="B1401" s="3">
        <f t="shared" si="126"/>
        <v>2015</v>
      </c>
      <c r="C1401" s="3">
        <f t="shared" si="127"/>
        <v>4</v>
      </c>
      <c r="D1401" s="3">
        <f t="shared" si="128"/>
        <v>13</v>
      </c>
      <c r="E1401" s="3">
        <f t="shared" si="129"/>
        <v>1</v>
      </c>
      <c r="F1401" s="3" t="str">
        <f t="shared" si="130"/>
        <v>20154131</v>
      </c>
      <c r="G1401">
        <f t="shared" si="131"/>
        <v>10.785365853658394</v>
      </c>
      <c r="H1401">
        <v>0.09</v>
      </c>
      <c r="I1401">
        <v>0.51</v>
      </c>
      <c r="J1401">
        <v>1025</v>
      </c>
      <c r="K1401">
        <v>5</v>
      </c>
    </row>
    <row r="1402" spans="1:11" x14ac:dyDescent="0.25">
      <c r="A1402" s="1">
        <v>42095.576388888891</v>
      </c>
      <c r="B1402" s="3">
        <f t="shared" si="126"/>
        <v>2015</v>
      </c>
      <c r="C1402" s="3">
        <f t="shared" si="127"/>
        <v>4</v>
      </c>
      <c r="D1402" s="3">
        <f t="shared" si="128"/>
        <v>13</v>
      </c>
      <c r="E1402" s="3">
        <f t="shared" si="129"/>
        <v>1</v>
      </c>
      <c r="F1402" s="3" t="str">
        <f t="shared" si="130"/>
        <v>20154131</v>
      </c>
      <c r="G1402">
        <f t="shared" si="131"/>
        <v>10.790243902438881</v>
      </c>
      <c r="H1402">
        <v>0.09</v>
      </c>
      <c r="I1402">
        <v>0.51</v>
      </c>
      <c r="J1402">
        <v>1025</v>
      </c>
      <c r="K1402">
        <v>5</v>
      </c>
    </row>
    <row r="1403" spans="1:11" x14ac:dyDescent="0.25">
      <c r="A1403" s="1">
        <v>42095.57708333333</v>
      </c>
      <c r="B1403" s="3">
        <f t="shared" si="126"/>
        <v>2015</v>
      </c>
      <c r="C1403" s="3">
        <f t="shared" si="127"/>
        <v>4</v>
      </c>
      <c r="D1403" s="3">
        <f t="shared" si="128"/>
        <v>13</v>
      </c>
      <c r="E1403" s="3">
        <f t="shared" si="129"/>
        <v>1</v>
      </c>
      <c r="F1403" s="3" t="str">
        <f t="shared" si="130"/>
        <v>20154131</v>
      </c>
      <c r="G1403">
        <f t="shared" si="131"/>
        <v>10.795121951219368</v>
      </c>
      <c r="H1403">
        <v>0.09</v>
      </c>
      <c r="I1403">
        <v>0.51</v>
      </c>
      <c r="J1403">
        <v>1025</v>
      </c>
      <c r="K1403">
        <v>5</v>
      </c>
    </row>
    <row r="1404" spans="1:11" x14ac:dyDescent="0.25">
      <c r="A1404" s="1">
        <v>42095.577777777777</v>
      </c>
      <c r="B1404" s="3">
        <f t="shared" si="126"/>
        <v>2015</v>
      </c>
      <c r="C1404" s="3">
        <f t="shared" si="127"/>
        <v>4</v>
      </c>
      <c r="D1404" s="3">
        <f t="shared" si="128"/>
        <v>13</v>
      </c>
      <c r="E1404" s="3">
        <f t="shared" si="129"/>
        <v>1</v>
      </c>
      <c r="F1404" s="3" t="str">
        <f t="shared" si="130"/>
        <v>20154131</v>
      </c>
      <c r="G1404">
        <f t="shared" si="131"/>
        <v>10.799999999999855</v>
      </c>
      <c r="H1404">
        <v>0.09</v>
      </c>
      <c r="I1404">
        <v>0.51</v>
      </c>
      <c r="J1404">
        <v>1025</v>
      </c>
      <c r="K1404">
        <v>5</v>
      </c>
    </row>
    <row r="1405" spans="1:11" x14ac:dyDescent="0.25">
      <c r="A1405" s="1">
        <v>42095.578472222223</v>
      </c>
      <c r="B1405" s="3">
        <f t="shared" si="126"/>
        <v>2015</v>
      </c>
      <c r="C1405" s="3">
        <f t="shared" si="127"/>
        <v>4</v>
      </c>
      <c r="D1405" s="3">
        <f t="shared" si="128"/>
        <v>13</v>
      </c>
      <c r="E1405" s="3">
        <f t="shared" si="129"/>
        <v>1</v>
      </c>
      <c r="F1405" s="3" t="str">
        <f t="shared" si="130"/>
        <v>20154131</v>
      </c>
      <c r="G1405">
        <f t="shared" si="131"/>
        <v>10.804878048780342</v>
      </c>
      <c r="H1405">
        <v>0.09</v>
      </c>
      <c r="I1405">
        <v>0.51</v>
      </c>
      <c r="J1405">
        <v>1025</v>
      </c>
      <c r="K1405">
        <v>5</v>
      </c>
    </row>
    <row r="1406" spans="1:11" x14ac:dyDescent="0.25">
      <c r="A1406" s="1">
        <v>42095.57916666667</v>
      </c>
      <c r="B1406" s="3">
        <f t="shared" si="126"/>
        <v>2015</v>
      </c>
      <c r="C1406" s="3">
        <f t="shared" si="127"/>
        <v>4</v>
      </c>
      <c r="D1406" s="3">
        <f t="shared" si="128"/>
        <v>13</v>
      </c>
      <c r="E1406" s="3">
        <f t="shared" si="129"/>
        <v>1</v>
      </c>
      <c r="F1406" s="3" t="str">
        <f t="shared" si="130"/>
        <v>20154131</v>
      </c>
      <c r="G1406">
        <f t="shared" si="131"/>
        <v>10.809756097560829</v>
      </c>
      <c r="H1406">
        <v>0.09</v>
      </c>
      <c r="I1406">
        <v>0.51</v>
      </c>
      <c r="J1406">
        <v>1025</v>
      </c>
      <c r="K1406">
        <v>5</v>
      </c>
    </row>
    <row r="1407" spans="1:11" x14ac:dyDescent="0.25">
      <c r="A1407" s="1">
        <v>42095.579861111109</v>
      </c>
      <c r="B1407" s="3">
        <f t="shared" si="126"/>
        <v>2015</v>
      </c>
      <c r="C1407" s="3">
        <f t="shared" si="127"/>
        <v>4</v>
      </c>
      <c r="D1407" s="3">
        <f t="shared" si="128"/>
        <v>13</v>
      </c>
      <c r="E1407" s="3">
        <f t="shared" si="129"/>
        <v>1</v>
      </c>
      <c r="F1407" s="3" t="str">
        <f t="shared" si="130"/>
        <v>20154131</v>
      </c>
      <c r="G1407">
        <f t="shared" si="131"/>
        <v>10.814634146341316</v>
      </c>
      <c r="H1407">
        <v>0.09</v>
      </c>
      <c r="I1407">
        <v>0.51</v>
      </c>
      <c r="J1407">
        <v>1025</v>
      </c>
      <c r="K1407">
        <v>5</v>
      </c>
    </row>
    <row r="1408" spans="1:11" x14ac:dyDescent="0.25">
      <c r="A1408" s="1">
        <v>42095.580555555556</v>
      </c>
      <c r="B1408" s="3">
        <f t="shared" si="126"/>
        <v>2015</v>
      </c>
      <c r="C1408" s="3">
        <f t="shared" si="127"/>
        <v>4</v>
      </c>
      <c r="D1408" s="3">
        <f t="shared" si="128"/>
        <v>13</v>
      </c>
      <c r="E1408" s="3">
        <f t="shared" si="129"/>
        <v>1</v>
      </c>
      <c r="F1408" s="3" t="str">
        <f t="shared" si="130"/>
        <v>20154131</v>
      </c>
      <c r="G1408">
        <f t="shared" si="131"/>
        <v>10.819512195121803</v>
      </c>
      <c r="H1408">
        <v>0.09</v>
      </c>
      <c r="I1408">
        <v>0.51</v>
      </c>
      <c r="J1408">
        <v>1025</v>
      </c>
      <c r="K1408">
        <v>5</v>
      </c>
    </row>
    <row r="1409" spans="1:11" x14ac:dyDescent="0.25">
      <c r="A1409" s="1">
        <v>42095.581250000003</v>
      </c>
      <c r="B1409" s="3">
        <f t="shared" si="126"/>
        <v>2015</v>
      </c>
      <c r="C1409" s="3">
        <f t="shared" si="127"/>
        <v>4</v>
      </c>
      <c r="D1409" s="3">
        <f t="shared" si="128"/>
        <v>13</v>
      </c>
      <c r="E1409" s="3">
        <f t="shared" si="129"/>
        <v>1</v>
      </c>
      <c r="F1409" s="3" t="str">
        <f t="shared" si="130"/>
        <v>20154131</v>
      </c>
      <c r="G1409">
        <f t="shared" si="131"/>
        <v>10.82439024390229</v>
      </c>
      <c r="H1409">
        <v>0.09</v>
      </c>
      <c r="I1409">
        <v>0.51</v>
      </c>
      <c r="J1409">
        <v>1025</v>
      </c>
      <c r="K1409">
        <v>5</v>
      </c>
    </row>
    <row r="1410" spans="1:11" x14ac:dyDescent="0.25">
      <c r="A1410" s="1">
        <v>42095.581944444442</v>
      </c>
      <c r="B1410" s="3">
        <f t="shared" si="126"/>
        <v>2015</v>
      </c>
      <c r="C1410" s="3">
        <f t="shared" si="127"/>
        <v>4</v>
      </c>
      <c r="D1410" s="3">
        <f t="shared" si="128"/>
        <v>13</v>
      </c>
      <c r="E1410" s="3">
        <f t="shared" si="129"/>
        <v>1</v>
      </c>
      <c r="F1410" s="3" t="str">
        <f t="shared" si="130"/>
        <v>20154131</v>
      </c>
      <c r="G1410">
        <f t="shared" si="131"/>
        <v>10.829268292682777</v>
      </c>
      <c r="H1410">
        <v>0.09</v>
      </c>
      <c r="I1410">
        <v>0.51</v>
      </c>
      <c r="J1410">
        <v>1025</v>
      </c>
      <c r="K1410">
        <v>5</v>
      </c>
    </row>
    <row r="1411" spans="1:11" x14ac:dyDescent="0.25">
      <c r="A1411" s="1">
        <v>42095.582638888889</v>
      </c>
      <c r="B1411" s="3">
        <f t="shared" ref="B1411:B1474" si="132">YEAR(A1411)</f>
        <v>2015</v>
      </c>
      <c r="C1411" s="3">
        <f t="shared" ref="C1411:C1474" si="133">MONTH(A1411)</f>
        <v>4</v>
      </c>
      <c r="D1411" s="3">
        <f t="shared" ref="D1411:D1474" si="134">HOUR(A1411)</f>
        <v>13</v>
      </c>
      <c r="E1411" s="3">
        <f t="shared" ref="E1411:E1474" si="135">DAY(A1411)</f>
        <v>1</v>
      </c>
      <c r="F1411" s="3" t="str">
        <f t="shared" ref="F1411:F1474" si="136">B1411&amp;C1411&amp;D1411&amp;E1411</f>
        <v>20154131</v>
      </c>
      <c r="G1411">
        <f t="shared" si="131"/>
        <v>10.834146341463263</v>
      </c>
      <c r="H1411">
        <v>0.09</v>
      </c>
      <c r="I1411">
        <v>0.51</v>
      </c>
      <c r="J1411">
        <v>1025</v>
      </c>
      <c r="K1411">
        <v>5</v>
      </c>
    </row>
    <row r="1412" spans="1:11" x14ac:dyDescent="0.25">
      <c r="A1412" s="1">
        <v>42095.583333333336</v>
      </c>
      <c r="B1412" s="3">
        <f t="shared" si="132"/>
        <v>2015</v>
      </c>
      <c r="C1412" s="3">
        <f t="shared" si="133"/>
        <v>4</v>
      </c>
      <c r="D1412" s="3">
        <f t="shared" si="134"/>
        <v>14</v>
      </c>
      <c r="E1412" s="3">
        <f t="shared" si="135"/>
        <v>1</v>
      </c>
      <c r="F1412" s="3" t="str">
        <f t="shared" si="136"/>
        <v>20154141</v>
      </c>
      <c r="G1412">
        <f t="shared" si="131"/>
        <v>10.83902439024375</v>
      </c>
      <c r="H1412">
        <v>0.09</v>
      </c>
      <c r="I1412">
        <v>0.51</v>
      </c>
      <c r="J1412">
        <v>1025</v>
      </c>
      <c r="K1412">
        <v>5</v>
      </c>
    </row>
    <row r="1413" spans="1:11" x14ac:dyDescent="0.25">
      <c r="A1413" s="1">
        <v>42095.584027777775</v>
      </c>
      <c r="B1413" s="3">
        <f t="shared" si="132"/>
        <v>2015</v>
      </c>
      <c r="C1413" s="3">
        <f t="shared" si="133"/>
        <v>4</v>
      </c>
      <c r="D1413" s="3">
        <f t="shared" si="134"/>
        <v>14</v>
      </c>
      <c r="E1413" s="3">
        <f t="shared" si="135"/>
        <v>1</v>
      </c>
      <c r="F1413" s="3" t="str">
        <f t="shared" si="136"/>
        <v>20154141</v>
      </c>
      <c r="G1413">
        <f t="shared" si="131"/>
        <v>10.843902439024237</v>
      </c>
      <c r="H1413">
        <v>0.09</v>
      </c>
      <c r="I1413">
        <v>0.51</v>
      </c>
      <c r="J1413">
        <v>1025</v>
      </c>
      <c r="K1413">
        <v>5</v>
      </c>
    </row>
    <row r="1414" spans="1:11" x14ac:dyDescent="0.25">
      <c r="A1414" s="1">
        <v>42095.584722222222</v>
      </c>
      <c r="B1414" s="3">
        <f t="shared" si="132"/>
        <v>2015</v>
      </c>
      <c r="C1414" s="3">
        <f t="shared" si="133"/>
        <v>4</v>
      </c>
      <c r="D1414" s="3">
        <f t="shared" si="134"/>
        <v>14</v>
      </c>
      <c r="E1414" s="3">
        <f t="shared" si="135"/>
        <v>1</v>
      </c>
      <c r="F1414" s="3" t="str">
        <f t="shared" si="136"/>
        <v>20154141</v>
      </c>
      <c r="G1414">
        <f t="shared" si="131"/>
        <v>10.848780487804724</v>
      </c>
      <c r="H1414">
        <v>0.09</v>
      </c>
      <c r="I1414">
        <v>0.51</v>
      </c>
      <c r="J1414">
        <v>1025</v>
      </c>
      <c r="K1414">
        <v>5</v>
      </c>
    </row>
    <row r="1415" spans="1:11" x14ac:dyDescent="0.25">
      <c r="A1415" s="1">
        <v>42095.585416666669</v>
      </c>
      <c r="B1415" s="3">
        <f t="shared" si="132"/>
        <v>2015</v>
      </c>
      <c r="C1415" s="3">
        <f t="shared" si="133"/>
        <v>4</v>
      </c>
      <c r="D1415" s="3">
        <f t="shared" si="134"/>
        <v>14</v>
      </c>
      <c r="E1415" s="3">
        <f t="shared" si="135"/>
        <v>1</v>
      </c>
      <c r="F1415" s="3" t="str">
        <f t="shared" si="136"/>
        <v>20154141</v>
      </c>
      <c r="G1415">
        <f t="shared" si="131"/>
        <v>10.853658536585211</v>
      </c>
      <c r="H1415">
        <v>0.09</v>
      </c>
      <c r="I1415">
        <v>0.51</v>
      </c>
      <c r="J1415">
        <v>1025</v>
      </c>
      <c r="K1415">
        <v>5</v>
      </c>
    </row>
    <row r="1416" spans="1:11" x14ac:dyDescent="0.25">
      <c r="A1416" s="1">
        <v>42095.586111111108</v>
      </c>
      <c r="B1416" s="3">
        <f t="shared" si="132"/>
        <v>2015</v>
      </c>
      <c r="C1416" s="3">
        <f t="shared" si="133"/>
        <v>4</v>
      </c>
      <c r="D1416" s="3">
        <f t="shared" si="134"/>
        <v>14</v>
      </c>
      <c r="E1416" s="3">
        <f t="shared" si="135"/>
        <v>1</v>
      </c>
      <c r="F1416" s="3" t="str">
        <f t="shared" si="136"/>
        <v>20154141</v>
      </c>
      <c r="G1416">
        <f t="shared" si="131"/>
        <v>10.858536585365698</v>
      </c>
      <c r="H1416">
        <v>0.09</v>
      </c>
      <c r="I1416">
        <v>0.51</v>
      </c>
      <c r="J1416">
        <v>1025</v>
      </c>
      <c r="K1416">
        <v>5</v>
      </c>
    </row>
    <row r="1417" spans="1:11" x14ac:dyDescent="0.25">
      <c r="A1417" s="1">
        <v>42095.586805555555</v>
      </c>
      <c r="B1417" s="3">
        <f t="shared" si="132"/>
        <v>2015</v>
      </c>
      <c r="C1417" s="3">
        <f t="shared" si="133"/>
        <v>4</v>
      </c>
      <c r="D1417" s="3">
        <f t="shared" si="134"/>
        <v>14</v>
      </c>
      <c r="E1417" s="3">
        <f t="shared" si="135"/>
        <v>1</v>
      </c>
      <c r="F1417" s="3" t="str">
        <f t="shared" si="136"/>
        <v>20154141</v>
      </c>
      <c r="G1417">
        <f t="shared" si="131"/>
        <v>10.863414634146185</v>
      </c>
      <c r="H1417">
        <v>0.09</v>
      </c>
      <c r="I1417">
        <v>0.51</v>
      </c>
      <c r="J1417">
        <v>1025</v>
      </c>
      <c r="K1417">
        <v>5</v>
      </c>
    </row>
    <row r="1418" spans="1:11" x14ac:dyDescent="0.25">
      <c r="A1418" s="1">
        <v>42095.587500000001</v>
      </c>
      <c r="B1418" s="3">
        <f t="shared" si="132"/>
        <v>2015</v>
      </c>
      <c r="C1418" s="3">
        <f t="shared" si="133"/>
        <v>4</v>
      </c>
      <c r="D1418" s="3">
        <f t="shared" si="134"/>
        <v>14</v>
      </c>
      <c r="E1418" s="3">
        <f t="shared" si="135"/>
        <v>1</v>
      </c>
      <c r="F1418" s="3" t="str">
        <f t="shared" si="136"/>
        <v>20154141</v>
      </c>
      <c r="G1418">
        <f t="shared" si="131"/>
        <v>10.868292682926672</v>
      </c>
      <c r="H1418">
        <v>0.09</v>
      </c>
      <c r="I1418">
        <v>0.51</v>
      </c>
      <c r="J1418">
        <v>1025</v>
      </c>
      <c r="K1418">
        <v>5</v>
      </c>
    </row>
    <row r="1419" spans="1:11" x14ac:dyDescent="0.25">
      <c r="A1419" s="1">
        <v>42095.588194444441</v>
      </c>
      <c r="B1419" s="3">
        <f t="shared" si="132"/>
        <v>2015</v>
      </c>
      <c r="C1419" s="3">
        <f t="shared" si="133"/>
        <v>4</v>
      </c>
      <c r="D1419" s="3">
        <f t="shared" si="134"/>
        <v>14</v>
      </c>
      <c r="E1419" s="3">
        <f t="shared" si="135"/>
        <v>1</v>
      </c>
      <c r="F1419" s="3" t="str">
        <f t="shared" si="136"/>
        <v>20154141</v>
      </c>
      <c r="G1419">
        <f t="shared" si="131"/>
        <v>10.873170731707159</v>
      </c>
      <c r="H1419">
        <v>0.09</v>
      </c>
      <c r="I1419">
        <v>0.51</v>
      </c>
      <c r="J1419">
        <v>1025</v>
      </c>
      <c r="K1419">
        <v>5</v>
      </c>
    </row>
    <row r="1420" spans="1:11" x14ac:dyDescent="0.25">
      <c r="A1420" s="1">
        <v>42095.588888888888</v>
      </c>
      <c r="B1420" s="3">
        <f t="shared" si="132"/>
        <v>2015</v>
      </c>
      <c r="C1420" s="3">
        <f t="shared" si="133"/>
        <v>4</v>
      </c>
      <c r="D1420" s="3">
        <f t="shared" si="134"/>
        <v>14</v>
      </c>
      <c r="E1420" s="3">
        <f t="shared" si="135"/>
        <v>1</v>
      </c>
      <c r="F1420" s="3" t="str">
        <f t="shared" si="136"/>
        <v>20154141</v>
      </c>
      <c r="G1420">
        <f t="shared" si="131"/>
        <v>10.878048780487646</v>
      </c>
      <c r="H1420">
        <v>0.09</v>
      </c>
      <c r="I1420">
        <v>0.51</v>
      </c>
      <c r="J1420">
        <v>1025</v>
      </c>
      <c r="K1420">
        <v>5</v>
      </c>
    </row>
    <row r="1421" spans="1:11" x14ac:dyDescent="0.25">
      <c r="A1421" s="1">
        <v>42095.589583333334</v>
      </c>
      <c r="B1421" s="3">
        <f t="shared" si="132"/>
        <v>2015</v>
      </c>
      <c r="C1421" s="3">
        <f t="shared" si="133"/>
        <v>4</v>
      </c>
      <c r="D1421" s="3">
        <f t="shared" si="134"/>
        <v>14</v>
      </c>
      <c r="E1421" s="3">
        <f t="shared" si="135"/>
        <v>1</v>
      </c>
      <c r="F1421" s="3" t="str">
        <f t="shared" si="136"/>
        <v>20154141</v>
      </c>
      <c r="G1421">
        <f t="shared" si="131"/>
        <v>10.882926829268133</v>
      </c>
      <c r="H1421">
        <v>0.09</v>
      </c>
      <c r="I1421">
        <v>0.51</v>
      </c>
      <c r="J1421">
        <v>1025</v>
      </c>
      <c r="K1421">
        <v>5</v>
      </c>
    </row>
    <row r="1422" spans="1:11" x14ac:dyDescent="0.25">
      <c r="A1422" s="1">
        <v>42095.590277777781</v>
      </c>
      <c r="B1422" s="3">
        <f t="shared" si="132"/>
        <v>2015</v>
      </c>
      <c r="C1422" s="3">
        <f t="shared" si="133"/>
        <v>4</v>
      </c>
      <c r="D1422" s="3">
        <f t="shared" si="134"/>
        <v>14</v>
      </c>
      <c r="E1422" s="3">
        <f t="shared" si="135"/>
        <v>1</v>
      </c>
      <c r="F1422" s="3" t="str">
        <f t="shared" si="136"/>
        <v>20154141</v>
      </c>
      <c r="G1422">
        <f t="shared" si="131"/>
        <v>10.88780487804862</v>
      </c>
      <c r="H1422">
        <v>0.09</v>
      </c>
      <c r="I1422">
        <v>0.51</v>
      </c>
      <c r="J1422">
        <v>1025</v>
      </c>
      <c r="K1422">
        <v>5</v>
      </c>
    </row>
    <row r="1423" spans="1:11" x14ac:dyDescent="0.25">
      <c r="A1423" s="1">
        <v>42095.59097222222</v>
      </c>
      <c r="B1423" s="3">
        <f t="shared" si="132"/>
        <v>2015</v>
      </c>
      <c r="C1423" s="3">
        <f t="shared" si="133"/>
        <v>4</v>
      </c>
      <c r="D1423" s="3">
        <f t="shared" si="134"/>
        <v>14</v>
      </c>
      <c r="E1423" s="3">
        <f t="shared" si="135"/>
        <v>1</v>
      </c>
      <c r="F1423" s="3" t="str">
        <f t="shared" si="136"/>
        <v>20154141</v>
      </c>
      <c r="G1423">
        <f t="shared" si="131"/>
        <v>10.892682926829107</v>
      </c>
      <c r="H1423">
        <v>0.09</v>
      </c>
      <c r="I1423">
        <v>0.51</v>
      </c>
      <c r="J1423">
        <v>1025</v>
      </c>
      <c r="K1423">
        <v>5</v>
      </c>
    </row>
    <row r="1424" spans="1:11" x14ac:dyDescent="0.25">
      <c r="A1424" s="1">
        <v>42095.591666666667</v>
      </c>
      <c r="B1424" s="3">
        <f t="shared" si="132"/>
        <v>2015</v>
      </c>
      <c r="C1424" s="3">
        <f t="shared" si="133"/>
        <v>4</v>
      </c>
      <c r="D1424" s="3">
        <f t="shared" si="134"/>
        <v>14</v>
      </c>
      <c r="E1424" s="3">
        <f t="shared" si="135"/>
        <v>1</v>
      </c>
      <c r="F1424" s="3" t="str">
        <f t="shared" si="136"/>
        <v>20154141</v>
      </c>
      <c r="G1424">
        <f t="shared" si="131"/>
        <v>10.897560975609593</v>
      </c>
      <c r="H1424">
        <v>0.09</v>
      </c>
      <c r="I1424">
        <v>0.51</v>
      </c>
      <c r="J1424">
        <v>1025</v>
      </c>
      <c r="K1424">
        <v>5</v>
      </c>
    </row>
    <row r="1425" spans="1:11" x14ac:dyDescent="0.25">
      <c r="A1425" s="1">
        <v>42095.592361111114</v>
      </c>
      <c r="B1425" s="3">
        <f t="shared" si="132"/>
        <v>2015</v>
      </c>
      <c r="C1425" s="3">
        <f t="shared" si="133"/>
        <v>4</v>
      </c>
      <c r="D1425" s="3">
        <f t="shared" si="134"/>
        <v>14</v>
      </c>
      <c r="E1425" s="3">
        <f t="shared" si="135"/>
        <v>1</v>
      </c>
      <c r="F1425" s="3" t="str">
        <f t="shared" si="136"/>
        <v>20154141</v>
      </c>
      <c r="G1425">
        <f t="shared" si="131"/>
        <v>10.90243902439008</v>
      </c>
      <c r="H1425">
        <v>0.09</v>
      </c>
      <c r="I1425">
        <v>0.51</v>
      </c>
      <c r="J1425">
        <v>1025</v>
      </c>
      <c r="K1425">
        <v>5</v>
      </c>
    </row>
    <row r="1426" spans="1:11" x14ac:dyDescent="0.25">
      <c r="A1426" s="1">
        <v>42095.593055555553</v>
      </c>
      <c r="B1426" s="3">
        <f t="shared" si="132"/>
        <v>2015</v>
      </c>
      <c r="C1426" s="3">
        <f t="shared" si="133"/>
        <v>4</v>
      </c>
      <c r="D1426" s="3">
        <f t="shared" si="134"/>
        <v>14</v>
      </c>
      <c r="E1426" s="3">
        <f t="shared" si="135"/>
        <v>1</v>
      </c>
      <c r="F1426" s="3" t="str">
        <f t="shared" si="136"/>
        <v>20154141</v>
      </c>
      <c r="G1426">
        <f t="shared" si="131"/>
        <v>10.907317073170567</v>
      </c>
      <c r="H1426">
        <v>0.09</v>
      </c>
      <c r="I1426">
        <v>0.51</v>
      </c>
      <c r="J1426">
        <v>1025</v>
      </c>
      <c r="K1426">
        <v>5</v>
      </c>
    </row>
    <row r="1427" spans="1:11" x14ac:dyDescent="0.25">
      <c r="A1427" s="1">
        <v>42095.59375</v>
      </c>
      <c r="B1427" s="3">
        <f t="shared" si="132"/>
        <v>2015</v>
      </c>
      <c r="C1427" s="3">
        <f t="shared" si="133"/>
        <v>4</v>
      </c>
      <c r="D1427" s="3">
        <f t="shared" si="134"/>
        <v>14</v>
      </c>
      <c r="E1427" s="3">
        <f t="shared" si="135"/>
        <v>1</v>
      </c>
      <c r="F1427" s="3" t="str">
        <f t="shared" si="136"/>
        <v>20154141</v>
      </c>
      <c r="G1427">
        <f t="shared" si="131"/>
        <v>10.912195121951054</v>
      </c>
      <c r="H1427">
        <v>0.09</v>
      </c>
      <c r="I1427">
        <v>0.51</v>
      </c>
      <c r="J1427">
        <v>1025</v>
      </c>
      <c r="K1427">
        <v>5</v>
      </c>
    </row>
    <row r="1428" spans="1:11" x14ac:dyDescent="0.25">
      <c r="A1428" s="1">
        <v>42095.594444444447</v>
      </c>
      <c r="B1428" s="3">
        <f t="shared" si="132"/>
        <v>2015</v>
      </c>
      <c r="C1428" s="3">
        <f t="shared" si="133"/>
        <v>4</v>
      </c>
      <c r="D1428" s="3">
        <f t="shared" si="134"/>
        <v>14</v>
      </c>
      <c r="E1428" s="3">
        <f t="shared" si="135"/>
        <v>1</v>
      </c>
      <c r="F1428" s="3" t="str">
        <f t="shared" si="136"/>
        <v>20154141</v>
      </c>
      <c r="G1428">
        <f t="shared" si="131"/>
        <v>10.917073170731541</v>
      </c>
      <c r="H1428">
        <v>0.09</v>
      </c>
      <c r="I1428">
        <v>0.51</v>
      </c>
      <c r="J1428">
        <v>1025</v>
      </c>
      <c r="K1428">
        <v>5</v>
      </c>
    </row>
    <row r="1429" spans="1:11" x14ac:dyDescent="0.25">
      <c r="A1429" s="1">
        <v>42095.595138888886</v>
      </c>
      <c r="B1429" s="3">
        <f t="shared" si="132"/>
        <v>2015</v>
      </c>
      <c r="C1429" s="3">
        <f t="shared" si="133"/>
        <v>4</v>
      </c>
      <c r="D1429" s="3">
        <f t="shared" si="134"/>
        <v>14</v>
      </c>
      <c r="E1429" s="3">
        <f t="shared" si="135"/>
        <v>1</v>
      </c>
      <c r="F1429" s="3" t="str">
        <f t="shared" si="136"/>
        <v>20154141</v>
      </c>
      <c r="G1429">
        <f t="shared" si="131"/>
        <v>10.921951219512028</v>
      </c>
      <c r="H1429">
        <v>0.09</v>
      </c>
      <c r="I1429">
        <v>0.51</v>
      </c>
      <c r="J1429">
        <v>1025</v>
      </c>
      <c r="K1429">
        <v>5</v>
      </c>
    </row>
    <row r="1430" spans="1:11" x14ac:dyDescent="0.25">
      <c r="A1430" s="1">
        <v>42095.595833333333</v>
      </c>
      <c r="B1430" s="3">
        <f t="shared" si="132"/>
        <v>2015</v>
      </c>
      <c r="C1430" s="3">
        <f t="shared" si="133"/>
        <v>4</v>
      </c>
      <c r="D1430" s="3">
        <f t="shared" si="134"/>
        <v>14</v>
      </c>
      <c r="E1430" s="3">
        <f t="shared" si="135"/>
        <v>1</v>
      </c>
      <c r="F1430" s="3" t="str">
        <f t="shared" si="136"/>
        <v>20154141</v>
      </c>
      <c r="G1430">
        <f t="shared" si="131"/>
        <v>10.926829268292515</v>
      </c>
      <c r="H1430">
        <v>0.09</v>
      </c>
      <c r="I1430">
        <v>0.51</v>
      </c>
      <c r="J1430">
        <v>1025</v>
      </c>
      <c r="K1430">
        <v>5</v>
      </c>
    </row>
    <row r="1431" spans="1:11" x14ac:dyDescent="0.25">
      <c r="A1431" s="1">
        <v>42095.59652777778</v>
      </c>
      <c r="B1431" s="3">
        <f t="shared" si="132"/>
        <v>2015</v>
      </c>
      <c r="C1431" s="3">
        <f t="shared" si="133"/>
        <v>4</v>
      </c>
      <c r="D1431" s="3">
        <f t="shared" si="134"/>
        <v>14</v>
      </c>
      <c r="E1431" s="3">
        <f t="shared" si="135"/>
        <v>1</v>
      </c>
      <c r="F1431" s="3" t="str">
        <f t="shared" si="136"/>
        <v>20154141</v>
      </c>
      <c r="G1431">
        <f t="shared" si="131"/>
        <v>10.931707317073002</v>
      </c>
      <c r="H1431">
        <v>0.09</v>
      </c>
      <c r="I1431">
        <v>0.51</v>
      </c>
      <c r="J1431">
        <v>1025</v>
      </c>
      <c r="K1431">
        <v>5</v>
      </c>
    </row>
    <row r="1432" spans="1:11" x14ac:dyDescent="0.25">
      <c r="A1432" s="1">
        <v>42095.597222222219</v>
      </c>
      <c r="B1432" s="3">
        <f t="shared" si="132"/>
        <v>2015</v>
      </c>
      <c r="C1432" s="3">
        <f t="shared" si="133"/>
        <v>4</v>
      </c>
      <c r="D1432" s="3">
        <f t="shared" si="134"/>
        <v>14</v>
      </c>
      <c r="E1432" s="3">
        <f t="shared" si="135"/>
        <v>1</v>
      </c>
      <c r="F1432" s="3" t="str">
        <f t="shared" si="136"/>
        <v>20154141</v>
      </c>
      <c r="G1432">
        <f t="shared" si="131"/>
        <v>10.936585365853489</v>
      </c>
      <c r="H1432">
        <v>0.09</v>
      </c>
      <c r="I1432">
        <v>0.51</v>
      </c>
      <c r="J1432">
        <v>1025</v>
      </c>
      <c r="K1432">
        <v>5</v>
      </c>
    </row>
    <row r="1433" spans="1:11" x14ac:dyDescent="0.25">
      <c r="A1433" s="1">
        <v>42095.597916666666</v>
      </c>
      <c r="B1433" s="3">
        <f t="shared" si="132"/>
        <v>2015</v>
      </c>
      <c r="C1433" s="3">
        <f t="shared" si="133"/>
        <v>4</v>
      </c>
      <c r="D1433" s="3">
        <f t="shared" si="134"/>
        <v>14</v>
      </c>
      <c r="E1433" s="3">
        <f t="shared" si="135"/>
        <v>1</v>
      </c>
      <c r="F1433" s="3" t="str">
        <f t="shared" si="136"/>
        <v>20154141</v>
      </c>
      <c r="G1433">
        <f t="shared" si="131"/>
        <v>10.941463414633976</v>
      </c>
      <c r="H1433">
        <v>0.09</v>
      </c>
      <c r="I1433">
        <v>0.51</v>
      </c>
      <c r="J1433">
        <v>1025</v>
      </c>
      <c r="K1433">
        <v>5</v>
      </c>
    </row>
    <row r="1434" spans="1:11" x14ac:dyDescent="0.25">
      <c r="A1434" s="1">
        <v>42095.598611111112</v>
      </c>
      <c r="B1434" s="3">
        <f t="shared" si="132"/>
        <v>2015</v>
      </c>
      <c r="C1434" s="3">
        <f t="shared" si="133"/>
        <v>4</v>
      </c>
      <c r="D1434" s="3">
        <f t="shared" si="134"/>
        <v>14</v>
      </c>
      <c r="E1434" s="3">
        <f t="shared" si="135"/>
        <v>1</v>
      </c>
      <c r="F1434" s="3" t="str">
        <f t="shared" si="136"/>
        <v>20154141</v>
      </c>
      <c r="G1434">
        <f t="shared" ref="G1434:G1445" si="137">G1433+1/205</f>
        <v>10.946341463414463</v>
      </c>
      <c r="H1434">
        <v>0.09</v>
      </c>
      <c r="I1434">
        <v>0.51</v>
      </c>
      <c r="J1434">
        <v>1025</v>
      </c>
      <c r="K1434">
        <v>5</v>
      </c>
    </row>
    <row r="1435" spans="1:11" x14ac:dyDescent="0.25">
      <c r="A1435" s="1">
        <v>42095.599305555559</v>
      </c>
      <c r="B1435" s="3">
        <f t="shared" si="132"/>
        <v>2015</v>
      </c>
      <c r="C1435" s="3">
        <f t="shared" si="133"/>
        <v>4</v>
      </c>
      <c r="D1435" s="3">
        <f t="shared" si="134"/>
        <v>14</v>
      </c>
      <c r="E1435" s="3">
        <f t="shared" si="135"/>
        <v>1</v>
      </c>
      <c r="F1435" s="3" t="str">
        <f t="shared" si="136"/>
        <v>20154141</v>
      </c>
      <c r="G1435">
        <f t="shared" si="137"/>
        <v>10.95121951219495</v>
      </c>
      <c r="H1435">
        <v>0.09</v>
      </c>
      <c r="I1435">
        <v>0.51</v>
      </c>
      <c r="J1435">
        <v>1025</v>
      </c>
      <c r="K1435">
        <v>5</v>
      </c>
    </row>
    <row r="1436" spans="1:11" x14ac:dyDescent="0.25">
      <c r="A1436" s="1">
        <v>42095.6</v>
      </c>
      <c r="B1436" s="3">
        <f t="shared" si="132"/>
        <v>2015</v>
      </c>
      <c r="C1436" s="3">
        <f t="shared" si="133"/>
        <v>4</v>
      </c>
      <c r="D1436" s="3">
        <f t="shared" si="134"/>
        <v>14</v>
      </c>
      <c r="E1436" s="3">
        <f t="shared" si="135"/>
        <v>1</v>
      </c>
      <c r="F1436" s="3" t="str">
        <f t="shared" si="136"/>
        <v>20154141</v>
      </c>
      <c r="G1436">
        <f t="shared" si="137"/>
        <v>10.956097560975437</v>
      </c>
      <c r="H1436">
        <v>0.09</v>
      </c>
      <c r="I1436">
        <v>0.51</v>
      </c>
      <c r="J1436">
        <v>1025</v>
      </c>
      <c r="K1436">
        <v>5</v>
      </c>
    </row>
    <row r="1437" spans="1:11" x14ac:dyDescent="0.25">
      <c r="A1437" s="1">
        <v>42095.600694444445</v>
      </c>
      <c r="B1437" s="3">
        <f t="shared" si="132"/>
        <v>2015</v>
      </c>
      <c r="C1437" s="3">
        <f t="shared" si="133"/>
        <v>4</v>
      </c>
      <c r="D1437" s="3">
        <f t="shared" si="134"/>
        <v>14</v>
      </c>
      <c r="E1437" s="3">
        <f t="shared" si="135"/>
        <v>1</v>
      </c>
      <c r="F1437" s="3" t="str">
        <f t="shared" si="136"/>
        <v>20154141</v>
      </c>
      <c r="G1437">
        <f t="shared" si="137"/>
        <v>10.960975609755923</v>
      </c>
      <c r="H1437">
        <v>0.09</v>
      </c>
      <c r="I1437">
        <v>0.51</v>
      </c>
      <c r="J1437">
        <v>1025</v>
      </c>
      <c r="K1437">
        <v>5</v>
      </c>
    </row>
    <row r="1438" spans="1:11" x14ac:dyDescent="0.25">
      <c r="A1438" s="1">
        <v>42095.601388888892</v>
      </c>
      <c r="B1438" s="3">
        <f t="shared" si="132"/>
        <v>2015</v>
      </c>
      <c r="C1438" s="3">
        <f t="shared" si="133"/>
        <v>4</v>
      </c>
      <c r="D1438" s="3">
        <f t="shared" si="134"/>
        <v>14</v>
      </c>
      <c r="E1438" s="3">
        <f t="shared" si="135"/>
        <v>1</v>
      </c>
      <c r="F1438" s="3" t="str">
        <f t="shared" si="136"/>
        <v>20154141</v>
      </c>
      <c r="G1438">
        <f t="shared" si="137"/>
        <v>10.96585365853641</v>
      </c>
      <c r="H1438">
        <v>0.09</v>
      </c>
      <c r="I1438">
        <v>0.51</v>
      </c>
      <c r="J1438">
        <v>1025</v>
      </c>
      <c r="K1438">
        <v>5</v>
      </c>
    </row>
    <row r="1439" spans="1:11" x14ac:dyDescent="0.25">
      <c r="A1439" s="1">
        <v>42095.602083333331</v>
      </c>
      <c r="B1439" s="3">
        <f t="shared" si="132"/>
        <v>2015</v>
      </c>
      <c r="C1439" s="3">
        <f t="shared" si="133"/>
        <v>4</v>
      </c>
      <c r="D1439" s="3">
        <f t="shared" si="134"/>
        <v>14</v>
      </c>
      <c r="E1439" s="3">
        <f t="shared" si="135"/>
        <v>1</v>
      </c>
      <c r="F1439" s="3" t="str">
        <f t="shared" si="136"/>
        <v>20154141</v>
      </c>
      <c r="G1439">
        <f t="shared" si="137"/>
        <v>10.970731707316897</v>
      </c>
      <c r="H1439">
        <v>0.09</v>
      </c>
      <c r="I1439">
        <v>0.51</v>
      </c>
      <c r="J1439">
        <v>1025</v>
      </c>
      <c r="K1439">
        <v>5</v>
      </c>
    </row>
    <row r="1440" spans="1:11" x14ac:dyDescent="0.25">
      <c r="A1440" s="1">
        <v>42095.602777777778</v>
      </c>
      <c r="B1440" s="3">
        <f t="shared" si="132"/>
        <v>2015</v>
      </c>
      <c r="C1440" s="3">
        <f t="shared" si="133"/>
        <v>4</v>
      </c>
      <c r="D1440" s="3">
        <f t="shared" si="134"/>
        <v>14</v>
      </c>
      <c r="E1440" s="3">
        <f t="shared" si="135"/>
        <v>1</v>
      </c>
      <c r="F1440" s="3" t="str">
        <f t="shared" si="136"/>
        <v>20154141</v>
      </c>
      <c r="G1440">
        <f t="shared" si="137"/>
        <v>10.975609756097384</v>
      </c>
      <c r="H1440">
        <v>0.09</v>
      </c>
      <c r="I1440">
        <v>0.51</v>
      </c>
      <c r="J1440">
        <v>1025</v>
      </c>
      <c r="K1440">
        <v>5</v>
      </c>
    </row>
    <row r="1441" spans="1:11" x14ac:dyDescent="0.25">
      <c r="A1441" s="1">
        <v>42095.603472222225</v>
      </c>
      <c r="B1441" s="3">
        <f t="shared" si="132"/>
        <v>2015</v>
      </c>
      <c r="C1441" s="3">
        <f t="shared" si="133"/>
        <v>4</v>
      </c>
      <c r="D1441" s="3">
        <f t="shared" si="134"/>
        <v>14</v>
      </c>
      <c r="E1441" s="3">
        <f t="shared" si="135"/>
        <v>1</v>
      </c>
      <c r="F1441" s="3" t="str">
        <f t="shared" si="136"/>
        <v>20154141</v>
      </c>
      <c r="G1441">
        <f t="shared" si="137"/>
        <v>10.980487804877871</v>
      </c>
      <c r="H1441">
        <v>0.09</v>
      </c>
      <c r="I1441">
        <v>0.51</v>
      </c>
      <c r="J1441">
        <v>1025</v>
      </c>
      <c r="K1441">
        <v>5</v>
      </c>
    </row>
    <row r="1442" spans="1:11" x14ac:dyDescent="0.25">
      <c r="A1442" s="1">
        <v>42095.604166666664</v>
      </c>
      <c r="B1442" s="3">
        <f t="shared" si="132"/>
        <v>2015</v>
      </c>
      <c r="C1442" s="3">
        <f t="shared" si="133"/>
        <v>4</v>
      </c>
      <c r="D1442" s="3">
        <f t="shared" si="134"/>
        <v>14</v>
      </c>
      <c r="E1442" s="3">
        <f t="shared" si="135"/>
        <v>1</v>
      </c>
      <c r="F1442" s="3" t="str">
        <f t="shared" si="136"/>
        <v>20154141</v>
      </c>
      <c r="G1442">
        <f t="shared" si="137"/>
        <v>10.985365853658358</v>
      </c>
      <c r="H1442">
        <v>0.09</v>
      </c>
      <c r="I1442">
        <v>0.51</v>
      </c>
      <c r="J1442">
        <v>1025</v>
      </c>
      <c r="K1442">
        <v>5</v>
      </c>
    </row>
    <row r="1443" spans="1:11" x14ac:dyDescent="0.25">
      <c r="A1443" s="1">
        <v>42095.604861111111</v>
      </c>
      <c r="B1443" s="3">
        <f t="shared" si="132"/>
        <v>2015</v>
      </c>
      <c r="C1443" s="3">
        <f t="shared" si="133"/>
        <v>4</v>
      </c>
      <c r="D1443" s="3">
        <f t="shared" si="134"/>
        <v>14</v>
      </c>
      <c r="E1443" s="3">
        <f t="shared" si="135"/>
        <v>1</v>
      </c>
      <c r="F1443" s="3" t="str">
        <f t="shared" si="136"/>
        <v>20154141</v>
      </c>
      <c r="G1443">
        <f t="shared" si="137"/>
        <v>10.990243902438845</v>
      </c>
      <c r="H1443">
        <v>0.09</v>
      </c>
      <c r="I1443">
        <v>0.51</v>
      </c>
      <c r="J1443">
        <v>1025</v>
      </c>
      <c r="K1443">
        <v>5</v>
      </c>
    </row>
    <row r="1444" spans="1:11" x14ac:dyDescent="0.25">
      <c r="A1444" s="1">
        <v>42095.605555555558</v>
      </c>
      <c r="B1444" s="3">
        <f t="shared" si="132"/>
        <v>2015</v>
      </c>
      <c r="C1444" s="3">
        <f t="shared" si="133"/>
        <v>4</v>
      </c>
      <c r="D1444" s="3">
        <f t="shared" si="134"/>
        <v>14</v>
      </c>
      <c r="E1444" s="3">
        <f t="shared" si="135"/>
        <v>1</v>
      </c>
      <c r="F1444" s="3" t="str">
        <f t="shared" si="136"/>
        <v>20154141</v>
      </c>
      <c r="G1444">
        <f t="shared" si="137"/>
        <v>10.995121951219332</v>
      </c>
      <c r="H1444">
        <v>0.09</v>
      </c>
      <c r="I1444">
        <v>0.51</v>
      </c>
      <c r="J1444">
        <v>1025</v>
      </c>
      <c r="K1444">
        <v>5</v>
      </c>
    </row>
    <row r="1445" spans="1:11" x14ac:dyDescent="0.25">
      <c r="A1445" s="1">
        <v>42095.606249999997</v>
      </c>
      <c r="B1445" s="3">
        <f t="shared" si="132"/>
        <v>2015</v>
      </c>
      <c r="C1445" s="3">
        <f t="shared" si="133"/>
        <v>4</v>
      </c>
      <c r="D1445" s="3">
        <f t="shared" si="134"/>
        <v>14</v>
      </c>
      <c r="E1445" s="3">
        <f t="shared" si="135"/>
        <v>1</v>
      </c>
      <c r="F1445" s="3" t="str">
        <f t="shared" si="136"/>
        <v>20154141</v>
      </c>
      <c r="G1445">
        <f t="shared" si="137"/>
        <v>10.999999999999819</v>
      </c>
      <c r="H1445">
        <v>0.09</v>
      </c>
      <c r="I1445">
        <v>0.51</v>
      </c>
      <c r="J1445">
        <v>1025</v>
      </c>
      <c r="K1445">
        <v>5</v>
      </c>
    </row>
    <row r="1446" spans="1:11" x14ac:dyDescent="0.25">
      <c r="A1446" s="1">
        <v>42095.606944444444</v>
      </c>
      <c r="B1446" s="3">
        <f t="shared" si="132"/>
        <v>2015</v>
      </c>
      <c r="C1446" s="3">
        <f t="shared" si="133"/>
        <v>4</v>
      </c>
      <c r="D1446" s="3">
        <f t="shared" si="134"/>
        <v>14</v>
      </c>
      <c r="E1446" s="3">
        <f t="shared" si="135"/>
        <v>1</v>
      </c>
      <c r="F1446" s="3" t="str">
        <f t="shared" si="136"/>
        <v>20154141</v>
      </c>
      <c r="G1446">
        <v>11</v>
      </c>
      <c r="H1446">
        <v>0.09</v>
      </c>
      <c r="I1446">
        <v>0.51</v>
      </c>
      <c r="J1446">
        <v>1025</v>
      </c>
      <c r="K1446">
        <v>5</v>
      </c>
    </row>
    <row r="1447" spans="1:11" x14ac:dyDescent="0.25">
      <c r="A1447" s="1">
        <v>42103.344444444447</v>
      </c>
      <c r="B1447" s="3">
        <f t="shared" si="132"/>
        <v>2015</v>
      </c>
      <c r="C1447" s="3">
        <f t="shared" si="133"/>
        <v>4</v>
      </c>
      <c r="D1447" s="3">
        <f t="shared" si="134"/>
        <v>8</v>
      </c>
      <c r="E1447" s="3">
        <f t="shared" si="135"/>
        <v>9</v>
      </c>
      <c r="F1447" s="3" t="str">
        <f t="shared" si="136"/>
        <v>2015489</v>
      </c>
      <c r="G1447">
        <v>7</v>
      </c>
      <c r="H1447">
        <v>0</v>
      </c>
      <c r="I1447">
        <v>0.7</v>
      </c>
      <c r="J1447">
        <v>1027</v>
      </c>
      <c r="K1447">
        <v>1</v>
      </c>
    </row>
    <row r="1448" spans="1:11" x14ac:dyDescent="0.25">
      <c r="A1448" s="1">
        <v>42103.345138888886</v>
      </c>
      <c r="B1448" s="3">
        <f t="shared" si="132"/>
        <v>2015</v>
      </c>
      <c r="C1448" s="3">
        <f t="shared" si="133"/>
        <v>4</v>
      </c>
      <c r="D1448" s="3">
        <f t="shared" si="134"/>
        <v>8</v>
      </c>
      <c r="E1448" s="3">
        <f t="shared" si="135"/>
        <v>9</v>
      </c>
      <c r="F1448" s="3" t="str">
        <f t="shared" si="136"/>
        <v>2015489</v>
      </c>
      <c r="G1448">
        <f>G1447+8/254</f>
        <v>7.0314960629921259</v>
      </c>
      <c r="H1448">
        <v>0</v>
      </c>
      <c r="I1448">
        <v>0.7</v>
      </c>
      <c r="J1448">
        <v>1027</v>
      </c>
      <c r="K1448">
        <v>1</v>
      </c>
    </row>
    <row r="1449" spans="1:11" x14ac:dyDescent="0.25">
      <c r="A1449" s="1">
        <v>42103.345833333333</v>
      </c>
      <c r="B1449" s="3">
        <f t="shared" si="132"/>
        <v>2015</v>
      </c>
      <c r="C1449" s="3">
        <f t="shared" si="133"/>
        <v>4</v>
      </c>
      <c r="D1449" s="3">
        <f t="shared" si="134"/>
        <v>8</v>
      </c>
      <c r="E1449" s="3">
        <f t="shared" si="135"/>
        <v>9</v>
      </c>
      <c r="F1449" s="3" t="str">
        <f t="shared" si="136"/>
        <v>2015489</v>
      </c>
      <c r="G1449">
        <f t="shared" ref="G1449:G1512" si="138">G1448+8/254</f>
        <v>7.0629921259842519</v>
      </c>
      <c r="H1449">
        <v>0</v>
      </c>
      <c r="I1449">
        <v>0.7</v>
      </c>
      <c r="J1449">
        <v>1027</v>
      </c>
      <c r="K1449">
        <v>1</v>
      </c>
    </row>
    <row r="1450" spans="1:11" x14ac:dyDescent="0.25">
      <c r="A1450" s="1">
        <v>42103.34652777778</v>
      </c>
      <c r="B1450" s="3">
        <f t="shared" si="132"/>
        <v>2015</v>
      </c>
      <c r="C1450" s="3">
        <f t="shared" si="133"/>
        <v>4</v>
      </c>
      <c r="D1450" s="3">
        <f t="shared" si="134"/>
        <v>8</v>
      </c>
      <c r="E1450" s="3">
        <f t="shared" si="135"/>
        <v>9</v>
      </c>
      <c r="F1450" s="3" t="str">
        <f t="shared" si="136"/>
        <v>2015489</v>
      </c>
      <c r="G1450">
        <f t="shared" si="138"/>
        <v>7.0944881889763778</v>
      </c>
      <c r="H1450">
        <v>0</v>
      </c>
      <c r="I1450">
        <v>0.7</v>
      </c>
      <c r="J1450">
        <v>1027</v>
      </c>
      <c r="K1450">
        <v>1</v>
      </c>
    </row>
    <row r="1451" spans="1:11" x14ac:dyDescent="0.25">
      <c r="A1451" s="1">
        <v>42103.347222222219</v>
      </c>
      <c r="B1451" s="3">
        <f t="shared" si="132"/>
        <v>2015</v>
      </c>
      <c r="C1451" s="3">
        <f t="shared" si="133"/>
        <v>4</v>
      </c>
      <c r="D1451" s="3">
        <f t="shared" si="134"/>
        <v>8</v>
      </c>
      <c r="E1451" s="3">
        <f t="shared" si="135"/>
        <v>9</v>
      </c>
      <c r="F1451" s="3" t="str">
        <f t="shared" si="136"/>
        <v>2015489</v>
      </c>
      <c r="G1451">
        <f t="shared" si="138"/>
        <v>7.1259842519685037</v>
      </c>
      <c r="H1451">
        <v>0</v>
      </c>
      <c r="I1451">
        <v>0.7</v>
      </c>
      <c r="J1451">
        <v>1027</v>
      </c>
      <c r="K1451">
        <v>1</v>
      </c>
    </row>
    <row r="1452" spans="1:11" x14ac:dyDescent="0.25">
      <c r="A1452" s="1">
        <v>42103.347916666666</v>
      </c>
      <c r="B1452" s="3">
        <f t="shared" si="132"/>
        <v>2015</v>
      </c>
      <c r="C1452" s="3">
        <f t="shared" si="133"/>
        <v>4</v>
      </c>
      <c r="D1452" s="3">
        <f t="shared" si="134"/>
        <v>8</v>
      </c>
      <c r="E1452" s="3">
        <f t="shared" si="135"/>
        <v>9</v>
      </c>
      <c r="F1452" s="3" t="str">
        <f t="shared" si="136"/>
        <v>2015489</v>
      </c>
      <c r="G1452">
        <f t="shared" si="138"/>
        <v>7.1574803149606296</v>
      </c>
      <c r="H1452">
        <v>0</v>
      </c>
      <c r="I1452">
        <v>0.7</v>
      </c>
      <c r="J1452">
        <v>1027</v>
      </c>
      <c r="K1452">
        <v>1</v>
      </c>
    </row>
    <row r="1453" spans="1:11" x14ac:dyDescent="0.25">
      <c r="A1453" s="1">
        <v>42103.348611111112</v>
      </c>
      <c r="B1453" s="3">
        <f t="shared" si="132"/>
        <v>2015</v>
      </c>
      <c r="C1453" s="3">
        <f t="shared" si="133"/>
        <v>4</v>
      </c>
      <c r="D1453" s="3">
        <f t="shared" si="134"/>
        <v>8</v>
      </c>
      <c r="E1453" s="3">
        <f t="shared" si="135"/>
        <v>9</v>
      </c>
      <c r="F1453" s="3" t="str">
        <f t="shared" si="136"/>
        <v>2015489</v>
      </c>
      <c r="G1453">
        <f t="shared" si="138"/>
        <v>7.1889763779527556</v>
      </c>
      <c r="H1453">
        <v>0</v>
      </c>
      <c r="I1453">
        <v>0.7</v>
      </c>
      <c r="J1453">
        <v>1027</v>
      </c>
      <c r="K1453">
        <v>1</v>
      </c>
    </row>
    <row r="1454" spans="1:11" x14ac:dyDescent="0.25">
      <c r="A1454" s="1">
        <v>42103.349305555559</v>
      </c>
      <c r="B1454" s="3">
        <f t="shared" si="132"/>
        <v>2015</v>
      </c>
      <c r="C1454" s="3">
        <f t="shared" si="133"/>
        <v>4</v>
      </c>
      <c r="D1454" s="3">
        <f t="shared" si="134"/>
        <v>8</v>
      </c>
      <c r="E1454" s="3">
        <f t="shared" si="135"/>
        <v>9</v>
      </c>
      <c r="F1454" s="3" t="str">
        <f t="shared" si="136"/>
        <v>2015489</v>
      </c>
      <c r="G1454">
        <f t="shared" si="138"/>
        <v>7.2204724409448815</v>
      </c>
      <c r="H1454">
        <v>0</v>
      </c>
      <c r="I1454">
        <v>0.7</v>
      </c>
      <c r="J1454">
        <v>1027</v>
      </c>
      <c r="K1454">
        <v>1</v>
      </c>
    </row>
    <row r="1455" spans="1:11" x14ac:dyDescent="0.25">
      <c r="A1455" s="1">
        <v>42103.35</v>
      </c>
      <c r="B1455" s="3">
        <f t="shared" si="132"/>
        <v>2015</v>
      </c>
      <c r="C1455" s="3">
        <f t="shared" si="133"/>
        <v>4</v>
      </c>
      <c r="D1455" s="3">
        <f t="shared" si="134"/>
        <v>8</v>
      </c>
      <c r="E1455" s="3">
        <f t="shared" si="135"/>
        <v>9</v>
      </c>
      <c r="F1455" s="3" t="str">
        <f t="shared" si="136"/>
        <v>2015489</v>
      </c>
      <c r="G1455">
        <f t="shared" si="138"/>
        <v>7.2519685039370074</v>
      </c>
      <c r="H1455">
        <v>0</v>
      </c>
      <c r="I1455">
        <v>0.7</v>
      </c>
      <c r="J1455">
        <v>1027</v>
      </c>
      <c r="K1455">
        <v>1</v>
      </c>
    </row>
    <row r="1456" spans="1:11" x14ac:dyDescent="0.25">
      <c r="A1456" s="1">
        <v>42103.350694444445</v>
      </c>
      <c r="B1456" s="3">
        <f t="shared" si="132"/>
        <v>2015</v>
      </c>
      <c r="C1456" s="3">
        <f t="shared" si="133"/>
        <v>4</v>
      </c>
      <c r="D1456" s="3">
        <f t="shared" si="134"/>
        <v>8</v>
      </c>
      <c r="E1456" s="3">
        <f t="shared" si="135"/>
        <v>9</v>
      </c>
      <c r="F1456" s="3" t="str">
        <f t="shared" si="136"/>
        <v>2015489</v>
      </c>
      <c r="G1456">
        <f t="shared" si="138"/>
        <v>7.2834645669291334</v>
      </c>
      <c r="H1456">
        <v>0</v>
      </c>
      <c r="I1456">
        <v>0.7</v>
      </c>
      <c r="J1456">
        <v>1027</v>
      </c>
      <c r="K1456">
        <v>1</v>
      </c>
    </row>
    <row r="1457" spans="1:11" x14ac:dyDescent="0.25">
      <c r="A1457" s="1">
        <v>42103.351388888892</v>
      </c>
      <c r="B1457" s="3">
        <f t="shared" si="132"/>
        <v>2015</v>
      </c>
      <c r="C1457" s="3">
        <f t="shared" si="133"/>
        <v>4</v>
      </c>
      <c r="D1457" s="3">
        <f t="shared" si="134"/>
        <v>8</v>
      </c>
      <c r="E1457" s="3">
        <f t="shared" si="135"/>
        <v>9</v>
      </c>
      <c r="F1457" s="3" t="str">
        <f t="shared" si="136"/>
        <v>2015489</v>
      </c>
      <c r="G1457">
        <f t="shared" si="138"/>
        <v>7.3149606299212593</v>
      </c>
      <c r="H1457">
        <v>0</v>
      </c>
      <c r="I1457">
        <v>0.7</v>
      </c>
      <c r="J1457">
        <v>1027</v>
      </c>
      <c r="K1457">
        <v>1</v>
      </c>
    </row>
    <row r="1458" spans="1:11" x14ac:dyDescent="0.25">
      <c r="A1458" s="1">
        <v>42103.352083333331</v>
      </c>
      <c r="B1458" s="3">
        <f t="shared" si="132"/>
        <v>2015</v>
      </c>
      <c r="C1458" s="3">
        <f t="shared" si="133"/>
        <v>4</v>
      </c>
      <c r="D1458" s="3">
        <f t="shared" si="134"/>
        <v>8</v>
      </c>
      <c r="E1458" s="3">
        <f t="shared" si="135"/>
        <v>9</v>
      </c>
      <c r="F1458" s="3" t="str">
        <f t="shared" si="136"/>
        <v>2015489</v>
      </c>
      <c r="G1458">
        <f t="shared" si="138"/>
        <v>7.3464566929133852</v>
      </c>
      <c r="H1458">
        <v>0</v>
      </c>
      <c r="I1458">
        <v>0.7</v>
      </c>
      <c r="J1458">
        <v>1027</v>
      </c>
      <c r="K1458">
        <v>1</v>
      </c>
    </row>
    <row r="1459" spans="1:11" x14ac:dyDescent="0.25">
      <c r="A1459" s="1">
        <v>42103.352777777778</v>
      </c>
      <c r="B1459" s="3">
        <f t="shared" si="132"/>
        <v>2015</v>
      </c>
      <c r="C1459" s="3">
        <f t="shared" si="133"/>
        <v>4</v>
      </c>
      <c r="D1459" s="3">
        <f t="shared" si="134"/>
        <v>8</v>
      </c>
      <c r="E1459" s="3">
        <f t="shared" si="135"/>
        <v>9</v>
      </c>
      <c r="F1459" s="3" t="str">
        <f t="shared" si="136"/>
        <v>2015489</v>
      </c>
      <c r="G1459">
        <f t="shared" si="138"/>
        <v>7.3779527559055111</v>
      </c>
      <c r="H1459">
        <v>0</v>
      </c>
      <c r="I1459">
        <v>0.7</v>
      </c>
      <c r="J1459">
        <v>1027</v>
      </c>
      <c r="K1459">
        <v>1</v>
      </c>
    </row>
    <row r="1460" spans="1:11" x14ac:dyDescent="0.25">
      <c r="A1460" s="1">
        <v>42103.353472222225</v>
      </c>
      <c r="B1460" s="3">
        <f t="shared" si="132"/>
        <v>2015</v>
      </c>
      <c r="C1460" s="3">
        <f t="shared" si="133"/>
        <v>4</v>
      </c>
      <c r="D1460" s="3">
        <f t="shared" si="134"/>
        <v>8</v>
      </c>
      <c r="E1460" s="3">
        <f t="shared" si="135"/>
        <v>9</v>
      </c>
      <c r="F1460" s="3" t="str">
        <f t="shared" si="136"/>
        <v>2015489</v>
      </c>
      <c r="G1460">
        <f t="shared" si="138"/>
        <v>7.4094488188976371</v>
      </c>
      <c r="H1460">
        <v>0</v>
      </c>
      <c r="I1460">
        <v>0.7</v>
      </c>
      <c r="J1460">
        <v>1027</v>
      </c>
      <c r="K1460">
        <v>1</v>
      </c>
    </row>
    <row r="1461" spans="1:11" x14ac:dyDescent="0.25">
      <c r="A1461" s="1">
        <v>42103.354166666664</v>
      </c>
      <c r="B1461" s="3">
        <f t="shared" si="132"/>
        <v>2015</v>
      </c>
      <c r="C1461" s="3">
        <f t="shared" si="133"/>
        <v>4</v>
      </c>
      <c r="D1461" s="3">
        <f t="shared" si="134"/>
        <v>8</v>
      </c>
      <c r="E1461" s="3">
        <f t="shared" si="135"/>
        <v>9</v>
      </c>
      <c r="F1461" s="3" t="str">
        <f t="shared" si="136"/>
        <v>2015489</v>
      </c>
      <c r="G1461">
        <f t="shared" si="138"/>
        <v>7.440944881889763</v>
      </c>
      <c r="H1461">
        <v>0</v>
      </c>
      <c r="I1461">
        <v>0.7</v>
      </c>
      <c r="J1461">
        <v>1027</v>
      </c>
      <c r="K1461">
        <v>1</v>
      </c>
    </row>
    <row r="1462" spans="1:11" x14ac:dyDescent="0.25">
      <c r="A1462" s="1">
        <v>42103.354861111111</v>
      </c>
      <c r="B1462" s="3">
        <f t="shared" si="132"/>
        <v>2015</v>
      </c>
      <c r="C1462" s="3">
        <f t="shared" si="133"/>
        <v>4</v>
      </c>
      <c r="D1462" s="3">
        <f t="shared" si="134"/>
        <v>8</v>
      </c>
      <c r="E1462" s="3">
        <f t="shared" si="135"/>
        <v>9</v>
      </c>
      <c r="F1462" s="3" t="str">
        <f t="shared" si="136"/>
        <v>2015489</v>
      </c>
      <c r="G1462">
        <f t="shared" si="138"/>
        <v>7.4724409448818889</v>
      </c>
      <c r="H1462">
        <v>0</v>
      </c>
      <c r="I1462">
        <v>0.7</v>
      </c>
      <c r="J1462">
        <v>1027</v>
      </c>
      <c r="K1462">
        <v>1</v>
      </c>
    </row>
    <row r="1463" spans="1:11" x14ac:dyDescent="0.25">
      <c r="A1463" s="1">
        <v>42103.355555555558</v>
      </c>
      <c r="B1463" s="3">
        <f t="shared" si="132"/>
        <v>2015</v>
      </c>
      <c r="C1463" s="3">
        <f t="shared" si="133"/>
        <v>4</v>
      </c>
      <c r="D1463" s="3">
        <f t="shared" si="134"/>
        <v>8</v>
      </c>
      <c r="E1463" s="3">
        <f t="shared" si="135"/>
        <v>9</v>
      </c>
      <c r="F1463" s="3" t="str">
        <f t="shared" si="136"/>
        <v>2015489</v>
      </c>
      <c r="G1463">
        <f t="shared" si="138"/>
        <v>7.5039370078740149</v>
      </c>
      <c r="H1463">
        <v>0</v>
      </c>
      <c r="I1463">
        <v>0.7</v>
      </c>
      <c r="J1463">
        <v>1027</v>
      </c>
      <c r="K1463">
        <v>1</v>
      </c>
    </row>
    <row r="1464" spans="1:11" x14ac:dyDescent="0.25">
      <c r="A1464" s="1">
        <v>42103.356249999997</v>
      </c>
      <c r="B1464" s="3">
        <f t="shared" si="132"/>
        <v>2015</v>
      </c>
      <c r="C1464" s="3">
        <f t="shared" si="133"/>
        <v>4</v>
      </c>
      <c r="D1464" s="3">
        <f t="shared" si="134"/>
        <v>8</v>
      </c>
      <c r="E1464" s="3">
        <f t="shared" si="135"/>
        <v>9</v>
      </c>
      <c r="F1464" s="3" t="str">
        <f t="shared" si="136"/>
        <v>2015489</v>
      </c>
      <c r="G1464">
        <f t="shared" si="138"/>
        <v>7.5354330708661408</v>
      </c>
      <c r="H1464">
        <v>0</v>
      </c>
      <c r="I1464">
        <v>0.7</v>
      </c>
      <c r="J1464">
        <v>1027</v>
      </c>
      <c r="K1464">
        <v>1</v>
      </c>
    </row>
    <row r="1465" spans="1:11" x14ac:dyDescent="0.25">
      <c r="A1465" s="1">
        <v>42103.356944444444</v>
      </c>
      <c r="B1465" s="3">
        <f t="shared" si="132"/>
        <v>2015</v>
      </c>
      <c r="C1465" s="3">
        <f t="shared" si="133"/>
        <v>4</v>
      </c>
      <c r="D1465" s="3">
        <f t="shared" si="134"/>
        <v>8</v>
      </c>
      <c r="E1465" s="3">
        <f t="shared" si="135"/>
        <v>9</v>
      </c>
      <c r="F1465" s="3" t="str">
        <f t="shared" si="136"/>
        <v>2015489</v>
      </c>
      <c r="G1465">
        <f t="shared" si="138"/>
        <v>7.5669291338582667</v>
      </c>
      <c r="H1465">
        <v>0</v>
      </c>
      <c r="I1465">
        <v>0.7</v>
      </c>
      <c r="J1465">
        <v>1027</v>
      </c>
      <c r="K1465">
        <v>1</v>
      </c>
    </row>
    <row r="1466" spans="1:11" x14ac:dyDescent="0.25">
      <c r="A1466" s="1">
        <v>42103.357638888891</v>
      </c>
      <c r="B1466" s="3">
        <f t="shared" si="132"/>
        <v>2015</v>
      </c>
      <c r="C1466" s="3">
        <f t="shared" si="133"/>
        <v>4</v>
      </c>
      <c r="D1466" s="3">
        <f t="shared" si="134"/>
        <v>8</v>
      </c>
      <c r="E1466" s="3">
        <f t="shared" si="135"/>
        <v>9</v>
      </c>
      <c r="F1466" s="3" t="str">
        <f t="shared" si="136"/>
        <v>2015489</v>
      </c>
      <c r="G1466">
        <f t="shared" si="138"/>
        <v>7.5984251968503926</v>
      </c>
      <c r="H1466">
        <v>0</v>
      </c>
      <c r="I1466">
        <v>0.7</v>
      </c>
      <c r="J1466">
        <v>1027</v>
      </c>
      <c r="K1466">
        <v>1</v>
      </c>
    </row>
    <row r="1467" spans="1:11" x14ac:dyDescent="0.25">
      <c r="A1467" s="1">
        <v>42103.35833333333</v>
      </c>
      <c r="B1467" s="3">
        <f t="shared" si="132"/>
        <v>2015</v>
      </c>
      <c r="C1467" s="3">
        <f t="shared" si="133"/>
        <v>4</v>
      </c>
      <c r="D1467" s="3">
        <f t="shared" si="134"/>
        <v>8</v>
      </c>
      <c r="E1467" s="3">
        <f t="shared" si="135"/>
        <v>9</v>
      </c>
      <c r="F1467" s="3" t="str">
        <f t="shared" si="136"/>
        <v>2015489</v>
      </c>
      <c r="G1467">
        <f t="shared" si="138"/>
        <v>7.6299212598425186</v>
      </c>
      <c r="H1467">
        <v>0</v>
      </c>
      <c r="I1467">
        <v>0.7</v>
      </c>
      <c r="J1467">
        <v>1027</v>
      </c>
      <c r="K1467">
        <v>1</v>
      </c>
    </row>
    <row r="1468" spans="1:11" x14ac:dyDescent="0.25">
      <c r="A1468" s="1">
        <v>42103.359027777777</v>
      </c>
      <c r="B1468" s="3">
        <f t="shared" si="132"/>
        <v>2015</v>
      </c>
      <c r="C1468" s="3">
        <f t="shared" si="133"/>
        <v>4</v>
      </c>
      <c r="D1468" s="3">
        <f t="shared" si="134"/>
        <v>8</v>
      </c>
      <c r="E1468" s="3">
        <f t="shared" si="135"/>
        <v>9</v>
      </c>
      <c r="F1468" s="3" t="str">
        <f t="shared" si="136"/>
        <v>2015489</v>
      </c>
      <c r="G1468">
        <f t="shared" si="138"/>
        <v>7.6614173228346445</v>
      </c>
      <c r="H1468">
        <v>0</v>
      </c>
      <c r="I1468">
        <v>0.7</v>
      </c>
      <c r="J1468">
        <v>1027</v>
      </c>
      <c r="K1468">
        <v>1</v>
      </c>
    </row>
    <row r="1469" spans="1:11" x14ac:dyDescent="0.25">
      <c r="A1469" s="1">
        <v>42103.359722222223</v>
      </c>
      <c r="B1469" s="3">
        <f t="shared" si="132"/>
        <v>2015</v>
      </c>
      <c r="C1469" s="3">
        <f t="shared" si="133"/>
        <v>4</v>
      </c>
      <c r="D1469" s="3">
        <f t="shared" si="134"/>
        <v>8</v>
      </c>
      <c r="E1469" s="3">
        <f t="shared" si="135"/>
        <v>9</v>
      </c>
      <c r="F1469" s="3" t="str">
        <f t="shared" si="136"/>
        <v>2015489</v>
      </c>
      <c r="G1469">
        <f t="shared" si="138"/>
        <v>7.6929133858267704</v>
      </c>
      <c r="H1469">
        <v>0</v>
      </c>
      <c r="I1469">
        <v>0.7</v>
      </c>
      <c r="J1469">
        <v>1027</v>
      </c>
      <c r="K1469">
        <v>1</v>
      </c>
    </row>
    <row r="1470" spans="1:11" x14ac:dyDescent="0.25">
      <c r="A1470" s="1">
        <v>42103.36041666667</v>
      </c>
      <c r="B1470" s="3">
        <f t="shared" si="132"/>
        <v>2015</v>
      </c>
      <c r="C1470" s="3">
        <f t="shared" si="133"/>
        <v>4</v>
      </c>
      <c r="D1470" s="3">
        <f t="shared" si="134"/>
        <v>8</v>
      </c>
      <c r="E1470" s="3">
        <f t="shared" si="135"/>
        <v>9</v>
      </c>
      <c r="F1470" s="3" t="str">
        <f t="shared" si="136"/>
        <v>2015489</v>
      </c>
      <c r="G1470">
        <f t="shared" si="138"/>
        <v>7.7244094488188964</v>
      </c>
      <c r="H1470">
        <v>0</v>
      </c>
      <c r="I1470">
        <v>0.7</v>
      </c>
      <c r="J1470">
        <v>1027</v>
      </c>
      <c r="K1470">
        <v>1</v>
      </c>
    </row>
    <row r="1471" spans="1:11" x14ac:dyDescent="0.25">
      <c r="A1471" s="1">
        <v>42103.361111111109</v>
      </c>
      <c r="B1471" s="3">
        <f t="shared" si="132"/>
        <v>2015</v>
      </c>
      <c r="C1471" s="3">
        <f t="shared" si="133"/>
        <v>4</v>
      </c>
      <c r="D1471" s="3">
        <f t="shared" si="134"/>
        <v>8</v>
      </c>
      <c r="E1471" s="3">
        <f t="shared" si="135"/>
        <v>9</v>
      </c>
      <c r="F1471" s="3" t="str">
        <f t="shared" si="136"/>
        <v>2015489</v>
      </c>
      <c r="G1471">
        <f t="shared" si="138"/>
        <v>7.7559055118110223</v>
      </c>
      <c r="H1471">
        <v>0</v>
      </c>
      <c r="I1471">
        <v>0.7</v>
      </c>
      <c r="J1471">
        <v>1027</v>
      </c>
      <c r="K1471">
        <v>1</v>
      </c>
    </row>
    <row r="1472" spans="1:11" x14ac:dyDescent="0.25">
      <c r="A1472" s="1">
        <v>42103.361805555556</v>
      </c>
      <c r="B1472" s="3">
        <f t="shared" si="132"/>
        <v>2015</v>
      </c>
      <c r="C1472" s="3">
        <f t="shared" si="133"/>
        <v>4</v>
      </c>
      <c r="D1472" s="3">
        <f t="shared" si="134"/>
        <v>8</v>
      </c>
      <c r="E1472" s="3">
        <f t="shared" si="135"/>
        <v>9</v>
      </c>
      <c r="F1472" s="3" t="str">
        <f t="shared" si="136"/>
        <v>2015489</v>
      </c>
      <c r="G1472">
        <f t="shared" si="138"/>
        <v>7.7874015748031482</v>
      </c>
      <c r="H1472">
        <v>0</v>
      </c>
      <c r="I1472">
        <v>0.7</v>
      </c>
      <c r="J1472">
        <v>1027</v>
      </c>
      <c r="K1472">
        <v>1</v>
      </c>
    </row>
    <row r="1473" spans="1:11" x14ac:dyDescent="0.25">
      <c r="A1473" s="1">
        <v>42103.362500000003</v>
      </c>
      <c r="B1473" s="3">
        <f t="shared" si="132"/>
        <v>2015</v>
      </c>
      <c r="C1473" s="3">
        <f t="shared" si="133"/>
        <v>4</v>
      </c>
      <c r="D1473" s="3">
        <f t="shared" si="134"/>
        <v>8</v>
      </c>
      <c r="E1473" s="3">
        <f t="shared" si="135"/>
        <v>9</v>
      </c>
      <c r="F1473" s="3" t="str">
        <f t="shared" si="136"/>
        <v>2015489</v>
      </c>
      <c r="G1473">
        <f t="shared" si="138"/>
        <v>7.8188976377952741</v>
      </c>
      <c r="H1473">
        <v>0</v>
      </c>
      <c r="I1473">
        <v>0.7</v>
      </c>
      <c r="J1473">
        <v>1027</v>
      </c>
      <c r="K1473">
        <v>1</v>
      </c>
    </row>
    <row r="1474" spans="1:11" x14ac:dyDescent="0.25">
      <c r="A1474" s="1">
        <v>42103.363194444442</v>
      </c>
      <c r="B1474" s="3">
        <f t="shared" si="132"/>
        <v>2015</v>
      </c>
      <c r="C1474" s="3">
        <f t="shared" si="133"/>
        <v>4</v>
      </c>
      <c r="D1474" s="3">
        <f t="shared" si="134"/>
        <v>8</v>
      </c>
      <c r="E1474" s="3">
        <f t="shared" si="135"/>
        <v>9</v>
      </c>
      <c r="F1474" s="3" t="str">
        <f t="shared" si="136"/>
        <v>2015489</v>
      </c>
      <c r="G1474">
        <f t="shared" si="138"/>
        <v>7.8503937007874001</v>
      </c>
      <c r="H1474">
        <v>0</v>
      </c>
      <c r="I1474">
        <v>0.7</v>
      </c>
      <c r="J1474">
        <v>1027</v>
      </c>
      <c r="K1474">
        <v>1</v>
      </c>
    </row>
    <row r="1475" spans="1:11" x14ac:dyDescent="0.25">
      <c r="A1475" s="1">
        <v>42103.363888888889</v>
      </c>
      <c r="B1475" s="3">
        <f t="shared" ref="B1475:B1538" si="139">YEAR(A1475)</f>
        <v>2015</v>
      </c>
      <c r="C1475" s="3">
        <f t="shared" ref="C1475:C1538" si="140">MONTH(A1475)</f>
        <v>4</v>
      </c>
      <c r="D1475" s="3">
        <f t="shared" ref="D1475:D1538" si="141">HOUR(A1475)</f>
        <v>8</v>
      </c>
      <c r="E1475" s="3">
        <f t="shared" ref="E1475:E1538" si="142">DAY(A1475)</f>
        <v>9</v>
      </c>
      <c r="F1475" s="3" t="str">
        <f t="shared" ref="F1475:F1538" si="143">B1475&amp;C1475&amp;D1475&amp;E1475</f>
        <v>2015489</v>
      </c>
      <c r="G1475">
        <f t="shared" si="138"/>
        <v>7.881889763779526</v>
      </c>
      <c r="H1475">
        <v>0</v>
      </c>
      <c r="I1475">
        <v>0.7</v>
      </c>
      <c r="J1475">
        <v>1027</v>
      </c>
      <c r="K1475">
        <v>1</v>
      </c>
    </row>
    <row r="1476" spans="1:11" x14ac:dyDescent="0.25">
      <c r="A1476" s="1">
        <v>42103.364583333336</v>
      </c>
      <c r="B1476" s="3">
        <f t="shared" si="139"/>
        <v>2015</v>
      </c>
      <c r="C1476" s="3">
        <f t="shared" si="140"/>
        <v>4</v>
      </c>
      <c r="D1476" s="3">
        <f t="shared" si="141"/>
        <v>8</v>
      </c>
      <c r="E1476" s="3">
        <f t="shared" si="142"/>
        <v>9</v>
      </c>
      <c r="F1476" s="3" t="str">
        <f t="shared" si="143"/>
        <v>2015489</v>
      </c>
      <c r="G1476">
        <f t="shared" si="138"/>
        <v>7.9133858267716519</v>
      </c>
      <c r="H1476">
        <v>0</v>
      </c>
      <c r="I1476">
        <v>0.7</v>
      </c>
      <c r="J1476">
        <v>1027</v>
      </c>
      <c r="K1476">
        <v>1</v>
      </c>
    </row>
    <row r="1477" spans="1:11" x14ac:dyDescent="0.25">
      <c r="A1477" s="1">
        <v>42103.365277777775</v>
      </c>
      <c r="B1477" s="3">
        <f t="shared" si="139"/>
        <v>2015</v>
      </c>
      <c r="C1477" s="3">
        <f t="shared" si="140"/>
        <v>4</v>
      </c>
      <c r="D1477" s="3">
        <f t="shared" si="141"/>
        <v>8</v>
      </c>
      <c r="E1477" s="3">
        <f t="shared" si="142"/>
        <v>9</v>
      </c>
      <c r="F1477" s="3" t="str">
        <f t="shared" si="143"/>
        <v>2015489</v>
      </c>
      <c r="G1477">
        <f t="shared" si="138"/>
        <v>7.9448818897637778</v>
      </c>
      <c r="H1477">
        <v>0</v>
      </c>
      <c r="I1477">
        <v>0.7</v>
      </c>
      <c r="J1477">
        <v>1027</v>
      </c>
      <c r="K1477">
        <v>1</v>
      </c>
    </row>
    <row r="1478" spans="1:11" x14ac:dyDescent="0.25">
      <c r="A1478" s="1">
        <v>42103.365972222222</v>
      </c>
      <c r="B1478" s="3">
        <f t="shared" si="139"/>
        <v>2015</v>
      </c>
      <c r="C1478" s="3">
        <f t="shared" si="140"/>
        <v>4</v>
      </c>
      <c r="D1478" s="3">
        <f t="shared" si="141"/>
        <v>8</v>
      </c>
      <c r="E1478" s="3">
        <f t="shared" si="142"/>
        <v>9</v>
      </c>
      <c r="F1478" s="3" t="str">
        <f t="shared" si="143"/>
        <v>2015489</v>
      </c>
      <c r="G1478">
        <f t="shared" si="138"/>
        <v>7.9763779527559038</v>
      </c>
      <c r="H1478">
        <v>0</v>
      </c>
      <c r="I1478">
        <v>0.7</v>
      </c>
      <c r="J1478">
        <v>1027</v>
      </c>
      <c r="K1478">
        <v>1</v>
      </c>
    </row>
    <row r="1479" spans="1:11" x14ac:dyDescent="0.25">
      <c r="A1479" s="1">
        <v>42103.366666666669</v>
      </c>
      <c r="B1479" s="3">
        <f t="shared" si="139"/>
        <v>2015</v>
      </c>
      <c r="C1479" s="3">
        <f t="shared" si="140"/>
        <v>4</v>
      </c>
      <c r="D1479" s="3">
        <f t="shared" si="141"/>
        <v>8</v>
      </c>
      <c r="E1479" s="3">
        <f t="shared" si="142"/>
        <v>9</v>
      </c>
      <c r="F1479" s="3" t="str">
        <f t="shared" si="143"/>
        <v>2015489</v>
      </c>
      <c r="G1479">
        <f t="shared" si="138"/>
        <v>8.0078740157480297</v>
      </c>
      <c r="H1479">
        <v>0</v>
      </c>
      <c r="I1479">
        <v>0.7</v>
      </c>
      <c r="J1479">
        <v>1027</v>
      </c>
      <c r="K1479">
        <v>1</v>
      </c>
    </row>
    <row r="1480" spans="1:11" x14ac:dyDescent="0.25">
      <c r="A1480" s="1">
        <v>42103.367361111108</v>
      </c>
      <c r="B1480" s="3">
        <f t="shared" si="139"/>
        <v>2015</v>
      </c>
      <c r="C1480" s="3">
        <f t="shared" si="140"/>
        <v>4</v>
      </c>
      <c r="D1480" s="3">
        <f t="shared" si="141"/>
        <v>8</v>
      </c>
      <c r="E1480" s="3">
        <f t="shared" si="142"/>
        <v>9</v>
      </c>
      <c r="F1480" s="3" t="str">
        <f t="shared" si="143"/>
        <v>2015489</v>
      </c>
      <c r="G1480">
        <f t="shared" si="138"/>
        <v>8.0393700787401556</v>
      </c>
      <c r="H1480">
        <v>0</v>
      </c>
      <c r="I1480">
        <v>0.7</v>
      </c>
      <c r="J1480">
        <v>1027</v>
      </c>
      <c r="K1480">
        <v>1</v>
      </c>
    </row>
    <row r="1481" spans="1:11" x14ac:dyDescent="0.25">
      <c r="A1481" s="1">
        <v>42103.368055555555</v>
      </c>
      <c r="B1481" s="3">
        <f t="shared" si="139"/>
        <v>2015</v>
      </c>
      <c r="C1481" s="3">
        <f t="shared" si="140"/>
        <v>4</v>
      </c>
      <c r="D1481" s="3">
        <f t="shared" si="141"/>
        <v>8</v>
      </c>
      <c r="E1481" s="3">
        <f t="shared" si="142"/>
        <v>9</v>
      </c>
      <c r="F1481" s="3" t="str">
        <f t="shared" si="143"/>
        <v>2015489</v>
      </c>
      <c r="G1481">
        <f t="shared" si="138"/>
        <v>8.0708661417322816</v>
      </c>
      <c r="H1481">
        <v>0</v>
      </c>
      <c r="I1481">
        <v>0.7</v>
      </c>
      <c r="J1481">
        <v>1027</v>
      </c>
      <c r="K1481">
        <v>1</v>
      </c>
    </row>
    <row r="1482" spans="1:11" x14ac:dyDescent="0.25">
      <c r="A1482" s="1">
        <v>42103.368750000001</v>
      </c>
      <c r="B1482" s="3">
        <f t="shared" si="139"/>
        <v>2015</v>
      </c>
      <c r="C1482" s="3">
        <f t="shared" si="140"/>
        <v>4</v>
      </c>
      <c r="D1482" s="3">
        <f t="shared" si="141"/>
        <v>8</v>
      </c>
      <c r="E1482" s="3">
        <f t="shared" si="142"/>
        <v>9</v>
      </c>
      <c r="F1482" s="3" t="str">
        <f t="shared" si="143"/>
        <v>2015489</v>
      </c>
      <c r="G1482">
        <f t="shared" si="138"/>
        <v>8.1023622047244075</v>
      </c>
      <c r="H1482">
        <v>0</v>
      </c>
      <c r="I1482">
        <v>0.7</v>
      </c>
      <c r="J1482">
        <v>1027</v>
      </c>
      <c r="K1482">
        <v>1</v>
      </c>
    </row>
    <row r="1483" spans="1:11" x14ac:dyDescent="0.25">
      <c r="A1483" s="1">
        <v>42103.369444444441</v>
      </c>
      <c r="B1483" s="3">
        <f t="shared" si="139"/>
        <v>2015</v>
      </c>
      <c r="C1483" s="3">
        <f t="shared" si="140"/>
        <v>4</v>
      </c>
      <c r="D1483" s="3">
        <f t="shared" si="141"/>
        <v>8</v>
      </c>
      <c r="E1483" s="3">
        <f t="shared" si="142"/>
        <v>9</v>
      </c>
      <c r="F1483" s="3" t="str">
        <f t="shared" si="143"/>
        <v>2015489</v>
      </c>
      <c r="G1483">
        <f t="shared" si="138"/>
        <v>8.1338582677165334</v>
      </c>
      <c r="H1483">
        <v>0</v>
      </c>
      <c r="I1483">
        <v>0.7</v>
      </c>
      <c r="J1483">
        <v>1027</v>
      </c>
      <c r="K1483">
        <v>1</v>
      </c>
    </row>
    <row r="1484" spans="1:11" x14ac:dyDescent="0.25">
      <c r="A1484" s="1">
        <v>42103.370138888888</v>
      </c>
      <c r="B1484" s="3">
        <f t="shared" si="139"/>
        <v>2015</v>
      </c>
      <c r="C1484" s="3">
        <f t="shared" si="140"/>
        <v>4</v>
      </c>
      <c r="D1484" s="3">
        <f t="shared" si="141"/>
        <v>8</v>
      </c>
      <c r="E1484" s="3">
        <f t="shared" si="142"/>
        <v>9</v>
      </c>
      <c r="F1484" s="3" t="str">
        <f t="shared" si="143"/>
        <v>2015489</v>
      </c>
      <c r="G1484">
        <f t="shared" si="138"/>
        <v>8.1653543307086593</v>
      </c>
      <c r="H1484">
        <v>0</v>
      </c>
      <c r="I1484">
        <v>0.7</v>
      </c>
      <c r="J1484">
        <v>1027</v>
      </c>
      <c r="K1484">
        <v>1</v>
      </c>
    </row>
    <row r="1485" spans="1:11" x14ac:dyDescent="0.25">
      <c r="A1485" s="1">
        <v>42103.370833333334</v>
      </c>
      <c r="B1485" s="3">
        <f t="shared" si="139"/>
        <v>2015</v>
      </c>
      <c r="C1485" s="3">
        <f t="shared" si="140"/>
        <v>4</v>
      </c>
      <c r="D1485" s="3">
        <f t="shared" si="141"/>
        <v>8</v>
      </c>
      <c r="E1485" s="3">
        <f t="shared" si="142"/>
        <v>9</v>
      </c>
      <c r="F1485" s="3" t="str">
        <f t="shared" si="143"/>
        <v>2015489</v>
      </c>
      <c r="G1485">
        <f t="shared" si="138"/>
        <v>8.1968503937007853</v>
      </c>
      <c r="H1485">
        <v>0</v>
      </c>
      <c r="I1485">
        <v>0.7</v>
      </c>
      <c r="J1485">
        <v>1027</v>
      </c>
      <c r="K1485">
        <v>1</v>
      </c>
    </row>
    <row r="1486" spans="1:11" x14ac:dyDescent="0.25">
      <c r="A1486" s="1">
        <v>42103.371527777781</v>
      </c>
      <c r="B1486" s="3">
        <f t="shared" si="139"/>
        <v>2015</v>
      </c>
      <c r="C1486" s="3">
        <f t="shared" si="140"/>
        <v>4</v>
      </c>
      <c r="D1486" s="3">
        <f t="shared" si="141"/>
        <v>8</v>
      </c>
      <c r="E1486" s="3">
        <f t="shared" si="142"/>
        <v>9</v>
      </c>
      <c r="F1486" s="3" t="str">
        <f t="shared" si="143"/>
        <v>2015489</v>
      </c>
      <c r="G1486">
        <f t="shared" si="138"/>
        <v>8.2283464566929112</v>
      </c>
      <c r="H1486">
        <v>0</v>
      </c>
      <c r="I1486">
        <v>0.7</v>
      </c>
      <c r="J1486">
        <v>1027</v>
      </c>
      <c r="K1486">
        <v>1</v>
      </c>
    </row>
    <row r="1487" spans="1:11" x14ac:dyDescent="0.25">
      <c r="A1487" s="1">
        <v>42103.37222222222</v>
      </c>
      <c r="B1487" s="3">
        <f t="shared" si="139"/>
        <v>2015</v>
      </c>
      <c r="C1487" s="3">
        <f t="shared" si="140"/>
        <v>4</v>
      </c>
      <c r="D1487" s="3">
        <f t="shared" si="141"/>
        <v>8</v>
      </c>
      <c r="E1487" s="3">
        <f t="shared" si="142"/>
        <v>9</v>
      </c>
      <c r="F1487" s="3" t="str">
        <f t="shared" si="143"/>
        <v>2015489</v>
      </c>
      <c r="G1487">
        <f t="shared" si="138"/>
        <v>8.2598425196850371</v>
      </c>
      <c r="H1487">
        <v>0</v>
      </c>
      <c r="I1487">
        <v>0.7</v>
      </c>
      <c r="J1487">
        <v>1027</v>
      </c>
      <c r="K1487">
        <v>1</v>
      </c>
    </row>
    <row r="1488" spans="1:11" x14ac:dyDescent="0.25">
      <c r="A1488" s="1">
        <v>42103.372916666667</v>
      </c>
      <c r="B1488" s="3">
        <f t="shared" si="139"/>
        <v>2015</v>
      </c>
      <c r="C1488" s="3">
        <f t="shared" si="140"/>
        <v>4</v>
      </c>
      <c r="D1488" s="3">
        <f t="shared" si="141"/>
        <v>8</v>
      </c>
      <c r="E1488" s="3">
        <f t="shared" si="142"/>
        <v>9</v>
      </c>
      <c r="F1488" s="3" t="str">
        <f t="shared" si="143"/>
        <v>2015489</v>
      </c>
      <c r="G1488">
        <f t="shared" si="138"/>
        <v>8.2913385826771631</v>
      </c>
      <c r="H1488">
        <v>0</v>
      </c>
      <c r="I1488">
        <v>0.7</v>
      </c>
      <c r="J1488">
        <v>1027</v>
      </c>
      <c r="K1488">
        <v>1</v>
      </c>
    </row>
    <row r="1489" spans="1:11" x14ac:dyDescent="0.25">
      <c r="A1489" s="1">
        <v>42103.373611111114</v>
      </c>
      <c r="B1489" s="3">
        <f t="shared" si="139"/>
        <v>2015</v>
      </c>
      <c r="C1489" s="3">
        <f t="shared" si="140"/>
        <v>4</v>
      </c>
      <c r="D1489" s="3">
        <f t="shared" si="141"/>
        <v>8</v>
      </c>
      <c r="E1489" s="3">
        <f t="shared" si="142"/>
        <v>9</v>
      </c>
      <c r="F1489" s="3" t="str">
        <f t="shared" si="143"/>
        <v>2015489</v>
      </c>
      <c r="G1489">
        <f t="shared" si="138"/>
        <v>8.322834645669289</v>
      </c>
      <c r="H1489">
        <v>0</v>
      </c>
      <c r="I1489">
        <v>0.7</v>
      </c>
      <c r="J1489">
        <v>1027</v>
      </c>
      <c r="K1489">
        <v>1</v>
      </c>
    </row>
    <row r="1490" spans="1:11" x14ac:dyDescent="0.25">
      <c r="A1490" s="1">
        <v>42103.374305555553</v>
      </c>
      <c r="B1490" s="3">
        <f t="shared" si="139"/>
        <v>2015</v>
      </c>
      <c r="C1490" s="3">
        <f t="shared" si="140"/>
        <v>4</v>
      </c>
      <c r="D1490" s="3">
        <f t="shared" si="141"/>
        <v>8</v>
      </c>
      <c r="E1490" s="3">
        <f t="shared" si="142"/>
        <v>9</v>
      </c>
      <c r="F1490" s="3" t="str">
        <f t="shared" si="143"/>
        <v>2015489</v>
      </c>
      <c r="G1490">
        <f t="shared" si="138"/>
        <v>8.3543307086614149</v>
      </c>
      <c r="H1490">
        <v>0</v>
      </c>
      <c r="I1490">
        <v>0.7</v>
      </c>
      <c r="J1490">
        <v>1027</v>
      </c>
      <c r="K1490">
        <v>1</v>
      </c>
    </row>
    <row r="1491" spans="1:11" x14ac:dyDescent="0.25">
      <c r="A1491" s="1">
        <v>42103.375</v>
      </c>
      <c r="B1491" s="3">
        <f t="shared" si="139"/>
        <v>2015</v>
      </c>
      <c r="C1491" s="3">
        <f t="shared" si="140"/>
        <v>4</v>
      </c>
      <c r="D1491" s="3">
        <f t="shared" si="141"/>
        <v>9</v>
      </c>
      <c r="E1491" s="3">
        <f t="shared" si="142"/>
        <v>9</v>
      </c>
      <c r="F1491" s="3" t="str">
        <f t="shared" si="143"/>
        <v>2015499</v>
      </c>
      <c r="G1491">
        <f t="shared" si="138"/>
        <v>8.3858267716535408</v>
      </c>
      <c r="H1491">
        <v>0</v>
      </c>
      <c r="I1491">
        <v>0.7</v>
      </c>
      <c r="J1491">
        <v>1027</v>
      </c>
      <c r="K1491">
        <v>1</v>
      </c>
    </row>
    <row r="1492" spans="1:11" x14ac:dyDescent="0.25">
      <c r="A1492" s="1">
        <v>42103.375694444447</v>
      </c>
      <c r="B1492" s="3">
        <f t="shared" si="139"/>
        <v>2015</v>
      </c>
      <c r="C1492" s="3">
        <f t="shared" si="140"/>
        <v>4</v>
      </c>
      <c r="D1492" s="3">
        <f t="shared" si="141"/>
        <v>9</v>
      </c>
      <c r="E1492" s="3">
        <f t="shared" si="142"/>
        <v>9</v>
      </c>
      <c r="F1492" s="3" t="str">
        <f t="shared" si="143"/>
        <v>2015499</v>
      </c>
      <c r="G1492">
        <f t="shared" si="138"/>
        <v>8.4173228346456668</v>
      </c>
      <c r="H1492">
        <v>0</v>
      </c>
      <c r="I1492">
        <v>0.7</v>
      </c>
      <c r="J1492">
        <v>1027</v>
      </c>
      <c r="K1492">
        <v>1</v>
      </c>
    </row>
    <row r="1493" spans="1:11" x14ac:dyDescent="0.25">
      <c r="A1493" s="1">
        <v>42103.376388888886</v>
      </c>
      <c r="B1493" s="3">
        <f t="shared" si="139"/>
        <v>2015</v>
      </c>
      <c r="C1493" s="3">
        <f t="shared" si="140"/>
        <v>4</v>
      </c>
      <c r="D1493" s="3">
        <f t="shared" si="141"/>
        <v>9</v>
      </c>
      <c r="E1493" s="3">
        <f t="shared" si="142"/>
        <v>9</v>
      </c>
      <c r="F1493" s="3" t="str">
        <f t="shared" si="143"/>
        <v>2015499</v>
      </c>
      <c r="G1493">
        <f t="shared" si="138"/>
        <v>8.4488188976377927</v>
      </c>
      <c r="H1493">
        <v>0</v>
      </c>
      <c r="I1493">
        <v>0.7</v>
      </c>
      <c r="J1493">
        <v>1027</v>
      </c>
      <c r="K1493">
        <v>1</v>
      </c>
    </row>
    <row r="1494" spans="1:11" x14ac:dyDescent="0.25">
      <c r="A1494" s="1">
        <v>42103.377083333333</v>
      </c>
      <c r="B1494" s="3">
        <f t="shared" si="139"/>
        <v>2015</v>
      </c>
      <c r="C1494" s="3">
        <f t="shared" si="140"/>
        <v>4</v>
      </c>
      <c r="D1494" s="3">
        <f t="shared" si="141"/>
        <v>9</v>
      </c>
      <c r="E1494" s="3">
        <f t="shared" si="142"/>
        <v>9</v>
      </c>
      <c r="F1494" s="3" t="str">
        <f t="shared" si="143"/>
        <v>2015499</v>
      </c>
      <c r="G1494">
        <f t="shared" si="138"/>
        <v>8.4803149606299186</v>
      </c>
      <c r="H1494">
        <v>0</v>
      </c>
      <c r="I1494">
        <v>0.7</v>
      </c>
      <c r="J1494">
        <v>1027</v>
      </c>
      <c r="K1494">
        <v>1</v>
      </c>
    </row>
    <row r="1495" spans="1:11" x14ac:dyDescent="0.25">
      <c r="A1495" s="1">
        <v>42103.37777777778</v>
      </c>
      <c r="B1495" s="3">
        <f t="shared" si="139"/>
        <v>2015</v>
      </c>
      <c r="C1495" s="3">
        <f t="shared" si="140"/>
        <v>4</v>
      </c>
      <c r="D1495" s="3">
        <f t="shared" si="141"/>
        <v>9</v>
      </c>
      <c r="E1495" s="3">
        <f t="shared" si="142"/>
        <v>9</v>
      </c>
      <c r="F1495" s="3" t="str">
        <f t="shared" si="143"/>
        <v>2015499</v>
      </c>
      <c r="G1495">
        <f t="shared" si="138"/>
        <v>8.5118110236220446</v>
      </c>
      <c r="H1495">
        <v>0</v>
      </c>
      <c r="I1495">
        <v>0.7</v>
      </c>
      <c r="J1495">
        <v>1027</v>
      </c>
      <c r="K1495">
        <v>1</v>
      </c>
    </row>
    <row r="1496" spans="1:11" x14ac:dyDescent="0.25">
      <c r="A1496" s="1">
        <v>42103.378472222219</v>
      </c>
      <c r="B1496" s="3">
        <f t="shared" si="139"/>
        <v>2015</v>
      </c>
      <c r="C1496" s="3">
        <f t="shared" si="140"/>
        <v>4</v>
      </c>
      <c r="D1496" s="3">
        <f t="shared" si="141"/>
        <v>9</v>
      </c>
      <c r="E1496" s="3">
        <f t="shared" si="142"/>
        <v>9</v>
      </c>
      <c r="F1496" s="3" t="str">
        <f t="shared" si="143"/>
        <v>2015499</v>
      </c>
      <c r="G1496">
        <f t="shared" si="138"/>
        <v>8.5433070866141705</v>
      </c>
      <c r="H1496">
        <v>0</v>
      </c>
      <c r="I1496">
        <v>0.7</v>
      </c>
      <c r="J1496">
        <v>1027</v>
      </c>
      <c r="K1496">
        <v>1</v>
      </c>
    </row>
    <row r="1497" spans="1:11" x14ac:dyDescent="0.25">
      <c r="A1497" s="1">
        <v>42103.379166666666</v>
      </c>
      <c r="B1497" s="3">
        <f t="shared" si="139"/>
        <v>2015</v>
      </c>
      <c r="C1497" s="3">
        <f t="shared" si="140"/>
        <v>4</v>
      </c>
      <c r="D1497" s="3">
        <f t="shared" si="141"/>
        <v>9</v>
      </c>
      <c r="E1497" s="3">
        <f t="shared" si="142"/>
        <v>9</v>
      </c>
      <c r="F1497" s="3" t="str">
        <f t="shared" si="143"/>
        <v>2015499</v>
      </c>
      <c r="G1497">
        <f t="shared" si="138"/>
        <v>8.5748031496062964</v>
      </c>
      <c r="H1497">
        <v>0</v>
      </c>
      <c r="I1497">
        <v>0.7</v>
      </c>
      <c r="J1497">
        <v>1027</v>
      </c>
      <c r="K1497">
        <v>1</v>
      </c>
    </row>
    <row r="1498" spans="1:11" x14ac:dyDescent="0.25">
      <c r="A1498" s="1">
        <v>42103.379861111112</v>
      </c>
      <c r="B1498" s="3">
        <f t="shared" si="139"/>
        <v>2015</v>
      </c>
      <c r="C1498" s="3">
        <f t="shared" si="140"/>
        <v>4</v>
      </c>
      <c r="D1498" s="3">
        <f t="shared" si="141"/>
        <v>9</v>
      </c>
      <c r="E1498" s="3">
        <f t="shared" si="142"/>
        <v>9</v>
      </c>
      <c r="F1498" s="3" t="str">
        <f t="shared" si="143"/>
        <v>2015499</v>
      </c>
      <c r="G1498">
        <f t="shared" si="138"/>
        <v>8.6062992125984223</v>
      </c>
      <c r="H1498">
        <v>0</v>
      </c>
      <c r="I1498">
        <v>0.7</v>
      </c>
      <c r="J1498">
        <v>1027</v>
      </c>
      <c r="K1498">
        <v>1</v>
      </c>
    </row>
    <row r="1499" spans="1:11" x14ac:dyDescent="0.25">
      <c r="A1499" s="1">
        <v>42103.380555555559</v>
      </c>
      <c r="B1499" s="3">
        <f t="shared" si="139"/>
        <v>2015</v>
      </c>
      <c r="C1499" s="3">
        <f t="shared" si="140"/>
        <v>4</v>
      </c>
      <c r="D1499" s="3">
        <f t="shared" si="141"/>
        <v>9</v>
      </c>
      <c r="E1499" s="3">
        <f t="shared" si="142"/>
        <v>9</v>
      </c>
      <c r="F1499" s="3" t="str">
        <f t="shared" si="143"/>
        <v>2015499</v>
      </c>
      <c r="G1499">
        <f t="shared" si="138"/>
        <v>8.6377952755905483</v>
      </c>
      <c r="H1499">
        <v>0</v>
      </c>
      <c r="I1499">
        <v>0.7</v>
      </c>
      <c r="J1499">
        <v>1027</v>
      </c>
      <c r="K1499">
        <v>1</v>
      </c>
    </row>
    <row r="1500" spans="1:11" x14ac:dyDescent="0.25">
      <c r="A1500" s="1">
        <v>42103.381249999999</v>
      </c>
      <c r="B1500" s="3">
        <f t="shared" si="139"/>
        <v>2015</v>
      </c>
      <c r="C1500" s="3">
        <f t="shared" si="140"/>
        <v>4</v>
      </c>
      <c r="D1500" s="3">
        <f t="shared" si="141"/>
        <v>9</v>
      </c>
      <c r="E1500" s="3">
        <f t="shared" si="142"/>
        <v>9</v>
      </c>
      <c r="F1500" s="3" t="str">
        <f t="shared" si="143"/>
        <v>2015499</v>
      </c>
      <c r="G1500">
        <f t="shared" si="138"/>
        <v>8.6692913385826742</v>
      </c>
      <c r="H1500">
        <v>0</v>
      </c>
      <c r="I1500">
        <v>0.7</v>
      </c>
      <c r="J1500">
        <v>1027</v>
      </c>
      <c r="K1500">
        <v>1</v>
      </c>
    </row>
    <row r="1501" spans="1:11" x14ac:dyDescent="0.25">
      <c r="A1501" s="1">
        <v>42103.381944444445</v>
      </c>
      <c r="B1501" s="3">
        <f t="shared" si="139"/>
        <v>2015</v>
      </c>
      <c r="C1501" s="3">
        <f t="shared" si="140"/>
        <v>4</v>
      </c>
      <c r="D1501" s="3">
        <f t="shared" si="141"/>
        <v>9</v>
      </c>
      <c r="E1501" s="3">
        <f t="shared" si="142"/>
        <v>9</v>
      </c>
      <c r="F1501" s="3" t="str">
        <f t="shared" si="143"/>
        <v>2015499</v>
      </c>
      <c r="G1501">
        <f t="shared" si="138"/>
        <v>8.7007874015748001</v>
      </c>
      <c r="H1501">
        <v>0</v>
      </c>
      <c r="I1501">
        <v>0.7</v>
      </c>
      <c r="J1501">
        <v>1027</v>
      </c>
      <c r="K1501">
        <v>1</v>
      </c>
    </row>
    <row r="1502" spans="1:11" x14ac:dyDescent="0.25">
      <c r="A1502" s="1">
        <v>42103.382638888892</v>
      </c>
      <c r="B1502" s="3">
        <f t="shared" si="139"/>
        <v>2015</v>
      </c>
      <c r="C1502" s="3">
        <f t="shared" si="140"/>
        <v>4</v>
      </c>
      <c r="D1502" s="3">
        <f t="shared" si="141"/>
        <v>9</v>
      </c>
      <c r="E1502" s="3">
        <f t="shared" si="142"/>
        <v>9</v>
      </c>
      <c r="F1502" s="3" t="str">
        <f t="shared" si="143"/>
        <v>2015499</v>
      </c>
      <c r="G1502">
        <f t="shared" si="138"/>
        <v>8.7322834645669261</v>
      </c>
      <c r="H1502">
        <v>0</v>
      </c>
      <c r="I1502">
        <v>0.7</v>
      </c>
      <c r="J1502">
        <v>1027</v>
      </c>
      <c r="K1502">
        <v>1</v>
      </c>
    </row>
    <row r="1503" spans="1:11" x14ac:dyDescent="0.25">
      <c r="A1503" s="1">
        <v>42103.383333333331</v>
      </c>
      <c r="B1503" s="3">
        <f t="shared" si="139"/>
        <v>2015</v>
      </c>
      <c r="C1503" s="3">
        <f t="shared" si="140"/>
        <v>4</v>
      </c>
      <c r="D1503" s="3">
        <f t="shared" si="141"/>
        <v>9</v>
      </c>
      <c r="E1503" s="3">
        <f t="shared" si="142"/>
        <v>9</v>
      </c>
      <c r="F1503" s="3" t="str">
        <f t="shared" si="143"/>
        <v>2015499</v>
      </c>
      <c r="G1503">
        <f t="shared" si="138"/>
        <v>8.763779527559052</v>
      </c>
      <c r="H1503">
        <v>0</v>
      </c>
      <c r="I1503">
        <v>0.7</v>
      </c>
      <c r="J1503">
        <v>1027</v>
      </c>
      <c r="K1503">
        <v>1</v>
      </c>
    </row>
    <row r="1504" spans="1:11" x14ac:dyDescent="0.25">
      <c r="A1504" s="1">
        <v>42103.384027777778</v>
      </c>
      <c r="B1504" s="3">
        <f t="shared" si="139"/>
        <v>2015</v>
      </c>
      <c r="C1504" s="3">
        <f t="shared" si="140"/>
        <v>4</v>
      </c>
      <c r="D1504" s="3">
        <f t="shared" si="141"/>
        <v>9</v>
      </c>
      <c r="E1504" s="3">
        <f t="shared" si="142"/>
        <v>9</v>
      </c>
      <c r="F1504" s="3" t="str">
        <f t="shared" si="143"/>
        <v>2015499</v>
      </c>
      <c r="G1504">
        <f t="shared" si="138"/>
        <v>8.7952755905511779</v>
      </c>
      <c r="H1504">
        <v>0</v>
      </c>
      <c r="I1504">
        <v>0.7</v>
      </c>
      <c r="J1504">
        <v>1027</v>
      </c>
      <c r="K1504">
        <v>1</v>
      </c>
    </row>
    <row r="1505" spans="1:11" x14ac:dyDescent="0.25">
      <c r="A1505" s="1">
        <v>42103.384722222225</v>
      </c>
      <c r="B1505" s="3">
        <f t="shared" si="139"/>
        <v>2015</v>
      </c>
      <c r="C1505" s="3">
        <f t="shared" si="140"/>
        <v>4</v>
      </c>
      <c r="D1505" s="3">
        <f t="shared" si="141"/>
        <v>9</v>
      </c>
      <c r="E1505" s="3">
        <f t="shared" si="142"/>
        <v>9</v>
      </c>
      <c r="F1505" s="3" t="str">
        <f t="shared" si="143"/>
        <v>2015499</v>
      </c>
      <c r="G1505">
        <f t="shared" si="138"/>
        <v>8.8267716535433038</v>
      </c>
      <c r="H1505">
        <v>0</v>
      </c>
      <c r="I1505">
        <v>0.7</v>
      </c>
      <c r="J1505">
        <v>1027</v>
      </c>
      <c r="K1505">
        <v>1</v>
      </c>
    </row>
    <row r="1506" spans="1:11" x14ac:dyDescent="0.25">
      <c r="A1506" s="1">
        <v>42103.385416666664</v>
      </c>
      <c r="B1506" s="3">
        <f t="shared" si="139"/>
        <v>2015</v>
      </c>
      <c r="C1506" s="3">
        <f t="shared" si="140"/>
        <v>4</v>
      </c>
      <c r="D1506" s="3">
        <f t="shared" si="141"/>
        <v>9</v>
      </c>
      <c r="E1506" s="3">
        <f t="shared" si="142"/>
        <v>9</v>
      </c>
      <c r="F1506" s="3" t="str">
        <f t="shared" si="143"/>
        <v>2015499</v>
      </c>
      <c r="G1506">
        <f t="shared" si="138"/>
        <v>8.8582677165354298</v>
      </c>
      <c r="H1506">
        <v>0</v>
      </c>
      <c r="I1506">
        <v>0.7</v>
      </c>
      <c r="J1506">
        <v>1027</v>
      </c>
      <c r="K1506">
        <v>1</v>
      </c>
    </row>
    <row r="1507" spans="1:11" x14ac:dyDescent="0.25">
      <c r="A1507" s="1">
        <v>42103.386111111111</v>
      </c>
      <c r="B1507" s="3">
        <f t="shared" si="139"/>
        <v>2015</v>
      </c>
      <c r="C1507" s="3">
        <f t="shared" si="140"/>
        <v>4</v>
      </c>
      <c r="D1507" s="3">
        <f t="shared" si="141"/>
        <v>9</v>
      </c>
      <c r="E1507" s="3">
        <f t="shared" si="142"/>
        <v>9</v>
      </c>
      <c r="F1507" s="3" t="str">
        <f t="shared" si="143"/>
        <v>2015499</v>
      </c>
      <c r="G1507">
        <f t="shared" si="138"/>
        <v>8.8897637795275557</v>
      </c>
      <c r="H1507">
        <v>0</v>
      </c>
      <c r="I1507">
        <v>0.7</v>
      </c>
      <c r="J1507">
        <v>1027</v>
      </c>
      <c r="K1507">
        <v>1</v>
      </c>
    </row>
    <row r="1508" spans="1:11" x14ac:dyDescent="0.25">
      <c r="A1508" s="1">
        <v>42103.386805555558</v>
      </c>
      <c r="B1508" s="3">
        <f t="shared" si="139"/>
        <v>2015</v>
      </c>
      <c r="C1508" s="3">
        <f t="shared" si="140"/>
        <v>4</v>
      </c>
      <c r="D1508" s="3">
        <f t="shared" si="141"/>
        <v>9</v>
      </c>
      <c r="E1508" s="3">
        <f t="shared" si="142"/>
        <v>9</v>
      </c>
      <c r="F1508" s="3" t="str">
        <f t="shared" si="143"/>
        <v>2015499</v>
      </c>
      <c r="G1508">
        <f t="shared" si="138"/>
        <v>8.9212598425196816</v>
      </c>
      <c r="H1508">
        <v>0</v>
      </c>
      <c r="I1508">
        <v>0.7</v>
      </c>
      <c r="J1508">
        <v>1027</v>
      </c>
      <c r="K1508">
        <v>1</v>
      </c>
    </row>
    <row r="1509" spans="1:11" x14ac:dyDescent="0.25">
      <c r="A1509" s="1">
        <v>42103.387499999997</v>
      </c>
      <c r="B1509" s="3">
        <f t="shared" si="139"/>
        <v>2015</v>
      </c>
      <c r="C1509" s="3">
        <f t="shared" si="140"/>
        <v>4</v>
      </c>
      <c r="D1509" s="3">
        <f t="shared" si="141"/>
        <v>9</v>
      </c>
      <c r="E1509" s="3">
        <f t="shared" si="142"/>
        <v>9</v>
      </c>
      <c r="F1509" s="3" t="str">
        <f t="shared" si="143"/>
        <v>2015499</v>
      </c>
      <c r="G1509">
        <f t="shared" si="138"/>
        <v>8.9527559055118076</v>
      </c>
      <c r="H1509">
        <v>0</v>
      </c>
      <c r="I1509">
        <v>0.7</v>
      </c>
      <c r="J1509">
        <v>1027</v>
      </c>
      <c r="K1509">
        <v>1</v>
      </c>
    </row>
    <row r="1510" spans="1:11" x14ac:dyDescent="0.25">
      <c r="A1510" s="1">
        <v>42103.388194444444</v>
      </c>
      <c r="B1510" s="3">
        <f t="shared" si="139"/>
        <v>2015</v>
      </c>
      <c r="C1510" s="3">
        <f t="shared" si="140"/>
        <v>4</v>
      </c>
      <c r="D1510" s="3">
        <f t="shared" si="141"/>
        <v>9</v>
      </c>
      <c r="E1510" s="3">
        <f t="shared" si="142"/>
        <v>9</v>
      </c>
      <c r="F1510" s="3" t="str">
        <f t="shared" si="143"/>
        <v>2015499</v>
      </c>
      <c r="G1510">
        <f t="shared" si="138"/>
        <v>8.9842519685039335</v>
      </c>
      <c r="H1510">
        <v>0</v>
      </c>
      <c r="I1510">
        <v>0.7</v>
      </c>
      <c r="J1510">
        <v>1027</v>
      </c>
      <c r="K1510">
        <v>1</v>
      </c>
    </row>
    <row r="1511" spans="1:11" x14ac:dyDescent="0.25">
      <c r="A1511" s="1">
        <v>42103.388888888891</v>
      </c>
      <c r="B1511" s="3">
        <f t="shared" si="139"/>
        <v>2015</v>
      </c>
      <c r="C1511" s="3">
        <f t="shared" si="140"/>
        <v>4</v>
      </c>
      <c r="D1511" s="3">
        <f t="shared" si="141"/>
        <v>9</v>
      </c>
      <c r="E1511" s="3">
        <f t="shared" si="142"/>
        <v>9</v>
      </c>
      <c r="F1511" s="3" t="str">
        <f t="shared" si="143"/>
        <v>2015499</v>
      </c>
      <c r="G1511">
        <f t="shared" si="138"/>
        <v>9.0157480314960594</v>
      </c>
      <c r="H1511">
        <v>0</v>
      </c>
      <c r="I1511">
        <v>0.7</v>
      </c>
      <c r="J1511">
        <v>1027</v>
      </c>
      <c r="K1511">
        <v>1</v>
      </c>
    </row>
    <row r="1512" spans="1:11" x14ac:dyDescent="0.25">
      <c r="A1512" s="1">
        <v>42103.38958333333</v>
      </c>
      <c r="B1512" s="3">
        <f t="shared" si="139"/>
        <v>2015</v>
      </c>
      <c r="C1512" s="3">
        <f t="shared" si="140"/>
        <v>4</v>
      </c>
      <c r="D1512" s="3">
        <f t="shared" si="141"/>
        <v>9</v>
      </c>
      <c r="E1512" s="3">
        <f t="shared" si="142"/>
        <v>9</v>
      </c>
      <c r="F1512" s="3" t="str">
        <f t="shared" si="143"/>
        <v>2015499</v>
      </c>
      <c r="G1512">
        <f t="shared" si="138"/>
        <v>9.0472440944881853</v>
      </c>
      <c r="H1512">
        <v>0</v>
      </c>
      <c r="I1512">
        <v>0.7</v>
      </c>
      <c r="J1512">
        <v>1027</v>
      </c>
      <c r="K1512">
        <v>1</v>
      </c>
    </row>
    <row r="1513" spans="1:11" x14ac:dyDescent="0.25">
      <c r="A1513" s="1">
        <v>42103.390277777777</v>
      </c>
      <c r="B1513" s="3">
        <f t="shared" si="139"/>
        <v>2015</v>
      </c>
      <c r="C1513" s="3">
        <f t="shared" si="140"/>
        <v>4</v>
      </c>
      <c r="D1513" s="3">
        <f t="shared" si="141"/>
        <v>9</v>
      </c>
      <c r="E1513" s="3">
        <f t="shared" si="142"/>
        <v>9</v>
      </c>
      <c r="F1513" s="3" t="str">
        <f t="shared" si="143"/>
        <v>2015499</v>
      </c>
      <c r="G1513">
        <f t="shared" ref="G1513:G1576" si="144">G1512+8/254</f>
        <v>9.0787401574803113</v>
      </c>
      <c r="H1513">
        <v>0</v>
      </c>
      <c r="I1513">
        <v>0.7</v>
      </c>
      <c r="J1513">
        <v>1027</v>
      </c>
      <c r="K1513">
        <v>1</v>
      </c>
    </row>
    <row r="1514" spans="1:11" x14ac:dyDescent="0.25">
      <c r="A1514" s="1">
        <v>42103.390972222223</v>
      </c>
      <c r="B1514" s="3">
        <f t="shared" si="139"/>
        <v>2015</v>
      </c>
      <c r="C1514" s="3">
        <f t="shared" si="140"/>
        <v>4</v>
      </c>
      <c r="D1514" s="3">
        <f t="shared" si="141"/>
        <v>9</v>
      </c>
      <c r="E1514" s="3">
        <f t="shared" si="142"/>
        <v>9</v>
      </c>
      <c r="F1514" s="3" t="str">
        <f t="shared" si="143"/>
        <v>2015499</v>
      </c>
      <c r="G1514">
        <f t="shared" si="144"/>
        <v>9.1102362204724372</v>
      </c>
      <c r="H1514">
        <v>0</v>
      </c>
      <c r="I1514">
        <v>0.7</v>
      </c>
      <c r="J1514">
        <v>1027</v>
      </c>
      <c r="K1514">
        <v>1</v>
      </c>
    </row>
    <row r="1515" spans="1:11" x14ac:dyDescent="0.25">
      <c r="A1515" s="1">
        <v>42103.39166666667</v>
      </c>
      <c r="B1515" s="3">
        <f t="shared" si="139"/>
        <v>2015</v>
      </c>
      <c r="C1515" s="3">
        <f t="shared" si="140"/>
        <v>4</v>
      </c>
      <c r="D1515" s="3">
        <f t="shared" si="141"/>
        <v>9</v>
      </c>
      <c r="E1515" s="3">
        <f t="shared" si="142"/>
        <v>9</v>
      </c>
      <c r="F1515" s="3" t="str">
        <f t="shared" si="143"/>
        <v>2015499</v>
      </c>
      <c r="G1515">
        <f t="shared" si="144"/>
        <v>9.1417322834645631</v>
      </c>
      <c r="H1515">
        <v>0</v>
      </c>
      <c r="I1515">
        <v>0.7</v>
      </c>
      <c r="J1515">
        <v>1027</v>
      </c>
      <c r="K1515">
        <v>1</v>
      </c>
    </row>
    <row r="1516" spans="1:11" x14ac:dyDescent="0.25">
      <c r="A1516" s="1">
        <v>42103.392361111109</v>
      </c>
      <c r="B1516" s="3">
        <f t="shared" si="139"/>
        <v>2015</v>
      </c>
      <c r="C1516" s="3">
        <f t="shared" si="140"/>
        <v>4</v>
      </c>
      <c r="D1516" s="3">
        <f t="shared" si="141"/>
        <v>9</v>
      </c>
      <c r="E1516" s="3">
        <f t="shared" si="142"/>
        <v>9</v>
      </c>
      <c r="F1516" s="3" t="str">
        <f t="shared" si="143"/>
        <v>2015499</v>
      </c>
      <c r="G1516">
        <f t="shared" si="144"/>
        <v>9.1732283464566891</v>
      </c>
      <c r="H1516">
        <v>0</v>
      </c>
      <c r="I1516">
        <v>0.7</v>
      </c>
      <c r="J1516">
        <v>1027</v>
      </c>
      <c r="K1516">
        <v>1</v>
      </c>
    </row>
    <row r="1517" spans="1:11" x14ac:dyDescent="0.25">
      <c r="A1517" s="1">
        <v>42103.393055555556</v>
      </c>
      <c r="B1517" s="3">
        <f t="shared" si="139"/>
        <v>2015</v>
      </c>
      <c r="C1517" s="3">
        <f t="shared" si="140"/>
        <v>4</v>
      </c>
      <c r="D1517" s="3">
        <f t="shared" si="141"/>
        <v>9</v>
      </c>
      <c r="E1517" s="3">
        <f t="shared" si="142"/>
        <v>9</v>
      </c>
      <c r="F1517" s="3" t="str">
        <f t="shared" si="143"/>
        <v>2015499</v>
      </c>
      <c r="G1517">
        <f t="shared" si="144"/>
        <v>9.204724409448815</v>
      </c>
      <c r="H1517">
        <v>0</v>
      </c>
      <c r="I1517">
        <v>0.7</v>
      </c>
      <c r="J1517">
        <v>1027</v>
      </c>
      <c r="K1517">
        <v>1</v>
      </c>
    </row>
    <row r="1518" spans="1:11" x14ac:dyDescent="0.25">
      <c r="A1518" s="1">
        <v>42103.393750000003</v>
      </c>
      <c r="B1518" s="3">
        <f t="shared" si="139"/>
        <v>2015</v>
      </c>
      <c r="C1518" s="3">
        <f t="shared" si="140"/>
        <v>4</v>
      </c>
      <c r="D1518" s="3">
        <f t="shared" si="141"/>
        <v>9</v>
      </c>
      <c r="E1518" s="3">
        <f t="shared" si="142"/>
        <v>9</v>
      </c>
      <c r="F1518" s="3" t="str">
        <f t="shared" si="143"/>
        <v>2015499</v>
      </c>
      <c r="G1518">
        <f t="shared" si="144"/>
        <v>9.2362204724409409</v>
      </c>
      <c r="H1518">
        <v>0</v>
      </c>
      <c r="I1518">
        <v>0.7</v>
      </c>
      <c r="J1518">
        <v>1027</v>
      </c>
      <c r="K1518">
        <v>1</v>
      </c>
    </row>
    <row r="1519" spans="1:11" x14ac:dyDescent="0.25">
      <c r="A1519" s="1">
        <v>42103.394444444442</v>
      </c>
      <c r="B1519" s="3">
        <f t="shared" si="139"/>
        <v>2015</v>
      </c>
      <c r="C1519" s="3">
        <f t="shared" si="140"/>
        <v>4</v>
      </c>
      <c r="D1519" s="3">
        <f t="shared" si="141"/>
        <v>9</v>
      </c>
      <c r="E1519" s="3">
        <f t="shared" si="142"/>
        <v>9</v>
      </c>
      <c r="F1519" s="3" t="str">
        <f t="shared" si="143"/>
        <v>2015499</v>
      </c>
      <c r="G1519">
        <f t="shared" si="144"/>
        <v>9.2677165354330668</v>
      </c>
      <c r="H1519">
        <v>0</v>
      </c>
      <c r="I1519">
        <v>0.7</v>
      </c>
      <c r="J1519">
        <v>1027</v>
      </c>
      <c r="K1519">
        <v>1</v>
      </c>
    </row>
    <row r="1520" spans="1:11" x14ac:dyDescent="0.25">
      <c r="A1520" s="1">
        <v>42103.395138888889</v>
      </c>
      <c r="B1520" s="3">
        <f t="shared" si="139"/>
        <v>2015</v>
      </c>
      <c r="C1520" s="3">
        <f t="shared" si="140"/>
        <v>4</v>
      </c>
      <c r="D1520" s="3">
        <f t="shared" si="141"/>
        <v>9</v>
      </c>
      <c r="E1520" s="3">
        <f t="shared" si="142"/>
        <v>9</v>
      </c>
      <c r="F1520" s="3" t="str">
        <f t="shared" si="143"/>
        <v>2015499</v>
      </c>
      <c r="G1520">
        <f t="shared" si="144"/>
        <v>9.2992125984251928</v>
      </c>
      <c r="H1520">
        <v>0</v>
      </c>
      <c r="I1520">
        <v>0.7</v>
      </c>
      <c r="J1520">
        <v>1027</v>
      </c>
      <c r="K1520">
        <v>1</v>
      </c>
    </row>
    <row r="1521" spans="1:11" x14ac:dyDescent="0.25">
      <c r="A1521" s="1">
        <v>42103.395833333336</v>
      </c>
      <c r="B1521" s="3">
        <f t="shared" si="139"/>
        <v>2015</v>
      </c>
      <c r="C1521" s="3">
        <f t="shared" si="140"/>
        <v>4</v>
      </c>
      <c r="D1521" s="3">
        <f t="shared" si="141"/>
        <v>9</v>
      </c>
      <c r="E1521" s="3">
        <f t="shared" si="142"/>
        <v>9</v>
      </c>
      <c r="F1521" s="3" t="str">
        <f t="shared" si="143"/>
        <v>2015499</v>
      </c>
      <c r="G1521">
        <f t="shared" si="144"/>
        <v>9.3307086614173187</v>
      </c>
      <c r="H1521">
        <v>0</v>
      </c>
      <c r="I1521">
        <v>0.7</v>
      </c>
      <c r="J1521">
        <v>1027</v>
      </c>
      <c r="K1521">
        <v>1</v>
      </c>
    </row>
    <row r="1522" spans="1:11" x14ac:dyDescent="0.25">
      <c r="A1522" s="1">
        <v>42103.396527777775</v>
      </c>
      <c r="B1522" s="3">
        <f t="shared" si="139"/>
        <v>2015</v>
      </c>
      <c r="C1522" s="3">
        <f t="shared" si="140"/>
        <v>4</v>
      </c>
      <c r="D1522" s="3">
        <f t="shared" si="141"/>
        <v>9</v>
      </c>
      <c r="E1522" s="3">
        <f t="shared" si="142"/>
        <v>9</v>
      </c>
      <c r="F1522" s="3" t="str">
        <f t="shared" si="143"/>
        <v>2015499</v>
      </c>
      <c r="G1522">
        <f t="shared" si="144"/>
        <v>9.3622047244094446</v>
      </c>
      <c r="H1522">
        <v>0</v>
      </c>
      <c r="I1522">
        <v>0.7</v>
      </c>
      <c r="J1522">
        <v>1027</v>
      </c>
      <c r="K1522">
        <v>1</v>
      </c>
    </row>
    <row r="1523" spans="1:11" x14ac:dyDescent="0.25">
      <c r="A1523" s="1">
        <v>42103.397222222222</v>
      </c>
      <c r="B1523" s="3">
        <f t="shared" si="139"/>
        <v>2015</v>
      </c>
      <c r="C1523" s="3">
        <f t="shared" si="140"/>
        <v>4</v>
      </c>
      <c r="D1523" s="3">
        <f t="shared" si="141"/>
        <v>9</v>
      </c>
      <c r="E1523" s="3">
        <f t="shared" si="142"/>
        <v>9</v>
      </c>
      <c r="F1523" s="3" t="str">
        <f t="shared" si="143"/>
        <v>2015499</v>
      </c>
      <c r="G1523">
        <f t="shared" si="144"/>
        <v>9.3937007874015706</v>
      </c>
      <c r="H1523">
        <v>0</v>
      </c>
      <c r="I1523">
        <v>0.7</v>
      </c>
      <c r="J1523">
        <v>1027</v>
      </c>
      <c r="K1523">
        <v>1</v>
      </c>
    </row>
    <row r="1524" spans="1:11" x14ac:dyDescent="0.25">
      <c r="A1524" s="1">
        <v>42103.397916666669</v>
      </c>
      <c r="B1524" s="3">
        <f t="shared" si="139"/>
        <v>2015</v>
      </c>
      <c r="C1524" s="3">
        <f t="shared" si="140"/>
        <v>4</v>
      </c>
      <c r="D1524" s="3">
        <f t="shared" si="141"/>
        <v>9</v>
      </c>
      <c r="E1524" s="3">
        <f t="shared" si="142"/>
        <v>9</v>
      </c>
      <c r="F1524" s="3" t="str">
        <f t="shared" si="143"/>
        <v>2015499</v>
      </c>
      <c r="G1524">
        <f t="shared" si="144"/>
        <v>9.4251968503936965</v>
      </c>
      <c r="H1524">
        <v>0</v>
      </c>
      <c r="I1524">
        <v>0.7</v>
      </c>
      <c r="J1524">
        <v>1027</v>
      </c>
      <c r="K1524">
        <v>1</v>
      </c>
    </row>
    <row r="1525" spans="1:11" x14ac:dyDescent="0.25">
      <c r="A1525" s="1">
        <v>42103.398611111108</v>
      </c>
      <c r="B1525" s="3">
        <f t="shared" si="139"/>
        <v>2015</v>
      </c>
      <c r="C1525" s="3">
        <f t="shared" si="140"/>
        <v>4</v>
      </c>
      <c r="D1525" s="3">
        <f t="shared" si="141"/>
        <v>9</v>
      </c>
      <c r="E1525" s="3">
        <f t="shared" si="142"/>
        <v>9</v>
      </c>
      <c r="F1525" s="3" t="str">
        <f t="shared" si="143"/>
        <v>2015499</v>
      </c>
      <c r="G1525">
        <f t="shared" si="144"/>
        <v>9.4566929133858224</v>
      </c>
      <c r="H1525">
        <v>0</v>
      </c>
      <c r="I1525">
        <v>0.7</v>
      </c>
      <c r="J1525">
        <v>1027</v>
      </c>
      <c r="K1525">
        <v>1</v>
      </c>
    </row>
    <row r="1526" spans="1:11" x14ac:dyDescent="0.25">
      <c r="A1526" s="1">
        <v>42103.399305555555</v>
      </c>
      <c r="B1526" s="3">
        <f t="shared" si="139"/>
        <v>2015</v>
      </c>
      <c r="C1526" s="3">
        <f t="shared" si="140"/>
        <v>4</v>
      </c>
      <c r="D1526" s="3">
        <f t="shared" si="141"/>
        <v>9</v>
      </c>
      <c r="E1526" s="3">
        <f t="shared" si="142"/>
        <v>9</v>
      </c>
      <c r="F1526" s="3" t="str">
        <f t="shared" si="143"/>
        <v>2015499</v>
      </c>
      <c r="G1526">
        <f t="shared" si="144"/>
        <v>9.4881889763779483</v>
      </c>
      <c r="H1526">
        <v>0</v>
      </c>
      <c r="I1526">
        <v>0.7</v>
      </c>
      <c r="J1526">
        <v>1027</v>
      </c>
      <c r="K1526">
        <v>1</v>
      </c>
    </row>
    <row r="1527" spans="1:11" x14ac:dyDescent="0.25">
      <c r="A1527" s="1">
        <v>42103.4</v>
      </c>
      <c r="B1527" s="3">
        <f t="shared" si="139"/>
        <v>2015</v>
      </c>
      <c r="C1527" s="3">
        <f t="shared" si="140"/>
        <v>4</v>
      </c>
      <c r="D1527" s="3">
        <f t="shared" si="141"/>
        <v>9</v>
      </c>
      <c r="E1527" s="3">
        <f t="shared" si="142"/>
        <v>9</v>
      </c>
      <c r="F1527" s="3" t="str">
        <f t="shared" si="143"/>
        <v>2015499</v>
      </c>
      <c r="G1527">
        <f t="shared" si="144"/>
        <v>9.5196850393700743</v>
      </c>
      <c r="H1527">
        <v>0</v>
      </c>
      <c r="I1527">
        <v>0.7</v>
      </c>
      <c r="J1527">
        <v>1027</v>
      </c>
      <c r="K1527">
        <v>1</v>
      </c>
    </row>
    <row r="1528" spans="1:11" x14ac:dyDescent="0.25">
      <c r="A1528" s="1">
        <v>42103.400694444441</v>
      </c>
      <c r="B1528" s="3">
        <f t="shared" si="139"/>
        <v>2015</v>
      </c>
      <c r="C1528" s="3">
        <f t="shared" si="140"/>
        <v>4</v>
      </c>
      <c r="D1528" s="3">
        <f t="shared" si="141"/>
        <v>9</v>
      </c>
      <c r="E1528" s="3">
        <f t="shared" si="142"/>
        <v>9</v>
      </c>
      <c r="F1528" s="3" t="str">
        <f t="shared" si="143"/>
        <v>2015499</v>
      </c>
      <c r="G1528">
        <f t="shared" si="144"/>
        <v>9.5511811023622002</v>
      </c>
      <c r="H1528">
        <v>0</v>
      </c>
      <c r="I1528">
        <v>0.7</v>
      </c>
      <c r="J1528">
        <v>1027</v>
      </c>
      <c r="K1528">
        <v>1</v>
      </c>
    </row>
    <row r="1529" spans="1:11" x14ac:dyDescent="0.25">
      <c r="A1529" s="1">
        <v>42103.401388888888</v>
      </c>
      <c r="B1529" s="3">
        <f t="shared" si="139"/>
        <v>2015</v>
      </c>
      <c r="C1529" s="3">
        <f t="shared" si="140"/>
        <v>4</v>
      </c>
      <c r="D1529" s="3">
        <f t="shared" si="141"/>
        <v>9</v>
      </c>
      <c r="E1529" s="3">
        <f t="shared" si="142"/>
        <v>9</v>
      </c>
      <c r="F1529" s="3" t="str">
        <f t="shared" si="143"/>
        <v>2015499</v>
      </c>
      <c r="G1529">
        <f t="shared" si="144"/>
        <v>9.5826771653543261</v>
      </c>
      <c r="H1529">
        <v>0</v>
      </c>
      <c r="I1529">
        <v>0.7</v>
      </c>
      <c r="J1529">
        <v>1027</v>
      </c>
      <c r="K1529">
        <v>1</v>
      </c>
    </row>
    <row r="1530" spans="1:11" x14ac:dyDescent="0.25">
      <c r="A1530" s="1">
        <v>42103.402083333334</v>
      </c>
      <c r="B1530" s="3">
        <f t="shared" si="139"/>
        <v>2015</v>
      </c>
      <c r="C1530" s="3">
        <f t="shared" si="140"/>
        <v>4</v>
      </c>
      <c r="D1530" s="3">
        <f t="shared" si="141"/>
        <v>9</v>
      </c>
      <c r="E1530" s="3">
        <f t="shared" si="142"/>
        <v>9</v>
      </c>
      <c r="F1530" s="3" t="str">
        <f t="shared" si="143"/>
        <v>2015499</v>
      </c>
      <c r="G1530">
        <f t="shared" si="144"/>
        <v>9.614173228346452</v>
      </c>
      <c r="H1530">
        <v>0</v>
      </c>
      <c r="I1530">
        <v>0.7</v>
      </c>
      <c r="J1530">
        <v>1027</v>
      </c>
      <c r="K1530">
        <v>1</v>
      </c>
    </row>
    <row r="1531" spans="1:11" x14ac:dyDescent="0.25">
      <c r="A1531" s="1">
        <v>42103.402777777781</v>
      </c>
      <c r="B1531" s="3">
        <f t="shared" si="139"/>
        <v>2015</v>
      </c>
      <c r="C1531" s="3">
        <f t="shared" si="140"/>
        <v>4</v>
      </c>
      <c r="D1531" s="3">
        <f t="shared" si="141"/>
        <v>9</v>
      </c>
      <c r="E1531" s="3">
        <f t="shared" si="142"/>
        <v>9</v>
      </c>
      <c r="F1531" s="3" t="str">
        <f t="shared" si="143"/>
        <v>2015499</v>
      </c>
      <c r="G1531">
        <f t="shared" si="144"/>
        <v>9.645669291338578</v>
      </c>
      <c r="H1531">
        <v>0</v>
      </c>
      <c r="I1531">
        <v>0.7</v>
      </c>
      <c r="J1531">
        <v>1027</v>
      </c>
      <c r="K1531">
        <v>1</v>
      </c>
    </row>
    <row r="1532" spans="1:11" x14ac:dyDescent="0.25">
      <c r="A1532" s="1">
        <v>42103.40347222222</v>
      </c>
      <c r="B1532" s="3">
        <f t="shared" si="139"/>
        <v>2015</v>
      </c>
      <c r="C1532" s="3">
        <f t="shared" si="140"/>
        <v>4</v>
      </c>
      <c r="D1532" s="3">
        <f t="shared" si="141"/>
        <v>9</v>
      </c>
      <c r="E1532" s="3">
        <f t="shared" si="142"/>
        <v>9</v>
      </c>
      <c r="F1532" s="3" t="str">
        <f t="shared" si="143"/>
        <v>2015499</v>
      </c>
      <c r="G1532">
        <f t="shared" si="144"/>
        <v>9.6771653543307039</v>
      </c>
      <c r="H1532">
        <v>0</v>
      </c>
      <c r="I1532">
        <v>0.7</v>
      </c>
      <c r="J1532">
        <v>1027</v>
      </c>
      <c r="K1532">
        <v>1</v>
      </c>
    </row>
    <row r="1533" spans="1:11" x14ac:dyDescent="0.25">
      <c r="A1533" s="1">
        <v>42103.404166666667</v>
      </c>
      <c r="B1533" s="3">
        <f t="shared" si="139"/>
        <v>2015</v>
      </c>
      <c r="C1533" s="3">
        <f t="shared" si="140"/>
        <v>4</v>
      </c>
      <c r="D1533" s="3">
        <f t="shared" si="141"/>
        <v>9</v>
      </c>
      <c r="E1533" s="3">
        <f t="shared" si="142"/>
        <v>9</v>
      </c>
      <c r="F1533" s="3" t="str">
        <f t="shared" si="143"/>
        <v>2015499</v>
      </c>
      <c r="G1533">
        <f t="shared" si="144"/>
        <v>9.7086614173228298</v>
      </c>
      <c r="H1533">
        <v>0</v>
      </c>
      <c r="I1533">
        <v>0.7</v>
      </c>
      <c r="J1533">
        <v>1027</v>
      </c>
      <c r="K1533">
        <v>1</v>
      </c>
    </row>
    <row r="1534" spans="1:11" x14ac:dyDescent="0.25">
      <c r="A1534" s="1">
        <v>42103.404861111114</v>
      </c>
      <c r="B1534" s="3">
        <f t="shared" si="139"/>
        <v>2015</v>
      </c>
      <c r="C1534" s="3">
        <f t="shared" si="140"/>
        <v>4</v>
      </c>
      <c r="D1534" s="3">
        <f t="shared" si="141"/>
        <v>9</v>
      </c>
      <c r="E1534" s="3">
        <f t="shared" si="142"/>
        <v>9</v>
      </c>
      <c r="F1534" s="3" t="str">
        <f t="shared" si="143"/>
        <v>2015499</v>
      </c>
      <c r="G1534">
        <f t="shared" si="144"/>
        <v>9.7401574803149558</v>
      </c>
      <c r="H1534">
        <v>0</v>
      </c>
      <c r="I1534">
        <v>0.7</v>
      </c>
      <c r="J1534">
        <v>1027</v>
      </c>
      <c r="K1534">
        <v>1</v>
      </c>
    </row>
    <row r="1535" spans="1:11" x14ac:dyDescent="0.25">
      <c r="A1535" s="1">
        <v>42103.405555555553</v>
      </c>
      <c r="B1535" s="3">
        <f t="shared" si="139"/>
        <v>2015</v>
      </c>
      <c r="C1535" s="3">
        <f t="shared" si="140"/>
        <v>4</v>
      </c>
      <c r="D1535" s="3">
        <f t="shared" si="141"/>
        <v>9</v>
      </c>
      <c r="E1535" s="3">
        <f t="shared" si="142"/>
        <v>9</v>
      </c>
      <c r="F1535" s="3" t="str">
        <f t="shared" si="143"/>
        <v>2015499</v>
      </c>
      <c r="G1535">
        <f t="shared" si="144"/>
        <v>9.7716535433070817</v>
      </c>
      <c r="H1535">
        <v>0</v>
      </c>
      <c r="I1535">
        <v>0.7</v>
      </c>
      <c r="J1535">
        <v>1027</v>
      </c>
      <c r="K1535">
        <v>1</v>
      </c>
    </row>
    <row r="1536" spans="1:11" x14ac:dyDescent="0.25">
      <c r="A1536" s="1">
        <v>42103.40625</v>
      </c>
      <c r="B1536" s="3">
        <f t="shared" si="139"/>
        <v>2015</v>
      </c>
      <c r="C1536" s="3">
        <f t="shared" si="140"/>
        <v>4</v>
      </c>
      <c r="D1536" s="3">
        <f t="shared" si="141"/>
        <v>9</v>
      </c>
      <c r="E1536" s="3">
        <f t="shared" si="142"/>
        <v>9</v>
      </c>
      <c r="F1536" s="3" t="str">
        <f t="shared" si="143"/>
        <v>2015499</v>
      </c>
      <c r="G1536">
        <f t="shared" si="144"/>
        <v>9.8031496062992076</v>
      </c>
      <c r="H1536">
        <v>0</v>
      </c>
      <c r="I1536">
        <v>0.7</v>
      </c>
      <c r="J1536">
        <v>1027</v>
      </c>
      <c r="K1536">
        <v>1</v>
      </c>
    </row>
    <row r="1537" spans="1:11" x14ac:dyDescent="0.25">
      <c r="A1537" s="1">
        <v>42103.406944444447</v>
      </c>
      <c r="B1537" s="3">
        <f t="shared" si="139"/>
        <v>2015</v>
      </c>
      <c r="C1537" s="3">
        <f t="shared" si="140"/>
        <v>4</v>
      </c>
      <c r="D1537" s="3">
        <f t="shared" si="141"/>
        <v>9</v>
      </c>
      <c r="E1537" s="3">
        <f t="shared" si="142"/>
        <v>9</v>
      </c>
      <c r="F1537" s="3" t="str">
        <f t="shared" si="143"/>
        <v>2015499</v>
      </c>
      <c r="G1537">
        <f t="shared" si="144"/>
        <v>9.8346456692913335</v>
      </c>
      <c r="H1537">
        <v>0</v>
      </c>
      <c r="I1537">
        <v>0.7</v>
      </c>
      <c r="J1537">
        <v>1027</v>
      </c>
      <c r="K1537">
        <v>1</v>
      </c>
    </row>
    <row r="1538" spans="1:11" x14ac:dyDescent="0.25">
      <c r="A1538" s="1">
        <v>42103.407638888886</v>
      </c>
      <c r="B1538" s="3">
        <f t="shared" si="139"/>
        <v>2015</v>
      </c>
      <c r="C1538" s="3">
        <f t="shared" si="140"/>
        <v>4</v>
      </c>
      <c r="D1538" s="3">
        <f t="shared" si="141"/>
        <v>9</v>
      </c>
      <c r="E1538" s="3">
        <f t="shared" si="142"/>
        <v>9</v>
      </c>
      <c r="F1538" s="3" t="str">
        <f t="shared" si="143"/>
        <v>2015499</v>
      </c>
      <c r="G1538">
        <f t="shared" si="144"/>
        <v>9.8661417322834595</v>
      </c>
      <c r="H1538">
        <v>0</v>
      </c>
      <c r="I1538">
        <v>0.7</v>
      </c>
      <c r="J1538">
        <v>1027</v>
      </c>
      <c r="K1538">
        <v>1</v>
      </c>
    </row>
    <row r="1539" spans="1:11" x14ac:dyDescent="0.25">
      <c r="A1539" s="1">
        <v>42103.408333333333</v>
      </c>
      <c r="B1539" s="3">
        <f t="shared" ref="B1539:B1602" si="145">YEAR(A1539)</f>
        <v>2015</v>
      </c>
      <c r="C1539" s="3">
        <f t="shared" ref="C1539:C1602" si="146">MONTH(A1539)</f>
        <v>4</v>
      </c>
      <c r="D1539" s="3">
        <f t="shared" ref="D1539:D1602" si="147">HOUR(A1539)</f>
        <v>9</v>
      </c>
      <c r="E1539" s="3">
        <f t="shared" ref="E1539:E1602" si="148">DAY(A1539)</f>
        <v>9</v>
      </c>
      <c r="F1539" s="3" t="str">
        <f t="shared" ref="F1539:F1602" si="149">B1539&amp;C1539&amp;D1539&amp;E1539</f>
        <v>2015499</v>
      </c>
      <c r="G1539">
        <f t="shared" si="144"/>
        <v>9.8976377952755854</v>
      </c>
      <c r="H1539">
        <v>0</v>
      </c>
      <c r="I1539">
        <v>0.7</v>
      </c>
      <c r="J1539">
        <v>1027</v>
      </c>
      <c r="K1539">
        <v>1</v>
      </c>
    </row>
    <row r="1540" spans="1:11" x14ac:dyDescent="0.25">
      <c r="A1540" s="1">
        <v>42103.40902777778</v>
      </c>
      <c r="B1540" s="3">
        <f t="shared" si="145"/>
        <v>2015</v>
      </c>
      <c r="C1540" s="3">
        <f t="shared" si="146"/>
        <v>4</v>
      </c>
      <c r="D1540" s="3">
        <f t="shared" si="147"/>
        <v>9</v>
      </c>
      <c r="E1540" s="3">
        <f t="shared" si="148"/>
        <v>9</v>
      </c>
      <c r="F1540" s="3" t="str">
        <f t="shared" si="149"/>
        <v>2015499</v>
      </c>
      <c r="G1540">
        <f t="shared" si="144"/>
        <v>9.9291338582677113</v>
      </c>
      <c r="H1540">
        <v>0</v>
      </c>
      <c r="I1540">
        <v>0.7</v>
      </c>
      <c r="J1540">
        <v>1027</v>
      </c>
      <c r="K1540">
        <v>1</v>
      </c>
    </row>
    <row r="1541" spans="1:11" x14ac:dyDescent="0.25">
      <c r="A1541" s="1">
        <v>42103.409722222219</v>
      </c>
      <c r="B1541" s="3">
        <f t="shared" si="145"/>
        <v>2015</v>
      </c>
      <c r="C1541" s="3">
        <f t="shared" si="146"/>
        <v>4</v>
      </c>
      <c r="D1541" s="3">
        <f t="shared" si="147"/>
        <v>9</v>
      </c>
      <c r="E1541" s="3">
        <f t="shared" si="148"/>
        <v>9</v>
      </c>
      <c r="F1541" s="3" t="str">
        <f t="shared" si="149"/>
        <v>2015499</v>
      </c>
      <c r="G1541">
        <f t="shared" si="144"/>
        <v>9.9606299212598373</v>
      </c>
      <c r="H1541">
        <v>0</v>
      </c>
      <c r="I1541">
        <v>0.7</v>
      </c>
      <c r="J1541">
        <v>1027</v>
      </c>
      <c r="K1541">
        <v>1</v>
      </c>
    </row>
    <row r="1542" spans="1:11" x14ac:dyDescent="0.25">
      <c r="A1542" s="1">
        <v>42103.410416666666</v>
      </c>
      <c r="B1542" s="3">
        <f t="shared" si="145"/>
        <v>2015</v>
      </c>
      <c r="C1542" s="3">
        <f t="shared" si="146"/>
        <v>4</v>
      </c>
      <c r="D1542" s="3">
        <f t="shared" si="147"/>
        <v>9</v>
      </c>
      <c r="E1542" s="3">
        <f t="shared" si="148"/>
        <v>9</v>
      </c>
      <c r="F1542" s="3" t="str">
        <f t="shared" si="149"/>
        <v>2015499</v>
      </c>
      <c r="G1542">
        <f t="shared" si="144"/>
        <v>9.9921259842519632</v>
      </c>
      <c r="H1542">
        <v>0</v>
      </c>
      <c r="I1542">
        <v>0.7</v>
      </c>
      <c r="J1542">
        <v>1027</v>
      </c>
      <c r="K1542">
        <v>1</v>
      </c>
    </row>
    <row r="1543" spans="1:11" x14ac:dyDescent="0.25">
      <c r="A1543" s="1">
        <v>42103.411111111112</v>
      </c>
      <c r="B1543" s="3">
        <f t="shared" si="145"/>
        <v>2015</v>
      </c>
      <c r="C1543" s="3">
        <f t="shared" si="146"/>
        <v>4</v>
      </c>
      <c r="D1543" s="3">
        <f t="shared" si="147"/>
        <v>9</v>
      </c>
      <c r="E1543" s="3">
        <f t="shared" si="148"/>
        <v>9</v>
      </c>
      <c r="F1543" s="3" t="str">
        <f t="shared" si="149"/>
        <v>2015499</v>
      </c>
      <c r="G1543">
        <f t="shared" si="144"/>
        <v>10.023622047244089</v>
      </c>
      <c r="H1543">
        <v>0</v>
      </c>
      <c r="I1543">
        <v>0.7</v>
      </c>
      <c r="J1543">
        <v>1027</v>
      </c>
      <c r="K1543">
        <v>1</v>
      </c>
    </row>
    <row r="1544" spans="1:11" x14ac:dyDescent="0.25">
      <c r="A1544" s="1">
        <v>42103.411805555559</v>
      </c>
      <c r="B1544" s="3">
        <f t="shared" si="145"/>
        <v>2015</v>
      </c>
      <c r="C1544" s="3">
        <f t="shared" si="146"/>
        <v>4</v>
      </c>
      <c r="D1544" s="3">
        <f t="shared" si="147"/>
        <v>9</v>
      </c>
      <c r="E1544" s="3">
        <f t="shared" si="148"/>
        <v>9</v>
      </c>
      <c r="F1544" s="3" t="str">
        <f t="shared" si="149"/>
        <v>2015499</v>
      </c>
      <c r="G1544">
        <f t="shared" si="144"/>
        <v>10.055118110236215</v>
      </c>
      <c r="H1544">
        <v>0</v>
      </c>
      <c r="I1544">
        <v>0.7</v>
      </c>
      <c r="J1544">
        <v>1027</v>
      </c>
      <c r="K1544">
        <v>1</v>
      </c>
    </row>
    <row r="1545" spans="1:11" x14ac:dyDescent="0.25">
      <c r="A1545" s="1">
        <v>42103.412499999999</v>
      </c>
      <c r="B1545" s="3">
        <f t="shared" si="145"/>
        <v>2015</v>
      </c>
      <c r="C1545" s="3">
        <f t="shared" si="146"/>
        <v>4</v>
      </c>
      <c r="D1545" s="3">
        <f t="shared" si="147"/>
        <v>9</v>
      </c>
      <c r="E1545" s="3">
        <f t="shared" si="148"/>
        <v>9</v>
      </c>
      <c r="F1545" s="3" t="str">
        <f t="shared" si="149"/>
        <v>2015499</v>
      </c>
      <c r="G1545">
        <f t="shared" si="144"/>
        <v>10.086614173228341</v>
      </c>
      <c r="H1545">
        <v>0</v>
      </c>
      <c r="I1545">
        <v>0.7</v>
      </c>
      <c r="J1545">
        <v>1027</v>
      </c>
      <c r="K1545">
        <v>1</v>
      </c>
    </row>
    <row r="1546" spans="1:11" x14ac:dyDescent="0.25">
      <c r="A1546" s="1">
        <v>42103.413194444445</v>
      </c>
      <c r="B1546" s="3">
        <f t="shared" si="145"/>
        <v>2015</v>
      </c>
      <c r="C1546" s="3">
        <f t="shared" si="146"/>
        <v>4</v>
      </c>
      <c r="D1546" s="3">
        <f t="shared" si="147"/>
        <v>9</v>
      </c>
      <c r="E1546" s="3">
        <f t="shared" si="148"/>
        <v>9</v>
      </c>
      <c r="F1546" s="3" t="str">
        <f t="shared" si="149"/>
        <v>2015499</v>
      </c>
      <c r="G1546">
        <f t="shared" si="144"/>
        <v>10.118110236220467</v>
      </c>
      <c r="H1546">
        <v>0</v>
      </c>
      <c r="I1546">
        <v>0.7</v>
      </c>
      <c r="J1546">
        <v>1027</v>
      </c>
      <c r="K1546">
        <v>1</v>
      </c>
    </row>
    <row r="1547" spans="1:11" x14ac:dyDescent="0.25">
      <c r="A1547" s="1">
        <v>42103.413888888892</v>
      </c>
      <c r="B1547" s="3">
        <f t="shared" si="145"/>
        <v>2015</v>
      </c>
      <c r="C1547" s="3">
        <f t="shared" si="146"/>
        <v>4</v>
      </c>
      <c r="D1547" s="3">
        <f t="shared" si="147"/>
        <v>9</v>
      </c>
      <c r="E1547" s="3">
        <f t="shared" si="148"/>
        <v>9</v>
      </c>
      <c r="F1547" s="3" t="str">
        <f t="shared" si="149"/>
        <v>2015499</v>
      </c>
      <c r="G1547">
        <f t="shared" si="144"/>
        <v>10.149606299212593</v>
      </c>
      <c r="H1547">
        <v>0</v>
      </c>
      <c r="I1547">
        <v>0.7</v>
      </c>
      <c r="J1547">
        <v>1027</v>
      </c>
      <c r="K1547">
        <v>1</v>
      </c>
    </row>
    <row r="1548" spans="1:11" x14ac:dyDescent="0.25">
      <c r="A1548" s="1">
        <v>42103.414583333331</v>
      </c>
      <c r="B1548" s="3">
        <f t="shared" si="145"/>
        <v>2015</v>
      </c>
      <c r="C1548" s="3">
        <f t="shared" si="146"/>
        <v>4</v>
      </c>
      <c r="D1548" s="3">
        <f t="shared" si="147"/>
        <v>9</v>
      </c>
      <c r="E1548" s="3">
        <f t="shared" si="148"/>
        <v>9</v>
      </c>
      <c r="F1548" s="3" t="str">
        <f t="shared" si="149"/>
        <v>2015499</v>
      </c>
      <c r="G1548">
        <f t="shared" si="144"/>
        <v>10.181102362204719</v>
      </c>
      <c r="H1548">
        <v>0</v>
      </c>
      <c r="I1548">
        <v>0.7</v>
      </c>
      <c r="J1548">
        <v>1027</v>
      </c>
      <c r="K1548">
        <v>1</v>
      </c>
    </row>
    <row r="1549" spans="1:11" x14ac:dyDescent="0.25">
      <c r="A1549" s="1">
        <v>42103.415277777778</v>
      </c>
      <c r="B1549" s="3">
        <f t="shared" si="145"/>
        <v>2015</v>
      </c>
      <c r="C1549" s="3">
        <f t="shared" si="146"/>
        <v>4</v>
      </c>
      <c r="D1549" s="3">
        <f t="shared" si="147"/>
        <v>9</v>
      </c>
      <c r="E1549" s="3">
        <f t="shared" si="148"/>
        <v>9</v>
      </c>
      <c r="F1549" s="3" t="str">
        <f t="shared" si="149"/>
        <v>2015499</v>
      </c>
      <c r="G1549">
        <f t="shared" si="144"/>
        <v>10.212598425196845</v>
      </c>
      <c r="H1549">
        <v>0</v>
      </c>
      <c r="I1549">
        <v>0.7</v>
      </c>
      <c r="J1549">
        <v>1027</v>
      </c>
      <c r="K1549">
        <v>1</v>
      </c>
    </row>
    <row r="1550" spans="1:11" x14ac:dyDescent="0.25">
      <c r="A1550" s="1">
        <v>42103.415972222225</v>
      </c>
      <c r="B1550" s="3">
        <f t="shared" si="145"/>
        <v>2015</v>
      </c>
      <c r="C1550" s="3">
        <f t="shared" si="146"/>
        <v>4</v>
      </c>
      <c r="D1550" s="3">
        <f t="shared" si="147"/>
        <v>9</v>
      </c>
      <c r="E1550" s="3">
        <f t="shared" si="148"/>
        <v>9</v>
      </c>
      <c r="F1550" s="3" t="str">
        <f t="shared" si="149"/>
        <v>2015499</v>
      </c>
      <c r="G1550">
        <f t="shared" si="144"/>
        <v>10.244094488188971</v>
      </c>
      <c r="H1550">
        <v>0</v>
      </c>
      <c r="I1550">
        <v>0.7</v>
      </c>
      <c r="J1550">
        <v>1027</v>
      </c>
      <c r="K1550">
        <v>1</v>
      </c>
    </row>
    <row r="1551" spans="1:11" x14ac:dyDescent="0.25">
      <c r="A1551" s="1">
        <v>42103.416666666664</v>
      </c>
      <c r="B1551" s="3">
        <f t="shared" si="145"/>
        <v>2015</v>
      </c>
      <c r="C1551" s="3">
        <f t="shared" si="146"/>
        <v>4</v>
      </c>
      <c r="D1551" s="3">
        <f t="shared" si="147"/>
        <v>10</v>
      </c>
      <c r="E1551" s="3">
        <f t="shared" si="148"/>
        <v>9</v>
      </c>
      <c r="F1551" s="3" t="str">
        <f t="shared" si="149"/>
        <v>20154109</v>
      </c>
      <c r="G1551">
        <f t="shared" si="144"/>
        <v>10.275590551181097</v>
      </c>
      <c r="H1551">
        <v>0</v>
      </c>
      <c r="I1551">
        <v>0.7</v>
      </c>
      <c r="J1551">
        <v>1027</v>
      </c>
      <c r="K1551">
        <v>1</v>
      </c>
    </row>
    <row r="1552" spans="1:11" x14ac:dyDescent="0.25">
      <c r="A1552" s="1">
        <v>42103.417361111111</v>
      </c>
      <c r="B1552" s="3">
        <f t="shared" si="145"/>
        <v>2015</v>
      </c>
      <c r="C1552" s="3">
        <f t="shared" si="146"/>
        <v>4</v>
      </c>
      <c r="D1552" s="3">
        <f t="shared" si="147"/>
        <v>10</v>
      </c>
      <c r="E1552" s="3">
        <f t="shared" si="148"/>
        <v>9</v>
      </c>
      <c r="F1552" s="3" t="str">
        <f t="shared" si="149"/>
        <v>20154109</v>
      </c>
      <c r="G1552">
        <f t="shared" si="144"/>
        <v>10.307086614173222</v>
      </c>
      <c r="H1552">
        <v>0</v>
      </c>
      <c r="I1552">
        <v>0.7</v>
      </c>
      <c r="J1552">
        <v>1027</v>
      </c>
      <c r="K1552">
        <v>1</v>
      </c>
    </row>
    <row r="1553" spans="1:11" x14ac:dyDescent="0.25">
      <c r="A1553" s="1">
        <v>42103.418055555558</v>
      </c>
      <c r="B1553" s="3">
        <f t="shared" si="145"/>
        <v>2015</v>
      </c>
      <c r="C1553" s="3">
        <f t="shared" si="146"/>
        <v>4</v>
      </c>
      <c r="D1553" s="3">
        <f t="shared" si="147"/>
        <v>10</v>
      </c>
      <c r="E1553" s="3">
        <f t="shared" si="148"/>
        <v>9</v>
      </c>
      <c r="F1553" s="3" t="str">
        <f t="shared" si="149"/>
        <v>20154109</v>
      </c>
      <c r="G1553">
        <f t="shared" si="144"/>
        <v>10.338582677165348</v>
      </c>
      <c r="H1553">
        <v>0</v>
      </c>
      <c r="I1553">
        <v>0.7</v>
      </c>
      <c r="J1553">
        <v>1027</v>
      </c>
      <c r="K1553">
        <v>1</v>
      </c>
    </row>
    <row r="1554" spans="1:11" x14ac:dyDescent="0.25">
      <c r="A1554" s="1">
        <v>42103.418749999997</v>
      </c>
      <c r="B1554" s="3">
        <f t="shared" si="145"/>
        <v>2015</v>
      </c>
      <c r="C1554" s="3">
        <f t="shared" si="146"/>
        <v>4</v>
      </c>
      <c r="D1554" s="3">
        <f t="shared" si="147"/>
        <v>10</v>
      </c>
      <c r="E1554" s="3">
        <f t="shared" si="148"/>
        <v>9</v>
      </c>
      <c r="F1554" s="3" t="str">
        <f t="shared" si="149"/>
        <v>20154109</v>
      </c>
      <c r="G1554">
        <f t="shared" si="144"/>
        <v>10.370078740157474</v>
      </c>
      <c r="H1554">
        <v>0</v>
      </c>
      <c r="I1554">
        <v>0.7</v>
      </c>
      <c r="J1554">
        <v>1027</v>
      </c>
      <c r="K1554">
        <v>1</v>
      </c>
    </row>
    <row r="1555" spans="1:11" x14ac:dyDescent="0.25">
      <c r="A1555" s="1">
        <v>42103.419444444444</v>
      </c>
      <c r="B1555" s="3">
        <f t="shared" si="145"/>
        <v>2015</v>
      </c>
      <c r="C1555" s="3">
        <f t="shared" si="146"/>
        <v>4</v>
      </c>
      <c r="D1555" s="3">
        <f t="shared" si="147"/>
        <v>10</v>
      </c>
      <c r="E1555" s="3">
        <f t="shared" si="148"/>
        <v>9</v>
      </c>
      <c r="F1555" s="3" t="str">
        <f t="shared" si="149"/>
        <v>20154109</v>
      </c>
      <c r="G1555">
        <f t="shared" si="144"/>
        <v>10.4015748031496</v>
      </c>
      <c r="H1555">
        <v>0</v>
      </c>
      <c r="I1555">
        <v>0.7</v>
      </c>
      <c r="J1555">
        <v>1027</v>
      </c>
      <c r="K1555">
        <v>1</v>
      </c>
    </row>
    <row r="1556" spans="1:11" x14ac:dyDescent="0.25">
      <c r="A1556" s="1">
        <v>42103.420138888891</v>
      </c>
      <c r="B1556" s="3">
        <f t="shared" si="145"/>
        <v>2015</v>
      </c>
      <c r="C1556" s="3">
        <f t="shared" si="146"/>
        <v>4</v>
      </c>
      <c r="D1556" s="3">
        <f t="shared" si="147"/>
        <v>10</v>
      </c>
      <c r="E1556" s="3">
        <f t="shared" si="148"/>
        <v>9</v>
      </c>
      <c r="F1556" s="3" t="str">
        <f t="shared" si="149"/>
        <v>20154109</v>
      </c>
      <c r="G1556">
        <f t="shared" si="144"/>
        <v>10.433070866141726</v>
      </c>
      <c r="H1556">
        <v>0</v>
      </c>
      <c r="I1556">
        <v>0.7</v>
      </c>
      <c r="J1556">
        <v>1027</v>
      </c>
      <c r="K1556">
        <v>1</v>
      </c>
    </row>
    <row r="1557" spans="1:11" x14ac:dyDescent="0.25">
      <c r="A1557" s="1">
        <v>42103.42083333333</v>
      </c>
      <c r="B1557" s="3">
        <f t="shared" si="145"/>
        <v>2015</v>
      </c>
      <c r="C1557" s="3">
        <f t="shared" si="146"/>
        <v>4</v>
      </c>
      <c r="D1557" s="3">
        <f t="shared" si="147"/>
        <v>10</v>
      </c>
      <c r="E1557" s="3">
        <f t="shared" si="148"/>
        <v>9</v>
      </c>
      <c r="F1557" s="3" t="str">
        <f t="shared" si="149"/>
        <v>20154109</v>
      </c>
      <c r="G1557">
        <f t="shared" si="144"/>
        <v>10.464566929133852</v>
      </c>
      <c r="H1557">
        <v>0</v>
      </c>
      <c r="I1557">
        <v>0.7</v>
      </c>
      <c r="J1557">
        <v>1027</v>
      </c>
      <c r="K1557">
        <v>1</v>
      </c>
    </row>
    <row r="1558" spans="1:11" x14ac:dyDescent="0.25">
      <c r="A1558" s="1">
        <v>42103.421527777777</v>
      </c>
      <c r="B1558" s="3">
        <f t="shared" si="145"/>
        <v>2015</v>
      </c>
      <c r="C1558" s="3">
        <f t="shared" si="146"/>
        <v>4</v>
      </c>
      <c r="D1558" s="3">
        <f t="shared" si="147"/>
        <v>10</v>
      </c>
      <c r="E1558" s="3">
        <f t="shared" si="148"/>
        <v>9</v>
      </c>
      <c r="F1558" s="3" t="str">
        <f t="shared" si="149"/>
        <v>20154109</v>
      </c>
      <c r="G1558">
        <f t="shared" si="144"/>
        <v>10.496062992125978</v>
      </c>
      <c r="H1558">
        <v>0</v>
      </c>
      <c r="I1558">
        <v>0.7</v>
      </c>
      <c r="J1558">
        <v>1027</v>
      </c>
      <c r="K1558">
        <v>1</v>
      </c>
    </row>
    <row r="1559" spans="1:11" x14ac:dyDescent="0.25">
      <c r="A1559" s="1">
        <v>42103.422222222223</v>
      </c>
      <c r="B1559" s="3">
        <f t="shared" si="145"/>
        <v>2015</v>
      </c>
      <c r="C1559" s="3">
        <f t="shared" si="146"/>
        <v>4</v>
      </c>
      <c r="D1559" s="3">
        <f t="shared" si="147"/>
        <v>10</v>
      </c>
      <c r="E1559" s="3">
        <f t="shared" si="148"/>
        <v>9</v>
      </c>
      <c r="F1559" s="3" t="str">
        <f t="shared" si="149"/>
        <v>20154109</v>
      </c>
      <c r="G1559">
        <f t="shared" si="144"/>
        <v>10.527559055118104</v>
      </c>
      <c r="H1559">
        <v>0</v>
      </c>
      <c r="I1559">
        <v>0.7</v>
      </c>
      <c r="J1559">
        <v>1027</v>
      </c>
      <c r="K1559">
        <v>1</v>
      </c>
    </row>
    <row r="1560" spans="1:11" x14ac:dyDescent="0.25">
      <c r="A1560" s="1">
        <v>42103.42291666667</v>
      </c>
      <c r="B1560" s="3">
        <f t="shared" si="145"/>
        <v>2015</v>
      </c>
      <c r="C1560" s="3">
        <f t="shared" si="146"/>
        <v>4</v>
      </c>
      <c r="D1560" s="3">
        <f t="shared" si="147"/>
        <v>10</v>
      </c>
      <c r="E1560" s="3">
        <f t="shared" si="148"/>
        <v>9</v>
      </c>
      <c r="F1560" s="3" t="str">
        <f t="shared" si="149"/>
        <v>20154109</v>
      </c>
      <c r="G1560">
        <f t="shared" si="144"/>
        <v>10.55905511811023</v>
      </c>
      <c r="H1560">
        <v>0</v>
      </c>
      <c r="I1560">
        <v>0.7</v>
      </c>
      <c r="J1560">
        <v>1027</v>
      </c>
      <c r="K1560">
        <v>1</v>
      </c>
    </row>
    <row r="1561" spans="1:11" x14ac:dyDescent="0.25">
      <c r="A1561" s="1">
        <v>42103.423611111109</v>
      </c>
      <c r="B1561" s="3">
        <f t="shared" si="145"/>
        <v>2015</v>
      </c>
      <c r="C1561" s="3">
        <f t="shared" si="146"/>
        <v>4</v>
      </c>
      <c r="D1561" s="3">
        <f t="shared" si="147"/>
        <v>10</v>
      </c>
      <c r="E1561" s="3">
        <f t="shared" si="148"/>
        <v>9</v>
      </c>
      <c r="F1561" s="3" t="str">
        <f t="shared" si="149"/>
        <v>20154109</v>
      </c>
      <c r="G1561">
        <f t="shared" si="144"/>
        <v>10.590551181102356</v>
      </c>
      <c r="H1561">
        <v>0</v>
      </c>
      <c r="I1561">
        <v>0.7</v>
      </c>
      <c r="J1561">
        <v>1027</v>
      </c>
      <c r="K1561">
        <v>1</v>
      </c>
    </row>
    <row r="1562" spans="1:11" x14ac:dyDescent="0.25">
      <c r="A1562" s="1">
        <v>42103.424305555556</v>
      </c>
      <c r="B1562" s="3">
        <f t="shared" si="145"/>
        <v>2015</v>
      </c>
      <c r="C1562" s="3">
        <f t="shared" si="146"/>
        <v>4</v>
      </c>
      <c r="D1562" s="3">
        <f t="shared" si="147"/>
        <v>10</v>
      </c>
      <c r="E1562" s="3">
        <f t="shared" si="148"/>
        <v>9</v>
      </c>
      <c r="F1562" s="3" t="str">
        <f t="shared" si="149"/>
        <v>20154109</v>
      </c>
      <c r="G1562">
        <f t="shared" si="144"/>
        <v>10.622047244094482</v>
      </c>
      <c r="H1562">
        <v>0</v>
      </c>
      <c r="I1562">
        <v>0.7</v>
      </c>
      <c r="J1562">
        <v>1027</v>
      </c>
      <c r="K1562">
        <v>1</v>
      </c>
    </row>
    <row r="1563" spans="1:11" x14ac:dyDescent="0.25">
      <c r="A1563" s="1">
        <v>42103.425000000003</v>
      </c>
      <c r="B1563" s="3">
        <f t="shared" si="145"/>
        <v>2015</v>
      </c>
      <c r="C1563" s="3">
        <f t="shared" si="146"/>
        <v>4</v>
      </c>
      <c r="D1563" s="3">
        <f t="shared" si="147"/>
        <v>10</v>
      </c>
      <c r="E1563" s="3">
        <f t="shared" si="148"/>
        <v>9</v>
      </c>
      <c r="F1563" s="3" t="str">
        <f t="shared" si="149"/>
        <v>20154109</v>
      </c>
      <c r="G1563">
        <f t="shared" si="144"/>
        <v>10.653543307086608</v>
      </c>
      <c r="H1563">
        <v>0</v>
      </c>
      <c r="I1563">
        <v>0.7</v>
      </c>
      <c r="J1563">
        <v>1027</v>
      </c>
      <c r="K1563">
        <v>1</v>
      </c>
    </row>
    <row r="1564" spans="1:11" x14ac:dyDescent="0.25">
      <c r="A1564" s="1">
        <v>42103.425694444442</v>
      </c>
      <c r="B1564" s="3">
        <f t="shared" si="145"/>
        <v>2015</v>
      </c>
      <c r="C1564" s="3">
        <f t="shared" si="146"/>
        <v>4</v>
      </c>
      <c r="D1564" s="3">
        <f t="shared" si="147"/>
        <v>10</v>
      </c>
      <c r="E1564" s="3">
        <f t="shared" si="148"/>
        <v>9</v>
      </c>
      <c r="F1564" s="3" t="str">
        <f t="shared" si="149"/>
        <v>20154109</v>
      </c>
      <c r="G1564">
        <f t="shared" si="144"/>
        <v>10.685039370078734</v>
      </c>
      <c r="H1564">
        <v>0</v>
      </c>
      <c r="I1564">
        <v>0.7</v>
      </c>
      <c r="J1564">
        <v>1027</v>
      </c>
      <c r="K1564">
        <v>1</v>
      </c>
    </row>
    <row r="1565" spans="1:11" x14ac:dyDescent="0.25">
      <c r="A1565" s="1">
        <v>42103.426388888889</v>
      </c>
      <c r="B1565" s="3">
        <f t="shared" si="145"/>
        <v>2015</v>
      </c>
      <c r="C1565" s="3">
        <f t="shared" si="146"/>
        <v>4</v>
      </c>
      <c r="D1565" s="3">
        <f t="shared" si="147"/>
        <v>10</v>
      </c>
      <c r="E1565" s="3">
        <f t="shared" si="148"/>
        <v>9</v>
      </c>
      <c r="F1565" s="3" t="str">
        <f t="shared" si="149"/>
        <v>20154109</v>
      </c>
      <c r="G1565">
        <f t="shared" si="144"/>
        <v>10.71653543307086</v>
      </c>
      <c r="H1565">
        <v>0</v>
      </c>
      <c r="I1565">
        <v>0.7</v>
      </c>
      <c r="J1565">
        <v>1027</v>
      </c>
      <c r="K1565">
        <v>1</v>
      </c>
    </row>
    <row r="1566" spans="1:11" x14ac:dyDescent="0.25">
      <c r="A1566" s="1">
        <v>42103.427083333336</v>
      </c>
      <c r="B1566" s="3">
        <f t="shared" si="145"/>
        <v>2015</v>
      </c>
      <c r="C1566" s="3">
        <f t="shared" si="146"/>
        <v>4</v>
      </c>
      <c r="D1566" s="3">
        <f t="shared" si="147"/>
        <v>10</v>
      </c>
      <c r="E1566" s="3">
        <f t="shared" si="148"/>
        <v>9</v>
      </c>
      <c r="F1566" s="3" t="str">
        <f t="shared" si="149"/>
        <v>20154109</v>
      </c>
      <c r="G1566">
        <f t="shared" si="144"/>
        <v>10.748031496062985</v>
      </c>
      <c r="H1566">
        <v>0</v>
      </c>
      <c r="I1566">
        <v>0.7</v>
      </c>
      <c r="J1566">
        <v>1027</v>
      </c>
      <c r="K1566">
        <v>1</v>
      </c>
    </row>
    <row r="1567" spans="1:11" x14ac:dyDescent="0.25">
      <c r="A1567" s="1">
        <v>42103.427777777775</v>
      </c>
      <c r="B1567" s="3">
        <f t="shared" si="145"/>
        <v>2015</v>
      </c>
      <c r="C1567" s="3">
        <f t="shared" si="146"/>
        <v>4</v>
      </c>
      <c r="D1567" s="3">
        <f t="shared" si="147"/>
        <v>10</v>
      </c>
      <c r="E1567" s="3">
        <f t="shared" si="148"/>
        <v>9</v>
      </c>
      <c r="F1567" s="3" t="str">
        <f t="shared" si="149"/>
        <v>20154109</v>
      </c>
      <c r="G1567">
        <f t="shared" si="144"/>
        <v>10.779527559055111</v>
      </c>
      <c r="H1567">
        <v>0</v>
      </c>
      <c r="I1567">
        <v>0.7</v>
      </c>
      <c r="J1567">
        <v>1027</v>
      </c>
      <c r="K1567">
        <v>1</v>
      </c>
    </row>
    <row r="1568" spans="1:11" x14ac:dyDescent="0.25">
      <c r="A1568" s="1">
        <v>42103.428472222222</v>
      </c>
      <c r="B1568" s="3">
        <f t="shared" si="145"/>
        <v>2015</v>
      </c>
      <c r="C1568" s="3">
        <f t="shared" si="146"/>
        <v>4</v>
      </c>
      <c r="D1568" s="3">
        <f t="shared" si="147"/>
        <v>10</v>
      </c>
      <c r="E1568" s="3">
        <f t="shared" si="148"/>
        <v>9</v>
      </c>
      <c r="F1568" s="3" t="str">
        <f t="shared" si="149"/>
        <v>20154109</v>
      </c>
      <c r="G1568">
        <f t="shared" si="144"/>
        <v>10.811023622047237</v>
      </c>
      <c r="H1568">
        <v>0</v>
      </c>
      <c r="I1568">
        <v>0.7</v>
      </c>
      <c r="J1568">
        <v>1027</v>
      </c>
      <c r="K1568">
        <v>1</v>
      </c>
    </row>
    <row r="1569" spans="1:11" x14ac:dyDescent="0.25">
      <c r="A1569" s="1">
        <v>42103.429166666669</v>
      </c>
      <c r="B1569" s="3">
        <f t="shared" si="145"/>
        <v>2015</v>
      </c>
      <c r="C1569" s="3">
        <f t="shared" si="146"/>
        <v>4</v>
      </c>
      <c r="D1569" s="3">
        <f t="shared" si="147"/>
        <v>10</v>
      </c>
      <c r="E1569" s="3">
        <f t="shared" si="148"/>
        <v>9</v>
      </c>
      <c r="F1569" s="3" t="str">
        <f t="shared" si="149"/>
        <v>20154109</v>
      </c>
      <c r="G1569">
        <f t="shared" si="144"/>
        <v>10.842519685039363</v>
      </c>
      <c r="H1569">
        <v>0</v>
      </c>
      <c r="I1569">
        <v>0.7</v>
      </c>
      <c r="J1569">
        <v>1027</v>
      </c>
      <c r="K1569">
        <v>1</v>
      </c>
    </row>
    <row r="1570" spans="1:11" x14ac:dyDescent="0.25">
      <c r="A1570" s="1">
        <v>42103.429861111108</v>
      </c>
      <c r="B1570" s="3">
        <f t="shared" si="145"/>
        <v>2015</v>
      </c>
      <c r="C1570" s="3">
        <f t="shared" si="146"/>
        <v>4</v>
      </c>
      <c r="D1570" s="3">
        <f t="shared" si="147"/>
        <v>10</v>
      </c>
      <c r="E1570" s="3">
        <f t="shared" si="148"/>
        <v>9</v>
      </c>
      <c r="F1570" s="3" t="str">
        <f t="shared" si="149"/>
        <v>20154109</v>
      </c>
      <c r="G1570">
        <f t="shared" si="144"/>
        <v>10.874015748031489</v>
      </c>
      <c r="H1570">
        <v>0</v>
      </c>
      <c r="I1570">
        <v>0.7</v>
      </c>
      <c r="J1570">
        <v>1027</v>
      </c>
      <c r="K1570">
        <v>1</v>
      </c>
    </row>
    <row r="1571" spans="1:11" x14ac:dyDescent="0.25">
      <c r="A1571" s="1">
        <v>42103.430555555555</v>
      </c>
      <c r="B1571" s="3">
        <f t="shared" si="145"/>
        <v>2015</v>
      </c>
      <c r="C1571" s="3">
        <f t="shared" si="146"/>
        <v>4</v>
      </c>
      <c r="D1571" s="3">
        <f t="shared" si="147"/>
        <v>10</v>
      </c>
      <c r="E1571" s="3">
        <f t="shared" si="148"/>
        <v>9</v>
      </c>
      <c r="F1571" s="3" t="str">
        <f t="shared" si="149"/>
        <v>20154109</v>
      </c>
      <c r="G1571">
        <f t="shared" si="144"/>
        <v>10.905511811023615</v>
      </c>
      <c r="H1571">
        <v>0</v>
      </c>
      <c r="I1571">
        <v>0.7</v>
      </c>
      <c r="J1571">
        <v>1027</v>
      </c>
      <c r="K1571">
        <v>1</v>
      </c>
    </row>
    <row r="1572" spans="1:11" x14ac:dyDescent="0.25">
      <c r="A1572" s="1">
        <v>42103.431250000001</v>
      </c>
      <c r="B1572" s="3">
        <f t="shared" si="145"/>
        <v>2015</v>
      </c>
      <c r="C1572" s="3">
        <f t="shared" si="146"/>
        <v>4</v>
      </c>
      <c r="D1572" s="3">
        <f t="shared" si="147"/>
        <v>10</v>
      </c>
      <c r="E1572" s="3">
        <f t="shared" si="148"/>
        <v>9</v>
      </c>
      <c r="F1572" s="3" t="str">
        <f t="shared" si="149"/>
        <v>20154109</v>
      </c>
      <c r="G1572">
        <f t="shared" si="144"/>
        <v>10.937007874015741</v>
      </c>
      <c r="H1572">
        <v>0</v>
      </c>
      <c r="I1572">
        <v>0.7</v>
      </c>
      <c r="J1572">
        <v>1027</v>
      </c>
      <c r="K1572">
        <v>1</v>
      </c>
    </row>
    <row r="1573" spans="1:11" x14ac:dyDescent="0.25">
      <c r="A1573" s="1">
        <v>42103.431944444441</v>
      </c>
      <c r="B1573" s="3">
        <f t="shared" si="145"/>
        <v>2015</v>
      </c>
      <c r="C1573" s="3">
        <f t="shared" si="146"/>
        <v>4</v>
      </c>
      <c r="D1573" s="3">
        <f t="shared" si="147"/>
        <v>10</v>
      </c>
      <c r="E1573" s="3">
        <f t="shared" si="148"/>
        <v>9</v>
      </c>
      <c r="F1573" s="3" t="str">
        <f t="shared" si="149"/>
        <v>20154109</v>
      </c>
      <c r="G1573">
        <f t="shared" si="144"/>
        <v>10.968503937007867</v>
      </c>
      <c r="H1573">
        <v>0</v>
      </c>
      <c r="I1573">
        <v>0.7</v>
      </c>
      <c r="J1573">
        <v>1027</v>
      </c>
      <c r="K1573">
        <v>1</v>
      </c>
    </row>
    <row r="1574" spans="1:11" x14ac:dyDescent="0.25">
      <c r="A1574" s="1">
        <v>42103.432638888888</v>
      </c>
      <c r="B1574" s="3">
        <f t="shared" si="145"/>
        <v>2015</v>
      </c>
      <c r="C1574" s="3">
        <f t="shared" si="146"/>
        <v>4</v>
      </c>
      <c r="D1574" s="3">
        <f t="shared" si="147"/>
        <v>10</v>
      </c>
      <c r="E1574" s="3">
        <f t="shared" si="148"/>
        <v>9</v>
      </c>
      <c r="F1574" s="3" t="str">
        <f t="shared" si="149"/>
        <v>20154109</v>
      </c>
      <c r="G1574">
        <f t="shared" si="144"/>
        <v>10.999999999999993</v>
      </c>
      <c r="H1574">
        <v>0</v>
      </c>
      <c r="I1574">
        <v>0.7</v>
      </c>
      <c r="J1574">
        <v>1027</v>
      </c>
      <c r="K1574">
        <v>1</v>
      </c>
    </row>
    <row r="1575" spans="1:11" x14ac:dyDescent="0.25">
      <c r="A1575" s="1">
        <v>42103.433333333334</v>
      </c>
      <c r="B1575" s="3">
        <f t="shared" si="145"/>
        <v>2015</v>
      </c>
      <c r="C1575" s="3">
        <f t="shared" si="146"/>
        <v>4</v>
      </c>
      <c r="D1575" s="3">
        <f t="shared" si="147"/>
        <v>10</v>
      </c>
      <c r="E1575" s="3">
        <f t="shared" si="148"/>
        <v>9</v>
      </c>
      <c r="F1575" s="3" t="str">
        <f t="shared" si="149"/>
        <v>20154109</v>
      </c>
      <c r="G1575">
        <f t="shared" si="144"/>
        <v>11.031496062992119</v>
      </c>
      <c r="H1575">
        <v>0</v>
      </c>
      <c r="I1575">
        <v>0.7</v>
      </c>
      <c r="J1575">
        <v>1027</v>
      </c>
      <c r="K1575">
        <v>1</v>
      </c>
    </row>
    <row r="1576" spans="1:11" x14ac:dyDescent="0.25">
      <c r="A1576" s="1">
        <v>42103.434027777781</v>
      </c>
      <c r="B1576" s="3">
        <f t="shared" si="145"/>
        <v>2015</v>
      </c>
      <c r="C1576" s="3">
        <f t="shared" si="146"/>
        <v>4</v>
      </c>
      <c r="D1576" s="3">
        <f t="shared" si="147"/>
        <v>10</v>
      </c>
      <c r="E1576" s="3">
        <f t="shared" si="148"/>
        <v>9</v>
      </c>
      <c r="F1576" s="3" t="str">
        <f t="shared" si="149"/>
        <v>20154109</v>
      </c>
      <c r="G1576">
        <f t="shared" si="144"/>
        <v>11.062992125984245</v>
      </c>
      <c r="H1576">
        <v>0</v>
      </c>
      <c r="I1576">
        <v>0.7</v>
      </c>
      <c r="J1576">
        <v>1027</v>
      </c>
      <c r="K1576">
        <v>1</v>
      </c>
    </row>
    <row r="1577" spans="1:11" x14ac:dyDescent="0.25">
      <c r="A1577" s="1">
        <v>42103.43472222222</v>
      </c>
      <c r="B1577" s="3">
        <f t="shared" si="145"/>
        <v>2015</v>
      </c>
      <c r="C1577" s="3">
        <f t="shared" si="146"/>
        <v>4</v>
      </c>
      <c r="D1577" s="3">
        <f t="shared" si="147"/>
        <v>10</v>
      </c>
      <c r="E1577" s="3">
        <f t="shared" si="148"/>
        <v>9</v>
      </c>
      <c r="F1577" s="3" t="str">
        <f t="shared" si="149"/>
        <v>20154109</v>
      </c>
      <c r="G1577">
        <f t="shared" ref="G1577:G1640" si="150">G1576+8/254</f>
        <v>11.094488188976371</v>
      </c>
      <c r="H1577">
        <v>0</v>
      </c>
      <c r="I1577">
        <v>0.7</v>
      </c>
      <c r="J1577">
        <v>1027</v>
      </c>
      <c r="K1577">
        <v>1</v>
      </c>
    </row>
    <row r="1578" spans="1:11" x14ac:dyDescent="0.25">
      <c r="A1578" s="1">
        <v>42103.435416666667</v>
      </c>
      <c r="B1578" s="3">
        <f t="shared" si="145"/>
        <v>2015</v>
      </c>
      <c r="C1578" s="3">
        <f t="shared" si="146"/>
        <v>4</v>
      </c>
      <c r="D1578" s="3">
        <f t="shared" si="147"/>
        <v>10</v>
      </c>
      <c r="E1578" s="3">
        <f t="shared" si="148"/>
        <v>9</v>
      </c>
      <c r="F1578" s="3" t="str">
        <f t="shared" si="149"/>
        <v>20154109</v>
      </c>
      <c r="G1578">
        <f t="shared" si="150"/>
        <v>11.125984251968497</v>
      </c>
      <c r="H1578">
        <v>0</v>
      </c>
      <c r="I1578">
        <v>0.7</v>
      </c>
      <c r="J1578">
        <v>1027</v>
      </c>
      <c r="K1578">
        <v>1</v>
      </c>
    </row>
    <row r="1579" spans="1:11" x14ac:dyDescent="0.25">
      <c r="A1579" s="1">
        <v>42103.436111111114</v>
      </c>
      <c r="B1579" s="3">
        <f t="shared" si="145"/>
        <v>2015</v>
      </c>
      <c r="C1579" s="3">
        <f t="shared" si="146"/>
        <v>4</v>
      </c>
      <c r="D1579" s="3">
        <f t="shared" si="147"/>
        <v>10</v>
      </c>
      <c r="E1579" s="3">
        <f t="shared" si="148"/>
        <v>9</v>
      </c>
      <c r="F1579" s="3" t="str">
        <f t="shared" si="149"/>
        <v>20154109</v>
      </c>
      <c r="G1579">
        <f t="shared" si="150"/>
        <v>11.157480314960623</v>
      </c>
      <c r="H1579">
        <v>0</v>
      </c>
      <c r="I1579">
        <v>0.7</v>
      </c>
      <c r="J1579">
        <v>1027</v>
      </c>
      <c r="K1579">
        <v>1</v>
      </c>
    </row>
    <row r="1580" spans="1:11" x14ac:dyDescent="0.25">
      <c r="A1580" s="1">
        <v>42103.436805555553</v>
      </c>
      <c r="B1580" s="3">
        <f t="shared" si="145"/>
        <v>2015</v>
      </c>
      <c r="C1580" s="3">
        <f t="shared" si="146"/>
        <v>4</v>
      </c>
      <c r="D1580" s="3">
        <f t="shared" si="147"/>
        <v>10</v>
      </c>
      <c r="E1580" s="3">
        <f t="shared" si="148"/>
        <v>9</v>
      </c>
      <c r="F1580" s="3" t="str">
        <f t="shared" si="149"/>
        <v>20154109</v>
      </c>
      <c r="G1580">
        <f t="shared" si="150"/>
        <v>11.188976377952748</v>
      </c>
      <c r="H1580">
        <v>0</v>
      </c>
      <c r="I1580">
        <v>0.7</v>
      </c>
      <c r="J1580">
        <v>1027</v>
      </c>
      <c r="K1580">
        <v>1</v>
      </c>
    </row>
    <row r="1581" spans="1:11" x14ac:dyDescent="0.25">
      <c r="A1581" s="1">
        <v>42103.4375</v>
      </c>
      <c r="B1581" s="3">
        <f t="shared" si="145"/>
        <v>2015</v>
      </c>
      <c r="C1581" s="3">
        <f t="shared" si="146"/>
        <v>4</v>
      </c>
      <c r="D1581" s="3">
        <f t="shared" si="147"/>
        <v>10</v>
      </c>
      <c r="E1581" s="3">
        <f t="shared" si="148"/>
        <v>9</v>
      </c>
      <c r="F1581" s="3" t="str">
        <f t="shared" si="149"/>
        <v>20154109</v>
      </c>
      <c r="G1581">
        <f t="shared" si="150"/>
        <v>11.220472440944874</v>
      </c>
      <c r="H1581">
        <v>0</v>
      </c>
      <c r="I1581">
        <v>0.7</v>
      </c>
      <c r="J1581">
        <v>1027</v>
      </c>
      <c r="K1581">
        <v>1</v>
      </c>
    </row>
    <row r="1582" spans="1:11" x14ac:dyDescent="0.25">
      <c r="A1582" s="1">
        <v>42103.438194444447</v>
      </c>
      <c r="B1582" s="3">
        <f t="shared" si="145"/>
        <v>2015</v>
      </c>
      <c r="C1582" s="3">
        <f t="shared" si="146"/>
        <v>4</v>
      </c>
      <c r="D1582" s="3">
        <f t="shared" si="147"/>
        <v>10</v>
      </c>
      <c r="E1582" s="3">
        <f t="shared" si="148"/>
        <v>9</v>
      </c>
      <c r="F1582" s="3" t="str">
        <f t="shared" si="149"/>
        <v>20154109</v>
      </c>
      <c r="G1582">
        <f t="shared" si="150"/>
        <v>11.251968503937</v>
      </c>
      <c r="H1582">
        <v>0</v>
      </c>
      <c r="I1582">
        <v>0.7</v>
      </c>
      <c r="J1582">
        <v>1027</v>
      </c>
      <c r="K1582">
        <v>1</v>
      </c>
    </row>
    <row r="1583" spans="1:11" x14ac:dyDescent="0.25">
      <c r="A1583" s="1">
        <v>42103.438888888886</v>
      </c>
      <c r="B1583" s="3">
        <f t="shared" si="145"/>
        <v>2015</v>
      </c>
      <c r="C1583" s="3">
        <f t="shared" si="146"/>
        <v>4</v>
      </c>
      <c r="D1583" s="3">
        <f t="shared" si="147"/>
        <v>10</v>
      </c>
      <c r="E1583" s="3">
        <f t="shared" si="148"/>
        <v>9</v>
      </c>
      <c r="F1583" s="3" t="str">
        <f t="shared" si="149"/>
        <v>20154109</v>
      </c>
      <c r="G1583">
        <f t="shared" si="150"/>
        <v>11.283464566929126</v>
      </c>
      <c r="H1583">
        <v>0</v>
      </c>
      <c r="I1583">
        <v>0.7</v>
      </c>
      <c r="J1583">
        <v>1027</v>
      </c>
      <c r="K1583">
        <v>1</v>
      </c>
    </row>
    <row r="1584" spans="1:11" x14ac:dyDescent="0.25">
      <c r="A1584" s="1">
        <v>42103.439583333333</v>
      </c>
      <c r="B1584" s="3">
        <f t="shared" si="145"/>
        <v>2015</v>
      </c>
      <c r="C1584" s="3">
        <f t="shared" si="146"/>
        <v>4</v>
      </c>
      <c r="D1584" s="3">
        <f t="shared" si="147"/>
        <v>10</v>
      </c>
      <c r="E1584" s="3">
        <f t="shared" si="148"/>
        <v>9</v>
      </c>
      <c r="F1584" s="3" t="str">
        <f t="shared" si="149"/>
        <v>20154109</v>
      </c>
      <c r="G1584">
        <f t="shared" si="150"/>
        <v>11.314960629921252</v>
      </c>
      <c r="H1584">
        <v>0</v>
      </c>
      <c r="I1584">
        <v>0.7</v>
      </c>
      <c r="J1584">
        <v>1027</v>
      </c>
      <c r="K1584">
        <v>1</v>
      </c>
    </row>
    <row r="1585" spans="1:11" x14ac:dyDescent="0.25">
      <c r="A1585" s="1">
        <v>42103.44027777778</v>
      </c>
      <c r="B1585" s="3">
        <f t="shared" si="145"/>
        <v>2015</v>
      </c>
      <c r="C1585" s="3">
        <f t="shared" si="146"/>
        <v>4</v>
      </c>
      <c r="D1585" s="3">
        <f t="shared" si="147"/>
        <v>10</v>
      </c>
      <c r="E1585" s="3">
        <f t="shared" si="148"/>
        <v>9</v>
      </c>
      <c r="F1585" s="3" t="str">
        <f t="shared" si="149"/>
        <v>20154109</v>
      </c>
      <c r="G1585">
        <f t="shared" si="150"/>
        <v>11.346456692913378</v>
      </c>
      <c r="H1585">
        <v>0</v>
      </c>
      <c r="I1585">
        <v>0.7</v>
      </c>
      <c r="J1585">
        <v>1027</v>
      </c>
      <c r="K1585">
        <v>1</v>
      </c>
    </row>
    <row r="1586" spans="1:11" x14ac:dyDescent="0.25">
      <c r="A1586" s="1">
        <v>42103.440972222219</v>
      </c>
      <c r="B1586" s="3">
        <f t="shared" si="145"/>
        <v>2015</v>
      </c>
      <c r="C1586" s="3">
        <f t="shared" si="146"/>
        <v>4</v>
      </c>
      <c r="D1586" s="3">
        <f t="shared" si="147"/>
        <v>10</v>
      </c>
      <c r="E1586" s="3">
        <f t="shared" si="148"/>
        <v>9</v>
      </c>
      <c r="F1586" s="3" t="str">
        <f t="shared" si="149"/>
        <v>20154109</v>
      </c>
      <c r="G1586">
        <f t="shared" si="150"/>
        <v>11.377952755905504</v>
      </c>
      <c r="H1586">
        <v>0</v>
      </c>
      <c r="I1586">
        <v>0.7</v>
      </c>
      <c r="J1586">
        <v>1027</v>
      </c>
      <c r="K1586">
        <v>1</v>
      </c>
    </row>
    <row r="1587" spans="1:11" x14ac:dyDescent="0.25">
      <c r="A1587" s="1">
        <v>42103.441666666666</v>
      </c>
      <c r="B1587" s="3">
        <f t="shared" si="145"/>
        <v>2015</v>
      </c>
      <c r="C1587" s="3">
        <f t="shared" si="146"/>
        <v>4</v>
      </c>
      <c r="D1587" s="3">
        <f t="shared" si="147"/>
        <v>10</v>
      </c>
      <c r="E1587" s="3">
        <f t="shared" si="148"/>
        <v>9</v>
      </c>
      <c r="F1587" s="3" t="str">
        <f t="shared" si="149"/>
        <v>20154109</v>
      </c>
      <c r="G1587">
        <f t="shared" si="150"/>
        <v>11.40944881889763</v>
      </c>
      <c r="H1587">
        <v>0</v>
      </c>
      <c r="I1587">
        <v>0.7</v>
      </c>
      <c r="J1587">
        <v>1027</v>
      </c>
      <c r="K1587">
        <v>1</v>
      </c>
    </row>
    <row r="1588" spans="1:11" x14ac:dyDescent="0.25">
      <c r="A1588" s="1">
        <v>42103.442361111112</v>
      </c>
      <c r="B1588" s="3">
        <f t="shared" si="145"/>
        <v>2015</v>
      </c>
      <c r="C1588" s="3">
        <f t="shared" si="146"/>
        <v>4</v>
      </c>
      <c r="D1588" s="3">
        <f t="shared" si="147"/>
        <v>10</v>
      </c>
      <c r="E1588" s="3">
        <f t="shared" si="148"/>
        <v>9</v>
      </c>
      <c r="F1588" s="3" t="str">
        <f t="shared" si="149"/>
        <v>20154109</v>
      </c>
      <c r="G1588">
        <f t="shared" si="150"/>
        <v>11.440944881889756</v>
      </c>
      <c r="H1588">
        <v>0</v>
      </c>
      <c r="I1588">
        <v>0.7</v>
      </c>
      <c r="J1588">
        <v>1027</v>
      </c>
      <c r="K1588">
        <v>1</v>
      </c>
    </row>
    <row r="1589" spans="1:11" x14ac:dyDescent="0.25">
      <c r="A1589" s="1">
        <v>42103.443055555559</v>
      </c>
      <c r="B1589" s="3">
        <f t="shared" si="145"/>
        <v>2015</v>
      </c>
      <c r="C1589" s="3">
        <f t="shared" si="146"/>
        <v>4</v>
      </c>
      <c r="D1589" s="3">
        <f t="shared" si="147"/>
        <v>10</v>
      </c>
      <c r="E1589" s="3">
        <f t="shared" si="148"/>
        <v>9</v>
      </c>
      <c r="F1589" s="3" t="str">
        <f t="shared" si="149"/>
        <v>20154109</v>
      </c>
      <c r="G1589">
        <f t="shared" si="150"/>
        <v>11.472440944881882</v>
      </c>
      <c r="H1589">
        <v>0</v>
      </c>
      <c r="I1589">
        <v>0.7</v>
      </c>
      <c r="J1589">
        <v>1027</v>
      </c>
      <c r="K1589">
        <v>1</v>
      </c>
    </row>
    <row r="1590" spans="1:11" x14ac:dyDescent="0.25">
      <c r="A1590" s="1">
        <v>42103.443749999999</v>
      </c>
      <c r="B1590" s="3">
        <f t="shared" si="145"/>
        <v>2015</v>
      </c>
      <c r="C1590" s="3">
        <f t="shared" si="146"/>
        <v>4</v>
      </c>
      <c r="D1590" s="3">
        <f t="shared" si="147"/>
        <v>10</v>
      </c>
      <c r="E1590" s="3">
        <f t="shared" si="148"/>
        <v>9</v>
      </c>
      <c r="F1590" s="3" t="str">
        <f t="shared" si="149"/>
        <v>20154109</v>
      </c>
      <c r="G1590">
        <f t="shared" si="150"/>
        <v>11.503937007874008</v>
      </c>
      <c r="H1590">
        <v>0</v>
      </c>
      <c r="I1590">
        <v>0.7</v>
      </c>
      <c r="J1590">
        <v>1027</v>
      </c>
      <c r="K1590">
        <v>1</v>
      </c>
    </row>
    <row r="1591" spans="1:11" x14ac:dyDescent="0.25">
      <c r="A1591" s="1">
        <v>42103.444444444445</v>
      </c>
      <c r="B1591" s="3">
        <f t="shared" si="145"/>
        <v>2015</v>
      </c>
      <c r="C1591" s="3">
        <f t="shared" si="146"/>
        <v>4</v>
      </c>
      <c r="D1591" s="3">
        <f t="shared" si="147"/>
        <v>10</v>
      </c>
      <c r="E1591" s="3">
        <f t="shared" si="148"/>
        <v>9</v>
      </c>
      <c r="F1591" s="3" t="str">
        <f t="shared" si="149"/>
        <v>20154109</v>
      </c>
      <c r="G1591">
        <f t="shared" si="150"/>
        <v>11.535433070866134</v>
      </c>
      <c r="H1591">
        <v>0</v>
      </c>
      <c r="I1591">
        <v>0.7</v>
      </c>
      <c r="J1591">
        <v>1027</v>
      </c>
      <c r="K1591">
        <v>1</v>
      </c>
    </row>
    <row r="1592" spans="1:11" x14ac:dyDescent="0.25">
      <c r="A1592" s="1">
        <v>42103.445138888892</v>
      </c>
      <c r="B1592" s="3">
        <f t="shared" si="145"/>
        <v>2015</v>
      </c>
      <c r="C1592" s="3">
        <f t="shared" si="146"/>
        <v>4</v>
      </c>
      <c r="D1592" s="3">
        <f t="shared" si="147"/>
        <v>10</v>
      </c>
      <c r="E1592" s="3">
        <f t="shared" si="148"/>
        <v>9</v>
      </c>
      <c r="F1592" s="3" t="str">
        <f t="shared" si="149"/>
        <v>20154109</v>
      </c>
      <c r="G1592">
        <f t="shared" si="150"/>
        <v>11.56692913385826</v>
      </c>
      <c r="H1592">
        <v>0</v>
      </c>
      <c r="I1592">
        <v>0.7</v>
      </c>
      <c r="J1592">
        <v>1027</v>
      </c>
      <c r="K1592">
        <v>1</v>
      </c>
    </row>
    <row r="1593" spans="1:11" x14ac:dyDescent="0.25">
      <c r="A1593" s="1">
        <v>42103.445833333331</v>
      </c>
      <c r="B1593" s="3">
        <f t="shared" si="145"/>
        <v>2015</v>
      </c>
      <c r="C1593" s="3">
        <f t="shared" si="146"/>
        <v>4</v>
      </c>
      <c r="D1593" s="3">
        <f t="shared" si="147"/>
        <v>10</v>
      </c>
      <c r="E1593" s="3">
        <f t="shared" si="148"/>
        <v>9</v>
      </c>
      <c r="F1593" s="3" t="str">
        <f t="shared" si="149"/>
        <v>20154109</v>
      </c>
      <c r="G1593">
        <f t="shared" si="150"/>
        <v>11.598425196850386</v>
      </c>
      <c r="H1593">
        <v>0</v>
      </c>
      <c r="I1593">
        <v>0.7</v>
      </c>
      <c r="J1593">
        <v>1027</v>
      </c>
      <c r="K1593">
        <v>1</v>
      </c>
    </row>
    <row r="1594" spans="1:11" x14ac:dyDescent="0.25">
      <c r="A1594" s="1">
        <v>42103.446527777778</v>
      </c>
      <c r="B1594" s="3">
        <f t="shared" si="145"/>
        <v>2015</v>
      </c>
      <c r="C1594" s="3">
        <f t="shared" si="146"/>
        <v>4</v>
      </c>
      <c r="D1594" s="3">
        <f t="shared" si="147"/>
        <v>10</v>
      </c>
      <c r="E1594" s="3">
        <f t="shared" si="148"/>
        <v>9</v>
      </c>
      <c r="F1594" s="3" t="str">
        <f t="shared" si="149"/>
        <v>20154109</v>
      </c>
      <c r="G1594">
        <f t="shared" si="150"/>
        <v>11.629921259842511</v>
      </c>
      <c r="H1594">
        <v>0</v>
      </c>
      <c r="I1594">
        <v>0.7</v>
      </c>
      <c r="J1594">
        <v>1027</v>
      </c>
      <c r="K1594">
        <v>1</v>
      </c>
    </row>
    <row r="1595" spans="1:11" x14ac:dyDescent="0.25">
      <c r="A1595" s="1">
        <v>42103.447222222225</v>
      </c>
      <c r="B1595" s="3">
        <f t="shared" si="145"/>
        <v>2015</v>
      </c>
      <c r="C1595" s="3">
        <f t="shared" si="146"/>
        <v>4</v>
      </c>
      <c r="D1595" s="3">
        <f t="shared" si="147"/>
        <v>10</v>
      </c>
      <c r="E1595" s="3">
        <f t="shared" si="148"/>
        <v>9</v>
      </c>
      <c r="F1595" s="3" t="str">
        <f t="shared" si="149"/>
        <v>20154109</v>
      </c>
      <c r="G1595">
        <f t="shared" si="150"/>
        <v>11.661417322834637</v>
      </c>
      <c r="H1595">
        <v>0</v>
      </c>
      <c r="I1595">
        <v>0.7</v>
      </c>
      <c r="J1595">
        <v>1027</v>
      </c>
      <c r="K1595">
        <v>1</v>
      </c>
    </row>
    <row r="1596" spans="1:11" x14ac:dyDescent="0.25">
      <c r="A1596" s="1">
        <v>42103.447916666664</v>
      </c>
      <c r="B1596" s="3">
        <f t="shared" si="145"/>
        <v>2015</v>
      </c>
      <c r="C1596" s="3">
        <f t="shared" si="146"/>
        <v>4</v>
      </c>
      <c r="D1596" s="3">
        <f t="shared" si="147"/>
        <v>10</v>
      </c>
      <c r="E1596" s="3">
        <f t="shared" si="148"/>
        <v>9</v>
      </c>
      <c r="F1596" s="3" t="str">
        <f t="shared" si="149"/>
        <v>20154109</v>
      </c>
      <c r="G1596">
        <f t="shared" si="150"/>
        <v>11.692913385826763</v>
      </c>
      <c r="H1596">
        <v>0</v>
      </c>
      <c r="I1596">
        <v>0.7</v>
      </c>
      <c r="J1596">
        <v>1027</v>
      </c>
      <c r="K1596">
        <v>1</v>
      </c>
    </row>
    <row r="1597" spans="1:11" x14ac:dyDescent="0.25">
      <c r="A1597" s="1">
        <v>42103.448611111111</v>
      </c>
      <c r="B1597" s="3">
        <f t="shared" si="145"/>
        <v>2015</v>
      </c>
      <c r="C1597" s="3">
        <f t="shared" si="146"/>
        <v>4</v>
      </c>
      <c r="D1597" s="3">
        <f t="shared" si="147"/>
        <v>10</v>
      </c>
      <c r="E1597" s="3">
        <f t="shared" si="148"/>
        <v>9</v>
      </c>
      <c r="F1597" s="3" t="str">
        <f t="shared" si="149"/>
        <v>20154109</v>
      </c>
      <c r="G1597">
        <f t="shared" si="150"/>
        <v>11.724409448818889</v>
      </c>
      <c r="H1597">
        <v>0</v>
      </c>
      <c r="I1597">
        <v>0.7</v>
      </c>
      <c r="J1597">
        <v>1027</v>
      </c>
      <c r="K1597">
        <v>1</v>
      </c>
    </row>
    <row r="1598" spans="1:11" x14ac:dyDescent="0.25">
      <c r="A1598" s="1">
        <v>42103.449305555558</v>
      </c>
      <c r="B1598" s="3">
        <f t="shared" si="145"/>
        <v>2015</v>
      </c>
      <c r="C1598" s="3">
        <f t="shared" si="146"/>
        <v>4</v>
      </c>
      <c r="D1598" s="3">
        <f t="shared" si="147"/>
        <v>10</v>
      </c>
      <c r="E1598" s="3">
        <f t="shared" si="148"/>
        <v>9</v>
      </c>
      <c r="F1598" s="3" t="str">
        <f t="shared" si="149"/>
        <v>20154109</v>
      </c>
      <c r="G1598">
        <f t="shared" si="150"/>
        <v>11.755905511811015</v>
      </c>
      <c r="H1598">
        <v>0</v>
      </c>
      <c r="I1598">
        <v>0.7</v>
      </c>
      <c r="J1598">
        <v>1027</v>
      </c>
      <c r="K1598">
        <v>1</v>
      </c>
    </row>
    <row r="1599" spans="1:11" x14ac:dyDescent="0.25">
      <c r="A1599" s="1">
        <v>42103.45</v>
      </c>
      <c r="B1599" s="3">
        <f t="shared" si="145"/>
        <v>2015</v>
      </c>
      <c r="C1599" s="3">
        <f t="shared" si="146"/>
        <v>4</v>
      </c>
      <c r="D1599" s="3">
        <f t="shared" si="147"/>
        <v>10</v>
      </c>
      <c r="E1599" s="3">
        <f t="shared" si="148"/>
        <v>9</v>
      </c>
      <c r="F1599" s="3" t="str">
        <f t="shared" si="149"/>
        <v>20154109</v>
      </c>
      <c r="G1599">
        <f t="shared" si="150"/>
        <v>11.787401574803141</v>
      </c>
      <c r="H1599">
        <v>0</v>
      </c>
      <c r="I1599">
        <v>0.7</v>
      </c>
      <c r="J1599">
        <v>1027</v>
      </c>
      <c r="K1599">
        <v>1</v>
      </c>
    </row>
    <row r="1600" spans="1:11" x14ac:dyDescent="0.25">
      <c r="A1600" s="1">
        <v>42103.450694444444</v>
      </c>
      <c r="B1600" s="3">
        <f t="shared" si="145"/>
        <v>2015</v>
      </c>
      <c r="C1600" s="3">
        <f t="shared" si="146"/>
        <v>4</v>
      </c>
      <c r="D1600" s="3">
        <f t="shared" si="147"/>
        <v>10</v>
      </c>
      <c r="E1600" s="3">
        <f t="shared" si="148"/>
        <v>9</v>
      </c>
      <c r="F1600" s="3" t="str">
        <f t="shared" si="149"/>
        <v>20154109</v>
      </c>
      <c r="G1600">
        <f t="shared" si="150"/>
        <v>11.818897637795267</v>
      </c>
      <c r="H1600">
        <v>0</v>
      </c>
      <c r="I1600">
        <v>0.7</v>
      </c>
      <c r="J1600">
        <v>1027</v>
      </c>
      <c r="K1600">
        <v>1</v>
      </c>
    </row>
    <row r="1601" spans="1:11" x14ac:dyDescent="0.25">
      <c r="A1601" s="1">
        <v>42103.451388888891</v>
      </c>
      <c r="B1601" s="3">
        <f t="shared" si="145"/>
        <v>2015</v>
      </c>
      <c r="C1601" s="3">
        <f t="shared" si="146"/>
        <v>4</v>
      </c>
      <c r="D1601" s="3">
        <f t="shared" si="147"/>
        <v>10</v>
      </c>
      <c r="E1601" s="3">
        <f t="shared" si="148"/>
        <v>9</v>
      </c>
      <c r="F1601" s="3" t="str">
        <f t="shared" si="149"/>
        <v>20154109</v>
      </c>
      <c r="G1601">
        <f t="shared" si="150"/>
        <v>11.850393700787393</v>
      </c>
      <c r="H1601">
        <v>0</v>
      </c>
      <c r="I1601">
        <v>0.7</v>
      </c>
      <c r="J1601">
        <v>1027</v>
      </c>
      <c r="K1601">
        <v>1</v>
      </c>
    </row>
    <row r="1602" spans="1:11" x14ac:dyDescent="0.25">
      <c r="A1602" s="1">
        <v>42103.45208333333</v>
      </c>
      <c r="B1602" s="3">
        <f t="shared" si="145"/>
        <v>2015</v>
      </c>
      <c r="C1602" s="3">
        <f t="shared" si="146"/>
        <v>4</v>
      </c>
      <c r="D1602" s="3">
        <f t="shared" si="147"/>
        <v>10</v>
      </c>
      <c r="E1602" s="3">
        <f t="shared" si="148"/>
        <v>9</v>
      </c>
      <c r="F1602" s="3" t="str">
        <f t="shared" si="149"/>
        <v>20154109</v>
      </c>
      <c r="G1602">
        <f t="shared" si="150"/>
        <v>11.881889763779519</v>
      </c>
      <c r="H1602">
        <v>0</v>
      </c>
      <c r="I1602">
        <v>0.7</v>
      </c>
      <c r="J1602">
        <v>1027</v>
      </c>
      <c r="K1602">
        <v>1</v>
      </c>
    </row>
    <row r="1603" spans="1:11" x14ac:dyDescent="0.25">
      <c r="A1603" s="1">
        <v>42103.452777777777</v>
      </c>
      <c r="B1603" s="3">
        <f t="shared" ref="B1603:B1666" si="151">YEAR(A1603)</f>
        <v>2015</v>
      </c>
      <c r="C1603" s="3">
        <f t="shared" ref="C1603:C1666" si="152">MONTH(A1603)</f>
        <v>4</v>
      </c>
      <c r="D1603" s="3">
        <f t="shared" ref="D1603:D1666" si="153">HOUR(A1603)</f>
        <v>10</v>
      </c>
      <c r="E1603" s="3">
        <f t="shared" ref="E1603:E1666" si="154">DAY(A1603)</f>
        <v>9</v>
      </c>
      <c r="F1603" s="3" t="str">
        <f t="shared" ref="F1603:F1666" si="155">B1603&amp;C1603&amp;D1603&amp;E1603</f>
        <v>20154109</v>
      </c>
      <c r="G1603">
        <f t="shared" si="150"/>
        <v>11.913385826771645</v>
      </c>
      <c r="H1603">
        <v>0</v>
      </c>
      <c r="I1603">
        <v>0.7</v>
      </c>
      <c r="J1603">
        <v>1027</v>
      </c>
      <c r="K1603">
        <v>1</v>
      </c>
    </row>
    <row r="1604" spans="1:11" x14ac:dyDescent="0.25">
      <c r="A1604" s="1">
        <v>42103.453472222223</v>
      </c>
      <c r="B1604" s="3">
        <f t="shared" si="151"/>
        <v>2015</v>
      </c>
      <c r="C1604" s="3">
        <f t="shared" si="152"/>
        <v>4</v>
      </c>
      <c r="D1604" s="3">
        <f t="shared" si="153"/>
        <v>10</v>
      </c>
      <c r="E1604" s="3">
        <f t="shared" si="154"/>
        <v>9</v>
      </c>
      <c r="F1604" s="3" t="str">
        <f t="shared" si="155"/>
        <v>20154109</v>
      </c>
      <c r="G1604">
        <f t="shared" si="150"/>
        <v>11.944881889763771</v>
      </c>
      <c r="H1604">
        <v>0</v>
      </c>
      <c r="I1604">
        <v>0.7</v>
      </c>
      <c r="J1604">
        <v>1027</v>
      </c>
      <c r="K1604">
        <v>1</v>
      </c>
    </row>
    <row r="1605" spans="1:11" x14ac:dyDescent="0.25">
      <c r="A1605" s="1">
        <v>42103.45416666667</v>
      </c>
      <c r="B1605" s="3">
        <f t="shared" si="151"/>
        <v>2015</v>
      </c>
      <c r="C1605" s="3">
        <f t="shared" si="152"/>
        <v>4</v>
      </c>
      <c r="D1605" s="3">
        <f t="shared" si="153"/>
        <v>10</v>
      </c>
      <c r="E1605" s="3">
        <f t="shared" si="154"/>
        <v>9</v>
      </c>
      <c r="F1605" s="3" t="str">
        <f t="shared" si="155"/>
        <v>20154109</v>
      </c>
      <c r="G1605">
        <f t="shared" si="150"/>
        <v>11.976377952755897</v>
      </c>
      <c r="H1605">
        <v>0</v>
      </c>
      <c r="I1605">
        <v>0.7</v>
      </c>
      <c r="J1605">
        <v>1027</v>
      </c>
      <c r="K1605">
        <v>1</v>
      </c>
    </row>
    <row r="1606" spans="1:11" x14ac:dyDescent="0.25">
      <c r="A1606" s="1">
        <v>42103.454861111109</v>
      </c>
      <c r="B1606" s="3">
        <f t="shared" si="151"/>
        <v>2015</v>
      </c>
      <c r="C1606" s="3">
        <f t="shared" si="152"/>
        <v>4</v>
      </c>
      <c r="D1606" s="3">
        <f t="shared" si="153"/>
        <v>10</v>
      </c>
      <c r="E1606" s="3">
        <f t="shared" si="154"/>
        <v>9</v>
      </c>
      <c r="F1606" s="3" t="str">
        <f t="shared" si="155"/>
        <v>20154109</v>
      </c>
      <c r="G1606">
        <f t="shared" si="150"/>
        <v>12.007874015748023</v>
      </c>
      <c r="H1606">
        <v>0</v>
      </c>
      <c r="I1606">
        <v>0.7</v>
      </c>
      <c r="J1606">
        <v>1027</v>
      </c>
      <c r="K1606">
        <v>1</v>
      </c>
    </row>
    <row r="1607" spans="1:11" x14ac:dyDescent="0.25">
      <c r="A1607" s="1">
        <v>42103.455555555556</v>
      </c>
      <c r="B1607" s="3">
        <f t="shared" si="151"/>
        <v>2015</v>
      </c>
      <c r="C1607" s="3">
        <f t="shared" si="152"/>
        <v>4</v>
      </c>
      <c r="D1607" s="3">
        <f t="shared" si="153"/>
        <v>10</v>
      </c>
      <c r="E1607" s="3">
        <f t="shared" si="154"/>
        <v>9</v>
      </c>
      <c r="F1607" s="3" t="str">
        <f t="shared" si="155"/>
        <v>20154109</v>
      </c>
      <c r="G1607">
        <f t="shared" si="150"/>
        <v>12.039370078740149</v>
      </c>
      <c r="H1607">
        <v>0</v>
      </c>
      <c r="I1607">
        <v>0.7</v>
      </c>
      <c r="J1607">
        <v>1027</v>
      </c>
      <c r="K1607">
        <v>1</v>
      </c>
    </row>
    <row r="1608" spans="1:11" x14ac:dyDescent="0.25">
      <c r="A1608" s="1">
        <v>42103.456250000003</v>
      </c>
      <c r="B1608" s="3">
        <f t="shared" si="151"/>
        <v>2015</v>
      </c>
      <c r="C1608" s="3">
        <f t="shared" si="152"/>
        <v>4</v>
      </c>
      <c r="D1608" s="3">
        <f t="shared" si="153"/>
        <v>10</v>
      </c>
      <c r="E1608" s="3">
        <f t="shared" si="154"/>
        <v>9</v>
      </c>
      <c r="F1608" s="3" t="str">
        <f t="shared" si="155"/>
        <v>20154109</v>
      </c>
      <c r="G1608">
        <f t="shared" si="150"/>
        <v>12.070866141732274</v>
      </c>
      <c r="H1608">
        <v>0</v>
      </c>
      <c r="I1608">
        <v>0.7</v>
      </c>
      <c r="J1608">
        <v>1027</v>
      </c>
      <c r="K1608">
        <v>1</v>
      </c>
    </row>
    <row r="1609" spans="1:11" x14ac:dyDescent="0.25">
      <c r="A1609" s="1">
        <v>42103.456944444442</v>
      </c>
      <c r="B1609" s="3">
        <f t="shared" si="151"/>
        <v>2015</v>
      </c>
      <c r="C1609" s="3">
        <f t="shared" si="152"/>
        <v>4</v>
      </c>
      <c r="D1609" s="3">
        <f t="shared" si="153"/>
        <v>10</v>
      </c>
      <c r="E1609" s="3">
        <f t="shared" si="154"/>
        <v>9</v>
      </c>
      <c r="F1609" s="3" t="str">
        <f t="shared" si="155"/>
        <v>20154109</v>
      </c>
      <c r="G1609">
        <f t="shared" si="150"/>
        <v>12.1023622047244</v>
      </c>
      <c r="H1609">
        <v>0</v>
      </c>
      <c r="I1609">
        <v>0.7</v>
      </c>
      <c r="J1609">
        <v>1027</v>
      </c>
      <c r="K1609">
        <v>1</v>
      </c>
    </row>
    <row r="1610" spans="1:11" x14ac:dyDescent="0.25">
      <c r="A1610" s="1">
        <v>42103.457638888889</v>
      </c>
      <c r="B1610" s="3">
        <f t="shared" si="151"/>
        <v>2015</v>
      </c>
      <c r="C1610" s="3">
        <f t="shared" si="152"/>
        <v>4</v>
      </c>
      <c r="D1610" s="3">
        <f t="shared" si="153"/>
        <v>10</v>
      </c>
      <c r="E1610" s="3">
        <f t="shared" si="154"/>
        <v>9</v>
      </c>
      <c r="F1610" s="3" t="str">
        <f t="shared" si="155"/>
        <v>20154109</v>
      </c>
      <c r="G1610">
        <f t="shared" si="150"/>
        <v>12.133858267716526</v>
      </c>
      <c r="H1610">
        <v>0</v>
      </c>
      <c r="I1610">
        <v>0.7</v>
      </c>
      <c r="J1610">
        <v>1027</v>
      </c>
      <c r="K1610">
        <v>1</v>
      </c>
    </row>
    <row r="1611" spans="1:11" x14ac:dyDescent="0.25">
      <c r="A1611" s="1">
        <v>42103.458333333336</v>
      </c>
      <c r="B1611" s="3">
        <f t="shared" si="151"/>
        <v>2015</v>
      </c>
      <c r="C1611" s="3">
        <f t="shared" si="152"/>
        <v>4</v>
      </c>
      <c r="D1611" s="3">
        <f t="shared" si="153"/>
        <v>11</v>
      </c>
      <c r="E1611" s="3">
        <f t="shared" si="154"/>
        <v>9</v>
      </c>
      <c r="F1611" s="3" t="str">
        <f t="shared" si="155"/>
        <v>20154119</v>
      </c>
      <c r="G1611">
        <f t="shared" si="150"/>
        <v>12.165354330708652</v>
      </c>
      <c r="H1611">
        <v>0</v>
      </c>
      <c r="I1611">
        <v>0.7</v>
      </c>
      <c r="J1611">
        <v>1027</v>
      </c>
      <c r="K1611">
        <v>1</v>
      </c>
    </row>
    <row r="1612" spans="1:11" x14ac:dyDescent="0.25">
      <c r="A1612" s="1">
        <v>42103.459027777775</v>
      </c>
      <c r="B1612" s="3">
        <f t="shared" si="151"/>
        <v>2015</v>
      </c>
      <c r="C1612" s="3">
        <f t="shared" si="152"/>
        <v>4</v>
      </c>
      <c r="D1612" s="3">
        <f t="shared" si="153"/>
        <v>11</v>
      </c>
      <c r="E1612" s="3">
        <f t="shared" si="154"/>
        <v>9</v>
      </c>
      <c r="F1612" s="3" t="str">
        <f t="shared" si="155"/>
        <v>20154119</v>
      </c>
      <c r="G1612">
        <f t="shared" si="150"/>
        <v>12.196850393700778</v>
      </c>
      <c r="H1612">
        <v>0</v>
      </c>
      <c r="I1612">
        <v>0.7</v>
      </c>
      <c r="J1612">
        <v>1027</v>
      </c>
      <c r="K1612">
        <v>1</v>
      </c>
    </row>
    <row r="1613" spans="1:11" x14ac:dyDescent="0.25">
      <c r="A1613" s="1">
        <v>42103.459722222222</v>
      </c>
      <c r="B1613" s="3">
        <f t="shared" si="151"/>
        <v>2015</v>
      </c>
      <c r="C1613" s="3">
        <f t="shared" si="152"/>
        <v>4</v>
      </c>
      <c r="D1613" s="3">
        <f t="shared" si="153"/>
        <v>11</v>
      </c>
      <c r="E1613" s="3">
        <f t="shared" si="154"/>
        <v>9</v>
      </c>
      <c r="F1613" s="3" t="str">
        <f t="shared" si="155"/>
        <v>20154119</v>
      </c>
      <c r="G1613">
        <f t="shared" si="150"/>
        <v>12.228346456692904</v>
      </c>
      <c r="H1613">
        <v>0</v>
      </c>
      <c r="I1613">
        <v>0.7</v>
      </c>
      <c r="J1613">
        <v>1027</v>
      </c>
      <c r="K1613">
        <v>1</v>
      </c>
    </row>
    <row r="1614" spans="1:11" x14ac:dyDescent="0.25">
      <c r="A1614" s="1">
        <v>42103.460416666669</v>
      </c>
      <c r="B1614" s="3">
        <f t="shared" si="151"/>
        <v>2015</v>
      </c>
      <c r="C1614" s="3">
        <f t="shared" si="152"/>
        <v>4</v>
      </c>
      <c r="D1614" s="3">
        <f t="shared" si="153"/>
        <v>11</v>
      </c>
      <c r="E1614" s="3">
        <f t="shared" si="154"/>
        <v>9</v>
      </c>
      <c r="F1614" s="3" t="str">
        <f t="shared" si="155"/>
        <v>20154119</v>
      </c>
      <c r="G1614">
        <f t="shared" si="150"/>
        <v>12.25984251968503</v>
      </c>
      <c r="H1614">
        <v>0</v>
      </c>
      <c r="I1614">
        <v>0.7</v>
      </c>
      <c r="J1614">
        <v>1027</v>
      </c>
      <c r="K1614">
        <v>1</v>
      </c>
    </row>
    <row r="1615" spans="1:11" x14ac:dyDescent="0.25">
      <c r="A1615" s="1">
        <v>42103.461111111108</v>
      </c>
      <c r="B1615" s="3">
        <f t="shared" si="151"/>
        <v>2015</v>
      </c>
      <c r="C1615" s="3">
        <f t="shared" si="152"/>
        <v>4</v>
      </c>
      <c r="D1615" s="3">
        <f t="shared" si="153"/>
        <v>11</v>
      </c>
      <c r="E1615" s="3">
        <f t="shared" si="154"/>
        <v>9</v>
      </c>
      <c r="F1615" s="3" t="str">
        <f t="shared" si="155"/>
        <v>20154119</v>
      </c>
      <c r="G1615">
        <f t="shared" si="150"/>
        <v>12.291338582677156</v>
      </c>
      <c r="H1615">
        <v>0</v>
      </c>
      <c r="I1615">
        <v>0.7</v>
      </c>
      <c r="J1615">
        <v>1027</v>
      </c>
      <c r="K1615">
        <v>1</v>
      </c>
    </row>
    <row r="1616" spans="1:11" x14ac:dyDescent="0.25">
      <c r="A1616" s="1">
        <v>42103.461805555555</v>
      </c>
      <c r="B1616" s="3">
        <f t="shared" si="151"/>
        <v>2015</v>
      </c>
      <c r="C1616" s="3">
        <f t="shared" si="152"/>
        <v>4</v>
      </c>
      <c r="D1616" s="3">
        <f t="shared" si="153"/>
        <v>11</v>
      </c>
      <c r="E1616" s="3">
        <f t="shared" si="154"/>
        <v>9</v>
      </c>
      <c r="F1616" s="3" t="str">
        <f t="shared" si="155"/>
        <v>20154119</v>
      </c>
      <c r="G1616">
        <f t="shared" si="150"/>
        <v>12.322834645669282</v>
      </c>
      <c r="H1616">
        <v>0</v>
      </c>
      <c r="I1616">
        <v>0.7</v>
      </c>
      <c r="J1616">
        <v>1027</v>
      </c>
      <c r="K1616">
        <v>1</v>
      </c>
    </row>
    <row r="1617" spans="1:11" x14ac:dyDescent="0.25">
      <c r="A1617" s="1">
        <v>42103.462500000001</v>
      </c>
      <c r="B1617" s="3">
        <f t="shared" si="151"/>
        <v>2015</v>
      </c>
      <c r="C1617" s="3">
        <f t="shared" si="152"/>
        <v>4</v>
      </c>
      <c r="D1617" s="3">
        <f t="shared" si="153"/>
        <v>11</v>
      </c>
      <c r="E1617" s="3">
        <f t="shared" si="154"/>
        <v>9</v>
      </c>
      <c r="F1617" s="3" t="str">
        <f t="shared" si="155"/>
        <v>20154119</v>
      </c>
      <c r="G1617">
        <f t="shared" si="150"/>
        <v>12.354330708661408</v>
      </c>
      <c r="H1617">
        <v>0</v>
      </c>
      <c r="I1617">
        <v>0.7</v>
      </c>
      <c r="J1617">
        <v>1027</v>
      </c>
      <c r="K1617">
        <v>1</v>
      </c>
    </row>
    <row r="1618" spans="1:11" x14ac:dyDescent="0.25">
      <c r="A1618" s="1">
        <v>42103.463194444441</v>
      </c>
      <c r="B1618" s="3">
        <f t="shared" si="151"/>
        <v>2015</v>
      </c>
      <c r="C1618" s="3">
        <f t="shared" si="152"/>
        <v>4</v>
      </c>
      <c r="D1618" s="3">
        <f t="shared" si="153"/>
        <v>11</v>
      </c>
      <c r="E1618" s="3">
        <f t="shared" si="154"/>
        <v>9</v>
      </c>
      <c r="F1618" s="3" t="str">
        <f t="shared" si="155"/>
        <v>20154119</v>
      </c>
      <c r="G1618">
        <f t="shared" si="150"/>
        <v>12.385826771653534</v>
      </c>
      <c r="H1618">
        <v>0</v>
      </c>
      <c r="I1618">
        <v>0.7</v>
      </c>
      <c r="J1618">
        <v>1027</v>
      </c>
      <c r="K1618">
        <v>1</v>
      </c>
    </row>
    <row r="1619" spans="1:11" x14ac:dyDescent="0.25">
      <c r="A1619" s="1">
        <v>42103.463888888888</v>
      </c>
      <c r="B1619" s="3">
        <f t="shared" si="151"/>
        <v>2015</v>
      </c>
      <c r="C1619" s="3">
        <f t="shared" si="152"/>
        <v>4</v>
      </c>
      <c r="D1619" s="3">
        <f t="shared" si="153"/>
        <v>11</v>
      </c>
      <c r="E1619" s="3">
        <f t="shared" si="154"/>
        <v>9</v>
      </c>
      <c r="F1619" s="3" t="str">
        <f t="shared" si="155"/>
        <v>20154119</v>
      </c>
      <c r="G1619">
        <f t="shared" si="150"/>
        <v>12.41732283464566</v>
      </c>
      <c r="H1619">
        <v>0</v>
      </c>
      <c r="I1619">
        <v>0.7</v>
      </c>
      <c r="J1619">
        <v>1027</v>
      </c>
      <c r="K1619">
        <v>1</v>
      </c>
    </row>
    <row r="1620" spans="1:11" x14ac:dyDescent="0.25">
      <c r="A1620" s="1">
        <v>42103.464583333334</v>
      </c>
      <c r="B1620" s="3">
        <f t="shared" si="151"/>
        <v>2015</v>
      </c>
      <c r="C1620" s="3">
        <f t="shared" si="152"/>
        <v>4</v>
      </c>
      <c r="D1620" s="3">
        <f t="shared" si="153"/>
        <v>11</v>
      </c>
      <c r="E1620" s="3">
        <f t="shared" si="154"/>
        <v>9</v>
      </c>
      <c r="F1620" s="3" t="str">
        <f t="shared" si="155"/>
        <v>20154119</v>
      </c>
      <c r="G1620">
        <f t="shared" si="150"/>
        <v>12.448818897637786</v>
      </c>
      <c r="H1620">
        <v>0</v>
      </c>
      <c r="I1620">
        <v>0.7</v>
      </c>
      <c r="J1620">
        <v>1027</v>
      </c>
      <c r="K1620">
        <v>1</v>
      </c>
    </row>
    <row r="1621" spans="1:11" x14ac:dyDescent="0.25">
      <c r="A1621" s="1">
        <v>42103.465277777781</v>
      </c>
      <c r="B1621" s="3">
        <f t="shared" si="151"/>
        <v>2015</v>
      </c>
      <c r="C1621" s="3">
        <f t="shared" si="152"/>
        <v>4</v>
      </c>
      <c r="D1621" s="3">
        <f t="shared" si="153"/>
        <v>11</v>
      </c>
      <c r="E1621" s="3">
        <f t="shared" si="154"/>
        <v>9</v>
      </c>
      <c r="F1621" s="3" t="str">
        <f t="shared" si="155"/>
        <v>20154119</v>
      </c>
      <c r="G1621">
        <f t="shared" si="150"/>
        <v>12.480314960629912</v>
      </c>
      <c r="H1621">
        <v>0</v>
      </c>
      <c r="I1621">
        <v>0.7</v>
      </c>
      <c r="J1621">
        <v>1027</v>
      </c>
      <c r="K1621">
        <v>1</v>
      </c>
    </row>
    <row r="1622" spans="1:11" x14ac:dyDescent="0.25">
      <c r="A1622" s="1">
        <v>42103.46597222222</v>
      </c>
      <c r="B1622" s="3">
        <f t="shared" si="151"/>
        <v>2015</v>
      </c>
      <c r="C1622" s="3">
        <f t="shared" si="152"/>
        <v>4</v>
      </c>
      <c r="D1622" s="3">
        <f t="shared" si="153"/>
        <v>11</v>
      </c>
      <c r="E1622" s="3">
        <f t="shared" si="154"/>
        <v>9</v>
      </c>
      <c r="F1622" s="3" t="str">
        <f t="shared" si="155"/>
        <v>20154119</v>
      </c>
      <c r="G1622">
        <f t="shared" si="150"/>
        <v>12.511811023622037</v>
      </c>
      <c r="H1622">
        <v>0</v>
      </c>
      <c r="I1622">
        <v>0.7</v>
      </c>
      <c r="J1622">
        <v>1027</v>
      </c>
      <c r="K1622">
        <v>1</v>
      </c>
    </row>
    <row r="1623" spans="1:11" x14ac:dyDescent="0.25">
      <c r="A1623" s="1">
        <v>42103.466666666667</v>
      </c>
      <c r="B1623" s="3">
        <f t="shared" si="151"/>
        <v>2015</v>
      </c>
      <c r="C1623" s="3">
        <f t="shared" si="152"/>
        <v>4</v>
      </c>
      <c r="D1623" s="3">
        <f t="shared" si="153"/>
        <v>11</v>
      </c>
      <c r="E1623" s="3">
        <f t="shared" si="154"/>
        <v>9</v>
      </c>
      <c r="F1623" s="3" t="str">
        <f t="shared" si="155"/>
        <v>20154119</v>
      </c>
      <c r="G1623">
        <f t="shared" si="150"/>
        <v>12.543307086614163</v>
      </c>
      <c r="H1623">
        <v>0</v>
      </c>
      <c r="I1623">
        <v>0.7</v>
      </c>
      <c r="J1623">
        <v>1027</v>
      </c>
      <c r="K1623">
        <v>1</v>
      </c>
    </row>
    <row r="1624" spans="1:11" x14ac:dyDescent="0.25">
      <c r="A1624" s="1">
        <v>42103.467361111114</v>
      </c>
      <c r="B1624" s="3">
        <f t="shared" si="151"/>
        <v>2015</v>
      </c>
      <c r="C1624" s="3">
        <f t="shared" si="152"/>
        <v>4</v>
      </c>
      <c r="D1624" s="3">
        <f t="shared" si="153"/>
        <v>11</v>
      </c>
      <c r="E1624" s="3">
        <f t="shared" si="154"/>
        <v>9</v>
      </c>
      <c r="F1624" s="3" t="str">
        <f t="shared" si="155"/>
        <v>20154119</v>
      </c>
      <c r="G1624">
        <f t="shared" si="150"/>
        <v>12.574803149606289</v>
      </c>
      <c r="H1624">
        <v>0</v>
      </c>
      <c r="I1624">
        <v>0.7</v>
      </c>
      <c r="J1624">
        <v>1027</v>
      </c>
      <c r="K1624">
        <v>1</v>
      </c>
    </row>
    <row r="1625" spans="1:11" x14ac:dyDescent="0.25">
      <c r="A1625" s="1">
        <v>42103.468055555553</v>
      </c>
      <c r="B1625" s="3">
        <f t="shared" si="151"/>
        <v>2015</v>
      </c>
      <c r="C1625" s="3">
        <f t="shared" si="152"/>
        <v>4</v>
      </c>
      <c r="D1625" s="3">
        <f t="shared" si="153"/>
        <v>11</v>
      </c>
      <c r="E1625" s="3">
        <f t="shared" si="154"/>
        <v>9</v>
      </c>
      <c r="F1625" s="3" t="str">
        <f t="shared" si="155"/>
        <v>20154119</v>
      </c>
      <c r="G1625">
        <f t="shared" si="150"/>
        <v>12.606299212598415</v>
      </c>
      <c r="H1625">
        <v>0</v>
      </c>
      <c r="I1625">
        <v>0.7</v>
      </c>
      <c r="J1625">
        <v>1027</v>
      </c>
      <c r="K1625">
        <v>1</v>
      </c>
    </row>
    <row r="1626" spans="1:11" x14ac:dyDescent="0.25">
      <c r="A1626" s="1">
        <v>42103.46875</v>
      </c>
      <c r="B1626" s="3">
        <f t="shared" si="151"/>
        <v>2015</v>
      </c>
      <c r="C1626" s="3">
        <f t="shared" si="152"/>
        <v>4</v>
      </c>
      <c r="D1626" s="3">
        <f t="shared" si="153"/>
        <v>11</v>
      </c>
      <c r="E1626" s="3">
        <f t="shared" si="154"/>
        <v>9</v>
      </c>
      <c r="F1626" s="3" t="str">
        <f t="shared" si="155"/>
        <v>20154119</v>
      </c>
      <c r="G1626">
        <f t="shared" si="150"/>
        <v>12.637795275590541</v>
      </c>
      <c r="H1626">
        <v>0</v>
      </c>
      <c r="I1626">
        <v>0.7</v>
      </c>
      <c r="J1626">
        <v>1027</v>
      </c>
      <c r="K1626">
        <v>1</v>
      </c>
    </row>
    <row r="1627" spans="1:11" x14ac:dyDescent="0.25">
      <c r="A1627" s="1">
        <v>42103.469444444447</v>
      </c>
      <c r="B1627" s="3">
        <f t="shared" si="151"/>
        <v>2015</v>
      </c>
      <c r="C1627" s="3">
        <f t="shared" si="152"/>
        <v>4</v>
      </c>
      <c r="D1627" s="3">
        <f t="shared" si="153"/>
        <v>11</v>
      </c>
      <c r="E1627" s="3">
        <f t="shared" si="154"/>
        <v>9</v>
      </c>
      <c r="F1627" s="3" t="str">
        <f t="shared" si="155"/>
        <v>20154119</v>
      </c>
      <c r="G1627">
        <f t="shared" si="150"/>
        <v>12.669291338582667</v>
      </c>
      <c r="H1627">
        <v>0</v>
      </c>
      <c r="I1627">
        <v>0.7</v>
      </c>
      <c r="J1627">
        <v>1027</v>
      </c>
      <c r="K1627">
        <v>1</v>
      </c>
    </row>
    <row r="1628" spans="1:11" x14ac:dyDescent="0.25">
      <c r="A1628" s="1">
        <v>42103.470138888886</v>
      </c>
      <c r="B1628" s="3">
        <f t="shared" si="151"/>
        <v>2015</v>
      </c>
      <c r="C1628" s="3">
        <f t="shared" si="152"/>
        <v>4</v>
      </c>
      <c r="D1628" s="3">
        <f t="shared" si="153"/>
        <v>11</v>
      </c>
      <c r="E1628" s="3">
        <f t="shared" si="154"/>
        <v>9</v>
      </c>
      <c r="F1628" s="3" t="str">
        <f t="shared" si="155"/>
        <v>20154119</v>
      </c>
      <c r="G1628">
        <f t="shared" si="150"/>
        <v>12.700787401574793</v>
      </c>
      <c r="H1628">
        <v>0</v>
      </c>
      <c r="I1628">
        <v>0.7</v>
      </c>
      <c r="J1628">
        <v>1027</v>
      </c>
      <c r="K1628">
        <v>1</v>
      </c>
    </row>
    <row r="1629" spans="1:11" x14ac:dyDescent="0.25">
      <c r="A1629" s="1">
        <v>42103.470833333333</v>
      </c>
      <c r="B1629" s="3">
        <f t="shared" si="151"/>
        <v>2015</v>
      </c>
      <c r="C1629" s="3">
        <f t="shared" si="152"/>
        <v>4</v>
      </c>
      <c r="D1629" s="3">
        <f t="shared" si="153"/>
        <v>11</v>
      </c>
      <c r="E1629" s="3">
        <f t="shared" si="154"/>
        <v>9</v>
      </c>
      <c r="F1629" s="3" t="str">
        <f t="shared" si="155"/>
        <v>20154119</v>
      </c>
      <c r="G1629">
        <f t="shared" si="150"/>
        <v>12.732283464566919</v>
      </c>
      <c r="H1629">
        <v>0</v>
      </c>
      <c r="I1629">
        <v>0.7</v>
      </c>
      <c r="J1629">
        <v>1027</v>
      </c>
      <c r="K1629">
        <v>1</v>
      </c>
    </row>
    <row r="1630" spans="1:11" x14ac:dyDescent="0.25">
      <c r="A1630" s="1">
        <v>42103.47152777778</v>
      </c>
      <c r="B1630" s="3">
        <f t="shared" si="151"/>
        <v>2015</v>
      </c>
      <c r="C1630" s="3">
        <f t="shared" si="152"/>
        <v>4</v>
      </c>
      <c r="D1630" s="3">
        <f t="shared" si="153"/>
        <v>11</v>
      </c>
      <c r="E1630" s="3">
        <f t="shared" si="154"/>
        <v>9</v>
      </c>
      <c r="F1630" s="3" t="str">
        <f t="shared" si="155"/>
        <v>20154119</v>
      </c>
      <c r="G1630">
        <f t="shared" si="150"/>
        <v>12.763779527559045</v>
      </c>
      <c r="H1630">
        <v>0</v>
      </c>
      <c r="I1630">
        <v>0.7</v>
      </c>
      <c r="J1630">
        <v>1027</v>
      </c>
      <c r="K1630">
        <v>1</v>
      </c>
    </row>
    <row r="1631" spans="1:11" x14ac:dyDescent="0.25">
      <c r="A1631" s="1">
        <v>42103.472222222219</v>
      </c>
      <c r="B1631" s="3">
        <f t="shared" si="151"/>
        <v>2015</v>
      </c>
      <c r="C1631" s="3">
        <f t="shared" si="152"/>
        <v>4</v>
      </c>
      <c r="D1631" s="3">
        <f t="shared" si="153"/>
        <v>11</v>
      </c>
      <c r="E1631" s="3">
        <f t="shared" si="154"/>
        <v>9</v>
      </c>
      <c r="F1631" s="3" t="str">
        <f t="shared" si="155"/>
        <v>20154119</v>
      </c>
      <c r="G1631">
        <f t="shared" si="150"/>
        <v>12.795275590551171</v>
      </c>
      <c r="H1631">
        <v>0</v>
      </c>
      <c r="I1631">
        <v>0.7</v>
      </c>
      <c r="J1631">
        <v>1027</v>
      </c>
      <c r="K1631">
        <v>1</v>
      </c>
    </row>
    <row r="1632" spans="1:11" x14ac:dyDescent="0.25">
      <c r="A1632" s="1">
        <v>42103.472916666666</v>
      </c>
      <c r="B1632" s="3">
        <f t="shared" si="151"/>
        <v>2015</v>
      </c>
      <c r="C1632" s="3">
        <f t="shared" si="152"/>
        <v>4</v>
      </c>
      <c r="D1632" s="3">
        <f t="shared" si="153"/>
        <v>11</v>
      </c>
      <c r="E1632" s="3">
        <f t="shared" si="154"/>
        <v>9</v>
      </c>
      <c r="F1632" s="3" t="str">
        <f t="shared" si="155"/>
        <v>20154119</v>
      </c>
      <c r="G1632">
        <f t="shared" si="150"/>
        <v>12.826771653543297</v>
      </c>
      <c r="H1632">
        <v>0</v>
      </c>
      <c r="I1632">
        <v>0.7</v>
      </c>
      <c r="J1632">
        <v>1027</v>
      </c>
      <c r="K1632">
        <v>1</v>
      </c>
    </row>
    <row r="1633" spans="1:11" x14ac:dyDescent="0.25">
      <c r="A1633" s="1">
        <v>42103.473611111112</v>
      </c>
      <c r="B1633" s="3">
        <f t="shared" si="151"/>
        <v>2015</v>
      </c>
      <c r="C1633" s="3">
        <f t="shared" si="152"/>
        <v>4</v>
      </c>
      <c r="D1633" s="3">
        <f t="shared" si="153"/>
        <v>11</v>
      </c>
      <c r="E1633" s="3">
        <f t="shared" si="154"/>
        <v>9</v>
      </c>
      <c r="F1633" s="3" t="str">
        <f t="shared" si="155"/>
        <v>20154119</v>
      </c>
      <c r="G1633">
        <f t="shared" si="150"/>
        <v>12.858267716535423</v>
      </c>
      <c r="H1633">
        <v>0</v>
      </c>
      <c r="I1633">
        <v>0.7</v>
      </c>
      <c r="J1633">
        <v>1027</v>
      </c>
      <c r="K1633">
        <v>1</v>
      </c>
    </row>
    <row r="1634" spans="1:11" x14ac:dyDescent="0.25">
      <c r="A1634" s="1">
        <v>42103.474305555559</v>
      </c>
      <c r="B1634" s="3">
        <f t="shared" si="151"/>
        <v>2015</v>
      </c>
      <c r="C1634" s="3">
        <f t="shared" si="152"/>
        <v>4</v>
      </c>
      <c r="D1634" s="3">
        <f t="shared" si="153"/>
        <v>11</v>
      </c>
      <c r="E1634" s="3">
        <f t="shared" si="154"/>
        <v>9</v>
      </c>
      <c r="F1634" s="3" t="str">
        <f t="shared" si="155"/>
        <v>20154119</v>
      </c>
      <c r="G1634">
        <f t="shared" si="150"/>
        <v>12.889763779527549</v>
      </c>
      <c r="H1634">
        <v>0</v>
      </c>
      <c r="I1634">
        <v>0.7</v>
      </c>
      <c r="J1634">
        <v>1027</v>
      </c>
      <c r="K1634">
        <v>1</v>
      </c>
    </row>
    <row r="1635" spans="1:11" x14ac:dyDescent="0.25">
      <c r="A1635" s="1">
        <v>42103.474999999999</v>
      </c>
      <c r="B1635" s="3">
        <f t="shared" si="151"/>
        <v>2015</v>
      </c>
      <c r="C1635" s="3">
        <f t="shared" si="152"/>
        <v>4</v>
      </c>
      <c r="D1635" s="3">
        <f t="shared" si="153"/>
        <v>11</v>
      </c>
      <c r="E1635" s="3">
        <f t="shared" si="154"/>
        <v>9</v>
      </c>
      <c r="F1635" s="3" t="str">
        <f t="shared" si="155"/>
        <v>20154119</v>
      </c>
      <c r="G1635">
        <f t="shared" si="150"/>
        <v>12.921259842519675</v>
      </c>
      <c r="H1635">
        <v>0</v>
      </c>
      <c r="I1635">
        <v>0.7</v>
      </c>
      <c r="J1635">
        <v>1027</v>
      </c>
      <c r="K1635">
        <v>1</v>
      </c>
    </row>
    <row r="1636" spans="1:11" x14ac:dyDescent="0.25">
      <c r="A1636" s="1">
        <v>42103.475694444445</v>
      </c>
      <c r="B1636" s="3">
        <f t="shared" si="151"/>
        <v>2015</v>
      </c>
      <c r="C1636" s="3">
        <f t="shared" si="152"/>
        <v>4</v>
      </c>
      <c r="D1636" s="3">
        <f t="shared" si="153"/>
        <v>11</v>
      </c>
      <c r="E1636" s="3">
        <f t="shared" si="154"/>
        <v>9</v>
      </c>
      <c r="F1636" s="3" t="str">
        <f t="shared" si="155"/>
        <v>20154119</v>
      </c>
      <c r="G1636">
        <f t="shared" si="150"/>
        <v>12.9527559055118</v>
      </c>
      <c r="H1636">
        <v>0</v>
      </c>
      <c r="I1636">
        <v>0.7</v>
      </c>
      <c r="J1636">
        <v>1027</v>
      </c>
      <c r="K1636">
        <v>1</v>
      </c>
    </row>
    <row r="1637" spans="1:11" x14ac:dyDescent="0.25">
      <c r="A1637" s="1">
        <v>42103.476388888892</v>
      </c>
      <c r="B1637" s="3">
        <f t="shared" si="151"/>
        <v>2015</v>
      </c>
      <c r="C1637" s="3">
        <f t="shared" si="152"/>
        <v>4</v>
      </c>
      <c r="D1637" s="3">
        <f t="shared" si="153"/>
        <v>11</v>
      </c>
      <c r="E1637" s="3">
        <f t="shared" si="154"/>
        <v>9</v>
      </c>
      <c r="F1637" s="3" t="str">
        <f t="shared" si="155"/>
        <v>20154119</v>
      </c>
      <c r="G1637">
        <f t="shared" si="150"/>
        <v>12.984251968503926</v>
      </c>
      <c r="H1637">
        <v>0</v>
      </c>
      <c r="I1637">
        <v>0.7</v>
      </c>
      <c r="J1637">
        <v>1027</v>
      </c>
      <c r="K1637">
        <v>1</v>
      </c>
    </row>
    <row r="1638" spans="1:11" x14ac:dyDescent="0.25">
      <c r="A1638" s="1">
        <v>42103.477083333331</v>
      </c>
      <c r="B1638" s="3">
        <f t="shared" si="151"/>
        <v>2015</v>
      </c>
      <c r="C1638" s="3">
        <f t="shared" si="152"/>
        <v>4</v>
      </c>
      <c r="D1638" s="3">
        <f t="shared" si="153"/>
        <v>11</v>
      </c>
      <c r="E1638" s="3">
        <f t="shared" si="154"/>
        <v>9</v>
      </c>
      <c r="F1638" s="3" t="str">
        <f t="shared" si="155"/>
        <v>20154119</v>
      </c>
      <c r="G1638">
        <f t="shared" si="150"/>
        <v>13.015748031496052</v>
      </c>
      <c r="H1638">
        <v>0</v>
      </c>
      <c r="I1638">
        <v>0.7</v>
      </c>
      <c r="J1638">
        <v>1027</v>
      </c>
      <c r="K1638">
        <v>1</v>
      </c>
    </row>
    <row r="1639" spans="1:11" x14ac:dyDescent="0.25">
      <c r="A1639" s="1">
        <v>42103.477777777778</v>
      </c>
      <c r="B1639" s="3">
        <f t="shared" si="151"/>
        <v>2015</v>
      </c>
      <c r="C1639" s="3">
        <f t="shared" si="152"/>
        <v>4</v>
      </c>
      <c r="D1639" s="3">
        <f t="shared" si="153"/>
        <v>11</v>
      </c>
      <c r="E1639" s="3">
        <f t="shared" si="154"/>
        <v>9</v>
      </c>
      <c r="F1639" s="3" t="str">
        <f t="shared" si="155"/>
        <v>20154119</v>
      </c>
      <c r="G1639">
        <f t="shared" si="150"/>
        <v>13.047244094488178</v>
      </c>
      <c r="H1639">
        <v>0</v>
      </c>
      <c r="I1639">
        <v>0.7</v>
      </c>
      <c r="J1639">
        <v>1027</v>
      </c>
      <c r="K1639">
        <v>1</v>
      </c>
    </row>
    <row r="1640" spans="1:11" x14ac:dyDescent="0.25">
      <c r="A1640" s="1">
        <v>42103.478472222225</v>
      </c>
      <c r="B1640" s="3">
        <f t="shared" si="151"/>
        <v>2015</v>
      </c>
      <c r="C1640" s="3">
        <f t="shared" si="152"/>
        <v>4</v>
      </c>
      <c r="D1640" s="3">
        <f t="shared" si="153"/>
        <v>11</v>
      </c>
      <c r="E1640" s="3">
        <f t="shared" si="154"/>
        <v>9</v>
      </c>
      <c r="F1640" s="3" t="str">
        <f t="shared" si="155"/>
        <v>20154119</v>
      </c>
      <c r="G1640">
        <f t="shared" si="150"/>
        <v>13.078740157480304</v>
      </c>
      <c r="H1640">
        <v>0</v>
      </c>
      <c r="I1640">
        <v>0.7</v>
      </c>
      <c r="J1640">
        <v>1027</v>
      </c>
      <c r="K1640">
        <v>1</v>
      </c>
    </row>
    <row r="1641" spans="1:11" x14ac:dyDescent="0.25">
      <c r="A1641" s="1">
        <v>42103.479166666664</v>
      </c>
      <c r="B1641" s="3">
        <f t="shared" si="151"/>
        <v>2015</v>
      </c>
      <c r="C1641" s="3">
        <f t="shared" si="152"/>
        <v>4</v>
      </c>
      <c r="D1641" s="3">
        <f t="shared" si="153"/>
        <v>11</v>
      </c>
      <c r="E1641" s="3">
        <f t="shared" si="154"/>
        <v>9</v>
      </c>
      <c r="F1641" s="3" t="str">
        <f t="shared" si="155"/>
        <v>20154119</v>
      </c>
      <c r="G1641">
        <f t="shared" ref="G1641:G1701" si="156">G1640+8/254</f>
        <v>13.11023622047243</v>
      </c>
      <c r="H1641">
        <v>0</v>
      </c>
      <c r="I1641">
        <v>0.7</v>
      </c>
      <c r="J1641">
        <v>1027</v>
      </c>
      <c r="K1641">
        <v>1</v>
      </c>
    </row>
    <row r="1642" spans="1:11" x14ac:dyDescent="0.25">
      <c r="A1642" s="1">
        <v>42103.479861111111</v>
      </c>
      <c r="B1642" s="3">
        <f t="shared" si="151"/>
        <v>2015</v>
      </c>
      <c r="C1642" s="3">
        <f t="shared" si="152"/>
        <v>4</v>
      </c>
      <c r="D1642" s="3">
        <f t="shared" si="153"/>
        <v>11</v>
      </c>
      <c r="E1642" s="3">
        <f t="shared" si="154"/>
        <v>9</v>
      </c>
      <c r="F1642" s="3" t="str">
        <f t="shared" si="155"/>
        <v>20154119</v>
      </c>
      <c r="G1642">
        <f t="shared" si="156"/>
        <v>13.141732283464556</v>
      </c>
      <c r="H1642">
        <v>0</v>
      </c>
      <c r="I1642">
        <v>0.7</v>
      </c>
      <c r="J1642">
        <v>1027</v>
      </c>
      <c r="K1642">
        <v>1</v>
      </c>
    </row>
    <row r="1643" spans="1:11" x14ac:dyDescent="0.25">
      <c r="A1643" s="1">
        <v>42103.480555555558</v>
      </c>
      <c r="B1643" s="3">
        <f t="shared" si="151"/>
        <v>2015</v>
      </c>
      <c r="C1643" s="3">
        <f t="shared" si="152"/>
        <v>4</v>
      </c>
      <c r="D1643" s="3">
        <f t="shared" si="153"/>
        <v>11</v>
      </c>
      <c r="E1643" s="3">
        <f t="shared" si="154"/>
        <v>9</v>
      </c>
      <c r="F1643" s="3" t="str">
        <f t="shared" si="155"/>
        <v>20154119</v>
      </c>
      <c r="G1643">
        <f t="shared" si="156"/>
        <v>13.173228346456682</v>
      </c>
      <c r="H1643">
        <v>0</v>
      </c>
      <c r="I1643">
        <v>0.7</v>
      </c>
      <c r="J1643">
        <v>1027</v>
      </c>
      <c r="K1643">
        <v>1</v>
      </c>
    </row>
    <row r="1644" spans="1:11" x14ac:dyDescent="0.25">
      <c r="A1644" s="1">
        <v>42103.481249999997</v>
      </c>
      <c r="B1644" s="3">
        <f t="shared" si="151"/>
        <v>2015</v>
      </c>
      <c r="C1644" s="3">
        <f t="shared" si="152"/>
        <v>4</v>
      </c>
      <c r="D1644" s="3">
        <f t="shared" si="153"/>
        <v>11</v>
      </c>
      <c r="E1644" s="3">
        <f t="shared" si="154"/>
        <v>9</v>
      </c>
      <c r="F1644" s="3" t="str">
        <f t="shared" si="155"/>
        <v>20154119</v>
      </c>
      <c r="G1644">
        <f t="shared" si="156"/>
        <v>13.204724409448808</v>
      </c>
      <c r="H1644">
        <v>0</v>
      </c>
      <c r="I1644">
        <v>0.7</v>
      </c>
      <c r="J1644">
        <v>1027</v>
      </c>
      <c r="K1644">
        <v>1</v>
      </c>
    </row>
    <row r="1645" spans="1:11" x14ac:dyDescent="0.25">
      <c r="A1645" s="1">
        <v>42103.481944444444</v>
      </c>
      <c r="B1645" s="3">
        <f t="shared" si="151"/>
        <v>2015</v>
      </c>
      <c r="C1645" s="3">
        <f t="shared" si="152"/>
        <v>4</v>
      </c>
      <c r="D1645" s="3">
        <f t="shared" si="153"/>
        <v>11</v>
      </c>
      <c r="E1645" s="3">
        <f t="shared" si="154"/>
        <v>9</v>
      </c>
      <c r="F1645" s="3" t="str">
        <f t="shared" si="155"/>
        <v>20154119</v>
      </c>
      <c r="G1645">
        <f t="shared" si="156"/>
        <v>13.236220472440934</v>
      </c>
      <c r="H1645">
        <v>0</v>
      </c>
      <c r="I1645">
        <v>0.7</v>
      </c>
      <c r="J1645">
        <v>1027</v>
      </c>
      <c r="K1645">
        <v>1</v>
      </c>
    </row>
    <row r="1646" spans="1:11" x14ac:dyDescent="0.25">
      <c r="A1646" s="1">
        <v>42103.482638888891</v>
      </c>
      <c r="B1646" s="3">
        <f t="shared" si="151"/>
        <v>2015</v>
      </c>
      <c r="C1646" s="3">
        <f t="shared" si="152"/>
        <v>4</v>
      </c>
      <c r="D1646" s="3">
        <f t="shared" si="153"/>
        <v>11</v>
      </c>
      <c r="E1646" s="3">
        <f t="shared" si="154"/>
        <v>9</v>
      </c>
      <c r="F1646" s="3" t="str">
        <f t="shared" si="155"/>
        <v>20154119</v>
      </c>
      <c r="G1646">
        <f t="shared" si="156"/>
        <v>13.26771653543306</v>
      </c>
      <c r="H1646">
        <v>0</v>
      </c>
      <c r="I1646">
        <v>0.7</v>
      </c>
      <c r="J1646">
        <v>1027</v>
      </c>
      <c r="K1646">
        <v>1</v>
      </c>
    </row>
    <row r="1647" spans="1:11" x14ac:dyDescent="0.25">
      <c r="A1647" s="1">
        <v>42103.48333333333</v>
      </c>
      <c r="B1647" s="3">
        <f t="shared" si="151"/>
        <v>2015</v>
      </c>
      <c r="C1647" s="3">
        <f t="shared" si="152"/>
        <v>4</v>
      </c>
      <c r="D1647" s="3">
        <f t="shared" si="153"/>
        <v>11</v>
      </c>
      <c r="E1647" s="3">
        <f t="shared" si="154"/>
        <v>9</v>
      </c>
      <c r="F1647" s="3" t="str">
        <f t="shared" si="155"/>
        <v>20154119</v>
      </c>
      <c r="G1647">
        <f t="shared" si="156"/>
        <v>13.299212598425186</v>
      </c>
      <c r="H1647">
        <v>0</v>
      </c>
      <c r="I1647">
        <v>0.7</v>
      </c>
      <c r="J1647">
        <v>1027</v>
      </c>
      <c r="K1647">
        <v>1</v>
      </c>
    </row>
    <row r="1648" spans="1:11" x14ac:dyDescent="0.25">
      <c r="A1648" s="1">
        <v>42103.484027777777</v>
      </c>
      <c r="B1648" s="3">
        <f t="shared" si="151"/>
        <v>2015</v>
      </c>
      <c r="C1648" s="3">
        <f t="shared" si="152"/>
        <v>4</v>
      </c>
      <c r="D1648" s="3">
        <f t="shared" si="153"/>
        <v>11</v>
      </c>
      <c r="E1648" s="3">
        <f t="shared" si="154"/>
        <v>9</v>
      </c>
      <c r="F1648" s="3" t="str">
        <f t="shared" si="155"/>
        <v>20154119</v>
      </c>
      <c r="G1648">
        <f t="shared" si="156"/>
        <v>13.330708661417312</v>
      </c>
      <c r="H1648">
        <v>0</v>
      </c>
      <c r="I1648">
        <v>0.7</v>
      </c>
      <c r="J1648">
        <v>1027</v>
      </c>
      <c r="K1648">
        <v>1</v>
      </c>
    </row>
    <row r="1649" spans="1:11" x14ac:dyDescent="0.25">
      <c r="A1649" s="1">
        <v>42103.484722222223</v>
      </c>
      <c r="B1649" s="3">
        <f t="shared" si="151"/>
        <v>2015</v>
      </c>
      <c r="C1649" s="3">
        <f t="shared" si="152"/>
        <v>4</v>
      </c>
      <c r="D1649" s="3">
        <f t="shared" si="153"/>
        <v>11</v>
      </c>
      <c r="E1649" s="3">
        <f t="shared" si="154"/>
        <v>9</v>
      </c>
      <c r="F1649" s="3" t="str">
        <f t="shared" si="155"/>
        <v>20154119</v>
      </c>
      <c r="G1649">
        <f t="shared" si="156"/>
        <v>13.362204724409438</v>
      </c>
      <c r="H1649">
        <v>0</v>
      </c>
      <c r="I1649">
        <v>0.7</v>
      </c>
      <c r="J1649">
        <v>1027</v>
      </c>
      <c r="K1649">
        <v>1</v>
      </c>
    </row>
    <row r="1650" spans="1:11" x14ac:dyDescent="0.25">
      <c r="A1650" s="1">
        <v>42103.48541666667</v>
      </c>
      <c r="B1650" s="3">
        <f t="shared" si="151"/>
        <v>2015</v>
      </c>
      <c r="C1650" s="3">
        <f t="shared" si="152"/>
        <v>4</v>
      </c>
      <c r="D1650" s="3">
        <f t="shared" si="153"/>
        <v>11</v>
      </c>
      <c r="E1650" s="3">
        <f t="shared" si="154"/>
        <v>9</v>
      </c>
      <c r="F1650" s="3" t="str">
        <f t="shared" si="155"/>
        <v>20154119</v>
      </c>
      <c r="G1650">
        <f t="shared" si="156"/>
        <v>13.393700787401563</v>
      </c>
      <c r="H1650">
        <v>0</v>
      </c>
      <c r="I1650">
        <v>0.7</v>
      </c>
      <c r="J1650">
        <v>1027</v>
      </c>
      <c r="K1650">
        <v>1</v>
      </c>
    </row>
    <row r="1651" spans="1:11" x14ac:dyDescent="0.25">
      <c r="A1651" s="1">
        <v>42103.486111111109</v>
      </c>
      <c r="B1651" s="3">
        <f t="shared" si="151"/>
        <v>2015</v>
      </c>
      <c r="C1651" s="3">
        <f t="shared" si="152"/>
        <v>4</v>
      </c>
      <c r="D1651" s="3">
        <f t="shared" si="153"/>
        <v>11</v>
      </c>
      <c r="E1651" s="3">
        <f t="shared" si="154"/>
        <v>9</v>
      </c>
      <c r="F1651" s="3" t="str">
        <f t="shared" si="155"/>
        <v>20154119</v>
      </c>
      <c r="G1651">
        <f t="shared" si="156"/>
        <v>13.425196850393689</v>
      </c>
      <c r="H1651">
        <v>0</v>
      </c>
      <c r="I1651">
        <v>0.7</v>
      </c>
      <c r="J1651">
        <v>1027</v>
      </c>
      <c r="K1651">
        <v>1</v>
      </c>
    </row>
    <row r="1652" spans="1:11" x14ac:dyDescent="0.25">
      <c r="A1652" s="1">
        <v>42103.486805555556</v>
      </c>
      <c r="B1652" s="3">
        <f t="shared" si="151"/>
        <v>2015</v>
      </c>
      <c r="C1652" s="3">
        <f t="shared" si="152"/>
        <v>4</v>
      </c>
      <c r="D1652" s="3">
        <f t="shared" si="153"/>
        <v>11</v>
      </c>
      <c r="E1652" s="3">
        <f t="shared" si="154"/>
        <v>9</v>
      </c>
      <c r="F1652" s="3" t="str">
        <f t="shared" si="155"/>
        <v>20154119</v>
      </c>
      <c r="G1652">
        <f t="shared" si="156"/>
        <v>13.456692913385815</v>
      </c>
      <c r="H1652">
        <v>0</v>
      </c>
      <c r="I1652">
        <v>0.7</v>
      </c>
      <c r="J1652">
        <v>1027</v>
      </c>
      <c r="K1652">
        <v>1</v>
      </c>
    </row>
    <row r="1653" spans="1:11" x14ac:dyDescent="0.25">
      <c r="A1653" s="1">
        <v>42103.487500000003</v>
      </c>
      <c r="B1653" s="3">
        <f t="shared" si="151"/>
        <v>2015</v>
      </c>
      <c r="C1653" s="3">
        <f t="shared" si="152"/>
        <v>4</v>
      </c>
      <c r="D1653" s="3">
        <f t="shared" si="153"/>
        <v>11</v>
      </c>
      <c r="E1653" s="3">
        <f t="shared" si="154"/>
        <v>9</v>
      </c>
      <c r="F1653" s="3" t="str">
        <f t="shared" si="155"/>
        <v>20154119</v>
      </c>
      <c r="G1653">
        <f t="shared" si="156"/>
        <v>13.488188976377941</v>
      </c>
      <c r="H1653">
        <v>0</v>
      </c>
      <c r="I1653">
        <v>0.7</v>
      </c>
      <c r="J1653">
        <v>1027</v>
      </c>
      <c r="K1653">
        <v>1</v>
      </c>
    </row>
    <row r="1654" spans="1:11" x14ac:dyDescent="0.25">
      <c r="A1654" s="1">
        <v>42103.488194444442</v>
      </c>
      <c r="B1654" s="3">
        <f t="shared" si="151"/>
        <v>2015</v>
      </c>
      <c r="C1654" s="3">
        <f t="shared" si="152"/>
        <v>4</v>
      </c>
      <c r="D1654" s="3">
        <f t="shared" si="153"/>
        <v>11</v>
      </c>
      <c r="E1654" s="3">
        <f t="shared" si="154"/>
        <v>9</v>
      </c>
      <c r="F1654" s="3" t="str">
        <f t="shared" si="155"/>
        <v>20154119</v>
      </c>
      <c r="G1654">
        <f t="shared" si="156"/>
        <v>13.519685039370067</v>
      </c>
      <c r="H1654">
        <v>0</v>
      </c>
      <c r="I1654">
        <v>0.7</v>
      </c>
      <c r="J1654">
        <v>1027</v>
      </c>
      <c r="K1654">
        <v>1</v>
      </c>
    </row>
    <row r="1655" spans="1:11" x14ac:dyDescent="0.25">
      <c r="A1655" s="1">
        <v>42103.488888888889</v>
      </c>
      <c r="B1655" s="3">
        <f t="shared" si="151"/>
        <v>2015</v>
      </c>
      <c r="C1655" s="3">
        <f t="shared" si="152"/>
        <v>4</v>
      </c>
      <c r="D1655" s="3">
        <f t="shared" si="153"/>
        <v>11</v>
      </c>
      <c r="E1655" s="3">
        <f t="shared" si="154"/>
        <v>9</v>
      </c>
      <c r="F1655" s="3" t="str">
        <f t="shared" si="155"/>
        <v>20154119</v>
      </c>
      <c r="G1655">
        <f t="shared" si="156"/>
        <v>13.551181102362193</v>
      </c>
      <c r="H1655">
        <v>0</v>
      </c>
      <c r="I1655">
        <v>0.7</v>
      </c>
      <c r="J1655">
        <v>1027</v>
      </c>
      <c r="K1655">
        <v>1</v>
      </c>
    </row>
    <row r="1656" spans="1:11" x14ac:dyDescent="0.25">
      <c r="A1656" s="1">
        <v>42103.489583333336</v>
      </c>
      <c r="B1656" s="3">
        <f t="shared" si="151"/>
        <v>2015</v>
      </c>
      <c r="C1656" s="3">
        <f t="shared" si="152"/>
        <v>4</v>
      </c>
      <c r="D1656" s="3">
        <f t="shared" si="153"/>
        <v>11</v>
      </c>
      <c r="E1656" s="3">
        <f t="shared" si="154"/>
        <v>9</v>
      </c>
      <c r="F1656" s="3" t="str">
        <f t="shared" si="155"/>
        <v>20154119</v>
      </c>
      <c r="G1656">
        <f t="shared" si="156"/>
        <v>13.582677165354319</v>
      </c>
      <c r="H1656">
        <v>0</v>
      </c>
      <c r="I1656">
        <v>0.7</v>
      </c>
      <c r="J1656">
        <v>1027</v>
      </c>
      <c r="K1656">
        <v>1</v>
      </c>
    </row>
    <row r="1657" spans="1:11" x14ac:dyDescent="0.25">
      <c r="A1657" s="1">
        <v>42103.490277777775</v>
      </c>
      <c r="B1657" s="3">
        <f t="shared" si="151"/>
        <v>2015</v>
      </c>
      <c r="C1657" s="3">
        <f t="shared" si="152"/>
        <v>4</v>
      </c>
      <c r="D1657" s="3">
        <f t="shared" si="153"/>
        <v>11</v>
      </c>
      <c r="E1657" s="3">
        <f t="shared" si="154"/>
        <v>9</v>
      </c>
      <c r="F1657" s="3" t="str">
        <f t="shared" si="155"/>
        <v>20154119</v>
      </c>
      <c r="G1657">
        <f t="shared" si="156"/>
        <v>13.614173228346445</v>
      </c>
      <c r="H1657">
        <v>0</v>
      </c>
      <c r="I1657">
        <v>0.7</v>
      </c>
      <c r="J1657">
        <v>1027</v>
      </c>
      <c r="K1657">
        <v>1</v>
      </c>
    </row>
    <row r="1658" spans="1:11" x14ac:dyDescent="0.25">
      <c r="A1658" s="1">
        <v>42103.490972222222</v>
      </c>
      <c r="B1658" s="3">
        <f t="shared" si="151"/>
        <v>2015</v>
      </c>
      <c r="C1658" s="3">
        <f t="shared" si="152"/>
        <v>4</v>
      </c>
      <c r="D1658" s="3">
        <f t="shared" si="153"/>
        <v>11</v>
      </c>
      <c r="E1658" s="3">
        <f t="shared" si="154"/>
        <v>9</v>
      </c>
      <c r="F1658" s="3" t="str">
        <f t="shared" si="155"/>
        <v>20154119</v>
      </c>
      <c r="G1658">
        <f t="shared" si="156"/>
        <v>13.645669291338571</v>
      </c>
      <c r="H1658">
        <v>0</v>
      </c>
      <c r="I1658">
        <v>0.7</v>
      </c>
      <c r="J1658">
        <v>1027</v>
      </c>
      <c r="K1658">
        <v>1</v>
      </c>
    </row>
    <row r="1659" spans="1:11" x14ac:dyDescent="0.25">
      <c r="A1659" s="1">
        <v>42103.491666666669</v>
      </c>
      <c r="B1659" s="3">
        <f t="shared" si="151"/>
        <v>2015</v>
      </c>
      <c r="C1659" s="3">
        <f t="shared" si="152"/>
        <v>4</v>
      </c>
      <c r="D1659" s="3">
        <f t="shared" si="153"/>
        <v>11</v>
      </c>
      <c r="E1659" s="3">
        <f t="shared" si="154"/>
        <v>9</v>
      </c>
      <c r="F1659" s="3" t="str">
        <f t="shared" si="155"/>
        <v>20154119</v>
      </c>
      <c r="G1659">
        <f t="shared" si="156"/>
        <v>13.677165354330697</v>
      </c>
      <c r="H1659">
        <v>0</v>
      </c>
      <c r="I1659">
        <v>0.7</v>
      </c>
      <c r="J1659">
        <v>1027</v>
      </c>
      <c r="K1659">
        <v>1</v>
      </c>
    </row>
    <row r="1660" spans="1:11" x14ac:dyDescent="0.25">
      <c r="A1660" s="1">
        <v>42103.492361111108</v>
      </c>
      <c r="B1660" s="3">
        <f t="shared" si="151"/>
        <v>2015</v>
      </c>
      <c r="C1660" s="3">
        <f t="shared" si="152"/>
        <v>4</v>
      </c>
      <c r="D1660" s="3">
        <f t="shared" si="153"/>
        <v>11</v>
      </c>
      <c r="E1660" s="3">
        <f t="shared" si="154"/>
        <v>9</v>
      </c>
      <c r="F1660" s="3" t="str">
        <f t="shared" si="155"/>
        <v>20154119</v>
      </c>
      <c r="G1660">
        <f t="shared" si="156"/>
        <v>13.708661417322823</v>
      </c>
      <c r="H1660">
        <v>0</v>
      </c>
      <c r="I1660">
        <v>0.7</v>
      </c>
      <c r="J1660">
        <v>1027</v>
      </c>
      <c r="K1660">
        <v>1</v>
      </c>
    </row>
    <row r="1661" spans="1:11" x14ac:dyDescent="0.25">
      <c r="A1661" s="1">
        <v>42103.493055555555</v>
      </c>
      <c r="B1661" s="3">
        <f t="shared" si="151"/>
        <v>2015</v>
      </c>
      <c r="C1661" s="3">
        <f t="shared" si="152"/>
        <v>4</v>
      </c>
      <c r="D1661" s="3">
        <f t="shared" si="153"/>
        <v>11</v>
      </c>
      <c r="E1661" s="3">
        <f t="shared" si="154"/>
        <v>9</v>
      </c>
      <c r="F1661" s="3" t="str">
        <f t="shared" si="155"/>
        <v>20154119</v>
      </c>
      <c r="G1661">
        <f t="shared" si="156"/>
        <v>13.740157480314949</v>
      </c>
      <c r="H1661">
        <v>0</v>
      </c>
      <c r="I1661">
        <v>0.7</v>
      </c>
      <c r="J1661">
        <v>1027</v>
      </c>
      <c r="K1661">
        <v>1</v>
      </c>
    </row>
    <row r="1662" spans="1:11" x14ac:dyDescent="0.25">
      <c r="A1662" s="1">
        <v>42103.493750000001</v>
      </c>
      <c r="B1662" s="3">
        <f t="shared" si="151"/>
        <v>2015</v>
      </c>
      <c r="C1662" s="3">
        <f t="shared" si="152"/>
        <v>4</v>
      </c>
      <c r="D1662" s="3">
        <f t="shared" si="153"/>
        <v>11</v>
      </c>
      <c r="E1662" s="3">
        <f t="shared" si="154"/>
        <v>9</v>
      </c>
      <c r="F1662" s="3" t="str">
        <f t="shared" si="155"/>
        <v>20154119</v>
      </c>
      <c r="G1662">
        <f t="shared" si="156"/>
        <v>13.771653543307075</v>
      </c>
      <c r="H1662">
        <v>0</v>
      </c>
      <c r="I1662">
        <v>0.7</v>
      </c>
      <c r="J1662">
        <v>1027</v>
      </c>
      <c r="K1662">
        <v>1</v>
      </c>
    </row>
    <row r="1663" spans="1:11" x14ac:dyDescent="0.25">
      <c r="A1663" s="1">
        <v>42103.494444444441</v>
      </c>
      <c r="B1663" s="3">
        <f t="shared" si="151"/>
        <v>2015</v>
      </c>
      <c r="C1663" s="3">
        <f t="shared" si="152"/>
        <v>4</v>
      </c>
      <c r="D1663" s="3">
        <f t="shared" si="153"/>
        <v>11</v>
      </c>
      <c r="E1663" s="3">
        <f t="shared" si="154"/>
        <v>9</v>
      </c>
      <c r="F1663" s="3" t="str">
        <f t="shared" si="155"/>
        <v>20154119</v>
      </c>
      <c r="G1663">
        <f t="shared" si="156"/>
        <v>13.803149606299201</v>
      </c>
      <c r="H1663">
        <v>0</v>
      </c>
      <c r="I1663">
        <v>0.7</v>
      </c>
      <c r="J1663">
        <v>1027</v>
      </c>
      <c r="K1663">
        <v>1</v>
      </c>
    </row>
    <row r="1664" spans="1:11" x14ac:dyDescent="0.25">
      <c r="A1664" s="1">
        <v>42103.495138888888</v>
      </c>
      <c r="B1664" s="3">
        <f t="shared" si="151"/>
        <v>2015</v>
      </c>
      <c r="C1664" s="3">
        <f t="shared" si="152"/>
        <v>4</v>
      </c>
      <c r="D1664" s="3">
        <f t="shared" si="153"/>
        <v>11</v>
      </c>
      <c r="E1664" s="3">
        <f t="shared" si="154"/>
        <v>9</v>
      </c>
      <c r="F1664" s="3" t="str">
        <f t="shared" si="155"/>
        <v>20154119</v>
      </c>
      <c r="G1664">
        <f t="shared" si="156"/>
        <v>13.834645669291326</v>
      </c>
      <c r="H1664">
        <v>0</v>
      </c>
      <c r="I1664">
        <v>0.7</v>
      </c>
      <c r="J1664">
        <v>1027</v>
      </c>
      <c r="K1664">
        <v>1</v>
      </c>
    </row>
    <row r="1665" spans="1:11" x14ac:dyDescent="0.25">
      <c r="A1665" s="1">
        <v>42103.495833333334</v>
      </c>
      <c r="B1665" s="3">
        <f t="shared" si="151"/>
        <v>2015</v>
      </c>
      <c r="C1665" s="3">
        <f t="shared" si="152"/>
        <v>4</v>
      </c>
      <c r="D1665" s="3">
        <f t="shared" si="153"/>
        <v>11</v>
      </c>
      <c r="E1665" s="3">
        <f t="shared" si="154"/>
        <v>9</v>
      </c>
      <c r="F1665" s="3" t="str">
        <f t="shared" si="155"/>
        <v>20154119</v>
      </c>
      <c r="G1665">
        <f t="shared" si="156"/>
        <v>13.866141732283452</v>
      </c>
      <c r="H1665">
        <v>0</v>
      </c>
      <c r="I1665">
        <v>0.7</v>
      </c>
      <c r="J1665">
        <v>1027</v>
      </c>
      <c r="K1665">
        <v>1</v>
      </c>
    </row>
    <row r="1666" spans="1:11" x14ac:dyDescent="0.25">
      <c r="A1666" s="1">
        <v>42103.496527777781</v>
      </c>
      <c r="B1666" s="3">
        <f t="shared" si="151"/>
        <v>2015</v>
      </c>
      <c r="C1666" s="3">
        <f t="shared" si="152"/>
        <v>4</v>
      </c>
      <c r="D1666" s="3">
        <f t="shared" si="153"/>
        <v>11</v>
      </c>
      <c r="E1666" s="3">
        <f t="shared" si="154"/>
        <v>9</v>
      </c>
      <c r="F1666" s="3" t="str">
        <f t="shared" si="155"/>
        <v>20154119</v>
      </c>
      <c r="G1666">
        <f t="shared" si="156"/>
        <v>13.897637795275578</v>
      </c>
      <c r="H1666">
        <v>0</v>
      </c>
      <c r="I1666">
        <v>0.7</v>
      </c>
      <c r="J1666">
        <v>1027</v>
      </c>
      <c r="K1666">
        <v>1</v>
      </c>
    </row>
    <row r="1667" spans="1:11" x14ac:dyDescent="0.25">
      <c r="A1667" s="1">
        <v>42103.49722222222</v>
      </c>
      <c r="B1667" s="3">
        <f t="shared" ref="B1667:B1730" si="157">YEAR(A1667)</f>
        <v>2015</v>
      </c>
      <c r="C1667" s="3">
        <f t="shared" ref="C1667:C1730" si="158">MONTH(A1667)</f>
        <v>4</v>
      </c>
      <c r="D1667" s="3">
        <f t="shared" ref="D1667:D1730" si="159">HOUR(A1667)</f>
        <v>11</v>
      </c>
      <c r="E1667" s="3">
        <f t="shared" ref="E1667:E1730" si="160">DAY(A1667)</f>
        <v>9</v>
      </c>
      <c r="F1667" s="3" t="str">
        <f t="shared" ref="F1667:F1730" si="161">B1667&amp;C1667&amp;D1667&amp;E1667</f>
        <v>20154119</v>
      </c>
      <c r="G1667">
        <f t="shared" si="156"/>
        <v>13.929133858267704</v>
      </c>
      <c r="H1667">
        <v>0</v>
      </c>
      <c r="I1667">
        <v>0.7</v>
      </c>
      <c r="J1667">
        <v>1027</v>
      </c>
      <c r="K1667">
        <v>1</v>
      </c>
    </row>
    <row r="1668" spans="1:11" x14ac:dyDescent="0.25">
      <c r="A1668" s="1">
        <v>42103.497916666667</v>
      </c>
      <c r="B1668" s="3">
        <f t="shared" si="157"/>
        <v>2015</v>
      </c>
      <c r="C1668" s="3">
        <f t="shared" si="158"/>
        <v>4</v>
      </c>
      <c r="D1668" s="3">
        <f t="shared" si="159"/>
        <v>11</v>
      </c>
      <c r="E1668" s="3">
        <f t="shared" si="160"/>
        <v>9</v>
      </c>
      <c r="F1668" s="3" t="str">
        <f t="shared" si="161"/>
        <v>20154119</v>
      </c>
      <c r="G1668">
        <f t="shared" si="156"/>
        <v>13.96062992125983</v>
      </c>
      <c r="H1668">
        <v>0</v>
      </c>
      <c r="I1668">
        <v>0.7</v>
      </c>
      <c r="J1668">
        <v>1027</v>
      </c>
      <c r="K1668">
        <v>1</v>
      </c>
    </row>
    <row r="1669" spans="1:11" x14ac:dyDescent="0.25">
      <c r="A1669" s="1">
        <v>42103.498611111114</v>
      </c>
      <c r="B1669" s="3">
        <f t="shared" si="157"/>
        <v>2015</v>
      </c>
      <c r="C1669" s="3">
        <f t="shared" si="158"/>
        <v>4</v>
      </c>
      <c r="D1669" s="3">
        <f t="shared" si="159"/>
        <v>11</v>
      </c>
      <c r="E1669" s="3">
        <f t="shared" si="160"/>
        <v>9</v>
      </c>
      <c r="F1669" s="3" t="str">
        <f t="shared" si="161"/>
        <v>20154119</v>
      </c>
      <c r="G1669">
        <f t="shared" si="156"/>
        <v>13.992125984251956</v>
      </c>
      <c r="H1669">
        <v>0</v>
      </c>
      <c r="I1669">
        <v>0.7</v>
      </c>
      <c r="J1669">
        <v>1027</v>
      </c>
      <c r="K1669">
        <v>1</v>
      </c>
    </row>
    <row r="1670" spans="1:11" x14ac:dyDescent="0.25">
      <c r="A1670" s="1">
        <v>42103.499305555553</v>
      </c>
      <c r="B1670" s="3">
        <f t="shared" si="157"/>
        <v>2015</v>
      </c>
      <c r="C1670" s="3">
        <f t="shared" si="158"/>
        <v>4</v>
      </c>
      <c r="D1670" s="3">
        <f t="shared" si="159"/>
        <v>11</v>
      </c>
      <c r="E1670" s="3">
        <f t="shared" si="160"/>
        <v>9</v>
      </c>
      <c r="F1670" s="3" t="str">
        <f t="shared" si="161"/>
        <v>20154119</v>
      </c>
      <c r="G1670">
        <f t="shared" si="156"/>
        <v>14.023622047244082</v>
      </c>
      <c r="H1670">
        <v>0</v>
      </c>
      <c r="I1670">
        <v>0.7</v>
      </c>
      <c r="J1670">
        <v>1027</v>
      </c>
      <c r="K1670">
        <v>1</v>
      </c>
    </row>
    <row r="1671" spans="1:11" x14ac:dyDescent="0.25">
      <c r="A1671" s="1">
        <v>42103.5</v>
      </c>
      <c r="B1671" s="3">
        <f t="shared" si="157"/>
        <v>2015</v>
      </c>
      <c r="C1671" s="3">
        <f t="shared" si="158"/>
        <v>4</v>
      </c>
      <c r="D1671" s="3">
        <f t="shared" si="159"/>
        <v>12</v>
      </c>
      <c r="E1671" s="3">
        <f t="shared" si="160"/>
        <v>9</v>
      </c>
      <c r="F1671" s="3" t="str">
        <f t="shared" si="161"/>
        <v>20154129</v>
      </c>
      <c r="G1671">
        <f t="shared" si="156"/>
        <v>14.055118110236208</v>
      </c>
      <c r="H1671">
        <v>0</v>
      </c>
      <c r="I1671">
        <v>0.7</v>
      </c>
      <c r="J1671">
        <v>1027</v>
      </c>
      <c r="K1671">
        <v>1</v>
      </c>
    </row>
    <row r="1672" spans="1:11" x14ac:dyDescent="0.25">
      <c r="A1672" s="1">
        <v>42103.500694444447</v>
      </c>
      <c r="B1672" s="3">
        <f t="shared" si="157"/>
        <v>2015</v>
      </c>
      <c r="C1672" s="3">
        <f t="shared" si="158"/>
        <v>4</v>
      </c>
      <c r="D1672" s="3">
        <f t="shared" si="159"/>
        <v>12</v>
      </c>
      <c r="E1672" s="3">
        <f t="shared" si="160"/>
        <v>9</v>
      </c>
      <c r="F1672" s="3" t="str">
        <f t="shared" si="161"/>
        <v>20154129</v>
      </c>
      <c r="G1672">
        <f t="shared" si="156"/>
        <v>14.086614173228334</v>
      </c>
      <c r="H1672">
        <v>0</v>
      </c>
      <c r="I1672">
        <v>0.7</v>
      </c>
      <c r="J1672">
        <v>1027</v>
      </c>
      <c r="K1672">
        <v>1</v>
      </c>
    </row>
    <row r="1673" spans="1:11" x14ac:dyDescent="0.25">
      <c r="A1673" s="1">
        <v>42103.501388888886</v>
      </c>
      <c r="B1673" s="3">
        <f t="shared" si="157"/>
        <v>2015</v>
      </c>
      <c r="C1673" s="3">
        <f t="shared" si="158"/>
        <v>4</v>
      </c>
      <c r="D1673" s="3">
        <f t="shared" si="159"/>
        <v>12</v>
      </c>
      <c r="E1673" s="3">
        <f t="shared" si="160"/>
        <v>9</v>
      </c>
      <c r="F1673" s="3" t="str">
        <f t="shared" si="161"/>
        <v>20154129</v>
      </c>
      <c r="G1673">
        <f t="shared" si="156"/>
        <v>14.11811023622046</v>
      </c>
      <c r="H1673">
        <v>0</v>
      </c>
      <c r="I1673">
        <v>0.7</v>
      </c>
      <c r="J1673">
        <v>1027</v>
      </c>
      <c r="K1673">
        <v>1</v>
      </c>
    </row>
    <row r="1674" spans="1:11" x14ac:dyDescent="0.25">
      <c r="A1674" s="1">
        <v>42103.502083333333</v>
      </c>
      <c r="B1674" s="3">
        <f t="shared" si="157"/>
        <v>2015</v>
      </c>
      <c r="C1674" s="3">
        <f t="shared" si="158"/>
        <v>4</v>
      </c>
      <c r="D1674" s="3">
        <f t="shared" si="159"/>
        <v>12</v>
      </c>
      <c r="E1674" s="3">
        <f t="shared" si="160"/>
        <v>9</v>
      </c>
      <c r="F1674" s="3" t="str">
        <f t="shared" si="161"/>
        <v>20154129</v>
      </c>
      <c r="G1674">
        <f t="shared" si="156"/>
        <v>14.149606299212586</v>
      </c>
      <c r="H1674">
        <v>0</v>
      </c>
      <c r="I1674">
        <v>0.7</v>
      </c>
      <c r="J1674">
        <v>1027</v>
      </c>
      <c r="K1674">
        <v>1</v>
      </c>
    </row>
    <row r="1675" spans="1:11" x14ac:dyDescent="0.25">
      <c r="A1675" s="1">
        <v>42103.50277777778</v>
      </c>
      <c r="B1675" s="3">
        <f t="shared" si="157"/>
        <v>2015</v>
      </c>
      <c r="C1675" s="3">
        <f t="shared" si="158"/>
        <v>4</v>
      </c>
      <c r="D1675" s="3">
        <f t="shared" si="159"/>
        <v>12</v>
      </c>
      <c r="E1675" s="3">
        <f t="shared" si="160"/>
        <v>9</v>
      </c>
      <c r="F1675" s="3" t="str">
        <f t="shared" si="161"/>
        <v>20154129</v>
      </c>
      <c r="G1675">
        <f t="shared" si="156"/>
        <v>14.181102362204712</v>
      </c>
      <c r="H1675">
        <v>0</v>
      </c>
      <c r="I1675">
        <v>0.7</v>
      </c>
      <c r="J1675">
        <v>1027</v>
      </c>
      <c r="K1675">
        <v>1</v>
      </c>
    </row>
    <row r="1676" spans="1:11" x14ac:dyDescent="0.25">
      <c r="A1676" s="1">
        <v>42103.503472222219</v>
      </c>
      <c r="B1676" s="3">
        <f t="shared" si="157"/>
        <v>2015</v>
      </c>
      <c r="C1676" s="3">
        <f t="shared" si="158"/>
        <v>4</v>
      </c>
      <c r="D1676" s="3">
        <f t="shared" si="159"/>
        <v>12</v>
      </c>
      <c r="E1676" s="3">
        <f t="shared" si="160"/>
        <v>9</v>
      </c>
      <c r="F1676" s="3" t="str">
        <f t="shared" si="161"/>
        <v>20154129</v>
      </c>
      <c r="G1676">
        <f t="shared" si="156"/>
        <v>14.212598425196838</v>
      </c>
      <c r="H1676">
        <v>0</v>
      </c>
      <c r="I1676">
        <v>0.7</v>
      </c>
      <c r="J1676">
        <v>1027</v>
      </c>
      <c r="K1676">
        <v>1</v>
      </c>
    </row>
    <row r="1677" spans="1:11" x14ac:dyDescent="0.25">
      <c r="A1677" s="1">
        <v>42103.504166666666</v>
      </c>
      <c r="B1677" s="3">
        <f t="shared" si="157"/>
        <v>2015</v>
      </c>
      <c r="C1677" s="3">
        <f t="shared" si="158"/>
        <v>4</v>
      </c>
      <c r="D1677" s="3">
        <f t="shared" si="159"/>
        <v>12</v>
      </c>
      <c r="E1677" s="3">
        <f t="shared" si="160"/>
        <v>9</v>
      </c>
      <c r="F1677" s="3" t="str">
        <f t="shared" si="161"/>
        <v>20154129</v>
      </c>
      <c r="G1677">
        <f t="shared" si="156"/>
        <v>14.244094488188964</v>
      </c>
      <c r="H1677">
        <v>0</v>
      </c>
      <c r="I1677">
        <v>0.7</v>
      </c>
      <c r="J1677">
        <v>1027</v>
      </c>
      <c r="K1677">
        <v>1</v>
      </c>
    </row>
    <row r="1678" spans="1:11" x14ac:dyDescent="0.25">
      <c r="A1678" s="1">
        <v>42103.504861111112</v>
      </c>
      <c r="B1678" s="3">
        <f t="shared" si="157"/>
        <v>2015</v>
      </c>
      <c r="C1678" s="3">
        <f t="shared" si="158"/>
        <v>4</v>
      </c>
      <c r="D1678" s="3">
        <f t="shared" si="159"/>
        <v>12</v>
      </c>
      <c r="E1678" s="3">
        <f t="shared" si="160"/>
        <v>9</v>
      </c>
      <c r="F1678" s="3" t="str">
        <f t="shared" si="161"/>
        <v>20154129</v>
      </c>
      <c r="G1678">
        <f t="shared" si="156"/>
        <v>14.275590551181089</v>
      </c>
      <c r="H1678">
        <v>0</v>
      </c>
      <c r="I1678">
        <v>0.7</v>
      </c>
      <c r="J1678">
        <v>1027</v>
      </c>
      <c r="K1678">
        <v>1</v>
      </c>
    </row>
    <row r="1679" spans="1:11" x14ac:dyDescent="0.25">
      <c r="A1679" s="1">
        <v>42103.505555555559</v>
      </c>
      <c r="B1679" s="3">
        <f t="shared" si="157"/>
        <v>2015</v>
      </c>
      <c r="C1679" s="3">
        <f t="shared" si="158"/>
        <v>4</v>
      </c>
      <c r="D1679" s="3">
        <f t="shared" si="159"/>
        <v>12</v>
      </c>
      <c r="E1679" s="3">
        <f t="shared" si="160"/>
        <v>9</v>
      </c>
      <c r="F1679" s="3" t="str">
        <f t="shared" si="161"/>
        <v>20154129</v>
      </c>
      <c r="G1679">
        <f t="shared" si="156"/>
        <v>14.307086614173215</v>
      </c>
      <c r="H1679">
        <v>0</v>
      </c>
      <c r="I1679">
        <v>0.7</v>
      </c>
      <c r="J1679">
        <v>1027</v>
      </c>
      <c r="K1679">
        <v>1</v>
      </c>
    </row>
    <row r="1680" spans="1:11" x14ac:dyDescent="0.25">
      <c r="A1680" s="1">
        <v>42103.506249999999</v>
      </c>
      <c r="B1680" s="3">
        <f t="shared" si="157"/>
        <v>2015</v>
      </c>
      <c r="C1680" s="3">
        <f t="shared" si="158"/>
        <v>4</v>
      </c>
      <c r="D1680" s="3">
        <f t="shared" si="159"/>
        <v>12</v>
      </c>
      <c r="E1680" s="3">
        <f t="shared" si="160"/>
        <v>9</v>
      </c>
      <c r="F1680" s="3" t="str">
        <f t="shared" si="161"/>
        <v>20154129</v>
      </c>
      <c r="G1680">
        <f t="shared" si="156"/>
        <v>14.338582677165341</v>
      </c>
      <c r="H1680">
        <v>0</v>
      </c>
      <c r="I1680">
        <v>0.7</v>
      </c>
      <c r="J1680">
        <v>1027</v>
      </c>
      <c r="K1680">
        <v>1</v>
      </c>
    </row>
    <row r="1681" spans="1:11" x14ac:dyDescent="0.25">
      <c r="A1681" s="1">
        <v>42103.506944444445</v>
      </c>
      <c r="B1681" s="3">
        <f t="shared" si="157"/>
        <v>2015</v>
      </c>
      <c r="C1681" s="3">
        <f t="shared" si="158"/>
        <v>4</v>
      </c>
      <c r="D1681" s="3">
        <f t="shared" si="159"/>
        <v>12</v>
      </c>
      <c r="E1681" s="3">
        <f t="shared" si="160"/>
        <v>9</v>
      </c>
      <c r="F1681" s="3" t="str">
        <f t="shared" si="161"/>
        <v>20154129</v>
      </c>
      <c r="G1681">
        <f t="shared" si="156"/>
        <v>14.370078740157467</v>
      </c>
      <c r="H1681">
        <v>0</v>
      </c>
      <c r="I1681">
        <v>0.7</v>
      </c>
      <c r="J1681">
        <v>1027</v>
      </c>
      <c r="K1681">
        <v>1</v>
      </c>
    </row>
    <row r="1682" spans="1:11" x14ac:dyDescent="0.25">
      <c r="A1682" s="1">
        <v>42103.507638888892</v>
      </c>
      <c r="B1682" s="3">
        <f t="shared" si="157"/>
        <v>2015</v>
      </c>
      <c r="C1682" s="3">
        <f t="shared" si="158"/>
        <v>4</v>
      </c>
      <c r="D1682" s="3">
        <f t="shared" si="159"/>
        <v>12</v>
      </c>
      <c r="E1682" s="3">
        <f t="shared" si="160"/>
        <v>9</v>
      </c>
      <c r="F1682" s="3" t="str">
        <f t="shared" si="161"/>
        <v>20154129</v>
      </c>
      <c r="G1682">
        <f t="shared" si="156"/>
        <v>14.401574803149593</v>
      </c>
      <c r="H1682">
        <v>0</v>
      </c>
      <c r="I1682">
        <v>0.7</v>
      </c>
      <c r="J1682">
        <v>1027</v>
      </c>
      <c r="K1682">
        <v>1</v>
      </c>
    </row>
    <row r="1683" spans="1:11" x14ac:dyDescent="0.25">
      <c r="A1683" s="1">
        <v>42103.508333333331</v>
      </c>
      <c r="B1683" s="3">
        <f t="shared" si="157"/>
        <v>2015</v>
      </c>
      <c r="C1683" s="3">
        <f t="shared" si="158"/>
        <v>4</v>
      </c>
      <c r="D1683" s="3">
        <f t="shared" si="159"/>
        <v>12</v>
      </c>
      <c r="E1683" s="3">
        <f t="shared" si="160"/>
        <v>9</v>
      </c>
      <c r="F1683" s="3" t="str">
        <f t="shared" si="161"/>
        <v>20154129</v>
      </c>
      <c r="G1683">
        <f t="shared" si="156"/>
        <v>14.433070866141719</v>
      </c>
      <c r="H1683">
        <v>0</v>
      </c>
      <c r="I1683">
        <v>0.7</v>
      </c>
      <c r="J1683">
        <v>1027</v>
      </c>
      <c r="K1683">
        <v>1</v>
      </c>
    </row>
    <row r="1684" spans="1:11" x14ac:dyDescent="0.25">
      <c r="A1684" s="1">
        <v>42103.509027777778</v>
      </c>
      <c r="B1684" s="3">
        <f t="shared" si="157"/>
        <v>2015</v>
      </c>
      <c r="C1684" s="3">
        <f t="shared" si="158"/>
        <v>4</v>
      </c>
      <c r="D1684" s="3">
        <f t="shared" si="159"/>
        <v>12</v>
      </c>
      <c r="E1684" s="3">
        <f t="shared" si="160"/>
        <v>9</v>
      </c>
      <c r="F1684" s="3" t="str">
        <f t="shared" si="161"/>
        <v>20154129</v>
      </c>
      <c r="G1684">
        <f t="shared" si="156"/>
        <v>14.464566929133845</v>
      </c>
      <c r="H1684">
        <v>0</v>
      </c>
      <c r="I1684">
        <v>0.7</v>
      </c>
      <c r="J1684">
        <v>1027</v>
      </c>
      <c r="K1684">
        <v>1</v>
      </c>
    </row>
    <row r="1685" spans="1:11" x14ac:dyDescent="0.25">
      <c r="A1685" s="1">
        <v>42103.509722222225</v>
      </c>
      <c r="B1685" s="3">
        <f t="shared" si="157"/>
        <v>2015</v>
      </c>
      <c r="C1685" s="3">
        <f t="shared" si="158"/>
        <v>4</v>
      </c>
      <c r="D1685" s="3">
        <f t="shared" si="159"/>
        <v>12</v>
      </c>
      <c r="E1685" s="3">
        <f t="shared" si="160"/>
        <v>9</v>
      </c>
      <c r="F1685" s="3" t="str">
        <f t="shared" si="161"/>
        <v>20154129</v>
      </c>
      <c r="G1685">
        <f t="shared" si="156"/>
        <v>14.496062992125971</v>
      </c>
      <c r="H1685">
        <v>0</v>
      </c>
      <c r="I1685">
        <v>0.7</v>
      </c>
      <c r="J1685">
        <v>1027</v>
      </c>
      <c r="K1685">
        <v>1</v>
      </c>
    </row>
    <row r="1686" spans="1:11" x14ac:dyDescent="0.25">
      <c r="A1686" s="1">
        <v>42103.510416666664</v>
      </c>
      <c r="B1686" s="3">
        <f t="shared" si="157"/>
        <v>2015</v>
      </c>
      <c r="C1686" s="3">
        <f t="shared" si="158"/>
        <v>4</v>
      </c>
      <c r="D1686" s="3">
        <f t="shared" si="159"/>
        <v>12</v>
      </c>
      <c r="E1686" s="3">
        <f t="shared" si="160"/>
        <v>9</v>
      </c>
      <c r="F1686" s="3" t="str">
        <f t="shared" si="161"/>
        <v>20154129</v>
      </c>
      <c r="G1686">
        <f t="shared" si="156"/>
        <v>14.527559055118097</v>
      </c>
      <c r="H1686">
        <v>0</v>
      </c>
      <c r="I1686">
        <v>0.7</v>
      </c>
      <c r="J1686">
        <v>1027</v>
      </c>
      <c r="K1686">
        <v>1</v>
      </c>
    </row>
    <row r="1687" spans="1:11" x14ac:dyDescent="0.25">
      <c r="A1687" s="1">
        <v>42103.511111111111</v>
      </c>
      <c r="B1687" s="3">
        <f t="shared" si="157"/>
        <v>2015</v>
      </c>
      <c r="C1687" s="3">
        <f t="shared" si="158"/>
        <v>4</v>
      </c>
      <c r="D1687" s="3">
        <f t="shared" si="159"/>
        <v>12</v>
      </c>
      <c r="E1687" s="3">
        <f t="shared" si="160"/>
        <v>9</v>
      </c>
      <c r="F1687" s="3" t="str">
        <f t="shared" si="161"/>
        <v>20154129</v>
      </c>
      <c r="G1687">
        <f t="shared" si="156"/>
        <v>14.559055118110223</v>
      </c>
      <c r="H1687">
        <v>0</v>
      </c>
      <c r="I1687">
        <v>0.7</v>
      </c>
      <c r="J1687">
        <v>1027</v>
      </c>
      <c r="K1687">
        <v>1</v>
      </c>
    </row>
    <row r="1688" spans="1:11" x14ac:dyDescent="0.25">
      <c r="A1688" s="1">
        <v>42103.511805555558</v>
      </c>
      <c r="B1688" s="3">
        <f t="shared" si="157"/>
        <v>2015</v>
      </c>
      <c r="C1688" s="3">
        <f t="shared" si="158"/>
        <v>4</v>
      </c>
      <c r="D1688" s="3">
        <f t="shared" si="159"/>
        <v>12</v>
      </c>
      <c r="E1688" s="3">
        <f t="shared" si="160"/>
        <v>9</v>
      </c>
      <c r="F1688" s="3" t="str">
        <f t="shared" si="161"/>
        <v>20154129</v>
      </c>
      <c r="G1688">
        <f t="shared" si="156"/>
        <v>14.590551181102349</v>
      </c>
      <c r="H1688">
        <v>0</v>
      </c>
      <c r="I1688">
        <v>0.7</v>
      </c>
      <c r="J1688">
        <v>1027</v>
      </c>
      <c r="K1688">
        <v>1</v>
      </c>
    </row>
    <row r="1689" spans="1:11" x14ac:dyDescent="0.25">
      <c r="A1689" s="1">
        <v>42103.512499999997</v>
      </c>
      <c r="B1689" s="3">
        <f t="shared" si="157"/>
        <v>2015</v>
      </c>
      <c r="C1689" s="3">
        <f t="shared" si="158"/>
        <v>4</v>
      </c>
      <c r="D1689" s="3">
        <f t="shared" si="159"/>
        <v>12</v>
      </c>
      <c r="E1689" s="3">
        <f t="shared" si="160"/>
        <v>9</v>
      </c>
      <c r="F1689" s="3" t="str">
        <f t="shared" si="161"/>
        <v>20154129</v>
      </c>
      <c r="G1689">
        <f t="shared" si="156"/>
        <v>14.622047244094475</v>
      </c>
      <c r="H1689">
        <v>0</v>
      </c>
      <c r="I1689">
        <v>0.7</v>
      </c>
      <c r="J1689">
        <v>1027</v>
      </c>
      <c r="K1689">
        <v>1</v>
      </c>
    </row>
    <row r="1690" spans="1:11" x14ac:dyDescent="0.25">
      <c r="A1690" s="1">
        <v>42103.513194444444</v>
      </c>
      <c r="B1690" s="3">
        <f t="shared" si="157"/>
        <v>2015</v>
      </c>
      <c r="C1690" s="3">
        <f t="shared" si="158"/>
        <v>4</v>
      </c>
      <c r="D1690" s="3">
        <f t="shared" si="159"/>
        <v>12</v>
      </c>
      <c r="E1690" s="3">
        <f t="shared" si="160"/>
        <v>9</v>
      </c>
      <c r="F1690" s="3" t="str">
        <f t="shared" si="161"/>
        <v>20154129</v>
      </c>
      <c r="G1690">
        <f t="shared" si="156"/>
        <v>14.653543307086601</v>
      </c>
      <c r="H1690">
        <v>0</v>
      </c>
      <c r="I1690">
        <v>0.7</v>
      </c>
      <c r="J1690">
        <v>1027</v>
      </c>
      <c r="K1690">
        <v>1</v>
      </c>
    </row>
    <row r="1691" spans="1:11" x14ac:dyDescent="0.25">
      <c r="A1691" s="1">
        <v>42103.513888888891</v>
      </c>
      <c r="B1691" s="3">
        <f t="shared" si="157"/>
        <v>2015</v>
      </c>
      <c r="C1691" s="3">
        <f t="shared" si="158"/>
        <v>4</v>
      </c>
      <c r="D1691" s="3">
        <f t="shared" si="159"/>
        <v>12</v>
      </c>
      <c r="E1691" s="3">
        <f t="shared" si="160"/>
        <v>9</v>
      </c>
      <c r="F1691" s="3" t="str">
        <f t="shared" si="161"/>
        <v>20154129</v>
      </c>
      <c r="G1691">
        <f t="shared" si="156"/>
        <v>14.685039370078727</v>
      </c>
      <c r="H1691">
        <v>0</v>
      </c>
      <c r="I1691">
        <v>0.7</v>
      </c>
      <c r="J1691">
        <v>1027</v>
      </c>
      <c r="K1691">
        <v>1</v>
      </c>
    </row>
    <row r="1692" spans="1:11" x14ac:dyDescent="0.25">
      <c r="A1692" s="1">
        <v>42103.51458333333</v>
      </c>
      <c r="B1692" s="3">
        <f t="shared" si="157"/>
        <v>2015</v>
      </c>
      <c r="C1692" s="3">
        <f t="shared" si="158"/>
        <v>4</v>
      </c>
      <c r="D1692" s="3">
        <f t="shared" si="159"/>
        <v>12</v>
      </c>
      <c r="E1692" s="3">
        <f t="shared" si="160"/>
        <v>9</v>
      </c>
      <c r="F1692" s="3" t="str">
        <f t="shared" si="161"/>
        <v>20154129</v>
      </c>
      <c r="G1692">
        <f t="shared" si="156"/>
        <v>14.716535433070852</v>
      </c>
      <c r="H1692">
        <v>0</v>
      </c>
      <c r="I1692">
        <v>0.7</v>
      </c>
      <c r="J1692">
        <v>1027</v>
      </c>
      <c r="K1692">
        <v>1</v>
      </c>
    </row>
    <row r="1693" spans="1:11" x14ac:dyDescent="0.25">
      <c r="A1693" s="1">
        <v>42103.515277777777</v>
      </c>
      <c r="B1693" s="3">
        <f t="shared" si="157"/>
        <v>2015</v>
      </c>
      <c r="C1693" s="3">
        <f t="shared" si="158"/>
        <v>4</v>
      </c>
      <c r="D1693" s="3">
        <f t="shared" si="159"/>
        <v>12</v>
      </c>
      <c r="E1693" s="3">
        <f t="shared" si="160"/>
        <v>9</v>
      </c>
      <c r="F1693" s="3" t="str">
        <f t="shared" si="161"/>
        <v>20154129</v>
      </c>
      <c r="G1693">
        <f t="shared" si="156"/>
        <v>14.748031496062978</v>
      </c>
      <c r="H1693">
        <v>0</v>
      </c>
      <c r="I1693">
        <v>0.7</v>
      </c>
      <c r="J1693">
        <v>1027</v>
      </c>
      <c r="K1693">
        <v>1</v>
      </c>
    </row>
    <row r="1694" spans="1:11" x14ac:dyDescent="0.25">
      <c r="A1694" s="1">
        <v>42103.515972222223</v>
      </c>
      <c r="B1694" s="3">
        <f t="shared" si="157"/>
        <v>2015</v>
      </c>
      <c r="C1694" s="3">
        <f t="shared" si="158"/>
        <v>4</v>
      </c>
      <c r="D1694" s="3">
        <f t="shared" si="159"/>
        <v>12</v>
      </c>
      <c r="E1694" s="3">
        <f t="shared" si="160"/>
        <v>9</v>
      </c>
      <c r="F1694" s="3" t="str">
        <f t="shared" si="161"/>
        <v>20154129</v>
      </c>
      <c r="G1694">
        <f t="shared" si="156"/>
        <v>14.779527559055104</v>
      </c>
      <c r="H1694">
        <v>0</v>
      </c>
      <c r="I1694">
        <v>0.7</v>
      </c>
      <c r="J1694">
        <v>1027</v>
      </c>
      <c r="K1694">
        <v>1</v>
      </c>
    </row>
    <row r="1695" spans="1:11" x14ac:dyDescent="0.25">
      <c r="A1695" s="1">
        <v>42103.51666666667</v>
      </c>
      <c r="B1695" s="3">
        <f t="shared" si="157"/>
        <v>2015</v>
      </c>
      <c r="C1695" s="3">
        <f t="shared" si="158"/>
        <v>4</v>
      </c>
      <c r="D1695" s="3">
        <f t="shared" si="159"/>
        <v>12</v>
      </c>
      <c r="E1695" s="3">
        <f t="shared" si="160"/>
        <v>9</v>
      </c>
      <c r="F1695" s="3" t="str">
        <f t="shared" si="161"/>
        <v>20154129</v>
      </c>
      <c r="G1695">
        <f t="shared" si="156"/>
        <v>14.81102362204723</v>
      </c>
      <c r="H1695">
        <v>0</v>
      </c>
      <c r="I1695">
        <v>0.7</v>
      </c>
      <c r="J1695">
        <v>1027</v>
      </c>
      <c r="K1695">
        <v>1</v>
      </c>
    </row>
    <row r="1696" spans="1:11" x14ac:dyDescent="0.25">
      <c r="A1696" s="1">
        <v>42103.517361111109</v>
      </c>
      <c r="B1696" s="3">
        <f t="shared" si="157"/>
        <v>2015</v>
      </c>
      <c r="C1696" s="3">
        <f t="shared" si="158"/>
        <v>4</v>
      </c>
      <c r="D1696" s="3">
        <f t="shared" si="159"/>
        <v>12</v>
      </c>
      <c r="E1696" s="3">
        <f t="shared" si="160"/>
        <v>9</v>
      </c>
      <c r="F1696" s="3" t="str">
        <f t="shared" si="161"/>
        <v>20154129</v>
      </c>
      <c r="G1696">
        <f t="shared" si="156"/>
        <v>14.842519685039356</v>
      </c>
      <c r="H1696">
        <v>0</v>
      </c>
      <c r="I1696">
        <v>0.7</v>
      </c>
      <c r="J1696">
        <v>1027</v>
      </c>
      <c r="K1696">
        <v>1</v>
      </c>
    </row>
    <row r="1697" spans="1:11" x14ac:dyDescent="0.25">
      <c r="A1697" s="1">
        <v>42103.518055555556</v>
      </c>
      <c r="B1697" s="3">
        <f t="shared" si="157"/>
        <v>2015</v>
      </c>
      <c r="C1697" s="3">
        <f t="shared" si="158"/>
        <v>4</v>
      </c>
      <c r="D1697" s="3">
        <f t="shared" si="159"/>
        <v>12</v>
      </c>
      <c r="E1697" s="3">
        <f t="shared" si="160"/>
        <v>9</v>
      </c>
      <c r="F1697" s="3" t="str">
        <f t="shared" si="161"/>
        <v>20154129</v>
      </c>
      <c r="G1697">
        <f t="shared" si="156"/>
        <v>14.874015748031482</v>
      </c>
      <c r="H1697">
        <v>0</v>
      </c>
      <c r="I1697">
        <v>0.7</v>
      </c>
      <c r="J1697">
        <v>1027</v>
      </c>
      <c r="K1697">
        <v>1</v>
      </c>
    </row>
    <row r="1698" spans="1:11" x14ac:dyDescent="0.25">
      <c r="A1698" s="1">
        <v>42103.518750000003</v>
      </c>
      <c r="B1698" s="3">
        <f t="shared" si="157"/>
        <v>2015</v>
      </c>
      <c r="C1698" s="3">
        <f t="shared" si="158"/>
        <v>4</v>
      </c>
      <c r="D1698" s="3">
        <f t="shared" si="159"/>
        <v>12</v>
      </c>
      <c r="E1698" s="3">
        <f t="shared" si="160"/>
        <v>9</v>
      </c>
      <c r="F1698" s="3" t="str">
        <f t="shared" si="161"/>
        <v>20154129</v>
      </c>
      <c r="G1698">
        <f t="shared" si="156"/>
        <v>14.905511811023608</v>
      </c>
      <c r="H1698">
        <v>0</v>
      </c>
      <c r="I1698">
        <v>0.7</v>
      </c>
      <c r="J1698">
        <v>1027</v>
      </c>
      <c r="K1698">
        <v>1</v>
      </c>
    </row>
    <row r="1699" spans="1:11" x14ac:dyDescent="0.25">
      <c r="A1699" s="1">
        <v>42103.519444444442</v>
      </c>
      <c r="B1699" s="3">
        <f t="shared" si="157"/>
        <v>2015</v>
      </c>
      <c r="C1699" s="3">
        <f t="shared" si="158"/>
        <v>4</v>
      </c>
      <c r="D1699" s="3">
        <f t="shared" si="159"/>
        <v>12</v>
      </c>
      <c r="E1699" s="3">
        <f t="shared" si="160"/>
        <v>9</v>
      </c>
      <c r="F1699" s="3" t="str">
        <f t="shared" si="161"/>
        <v>20154129</v>
      </c>
      <c r="G1699">
        <f t="shared" si="156"/>
        <v>14.937007874015734</v>
      </c>
      <c r="H1699">
        <v>0</v>
      </c>
      <c r="I1699">
        <v>0.7</v>
      </c>
      <c r="J1699">
        <v>1027</v>
      </c>
      <c r="K1699">
        <v>1</v>
      </c>
    </row>
    <row r="1700" spans="1:11" x14ac:dyDescent="0.25">
      <c r="A1700" s="1">
        <v>42103.520138888889</v>
      </c>
      <c r="B1700" s="3">
        <f t="shared" si="157"/>
        <v>2015</v>
      </c>
      <c r="C1700" s="3">
        <f t="shared" si="158"/>
        <v>4</v>
      </c>
      <c r="D1700" s="3">
        <f t="shared" si="159"/>
        <v>12</v>
      </c>
      <c r="E1700" s="3">
        <f t="shared" si="160"/>
        <v>9</v>
      </c>
      <c r="F1700" s="3" t="str">
        <f t="shared" si="161"/>
        <v>20154129</v>
      </c>
      <c r="G1700">
        <f t="shared" si="156"/>
        <v>14.96850393700786</v>
      </c>
      <c r="H1700">
        <v>0</v>
      </c>
      <c r="I1700">
        <v>0.7</v>
      </c>
      <c r="J1700">
        <v>1027</v>
      </c>
      <c r="K1700">
        <v>1</v>
      </c>
    </row>
    <row r="1701" spans="1:11" x14ac:dyDescent="0.25">
      <c r="A1701" s="1">
        <v>42103.520833333336</v>
      </c>
      <c r="B1701" s="3">
        <f t="shared" si="157"/>
        <v>2015</v>
      </c>
      <c r="C1701" s="3">
        <f t="shared" si="158"/>
        <v>4</v>
      </c>
      <c r="D1701" s="3">
        <f t="shared" si="159"/>
        <v>12</v>
      </c>
      <c r="E1701" s="3">
        <f t="shared" si="160"/>
        <v>9</v>
      </c>
      <c r="F1701" s="3" t="str">
        <f t="shared" si="161"/>
        <v>20154129</v>
      </c>
      <c r="G1701">
        <f t="shared" si="156"/>
        <v>14.999999999999986</v>
      </c>
      <c r="H1701">
        <v>0</v>
      </c>
      <c r="I1701">
        <v>0.7</v>
      </c>
      <c r="J1701">
        <v>1027</v>
      </c>
      <c r="K1701">
        <v>1</v>
      </c>
    </row>
    <row r="1702" spans="1:11" x14ac:dyDescent="0.25">
      <c r="A1702" s="1">
        <v>42103.521527777775</v>
      </c>
      <c r="B1702" s="3">
        <f t="shared" si="157"/>
        <v>2015</v>
      </c>
      <c r="C1702" s="3">
        <f t="shared" si="158"/>
        <v>4</v>
      </c>
      <c r="D1702" s="3">
        <f t="shared" si="159"/>
        <v>12</v>
      </c>
      <c r="E1702" s="3">
        <f t="shared" si="160"/>
        <v>9</v>
      </c>
      <c r="F1702" s="3" t="str">
        <f t="shared" si="161"/>
        <v>20154129</v>
      </c>
      <c r="G1702">
        <v>15</v>
      </c>
      <c r="H1702">
        <v>0</v>
      </c>
      <c r="I1702">
        <v>0.7</v>
      </c>
      <c r="J1702">
        <v>1027</v>
      </c>
      <c r="K1702">
        <v>1</v>
      </c>
    </row>
    <row r="1703" spans="1:11" x14ac:dyDescent="0.25">
      <c r="A1703" s="1">
        <v>42116.413194444445</v>
      </c>
      <c r="B1703" s="3">
        <f t="shared" si="157"/>
        <v>2015</v>
      </c>
      <c r="C1703" s="3">
        <f t="shared" si="158"/>
        <v>4</v>
      </c>
      <c r="D1703" s="3">
        <f t="shared" si="159"/>
        <v>9</v>
      </c>
      <c r="E1703" s="3">
        <f t="shared" si="160"/>
        <v>22</v>
      </c>
      <c r="F1703" s="3" t="str">
        <f t="shared" si="161"/>
        <v>20154922</v>
      </c>
      <c r="G1703">
        <v>11</v>
      </c>
      <c r="H1703">
        <v>0.02</v>
      </c>
      <c r="I1703">
        <v>0.57999999999999996</v>
      </c>
      <c r="J1703">
        <v>1031</v>
      </c>
      <c r="K1703">
        <v>3</v>
      </c>
    </row>
    <row r="1704" spans="1:11" x14ac:dyDescent="0.25">
      <c r="A1704" s="1">
        <v>42116.413888888892</v>
      </c>
      <c r="B1704" s="3">
        <f t="shared" si="157"/>
        <v>2015</v>
      </c>
      <c r="C1704" s="3">
        <f t="shared" si="158"/>
        <v>4</v>
      </c>
      <c r="D1704" s="3">
        <f t="shared" si="159"/>
        <v>9</v>
      </c>
      <c r="E1704" s="3">
        <f t="shared" si="160"/>
        <v>22</v>
      </c>
      <c r="F1704" s="3" t="str">
        <f t="shared" si="161"/>
        <v>20154922</v>
      </c>
      <c r="G1704">
        <f>G1703+3/221</f>
        <v>11.013574660633484</v>
      </c>
      <c r="H1704">
        <v>0.02</v>
      </c>
      <c r="I1704">
        <v>0.57999999999999996</v>
      </c>
      <c r="J1704">
        <v>1031</v>
      </c>
      <c r="K1704">
        <v>3</v>
      </c>
    </row>
    <row r="1705" spans="1:11" x14ac:dyDescent="0.25">
      <c r="A1705" s="1">
        <v>42116.414583333331</v>
      </c>
      <c r="B1705" s="3">
        <f t="shared" si="157"/>
        <v>2015</v>
      </c>
      <c r="C1705" s="3">
        <f t="shared" si="158"/>
        <v>4</v>
      </c>
      <c r="D1705" s="3">
        <f t="shared" si="159"/>
        <v>9</v>
      </c>
      <c r="E1705" s="3">
        <f t="shared" si="160"/>
        <v>22</v>
      </c>
      <c r="F1705" s="3" t="str">
        <f t="shared" si="161"/>
        <v>20154922</v>
      </c>
      <c r="G1705">
        <f t="shared" ref="G1705:G1768" si="162">G1704+3/221</f>
        <v>11.027149321266968</v>
      </c>
      <c r="H1705">
        <v>0.02</v>
      </c>
      <c r="I1705">
        <v>0.57999999999999996</v>
      </c>
      <c r="J1705">
        <v>1031</v>
      </c>
      <c r="K1705">
        <v>3</v>
      </c>
    </row>
    <row r="1706" spans="1:11" x14ac:dyDescent="0.25">
      <c r="A1706" s="1">
        <v>42116.415277777778</v>
      </c>
      <c r="B1706" s="3">
        <f t="shared" si="157"/>
        <v>2015</v>
      </c>
      <c r="C1706" s="3">
        <f t="shared" si="158"/>
        <v>4</v>
      </c>
      <c r="D1706" s="3">
        <f t="shared" si="159"/>
        <v>9</v>
      </c>
      <c r="E1706" s="3">
        <f t="shared" si="160"/>
        <v>22</v>
      </c>
      <c r="F1706" s="3" t="str">
        <f t="shared" si="161"/>
        <v>20154922</v>
      </c>
      <c r="G1706">
        <f t="shared" si="162"/>
        <v>11.040723981900452</v>
      </c>
      <c r="H1706">
        <v>0.02</v>
      </c>
      <c r="I1706">
        <v>0.57999999999999996</v>
      </c>
      <c r="J1706">
        <v>1031</v>
      </c>
      <c r="K1706">
        <v>3</v>
      </c>
    </row>
    <row r="1707" spans="1:11" x14ac:dyDescent="0.25">
      <c r="A1707" s="1">
        <v>42116.415972222225</v>
      </c>
      <c r="B1707" s="3">
        <f t="shared" si="157"/>
        <v>2015</v>
      </c>
      <c r="C1707" s="3">
        <f t="shared" si="158"/>
        <v>4</v>
      </c>
      <c r="D1707" s="3">
        <f t="shared" si="159"/>
        <v>9</v>
      </c>
      <c r="E1707" s="3">
        <f t="shared" si="160"/>
        <v>22</v>
      </c>
      <c r="F1707" s="3" t="str">
        <f t="shared" si="161"/>
        <v>20154922</v>
      </c>
      <c r="G1707">
        <f t="shared" si="162"/>
        <v>11.054298642533936</v>
      </c>
      <c r="H1707">
        <v>0.02</v>
      </c>
      <c r="I1707">
        <v>0.57999999999999996</v>
      </c>
      <c r="J1707">
        <v>1031</v>
      </c>
      <c r="K1707">
        <v>3</v>
      </c>
    </row>
    <row r="1708" spans="1:11" x14ac:dyDescent="0.25">
      <c r="A1708" s="1">
        <v>42116.416666666664</v>
      </c>
      <c r="B1708" s="3">
        <f t="shared" si="157"/>
        <v>2015</v>
      </c>
      <c r="C1708" s="3">
        <f t="shared" si="158"/>
        <v>4</v>
      </c>
      <c r="D1708" s="3">
        <f t="shared" si="159"/>
        <v>10</v>
      </c>
      <c r="E1708" s="3">
        <f t="shared" si="160"/>
        <v>22</v>
      </c>
      <c r="F1708" s="3" t="str">
        <f t="shared" si="161"/>
        <v>201541022</v>
      </c>
      <c r="G1708">
        <f t="shared" si="162"/>
        <v>11.067873303167421</v>
      </c>
      <c r="H1708">
        <v>0.02</v>
      </c>
      <c r="I1708">
        <v>0.57999999999999996</v>
      </c>
      <c r="J1708">
        <v>1031</v>
      </c>
      <c r="K1708">
        <v>3</v>
      </c>
    </row>
    <row r="1709" spans="1:11" x14ac:dyDescent="0.25">
      <c r="A1709" s="1">
        <v>42116.417361111111</v>
      </c>
      <c r="B1709" s="3">
        <f t="shared" si="157"/>
        <v>2015</v>
      </c>
      <c r="C1709" s="3">
        <f t="shared" si="158"/>
        <v>4</v>
      </c>
      <c r="D1709" s="3">
        <f t="shared" si="159"/>
        <v>10</v>
      </c>
      <c r="E1709" s="3">
        <f t="shared" si="160"/>
        <v>22</v>
      </c>
      <c r="F1709" s="3" t="str">
        <f t="shared" si="161"/>
        <v>201541022</v>
      </c>
      <c r="G1709">
        <f t="shared" si="162"/>
        <v>11.081447963800905</v>
      </c>
      <c r="H1709">
        <v>0.02</v>
      </c>
      <c r="I1709">
        <v>0.57999999999999996</v>
      </c>
      <c r="J1709">
        <v>1031</v>
      </c>
      <c r="K1709">
        <v>3</v>
      </c>
    </row>
    <row r="1710" spans="1:11" x14ac:dyDescent="0.25">
      <c r="A1710" s="1">
        <v>42116.418055555558</v>
      </c>
      <c r="B1710" s="3">
        <f t="shared" si="157"/>
        <v>2015</v>
      </c>
      <c r="C1710" s="3">
        <f t="shared" si="158"/>
        <v>4</v>
      </c>
      <c r="D1710" s="3">
        <f t="shared" si="159"/>
        <v>10</v>
      </c>
      <c r="E1710" s="3">
        <f t="shared" si="160"/>
        <v>22</v>
      </c>
      <c r="F1710" s="3" t="str">
        <f t="shared" si="161"/>
        <v>201541022</v>
      </c>
      <c r="G1710">
        <f t="shared" si="162"/>
        <v>11.095022624434389</v>
      </c>
      <c r="H1710">
        <v>0.02</v>
      </c>
      <c r="I1710">
        <v>0.57999999999999996</v>
      </c>
      <c r="J1710">
        <v>1031</v>
      </c>
      <c r="K1710">
        <v>3</v>
      </c>
    </row>
    <row r="1711" spans="1:11" x14ac:dyDescent="0.25">
      <c r="A1711" s="1">
        <v>42116.418749999997</v>
      </c>
      <c r="B1711" s="3">
        <f t="shared" si="157"/>
        <v>2015</v>
      </c>
      <c r="C1711" s="3">
        <f t="shared" si="158"/>
        <v>4</v>
      </c>
      <c r="D1711" s="3">
        <f t="shared" si="159"/>
        <v>10</v>
      </c>
      <c r="E1711" s="3">
        <f t="shared" si="160"/>
        <v>22</v>
      </c>
      <c r="F1711" s="3" t="str">
        <f t="shared" si="161"/>
        <v>201541022</v>
      </c>
      <c r="G1711">
        <f t="shared" si="162"/>
        <v>11.108597285067873</v>
      </c>
      <c r="H1711">
        <v>0.02</v>
      </c>
      <c r="I1711">
        <v>0.57999999999999996</v>
      </c>
      <c r="J1711">
        <v>1031</v>
      </c>
      <c r="K1711">
        <v>3</v>
      </c>
    </row>
    <row r="1712" spans="1:11" x14ac:dyDescent="0.25">
      <c r="A1712" s="1">
        <v>42116.419444444444</v>
      </c>
      <c r="B1712" s="3">
        <f t="shared" si="157"/>
        <v>2015</v>
      </c>
      <c r="C1712" s="3">
        <f t="shared" si="158"/>
        <v>4</v>
      </c>
      <c r="D1712" s="3">
        <f t="shared" si="159"/>
        <v>10</v>
      </c>
      <c r="E1712" s="3">
        <f t="shared" si="160"/>
        <v>22</v>
      </c>
      <c r="F1712" s="3" t="str">
        <f t="shared" si="161"/>
        <v>201541022</v>
      </c>
      <c r="G1712">
        <f t="shared" si="162"/>
        <v>11.122171945701357</v>
      </c>
      <c r="H1712">
        <v>0.02</v>
      </c>
      <c r="I1712">
        <v>0.57999999999999996</v>
      </c>
      <c r="J1712">
        <v>1031</v>
      </c>
      <c r="K1712">
        <v>3</v>
      </c>
    </row>
    <row r="1713" spans="1:11" x14ac:dyDescent="0.25">
      <c r="A1713" s="1">
        <v>42116.420138888891</v>
      </c>
      <c r="B1713" s="3">
        <f t="shared" si="157"/>
        <v>2015</v>
      </c>
      <c r="C1713" s="3">
        <f t="shared" si="158"/>
        <v>4</v>
      </c>
      <c r="D1713" s="3">
        <f t="shared" si="159"/>
        <v>10</v>
      </c>
      <c r="E1713" s="3">
        <f t="shared" si="160"/>
        <v>22</v>
      </c>
      <c r="F1713" s="3" t="str">
        <f t="shared" si="161"/>
        <v>201541022</v>
      </c>
      <c r="G1713">
        <f t="shared" si="162"/>
        <v>11.135746606334841</v>
      </c>
      <c r="H1713">
        <v>0.02</v>
      </c>
      <c r="I1713">
        <v>0.57999999999999996</v>
      </c>
      <c r="J1713">
        <v>1031</v>
      </c>
      <c r="K1713">
        <v>3</v>
      </c>
    </row>
    <row r="1714" spans="1:11" x14ac:dyDescent="0.25">
      <c r="A1714" s="1">
        <v>42116.42083333333</v>
      </c>
      <c r="B1714" s="3">
        <f t="shared" si="157"/>
        <v>2015</v>
      </c>
      <c r="C1714" s="3">
        <f t="shared" si="158"/>
        <v>4</v>
      </c>
      <c r="D1714" s="3">
        <f t="shared" si="159"/>
        <v>10</v>
      </c>
      <c r="E1714" s="3">
        <f t="shared" si="160"/>
        <v>22</v>
      </c>
      <c r="F1714" s="3" t="str">
        <f t="shared" si="161"/>
        <v>201541022</v>
      </c>
      <c r="G1714">
        <f t="shared" si="162"/>
        <v>11.149321266968325</v>
      </c>
      <c r="H1714">
        <v>0.02</v>
      </c>
      <c r="I1714">
        <v>0.57999999999999996</v>
      </c>
      <c r="J1714">
        <v>1031</v>
      </c>
      <c r="K1714">
        <v>3</v>
      </c>
    </row>
    <row r="1715" spans="1:11" x14ac:dyDescent="0.25">
      <c r="A1715" s="1">
        <v>42116.421527777777</v>
      </c>
      <c r="B1715" s="3">
        <f t="shared" si="157"/>
        <v>2015</v>
      </c>
      <c r="C1715" s="3">
        <f t="shared" si="158"/>
        <v>4</v>
      </c>
      <c r="D1715" s="3">
        <f t="shared" si="159"/>
        <v>10</v>
      </c>
      <c r="E1715" s="3">
        <f t="shared" si="160"/>
        <v>22</v>
      </c>
      <c r="F1715" s="3" t="str">
        <f t="shared" si="161"/>
        <v>201541022</v>
      </c>
      <c r="G1715">
        <f t="shared" si="162"/>
        <v>11.162895927601809</v>
      </c>
      <c r="H1715">
        <v>0.02</v>
      </c>
      <c r="I1715">
        <v>0.57999999999999996</v>
      </c>
      <c r="J1715">
        <v>1031</v>
      </c>
      <c r="K1715">
        <v>3</v>
      </c>
    </row>
    <row r="1716" spans="1:11" x14ac:dyDescent="0.25">
      <c r="A1716" s="1">
        <v>42116.422222222223</v>
      </c>
      <c r="B1716" s="3">
        <f t="shared" si="157"/>
        <v>2015</v>
      </c>
      <c r="C1716" s="3">
        <f t="shared" si="158"/>
        <v>4</v>
      </c>
      <c r="D1716" s="3">
        <f t="shared" si="159"/>
        <v>10</v>
      </c>
      <c r="E1716" s="3">
        <f t="shared" si="160"/>
        <v>22</v>
      </c>
      <c r="F1716" s="3" t="str">
        <f t="shared" si="161"/>
        <v>201541022</v>
      </c>
      <c r="G1716">
        <f t="shared" si="162"/>
        <v>11.176470588235293</v>
      </c>
      <c r="H1716">
        <v>0.02</v>
      </c>
      <c r="I1716">
        <v>0.57999999999999996</v>
      </c>
      <c r="J1716">
        <v>1031</v>
      </c>
      <c r="K1716">
        <v>3</v>
      </c>
    </row>
    <row r="1717" spans="1:11" x14ac:dyDescent="0.25">
      <c r="A1717" s="1">
        <v>42116.42291666667</v>
      </c>
      <c r="B1717" s="3">
        <f t="shared" si="157"/>
        <v>2015</v>
      </c>
      <c r="C1717" s="3">
        <f t="shared" si="158"/>
        <v>4</v>
      </c>
      <c r="D1717" s="3">
        <f t="shared" si="159"/>
        <v>10</v>
      </c>
      <c r="E1717" s="3">
        <f t="shared" si="160"/>
        <v>22</v>
      </c>
      <c r="F1717" s="3" t="str">
        <f t="shared" si="161"/>
        <v>201541022</v>
      </c>
      <c r="G1717">
        <f t="shared" si="162"/>
        <v>11.190045248868778</v>
      </c>
      <c r="H1717">
        <v>0.02</v>
      </c>
      <c r="I1717">
        <v>0.57999999999999996</v>
      </c>
      <c r="J1717">
        <v>1031</v>
      </c>
      <c r="K1717">
        <v>3</v>
      </c>
    </row>
    <row r="1718" spans="1:11" x14ac:dyDescent="0.25">
      <c r="A1718" s="1">
        <v>42116.423611111109</v>
      </c>
      <c r="B1718" s="3">
        <f t="shared" si="157"/>
        <v>2015</v>
      </c>
      <c r="C1718" s="3">
        <f t="shared" si="158"/>
        <v>4</v>
      </c>
      <c r="D1718" s="3">
        <f t="shared" si="159"/>
        <v>10</v>
      </c>
      <c r="E1718" s="3">
        <f t="shared" si="160"/>
        <v>22</v>
      </c>
      <c r="F1718" s="3" t="str">
        <f t="shared" si="161"/>
        <v>201541022</v>
      </c>
      <c r="G1718">
        <f t="shared" si="162"/>
        <v>11.203619909502262</v>
      </c>
      <c r="H1718">
        <v>0.02</v>
      </c>
      <c r="I1718">
        <v>0.57999999999999996</v>
      </c>
      <c r="J1718">
        <v>1031</v>
      </c>
      <c r="K1718">
        <v>3</v>
      </c>
    </row>
    <row r="1719" spans="1:11" x14ac:dyDescent="0.25">
      <c r="A1719" s="1">
        <v>42116.424305555556</v>
      </c>
      <c r="B1719" s="3">
        <f t="shared" si="157"/>
        <v>2015</v>
      </c>
      <c r="C1719" s="3">
        <f t="shared" si="158"/>
        <v>4</v>
      </c>
      <c r="D1719" s="3">
        <f t="shared" si="159"/>
        <v>10</v>
      </c>
      <c r="E1719" s="3">
        <f t="shared" si="160"/>
        <v>22</v>
      </c>
      <c r="F1719" s="3" t="str">
        <f t="shared" si="161"/>
        <v>201541022</v>
      </c>
      <c r="G1719">
        <f t="shared" si="162"/>
        <v>11.217194570135746</v>
      </c>
      <c r="H1719">
        <v>0.02</v>
      </c>
      <c r="I1719">
        <v>0.57999999999999996</v>
      </c>
      <c r="J1719">
        <v>1031</v>
      </c>
      <c r="K1719">
        <v>3</v>
      </c>
    </row>
    <row r="1720" spans="1:11" x14ac:dyDescent="0.25">
      <c r="A1720" s="1">
        <v>42116.425000000003</v>
      </c>
      <c r="B1720" s="3">
        <f t="shared" si="157"/>
        <v>2015</v>
      </c>
      <c r="C1720" s="3">
        <f t="shared" si="158"/>
        <v>4</v>
      </c>
      <c r="D1720" s="3">
        <f t="shared" si="159"/>
        <v>10</v>
      </c>
      <c r="E1720" s="3">
        <f t="shared" si="160"/>
        <v>22</v>
      </c>
      <c r="F1720" s="3" t="str">
        <f t="shared" si="161"/>
        <v>201541022</v>
      </c>
      <c r="G1720">
        <f t="shared" si="162"/>
        <v>11.23076923076923</v>
      </c>
      <c r="H1720">
        <v>0.02</v>
      </c>
      <c r="I1720">
        <v>0.57999999999999996</v>
      </c>
      <c r="J1720">
        <v>1031</v>
      </c>
      <c r="K1720">
        <v>3</v>
      </c>
    </row>
    <row r="1721" spans="1:11" x14ac:dyDescent="0.25">
      <c r="A1721" s="1">
        <v>42116.425694444442</v>
      </c>
      <c r="B1721" s="3">
        <f t="shared" si="157"/>
        <v>2015</v>
      </c>
      <c r="C1721" s="3">
        <f t="shared" si="158"/>
        <v>4</v>
      </c>
      <c r="D1721" s="3">
        <f t="shared" si="159"/>
        <v>10</v>
      </c>
      <c r="E1721" s="3">
        <f t="shared" si="160"/>
        <v>22</v>
      </c>
      <c r="F1721" s="3" t="str">
        <f t="shared" si="161"/>
        <v>201541022</v>
      </c>
      <c r="G1721">
        <f t="shared" si="162"/>
        <v>11.244343891402714</v>
      </c>
      <c r="H1721">
        <v>0.02</v>
      </c>
      <c r="I1721">
        <v>0.57999999999999996</v>
      </c>
      <c r="J1721">
        <v>1031</v>
      </c>
      <c r="K1721">
        <v>3</v>
      </c>
    </row>
    <row r="1722" spans="1:11" x14ac:dyDescent="0.25">
      <c r="A1722" s="1">
        <v>42116.426388888889</v>
      </c>
      <c r="B1722" s="3">
        <f t="shared" si="157"/>
        <v>2015</v>
      </c>
      <c r="C1722" s="3">
        <f t="shared" si="158"/>
        <v>4</v>
      </c>
      <c r="D1722" s="3">
        <f t="shared" si="159"/>
        <v>10</v>
      </c>
      <c r="E1722" s="3">
        <f t="shared" si="160"/>
        <v>22</v>
      </c>
      <c r="F1722" s="3" t="str">
        <f t="shared" si="161"/>
        <v>201541022</v>
      </c>
      <c r="G1722">
        <f t="shared" si="162"/>
        <v>11.257918552036198</v>
      </c>
      <c r="H1722">
        <v>0.02</v>
      </c>
      <c r="I1722">
        <v>0.57999999999999996</v>
      </c>
      <c r="J1722">
        <v>1031</v>
      </c>
      <c r="K1722">
        <v>3</v>
      </c>
    </row>
    <row r="1723" spans="1:11" x14ac:dyDescent="0.25">
      <c r="A1723" s="1">
        <v>42116.427083333336</v>
      </c>
      <c r="B1723" s="3">
        <f t="shared" si="157"/>
        <v>2015</v>
      </c>
      <c r="C1723" s="3">
        <f t="shared" si="158"/>
        <v>4</v>
      </c>
      <c r="D1723" s="3">
        <f t="shared" si="159"/>
        <v>10</v>
      </c>
      <c r="E1723" s="3">
        <f t="shared" si="160"/>
        <v>22</v>
      </c>
      <c r="F1723" s="3" t="str">
        <f t="shared" si="161"/>
        <v>201541022</v>
      </c>
      <c r="G1723">
        <f t="shared" si="162"/>
        <v>11.271493212669682</v>
      </c>
      <c r="H1723">
        <v>0.02</v>
      </c>
      <c r="I1723">
        <v>0.57999999999999996</v>
      </c>
      <c r="J1723">
        <v>1031</v>
      </c>
      <c r="K1723">
        <v>3</v>
      </c>
    </row>
    <row r="1724" spans="1:11" x14ac:dyDescent="0.25">
      <c r="A1724" s="1">
        <v>42116.427777777775</v>
      </c>
      <c r="B1724" s="3">
        <f t="shared" si="157"/>
        <v>2015</v>
      </c>
      <c r="C1724" s="3">
        <f t="shared" si="158"/>
        <v>4</v>
      </c>
      <c r="D1724" s="3">
        <f t="shared" si="159"/>
        <v>10</v>
      </c>
      <c r="E1724" s="3">
        <f t="shared" si="160"/>
        <v>22</v>
      </c>
      <c r="F1724" s="3" t="str">
        <f t="shared" si="161"/>
        <v>201541022</v>
      </c>
      <c r="G1724">
        <f t="shared" si="162"/>
        <v>11.285067873303166</v>
      </c>
      <c r="H1724">
        <v>0.02</v>
      </c>
      <c r="I1724">
        <v>0.57999999999999996</v>
      </c>
      <c r="J1724">
        <v>1031</v>
      </c>
      <c r="K1724">
        <v>3</v>
      </c>
    </row>
    <row r="1725" spans="1:11" x14ac:dyDescent="0.25">
      <c r="A1725" s="1">
        <v>42116.428472222222</v>
      </c>
      <c r="B1725" s="3">
        <f t="shared" si="157"/>
        <v>2015</v>
      </c>
      <c r="C1725" s="3">
        <f t="shared" si="158"/>
        <v>4</v>
      </c>
      <c r="D1725" s="3">
        <f t="shared" si="159"/>
        <v>10</v>
      </c>
      <c r="E1725" s="3">
        <f t="shared" si="160"/>
        <v>22</v>
      </c>
      <c r="F1725" s="3" t="str">
        <f t="shared" si="161"/>
        <v>201541022</v>
      </c>
      <c r="G1725">
        <f t="shared" si="162"/>
        <v>11.298642533936651</v>
      </c>
      <c r="H1725">
        <v>0.02</v>
      </c>
      <c r="I1725">
        <v>0.57999999999999996</v>
      </c>
      <c r="J1725">
        <v>1031</v>
      </c>
      <c r="K1725">
        <v>3</v>
      </c>
    </row>
    <row r="1726" spans="1:11" x14ac:dyDescent="0.25">
      <c r="A1726" s="1">
        <v>42116.429166666669</v>
      </c>
      <c r="B1726" s="3">
        <f t="shared" si="157"/>
        <v>2015</v>
      </c>
      <c r="C1726" s="3">
        <f t="shared" si="158"/>
        <v>4</v>
      </c>
      <c r="D1726" s="3">
        <f t="shared" si="159"/>
        <v>10</v>
      </c>
      <c r="E1726" s="3">
        <f t="shared" si="160"/>
        <v>22</v>
      </c>
      <c r="F1726" s="3" t="str">
        <f t="shared" si="161"/>
        <v>201541022</v>
      </c>
      <c r="G1726">
        <f t="shared" si="162"/>
        <v>11.312217194570135</v>
      </c>
      <c r="H1726">
        <v>0.02</v>
      </c>
      <c r="I1726">
        <v>0.57999999999999996</v>
      </c>
      <c r="J1726">
        <v>1031</v>
      </c>
      <c r="K1726">
        <v>3</v>
      </c>
    </row>
    <row r="1727" spans="1:11" x14ac:dyDescent="0.25">
      <c r="A1727" s="1">
        <v>42116.429861111108</v>
      </c>
      <c r="B1727" s="3">
        <f t="shared" si="157"/>
        <v>2015</v>
      </c>
      <c r="C1727" s="3">
        <f t="shared" si="158"/>
        <v>4</v>
      </c>
      <c r="D1727" s="3">
        <f t="shared" si="159"/>
        <v>10</v>
      </c>
      <c r="E1727" s="3">
        <f t="shared" si="160"/>
        <v>22</v>
      </c>
      <c r="F1727" s="3" t="str">
        <f t="shared" si="161"/>
        <v>201541022</v>
      </c>
      <c r="G1727">
        <f t="shared" si="162"/>
        <v>11.325791855203619</v>
      </c>
      <c r="H1727">
        <v>0.02</v>
      </c>
      <c r="I1727">
        <v>0.57999999999999996</v>
      </c>
      <c r="J1727">
        <v>1031</v>
      </c>
      <c r="K1727">
        <v>3</v>
      </c>
    </row>
    <row r="1728" spans="1:11" x14ac:dyDescent="0.25">
      <c r="A1728" s="1">
        <v>42116.430555555555</v>
      </c>
      <c r="B1728" s="3">
        <f t="shared" si="157"/>
        <v>2015</v>
      </c>
      <c r="C1728" s="3">
        <f t="shared" si="158"/>
        <v>4</v>
      </c>
      <c r="D1728" s="3">
        <f t="shared" si="159"/>
        <v>10</v>
      </c>
      <c r="E1728" s="3">
        <f t="shared" si="160"/>
        <v>22</v>
      </c>
      <c r="F1728" s="3" t="str">
        <f t="shared" si="161"/>
        <v>201541022</v>
      </c>
      <c r="G1728">
        <f t="shared" si="162"/>
        <v>11.339366515837103</v>
      </c>
      <c r="H1728">
        <v>0.02</v>
      </c>
      <c r="I1728">
        <v>0.57999999999999996</v>
      </c>
      <c r="J1728">
        <v>1031</v>
      </c>
      <c r="K1728">
        <v>3</v>
      </c>
    </row>
    <row r="1729" spans="1:11" x14ac:dyDescent="0.25">
      <c r="A1729" s="1">
        <v>42116.431250000001</v>
      </c>
      <c r="B1729" s="3">
        <f t="shared" si="157"/>
        <v>2015</v>
      </c>
      <c r="C1729" s="3">
        <f t="shared" si="158"/>
        <v>4</v>
      </c>
      <c r="D1729" s="3">
        <f t="shared" si="159"/>
        <v>10</v>
      </c>
      <c r="E1729" s="3">
        <f t="shared" si="160"/>
        <v>22</v>
      </c>
      <c r="F1729" s="3" t="str">
        <f t="shared" si="161"/>
        <v>201541022</v>
      </c>
      <c r="G1729">
        <f t="shared" si="162"/>
        <v>11.352941176470587</v>
      </c>
      <c r="H1729">
        <v>0.02</v>
      </c>
      <c r="I1729">
        <v>0.57999999999999996</v>
      </c>
      <c r="J1729">
        <v>1031</v>
      </c>
      <c r="K1729">
        <v>3</v>
      </c>
    </row>
    <row r="1730" spans="1:11" x14ac:dyDescent="0.25">
      <c r="A1730" s="1">
        <v>42116.431944444441</v>
      </c>
      <c r="B1730" s="3">
        <f t="shared" si="157"/>
        <v>2015</v>
      </c>
      <c r="C1730" s="3">
        <f t="shared" si="158"/>
        <v>4</v>
      </c>
      <c r="D1730" s="3">
        <f t="shared" si="159"/>
        <v>10</v>
      </c>
      <c r="E1730" s="3">
        <f t="shared" si="160"/>
        <v>22</v>
      </c>
      <c r="F1730" s="3" t="str">
        <f t="shared" si="161"/>
        <v>201541022</v>
      </c>
      <c r="G1730">
        <f t="shared" si="162"/>
        <v>11.366515837104071</v>
      </c>
      <c r="H1730">
        <v>0.02</v>
      </c>
      <c r="I1730">
        <v>0.57999999999999996</v>
      </c>
      <c r="J1730">
        <v>1031</v>
      </c>
      <c r="K1730">
        <v>3</v>
      </c>
    </row>
    <row r="1731" spans="1:11" x14ac:dyDescent="0.25">
      <c r="A1731" s="1">
        <v>42116.432638888888</v>
      </c>
      <c r="B1731" s="3">
        <f t="shared" ref="B1731:B1794" si="163">YEAR(A1731)</f>
        <v>2015</v>
      </c>
      <c r="C1731" s="3">
        <f t="shared" ref="C1731:C1794" si="164">MONTH(A1731)</f>
        <v>4</v>
      </c>
      <c r="D1731" s="3">
        <f t="shared" ref="D1731:D1794" si="165">HOUR(A1731)</f>
        <v>10</v>
      </c>
      <c r="E1731" s="3">
        <f t="shared" ref="E1731:E1794" si="166">DAY(A1731)</f>
        <v>22</v>
      </c>
      <c r="F1731" s="3" t="str">
        <f t="shared" ref="F1731:F1794" si="167">B1731&amp;C1731&amp;D1731&amp;E1731</f>
        <v>201541022</v>
      </c>
      <c r="G1731">
        <f t="shared" si="162"/>
        <v>11.380090497737555</v>
      </c>
      <c r="H1731">
        <v>0.02</v>
      </c>
      <c r="I1731">
        <v>0.57999999999999996</v>
      </c>
      <c r="J1731">
        <v>1031</v>
      </c>
      <c r="K1731">
        <v>3</v>
      </c>
    </row>
    <row r="1732" spans="1:11" x14ac:dyDescent="0.25">
      <c r="A1732" s="1">
        <v>42116.433333333334</v>
      </c>
      <c r="B1732" s="3">
        <f t="shared" si="163"/>
        <v>2015</v>
      </c>
      <c r="C1732" s="3">
        <f t="shared" si="164"/>
        <v>4</v>
      </c>
      <c r="D1732" s="3">
        <f t="shared" si="165"/>
        <v>10</v>
      </c>
      <c r="E1732" s="3">
        <f t="shared" si="166"/>
        <v>22</v>
      </c>
      <c r="F1732" s="3" t="str">
        <f t="shared" si="167"/>
        <v>201541022</v>
      </c>
      <c r="G1732">
        <f t="shared" si="162"/>
        <v>11.393665158371039</v>
      </c>
      <c r="H1732">
        <v>0.02</v>
      </c>
      <c r="I1732">
        <v>0.57999999999999996</v>
      </c>
      <c r="J1732">
        <v>1031</v>
      </c>
      <c r="K1732">
        <v>3</v>
      </c>
    </row>
    <row r="1733" spans="1:11" x14ac:dyDescent="0.25">
      <c r="A1733" s="1">
        <v>42116.434027777781</v>
      </c>
      <c r="B1733" s="3">
        <f t="shared" si="163"/>
        <v>2015</v>
      </c>
      <c r="C1733" s="3">
        <f t="shared" si="164"/>
        <v>4</v>
      </c>
      <c r="D1733" s="3">
        <f t="shared" si="165"/>
        <v>10</v>
      </c>
      <c r="E1733" s="3">
        <f t="shared" si="166"/>
        <v>22</v>
      </c>
      <c r="F1733" s="3" t="str">
        <f t="shared" si="167"/>
        <v>201541022</v>
      </c>
      <c r="G1733">
        <f t="shared" si="162"/>
        <v>11.407239819004523</v>
      </c>
      <c r="H1733">
        <v>0.02</v>
      </c>
      <c r="I1733">
        <v>0.57999999999999996</v>
      </c>
      <c r="J1733">
        <v>1031</v>
      </c>
      <c r="K1733">
        <v>3</v>
      </c>
    </row>
    <row r="1734" spans="1:11" x14ac:dyDescent="0.25">
      <c r="A1734" s="1">
        <v>42116.43472222222</v>
      </c>
      <c r="B1734" s="3">
        <f t="shared" si="163"/>
        <v>2015</v>
      </c>
      <c r="C1734" s="3">
        <f t="shared" si="164"/>
        <v>4</v>
      </c>
      <c r="D1734" s="3">
        <f t="shared" si="165"/>
        <v>10</v>
      </c>
      <c r="E1734" s="3">
        <f t="shared" si="166"/>
        <v>22</v>
      </c>
      <c r="F1734" s="3" t="str">
        <f t="shared" si="167"/>
        <v>201541022</v>
      </c>
      <c r="G1734">
        <f t="shared" si="162"/>
        <v>11.420814479638008</v>
      </c>
      <c r="H1734">
        <v>0.02</v>
      </c>
      <c r="I1734">
        <v>0.57999999999999996</v>
      </c>
      <c r="J1734">
        <v>1031</v>
      </c>
      <c r="K1734">
        <v>3</v>
      </c>
    </row>
    <row r="1735" spans="1:11" x14ac:dyDescent="0.25">
      <c r="A1735" s="1">
        <v>42116.435416666667</v>
      </c>
      <c r="B1735" s="3">
        <f t="shared" si="163"/>
        <v>2015</v>
      </c>
      <c r="C1735" s="3">
        <f t="shared" si="164"/>
        <v>4</v>
      </c>
      <c r="D1735" s="3">
        <f t="shared" si="165"/>
        <v>10</v>
      </c>
      <c r="E1735" s="3">
        <f t="shared" si="166"/>
        <v>22</v>
      </c>
      <c r="F1735" s="3" t="str">
        <f t="shared" si="167"/>
        <v>201541022</v>
      </c>
      <c r="G1735">
        <f t="shared" si="162"/>
        <v>11.434389140271492</v>
      </c>
      <c r="H1735">
        <v>0.02</v>
      </c>
      <c r="I1735">
        <v>0.57999999999999996</v>
      </c>
      <c r="J1735">
        <v>1031</v>
      </c>
      <c r="K1735">
        <v>3</v>
      </c>
    </row>
    <row r="1736" spans="1:11" x14ac:dyDescent="0.25">
      <c r="A1736" s="1">
        <v>42116.436111111114</v>
      </c>
      <c r="B1736" s="3">
        <f t="shared" si="163"/>
        <v>2015</v>
      </c>
      <c r="C1736" s="3">
        <f t="shared" si="164"/>
        <v>4</v>
      </c>
      <c r="D1736" s="3">
        <f t="shared" si="165"/>
        <v>10</v>
      </c>
      <c r="E1736" s="3">
        <f t="shared" si="166"/>
        <v>22</v>
      </c>
      <c r="F1736" s="3" t="str">
        <f t="shared" si="167"/>
        <v>201541022</v>
      </c>
      <c r="G1736">
        <f t="shared" si="162"/>
        <v>11.447963800904976</v>
      </c>
      <c r="H1736">
        <v>0.02</v>
      </c>
      <c r="I1736">
        <v>0.57999999999999996</v>
      </c>
      <c r="J1736">
        <v>1031</v>
      </c>
      <c r="K1736">
        <v>3</v>
      </c>
    </row>
    <row r="1737" spans="1:11" x14ac:dyDescent="0.25">
      <c r="A1737" s="1">
        <v>42116.436805555553</v>
      </c>
      <c r="B1737" s="3">
        <f t="shared" si="163"/>
        <v>2015</v>
      </c>
      <c r="C1737" s="3">
        <f t="shared" si="164"/>
        <v>4</v>
      </c>
      <c r="D1737" s="3">
        <f t="shared" si="165"/>
        <v>10</v>
      </c>
      <c r="E1737" s="3">
        <f t="shared" si="166"/>
        <v>22</v>
      </c>
      <c r="F1737" s="3" t="str">
        <f t="shared" si="167"/>
        <v>201541022</v>
      </c>
      <c r="G1737">
        <f t="shared" si="162"/>
        <v>11.46153846153846</v>
      </c>
      <c r="H1737">
        <v>0.02</v>
      </c>
      <c r="I1737">
        <v>0.57999999999999996</v>
      </c>
      <c r="J1737">
        <v>1031</v>
      </c>
      <c r="K1737">
        <v>3</v>
      </c>
    </row>
    <row r="1738" spans="1:11" x14ac:dyDescent="0.25">
      <c r="A1738" s="1">
        <v>42116.4375</v>
      </c>
      <c r="B1738" s="3">
        <f t="shared" si="163"/>
        <v>2015</v>
      </c>
      <c r="C1738" s="3">
        <f t="shared" si="164"/>
        <v>4</v>
      </c>
      <c r="D1738" s="3">
        <f t="shared" si="165"/>
        <v>10</v>
      </c>
      <c r="E1738" s="3">
        <f t="shared" si="166"/>
        <v>22</v>
      </c>
      <c r="F1738" s="3" t="str">
        <f t="shared" si="167"/>
        <v>201541022</v>
      </c>
      <c r="G1738">
        <f t="shared" si="162"/>
        <v>11.475113122171944</v>
      </c>
      <c r="H1738">
        <v>0.02</v>
      </c>
      <c r="I1738">
        <v>0.57999999999999996</v>
      </c>
      <c r="J1738">
        <v>1031</v>
      </c>
      <c r="K1738">
        <v>3</v>
      </c>
    </row>
    <row r="1739" spans="1:11" x14ac:dyDescent="0.25">
      <c r="A1739" s="1">
        <v>42116.438194444447</v>
      </c>
      <c r="B1739" s="3">
        <f t="shared" si="163"/>
        <v>2015</v>
      </c>
      <c r="C1739" s="3">
        <f t="shared" si="164"/>
        <v>4</v>
      </c>
      <c r="D1739" s="3">
        <f t="shared" si="165"/>
        <v>10</v>
      </c>
      <c r="E1739" s="3">
        <f t="shared" si="166"/>
        <v>22</v>
      </c>
      <c r="F1739" s="3" t="str">
        <f t="shared" si="167"/>
        <v>201541022</v>
      </c>
      <c r="G1739">
        <f t="shared" si="162"/>
        <v>11.488687782805428</v>
      </c>
      <c r="H1739">
        <v>0.02</v>
      </c>
      <c r="I1739">
        <v>0.57999999999999996</v>
      </c>
      <c r="J1739">
        <v>1031</v>
      </c>
      <c r="K1739">
        <v>3</v>
      </c>
    </row>
    <row r="1740" spans="1:11" x14ac:dyDescent="0.25">
      <c r="A1740" s="1">
        <v>42116.438888888886</v>
      </c>
      <c r="B1740" s="3">
        <f t="shared" si="163"/>
        <v>2015</v>
      </c>
      <c r="C1740" s="3">
        <f t="shared" si="164"/>
        <v>4</v>
      </c>
      <c r="D1740" s="3">
        <f t="shared" si="165"/>
        <v>10</v>
      </c>
      <c r="E1740" s="3">
        <f t="shared" si="166"/>
        <v>22</v>
      </c>
      <c r="F1740" s="3" t="str">
        <f t="shared" si="167"/>
        <v>201541022</v>
      </c>
      <c r="G1740">
        <f t="shared" si="162"/>
        <v>11.502262443438912</v>
      </c>
      <c r="H1740">
        <v>0.02</v>
      </c>
      <c r="I1740">
        <v>0.57999999999999996</v>
      </c>
      <c r="J1740">
        <v>1031</v>
      </c>
      <c r="K1740">
        <v>3</v>
      </c>
    </row>
    <row r="1741" spans="1:11" x14ac:dyDescent="0.25">
      <c r="A1741" s="1">
        <v>42116.439583333333</v>
      </c>
      <c r="B1741" s="3">
        <f t="shared" si="163"/>
        <v>2015</v>
      </c>
      <c r="C1741" s="3">
        <f t="shared" si="164"/>
        <v>4</v>
      </c>
      <c r="D1741" s="3">
        <f t="shared" si="165"/>
        <v>10</v>
      </c>
      <c r="E1741" s="3">
        <f t="shared" si="166"/>
        <v>22</v>
      </c>
      <c r="F1741" s="3" t="str">
        <f t="shared" si="167"/>
        <v>201541022</v>
      </c>
      <c r="G1741">
        <f t="shared" si="162"/>
        <v>11.515837104072396</v>
      </c>
      <c r="H1741">
        <v>0.02</v>
      </c>
      <c r="I1741">
        <v>0.57999999999999996</v>
      </c>
      <c r="J1741">
        <v>1031</v>
      </c>
      <c r="K1741">
        <v>3</v>
      </c>
    </row>
    <row r="1742" spans="1:11" x14ac:dyDescent="0.25">
      <c r="A1742" s="1">
        <v>42116.44027777778</v>
      </c>
      <c r="B1742" s="3">
        <f t="shared" si="163"/>
        <v>2015</v>
      </c>
      <c r="C1742" s="3">
        <f t="shared" si="164"/>
        <v>4</v>
      </c>
      <c r="D1742" s="3">
        <f t="shared" si="165"/>
        <v>10</v>
      </c>
      <c r="E1742" s="3">
        <f t="shared" si="166"/>
        <v>22</v>
      </c>
      <c r="F1742" s="3" t="str">
        <f t="shared" si="167"/>
        <v>201541022</v>
      </c>
      <c r="G1742">
        <f t="shared" si="162"/>
        <v>11.52941176470588</v>
      </c>
      <c r="H1742">
        <v>0.02</v>
      </c>
      <c r="I1742">
        <v>0.57999999999999996</v>
      </c>
      <c r="J1742">
        <v>1031</v>
      </c>
      <c r="K1742">
        <v>3</v>
      </c>
    </row>
    <row r="1743" spans="1:11" x14ac:dyDescent="0.25">
      <c r="A1743" s="1">
        <v>42116.440972222219</v>
      </c>
      <c r="B1743" s="3">
        <f t="shared" si="163"/>
        <v>2015</v>
      </c>
      <c r="C1743" s="3">
        <f t="shared" si="164"/>
        <v>4</v>
      </c>
      <c r="D1743" s="3">
        <f t="shared" si="165"/>
        <v>10</v>
      </c>
      <c r="E1743" s="3">
        <f t="shared" si="166"/>
        <v>22</v>
      </c>
      <c r="F1743" s="3" t="str">
        <f t="shared" si="167"/>
        <v>201541022</v>
      </c>
      <c r="G1743">
        <f t="shared" si="162"/>
        <v>11.542986425339365</v>
      </c>
      <c r="H1743">
        <v>0.02</v>
      </c>
      <c r="I1743">
        <v>0.57999999999999996</v>
      </c>
      <c r="J1743">
        <v>1031</v>
      </c>
      <c r="K1743">
        <v>3</v>
      </c>
    </row>
    <row r="1744" spans="1:11" x14ac:dyDescent="0.25">
      <c r="A1744" s="1">
        <v>42116.441666666666</v>
      </c>
      <c r="B1744" s="3">
        <f t="shared" si="163"/>
        <v>2015</v>
      </c>
      <c r="C1744" s="3">
        <f t="shared" si="164"/>
        <v>4</v>
      </c>
      <c r="D1744" s="3">
        <f t="shared" si="165"/>
        <v>10</v>
      </c>
      <c r="E1744" s="3">
        <f t="shared" si="166"/>
        <v>22</v>
      </c>
      <c r="F1744" s="3" t="str">
        <f t="shared" si="167"/>
        <v>201541022</v>
      </c>
      <c r="G1744">
        <f t="shared" si="162"/>
        <v>11.556561085972849</v>
      </c>
      <c r="H1744">
        <v>0.02</v>
      </c>
      <c r="I1744">
        <v>0.57999999999999996</v>
      </c>
      <c r="J1744">
        <v>1031</v>
      </c>
      <c r="K1744">
        <v>3</v>
      </c>
    </row>
    <row r="1745" spans="1:11" x14ac:dyDescent="0.25">
      <c r="A1745" s="1">
        <v>42116.442361111112</v>
      </c>
      <c r="B1745" s="3">
        <f t="shared" si="163"/>
        <v>2015</v>
      </c>
      <c r="C1745" s="3">
        <f t="shared" si="164"/>
        <v>4</v>
      </c>
      <c r="D1745" s="3">
        <f t="shared" si="165"/>
        <v>10</v>
      </c>
      <c r="E1745" s="3">
        <f t="shared" si="166"/>
        <v>22</v>
      </c>
      <c r="F1745" s="3" t="str">
        <f t="shared" si="167"/>
        <v>201541022</v>
      </c>
      <c r="G1745">
        <f t="shared" si="162"/>
        <v>11.570135746606333</v>
      </c>
      <c r="H1745">
        <v>0.02</v>
      </c>
      <c r="I1745">
        <v>0.57999999999999996</v>
      </c>
      <c r="J1745">
        <v>1031</v>
      </c>
      <c r="K1745">
        <v>3</v>
      </c>
    </row>
    <row r="1746" spans="1:11" x14ac:dyDescent="0.25">
      <c r="A1746" s="1">
        <v>42116.443055555559</v>
      </c>
      <c r="B1746" s="3">
        <f t="shared" si="163"/>
        <v>2015</v>
      </c>
      <c r="C1746" s="3">
        <f t="shared" si="164"/>
        <v>4</v>
      </c>
      <c r="D1746" s="3">
        <f t="shared" si="165"/>
        <v>10</v>
      </c>
      <c r="E1746" s="3">
        <f t="shared" si="166"/>
        <v>22</v>
      </c>
      <c r="F1746" s="3" t="str">
        <f t="shared" si="167"/>
        <v>201541022</v>
      </c>
      <c r="G1746">
        <f t="shared" si="162"/>
        <v>11.583710407239817</v>
      </c>
      <c r="H1746">
        <v>0.02</v>
      </c>
      <c r="I1746">
        <v>0.57999999999999996</v>
      </c>
      <c r="J1746">
        <v>1031</v>
      </c>
      <c r="K1746">
        <v>3</v>
      </c>
    </row>
    <row r="1747" spans="1:11" x14ac:dyDescent="0.25">
      <c r="A1747" s="1">
        <v>42116.443749999999</v>
      </c>
      <c r="B1747" s="3">
        <f t="shared" si="163"/>
        <v>2015</v>
      </c>
      <c r="C1747" s="3">
        <f t="shared" si="164"/>
        <v>4</v>
      </c>
      <c r="D1747" s="3">
        <f t="shared" si="165"/>
        <v>10</v>
      </c>
      <c r="E1747" s="3">
        <f t="shared" si="166"/>
        <v>22</v>
      </c>
      <c r="F1747" s="3" t="str">
        <f t="shared" si="167"/>
        <v>201541022</v>
      </c>
      <c r="G1747">
        <f t="shared" si="162"/>
        <v>11.597285067873301</v>
      </c>
      <c r="H1747">
        <v>0.02</v>
      </c>
      <c r="I1747">
        <v>0.57999999999999996</v>
      </c>
      <c r="J1747">
        <v>1031</v>
      </c>
      <c r="K1747">
        <v>3</v>
      </c>
    </row>
    <row r="1748" spans="1:11" x14ac:dyDescent="0.25">
      <c r="A1748" s="1">
        <v>42116.444444444445</v>
      </c>
      <c r="B1748" s="3">
        <f t="shared" si="163"/>
        <v>2015</v>
      </c>
      <c r="C1748" s="3">
        <f t="shared" si="164"/>
        <v>4</v>
      </c>
      <c r="D1748" s="3">
        <f t="shared" si="165"/>
        <v>10</v>
      </c>
      <c r="E1748" s="3">
        <f t="shared" si="166"/>
        <v>22</v>
      </c>
      <c r="F1748" s="3" t="str">
        <f t="shared" si="167"/>
        <v>201541022</v>
      </c>
      <c r="G1748">
        <f t="shared" si="162"/>
        <v>11.610859728506785</v>
      </c>
      <c r="H1748">
        <v>0.02</v>
      </c>
      <c r="I1748">
        <v>0.57999999999999996</v>
      </c>
      <c r="J1748">
        <v>1031</v>
      </c>
      <c r="K1748">
        <v>3</v>
      </c>
    </row>
    <row r="1749" spans="1:11" x14ac:dyDescent="0.25">
      <c r="A1749" s="1">
        <v>42116.445138888892</v>
      </c>
      <c r="B1749" s="3">
        <f t="shared" si="163"/>
        <v>2015</v>
      </c>
      <c r="C1749" s="3">
        <f t="shared" si="164"/>
        <v>4</v>
      </c>
      <c r="D1749" s="3">
        <f t="shared" si="165"/>
        <v>10</v>
      </c>
      <c r="E1749" s="3">
        <f t="shared" si="166"/>
        <v>22</v>
      </c>
      <c r="F1749" s="3" t="str">
        <f t="shared" si="167"/>
        <v>201541022</v>
      </c>
      <c r="G1749">
        <f t="shared" si="162"/>
        <v>11.624434389140269</v>
      </c>
      <c r="H1749">
        <v>0.02</v>
      </c>
      <c r="I1749">
        <v>0.57999999999999996</v>
      </c>
      <c r="J1749">
        <v>1031</v>
      </c>
      <c r="K1749">
        <v>3</v>
      </c>
    </row>
    <row r="1750" spans="1:11" x14ac:dyDescent="0.25">
      <c r="A1750" s="1">
        <v>42116.445833333331</v>
      </c>
      <c r="B1750" s="3">
        <f t="shared" si="163"/>
        <v>2015</v>
      </c>
      <c r="C1750" s="3">
        <f t="shared" si="164"/>
        <v>4</v>
      </c>
      <c r="D1750" s="3">
        <f t="shared" si="165"/>
        <v>10</v>
      </c>
      <c r="E1750" s="3">
        <f t="shared" si="166"/>
        <v>22</v>
      </c>
      <c r="F1750" s="3" t="str">
        <f t="shared" si="167"/>
        <v>201541022</v>
      </c>
      <c r="G1750">
        <f t="shared" si="162"/>
        <v>11.638009049773753</v>
      </c>
      <c r="H1750">
        <v>0.02</v>
      </c>
      <c r="I1750">
        <v>0.57999999999999996</v>
      </c>
      <c r="J1750">
        <v>1031</v>
      </c>
      <c r="K1750">
        <v>3</v>
      </c>
    </row>
    <row r="1751" spans="1:11" x14ac:dyDescent="0.25">
      <c r="A1751" s="1">
        <v>42116.446527777778</v>
      </c>
      <c r="B1751" s="3">
        <f t="shared" si="163"/>
        <v>2015</v>
      </c>
      <c r="C1751" s="3">
        <f t="shared" si="164"/>
        <v>4</v>
      </c>
      <c r="D1751" s="3">
        <f t="shared" si="165"/>
        <v>10</v>
      </c>
      <c r="E1751" s="3">
        <f t="shared" si="166"/>
        <v>22</v>
      </c>
      <c r="F1751" s="3" t="str">
        <f t="shared" si="167"/>
        <v>201541022</v>
      </c>
      <c r="G1751">
        <f t="shared" si="162"/>
        <v>11.651583710407238</v>
      </c>
      <c r="H1751">
        <v>0.02</v>
      </c>
      <c r="I1751">
        <v>0.57999999999999996</v>
      </c>
      <c r="J1751">
        <v>1031</v>
      </c>
      <c r="K1751">
        <v>3</v>
      </c>
    </row>
    <row r="1752" spans="1:11" x14ac:dyDescent="0.25">
      <c r="A1752" s="1">
        <v>42116.447222222225</v>
      </c>
      <c r="B1752" s="3">
        <f t="shared" si="163"/>
        <v>2015</v>
      </c>
      <c r="C1752" s="3">
        <f t="shared" si="164"/>
        <v>4</v>
      </c>
      <c r="D1752" s="3">
        <f t="shared" si="165"/>
        <v>10</v>
      </c>
      <c r="E1752" s="3">
        <f t="shared" si="166"/>
        <v>22</v>
      </c>
      <c r="F1752" s="3" t="str">
        <f t="shared" si="167"/>
        <v>201541022</v>
      </c>
      <c r="G1752">
        <f t="shared" si="162"/>
        <v>11.665158371040722</v>
      </c>
      <c r="H1752">
        <v>0.02</v>
      </c>
      <c r="I1752">
        <v>0.57999999999999996</v>
      </c>
      <c r="J1752">
        <v>1031</v>
      </c>
      <c r="K1752">
        <v>3</v>
      </c>
    </row>
    <row r="1753" spans="1:11" x14ac:dyDescent="0.25">
      <c r="A1753" s="1">
        <v>42116.447916666664</v>
      </c>
      <c r="B1753" s="3">
        <f t="shared" si="163"/>
        <v>2015</v>
      </c>
      <c r="C1753" s="3">
        <f t="shared" si="164"/>
        <v>4</v>
      </c>
      <c r="D1753" s="3">
        <f t="shared" si="165"/>
        <v>10</v>
      </c>
      <c r="E1753" s="3">
        <f t="shared" si="166"/>
        <v>22</v>
      </c>
      <c r="F1753" s="3" t="str">
        <f t="shared" si="167"/>
        <v>201541022</v>
      </c>
      <c r="G1753">
        <f t="shared" si="162"/>
        <v>11.678733031674206</v>
      </c>
      <c r="H1753">
        <v>0.02</v>
      </c>
      <c r="I1753">
        <v>0.57999999999999996</v>
      </c>
      <c r="J1753">
        <v>1031</v>
      </c>
      <c r="K1753">
        <v>3</v>
      </c>
    </row>
    <row r="1754" spans="1:11" x14ac:dyDescent="0.25">
      <c r="A1754" s="1">
        <v>42116.448611111111</v>
      </c>
      <c r="B1754" s="3">
        <f t="shared" si="163"/>
        <v>2015</v>
      </c>
      <c r="C1754" s="3">
        <f t="shared" si="164"/>
        <v>4</v>
      </c>
      <c r="D1754" s="3">
        <f t="shared" si="165"/>
        <v>10</v>
      </c>
      <c r="E1754" s="3">
        <f t="shared" si="166"/>
        <v>22</v>
      </c>
      <c r="F1754" s="3" t="str">
        <f t="shared" si="167"/>
        <v>201541022</v>
      </c>
      <c r="G1754">
        <f t="shared" si="162"/>
        <v>11.69230769230769</v>
      </c>
      <c r="H1754">
        <v>0.02</v>
      </c>
      <c r="I1754">
        <v>0.57999999999999996</v>
      </c>
      <c r="J1754">
        <v>1031</v>
      </c>
      <c r="K1754">
        <v>3</v>
      </c>
    </row>
    <row r="1755" spans="1:11" x14ac:dyDescent="0.25">
      <c r="A1755" s="1">
        <v>42116.449305555558</v>
      </c>
      <c r="B1755" s="3">
        <f t="shared" si="163"/>
        <v>2015</v>
      </c>
      <c r="C1755" s="3">
        <f t="shared" si="164"/>
        <v>4</v>
      </c>
      <c r="D1755" s="3">
        <f t="shared" si="165"/>
        <v>10</v>
      </c>
      <c r="E1755" s="3">
        <f t="shared" si="166"/>
        <v>22</v>
      </c>
      <c r="F1755" s="3" t="str">
        <f t="shared" si="167"/>
        <v>201541022</v>
      </c>
      <c r="G1755">
        <f t="shared" si="162"/>
        <v>11.705882352941174</v>
      </c>
      <c r="H1755">
        <v>0.02</v>
      </c>
      <c r="I1755">
        <v>0.57999999999999996</v>
      </c>
      <c r="J1755">
        <v>1031</v>
      </c>
      <c r="K1755">
        <v>3</v>
      </c>
    </row>
    <row r="1756" spans="1:11" x14ac:dyDescent="0.25">
      <c r="A1756" s="1">
        <v>42116.45</v>
      </c>
      <c r="B1756" s="3">
        <f t="shared" si="163"/>
        <v>2015</v>
      </c>
      <c r="C1756" s="3">
        <f t="shared" si="164"/>
        <v>4</v>
      </c>
      <c r="D1756" s="3">
        <f t="shared" si="165"/>
        <v>10</v>
      </c>
      <c r="E1756" s="3">
        <f t="shared" si="166"/>
        <v>22</v>
      </c>
      <c r="F1756" s="3" t="str">
        <f t="shared" si="167"/>
        <v>201541022</v>
      </c>
      <c r="G1756">
        <f t="shared" si="162"/>
        <v>11.719457013574658</v>
      </c>
      <c r="H1756">
        <v>0.02</v>
      </c>
      <c r="I1756">
        <v>0.57999999999999996</v>
      </c>
      <c r="J1756">
        <v>1031</v>
      </c>
      <c r="K1756">
        <v>3</v>
      </c>
    </row>
    <row r="1757" spans="1:11" x14ac:dyDescent="0.25">
      <c r="A1757" s="1">
        <v>42116.450694444444</v>
      </c>
      <c r="B1757" s="3">
        <f t="shared" si="163"/>
        <v>2015</v>
      </c>
      <c r="C1757" s="3">
        <f t="shared" si="164"/>
        <v>4</v>
      </c>
      <c r="D1757" s="3">
        <f t="shared" si="165"/>
        <v>10</v>
      </c>
      <c r="E1757" s="3">
        <f t="shared" si="166"/>
        <v>22</v>
      </c>
      <c r="F1757" s="3" t="str">
        <f t="shared" si="167"/>
        <v>201541022</v>
      </c>
      <c r="G1757">
        <f t="shared" si="162"/>
        <v>11.733031674208142</v>
      </c>
      <c r="H1757">
        <v>0.02</v>
      </c>
      <c r="I1757">
        <v>0.57999999999999996</v>
      </c>
      <c r="J1757">
        <v>1031</v>
      </c>
      <c r="K1757">
        <v>3</v>
      </c>
    </row>
    <row r="1758" spans="1:11" x14ac:dyDescent="0.25">
      <c r="A1758" s="1">
        <v>42116.451388888891</v>
      </c>
      <c r="B1758" s="3">
        <f t="shared" si="163"/>
        <v>2015</v>
      </c>
      <c r="C1758" s="3">
        <f t="shared" si="164"/>
        <v>4</v>
      </c>
      <c r="D1758" s="3">
        <f t="shared" si="165"/>
        <v>10</v>
      </c>
      <c r="E1758" s="3">
        <f t="shared" si="166"/>
        <v>22</v>
      </c>
      <c r="F1758" s="3" t="str">
        <f t="shared" si="167"/>
        <v>201541022</v>
      </c>
      <c r="G1758">
        <f t="shared" si="162"/>
        <v>11.746606334841626</v>
      </c>
      <c r="H1758">
        <v>0.02</v>
      </c>
      <c r="I1758">
        <v>0.57999999999999996</v>
      </c>
      <c r="J1758">
        <v>1031</v>
      </c>
      <c r="K1758">
        <v>3</v>
      </c>
    </row>
    <row r="1759" spans="1:11" x14ac:dyDescent="0.25">
      <c r="A1759" s="1">
        <v>42116.45208333333</v>
      </c>
      <c r="B1759" s="3">
        <f t="shared" si="163"/>
        <v>2015</v>
      </c>
      <c r="C1759" s="3">
        <f t="shared" si="164"/>
        <v>4</v>
      </c>
      <c r="D1759" s="3">
        <f t="shared" si="165"/>
        <v>10</v>
      </c>
      <c r="E1759" s="3">
        <f t="shared" si="166"/>
        <v>22</v>
      </c>
      <c r="F1759" s="3" t="str">
        <f t="shared" si="167"/>
        <v>201541022</v>
      </c>
      <c r="G1759">
        <f t="shared" si="162"/>
        <v>11.76018099547511</v>
      </c>
      <c r="H1759">
        <v>0.02</v>
      </c>
      <c r="I1759">
        <v>0.57999999999999996</v>
      </c>
      <c r="J1759">
        <v>1031</v>
      </c>
      <c r="K1759">
        <v>3</v>
      </c>
    </row>
    <row r="1760" spans="1:11" x14ac:dyDescent="0.25">
      <c r="A1760" s="1">
        <v>42116.452777777777</v>
      </c>
      <c r="B1760" s="3">
        <f t="shared" si="163"/>
        <v>2015</v>
      </c>
      <c r="C1760" s="3">
        <f t="shared" si="164"/>
        <v>4</v>
      </c>
      <c r="D1760" s="3">
        <f t="shared" si="165"/>
        <v>10</v>
      </c>
      <c r="E1760" s="3">
        <f t="shared" si="166"/>
        <v>22</v>
      </c>
      <c r="F1760" s="3" t="str">
        <f t="shared" si="167"/>
        <v>201541022</v>
      </c>
      <c r="G1760">
        <f t="shared" si="162"/>
        <v>11.773755656108595</v>
      </c>
      <c r="H1760">
        <v>0.02</v>
      </c>
      <c r="I1760">
        <v>0.57999999999999996</v>
      </c>
      <c r="J1760">
        <v>1031</v>
      </c>
      <c r="K1760">
        <v>3</v>
      </c>
    </row>
    <row r="1761" spans="1:11" x14ac:dyDescent="0.25">
      <c r="A1761" s="1">
        <v>42116.453472222223</v>
      </c>
      <c r="B1761" s="3">
        <f t="shared" si="163"/>
        <v>2015</v>
      </c>
      <c r="C1761" s="3">
        <f t="shared" si="164"/>
        <v>4</v>
      </c>
      <c r="D1761" s="3">
        <f t="shared" si="165"/>
        <v>10</v>
      </c>
      <c r="E1761" s="3">
        <f t="shared" si="166"/>
        <v>22</v>
      </c>
      <c r="F1761" s="3" t="str">
        <f t="shared" si="167"/>
        <v>201541022</v>
      </c>
      <c r="G1761">
        <f t="shared" si="162"/>
        <v>11.787330316742079</v>
      </c>
      <c r="H1761">
        <v>0.02</v>
      </c>
      <c r="I1761">
        <v>0.57999999999999996</v>
      </c>
      <c r="J1761">
        <v>1031</v>
      </c>
      <c r="K1761">
        <v>3</v>
      </c>
    </row>
    <row r="1762" spans="1:11" x14ac:dyDescent="0.25">
      <c r="A1762" s="1">
        <v>42116.45416666667</v>
      </c>
      <c r="B1762" s="3">
        <f t="shared" si="163"/>
        <v>2015</v>
      </c>
      <c r="C1762" s="3">
        <f t="shared" si="164"/>
        <v>4</v>
      </c>
      <c r="D1762" s="3">
        <f t="shared" si="165"/>
        <v>10</v>
      </c>
      <c r="E1762" s="3">
        <f t="shared" si="166"/>
        <v>22</v>
      </c>
      <c r="F1762" s="3" t="str">
        <f t="shared" si="167"/>
        <v>201541022</v>
      </c>
      <c r="G1762">
        <f t="shared" si="162"/>
        <v>11.800904977375563</v>
      </c>
      <c r="H1762">
        <v>0.02</v>
      </c>
      <c r="I1762">
        <v>0.57999999999999996</v>
      </c>
      <c r="J1762">
        <v>1031</v>
      </c>
      <c r="K1762">
        <v>3</v>
      </c>
    </row>
    <row r="1763" spans="1:11" x14ac:dyDescent="0.25">
      <c r="A1763" s="1">
        <v>42116.454861111109</v>
      </c>
      <c r="B1763" s="3">
        <f t="shared" si="163"/>
        <v>2015</v>
      </c>
      <c r="C1763" s="3">
        <f t="shared" si="164"/>
        <v>4</v>
      </c>
      <c r="D1763" s="3">
        <f t="shared" si="165"/>
        <v>10</v>
      </c>
      <c r="E1763" s="3">
        <f t="shared" si="166"/>
        <v>22</v>
      </c>
      <c r="F1763" s="3" t="str">
        <f t="shared" si="167"/>
        <v>201541022</v>
      </c>
      <c r="G1763">
        <f t="shared" si="162"/>
        <v>11.814479638009047</v>
      </c>
      <c r="H1763">
        <v>0.02</v>
      </c>
      <c r="I1763">
        <v>0.57999999999999996</v>
      </c>
      <c r="J1763">
        <v>1031</v>
      </c>
      <c r="K1763">
        <v>3</v>
      </c>
    </row>
    <row r="1764" spans="1:11" x14ac:dyDescent="0.25">
      <c r="A1764" s="1">
        <v>42116.455555555556</v>
      </c>
      <c r="B1764" s="3">
        <f t="shared" si="163"/>
        <v>2015</v>
      </c>
      <c r="C1764" s="3">
        <f t="shared" si="164"/>
        <v>4</v>
      </c>
      <c r="D1764" s="3">
        <f t="shared" si="165"/>
        <v>10</v>
      </c>
      <c r="E1764" s="3">
        <f t="shared" si="166"/>
        <v>22</v>
      </c>
      <c r="F1764" s="3" t="str">
        <f t="shared" si="167"/>
        <v>201541022</v>
      </c>
      <c r="G1764">
        <f t="shared" si="162"/>
        <v>11.828054298642531</v>
      </c>
      <c r="H1764">
        <v>0.02</v>
      </c>
      <c r="I1764">
        <v>0.57999999999999996</v>
      </c>
      <c r="J1764">
        <v>1031</v>
      </c>
      <c r="K1764">
        <v>3</v>
      </c>
    </row>
    <row r="1765" spans="1:11" x14ac:dyDescent="0.25">
      <c r="A1765" s="1">
        <v>42116.456250000003</v>
      </c>
      <c r="B1765" s="3">
        <f t="shared" si="163"/>
        <v>2015</v>
      </c>
      <c r="C1765" s="3">
        <f t="shared" si="164"/>
        <v>4</v>
      </c>
      <c r="D1765" s="3">
        <f t="shared" si="165"/>
        <v>10</v>
      </c>
      <c r="E1765" s="3">
        <f t="shared" si="166"/>
        <v>22</v>
      </c>
      <c r="F1765" s="3" t="str">
        <f t="shared" si="167"/>
        <v>201541022</v>
      </c>
      <c r="G1765">
        <f t="shared" si="162"/>
        <v>11.841628959276015</v>
      </c>
      <c r="H1765">
        <v>0.02</v>
      </c>
      <c r="I1765">
        <v>0.57999999999999996</v>
      </c>
      <c r="J1765">
        <v>1031</v>
      </c>
      <c r="K1765">
        <v>3</v>
      </c>
    </row>
    <row r="1766" spans="1:11" x14ac:dyDescent="0.25">
      <c r="A1766" s="1">
        <v>42116.456944444442</v>
      </c>
      <c r="B1766" s="3">
        <f t="shared" si="163"/>
        <v>2015</v>
      </c>
      <c r="C1766" s="3">
        <f t="shared" si="164"/>
        <v>4</v>
      </c>
      <c r="D1766" s="3">
        <f t="shared" si="165"/>
        <v>10</v>
      </c>
      <c r="E1766" s="3">
        <f t="shared" si="166"/>
        <v>22</v>
      </c>
      <c r="F1766" s="3" t="str">
        <f t="shared" si="167"/>
        <v>201541022</v>
      </c>
      <c r="G1766">
        <f t="shared" si="162"/>
        <v>11.855203619909499</v>
      </c>
      <c r="H1766">
        <v>0.02</v>
      </c>
      <c r="I1766">
        <v>0.57999999999999996</v>
      </c>
      <c r="J1766">
        <v>1031</v>
      </c>
      <c r="K1766">
        <v>3</v>
      </c>
    </row>
    <row r="1767" spans="1:11" x14ac:dyDescent="0.25">
      <c r="A1767" s="1">
        <v>42116.457638888889</v>
      </c>
      <c r="B1767" s="3">
        <f t="shared" si="163"/>
        <v>2015</v>
      </c>
      <c r="C1767" s="3">
        <f t="shared" si="164"/>
        <v>4</v>
      </c>
      <c r="D1767" s="3">
        <f t="shared" si="165"/>
        <v>10</v>
      </c>
      <c r="E1767" s="3">
        <f t="shared" si="166"/>
        <v>22</v>
      </c>
      <c r="F1767" s="3" t="str">
        <f t="shared" si="167"/>
        <v>201541022</v>
      </c>
      <c r="G1767">
        <f t="shared" si="162"/>
        <v>11.868778280542983</v>
      </c>
      <c r="H1767">
        <v>0.02</v>
      </c>
      <c r="I1767">
        <v>0.57999999999999996</v>
      </c>
      <c r="J1767">
        <v>1031</v>
      </c>
      <c r="K1767">
        <v>3</v>
      </c>
    </row>
    <row r="1768" spans="1:11" x14ac:dyDescent="0.25">
      <c r="A1768" s="1">
        <v>42116.458333333336</v>
      </c>
      <c r="B1768" s="3">
        <f t="shared" si="163"/>
        <v>2015</v>
      </c>
      <c r="C1768" s="3">
        <f t="shared" si="164"/>
        <v>4</v>
      </c>
      <c r="D1768" s="3">
        <f t="shared" si="165"/>
        <v>11</v>
      </c>
      <c r="E1768" s="3">
        <f t="shared" si="166"/>
        <v>22</v>
      </c>
      <c r="F1768" s="3" t="str">
        <f t="shared" si="167"/>
        <v>201541122</v>
      </c>
      <c r="G1768">
        <f t="shared" si="162"/>
        <v>11.882352941176467</v>
      </c>
      <c r="H1768">
        <v>0.02</v>
      </c>
      <c r="I1768">
        <v>0.57999999999999996</v>
      </c>
      <c r="J1768">
        <v>1031</v>
      </c>
      <c r="K1768">
        <v>3</v>
      </c>
    </row>
    <row r="1769" spans="1:11" x14ac:dyDescent="0.25">
      <c r="A1769" s="1">
        <v>42116.459027777775</v>
      </c>
      <c r="B1769" s="3">
        <f t="shared" si="163"/>
        <v>2015</v>
      </c>
      <c r="C1769" s="3">
        <f t="shared" si="164"/>
        <v>4</v>
      </c>
      <c r="D1769" s="3">
        <f t="shared" si="165"/>
        <v>11</v>
      </c>
      <c r="E1769" s="3">
        <f t="shared" si="166"/>
        <v>22</v>
      </c>
      <c r="F1769" s="3" t="str">
        <f t="shared" si="167"/>
        <v>201541122</v>
      </c>
      <c r="G1769">
        <f t="shared" ref="G1769:G1832" si="168">G1768+3/221</f>
        <v>11.895927601809952</v>
      </c>
      <c r="H1769">
        <v>0.02</v>
      </c>
      <c r="I1769">
        <v>0.57999999999999996</v>
      </c>
      <c r="J1769">
        <v>1031</v>
      </c>
      <c r="K1769">
        <v>3</v>
      </c>
    </row>
    <row r="1770" spans="1:11" x14ac:dyDescent="0.25">
      <c r="A1770" s="1">
        <v>42116.459722222222</v>
      </c>
      <c r="B1770" s="3">
        <f t="shared" si="163"/>
        <v>2015</v>
      </c>
      <c r="C1770" s="3">
        <f t="shared" si="164"/>
        <v>4</v>
      </c>
      <c r="D1770" s="3">
        <f t="shared" si="165"/>
        <v>11</v>
      </c>
      <c r="E1770" s="3">
        <f t="shared" si="166"/>
        <v>22</v>
      </c>
      <c r="F1770" s="3" t="str">
        <f t="shared" si="167"/>
        <v>201541122</v>
      </c>
      <c r="G1770">
        <f t="shared" si="168"/>
        <v>11.909502262443436</v>
      </c>
      <c r="H1770">
        <v>0.02</v>
      </c>
      <c r="I1770">
        <v>0.57999999999999996</v>
      </c>
      <c r="J1770">
        <v>1031</v>
      </c>
      <c r="K1770">
        <v>3</v>
      </c>
    </row>
    <row r="1771" spans="1:11" x14ac:dyDescent="0.25">
      <c r="A1771" s="1">
        <v>42116.460416666669</v>
      </c>
      <c r="B1771" s="3">
        <f t="shared" si="163"/>
        <v>2015</v>
      </c>
      <c r="C1771" s="3">
        <f t="shared" si="164"/>
        <v>4</v>
      </c>
      <c r="D1771" s="3">
        <f t="shared" si="165"/>
        <v>11</v>
      </c>
      <c r="E1771" s="3">
        <f t="shared" si="166"/>
        <v>22</v>
      </c>
      <c r="F1771" s="3" t="str">
        <f t="shared" si="167"/>
        <v>201541122</v>
      </c>
      <c r="G1771">
        <f t="shared" si="168"/>
        <v>11.92307692307692</v>
      </c>
      <c r="H1771">
        <v>0.02</v>
      </c>
      <c r="I1771">
        <v>0.57999999999999996</v>
      </c>
      <c r="J1771">
        <v>1031</v>
      </c>
      <c r="K1771">
        <v>3</v>
      </c>
    </row>
    <row r="1772" spans="1:11" x14ac:dyDescent="0.25">
      <c r="A1772" s="1">
        <v>42116.461111111108</v>
      </c>
      <c r="B1772" s="3">
        <f t="shared" si="163"/>
        <v>2015</v>
      </c>
      <c r="C1772" s="3">
        <f t="shared" si="164"/>
        <v>4</v>
      </c>
      <c r="D1772" s="3">
        <f t="shared" si="165"/>
        <v>11</v>
      </c>
      <c r="E1772" s="3">
        <f t="shared" si="166"/>
        <v>22</v>
      </c>
      <c r="F1772" s="3" t="str">
        <f t="shared" si="167"/>
        <v>201541122</v>
      </c>
      <c r="G1772">
        <f t="shared" si="168"/>
        <v>11.936651583710404</v>
      </c>
      <c r="H1772">
        <v>0.02</v>
      </c>
      <c r="I1772">
        <v>0.57999999999999996</v>
      </c>
      <c r="J1772">
        <v>1031</v>
      </c>
      <c r="K1772">
        <v>3</v>
      </c>
    </row>
    <row r="1773" spans="1:11" x14ac:dyDescent="0.25">
      <c r="A1773" s="1">
        <v>42116.461805555555</v>
      </c>
      <c r="B1773" s="3">
        <f t="shared" si="163"/>
        <v>2015</v>
      </c>
      <c r="C1773" s="3">
        <f t="shared" si="164"/>
        <v>4</v>
      </c>
      <c r="D1773" s="3">
        <f t="shared" si="165"/>
        <v>11</v>
      </c>
      <c r="E1773" s="3">
        <f t="shared" si="166"/>
        <v>22</v>
      </c>
      <c r="F1773" s="3" t="str">
        <f t="shared" si="167"/>
        <v>201541122</v>
      </c>
      <c r="G1773">
        <f t="shared" si="168"/>
        <v>11.950226244343888</v>
      </c>
      <c r="H1773">
        <v>0.02</v>
      </c>
      <c r="I1773">
        <v>0.57999999999999996</v>
      </c>
      <c r="J1773">
        <v>1031</v>
      </c>
      <c r="K1773">
        <v>3</v>
      </c>
    </row>
    <row r="1774" spans="1:11" x14ac:dyDescent="0.25">
      <c r="A1774" s="1">
        <v>42116.462500000001</v>
      </c>
      <c r="B1774" s="3">
        <f t="shared" si="163"/>
        <v>2015</v>
      </c>
      <c r="C1774" s="3">
        <f t="shared" si="164"/>
        <v>4</v>
      </c>
      <c r="D1774" s="3">
        <f t="shared" si="165"/>
        <v>11</v>
      </c>
      <c r="E1774" s="3">
        <f t="shared" si="166"/>
        <v>22</v>
      </c>
      <c r="F1774" s="3" t="str">
        <f t="shared" si="167"/>
        <v>201541122</v>
      </c>
      <c r="G1774">
        <f t="shared" si="168"/>
        <v>11.963800904977372</v>
      </c>
      <c r="H1774">
        <v>0.02</v>
      </c>
      <c r="I1774">
        <v>0.57999999999999996</v>
      </c>
      <c r="J1774">
        <v>1031</v>
      </c>
      <c r="K1774">
        <v>3</v>
      </c>
    </row>
    <row r="1775" spans="1:11" x14ac:dyDescent="0.25">
      <c r="A1775" s="1">
        <v>42116.463194444441</v>
      </c>
      <c r="B1775" s="3">
        <f t="shared" si="163"/>
        <v>2015</v>
      </c>
      <c r="C1775" s="3">
        <f t="shared" si="164"/>
        <v>4</v>
      </c>
      <c r="D1775" s="3">
        <f t="shared" si="165"/>
        <v>11</v>
      </c>
      <c r="E1775" s="3">
        <f t="shared" si="166"/>
        <v>22</v>
      </c>
      <c r="F1775" s="3" t="str">
        <f t="shared" si="167"/>
        <v>201541122</v>
      </c>
      <c r="G1775">
        <f t="shared" si="168"/>
        <v>11.977375565610856</v>
      </c>
      <c r="H1775">
        <v>0.02</v>
      </c>
      <c r="I1775">
        <v>0.57999999999999996</v>
      </c>
      <c r="J1775">
        <v>1031</v>
      </c>
      <c r="K1775">
        <v>3</v>
      </c>
    </row>
    <row r="1776" spans="1:11" x14ac:dyDescent="0.25">
      <c r="A1776" s="1">
        <v>42116.463888888888</v>
      </c>
      <c r="B1776" s="3">
        <f t="shared" si="163"/>
        <v>2015</v>
      </c>
      <c r="C1776" s="3">
        <f t="shared" si="164"/>
        <v>4</v>
      </c>
      <c r="D1776" s="3">
        <f t="shared" si="165"/>
        <v>11</v>
      </c>
      <c r="E1776" s="3">
        <f t="shared" si="166"/>
        <v>22</v>
      </c>
      <c r="F1776" s="3" t="str">
        <f t="shared" si="167"/>
        <v>201541122</v>
      </c>
      <c r="G1776">
        <f t="shared" si="168"/>
        <v>11.99095022624434</v>
      </c>
      <c r="H1776">
        <v>0.02</v>
      </c>
      <c r="I1776">
        <v>0.57999999999999996</v>
      </c>
      <c r="J1776">
        <v>1031</v>
      </c>
      <c r="K1776">
        <v>3</v>
      </c>
    </row>
    <row r="1777" spans="1:11" x14ac:dyDescent="0.25">
      <c r="A1777" s="1">
        <v>42116.464583333334</v>
      </c>
      <c r="B1777" s="3">
        <f t="shared" si="163"/>
        <v>2015</v>
      </c>
      <c r="C1777" s="3">
        <f t="shared" si="164"/>
        <v>4</v>
      </c>
      <c r="D1777" s="3">
        <f t="shared" si="165"/>
        <v>11</v>
      </c>
      <c r="E1777" s="3">
        <f t="shared" si="166"/>
        <v>22</v>
      </c>
      <c r="F1777" s="3" t="str">
        <f t="shared" si="167"/>
        <v>201541122</v>
      </c>
      <c r="G1777">
        <f t="shared" si="168"/>
        <v>12.004524886877824</v>
      </c>
      <c r="H1777">
        <v>0.02</v>
      </c>
      <c r="I1777">
        <v>0.57999999999999996</v>
      </c>
      <c r="J1777">
        <v>1031</v>
      </c>
      <c r="K1777">
        <v>3</v>
      </c>
    </row>
    <row r="1778" spans="1:11" x14ac:dyDescent="0.25">
      <c r="A1778" s="1">
        <v>42116.465277777781</v>
      </c>
      <c r="B1778" s="3">
        <f t="shared" si="163"/>
        <v>2015</v>
      </c>
      <c r="C1778" s="3">
        <f t="shared" si="164"/>
        <v>4</v>
      </c>
      <c r="D1778" s="3">
        <f t="shared" si="165"/>
        <v>11</v>
      </c>
      <c r="E1778" s="3">
        <f t="shared" si="166"/>
        <v>22</v>
      </c>
      <c r="F1778" s="3" t="str">
        <f t="shared" si="167"/>
        <v>201541122</v>
      </c>
      <c r="G1778">
        <f t="shared" si="168"/>
        <v>12.018099547511309</v>
      </c>
      <c r="H1778">
        <v>0.02</v>
      </c>
      <c r="I1778">
        <v>0.57999999999999996</v>
      </c>
      <c r="J1778">
        <v>1031</v>
      </c>
      <c r="K1778">
        <v>3</v>
      </c>
    </row>
    <row r="1779" spans="1:11" x14ac:dyDescent="0.25">
      <c r="A1779" s="1">
        <v>42116.46597222222</v>
      </c>
      <c r="B1779" s="3">
        <f t="shared" si="163"/>
        <v>2015</v>
      </c>
      <c r="C1779" s="3">
        <f t="shared" si="164"/>
        <v>4</v>
      </c>
      <c r="D1779" s="3">
        <f t="shared" si="165"/>
        <v>11</v>
      </c>
      <c r="E1779" s="3">
        <f t="shared" si="166"/>
        <v>22</v>
      </c>
      <c r="F1779" s="3" t="str">
        <f t="shared" si="167"/>
        <v>201541122</v>
      </c>
      <c r="G1779">
        <f t="shared" si="168"/>
        <v>12.031674208144793</v>
      </c>
      <c r="H1779">
        <v>0.02</v>
      </c>
      <c r="I1779">
        <v>0.57999999999999996</v>
      </c>
      <c r="J1779">
        <v>1031</v>
      </c>
      <c r="K1779">
        <v>3</v>
      </c>
    </row>
    <row r="1780" spans="1:11" x14ac:dyDescent="0.25">
      <c r="A1780" s="1">
        <v>42116.466666666667</v>
      </c>
      <c r="B1780" s="3">
        <f t="shared" si="163"/>
        <v>2015</v>
      </c>
      <c r="C1780" s="3">
        <f t="shared" si="164"/>
        <v>4</v>
      </c>
      <c r="D1780" s="3">
        <f t="shared" si="165"/>
        <v>11</v>
      </c>
      <c r="E1780" s="3">
        <f t="shared" si="166"/>
        <v>22</v>
      </c>
      <c r="F1780" s="3" t="str">
        <f t="shared" si="167"/>
        <v>201541122</v>
      </c>
      <c r="G1780">
        <f t="shared" si="168"/>
        <v>12.045248868778277</v>
      </c>
      <c r="H1780">
        <v>0.02</v>
      </c>
      <c r="I1780">
        <v>0.57999999999999996</v>
      </c>
      <c r="J1780">
        <v>1031</v>
      </c>
      <c r="K1780">
        <v>3</v>
      </c>
    </row>
    <row r="1781" spans="1:11" x14ac:dyDescent="0.25">
      <c r="A1781" s="1">
        <v>42116.467361111114</v>
      </c>
      <c r="B1781" s="3">
        <f t="shared" si="163"/>
        <v>2015</v>
      </c>
      <c r="C1781" s="3">
        <f t="shared" si="164"/>
        <v>4</v>
      </c>
      <c r="D1781" s="3">
        <f t="shared" si="165"/>
        <v>11</v>
      </c>
      <c r="E1781" s="3">
        <f t="shared" si="166"/>
        <v>22</v>
      </c>
      <c r="F1781" s="3" t="str">
        <f t="shared" si="167"/>
        <v>201541122</v>
      </c>
      <c r="G1781">
        <f t="shared" si="168"/>
        <v>12.058823529411761</v>
      </c>
      <c r="H1781">
        <v>0.02</v>
      </c>
      <c r="I1781">
        <v>0.57999999999999996</v>
      </c>
      <c r="J1781">
        <v>1031</v>
      </c>
      <c r="K1781">
        <v>3</v>
      </c>
    </row>
    <row r="1782" spans="1:11" x14ac:dyDescent="0.25">
      <c r="A1782" s="1">
        <v>42116.468055555553</v>
      </c>
      <c r="B1782" s="3">
        <f t="shared" si="163"/>
        <v>2015</v>
      </c>
      <c r="C1782" s="3">
        <f t="shared" si="164"/>
        <v>4</v>
      </c>
      <c r="D1782" s="3">
        <f t="shared" si="165"/>
        <v>11</v>
      </c>
      <c r="E1782" s="3">
        <f t="shared" si="166"/>
        <v>22</v>
      </c>
      <c r="F1782" s="3" t="str">
        <f t="shared" si="167"/>
        <v>201541122</v>
      </c>
      <c r="G1782">
        <f t="shared" si="168"/>
        <v>12.072398190045245</v>
      </c>
      <c r="H1782">
        <v>0.02</v>
      </c>
      <c r="I1782">
        <v>0.57999999999999996</v>
      </c>
      <c r="J1782">
        <v>1031</v>
      </c>
      <c r="K1782">
        <v>3</v>
      </c>
    </row>
    <row r="1783" spans="1:11" x14ac:dyDescent="0.25">
      <c r="A1783" s="1">
        <v>42116.46875</v>
      </c>
      <c r="B1783" s="3">
        <f t="shared" si="163"/>
        <v>2015</v>
      </c>
      <c r="C1783" s="3">
        <f t="shared" si="164"/>
        <v>4</v>
      </c>
      <c r="D1783" s="3">
        <f t="shared" si="165"/>
        <v>11</v>
      </c>
      <c r="E1783" s="3">
        <f t="shared" si="166"/>
        <v>22</v>
      </c>
      <c r="F1783" s="3" t="str">
        <f t="shared" si="167"/>
        <v>201541122</v>
      </c>
      <c r="G1783">
        <f t="shared" si="168"/>
        <v>12.085972850678729</v>
      </c>
      <c r="H1783">
        <v>0.02</v>
      </c>
      <c r="I1783">
        <v>0.57999999999999996</v>
      </c>
      <c r="J1783">
        <v>1031</v>
      </c>
      <c r="K1783">
        <v>3</v>
      </c>
    </row>
    <row r="1784" spans="1:11" x14ac:dyDescent="0.25">
      <c r="A1784" s="1">
        <v>42116.469444444447</v>
      </c>
      <c r="B1784" s="3">
        <f t="shared" si="163"/>
        <v>2015</v>
      </c>
      <c r="C1784" s="3">
        <f t="shared" si="164"/>
        <v>4</v>
      </c>
      <c r="D1784" s="3">
        <f t="shared" si="165"/>
        <v>11</v>
      </c>
      <c r="E1784" s="3">
        <f t="shared" si="166"/>
        <v>22</v>
      </c>
      <c r="F1784" s="3" t="str">
        <f t="shared" si="167"/>
        <v>201541122</v>
      </c>
      <c r="G1784">
        <f t="shared" si="168"/>
        <v>12.099547511312213</v>
      </c>
      <c r="H1784">
        <v>0.02</v>
      </c>
      <c r="I1784">
        <v>0.57999999999999996</v>
      </c>
      <c r="J1784">
        <v>1031</v>
      </c>
      <c r="K1784">
        <v>3</v>
      </c>
    </row>
    <row r="1785" spans="1:11" x14ac:dyDescent="0.25">
      <c r="A1785" s="1">
        <v>42116.470138888886</v>
      </c>
      <c r="B1785" s="3">
        <f t="shared" si="163"/>
        <v>2015</v>
      </c>
      <c r="C1785" s="3">
        <f t="shared" si="164"/>
        <v>4</v>
      </c>
      <c r="D1785" s="3">
        <f t="shared" si="165"/>
        <v>11</v>
      </c>
      <c r="E1785" s="3">
        <f t="shared" si="166"/>
        <v>22</v>
      </c>
      <c r="F1785" s="3" t="str">
        <f t="shared" si="167"/>
        <v>201541122</v>
      </c>
      <c r="G1785">
        <f t="shared" si="168"/>
        <v>12.113122171945697</v>
      </c>
      <c r="H1785">
        <v>0.02</v>
      </c>
      <c r="I1785">
        <v>0.57999999999999996</v>
      </c>
      <c r="J1785">
        <v>1031</v>
      </c>
      <c r="K1785">
        <v>3</v>
      </c>
    </row>
    <row r="1786" spans="1:11" x14ac:dyDescent="0.25">
      <c r="A1786" s="1">
        <v>42116.470833333333</v>
      </c>
      <c r="B1786" s="3">
        <f t="shared" si="163"/>
        <v>2015</v>
      </c>
      <c r="C1786" s="3">
        <f t="shared" si="164"/>
        <v>4</v>
      </c>
      <c r="D1786" s="3">
        <f t="shared" si="165"/>
        <v>11</v>
      </c>
      <c r="E1786" s="3">
        <f t="shared" si="166"/>
        <v>22</v>
      </c>
      <c r="F1786" s="3" t="str">
        <f t="shared" si="167"/>
        <v>201541122</v>
      </c>
      <c r="G1786">
        <f t="shared" si="168"/>
        <v>12.126696832579182</v>
      </c>
      <c r="H1786">
        <v>0.02</v>
      </c>
      <c r="I1786">
        <v>0.57999999999999996</v>
      </c>
      <c r="J1786">
        <v>1031</v>
      </c>
      <c r="K1786">
        <v>3</v>
      </c>
    </row>
    <row r="1787" spans="1:11" x14ac:dyDescent="0.25">
      <c r="A1787" s="1">
        <v>42116.47152777778</v>
      </c>
      <c r="B1787" s="3">
        <f t="shared" si="163"/>
        <v>2015</v>
      </c>
      <c r="C1787" s="3">
        <f t="shared" si="164"/>
        <v>4</v>
      </c>
      <c r="D1787" s="3">
        <f t="shared" si="165"/>
        <v>11</v>
      </c>
      <c r="E1787" s="3">
        <f t="shared" si="166"/>
        <v>22</v>
      </c>
      <c r="F1787" s="3" t="str">
        <f t="shared" si="167"/>
        <v>201541122</v>
      </c>
      <c r="G1787">
        <f t="shared" si="168"/>
        <v>12.140271493212666</v>
      </c>
      <c r="H1787">
        <v>0.02</v>
      </c>
      <c r="I1787">
        <v>0.57999999999999996</v>
      </c>
      <c r="J1787">
        <v>1031</v>
      </c>
      <c r="K1787">
        <v>3</v>
      </c>
    </row>
    <row r="1788" spans="1:11" x14ac:dyDescent="0.25">
      <c r="A1788" s="1">
        <v>42116.472222222219</v>
      </c>
      <c r="B1788" s="3">
        <f t="shared" si="163"/>
        <v>2015</v>
      </c>
      <c r="C1788" s="3">
        <f t="shared" si="164"/>
        <v>4</v>
      </c>
      <c r="D1788" s="3">
        <f t="shared" si="165"/>
        <v>11</v>
      </c>
      <c r="E1788" s="3">
        <f t="shared" si="166"/>
        <v>22</v>
      </c>
      <c r="F1788" s="3" t="str">
        <f t="shared" si="167"/>
        <v>201541122</v>
      </c>
      <c r="G1788">
        <f t="shared" si="168"/>
        <v>12.15384615384615</v>
      </c>
      <c r="H1788">
        <v>0.02</v>
      </c>
      <c r="I1788">
        <v>0.57999999999999996</v>
      </c>
      <c r="J1788">
        <v>1031</v>
      </c>
      <c r="K1788">
        <v>3</v>
      </c>
    </row>
    <row r="1789" spans="1:11" x14ac:dyDescent="0.25">
      <c r="A1789" s="1">
        <v>42116.472916666666</v>
      </c>
      <c r="B1789" s="3">
        <f t="shared" si="163"/>
        <v>2015</v>
      </c>
      <c r="C1789" s="3">
        <f t="shared" si="164"/>
        <v>4</v>
      </c>
      <c r="D1789" s="3">
        <f t="shared" si="165"/>
        <v>11</v>
      </c>
      <c r="E1789" s="3">
        <f t="shared" si="166"/>
        <v>22</v>
      </c>
      <c r="F1789" s="3" t="str">
        <f t="shared" si="167"/>
        <v>201541122</v>
      </c>
      <c r="G1789">
        <f t="shared" si="168"/>
        <v>12.167420814479634</v>
      </c>
      <c r="H1789">
        <v>0.02</v>
      </c>
      <c r="I1789">
        <v>0.57999999999999996</v>
      </c>
      <c r="J1789">
        <v>1031</v>
      </c>
      <c r="K1789">
        <v>3</v>
      </c>
    </row>
    <row r="1790" spans="1:11" x14ac:dyDescent="0.25">
      <c r="A1790" s="1">
        <v>42116.473611111112</v>
      </c>
      <c r="B1790" s="3">
        <f t="shared" si="163"/>
        <v>2015</v>
      </c>
      <c r="C1790" s="3">
        <f t="shared" si="164"/>
        <v>4</v>
      </c>
      <c r="D1790" s="3">
        <f t="shared" si="165"/>
        <v>11</v>
      </c>
      <c r="E1790" s="3">
        <f t="shared" si="166"/>
        <v>22</v>
      </c>
      <c r="F1790" s="3" t="str">
        <f t="shared" si="167"/>
        <v>201541122</v>
      </c>
      <c r="G1790">
        <f t="shared" si="168"/>
        <v>12.180995475113118</v>
      </c>
      <c r="H1790">
        <v>0.02</v>
      </c>
      <c r="I1790">
        <v>0.57999999999999996</v>
      </c>
      <c r="J1790">
        <v>1031</v>
      </c>
      <c r="K1790">
        <v>3</v>
      </c>
    </row>
    <row r="1791" spans="1:11" x14ac:dyDescent="0.25">
      <c r="A1791" s="1">
        <v>42116.474305555559</v>
      </c>
      <c r="B1791" s="3">
        <f t="shared" si="163"/>
        <v>2015</v>
      </c>
      <c r="C1791" s="3">
        <f t="shared" si="164"/>
        <v>4</v>
      </c>
      <c r="D1791" s="3">
        <f t="shared" si="165"/>
        <v>11</v>
      </c>
      <c r="E1791" s="3">
        <f t="shared" si="166"/>
        <v>22</v>
      </c>
      <c r="F1791" s="3" t="str">
        <f t="shared" si="167"/>
        <v>201541122</v>
      </c>
      <c r="G1791">
        <f t="shared" si="168"/>
        <v>12.194570135746602</v>
      </c>
      <c r="H1791">
        <v>0.02</v>
      </c>
      <c r="I1791">
        <v>0.57999999999999996</v>
      </c>
      <c r="J1791">
        <v>1031</v>
      </c>
      <c r="K1791">
        <v>3</v>
      </c>
    </row>
    <row r="1792" spans="1:11" x14ac:dyDescent="0.25">
      <c r="A1792" s="1">
        <v>42116.474999999999</v>
      </c>
      <c r="B1792" s="3">
        <f t="shared" si="163"/>
        <v>2015</v>
      </c>
      <c r="C1792" s="3">
        <f t="shared" si="164"/>
        <v>4</v>
      </c>
      <c r="D1792" s="3">
        <f t="shared" si="165"/>
        <v>11</v>
      </c>
      <c r="E1792" s="3">
        <f t="shared" si="166"/>
        <v>22</v>
      </c>
      <c r="F1792" s="3" t="str">
        <f t="shared" si="167"/>
        <v>201541122</v>
      </c>
      <c r="G1792">
        <f t="shared" si="168"/>
        <v>12.208144796380086</v>
      </c>
      <c r="H1792">
        <v>0.02</v>
      </c>
      <c r="I1792">
        <v>0.57999999999999996</v>
      </c>
      <c r="J1792">
        <v>1031</v>
      </c>
      <c r="K1792">
        <v>3</v>
      </c>
    </row>
    <row r="1793" spans="1:11" x14ac:dyDescent="0.25">
      <c r="A1793" s="1">
        <v>42116.475694444445</v>
      </c>
      <c r="B1793" s="3">
        <f t="shared" si="163"/>
        <v>2015</v>
      </c>
      <c r="C1793" s="3">
        <f t="shared" si="164"/>
        <v>4</v>
      </c>
      <c r="D1793" s="3">
        <f t="shared" si="165"/>
        <v>11</v>
      </c>
      <c r="E1793" s="3">
        <f t="shared" si="166"/>
        <v>22</v>
      </c>
      <c r="F1793" s="3" t="str">
        <f t="shared" si="167"/>
        <v>201541122</v>
      </c>
      <c r="G1793">
        <f t="shared" si="168"/>
        <v>12.22171945701357</v>
      </c>
      <c r="H1793">
        <v>0.02</v>
      </c>
      <c r="I1793">
        <v>0.57999999999999996</v>
      </c>
      <c r="J1793">
        <v>1031</v>
      </c>
      <c r="K1793">
        <v>3</v>
      </c>
    </row>
    <row r="1794" spans="1:11" x14ac:dyDescent="0.25">
      <c r="A1794" s="1">
        <v>42116.476388888892</v>
      </c>
      <c r="B1794" s="3">
        <f t="shared" si="163"/>
        <v>2015</v>
      </c>
      <c r="C1794" s="3">
        <f t="shared" si="164"/>
        <v>4</v>
      </c>
      <c r="D1794" s="3">
        <f t="shared" si="165"/>
        <v>11</v>
      </c>
      <c r="E1794" s="3">
        <f t="shared" si="166"/>
        <v>22</v>
      </c>
      <c r="F1794" s="3" t="str">
        <f t="shared" si="167"/>
        <v>201541122</v>
      </c>
      <c r="G1794">
        <f t="shared" si="168"/>
        <v>12.235294117647054</v>
      </c>
      <c r="H1794">
        <v>0.02</v>
      </c>
      <c r="I1794">
        <v>0.57999999999999996</v>
      </c>
      <c r="J1794">
        <v>1031</v>
      </c>
      <c r="K1794">
        <v>3</v>
      </c>
    </row>
    <row r="1795" spans="1:11" x14ac:dyDescent="0.25">
      <c r="A1795" s="1">
        <v>42116.477083333331</v>
      </c>
      <c r="B1795" s="3">
        <f t="shared" ref="B1795:B1858" si="169">YEAR(A1795)</f>
        <v>2015</v>
      </c>
      <c r="C1795" s="3">
        <f t="shared" ref="C1795:C1858" si="170">MONTH(A1795)</f>
        <v>4</v>
      </c>
      <c r="D1795" s="3">
        <f t="shared" ref="D1795:D1858" si="171">HOUR(A1795)</f>
        <v>11</v>
      </c>
      <c r="E1795" s="3">
        <f t="shared" ref="E1795:E1858" si="172">DAY(A1795)</f>
        <v>22</v>
      </c>
      <c r="F1795" s="3" t="str">
        <f t="shared" ref="F1795:F1858" si="173">B1795&amp;C1795&amp;D1795&amp;E1795</f>
        <v>201541122</v>
      </c>
      <c r="G1795">
        <f t="shared" si="168"/>
        <v>12.248868778280539</v>
      </c>
      <c r="H1795">
        <v>0.02</v>
      </c>
      <c r="I1795">
        <v>0.57999999999999996</v>
      </c>
      <c r="J1795">
        <v>1031</v>
      </c>
      <c r="K1795">
        <v>3</v>
      </c>
    </row>
    <row r="1796" spans="1:11" x14ac:dyDescent="0.25">
      <c r="A1796" s="1">
        <v>42116.477777777778</v>
      </c>
      <c r="B1796" s="3">
        <f t="shared" si="169"/>
        <v>2015</v>
      </c>
      <c r="C1796" s="3">
        <f t="shared" si="170"/>
        <v>4</v>
      </c>
      <c r="D1796" s="3">
        <f t="shared" si="171"/>
        <v>11</v>
      </c>
      <c r="E1796" s="3">
        <f t="shared" si="172"/>
        <v>22</v>
      </c>
      <c r="F1796" s="3" t="str">
        <f t="shared" si="173"/>
        <v>201541122</v>
      </c>
      <c r="G1796">
        <f t="shared" si="168"/>
        <v>12.262443438914023</v>
      </c>
      <c r="H1796">
        <v>0.02</v>
      </c>
      <c r="I1796">
        <v>0.57999999999999996</v>
      </c>
      <c r="J1796">
        <v>1031</v>
      </c>
      <c r="K1796">
        <v>3</v>
      </c>
    </row>
    <row r="1797" spans="1:11" x14ac:dyDescent="0.25">
      <c r="A1797" s="1">
        <v>42116.478472222225</v>
      </c>
      <c r="B1797" s="3">
        <f t="shared" si="169"/>
        <v>2015</v>
      </c>
      <c r="C1797" s="3">
        <f t="shared" si="170"/>
        <v>4</v>
      </c>
      <c r="D1797" s="3">
        <f t="shared" si="171"/>
        <v>11</v>
      </c>
      <c r="E1797" s="3">
        <f t="shared" si="172"/>
        <v>22</v>
      </c>
      <c r="F1797" s="3" t="str">
        <f t="shared" si="173"/>
        <v>201541122</v>
      </c>
      <c r="G1797">
        <f t="shared" si="168"/>
        <v>12.276018099547507</v>
      </c>
      <c r="H1797">
        <v>0.02</v>
      </c>
      <c r="I1797">
        <v>0.57999999999999996</v>
      </c>
      <c r="J1797">
        <v>1031</v>
      </c>
      <c r="K1797">
        <v>3</v>
      </c>
    </row>
    <row r="1798" spans="1:11" x14ac:dyDescent="0.25">
      <c r="A1798" s="1">
        <v>42116.479166666664</v>
      </c>
      <c r="B1798" s="3">
        <f t="shared" si="169"/>
        <v>2015</v>
      </c>
      <c r="C1798" s="3">
        <f t="shared" si="170"/>
        <v>4</v>
      </c>
      <c r="D1798" s="3">
        <f t="shared" si="171"/>
        <v>11</v>
      </c>
      <c r="E1798" s="3">
        <f t="shared" si="172"/>
        <v>22</v>
      </c>
      <c r="F1798" s="3" t="str">
        <f t="shared" si="173"/>
        <v>201541122</v>
      </c>
      <c r="G1798">
        <f t="shared" si="168"/>
        <v>12.289592760180991</v>
      </c>
      <c r="H1798">
        <v>0.02</v>
      </c>
      <c r="I1798">
        <v>0.57999999999999996</v>
      </c>
      <c r="J1798">
        <v>1031</v>
      </c>
      <c r="K1798">
        <v>3</v>
      </c>
    </row>
    <row r="1799" spans="1:11" x14ac:dyDescent="0.25">
      <c r="A1799" s="1">
        <v>42116.479861111111</v>
      </c>
      <c r="B1799" s="3">
        <f t="shared" si="169"/>
        <v>2015</v>
      </c>
      <c r="C1799" s="3">
        <f t="shared" si="170"/>
        <v>4</v>
      </c>
      <c r="D1799" s="3">
        <f t="shared" si="171"/>
        <v>11</v>
      </c>
      <c r="E1799" s="3">
        <f t="shared" si="172"/>
        <v>22</v>
      </c>
      <c r="F1799" s="3" t="str">
        <f t="shared" si="173"/>
        <v>201541122</v>
      </c>
      <c r="G1799">
        <f t="shared" si="168"/>
        <v>12.303167420814475</v>
      </c>
      <c r="H1799">
        <v>0.02</v>
      </c>
      <c r="I1799">
        <v>0.57999999999999996</v>
      </c>
      <c r="J1799">
        <v>1031</v>
      </c>
      <c r="K1799">
        <v>3</v>
      </c>
    </row>
    <row r="1800" spans="1:11" x14ac:dyDescent="0.25">
      <c r="A1800" s="1">
        <v>42116.480555555558</v>
      </c>
      <c r="B1800" s="3">
        <f t="shared" si="169"/>
        <v>2015</v>
      </c>
      <c r="C1800" s="3">
        <f t="shared" si="170"/>
        <v>4</v>
      </c>
      <c r="D1800" s="3">
        <f t="shared" si="171"/>
        <v>11</v>
      </c>
      <c r="E1800" s="3">
        <f t="shared" si="172"/>
        <v>22</v>
      </c>
      <c r="F1800" s="3" t="str">
        <f t="shared" si="173"/>
        <v>201541122</v>
      </c>
      <c r="G1800">
        <f t="shared" si="168"/>
        <v>12.316742081447959</v>
      </c>
      <c r="H1800">
        <v>0.02</v>
      </c>
      <c r="I1800">
        <v>0.57999999999999996</v>
      </c>
      <c r="J1800">
        <v>1031</v>
      </c>
      <c r="K1800">
        <v>3</v>
      </c>
    </row>
    <row r="1801" spans="1:11" x14ac:dyDescent="0.25">
      <c r="A1801" s="1">
        <v>42116.481249999997</v>
      </c>
      <c r="B1801" s="3">
        <f t="shared" si="169"/>
        <v>2015</v>
      </c>
      <c r="C1801" s="3">
        <f t="shared" si="170"/>
        <v>4</v>
      </c>
      <c r="D1801" s="3">
        <f t="shared" si="171"/>
        <v>11</v>
      </c>
      <c r="E1801" s="3">
        <f t="shared" si="172"/>
        <v>22</v>
      </c>
      <c r="F1801" s="3" t="str">
        <f t="shared" si="173"/>
        <v>201541122</v>
      </c>
      <c r="G1801">
        <f t="shared" si="168"/>
        <v>12.330316742081443</v>
      </c>
      <c r="H1801">
        <v>0.02</v>
      </c>
      <c r="I1801">
        <v>0.57999999999999996</v>
      </c>
      <c r="J1801">
        <v>1031</v>
      </c>
      <c r="K1801">
        <v>3</v>
      </c>
    </row>
    <row r="1802" spans="1:11" x14ac:dyDescent="0.25">
      <c r="A1802" s="1">
        <v>42116.481944444444</v>
      </c>
      <c r="B1802" s="3">
        <f t="shared" si="169"/>
        <v>2015</v>
      </c>
      <c r="C1802" s="3">
        <f t="shared" si="170"/>
        <v>4</v>
      </c>
      <c r="D1802" s="3">
        <f t="shared" si="171"/>
        <v>11</v>
      </c>
      <c r="E1802" s="3">
        <f t="shared" si="172"/>
        <v>22</v>
      </c>
      <c r="F1802" s="3" t="str">
        <f t="shared" si="173"/>
        <v>201541122</v>
      </c>
      <c r="G1802">
        <f t="shared" si="168"/>
        <v>12.343891402714927</v>
      </c>
      <c r="H1802">
        <v>0.02</v>
      </c>
      <c r="I1802">
        <v>0.57999999999999996</v>
      </c>
      <c r="J1802">
        <v>1031</v>
      </c>
      <c r="K1802">
        <v>3</v>
      </c>
    </row>
    <row r="1803" spans="1:11" x14ac:dyDescent="0.25">
      <c r="A1803" s="1">
        <v>42116.482638888891</v>
      </c>
      <c r="B1803" s="3">
        <f t="shared" si="169"/>
        <v>2015</v>
      </c>
      <c r="C1803" s="3">
        <f t="shared" si="170"/>
        <v>4</v>
      </c>
      <c r="D1803" s="3">
        <f t="shared" si="171"/>
        <v>11</v>
      </c>
      <c r="E1803" s="3">
        <f t="shared" si="172"/>
        <v>22</v>
      </c>
      <c r="F1803" s="3" t="str">
        <f t="shared" si="173"/>
        <v>201541122</v>
      </c>
      <c r="G1803">
        <f t="shared" si="168"/>
        <v>12.357466063348411</v>
      </c>
      <c r="H1803">
        <v>0.02</v>
      </c>
      <c r="I1803">
        <v>0.57999999999999996</v>
      </c>
      <c r="J1803">
        <v>1031</v>
      </c>
      <c r="K1803">
        <v>3</v>
      </c>
    </row>
    <row r="1804" spans="1:11" x14ac:dyDescent="0.25">
      <c r="A1804" s="1">
        <v>42116.48333333333</v>
      </c>
      <c r="B1804" s="3">
        <f t="shared" si="169"/>
        <v>2015</v>
      </c>
      <c r="C1804" s="3">
        <f t="shared" si="170"/>
        <v>4</v>
      </c>
      <c r="D1804" s="3">
        <f t="shared" si="171"/>
        <v>11</v>
      </c>
      <c r="E1804" s="3">
        <f t="shared" si="172"/>
        <v>22</v>
      </c>
      <c r="F1804" s="3" t="str">
        <f t="shared" si="173"/>
        <v>201541122</v>
      </c>
      <c r="G1804">
        <f t="shared" si="168"/>
        <v>12.371040723981896</v>
      </c>
      <c r="H1804">
        <v>0.02</v>
      </c>
      <c r="I1804">
        <v>0.57999999999999996</v>
      </c>
      <c r="J1804">
        <v>1031</v>
      </c>
      <c r="K1804">
        <v>3</v>
      </c>
    </row>
    <row r="1805" spans="1:11" x14ac:dyDescent="0.25">
      <c r="A1805" s="1">
        <v>42116.484027777777</v>
      </c>
      <c r="B1805" s="3">
        <f t="shared" si="169"/>
        <v>2015</v>
      </c>
      <c r="C1805" s="3">
        <f t="shared" si="170"/>
        <v>4</v>
      </c>
      <c r="D1805" s="3">
        <f t="shared" si="171"/>
        <v>11</v>
      </c>
      <c r="E1805" s="3">
        <f t="shared" si="172"/>
        <v>22</v>
      </c>
      <c r="F1805" s="3" t="str">
        <f t="shared" si="173"/>
        <v>201541122</v>
      </c>
      <c r="G1805">
        <f t="shared" si="168"/>
        <v>12.38461538461538</v>
      </c>
      <c r="H1805">
        <v>0.02</v>
      </c>
      <c r="I1805">
        <v>0.57999999999999996</v>
      </c>
      <c r="J1805">
        <v>1031</v>
      </c>
      <c r="K1805">
        <v>3</v>
      </c>
    </row>
    <row r="1806" spans="1:11" x14ac:dyDescent="0.25">
      <c r="A1806" s="1">
        <v>42116.484722222223</v>
      </c>
      <c r="B1806" s="3">
        <f t="shared" si="169"/>
        <v>2015</v>
      </c>
      <c r="C1806" s="3">
        <f t="shared" si="170"/>
        <v>4</v>
      </c>
      <c r="D1806" s="3">
        <f t="shared" si="171"/>
        <v>11</v>
      </c>
      <c r="E1806" s="3">
        <f t="shared" si="172"/>
        <v>22</v>
      </c>
      <c r="F1806" s="3" t="str">
        <f t="shared" si="173"/>
        <v>201541122</v>
      </c>
      <c r="G1806">
        <f t="shared" si="168"/>
        <v>12.398190045248864</v>
      </c>
      <c r="H1806">
        <v>0.02</v>
      </c>
      <c r="I1806">
        <v>0.57999999999999996</v>
      </c>
      <c r="J1806">
        <v>1031</v>
      </c>
      <c r="K1806">
        <v>3</v>
      </c>
    </row>
    <row r="1807" spans="1:11" x14ac:dyDescent="0.25">
      <c r="A1807" s="1">
        <v>42116.48541666667</v>
      </c>
      <c r="B1807" s="3">
        <f t="shared" si="169"/>
        <v>2015</v>
      </c>
      <c r="C1807" s="3">
        <f t="shared" si="170"/>
        <v>4</v>
      </c>
      <c r="D1807" s="3">
        <f t="shared" si="171"/>
        <v>11</v>
      </c>
      <c r="E1807" s="3">
        <f t="shared" si="172"/>
        <v>22</v>
      </c>
      <c r="F1807" s="3" t="str">
        <f t="shared" si="173"/>
        <v>201541122</v>
      </c>
      <c r="G1807">
        <f t="shared" si="168"/>
        <v>12.411764705882348</v>
      </c>
      <c r="H1807">
        <v>0.02</v>
      </c>
      <c r="I1807">
        <v>0.57999999999999996</v>
      </c>
      <c r="J1807">
        <v>1031</v>
      </c>
      <c r="K1807">
        <v>3</v>
      </c>
    </row>
    <row r="1808" spans="1:11" x14ac:dyDescent="0.25">
      <c r="A1808" s="1">
        <v>42116.486111111109</v>
      </c>
      <c r="B1808" s="3">
        <f t="shared" si="169"/>
        <v>2015</v>
      </c>
      <c r="C1808" s="3">
        <f t="shared" si="170"/>
        <v>4</v>
      </c>
      <c r="D1808" s="3">
        <f t="shared" si="171"/>
        <v>11</v>
      </c>
      <c r="E1808" s="3">
        <f t="shared" si="172"/>
        <v>22</v>
      </c>
      <c r="F1808" s="3" t="str">
        <f t="shared" si="173"/>
        <v>201541122</v>
      </c>
      <c r="G1808">
        <f t="shared" si="168"/>
        <v>12.425339366515832</v>
      </c>
      <c r="H1808">
        <v>0.02</v>
      </c>
      <c r="I1808">
        <v>0.57999999999999996</v>
      </c>
      <c r="J1808">
        <v>1031</v>
      </c>
      <c r="K1808">
        <v>3</v>
      </c>
    </row>
    <row r="1809" spans="1:11" x14ac:dyDescent="0.25">
      <c r="A1809" s="1">
        <v>42116.486805555556</v>
      </c>
      <c r="B1809" s="3">
        <f t="shared" si="169"/>
        <v>2015</v>
      </c>
      <c r="C1809" s="3">
        <f t="shared" si="170"/>
        <v>4</v>
      </c>
      <c r="D1809" s="3">
        <f t="shared" si="171"/>
        <v>11</v>
      </c>
      <c r="E1809" s="3">
        <f t="shared" si="172"/>
        <v>22</v>
      </c>
      <c r="F1809" s="3" t="str">
        <f t="shared" si="173"/>
        <v>201541122</v>
      </c>
      <c r="G1809">
        <f t="shared" si="168"/>
        <v>12.438914027149316</v>
      </c>
      <c r="H1809">
        <v>0.02</v>
      </c>
      <c r="I1809">
        <v>0.57999999999999996</v>
      </c>
      <c r="J1809">
        <v>1031</v>
      </c>
      <c r="K1809">
        <v>3</v>
      </c>
    </row>
    <row r="1810" spans="1:11" x14ac:dyDescent="0.25">
      <c r="A1810" s="1">
        <v>42116.487500000003</v>
      </c>
      <c r="B1810" s="3">
        <f t="shared" si="169"/>
        <v>2015</v>
      </c>
      <c r="C1810" s="3">
        <f t="shared" si="170"/>
        <v>4</v>
      </c>
      <c r="D1810" s="3">
        <f t="shared" si="171"/>
        <v>11</v>
      </c>
      <c r="E1810" s="3">
        <f t="shared" si="172"/>
        <v>22</v>
      </c>
      <c r="F1810" s="3" t="str">
        <f t="shared" si="173"/>
        <v>201541122</v>
      </c>
      <c r="G1810">
        <f t="shared" si="168"/>
        <v>12.4524886877828</v>
      </c>
      <c r="H1810">
        <v>0.02</v>
      </c>
      <c r="I1810">
        <v>0.57999999999999996</v>
      </c>
      <c r="J1810">
        <v>1031</v>
      </c>
      <c r="K1810">
        <v>3</v>
      </c>
    </row>
    <row r="1811" spans="1:11" x14ac:dyDescent="0.25">
      <c r="A1811" s="1">
        <v>42116.488194444442</v>
      </c>
      <c r="B1811" s="3">
        <f t="shared" si="169"/>
        <v>2015</v>
      </c>
      <c r="C1811" s="3">
        <f t="shared" si="170"/>
        <v>4</v>
      </c>
      <c r="D1811" s="3">
        <f t="shared" si="171"/>
        <v>11</v>
      </c>
      <c r="E1811" s="3">
        <f t="shared" si="172"/>
        <v>22</v>
      </c>
      <c r="F1811" s="3" t="str">
        <f t="shared" si="173"/>
        <v>201541122</v>
      </c>
      <c r="G1811">
        <f t="shared" si="168"/>
        <v>12.466063348416284</v>
      </c>
      <c r="H1811">
        <v>0.02</v>
      </c>
      <c r="I1811">
        <v>0.57999999999999996</v>
      </c>
      <c r="J1811">
        <v>1031</v>
      </c>
      <c r="K1811">
        <v>3</v>
      </c>
    </row>
    <row r="1812" spans="1:11" x14ac:dyDescent="0.25">
      <c r="A1812" s="1">
        <v>42116.488888888889</v>
      </c>
      <c r="B1812" s="3">
        <f t="shared" si="169"/>
        <v>2015</v>
      </c>
      <c r="C1812" s="3">
        <f t="shared" si="170"/>
        <v>4</v>
      </c>
      <c r="D1812" s="3">
        <f t="shared" si="171"/>
        <v>11</v>
      </c>
      <c r="E1812" s="3">
        <f t="shared" si="172"/>
        <v>22</v>
      </c>
      <c r="F1812" s="3" t="str">
        <f t="shared" si="173"/>
        <v>201541122</v>
      </c>
      <c r="G1812">
        <f t="shared" si="168"/>
        <v>12.479638009049768</v>
      </c>
      <c r="H1812">
        <v>0.02</v>
      </c>
      <c r="I1812">
        <v>0.57999999999999996</v>
      </c>
      <c r="J1812">
        <v>1031</v>
      </c>
      <c r="K1812">
        <v>3</v>
      </c>
    </row>
    <row r="1813" spans="1:11" x14ac:dyDescent="0.25">
      <c r="A1813" s="1">
        <v>42116.489583333336</v>
      </c>
      <c r="B1813" s="3">
        <f t="shared" si="169"/>
        <v>2015</v>
      </c>
      <c r="C1813" s="3">
        <f t="shared" si="170"/>
        <v>4</v>
      </c>
      <c r="D1813" s="3">
        <f t="shared" si="171"/>
        <v>11</v>
      </c>
      <c r="E1813" s="3">
        <f t="shared" si="172"/>
        <v>22</v>
      </c>
      <c r="F1813" s="3" t="str">
        <f t="shared" si="173"/>
        <v>201541122</v>
      </c>
      <c r="G1813">
        <f t="shared" si="168"/>
        <v>12.493212669683253</v>
      </c>
      <c r="H1813">
        <v>0.02</v>
      </c>
      <c r="I1813">
        <v>0.57999999999999996</v>
      </c>
      <c r="J1813">
        <v>1031</v>
      </c>
      <c r="K1813">
        <v>3</v>
      </c>
    </row>
    <row r="1814" spans="1:11" x14ac:dyDescent="0.25">
      <c r="A1814" s="1">
        <v>42116.490277777775</v>
      </c>
      <c r="B1814" s="3">
        <f t="shared" si="169"/>
        <v>2015</v>
      </c>
      <c r="C1814" s="3">
        <f t="shared" si="170"/>
        <v>4</v>
      </c>
      <c r="D1814" s="3">
        <f t="shared" si="171"/>
        <v>11</v>
      </c>
      <c r="E1814" s="3">
        <f t="shared" si="172"/>
        <v>22</v>
      </c>
      <c r="F1814" s="3" t="str">
        <f t="shared" si="173"/>
        <v>201541122</v>
      </c>
      <c r="G1814">
        <f t="shared" si="168"/>
        <v>12.506787330316737</v>
      </c>
      <c r="H1814">
        <v>0.02</v>
      </c>
      <c r="I1814">
        <v>0.57999999999999996</v>
      </c>
      <c r="J1814">
        <v>1031</v>
      </c>
      <c r="K1814">
        <v>3</v>
      </c>
    </row>
    <row r="1815" spans="1:11" x14ac:dyDescent="0.25">
      <c r="A1815" s="1">
        <v>42116.490972222222</v>
      </c>
      <c r="B1815" s="3">
        <f t="shared" si="169"/>
        <v>2015</v>
      </c>
      <c r="C1815" s="3">
        <f t="shared" si="170"/>
        <v>4</v>
      </c>
      <c r="D1815" s="3">
        <f t="shared" si="171"/>
        <v>11</v>
      </c>
      <c r="E1815" s="3">
        <f t="shared" si="172"/>
        <v>22</v>
      </c>
      <c r="F1815" s="3" t="str">
        <f t="shared" si="173"/>
        <v>201541122</v>
      </c>
      <c r="G1815">
        <f t="shared" si="168"/>
        <v>12.520361990950221</v>
      </c>
      <c r="H1815">
        <v>0.02</v>
      </c>
      <c r="I1815">
        <v>0.57999999999999996</v>
      </c>
      <c r="J1815">
        <v>1031</v>
      </c>
      <c r="K1815">
        <v>3</v>
      </c>
    </row>
    <row r="1816" spans="1:11" x14ac:dyDescent="0.25">
      <c r="A1816" s="1">
        <v>42116.491666666669</v>
      </c>
      <c r="B1816" s="3">
        <f t="shared" si="169"/>
        <v>2015</v>
      </c>
      <c r="C1816" s="3">
        <f t="shared" si="170"/>
        <v>4</v>
      </c>
      <c r="D1816" s="3">
        <f t="shared" si="171"/>
        <v>11</v>
      </c>
      <c r="E1816" s="3">
        <f t="shared" si="172"/>
        <v>22</v>
      </c>
      <c r="F1816" s="3" t="str">
        <f t="shared" si="173"/>
        <v>201541122</v>
      </c>
      <c r="G1816">
        <f t="shared" si="168"/>
        <v>12.533936651583705</v>
      </c>
      <c r="H1816">
        <v>0.02</v>
      </c>
      <c r="I1816">
        <v>0.57999999999999996</v>
      </c>
      <c r="J1816">
        <v>1031</v>
      </c>
      <c r="K1816">
        <v>3</v>
      </c>
    </row>
    <row r="1817" spans="1:11" x14ac:dyDescent="0.25">
      <c r="A1817" s="1">
        <v>42116.492361111108</v>
      </c>
      <c r="B1817" s="3">
        <f t="shared" si="169"/>
        <v>2015</v>
      </c>
      <c r="C1817" s="3">
        <f t="shared" si="170"/>
        <v>4</v>
      </c>
      <c r="D1817" s="3">
        <f t="shared" si="171"/>
        <v>11</v>
      </c>
      <c r="E1817" s="3">
        <f t="shared" si="172"/>
        <v>22</v>
      </c>
      <c r="F1817" s="3" t="str">
        <f t="shared" si="173"/>
        <v>201541122</v>
      </c>
      <c r="G1817">
        <f t="shared" si="168"/>
        <v>12.547511312217189</v>
      </c>
      <c r="H1817">
        <v>0.02</v>
      </c>
      <c r="I1817">
        <v>0.57999999999999996</v>
      </c>
      <c r="J1817">
        <v>1031</v>
      </c>
      <c r="K1817">
        <v>3</v>
      </c>
    </row>
    <row r="1818" spans="1:11" x14ac:dyDescent="0.25">
      <c r="A1818" s="1">
        <v>42116.493055555555</v>
      </c>
      <c r="B1818" s="3">
        <f t="shared" si="169"/>
        <v>2015</v>
      </c>
      <c r="C1818" s="3">
        <f t="shared" si="170"/>
        <v>4</v>
      </c>
      <c r="D1818" s="3">
        <f t="shared" si="171"/>
        <v>11</v>
      </c>
      <c r="E1818" s="3">
        <f t="shared" si="172"/>
        <v>22</v>
      </c>
      <c r="F1818" s="3" t="str">
        <f t="shared" si="173"/>
        <v>201541122</v>
      </c>
      <c r="G1818">
        <f t="shared" si="168"/>
        <v>12.561085972850673</v>
      </c>
      <c r="H1818">
        <v>0.02</v>
      </c>
      <c r="I1818">
        <v>0.57999999999999996</v>
      </c>
      <c r="J1818">
        <v>1031</v>
      </c>
      <c r="K1818">
        <v>3</v>
      </c>
    </row>
    <row r="1819" spans="1:11" x14ac:dyDescent="0.25">
      <c r="A1819" s="1">
        <v>42116.493750000001</v>
      </c>
      <c r="B1819" s="3">
        <f t="shared" si="169"/>
        <v>2015</v>
      </c>
      <c r="C1819" s="3">
        <f t="shared" si="170"/>
        <v>4</v>
      </c>
      <c r="D1819" s="3">
        <f t="shared" si="171"/>
        <v>11</v>
      </c>
      <c r="E1819" s="3">
        <f t="shared" si="172"/>
        <v>22</v>
      </c>
      <c r="F1819" s="3" t="str">
        <f t="shared" si="173"/>
        <v>201541122</v>
      </c>
      <c r="G1819">
        <f t="shared" si="168"/>
        <v>12.574660633484157</v>
      </c>
      <c r="H1819">
        <v>0.02</v>
      </c>
      <c r="I1819">
        <v>0.57999999999999996</v>
      </c>
      <c r="J1819">
        <v>1031</v>
      </c>
      <c r="K1819">
        <v>3</v>
      </c>
    </row>
    <row r="1820" spans="1:11" x14ac:dyDescent="0.25">
      <c r="A1820" s="1">
        <v>42116.494444444441</v>
      </c>
      <c r="B1820" s="3">
        <f t="shared" si="169"/>
        <v>2015</v>
      </c>
      <c r="C1820" s="3">
        <f t="shared" si="170"/>
        <v>4</v>
      </c>
      <c r="D1820" s="3">
        <f t="shared" si="171"/>
        <v>11</v>
      </c>
      <c r="E1820" s="3">
        <f t="shared" si="172"/>
        <v>22</v>
      </c>
      <c r="F1820" s="3" t="str">
        <f t="shared" si="173"/>
        <v>201541122</v>
      </c>
      <c r="G1820">
        <f t="shared" si="168"/>
        <v>12.588235294117641</v>
      </c>
      <c r="H1820">
        <v>0.02</v>
      </c>
      <c r="I1820">
        <v>0.57999999999999996</v>
      </c>
      <c r="J1820">
        <v>1031</v>
      </c>
      <c r="K1820">
        <v>3</v>
      </c>
    </row>
    <row r="1821" spans="1:11" x14ac:dyDescent="0.25">
      <c r="A1821" s="1">
        <v>42116.495138888888</v>
      </c>
      <c r="B1821" s="3">
        <f t="shared" si="169"/>
        <v>2015</v>
      </c>
      <c r="C1821" s="3">
        <f t="shared" si="170"/>
        <v>4</v>
      </c>
      <c r="D1821" s="3">
        <f t="shared" si="171"/>
        <v>11</v>
      </c>
      <c r="E1821" s="3">
        <f t="shared" si="172"/>
        <v>22</v>
      </c>
      <c r="F1821" s="3" t="str">
        <f t="shared" si="173"/>
        <v>201541122</v>
      </c>
      <c r="G1821">
        <f t="shared" si="168"/>
        <v>12.601809954751126</v>
      </c>
      <c r="H1821">
        <v>0.02</v>
      </c>
      <c r="I1821">
        <v>0.57999999999999996</v>
      </c>
      <c r="J1821">
        <v>1031</v>
      </c>
      <c r="K1821">
        <v>3</v>
      </c>
    </row>
    <row r="1822" spans="1:11" x14ac:dyDescent="0.25">
      <c r="A1822" s="1">
        <v>42116.495833333334</v>
      </c>
      <c r="B1822" s="3">
        <f t="shared" si="169"/>
        <v>2015</v>
      </c>
      <c r="C1822" s="3">
        <f t="shared" si="170"/>
        <v>4</v>
      </c>
      <c r="D1822" s="3">
        <f t="shared" si="171"/>
        <v>11</v>
      </c>
      <c r="E1822" s="3">
        <f t="shared" si="172"/>
        <v>22</v>
      </c>
      <c r="F1822" s="3" t="str">
        <f t="shared" si="173"/>
        <v>201541122</v>
      </c>
      <c r="G1822">
        <f t="shared" si="168"/>
        <v>12.61538461538461</v>
      </c>
      <c r="H1822">
        <v>0.02</v>
      </c>
      <c r="I1822">
        <v>0.57999999999999996</v>
      </c>
      <c r="J1822">
        <v>1031</v>
      </c>
      <c r="K1822">
        <v>3</v>
      </c>
    </row>
    <row r="1823" spans="1:11" x14ac:dyDescent="0.25">
      <c r="A1823" s="1">
        <v>42116.496527777781</v>
      </c>
      <c r="B1823" s="3">
        <f t="shared" si="169"/>
        <v>2015</v>
      </c>
      <c r="C1823" s="3">
        <f t="shared" si="170"/>
        <v>4</v>
      </c>
      <c r="D1823" s="3">
        <f t="shared" si="171"/>
        <v>11</v>
      </c>
      <c r="E1823" s="3">
        <f t="shared" si="172"/>
        <v>22</v>
      </c>
      <c r="F1823" s="3" t="str">
        <f t="shared" si="173"/>
        <v>201541122</v>
      </c>
      <c r="G1823">
        <f t="shared" si="168"/>
        <v>12.628959276018094</v>
      </c>
      <c r="H1823">
        <v>0.02</v>
      </c>
      <c r="I1823">
        <v>0.57999999999999996</v>
      </c>
      <c r="J1823">
        <v>1031</v>
      </c>
      <c r="K1823">
        <v>3</v>
      </c>
    </row>
    <row r="1824" spans="1:11" x14ac:dyDescent="0.25">
      <c r="A1824" s="1">
        <v>42116.49722222222</v>
      </c>
      <c r="B1824" s="3">
        <f t="shared" si="169"/>
        <v>2015</v>
      </c>
      <c r="C1824" s="3">
        <f t="shared" si="170"/>
        <v>4</v>
      </c>
      <c r="D1824" s="3">
        <f t="shared" si="171"/>
        <v>11</v>
      </c>
      <c r="E1824" s="3">
        <f t="shared" si="172"/>
        <v>22</v>
      </c>
      <c r="F1824" s="3" t="str">
        <f t="shared" si="173"/>
        <v>201541122</v>
      </c>
      <c r="G1824">
        <f t="shared" si="168"/>
        <v>12.642533936651578</v>
      </c>
      <c r="H1824">
        <v>0.02</v>
      </c>
      <c r="I1824">
        <v>0.57999999999999996</v>
      </c>
      <c r="J1824">
        <v>1031</v>
      </c>
      <c r="K1824">
        <v>3</v>
      </c>
    </row>
    <row r="1825" spans="1:11" x14ac:dyDescent="0.25">
      <c r="A1825" s="1">
        <v>42116.497916666667</v>
      </c>
      <c r="B1825" s="3">
        <f t="shared" si="169"/>
        <v>2015</v>
      </c>
      <c r="C1825" s="3">
        <f t="shared" si="170"/>
        <v>4</v>
      </c>
      <c r="D1825" s="3">
        <f t="shared" si="171"/>
        <v>11</v>
      </c>
      <c r="E1825" s="3">
        <f t="shared" si="172"/>
        <v>22</v>
      </c>
      <c r="F1825" s="3" t="str">
        <f t="shared" si="173"/>
        <v>201541122</v>
      </c>
      <c r="G1825">
        <f t="shared" si="168"/>
        <v>12.656108597285062</v>
      </c>
      <c r="H1825">
        <v>0.02</v>
      </c>
      <c r="I1825">
        <v>0.57999999999999996</v>
      </c>
      <c r="J1825">
        <v>1031</v>
      </c>
      <c r="K1825">
        <v>3</v>
      </c>
    </row>
    <row r="1826" spans="1:11" x14ac:dyDescent="0.25">
      <c r="A1826" s="1">
        <v>42116.498611111114</v>
      </c>
      <c r="B1826" s="3">
        <f t="shared" si="169"/>
        <v>2015</v>
      </c>
      <c r="C1826" s="3">
        <f t="shared" si="170"/>
        <v>4</v>
      </c>
      <c r="D1826" s="3">
        <f t="shared" si="171"/>
        <v>11</v>
      </c>
      <c r="E1826" s="3">
        <f t="shared" si="172"/>
        <v>22</v>
      </c>
      <c r="F1826" s="3" t="str">
        <f t="shared" si="173"/>
        <v>201541122</v>
      </c>
      <c r="G1826">
        <f t="shared" si="168"/>
        <v>12.669683257918546</v>
      </c>
      <c r="H1826">
        <v>0.02</v>
      </c>
      <c r="I1826">
        <v>0.57999999999999996</v>
      </c>
      <c r="J1826">
        <v>1031</v>
      </c>
      <c r="K1826">
        <v>3</v>
      </c>
    </row>
    <row r="1827" spans="1:11" x14ac:dyDescent="0.25">
      <c r="A1827" s="1">
        <v>42116.499305555553</v>
      </c>
      <c r="B1827" s="3">
        <f t="shared" si="169"/>
        <v>2015</v>
      </c>
      <c r="C1827" s="3">
        <f t="shared" si="170"/>
        <v>4</v>
      </c>
      <c r="D1827" s="3">
        <f t="shared" si="171"/>
        <v>11</v>
      </c>
      <c r="E1827" s="3">
        <f t="shared" si="172"/>
        <v>22</v>
      </c>
      <c r="F1827" s="3" t="str">
        <f t="shared" si="173"/>
        <v>201541122</v>
      </c>
      <c r="G1827">
        <f t="shared" si="168"/>
        <v>12.68325791855203</v>
      </c>
      <c r="H1827">
        <v>0.02</v>
      </c>
      <c r="I1827">
        <v>0.57999999999999996</v>
      </c>
      <c r="J1827">
        <v>1031</v>
      </c>
      <c r="K1827">
        <v>3</v>
      </c>
    </row>
    <row r="1828" spans="1:11" x14ac:dyDescent="0.25">
      <c r="A1828" s="1">
        <v>42116.5</v>
      </c>
      <c r="B1828" s="3">
        <f t="shared" si="169"/>
        <v>2015</v>
      </c>
      <c r="C1828" s="3">
        <f t="shared" si="170"/>
        <v>4</v>
      </c>
      <c r="D1828" s="3">
        <f t="shared" si="171"/>
        <v>12</v>
      </c>
      <c r="E1828" s="3">
        <f t="shared" si="172"/>
        <v>22</v>
      </c>
      <c r="F1828" s="3" t="str">
        <f t="shared" si="173"/>
        <v>201541222</v>
      </c>
      <c r="G1828">
        <f t="shared" si="168"/>
        <v>12.696832579185514</v>
      </c>
      <c r="H1828">
        <v>0.02</v>
      </c>
      <c r="I1828">
        <v>0.57999999999999996</v>
      </c>
      <c r="J1828">
        <v>1031</v>
      </c>
      <c r="K1828">
        <v>3</v>
      </c>
    </row>
    <row r="1829" spans="1:11" x14ac:dyDescent="0.25">
      <c r="A1829" s="1">
        <v>42116.500694444447</v>
      </c>
      <c r="B1829" s="3">
        <f t="shared" si="169"/>
        <v>2015</v>
      </c>
      <c r="C1829" s="3">
        <f t="shared" si="170"/>
        <v>4</v>
      </c>
      <c r="D1829" s="3">
        <f t="shared" si="171"/>
        <v>12</v>
      </c>
      <c r="E1829" s="3">
        <f t="shared" si="172"/>
        <v>22</v>
      </c>
      <c r="F1829" s="3" t="str">
        <f t="shared" si="173"/>
        <v>201541222</v>
      </c>
      <c r="G1829">
        <f t="shared" si="168"/>
        <v>12.710407239818998</v>
      </c>
      <c r="H1829">
        <v>0.02</v>
      </c>
      <c r="I1829">
        <v>0.57999999999999996</v>
      </c>
      <c r="J1829">
        <v>1031</v>
      </c>
      <c r="K1829">
        <v>3</v>
      </c>
    </row>
    <row r="1830" spans="1:11" x14ac:dyDescent="0.25">
      <c r="A1830" s="1">
        <v>42116.501388888886</v>
      </c>
      <c r="B1830" s="3">
        <f t="shared" si="169"/>
        <v>2015</v>
      </c>
      <c r="C1830" s="3">
        <f t="shared" si="170"/>
        <v>4</v>
      </c>
      <c r="D1830" s="3">
        <f t="shared" si="171"/>
        <v>12</v>
      </c>
      <c r="E1830" s="3">
        <f t="shared" si="172"/>
        <v>22</v>
      </c>
      <c r="F1830" s="3" t="str">
        <f t="shared" si="173"/>
        <v>201541222</v>
      </c>
      <c r="G1830">
        <f t="shared" si="168"/>
        <v>12.723981900452483</v>
      </c>
      <c r="H1830">
        <v>0.02</v>
      </c>
      <c r="I1830">
        <v>0.57999999999999996</v>
      </c>
      <c r="J1830">
        <v>1031</v>
      </c>
      <c r="K1830">
        <v>3</v>
      </c>
    </row>
    <row r="1831" spans="1:11" x14ac:dyDescent="0.25">
      <c r="A1831" s="1">
        <v>42116.502083333333</v>
      </c>
      <c r="B1831" s="3">
        <f t="shared" si="169"/>
        <v>2015</v>
      </c>
      <c r="C1831" s="3">
        <f t="shared" si="170"/>
        <v>4</v>
      </c>
      <c r="D1831" s="3">
        <f t="shared" si="171"/>
        <v>12</v>
      </c>
      <c r="E1831" s="3">
        <f t="shared" si="172"/>
        <v>22</v>
      </c>
      <c r="F1831" s="3" t="str">
        <f t="shared" si="173"/>
        <v>201541222</v>
      </c>
      <c r="G1831">
        <f t="shared" si="168"/>
        <v>12.737556561085967</v>
      </c>
      <c r="H1831">
        <v>0.02</v>
      </c>
      <c r="I1831">
        <v>0.57999999999999996</v>
      </c>
      <c r="J1831">
        <v>1031</v>
      </c>
      <c r="K1831">
        <v>3</v>
      </c>
    </row>
    <row r="1832" spans="1:11" x14ac:dyDescent="0.25">
      <c r="A1832" s="1">
        <v>42116.50277777778</v>
      </c>
      <c r="B1832" s="3">
        <f t="shared" si="169"/>
        <v>2015</v>
      </c>
      <c r="C1832" s="3">
        <f t="shared" si="170"/>
        <v>4</v>
      </c>
      <c r="D1832" s="3">
        <f t="shared" si="171"/>
        <v>12</v>
      </c>
      <c r="E1832" s="3">
        <f t="shared" si="172"/>
        <v>22</v>
      </c>
      <c r="F1832" s="3" t="str">
        <f t="shared" si="173"/>
        <v>201541222</v>
      </c>
      <c r="G1832">
        <f t="shared" si="168"/>
        <v>12.751131221719451</v>
      </c>
      <c r="H1832">
        <v>0.02</v>
      </c>
      <c r="I1832">
        <v>0.57999999999999996</v>
      </c>
      <c r="J1832">
        <v>1031</v>
      </c>
      <c r="K1832">
        <v>3</v>
      </c>
    </row>
    <row r="1833" spans="1:11" x14ac:dyDescent="0.25">
      <c r="A1833" s="1">
        <v>42116.503472222219</v>
      </c>
      <c r="B1833" s="3">
        <f t="shared" si="169"/>
        <v>2015</v>
      </c>
      <c r="C1833" s="3">
        <f t="shared" si="170"/>
        <v>4</v>
      </c>
      <c r="D1833" s="3">
        <f t="shared" si="171"/>
        <v>12</v>
      </c>
      <c r="E1833" s="3">
        <f t="shared" si="172"/>
        <v>22</v>
      </c>
      <c r="F1833" s="3" t="str">
        <f t="shared" si="173"/>
        <v>201541222</v>
      </c>
      <c r="G1833">
        <f t="shared" ref="G1833:G1896" si="174">G1832+3/221</f>
        <v>12.764705882352935</v>
      </c>
      <c r="H1833">
        <v>0.02</v>
      </c>
      <c r="I1833">
        <v>0.57999999999999996</v>
      </c>
      <c r="J1833">
        <v>1031</v>
      </c>
      <c r="K1833">
        <v>3</v>
      </c>
    </row>
    <row r="1834" spans="1:11" x14ac:dyDescent="0.25">
      <c r="A1834" s="1">
        <v>42116.504166666666</v>
      </c>
      <c r="B1834" s="3">
        <f t="shared" si="169"/>
        <v>2015</v>
      </c>
      <c r="C1834" s="3">
        <f t="shared" si="170"/>
        <v>4</v>
      </c>
      <c r="D1834" s="3">
        <f t="shared" si="171"/>
        <v>12</v>
      </c>
      <c r="E1834" s="3">
        <f t="shared" si="172"/>
        <v>22</v>
      </c>
      <c r="F1834" s="3" t="str">
        <f t="shared" si="173"/>
        <v>201541222</v>
      </c>
      <c r="G1834">
        <f t="shared" si="174"/>
        <v>12.778280542986419</v>
      </c>
      <c r="H1834">
        <v>0.02</v>
      </c>
      <c r="I1834">
        <v>0.57999999999999996</v>
      </c>
      <c r="J1834">
        <v>1031</v>
      </c>
      <c r="K1834">
        <v>3</v>
      </c>
    </row>
    <row r="1835" spans="1:11" x14ac:dyDescent="0.25">
      <c r="A1835" s="1">
        <v>42116.504861111112</v>
      </c>
      <c r="B1835" s="3">
        <f t="shared" si="169"/>
        <v>2015</v>
      </c>
      <c r="C1835" s="3">
        <f t="shared" si="170"/>
        <v>4</v>
      </c>
      <c r="D1835" s="3">
        <f t="shared" si="171"/>
        <v>12</v>
      </c>
      <c r="E1835" s="3">
        <f t="shared" si="172"/>
        <v>22</v>
      </c>
      <c r="F1835" s="3" t="str">
        <f t="shared" si="173"/>
        <v>201541222</v>
      </c>
      <c r="G1835">
        <f t="shared" si="174"/>
        <v>12.791855203619903</v>
      </c>
      <c r="H1835">
        <v>0.02</v>
      </c>
      <c r="I1835">
        <v>0.57999999999999996</v>
      </c>
      <c r="J1835">
        <v>1031</v>
      </c>
      <c r="K1835">
        <v>3</v>
      </c>
    </row>
    <row r="1836" spans="1:11" x14ac:dyDescent="0.25">
      <c r="A1836" s="1">
        <v>42116.505555555559</v>
      </c>
      <c r="B1836" s="3">
        <f t="shared" si="169"/>
        <v>2015</v>
      </c>
      <c r="C1836" s="3">
        <f t="shared" si="170"/>
        <v>4</v>
      </c>
      <c r="D1836" s="3">
        <f t="shared" si="171"/>
        <v>12</v>
      </c>
      <c r="E1836" s="3">
        <f t="shared" si="172"/>
        <v>22</v>
      </c>
      <c r="F1836" s="3" t="str">
        <f t="shared" si="173"/>
        <v>201541222</v>
      </c>
      <c r="G1836">
        <f t="shared" si="174"/>
        <v>12.805429864253387</v>
      </c>
      <c r="H1836">
        <v>0.02</v>
      </c>
      <c r="I1836">
        <v>0.57999999999999996</v>
      </c>
      <c r="J1836">
        <v>1031</v>
      </c>
      <c r="K1836">
        <v>3</v>
      </c>
    </row>
    <row r="1837" spans="1:11" x14ac:dyDescent="0.25">
      <c r="A1837" s="1">
        <v>42116.506249999999</v>
      </c>
      <c r="B1837" s="3">
        <f t="shared" si="169"/>
        <v>2015</v>
      </c>
      <c r="C1837" s="3">
        <f t="shared" si="170"/>
        <v>4</v>
      </c>
      <c r="D1837" s="3">
        <f t="shared" si="171"/>
        <v>12</v>
      </c>
      <c r="E1837" s="3">
        <f t="shared" si="172"/>
        <v>22</v>
      </c>
      <c r="F1837" s="3" t="str">
        <f t="shared" si="173"/>
        <v>201541222</v>
      </c>
      <c r="G1837">
        <f t="shared" si="174"/>
        <v>12.819004524886871</v>
      </c>
      <c r="H1837">
        <v>0.02</v>
      </c>
      <c r="I1837">
        <v>0.57999999999999996</v>
      </c>
      <c r="J1837">
        <v>1031</v>
      </c>
      <c r="K1837">
        <v>3</v>
      </c>
    </row>
    <row r="1838" spans="1:11" x14ac:dyDescent="0.25">
      <c r="A1838" s="1">
        <v>42116.506944444445</v>
      </c>
      <c r="B1838" s="3">
        <f t="shared" si="169"/>
        <v>2015</v>
      </c>
      <c r="C1838" s="3">
        <f t="shared" si="170"/>
        <v>4</v>
      </c>
      <c r="D1838" s="3">
        <f t="shared" si="171"/>
        <v>12</v>
      </c>
      <c r="E1838" s="3">
        <f t="shared" si="172"/>
        <v>22</v>
      </c>
      <c r="F1838" s="3" t="str">
        <f t="shared" si="173"/>
        <v>201541222</v>
      </c>
      <c r="G1838">
        <f t="shared" si="174"/>
        <v>12.832579185520355</v>
      </c>
      <c r="H1838">
        <v>0.02</v>
      </c>
      <c r="I1838">
        <v>0.57999999999999996</v>
      </c>
      <c r="J1838">
        <v>1031</v>
      </c>
      <c r="K1838">
        <v>3</v>
      </c>
    </row>
    <row r="1839" spans="1:11" x14ac:dyDescent="0.25">
      <c r="A1839" s="1">
        <v>42116.507638888892</v>
      </c>
      <c r="B1839" s="3">
        <f t="shared" si="169"/>
        <v>2015</v>
      </c>
      <c r="C1839" s="3">
        <f t="shared" si="170"/>
        <v>4</v>
      </c>
      <c r="D1839" s="3">
        <f t="shared" si="171"/>
        <v>12</v>
      </c>
      <c r="E1839" s="3">
        <f t="shared" si="172"/>
        <v>22</v>
      </c>
      <c r="F1839" s="3" t="str">
        <f t="shared" si="173"/>
        <v>201541222</v>
      </c>
      <c r="G1839">
        <f t="shared" si="174"/>
        <v>12.84615384615384</v>
      </c>
      <c r="H1839">
        <v>0.02</v>
      </c>
      <c r="I1839">
        <v>0.57999999999999996</v>
      </c>
      <c r="J1839">
        <v>1031</v>
      </c>
      <c r="K1839">
        <v>3</v>
      </c>
    </row>
    <row r="1840" spans="1:11" x14ac:dyDescent="0.25">
      <c r="A1840" s="1">
        <v>42116.508333333331</v>
      </c>
      <c r="B1840" s="3">
        <f t="shared" si="169"/>
        <v>2015</v>
      </c>
      <c r="C1840" s="3">
        <f t="shared" si="170"/>
        <v>4</v>
      </c>
      <c r="D1840" s="3">
        <f t="shared" si="171"/>
        <v>12</v>
      </c>
      <c r="E1840" s="3">
        <f t="shared" si="172"/>
        <v>22</v>
      </c>
      <c r="F1840" s="3" t="str">
        <f t="shared" si="173"/>
        <v>201541222</v>
      </c>
      <c r="G1840">
        <f t="shared" si="174"/>
        <v>12.859728506787324</v>
      </c>
      <c r="H1840">
        <v>0.02</v>
      </c>
      <c r="I1840">
        <v>0.57999999999999996</v>
      </c>
      <c r="J1840">
        <v>1031</v>
      </c>
      <c r="K1840">
        <v>3</v>
      </c>
    </row>
    <row r="1841" spans="1:11" x14ac:dyDescent="0.25">
      <c r="A1841" s="1">
        <v>42116.509027777778</v>
      </c>
      <c r="B1841" s="3">
        <f t="shared" si="169"/>
        <v>2015</v>
      </c>
      <c r="C1841" s="3">
        <f t="shared" si="170"/>
        <v>4</v>
      </c>
      <c r="D1841" s="3">
        <f t="shared" si="171"/>
        <v>12</v>
      </c>
      <c r="E1841" s="3">
        <f t="shared" si="172"/>
        <v>22</v>
      </c>
      <c r="F1841" s="3" t="str">
        <f t="shared" si="173"/>
        <v>201541222</v>
      </c>
      <c r="G1841">
        <f t="shared" si="174"/>
        <v>12.873303167420808</v>
      </c>
      <c r="H1841">
        <v>0.02</v>
      </c>
      <c r="I1841">
        <v>0.57999999999999996</v>
      </c>
      <c r="J1841">
        <v>1031</v>
      </c>
      <c r="K1841">
        <v>3</v>
      </c>
    </row>
    <row r="1842" spans="1:11" x14ac:dyDescent="0.25">
      <c r="A1842" s="1">
        <v>42116.509722222225</v>
      </c>
      <c r="B1842" s="3">
        <f t="shared" si="169"/>
        <v>2015</v>
      </c>
      <c r="C1842" s="3">
        <f t="shared" si="170"/>
        <v>4</v>
      </c>
      <c r="D1842" s="3">
        <f t="shared" si="171"/>
        <v>12</v>
      </c>
      <c r="E1842" s="3">
        <f t="shared" si="172"/>
        <v>22</v>
      </c>
      <c r="F1842" s="3" t="str">
        <f t="shared" si="173"/>
        <v>201541222</v>
      </c>
      <c r="G1842">
        <f t="shared" si="174"/>
        <v>12.886877828054292</v>
      </c>
      <c r="H1842">
        <v>0.02</v>
      </c>
      <c r="I1842">
        <v>0.57999999999999996</v>
      </c>
      <c r="J1842">
        <v>1031</v>
      </c>
      <c r="K1842">
        <v>3</v>
      </c>
    </row>
    <row r="1843" spans="1:11" x14ac:dyDescent="0.25">
      <c r="A1843" s="1">
        <v>42116.510416666664</v>
      </c>
      <c r="B1843" s="3">
        <f t="shared" si="169"/>
        <v>2015</v>
      </c>
      <c r="C1843" s="3">
        <f t="shared" si="170"/>
        <v>4</v>
      </c>
      <c r="D1843" s="3">
        <f t="shared" si="171"/>
        <v>12</v>
      </c>
      <c r="E1843" s="3">
        <f t="shared" si="172"/>
        <v>22</v>
      </c>
      <c r="F1843" s="3" t="str">
        <f t="shared" si="173"/>
        <v>201541222</v>
      </c>
      <c r="G1843">
        <f t="shared" si="174"/>
        <v>12.900452488687776</v>
      </c>
      <c r="H1843">
        <v>0.02</v>
      </c>
      <c r="I1843">
        <v>0.57999999999999996</v>
      </c>
      <c r="J1843">
        <v>1031</v>
      </c>
      <c r="K1843">
        <v>3</v>
      </c>
    </row>
    <row r="1844" spans="1:11" x14ac:dyDescent="0.25">
      <c r="A1844" s="1">
        <v>42116.511111111111</v>
      </c>
      <c r="B1844" s="3">
        <f t="shared" si="169"/>
        <v>2015</v>
      </c>
      <c r="C1844" s="3">
        <f t="shared" si="170"/>
        <v>4</v>
      </c>
      <c r="D1844" s="3">
        <f t="shared" si="171"/>
        <v>12</v>
      </c>
      <c r="E1844" s="3">
        <f t="shared" si="172"/>
        <v>22</v>
      </c>
      <c r="F1844" s="3" t="str">
        <f t="shared" si="173"/>
        <v>201541222</v>
      </c>
      <c r="G1844">
        <f t="shared" si="174"/>
        <v>12.91402714932126</v>
      </c>
      <c r="H1844">
        <v>0.02</v>
      </c>
      <c r="I1844">
        <v>0.57999999999999996</v>
      </c>
      <c r="J1844">
        <v>1031</v>
      </c>
      <c r="K1844">
        <v>3</v>
      </c>
    </row>
    <row r="1845" spans="1:11" x14ac:dyDescent="0.25">
      <c r="A1845" s="1">
        <v>42116.511805555558</v>
      </c>
      <c r="B1845" s="3">
        <f t="shared" si="169"/>
        <v>2015</v>
      </c>
      <c r="C1845" s="3">
        <f t="shared" si="170"/>
        <v>4</v>
      </c>
      <c r="D1845" s="3">
        <f t="shared" si="171"/>
        <v>12</v>
      </c>
      <c r="E1845" s="3">
        <f t="shared" si="172"/>
        <v>22</v>
      </c>
      <c r="F1845" s="3" t="str">
        <f t="shared" si="173"/>
        <v>201541222</v>
      </c>
      <c r="G1845">
        <f t="shared" si="174"/>
        <v>12.927601809954744</v>
      </c>
      <c r="H1845">
        <v>0.02</v>
      </c>
      <c r="I1845">
        <v>0.57999999999999996</v>
      </c>
      <c r="J1845">
        <v>1031</v>
      </c>
      <c r="K1845">
        <v>3</v>
      </c>
    </row>
    <row r="1846" spans="1:11" x14ac:dyDescent="0.25">
      <c r="A1846" s="1">
        <v>42116.512499999997</v>
      </c>
      <c r="B1846" s="3">
        <f t="shared" si="169"/>
        <v>2015</v>
      </c>
      <c r="C1846" s="3">
        <f t="shared" si="170"/>
        <v>4</v>
      </c>
      <c r="D1846" s="3">
        <f t="shared" si="171"/>
        <v>12</v>
      </c>
      <c r="E1846" s="3">
        <f t="shared" si="172"/>
        <v>22</v>
      </c>
      <c r="F1846" s="3" t="str">
        <f t="shared" si="173"/>
        <v>201541222</v>
      </c>
      <c r="G1846">
        <f t="shared" si="174"/>
        <v>12.941176470588228</v>
      </c>
      <c r="H1846">
        <v>0.02</v>
      </c>
      <c r="I1846">
        <v>0.57999999999999996</v>
      </c>
      <c r="J1846">
        <v>1031</v>
      </c>
      <c r="K1846">
        <v>3</v>
      </c>
    </row>
    <row r="1847" spans="1:11" x14ac:dyDescent="0.25">
      <c r="A1847" s="1">
        <v>42116.513194444444</v>
      </c>
      <c r="B1847" s="3">
        <f t="shared" si="169"/>
        <v>2015</v>
      </c>
      <c r="C1847" s="3">
        <f t="shared" si="170"/>
        <v>4</v>
      </c>
      <c r="D1847" s="3">
        <f t="shared" si="171"/>
        <v>12</v>
      </c>
      <c r="E1847" s="3">
        <f t="shared" si="172"/>
        <v>22</v>
      </c>
      <c r="F1847" s="3" t="str">
        <f t="shared" si="173"/>
        <v>201541222</v>
      </c>
      <c r="G1847">
        <f t="shared" si="174"/>
        <v>12.954751131221713</v>
      </c>
      <c r="H1847">
        <v>0.02</v>
      </c>
      <c r="I1847">
        <v>0.57999999999999996</v>
      </c>
      <c r="J1847">
        <v>1031</v>
      </c>
      <c r="K1847">
        <v>3</v>
      </c>
    </row>
    <row r="1848" spans="1:11" x14ac:dyDescent="0.25">
      <c r="A1848" s="1">
        <v>42116.513888888891</v>
      </c>
      <c r="B1848" s="3">
        <f t="shared" si="169"/>
        <v>2015</v>
      </c>
      <c r="C1848" s="3">
        <f t="shared" si="170"/>
        <v>4</v>
      </c>
      <c r="D1848" s="3">
        <f t="shared" si="171"/>
        <v>12</v>
      </c>
      <c r="E1848" s="3">
        <f t="shared" si="172"/>
        <v>22</v>
      </c>
      <c r="F1848" s="3" t="str">
        <f t="shared" si="173"/>
        <v>201541222</v>
      </c>
      <c r="G1848">
        <f t="shared" si="174"/>
        <v>12.968325791855197</v>
      </c>
      <c r="H1848">
        <v>0.02</v>
      </c>
      <c r="I1848">
        <v>0.57999999999999996</v>
      </c>
      <c r="J1848">
        <v>1031</v>
      </c>
      <c r="K1848">
        <v>3</v>
      </c>
    </row>
    <row r="1849" spans="1:11" x14ac:dyDescent="0.25">
      <c r="A1849" s="1">
        <v>42116.51458333333</v>
      </c>
      <c r="B1849" s="3">
        <f t="shared" si="169"/>
        <v>2015</v>
      </c>
      <c r="C1849" s="3">
        <f t="shared" si="170"/>
        <v>4</v>
      </c>
      <c r="D1849" s="3">
        <f t="shared" si="171"/>
        <v>12</v>
      </c>
      <c r="E1849" s="3">
        <f t="shared" si="172"/>
        <v>22</v>
      </c>
      <c r="F1849" s="3" t="str">
        <f t="shared" si="173"/>
        <v>201541222</v>
      </c>
      <c r="G1849">
        <f t="shared" si="174"/>
        <v>12.981900452488681</v>
      </c>
      <c r="H1849">
        <v>0.02</v>
      </c>
      <c r="I1849">
        <v>0.57999999999999996</v>
      </c>
      <c r="J1849">
        <v>1031</v>
      </c>
      <c r="K1849">
        <v>3</v>
      </c>
    </row>
    <row r="1850" spans="1:11" x14ac:dyDescent="0.25">
      <c r="A1850" s="1">
        <v>42116.515277777777</v>
      </c>
      <c r="B1850" s="3">
        <f t="shared" si="169"/>
        <v>2015</v>
      </c>
      <c r="C1850" s="3">
        <f t="shared" si="170"/>
        <v>4</v>
      </c>
      <c r="D1850" s="3">
        <f t="shared" si="171"/>
        <v>12</v>
      </c>
      <c r="E1850" s="3">
        <f t="shared" si="172"/>
        <v>22</v>
      </c>
      <c r="F1850" s="3" t="str">
        <f t="shared" si="173"/>
        <v>201541222</v>
      </c>
      <c r="G1850">
        <f t="shared" si="174"/>
        <v>12.995475113122165</v>
      </c>
      <c r="H1850">
        <v>0.02</v>
      </c>
      <c r="I1850">
        <v>0.57999999999999996</v>
      </c>
      <c r="J1850">
        <v>1031</v>
      </c>
      <c r="K1850">
        <v>3</v>
      </c>
    </row>
    <row r="1851" spans="1:11" x14ac:dyDescent="0.25">
      <c r="A1851" s="1">
        <v>42116.515972222223</v>
      </c>
      <c r="B1851" s="3">
        <f t="shared" si="169"/>
        <v>2015</v>
      </c>
      <c r="C1851" s="3">
        <f t="shared" si="170"/>
        <v>4</v>
      </c>
      <c r="D1851" s="3">
        <f t="shared" si="171"/>
        <v>12</v>
      </c>
      <c r="E1851" s="3">
        <f t="shared" si="172"/>
        <v>22</v>
      </c>
      <c r="F1851" s="3" t="str">
        <f t="shared" si="173"/>
        <v>201541222</v>
      </c>
      <c r="G1851">
        <f t="shared" si="174"/>
        <v>13.009049773755649</v>
      </c>
      <c r="H1851">
        <v>0.02</v>
      </c>
      <c r="I1851">
        <v>0.57999999999999996</v>
      </c>
      <c r="J1851">
        <v>1031</v>
      </c>
      <c r="K1851">
        <v>3</v>
      </c>
    </row>
    <row r="1852" spans="1:11" x14ac:dyDescent="0.25">
      <c r="A1852" s="1">
        <v>42116.51666666667</v>
      </c>
      <c r="B1852" s="3">
        <f t="shared" si="169"/>
        <v>2015</v>
      </c>
      <c r="C1852" s="3">
        <f t="shared" si="170"/>
        <v>4</v>
      </c>
      <c r="D1852" s="3">
        <f t="shared" si="171"/>
        <v>12</v>
      </c>
      <c r="E1852" s="3">
        <f t="shared" si="172"/>
        <v>22</v>
      </c>
      <c r="F1852" s="3" t="str">
        <f t="shared" si="173"/>
        <v>201541222</v>
      </c>
      <c r="G1852">
        <f t="shared" si="174"/>
        <v>13.022624434389133</v>
      </c>
      <c r="H1852">
        <v>0.02</v>
      </c>
      <c r="I1852">
        <v>0.57999999999999996</v>
      </c>
      <c r="J1852">
        <v>1031</v>
      </c>
      <c r="K1852">
        <v>3</v>
      </c>
    </row>
    <row r="1853" spans="1:11" x14ac:dyDescent="0.25">
      <c r="A1853" s="1">
        <v>42116.517361111109</v>
      </c>
      <c r="B1853" s="3">
        <f t="shared" si="169"/>
        <v>2015</v>
      </c>
      <c r="C1853" s="3">
        <f t="shared" si="170"/>
        <v>4</v>
      </c>
      <c r="D1853" s="3">
        <f t="shared" si="171"/>
        <v>12</v>
      </c>
      <c r="E1853" s="3">
        <f t="shared" si="172"/>
        <v>22</v>
      </c>
      <c r="F1853" s="3" t="str">
        <f t="shared" si="173"/>
        <v>201541222</v>
      </c>
      <c r="G1853">
        <f t="shared" si="174"/>
        <v>13.036199095022617</v>
      </c>
      <c r="H1853">
        <v>0.02</v>
      </c>
      <c r="I1853">
        <v>0.57999999999999996</v>
      </c>
      <c r="J1853">
        <v>1031</v>
      </c>
      <c r="K1853">
        <v>3</v>
      </c>
    </row>
    <row r="1854" spans="1:11" x14ac:dyDescent="0.25">
      <c r="A1854" s="1">
        <v>42116.518055555556</v>
      </c>
      <c r="B1854" s="3">
        <f t="shared" si="169"/>
        <v>2015</v>
      </c>
      <c r="C1854" s="3">
        <f t="shared" si="170"/>
        <v>4</v>
      </c>
      <c r="D1854" s="3">
        <f t="shared" si="171"/>
        <v>12</v>
      </c>
      <c r="E1854" s="3">
        <f t="shared" si="172"/>
        <v>22</v>
      </c>
      <c r="F1854" s="3" t="str">
        <f t="shared" si="173"/>
        <v>201541222</v>
      </c>
      <c r="G1854">
        <f t="shared" si="174"/>
        <v>13.049773755656101</v>
      </c>
      <c r="H1854">
        <v>0.02</v>
      </c>
      <c r="I1854">
        <v>0.57999999999999996</v>
      </c>
      <c r="J1854">
        <v>1031</v>
      </c>
      <c r="K1854">
        <v>3</v>
      </c>
    </row>
    <row r="1855" spans="1:11" x14ac:dyDescent="0.25">
      <c r="A1855" s="1">
        <v>42116.518750000003</v>
      </c>
      <c r="B1855" s="3">
        <f t="shared" si="169"/>
        <v>2015</v>
      </c>
      <c r="C1855" s="3">
        <f t="shared" si="170"/>
        <v>4</v>
      </c>
      <c r="D1855" s="3">
        <f t="shared" si="171"/>
        <v>12</v>
      </c>
      <c r="E1855" s="3">
        <f t="shared" si="172"/>
        <v>22</v>
      </c>
      <c r="F1855" s="3" t="str">
        <f t="shared" si="173"/>
        <v>201541222</v>
      </c>
      <c r="G1855">
        <f t="shared" si="174"/>
        <v>13.063348416289585</v>
      </c>
      <c r="H1855">
        <v>0.02</v>
      </c>
      <c r="I1855">
        <v>0.57999999999999996</v>
      </c>
      <c r="J1855">
        <v>1031</v>
      </c>
      <c r="K1855">
        <v>3</v>
      </c>
    </row>
    <row r="1856" spans="1:11" x14ac:dyDescent="0.25">
      <c r="A1856" s="1">
        <v>42116.519444444442</v>
      </c>
      <c r="B1856" s="3">
        <f t="shared" si="169"/>
        <v>2015</v>
      </c>
      <c r="C1856" s="3">
        <f t="shared" si="170"/>
        <v>4</v>
      </c>
      <c r="D1856" s="3">
        <f t="shared" si="171"/>
        <v>12</v>
      </c>
      <c r="E1856" s="3">
        <f t="shared" si="172"/>
        <v>22</v>
      </c>
      <c r="F1856" s="3" t="str">
        <f t="shared" si="173"/>
        <v>201541222</v>
      </c>
      <c r="G1856">
        <f t="shared" si="174"/>
        <v>13.07692307692307</v>
      </c>
      <c r="H1856">
        <v>0.02</v>
      </c>
      <c r="I1856">
        <v>0.57999999999999996</v>
      </c>
      <c r="J1856">
        <v>1031</v>
      </c>
      <c r="K1856">
        <v>3</v>
      </c>
    </row>
    <row r="1857" spans="1:11" x14ac:dyDescent="0.25">
      <c r="A1857" s="1">
        <v>42116.520138888889</v>
      </c>
      <c r="B1857" s="3">
        <f t="shared" si="169"/>
        <v>2015</v>
      </c>
      <c r="C1857" s="3">
        <f t="shared" si="170"/>
        <v>4</v>
      </c>
      <c r="D1857" s="3">
        <f t="shared" si="171"/>
        <v>12</v>
      </c>
      <c r="E1857" s="3">
        <f t="shared" si="172"/>
        <v>22</v>
      </c>
      <c r="F1857" s="3" t="str">
        <f t="shared" si="173"/>
        <v>201541222</v>
      </c>
      <c r="G1857">
        <f t="shared" si="174"/>
        <v>13.090497737556554</v>
      </c>
      <c r="H1857">
        <v>0.02</v>
      </c>
      <c r="I1857">
        <v>0.57999999999999996</v>
      </c>
      <c r="J1857">
        <v>1031</v>
      </c>
      <c r="K1857">
        <v>3</v>
      </c>
    </row>
    <row r="1858" spans="1:11" x14ac:dyDescent="0.25">
      <c r="A1858" s="1">
        <v>42116.520833333336</v>
      </c>
      <c r="B1858" s="3">
        <f t="shared" si="169"/>
        <v>2015</v>
      </c>
      <c r="C1858" s="3">
        <f t="shared" si="170"/>
        <v>4</v>
      </c>
      <c r="D1858" s="3">
        <f t="shared" si="171"/>
        <v>12</v>
      </c>
      <c r="E1858" s="3">
        <f t="shared" si="172"/>
        <v>22</v>
      </c>
      <c r="F1858" s="3" t="str">
        <f t="shared" si="173"/>
        <v>201541222</v>
      </c>
      <c r="G1858">
        <f t="shared" si="174"/>
        <v>13.104072398190038</v>
      </c>
      <c r="H1858">
        <v>0.02</v>
      </c>
      <c r="I1858">
        <v>0.57999999999999996</v>
      </c>
      <c r="J1858">
        <v>1031</v>
      </c>
      <c r="K1858">
        <v>3</v>
      </c>
    </row>
    <row r="1859" spans="1:11" x14ac:dyDescent="0.25">
      <c r="A1859" s="1">
        <v>42116.521527777775</v>
      </c>
      <c r="B1859" s="3">
        <f t="shared" ref="B1859:B1922" si="175">YEAR(A1859)</f>
        <v>2015</v>
      </c>
      <c r="C1859" s="3">
        <f t="shared" ref="C1859:C1922" si="176">MONTH(A1859)</f>
        <v>4</v>
      </c>
      <c r="D1859" s="3">
        <f t="shared" ref="D1859:D1922" si="177">HOUR(A1859)</f>
        <v>12</v>
      </c>
      <c r="E1859" s="3">
        <f t="shared" ref="E1859:E1922" si="178">DAY(A1859)</f>
        <v>22</v>
      </c>
      <c r="F1859" s="3" t="str">
        <f t="shared" ref="F1859:F1922" si="179">B1859&amp;C1859&amp;D1859&amp;E1859</f>
        <v>201541222</v>
      </c>
      <c r="G1859">
        <f t="shared" si="174"/>
        <v>13.117647058823522</v>
      </c>
      <c r="H1859">
        <v>0.02</v>
      </c>
      <c r="I1859">
        <v>0.57999999999999996</v>
      </c>
      <c r="J1859">
        <v>1031</v>
      </c>
      <c r="K1859">
        <v>3</v>
      </c>
    </row>
    <row r="1860" spans="1:11" x14ac:dyDescent="0.25">
      <c r="A1860" s="1">
        <v>42116.522222222222</v>
      </c>
      <c r="B1860" s="3">
        <f t="shared" si="175"/>
        <v>2015</v>
      </c>
      <c r="C1860" s="3">
        <f t="shared" si="176"/>
        <v>4</v>
      </c>
      <c r="D1860" s="3">
        <f t="shared" si="177"/>
        <v>12</v>
      </c>
      <c r="E1860" s="3">
        <f t="shared" si="178"/>
        <v>22</v>
      </c>
      <c r="F1860" s="3" t="str">
        <f t="shared" si="179"/>
        <v>201541222</v>
      </c>
      <c r="G1860">
        <f t="shared" si="174"/>
        <v>13.131221719457006</v>
      </c>
      <c r="H1860">
        <v>0.02</v>
      </c>
      <c r="I1860">
        <v>0.57999999999999996</v>
      </c>
      <c r="J1860">
        <v>1031</v>
      </c>
      <c r="K1860">
        <v>3</v>
      </c>
    </row>
    <row r="1861" spans="1:11" x14ac:dyDescent="0.25">
      <c r="A1861" s="1">
        <v>42116.522916666669</v>
      </c>
      <c r="B1861" s="3">
        <f t="shared" si="175"/>
        <v>2015</v>
      </c>
      <c r="C1861" s="3">
        <f t="shared" si="176"/>
        <v>4</v>
      </c>
      <c r="D1861" s="3">
        <f t="shared" si="177"/>
        <v>12</v>
      </c>
      <c r="E1861" s="3">
        <f t="shared" si="178"/>
        <v>22</v>
      </c>
      <c r="F1861" s="3" t="str">
        <f t="shared" si="179"/>
        <v>201541222</v>
      </c>
      <c r="G1861">
        <f t="shared" si="174"/>
        <v>13.14479638009049</v>
      </c>
      <c r="H1861">
        <v>0.02</v>
      </c>
      <c r="I1861">
        <v>0.57999999999999996</v>
      </c>
      <c r="J1861">
        <v>1031</v>
      </c>
      <c r="K1861">
        <v>3</v>
      </c>
    </row>
    <row r="1862" spans="1:11" x14ac:dyDescent="0.25">
      <c r="A1862" s="1">
        <v>42116.523611111108</v>
      </c>
      <c r="B1862" s="3">
        <f t="shared" si="175"/>
        <v>2015</v>
      </c>
      <c r="C1862" s="3">
        <f t="shared" si="176"/>
        <v>4</v>
      </c>
      <c r="D1862" s="3">
        <f t="shared" si="177"/>
        <v>12</v>
      </c>
      <c r="E1862" s="3">
        <f t="shared" si="178"/>
        <v>22</v>
      </c>
      <c r="F1862" s="3" t="str">
        <f t="shared" si="179"/>
        <v>201541222</v>
      </c>
      <c r="G1862">
        <f t="shared" si="174"/>
        <v>13.158371040723974</v>
      </c>
      <c r="H1862">
        <v>0.02</v>
      </c>
      <c r="I1862">
        <v>0.57999999999999996</v>
      </c>
      <c r="J1862">
        <v>1031</v>
      </c>
      <c r="K1862">
        <v>3</v>
      </c>
    </row>
    <row r="1863" spans="1:11" x14ac:dyDescent="0.25">
      <c r="A1863" s="1">
        <v>42116.524305555555</v>
      </c>
      <c r="B1863" s="3">
        <f t="shared" si="175"/>
        <v>2015</v>
      </c>
      <c r="C1863" s="3">
        <f t="shared" si="176"/>
        <v>4</v>
      </c>
      <c r="D1863" s="3">
        <f t="shared" si="177"/>
        <v>12</v>
      </c>
      <c r="E1863" s="3">
        <f t="shared" si="178"/>
        <v>22</v>
      </c>
      <c r="F1863" s="3" t="str">
        <f t="shared" si="179"/>
        <v>201541222</v>
      </c>
      <c r="G1863">
        <f t="shared" si="174"/>
        <v>13.171945701357458</v>
      </c>
      <c r="H1863">
        <v>0.02</v>
      </c>
      <c r="I1863">
        <v>0.57999999999999996</v>
      </c>
      <c r="J1863">
        <v>1031</v>
      </c>
      <c r="K1863">
        <v>3</v>
      </c>
    </row>
    <row r="1864" spans="1:11" x14ac:dyDescent="0.25">
      <c r="A1864" s="1">
        <v>42116.525000000001</v>
      </c>
      <c r="B1864" s="3">
        <f t="shared" si="175"/>
        <v>2015</v>
      </c>
      <c r="C1864" s="3">
        <f t="shared" si="176"/>
        <v>4</v>
      </c>
      <c r="D1864" s="3">
        <f t="shared" si="177"/>
        <v>12</v>
      </c>
      <c r="E1864" s="3">
        <f t="shared" si="178"/>
        <v>22</v>
      </c>
      <c r="F1864" s="3" t="str">
        <f t="shared" si="179"/>
        <v>201541222</v>
      </c>
      <c r="G1864">
        <f t="shared" si="174"/>
        <v>13.185520361990942</v>
      </c>
      <c r="H1864">
        <v>0.02</v>
      </c>
      <c r="I1864">
        <v>0.57999999999999996</v>
      </c>
      <c r="J1864">
        <v>1031</v>
      </c>
      <c r="K1864">
        <v>3</v>
      </c>
    </row>
    <row r="1865" spans="1:11" x14ac:dyDescent="0.25">
      <c r="A1865" s="1">
        <v>42116.525694444441</v>
      </c>
      <c r="B1865" s="3">
        <f t="shared" si="175"/>
        <v>2015</v>
      </c>
      <c r="C1865" s="3">
        <f t="shared" si="176"/>
        <v>4</v>
      </c>
      <c r="D1865" s="3">
        <f t="shared" si="177"/>
        <v>12</v>
      </c>
      <c r="E1865" s="3">
        <f t="shared" si="178"/>
        <v>22</v>
      </c>
      <c r="F1865" s="3" t="str">
        <f t="shared" si="179"/>
        <v>201541222</v>
      </c>
      <c r="G1865">
        <f t="shared" si="174"/>
        <v>13.199095022624427</v>
      </c>
      <c r="H1865">
        <v>0.02</v>
      </c>
      <c r="I1865">
        <v>0.57999999999999996</v>
      </c>
      <c r="J1865">
        <v>1031</v>
      </c>
      <c r="K1865">
        <v>3</v>
      </c>
    </row>
    <row r="1866" spans="1:11" x14ac:dyDescent="0.25">
      <c r="A1866" s="1">
        <v>42116.526388888888</v>
      </c>
      <c r="B1866" s="3">
        <f t="shared" si="175"/>
        <v>2015</v>
      </c>
      <c r="C1866" s="3">
        <f t="shared" si="176"/>
        <v>4</v>
      </c>
      <c r="D1866" s="3">
        <f t="shared" si="177"/>
        <v>12</v>
      </c>
      <c r="E1866" s="3">
        <f t="shared" si="178"/>
        <v>22</v>
      </c>
      <c r="F1866" s="3" t="str">
        <f t="shared" si="179"/>
        <v>201541222</v>
      </c>
      <c r="G1866">
        <f t="shared" si="174"/>
        <v>13.212669683257911</v>
      </c>
      <c r="H1866">
        <v>0.02</v>
      </c>
      <c r="I1866">
        <v>0.57999999999999996</v>
      </c>
      <c r="J1866">
        <v>1031</v>
      </c>
      <c r="K1866">
        <v>3</v>
      </c>
    </row>
    <row r="1867" spans="1:11" x14ac:dyDescent="0.25">
      <c r="A1867" s="1">
        <v>42116.527083333334</v>
      </c>
      <c r="B1867" s="3">
        <f t="shared" si="175"/>
        <v>2015</v>
      </c>
      <c r="C1867" s="3">
        <f t="shared" si="176"/>
        <v>4</v>
      </c>
      <c r="D1867" s="3">
        <f t="shared" si="177"/>
        <v>12</v>
      </c>
      <c r="E1867" s="3">
        <f t="shared" si="178"/>
        <v>22</v>
      </c>
      <c r="F1867" s="3" t="str">
        <f t="shared" si="179"/>
        <v>201541222</v>
      </c>
      <c r="G1867">
        <f t="shared" si="174"/>
        <v>13.226244343891395</v>
      </c>
      <c r="H1867">
        <v>0.02</v>
      </c>
      <c r="I1867">
        <v>0.57999999999999996</v>
      </c>
      <c r="J1867">
        <v>1031</v>
      </c>
      <c r="K1867">
        <v>3</v>
      </c>
    </row>
    <row r="1868" spans="1:11" x14ac:dyDescent="0.25">
      <c r="A1868" s="1">
        <v>42116.527777777781</v>
      </c>
      <c r="B1868" s="3">
        <f t="shared" si="175"/>
        <v>2015</v>
      </c>
      <c r="C1868" s="3">
        <f t="shared" si="176"/>
        <v>4</v>
      </c>
      <c r="D1868" s="3">
        <f t="shared" si="177"/>
        <v>12</v>
      </c>
      <c r="E1868" s="3">
        <f t="shared" si="178"/>
        <v>22</v>
      </c>
      <c r="F1868" s="3" t="str">
        <f t="shared" si="179"/>
        <v>201541222</v>
      </c>
      <c r="G1868">
        <f t="shared" si="174"/>
        <v>13.239819004524879</v>
      </c>
      <c r="H1868">
        <v>0.02</v>
      </c>
      <c r="I1868">
        <v>0.57999999999999996</v>
      </c>
      <c r="J1868">
        <v>1031</v>
      </c>
      <c r="K1868">
        <v>3</v>
      </c>
    </row>
    <row r="1869" spans="1:11" x14ac:dyDescent="0.25">
      <c r="A1869" s="1">
        <v>42116.52847222222</v>
      </c>
      <c r="B1869" s="3">
        <f t="shared" si="175"/>
        <v>2015</v>
      </c>
      <c r="C1869" s="3">
        <f t="shared" si="176"/>
        <v>4</v>
      </c>
      <c r="D1869" s="3">
        <f t="shared" si="177"/>
        <v>12</v>
      </c>
      <c r="E1869" s="3">
        <f t="shared" si="178"/>
        <v>22</v>
      </c>
      <c r="F1869" s="3" t="str">
        <f t="shared" si="179"/>
        <v>201541222</v>
      </c>
      <c r="G1869">
        <f t="shared" si="174"/>
        <v>13.253393665158363</v>
      </c>
      <c r="H1869">
        <v>0.02</v>
      </c>
      <c r="I1869">
        <v>0.57999999999999996</v>
      </c>
      <c r="J1869">
        <v>1031</v>
      </c>
      <c r="K1869">
        <v>3</v>
      </c>
    </row>
    <row r="1870" spans="1:11" x14ac:dyDescent="0.25">
      <c r="A1870" s="1">
        <v>42116.529166666667</v>
      </c>
      <c r="B1870" s="3">
        <f t="shared" si="175"/>
        <v>2015</v>
      </c>
      <c r="C1870" s="3">
        <f t="shared" si="176"/>
        <v>4</v>
      </c>
      <c r="D1870" s="3">
        <f t="shared" si="177"/>
        <v>12</v>
      </c>
      <c r="E1870" s="3">
        <f t="shared" si="178"/>
        <v>22</v>
      </c>
      <c r="F1870" s="3" t="str">
        <f t="shared" si="179"/>
        <v>201541222</v>
      </c>
      <c r="G1870">
        <f t="shared" si="174"/>
        <v>13.266968325791847</v>
      </c>
      <c r="H1870">
        <v>0.02</v>
      </c>
      <c r="I1870">
        <v>0.57999999999999996</v>
      </c>
      <c r="J1870">
        <v>1031</v>
      </c>
      <c r="K1870">
        <v>3</v>
      </c>
    </row>
    <row r="1871" spans="1:11" x14ac:dyDescent="0.25">
      <c r="A1871" s="1">
        <v>42116.529861111114</v>
      </c>
      <c r="B1871" s="3">
        <f t="shared" si="175"/>
        <v>2015</v>
      </c>
      <c r="C1871" s="3">
        <f t="shared" si="176"/>
        <v>4</v>
      </c>
      <c r="D1871" s="3">
        <f t="shared" si="177"/>
        <v>12</v>
      </c>
      <c r="E1871" s="3">
        <f t="shared" si="178"/>
        <v>22</v>
      </c>
      <c r="F1871" s="3" t="str">
        <f t="shared" si="179"/>
        <v>201541222</v>
      </c>
      <c r="G1871">
        <f t="shared" si="174"/>
        <v>13.280542986425331</v>
      </c>
      <c r="H1871">
        <v>0.02</v>
      </c>
      <c r="I1871">
        <v>0.57999999999999996</v>
      </c>
      <c r="J1871">
        <v>1031</v>
      </c>
      <c r="K1871">
        <v>3</v>
      </c>
    </row>
    <row r="1872" spans="1:11" x14ac:dyDescent="0.25">
      <c r="A1872" s="1">
        <v>42116.530555555553</v>
      </c>
      <c r="B1872" s="3">
        <f t="shared" si="175"/>
        <v>2015</v>
      </c>
      <c r="C1872" s="3">
        <f t="shared" si="176"/>
        <v>4</v>
      </c>
      <c r="D1872" s="3">
        <f t="shared" si="177"/>
        <v>12</v>
      </c>
      <c r="E1872" s="3">
        <f t="shared" si="178"/>
        <v>22</v>
      </c>
      <c r="F1872" s="3" t="str">
        <f t="shared" si="179"/>
        <v>201541222</v>
      </c>
      <c r="G1872">
        <f t="shared" si="174"/>
        <v>13.294117647058815</v>
      </c>
      <c r="H1872">
        <v>0.02</v>
      </c>
      <c r="I1872">
        <v>0.57999999999999996</v>
      </c>
      <c r="J1872">
        <v>1031</v>
      </c>
      <c r="K1872">
        <v>3</v>
      </c>
    </row>
    <row r="1873" spans="1:11" x14ac:dyDescent="0.25">
      <c r="A1873" s="1">
        <v>42116.53125</v>
      </c>
      <c r="B1873" s="3">
        <f t="shared" si="175"/>
        <v>2015</v>
      </c>
      <c r="C1873" s="3">
        <f t="shared" si="176"/>
        <v>4</v>
      </c>
      <c r="D1873" s="3">
        <f t="shared" si="177"/>
        <v>12</v>
      </c>
      <c r="E1873" s="3">
        <f t="shared" si="178"/>
        <v>22</v>
      </c>
      <c r="F1873" s="3" t="str">
        <f t="shared" si="179"/>
        <v>201541222</v>
      </c>
      <c r="G1873">
        <f t="shared" si="174"/>
        <v>13.307692307692299</v>
      </c>
      <c r="H1873">
        <v>0.02</v>
      </c>
      <c r="I1873">
        <v>0.57999999999999996</v>
      </c>
      <c r="J1873">
        <v>1031</v>
      </c>
      <c r="K1873">
        <v>3</v>
      </c>
    </row>
    <row r="1874" spans="1:11" x14ac:dyDescent="0.25">
      <c r="A1874" s="1">
        <v>42116.531944444447</v>
      </c>
      <c r="B1874" s="3">
        <f t="shared" si="175"/>
        <v>2015</v>
      </c>
      <c r="C1874" s="3">
        <f t="shared" si="176"/>
        <v>4</v>
      </c>
      <c r="D1874" s="3">
        <f t="shared" si="177"/>
        <v>12</v>
      </c>
      <c r="E1874" s="3">
        <f t="shared" si="178"/>
        <v>22</v>
      </c>
      <c r="F1874" s="3" t="str">
        <f t="shared" si="179"/>
        <v>201541222</v>
      </c>
      <c r="G1874">
        <f t="shared" si="174"/>
        <v>13.321266968325784</v>
      </c>
      <c r="H1874">
        <v>0.02</v>
      </c>
      <c r="I1874">
        <v>0.57999999999999996</v>
      </c>
      <c r="J1874">
        <v>1031</v>
      </c>
      <c r="K1874">
        <v>3</v>
      </c>
    </row>
    <row r="1875" spans="1:11" x14ac:dyDescent="0.25">
      <c r="A1875" s="1">
        <v>42116.532638888886</v>
      </c>
      <c r="B1875" s="3">
        <f t="shared" si="175"/>
        <v>2015</v>
      </c>
      <c r="C1875" s="3">
        <f t="shared" si="176"/>
        <v>4</v>
      </c>
      <c r="D1875" s="3">
        <f t="shared" si="177"/>
        <v>12</v>
      </c>
      <c r="E1875" s="3">
        <f t="shared" si="178"/>
        <v>22</v>
      </c>
      <c r="F1875" s="3" t="str">
        <f t="shared" si="179"/>
        <v>201541222</v>
      </c>
      <c r="G1875">
        <f t="shared" si="174"/>
        <v>13.334841628959268</v>
      </c>
      <c r="H1875">
        <v>0.02</v>
      </c>
      <c r="I1875">
        <v>0.57999999999999996</v>
      </c>
      <c r="J1875">
        <v>1031</v>
      </c>
      <c r="K1875">
        <v>3</v>
      </c>
    </row>
    <row r="1876" spans="1:11" x14ac:dyDescent="0.25">
      <c r="A1876" s="1">
        <v>42116.533333333333</v>
      </c>
      <c r="B1876" s="3">
        <f t="shared" si="175"/>
        <v>2015</v>
      </c>
      <c r="C1876" s="3">
        <f t="shared" si="176"/>
        <v>4</v>
      </c>
      <c r="D1876" s="3">
        <f t="shared" si="177"/>
        <v>12</v>
      </c>
      <c r="E1876" s="3">
        <f t="shared" si="178"/>
        <v>22</v>
      </c>
      <c r="F1876" s="3" t="str">
        <f t="shared" si="179"/>
        <v>201541222</v>
      </c>
      <c r="G1876">
        <f t="shared" si="174"/>
        <v>13.348416289592752</v>
      </c>
      <c r="H1876">
        <v>0.02</v>
      </c>
      <c r="I1876">
        <v>0.57999999999999996</v>
      </c>
      <c r="J1876">
        <v>1031</v>
      </c>
      <c r="K1876">
        <v>3</v>
      </c>
    </row>
    <row r="1877" spans="1:11" x14ac:dyDescent="0.25">
      <c r="A1877" s="1">
        <v>42116.53402777778</v>
      </c>
      <c r="B1877" s="3">
        <f t="shared" si="175"/>
        <v>2015</v>
      </c>
      <c r="C1877" s="3">
        <f t="shared" si="176"/>
        <v>4</v>
      </c>
      <c r="D1877" s="3">
        <f t="shared" si="177"/>
        <v>12</v>
      </c>
      <c r="E1877" s="3">
        <f t="shared" si="178"/>
        <v>22</v>
      </c>
      <c r="F1877" s="3" t="str">
        <f t="shared" si="179"/>
        <v>201541222</v>
      </c>
      <c r="G1877">
        <f t="shared" si="174"/>
        <v>13.361990950226236</v>
      </c>
      <c r="H1877">
        <v>0.02</v>
      </c>
      <c r="I1877">
        <v>0.57999999999999996</v>
      </c>
      <c r="J1877">
        <v>1031</v>
      </c>
      <c r="K1877">
        <v>3</v>
      </c>
    </row>
    <row r="1878" spans="1:11" x14ac:dyDescent="0.25">
      <c r="A1878" s="1">
        <v>42116.534722222219</v>
      </c>
      <c r="B1878" s="3">
        <f t="shared" si="175"/>
        <v>2015</v>
      </c>
      <c r="C1878" s="3">
        <f t="shared" si="176"/>
        <v>4</v>
      </c>
      <c r="D1878" s="3">
        <f t="shared" si="177"/>
        <v>12</v>
      </c>
      <c r="E1878" s="3">
        <f t="shared" si="178"/>
        <v>22</v>
      </c>
      <c r="F1878" s="3" t="str">
        <f t="shared" si="179"/>
        <v>201541222</v>
      </c>
      <c r="G1878">
        <f t="shared" si="174"/>
        <v>13.37556561085972</v>
      </c>
      <c r="H1878">
        <v>0.02</v>
      </c>
      <c r="I1878">
        <v>0.57999999999999996</v>
      </c>
      <c r="J1878">
        <v>1031</v>
      </c>
      <c r="K1878">
        <v>3</v>
      </c>
    </row>
    <row r="1879" spans="1:11" x14ac:dyDescent="0.25">
      <c r="A1879" s="1">
        <v>42116.535416666666</v>
      </c>
      <c r="B1879" s="3">
        <f t="shared" si="175"/>
        <v>2015</v>
      </c>
      <c r="C1879" s="3">
        <f t="shared" si="176"/>
        <v>4</v>
      </c>
      <c r="D1879" s="3">
        <f t="shared" si="177"/>
        <v>12</v>
      </c>
      <c r="E1879" s="3">
        <f t="shared" si="178"/>
        <v>22</v>
      </c>
      <c r="F1879" s="3" t="str">
        <f t="shared" si="179"/>
        <v>201541222</v>
      </c>
      <c r="G1879">
        <f t="shared" si="174"/>
        <v>13.389140271493204</v>
      </c>
      <c r="H1879">
        <v>0.02</v>
      </c>
      <c r="I1879">
        <v>0.57999999999999996</v>
      </c>
      <c r="J1879">
        <v>1031</v>
      </c>
      <c r="K1879">
        <v>3</v>
      </c>
    </row>
    <row r="1880" spans="1:11" x14ac:dyDescent="0.25">
      <c r="A1880" s="1">
        <v>42116.536111111112</v>
      </c>
      <c r="B1880" s="3">
        <f t="shared" si="175"/>
        <v>2015</v>
      </c>
      <c r="C1880" s="3">
        <f t="shared" si="176"/>
        <v>4</v>
      </c>
      <c r="D1880" s="3">
        <f t="shared" si="177"/>
        <v>12</v>
      </c>
      <c r="E1880" s="3">
        <f t="shared" si="178"/>
        <v>22</v>
      </c>
      <c r="F1880" s="3" t="str">
        <f t="shared" si="179"/>
        <v>201541222</v>
      </c>
      <c r="G1880">
        <f t="shared" si="174"/>
        <v>13.402714932126688</v>
      </c>
      <c r="H1880">
        <v>0.02</v>
      </c>
      <c r="I1880">
        <v>0.57999999999999996</v>
      </c>
      <c r="J1880">
        <v>1031</v>
      </c>
      <c r="K1880">
        <v>3</v>
      </c>
    </row>
    <row r="1881" spans="1:11" x14ac:dyDescent="0.25">
      <c r="A1881" s="1">
        <v>42116.536805555559</v>
      </c>
      <c r="B1881" s="3">
        <f t="shared" si="175"/>
        <v>2015</v>
      </c>
      <c r="C1881" s="3">
        <f t="shared" si="176"/>
        <v>4</v>
      </c>
      <c r="D1881" s="3">
        <f t="shared" si="177"/>
        <v>12</v>
      </c>
      <c r="E1881" s="3">
        <f t="shared" si="178"/>
        <v>22</v>
      </c>
      <c r="F1881" s="3" t="str">
        <f t="shared" si="179"/>
        <v>201541222</v>
      </c>
      <c r="G1881">
        <f t="shared" si="174"/>
        <v>13.416289592760172</v>
      </c>
      <c r="H1881">
        <v>0.02</v>
      </c>
      <c r="I1881">
        <v>0.57999999999999996</v>
      </c>
      <c r="J1881">
        <v>1031</v>
      </c>
      <c r="K1881">
        <v>3</v>
      </c>
    </row>
    <row r="1882" spans="1:11" x14ac:dyDescent="0.25">
      <c r="A1882" s="1">
        <v>42116.537499999999</v>
      </c>
      <c r="B1882" s="3">
        <f t="shared" si="175"/>
        <v>2015</v>
      </c>
      <c r="C1882" s="3">
        <f t="shared" si="176"/>
        <v>4</v>
      </c>
      <c r="D1882" s="3">
        <f t="shared" si="177"/>
        <v>12</v>
      </c>
      <c r="E1882" s="3">
        <f t="shared" si="178"/>
        <v>22</v>
      </c>
      <c r="F1882" s="3" t="str">
        <f t="shared" si="179"/>
        <v>201541222</v>
      </c>
      <c r="G1882">
        <f t="shared" si="174"/>
        <v>13.429864253393657</v>
      </c>
      <c r="H1882">
        <v>0.02</v>
      </c>
      <c r="I1882">
        <v>0.57999999999999996</v>
      </c>
      <c r="J1882">
        <v>1031</v>
      </c>
      <c r="K1882">
        <v>3</v>
      </c>
    </row>
    <row r="1883" spans="1:11" x14ac:dyDescent="0.25">
      <c r="A1883" s="1">
        <v>42116.538194444445</v>
      </c>
      <c r="B1883" s="3">
        <f t="shared" si="175"/>
        <v>2015</v>
      </c>
      <c r="C1883" s="3">
        <f t="shared" si="176"/>
        <v>4</v>
      </c>
      <c r="D1883" s="3">
        <f t="shared" si="177"/>
        <v>12</v>
      </c>
      <c r="E1883" s="3">
        <f t="shared" si="178"/>
        <v>22</v>
      </c>
      <c r="F1883" s="3" t="str">
        <f t="shared" si="179"/>
        <v>201541222</v>
      </c>
      <c r="G1883">
        <f t="shared" si="174"/>
        <v>13.443438914027141</v>
      </c>
      <c r="H1883">
        <v>0.02</v>
      </c>
      <c r="I1883">
        <v>0.57999999999999996</v>
      </c>
      <c r="J1883">
        <v>1031</v>
      </c>
      <c r="K1883">
        <v>3</v>
      </c>
    </row>
    <row r="1884" spans="1:11" x14ac:dyDescent="0.25">
      <c r="A1884" s="1">
        <v>42116.538888888892</v>
      </c>
      <c r="B1884" s="3">
        <f t="shared" si="175"/>
        <v>2015</v>
      </c>
      <c r="C1884" s="3">
        <f t="shared" si="176"/>
        <v>4</v>
      </c>
      <c r="D1884" s="3">
        <f t="shared" si="177"/>
        <v>12</v>
      </c>
      <c r="E1884" s="3">
        <f t="shared" si="178"/>
        <v>22</v>
      </c>
      <c r="F1884" s="3" t="str">
        <f t="shared" si="179"/>
        <v>201541222</v>
      </c>
      <c r="G1884">
        <f t="shared" si="174"/>
        <v>13.457013574660625</v>
      </c>
      <c r="H1884">
        <v>0.02</v>
      </c>
      <c r="I1884">
        <v>0.57999999999999996</v>
      </c>
      <c r="J1884">
        <v>1031</v>
      </c>
      <c r="K1884">
        <v>3</v>
      </c>
    </row>
    <row r="1885" spans="1:11" x14ac:dyDescent="0.25">
      <c r="A1885" s="1">
        <v>42116.539583333331</v>
      </c>
      <c r="B1885" s="3">
        <f t="shared" si="175"/>
        <v>2015</v>
      </c>
      <c r="C1885" s="3">
        <f t="shared" si="176"/>
        <v>4</v>
      </c>
      <c r="D1885" s="3">
        <f t="shared" si="177"/>
        <v>12</v>
      </c>
      <c r="E1885" s="3">
        <f t="shared" si="178"/>
        <v>22</v>
      </c>
      <c r="F1885" s="3" t="str">
        <f t="shared" si="179"/>
        <v>201541222</v>
      </c>
      <c r="G1885">
        <f t="shared" si="174"/>
        <v>13.470588235294109</v>
      </c>
      <c r="H1885">
        <v>0.02</v>
      </c>
      <c r="I1885">
        <v>0.57999999999999996</v>
      </c>
      <c r="J1885">
        <v>1031</v>
      </c>
      <c r="K1885">
        <v>3</v>
      </c>
    </row>
    <row r="1886" spans="1:11" x14ac:dyDescent="0.25">
      <c r="A1886" s="1">
        <v>42116.540277777778</v>
      </c>
      <c r="B1886" s="3">
        <f t="shared" si="175"/>
        <v>2015</v>
      </c>
      <c r="C1886" s="3">
        <f t="shared" si="176"/>
        <v>4</v>
      </c>
      <c r="D1886" s="3">
        <f t="shared" si="177"/>
        <v>12</v>
      </c>
      <c r="E1886" s="3">
        <f t="shared" si="178"/>
        <v>22</v>
      </c>
      <c r="F1886" s="3" t="str">
        <f t="shared" si="179"/>
        <v>201541222</v>
      </c>
      <c r="G1886">
        <f t="shared" si="174"/>
        <v>13.484162895927593</v>
      </c>
      <c r="H1886">
        <v>0.02</v>
      </c>
      <c r="I1886">
        <v>0.57999999999999996</v>
      </c>
      <c r="J1886">
        <v>1031</v>
      </c>
      <c r="K1886">
        <v>3</v>
      </c>
    </row>
    <row r="1887" spans="1:11" x14ac:dyDescent="0.25">
      <c r="A1887" s="1">
        <v>42116.540972222225</v>
      </c>
      <c r="B1887" s="3">
        <f t="shared" si="175"/>
        <v>2015</v>
      </c>
      <c r="C1887" s="3">
        <f t="shared" si="176"/>
        <v>4</v>
      </c>
      <c r="D1887" s="3">
        <f t="shared" si="177"/>
        <v>12</v>
      </c>
      <c r="E1887" s="3">
        <f t="shared" si="178"/>
        <v>22</v>
      </c>
      <c r="F1887" s="3" t="str">
        <f t="shared" si="179"/>
        <v>201541222</v>
      </c>
      <c r="G1887">
        <f t="shared" si="174"/>
        <v>13.497737556561077</v>
      </c>
      <c r="H1887">
        <v>0.02</v>
      </c>
      <c r="I1887">
        <v>0.57999999999999996</v>
      </c>
      <c r="J1887">
        <v>1031</v>
      </c>
      <c r="K1887">
        <v>3</v>
      </c>
    </row>
    <row r="1888" spans="1:11" x14ac:dyDescent="0.25">
      <c r="A1888" s="1">
        <v>42116.541666666664</v>
      </c>
      <c r="B1888" s="3">
        <f t="shared" si="175"/>
        <v>2015</v>
      </c>
      <c r="C1888" s="3">
        <f t="shared" si="176"/>
        <v>4</v>
      </c>
      <c r="D1888" s="3">
        <f t="shared" si="177"/>
        <v>13</v>
      </c>
      <c r="E1888" s="3">
        <f t="shared" si="178"/>
        <v>22</v>
      </c>
      <c r="F1888" s="3" t="str">
        <f t="shared" si="179"/>
        <v>201541322</v>
      </c>
      <c r="G1888">
        <f t="shared" si="174"/>
        <v>13.511312217194561</v>
      </c>
      <c r="H1888">
        <v>0.02</v>
      </c>
      <c r="I1888">
        <v>0.57999999999999996</v>
      </c>
      <c r="J1888">
        <v>1031</v>
      </c>
      <c r="K1888">
        <v>3</v>
      </c>
    </row>
    <row r="1889" spans="1:11" x14ac:dyDescent="0.25">
      <c r="A1889" s="1">
        <v>42116.542361111111</v>
      </c>
      <c r="B1889" s="3">
        <f t="shared" si="175"/>
        <v>2015</v>
      </c>
      <c r="C1889" s="3">
        <f t="shared" si="176"/>
        <v>4</v>
      </c>
      <c r="D1889" s="3">
        <f t="shared" si="177"/>
        <v>13</v>
      </c>
      <c r="E1889" s="3">
        <f t="shared" si="178"/>
        <v>22</v>
      </c>
      <c r="F1889" s="3" t="str">
        <f t="shared" si="179"/>
        <v>201541322</v>
      </c>
      <c r="G1889">
        <f t="shared" si="174"/>
        <v>13.524886877828045</v>
      </c>
      <c r="H1889">
        <v>0.02</v>
      </c>
      <c r="I1889">
        <v>0.57999999999999996</v>
      </c>
      <c r="J1889">
        <v>1031</v>
      </c>
      <c r="K1889">
        <v>3</v>
      </c>
    </row>
    <row r="1890" spans="1:11" x14ac:dyDescent="0.25">
      <c r="A1890" s="1">
        <v>42116.543055555558</v>
      </c>
      <c r="B1890" s="3">
        <f t="shared" si="175"/>
        <v>2015</v>
      </c>
      <c r="C1890" s="3">
        <f t="shared" si="176"/>
        <v>4</v>
      </c>
      <c r="D1890" s="3">
        <f t="shared" si="177"/>
        <v>13</v>
      </c>
      <c r="E1890" s="3">
        <f t="shared" si="178"/>
        <v>22</v>
      </c>
      <c r="F1890" s="3" t="str">
        <f t="shared" si="179"/>
        <v>201541322</v>
      </c>
      <c r="G1890">
        <f t="shared" si="174"/>
        <v>13.538461538461529</v>
      </c>
      <c r="H1890">
        <v>0.02</v>
      </c>
      <c r="I1890">
        <v>0.57999999999999996</v>
      </c>
      <c r="J1890">
        <v>1031</v>
      </c>
      <c r="K1890">
        <v>3</v>
      </c>
    </row>
    <row r="1891" spans="1:11" x14ac:dyDescent="0.25">
      <c r="A1891" s="1">
        <v>42116.543749999997</v>
      </c>
      <c r="B1891" s="3">
        <f t="shared" si="175"/>
        <v>2015</v>
      </c>
      <c r="C1891" s="3">
        <f t="shared" si="176"/>
        <v>4</v>
      </c>
      <c r="D1891" s="3">
        <f t="shared" si="177"/>
        <v>13</v>
      </c>
      <c r="E1891" s="3">
        <f t="shared" si="178"/>
        <v>22</v>
      </c>
      <c r="F1891" s="3" t="str">
        <f t="shared" si="179"/>
        <v>201541322</v>
      </c>
      <c r="G1891">
        <f t="shared" si="174"/>
        <v>13.552036199095014</v>
      </c>
      <c r="H1891">
        <v>0.02</v>
      </c>
      <c r="I1891">
        <v>0.57999999999999996</v>
      </c>
      <c r="J1891">
        <v>1031</v>
      </c>
      <c r="K1891">
        <v>3</v>
      </c>
    </row>
    <row r="1892" spans="1:11" x14ac:dyDescent="0.25">
      <c r="A1892" s="1">
        <v>42116.544444444444</v>
      </c>
      <c r="B1892" s="3">
        <f t="shared" si="175"/>
        <v>2015</v>
      </c>
      <c r="C1892" s="3">
        <f t="shared" si="176"/>
        <v>4</v>
      </c>
      <c r="D1892" s="3">
        <f t="shared" si="177"/>
        <v>13</v>
      </c>
      <c r="E1892" s="3">
        <f t="shared" si="178"/>
        <v>22</v>
      </c>
      <c r="F1892" s="3" t="str">
        <f t="shared" si="179"/>
        <v>201541322</v>
      </c>
      <c r="G1892">
        <f t="shared" si="174"/>
        <v>13.565610859728498</v>
      </c>
      <c r="H1892">
        <v>0.02</v>
      </c>
      <c r="I1892">
        <v>0.57999999999999996</v>
      </c>
      <c r="J1892">
        <v>1031</v>
      </c>
      <c r="K1892">
        <v>3</v>
      </c>
    </row>
    <row r="1893" spans="1:11" x14ac:dyDescent="0.25">
      <c r="A1893" s="1">
        <v>42116.545138888891</v>
      </c>
      <c r="B1893" s="3">
        <f t="shared" si="175"/>
        <v>2015</v>
      </c>
      <c r="C1893" s="3">
        <f t="shared" si="176"/>
        <v>4</v>
      </c>
      <c r="D1893" s="3">
        <f t="shared" si="177"/>
        <v>13</v>
      </c>
      <c r="E1893" s="3">
        <f t="shared" si="178"/>
        <v>22</v>
      </c>
      <c r="F1893" s="3" t="str">
        <f t="shared" si="179"/>
        <v>201541322</v>
      </c>
      <c r="G1893">
        <f t="shared" si="174"/>
        <v>13.579185520361982</v>
      </c>
      <c r="H1893">
        <v>0.02</v>
      </c>
      <c r="I1893">
        <v>0.57999999999999996</v>
      </c>
      <c r="J1893">
        <v>1031</v>
      </c>
      <c r="K1893">
        <v>3</v>
      </c>
    </row>
    <row r="1894" spans="1:11" x14ac:dyDescent="0.25">
      <c r="A1894" s="1">
        <v>42116.54583333333</v>
      </c>
      <c r="B1894" s="3">
        <f t="shared" si="175"/>
        <v>2015</v>
      </c>
      <c r="C1894" s="3">
        <f t="shared" si="176"/>
        <v>4</v>
      </c>
      <c r="D1894" s="3">
        <f t="shared" si="177"/>
        <v>13</v>
      </c>
      <c r="E1894" s="3">
        <f t="shared" si="178"/>
        <v>22</v>
      </c>
      <c r="F1894" s="3" t="str">
        <f t="shared" si="179"/>
        <v>201541322</v>
      </c>
      <c r="G1894">
        <f t="shared" si="174"/>
        <v>13.592760180995466</v>
      </c>
      <c r="H1894">
        <v>0.02</v>
      </c>
      <c r="I1894">
        <v>0.57999999999999996</v>
      </c>
      <c r="J1894">
        <v>1031</v>
      </c>
      <c r="K1894">
        <v>3</v>
      </c>
    </row>
    <row r="1895" spans="1:11" x14ac:dyDescent="0.25">
      <c r="A1895" s="1">
        <v>42116.546527777777</v>
      </c>
      <c r="B1895" s="3">
        <f t="shared" si="175"/>
        <v>2015</v>
      </c>
      <c r="C1895" s="3">
        <f t="shared" si="176"/>
        <v>4</v>
      </c>
      <c r="D1895" s="3">
        <f t="shared" si="177"/>
        <v>13</v>
      </c>
      <c r="E1895" s="3">
        <f t="shared" si="178"/>
        <v>22</v>
      </c>
      <c r="F1895" s="3" t="str">
        <f t="shared" si="179"/>
        <v>201541322</v>
      </c>
      <c r="G1895">
        <f t="shared" si="174"/>
        <v>13.60633484162895</v>
      </c>
      <c r="H1895">
        <v>0.02</v>
      </c>
      <c r="I1895">
        <v>0.57999999999999996</v>
      </c>
      <c r="J1895">
        <v>1031</v>
      </c>
      <c r="K1895">
        <v>3</v>
      </c>
    </row>
    <row r="1896" spans="1:11" x14ac:dyDescent="0.25">
      <c r="A1896" s="1">
        <v>42116.547222222223</v>
      </c>
      <c r="B1896" s="3">
        <f t="shared" si="175"/>
        <v>2015</v>
      </c>
      <c r="C1896" s="3">
        <f t="shared" si="176"/>
        <v>4</v>
      </c>
      <c r="D1896" s="3">
        <f t="shared" si="177"/>
        <v>13</v>
      </c>
      <c r="E1896" s="3">
        <f t="shared" si="178"/>
        <v>22</v>
      </c>
      <c r="F1896" s="3" t="str">
        <f t="shared" si="179"/>
        <v>201541322</v>
      </c>
      <c r="G1896">
        <f t="shared" si="174"/>
        <v>13.619909502262434</v>
      </c>
      <c r="H1896">
        <v>0.02</v>
      </c>
      <c r="I1896">
        <v>0.57999999999999996</v>
      </c>
      <c r="J1896">
        <v>1031</v>
      </c>
      <c r="K1896">
        <v>3</v>
      </c>
    </row>
    <row r="1897" spans="1:11" x14ac:dyDescent="0.25">
      <c r="A1897" s="1">
        <v>42116.54791666667</v>
      </c>
      <c r="B1897" s="3">
        <f t="shared" si="175"/>
        <v>2015</v>
      </c>
      <c r="C1897" s="3">
        <f t="shared" si="176"/>
        <v>4</v>
      </c>
      <c r="D1897" s="3">
        <f t="shared" si="177"/>
        <v>13</v>
      </c>
      <c r="E1897" s="3">
        <f t="shared" si="178"/>
        <v>22</v>
      </c>
      <c r="F1897" s="3" t="str">
        <f t="shared" si="179"/>
        <v>201541322</v>
      </c>
      <c r="G1897">
        <f t="shared" ref="G1897:G1924" si="180">G1896+3/221</f>
        <v>13.633484162895918</v>
      </c>
      <c r="H1897">
        <v>0.02</v>
      </c>
      <c r="I1897">
        <v>0.57999999999999996</v>
      </c>
      <c r="J1897">
        <v>1031</v>
      </c>
      <c r="K1897">
        <v>3</v>
      </c>
    </row>
    <row r="1898" spans="1:11" x14ac:dyDescent="0.25">
      <c r="A1898" s="1">
        <v>42116.548611111109</v>
      </c>
      <c r="B1898" s="3">
        <f t="shared" si="175"/>
        <v>2015</v>
      </c>
      <c r="C1898" s="3">
        <f t="shared" si="176"/>
        <v>4</v>
      </c>
      <c r="D1898" s="3">
        <f t="shared" si="177"/>
        <v>13</v>
      </c>
      <c r="E1898" s="3">
        <f t="shared" si="178"/>
        <v>22</v>
      </c>
      <c r="F1898" s="3" t="str">
        <f t="shared" si="179"/>
        <v>201541322</v>
      </c>
      <c r="G1898">
        <f t="shared" si="180"/>
        <v>13.647058823529402</v>
      </c>
      <c r="H1898">
        <v>0.02</v>
      </c>
      <c r="I1898">
        <v>0.57999999999999996</v>
      </c>
      <c r="J1898">
        <v>1031</v>
      </c>
      <c r="K1898">
        <v>3</v>
      </c>
    </row>
    <row r="1899" spans="1:11" x14ac:dyDescent="0.25">
      <c r="A1899" s="1">
        <v>42116.549305555556</v>
      </c>
      <c r="B1899" s="3">
        <f t="shared" si="175"/>
        <v>2015</v>
      </c>
      <c r="C1899" s="3">
        <f t="shared" si="176"/>
        <v>4</v>
      </c>
      <c r="D1899" s="3">
        <f t="shared" si="177"/>
        <v>13</v>
      </c>
      <c r="E1899" s="3">
        <f t="shared" si="178"/>
        <v>22</v>
      </c>
      <c r="F1899" s="3" t="str">
        <f t="shared" si="179"/>
        <v>201541322</v>
      </c>
      <c r="G1899">
        <f t="shared" si="180"/>
        <v>13.660633484162886</v>
      </c>
      <c r="H1899">
        <v>0.02</v>
      </c>
      <c r="I1899">
        <v>0.57999999999999996</v>
      </c>
      <c r="J1899">
        <v>1031</v>
      </c>
      <c r="K1899">
        <v>3</v>
      </c>
    </row>
    <row r="1900" spans="1:11" x14ac:dyDescent="0.25">
      <c r="A1900" s="1">
        <v>42116.55</v>
      </c>
      <c r="B1900" s="3">
        <f t="shared" si="175"/>
        <v>2015</v>
      </c>
      <c r="C1900" s="3">
        <f t="shared" si="176"/>
        <v>4</v>
      </c>
      <c r="D1900" s="3">
        <f t="shared" si="177"/>
        <v>13</v>
      </c>
      <c r="E1900" s="3">
        <f t="shared" si="178"/>
        <v>22</v>
      </c>
      <c r="F1900" s="3" t="str">
        <f t="shared" si="179"/>
        <v>201541322</v>
      </c>
      <c r="G1900">
        <f t="shared" si="180"/>
        <v>13.674208144796371</v>
      </c>
      <c r="H1900">
        <v>0.02</v>
      </c>
      <c r="I1900">
        <v>0.57999999999999996</v>
      </c>
      <c r="J1900">
        <v>1031</v>
      </c>
      <c r="K1900">
        <v>3</v>
      </c>
    </row>
    <row r="1901" spans="1:11" x14ac:dyDescent="0.25">
      <c r="A1901" s="1">
        <v>42116.550694444442</v>
      </c>
      <c r="B1901" s="3">
        <f t="shared" si="175"/>
        <v>2015</v>
      </c>
      <c r="C1901" s="3">
        <f t="shared" si="176"/>
        <v>4</v>
      </c>
      <c r="D1901" s="3">
        <f t="shared" si="177"/>
        <v>13</v>
      </c>
      <c r="E1901" s="3">
        <f t="shared" si="178"/>
        <v>22</v>
      </c>
      <c r="F1901" s="3" t="str">
        <f t="shared" si="179"/>
        <v>201541322</v>
      </c>
      <c r="G1901">
        <f t="shared" si="180"/>
        <v>13.687782805429855</v>
      </c>
      <c r="H1901">
        <v>0.02</v>
      </c>
      <c r="I1901">
        <v>0.57999999999999996</v>
      </c>
      <c r="J1901">
        <v>1031</v>
      </c>
      <c r="K1901">
        <v>3</v>
      </c>
    </row>
    <row r="1902" spans="1:11" x14ac:dyDescent="0.25">
      <c r="A1902" s="1">
        <v>42116.551388888889</v>
      </c>
      <c r="B1902" s="3">
        <f t="shared" si="175"/>
        <v>2015</v>
      </c>
      <c r="C1902" s="3">
        <f t="shared" si="176"/>
        <v>4</v>
      </c>
      <c r="D1902" s="3">
        <f t="shared" si="177"/>
        <v>13</v>
      </c>
      <c r="E1902" s="3">
        <f t="shared" si="178"/>
        <v>22</v>
      </c>
      <c r="F1902" s="3" t="str">
        <f t="shared" si="179"/>
        <v>201541322</v>
      </c>
      <c r="G1902">
        <f t="shared" si="180"/>
        <v>13.701357466063339</v>
      </c>
      <c r="H1902">
        <v>0.02</v>
      </c>
      <c r="I1902">
        <v>0.57999999999999996</v>
      </c>
      <c r="J1902">
        <v>1031</v>
      </c>
      <c r="K1902">
        <v>3</v>
      </c>
    </row>
    <row r="1903" spans="1:11" x14ac:dyDescent="0.25">
      <c r="A1903" s="1">
        <v>42116.552083333336</v>
      </c>
      <c r="B1903" s="3">
        <f t="shared" si="175"/>
        <v>2015</v>
      </c>
      <c r="C1903" s="3">
        <f t="shared" si="176"/>
        <v>4</v>
      </c>
      <c r="D1903" s="3">
        <f t="shared" si="177"/>
        <v>13</v>
      </c>
      <c r="E1903" s="3">
        <f t="shared" si="178"/>
        <v>22</v>
      </c>
      <c r="F1903" s="3" t="str">
        <f t="shared" si="179"/>
        <v>201541322</v>
      </c>
      <c r="G1903">
        <f t="shared" si="180"/>
        <v>13.714932126696823</v>
      </c>
      <c r="H1903">
        <v>0.02</v>
      </c>
      <c r="I1903">
        <v>0.57999999999999996</v>
      </c>
      <c r="J1903">
        <v>1031</v>
      </c>
      <c r="K1903">
        <v>3</v>
      </c>
    </row>
    <row r="1904" spans="1:11" x14ac:dyDescent="0.25">
      <c r="A1904" s="1">
        <v>42116.552777777775</v>
      </c>
      <c r="B1904" s="3">
        <f t="shared" si="175"/>
        <v>2015</v>
      </c>
      <c r="C1904" s="3">
        <f t="shared" si="176"/>
        <v>4</v>
      </c>
      <c r="D1904" s="3">
        <f t="shared" si="177"/>
        <v>13</v>
      </c>
      <c r="E1904" s="3">
        <f t="shared" si="178"/>
        <v>22</v>
      </c>
      <c r="F1904" s="3" t="str">
        <f t="shared" si="179"/>
        <v>201541322</v>
      </c>
      <c r="G1904">
        <f t="shared" si="180"/>
        <v>13.728506787330307</v>
      </c>
      <c r="H1904">
        <v>0.02</v>
      </c>
      <c r="I1904">
        <v>0.57999999999999996</v>
      </c>
      <c r="J1904">
        <v>1031</v>
      </c>
      <c r="K1904">
        <v>3</v>
      </c>
    </row>
    <row r="1905" spans="1:11" x14ac:dyDescent="0.25">
      <c r="A1905" s="1">
        <v>42116.553472222222</v>
      </c>
      <c r="B1905" s="3">
        <f t="shared" si="175"/>
        <v>2015</v>
      </c>
      <c r="C1905" s="3">
        <f t="shared" si="176"/>
        <v>4</v>
      </c>
      <c r="D1905" s="3">
        <f t="shared" si="177"/>
        <v>13</v>
      </c>
      <c r="E1905" s="3">
        <f t="shared" si="178"/>
        <v>22</v>
      </c>
      <c r="F1905" s="3" t="str">
        <f t="shared" si="179"/>
        <v>201541322</v>
      </c>
      <c r="G1905">
        <f t="shared" si="180"/>
        <v>13.742081447963791</v>
      </c>
      <c r="H1905">
        <v>0.02</v>
      </c>
      <c r="I1905">
        <v>0.57999999999999996</v>
      </c>
      <c r="J1905">
        <v>1031</v>
      </c>
      <c r="K1905">
        <v>3</v>
      </c>
    </row>
    <row r="1906" spans="1:11" x14ac:dyDescent="0.25">
      <c r="A1906" s="1">
        <v>42116.554166666669</v>
      </c>
      <c r="B1906" s="3">
        <f t="shared" si="175"/>
        <v>2015</v>
      </c>
      <c r="C1906" s="3">
        <f t="shared" si="176"/>
        <v>4</v>
      </c>
      <c r="D1906" s="3">
        <f t="shared" si="177"/>
        <v>13</v>
      </c>
      <c r="E1906" s="3">
        <f t="shared" si="178"/>
        <v>22</v>
      </c>
      <c r="F1906" s="3" t="str">
        <f t="shared" si="179"/>
        <v>201541322</v>
      </c>
      <c r="G1906">
        <f t="shared" si="180"/>
        <v>13.755656108597275</v>
      </c>
      <c r="H1906">
        <v>0.02</v>
      </c>
      <c r="I1906">
        <v>0.57999999999999996</v>
      </c>
      <c r="J1906">
        <v>1031</v>
      </c>
      <c r="K1906">
        <v>3</v>
      </c>
    </row>
    <row r="1907" spans="1:11" x14ac:dyDescent="0.25">
      <c r="A1907" s="1">
        <v>42116.554861111108</v>
      </c>
      <c r="B1907" s="3">
        <f t="shared" si="175"/>
        <v>2015</v>
      </c>
      <c r="C1907" s="3">
        <f t="shared" si="176"/>
        <v>4</v>
      </c>
      <c r="D1907" s="3">
        <f t="shared" si="177"/>
        <v>13</v>
      </c>
      <c r="E1907" s="3">
        <f t="shared" si="178"/>
        <v>22</v>
      </c>
      <c r="F1907" s="3" t="str">
        <f t="shared" si="179"/>
        <v>201541322</v>
      </c>
      <c r="G1907">
        <f t="shared" si="180"/>
        <v>13.769230769230759</v>
      </c>
      <c r="H1907">
        <v>0.02</v>
      </c>
      <c r="I1907">
        <v>0.57999999999999996</v>
      </c>
      <c r="J1907">
        <v>1031</v>
      </c>
      <c r="K1907">
        <v>3</v>
      </c>
    </row>
    <row r="1908" spans="1:11" x14ac:dyDescent="0.25">
      <c r="A1908" s="1">
        <v>42116.555555555555</v>
      </c>
      <c r="B1908" s="3">
        <f t="shared" si="175"/>
        <v>2015</v>
      </c>
      <c r="C1908" s="3">
        <f t="shared" si="176"/>
        <v>4</v>
      </c>
      <c r="D1908" s="3">
        <f t="shared" si="177"/>
        <v>13</v>
      </c>
      <c r="E1908" s="3">
        <f t="shared" si="178"/>
        <v>22</v>
      </c>
      <c r="F1908" s="3" t="str">
        <f t="shared" si="179"/>
        <v>201541322</v>
      </c>
      <c r="G1908">
        <f t="shared" si="180"/>
        <v>13.782805429864244</v>
      </c>
      <c r="H1908">
        <v>0.02</v>
      </c>
      <c r="I1908">
        <v>0.57999999999999996</v>
      </c>
      <c r="J1908">
        <v>1031</v>
      </c>
      <c r="K1908">
        <v>3</v>
      </c>
    </row>
    <row r="1909" spans="1:11" x14ac:dyDescent="0.25">
      <c r="A1909" s="1">
        <v>42116.556250000001</v>
      </c>
      <c r="B1909" s="3">
        <f t="shared" si="175"/>
        <v>2015</v>
      </c>
      <c r="C1909" s="3">
        <f t="shared" si="176"/>
        <v>4</v>
      </c>
      <c r="D1909" s="3">
        <f t="shared" si="177"/>
        <v>13</v>
      </c>
      <c r="E1909" s="3">
        <f t="shared" si="178"/>
        <v>22</v>
      </c>
      <c r="F1909" s="3" t="str">
        <f t="shared" si="179"/>
        <v>201541322</v>
      </c>
      <c r="G1909">
        <f t="shared" si="180"/>
        <v>13.796380090497728</v>
      </c>
      <c r="H1909">
        <v>0.02</v>
      </c>
      <c r="I1909">
        <v>0.57999999999999996</v>
      </c>
      <c r="J1909">
        <v>1031</v>
      </c>
      <c r="K1909">
        <v>3</v>
      </c>
    </row>
    <row r="1910" spans="1:11" x14ac:dyDescent="0.25">
      <c r="A1910" s="1">
        <v>42116.556944444441</v>
      </c>
      <c r="B1910" s="3">
        <f t="shared" si="175"/>
        <v>2015</v>
      </c>
      <c r="C1910" s="3">
        <f t="shared" si="176"/>
        <v>4</v>
      </c>
      <c r="D1910" s="3">
        <f t="shared" si="177"/>
        <v>13</v>
      </c>
      <c r="E1910" s="3">
        <f t="shared" si="178"/>
        <v>22</v>
      </c>
      <c r="F1910" s="3" t="str">
        <f t="shared" si="179"/>
        <v>201541322</v>
      </c>
      <c r="G1910">
        <f t="shared" si="180"/>
        <v>13.809954751131212</v>
      </c>
      <c r="H1910">
        <v>0.02</v>
      </c>
      <c r="I1910">
        <v>0.57999999999999996</v>
      </c>
      <c r="J1910">
        <v>1031</v>
      </c>
      <c r="K1910">
        <v>3</v>
      </c>
    </row>
    <row r="1911" spans="1:11" x14ac:dyDescent="0.25">
      <c r="A1911" s="1">
        <v>42116.557638888888</v>
      </c>
      <c r="B1911" s="3">
        <f t="shared" si="175"/>
        <v>2015</v>
      </c>
      <c r="C1911" s="3">
        <f t="shared" si="176"/>
        <v>4</v>
      </c>
      <c r="D1911" s="3">
        <f t="shared" si="177"/>
        <v>13</v>
      </c>
      <c r="E1911" s="3">
        <f t="shared" si="178"/>
        <v>22</v>
      </c>
      <c r="F1911" s="3" t="str">
        <f t="shared" si="179"/>
        <v>201541322</v>
      </c>
      <c r="G1911">
        <f t="shared" si="180"/>
        <v>13.823529411764696</v>
      </c>
      <c r="H1911">
        <v>0.02</v>
      </c>
      <c r="I1911">
        <v>0.57999999999999996</v>
      </c>
      <c r="J1911">
        <v>1031</v>
      </c>
      <c r="K1911">
        <v>3</v>
      </c>
    </row>
    <row r="1912" spans="1:11" x14ac:dyDescent="0.25">
      <c r="A1912" s="1">
        <v>42116.558333333334</v>
      </c>
      <c r="B1912" s="3">
        <f t="shared" si="175"/>
        <v>2015</v>
      </c>
      <c r="C1912" s="3">
        <f t="shared" si="176"/>
        <v>4</v>
      </c>
      <c r="D1912" s="3">
        <f t="shared" si="177"/>
        <v>13</v>
      </c>
      <c r="E1912" s="3">
        <f t="shared" si="178"/>
        <v>22</v>
      </c>
      <c r="F1912" s="3" t="str">
        <f t="shared" si="179"/>
        <v>201541322</v>
      </c>
      <c r="G1912">
        <f t="shared" si="180"/>
        <v>13.83710407239818</v>
      </c>
      <c r="H1912">
        <v>0.02</v>
      </c>
      <c r="I1912">
        <v>0.57999999999999996</v>
      </c>
      <c r="J1912">
        <v>1031</v>
      </c>
      <c r="K1912">
        <v>3</v>
      </c>
    </row>
    <row r="1913" spans="1:11" x14ac:dyDescent="0.25">
      <c r="A1913" s="1">
        <v>42116.559027777781</v>
      </c>
      <c r="B1913" s="3">
        <f t="shared" si="175"/>
        <v>2015</v>
      </c>
      <c r="C1913" s="3">
        <f t="shared" si="176"/>
        <v>4</v>
      </c>
      <c r="D1913" s="3">
        <f t="shared" si="177"/>
        <v>13</v>
      </c>
      <c r="E1913" s="3">
        <f t="shared" si="178"/>
        <v>22</v>
      </c>
      <c r="F1913" s="3" t="str">
        <f t="shared" si="179"/>
        <v>201541322</v>
      </c>
      <c r="G1913">
        <f t="shared" si="180"/>
        <v>13.850678733031664</v>
      </c>
      <c r="H1913">
        <v>0.02</v>
      </c>
      <c r="I1913">
        <v>0.57999999999999996</v>
      </c>
      <c r="J1913">
        <v>1031</v>
      </c>
      <c r="K1913">
        <v>3</v>
      </c>
    </row>
    <row r="1914" spans="1:11" x14ac:dyDescent="0.25">
      <c r="A1914" s="1">
        <v>42116.55972222222</v>
      </c>
      <c r="B1914" s="3">
        <f t="shared" si="175"/>
        <v>2015</v>
      </c>
      <c r="C1914" s="3">
        <f t="shared" si="176"/>
        <v>4</v>
      </c>
      <c r="D1914" s="3">
        <f t="shared" si="177"/>
        <v>13</v>
      </c>
      <c r="E1914" s="3">
        <f t="shared" si="178"/>
        <v>22</v>
      </c>
      <c r="F1914" s="3" t="str">
        <f t="shared" si="179"/>
        <v>201541322</v>
      </c>
      <c r="G1914">
        <f t="shared" si="180"/>
        <v>13.864253393665148</v>
      </c>
      <c r="H1914">
        <v>0.02</v>
      </c>
      <c r="I1914">
        <v>0.57999999999999996</v>
      </c>
      <c r="J1914">
        <v>1031</v>
      </c>
      <c r="K1914">
        <v>3</v>
      </c>
    </row>
    <row r="1915" spans="1:11" x14ac:dyDescent="0.25">
      <c r="A1915" s="1">
        <v>42116.560416666667</v>
      </c>
      <c r="B1915" s="3">
        <f t="shared" si="175"/>
        <v>2015</v>
      </c>
      <c r="C1915" s="3">
        <f t="shared" si="176"/>
        <v>4</v>
      </c>
      <c r="D1915" s="3">
        <f t="shared" si="177"/>
        <v>13</v>
      </c>
      <c r="E1915" s="3">
        <f t="shared" si="178"/>
        <v>22</v>
      </c>
      <c r="F1915" s="3" t="str">
        <f t="shared" si="179"/>
        <v>201541322</v>
      </c>
      <c r="G1915">
        <f t="shared" si="180"/>
        <v>13.877828054298632</v>
      </c>
      <c r="H1915">
        <v>0.02</v>
      </c>
      <c r="I1915">
        <v>0.57999999999999996</v>
      </c>
      <c r="J1915">
        <v>1031</v>
      </c>
      <c r="K1915">
        <v>3</v>
      </c>
    </row>
    <row r="1916" spans="1:11" x14ac:dyDescent="0.25">
      <c r="A1916" s="1">
        <v>42116.561111111114</v>
      </c>
      <c r="B1916" s="3">
        <f t="shared" si="175"/>
        <v>2015</v>
      </c>
      <c r="C1916" s="3">
        <f t="shared" si="176"/>
        <v>4</v>
      </c>
      <c r="D1916" s="3">
        <f t="shared" si="177"/>
        <v>13</v>
      </c>
      <c r="E1916" s="3">
        <f t="shared" si="178"/>
        <v>22</v>
      </c>
      <c r="F1916" s="3" t="str">
        <f t="shared" si="179"/>
        <v>201541322</v>
      </c>
      <c r="G1916">
        <f t="shared" si="180"/>
        <v>13.891402714932116</v>
      </c>
      <c r="H1916">
        <v>0.02</v>
      </c>
      <c r="I1916">
        <v>0.57999999999999996</v>
      </c>
      <c r="J1916">
        <v>1031</v>
      </c>
      <c r="K1916">
        <v>3</v>
      </c>
    </row>
    <row r="1917" spans="1:11" x14ac:dyDescent="0.25">
      <c r="A1917" s="1">
        <v>42116.561805555553</v>
      </c>
      <c r="B1917" s="3">
        <f t="shared" si="175"/>
        <v>2015</v>
      </c>
      <c r="C1917" s="3">
        <f t="shared" si="176"/>
        <v>4</v>
      </c>
      <c r="D1917" s="3">
        <f t="shared" si="177"/>
        <v>13</v>
      </c>
      <c r="E1917" s="3">
        <f t="shared" si="178"/>
        <v>22</v>
      </c>
      <c r="F1917" s="3" t="str">
        <f t="shared" si="179"/>
        <v>201541322</v>
      </c>
      <c r="G1917">
        <f t="shared" si="180"/>
        <v>13.904977375565601</v>
      </c>
      <c r="H1917">
        <v>0.02</v>
      </c>
      <c r="I1917">
        <v>0.57999999999999996</v>
      </c>
      <c r="J1917">
        <v>1031</v>
      </c>
      <c r="K1917">
        <v>3</v>
      </c>
    </row>
    <row r="1918" spans="1:11" x14ac:dyDescent="0.25">
      <c r="A1918" s="1">
        <v>42116.5625</v>
      </c>
      <c r="B1918" s="3">
        <f t="shared" si="175"/>
        <v>2015</v>
      </c>
      <c r="C1918" s="3">
        <f t="shared" si="176"/>
        <v>4</v>
      </c>
      <c r="D1918" s="3">
        <f t="shared" si="177"/>
        <v>13</v>
      </c>
      <c r="E1918" s="3">
        <f t="shared" si="178"/>
        <v>22</v>
      </c>
      <c r="F1918" s="3" t="str">
        <f t="shared" si="179"/>
        <v>201541322</v>
      </c>
      <c r="G1918">
        <f t="shared" si="180"/>
        <v>13.918552036199085</v>
      </c>
      <c r="H1918">
        <v>0.02</v>
      </c>
      <c r="I1918">
        <v>0.57999999999999996</v>
      </c>
      <c r="J1918">
        <v>1031</v>
      </c>
      <c r="K1918">
        <v>3</v>
      </c>
    </row>
    <row r="1919" spans="1:11" x14ac:dyDescent="0.25">
      <c r="A1919" s="1">
        <v>42116.563194444447</v>
      </c>
      <c r="B1919" s="3">
        <f t="shared" si="175"/>
        <v>2015</v>
      </c>
      <c r="C1919" s="3">
        <f t="shared" si="176"/>
        <v>4</v>
      </c>
      <c r="D1919" s="3">
        <f t="shared" si="177"/>
        <v>13</v>
      </c>
      <c r="E1919" s="3">
        <f t="shared" si="178"/>
        <v>22</v>
      </c>
      <c r="F1919" s="3" t="str">
        <f t="shared" si="179"/>
        <v>201541322</v>
      </c>
      <c r="G1919">
        <f t="shared" si="180"/>
        <v>13.932126696832569</v>
      </c>
      <c r="H1919">
        <v>0.02</v>
      </c>
      <c r="I1919">
        <v>0.57999999999999996</v>
      </c>
      <c r="J1919">
        <v>1031</v>
      </c>
      <c r="K1919">
        <v>3</v>
      </c>
    </row>
    <row r="1920" spans="1:11" x14ac:dyDescent="0.25">
      <c r="A1920" s="1">
        <v>42116.563888888886</v>
      </c>
      <c r="B1920" s="3">
        <f t="shared" si="175"/>
        <v>2015</v>
      </c>
      <c r="C1920" s="3">
        <f t="shared" si="176"/>
        <v>4</v>
      </c>
      <c r="D1920" s="3">
        <f t="shared" si="177"/>
        <v>13</v>
      </c>
      <c r="E1920" s="3">
        <f t="shared" si="178"/>
        <v>22</v>
      </c>
      <c r="F1920" s="3" t="str">
        <f t="shared" si="179"/>
        <v>201541322</v>
      </c>
      <c r="G1920">
        <f t="shared" si="180"/>
        <v>13.945701357466053</v>
      </c>
      <c r="H1920">
        <v>0.02</v>
      </c>
      <c r="I1920">
        <v>0.57999999999999996</v>
      </c>
      <c r="J1920">
        <v>1031</v>
      </c>
      <c r="K1920">
        <v>3</v>
      </c>
    </row>
    <row r="1921" spans="1:11" x14ac:dyDescent="0.25">
      <c r="A1921" s="1">
        <v>42116.564583333333</v>
      </c>
      <c r="B1921" s="3">
        <f t="shared" si="175"/>
        <v>2015</v>
      </c>
      <c r="C1921" s="3">
        <f t="shared" si="176"/>
        <v>4</v>
      </c>
      <c r="D1921" s="3">
        <f t="shared" si="177"/>
        <v>13</v>
      </c>
      <c r="E1921" s="3">
        <f t="shared" si="178"/>
        <v>22</v>
      </c>
      <c r="F1921" s="3" t="str">
        <f t="shared" si="179"/>
        <v>201541322</v>
      </c>
      <c r="G1921">
        <f t="shared" si="180"/>
        <v>13.959276018099537</v>
      </c>
      <c r="H1921">
        <v>0.02</v>
      </c>
      <c r="I1921">
        <v>0.57999999999999996</v>
      </c>
      <c r="J1921">
        <v>1031</v>
      </c>
      <c r="K1921">
        <v>3</v>
      </c>
    </row>
    <row r="1922" spans="1:11" x14ac:dyDescent="0.25">
      <c r="A1922" s="1">
        <v>42116.56527777778</v>
      </c>
      <c r="B1922" s="3">
        <f t="shared" si="175"/>
        <v>2015</v>
      </c>
      <c r="C1922" s="3">
        <f t="shared" si="176"/>
        <v>4</v>
      </c>
      <c r="D1922" s="3">
        <f t="shared" si="177"/>
        <v>13</v>
      </c>
      <c r="E1922" s="3">
        <f t="shared" si="178"/>
        <v>22</v>
      </c>
      <c r="F1922" s="3" t="str">
        <f t="shared" si="179"/>
        <v>201541322</v>
      </c>
      <c r="G1922">
        <f t="shared" si="180"/>
        <v>13.972850678733021</v>
      </c>
      <c r="H1922">
        <v>0.02</v>
      </c>
      <c r="I1922">
        <v>0.57999999999999996</v>
      </c>
      <c r="J1922">
        <v>1031</v>
      </c>
      <c r="K1922">
        <v>3</v>
      </c>
    </row>
    <row r="1923" spans="1:11" x14ac:dyDescent="0.25">
      <c r="A1923" s="1">
        <v>42116.565972222219</v>
      </c>
      <c r="B1923" s="3">
        <f t="shared" ref="B1923:B1986" si="181">YEAR(A1923)</f>
        <v>2015</v>
      </c>
      <c r="C1923" s="3">
        <f t="shared" ref="C1923:C1986" si="182">MONTH(A1923)</f>
        <v>4</v>
      </c>
      <c r="D1923" s="3">
        <f t="shared" ref="D1923:D1986" si="183">HOUR(A1923)</f>
        <v>13</v>
      </c>
      <c r="E1923" s="3">
        <f t="shared" ref="E1923:E1986" si="184">DAY(A1923)</f>
        <v>22</v>
      </c>
      <c r="F1923" s="3" t="str">
        <f t="shared" ref="F1923:F1986" si="185">B1923&amp;C1923&amp;D1923&amp;E1923</f>
        <v>201541322</v>
      </c>
      <c r="G1923">
        <f t="shared" si="180"/>
        <v>13.986425339366505</v>
      </c>
      <c r="H1923">
        <v>0.02</v>
      </c>
      <c r="I1923">
        <v>0.57999999999999996</v>
      </c>
      <c r="J1923">
        <v>1031</v>
      </c>
      <c r="K1923">
        <v>3</v>
      </c>
    </row>
    <row r="1924" spans="1:11" x14ac:dyDescent="0.25">
      <c r="A1924" s="1">
        <v>42116.566666666666</v>
      </c>
      <c r="B1924" s="3">
        <f t="shared" si="181"/>
        <v>2015</v>
      </c>
      <c r="C1924" s="3">
        <f t="shared" si="182"/>
        <v>4</v>
      </c>
      <c r="D1924" s="3">
        <f t="shared" si="183"/>
        <v>13</v>
      </c>
      <c r="E1924" s="3">
        <f t="shared" si="184"/>
        <v>22</v>
      </c>
      <c r="F1924" s="3" t="str">
        <f t="shared" si="185"/>
        <v>201541322</v>
      </c>
      <c r="G1924">
        <f t="shared" si="180"/>
        <v>13.999999999999989</v>
      </c>
      <c r="H1924">
        <v>0.02</v>
      </c>
      <c r="I1924">
        <v>0.57999999999999996</v>
      </c>
      <c r="J1924">
        <v>1031</v>
      </c>
      <c r="K1924">
        <v>3</v>
      </c>
    </row>
    <row r="1925" spans="1:11" x14ac:dyDescent="0.25">
      <c r="A1925" s="1">
        <v>42116.567361111112</v>
      </c>
      <c r="B1925" s="3">
        <f t="shared" si="181"/>
        <v>2015</v>
      </c>
      <c r="C1925" s="3">
        <f t="shared" si="182"/>
        <v>4</v>
      </c>
      <c r="D1925" s="3">
        <f t="shared" si="183"/>
        <v>13</v>
      </c>
      <c r="E1925" s="3">
        <f t="shared" si="184"/>
        <v>22</v>
      </c>
      <c r="F1925" s="3" t="str">
        <f t="shared" si="185"/>
        <v>201541322</v>
      </c>
      <c r="G1925">
        <v>14</v>
      </c>
      <c r="H1925">
        <v>0.02</v>
      </c>
      <c r="I1925">
        <v>0.57999999999999996</v>
      </c>
      <c r="J1925">
        <v>1031</v>
      </c>
      <c r="K1925">
        <v>3</v>
      </c>
    </row>
    <row r="1926" spans="1:11" x14ac:dyDescent="0.25">
      <c r="A1926" s="1">
        <v>42401.487500000003</v>
      </c>
      <c r="B1926" s="3">
        <f t="shared" si="181"/>
        <v>2016</v>
      </c>
      <c r="C1926" s="3">
        <f t="shared" si="182"/>
        <v>2</v>
      </c>
      <c r="D1926" s="3">
        <f t="shared" si="183"/>
        <v>11</v>
      </c>
      <c r="E1926" s="3">
        <f t="shared" si="184"/>
        <v>1</v>
      </c>
      <c r="F1926" s="3" t="str">
        <f t="shared" si="185"/>
        <v>20162111</v>
      </c>
      <c r="G1926">
        <v>13</v>
      </c>
      <c r="H1926">
        <v>0.16</v>
      </c>
      <c r="I1926">
        <v>0.77</v>
      </c>
      <c r="J1926">
        <v>1015</v>
      </c>
      <c r="K1926">
        <v>5</v>
      </c>
    </row>
    <row r="1927" spans="1:11" x14ac:dyDescent="0.25">
      <c r="A1927" s="1">
        <v>42401.488194444442</v>
      </c>
      <c r="B1927" s="3">
        <f t="shared" si="181"/>
        <v>2016</v>
      </c>
      <c r="C1927" s="3">
        <f t="shared" si="182"/>
        <v>2</v>
      </c>
      <c r="D1927" s="3">
        <f t="shared" si="183"/>
        <v>11</v>
      </c>
      <c r="E1927" s="3">
        <f t="shared" si="184"/>
        <v>1</v>
      </c>
      <c r="F1927" s="3" t="str">
        <f t="shared" si="185"/>
        <v>20162111</v>
      </c>
      <c r="G1927">
        <f>G1926+1/143</f>
        <v>13.006993006993007</v>
      </c>
      <c r="H1927">
        <v>0.16</v>
      </c>
      <c r="I1927">
        <v>0.77</v>
      </c>
      <c r="J1927">
        <v>1015</v>
      </c>
      <c r="K1927">
        <v>5</v>
      </c>
    </row>
    <row r="1928" spans="1:11" x14ac:dyDescent="0.25">
      <c r="A1928" s="1">
        <v>42401.488888888889</v>
      </c>
      <c r="B1928" s="3">
        <f t="shared" si="181"/>
        <v>2016</v>
      </c>
      <c r="C1928" s="3">
        <f t="shared" si="182"/>
        <v>2</v>
      </c>
      <c r="D1928" s="3">
        <f t="shared" si="183"/>
        <v>11</v>
      </c>
      <c r="E1928" s="3">
        <f t="shared" si="184"/>
        <v>1</v>
      </c>
      <c r="F1928" s="3" t="str">
        <f t="shared" si="185"/>
        <v>20162111</v>
      </c>
      <c r="G1928">
        <f t="shared" ref="G1928:G1991" si="186">G1927+1/143</f>
        <v>13.013986013986013</v>
      </c>
      <c r="H1928">
        <v>0.16</v>
      </c>
      <c r="I1928">
        <v>0.77</v>
      </c>
      <c r="J1928">
        <v>1015</v>
      </c>
      <c r="K1928">
        <v>5</v>
      </c>
    </row>
    <row r="1929" spans="1:11" x14ac:dyDescent="0.25">
      <c r="A1929" s="1">
        <v>42401.489583333336</v>
      </c>
      <c r="B1929" s="3">
        <f t="shared" si="181"/>
        <v>2016</v>
      </c>
      <c r="C1929" s="3">
        <f t="shared" si="182"/>
        <v>2</v>
      </c>
      <c r="D1929" s="3">
        <f t="shared" si="183"/>
        <v>11</v>
      </c>
      <c r="E1929" s="3">
        <f t="shared" si="184"/>
        <v>1</v>
      </c>
      <c r="F1929" s="3" t="str">
        <f t="shared" si="185"/>
        <v>20162111</v>
      </c>
      <c r="G1929">
        <f t="shared" si="186"/>
        <v>13.02097902097902</v>
      </c>
      <c r="H1929">
        <v>0.16</v>
      </c>
      <c r="I1929">
        <v>0.77</v>
      </c>
      <c r="J1929">
        <v>1015</v>
      </c>
      <c r="K1929">
        <v>5</v>
      </c>
    </row>
    <row r="1930" spans="1:11" x14ac:dyDescent="0.25">
      <c r="A1930" s="1">
        <v>42401.490277777775</v>
      </c>
      <c r="B1930" s="3">
        <f t="shared" si="181"/>
        <v>2016</v>
      </c>
      <c r="C1930" s="3">
        <f t="shared" si="182"/>
        <v>2</v>
      </c>
      <c r="D1930" s="3">
        <f t="shared" si="183"/>
        <v>11</v>
      </c>
      <c r="E1930" s="3">
        <f t="shared" si="184"/>
        <v>1</v>
      </c>
      <c r="F1930" s="3" t="str">
        <f t="shared" si="185"/>
        <v>20162111</v>
      </c>
      <c r="G1930">
        <f t="shared" si="186"/>
        <v>13.027972027972027</v>
      </c>
      <c r="H1930">
        <v>0.16</v>
      </c>
      <c r="I1930">
        <v>0.77</v>
      </c>
      <c r="J1930">
        <v>1015</v>
      </c>
      <c r="K1930">
        <v>5</v>
      </c>
    </row>
    <row r="1931" spans="1:11" x14ac:dyDescent="0.25">
      <c r="A1931" s="1">
        <v>42401.490972222222</v>
      </c>
      <c r="B1931" s="3">
        <f t="shared" si="181"/>
        <v>2016</v>
      </c>
      <c r="C1931" s="3">
        <f t="shared" si="182"/>
        <v>2</v>
      </c>
      <c r="D1931" s="3">
        <f t="shared" si="183"/>
        <v>11</v>
      </c>
      <c r="E1931" s="3">
        <f t="shared" si="184"/>
        <v>1</v>
      </c>
      <c r="F1931" s="3" t="str">
        <f t="shared" si="185"/>
        <v>20162111</v>
      </c>
      <c r="G1931">
        <f t="shared" si="186"/>
        <v>13.034965034965033</v>
      </c>
      <c r="H1931">
        <v>0.16</v>
      </c>
      <c r="I1931">
        <v>0.77</v>
      </c>
      <c r="J1931">
        <v>1015</v>
      </c>
      <c r="K1931">
        <v>5</v>
      </c>
    </row>
    <row r="1932" spans="1:11" x14ac:dyDescent="0.25">
      <c r="A1932" s="1">
        <v>42401.491666666669</v>
      </c>
      <c r="B1932" s="3">
        <f t="shared" si="181"/>
        <v>2016</v>
      </c>
      <c r="C1932" s="3">
        <f t="shared" si="182"/>
        <v>2</v>
      </c>
      <c r="D1932" s="3">
        <f t="shared" si="183"/>
        <v>11</v>
      </c>
      <c r="E1932" s="3">
        <f t="shared" si="184"/>
        <v>1</v>
      </c>
      <c r="F1932" s="3" t="str">
        <f t="shared" si="185"/>
        <v>20162111</v>
      </c>
      <c r="G1932">
        <f t="shared" si="186"/>
        <v>13.04195804195804</v>
      </c>
      <c r="H1932">
        <v>0.16</v>
      </c>
      <c r="I1932">
        <v>0.77</v>
      </c>
      <c r="J1932">
        <v>1015</v>
      </c>
      <c r="K1932">
        <v>5</v>
      </c>
    </row>
    <row r="1933" spans="1:11" x14ac:dyDescent="0.25">
      <c r="A1933" s="1">
        <v>42401.492361111108</v>
      </c>
      <c r="B1933" s="3">
        <f t="shared" si="181"/>
        <v>2016</v>
      </c>
      <c r="C1933" s="3">
        <f t="shared" si="182"/>
        <v>2</v>
      </c>
      <c r="D1933" s="3">
        <f t="shared" si="183"/>
        <v>11</v>
      </c>
      <c r="E1933" s="3">
        <f t="shared" si="184"/>
        <v>1</v>
      </c>
      <c r="F1933" s="3" t="str">
        <f t="shared" si="185"/>
        <v>20162111</v>
      </c>
      <c r="G1933">
        <f t="shared" si="186"/>
        <v>13.048951048951047</v>
      </c>
      <c r="H1933">
        <v>0.16</v>
      </c>
      <c r="I1933">
        <v>0.77</v>
      </c>
      <c r="J1933">
        <v>1015</v>
      </c>
      <c r="K1933">
        <v>5</v>
      </c>
    </row>
    <row r="1934" spans="1:11" x14ac:dyDescent="0.25">
      <c r="A1934" s="1">
        <v>42401.493055555555</v>
      </c>
      <c r="B1934" s="3">
        <f t="shared" si="181"/>
        <v>2016</v>
      </c>
      <c r="C1934" s="3">
        <f t="shared" si="182"/>
        <v>2</v>
      </c>
      <c r="D1934" s="3">
        <f t="shared" si="183"/>
        <v>11</v>
      </c>
      <c r="E1934" s="3">
        <f t="shared" si="184"/>
        <v>1</v>
      </c>
      <c r="F1934" s="3" t="str">
        <f t="shared" si="185"/>
        <v>20162111</v>
      </c>
      <c r="G1934">
        <f t="shared" si="186"/>
        <v>13.055944055944053</v>
      </c>
      <c r="H1934">
        <v>0.16</v>
      </c>
      <c r="I1934">
        <v>0.77</v>
      </c>
      <c r="J1934">
        <v>1015</v>
      </c>
      <c r="K1934">
        <v>5</v>
      </c>
    </row>
    <row r="1935" spans="1:11" x14ac:dyDescent="0.25">
      <c r="A1935" s="1">
        <v>42401.493750000001</v>
      </c>
      <c r="B1935" s="3">
        <f t="shared" si="181"/>
        <v>2016</v>
      </c>
      <c r="C1935" s="3">
        <f t="shared" si="182"/>
        <v>2</v>
      </c>
      <c r="D1935" s="3">
        <f t="shared" si="183"/>
        <v>11</v>
      </c>
      <c r="E1935" s="3">
        <f t="shared" si="184"/>
        <v>1</v>
      </c>
      <c r="F1935" s="3" t="str">
        <f t="shared" si="185"/>
        <v>20162111</v>
      </c>
      <c r="G1935">
        <f t="shared" si="186"/>
        <v>13.06293706293706</v>
      </c>
      <c r="H1935">
        <v>0.16</v>
      </c>
      <c r="I1935">
        <v>0.77</v>
      </c>
      <c r="J1935">
        <v>1015</v>
      </c>
      <c r="K1935">
        <v>5</v>
      </c>
    </row>
    <row r="1936" spans="1:11" x14ac:dyDescent="0.25">
      <c r="A1936" s="1">
        <v>42401.494444444441</v>
      </c>
      <c r="B1936" s="3">
        <f t="shared" si="181"/>
        <v>2016</v>
      </c>
      <c r="C1936" s="3">
        <f t="shared" si="182"/>
        <v>2</v>
      </c>
      <c r="D1936" s="3">
        <f t="shared" si="183"/>
        <v>11</v>
      </c>
      <c r="E1936" s="3">
        <f t="shared" si="184"/>
        <v>1</v>
      </c>
      <c r="F1936" s="3" t="str">
        <f t="shared" si="185"/>
        <v>20162111</v>
      </c>
      <c r="G1936">
        <f t="shared" si="186"/>
        <v>13.069930069930066</v>
      </c>
      <c r="H1936">
        <v>0.16</v>
      </c>
      <c r="I1936">
        <v>0.77</v>
      </c>
      <c r="J1936">
        <v>1015</v>
      </c>
      <c r="K1936">
        <v>5</v>
      </c>
    </row>
    <row r="1937" spans="1:11" x14ac:dyDescent="0.25">
      <c r="A1937" s="1">
        <v>42401.495138888888</v>
      </c>
      <c r="B1937" s="3">
        <f t="shared" si="181"/>
        <v>2016</v>
      </c>
      <c r="C1937" s="3">
        <f t="shared" si="182"/>
        <v>2</v>
      </c>
      <c r="D1937" s="3">
        <f t="shared" si="183"/>
        <v>11</v>
      </c>
      <c r="E1937" s="3">
        <f t="shared" si="184"/>
        <v>1</v>
      </c>
      <c r="F1937" s="3" t="str">
        <f t="shared" si="185"/>
        <v>20162111</v>
      </c>
      <c r="G1937">
        <f t="shared" si="186"/>
        <v>13.076923076923073</v>
      </c>
      <c r="H1937">
        <v>0.16</v>
      </c>
      <c r="I1937">
        <v>0.77</v>
      </c>
      <c r="J1937">
        <v>1015</v>
      </c>
      <c r="K1937">
        <v>5</v>
      </c>
    </row>
    <row r="1938" spans="1:11" x14ac:dyDescent="0.25">
      <c r="A1938" s="1">
        <v>42401.495833333334</v>
      </c>
      <c r="B1938" s="3">
        <f t="shared" si="181"/>
        <v>2016</v>
      </c>
      <c r="C1938" s="3">
        <f t="shared" si="182"/>
        <v>2</v>
      </c>
      <c r="D1938" s="3">
        <f t="shared" si="183"/>
        <v>11</v>
      </c>
      <c r="E1938" s="3">
        <f t="shared" si="184"/>
        <v>1</v>
      </c>
      <c r="F1938" s="3" t="str">
        <f t="shared" si="185"/>
        <v>20162111</v>
      </c>
      <c r="G1938">
        <f t="shared" si="186"/>
        <v>13.08391608391608</v>
      </c>
      <c r="H1938">
        <v>0.16</v>
      </c>
      <c r="I1938">
        <v>0.77</v>
      </c>
      <c r="J1938">
        <v>1015</v>
      </c>
      <c r="K1938">
        <v>5</v>
      </c>
    </row>
    <row r="1939" spans="1:11" x14ac:dyDescent="0.25">
      <c r="A1939" s="1">
        <v>42401.496527777781</v>
      </c>
      <c r="B1939" s="3">
        <f t="shared" si="181"/>
        <v>2016</v>
      </c>
      <c r="C1939" s="3">
        <f t="shared" si="182"/>
        <v>2</v>
      </c>
      <c r="D1939" s="3">
        <f t="shared" si="183"/>
        <v>11</v>
      </c>
      <c r="E1939" s="3">
        <f t="shared" si="184"/>
        <v>1</v>
      </c>
      <c r="F1939" s="3" t="str">
        <f t="shared" si="185"/>
        <v>20162111</v>
      </c>
      <c r="G1939">
        <f t="shared" si="186"/>
        <v>13.090909090909086</v>
      </c>
      <c r="H1939">
        <v>0.16</v>
      </c>
      <c r="I1939">
        <v>0.77</v>
      </c>
      <c r="J1939">
        <v>1015</v>
      </c>
      <c r="K1939">
        <v>5</v>
      </c>
    </row>
    <row r="1940" spans="1:11" x14ac:dyDescent="0.25">
      <c r="A1940" s="1">
        <v>42401.49722222222</v>
      </c>
      <c r="B1940" s="3">
        <f t="shared" si="181"/>
        <v>2016</v>
      </c>
      <c r="C1940" s="3">
        <f t="shared" si="182"/>
        <v>2</v>
      </c>
      <c r="D1940" s="3">
        <f t="shared" si="183"/>
        <v>11</v>
      </c>
      <c r="E1940" s="3">
        <f t="shared" si="184"/>
        <v>1</v>
      </c>
      <c r="F1940" s="3" t="str">
        <f t="shared" si="185"/>
        <v>20162111</v>
      </c>
      <c r="G1940">
        <f t="shared" si="186"/>
        <v>13.097902097902093</v>
      </c>
      <c r="H1940">
        <v>0.16</v>
      </c>
      <c r="I1940">
        <v>0.77</v>
      </c>
      <c r="J1940">
        <v>1015</v>
      </c>
      <c r="K1940">
        <v>5</v>
      </c>
    </row>
    <row r="1941" spans="1:11" x14ac:dyDescent="0.25">
      <c r="A1941" s="1">
        <v>42401.497916666667</v>
      </c>
      <c r="B1941" s="3">
        <f t="shared" si="181"/>
        <v>2016</v>
      </c>
      <c r="C1941" s="3">
        <f t="shared" si="182"/>
        <v>2</v>
      </c>
      <c r="D1941" s="3">
        <f t="shared" si="183"/>
        <v>11</v>
      </c>
      <c r="E1941" s="3">
        <f t="shared" si="184"/>
        <v>1</v>
      </c>
      <c r="F1941" s="3" t="str">
        <f t="shared" si="185"/>
        <v>20162111</v>
      </c>
      <c r="G1941">
        <f t="shared" si="186"/>
        <v>13.1048951048951</v>
      </c>
      <c r="H1941">
        <v>0.16</v>
      </c>
      <c r="I1941">
        <v>0.77</v>
      </c>
      <c r="J1941">
        <v>1015</v>
      </c>
      <c r="K1941">
        <v>5</v>
      </c>
    </row>
    <row r="1942" spans="1:11" x14ac:dyDescent="0.25">
      <c r="A1942" s="1">
        <v>42401.498611111114</v>
      </c>
      <c r="B1942" s="3">
        <f t="shared" si="181"/>
        <v>2016</v>
      </c>
      <c r="C1942" s="3">
        <f t="shared" si="182"/>
        <v>2</v>
      </c>
      <c r="D1942" s="3">
        <f t="shared" si="183"/>
        <v>11</v>
      </c>
      <c r="E1942" s="3">
        <f t="shared" si="184"/>
        <v>1</v>
      </c>
      <c r="F1942" s="3" t="str">
        <f t="shared" si="185"/>
        <v>20162111</v>
      </c>
      <c r="G1942">
        <f t="shared" si="186"/>
        <v>13.111888111888106</v>
      </c>
      <c r="H1942">
        <v>0.16</v>
      </c>
      <c r="I1942">
        <v>0.77</v>
      </c>
      <c r="J1942">
        <v>1015</v>
      </c>
      <c r="K1942">
        <v>5</v>
      </c>
    </row>
    <row r="1943" spans="1:11" x14ac:dyDescent="0.25">
      <c r="A1943" s="1">
        <v>42401.499305555553</v>
      </c>
      <c r="B1943" s="3">
        <f t="shared" si="181"/>
        <v>2016</v>
      </c>
      <c r="C1943" s="3">
        <f t="shared" si="182"/>
        <v>2</v>
      </c>
      <c r="D1943" s="3">
        <f t="shared" si="183"/>
        <v>11</v>
      </c>
      <c r="E1943" s="3">
        <f t="shared" si="184"/>
        <v>1</v>
      </c>
      <c r="F1943" s="3" t="str">
        <f t="shared" si="185"/>
        <v>20162111</v>
      </c>
      <c r="G1943">
        <f t="shared" si="186"/>
        <v>13.118881118881113</v>
      </c>
      <c r="H1943">
        <v>0.16</v>
      </c>
      <c r="I1943">
        <v>0.77</v>
      </c>
      <c r="J1943">
        <v>1015</v>
      </c>
      <c r="K1943">
        <v>5</v>
      </c>
    </row>
    <row r="1944" spans="1:11" x14ac:dyDescent="0.25">
      <c r="A1944" s="1">
        <v>42401.5</v>
      </c>
      <c r="B1944" s="3">
        <f t="shared" si="181"/>
        <v>2016</v>
      </c>
      <c r="C1944" s="3">
        <f t="shared" si="182"/>
        <v>2</v>
      </c>
      <c r="D1944" s="3">
        <f t="shared" si="183"/>
        <v>12</v>
      </c>
      <c r="E1944" s="3">
        <f t="shared" si="184"/>
        <v>1</v>
      </c>
      <c r="F1944" s="3" t="str">
        <f t="shared" si="185"/>
        <v>20162121</v>
      </c>
      <c r="G1944">
        <f t="shared" si="186"/>
        <v>13.12587412587412</v>
      </c>
      <c r="H1944">
        <v>0.16</v>
      </c>
      <c r="I1944">
        <v>0.77</v>
      </c>
      <c r="J1944">
        <v>1015</v>
      </c>
      <c r="K1944">
        <v>5</v>
      </c>
    </row>
    <row r="1945" spans="1:11" x14ac:dyDescent="0.25">
      <c r="A1945" s="1">
        <v>42401.500694444447</v>
      </c>
      <c r="B1945" s="3">
        <f t="shared" si="181"/>
        <v>2016</v>
      </c>
      <c r="C1945" s="3">
        <f t="shared" si="182"/>
        <v>2</v>
      </c>
      <c r="D1945" s="3">
        <f t="shared" si="183"/>
        <v>12</v>
      </c>
      <c r="E1945" s="3">
        <f t="shared" si="184"/>
        <v>1</v>
      </c>
      <c r="F1945" s="3" t="str">
        <f t="shared" si="185"/>
        <v>20162121</v>
      </c>
      <c r="G1945">
        <f t="shared" si="186"/>
        <v>13.132867132867126</v>
      </c>
      <c r="H1945">
        <v>0.16</v>
      </c>
      <c r="I1945">
        <v>0.77</v>
      </c>
      <c r="J1945">
        <v>1015</v>
      </c>
      <c r="K1945">
        <v>5</v>
      </c>
    </row>
    <row r="1946" spans="1:11" x14ac:dyDescent="0.25">
      <c r="A1946" s="1">
        <v>42401.501388888886</v>
      </c>
      <c r="B1946" s="3">
        <f t="shared" si="181"/>
        <v>2016</v>
      </c>
      <c r="C1946" s="3">
        <f t="shared" si="182"/>
        <v>2</v>
      </c>
      <c r="D1946" s="3">
        <f t="shared" si="183"/>
        <v>12</v>
      </c>
      <c r="E1946" s="3">
        <f t="shared" si="184"/>
        <v>1</v>
      </c>
      <c r="F1946" s="3" t="str">
        <f t="shared" si="185"/>
        <v>20162121</v>
      </c>
      <c r="G1946">
        <f t="shared" si="186"/>
        <v>13.139860139860133</v>
      </c>
      <c r="H1946">
        <v>0.16</v>
      </c>
      <c r="I1946">
        <v>0.77</v>
      </c>
      <c r="J1946">
        <v>1015</v>
      </c>
      <c r="K1946">
        <v>5</v>
      </c>
    </row>
    <row r="1947" spans="1:11" x14ac:dyDescent="0.25">
      <c r="A1947" s="1">
        <v>42401.502083333333</v>
      </c>
      <c r="B1947" s="3">
        <f t="shared" si="181"/>
        <v>2016</v>
      </c>
      <c r="C1947" s="3">
        <f t="shared" si="182"/>
        <v>2</v>
      </c>
      <c r="D1947" s="3">
        <f t="shared" si="183"/>
        <v>12</v>
      </c>
      <c r="E1947" s="3">
        <f t="shared" si="184"/>
        <v>1</v>
      </c>
      <c r="F1947" s="3" t="str">
        <f t="shared" si="185"/>
        <v>20162121</v>
      </c>
      <c r="G1947">
        <f t="shared" si="186"/>
        <v>13.14685314685314</v>
      </c>
      <c r="H1947">
        <v>0.16</v>
      </c>
      <c r="I1947">
        <v>0.77</v>
      </c>
      <c r="J1947">
        <v>1015</v>
      </c>
      <c r="K1947">
        <v>5</v>
      </c>
    </row>
    <row r="1948" spans="1:11" x14ac:dyDescent="0.25">
      <c r="A1948" s="1">
        <v>42401.50277777778</v>
      </c>
      <c r="B1948" s="3">
        <f t="shared" si="181"/>
        <v>2016</v>
      </c>
      <c r="C1948" s="3">
        <f t="shared" si="182"/>
        <v>2</v>
      </c>
      <c r="D1948" s="3">
        <f t="shared" si="183"/>
        <v>12</v>
      </c>
      <c r="E1948" s="3">
        <f t="shared" si="184"/>
        <v>1</v>
      </c>
      <c r="F1948" s="3" t="str">
        <f t="shared" si="185"/>
        <v>20162121</v>
      </c>
      <c r="G1948">
        <f t="shared" si="186"/>
        <v>13.153846153846146</v>
      </c>
      <c r="H1948">
        <v>0.16</v>
      </c>
      <c r="I1948">
        <v>0.77</v>
      </c>
      <c r="J1948">
        <v>1015</v>
      </c>
      <c r="K1948">
        <v>5</v>
      </c>
    </row>
    <row r="1949" spans="1:11" x14ac:dyDescent="0.25">
      <c r="A1949" s="1">
        <v>42401.503472222219</v>
      </c>
      <c r="B1949" s="3">
        <f t="shared" si="181"/>
        <v>2016</v>
      </c>
      <c r="C1949" s="3">
        <f t="shared" si="182"/>
        <v>2</v>
      </c>
      <c r="D1949" s="3">
        <f t="shared" si="183"/>
        <v>12</v>
      </c>
      <c r="E1949" s="3">
        <f t="shared" si="184"/>
        <v>1</v>
      </c>
      <c r="F1949" s="3" t="str">
        <f t="shared" si="185"/>
        <v>20162121</v>
      </c>
      <c r="G1949">
        <f t="shared" si="186"/>
        <v>13.160839160839153</v>
      </c>
      <c r="H1949">
        <v>0.16</v>
      </c>
      <c r="I1949">
        <v>0.77</v>
      </c>
      <c r="J1949">
        <v>1015</v>
      </c>
      <c r="K1949">
        <v>5</v>
      </c>
    </row>
    <row r="1950" spans="1:11" x14ac:dyDescent="0.25">
      <c r="A1950" s="1">
        <v>42401.504166666666</v>
      </c>
      <c r="B1950" s="3">
        <f t="shared" si="181"/>
        <v>2016</v>
      </c>
      <c r="C1950" s="3">
        <f t="shared" si="182"/>
        <v>2</v>
      </c>
      <c r="D1950" s="3">
        <f t="shared" si="183"/>
        <v>12</v>
      </c>
      <c r="E1950" s="3">
        <f t="shared" si="184"/>
        <v>1</v>
      </c>
      <c r="F1950" s="3" t="str">
        <f t="shared" si="185"/>
        <v>20162121</v>
      </c>
      <c r="G1950">
        <f t="shared" si="186"/>
        <v>13.167832167832159</v>
      </c>
      <c r="H1950">
        <v>0.16</v>
      </c>
      <c r="I1950">
        <v>0.77</v>
      </c>
      <c r="J1950">
        <v>1015</v>
      </c>
      <c r="K1950">
        <v>5</v>
      </c>
    </row>
    <row r="1951" spans="1:11" x14ac:dyDescent="0.25">
      <c r="A1951" s="1">
        <v>42401.504861111112</v>
      </c>
      <c r="B1951" s="3">
        <f t="shared" si="181"/>
        <v>2016</v>
      </c>
      <c r="C1951" s="3">
        <f t="shared" si="182"/>
        <v>2</v>
      </c>
      <c r="D1951" s="3">
        <f t="shared" si="183"/>
        <v>12</v>
      </c>
      <c r="E1951" s="3">
        <f t="shared" si="184"/>
        <v>1</v>
      </c>
      <c r="F1951" s="3" t="str">
        <f t="shared" si="185"/>
        <v>20162121</v>
      </c>
      <c r="G1951">
        <f t="shared" si="186"/>
        <v>13.174825174825166</v>
      </c>
      <c r="H1951">
        <v>0.16</v>
      </c>
      <c r="I1951">
        <v>0.77</v>
      </c>
      <c r="J1951">
        <v>1015</v>
      </c>
      <c r="K1951">
        <v>5</v>
      </c>
    </row>
    <row r="1952" spans="1:11" x14ac:dyDescent="0.25">
      <c r="A1952" s="1">
        <v>42401.505555555559</v>
      </c>
      <c r="B1952" s="3">
        <f t="shared" si="181"/>
        <v>2016</v>
      </c>
      <c r="C1952" s="3">
        <f t="shared" si="182"/>
        <v>2</v>
      </c>
      <c r="D1952" s="3">
        <f t="shared" si="183"/>
        <v>12</v>
      </c>
      <c r="E1952" s="3">
        <f t="shared" si="184"/>
        <v>1</v>
      </c>
      <c r="F1952" s="3" t="str">
        <f t="shared" si="185"/>
        <v>20162121</v>
      </c>
      <c r="G1952">
        <f t="shared" si="186"/>
        <v>13.181818181818173</v>
      </c>
      <c r="H1952">
        <v>0.16</v>
      </c>
      <c r="I1952">
        <v>0.77</v>
      </c>
      <c r="J1952">
        <v>1015</v>
      </c>
      <c r="K1952">
        <v>5</v>
      </c>
    </row>
    <row r="1953" spans="1:11" x14ac:dyDescent="0.25">
      <c r="A1953" s="1">
        <v>42401.506249999999</v>
      </c>
      <c r="B1953" s="3">
        <f t="shared" si="181"/>
        <v>2016</v>
      </c>
      <c r="C1953" s="3">
        <f t="shared" si="182"/>
        <v>2</v>
      </c>
      <c r="D1953" s="3">
        <f t="shared" si="183"/>
        <v>12</v>
      </c>
      <c r="E1953" s="3">
        <f t="shared" si="184"/>
        <v>1</v>
      </c>
      <c r="F1953" s="3" t="str">
        <f t="shared" si="185"/>
        <v>20162121</v>
      </c>
      <c r="G1953">
        <f t="shared" si="186"/>
        <v>13.188811188811179</v>
      </c>
      <c r="H1953">
        <v>0.16</v>
      </c>
      <c r="I1953">
        <v>0.77</v>
      </c>
      <c r="J1953">
        <v>1015</v>
      </c>
      <c r="K1953">
        <v>5</v>
      </c>
    </row>
    <row r="1954" spans="1:11" x14ac:dyDescent="0.25">
      <c r="A1954" s="1">
        <v>42401.506944444445</v>
      </c>
      <c r="B1954" s="3">
        <f t="shared" si="181"/>
        <v>2016</v>
      </c>
      <c r="C1954" s="3">
        <f t="shared" si="182"/>
        <v>2</v>
      </c>
      <c r="D1954" s="3">
        <f t="shared" si="183"/>
        <v>12</v>
      </c>
      <c r="E1954" s="3">
        <f t="shared" si="184"/>
        <v>1</v>
      </c>
      <c r="F1954" s="3" t="str">
        <f t="shared" si="185"/>
        <v>20162121</v>
      </c>
      <c r="G1954">
        <f t="shared" si="186"/>
        <v>13.195804195804186</v>
      </c>
      <c r="H1954">
        <v>0.16</v>
      </c>
      <c r="I1954">
        <v>0.77</v>
      </c>
      <c r="J1954">
        <v>1015</v>
      </c>
      <c r="K1954">
        <v>5</v>
      </c>
    </row>
    <row r="1955" spans="1:11" x14ac:dyDescent="0.25">
      <c r="A1955" s="1">
        <v>42401.507638888892</v>
      </c>
      <c r="B1955" s="3">
        <f t="shared" si="181"/>
        <v>2016</v>
      </c>
      <c r="C1955" s="3">
        <f t="shared" si="182"/>
        <v>2</v>
      </c>
      <c r="D1955" s="3">
        <f t="shared" si="183"/>
        <v>12</v>
      </c>
      <c r="E1955" s="3">
        <f t="shared" si="184"/>
        <v>1</v>
      </c>
      <c r="F1955" s="3" t="str">
        <f t="shared" si="185"/>
        <v>20162121</v>
      </c>
      <c r="G1955">
        <f t="shared" si="186"/>
        <v>13.202797202797193</v>
      </c>
      <c r="H1955">
        <v>0.16</v>
      </c>
      <c r="I1955">
        <v>0.77</v>
      </c>
      <c r="J1955">
        <v>1015</v>
      </c>
      <c r="K1955">
        <v>5</v>
      </c>
    </row>
    <row r="1956" spans="1:11" x14ac:dyDescent="0.25">
      <c r="A1956" s="1">
        <v>42401.508333333331</v>
      </c>
      <c r="B1956" s="3">
        <f t="shared" si="181"/>
        <v>2016</v>
      </c>
      <c r="C1956" s="3">
        <f t="shared" si="182"/>
        <v>2</v>
      </c>
      <c r="D1956" s="3">
        <f t="shared" si="183"/>
        <v>12</v>
      </c>
      <c r="E1956" s="3">
        <f t="shared" si="184"/>
        <v>1</v>
      </c>
      <c r="F1956" s="3" t="str">
        <f t="shared" si="185"/>
        <v>20162121</v>
      </c>
      <c r="G1956">
        <f t="shared" si="186"/>
        <v>13.209790209790199</v>
      </c>
      <c r="H1956">
        <v>0.16</v>
      </c>
      <c r="I1956">
        <v>0.77</v>
      </c>
      <c r="J1956">
        <v>1015</v>
      </c>
      <c r="K1956">
        <v>5</v>
      </c>
    </row>
    <row r="1957" spans="1:11" x14ac:dyDescent="0.25">
      <c r="A1957" s="1">
        <v>42401.509027777778</v>
      </c>
      <c r="B1957" s="3">
        <f t="shared" si="181"/>
        <v>2016</v>
      </c>
      <c r="C1957" s="3">
        <f t="shared" si="182"/>
        <v>2</v>
      </c>
      <c r="D1957" s="3">
        <f t="shared" si="183"/>
        <v>12</v>
      </c>
      <c r="E1957" s="3">
        <f t="shared" si="184"/>
        <v>1</v>
      </c>
      <c r="F1957" s="3" t="str">
        <f t="shared" si="185"/>
        <v>20162121</v>
      </c>
      <c r="G1957">
        <f t="shared" si="186"/>
        <v>13.216783216783206</v>
      </c>
      <c r="H1957">
        <v>0.16</v>
      </c>
      <c r="I1957">
        <v>0.77</v>
      </c>
      <c r="J1957">
        <v>1015</v>
      </c>
      <c r="K1957">
        <v>5</v>
      </c>
    </row>
    <row r="1958" spans="1:11" x14ac:dyDescent="0.25">
      <c r="A1958" s="1">
        <v>42401.509722222225</v>
      </c>
      <c r="B1958" s="3">
        <f t="shared" si="181"/>
        <v>2016</v>
      </c>
      <c r="C1958" s="3">
        <f t="shared" si="182"/>
        <v>2</v>
      </c>
      <c r="D1958" s="3">
        <f t="shared" si="183"/>
        <v>12</v>
      </c>
      <c r="E1958" s="3">
        <f t="shared" si="184"/>
        <v>1</v>
      </c>
      <c r="F1958" s="3" t="str">
        <f t="shared" si="185"/>
        <v>20162121</v>
      </c>
      <c r="G1958">
        <f t="shared" si="186"/>
        <v>13.223776223776213</v>
      </c>
      <c r="H1958">
        <v>0.16</v>
      </c>
      <c r="I1958">
        <v>0.77</v>
      </c>
      <c r="J1958">
        <v>1015</v>
      </c>
      <c r="K1958">
        <v>5</v>
      </c>
    </row>
    <row r="1959" spans="1:11" x14ac:dyDescent="0.25">
      <c r="A1959" s="1">
        <v>42401.510416666664</v>
      </c>
      <c r="B1959" s="3">
        <f t="shared" si="181"/>
        <v>2016</v>
      </c>
      <c r="C1959" s="3">
        <f t="shared" si="182"/>
        <v>2</v>
      </c>
      <c r="D1959" s="3">
        <f t="shared" si="183"/>
        <v>12</v>
      </c>
      <c r="E1959" s="3">
        <f t="shared" si="184"/>
        <v>1</v>
      </c>
      <c r="F1959" s="3" t="str">
        <f t="shared" si="185"/>
        <v>20162121</v>
      </c>
      <c r="G1959">
        <f t="shared" si="186"/>
        <v>13.230769230769219</v>
      </c>
      <c r="H1959">
        <v>0.16</v>
      </c>
      <c r="I1959">
        <v>0.77</v>
      </c>
      <c r="J1959">
        <v>1015</v>
      </c>
      <c r="K1959">
        <v>5</v>
      </c>
    </row>
    <row r="1960" spans="1:11" x14ac:dyDescent="0.25">
      <c r="A1960" s="1">
        <v>42401.511111111111</v>
      </c>
      <c r="B1960" s="3">
        <f t="shared" si="181"/>
        <v>2016</v>
      </c>
      <c r="C1960" s="3">
        <f t="shared" si="182"/>
        <v>2</v>
      </c>
      <c r="D1960" s="3">
        <f t="shared" si="183"/>
        <v>12</v>
      </c>
      <c r="E1960" s="3">
        <f t="shared" si="184"/>
        <v>1</v>
      </c>
      <c r="F1960" s="3" t="str">
        <f t="shared" si="185"/>
        <v>20162121</v>
      </c>
      <c r="G1960">
        <f t="shared" si="186"/>
        <v>13.237762237762226</v>
      </c>
      <c r="H1960">
        <v>0.16</v>
      </c>
      <c r="I1960">
        <v>0.77</v>
      </c>
      <c r="J1960">
        <v>1015</v>
      </c>
      <c r="K1960">
        <v>5</v>
      </c>
    </row>
    <row r="1961" spans="1:11" x14ac:dyDescent="0.25">
      <c r="A1961" s="1">
        <v>42401.511805555558</v>
      </c>
      <c r="B1961" s="3">
        <f t="shared" si="181"/>
        <v>2016</v>
      </c>
      <c r="C1961" s="3">
        <f t="shared" si="182"/>
        <v>2</v>
      </c>
      <c r="D1961" s="3">
        <f t="shared" si="183"/>
        <v>12</v>
      </c>
      <c r="E1961" s="3">
        <f t="shared" si="184"/>
        <v>1</v>
      </c>
      <c r="F1961" s="3" t="str">
        <f t="shared" si="185"/>
        <v>20162121</v>
      </c>
      <c r="G1961">
        <f t="shared" si="186"/>
        <v>13.244755244755233</v>
      </c>
      <c r="H1961">
        <v>0.16</v>
      </c>
      <c r="I1961">
        <v>0.77</v>
      </c>
      <c r="J1961">
        <v>1015</v>
      </c>
      <c r="K1961">
        <v>5</v>
      </c>
    </row>
    <row r="1962" spans="1:11" x14ac:dyDescent="0.25">
      <c r="A1962" s="1">
        <v>42401.512499999997</v>
      </c>
      <c r="B1962" s="3">
        <f t="shared" si="181"/>
        <v>2016</v>
      </c>
      <c r="C1962" s="3">
        <f t="shared" si="182"/>
        <v>2</v>
      </c>
      <c r="D1962" s="3">
        <f t="shared" si="183"/>
        <v>12</v>
      </c>
      <c r="E1962" s="3">
        <f t="shared" si="184"/>
        <v>1</v>
      </c>
      <c r="F1962" s="3" t="str">
        <f t="shared" si="185"/>
        <v>20162121</v>
      </c>
      <c r="G1962">
        <f t="shared" si="186"/>
        <v>13.251748251748239</v>
      </c>
      <c r="H1962">
        <v>0.16</v>
      </c>
      <c r="I1962">
        <v>0.77</v>
      </c>
      <c r="J1962">
        <v>1015</v>
      </c>
      <c r="K1962">
        <v>5</v>
      </c>
    </row>
    <row r="1963" spans="1:11" x14ac:dyDescent="0.25">
      <c r="A1963" s="1">
        <v>42401.513194444444</v>
      </c>
      <c r="B1963" s="3">
        <f t="shared" si="181"/>
        <v>2016</v>
      </c>
      <c r="C1963" s="3">
        <f t="shared" si="182"/>
        <v>2</v>
      </c>
      <c r="D1963" s="3">
        <f t="shared" si="183"/>
        <v>12</v>
      </c>
      <c r="E1963" s="3">
        <f t="shared" si="184"/>
        <v>1</v>
      </c>
      <c r="F1963" s="3" t="str">
        <f t="shared" si="185"/>
        <v>20162121</v>
      </c>
      <c r="G1963">
        <f t="shared" si="186"/>
        <v>13.258741258741246</v>
      </c>
      <c r="H1963">
        <v>0.16</v>
      </c>
      <c r="I1963">
        <v>0.77</v>
      </c>
      <c r="J1963">
        <v>1015</v>
      </c>
      <c r="K1963">
        <v>5</v>
      </c>
    </row>
    <row r="1964" spans="1:11" x14ac:dyDescent="0.25">
      <c r="A1964" s="1">
        <v>42401.513888888891</v>
      </c>
      <c r="B1964" s="3">
        <f t="shared" si="181"/>
        <v>2016</v>
      </c>
      <c r="C1964" s="3">
        <f t="shared" si="182"/>
        <v>2</v>
      </c>
      <c r="D1964" s="3">
        <f t="shared" si="183"/>
        <v>12</v>
      </c>
      <c r="E1964" s="3">
        <f t="shared" si="184"/>
        <v>1</v>
      </c>
      <c r="F1964" s="3" t="str">
        <f t="shared" si="185"/>
        <v>20162121</v>
      </c>
      <c r="G1964">
        <f t="shared" si="186"/>
        <v>13.265734265734253</v>
      </c>
      <c r="H1964">
        <v>0.16</v>
      </c>
      <c r="I1964">
        <v>0.77</v>
      </c>
      <c r="J1964">
        <v>1015</v>
      </c>
      <c r="K1964">
        <v>5</v>
      </c>
    </row>
    <row r="1965" spans="1:11" x14ac:dyDescent="0.25">
      <c r="A1965" s="1">
        <v>42401.51458333333</v>
      </c>
      <c r="B1965" s="3">
        <f t="shared" si="181"/>
        <v>2016</v>
      </c>
      <c r="C1965" s="3">
        <f t="shared" si="182"/>
        <v>2</v>
      </c>
      <c r="D1965" s="3">
        <f t="shared" si="183"/>
        <v>12</v>
      </c>
      <c r="E1965" s="3">
        <f t="shared" si="184"/>
        <v>1</v>
      </c>
      <c r="F1965" s="3" t="str">
        <f t="shared" si="185"/>
        <v>20162121</v>
      </c>
      <c r="G1965">
        <f t="shared" si="186"/>
        <v>13.272727272727259</v>
      </c>
      <c r="H1965">
        <v>0.16</v>
      </c>
      <c r="I1965">
        <v>0.77</v>
      </c>
      <c r="J1965">
        <v>1015</v>
      </c>
      <c r="K1965">
        <v>5</v>
      </c>
    </row>
    <row r="1966" spans="1:11" x14ac:dyDescent="0.25">
      <c r="A1966" s="1">
        <v>42401.515277777777</v>
      </c>
      <c r="B1966" s="3">
        <f t="shared" si="181"/>
        <v>2016</v>
      </c>
      <c r="C1966" s="3">
        <f t="shared" si="182"/>
        <v>2</v>
      </c>
      <c r="D1966" s="3">
        <f t="shared" si="183"/>
        <v>12</v>
      </c>
      <c r="E1966" s="3">
        <f t="shared" si="184"/>
        <v>1</v>
      </c>
      <c r="F1966" s="3" t="str">
        <f t="shared" si="185"/>
        <v>20162121</v>
      </c>
      <c r="G1966">
        <f t="shared" si="186"/>
        <v>13.279720279720266</v>
      </c>
      <c r="H1966">
        <v>0.16</v>
      </c>
      <c r="I1966">
        <v>0.77</v>
      </c>
      <c r="J1966">
        <v>1015</v>
      </c>
      <c r="K1966">
        <v>5</v>
      </c>
    </row>
    <row r="1967" spans="1:11" x14ac:dyDescent="0.25">
      <c r="A1967" s="1">
        <v>42401.515972222223</v>
      </c>
      <c r="B1967" s="3">
        <f t="shared" si="181"/>
        <v>2016</v>
      </c>
      <c r="C1967" s="3">
        <f t="shared" si="182"/>
        <v>2</v>
      </c>
      <c r="D1967" s="3">
        <f t="shared" si="183"/>
        <v>12</v>
      </c>
      <c r="E1967" s="3">
        <f t="shared" si="184"/>
        <v>1</v>
      </c>
      <c r="F1967" s="3" t="str">
        <f t="shared" si="185"/>
        <v>20162121</v>
      </c>
      <c r="G1967">
        <f t="shared" si="186"/>
        <v>13.286713286713272</v>
      </c>
      <c r="H1967">
        <v>0.16</v>
      </c>
      <c r="I1967">
        <v>0.77</v>
      </c>
      <c r="J1967">
        <v>1015</v>
      </c>
      <c r="K1967">
        <v>5</v>
      </c>
    </row>
    <row r="1968" spans="1:11" x14ac:dyDescent="0.25">
      <c r="A1968" s="1">
        <v>42401.51666666667</v>
      </c>
      <c r="B1968" s="3">
        <f t="shared" si="181"/>
        <v>2016</v>
      </c>
      <c r="C1968" s="3">
        <f t="shared" si="182"/>
        <v>2</v>
      </c>
      <c r="D1968" s="3">
        <f t="shared" si="183"/>
        <v>12</v>
      </c>
      <c r="E1968" s="3">
        <f t="shared" si="184"/>
        <v>1</v>
      </c>
      <c r="F1968" s="3" t="str">
        <f t="shared" si="185"/>
        <v>20162121</v>
      </c>
      <c r="G1968">
        <f t="shared" si="186"/>
        <v>13.293706293706279</v>
      </c>
      <c r="H1968">
        <v>0.16</v>
      </c>
      <c r="I1968">
        <v>0.77</v>
      </c>
      <c r="J1968">
        <v>1015</v>
      </c>
      <c r="K1968">
        <v>5</v>
      </c>
    </row>
    <row r="1969" spans="1:11" x14ac:dyDescent="0.25">
      <c r="A1969" s="1">
        <v>42401.517361111109</v>
      </c>
      <c r="B1969" s="3">
        <f t="shared" si="181"/>
        <v>2016</v>
      </c>
      <c r="C1969" s="3">
        <f t="shared" si="182"/>
        <v>2</v>
      </c>
      <c r="D1969" s="3">
        <f t="shared" si="183"/>
        <v>12</v>
      </c>
      <c r="E1969" s="3">
        <f t="shared" si="184"/>
        <v>1</v>
      </c>
      <c r="F1969" s="3" t="str">
        <f t="shared" si="185"/>
        <v>20162121</v>
      </c>
      <c r="G1969">
        <f t="shared" si="186"/>
        <v>13.300699300699286</v>
      </c>
      <c r="H1969">
        <v>0.16</v>
      </c>
      <c r="I1969">
        <v>0.77</v>
      </c>
      <c r="J1969">
        <v>1015</v>
      </c>
      <c r="K1969">
        <v>5</v>
      </c>
    </row>
    <row r="1970" spans="1:11" x14ac:dyDescent="0.25">
      <c r="A1970" s="1">
        <v>42401.518055555556</v>
      </c>
      <c r="B1970" s="3">
        <f t="shared" si="181"/>
        <v>2016</v>
      </c>
      <c r="C1970" s="3">
        <f t="shared" si="182"/>
        <v>2</v>
      </c>
      <c r="D1970" s="3">
        <f t="shared" si="183"/>
        <v>12</v>
      </c>
      <c r="E1970" s="3">
        <f t="shared" si="184"/>
        <v>1</v>
      </c>
      <c r="F1970" s="3" t="str">
        <f t="shared" si="185"/>
        <v>20162121</v>
      </c>
      <c r="G1970">
        <f t="shared" si="186"/>
        <v>13.307692307692292</v>
      </c>
      <c r="H1970">
        <v>0.16</v>
      </c>
      <c r="I1970">
        <v>0.77</v>
      </c>
      <c r="J1970">
        <v>1015</v>
      </c>
      <c r="K1970">
        <v>5</v>
      </c>
    </row>
    <row r="1971" spans="1:11" x14ac:dyDescent="0.25">
      <c r="A1971" s="1">
        <v>42401.518750000003</v>
      </c>
      <c r="B1971" s="3">
        <f t="shared" si="181"/>
        <v>2016</v>
      </c>
      <c r="C1971" s="3">
        <f t="shared" si="182"/>
        <v>2</v>
      </c>
      <c r="D1971" s="3">
        <f t="shared" si="183"/>
        <v>12</v>
      </c>
      <c r="E1971" s="3">
        <f t="shared" si="184"/>
        <v>1</v>
      </c>
      <c r="F1971" s="3" t="str">
        <f t="shared" si="185"/>
        <v>20162121</v>
      </c>
      <c r="G1971">
        <f t="shared" si="186"/>
        <v>13.314685314685299</v>
      </c>
      <c r="H1971">
        <v>0.16</v>
      </c>
      <c r="I1971">
        <v>0.77</v>
      </c>
      <c r="J1971">
        <v>1015</v>
      </c>
      <c r="K1971">
        <v>5</v>
      </c>
    </row>
    <row r="1972" spans="1:11" x14ac:dyDescent="0.25">
      <c r="A1972" s="1">
        <v>42401.519444444442</v>
      </c>
      <c r="B1972" s="3">
        <f t="shared" si="181"/>
        <v>2016</v>
      </c>
      <c r="C1972" s="3">
        <f t="shared" si="182"/>
        <v>2</v>
      </c>
      <c r="D1972" s="3">
        <f t="shared" si="183"/>
        <v>12</v>
      </c>
      <c r="E1972" s="3">
        <f t="shared" si="184"/>
        <v>1</v>
      </c>
      <c r="F1972" s="3" t="str">
        <f t="shared" si="185"/>
        <v>20162121</v>
      </c>
      <c r="G1972">
        <f t="shared" si="186"/>
        <v>13.321678321678306</v>
      </c>
      <c r="H1972">
        <v>0.16</v>
      </c>
      <c r="I1972">
        <v>0.77</v>
      </c>
      <c r="J1972">
        <v>1015</v>
      </c>
      <c r="K1972">
        <v>5</v>
      </c>
    </row>
    <row r="1973" spans="1:11" x14ac:dyDescent="0.25">
      <c r="A1973" s="1">
        <v>42401.520138888889</v>
      </c>
      <c r="B1973" s="3">
        <f t="shared" si="181"/>
        <v>2016</v>
      </c>
      <c r="C1973" s="3">
        <f t="shared" si="182"/>
        <v>2</v>
      </c>
      <c r="D1973" s="3">
        <f t="shared" si="183"/>
        <v>12</v>
      </c>
      <c r="E1973" s="3">
        <f t="shared" si="184"/>
        <v>1</v>
      </c>
      <c r="F1973" s="3" t="str">
        <f t="shared" si="185"/>
        <v>20162121</v>
      </c>
      <c r="G1973">
        <f t="shared" si="186"/>
        <v>13.328671328671312</v>
      </c>
      <c r="H1973">
        <v>0.16</v>
      </c>
      <c r="I1973">
        <v>0.77</v>
      </c>
      <c r="J1973">
        <v>1015</v>
      </c>
      <c r="K1973">
        <v>5</v>
      </c>
    </row>
    <row r="1974" spans="1:11" x14ac:dyDescent="0.25">
      <c r="A1974" s="1">
        <v>42401.520833333336</v>
      </c>
      <c r="B1974" s="3">
        <f t="shared" si="181"/>
        <v>2016</v>
      </c>
      <c r="C1974" s="3">
        <f t="shared" si="182"/>
        <v>2</v>
      </c>
      <c r="D1974" s="3">
        <f t="shared" si="183"/>
        <v>12</v>
      </c>
      <c r="E1974" s="3">
        <f t="shared" si="184"/>
        <v>1</v>
      </c>
      <c r="F1974" s="3" t="str">
        <f t="shared" si="185"/>
        <v>20162121</v>
      </c>
      <c r="G1974">
        <f t="shared" si="186"/>
        <v>13.335664335664319</v>
      </c>
      <c r="H1974">
        <v>0.16</v>
      </c>
      <c r="I1974">
        <v>0.77</v>
      </c>
      <c r="J1974">
        <v>1015</v>
      </c>
      <c r="K1974">
        <v>5</v>
      </c>
    </row>
    <row r="1975" spans="1:11" x14ac:dyDescent="0.25">
      <c r="A1975" s="1">
        <v>42401.521527777775</v>
      </c>
      <c r="B1975" s="3">
        <f t="shared" si="181"/>
        <v>2016</v>
      </c>
      <c r="C1975" s="3">
        <f t="shared" si="182"/>
        <v>2</v>
      </c>
      <c r="D1975" s="3">
        <f t="shared" si="183"/>
        <v>12</v>
      </c>
      <c r="E1975" s="3">
        <f t="shared" si="184"/>
        <v>1</v>
      </c>
      <c r="F1975" s="3" t="str">
        <f t="shared" si="185"/>
        <v>20162121</v>
      </c>
      <c r="G1975">
        <f t="shared" si="186"/>
        <v>13.342657342657326</v>
      </c>
      <c r="H1975">
        <v>0.16</v>
      </c>
      <c r="I1975">
        <v>0.77</v>
      </c>
      <c r="J1975">
        <v>1015</v>
      </c>
      <c r="K1975">
        <v>5</v>
      </c>
    </row>
    <row r="1976" spans="1:11" x14ac:dyDescent="0.25">
      <c r="A1976" s="1">
        <v>42401.522222222222</v>
      </c>
      <c r="B1976" s="3">
        <f t="shared" si="181"/>
        <v>2016</v>
      </c>
      <c r="C1976" s="3">
        <f t="shared" si="182"/>
        <v>2</v>
      </c>
      <c r="D1976" s="3">
        <f t="shared" si="183"/>
        <v>12</v>
      </c>
      <c r="E1976" s="3">
        <f t="shared" si="184"/>
        <v>1</v>
      </c>
      <c r="F1976" s="3" t="str">
        <f t="shared" si="185"/>
        <v>20162121</v>
      </c>
      <c r="G1976">
        <f t="shared" si="186"/>
        <v>13.349650349650332</v>
      </c>
      <c r="H1976">
        <v>0.16</v>
      </c>
      <c r="I1976">
        <v>0.77</v>
      </c>
      <c r="J1976">
        <v>1015</v>
      </c>
      <c r="K1976">
        <v>5</v>
      </c>
    </row>
    <row r="1977" spans="1:11" x14ac:dyDescent="0.25">
      <c r="A1977" s="1">
        <v>42401.522916666669</v>
      </c>
      <c r="B1977" s="3">
        <f t="shared" si="181"/>
        <v>2016</v>
      </c>
      <c r="C1977" s="3">
        <f t="shared" si="182"/>
        <v>2</v>
      </c>
      <c r="D1977" s="3">
        <f t="shared" si="183"/>
        <v>12</v>
      </c>
      <c r="E1977" s="3">
        <f t="shared" si="184"/>
        <v>1</v>
      </c>
      <c r="F1977" s="3" t="str">
        <f t="shared" si="185"/>
        <v>20162121</v>
      </c>
      <c r="G1977">
        <f t="shared" si="186"/>
        <v>13.356643356643339</v>
      </c>
      <c r="H1977">
        <v>0.16</v>
      </c>
      <c r="I1977">
        <v>0.77</v>
      </c>
      <c r="J1977">
        <v>1015</v>
      </c>
      <c r="K1977">
        <v>5</v>
      </c>
    </row>
    <row r="1978" spans="1:11" x14ac:dyDescent="0.25">
      <c r="A1978" s="1">
        <v>42401.523611111108</v>
      </c>
      <c r="B1978" s="3">
        <f t="shared" si="181"/>
        <v>2016</v>
      </c>
      <c r="C1978" s="3">
        <f t="shared" si="182"/>
        <v>2</v>
      </c>
      <c r="D1978" s="3">
        <f t="shared" si="183"/>
        <v>12</v>
      </c>
      <c r="E1978" s="3">
        <f t="shared" si="184"/>
        <v>1</v>
      </c>
      <c r="F1978" s="3" t="str">
        <f t="shared" si="185"/>
        <v>20162121</v>
      </c>
      <c r="G1978">
        <f t="shared" si="186"/>
        <v>13.363636363636346</v>
      </c>
      <c r="H1978">
        <v>0.16</v>
      </c>
      <c r="I1978">
        <v>0.77</v>
      </c>
      <c r="J1978">
        <v>1015</v>
      </c>
      <c r="K1978">
        <v>5</v>
      </c>
    </row>
    <row r="1979" spans="1:11" x14ac:dyDescent="0.25">
      <c r="A1979" s="1">
        <v>42401.524305555555</v>
      </c>
      <c r="B1979" s="3">
        <f t="shared" si="181"/>
        <v>2016</v>
      </c>
      <c r="C1979" s="3">
        <f t="shared" si="182"/>
        <v>2</v>
      </c>
      <c r="D1979" s="3">
        <f t="shared" si="183"/>
        <v>12</v>
      </c>
      <c r="E1979" s="3">
        <f t="shared" si="184"/>
        <v>1</v>
      </c>
      <c r="F1979" s="3" t="str">
        <f t="shared" si="185"/>
        <v>20162121</v>
      </c>
      <c r="G1979">
        <f t="shared" si="186"/>
        <v>13.370629370629352</v>
      </c>
      <c r="H1979">
        <v>0.16</v>
      </c>
      <c r="I1979">
        <v>0.77</v>
      </c>
      <c r="J1979">
        <v>1015</v>
      </c>
      <c r="K1979">
        <v>5</v>
      </c>
    </row>
    <row r="1980" spans="1:11" x14ac:dyDescent="0.25">
      <c r="A1980" s="1">
        <v>42401.525000000001</v>
      </c>
      <c r="B1980" s="3">
        <f t="shared" si="181"/>
        <v>2016</v>
      </c>
      <c r="C1980" s="3">
        <f t="shared" si="182"/>
        <v>2</v>
      </c>
      <c r="D1980" s="3">
        <f t="shared" si="183"/>
        <v>12</v>
      </c>
      <c r="E1980" s="3">
        <f t="shared" si="184"/>
        <v>1</v>
      </c>
      <c r="F1980" s="3" t="str">
        <f t="shared" si="185"/>
        <v>20162121</v>
      </c>
      <c r="G1980">
        <f t="shared" si="186"/>
        <v>13.377622377622359</v>
      </c>
      <c r="H1980">
        <v>0.16</v>
      </c>
      <c r="I1980">
        <v>0.77</v>
      </c>
      <c r="J1980">
        <v>1015</v>
      </c>
      <c r="K1980">
        <v>5</v>
      </c>
    </row>
    <row r="1981" spans="1:11" x14ac:dyDescent="0.25">
      <c r="A1981" s="1">
        <v>42401.525694444441</v>
      </c>
      <c r="B1981" s="3">
        <f t="shared" si="181"/>
        <v>2016</v>
      </c>
      <c r="C1981" s="3">
        <f t="shared" si="182"/>
        <v>2</v>
      </c>
      <c r="D1981" s="3">
        <f t="shared" si="183"/>
        <v>12</v>
      </c>
      <c r="E1981" s="3">
        <f t="shared" si="184"/>
        <v>1</v>
      </c>
      <c r="F1981" s="3" t="str">
        <f t="shared" si="185"/>
        <v>20162121</v>
      </c>
      <c r="G1981">
        <f t="shared" si="186"/>
        <v>13.384615384615365</v>
      </c>
      <c r="H1981">
        <v>0.16</v>
      </c>
      <c r="I1981">
        <v>0.77</v>
      </c>
      <c r="J1981">
        <v>1015</v>
      </c>
      <c r="K1981">
        <v>5</v>
      </c>
    </row>
    <row r="1982" spans="1:11" x14ac:dyDescent="0.25">
      <c r="A1982" s="1">
        <v>42401.526388888888</v>
      </c>
      <c r="B1982" s="3">
        <f t="shared" si="181"/>
        <v>2016</v>
      </c>
      <c r="C1982" s="3">
        <f t="shared" si="182"/>
        <v>2</v>
      </c>
      <c r="D1982" s="3">
        <f t="shared" si="183"/>
        <v>12</v>
      </c>
      <c r="E1982" s="3">
        <f t="shared" si="184"/>
        <v>1</v>
      </c>
      <c r="F1982" s="3" t="str">
        <f t="shared" si="185"/>
        <v>20162121</v>
      </c>
      <c r="G1982">
        <f t="shared" si="186"/>
        <v>13.391608391608372</v>
      </c>
      <c r="H1982">
        <v>0.16</v>
      </c>
      <c r="I1982">
        <v>0.77</v>
      </c>
      <c r="J1982">
        <v>1015</v>
      </c>
      <c r="K1982">
        <v>5</v>
      </c>
    </row>
    <row r="1983" spans="1:11" x14ac:dyDescent="0.25">
      <c r="A1983" s="1">
        <v>42401.527083333334</v>
      </c>
      <c r="B1983" s="3">
        <f t="shared" si="181"/>
        <v>2016</v>
      </c>
      <c r="C1983" s="3">
        <f t="shared" si="182"/>
        <v>2</v>
      </c>
      <c r="D1983" s="3">
        <f t="shared" si="183"/>
        <v>12</v>
      </c>
      <c r="E1983" s="3">
        <f t="shared" si="184"/>
        <v>1</v>
      </c>
      <c r="F1983" s="3" t="str">
        <f t="shared" si="185"/>
        <v>20162121</v>
      </c>
      <c r="G1983">
        <f t="shared" si="186"/>
        <v>13.398601398601379</v>
      </c>
      <c r="H1983">
        <v>0.16</v>
      </c>
      <c r="I1983">
        <v>0.77</v>
      </c>
      <c r="J1983">
        <v>1015</v>
      </c>
      <c r="K1983">
        <v>5</v>
      </c>
    </row>
    <row r="1984" spans="1:11" x14ac:dyDescent="0.25">
      <c r="A1984" s="1">
        <v>42401.527777777781</v>
      </c>
      <c r="B1984" s="3">
        <f t="shared" si="181"/>
        <v>2016</v>
      </c>
      <c r="C1984" s="3">
        <f t="shared" si="182"/>
        <v>2</v>
      </c>
      <c r="D1984" s="3">
        <f t="shared" si="183"/>
        <v>12</v>
      </c>
      <c r="E1984" s="3">
        <f t="shared" si="184"/>
        <v>1</v>
      </c>
      <c r="F1984" s="3" t="str">
        <f t="shared" si="185"/>
        <v>20162121</v>
      </c>
      <c r="G1984">
        <f t="shared" si="186"/>
        <v>13.405594405594385</v>
      </c>
      <c r="H1984">
        <v>0.16</v>
      </c>
      <c r="I1984">
        <v>0.77</v>
      </c>
      <c r="J1984">
        <v>1015</v>
      </c>
      <c r="K1984">
        <v>5</v>
      </c>
    </row>
    <row r="1985" spans="1:11" x14ac:dyDescent="0.25">
      <c r="A1985" s="1">
        <v>42401.52847222222</v>
      </c>
      <c r="B1985" s="3">
        <f t="shared" si="181"/>
        <v>2016</v>
      </c>
      <c r="C1985" s="3">
        <f t="shared" si="182"/>
        <v>2</v>
      </c>
      <c r="D1985" s="3">
        <f t="shared" si="183"/>
        <v>12</v>
      </c>
      <c r="E1985" s="3">
        <f t="shared" si="184"/>
        <v>1</v>
      </c>
      <c r="F1985" s="3" t="str">
        <f t="shared" si="185"/>
        <v>20162121</v>
      </c>
      <c r="G1985">
        <f t="shared" si="186"/>
        <v>13.412587412587392</v>
      </c>
      <c r="H1985">
        <v>0.16</v>
      </c>
      <c r="I1985">
        <v>0.77</v>
      </c>
      <c r="J1985">
        <v>1015</v>
      </c>
      <c r="K1985">
        <v>5</v>
      </c>
    </row>
    <row r="1986" spans="1:11" x14ac:dyDescent="0.25">
      <c r="A1986" s="1">
        <v>42401.529166666667</v>
      </c>
      <c r="B1986" s="3">
        <f t="shared" si="181"/>
        <v>2016</v>
      </c>
      <c r="C1986" s="3">
        <f t="shared" si="182"/>
        <v>2</v>
      </c>
      <c r="D1986" s="3">
        <f t="shared" si="183"/>
        <v>12</v>
      </c>
      <c r="E1986" s="3">
        <f t="shared" si="184"/>
        <v>1</v>
      </c>
      <c r="F1986" s="3" t="str">
        <f t="shared" si="185"/>
        <v>20162121</v>
      </c>
      <c r="G1986">
        <f t="shared" si="186"/>
        <v>13.419580419580399</v>
      </c>
      <c r="H1986">
        <v>0.16</v>
      </c>
      <c r="I1986">
        <v>0.77</v>
      </c>
      <c r="J1986">
        <v>1015</v>
      </c>
      <c r="K1986">
        <v>5</v>
      </c>
    </row>
    <row r="1987" spans="1:11" x14ac:dyDescent="0.25">
      <c r="A1987" s="1">
        <v>42401.529861111114</v>
      </c>
      <c r="B1987" s="3">
        <f t="shared" ref="B1987:B2050" si="187">YEAR(A1987)</f>
        <v>2016</v>
      </c>
      <c r="C1987" s="3">
        <f t="shared" ref="C1987:C2050" si="188">MONTH(A1987)</f>
        <v>2</v>
      </c>
      <c r="D1987" s="3">
        <f t="shared" ref="D1987:D2050" si="189">HOUR(A1987)</f>
        <v>12</v>
      </c>
      <c r="E1987" s="3">
        <f t="shared" ref="E1987:E2050" si="190">DAY(A1987)</f>
        <v>1</v>
      </c>
      <c r="F1987" s="3" t="str">
        <f t="shared" ref="F1987:F2050" si="191">B1987&amp;C1987&amp;D1987&amp;E1987</f>
        <v>20162121</v>
      </c>
      <c r="G1987">
        <f t="shared" si="186"/>
        <v>13.426573426573405</v>
      </c>
      <c r="H1987">
        <v>0.16</v>
      </c>
      <c r="I1987">
        <v>0.77</v>
      </c>
      <c r="J1987">
        <v>1015</v>
      </c>
      <c r="K1987">
        <v>5</v>
      </c>
    </row>
    <row r="1988" spans="1:11" x14ac:dyDescent="0.25">
      <c r="A1988" s="1">
        <v>42401.530555555553</v>
      </c>
      <c r="B1988" s="3">
        <f t="shared" si="187"/>
        <v>2016</v>
      </c>
      <c r="C1988" s="3">
        <f t="shared" si="188"/>
        <v>2</v>
      </c>
      <c r="D1988" s="3">
        <f t="shared" si="189"/>
        <v>12</v>
      </c>
      <c r="E1988" s="3">
        <f t="shared" si="190"/>
        <v>1</v>
      </c>
      <c r="F1988" s="3" t="str">
        <f t="shared" si="191"/>
        <v>20162121</v>
      </c>
      <c r="G1988">
        <f t="shared" si="186"/>
        <v>13.433566433566412</v>
      </c>
      <c r="H1988">
        <v>0.16</v>
      </c>
      <c r="I1988">
        <v>0.77</v>
      </c>
      <c r="J1988">
        <v>1015</v>
      </c>
      <c r="K1988">
        <v>5</v>
      </c>
    </row>
    <row r="1989" spans="1:11" x14ac:dyDescent="0.25">
      <c r="A1989" s="1">
        <v>42401.53125</v>
      </c>
      <c r="B1989" s="3">
        <f t="shared" si="187"/>
        <v>2016</v>
      </c>
      <c r="C1989" s="3">
        <f t="shared" si="188"/>
        <v>2</v>
      </c>
      <c r="D1989" s="3">
        <f t="shared" si="189"/>
        <v>12</v>
      </c>
      <c r="E1989" s="3">
        <f t="shared" si="190"/>
        <v>1</v>
      </c>
      <c r="F1989" s="3" t="str">
        <f t="shared" si="191"/>
        <v>20162121</v>
      </c>
      <c r="G1989">
        <f t="shared" si="186"/>
        <v>13.440559440559419</v>
      </c>
      <c r="H1989">
        <v>0.16</v>
      </c>
      <c r="I1989">
        <v>0.77</v>
      </c>
      <c r="J1989">
        <v>1015</v>
      </c>
      <c r="K1989">
        <v>5</v>
      </c>
    </row>
    <row r="1990" spans="1:11" x14ac:dyDescent="0.25">
      <c r="A1990" s="1">
        <v>42401.531944444447</v>
      </c>
      <c r="B1990" s="3">
        <f t="shared" si="187"/>
        <v>2016</v>
      </c>
      <c r="C1990" s="3">
        <f t="shared" si="188"/>
        <v>2</v>
      </c>
      <c r="D1990" s="3">
        <f t="shared" si="189"/>
        <v>12</v>
      </c>
      <c r="E1990" s="3">
        <f t="shared" si="190"/>
        <v>1</v>
      </c>
      <c r="F1990" s="3" t="str">
        <f t="shared" si="191"/>
        <v>20162121</v>
      </c>
      <c r="G1990">
        <f t="shared" si="186"/>
        <v>13.447552447552425</v>
      </c>
      <c r="H1990">
        <v>0.16</v>
      </c>
      <c r="I1990">
        <v>0.77</v>
      </c>
      <c r="J1990">
        <v>1015</v>
      </c>
      <c r="K1990">
        <v>5</v>
      </c>
    </row>
    <row r="1991" spans="1:11" x14ac:dyDescent="0.25">
      <c r="A1991" s="1">
        <v>42401.532638888886</v>
      </c>
      <c r="B1991" s="3">
        <f t="shared" si="187"/>
        <v>2016</v>
      </c>
      <c r="C1991" s="3">
        <f t="shared" si="188"/>
        <v>2</v>
      </c>
      <c r="D1991" s="3">
        <f t="shared" si="189"/>
        <v>12</v>
      </c>
      <c r="E1991" s="3">
        <f t="shared" si="190"/>
        <v>1</v>
      </c>
      <c r="F1991" s="3" t="str">
        <f t="shared" si="191"/>
        <v>20162121</v>
      </c>
      <c r="G1991">
        <f t="shared" si="186"/>
        <v>13.454545454545432</v>
      </c>
      <c r="H1991">
        <v>0.16</v>
      </c>
      <c r="I1991">
        <v>0.77</v>
      </c>
      <c r="J1991">
        <v>1015</v>
      </c>
      <c r="K1991">
        <v>5</v>
      </c>
    </row>
    <row r="1992" spans="1:11" x14ac:dyDescent="0.25">
      <c r="A1992" s="1">
        <v>42401.533333333333</v>
      </c>
      <c r="B1992" s="3">
        <f t="shared" si="187"/>
        <v>2016</v>
      </c>
      <c r="C1992" s="3">
        <f t="shared" si="188"/>
        <v>2</v>
      </c>
      <c r="D1992" s="3">
        <f t="shared" si="189"/>
        <v>12</v>
      </c>
      <c r="E1992" s="3">
        <f t="shared" si="190"/>
        <v>1</v>
      </c>
      <c r="F1992" s="3" t="str">
        <f t="shared" si="191"/>
        <v>20162121</v>
      </c>
      <c r="G1992">
        <f t="shared" ref="G1992:G2055" si="192">G1991+1/143</f>
        <v>13.461538461538439</v>
      </c>
      <c r="H1992">
        <v>0.16</v>
      </c>
      <c r="I1992">
        <v>0.77</v>
      </c>
      <c r="J1992">
        <v>1015</v>
      </c>
      <c r="K1992">
        <v>5</v>
      </c>
    </row>
    <row r="1993" spans="1:11" x14ac:dyDescent="0.25">
      <c r="A1993" s="1">
        <v>42401.53402777778</v>
      </c>
      <c r="B1993" s="3">
        <f t="shared" si="187"/>
        <v>2016</v>
      </c>
      <c r="C1993" s="3">
        <f t="shared" si="188"/>
        <v>2</v>
      </c>
      <c r="D1993" s="3">
        <f t="shared" si="189"/>
        <v>12</v>
      </c>
      <c r="E1993" s="3">
        <f t="shared" si="190"/>
        <v>1</v>
      </c>
      <c r="F1993" s="3" t="str">
        <f t="shared" si="191"/>
        <v>20162121</v>
      </c>
      <c r="G1993">
        <f t="shared" si="192"/>
        <v>13.468531468531445</v>
      </c>
      <c r="H1993">
        <v>0.16</v>
      </c>
      <c r="I1993">
        <v>0.77</v>
      </c>
      <c r="J1993">
        <v>1015</v>
      </c>
      <c r="K1993">
        <v>5</v>
      </c>
    </row>
    <row r="1994" spans="1:11" x14ac:dyDescent="0.25">
      <c r="A1994" s="1">
        <v>42401.534722222219</v>
      </c>
      <c r="B1994" s="3">
        <f t="shared" si="187"/>
        <v>2016</v>
      </c>
      <c r="C1994" s="3">
        <f t="shared" si="188"/>
        <v>2</v>
      </c>
      <c r="D1994" s="3">
        <f t="shared" si="189"/>
        <v>12</v>
      </c>
      <c r="E1994" s="3">
        <f t="shared" si="190"/>
        <v>1</v>
      </c>
      <c r="F1994" s="3" t="str">
        <f t="shared" si="191"/>
        <v>20162121</v>
      </c>
      <c r="G1994">
        <f t="shared" si="192"/>
        <v>13.475524475524452</v>
      </c>
      <c r="H1994">
        <v>0.16</v>
      </c>
      <c r="I1994">
        <v>0.77</v>
      </c>
      <c r="J1994">
        <v>1015</v>
      </c>
      <c r="K1994">
        <v>5</v>
      </c>
    </row>
    <row r="1995" spans="1:11" x14ac:dyDescent="0.25">
      <c r="A1995" s="1">
        <v>42401.535416666666</v>
      </c>
      <c r="B1995" s="3">
        <f t="shared" si="187"/>
        <v>2016</v>
      </c>
      <c r="C1995" s="3">
        <f t="shared" si="188"/>
        <v>2</v>
      </c>
      <c r="D1995" s="3">
        <f t="shared" si="189"/>
        <v>12</v>
      </c>
      <c r="E1995" s="3">
        <f t="shared" si="190"/>
        <v>1</v>
      </c>
      <c r="F1995" s="3" t="str">
        <f t="shared" si="191"/>
        <v>20162121</v>
      </c>
      <c r="G1995">
        <f t="shared" si="192"/>
        <v>13.482517482517459</v>
      </c>
      <c r="H1995">
        <v>0.16</v>
      </c>
      <c r="I1995">
        <v>0.77</v>
      </c>
      <c r="J1995">
        <v>1015</v>
      </c>
      <c r="K1995">
        <v>5</v>
      </c>
    </row>
    <row r="1996" spans="1:11" x14ac:dyDescent="0.25">
      <c r="A1996" s="1">
        <v>42401.536111111112</v>
      </c>
      <c r="B1996" s="3">
        <f t="shared" si="187"/>
        <v>2016</v>
      </c>
      <c r="C1996" s="3">
        <f t="shared" si="188"/>
        <v>2</v>
      </c>
      <c r="D1996" s="3">
        <f t="shared" si="189"/>
        <v>12</v>
      </c>
      <c r="E1996" s="3">
        <f t="shared" si="190"/>
        <v>1</v>
      </c>
      <c r="F1996" s="3" t="str">
        <f t="shared" si="191"/>
        <v>20162121</v>
      </c>
      <c r="G1996">
        <f t="shared" si="192"/>
        <v>13.489510489510465</v>
      </c>
      <c r="H1996">
        <v>0.16</v>
      </c>
      <c r="I1996">
        <v>0.77</v>
      </c>
      <c r="J1996">
        <v>1015</v>
      </c>
      <c r="K1996">
        <v>5</v>
      </c>
    </row>
    <row r="1997" spans="1:11" x14ac:dyDescent="0.25">
      <c r="A1997" s="1">
        <v>42401.536805555559</v>
      </c>
      <c r="B1997" s="3">
        <f t="shared" si="187"/>
        <v>2016</v>
      </c>
      <c r="C1997" s="3">
        <f t="shared" si="188"/>
        <v>2</v>
      </c>
      <c r="D1997" s="3">
        <f t="shared" si="189"/>
        <v>12</v>
      </c>
      <c r="E1997" s="3">
        <f t="shared" si="190"/>
        <v>1</v>
      </c>
      <c r="F1997" s="3" t="str">
        <f t="shared" si="191"/>
        <v>20162121</v>
      </c>
      <c r="G1997">
        <f t="shared" si="192"/>
        <v>13.496503496503472</v>
      </c>
      <c r="H1997">
        <v>0.16</v>
      </c>
      <c r="I1997">
        <v>0.77</v>
      </c>
      <c r="J1997">
        <v>1015</v>
      </c>
      <c r="K1997">
        <v>5</v>
      </c>
    </row>
    <row r="1998" spans="1:11" x14ac:dyDescent="0.25">
      <c r="A1998" s="1">
        <v>42401.537499999999</v>
      </c>
      <c r="B1998" s="3">
        <f t="shared" si="187"/>
        <v>2016</v>
      </c>
      <c r="C1998" s="3">
        <f t="shared" si="188"/>
        <v>2</v>
      </c>
      <c r="D1998" s="3">
        <f t="shared" si="189"/>
        <v>12</v>
      </c>
      <c r="E1998" s="3">
        <f t="shared" si="190"/>
        <v>1</v>
      </c>
      <c r="F1998" s="3" t="str">
        <f t="shared" si="191"/>
        <v>20162121</v>
      </c>
      <c r="G1998">
        <f t="shared" si="192"/>
        <v>13.503496503496478</v>
      </c>
      <c r="H1998">
        <v>0.16</v>
      </c>
      <c r="I1998">
        <v>0.77</v>
      </c>
      <c r="J1998">
        <v>1015</v>
      </c>
      <c r="K1998">
        <v>5</v>
      </c>
    </row>
    <row r="1999" spans="1:11" x14ac:dyDescent="0.25">
      <c r="A1999" s="1">
        <v>42401.538194444445</v>
      </c>
      <c r="B1999" s="3">
        <f t="shared" si="187"/>
        <v>2016</v>
      </c>
      <c r="C1999" s="3">
        <f t="shared" si="188"/>
        <v>2</v>
      </c>
      <c r="D1999" s="3">
        <f t="shared" si="189"/>
        <v>12</v>
      </c>
      <c r="E1999" s="3">
        <f t="shared" si="190"/>
        <v>1</v>
      </c>
      <c r="F1999" s="3" t="str">
        <f t="shared" si="191"/>
        <v>20162121</v>
      </c>
      <c r="G1999">
        <f t="shared" si="192"/>
        <v>13.510489510489485</v>
      </c>
      <c r="H1999">
        <v>0.16</v>
      </c>
      <c r="I1999">
        <v>0.77</v>
      </c>
      <c r="J1999">
        <v>1015</v>
      </c>
      <c r="K1999">
        <v>5</v>
      </c>
    </row>
    <row r="2000" spans="1:11" x14ac:dyDescent="0.25">
      <c r="A2000" s="1">
        <v>42401.538888888892</v>
      </c>
      <c r="B2000" s="3">
        <f t="shared" si="187"/>
        <v>2016</v>
      </c>
      <c r="C2000" s="3">
        <f t="shared" si="188"/>
        <v>2</v>
      </c>
      <c r="D2000" s="3">
        <f t="shared" si="189"/>
        <v>12</v>
      </c>
      <c r="E2000" s="3">
        <f t="shared" si="190"/>
        <v>1</v>
      </c>
      <c r="F2000" s="3" t="str">
        <f t="shared" si="191"/>
        <v>20162121</v>
      </c>
      <c r="G2000">
        <f t="shared" si="192"/>
        <v>13.517482517482492</v>
      </c>
      <c r="H2000">
        <v>0.16</v>
      </c>
      <c r="I2000">
        <v>0.77</v>
      </c>
      <c r="J2000">
        <v>1015</v>
      </c>
      <c r="K2000">
        <v>5</v>
      </c>
    </row>
    <row r="2001" spans="1:11" x14ac:dyDescent="0.25">
      <c r="A2001" s="1">
        <v>42401.539583333331</v>
      </c>
      <c r="B2001" s="3">
        <f t="shared" si="187"/>
        <v>2016</v>
      </c>
      <c r="C2001" s="3">
        <f t="shared" si="188"/>
        <v>2</v>
      </c>
      <c r="D2001" s="3">
        <f t="shared" si="189"/>
        <v>12</v>
      </c>
      <c r="E2001" s="3">
        <f t="shared" si="190"/>
        <v>1</v>
      </c>
      <c r="F2001" s="3" t="str">
        <f t="shared" si="191"/>
        <v>20162121</v>
      </c>
      <c r="G2001">
        <f t="shared" si="192"/>
        <v>13.524475524475498</v>
      </c>
      <c r="H2001">
        <v>0.16</v>
      </c>
      <c r="I2001">
        <v>0.77</v>
      </c>
      <c r="J2001">
        <v>1015</v>
      </c>
      <c r="K2001">
        <v>5</v>
      </c>
    </row>
    <row r="2002" spans="1:11" x14ac:dyDescent="0.25">
      <c r="A2002" s="1">
        <v>42401.540277777778</v>
      </c>
      <c r="B2002" s="3">
        <f t="shared" si="187"/>
        <v>2016</v>
      </c>
      <c r="C2002" s="3">
        <f t="shared" si="188"/>
        <v>2</v>
      </c>
      <c r="D2002" s="3">
        <f t="shared" si="189"/>
        <v>12</v>
      </c>
      <c r="E2002" s="3">
        <f t="shared" si="190"/>
        <v>1</v>
      </c>
      <c r="F2002" s="3" t="str">
        <f t="shared" si="191"/>
        <v>20162121</v>
      </c>
      <c r="G2002">
        <f t="shared" si="192"/>
        <v>13.531468531468505</v>
      </c>
      <c r="H2002">
        <v>0.16</v>
      </c>
      <c r="I2002">
        <v>0.77</v>
      </c>
      <c r="J2002">
        <v>1015</v>
      </c>
      <c r="K2002">
        <v>5</v>
      </c>
    </row>
    <row r="2003" spans="1:11" x14ac:dyDescent="0.25">
      <c r="A2003" s="1">
        <v>42401.540972222225</v>
      </c>
      <c r="B2003" s="3">
        <f t="shared" si="187"/>
        <v>2016</v>
      </c>
      <c r="C2003" s="3">
        <f t="shared" si="188"/>
        <v>2</v>
      </c>
      <c r="D2003" s="3">
        <f t="shared" si="189"/>
        <v>12</v>
      </c>
      <c r="E2003" s="3">
        <f t="shared" si="190"/>
        <v>1</v>
      </c>
      <c r="F2003" s="3" t="str">
        <f t="shared" si="191"/>
        <v>20162121</v>
      </c>
      <c r="G2003">
        <f t="shared" si="192"/>
        <v>13.538461538461512</v>
      </c>
      <c r="H2003">
        <v>0.16</v>
      </c>
      <c r="I2003">
        <v>0.77</v>
      </c>
      <c r="J2003">
        <v>1015</v>
      </c>
      <c r="K2003">
        <v>5</v>
      </c>
    </row>
    <row r="2004" spans="1:11" x14ac:dyDescent="0.25">
      <c r="A2004" s="1">
        <v>42401.541666666664</v>
      </c>
      <c r="B2004" s="3">
        <f t="shared" si="187"/>
        <v>2016</v>
      </c>
      <c r="C2004" s="3">
        <f t="shared" si="188"/>
        <v>2</v>
      </c>
      <c r="D2004" s="3">
        <f t="shared" si="189"/>
        <v>13</v>
      </c>
      <c r="E2004" s="3">
        <f t="shared" si="190"/>
        <v>1</v>
      </c>
      <c r="F2004" s="3" t="str">
        <f t="shared" si="191"/>
        <v>20162131</v>
      </c>
      <c r="G2004">
        <f t="shared" si="192"/>
        <v>13.545454545454518</v>
      </c>
      <c r="H2004">
        <v>0.16</v>
      </c>
      <c r="I2004">
        <v>0.77</v>
      </c>
      <c r="J2004">
        <v>1015</v>
      </c>
      <c r="K2004">
        <v>5</v>
      </c>
    </row>
    <row r="2005" spans="1:11" x14ac:dyDescent="0.25">
      <c r="A2005" s="1">
        <v>42401.542361111111</v>
      </c>
      <c r="B2005" s="3">
        <f t="shared" si="187"/>
        <v>2016</v>
      </c>
      <c r="C2005" s="3">
        <f t="shared" si="188"/>
        <v>2</v>
      </c>
      <c r="D2005" s="3">
        <f t="shared" si="189"/>
        <v>13</v>
      </c>
      <c r="E2005" s="3">
        <f t="shared" si="190"/>
        <v>1</v>
      </c>
      <c r="F2005" s="3" t="str">
        <f t="shared" si="191"/>
        <v>20162131</v>
      </c>
      <c r="G2005">
        <f t="shared" si="192"/>
        <v>13.552447552447525</v>
      </c>
      <c r="H2005">
        <v>0.16</v>
      </c>
      <c r="I2005">
        <v>0.77</v>
      </c>
      <c r="J2005">
        <v>1015</v>
      </c>
      <c r="K2005">
        <v>5</v>
      </c>
    </row>
    <row r="2006" spans="1:11" x14ac:dyDescent="0.25">
      <c r="A2006" s="1">
        <v>42401.543055555558</v>
      </c>
      <c r="B2006" s="3">
        <f t="shared" si="187"/>
        <v>2016</v>
      </c>
      <c r="C2006" s="3">
        <f t="shared" si="188"/>
        <v>2</v>
      </c>
      <c r="D2006" s="3">
        <f t="shared" si="189"/>
        <v>13</v>
      </c>
      <c r="E2006" s="3">
        <f t="shared" si="190"/>
        <v>1</v>
      </c>
      <c r="F2006" s="3" t="str">
        <f t="shared" si="191"/>
        <v>20162131</v>
      </c>
      <c r="G2006">
        <f t="shared" si="192"/>
        <v>13.559440559440532</v>
      </c>
      <c r="H2006">
        <v>0.16</v>
      </c>
      <c r="I2006">
        <v>0.77</v>
      </c>
      <c r="J2006">
        <v>1015</v>
      </c>
      <c r="K2006">
        <v>5</v>
      </c>
    </row>
    <row r="2007" spans="1:11" x14ac:dyDescent="0.25">
      <c r="A2007" s="1">
        <v>42401.543749999997</v>
      </c>
      <c r="B2007" s="3">
        <f t="shared" si="187"/>
        <v>2016</v>
      </c>
      <c r="C2007" s="3">
        <f t="shared" si="188"/>
        <v>2</v>
      </c>
      <c r="D2007" s="3">
        <f t="shared" si="189"/>
        <v>13</v>
      </c>
      <c r="E2007" s="3">
        <f t="shared" si="190"/>
        <v>1</v>
      </c>
      <c r="F2007" s="3" t="str">
        <f t="shared" si="191"/>
        <v>20162131</v>
      </c>
      <c r="G2007">
        <f t="shared" si="192"/>
        <v>13.566433566433538</v>
      </c>
      <c r="H2007">
        <v>0.16</v>
      </c>
      <c r="I2007">
        <v>0.77</v>
      </c>
      <c r="J2007">
        <v>1015</v>
      </c>
      <c r="K2007">
        <v>5</v>
      </c>
    </row>
    <row r="2008" spans="1:11" x14ac:dyDescent="0.25">
      <c r="A2008" s="1">
        <v>42401.544444444444</v>
      </c>
      <c r="B2008" s="3">
        <f t="shared" si="187"/>
        <v>2016</v>
      </c>
      <c r="C2008" s="3">
        <f t="shared" si="188"/>
        <v>2</v>
      </c>
      <c r="D2008" s="3">
        <f t="shared" si="189"/>
        <v>13</v>
      </c>
      <c r="E2008" s="3">
        <f t="shared" si="190"/>
        <v>1</v>
      </c>
      <c r="F2008" s="3" t="str">
        <f t="shared" si="191"/>
        <v>20162131</v>
      </c>
      <c r="G2008">
        <f t="shared" si="192"/>
        <v>13.573426573426545</v>
      </c>
      <c r="H2008">
        <v>0.16</v>
      </c>
      <c r="I2008">
        <v>0.77</v>
      </c>
      <c r="J2008">
        <v>1015</v>
      </c>
      <c r="K2008">
        <v>5</v>
      </c>
    </row>
    <row r="2009" spans="1:11" x14ac:dyDescent="0.25">
      <c r="A2009" s="1">
        <v>42401.545138888891</v>
      </c>
      <c r="B2009" s="3">
        <f t="shared" si="187"/>
        <v>2016</v>
      </c>
      <c r="C2009" s="3">
        <f t="shared" si="188"/>
        <v>2</v>
      </c>
      <c r="D2009" s="3">
        <f t="shared" si="189"/>
        <v>13</v>
      </c>
      <c r="E2009" s="3">
        <f t="shared" si="190"/>
        <v>1</v>
      </c>
      <c r="F2009" s="3" t="str">
        <f t="shared" si="191"/>
        <v>20162131</v>
      </c>
      <c r="G2009">
        <f t="shared" si="192"/>
        <v>13.580419580419552</v>
      </c>
      <c r="H2009">
        <v>0.16</v>
      </c>
      <c r="I2009">
        <v>0.77</v>
      </c>
      <c r="J2009">
        <v>1015</v>
      </c>
      <c r="K2009">
        <v>5</v>
      </c>
    </row>
    <row r="2010" spans="1:11" x14ac:dyDescent="0.25">
      <c r="A2010" s="1">
        <v>42401.54583333333</v>
      </c>
      <c r="B2010" s="3">
        <f t="shared" si="187"/>
        <v>2016</v>
      </c>
      <c r="C2010" s="3">
        <f t="shared" si="188"/>
        <v>2</v>
      </c>
      <c r="D2010" s="3">
        <f t="shared" si="189"/>
        <v>13</v>
      </c>
      <c r="E2010" s="3">
        <f t="shared" si="190"/>
        <v>1</v>
      </c>
      <c r="F2010" s="3" t="str">
        <f t="shared" si="191"/>
        <v>20162131</v>
      </c>
      <c r="G2010">
        <f t="shared" si="192"/>
        <v>13.587412587412558</v>
      </c>
      <c r="H2010">
        <v>0.16</v>
      </c>
      <c r="I2010">
        <v>0.77</v>
      </c>
      <c r="J2010">
        <v>1015</v>
      </c>
      <c r="K2010">
        <v>5</v>
      </c>
    </row>
    <row r="2011" spans="1:11" x14ac:dyDescent="0.25">
      <c r="A2011" s="1">
        <v>42401.546527777777</v>
      </c>
      <c r="B2011" s="3">
        <f t="shared" si="187"/>
        <v>2016</v>
      </c>
      <c r="C2011" s="3">
        <f t="shared" si="188"/>
        <v>2</v>
      </c>
      <c r="D2011" s="3">
        <f t="shared" si="189"/>
        <v>13</v>
      </c>
      <c r="E2011" s="3">
        <f t="shared" si="190"/>
        <v>1</v>
      </c>
      <c r="F2011" s="3" t="str">
        <f t="shared" si="191"/>
        <v>20162131</v>
      </c>
      <c r="G2011">
        <f t="shared" si="192"/>
        <v>13.594405594405565</v>
      </c>
      <c r="H2011">
        <v>0.16</v>
      </c>
      <c r="I2011">
        <v>0.77</v>
      </c>
      <c r="J2011">
        <v>1015</v>
      </c>
      <c r="K2011">
        <v>5</v>
      </c>
    </row>
    <row r="2012" spans="1:11" x14ac:dyDescent="0.25">
      <c r="A2012" s="1">
        <v>42401.547222222223</v>
      </c>
      <c r="B2012" s="3">
        <f t="shared" si="187"/>
        <v>2016</v>
      </c>
      <c r="C2012" s="3">
        <f t="shared" si="188"/>
        <v>2</v>
      </c>
      <c r="D2012" s="3">
        <f t="shared" si="189"/>
        <v>13</v>
      </c>
      <c r="E2012" s="3">
        <f t="shared" si="190"/>
        <v>1</v>
      </c>
      <c r="F2012" s="3" t="str">
        <f t="shared" si="191"/>
        <v>20162131</v>
      </c>
      <c r="G2012">
        <f t="shared" si="192"/>
        <v>13.601398601398571</v>
      </c>
      <c r="H2012">
        <v>0.16</v>
      </c>
      <c r="I2012">
        <v>0.77</v>
      </c>
      <c r="J2012">
        <v>1015</v>
      </c>
      <c r="K2012">
        <v>5</v>
      </c>
    </row>
    <row r="2013" spans="1:11" x14ac:dyDescent="0.25">
      <c r="A2013" s="1">
        <v>42401.54791666667</v>
      </c>
      <c r="B2013" s="3">
        <f t="shared" si="187"/>
        <v>2016</v>
      </c>
      <c r="C2013" s="3">
        <f t="shared" si="188"/>
        <v>2</v>
      </c>
      <c r="D2013" s="3">
        <f t="shared" si="189"/>
        <v>13</v>
      </c>
      <c r="E2013" s="3">
        <f t="shared" si="190"/>
        <v>1</v>
      </c>
      <c r="F2013" s="3" t="str">
        <f t="shared" si="191"/>
        <v>20162131</v>
      </c>
      <c r="G2013">
        <f t="shared" si="192"/>
        <v>13.608391608391578</v>
      </c>
      <c r="H2013">
        <v>0.16</v>
      </c>
      <c r="I2013">
        <v>0.77</v>
      </c>
      <c r="J2013">
        <v>1015</v>
      </c>
      <c r="K2013">
        <v>5</v>
      </c>
    </row>
    <row r="2014" spans="1:11" x14ac:dyDescent="0.25">
      <c r="A2014" s="1">
        <v>42401.548611111109</v>
      </c>
      <c r="B2014" s="3">
        <f t="shared" si="187"/>
        <v>2016</v>
      </c>
      <c r="C2014" s="3">
        <f t="shared" si="188"/>
        <v>2</v>
      </c>
      <c r="D2014" s="3">
        <f t="shared" si="189"/>
        <v>13</v>
      </c>
      <c r="E2014" s="3">
        <f t="shared" si="190"/>
        <v>1</v>
      </c>
      <c r="F2014" s="3" t="str">
        <f t="shared" si="191"/>
        <v>20162131</v>
      </c>
      <c r="G2014">
        <f t="shared" si="192"/>
        <v>13.615384615384585</v>
      </c>
      <c r="H2014">
        <v>0.16</v>
      </c>
      <c r="I2014">
        <v>0.77</v>
      </c>
      <c r="J2014">
        <v>1015</v>
      </c>
      <c r="K2014">
        <v>5</v>
      </c>
    </row>
    <row r="2015" spans="1:11" x14ac:dyDescent="0.25">
      <c r="A2015" s="1">
        <v>42401.549305555556</v>
      </c>
      <c r="B2015" s="3">
        <f t="shared" si="187"/>
        <v>2016</v>
      </c>
      <c r="C2015" s="3">
        <f t="shared" si="188"/>
        <v>2</v>
      </c>
      <c r="D2015" s="3">
        <f t="shared" si="189"/>
        <v>13</v>
      </c>
      <c r="E2015" s="3">
        <f t="shared" si="190"/>
        <v>1</v>
      </c>
      <c r="F2015" s="3" t="str">
        <f t="shared" si="191"/>
        <v>20162131</v>
      </c>
      <c r="G2015">
        <f t="shared" si="192"/>
        <v>13.622377622377591</v>
      </c>
      <c r="H2015">
        <v>0.16</v>
      </c>
      <c r="I2015">
        <v>0.77</v>
      </c>
      <c r="J2015">
        <v>1015</v>
      </c>
      <c r="K2015">
        <v>5</v>
      </c>
    </row>
    <row r="2016" spans="1:11" x14ac:dyDescent="0.25">
      <c r="A2016" s="1">
        <v>42401.55</v>
      </c>
      <c r="B2016" s="3">
        <f t="shared" si="187"/>
        <v>2016</v>
      </c>
      <c r="C2016" s="3">
        <f t="shared" si="188"/>
        <v>2</v>
      </c>
      <c r="D2016" s="3">
        <f t="shared" si="189"/>
        <v>13</v>
      </c>
      <c r="E2016" s="3">
        <f t="shared" si="190"/>
        <v>1</v>
      </c>
      <c r="F2016" s="3" t="str">
        <f t="shared" si="191"/>
        <v>20162131</v>
      </c>
      <c r="G2016">
        <f t="shared" si="192"/>
        <v>13.629370629370598</v>
      </c>
      <c r="H2016">
        <v>0.16</v>
      </c>
      <c r="I2016">
        <v>0.77</v>
      </c>
      <c r="J2016">
        <v>1015</v>
      </c>
      <c r="K2016">
        <v>5</v>
      </c>
    </row>
    <row r="2017" spans="1:11" x14ac:dyDescent="0.25">
      <c r="A2017" s="1">
        <v>42401.550694444442</v>
      </c>
      <c r="B2017" s="3">
        <f t="shared" si="187"/>
        <v>2016</v>
      </c>
      <c r="C2017" s="3">
        <f t="shared" si="188"/>
        <v>2</v>
      </c>
      <c r="D2017" s="3">
        <f t="shared" si="189"/>
        <v>13</v>
      </c>
      <c r="E2017" s="3">
        <f t="shared" si="190"/>
        <v>1</v>
      </c>
      <c r="F2017" s="3" t="str">
        <f t="shared" si="191"/>
        <v>20162131</v>
      </c>
      <c r="G2017">
        <f t="shared" si="192"/>
        <v>13.636363636363605</v>
      </c>
      <c r="H2017">
        <v>0.16</v>
      </c>
      <c r="I2017">
        <v>0.77</v>
      </c>
      <c r="J2017">
        <v>1015</v>
      </c>
      <c r="K2017">
        <v>5</v>
      </c>
    </row>
    <row r="2018" spans="1:11" x14ac:dyDescent="0.25">
      <c r="A2018" s="1">
        <v>42401.551388888889</v>
      </c>
      <c r="B2018" s="3">
        <f t="shared" si="187"/>
        <v>2016</v>
      </c>
      <c r="C2018" s="3">
        <f t="shared" si="188"/>
        <v>2</v>
      </c>
      <c r="D2018" s="3">
        <f t="shared" si="189"/>
        <v>13</v>
      </c>
      <c r="E2018" s="3">
        <f t="shared" si="190"/>
        <v>1</v>
      </c>
      <c r="F2018" s="3" t="str">
        <f t="shared" si="191"/>
        <v>20162131</v>
      </c>
      <c r="G2018">
        <f t="shared" si="192"/>
        <v>13.643356643356611</v>
      </c>
      <c r="H2018">
        <v>0.16</v>
      </c>
      <c r="I2018">
        <v>0.77</v>
      </c>
      <c r="J2018">
        <v>1015</v>
      </c>
      <c r="K2018">
        <v>5</v>
      </c>
    </row>
    <row r="2019" spans="1:11" x14ac:dyDescent="0.25">
      <c r="A2019" s="1">
        <v>42401.552083333336</v>
      </c>
      <c r="B2019" s="3">
        <f t="shared" si="187"/>
        <v>2016</v>
      </c>
      <c r="C2019" s="3">
        <f t="shared" si="188"/>
        <v>2</v>
      </c>
      <c r="D2019" s="3">
        <f t="shared" si="189"/>
        <v>13</v>
      </c>
      <c r="E2019" s="3">
        <f t="shared" si="190"/>
        <v>1</v>
      </c>
      <c r="F2019" s="3" t="str">
        <f t="shared" si="191"/>
        <v>20162131</v>
      </c>
      <c r="G2019">
        <f t="shared" si="192"/>
        <v>13.650349650349618</v>
      </c>
      <c r="H2019">
        <v>0.16</v>
      </c>
      <c r="I2019">
        <v>0.77</v>
      </c>
      <c r="J2019">
        <v>1015</v>
      </c>
      <c r="K2019">
        <v>5</v>
      </c>
    </row>
    <row r="2020" spans="1:11" x14ac:dyDescent="0.25">
      <c r="A2020" s="1">
        <v>42401.552777777775</v>
      </c>
      <c r="B2020" s="3">
        <f t="shared" si="187"/>
        <v>2016</v>
      </c>
      <c r="C2020" s="3">
        <f t="shared" si="188"/>
        <v>2</v>
      </c>
      <c r="D2020" s="3">
        <f t="shared" si="189"/>
        <v>13</v>
      </c>
      <c r="E2020" s="3">
        <f t="shared" si="190"/>
        <v>1</v>
      </c>
      <c r="F2020" s="3" t="str">
        <f t="shared" si="191"/>
        <v>20162131</v>
      </c>
      <c r="G2020">
        <f t="shared" si="192"/>
        <v>13.657342657342625</v>
      </c>
      <c r="H2020">
        <v>0.16</v>
      </c>
      <c r="I2020">
        <v>0.77</v>
      </c>
      <c r="J2020">
        <v>1015</v>
      </c>
      <c r="K2020">
        <v>5</v>
      </c>
    </row>
    <row r="2021" spans="1:11" x14ac:dyDescent="0.25">
      <c r="A2021" s="1">
        <v>42401.553472222222</v>
      </c>
      <c r="B2021" s="3">
        <f t="shared" si="187"/>
        <v>2016</v>
      </c>
      <c r="C2021" s="3">
        <f t="shared" si="188"/>
        <v>2</v>
      </c>
      <c r="D2021" s="3">
        <f t="shared" si="189"/>
        <v>13</v>
      </c>
      <c r="E2021" s="3">
        <f t="shared" si="190"/>
        <v>1</v>
      </c>
      <c r="F2021" s="3" t="str">
        <f t="shared" si="191"/>
        <v>20162131</v>
      </c>
      <c r="G2021">
        <f t="shared" si="192"/>
        <v>13.664335664335631</v>
      </c>
      <c r="H2021">
        <v>0.16</v>
      </c>
      <c r="I2021">
        <v>0.77</v>
      </c>
      <c r="J2021">
        <v>1015</v>
      </c>
      <c r="K2021">
        <v>5</v>
      </c>
    </row>
    <row r="2022" spans="1:11" x14ac:dyDescent="0.25">
      <c r="A2022" s="1">
        <v>42401.554166666669</v>
      </c>
      <c r="B2022" s="3">
        <f t="shared" si="187"/>
        <v>2016</v>
      </c>
      <c r="C2022" s="3">
        <f t="shared" si="188"/>
        <v>2</v>
      </c>
      <c r="D2022" s="3">
        <f t="shared" si="189"/>
        <v>13</v>
      </c>
      <c r="E2022" s="3">
        <f t="shared" si="190"/>
        <v>1</v>
      </c>
      <c r="F2022" s="3" t="str">
        <f t="shared" si="191"/>
        <v>20162131</v>
      </c>
      <c r="G2022">
        <f t="shared" si="192"/>
        <v>13.671328671328638</v>
      </c>
      <c r="H2022">
        <v>0.16</v>
      </c>
      <c r="I2022">
        <v>0.77</v>
      </c>
      <c r="J2022">
        <v>1015</v>
      </c>
      <c r="K2022">
        <v>5</v>
      </c>
    </row>
    <row r="2023" spans="1:11" x14ac:dyDescent="0.25">
      <c r="A2023" s="1">
        <v>42401.554861111108</v>
      </c>
      <c r="B2023" s="3">
        <f t="shared" si="187"/>
        <v>2016</v>
      </c>
      <c r="C2023" s="3">
        <f t="shared" si="188"/>
        <v>2</v>
      </c>
      <c r="D2023" s="3">
        <f t="shared" si="189"/>
        <v>13</v>
      </c>
      <c r="E2023" s="3">
        <f t="shared" si="190"/>
        <v>1</v>
      </c>
      <c r="F2023" s="3" t="str">
        <f t="shared" si="191"/>
        <v>20162131</v>
      </c>
      <c r="G2023">
        <f t="shared" si="192"/>
        <v>13.678321678321645</v>
      </c>
      <c r="H2023">
        <v>0.16</v>
      </c>
      <c r="I2023">
        <v>0.77</v>
      </c>
      <c r="J2023">
        <v>1015</v>
      </c>
      <c r="K2023">
        <v>5</v>
      </c>
    </row>
    <row r="2024" spans="1:11" x14ac:dyDescent="0.25">
      <c r="A2024" s="1">
        <v>42401.555555555555</v>
      </c>
      <c r="B2024" s="3">
        <f t="shared" si="187"/>
        <v>2016</v>
      </c>
      <c r="C2024" s="3">
        <f t="shared" si="188"/>
        <v>2</v>
      </c>
      <c r="D2024" s="3">
        <f t="shared" si="189"/>
        <v>13</v>
      </c>
      <c r="E2024" s="3">
        <f t="shared" si="190"/>
        <v>1</v>
      </c>
      <c r="F2024" s="3" t="str">
        <f t="shared" si="191"/>
        <v>20162131</v>
      </c>
      <c r="G2024">
        <f t="shared" si="192"/>
        <v>13.685314685314651</v>
      </c>
      <c r="H2024">
        <v>0.16</v>
      </c>
      <c r="I2024">
        <v>0.77</v>
      </c>
      <c r="J2024">
        <v>1015</v>
      </c>
      <c r="K2024">
        <v>5</v>
      </c>
    </row>
    <row r="2025" spans="1:11" x14ac:dyDescent="0.25">
      <c r="A2025" s="1">
        <v>42401.556250000001</v>
      </c>
      <c r="B2025" s="3">
        <f t="shared" si="187"/>
        <v>2016</v>
      </c>
      <c r="C2025" s="3">
        <f t="shared" si="188"/>
        <v>2</v>
      </c>
      <c r="D2025" s="3">
        <f t="shared" si="189"/>
        <v>13</v>
      </c>
      <c r="E2025" s="3">
        <f t="shared" si="190"/>
        <v>1</v>
      </c>
      <c r="F2025" s="3" t="str">
        <f t="shared" si="191"/>
        <v>20162131</v>
      </c>
      <c r="G2025">
        <f t="shared" si="192"/>
        <v>13.692307692307658</v>
      </c>
      <c r="H2025">
        <v>0.16</v>
      </c>
      <c r="I2025">
        <v>0.77</v>
      </c>
      <c r="J2025">
        <v>1015</v>
      </c>
      <c r="K2025">
        <v>5</v>
      </c>
    </row>
    <row r="2026" spans="1:11" x14ac:dyDescent="0.25">
      <c r="A2026" s="1">
        <v>42401.556944444441</v>
      </c>
      <c r="B2026" s="3">
        <f t="shared" si="187"/>
        <v>2016</v>
      </c>
      <c r="C2026" s="3">
        <f t="shared" si="188"/>
        <v>2</v>
      </c>
      <c r="D2026" s="3">
        <f t="shared" si="189"/>
        <v>13</v>
      </c>
      <c r="E2026" s="3">
        <f t="shared" si="190"/>
        <v>1</v>
      </c>
      <c r="F2026" s="3" t="str">
        <f t="shared" si="191"/>
        <v>20162131</v>
      </c>
      <c r="G2026">
        <f t="shared" si="192"/>
        <v>13.699300699300665</v>
      </c>
      <c r="H2026">
        <v>0.16</v>
      </c>
      <c r="I2026">
        <v>0.77</v>
      </c>
      <c r="J2026">
        <v>1015</v>
      </c>
      <c r="K2026">
        <v>5</v>
      </c>
    </row>
    <row r="2027" spans="1:11" x14ac:dyDescent="0.25">
      <c r="A2027" s="1">
        <v>42401.557638888888</v>
      </c>
      <c r="B2027" s="3">
        <f t="shared" si="187"/>
        <v>2016</v>
      </c>
      <c r="C2027" s="3">
        <f t="shared" si="188"/>
        <v>2</v>
      </c>
      <c r="D2027" s="3">
        <f t="shared" si="189"/>
        <v>13</v>
      </c>
      <c r="E2027" s="3">
        <f t="shared" si="190"/>
        <v>1</v>
      </c>
      <c r="F2027" s="3" t="str">
        <f t="shared" si="191"/>
        <v>20162131</v>
      </c>
      <c r="G2027">
        <f t="shared" si="192"/>
        <v>13.706293706293671</v>
      </c>
      <c r="H2027">
        <v>0.16</v>
      </c>
      <c r="I2027">
        <v>0.77</v>
      </c>
      <c r="J2027">
        <v>1015</v>
      </c>
      <c r="K2027">
        <v>5</v>
      </c>
    </row>
    <row r="2028" spans="1:11" x14ac:dyDescent="0.25">
      <c r="A2028" s="1">
        <v>42401.558333333334</v>
      </c>
      <c r="B2028" s="3">
        <f t="shared" si="187"/>
        <v>2016</v>
      </c>
      <c r="C2028" s="3">
        <f t="shared" si="188"/>
        <v>2</v>
      </c>
      <c r="D2028" s="3">
        <f t="shared" si="189"/>
        <v>13</v>
      </c>
      <c r="E2028" s="3">
        <f t="shared" si="190"/>
        <v>1</v>
      </c>
      <c r="F2028" s="3" t="str">
        <f t="shared" si="191"/>
        <v>20162131</v>
      </c>
      <c r="G2028">
        <f t="shared" si="192"/>
        <v>13.713286713286678</v>
      </c>
      <c r="H2028">
        <v>0.16</v>
      </c>
      <c r="I2028">
        <v>0.77</v>
      </c>
      <c r="J2028">
        <v>1015</v>
      </c>
      <c r="K2028">
        <v>5</v>
      </c>
    </row>
    <row r="2029" spans="1:11" x14ac:dyDescent="0.25">
      <c r="A2029" s="1">
        <v>42401.559027777781</v>
      </c>
      <c r="B2029" s="3">
        <f t="shared" si="187"/>
        <v>2016</v>
      </c>
      <c r="C2029" s="3">
        <f t="shared" si="188"/>
        <v>2</v>
      </c>
      <c r="D2029" s="3">
        <f t="shared" si="189"/>
        <v>13</v>
      </c>
      <c r="E2029" s="3">
        <f t="shared" si="190"/>
        <v>1</v>
      </c>
      <c r="F2029" s="3" t="str">
        <f t="shared" si="191"/>
        <v>20162131</v>
      </c>
      <c r="G2029">
        <f t="shared" si="192"/>
        <v>13.720279720279684</v>
      </c>
      <c r="H2029">
        <v>0.16</v>
      </c>
      <c r="I2029">
        <v>0.77</v>
      </c>
      <c r="J2029">
        <v>1015</v>
      </c>
      <c r="K2029">
        <v>5</v>
      </c>
    </row>
    <row r="2030" spans="1:11" x14ac:dyDescent="0.25">
      <c r="A2030" s="1">
        <v>42401.55972222222</v>
      </c>
      <c r="B2030" s="3">
        <f t="shared" si="187"/>
        <v>2016</v>
      </c>
      <c r="C2030" s="3">
        <f t="shared" si="188"/>
        <v>2</v>
      </c>
      <c r="D2030" s="3">
        <f t="shared" si="189"/>
        <v>13</v>
      </c>
      <c r="E2030" s="3">
        <f t="shared" si="190"/>
        <v>1</v>
      </c>
      <c r="F2030" s="3" t="str">
        <f t="shared" si="191"/>
        <v>20162131</v>
      </c>
      <c r="G2030">
        <f t="shared" si="192"/>
        <v>13.727272727272691</v>
      </c>
      <c r="H2030">
        <v>0.16</v>
      </c>
      <c r="I2030">
        <v>0.77</v>
      </c>
      <c r="J2030">
        <v>1015</v>
      </c>
      <c r="K2030">
        <v>5</v>
      </c>
    </row>
    <row r="2031" spans="1:11" x14ac:dyDescent="0.25">
      <c r="A2031" s="1">
        <v>42401.560416666667</v>
      </c>
      <c r="B2031" s="3">
        <f t="shared" si="187"/>
        <v>2016</v>
      </c>
      <c r="C2031" s="3">
        <f t="shared" si="188"/>
        <v>2</v>
      </c>
      <c r="D2031" s="3">
        <f t="shared" si="189"/>
        <v>13</v>
      </c>
      <c r="E2031" s="3">
        <f t="shared" si="190"/>
        <v>1</v>
      </c>
      <c r="F2031" s="3" t="str">
        <f t="shared" si="191"/>
        <v>20162131</v>
      </c>
      <c r="G2031">
        <f t="shared" si="192"/>
        <v>13.734265734265698</v>
      </c>
      <c r="H2031">
        <v>0.16</v>
      </c>
      <c r="I2031">
        <v>0.77</v>
      </c>
      <c r="J2031">
        <v>1015</v>
      </c>
      <c r="K2031">
        <v>5</v>
      </c>
    </row>
    <row r="2032" spans="1:11" x14ac:dyDescent="0.25">
      <c r="A2032" s="1">
        <v>42401.561111111114</v>
      </c>
      <c r="B2032" s="3">
        <f t="shared" si="187"/>
        <v>2016</v>
      </c>
      <c r="C2032" s="3">
        <f t="shared" si="188"/>
        <v>2</v>
      </c>
      <c r="D2032" s="3">
        <f t="shared" si="189"/>
        <v>13</v>
      </c>
      <c r="E2032" s="3">
        <f t="shared" si="190"/>
        <v>1</v>
      </c>
      <c r="F2032" s="3" t="str">
        <f t="shared" si="191"/>
        <v>20162131</v>
      </c>
      <c r="G2032">
        <f t="shared" si="192"/>
        <v>13.741258741258704</v>
      </c>
      <c r="H2032">
        <v>0.16</v>
      </c>
      <c r="I2032">
        <v>0.77</v>
      </c>
      <c r="J2032">
        <v>1015</v>
      </c>
      <c r="K2032">
        <v>5</v>
      </c>
    </row>
    <row r="2033" spans="1:11" x14ac:dyDescent="0.25">
      <c r="A2033" s="1">
        <v>42401.561805555553</v>
      </c>
      <c r="B2033" s="3">
        <f t="shared" si="187"/>
        <v>2016</v>
      </c>
      <c r="C2033" s="3">
        <f t="shared" si="188"/>
        <v>2</v>
      </c>
      <c r="D2033" s="3">
        <f t="shared" si="189"/>
        <v>13</v>
      </c>
      <c r="E2033" s="3">
        <f t="shared" si="190"/>
        <v>1</v>
      </c>
      <c r="F2033" s="3" t="str">
        <f t="shared" si="191"/>
        <v>20162131</v>
      </c>
      <c r="G2033">
        <f t="shared" si="192"/>
        <v>13.748251748251711</v>
      </c>
      <c r="H2033">
        <v>0.16</v>
      </c>
      <c r="I2033">
        <v>0.77</v>
      </c>
      <c r="J2033">
        <v>1015</v>
      </c>
      <c r="K2033">
        <v>5</v>
      </c>
    </row>
    <row r="2034" spans="1:11" x14ac:dyDescent="0.25">
      <c r="A2034" s="1">
        <v>42401.5625</v>
      </c>
      <c r="B2034" s="3">
        <f t="shared" si="187"/>
        <v>2016</v>
      </c>
      <c r="C2034" s="3">
        <f t="shared" si="188"/>
        <v>2</v>
      </c>
      <c r="D2034" s="3">
        <f t="shared" si="189"/>
        <v>13</v>
      </c>
      <c r="E2034" s="3">
        <f t="shared" si="190"/>
        <v>1</v>
      </c>
      <c r="F2034" s="3" t="str">
        <f t="shared" si="191"/>
        <v>20162131</v>
      </c>
      <c r="G2034">
        <f t="shared" si="192"/>
        <v>13.755244755244718</v>
      </c>
      <c r="H2034">
        <v>0.16</v>
      </c>
      <c r="I2034">
        <v>0.77</v>
      </c>
      <c r="J2034">
        <v>1015</v>
      </c>
      <c r="K2034">
        <v>5</v>
      </c>
    </row>
    <row r="2035" spans="1:11" x14ac:dyDescent="0.25">
      <c r="A2035" s="1">
        <v>42401.563194444447</v>
      </c>
      <c r="B2035" s="3">
        <f t="shared" si="187"/>
        <v>2016</v>
      </c>
      <c r="C2035" s="3">
        <f t="shared" si="188"/>
        <v>2</v>
      </c>
      <c r="D2035" s="3">
        <f t="shared" si="189"/>
        <v>13</v>
      </c>
      <c r="E2035" s="3">
        <f t="shared" si="190"/>
        <v>1</v>
      </c>
      <c r="F2035" s="3" t="str">
        <f t="shared" si="191"/>
        <v>20162131</v>
      </c>
      <c r="G2035">
        <f t="shared" si="192"/>
        <v>13.762237762237724</v>
      </c>
      <c r="H2035">
        <v>0.16</v>
      </c>
      <c r="I2035">
        <v>0.77</v>
      </c>
      <c r="J2035">
        <v>1015</v>
      </c>
      <c r="K2035">
        <v>5</v>
      </c>
    </row>
    <row r="2036" spans="1:11" x14ac:dyDescent="0.25">
      <c r="A2036" s="1">
        <v>42401.563888888886</v>
      </c>
      <c r="B2036" s="3">
        <f t="shared" si="187"/>
        <v>2016</v>
      </c>
      <c r="C2036" s="3">
        <f t="shared" si="188"/>
        <v>2</v>
      </c>
      <c r="D2036" s="3">
        <f t="shared" si="189"/>
        <v>13</v>
      </c>
      <c r="E2036" s="3">
        <f t="shared" si="190"/>
        <v>1</v>
      </c>
      <c r="F2036" s="3" t="str">
        <f t="shared" si="191"/>
        <v>20162131</v>
      </c>
      <c r="G2036">
        <f t="shared" si="192"/>
        <v>13.769230769230731</v>
      </c>
      <c r="H2036">
        <v>0.16</v>
      </c>
      <c r="I2036">
        <v>0.77</v>
      </c>
      <c r="J2036">
        <v>1015</v>
      </c>
      <c r="K2036">
        <v>5</v>
      </c>
    </row>
    <row r="2037" spans="1:11" x14ac:dyDescent="0.25">
      <c r="A2037" s="1">
        <v>42401.564583333333</v>
      </c>
      <c r="B2037" s="3">
        <f t="shared" si="187"/>
        <v>2016</v>
      </c>
      <c r="C2037" s="3">
        <f t="shared" si="188"/>
        <v>2</v>
      </c>
      <c r="D2037" s="3">
        <f t="shared" si="189"/>
        <v>13</v>
      </c>
      <c r="E2037" s="3">
        <f t="shared" si="190"/>
        <v>1</v>
      </c>
      <c r="F2037" s="3" t="str">
        <f t="shared" si="191"/>
        <v>20162131</v>
      </c>
      <c r="G2037">
        <f t="shared" si="192"/>
        <v>13.776223776223738</v>
      </c>
      <c r="H2037">
        <v>0.16</v>
      </c>
      <c r="I2037">
        <v>0.77</v>
      </c>
      <c r="J2037">
        <v>1015</v>
      </c>
      <c r="K2037">
        <v>5</v>
      </c>
    </row>
    <row r="2038" spans="1:11" x14ac:dyDescent="0.25">
      <c r="A2038" s="1">
        <v>42401.56527777778</v>
      </c>
      <c r="B2038" s="3">
        <f t="shared" si="187"/>
        <v>2016</v>
      </c>
      <c r="C2038" s="3">
        <f t="shared" si="188"/>
        <v>2</v>
      </c>
      <c r="D2038" s="3">
        <f t="shared" si="189"/>
        <v>13</v>
      </c>
      <c r="E2038" s="3">
        <f t="shared" si="190"/>
        <v>1</v>
      </c>
      <c r="F2038" s="3" t="str">
        <f t="shared" si="191"/>
        <v>20162131</v>
      </c>
      <c r="G2038">
        <f t="shared" si="192"/>
        <v>13.783216783216744</v>
      </c>
      <c r="H2038">
        <v>0.16</v>
      </c>
      <c r="I2038">
        <v>0.77</v>
      </c>
      <c r="J2038">
        <v>1015</v>
      </c>
      <c r="K2038">
        <v>5</v>
      </c>
    </row>
    <row r="2039" spans="1:11" x14ac:dyDescent="0.25">
      <c r="A2039" s="1">
        <v>42401.565972222219</v>
      </c>
      <c r="B2039" s="3">
        <f t="shared" si="187"/>
        <v>2016</v>
      </c>
      <c r="C2039" s="3">
        <f t="shared" si="188"/>
        <v>2</v>
      </c>
      <c r="D2039" s="3">
        <f t="shared" si="189"/>
        <v>13</v>
      </c>
      <c r="E2039" s="3">
        <f t="shared" si="190"/>
        <v>1</v>
      </c>
      <c r="F2039" s="3" t="str">
        <f t="shared" si="191"/>
        <v>20162131</v>
      </c>
      <c r="G2039">
        <f t="shared" si="192"/>
        <v>13.790209790209751</v>
      </c>
      <c r="H2039">
        <v>0.16</v>
      </c>
      <c r="I2039">
        <v>0.77</v>
      </c>
      <c r="J2039">
        <v>1015</v>
      </c>
      <c r="K2039">
        <v>5</v>
      </c>
    </row>
    <row r="2040" spans="1:11" x14ac:dyDescent="0.25">
      <c r="A2040" s="1">
        <v>42401.566666666666</v>
      </c>
      <c r="B2040" s="3">
        <f t="shared" si="187"/>
        <v>2016</v>
      </c>
      <c r="C2040" s="3">
        <f t="shared" si="188"/>
        <v>2</v>
      </c>
      <c r="D2040" s="3">
        <f t="shared" si="189"/>
        <v>13</v>
      </c>
      <c r="E2040" s="3">
        <f t="shared" si="190"/>
        <v>1</v>
      </c>
      <c r="F2040" s="3" t="str">
        <f t="shared" si="191"/>
        <v>20162131</v>
      </c>
      <c r="G2040">
        <f t="shared" si="192"/>
        <v>13.797202797202758</v>
      </c>
      <c r="H2040">
        <v>0.16</v>
      </c>
      <c r="I2040">
        <v>0.77</v>
      </c>
      <c r="J2040">
        <v>1015</v>
      </c>
      <c r="K2040">
        <v>5</v>
      </c>
    </row>
    <row r="2041" spans="1:11" x14ac:dyDescent="0.25">
      <c r="A2041" s="1">
        <v>42401.567361111112</v>
      </c>
      <c r="B2041" s="3">
        <f t="shared" si="187"/>
        <v>2016</v>
      </c>
      <c r="C2041" s="3">
        <f t="shared" si="188"/>
        <v>2</v>
      </c>
      <c r="D2041" s="3">
        <f t="shared" si="189"/>
        <v>13</v>
      </c>
      <c r="E2041" s="3">
        <f t="shared" si="190"/>
        <v>1</v>
      </c>
      <c r="F2041" s="3" t="str">
        <f t="shared" si="191"/>
        <v>20162131</v>
      </c>
      <c r="G2041">
        <f t="shared" si="192"/>
        <v>13.804195804195764</v>
      </c>
      <c r="H2041">
        <v>0.16</v>
      </c>
      <c r="I2041">
        <v>0.77</v>
      </c>
      <c r="J2041">
        <v>1015</v>
      </c>
      <c r="K2041">
        <v>5</v>
      </c>
    </row>
    <row r="2042" spans="1:11" x14ac:dyDescent="0.25">
      <c r="A2042" s="1">
        <v>42401.568055555559</v>
      </c>
      <c r="B2042" s="3">
        <f t="shared" si="187"/>
        <v>2016</v>
      </c>
      <c r="C2042" s="3">
        <f t="shared" si="188"/>
        <v>2</v>
      </c>
      <c r="D2042" s="3">
        <f t="shared" si="189"/>
        <v>13</v>
      </c>
      <c r="E2042" s="3">
        <f t="shared" si="190"/>
        <v>1</v>
      </c>
      <c r="F2042" s="3" t="str">
        <f t="shared" si="191"/>
        <v>20162131</v>
      </c>
      <c r="G2042">
        <f t="shared" si="192"/>
        <v>13.811188811188771</v>
      </c>
      <c r="H2042">
        <v>0.16</v>
      </c>
      <c r="I2042">
        <v>0.77</v>
      </c>
      <c r="J2042">
        <v>1015</v>
      </c>
      <c r="K2042">
        <v>5</v>
      </c>
    </row>
    <row r="2043" spans="1:11" x14ac:dyDescent="0.25">
      <c r="A2043" s="1">
        <v>42401.568749999999</v>
      </c>
      <c r="B2043" s="3">
        <f t="shared" si="187"/>
        <v>2016</v>
      </c>
      <c r="C2043" s="3">
        <f t="shared" si="188"/>
        <v>2</v>
      </c>
      <c r="D2043" s="3">
        <f t="shared" si="189"/>
        <v>13</v>
      </c>
      <c r="E2043" s="3">
        <f t="shared" si="190"/>
        <v>1</v>
      </c>
      <c r="F2043" s="3" t="str">
        <f t="shared" si="191"/>
        <v>20162131</v>
      </c>
      <c r="G2043">
        <f t="shared" si="192"/>
        <v>13.818181818181777</v>
      </c>
      <c r="H2043">
        <v>0.16</v>
      </c>
      <c r="I2043">
        <v>0.77</v>
      </c>
      <c r="J2043">
        <v>1015</v>
      </c>
      <c r="K2043">
        <v>5</v>
      </c>
    </row>
    <row r="2044" spans="1:11" x14ac:dyDescent="0.25">
      <c r="A2044" s="1">
        <v>42401.569444444445</v>
      </c>
      <c r="B2044" s="3">
        <f t="shared" si="187"/>
        <v>2016</v>
      </c>
      <c r="C2044" s="3">
        <f t="shared" si="188"/>
        <v>2</v>
      </c>
      <c r="D2044" s="3">
        <f t="shared" si="189"/>
        <v>13</v>
      </c>
      <c r="E2044" s="3">
        <f t="shared" si="190"/>
        <v>1</v>
      </c>
      <c r="F2044" s="3" t="str">
        <f t="shared" si="191"/>
        <v>20162131</v>
      </c>
      <c r="G2044">
        <f t="shared" si="192"/>
        <v>13.825174825174784</v>
      </c>
      <c r="H2044">
        <v>0.16</v>
      </c>
      <c r="I2044">
        <v>0.77</v>
      </c>
      <c r="J2044">
        <v>1015</v>
      </c>
      <c r="K2044">
        <v>5</v>
      </c>
    </row>
    <row r="2045" spans="1:11" x14ac:dyDescent="0.25">
      <c r="A2045" s="1">
        <v>42401.570138888892</v>
      </c>
      <c r="B2045" s="3">
        <f t="shared" si="187"/>
        <v>2016</v>
      </c>
      <c r="C2045" s="3">
        <f t="shared" si="188"/>
        <v>2</v>
      </c>
      <c r="D2045" s="3">
        <f t="shared" si="189"/>
        <v>13</v>
      </c>
      <c r="E2045" s="3">
        <f t="shared" si="190"/>
        <v>1</v>
      </c>
      <c r="F2045" s="3" t="str">
        <f t="shared" si="191"/>
        <v>20162131</v>
      </c>
      <c r="G2045">
        <f t="shared" si="192"/>
        <v>13.832167832167791</v>
      </c>
      <c r="H2045">
        <v>0.16</v>
      </c>
      <c r="I2045">
        <v>0.77</v>
      </c>
      <c r="J2045">
        <v>1015</v>
      </c>
      <c r="K2045">
        <v>5</v>
      </c>
    </row>
    <row r="2046" spans="1:11" x14ac:dyDescent="0.25">
      <c r="A2046" s="1">
        <v>42401.570833333331</v>
      </c>
      <c r="B2046" s="3">
        <f t="shared" si="187"/>
        <v>2016</v>
      </c>
      <c r="C2046" s="3">
        <f t="shared" si="188"/>
        <v>2</v>
      </c>
      <c r="D2046" s="3">
        <f t="shared" si="189"/>
        <v>13</v>
      </c>
      <c r="E2046" s="3">
        <f t="shared" si="190"/>
        <v>1</v>
      </c>
      <c r="F2046" s="3" t="str">
        <f t="shared" si="191"/>
        <v>20162131</v>
      </c>
      <c r="G2046">
        <f t="shared" si="192"/>
        <v>13.839160839160797</v>
      </c>
      <c r="H2046">
        <v>0.16</v>
      </c>
      <c r="I2046">
        <v>0.77</v>
      </c>
      <c r="J2046">
        <v>1015</v>
      </c>
      <c r="K2046">
        <v>5</v>
      </c>
    </row>
    <row r="2047" spans="1:11" x14ac:dyDescent="0.25">
      <c r="A2047" s="1">
        <v>42401.571527777778</v>
      </c>
      <c r="B2047" s="3">
        <f t="shared" si="187"/>
        <v>2016</v>
      </c>
      <c r="C2047" s="3">
        <f t="shared" si="188"/>
        <v>2</v>
      </c>
      <c r="D2047" s="3">
        <f t="shared" si="189"/>
        <v>13</v>
      </c>
      <c r="E2047" s="3">
        <f t="shared" si="190"/>
        <v>1</v>
      </c>
      <c r="F2047" s="3" t="str">
        <f t="shared" si="191"/>
        <v>20162131</v>
      </c>
      <c r="G2047">
        <f t="shared" si="192"/>
        <v>13.846153846153804</v>
      </c>
      <c r="H2047">
        <v>0.16</v>
      </c>
      <c r="I2047">
        <v>0.77</v>
      </c>
      <c r="J2047">
        <v>1015</v>
      </c>
      <c r="K2047">
        <v>5</v>
      </c>
    </row>
    <row r="2048" spans="1:11" x14ac:dyDescent="0.25">
      <c r="A2048" s="1">
        <v>42401.572222222225</v>
      </c>
      <c r="B2048" s="3">
        <f t="shared" si="187"/>
        <v>2016</v>
      </c>
      <c r="C2048" s="3">
        <f t="shared" si="188"/>
        <v>2</v>
      </c>
      <c r="D2048" s="3">
        <f t="shared" si="189"/>
        <v>13</v>
      </c>
      <c r="E2048" s="3">
        <f t="shared" si="190"/>
        <v>1</v>
      </c>
      <c r="F2048" s="3" t="str">
        <f t="shared" si="191"/>
        <v>20162131</v>
      </c>
      <c r="G2048">
        <f t="shared" si="192"/>
        <v>13.853146853146811</v>
      </c>
      <c r="H2048">
        <v>0.16</v>
      </c>
      <c r="I2048">
        <v>0.77</v>
      </c>
      <c r="J2048">
        <v>1015</v>
      </c>
      <c r="K2048">
        <v>5</v>
      </c>
    </row>
    <row r="2049" spans="1:11" x14ac:dyDescent="0.25">
      <c r="A2049" s="1">
        <v>42401.572916666664</v>
      </c>
      <c r="B2049" s="3">
        <f t="shared" si="187"/>
        <v>2016</v>
      </c>
      <c r="C2049" s="3">
        <f t="shared" si="188"/>
        <v>2</v>
      </c>
      <c r="D2049" s="3">
        <f t="shared" si="189"/>
        <v>13</v>
      </c>
      <c r="E2049" s="3">
        <f t="shared" si="190"/>
        <v>1</v>
      </c>
      <c r="F2049" s="3" t="str">
        <f t="shared" si="191"/>
        <v>20162131</v>
      </c>
      <c r="G2049">
        <f t="shared" si="192"/>
        <v>13.860139860139817</v>
      </c>
      <c r="H2049">
        <v>0.16</v>
      </c>
      <c r="I2049">
        <v>0.77</v>
      </c>
      <c r="J2049">
        <v>1015</v>
      </c>
      <c r="K2049">
        <v>5</v>
      </c>
    </row>
    <row r="2050" spans="1:11" x14ac:dyDescent="0.25">
      <c r="A2050" s="1">
        <v>42401.573611111111</v>
      </c>
      <c r="B2050" s="3">
        <f t="shared" si="187"/>
        <v>2016</v>
      </c>
      <c r="C2050" s="3">
        <f t="shared" si="188"/>
        <v>2</v>
      </c>
      <c r="D2050" s="3">
        <f t="shared" si="189"/>
        <v>13</v>
      </c>
      <c r="E2050" s="3">
        <f t="shared" si="190"/>
        <v>1</v>
      </c>
      <c r="F2050" s="3" t="str">
        <f t="shared" si="191"/>
        <v>20162131</v>
      </c>
      <c r="G2050">
        <f t="shared" si="192"/>
        <v>13.867132867132824</v>
      </c>
      <c r="H2050">
        <v>0.16</v>
      </c>
      <c r="I2050">
        <v>0.77</v>
      </c>
      <c r="J2050">
        <v>1015</v>
      </c>
      <c r="K2050">
        <v>5</v>
      </c>
    </row>
    <row r="2051" spans="1:11" x14ac:dyDescent="0.25">
      <c r="A2051" s="1">
        <v>42401.574305555558</v>
      </c>
      <c r="B2051" s="3">
        <f t="shared" ref="B2051:B2114" si="193">YEAR(A2051)</f>
        <v>2016</v>
      </c>
      <c r="C2051" s="3">
        <f t="shared" ref="C2051:C2114" si="194">MONTH(A2051)</f>
        <v>2</v>
      </c>
      <c r="D2051" s="3">
        <f t="shared" ref="D2051:D2114" si="195">HOUR(A2051)</f>
        <v>13</v>
      </c>
      <c r="E2051" s="3">
        <f t="shared" ref="E2051:E2114" si="196">DAY(A2051)</f>
        <v>1</v>
      </c>
      <c r="F2051" s="3" t="str">
        <f t="shared" ref="F2051:F2114" si="197">B2051&amp;C2051&amp;D2051&amp;E2051</f>
        <v>20162131</v>
      </c>
      <c r="G2051">
        <f t="shared" si="192"/>
        <v>13.874125874125831</v>
      </c>
      <c r="H2051">
        <v>0.16</v>
      </c>
      <c r="I2051">
        <v>0.77</v>
      </c>
      <c r="J2051">
        <v>1015</v>
      </c>
      <c r="K2051">
        <v>5</v>
      </c>
    </row>
    <row r="2052" spans="1:11" x14ac:dyDescent="0.25">
      <c r="A2052" s="1">
        <v>42401.574999999997</v>
      </c>
      <c r="B2052" s="3">
        <f t="shared" si="193"/>
        <v>2016</v>
      </c>
      <c r="C2052" s="3">
        <f t="shared" si="194"/>
        <v>2</v>
      </c>
      <c r="D2052" s="3">
        <f t="shared" si="195"/>
        <v>13</v>
      </c>
      <c r="E2052" s="3">
        <f t="shared" si="196"/>
        <v>1</v>
      </c>
      <c r="F2052" s="3" t="str">
        <f t="shared" si="197"/>
        <v>20162131</v>
      </c>
      <c r="G2052">
        <f t="shared" si="192"/>
        <v>13.881118881118837</v>
      </c>
      <c r="H2052">
        <v>0.16</v>
      </c>
      <c r="I2052">
        <v>0.77</v>
      </c>
      <c r="J2052">
        <v>1015</v>
      </c>
      <c r="K2052">
        <v>5</v>
      </c>
    </row>
    <row r="2053" spans="1:11" x14ac:dyDescent="0.25">
      <c r="A2053" s="1">
        <v>42401.575694444444</v>
      </c>
      <c r="B2053" s="3">
        <f t="shared" si="193"/>
        <v>2016</v>
      </c>
      <c r="C2053" s="3">
        <f t="shared" si="194"/>
        <v>2</v>
      </c>
      <c r="D2053" s="3">
        <f t="shared" si="195"/>
        <v>13</v>
      </c>
      <c r="E2053" s="3">
        <f t="shared" si="196"/>
        <v>1</v>
      </c>
      <c r="F2053" s="3" t="str">
        <f t="shared" si="197"/>
        <v>20162131</v>
      </c>
      <c r="G2053">
        <f t="shared" si="192"/>
        <v>13.888111888111844</v>
      </c>
      <c r="H2053">
        <v>0.16</v>
      </c>
      <c r="I2053">
        <v>0.77</v>
      </c>
      <c r="J2053">
        <v>1015</v>
      </c>
      <c r="K2053">
        <v>5</v>
      </c>
    </row>
    <row r="2054" spans="1:11" x14ac:dyDescent="0.25">
      <c r="A2054" s="1">
        <v>42401.576388888891</v>
      </c>
      <c r="B2054" s="3">
        <f t="shared" si="193"/>
        <v>2016</v>
      </c>
      <c r="C2054" s="3">
        <f t="shared" si="194"/>
        <v>2</v>
      </c>
      <c r="D2054" s="3">
        <f t="shared" si="195"/>
        <v>13</v>
      </c>
      <c r="E2054" s="3">
        <f t="shared" si="196"/>
        <v>1</v>
      </c>
      <c r="F2054" s="3" t="str">
        <f t="shared" si="197"/>
        <v>20162131</v>
      </c>
      <c r="G2054">
        <f t="shared" si="192"/>
        <v>13.895104895104851</v>
      </c>
      <c r="H2054">
        <v>0.16</v>
      </c>
      <c r="I2054">
        <v>0.77</v>
      </c>
      <c r="J2054">
        <v>1015</v>
      </c>
      <c r="K2054">
        <v>5</v>
      </c>
    </row>
    <row r="2055" spans="1:11" x14ac:dyDescent="0.25">
      <c r="A2055" s="1">
        <v>42401.57708333333</v>
      </c>
      <c r="B2055" s="3">
        <f t="shared" si="193"/>
        <v>2016</v>
      </c>
      <c r="C2055" s="3">
        <f t="shared" si="194"/>
        <v>2</v>
      </c>
      <c r="D2055" s="3">
        <f t="shared" si="195"/>
        <v>13</v>
      </c>
      <c r="E2055" s="3">
        <f t="shared" si="196"/>
        <v>1</v>
      </c>
      <c r="F2055" s="3" t="str">
        <f t="shared" si="197"/>
        <v>20162131</v>
      </c>
      <c r="G2055">
        <f t="shared" si="192"/>
        <v>13.902097902097857</v>
      </c>
      <c r="H2055">
        <v>0.16</v>
      </c>
      <c r="I2055">
        <v>0.77</v>
      </c>
      <c r="J2055">
        <v>1015</v>
      </c>
      <c r="K2055">
        <v>5</v>
      </c>
    </row>
    <row r="2056" spans="1:11" x14ac:dyDescent="0.25">
      <c r="A2056" s="1">
        <v>42401.577777777777</v>
      </c>
      <c r="B2056" s="3">
        <f t="shared" si="193"/>
        <v>2016</v>
      </c>
      <c r="C2056" s="3">
        <f t="shared" si="194"/>
        <v>2</v>
      </c>
      <c r="D2056" s="3">
        <f t="shared" si="195"/>
        <v>13</v>
      </c>
      <c r="E2056" s="3">
        <f t="shared" si="196"/>
        <v>1</v>
      </c>
      <c r="F2056" s="3" t="str">
        <f t="shared" si="197"/>
        <v>20162131</v>
      </c>
      <c r="G2056">
        <f t="shared" ref="G2056:G2069" si="198">G2055+1/143</f>
        <v>13.909090909090864</v>
      </c>
      <c r="H2056">
        <v>0.16</v>
      </c>
      <c r="I2056">
        <v>0.77</v>
      </c>
      <c r="J2056">
        <v>1015</v>
      </c>
      <c r="K2056">
        <v>5</v>
      </c>
    </row>
    <row r="2057" spans="1:11" x14ac:dyDescent="0.25">
      <c r="A2057" s="1">
        <v>42401.578472222223</v>
      </c>
      <c r="B2057" s="3">
        <f t="shared" si="193"/>
        <v>2016</v>
      </c>
      <c r="C2057" s="3">
        <f t="shared" si="194"/>
        <v>2</v>
      </c>
      <c r="D2057" s="3">
        <f t="shared" si="195"/>
        <v>13</v>
      </c>
      <c r="E2057" s="3">
        <f t="shared" si="196"/>
        <v>1</v>
      </c>
      <c r="F2057" s="3" t="str">
        <f t="shared" si="197"/>
        <v>20162131</v>
      </c>
      <c r="G2057">
        <f t="shared" si="198"/>
        <v>13.916083916083871</v>
      </c>
      <c r="H2057">
        <v>0.16</v>
      </c>
      <c r="I2057">
        <v>0.77</v>
      </c>
      <c r="J2057">
        <v>1015</v>
      </c>
      <c r="K2057">
        <v>5</v>
      </c>
    </row>
    <row r="2058" spans="1:11" x14ac:dyDescent="0.25">
      <c r="A2058" s="1">
        <v>42401.57916666667</v>
      </c>
      <c r="B2058" s="3">
        <f t="shared" si="193"/>
        <v>2016</v>
      </c>
      <c r="C2058" s="3">
        <f t="shared" si="194"/>
        <v>2</v>
      </c>
      <c r="D2058" s="3">
        <f t="shared" si="195"/>
        <v>13</v>
      </c>
      <c r="E2058" s="3">
        <f t="shared" si="196"/>
        <v>1</v>
      </c>
      <c r="F2058" s="3" t="str">
        <f t="shared" si="197"/>
        <v>20162131</v>
      </c>
      <c r="G2058">
        <f t="shared" si="198"/>
        <v>13.923076923076877</v>
      </c>
      <c r="H2058">
        <v>0.16</v>
      </c>
      <c r="I2058">
        <v>0.77</v>
      </c>
      <c r="J2058">
        <v>1015</v>
      </c>
      <c r="K2058">
        <v>5</v>
      </c>
    </row>
    <row r="2059" spans="1:11" x14ac:dyDescent="0.25">
      <c r="A2059" s="1">
        <v>42401.579861111109</v>
      </c>
      <c r="B2059" s="3">
        <f t="shared" si="193"/>
        <v>2016</v>
      </c>
      <c r="C2059" s="3">
        <f t="shared" si="194"/>
        <v>2</v>
      </c>
      <c r="D2059" s="3">
        <f t="shared" si="195"/>
        <v>13</v>
      </c>
      <c r="E2059" s="3">
        <f t="shared" si="196"/>
        <v>1</v>
      </c>
      <c r="F2059" s="3" t="str">
        <f t="shared" si="197"/>
        <v>20162131</v>
      </c>
      <c r="G2059">
        <f t="shared" si="198"/>
        <v>13.930069930069884</v>
      </c>
      <c r="H2059">
        <v>0.16</v>
      </c>
      <c r="I2059">
        <v>0.77</v>
      </c>
      <c r="J2059">
        <v>1015</v>
      </c>
      <c r="K2059">
        <v>5</v>
      </c>
    </row>
    <row r="2060" spans="1:11" x14ac:dyDescent="0.25">
      <c r="A2060" s="1">
        <v>42401.580555555556</v>
      </c>
      <c r="B2060" s="3">
        <f t="shared" si="193"/>
        <v>2016</v>
      </c>
      <c r="C2060" s="3">
        <f t="shared" si="194"/>
        <v>2</v>
      </c>
      <c r="D2060" s="3">
        <f t="shared" si="195"/>
        <v>13</v>
      </c>
      <c r="E2060" s="3">
        <f t="shared" si="196"/>
        <v>1</v>
      </c>
      <c r="F2060" s="3" t="str">
        <f t="shared" si="197"/>
        <v>20162131</v>
      </c>
      <c r="G2060">
        <f t="shared" si="198"/>
        <v>13.93706293706289</v>
      </c>
      <c r="H2060">
        <v>0.16</v>
      </c>
      <c r="I2060">
        <v>0.77</v>
      </c>
      <c r="J2060">
        <v>1015</v>
      </c>
      <c r="K2060">
        <v>5</v>
      </c>
    </row>
    <row r="2061" spans="1:11" x14ac:dyDescent="0.25">
      <c r="A2061" s="1">
        <v>42401.581250000003</v>
      </c>
      <c r="B2061" s="3">
        <f t="shared" si="193"/>
        <v>2016</v>
      </c>
      <c r="C2061" s="3">
        <f t="shared" si="194"/>
        <v>2</v>
      </c>
      <c r="D2061" s="3">
        <f t="shared" si="195"/>
        <v>13</v>
      </c>
      <c r="E2061" s="3">
        <f t="shared" si="196"/>
        <v>1</v>
      </c>
      <c r="F2061" s="3" t="str">
        <f t="shared" si="197"/>
        <v>20162131</v>
      </c>
      <c r="G2061">
        <f t="shared" si="198"/>
        <v>13.944055944055897</v>
      </c>
      <c r="H2061">
        <v>0.16</v>
      </c>
      <c r="I2061">
        <v>0.77</v>
      </c>
      <c r="J2061">
        <v>1015</v>
      </c>
      <c r="K2061">
        <v>5</v>
      </c>
    </row>
    <row r="2062" spans="1:11" x14ac:dyDescent="0.25">
      <c r="A2062" s="1">
        <v>42401.581944444442</v>
      </c>
      <c r="B2062" s="3">
        <f t="shared" si="193"/>
        <v>2016</v>
      </c>
      <c r="C2062" s="3">
        <f t="shared" si="194"/>
        <v>2</v>
      </c>
      <c r="D2062" s="3">
        <f t="shared" si="195"/>
        <v>13</v>
      </c>
      <c r="E2062" s="3">
        <f t="shared" si="196"/>
        <v>1</v>
      </c>
      <c r="F2062" s="3" t="str">
        <f t="shared" si="197"/>
        <v>20162131</v>
      </c>
      <c r="G2062">
        <f t="shared" si="198"/>
        <v>13.951048951048904</v>
      </c>
      <c r="H2062">
        <v>0.16</v>
      </c>
      <c r="I2062">
        <v>0.77</v>
      </c>
      <c r="J2062">
        <v>1015</v>
      </c>
      <c r="K2062">
        <v>5</v>
      </c>
    </row>
    <row r="2063" spans="1:11" x14ac:dyDescent="0.25">
      <c r="A2063" s="1">
        <v>42401.582638888889</v>
      </c>
      <c r="B2063" s="3">
        <f t="shared" si="193"/>
        <v>2016</v>
      </c>
      <c r="C2063" s="3">
        <f t="shared" si="194"/>
        <v>2</v>
      </c>
      <c r="D2063" s="3">
        <f t="shared" si="195"/>
        <v>13</v>
      </c>
      <c r="E2063" s="3">
        <f t="shared" si="196"/>
        <v>1</v>
      </c>
      <c r="F2063" s="3" t="str">
        <f t="shared" si="197"/>
        <v>20162131</v>
      </c>
      <c r="G2063">
        <f t="shared" si="198"/>
        <v>13.95804195804191</v>
      </c>
      <c r="H2063">
        <v>0.16</v>
      </c>
      <c r="I2063">
        <v>0.77</v>
      </c>
      <c r="J2063">
        <v>1015</v>
      </c>
      <c r="K2063">
        <v>5</v>
      </c>
    </row>
    <row r="2064" spans="1:11" x14ac:dyDescent="0.25">
      <c r="A2064" s="1">
        <v>42401.583333333336</v>
      </c>
      <c r="B2064" s="3">
        <f t="shared" si="193"/>
        <v>2016</v>
      </c>
      <c r="C2064" s="3">
        <f t="shared" si="194"/>
        <v>2</v>
      </c>
      <c r="D2064" s="3">
        <f t="shared" si="195"/>
        <v>14</v>
      </c>
      <c r="E2064" s="3">
        <f t="shared" si="196"/>
        <v>1</v>
      </c>
      <c r="F2064" s="3" t="str">
        <f t="shared" si="197"/>
        <v>20162141</v>
      </c>
      <c r="G2064">
        <f t="shared" si="198"/>
        <v>13.965034965034917</v>
      </c>
      <c r="H2064">
        <v>0.16</v>
      </c>
      <c r="I2064">
        <v>0.77</v>
      </c>
      <c r="J2064">
        <v>1015</v>
      </c>
      <c r="K2064">
        <v>5</v>
      </c>
    </row>
    <row r="2065" spans="1:11" x14ac:dyDescent="0.25">
      <c r="A2065" s="1">
        <v>42401.584027777775</v>
      </c>
      <c r="B2065" s="3">
        <f t="shared" si="193"/>
        <v>2016</v>
      </c>
      <c r="C2065" s="3">
        <f t="shared" si="194"/>
        <v>2</v>
      </c>
      <c r="D2065" s="3">
        <f t="shared" si="195"/>
        <v>14</v>
      </c>
      <c r="E2065" s="3">
        <f t="shared" si="196"/>
        <v>1</v>
      </c>
      <c r="F2065" s="3" t="str">
        <f t="shared" si="197"/>
        <v>20162141</v>
      </c>
      <c r="G2065">
        <f t="shared" si="198"/>
        <v>13.972027972027924</v>
      </c>
      <c r="H2065">
        <v>0.16</v>
      </c>
      <c r="I2065">
        <v>0.77</v>
      </c>
      <c r="J2065">
        <v>1015</v>
      </c>
      <c r="K2065">
        <v>5</v>
      </c>
    </row>
    <row r="2066" spans="1:11" x14ac:dyDescent="0.25">
      <c r="A2066" s="1">
        <v>42401.584722222222</v>
      </c>
      <c r="B2066" s="3">
        <f t="shared" si="193"/>
        <v>2016</v>
      </c>
      <c r="C2066" s="3">
        <f t="shared" si="194"/>
        <v>2</v>
      </c>
      <c r="D2066" s="3">
        <f t="shared" si="195"/>
        <v>14</v>
      </c>
      <c r="E2066" s="3">
        <f t="shared" si="196"/>
        <v>1</v>
      </c>
      <c r="F2066" s="3" t="str">
        <f t="shared" si="197"/>
        <v>20162141</v>
      </c>
      <c r="G2066">
        <f t="shared" si="198"/>
        <v>13.97902097902093</v>
      </c>
      <c r="H2066">
        <v>0.16</v>
      </c>
      <c r="I2066">
        <v>0.77</v>
      </c>
      <c r="J2066">
        <v>1015</v>
      </c>
      <c r="K2066">
        <v>5</v>
      </c>
    </row>
    <row r="2067" spans="1:11" x14ac:dyDescent="0.25">
      <c r="A2067" s="1">
        <v>42401.585416666669</v>
      </c>
      <c r="B2067" s="3">
        <f t="shared" si="193"/>
        <v>2016</v>
      </c>
      <c r="C2067" s="3">
        <f t="shared" si="194"/>
        <v>2</v>
      </c>
      <c r="D2067" s="3">
        <f t="shared" si="195"/>
        <v>14</v>
      </c>
      <c r="E2067" s="3">
        <f t="shared" si="196"/>
        <v>1</v>
      </c>
      <c r="F2067" s="3" t="str">
        <f t="shared" si="197"/>
        <v>20162141</v>
      </c>
      <c r="G2067">
        <f t="shared" si="198"/>
        <v>13.986013986013937</v>
      </c>
      <c r="H2067">
        <v>0.16</v>
      </c>
      <c r="I2067">
        <v>0.77</v>
      </c>
      <c r="J2067">
        <v>1015</v>
      </c>
      <c r="K2067">
        <v>5</v>
      </c>
    </row>
    <row r="2068" spans="1:11" x14ac:dyDescent="0.25">
      <c r="A2068" s="1">
        <v>42401.586111111108</v>
      </c>
      <c r="B2068" s="3">
        <f t="shared" si="193"/>
        <v>2016</v>
      </c>
      <c r="C2068" s="3">
        <f t="shared" si="194"/>
        <v>2</v>
      </c>
      <c r="D2068" s="3">
        <f t="shared" si="195"/>
        <v>14</v>
      </c>
      <c r="E2068" s="3">
        <f t="shared" si="196"/>
        <v>1</v>
      </c>
      <c r="F2068" s="3" t="str">
        <f t="shared" si="197"/>
        <v>20162141</v>
      </c>
      <c r="G2068">
        <f t="shared" si="198"/>
        <v>13.993006993006944</v>
      </c>
      <c r="H2068">
        <v>0.16</v>
      </c>
      <c r="I2068">
        <v>0.77</v>
      </c>
      <c r="J2068">
        <v>1015</v>
      </c>
      <c r="K2068">
        <v>5</v>
      </c>
    </row>
    <row r="2069" spans="1:11" x14ac:dyDescent="0.25">
      <c r="A2069" s="1">
        <v>42401.586805555555</v>
      </c>
      <c r="B2069" s="3">
        <f t="shared" si="193"/>
        <v>2016</v>
      </c>
      <c r="C2069" s="3">
        <f t="shared" si="194"/>
        <v>2</v>
      </c>
      <c r="D2069" s="3">
        <f t="shared" si="195"/>
        <v>14</v>
      </c>
      <c r="E2069" s="3">
        <f t="shared" si="196"/>
        <v>1</v>
      </c>
      <c r="F2069" s="3" t="str">
        <f t="shared" si="197"/>
        <v>20162141</v>
      </c>
      <c r="G2069">
        <f t="shared" si="198"/>
        <v>13.99999999999995</v>
      </c>
      <c r="H2069">
        <v>0.16</v>
      </c>
      <c r="I2069">
        <v>0.77</v>
      </c>
      <c r="J2069">
        <v>1015</v>
      </c>
      <c r="K2069">
        <v>5</v>
      </c>
    </row>
    <row r="2070" spans="1:11" x14ac:dyDescent="0.25">
      <c r="A2070" s="1">
        <v>42401.587500000001</v>
      </c>
      <c r="B2070" s="3">
        <f t="shared" si="193"/>
        <v>2016</v>
      </c>
      <c r="C2070" s="3">
        <f t="shared" si="194"/>
        <v>2</v>
      </c>
      <c r="D2070" s="3">
        <f t="shared" si="195"/>
        <v>14</v>
      </c>
      <c r="E2070" s="3">
        <f t="shared" si="196"/>
        <v>1</v>
      </c>
      <c r="F2070" s="3" t="str">
        <f t="shared" si="197"/>
        <v>20162141</v>
      </c>
      <c r="G2070">
        <v>14</v>
      </c>
      <c r="H2070">
        <v>0.16</v>
      </c>
      <c r="I2070">
        <v>0.77</v>
      </c>
      <c r="J2070">
        <v>1015</v>
      </c>
      <c r="K2070">
        <v>5</v>
      </c>
    </row>
    <row r="2071" spans="1:11" x14ac:dyDescent="0.25">
      <c r="A2071" s="1">
        <v>41981.379861111112</v>
      </c>
      <c r="B2071" s="3">
        <f t="shared" si="193"/>
        <v>2014</v>
      </c>
      <c r="C2071" s="3">
        <f t="shared" si="194"/>
        <v>12</v>
      </c>
      <c r="D2071" s="3">
        <f t="shared" si="195"/>
        <v>9</v>
      </c>
      <c r="E2071" s="3">
        <f t="shared" si="196"/>
        <v>8</v>
      </c>
      <c r="F2071" s="3" t="str">
        <f t="shared" si="197"/>
        <v>20141298</v>
      </c>
      <c r="G2071">
        <v>4</v>
      </c>
      <c r="H2071">
        <v>0</v>
      </c>
      <c r="I2071">
        <v>0.75</v>
      </c>
      <c r="J2071">
        <v>1019</v>
      </c>
      <c r="K2071">
        <v>2</v>
      </c>
    </row>
    <row r="2072" spans="1:11" x14ac:dyDescent="0.25">
      <c r="A2072" s="1">
        <v>41981.380555555559</v>
      </c>
      <c r="B2072" s="3">
        <f t="shared" si="193"/>
        <v>2014</v>
      </c>
      <c r="C2072" s="3">
        <f t="shared" si="194"/>
        <v>12</v>
      </c>
      <c r="D2072" s="3">
        <f t="shared" si="195"/>
        <v>9</v>
      </c>
      <c r="E2072" s="3">
        <f t="shared" si="196"/>
        <v>8</v>
      </c>
      <c r="F2072" s="3" t="str">
        <f t="shared" si="197"/>
        <v>20141298</v>
      </c>
      <c r="G2072">
        <f>G2071+(1/51)</f>
        <v>4.0196078431372548</v>
      </c>
      <c r="H2072">
        <v>0</v>
      </c>
      <c r="I2072">
        <v>0.75</v>
      </c>
      <c r="J2072">
        <v>1019</v>
      </c>
      <c r="K2072">
        <v>2</v>
      </c>
    </row>
    <row r="2073" spans="1:11" x14ac:dyDescent="0.25">
      <c r="A2073" s="1">
        <v>41981.381249999999</v>
      </c>
      <c r="B2073" s="3">
        <f t="shared" si="193"/>
        <v>2014</v>
      </c>
      <c r="C2073" s="3">
        <f t="shared" si="194"/>
        <v>12</v>
      </c>
      <c r="D2073" s="3">
        <f t="shared" si="195"/>
        <v>9</v>
      </c>
      <c r="E2073" s="3">
        <f t="shared" si="196"/>
        <v>8</v>
      </c>
      <c r="F2073" s="3" t="str">
        <f t="shared" si="197"/>
        <v>20141298</v>
      </c>
      <c r="G2073">
        <f t="shared" ref="G2073:G2122" si="199">G2072+(1/51)</f>
        <v>4.0392156862745097</v>
      </c>
      <c r="H2073">
        <v>0</v>
      </c>
      <c r="I2073">
        <v>0.75</v>
      </c>
      <c r="J2073">
        <v>1019</v>
      </c>
      <c r="K2073">
        <v>2</v>
      </c>
    </row>
    <row r="2074" spans="1:11" x14ac:dyDescent="0.25">
      <c r="A2074" s="1">
        <v>41981.381944444445</v>
      </c>
      <c r="B2074" s="3">
        <f t="shared" si="193"/>
        <v>2014</v>
      </c>
      <c r="C2074" s="3">
        <f t="shared" si="194"/>
        <v>12</v>
      </c>
      <c r="D2074" s="3">
        <f t="shared" si="195"/>
        <v>9</v>
      </c>
      <c r="E2074" s="3">
        <f t="shared" si="196"/>
        <v>8</v>
      </c>
      <c r="F2074" s="3" t="str">
        <f t="shared" si="197"/>
        <v>20141298</v>
      </c>
      <c r="G2074">
        <f t="shared" si="199"/>
        <v>4.0588235294117645</v>
      </c>
      <c r="H2074">
        <v>0</v>
      </c>
      <c r="I2074">
        <v>0.75</v>
      </c>
      <c r="J2074">
        <v>1019</v>
      </c>
      <c r="K2074">
        <v>2</v>
      </c>
    </row>
    <row r="2075" spans="1:11" x14ac:dyDescent="0.25">
      <c r="A2075" s="1">
        <v>41981.382638888892</v>
      </c>
      <c r="B2075" s="3">
        <f t="shared" si="193"/>
        <v>2014</v>
      </c>
      <c r="C2075" s="3">
        <f t="shared" si="194"/>
        <v>12</v>
      </c>
      <c r="D2075" s="3">
        <f t="shared" si="195"/>
        <v>9</v>
      </c>
      <c r="E2075" s="3">
        <f t="shared" si="196"/>
        <v>8</v>
      </c>
      <c r="F2075" s="3" t="str">
        <f t="shared" si="197"/>
        <v>20141298</v>
      </c>
      <c r="G2075">
        <f t="shared" si="199"/>
        <v>4.0784313725490193</v>
      </c>
      <c r="H2075">
        <v>0</v>
      </c>
      <c r="I2075">
        <v>0.75</v>
      </c>
      <c r="J2075">
        <v>1019</v>
      </c>
      <c r="K2075">
        <v>2</v>
      </c>
    </row>
    <row r="2076" spans="1:11" x14ac:dyDescent="0.25">
      <c r="A2076" s="1">
        <v>41981.383333333331</v>
      </c>
      <c r="B2076" s="3">
        <f t="shared" si="193"/>
        <v>2014</v>
      </c>
      <c r="C2076" s="3">
        <f t="shared" si="194"/>
        <v>12</v>
      </c>
      <c r="D2076" s="3">
        <f t="shared" si="195"/>
        <v>9</v>
      </c>
      <c r="E2076" s="3">
        <f t="shared" si="196"/>
        <v>8</v>
      </c>
      <c r="F2076" s="3" t="str">
        <f t="shared" si="197"/>
        <v>20141298</v>
      </c>
      <c r="G2076">
        <f t="shared" si="199"/>
        <v>4.0980392156862742</v>
      </c>
      <c r="H2076">
        <v>0</v>
      </c>
      <c r="I2076">
        <v>0.75</v>
      </c>
      <c r="J2076">
        <v>1019</v>
      </c>
      <c r="K2076">
        <v>2</v>
      </c>
    </row>
    <row r="2077" spans="1:11" x14ac:dyDescent="0.25">
      <c r="A2077" s="1">
        <v>41981.384027777778</v>
      </c>
      <c r="B2077" s="3">
        <f t="shared" si="193"/>
        <v>2014</v>
      </c>
      <c r="C2077" s="3">
        <f t="shared" si="194"/>
        <v>12</v>
      </c>
      <c r="D2077" s="3">
        <f t="shared" si="195"/>
        <v>9</v>
      </c>
      <c r="E2077" s="3">
        <f t="shared" si="196"/>
        <v>8</v>
      </c>
      <c r="F2077" s="3" t="str">
        <f t="shared" si="197"/>
        <v>20141298</v>
      </c>
      <c r="G2077">
        <f t="shared" si="199"/>
        <v>4.117647058823529</v>
      </c>
      <c r="H2077">
        <v>0</v>
      </c>
      <c r="I2077">
        <v>0.75</v>
      </c>
      <c r="J2077">
        <v>1019</v>
      </c>
      <c r="K2077">
        <v>2</v>
      </c>
    </row>
    <row r="2078" spans="1:11" x14ac:dyDescent="0.25">
      <c r="A2078" s="1">
        <v>41981.384722222225</v>
      </c>
      <c r="B2078" s="3">
        <f t="shared" si="193"/>
        <v>2014</v>
      </c>
      <c r="C2078" s="3">
        <f t="shared" si="194"/>
        <v>12</v>
      </c>
      <c r="D2078" s="3">
        <f t="shared" si="195"/>
        <v>9</v>
      </c>
      <c r="E2078" s="3">
        <f t="shared" si="196"/>
        <v>8</v>
      </c>
      <c r="F2078" s="3" t="str">
        <f t="shared" si="197"/>
        <v>20141298</v>
      </c>
      <c r="G2078">
        <f t="shared" si="199"/>
        <v>4.1372549019607838</v>
      </c>
      <c r="H2078">
        <v>0</v>
      </c>
      <c r="I2078">
        <v>0.75</v>
      </c>
      <c r="J2078">
        <v>1019</v>
      </c>
      <c r="K2078">
        <v>2</v>
      </c>
    </row>
    <row r="2079" spans="1:11" x14ac:dyDescent="0.25">
      <c r="A2079" s="1">
        <v>41981.385416666664</v>
      </c>
      <c r="B2079" s="3">
        <f t="shared" si="193"/>
        <v>2014</v>
      </c>
      <c r="C2079" s="3">
        <f t="shared" si="194"/>
        <v>12</v>
      </c>
      <c r="D2079" s="3">
        <f t="shared" si="195"/>
        <v>9</v>
      </c>
      <c r="E2079" s="3">
        <f t="shared" si="196"/>
        <v>8</v>
      </c>
      <c r="F2079" s="3" t="str">
        <f t="shared" si="197"/>
        <v>20141298</v>
      </c>
      <c r="G2079">
        <f t="shared" si="199"/>
        <v>4.1568627450980387</v>
      </c>
      <c r="H2079">
        <v>0</v>
      </c>
      <c r="I2079">
        <v>0.75</v>
      </c>
      <c r="J2079">
        <v>1019</v>
      </c>
      <c r="K2079">
        <v>2</v>
      </c>
    </row>
    <row r="2080" spans="1:11" x14ac:dyDescent="0.25">
      <c r="A2080" s="1">
        <v>41981.386111111111</v>
      </c>
      <c r="B2080" s="3">
        <f t="shared" si="193"/>
        <v>2014</v>
      </c>
      <c r="C2080" s="3">
        <f t="shared" si="194"/>
        <v>12</v>
      </c>
      <c r="D2080" s="3">
        <f t="shared" si="195"/>
        <v>9</v>
      </c>
      <c r="E2080" s="3">
        <f t="shared" si="196"/>
        <v>8</v>
      </c>
      <c r="F2080" s="3" t="str">
        <f t="shared" si="197"/>
        <v>20141298</v>
      </c>
      <c r="G2080">
        <f t="shared" si="199"/>
        <v>4.1764705882352935</v>
      </c>
      <c r="H2080">
        <v>0</v>
      </c>
      <c r="I2080">
        <v>0.75</v>
      </c>
      <c r="J2080">
        <v>1019</v>
      </c>
      <c r="K2080">
        <v>2</v>
      </c>
    </row>
    <row r="2081" spans="1:11" x14ac:dyDescent="0.25">
      <c r="A2081" s="1">
        <v>41981.386805555558</v>
      </c>
      <c r="B2081" s="3">
        <f t="shared" si="193"/>
        <v>2014</v>
      </c>
      <c r="C2081" s="3">
        <f t="shared" si="194"/>
        <v>12</v>
      </c>
      <c r="D2081" s="3">
        <f t="shared" si="195"/>
        <v>9</v>
      </c>
      <c r="E2081" s="3">
        <f t="shared" si="196"/>
        <v>8</v>
      </c>
      <c r="F2081" s="3" t="str">
        <f t="shared" si="197"/>
        <v>20141298</v>
      </c>
      <c r="G2081">
        <f t="shared" si="199"/>
        <v>4.1960784313725483</v>
      </c>
      <c r="H2081">
        <v>0</v>
      </c>
      <c r="I2081">
        <v>0.75</v>
      </c>
      <c r="J2081">
        <v>1019</v>
      </c>
      <c r="K2081">
        <v>2</v>
      </c>
    </row>
    <row r="2082" spans="1:11" x14ac:dyDescent="0.25">
      <c r="A2082" s="1">
        <v>41981.387499999997</v>
      </c>
      <c r="B2082" s="3">
        <f t="shared" si="193"/>
        <v>2014</v>
      </c>
      <c r="C2082" s="3">
        <f t="shared" si="194"/>
        <v>12</v>
      </c>
      <c r="D2082" s="3">
        <f t="shared" si="195"/>
        <v>9</v>
      </c>
      <c r="E2082" s="3">
        <f t="shared" si="196"/>
        <v>8</v>
      </c>
      <c r="F2082" s="3" t="str">
        <f t="shared" si="197"/>
        <v>20141298</v>
      </c>
      <c r="G2082">
        <f t="shared" si="199"/>
        <v>4.2156862745098032</v>
      </c>
      <c r="H2082">
        <v>0</v>
      </c>
      <c r="I2082">
        <v>0.75</v>
      </c>
      <c r="J2082">
        <v>1019</v>
      </c>
      <c r="K2082">
        <v>2</v>
      </c>
    </row>
    <row r="2083" spans="1:11" x14ac:dyDescent="0.25">
      <c r="A2083" s="1">
        <v>41981.388194444444</v>
      </c>
      <c r="B2083" s="3">
        <f t="shared" si="193"/>
        <v>2014</v>
      </c>
      <c r="C2083" s="3">
        <f t="shared" si="194"/>
        <v>12</v>
      </c>
      <c r="D2083" s="3">
        <f t="shared" si="195"/>
        <v>9</v>
      </c>
      <c r="E2083" s="3">
        <f t="shared" si="196"/>
        <v>8</v>
      </c>
      <c r="F2083" s="3" t="str">
        <f t="shared" si="197"/>
        <v>20141298</v>
      </c>
      <c r="G2083">
        <f t="shared" si="199"/>
        <v>4.235294117647058</v>
      </c>
      <c r="H2083">
        <v>0</v>
      </c>
      <c r="I2083">
        <v>0.75</v>
      </c>
      <c r="J2083">
        <v>1019</v>
      </c>
      <c r="K2083">
        <v>2</v>
      </c>
    </row>
    <row r="2084" spans="1:11" x14ac:dyDescent="0.25">
      <c r="A2084" s="1">
        <v>41981.388888888891</v>
      </c>
      <c r="B2084" s="3">
        <f t="shared" si="193"/>
        <v>2014</v>
      </c>
      <c r="C2084" s="3">
        <f t="shared" si="194"/>
        <v>12</v>
      </c>
      <c r="D2084" s="3">
        <f t="shared" si="195"/>
        <v>9</v>
      </c>
      <c r="E2084" s="3">
        <f t="shared" si="196"/>
        <v>8</v>
      </c>
      <c r="F2084" s="3" t="str">
        <f t="shared" si="197"/>
        <v>20141298</v>
      </c>
      <c r="G2084">
        <f t="shared" si="199"/>
        <v>4.2549019607843128</v>
      </c>
      <c r="H2084">
        <v>0</v>
      </c>
      <c r="I2084">
        <v>0.75</v>
      </c>
      <c r="J2084">
        <v>1019</v>
      </c>
      <c r="K2084">
        <v>2</v>
      </c>
    </row>
    <row r="2085" spans="1:11" x14ac:dyDescent="0.25">
      <c r="A2085" s="1">
        <v>41981.38958333333</v>
      </c>
      <c r="B2085" s="3">
        <f t="shared" si="193"/>
        <v>2014</v>
      </c>
      <c r="C2085" s="3">
        <f t="shared" si="194"/>
        <v>12</v>
      </c>
      <c r="D2085" s="3">
        <f t="shared" si="195"/>
        <v>9</v>
      </c>
      <c r="E2085" s="3">
        <f t="shared" si="196"/>
        <v>8</v>
      </c>
      <c r="F2085" s="3" t="str">
        <f t="shared" si="197"/>
        <v>20141298</v>
      </c>
      <c r="G2085">
        <f t="shared" si="199"/>
        <v>4.2745098039215677</v>
      </c>
      <c r="H2085">
        <v>0</v>
      </c>
      <c r="I2085">
        <v>0.75</v>
      </c>
      <c r="J2085">
        <v>1019</v>
      </c>
      <c r="K2085">
        <v>2</v>
      </c>
    </row>
    <row r="2086" spans="1:11" x14ac:dyDescent="0.25">
      <c r="A2086" s="1">
        <v>41981.390277777777</v>
      </c>
      <c r="B2086" s="3">
        <f t="shared" si="193"/>
        <v>2014</v>
      </c>
      <c r="C2086" s="3">
        <f t="shared" si="194"/>
        <v>12</v>
      </c>
      <c r="D2086" s="3">
        <f t="shared" si="195"/>
        <v>9</v>
      </c>
      <c r="E2086" s="3">
        <f t="shared" si="196"/>
        <v>8</v>
      </c>
      <c r="F2086" s="3" t="str">
        <f t="shared" si="197"/>
        <v>20141298</v>
      </c>
      <c r="G2086">
        <f t="shared" si="199"/>
        <v>4.2941176470588225</v>
      </c>
      <c r="H2086">
        <v>0</v>
      </c>
      <c r="I2086">
        <v>0.75</v>
      </c>
      <c r="J2086">
        <v>1019</v>
      </c>
      <c r="K2086">
        <v>2</v>
      </c>
    </row>
    <row r="2087" spans="1:11" x14ac:dyDescent="0.25">
      <c r="A2087" s="1">
        <v>41981.390972222223</v>
      </c>
      <c r="B2087" s="3">
        <f t="shared" si="193"/>
        <v>2014</v>
      </c>
      <c r="C2087" s="3">
        <f t="shared" si="194"/>
        <v>12</v>
      </c>
      <c r="D2087" s="3">
        <f t="shared" si="195"/>
        <v>9</v>
      </c>
      <c r="E2087" s="3">
        <f t="shared" si="196"/>
        <v>8</v>
      </c>
      <c r="F2087" s="3" t="str">
        <f t="shared" si="197"/>
        <v>20141298</v>
      </c>
      <c r="G2087">
        <f t="shared" si="199"/>
        <v>4.3137254901960773</v>
      </c>
      <c r="H2087">
        <v>0</v>
      </c>
      <c r="I2087">
        <v>0.75</v>
      </c>
      <c r="J2087">
        <v>1019</v>
      </c>
      <c r="K2087">
        <v>2</v>
      </c>
    </row>
    <row r="2088" spans="1:11" x14ac:dyDescent="0.25">
      <c r="A2088" s="1">
        <v>41981.39166666667</v>
      </c>
      <c r="B2088" s="3">
        <f t="shared" si="193"/>
        <v>2014</v>
      </c>
      <c r="C2088" s="3">
        <f t="shared" si="194"/>
        <v>12</v>
      </c>
      <c r="D2088" s="3">
        <f t="shared" si="195"/>
        <v>9</v>
      </c>
      <c r="E2088" s="3">
        <f t="shared" si="196"/>
        <v>8</v>
      </c>
      <c r="F2088" s="3" t="str">
        <f t="shared" si="197"/>
        <v>20141298</v>
      </c>
      <c r="G2088">
        <f t="shared" si="199"/>
        <v>4.3333333333333321</v>
      </c>
      <c r="H2088">
        <v>0</v>
      </c>
      <c r="I2088">
        <v>0.75</v>
      </c>
      <c r="J2088">
        <v>1019</v>
      </c>
      <c r="K2088">
        <v>2</v>
      </c>
    </row>
    <row r="2089" spans="1:11" x14ac:dyDescent="0.25">
      <c r="A2089" s="1">
        <v>41981.392361111109</v>
      </c>
      <c r="B2089" s="3">
        <f t="shared" si="193"/>
        <v>2014</v>
      </c>
      <c r="C2089" s="3">
        <f t="shared" si="194"/>
        <v>12</v>
      </c>
      <c r="D2089" s="3">
        <f t="shared" si="195"/>
        <v>9</v>
      </c>
      <c r="E2089" s="3">
        <f t="shared" si="196"/>
        <v>8</v>
      </c>
      <c r="F2089" s="3" t="str">
        <f t="shared" si="197"/>
        <v>20141298</v>
      </c>
      <c r="G2089">
        <f t="shared" si="199"/>
        <v>4.352941176470587</v>
      </c>
      <c r="H2089">
        <v>0</v>
      </c>
      <c r="I2089">
        <v>0.75</v>
      </c>
      <c r="J2089">
        <v>1019</v>
      </c>
      <c r="K2089">
        <v>2</v>
      </c>
    </row>
    <row r="2090" spans="1:11" x14ac:dyDescent="0.25">
      <c r="A2090" s="1">
        <v>41981.393055555556</v>
      </c>
      <c r="B2090" s="3">
        <f t="shared" si="193"/>
        <v>2014</v>
      </c>
      <c r="C2090" s="3">
        <f t="shared" si="194"/>
        <v>12</v>
      </c>
      <c r="D2090" s="3">
        <f t="shared" si="195"/>
        <v>9</v>
      </c>
      <c r="E2090" s="3">
        <f t="shared" si="196"/>
        <v>8</v>
      </c>
      <c r="F2090" s="3" t="str">
        <f t="shared" si="197"/>
        <v>20141298</v>
      </c>
      <c r="G2090">
        <f t="shared" si="199"/>
        <v>4.3725490196078418</v>
      </c>
      <c r="H2090">
        <v>0</v>
      </c>
      <c r="I2090">
        <v>0.75</v>
      </c>
      <c r="J2090">
        <v>1019</v>
      </c>
      <c r="K2090">
        <v>2</v>
      </c>
    </row>
    <row r="2091" spans="1:11" x14ac:dyDescent="0.25">
      <c r="A2091" s="1">
        <v>41981.393750000003</v>
      </c>
      <c r="B2091" s="3">
        <f t="shared" si="193"/>
        <v>2014</v>
      </c>
      <c r="C2091" s="3">
        <f t="shared" si="194"/>
        <v>12</v>
      </c>
      <c r="D2091" s="3">
        <f t="shared" si="195"/>
        <v>9</v>
      </c>
      <c r="E2091" s="3">
        <f t="shared" si="196"/>
        <v>8</v>
      </c>
      <c r="F2091" s="3" t="str">
        <f t="shared" si="197"/>
        <v>20141298</v>
      </c>
      <c r="G2091">
        <f t="shared" si="199"/>
        <v>4.3921568627450966</v>
      </c>
      <c r="H2091">
        <v>0</v>
      </c>
      <c r="I2091">
        <v>0.75</v>
      </c>
      <c r="J2091">
        <v>1019</v>
      </c>
      <c r="K2091">
        <v>2</v>
      </c>
    </row>
    <row r="2092" spans="1:11" x14ac:dyDescent="0.25">
      <c r="A2092" s="1">
        <v>41981.394444444442</v>
      </c>
      <c r="B2092" s="3">
        <f t="shared" si="193"/>
        <v>2014</v>
      </c>
      <c r="C2092" s="3">
        <f t="shared" si="194"/>
        <v>12</v>
      </c>
      <c r="D2092" s="3">
        <f t="shared" si="195"/>
        <v>9</v>
      </c>
      <c r="E2092" s="3">
        <f t="shared" si="196"/>
        <v>8</v>
      </c>
      <c r="F2092" s="3" t="str">
        <f t="shared" si="197"/>
        <v>20141298</v>
      </c>
      <c r="G2092">
        <f t="shared" si="199"/>
        <v>4.4117647058823515</v>
      </c>
      <c r="H2092">
        <v>0</v>
      </c>
      <c r="I2092">
        <v>0.75</v>
      </c>
      <c r="J2092">
        <v>1019</v>
      </c>
      <c r="K2092">
        <v>2</v>
      </c>
    </row>
    <row r="2093" spans="1:11" x14ac:dyDescent="0.25">
      <c r="A2093" s="1">
        <v>41981.395138888889</v>
      </c>
      <c r="B2093" s="3">
        <f t="shared" si="193"/>
        <v>2014</v>
      </c>
      <c r="C2093" s="3">
        <f t="shared" si="194"/>
        <v>12</v>
      </c>
      <c r="D2093" s="3">
        <f t="shared" si="195"/>
        <v>9</v>
      </c>
      <c r="E2093" s="3">
        <f t="shared" si="196"/>
        <v>8</v>
      </c>
      <c r="F2093" s="3" t="str">
        <f t="shared" si="197"/>
        <v>20141298</v>
      </c>
      <c r="G2093">
        <f t="shared" si="199"/>
        <v>4.4313725490196063</v>
      </c>
      <c r="H2093">
        <v>0</v>
      </c>
      <c r="I2093">
        <v>0.75</v>
      </c>
      <c r="J2093">
        <v>1019</v>
      </c>
      <c r="K2093">
        <v>2</v>
      </c>
    </row>
    <row r="2094" spans="1:11" x14ac:dyDescent="0.25">
      <c r="A2094" s="1">
        <v>41981.395833333336</v>
      </c>
      <c r="B2094" s="3">
        <f t="shared" si="193"/>
        <v>2014</v>
      </c>
      <c r="C2094" s="3">
        <f t="shared" si="194"/>
        <v>12</v>
      </c>
      <c r="D2094" s="3">
        <f t="shared" si="195"/>
        <v>9</v>
      </c>
      <c r="E2094" s="3">
        <f t="shared" si="196"/>
        <v>8</v>
      </c>
      <c r="F2094" s="3" t="str">
        <f t="shared" si="197"/>
        <v>20141298</v>
      </c>
      <c r="G2094">
        <f t="shared" si="199"/>
        <v>4.4509803921568611</v>
      </c>
      <c r="H2094">
        <v>0</v>
      </c>
      <c r="I2094">
        <v>0.75</v>
      </c>
      <c r="J2094">
        <v>1019</v>
      </c>
      <c r="K2094">
        <v>2</v>
      </c>
    </row>
    <row r="2095" spans="1:11" x14ac:dyDescent="0.25">
      <c r="A2095" s="1">
        <v>41981.396527777775</v>
      </c>
      <c r="B2095" s="3">
        <f t="shared" si="193"/>
        <v>2014</v>
      </c>
      <c r="C2095" s="3">
        <f t="shared" si="194"/>
        <v>12</v>
      </c>
      <c r="D2095" s="3">
        <f t="shared" si="195"/>
        <v>9</v>
      </c>
      <c r="E2095" s="3">
        <f t="shared" si="196"/>
        <v>8</v>
      </c>
      <c r="F2095" s="3" t="str">
        <f t="shared" si="197"/>
        <v>20141298</v>
      </c>
      <c r="G2095">
        <f t="shared" si="199"/>
        <v>4.470588235294116</v>
      </c>
      <c r="H2095">
        <v>0</v>
      </c>
      <c r="I2095">
        <v>0.75</v>
      </c>
      <c r="J2095">
        <v>1019</v>
      </c>
      <c r="K2095">
        <v>2</v>
      </c>
    </row>
    <row r="2096" spans="1:11" x14ac:dyDescent="0.25">
      <c r="A2096" s="1">
        <v>41981.397222222222</v>
      </c>
      <c r="B2096" s="3">
        <f t="shared" si="193"/>
        <v>2014</v>
      </c>
      <c r="C2096" s="3">
        <f t="shared" si="194"/>
        <v>12</v>
      </c>
      <c r="D2096" s="3">
        <f t="shared" si="195"/>
        <v>9</v>
      </c>
      <c r="E2096" s="3">
        <f t="shared" si="196"/>
        <v>8</v>
      </c>
      <c r="F2096" s="3" t="str">
        <f t="shared" si="197"/>
        <v>20141298</v>
      </c>
      <c r="G2096">
        <f t="shared" si="199"/>
        <v>4.4901960784313708</v>
      </c>
      <c r="H2096">
        <v>0</v>
      </c>
      <c r="I2096">
        <v>0.75</v>
      </c>
      <c r="J2096">
        <v>1019</v>
      </c>
      <c r="K2096">
        <v>2</v>
      </c>
    </row>
    <row r="2097" spans="1:11" x14ac:dyDescent="0.25">
      <c r="A2097" s="1">
        <v>41981.397916666669</v>
      </c>
      <c r="B2097" s="3">
        <f t="shared" si="193"/>
        <v>2014</v>
      </c>
      <c r="C2097" s="3">
        <f t="shared" si="194"/>
        <v>12</v>
      </c>
      <c r="D2097" s="3">
        <f t="shared" si="195"/>
        <v>9</v>
      </c>
      <c r="E2097" s="3">
        <f t="shared" si="196"/>
        <v>8</v>
      </c>
      <c r="F2097" s="3" t="str">
        <f t="shared" si="197"/>
        <v>20141298</v>
      </c>
      <c r="G2097">
        <f t="shared" si="199"/>
        <v>4.5098039215686256</v>
      </c>
      <c r="H2097">
        <v>0</v>
      </c>
      <c r="I2097">
        <v>0.75</v>
      </c>
      <c r="J2097">
        <v>1019</v>
      </c>
      <c r="K2097">
        <v>2</v>
      </c>
    </row>
    <row r="2098" spans="1:11" x14ac:dyDescent="0.25">
      <c r="A2098" s="1">
        <v>41981.398611111108</v>
      </c>
      <c r="B2098" s="3">
        <f t="shared" si="193"/>
        <v>2014</v>
      </c>
      <c r="C2098" s="3">
        <f t="shared" si="194"/>
        <v>12</v>
      </c>
      <c r="D2098" s="3">
        <f t="shared" si="195"/>
        <v>9</v>
      </c>
      <c r="E2098" s="3">
        <f t="shared" si="196"/>
        <v>8</v>
      </c>
      <c r="F2098" s="3" t="str">
        <f t="shared" si="197"/>
        <v>20141298</v>
      </c>
      <c r="G2098">
        <f t="shared" si="199"/>
        <v>4.5294117647058805</v>
      </c>
      <c r="H2098">
        <v>0</v>
      </c>
      <c r="I2098">
        <v>0.75</v>
      </c>
      <c r="J2098">
        <v>1019</v>
      </c>
      <c r="K2098">
        <v>2</v>
      </c>
    </row>
    <row r="2099" spans="1:11" x14ac:dyDescent="0.25">
      <c r="A2099" s="1">
        <v>41981.399305555555</v>
      </c>
      <c r="B2099" s="3">
        <f t="shared" si="193"/>
        <v>2014</v>
      </c>
      <c r="C2099" s="3">
        <f t="shared" si="194"/>
        <v>12</v>
      </c>
      <c r="D2099" s="3">
        <f t="shared" si="195"/>
        <v>9</v>
      </c>
      <c r="E2099" s="3">
        <f t="shared" si="196"/>
        <v>8</v>
      </c>
      <c r="F2099" s="3" t="str">
        <f t="shared" si="197"/>
        <v>20141298</v>
      </c>
      <c r="G2099">
        <f t="shared" si="199"/>
        <v>4.5490196078431353</v>
      </c>
      <c r="H2099">
        <v>0</v>
      </c>
      <c r="I2099">
        <v>0.75</v>
      </c>
      <c r="J2099">
        <v>1019</v>
      </c>
      <c r="K2099">
        <v>2</v>
      </c>
    </row>
    <row r="2100" spans="1:11" x14ac:dyDescent="0.25">
      <c r="A2100" s="1">
        <v>41981.4</v>
      </c>
      <c r="B2100" s="3">
        <f t="shared" si="193"/>
        <v>2014</v>
      </c>
      <c r="C2100" s="3">
        <f t="shared" si="194"/>
        <v>12</v>
      </c>
      <c r="D2100" s="3">
        <f t="shared" si="195"/>
        <v>9</v>
      </c>
      <c r="E2100" s="3">
        <f t="shared" si="196"/>
        <v>8</v>
      </c>
      <c r="F2100" s="3" t="str">
        <f t="shared" si="197"/>
        <v>20141298</v>
      </c>
      <c r="G2100">
        <f t="shared" si="199"/>
        <v>4.5686274509803901</v>
      </c>
      <c r="H2100">
        <v>0</v>
      </c>
      <c r="I2100">
        <v>0.75</v>
      </c>
      <c r="J2100">
        <v>1019</v>
      </c>
      <c r="K2100">
        <v>2</v>
      </c>
    </row>
    <row r="2101" spans="1:11" x14ac:dyDescent="0.25">
      <c r="A2101" s="1">
        <v>41981.400694444441</v>
      </c>
      <c r="B2101" s="3">
        <f t="shared" si="193"/>
        <v>2014</v>
      </c>
      <c r="C2101" s="3">
        <f t="shared" si="194"/>
        <v>12</v>
      </c>
      <c r="D2101" s="3">
        <f t="shared" si="195"/>
        <v>9</v>
      </c>
      <c r="E2101" s="3">
        <f t="shared" si="196"/>
        <v>8</v>
      </c>
      <c r="F2101" s="3" t="str">
        <f t="shared" si="197"/>
        <v>20141298</v>
      </c>
      <c r="G2101">
        <f t="shared" si="199"/>
        <v>4.588235294117645</v>
      </c>
      <c r="H2101">
        <v>0</v>
      </c>
      <c r="I2101">
        <v>0.75</v>
      </c>
      <c r="J2101">
        <v>1019</v>
      </c>
      <c r="K2101">
        <v>2</v>
      </c>
    </row>
    <row r="2102" spans="1:11" x14ac:dyDescent="0.25">
      <c r="A2102" s="1">
        <v>41981.401388888888</v>
      </c>
      <c r="B2102" s="3">
        <f t="shared" si="193"/>
        <v>2014</v>
      </c>
      <c r="C2102" s="3">
        <f t="shared" si="194"/>
        <v>12</v>
      </c>
      <c r="D2102" s="3">
        <f t="shared" si="195"/>
        <v>9</v>
      </c>
      <c r="E2102" s="3">
        <f t="shared" si="196"/>
        <v>8</v>
      </c>
      <c r="F2102" s="3" t="str">
        <f t="shared" si="197"/>
        <v>20141298</v>
      </c>
      <c r="G2102">
        <f t="shared" si="199"/>
        <v>4.6078431372548998</v>
      </c>
      <c r="H2102">
        <v>0</v>
      </c>
      <c r="I2102">
        <v>0.75</v>
      </c>
      <c r="J2102">
        <v>1019</v>
      </c>
      <c r="K2102">
        <v>2</v>
      </c>
    </row>
    <row r="2103" spans="1:11" x14ac:dyDescent="0.25">
      <c r="A2103" s="1">
        <v>41981.402083333334</v>
      </c>
      <c r="B2103" s="3">
        <f t="shared" si="193"/>
        <v>2014</v>
      </c>
      <c r="C2103" s="3">
        <f t="shared" si="194"/>
        <v>12</v>
      </c>
      <c r="D2103" s="3">
        <f t="shared" si="195"/>
        <v>9</v>
      </c>
      <c r="E2103" s="3">
        <f t="shared" si="196"/>
        <v>8</v>
      </c>
      <c r="F2103" s="3" t="str">
        <f t="shared" si="197"/>
        <v>20141298</v>
      </c>
      <c r="G2103">
        <f t="shared" si="199"/>
        <v>4.6274509803921546</v>
      </c>
      <c r="H2103">
        <v>0</v>
      </c>
      <c r="I2103">
        <v>0.75</v>
      </c>
      <c r="J2103">
        <v>1019</v>
      </c>
      <c r="K2103">
        <v>2</v>
      </c>
    </row>
    <row r="2104" spans="1:11" x14ac:dyDescent="0.25">
      <c r="A2104" s="1">
        <v>41981.402777777781</v>
      </c>
      <c r="B2104" s="3">
        <f t="shared" si="193"/>
        <v>2014</v>
      </c>
      <c r="C2104" s="3">
        <f t="shared" si="194"/>
        <v>12</v>
      </c>
      <c r="D2104" s="3">
        <f t="shared" si="195"/>
        <v>9</v>
      </c>
      <c r="E2104" s="3">
        <f t="shared" si="196"/>
        <v>8</v>
      </c>
      <c r="F2104" s="3" t="str">
        <f t="shared" si="197"/>
        <v>20141298</v>
      </c>
      <c r="G2104">
        <f t="shared" si="199"/>
        <v>4.6470588235294095</v>
      </c>
      <c r="H2104">
        <v>0</v>
      </c>
      <c r="I2104">
        <v>0.75</v>
      </c>
      <c r="J2104">
        <v>1019</v>
      </c>
      <c r="K2104">
        <v>2</v>
      </c>
    </row>
    <row r="2105" spans="1:11" x14ac:dyDescent="0.25">
      <c r="A2105" s="1">
        <v>41981.40347222222</v>
      </c>
      <c r="B2105" s="3">
        <f t="shared" si="193"/>
        <v>2014</v>
      </c>
      <c r="C2105" s="3">
        <f t="shared" si="194"/>
        <v>12</v>
      </c>
      <c r="D2105" s="3">
        <f t="shared" si="195"/>
        <v>9</v>
      </c>
      <c r="E2105" s="3">
        <f t="shared" si="196"/>
        <v>8</v>
      </c>
      <c r="F2105" s="3" t="str">
        <f t="shared" si="197"/>
        <v>20141298</v>
      </c>
      <c r="G2105">
        <f t="shared" si="199"/>
        <v>4.6666666666666643</v>
      </c>
      <c r="H2105">
        <v>0</v>
      </c>
      <c r="I2105">
        <v>0.75</v>
      </c>
      <c r="J2105">
        <v>1019</v>
      </c>
      <c r="K2105">
        <v>2</v>
      </c>
    </row>
    <row r="2106" spans="1:11" x14ac:dyDescent="0.25">
      <c r="A2106" s="1">
        <v>41981.404166666667</v>
      </c>
      <c r="B2106" s="3">
        <f t="shared" si="193"/>
        <v>2014</v>
      </c>
      <c r="C2106" s="3">
        <f t="shared" si="194"/>
        <v>12</v>
      </c>
      <c r="D2106" s="3">
        <f t="shared" si="195"/>
        <v>9</v>
      </c>
      <c r="E2106" s="3">
        <f t="shared" si="196"/>
        <v>8</v>
      </c>
      <c r="F2106" s="3" t="str">
        <f t="shared" si="197"/>
        <v>20141298</v>
      </c>
      <c r="G2106">
        <f t="shared" si="199"/>
        <v>4.6862745098039191</v>
      </c>
      <c r="H2106">
        <v>0</v>
      </c>
      <c r="I2106">
        <v>0.75</v>
      </c>
      <c r="J2106">
        <v>1019</v>
      </c>
      <c r="K2106">
        <v>2</v>
      </c>
    </row>
    <row r="2107" spans="1:11" x14ac:dyDescent="0.25">
      <c r="A2107" s="1">
        <v>41981.404861111114</v>
      </c>
      <c r="B2107" s="3">
        <f t="shared" si="193"/>
        <v>2014</v>
      </c>
      <c r="C2107" s="3">
        <f t="shared" si="194"/>
        <v>12</v>
      </c>
      <c r="D2107" s="3">
        <f t="shared" si="195"/>
        <v>9</v>
      </c>
      <c r="E2107" s="3">
        <f t="shared" si="196"/>
        <v>8</v>
      </c>
      <c r="F2107" s="3" t="str">
        <f t="shared" si="197"/>
        <v>20141298</v>
      </c>
      <c r="G2107">
        <f t="shared" si="199"/>
        <v>4.705882352941174</v>
      </c>
      <c r="H2107">
        <v>0</v>
      </c>
      <c r="I2107">
        <v>0.75</v>
      </c>
      <c r="J2107">
        <v>1019</v>
      </c>
      <c r="K2107">
        <v>2</v>
      </c>
    </row>
    <row r="2108" spans="1:11" x14ac:dyDescent="0.25">
      <c r="A2108" s="1">
        <v>41981.405555555553</v>
      </c>
      <c r="B2108" s="3">
        <f t="shared" si="193"/>
        <v>2014</v>
      </c>
      <c r="C2108" s="3">
        <f t="shared" si="194"/>
        <v>12</v>
      </c>
      <c r="D2108" s="3">
        <f t="shared" si="195"/>
        <v>9</v>
      </c>
      <c r="E2108" s="3">
        <f t="shared" si="196"/>
        <v>8</v>
      </c>
      <c r="F2108" s="3" t="str">
        <f t="shared" si="197"/>
        <v>20141298</v>
      </c>
      <c r="G2108">
        <f t="shared" si="199"/>
        <v>4.7254901960784288</v>
      </c>
      <c r="H2108">
        <v>0</v>
      </c>
      <c r="I2108">
        <v>0.75</v>
      </c>
      <c r="J2108">
        <v>1019</v>
      </c>
      <c r="K2108">
        <v>2</v>
      </c>
    </row>
    <row r="2109" spans="1:11" x14ac:dyDescent="0.25">
      <c r="A2109" s="1">
        <v>41981.40625</v>
      </c>
      <c r="B2109" s="3">
        <f t="shared" si="193"/>
        <v>2014</v>
      </c>
      <c r="C2109" s="3">
        <f t="shared" si="194"/>
        <v>12</v>
      </c>
      <c r="D2109" s="3">
        <f t="shared" si="195"/>
        <v>9</v>
      </c>
      <c r="E2109" s="3">
        <f t="shared" si="196"/>
        <v>8</v>
      </c>
      <c r="F2109" s="3" t="str">
        <f t="shared" si="197"/>
        <v>20141298</v>
      </c>
      <c r="G2109">
        <f t="shared" si="199"/>
        <v>4.7450980392156836</v>
      </c>
      <c r="H2109">
        <v>0</v>
      </c>
      <c r="I2109">
        <v>0.75</v>
      </c>
      <c r="J2109">
        <v>1019</v>
      </c>
      <c r="K2109">
        <v>2</v>
      </c>
    </row>
    <row r="2110" spans="1:11" x14ac:dyDescent="0.25">
      <c r="A2110" s="1">
        <v>41981.406944444447</v>
      </c>
      <c r="B2110" s="3">
        <f t="shared" si="193"/>
        <v>2014</v>
      </c>
      <c r="C2110" s="3">
        <f t="shared" si="194"/>
        <v>12</v>
      </c>
      <c r="D2110" s="3">
        <f t="shared" si="195"/>
        <v>9</v>
      </c>
      <c r="E2110" s="3">
        <f t="shared" si="196"/>
        <v>8</v>
      </c>
      <c r="F2110" s="3" t="str">
        <f t="shared" si="197"/>
        <v>20141298</v>
      </c>
      <c r="G2110">
        <f t="shared" si="199"/>
        <v>4.7647058823529385</v>
      </c>
      <c r="H2110">
        <v>0</v>
      </c>
      <c r="I2110">
        <v>0.75</v>
      </c>
      <c r="J2110">
        <v>1019</v>
      </c>
      <c r="K2110">
        <v>2</v>
      </c>
    </row>
    <row r="2111" spans="1:11" x14ac:dyDescent="0.25">
      <c r="A2111" s="1">
        <v>41981.407638888886</v>
      </c>
      <c r="B2111" s="3">
        <f t="shared" si="193"/>
        <v>2014</v>
      </c>
      <c r="C2111" s="3">
        <f t="shared" si="194"/>
        <v>12</v>
      </c>
      <c r="D2111" s="3">
        <f t="shared" si="195"/>
        <v>9</v>
      </c>
      <c r="E2111" s="3">
        <f t="shared" si="196"/>
        <v>8</v>
      </c>
      <c r="F2111" s="3" t="str">
        <f t="shared" si="197"/>
        <v>20141298</v>
      </c>
      <c r="G2111">
        <f t="shared" si="199"/>
        <v>4.7843137254901933</v>
      </c>
      <c r="H2111">
        <v>0</v>
      </c>
      <c r="I2111">
        <v>0.75</v>
      </c>
      <c r="J2111">
        <v>1019</v>
      </c>
      <c r="K2111">
        <v>2</v>
      </c>
    </row>
    <row r="2112" spans="1:11" x14ac:dyDescent="0.25">
      <c r="A2112" s="1">
        <v>41981.408333333333</v>
      </c>
      <c r="B2112" s="3">
        <f t="shared" si="193"/>
        <v>2014</v>
      </c>
      <c r="C2112" s="3">
        <f t="shared" si="194"/>
        <v>12</v>
      </c>
      <c r="D2112" s="3">
        <f t="shared" si="195"/>
        <v>9</v>
      </c>
      <c r="E2112" s="3">
        <f t="shared" si="196"/>
        <v>8</v>
      </c>
      <c r="F2112" s="3" t="str">
        <f t="shared" si="197"/>
        <v>20141298</v>
      </c>
      <c r="G2112">
        <f t="shared" si="199"/>
        <v>4.8039215686274481</v>
      </c>
      <c r="H2112">
        <v>0</v>
      </c>
      <c r="I2112">
        <v>0.75</v>
      </c>
      <c r="J2112">
        <v>1019</v>
      </c>
      <c r="K2112">
        <v>2</v>
      </c>
    </row>
    <row r="2113" spans="1:11" x14ac:dyDescent="0.25">
      <c r="A2113" s="1">
        <v>41981.40902777778</v>
      </c>
      <c r="B2113" s="3">
        <f t="shared" si="193"/>
        <v>2014</v>
      </c>
      <c r="C2113" s="3">
        <f t="shared" si="194"/>
        <v>12</v>
      </c>
      <c r="D2113" s="3">
        <f t="shared" si="195"/>
        <v>9</v>
      </c>
      <c r="E2113" s="3">
        <f t="shared" si="196"/>
        <v>8</v>
      </c>
      <c r="F2113" s="3" t="str">
        <f t="shared" si="197"/>
        <v>20141298</v>
      </c>
      <c r="G2113">
        <f t="shared" si="199"/>
        <v>4.823529411764703</v>
      </c>
      <c r="H2113">
        <v>0</v>
      </c>
      <c r="I2113">
        <v>0.75</v>
      </c>
      <c r="J2113">
        <v>1019</v>
      </c>
      <c r="K2113">
        <v>2</v>
      </c>
    </row>
    <row r="2114" spans="1:11" x14ac:dyDescent="0.25">
      <c r="A2114" s="1">
        <v>41981.409722222219</v>
      </c>
      <c r="B2114" s="3">
        <f t="shared" si="193"/>
        <v>2014</v>
      </c>
      <c r="C2114" s="3">
        <f t="shared" si="194"/>
        <v>12</v>
      </c>
      <c r="D2114" s="3">
        <f t="shared" si="195"/>
        <v>9</v>
      </c>
      <c r="E2114" s="3">
        <f t="shared" si="196"/>
        <v>8</v>
      </c>
      <c r="F2114" s="3" t="str">
        <f t="shared" si="197"/>
        <v>20141298</v>
      </c>
      <c r="G2114">
        <f t="shared" si="199"/>
        <v>4.8431372549019578</v>
      </c>
      <c r="H2114">
        <v>0</v>
      </c>
      <c r="I2114">
        <v>0.75</v>
      </c>
      <c r="J2114">
        <v>1019</v>
      </c>
      <c r="K2114">
        <v>2</v>
      </c>
    </row>
    <row r="2115" spans="1:11" x14ac:dyDescent="0.25">
      <c r="A2115" s="1">
        <v>41981.410416666666</v>
      </c>
      <c r="B2115" s="3">
        <f t="shared" ref="B2115:B2178" si="200">YEAR(A2115)</f>
        <v>2014</v>
      </c>
      <c r="C2115" s="3">
        <f t="shared" ref="C2115:C2178" si="201">MONTH(A2115)</f>
        <v>12</v>
      </c>
      <c r="D2115" s="3">
        <f t="shared" ref="D2115:D2178" si="202">HOUR(A2115)</f>
        <v>9</v>
      </c>
      <c r="E2115" s="3">
        <f t="shared" ref="E2115:E2178" si="203">DAY(A2115)</f>
        <v>8</v>
      </c>
      <c r="F2115" s="3" t="str">
        <f t="shared" ref="F2115:F2178" si="204">B2115&amp;C2115&amp;D2115&amp;E2115</f>
        <v>20141298</v>
      </c>
      <c r="G2115">
        <f t="shared" si="199"/>
        <v>4.8627450980392126</v>
      </c>
      <c r="H2115">
        <v>0</v>
      </c>
      <c r="I2115">
        <v>0.75</v>
      </c>
      <c r="J2115">
        <v>1019</v>
      </c>
      <c r="K2115">
        <v>2</v>
      </c>
    </row>
    <row r="2116" spans="1:11" x14ac:dyDescent="0.25">
      <c r="A2116" s="1">
        <v>41981.411111111112</v>
      </c>
      <c r="B2116" s="3">
        <f t="shared" si="200"/>
        <v>2014</v>
      </c>
      <c r="C2116" s="3">
        <f t="shared" si="201"/>
        <v>12</v>
      </c>
      <c r="D2116" s="3">
        <f t="shared" si="202"/>
        <v>9</v>
      </c>
      <c r="E2116" s="3">
        <f t="shared" si="203"/>
        <v>8</v>
      </c>
      <c r="F2116" s="3" t="str">
        <f t="shared" si="204"/>
        <v>20141298</v>
      </c>
      <c r="G2116">
        <f t="shared" si="199"/>
        <v>4.8823529411764675</v>
      </c>
      <c r="H2116">
        <v>0</v>
      </c>
      <c r="I2116">
        <v>0.75</v>
      </c>
      <c r="J2116">
        <v>1019</v>
      </c>
      <c r="K2116">
        <v>2</v>
      </c>
    </row>
    <row r="2117" spans="1:11" x14ac:dyDescent="0.25">
      <c r="A2117" s="1">
        <v>41981.411805555559</v>
      </c>
      <c r="B2117" s="3">
        <f t="shared" si="200"/>
        <v>2014</v>
      </c>
      <c r="C2117" s="3">
        <f t="shared" si="201"/>
        <v>12</v>
      </c>
      <c r="D2117" s="3">
        <f t="shared" si="202"/>
        <v>9</v>
      </c>
      <c r="E2117" s="3">
        <f t="shared" si="203"/>
        <v>8</v>
      </c>
      <c r="F2117" s="3" t="str">
        <f t="shared" si="204"/>
        <v>20141298</v>
      </c>
      <c r="G2117">
        <f t="shared" si="199"/>
        <v>4.9019607843137223</v>
      </c>
      <c r="H2117">
        <v>0</v>
      </c>
      <c r="I2117">
        <v>0.75</v>
      </c>
      <c r="J2117">
        <v>1019</v>
      </c>
      <c r="K2117">
        <v>2</v>
      </c>
    </row>
    <row r="2118" spans="1:11" x14ac:dyDescent="0.25">
      <c r="A2118" s="1">
        <v>41981.412499999999</v>
      </c>
      <c r="B2118" s="3">
        <f t="shared" si="200"/>
        <v>2014</v>
      </c>
      <c r="C2118" s="3">
        <f t="shared" si="201"/>
        <v>12</v>
      </c>
      <c r="D2118" s="3">
        <f t="shared" si="202"/>
        <v>9</v>
      </c>
      <c r="E2118" s="3">
        <f t="shared" si="203"/>
        <v>8</v>
      </c>
      <c r="F2118" s="3" t="str">
        <f t="shared" si="204"/>
        <v>20141298</v>
      </c>
      <c r="G2118">
        <f t="shared" si="199"/>
        <v>4.9215686274509771</v>
      </c>
      <c r="H2118">
        <v>0</v>
      </c>
      <c r="I2118">
        <v>0.75</v>
      </c>
      <c r="J2118">
        <v>1019</v>
      </c>
      <c r="K2118">
        <v>2</v>
      </c>
    </row>
    <row r="2119" spans="1:11" x14ac:dyDescent="0.25">
      <c r="A2119" s="1">
        <v>41981.413194444445</v>
      </c>
      <c r="B2119" s="3">
        <f t="shared" si="200"/>
        <v>2014</v>
      </c>
      <c r="C2119" s="3">
        <f t="shared" si="201"/>
        <v>12</v>
      </c>
      <c r="D2119" s="3">
        <f t="shared" si="202"/>
        <v>9</v>
      </c>
      <c r="E2119" s="3">
        <f t="shared" si="203"/>
        <v>8</v>
      </c>
      <c r="F2119" s="3" t="str">
        <f t="shared" si="204"/>
        <v>20141298</v>
      </c>
      <c r="G2119">
        <f t="shared" si="199"/>
        <v>4.941176470588232</v>
      </c>
      <c r="H2119">
        <v>0</v>
      </c>
      <c r="I2119">
        <v>0.75</v>
      </c>
      <c r="J2119">
        <v>1019</v>
      </c>
      <c r="K2119">
        <v>2</v>
      </c>
    </row>
    <row r="2120" spans="1:11" x14ac:dyDescent="0.25">
      <c r="A2120" s="1">
        <v>41981.413888888892</v>
      </c>
      <c r="B2120" s="3">
        <f t="shared" si="200"/>
        <v>2014</v>
      </c>
      <c r="C2120" s="3">
        <f t="shared" si="201"/>
        <v>12</v>
      </c>
      <c r="D2120" s="3">
        <f t="shared" si="202"/>
        <v>9</v>
      </c>
      <c r="E2120" s="3">
        <f t="shared" si="203"/>
        <v>8</v>
      </c>
      <c r="F2120" s="3" t="str">
        <f t="shared" si="204"/>
        <v>20141298</v>
      </c>
      <c r="G2120">
        <f t="shared" si="199"/>
        <v>4.9607843137254868</v>
      </c>
      <c r="H2120">
        <v>0</v>
      </c>
      <c r="I2120">
        <v>0.75</v>
      </c>
      <c r="J2120">
        <v>1019</v>
      </c>
      <c r="K2120">
        <v>2</v>
      </c>
    </row>
    <row r="2121" spans="1:11" x14ac:dyDescent="0.25">
      <c r="A2121" s="1">
        <v>41981.414583333331</v>
      </c>
      <c r="B2121" s="3">
        <f t="shared" si="200"/>
        <v>2014</v>
      </c>
      <c r="C2121" s="3">
        <f t="shared" si="201"/>
        <v>12</v>
      </c>
      <c r="D2121" s="3">
        <f t="shared" si="202"/>
        <v>9</v>
      </c>
      <c r="E2121" s="3">
        <f t="shared" si="203"/>
        <v>8</v>
      </c>
      <c r="F2121" s="3" t="str">
        <f t="shared" si="204"/>
        <v>20141298</v>
      </c>
      <c r="G2121">
        <f t="shared" si="199"/>
        <v>4.9803921568627416</v>
      </c>
      <c r="H2121">
        <v>0</v>
      </c>
      <c r="I2121">
        <v>0.75</v>
      </c>
      <c r="J2121">
        <v>1019</v>
      </c>
      <c r="K2121">
        <v>2</v>
      </c>
    </row>
    <row r="2122" spans="1:11" x14ac:dyDescent="0.25">
      <c r="A2122" s="1">
        <v>41981.415277777778</v>
      </c>
      <c r="B2122" s="3">
        <f t="shared" si="200"/>
        <v>2014</v>
      </c>
      <c r="C2122" s="3">
        <f t="shared" si="201"/>
        <v>12</v>
      </c>
      <c r="D2122" s="3">
        <f t="shared" si="202"/>
        <v>9</v>
      </c>
      <c r="E2122" s="3">
        <f t="shared" si="203"/>
        <v>8</v>
      </c>
      <c r="F2122" s="3" t="str">
        <f t="shared" si="204"/>
        <v>20141298</v>
      </c>
      <c r="G2122">
        <f t="shared" si="199"/>
        <v>4.9999999999999964</v>
      </c>
      <c r="H2122">
        <v>0</v>
      </c>
      <c r="I2122">
        <v>0.75</v>
      </c>
      <c r="J2122">
        <v>1019</v>
      </c>
      <c r="K2122">
        <v>2</v>
      </c>
    </row>
    <row r="2123" spans="1:11" x14ac:dyDescent="0.25">
      <c r="A2123" s="1">
        <v>41981.415972222225</v>
      </c>
      <c r="B2123" s="3">
        <f t="shared" si="200"/>
        <v>2014</v>
      </c>
      <c r="C2123" s="3">
        <f t="shared" si="201"/>
        <v>12</v>
      </c>
      <c r="D2123" s="3">
        <f t="shared" si="202"/>
        <v>9</v>
      </c>
      <c r="E2123" s="3">
        <f t="shared" si="203"/>
        <v>8</v>
      </c>
      <c r="F2123" s="3" t="str">
        <f t="shared" si="204"/>
        <v>20141298</v>
      </c>
      <c r="G2123">
        <v>5</v>
      </c>
      <c r="H2123">
        <v>0</v>
      </c>
      <c r="I2123">
        <v>0.75</v>
      </c>
      <c r="J2123">
        <v>1019</v>
      </c>
      <c r="K2123">
        <v>2</v>
      </c>
    </row>
    <row r="2124" spans="1:11" x14ac:dyDescent="0.25">
      <c r="A2124" s="1">
        <v>41981.416666666664</v>
      </c>
      <c r="B2124" s="3">
        <f t="shared" si="200"/>
        <v>2014</v>
      </c>
      <c r="C2124" s="3">
        <f t="shared" si="201"/>
        <v>12</v>
      </c>
      <c r="D2124" s="3">
        <f t="shared" si="202"/>
        <v>10</v>
      </c>
      <c r="E2124" s="3">
        <f t="shared" si="203"/>
        <v>8</v>
      </c>
      <c r="F2124" s="3" t="str">
        <f t="shared" si="204"/>
        <v>201412108</v>
      </c>
      <c r="G2124">
        <f>G2123+1/40</f>
        <v>5.0250000000000004</v>
      </c>
      <c r="H2124">
        <v>0</v>
      </c>
      <c r="I2124">
        <v>0.75</v>
      </c>
      <c r="J2124">
        <v>1019</v>
      </c>
      <c r="K2124">
        <v>2</v>
      </c>
    </row>
    <row r="2125" spans="1:11" x14ac:dyDescent="0.25">
      <c r="A2125" s="1">
        <v>41981.417361111111</v>
      </c>
      <c r="B2125" s="3">
        <f t="shared" si="200"/>
        <v>2014</v>
      </c>
      <c r="C2125" s="3">
        <f t="shared" si="201"/>
        <v>12</v>
      </c>
      <c r="D2125" s="3">
        <f t="shared" si="202"/>
        <v>10</v>
      </c>
      <c r="E2125" s="3">
        <f t="shared" si="203"/>
        <v>8</v>
      </c>
      <c r="F2125" s="3" t="str">
        <f t="shared" si="204"/>
        <v>201412108</v>
      </c>
      <c r="G2125">
        <f t="shared" ref="G2125:G2163" si="205">G2124+1/40</f>
        <v>5.0500000000000007</v>
      </c>
      <c r="H2125">
        <v>0</v>
      </c>
      <c r="I2125">
        <v>0.75</v>
      </c>
      <c r="J2125">
        <v>1019</v>
      </c>
      <c r="K2125">
        <v>2</v>
      </c>
    </row>
    <row r="2126" spans="1:11" x14ac:dyDescent="0.25">
      <c r="A2126" s="1">
        <v>41981.418055555558</v>
      </c>
      <c r="B2126" s="3">
        <f t="shared" si="200"/>
        <v>2014</v>
      </c>
      <c r="C2126" s="3">
        <f t="shared" si="201"/>
        <v>12</v>
      </c>
      <c r="D2126" s="3">
        <f t="shared" si="202"/>
        <v>10</v>
      </c>
      <c r="E2126" s="3">
        <f t="shared" si="203"/>
        <v>8</v>
      </c>
      <c r="F2126" s="3" t="str">
        <f t="shared" si="204"/>
        <v>201412108</v>
      </c>
      <c r="G2126">
        <f t="shared" si="205"/>
        <v>5.0750000000000011</v>
      </c>
      <c r="H2126">
        <v>0</v>
      </c>
      <c r="I2126">
        <v>0.75</v>
      </c>
      <c r="J2126">
        <v>1019</v>
      </c>
      <c r="K2126">
        <v>2</v>
      </c>
    </row>
    <row r="2127" spans="1:11" x14ac:dyDescent="0.25">
      <c r="A2127" s="1">
        <v>41981.418749999997</v>
      </c>
      <c r="B2127" s="3">
        <f t="shared" si="200"/>
        <v>2014</v>
      </c>
      <c r="C2127" s="3">
        <f t="shared" si="201"/>
        <v>12</v>
      </c>
      <c r="D2127" s="3">
        <f t="shared" si="202"/>
        <v>10</v>
      </c>
      <c r="E2127" s="3">
        <f t="shared" si="203"/>
        <v>8</v>
      </c>
      <c r="F2127" s="3" t="str">
        <f t="shared" si="204"/>
        <v>201412108</v>
      </c>
      <c r="G2127">
        <f t="shared" si="205"/>
        <v>5.1000000000000014</v>
      </c>
      <c r="H2127">
        <v>0</v>
      </c>
      <c r="I2127">
        <v>0.75</v>
      </c>
      <c r="J2127">
        <v>1019</v>
      </c>
      <c r="K2127">
        <v>2</v>
      </c>
    </row>
    <row r="2128" spans="1:11" x14ac:dyDescent="0.25">
      <c r="A2128" s="1">
        <v>41981.419444444444</v>
      </c>
      <c r="B2128" s="3">
        <f t="shared" si="200"/>
        <v>2014</v>
      </c>
      <c r="C2128" s="3">
        <f t="shared" si="201"/>
        <v>12</v>
      </c>
      <c r="D2128" s="3">
        <f t="shared" si="202"/>
        <v>10</v>
      </c>
      <c r="E2128" s="3">
        <f t="shared" si="203"/>
        <v>8</v>
      </c>
      <c r="F2128" s="3" t="str">
        <f t="shared" si="204"/>
        <v>201412108</v>
      </c>
      <c r="G2128">
        <f t="shared" si="205"/>
        <v>5.1250000000000018</v>
      </c>
      <c r="H2128">
        <v>0</v>
      </c>
      <c r="I2128">
        <v>0.75</v>
      </c>
      <c r="J2128">
        <v>1019</v>
      </c>
      <c r="K2128">
        <v>2</v>
      </c>
    </row>
    <row r="2129" spans="1:11" x14ac:dyDescent="0.25">
      <c r="A2129" s="1">
        <v>41981.420138888891</v>
      </c>
      <c r="B2129" s="3">
        <f t="shared" si="200"/>
        <v>2014</v>
      </c>
      <c r="C2129" s="3">
        <f t="shared" si="201"/>
        <v>12</v>
      </c>
      <c r="D2129" s="3">
        <f t="shared" si="202"/>
        <v>10</v>
      </c>
      <c r="E2129" s="3">
        <f t="shared" si="203"/>
        <v>8</v>
      </c>
      <c r="F2129" s="3" t="str">
        <f t="shared" si="204"/>
        <v>201412108</v>
      </c>
      <c r="G2129">
        <f t="shared" si="205"/>
        <v>5.1500000000000021</v>
      </c>
      <c r="H2129">
        <v>0</v>
      </c>
      <c r="I2129">
        <v>0.75</v>
      </c>
      <c r="J2129">
        <v>1019</v>
      </c>
      <c r="K2129">
        <v>2</v>
      </c>
    </row>
    <row r="2130" spans="1:11" x14ac:dyDescent="0.25">
      <c r="A2130" s="1">
        <v>41981.42083333333</v>
      </c>
      <c r="B2130" s="3">
        <f t="shared" si="200"/>
        <v>2014</v>
      </c>
      <c r="C2130" s="3">
        <f t="shared" si="201"/>
        <v>12</v>
      </c>
      <c r="D2130" s="3">
        <f t="shared" si="202"/>
        <v>10</v>
      </c>
      <c r="E2130" s="3">
        <f t="shared" si="203"/>
        <v>8</v>
      </c>
      <c r="F2130" s="3" t="str">
        <f t="shared" si="204"/>
        <v>201412108</v>
      </c>
      <c r="G2130">
        <f t="shared" si="205"/>
        <v>5.1750000000000025</v>
      </c>
      <c r="H2130">
        <v>0</v>
      </c>
      <c r="I2130">
        <v>0.75</v>
      </c>
      <c r="J2130">
        <v>1019</v>
      </c>
      <c r="K2130">
        <v>2</v>
      </c>
    </row>
    <row r="2131" spans="1:11" x14ac:dyDescent="0.25">
      <c r="A2131" s="1">
        <v>41981.421527777777</v>
      </c>
      <c r="B2131" s="3">
        <f t="shared" si="200"/>
        <v>2014</v>
      </c>
      <c r="C2131" s="3">
        <f t="shared" si="201"/>
        <v>12</v>
      </c>
      <c r="D2131" s="3">
        <f t="shared" si="202"/>
        <v>10</v>
      </c>
      <c r="E2131" s="3">
        <f t="shared" si="203"/>
        <v>8</v>
      </c>
      <c r="F2131" s="3" t="str">
        <f t="shared" si="204"/>
        <v>201412108</v>
      </c>
      <c r="G2131">
        <f t="shared" si="205"/>
        <v>5.2000000000000028</v>
      </c>
      <c r="H2131">
        <v>0</v>
      </c>
      <c r="I2131">
        <v>0.75</v>
      </c>
      <c r="J2131">
        <v>1019</v>
      </c>
      <c r="K2131">
        <v>2</v>
      </c>
    </row>
    <row r="2132" spans="1:11" x14ac:dyDescent="0.25">
      <c r="A2132" s="1">
        <v>41981.422222222223</v>
      </c>
      <c r="B2132" s="3">
        <f t="shared" si="200"/>
        <v>2014</v>
      </c>
      <c r="C2132" s="3">
        <f t="shared" si="201"/>
        <v>12</v>
      </c>
      <c r="D2132" s="3">
        <f t="shared" si="202"/>
        <v>10</v>
      </c>
      <c r="E2132" s="3">
        <f t="shared" si="203"/>
        <v>8</v>
      </c>
      <c r="F2132" s="3" t="str">
        <f t="shared" si="204"/>
        <v>201412108</v>
      </c>
      <c r="G2132">
        <f t="shared" si="205"/>
        <v>5.2250000000000032</v>
      </c>
      <c r="H2132">
        <v>0</v>
      </c>
      <c r="I2132">
        <v>0.75</v>
      </c>
      <c r="J2132">
        <v>1019</v>
      </c>
      <c r="K2132">
        <v>2</v>
      </c>
    </row>
    <row r="2133" spans="1:11" x14ac:dyDescent="0.25">
      <c r="A2133" s="1">
        <v>41981.42291666667</v>
      </c>
      <c r="B2133" s="3">
        <f t="shared" si="200"/>
        <v>2014</v>
      </c>
      <c r="C2133" s="3">
        <f t="shared" si="201"/>
        <v>12</v>
      </c>
      <c r="D2133" s="3">
        <f t="shared" si="202"/>
        <v>10</v>
      </c>
      <c r="E2133" s="3">
        <f t="shared" si="203"/>
        <v>8</v>
      </c>
      <c r="F2133" s="3" t="str">
        <f t="shared" si="204"/>
        <v>201412108</v>
      </c>
      <c r="G2133">
        <f t="shared" si="205"/>
        <v>5.2500000000000036</v>
      </c>
      <c r="H2133">
        <v>0</v>
      </c>
      <c r="I2133">
        <v>0.75</v>
      </c>
      <c r="J2133">
        <v>1019</v>
      </c>
      <c r="K2133">
        <v>2</v>
      </c>
    </row>
    <row r="2134" spans="1:11" x14ac:dyDescent="0.25">
      <c r="A2134" s="1">
        <v>41981.423611111109</v>
      </c>
      <c r="B2134" s="3">
        <f t="shared" si="200"/>
        <v>2014</v>
      </c>
      <c r="C2134" s="3">
        <f t="shared" si="201"/>
        <v>12</v>
      </c>
      <c r="D2134" s="3">
        <f t="shared" si="202"/>
        <v>10</v>
      </c>
      <c r="E2134" s="3">
        <f t="shared" si="203"/>
        <v>8</v>
      </c>
      <c r="F2134" s="3" t="str">
        <f t="shared" si="204"/>
        <v>201412108</v>
      </c>
      <c r="G2134">
        <f t="shared" si="205"/>
        <v>5.2750000000000039</v>
      </c>
      <c r="H2134">
        <v>0</v>
      </c>
      <c r="I2134">
        <v>0.75</v>
      </c>
      <c r="J2134">
        <v>1019</v>
      </c>
      <c r="K2134">
        <v>2</v>
      </c>
    </row>
    <row r="2135" spans="1:11" x14ac:dyDescent="0.25">
      <c r="A2135" s="1">
        <v>41981.424305555556</v>
      </c>
      <c r="B2135" s="3">
        <f t="shared" si="200"/>
        <v>2014</v>
      </c>
      <c r="C2135" s="3">
        <f t="shared" si="201"/>
        <v>12</v>
      </c>
      <c r="D2135" s="3">
        <f t="shared" si="202"/>
        <v>10</v>
      </c>
      <c r="E2135" s="3">
        <f t="shared" si="203"/>
        <v>8</v>
      </c>
      <c r="F2135" s="3" t="str">
        <f t="shared" si="204"/>
        <v>201412108</v>
      </c>
      <c r="G2135">
        <f t="shared" si="205"/>
        <v>5.3000000000000043</v>
      </c>
      <c r="H2135">
        <v>0</v>
      </c>
      <c r="I2135">
        <v>0.75</v>
      </c>
      <c r="J2135">
        <v>1019</v>
      </c>
      <c r="K2135">
        <v>2</v>
      </c>
    </row>
    <row r="2136" spans="1:11" x14ac:dyDescent="0.25">
      <c r="A2136" s="1">
        <v>41981.425000000003</v>
      </c>
      <c r="B2136" s="3">
        <f t="shared" si="200"/>
        <v>2014</v>
      </c>
      <c r="C2136" s="3">
        <f t="shared" si="201"/>
        <v>12</v>
      </c>
      <c r="D2136" s="3">
        <f t="shared" si="202"/>
        <v>10</v>
      </c>
      <c r="E2136" s="3">
        <f t="shared" si="203"/>
        <v>8</v>
      </c>
      <c r="F2136" s="3" t="str">
        <f t="shared" si="204"/>
        <v>201412108</v>
      </c>
      <c r="G2136">
        <f t="shared" si="205"/>
        <v>5.3250000000000046</v>
      </c>
      <c r="H2136">
        <v>0</v>
      </c>
      <c r="I2136">
        <v>0.75</v>
      </c>
      <c r="J2136">
        <v>1019</v>
      </c>
      <c r="K2136">
        <v>2</v>
      </c>
    </row>
    <row r="2137" spans="1:11" x14ac:dyDescent="0.25">
      <c r="A2137" s="1">
        <v>41981.425694444442</v>
      </c>
      <c r="B2137" s="3">
        <f t="shared" si="200"/>
        <v>2014</v>
      </c>
      <c r="C2137" s="3">
        <f t="shared" si="201"/>
        <v>12</v>
      </c>
      <c r="D2137" s="3">
        <f t="shared" si="202"/>
        <v>10</v>
      </c>
      <c r="E2137" s="3">
        <f t="shared" si="203"/>
        <v>8</v>
      </c>
      <c r="F2137" s="3" t="str">
        <f t="shared" si="204"/>
        <v>201412108</v>
      </c>
      <c r="G2137">
        <f t="shared" si="205"/>
        <v>5.350000000000005</v>
      </c>
      <c r="H2137">
        <v>0</v>
      </c>
      <c r="I2137">
        <v>0.75</v>
      </c>
      <c r="J2137">
        <v>1019</v>
      </c>
      <c r="K2137">
        <v>2</v>
      </c>
    </row>
    <row r="2138" spans="1:11" x14ac:dyDescent="0.25">
      <c r="A2138" s="1">
        <v>41981.426388888889</v>
      </c>
      <c r="B2138" s="3">
        <f t="shared" si="200"/>
        <v>2014</v>
      </c>
      <c r="C2138" s="3">
        <f t="shared" si="201"/>
        <v>12</v>
      </c>
      <c r="D2138" s="3">
        <f t="shared" si="202"/>
        <v>10</v>
      </c>
      <c r="E2138" s="3">
        <f t="shared" si="203"/>
        <v>8</v>
      </c>
      <c r="F2138" s="3" t="str">
        <f t="shared" si="204"/>
        <v>201412108</v>
      </c>
      <c r="G2138">
        <f t="shared" si="205"/>
        <v>5.3750000000000053</v>
      </c>
      <c r="H2138">
        <v>0</v>
      </c>
      <c r="I2138">
        <v>0.75</v>
      </c>
      <c r="J2138">
        <v>1019</v>
      </c>
      <c r="K2138">
        <v>2</v>
      </c>
    </row>
    <row r="2139" spans="1:11" x14ac:dyDescent="0.25">
      <c r="A2139" s="1">
        <v>41981.427083333336</v>
      </c>
      <c r="B2139" s="3">
        <f t="shared" si="200"/>
        <v>2014</v>
      </c>
      <c r="C2139" s="3">
        <f t="shared" si="201"/>
        <v>12</v>
      </c>
      <c r="D2139" s="3">
        <f t="shared" si="202"/>
        <v>10</v>
      </c>
      <c r="E2139" s="3">
        <f t="shared" si="203"/>
        <v>8</v>
      </c>
      <c r="F2139" s="3" t="str">
        <f t="shared" si="204"/>
        <v>201412108</v>
      </c>
      <c r="G2139">
        <f t="shared" si="205"/>
        <v>5.4000000000000057</v>
      </c>
      <c r="H2139">
        <v>0</v>
      </c>
      <c r="I2139">
        <v>0.75</v>
      </c>
      <c r="J2139">
        <v>1019</v>
      </c>
      <c r="K2139">
        <v>2</v>
      </c>
    </row>
    <row r="2140" spans="1:11" x14ac:dyDescent="0.25">
      <c r="A2140" s="1">
        <v>41981.427777777775</v>
      </c>
      <c r="B2140" s="3">
        <f t="shared" si="200"/>
        <v>2014</v>
      </c>
      <c r="C2140" s="3">
        <f t="shared" si="201"/>
        <v>12</v>
      </c>
      <c r="D2140" s="3">
        <f t="shared" si="202"/>
        <v>10</v>
      </c>
      <c r="E2140" s="3">
        <f t="shared" si="203"/>
        <v>8</v>
      </c>
      <c r="F2140" s="3" t="str">
        <f t="shared" si="204"/>
        <v>201412108</v>
      </c>
      <c r="G2140">
        <f t="shared" si="205"/>
        <v>5.425000000000006</v>
      </c>
      <c r="H2140">
        <v>0</v>
      </c>
      <c r="I2140">
        <v>0.75</v>
      </c>
      <c r="J2140">
        <v>1019</v>
      </c>
      <c r="K2140">
        <v>2</v>
      </c>
    </row>
    <row r="2141" spans="1:11" x14ac:dyDescent="0.25">
      <c r="A2141" s="1">
        <v>41981.428472222222</v>
      </c>
      <c r="B2141" s="3">
        <f t="shared" si="200"/>
        <v>2014</v>
      </c>
      <c r="C2141" s="3">
        <f t="shared" si="201"/>
        <v>12</v>
      </c>
      <c r="D2141" s="3">
        <f t="shared" si="202"/>
        <v>10</v>
      </c>
      <c r="E2141" s="3">
        <f t="shared" si="203"/>
        <v>8</v>
      </c>
      <c r="F2141" s="3" t="str">
        <f t="shared" si="204"/>
        <v>201412108</v>
      </c>
      <c r="G2141">
        <f t="shared" si="205"/>
        <v>5.4500000000000064</v>
      </c>
      <c r="H2141">
        <v>0</v>
      </c>
      <c r="I2141">
        <v>0.75</v>
      </c>
      <c r="J2141">
        <v>1019</v>
      </c>
      <c r="K2141">
        <v>2</v>
      </c>
    </row>
    <row r="2142" spans="1:11" x14ac:dyDescent="0.25">
      <c r="A2142" s="1">
        <v>41981.429166666669</v>
      </c>
      <c r="B2142" s="3">
        <f t="shared" si="200"/>
        <v>2014</v>
      </c>
      <c r="C2142" s="3">
        <f t="shared" si="201"/>
        <v>12</v>
      </c>
      <c r="D2142" s="3">
        <f t="shared" si="202"/>
        <v>10</v>
      </c>
      <c r="E2142" s="3">
        <f t="shared" si="203"/>
        <v>8</v>
      </c>
      <c r="F2142" s="3" t="str">
        <f t="shared" si="204"/>
        <v>201412108</v>
      </c>
      <c r="G2142">
        <f t="shared" si="205"/>
        <v>5.4750000000000068</v>
      </c>
      <c r="H2142">
        <v>0</v>
      </c>
      <c r="I2142">
        <v>0.75</v>
      </c>
      <c r="J2142">
        <v>1019</v>
      </c>
      <c r="K2142">
        <v>2</v>
      </c>
    </row>
    <row r="2143" spans="1:11" x14ac:dyDescent="0.25">
      <c r="A2143" s="1">
        <v>41981.429861111108</v>
      </c>
      <c r="B2143" s="3">
        <f t="shared" si="200"/>
        <v>2014</v>
      </c>
      <c r="C2143" s="3">
        <f t="shared" si="201"/>
        <v>12</v>
      </c>
      <c r="D2143" s="3">
        <f t="shared" si="202"/>
        <v>10</v>
      </c>
      <c r="E2143" s="3">
        <f t="shared" si="203"/>
        <v>8</v>
      </c>
      <c r="F2143" s="3" t="str">
        <f t="shared" si="204"/>
        <v>201412108</v>
      </c>
      <c r="G2143">
        <f t="shared" si="205"/>
        <v>5.5000000000000071</v>
      </c>
      <c r="H2143">
        <v>0</v>
      </c>
      <c r="I2143">
        <v>0.75</v>
      </c>
      <c r="J2143">
        <v>1019</v>
      </c>
      <c r="K2143">
        <v>2</v>
      </c>
    </row>
    <row r="2144" spans="1:11" x14ac:dyDescent="0.25">
      <c r="A2144" s="1">
        <v>41981.430555555555</v>
      </c>
      <c r="B2144" s="3">
        <f t="shared" si="200"/>
        <v>2014</v>
      </c>
      <c r="C2144" s="3">
        <f t="shared" si="201"/>
        <v>12</v>
      </c>
      <c r="D2144" s="3">
        <f t="shared" si="202"/>
        <v>10</v>
      </c>
      <c r="E2144" s="3">
        <f t="shared" si="203"/>
        <v>8</v>
      </c>
      <c r="F2144" s="3" t="str">
        <f t="shared" si="204"/>
        <v>201412108</v>
      </c>
      <c r="G2144">
        <f t="shared" si="205"/>
        <v>5.5250000000000075</v>
      </c>
      <c r="H2144">
        <v>0</v>
      </c>
      <c r="I2144">
        <v>0.75</v>
      </c>
      <c r="J2144">
        <v>1019</v>
      </c>
      <c r="K2144">
        <v>2</v>
      </c>
    </row>
    <row r="2145" spans="1:11" x14ac:dyDescent="0.25">
      <c r="A2145" s="1">
        <v>41981.431250000001</v>
      </c>
      <c r="B2145" s="3">
        <f t="shared" si="200"/>
        <v>2014</v>
      </c>
      <c r="C2145" s="3">
        <f t="shared" si="201"/>
        <v>12</v>
      </c>
      <c r="D2145" s="3">
        <f t="shared" si="202"/>
        <v>10</v>
      </c>
      <c r="E2145" s="3">
        <f t="shared" si="203"/>
        <v>8</v>
      </c>
      <c r="F2145" s="3" t="str">
        <f t="shared" si="204"/>
        <v>201412108</v>
      </c>
      <c r="G2145">
        <f t="shared" si="205"/>
        <v>5.5500000000000078</v>
      </c>
      <c r="H2145">
        <v>0</v>
      </c>
      <c r="I2145">
        <v>0.75</v>
      </c>
      <c r="J2145">
        <v>1019</v>
      </c>
      <c r="K2145">
        <v>2</v>
      </c>
    </row>
    <row r="2146" spans="1:11" x14ac:dyDescent="0.25">
      <c r="A2146" s="1">
        <v>41981.431944444441</v>
      </c>
      <c r="B2146" s="3">
        <f t="shared" si="200"/>
        <v>2014</v>
      </c>
      <c r="C2146" s="3">
        <f t="shared" si="201"/>
        <v>12</v>
      </c>
      <c r="D2146" s="3">
        <f t="shared" si="202"/>
        <v>10</v>
      </c>
      <c r="E2146" s="3">
        <f t="shared" si="203"/>
        <v>8</v>
      </c>
      <c r="F2146" s="3" t="str">
        <f t="shared" si="204"/>
        <v>201412108</v>
      </c>
      <c r="G2146">
        <f t="shared" si="205"/>
        <v>5.5750000000000082</v>
      </c>
      <c r="H2146">
        <v>0</v>
      </c>
      <c r="I2146">
        <v>0.75</v>
      </c>
      <c r="J2146">
        <v>1019</v>
      </c>
      <c r="K2146">
        <v>2</v>
      </c>
    </row>
    <row r="2147" spans="1:11" x14ac:dyDescent="0.25">
      <c r="A2147" s="1">
        <v>41981.432638888888</v>
      </c>
      <c r="B2147" s="3">
        <f t="shared" si="200"/>
        <v>2014</v>
      </c>
      <c r="C2147" s="3">
        <f t="shared" si="201"/>
        <v>12</v>
      </c>
      <c r="D2147" s="3">
        <f t="shared" si="202"/>
        <v>10</v>
      </c>
      <c r="E2147" s="3">
        <f t="shared" si="203"/>
        <v>8</v>
      </c>
      <c r="F2147" s="3" t="str">
        <f t="shared" si="204"/>
        <v>201412108</v>
      </c>
      <c r="G2147">
        <f t="shared" si="205"/>
        <v>5.6000000000000085</v>
      </c>
      <c r="H2147">
        <v>0</v>
      </c>
      <c r="I2147">
        <v>0.75</v>
      </c>
      <c r="J2147">
        <v>1019</v>
      </c>
      <c r="K2147">
        <v>2</v>
      </c>
    </row>
    <row r="2148" spans="1:11" x14ac:dyDescent="0.25">
      <c r="A2148" s="1">
        <v>41981.433333333334</v>
      </c>
      <c r="B2148" s="3">
        <f t="shared" si="200"/>
        <v>2014</v>
      </c>
      <c r="C2148" s="3">
        <f t="shared" si="201"/>
        <v>12</v>
      </c>
      <c r="D2148" s="3">
        <f t="shared" si="202"/>
        <v>10</v>
      </c>
      <c r="E2148" s="3">
        <f t="shared" si="203"/>
        <v>8</v>
      </c>
      <c r="F2148" s="3" t="str">
        <f t="shared" si="204"/>
        <v>201412108</v>
      </c>
      <c r="G2148">
        <f t="shared" si="205"/>
        <v>5.6250000000000089</v>
      </c>
      <c r="H2148">
        <v>0</v>
      </c>
      <c r="I2148">
        <v>0.75</v>
      </c>
      <c r="J2148">
        <v>1019</v>
      </c>
      <c r="K2148">
        <v>2</v>
      </c>
    </row>
    <row r="2149" spans="1:11" x14ac:dyDescent="0.25">
      <c r="A2149" s="1">
        <v>41981.434027777781</v>
      </c>
      <c r="B2149" s="3">
        <f t="shared" si="200"/>
        <v>2014</v>
      </c>
      <c r="C2149" s="3">
        <f t="shared" si="201"/>
        <v>12</v>
      </c>
      <c r="D2149" s="3">
        <f t="shared" si="202"/>
        <v>10</v>
      </c>
      <c r="E2149" s="3">
        <f t="shared" si="203"/>
        <v>8</v>
      </c>
      <c r="F2149" s="3" t="str">
        <f t="shared" si="204"/>
        <v>201412108</v>
      </c>
      <c r="G2149">
        <f t="shared" si="205"/>
        <v>5.6500000000000092</v>
      </c>
      <c r="H2149">
        <v>0</v>
      </c>
      <c r="I2149">
        <v>0.75</v>
      </c>
      <c r="J2149">
        <v>1019</v>
      </c>
      <c r="K2149">
        <v>2</v>
      </c>
    </row>
    <row r="2150" spans="1:11" x14ac:dyDescent="0.25">
      <c r="A2150" s="1">
        <v>41981.43472222222</v>
      </c>
      <c r="B2150" s="3">
        <f t="shared" si="200"/>
        <v>2014</v>
      </c>
      <c r="C2150" s="3">
        <f t="shared" si="201"/>
        <v>12</v>
      </c>
      <c r="D2150" s="3">
        <f t="shared" si="202"/>
        <v>10</v>
      </c>
      <c r="E2150" s="3">
        <f t="shared" si="203"/>
        <v>8</v>
      </c>
      <c r="F2150" s="3" t="str">
        <f t="shared" si="204"/>
        <v>201412108</v>
      </c>
      <c r="G2150">
        <f t="shared" si="205"/>
        <v>5.6750000000000096</v>
      </c>
      <c r="H2150">
        <v>0</v>
      </c>
      <c r="I2150">
        <v>0.75</v>
      </c>
      <c r="J2150">
        <v>1019</v>
      </c>
      <c r="K2150">
        <v>2</v>
      </c>
    </row>
    <row r="2151" spans="1:11" x14ac:dyDescent="0.25">
      <c r="A2151" s="1">
        <v>41981.435416666667</v>
      </c>
      <c r="B2151" s="3">
        <f t="shared" si="200"/>
        <v>2014</v>
      </c>
      <c r="C2151" s="3">
        <f t="shared" si="201"/>
        <v>12</v>
      </c>
      <c r="D2151" s="3">
        <f t="shared" si="202"/>
        <v>10</v>
      </c>
      <c r="E2151" s="3">
        <f t="shared" si="203"/>
        <v>8</v>
      </c>
      <c r="F2151" s="3" t="str">
        <f t="shared" si="204"/>
        <v>201412108</v>
      </c>
      <c r="G2151">
        <f t="shared" si="205"/>
        <v>5.7000000000000099</v>
      </c>
      <c r="H2151">
        <v>0</v>
      </c>
      <c r="I2151">
        <v>0.75</v>
      </c>
      <c r="J2151">
        <v>1019</v>
      </c>
      <c r="K2151">
        <v>2</v>
      </c>
    </row>
    <row r="2152" spans="1:11" x14ac:dyDescent="0.25">
      <c r="A2152" s="1">
        <v>41981.436111111114</v>
      </c>
      <c r="B2152" s="3">
        <f t="shared" si="200"/>
        <v>2014</v>
      </c>
      <c r="C2152" s="3">
        <f t="shared" si="201"/>
        <v>12</v>
      </c>
      <c r="D2152" s="3">
        <f t="shared" si="202"/>
        <v>10</v>
      </c>
      <c r="E2152" s="3">
        <f t="shared" si="203"/>
        <v>8</v>
      </c>
      <c r="F2152" s="3" t="str">
        <f t="shared" si="204"/>
        <v>201412108</v>
      </c>
      <c r="G2152">
        <f t="shared" si="205"/>
        <v>5.7250000000000103</v>
      </c>
      <c r="H2152">
        <v>0</v>
      </c>
      <c r="I2152">
        <v>0.75</v>
      </c>
      <c r="J2152">
        <v>1019</v>
      </c>
      <c r="K2152">
        <v>2</v>
      </c>
    </row>
    <row r="2153" spans="1:11" x14ac:dyDescent="0.25">
      <c r="A2153" s="1">
        <v>41981.436805555553</v>
      </c>
      <c r="B2153" s="3">
        <f t="shared" si="200"/>
        <v>2014</v>
      </c>
      <c r="C2153" s="3">
        <f t="shared" si="201"/>
        <v>12</v>
      </c>
      <c r="D2153" s="3">
        <f t="shared" si="202"/>
        <v>10</v>
      </c>
      <c r="E2153" s="3">
        <f t="shared" si="203"/>
        <v>8</v>
      </c>
      <c r="F2153" s="3" t="str">
        <f t="shared" si="204"/>
        <v>201412108</v>
      </c>
      <c r="G2153">
        <f t="shared" si="205"/>
        <v>5.7500000000000107</v>
      </c>
      <c r="H2153">
        <v>0</v>
      </c>
      <c r="I2153">
        <v>0.75</v>
      </c>
      <c r="J2153">
        <v>1019</v>
      </c>
      <c r="K2153">
        <v>2</v>
      </c>
    </row>
    <row r="2154" spans="1:11" x14ac:dyDescent="0.25">
      <c r="A2154" s="1">
        <v>41981.4375</v>
      </c>
      <c r="B2154" s="3">
        <f t="shared" si="200"/>
        <v>2014</v>
      </c>
      <c r="C2154" s="3">
        <f t="shared" si="201"/>
        <v>12</v>
      </c>
      <c r="D2154" s="3">
        <f t="shared" si="202"/>
        <v>10</v>
      </c>
      <c r="E2154" s="3">
        <f t="shared" si="203"/>
        <v>8</v>
      </c>
      <c r="F2154" s="3" t="str">
        <f t="shared" si="204"/>
        <v>201412108</v>
      </c>
      <c r="G2154">
        <f t="shared" si="205"/>
        <v>5.775000000000011</v>
      </c>
      <c r="H2154">
        <v>0</v>
      </c>
      <c r="I2154">
        <v>0.75</v>
      </c>
      <c r="J2154">
        <v>1019</v>
      </c>
      <c r="K2154">
        <v>2</v>
      </c>
    </row>
    <row r="2155" spans="1:11" x14ac:dyDescent="0.25">
      <c r="A2155" s="1">
        <v>41981.438194444447</v>
      </c>
      <c r="B2155" s="3">
        <f t="shared" si="200"/>
        <v>2014</v>
      </c>
      <c r="C2155" s="3">
        <f t="shared" si="201"/>
        <v>12</v>
      </c>
      <c r="D2155" s="3">
        <f t="shared" si="202"/>
        <v>10</v>
      </c>
      <c r="E2155" s="3">
        <f t="shared" si="203"/>
        <v>8</v>
      </c>
      <c r="F2155" s="3" t="str">
        <f t="shared" si="204"/>
        <v>201412108</v>
      </c>
      <c r="G2155">
        <f t="shared" si="205"/>
        <v>5.8000000000000114</v>
      </c>
      <c r="H2155">
        <v>0</v>
      </c>
      <c r="I2155">
        <v>0.75</v>
      </c>
      <c r="J2155">
        <v>1019</v>
      </c>
      <c r="K2155">
        <v>2</v>
      </c>
    </row>
    <row r="2156" spans="1:11" x14ac:dyDescent="0.25">
      <c r="A2156" s="1">
        <v>41981.438888888886</v>
      </c>
      <c r="B2156" s="3">
        <f t="shared" si="200"/>
        <v>2014</v>
      </c>
      <c r="C2156" s="3">
        <f t="shared" si="201"/>
        <v>12</v>
      </c>
      <c r="D2156" s="3">
        <f t="shared" si="202"/>
        <v>10</v>
      </c>
      <c r="E2156" s="3">
        <f t="shared" si="203"/>
        <v>8</v>
      </c>
      <c r="F2156" s="3" t="str">
        <f t="shared" si="204"/>
        <v>201412108</v>
      </c>
      <c r="G2156">
        <f t="shared" si="205"/>
        <v>5.8250000000000117</v>
      </c>
      <c r="H2156">
        <v>0</v>
      </c>
      <c r="I2156">
        <v>0.75</v>
      </c>
      <c r="J2156">
        <v>1019</v>
      </c>
      <c r="K2156">
        <v>2</v>
      </c>
    </row>
    <row r="2157" spans="1:11" x14ac:dyDescent="0.25">
      <c r="A2157" s="1">
        <v>41981.439583333333</v>
      </c>
      <c r="B2157" s="3">
        <f t="shared" si="200"/>
        <v>2014</v>
      </c>
      <c r="C2157" s="3">
        <f t="shared" si="201"/>
        <v>12</v>
      </c>
      <c r="D2157" s="3">
        <f t="shared" si="202"/>
        <v>10</v>
      </c>
      <c r="E2157" s="3">
        <f t="shared" si="203"/>
        <v>8</v>
      </c>
      <c r="F2157" s="3" t="str">
        <f t="shared" si="204"/>
        <v>201412108</v>
      </c>
      <c r="G2157">
        <f t="shared" si="205"/>
        <v>5.8500000000000121</v>
      </c>
      <c r="H2157">
        <v>0</v>
      </c>
      <c r="I2157">
        <v>0.75</v>
      </c>
      <c r="J2157">
        <v>1019</v>
      </c>
      <c r="K2157">
        <v>2</v>
      </c>
    </row>
    <row r="2158" spans="1:11" x14ac:dyDescent="0.25">
      <c r="A2158" s="1">
        <v>41981.44027777778</v>
      </c>
      <c r="B2158" s="3">
        <f t="shared" si="200"/>
        <v>2014</v>
      </c>
      <c r="C2158" s="3">
        <f t="shared" si="201"/>
        <v>12</v>
      </c>
      <c r="D2158" s="3">
        <f t="shared" si="202"/>
        <v>10</v>
      </c>
      <c r="E2158" s="3">
        <f t="shared" si="203"/>
        <v>8</v>
      </c>
      <c r="F2158" s="3" t="str">
        <f t="shared" si="204"/>
        <v>201412108</v>
      </c>
      <c r="G2158">
        <f t="shared" si="205"/>
        <v>5.8750000000000124</v>
      </c>
      <c r="H2158">
        <v>0</v>
      </c>
      <c r="I2158">
        <v>0.75</v>
      </c>
      <c r="J2158">
        <v>1019</v>
      </c>
      <c r="K2158">
        <v>2</v>
      </c>
    </row>
    <row r="2159" spans="1:11" x14ac:dyDescent="0.25">
      <c r="A2159" s="1">
        <v>41981.440972222219</v>
      </c>
      <c r="B2159" s="3">
        <f t="shared" si="200"/>
        <v>2014</v>
      </c>
      <c r="C2159" s="3">
        <f t="shared" si="201"/>
        <v>12</v>
      </c>
      <c r="D2159" s="3">
        <f t="shared" si="202"/>
        <v>10</v>
      </c>
      <c r="E2159" s="3">
        <f t="shared" si="203"/>
        <v>8</v>
      </c>
      <c r="F2159" s="3" t="str">
        <f t="shared" si="204"/>
        <v>201412108</v>
      </c>
      <c r="G2159">
        <f t="shared" si="205"/>
        <v>5.9000000000000128</v>
      </c>
      <c r="H2159">
        <v>0</v>
      </c>
      <c r="I2159">
        <v>0.75</v>
      </c>
      <c r="J2159">
        <v>1019</v>
      </c>
      <c r="K2159">
        <v>2</v>
      </c>
    </row>
    <row r="2160" spans="1:11" x14ac:dyDescent="0.25">
      <c r="A2160" s="1">
        <v>41981.441666666666</v>
      </c>
      <c r="B2160" s="3">
        <f t="shared" si="200"/>
        <v>2014</v>
      </c>
      <c r="C2160" s="3">
        <f t="shared" si="201"/>
        <v>12</v>
      </c>
      <c r="D2160" s="3">
        <f t="shared" si="202"/>
        <v>10</v>
      </c>
      <c r="E2160" s="3">
        <f t="shared" si="203"/>
        <v>8</v>
      </c>
      <c r="F2160" s="3" t="str">
        <f t="shared" si="204"/>
        <v>201412108</v>
      </c>
      <c r="G2160">
        <f t="shared" si="205"/>
        <v>5.9250000000000131</v>
      </c>
      <c r="H2160">
        <v>0</v>
      </c>
      <c r="I2160">
        <v>0.75</v>
      </c>
      <c r="J2160">
        <v>1019</v>
      </c>
      <c r="K2160">
        <v>2</v>
      </c>
    </row>
    <row r="2161" spans="1:11" x14ac:dyDescent="0.25">
      <c r="A2161" s="1">
        <v>41981.442361111112</v>
      </c>
      <c r="B2161" s="3">
        <f t="shared" si="200"/>
        <v>2014</v>
      </c>
      <c r="C2161" s="3">
        <f t="shared" si="201"/>
        <v>12</v>
      </c>
      <c r="D2161" s="3">
        <f t="shared" si="202"/>
        <v>10</v>
      </c>
      <c r="E2161" s="3">
        <f t="shared" si="203"/>
        <v>8</v>
      </c>
      <c r="F2161" s="3" t="str">
        <f t="shared" si="204"/>
        <v>201412108</v>
      </c>
      <c r="G2161">
        <f t="shared" si="205"/>
        <v>5.9500000000000135</v>
      </c>
      <c r="H2161">
        <v>0</v>
      </c>
      <c r="I2161">
        <v>0.75</v>
      </c>
      <c r="J2161">
        <v>1019</v>
      </c>
      <c r="K2161">
        <v>2</v>
      </c>
    </row>
    <row r="2162" spans="1:11" x14ac:dyDescent="0.25">
      <c r="A2162" s="1">
        <v>41981.443055555559</v>
      </c>
      <c r="B2162" s="3">
        <f t="shared" si="200"/>
        <v>2014</v>
      </c>
      <c r="C2162" s="3">
        <f t="shared" si="201"/>
        <v>12</v>
      </c>
      <c r="D2162" s="3">
        <f t="shared" si="202"/>
        <v>10</v>
      </c>
      <c r="E2162" s="3">
        <f t="shared" si="203"/>
        <v>8</v>
      </c>
      <c r="F2162" s="3" t="str">
        <f t="shared" si="204"/>
        <v>201412108</v>
      </c>
      <c r="G2162">
        <f t="shared" si="205"/>
        <v>5.9750000000000139</v>
      </c>
      <c r="H2162">
        <v>0</v>
      </c>
      <c r="I2162">
        <v>0.75</v>
      </c>
      <c r="J2162">
        <v>1019</v>
      </c>
      <c r="K2162">
        <v>2</v>
      </c>
    </row>
    <row r="2163" spans="1:11" x14ac:dyDescent="0.25">
      <c r="A2163" s="1">
        <v>41981.443749999999</v>
      </c>
      <c r="B2163" s="3">
        <f t="shared" si="200"/>
        <v>2014</v>
      </c>
      <c r="C2163" s="3">
        <f t="shared" si="201"/>
        <v>12</v>
      </c>
      <c r="D2163" s="3">
        <f t="shared" si="202"/>
        <v>10</v>
      </c>
      <c r="E2163" s="3">
        <f t="shared" si="203"/>
        <v>8</v>
      </c>
      <c r="F2163" s="3" t="str">
        <f t="shared" si="204"/>
        <v>201412108</v>
      </c>
      <c r="G2163">
        <f t="shared" si="205"/>
        <v>6.0000000000000142</v>
      </c>
      <c r="H2163">
        <v>0</v>
      </c>
      <c r="I2163">
        <v>0.75</v>
      </c>
      <c r="J2163">
        <v>1019</v>
      </c>
      <c r="K2163">
        <v>2</v>
      </c>
    </row>
    <row r="2164" spans="1:11" x14ac:dyDescent="0.25">
      <c r="A2164" s="1">
        <v>41983.450694444444</v>
      </c>
      <c r="B2164" s="3">
        <f t="shared" si="200"/>
        <v>2014</v>
      </c>
      <c r="C2164" s="3">
        <f t="shared" si="201"/>
        <v>12</v>
      </c>
      <c r="D2164" s="3">
        <f t="shared" si="202"/>
        <v>10</v>
      </c>
      <c r="E2164" s="3">
        <f t="shared" si="203"/>
        <v>10</v>
      </c>
      <c r="F2164" s="3" t="str">
        <f t="shared" si="204"/>
        <v>2014121010</v>
      </c>
      <c r="G2164">
        <v>8</v>
      </c>
      <c r="H2164">
        <v>0.15</v>
      </c>
      <c r="I2164">
        <v>0.6</v>
      </c>
      <c r="J2164">
        <v>1017</v>
      </c>
      <c r="K2164">
        <v>4</v>
      </c>
    </row>
    <row r="2165" spans="1:11" x14ac:dyDescent="0.25">
      <c r="A2165" s="1">
        <v>41983.451388888891</v>
      </c>
      <c r="B2165" s="3">
        <f t="shared" si="200"/>
        <v>2014</v>
      </c>
      <c r="C2165" s="3">
        <f t="shared" si="201"/>
        <v>12</v>
      </c>
      <c r="D2165" s="3">
        <f t="shared" si="202"/>
        <v>10</v>
      </c>
      <c r="E2165" s="3">
        <f t="shared" si="203"/>
        <v>10</v>
      </c>
      <c r="F2165" s="3" t="str">
        <f t="shared" si="204"/>
        <v>2014121010</v>
      </c>
      <c r="G2165">
        <f>G2164+1/65</f>
        <v>8.0153846153846153</v>
      </c>
      <c r="H2165">
        <v>0.15</v>
      </c>
      <c r="I2165">
        <v>0.6</v>
      </c>
      <c r="J2165">
        <v>1017</v>
      </c>
      <c r="K2165">
        <v>4</v>
      </c>
    </row>
    <row r="2166" spans="1:11" x14ac:dyDescent="0.25">
      <c r="A2166" s="1">
        <v>41983.45208333333</v>
      </c>
      <c r="B2166" s="3">
        <f t="shared" si="200"/>
        <v>2014</v>
      </c>
      <c r="C2166" s="3">
        <f t="shared" si="201"/>
        <v>12</v>
      </c>
      <c r="D2166" s="3">
        <f t="shared" si="202"/>
        <v>10</v>
      </c>
      <c r="E2166" s="3">
        <f t="shared" si="203"/>
        <v>10</v>
      </c>
      <c r="F2166" s="3" t="str">
        <f t="shared" si="204"/>
        <v>2014121010</v>
      </c>
      <c r="G2166">
        <f t="shared" ref="G2166:G2229" si="206">G2165+1/65</f>
        <v>8.0307692307692307</v>
      </c>
      <c r="H2166">
        <v>0.15</v>
      </c>
      <c r="I2166">
        <v>0.6</v>
      </c>
      <c r="J2166">
        <v>1017</v>
      </c>
      <c r="K2166">
        <v>4</v>
      </c>
    </row>
    <row r="2167" spans="1:11" x14ac:dyDescent="0.25">
      <c r="A2167" s="1">
        <v>41983.452777777777</v>
      </c>
      <c r="B2167" s="3">
        <f t="shared" si="200"/>
        <v>2014</v>
      </c>
      <c r="C2167" s="3">
        <f t="shared" si="201"/>
        <v>12</v>
      </c>
      <c r="D2167" s="3">
        <f t="shared" si="202"/>
        <v>10</v>
      </c>
      <c r="E2167" s="3">
        <f t="shared" si="203"/>
        <v>10</v>
      </c>
      <c r="F2167" s="3" t="str">
        <f t="shared" si="204"/>
        <v>2014121010</v>
      </c>
      <c r="G2167">
        <f t="shared" si="206"/>
        <v>8.046153846153846</v>
      </c>
      <c r="H2167">
        <v>0.15</v>
      </c>
      <c r="I2167">
        <v>0.6</v>
      </c>
      <c r="J2167">
        <v>1017</v>
      </c>
      <c r="K2167">
        <v>4</v>
      </c>
    </row>
    <row r="2168" spans="1:11" x14ac:dyDescent="0.25">
      <c r="A2168" s="1">
        <v>41983.453472222223</v>
      </c>
      <c r="B2168" s="3">
        <f t="shared" si="200"/>
        <v>2014</v>
      </c>
      <c r="C2168" s="3">
        <f t="shared" si="201"/>
        <v>12</v>
      </c>
      <c r="D2168" s="3">
        <f t="shared" si="202"/>
        <v>10</v>
      </c>
      <c r="E2168" s="3">
        <f t="shared" si="203"/>
        <v>10</v>
      </c>
      <c r="F2168" s="3" t="str">
        <f t="shared" si="204"/>
        <v>2014121010</v>
      </c>
      <c r="G2168">
        <f t="shared" si="206"/>
        <v>8.0615384615384613</v>
      </c>
      <c r="H2168">
        <v>0.15</v>
      </c>
      <c r="I2168">
        <v>0.6</v>
      </c>
      <c r="J2168">
        <v>1017</v>
      </c>
      <c r="K2168">
        <v>4</v>
      </c>
    </row>
    <row r="2169" spans="1:11" x14ac:dyDescent="0.25">
      <c r="A2169" s="1">
        <v>41983.45416666667</v>
      </c>
      <c r="B2169" s="3">
        <f t="shared" si="200"/>
        <v>2014</v>
      </c>
      <c r="C2169" s="3">
        <f t="shared" si="201"/>
        <v>12</v>
      </c>
      <c r="D2169" s="3">
        <f t="shared" si="202"/>
        <v>10</v>
      </c>
      <c r="E2169" s="3">
        <f t="shared" si="203"/>
        <v>10</v>
      </c>
      <c r="F2169" s="3" t="str">
        <f t="shared" si="204"/>
        <v>2014121010</v>
      </c>
      <c r="G2169">
        <f t="shared" si="206"/>
        <v>8.0769230769230766</v>
      </c>
      <c r="H2169">
        <v>0.15</v>
      </c>
      <c r="I2169">
        <v>0.6</v>
      </c>
      <c r="J2169">
        <v>1017</v>
      </c>
      <c r="K2169">
        <v>4</v>
      </c>
    </row>
    <row r="2170" spans="1:11" x14ac:dyDescent="0.25">
      <c r="A2170" s="1">
        <v>41983.454861111109</v>
      </c>
      <c r="B2170" s="3">
        <f t="shared" si="200"/>
        <v>2014</v>
      </c>
      <c r="C2170" s="3">
        <f t="shared" si="201"/>
        <v>12</v>
      </c>
      <c r="D2170" s="3">
        <f t="shared" si="202"/>
        <v>10</v>
      </c>
      <c r="E2170" s="3">
        <f t="shared" si="203"/>
        <v>10</v>
      </c>
      <c r="F2170" s="3" t="str">
        <f t="shared" si="204"/>
        <v>2014121010</v>
      </c>
      <c r="G2170">
        <f t="shared" si="206"/>
        <v>8.092307692307692</v>
      </c>
      <c r="H2170">
        <v>0.15</v>
      </c>
      <c r="I2170">
        <v>0.6</v>
      </c>
      <c r="J2170">
        <v>1017</v>
      </c>
      <c r="K2170">
        <v>4</v>
      </c>
    </row>
    <row r="2171" spans="1:11" x14ac:dyDescent="0.25">
      <c r="A2171" s="1">
        <v>41983.455555555556</v>
      </c>
      <c r="B2171" s="3">
        <f t="shared" si="200"/>
        <v>2014</v>
      </c>
      <c r="C2171" s="3">
        <f t="shared" si="201"/>
        <v>12</v>
      </c>
      <c r="D2171" s="3">
        <f t="shared" si="202"/>
        <v>10</v>
      </c>
      <c r="E2171" s="3">
        <f t="shared" si="203"/>
        <v>10</v>
      </c>
      <c r="F2171" s="3" t="str">
        <f t="shared" si="204"/>
        <v>2014121010</v>
      </c>
      <c r="G2171">
        <f t="shared" si="206"/>
        <v>8.1076923076923073</v>
      </c>
      <c r="H2171">
        <v>0.15</v>
      </c>
      <c r="I2171">
        <v>0.6</v>
      </c>
      <c r="J2171">
        <v>1017</v>
      </c>
      <c r="K2171">
        <v>4</v>
      </c>
    </row>
    <row r="2172" spans="1:11" x14ac:dyDescent="0.25">
      <c r="A2172" s="1">
        <v>41983.456250000003</v>
      </c>
      <c r="B2172" s="3">
        <f t="shared" si="200"/>
        <v>2014</v>
      </c>
      <c r="C2172" s="3">
        <f t="shared" si="201"/>
        <v>12</v>
      </c>
      <c r="D2172" s="3">
        <f t="shared" si="202"/>
        <v>10</v>
      </c>
      <c r="E2172" s="3">
        <f t="shared" si="203"/>
        <v>10</v>
      </c>
      <c r="F2172" s="3" t="str">
        <f t="shared" si="204"/>
        <v>2014121010</v>
      </c>
      <c r="G2172">
        <f t="shared" si="206"/>
        <v>8.1230769230769226</v>
      </c>
      <c r="H2172">
        <v>0.15</v>
      </c>
      <c r="I2172">
        <v>0.6</v>
      </c>
      <c r="J2172">
        <v>1017</v>
      </c>
      <c r="K2172">
        <v>4</v>
      </c>
    </row>
    <row r="2173" spans="1:11" x14ac:dyDescent="0.25">
      <c r="A2173" s="1">
        <v>41983.456944444442</v>
      </c>
      <c r="B2173" s="3">
        <f t="shared" si="200"/>
        <v>2014</v>
      </c>
      <c r="C2173" s="3">
        <f t="shared" si="201"/>
        <v>12</v>
      </c>
      <c r="D2173" s="3">
        <f t="shared" si="202"/>
        <v>10</v>
      </c>
      <c r="E2173" s="3">
        <f t="shared" si="203"/>
        <v>10</v>
      </c>
      <c r="F2173" s="3" t="str">
        <f t="shared" si="204"/>
        <v>2014121010</v>
      </c>
      <c r="G2173">
        <f t="shared" si="206"/>
        <v>8.138461538461538</v>
      </c>
      <c r="H2173">
        <v>0.15</v>
      </c>
      <c r="I2173">
        <v>0.6</v>
      </c>
      <c r="J2173">
        <v>1017</v>
      </c>
      <c r="K2173">
        <v>4</v>
      </c>
    </row>
    <row r="2174" spans="1:11" x14ac:dyDescent="0.25">
      <c r="A2174" s="1">
        <v>41983.457638888889</v>
      </c>
      <c r="B2174" s="3">
        <f t="shared" si="200"/>
        <v>2014</v>
      </c>
      <c r="C2174" s="3">
        <f t="shared" si="201"/>
        <v>12</v>
      </c>
      <c r="D2174" s="3">
        <f t="shared" si="202"/>
        <v>10</v>
      </c>
      <c r="E2174" s="3">
        <f t="shared" si="203"/>
        <v>10</v>
      </c>
      <c r="F2174" s="3" t="str">
        <f t="shared" si="204"/>
        <v>2014121010</v>
      </c>
      <c r="G2174">
        <f t="shared" si="206"/>
        <v>8.1538461538461533</v>
      </c>
      <c r="H2174">
        <v>0.15</v>
      </c>
      <c r="I2174">
        <v>0.6</v>
      </c>
      <c r="J2174">
        <v>1017</v>
      </c>
      <c r="K2174">
        <v>4</v>
      </c>
    </row>
    <row r="2175" spans="1:11" x14ac:dyDescent="0.25">
      <c r="A2175" s="1">
        <v>41983.458333333336</v>
      </c>
      <c r="B2175" s="3">
        <f t="shared" si="200"/>
        <v>2014</v>
      </c>
      <c r="C2175" s="3">
        <f t="shared" si="201"/>
        <v>12</v>
      </c>
      <c r="D2175" s="3">
        <f t="shared" si="202"/>
        <v>11</v>
      </c>
      <c r="E2175" s="3">
        <f t="shared" si="203"/>
        <v>10</v>
      </c>
      <c r="F2175" s="3" t="str">
        <f t="shared" si="204"/>
        <v>2014121110</v>
      </c>
      <c r="G2175">
        <f t="shared" si="206"/>
        <v>8.1692307692307686</v>
      </c>
      <c r="H2175">
        <v>0.15</v>
      </c>
      <c r="I2175">
        <v>0.6</v>
      </c>
      <c r="J2175">
        <v>1017</v>
      </c>
      <c r="K2175">
        <v>4</v>
      </c>
    </row>
    <row r="2176" spans="1:11" x14ac:dyDescent="0.25">
      <c r="A2176" s="1">
        <v>41983.459027777775</v>
      </c>
      <c r="B2176" s="3">
        <f t="shared" si="200"/>
        <v>2014</v>
      </c>
      <c r="C2176" s="3">
        <f t="shared" si="201"/>
        <v>12</v>
      </c>
      <c r="D2176" s="3">
        <f t="shared" si="202"/>
        <v>11</v>
      </c>
      <c r="E2176" s="3">
        <f t="shared" si="203"/>
        <v>10</v>
      </c>
      <c r="F2176" s="3" t="str">
        <f t="shared" si="204"/>
        <v>2014121110</v>
      </c>
      <c r="G2176">
        <f t="shared" si="206"/>
        <v>8.184615384615384</v>
      </c>
      <c r="H2176">
        <v>0.15</v>
      </c>
      <c r="I2176">
        <v>0.6</v>
      </c>
      <c r="J2176">
        <v>1017</v>
      </c>
      <c r="K2176">
        <v>4</v>
      </c>
    </row>
    <row r="2177" spans="1:11" x14ac:dyDescent="0.25">
      <c r="A2177" s="1">
        <v>41983.459722222222</v>
      </c>
      <c r="B2177" s="3">
        <f t="shared" si="200"/>
        <v>2014</v>
      </c>
      <c r="C2177" s="3">
        <f t="shared" si="201"/>
        <v>12</v>
      </c>
      <c r="D2177" s="3">
        <f t="shared" si="202"/>
        <v>11</v>
      </c>
      <c r="E2177" s="3">
        <f t="shared" si="203"/>
        <v>10</v>
      </c>
      <c r="F2177" s="3" t="str">
        <f t="shared" si="204"/>
        <v>2014121110</v>
      </c>
      <c r="G2177">
        <f t="shared" si="206"/>
        <v>8.1999999999999993</v>
      </c>
      <c r="H2177">
        <v>0.15</v>
      </c>
      <c r="I2177">
        <v>0.6</v>
      </c>
      <c r="J2177">
        <v>1017</v>
      </c>
      <c r="K2177">
        <v>4</v>
      </c>
    </row>
    <row r="2178" spans="1:11" x14ac:dyDescent="0.25">
      <c r="A2178" s="1">
        <v>41983.460416666669</v>
      </c>
      <c r="B2178" s="3">
        <f t="shared" si="200"/>
        <v>2014</v>
      </c>
      <c r="C2178" s="3">
        <f t="shared" si="201"/>
        <v>12</v>
      </c>
      <c r="D2178" s="3">
        <f t="shared" si="202"/>
        <v>11</v>
      </c>
      <c r="E2178" s="3">
        <f t="shared" si="203"/>
        <v>10</v>
      </c>
      <c r="F2178" s="3" t="str">
        <f t="shared" si="204"/>
        <v>2014121110</v>
      </c>
      <c r="G2178">
        <f t="shared" si="206"/>
        <v>8.2153846153846146</v>
      </c>
      <c r="H2178">
        <v>0.15</v>
      </c>
      <c r="I2178">
        <v>0.6</v>
      </c>
      <c r="J2178">
        <v>1017</v>
      </c>
      <c r="K2178">
        <v>4</v>
      </c>
    </row>
    <row r="2179" spans="1:11" x14ac:dyDescent="0.25">
      <c r="A2179" s="1">
        <v>41983.461111111108</v>
      </c>
      <c r="B2179" s="3">
        <f t="shared" ref="B2179:B2242" si="207">YEAR(A2179)</f>
        <v>2014</v>
      </c>
      <c r="C2179" s="3">
        <f t="shared" ref="C2179:C2242" si="208">MONTH(A2179)</f>
        <v>12</v>
      </c>
      <c r="D2179" s="3">
        <f t="shared" ref="D2179:D2242" si="209">HOUR(A2179)</f>
        <v>11</v>
      </c>
      <c r="E2179" s="3">
        <f t="shared" ref="E2179:E2242" si="210">DAY(A2179)</f>
        <v>10</v>
      </c>
      <c r="F2179" s="3" t="str">
        <f t="shared" ref="F2179:F2242" si="211">B2179&amp;C2179&amp;D2179&amp;E2179</f>
        <v>2014121110</v>
      </c>
      <c r="G2179">
        <f t="shared" si="206"/>
        <v>8.2307692307692299</v>
      </c>
      <c r="H2179">
        <v>0.15</v>
      </c>
      <c r="I2179">
        <v>0.6</v>
      </c>
      <c r="J2179">
        <v>1017</v>
      </c>
      <c r="K2179">
        <v>4</v>
      </c>
    </row>
    <row r="2180" spans="1:11" x14ac:dyDescent="0.25">
      <c r="A2180" s="1">
        <v>41983.461805555555</v>
      </c>
      <c r="B2180" s="3">
        <f t="shared" si="207"/>
        <v>2014</v>
      </c>
      <c r="C2180" s="3">
        <f t="shared" si="208"/>
        <v>12</v>
      </c>
      <c r="D2180" s="3">
        <f t="shared" si="209"/>
        <v>11</v>
      </c>
      <c r="E2180" s="3">
        <f t="shared" si="210"/>
        <v>10</v>
      </c>
      <c r="F2180" s="3" t="str">
        <f t="shared" si="211"/>
        <v>2014121110</v>
      </c>
      <c r="G2180">
        <f t="shared" si="206"/>
        <v>8.2461538461538453</v>
      </c>
      <c r="H2180">
        <v>0.15</v>
      </c>
      <c r="I2180">
        <v>0.6</v>
      </c>
      <c r="J2180">
        <v>1017</v>
      </c>
      <c r="K2180">
        <v>4</v>
      </c>
    </row>
    <row r="2181" spans="1:11" x14ac:dyDescent="0.25">
      <c r="A2181" s="1">
        <v>41983.462500000001</v>
      </c>
      <c r="B2181" s="3">
        <f t="shared" si="207"/>
        <v>2014</v>
      </c>
      <c r="C2181" s="3">
        <f t="shared" si="208"/>
        <v>12</v>
      </c>
      <c r="D2181" s="3">
        <f t="shared" si="209"/>
        <v>11</v>
      </c>
      <c r="E2181" s="3">
        <f t="shared" si="210"/>
        <v>10</v>
      </c>
      <c r="F2181" s="3" t="str">
        <f t="shared" si="211"/>
        <v>2014121110</v>
      </c>
      <c r="G2181">
        <f t="shared" si="206"/>
        <v>8.2615384615384606</v>
      </c>
      <c r="H2181">
        <v>0.15</v>
      </c>
      <c r="I2181">
        <v>0.6</v>
      </c>
      <c r="J2181">
        <v>1017</v>
      </c>
      <c r="K2181">
        <v>4</v>
      </c>
    </row>
    <row r="2182" spans="1:11" x14ac:dyDescent="0.25">
      <c r="A2182" s="1">
        <v>41983.463194444441</v>
      </c>
      <c r="B2182" s="3">
        <f t="shared" si="207"/>
        <v>2014</v>
      </c>
      <c r="C2182" s="3">
        <f t="shared" si="208"/>
        <v>12</v>
      </c>
      <c r="D2182" s="3">
        <f t="shared" si="209"/>
        <v>11</v>
      </c>
      <c r="E2182" s="3">
        <f t="shared" si="210"/>
        <v>10</v>
      </c>
      <c r="F2182" s="3" t="str">
        <f t="shared" si="211"/>
        <v>2014121110</v>
      </c>
      <c r="G2182">
        <f t="shared" si="206"/>
        <v>8.2769230769230759</v>
      </c>
      <c r="H2182">
        <v>0.15</v>
      </c>
      <c r="I2182">
        <v>0.6</v>
      </c>
      <c r="J2182">
        <v>1017</v>
      </c>
      <c r="K2182">
        <v>4</v>
      </c>
    </row>
    <row r="2183" spans="1:11" x14ac:dyDescent="0.25">
      <c r="A2183" s="1">
        <v>41983.463888888888</v>
      </c>
      <c r="B2183" s="3">
        <f t="shared" si="207"/>
        <v>2014</v>
      </c>
      <c r="C2183" s="3">
        <f t="shared" si="208"/>
        <v>12</v>
      </c>
      <c r="D2183" s="3">
        <f t="shared" si="209"/>
        <v>11</v>
      </c>
      <c r="E2183" s="3">
        <f t="shared" si="210"/>
        <v>10</v>
      </c>
      <c r="F2183" s="3" t="str">
        <f t="shared" si="211"/>
        <v>2014121110</v>
      </c>
      <c r="G2183">
        <f t="shared" si="206"/>
        <v>8.2923076923076913</v>
      </c>
      <c r="H2183">
        <v>0.15</v>
      </c>
      <c r="I2183">
        <v>0.6</v>
      </c>
      <c r="J2183">
        <v>1017</v>
      </c>
      <c r="K2183">
        <v>4</v>
      </c>
    </row>
    <row r="2184" spans="1:11" x14ac:dyDescent="0.25">
      <c r="A2184" s="1">
        <v>41983.464583333334</v>
      </c>
      <c r="B2184" s="3">
        <f t="shared" si="207"/>
        <v>2014</v>
      </c>
      <c r="C2184" s="3">
        <f t="shared" si="208"/>
        <v>12</v>
      </c>
      <c r="D2184" s="3">
        <f t="shared" si="209"/>
        <v>11</v>
      </c>
      <c r="E2184" s="3">
        <f t="shared" si="210"/>
        <v>10</v>
      </c>
      <c r="F2184" s="3" t="str">
        <f t="shared" si="211"/>
        <v>2014121110</v>
      </c>
      <c r="G2184">
        <f t="shared" si="206"/>
        <v>8.3076923076923066</v>
      </c>
      <c r="H2184">
        <v>0.15</v>
      </c>
      <c r="I2184">
        <v>0.6</v>
      </c>
      <c r="J2184">
        <v>1017</v>
      </c>
      <c r="K2184">
        <v>4</v>
      </c>
    </row>
    <row r="2185" spans="1:11" x14ac:dyDescent="0.25">
      <c r="A2185" s="1">
        <v>41983.465277777781</v>
      </c>
      <c r="B2185" s="3">
        <f t="shared" si="207"/>
        <v>2014</v>
      </c>
      <c r="C2185" s="3">
        <f t="shared" si="208"/>
        <v>12</v>
      </c>
      <c r="D2185" s="3">
        <f t="shared" si="209"/>
        <v>11</v>
      </c>
      <c r="E2185" s="3">
        <f t="shared" si="210"/>
        <v>10</v>
      </c>
      <c r="F2185" s="3" t="str">
        <f t="shared" si="211"/>
        <v>2014121110</v>
      </c>
      <c r="G2185">
        <f t="shared" si="206"/>
        <v>8.3230769230769219</v>
      </c>
      <c r="H2185">
        <v>0.15</v>
      </c>
      <c r="I2185">
        <v>0.6</v>
      </c>
      <c r="J2185">
        <v>1017</v>
      </c>
      <c r="K2185">
        <v>4</v>
      </c>
    </row>
    <row r="2186" spans="1:11" x14ac:dyDescent="0.25">
      <c r="A2186" s="1">
        <v>41983.46597222222</v>
      </c>
      <c r="B2186" s="3">
        <f t="shared" si="207"/>
        <v>2014</v>
      </c>
      <c r="C2186" s="3">
        <f t="shared" si="208"/>
        <v>12</v>
      </c>
      <c r="D2186" s="3">
        <f t="shared" si="209"/>
        <v>11</v>
      </c>
      <c r="E2186" s="3">
        <f t="shared" si="210"/>
        <v>10</v>
      </c>
      <c r="F2186" s="3" t="str">
        <f t="shared" si="211"/>
        <v>2014121110</v>
      </c>
      <c r="G2186">
        <f t="shared" si="206"/>
        <v>8.3384615384615373</v>
      </c>
      <c r="H2186">
        <v>0.15</v>
      </c>
      <c r="I2186">
        <v>0.6</v>
      </c>
      <c r="J2186">
        <v>1017</v>
      </c>
      <c r="K2186">
        <v>4</v>
      </c>
    </row>
    <row r="2187" spans="1:11" x14ac:dyDescent="0.25">
      <c r="A2187" s="1">
        <v>41983.466666666667</v>
      </c>
      <c r="B2187" s="3">
        <f t="shared" si="207"/>
        <v>2014</v>
      </c>
      <c r="C2187" s="3">
        <f t="shared" si="208"/>
        <v>12</v>
      </c>
      <c r="D2187" s="3">
        <f t="shared" si="209"/>
        <v>11</v>
      </c>
      <c r="E2187" s="3">
        <f t="shared" si="210"/>
        <v>10</v>
      </c>
      <c r="F2187" s="3" t="str">
        <f t="shared" si="211"/>
        <v>2014121110</v>
      </c>
      <c r="G2187">
        <f t="shared" si="206"/>
        <v>8.3538461538461526</v>
      </c>
      <c r="H2187">
        <v>0.15</v>
      </c>
      <c r="I2187">
        <v>0.6</v>
      </c>
      <c r="J2187">
        <v>1017</v>
      </c>
      <c r="K2187">
        <v>4</v>
      </c>
    </row>
    <row r="2188" spans="1:11" x14ac:dyDescent="0.25">
      <c r="A2188" s="1">
        <v>41983.467361111114</v>
      </c>
      <c r="B2188" s="3">
        <f t="shared" si="207"/>
        <v>2014</v>
      </c>
      <c r="C2188" s="3">
        <f t="shared" si="208"/>
        <v>12</v>
      </c>
      <c r="D2188" s="3">
        <f t="shared" si="209"/>
        <v>11</v>
      </c>
      <c r="E2188" s="3">
        <f t="shared" si="210"/>
        <v>10</v>
      </c>
      <c r="F2188" s="3" t="str">
        <f t="shared" si="211"/>
        <v>2014121110</v>
      </c>
      <c r="G2188">
        <f t="shared" si="206"/>
        <v>8.3692307692307679</v>
      </c>
      <c r="H2188">
        <v>0.15</v>
      </c>
      <c r="I2188">
        <v>0.6</v>
      </c>
      <c r="J2188">
        <v>1017</v>
      </c>
      <c r="K2188">
        <v>4</v>
      </c>
    </row>
    <row r="2189" spans="1:11" x14ac:dyDescent="0.25">
      <c r="A2189" s="1">
        <v>41983.468055555553</v>
      </c>
      <c r="B2189" s="3">
        <f t="shared" si="207"/>
        <v>2014</v>
      </c>
      <c r="C2189" s="3">
        <f t="shared" si="208"/>
        <v>12</v>
      </c>
      <c r="D2189" s="3">
        <f t="shared" si="209"/>
        <v>11</v>
      </c>
      <c r="E2189" s="3">
        <f t="shared" si="210"/>
        <v>10</v>
      </c>
      <c r="F2189" s="3" t="str">
        <f t="shared" si="211"/>
        <v>2014121110</v>
      </c>
      <c r="G2189">
        <f t="shared" si="206"/>
        <v>8.3846153846153832</v>
      </c>
      <c r="H2189">
        <v>0.15</v>
      </c>
      <c r="I2189">
        <v>0.6</v>
      </c>
      <c r="J2189">
        <v>1017</v>
      </c>
      <c r="K2189">
        <v>4</v>
      </c>
    </row>
    <row r="2190" spans="1:11" x14ac:dyDescent="0.25">
      <c r="A2190" s="1">
        <v>41983.46875</v>
      </c>
      <c r="B2190" s="3">
        <f t="shared" si="207"/>
        <v>2014</v>
      </c>
      <c r="C2190" s="3">
        <f t="shared" si="208"/>
        <v>12</v>
      </c>
      <c r="D2190" s="3">
        <f t="shared" si="209"/>
        <v>11</v>
      </c>
      <c r="E2190" s="3">
        <f t="shared" si="210"/>
        <v>10</v>
      </c>
      <c r="F2190" s="3" t="str">
        <f t="shared" si="211"/>
        <v>2014121110</v>
      </c>
      <c r="G2190">
        <f t="shared" si="206"/>
        <v>8.3999999999999986</v>
      </c>
      <c r="H2190">
        <v>0.15</v>
      </c>
      <c r="I2190">
        <v>0.6</v>
      </c>
      <c r="J2190">
        <v>1017</v>
      </c>
      <c r="K2190">
        <v>4</v>
      </c>
    </row>
    <row r="2191" spans="1:11" x14ac:dyDescent="0.25">
      <c r="A2191" s="1">
        <v>41983.469444444447</v>
      </c>
      <c r="B2191" s="3">
        <f t="shared" si="207"/>
        <v>2014</v>
      </c>
      <c r="C2191" s="3">
        <f t="shared" si="208"/>
        <v>12</v>
      </c>
      <c r="D2191" s="3">
        <f t="shared" si="209"/>
        <v>11</v>
      </c>
      <c r="E2191" s="3">
        <f t="shared" si="210"/>
        <v>10</v>
      </c>
      <c r="F2191" s="3" t="str">
        <f t="shared" si="211"/>
        <v>2014121110</v>
      </c>
      <c r="G2191">
        <f t="shared" si="206"/>
        <v>8.4153846153846139</v>
      </c>
      <c r="H2191">
        <v>0.15</v>
      </c>
      <c r="I2191">
        <v>0.6</v>
      </c>
      <c r="J2191">
        <v>1017</v>
      </c>
      <c r="K2191">
        <v>4</v>
      </c>
    </row>
    <row r="2192" spans="1:11" x14ac:dyDescent="0.25">
      <c r="A2192" s="1">
        <v>41983.470138888886</v>
      </c>
      <c r="B2192" s="3">
        <f t="shared" si="207"/>
        <v>2014</v>
      </c>
      <c r="C2192" s="3">
        <f t="shared" si="208"/>
        <v>12</v>
      </c>
      <c r="D2192" s="3">
        <f t="shared" si="209"/>
        <v>11</v>
      </c>
      <c r="E2192" s="3">
        <f t="shared" si="210"/>
        <v>10</v>
      </c>
      <c r="F2192" s="3" t="str">
        <f t="shared" si="211"/>
        <v>2014121110</v>
      </c>
      <c r="G2192">
        <f t="shared" si="206"/>
        <v>8.4307692307692292</v>
      </c>
      <c r="H2192">
        <v>0.15</v>
      </c>
      <c r="I2192">
        <v>0.6</v>
      </c>
      <c r="J2192">
        <v>1017</v>
      </c>
      <c r="K2192">
        <v>4</v>
      </c>
    </row>
    <row r="2193" spans="1:11" x14ac:dyDescent="0.25">
      <c r="A2193" s="1">
        <v>41983.470833333333</v>
      </c>
      <c r="B2193" s="3">
        <f t="shared" si="207"/>
        <v>2014</v>
      </c>
      <c r="C2193" s="3">
        <f t="shared" si="208"/>
        <v>12</v>
      </c>
      <c r="D2193" s="3">
        <f t="shared" si="209"/>
        <v>11</v>
      </c>
      <c r="E2193" s="3">
        <f t="shared" si="210"/>
        <v>10</v>
      </c>
      <c r="F2193" s="3" t="str">
        <f t="shared" si="211"/>
        <v>2014121110</v>
      </c>
      <c r="G2193">
        <f t="shared" si="206"/>
        <v>8.4461538461538446</v>
      </c>
      <c r="H2193">
        <v>0.15</v>
      </c>
      <c r="I2193">
        <v>0.6</v>
      </c>
      <c r="J2193">
        <v>1017</v>
      </c>
      <c r="K2193">
        <v>4</v>
      </c>
    </row>
    <row r="2194" spans="1:11" x14ac:dyDescent="0.25">
      <c r="A2194" s="1">
        <v>41983.47152777778</v>
      </c>
      <c r="B2194" s="3">
        <f t="shared" si="207"/>
        <v>2014</v>
      </c>
      <c r="C2194" s="3">
        <f t="shared" si="208"/>
        <v>12</v>
      </c>
      <c r="D2194" s="3">
        <f t="shared" si="209"/>
        <v>11</v>
      </c>
      <c r="E2194" s="3">
        <f t="shared" si="210"/>
        <v>10</v>
      </c>
      <c r="F2194" s="3" t="str">
        <f t="shared" si="211"/>
        <v>2014121110</v>
      </c>
      <c r="G2194">
        <f t="shared" si="206"/>
        <v>8.4615384615384599</v>
      </c>
      <c r="H2194">
        <v>0.15</v>
      </c>
      <c r="I2194">
        <v>0.6</v>
      </c>
      <c r="J2194">
        <v>1017</v>
      </c>
      <c r="K2194">
        <v>4</v>
      </c>
    </row>
    <row r="2195" spans="1:11" x14ac:dyDescent="0.25">
      <c r="A2195" s="1">
        <v>41983.472222222219</v>
      </c>
      <c r="B2195" s="3">
        <f t="shared" si="207"/>
        <v>2014</v>
      </c>
      <c r="C2195" s="3">
        <f t="shared" si="208"/>
        <v>12</v>
      </c>
      <c r="D2195" s="3">
        <f t="shared" si="209"/>
        <v>11</v>
      </c>
      <c r="E2195" s="3">
        <f t="shared" si="210"/>
        <v>10</v>
      </c>
      <c r="F2195" s="3" t="str">
        <f t="shared" si="211"/>
        <v>2014121110</v>
      </c>
      <c r="G2195">
        <f t="shared" si="206"/>
        <v>8.4769230769230752</v>
      </c>
      <c r="H2195">
        <v>0.15</v>
      </c>
      <c r="I2195">
        <v>0.6</v>
      </c>
      <c r="J2195">
        <v>1017</v>
      </c>
      <c r="K2195">
        <v>4</v>
      </c>
    </row>
    <row r="2196" spans="1:11" x14ac:dyDescent="0.25">
      <c r="A2196" s="1">
        <v>41983.472916666666</v>
      </c>
      <c r="B2196" s="3">
        <f t="shared" si="207"/>
        <v>2014</v>
      </c>
      <c r="C2196" s="3">
        <f t="shared" si="208"/>
        <v>12</v>
      </c>
      <c r="D2196" s="3">
        <f t="shared" si="209"/>
        <v>11</v>
      </c>
      <c r="E2196" s="3">
        <f t="shared" si="210"/>
        <v>10</v>
      </c>
      <c r="F2196" s="3" t="str">
        <f t="shared" si="211"/>
        <v>2014121110</v>
      </c>
      <c r="G2196">
        <f t="shared" si="206"/>
        <v>8.4923076923076906</v>
      </c>
      <c r="H2196">
        <v>0.15</v>
      </c>
      <c r="I2196">
        <v>0.6</v>
      </c>
      <c r="J2196">
        <v>1017</v>
      </c>
      <c r="K2196">
        <v>4</v>
      </c>
    </row>
    <row r="2197" spans="1:11" x14ac:dyDescent="0.25">
      <c r="A2197" s="1">
        <v>41983.473611111112</v>
      </c>
      <c r="B2197" s="3">
        <f t="shared" si="207"/>
        <v>2014</v>
      </c>
      <c r="C2197" s="3">
        <f t="shared" si="208"/>
        <v>12</v>
      </c>
      <c r="D2197" s="3">
        <f t="shared" si="209"/>
        <v>11</v>
      </c>
      <c r="E2197" s="3">
        <f t="shared" si="210"/>
        <v>10</v>
      </c>
      <c r="F2197" s="3" t="str">
        <f t="shared" si="211"/>
        <v>2014121110</v>
      </c>
      <c r="G2197">
        <f t="shared" si="206"/>
        <v>8.5076923076923059</v>
      </c>
      <c r="H2197">
        <v>0.15</v>
      </c>
      <c r="I2197">
        <v>0.6</v>
      </c>
      <c r="J2197">
        <v>1017</v>
      </c>
      <c r="K2197">
        <v>4</v>
      </c>
    </row>
    <row r="2198" spans="1:11" x14ac:dyDescent="0.25">
      <c r="A2198" s="1">
        <v>41983.474305555559</v>
      </c>
      <c r="B2198" s="3">
        <f t="shared" si="207"/>
        <v>2014</v>
      </c>
      <c r="C2198" s="3">
        <f t="shared" si="208"/>
        <v>12</v>
      </c>
      <c r="D2198" s="3">
        <f t="shared" si="209"/>
        <v>11</v>
      </c>
      <c r="E2198" s="3">
        <f t="shared" si="210"/>
        <v>10</v>
      </c>
      <c r="F2198" s="3" t="str">
        <f t="shared" si="211"/>
        <v>2014121110</v>
      </c>
      <c r="G2198">
        <f t="shared" si="206"/>
        <v>8.5230769230769212</v>
      </c>
      <c r="H2198">
        <v>0.15</v>
      </c>
      <c r="I2198">
        <v>0.6</v>
      </c>
      <c r="J2198">
        <v>1017</v>
      </c>
      <c r="K2198">
        <v>4</v>
      </c>
    </row>
    <row r="2199" spans="1:11" x14ac:dyDescent="0.25">
      <c r="A2199" s="1">
        <v>41983.476388888892</v>
      </c>
      <c r="B2199" s="3">
        <f t="shared" si="207"/>
        <v>2014</v>
      </c>
      <c r="C2199" s="3">
        <f t="shared" si="208"/>
        <v>12</v>
      </c>
      <c r="D2199" s="3">
        <f t="shared" si="209"/>
        <v>11</v>
      </c>
      <c r="E2199" s="3">
        <f t="shared" si="210"/>
        <v>10</v>
      </c>
      <c r="F2199" s="3" t="str">
        <f t="shared" si="211"/>
        <v>2014121110</v>
      </c>
      <c r="G2199">
        <f t="shared" si="206"/>
        <v>8.5384615384615365</v>
      </c>
      <c r="H2199">
        <v>0.15</v>
      </c>
      <c r="I2199">
        <v>0.6</v>
      </c>
      <c r="J2199">
        <v>1017</v>
      </c>
      <c r="K2199">
        <v>4</v>
      </c>
    </row>
    <row r="2200" spans="1:11" x14ac:dyDescent="0.25">
      <c r="A2200" s="1">
        <v>41983.477083333331</v>
      </c>
      <c r="B2200" s="3">
        <f t="shared" si="207"/>
        <v>2014</v>
      </c>
      <c r="C2200" s="3">
        <f t="shared" si="208"/>
        <v>12</v>
      </c>
      <c r="D2200" s="3">
        <f t="shared" si="209"/>
        <v>11</v>
      </c>
      <c r="E2200" s="3">
        <f t="shared" si="210"/>
        <v>10</v>
      </c>
      <c r="F2200" s="3" t="str">
        <f t="shared" si="211"/>
        <v>2014121110</v>
      </c>
      <c r="G2200">
        <f t="shared" si="206"/>
        <v>8.5538461538461519</v>
      </c>
      <c r="H2200">
        <v>0.15</v>
      </c>
      <c r="I2200">
        <v>0.6</v>
      </c>
      <c r="J2200">
        <v>1017</v>
      </c>
      <c r="K2200">
        <v>4</v>
      </c>
    </row>
    <row r="2201" spans="1:11" x14ac:dyDescent="0.25">
      <c r="A2201" s="1">
        <v>41983.477777777778</v>
      </c>
      <c r="B2201" s="3">
        <f t="shared" si="207"/>
        <v>2014</v>
      </c>
      <c r="C2201" s="3">
        <f t="shared" si="208"/>
        <v>12</v>
      </c>
      <c r="D2201" s="3">
        <f t="shared" si="209"/>
        <v>11</v>
      </c>
      <c r="E2201" s="3">
        <f t="shared" si="210"/>
        <v>10</v>
      </c>
      <c r="F2201" s="3" t="str">
        <f t="shared" si="211"/>
        <v>2014121110</v>
      </c>
      <c r="G2201">
        <f t="shared" si="206"/>
        <v>8.5692307692307672</v>
      </c>
      <c r="H2201">
        <v>0.15</v>
      </c>
      <c r="I2201">
        <v>0.6</v>
      </c>
      <c r="J2201">
        <v>1017</v>
      </c>
      <c r="K2201">
        <v>4</v>
      </c>
    </row>
    <row r="2202" spans="1:11" x14ac:dyDescent="0.25">
      <c r="A2202" s="1">
        <v>41983.478472222225</v>
      </c>
      <c r="B2202" s="3">
        <f t="shared" si="207"/>
        <v>2014</v>
      </c>
      <c r="C2202" s="3">
        <f t="shared" si="208"/>
        <v>12</v>
      </c>
      <c r="D2202" s="3">
        <f t="shared" si="209"/>
        <v>11</v>
      </c>
      <c r="E2202" s="3">
        <f t="shared" si="210"/>
        <v>10</v>
      </c>
      <c r="F2202" s="3" t="str">
        <f t="shared" si="211"/>
        <v>2014121110</v>
      </c>
      <c r="G2202">
        <f t="shared" si="206"/>
        <v>8.5846153846153825</v>
      </c>
      <c r="H2202">
        <v>0.15</v>
      </c>
      <c r="I2202">
        <v>0.6</v>
      </c>
      <c r="J2202">
        <v>1017</v>
      </c>
      <c r="K2202">
        <v>4</v>
      </c>
    </row>
    <row r="2203" spans="1:11" x14ac:dyDescent="0.25">
      <c r="A2203" s="1">
        <v>41983.479166666664</v>
      </c>
      <c r="B2203" s="3">
        <f t="shared" si="207"/>
        <v>2014</v>
      </c>
      <c r="C2203" s="3">
        <f t="shared" si="208"/>
        <v>12</v>
      </c>
      <c r="D2203" s="3">
        <f t="shared" si="209"/>
        <v>11</v>
      </c>
      <c r="E2203" s="3">
        <f t="shared" si="210"/>
        <v>10</v>
      </c>
      <c r="F2203" s="3" t="str">
        <f t="shared" si="211"/>
        <v>2014121110</v>
      </c>
      <c r="G2203">
        <f t="shared" si="206"/>
        <v>8.5999999999999979</v>
      </c>
      <c r="H2203">
        <v>0.15</v>
      </c>
      <c r="I2203">
        <v>0.6</v>
      </c>
      <c r="J2203">
        <v>1017</v>
      </c>
      <c r="K2203">
        <v>4</v>
      </c>
    </row>
    <row r="2204" spans="1:11" x14ac:dyDescent="0.25">
      <c r="A2204" s="1">
        <v>41983.479861111111</v>
      </c>
      <c r="B2204" s="3">
        <f t="shared" si="207"/>
        <v>2014</v>
      </c>
      <c r="C2204" s="3">
        <f t="shared" si="208"/>
        <v>12</v>
      </c>
      <c r="D2204" s="3">
        <f t="shared" si="209"/>
        <v>11</v>
      </c>
      <c r="E2204" s="3">
        <f t="shared" si="210"/>
        <v>10</v>
      </c>
      <c r="F2204" s="3" t="str">
        <f t="shared" si="211"/>
        <v>2014121110</v>
      </c>
      <c r="G2204">
        <f t="shared" si="206"/>
        <v>8.6153846153846132</v>
      </c>
      <c r="H2204">
        <v>0.15</v>
      </c>
      <c r="I2204">
        <v>0.6</v>
      </c>
      <c r="J2204">
        <v>1017</v>
      </c>
      <c r="K2204">
        <v>4</v>
      </c>
    </row>
    <row r="2205" spans="1:11" x14ac:dyDescent="0.25">
      <c r="A2205" s="1">
        <v>41983.480555555558</v>
      </c>
      <c r="B2205" s="3">
        <f t="shared" si="207"/>
        <v>2014</v>
      </c>
      <c r="C2205" s="3">
        <f t="shared" si="208"/>
        <v>12</v>
      </c>
      <c r="D2205" s="3">
        <f t="shared" si="209"/>
        <v>11</v>
      </c>
      <c r="E2205" s="3">
        <f t="shared" si="210"/>
        <v>10</v>
      </c>
      <c r="F2205" s="3" t="str">
        <f t="shared" si="211"/>
        <v>2014121110</v>
      </c>
      <c r="G2205">
        <f t="shared" si="206"/>
        <v>8.6307692307692285</v>
      </c>
      <c r="H2205">
        <v>0.15</v>
      </c>
      <c r="I2205">
        <v>0.6</v>
      </c>
      <c r="J2205">
        <v>1017</v>
      </c>
      <c r="K2205">
        <v>4</v>
      </c>
    </row>
    <row r="2206" spans="1:11" x14ac:dyDescent="0.25">
      <c r="A2206" s="1">
        <v>41983.481249999997</v>
      </c>
      <c r="B2206" s="3">
        <f t="shared" si="207"/>
        <v>2014</v>
      </c>
      <c r="C2206" s="3">
        <f t="shared" si="208"/>
        <v>12</v>
      </c>
      <c r="D2206" s="3">
        <f t="shared" si="209"/>
        <v>11</v>
      </c>
      <c r="E2206" s="3">
        <f t="shared" si="210"/>
        <v>10</v>
      </c>
      <c r="F2206" s="3" t="str">
        <f t="shared" si="211"/>
        <v>2014121110</v>
      </c>
      <c r="G2206">
        <f t="shared" si="206"/>
        <v>8.6461538461538439</v>
      </c>
      <c r="H2206">
        <v>0.15</v>
      </c>
      <c r="I2206">
        <v>0.6</v>
      </c>
      <c r="J2206">
        <v>1017</v>
      </c>
      <c r="K2206">
        <v>4</v>
      </c>
    </row>
    <row r="2207" spans="1:11" x14ac:dyDescent="0.25">
      <c r="A2207" s="1">
        <v>41983.481944444444</v>
      </c>
      <c r="B2207" s="3">
        <f t="shared" si="207"/>
        <v>2014</v>
      </c>
      <c r="C2207" s="3">
        <f t="shared" si="208"/>
        <v>12</v>
      </c>
      <c r="D2207" s="3">
        <f t="shared" si="209"/>
        <v>11</v>
      </c>
      <c r="E2207" s="3">
        <f t="shared" si="210"/>
        <v>10</v>
      </c>
      <c r="F2207" s="3" t="str">
        <f t="shared" si="211"/>
        <v>2014121110</v>
      </c>
      <c r="G2207">
        <f t="shared" si="206"/>
        <v>8.6615384615384592</v>
      </c>
      <c r="H2207">
        <v>0.15</v>
      </c>
      <c r="I2207">
        <v>0.6</v>
      </c>
      <c r="J2207">
        <v>1017</v>
      </c>
      <c r="K2207">
        <v>4</v>
      </c>
    </row>
    <row r="2208" spans="1:11" x14ac:dyDescent="0.25">
      <c r="A2208" s="1">
        <v>41983.482638888891</v>
      </c>
      <c r="B2208" s="3">
        <f t="shared" si="207"/>
        <v>2014</v>
      </c>
      <c r="C2208" s="3">
        <f t="shared" si="208"/>
        <v>12</v>
      </c>
      <c r="D2208" s="3">
        <f t="shared" si="209"/>
        <v>11</v>
      </c>
      <c r="E2208" s="3">
        <f t="shared" si="210"/>
        <v>10</v>
      </c>
      <c r="F2208" s="3" t="str">
        <f t="shared" si="211"/>
        <v>2014121110</v>
      </c>
      <c r="G2208">
        <f t="shared" si="206"/>
        <v>8.6769230769230745</v>
      </c>
      <c r="H2208">
        <v>0.15</v>
      </c>
      <c r="I2208">
        <v>0.6</v>
      </c>
      <c r="J2208">
        <v>1017</v>
      </c>
      <c r="K2208">
        <v>4</v>
      </c>
    </row>
    <row r="2209" spans="1:11" x14ac:dyDescent="0.25">
      <c r="A2209" s="1">
        <v>41983.48333333333</v>
      </c>
      <c r="B2209" s="3">
        <f t="shared" si="207"/>
        <v>2014</v>
      </c>
      <c r="C2209" s="3">
        <f t="shared" si="208"/>
        <v>12</v>
      </c>
      <c r="D2209" s="3">
        <f t="shared" si="209"/>
        <v>11</v>
      </c>
      <c r="E2209" s="3">
        <f t="shared" si="210"/>
        <v>10</v>
      </c>
      <c r="F2209" s="3" t="str">
        <f t="shared" si="211"/>
        <v>2014121110</v>
      </c>
      <c r="G2209">
        <f t="shared" si="206"/>
        <v>8.6923076923076898</v>
      </c>
      <c r="H2209">
        <v>0.15</v>
      </c>
      <c r="I2209">
        <v>0.6</v>
      </c>
      <c r="J2209">
        <v>1017</v>
      </c>
      <c r="K2209">
        <v>4</v>
      </c>
    </row>
    <row r="2210" spans="1:11" x14ac:dyDescent="0.25">
      <c r="A2210" s="1">
        <v>41983.484027777777</v>
      </c>
      <c r="B2210" s="3">
        <f t="shared" si="207"/>
        <v>2014</v>
      </c>
      <c r="C2210" s="3">
        <f t="shared" si="208"/>
        <v>12</v>
      </c>
      <c r="D2210" s="3">
        <f t="shared" si="209"/>
        <v>11</v>
      </c>
      <c r="E2210" s="3">
        <f t="shared" si="210"/>
        <v>10</v>
      </c>
      <c r="F2210" s="3" t="str">
        <f t="shared" si="211"/>
        <v>2014121110</v>
      </c>
      <c r="G2210">
        <f t="shared" si="206"/>
        <v>8.7076923076923052</v>
      </c>
      <c r="H2210">
        <v>0.15</v>
      </c>
      <c r="I2210">
        <v>0.6</v>
      </c>
      <c r="J2210">
        <v>1017</v>
      </c>
      <c r="K2210">
        <v>4</v>
      </c>
    </row>
    <row r="2211" spans="1:11" x14ac:dyDescent="0.25">
      <c r="A2211" s="1">
        <v>41983.484722222223</v>
      </c>
      <c r="B2211" s="3">
        <f t="shared" si="207"/>
        <v>2014</v>
      </c>
      <c r="C2211" s="3">
        <f t="shared" si="208"/>
        <v>12</v>
      </c>
      <c r="D2211" s="3">
        <f t="shared" si="209"/>
        <v>11</v>
      </c>
      <c r="E2211" s="3">
        <f t="shared" si="210"/>
        <v>10</v>
      </c>
      <c r="F2211" s="3" t="str">
        <f t="shared" si="211"/>
        <v>2014121110</v>
      </c>
      <c r="G2211">
        <f t="shared" si="206"/>
        <v>8.7230769230769205</v>
      </c>
      <c r="H2211">
        <v>0.15</v>
      </c>
      <c r="I2211">
        <v>0.6</v>
      </c>
      <c r="J2211">
        <v>1017</v>
      </c>
      <c r="K2211">
        <v>4</v>
      </c>
    </row>
    <row r="2212" spans="1:11" x14ac:dyDescent="0.25">
      <c r="A2212" s="1">
        <v>41983.48541666667</v>
      </c>
      <c r="B2212" s="3">
        <f t="shared" si="207"/>
        <v>2014</v>
      </c>
      <c r="C2212" s="3">
        <f t="shared" si="208"/>
        <v>12</v>
      </c>
      <c r="D2212" s="3">
        <f t="shared" si="209"/>
        <v>11</v>
      </c>
      <c r="E2212" s="3">
        <f t="shared" si="210"/>
        <v>10</v>
      </c>
      <c r="F2212" s="3" t="str">
        <f t="shared" si="211"/>
        <v>2014121110</v>
      </c>
      <c r="G2212">
        <f t="shared" si="206"/>
        <v>8.7384615384615358</v>
      </c>
      <c r="H2212">
        <v>0.15</v>
      </c>
      <c r="I2212">
        <v>0.6</v>
      </c>
      <c r="J2212">
        <v>1017</v>
      </c>
      <c r="K2212">
        <v>4</v>
      </c>
    </row>
    <row r="2213" spans="1:11" x14ac:dyDescent="0.25">
      <c r="A2213" s="1">
        <v>41983.486111111109</v>
      </c>
      <c r="B2213" s="3">
        <f t="shared" si="207"/>
        <v>2014</v>
      </c>
      <c r="C2213" s="3">
        <f t="shared" si="208"/>
        <v>12</v>
      </c>
      <c r="D2213" s="3">
        <f t="shared" si="209"/>
        <v>11</v>
      </c>
      <c r="E2213" s="3">
        <f t="shared" si="210"/>
        <v>10</v>
      </c>
      <c r="F2213" s="3" t="str">
        <f t="shared" si="211"/>
        <v>2014121110</v>
      </c>
      <c r="G2213">
        <f t="shared" si="206"/>
        <v>8.7538461538461512</v>
      </c>
      <c r="H2213">
        <v>0.15</v>
      </c>
      <c r="I2213">
        <v>0.6</v>
      </c>
      <c r="J2213">
        <v>1017</v>
      </c>
      <c r="K2213">
        <v>4</v>
      </c>
    </row>
    <row r="2214" spans="1:11" x14ac:dyDescent="0.25">
      <c r="A2214" s="1">
        <v>41983.486805555556</v>
      </c>
      <c r="B2214" s="3">
        <f t="shared" si="207"/>
        <v>2014</v>
      </c>
      <c r="C2214" s="3">
        <f t="shared" si="208"/>
        <v>12</v>
      </c>
      <c r="D2214" s="3">
        <f t="shared" si="209"/>
        <v>11</v>
      </c>
      <c r="E2214" s="3">
        <f t="shared" si="210"/>
        <v>10</v>
      </c>
      <c r="F2214" s="3" t="str">
        <f t="shared" si="211"/>
        <v>2014121110</v>
      </c>
      <c r="G2214">
        <f t="shared" si="206"/>
        <v>8.7692307692307665</v>
      </c>
      <c r="H2214">
        <v>0.15</v>
      </c>
      <c r="I2214">
        <v>0.6</v>
      </c>
      <c r="J2214">
        <v>1017</v>
      </c>
      <c r="K2214">
        <v>4</v>
      </c>
    </row>
    <row r="2215" spans="1:11" x14ac:dyDescent="0.25">
      <c r="A2215" s="1">
        <v>41983.487500000003</v>
      </c>
      <c r="B2215" s="3">
        <f t="shared" si="207"/>
        <v>2014</v>
      </c>
      <c r="C2215" s="3">
        <f t="shared" si="208"/>
        <v>12</v>
      </c>
      <c r="D2215" s="3">
        <f t="shared" si="209"/>
        <v>11</v>
      </c>
      <c r="E2215" s="3">
        <f t="shared" si="210"/>
        <v>10</v>
      </c>
      <c r="F2215" s="3" t="str">
        <f t="shared" si="211"/>
        <v>2014121110</v>
      </c>
      <c r="G2215">
        <f t="shared" si="206"/>
        <v>8.7846153846153818</v>
      </c>
      <c r="H2215">
        <v>0.15</v>
      </c>
      <c r="I2215">
        <v>0.6</v>
      </c>
      <c r="J2215">
        <v>1017</v>
      </c>
      <c r="K2215">
        <v>4</v>
      </c>
    </row>
    <row r="2216" spans="1:11" x14ac:dyDescent="0.25">
      <c r="A2216" s="1">
        <v>41983.488194444442</v>
      </c>
      <c r="B2216" s="3">
        <f t="shared" si="207"/>
        <v>2014</v>
      </c>
      <c r="C2216" s="3">
        <f t="shared" si="208"/>
        <v>12</v>
      </c>
      <c r="D2216" s="3">
        <f t="shared" si="209"/>
        <v>11</v>
      </c>
      <c r="E2216" s="3">
        <f t="shared" si="210"/>
        <v>10</v>
      </c>
      <c r="F2216" s="3" t="str">
        <f t="shared" si="211"/>
        <v>2014121110</v>
      </c>
      <c r="G2216">
        <f t="shared" si="206"/>
        <v>8.7999999999999972</v>
      </c>
      <c r="H2216">
        <v>0.15</v>
      </c>
      <c r="I2216">
        <v>0.6</v>
      </c>
      <c r="J2216">
        <v>1017</v>
      </c>
      <c r="K2216">
        <v>4</v>
      </c>
    </row>
    <row r="2217" spans="1:11" x14ac:dyDescent="0.25">
      <c r="A2217" s="1">
        <v>41983.488888888889</v>
      </c>
      <c r="B2217" s="3">
        <f t="shared" si="207"/>
        <v>2014</v>
      </c>
      <c r="C2217" s="3">
        <f t="shared" si="208"/>
        <v>12</v>
      </c>
      <c r="D2217" s="3">
        <f t="shared" si="209"/>
        <v>11</v>
      </c>
      <c r="E2217" s="3">
        <f t="shared" si="210"/>
        <v>10</v>
      </c>
      <c r="F2217" s="3" t="str">
        <f t="shared" si="211"/>
        <v>2014121110</v>
      </c>
      <c r="G2217">
        <f t="shared" si="206"/>
        <v>8.8153846153846125</v>
      </c>
      <c r="H2217">
        <v>0.15</v>
      </c>
      <c r="I2217">
        <v>0.6</v>
      </c>
      <c r="J2217">
        <v>1017</v>
      </c>
      <c r="K2217">
        <v>4</v>
      </c>
    </row>
    <row r="2218" spans="1:11" x14ac:dyDescent="0.25">
      <c r="A2218" s="1">
        <v>41983.489583333336</v>
      </c>
      <c r="B2218" s="3">
        <f t="shared" si="207"/>
        <v>2014</v>
      </c>
      <c r="C2218" s="3">
        <f t="shared" si="208"/>
        <v>12</v>
      </c>
      <c r="D2218" s="3">
        <f t="shared" si="209"/>
        <v>11</v>
      </c>
      <c r="E2218" s="3">
        <f t="shared" si="210"/>
        <v>10</v>
      </c>
      <c r="F2218" s="3" t="str">
        <f t="shared" si="211"/>
        <v>2014121110</v>
      </c>
      <c r="G2218">
        <f t="shared" si="206"/>
        <v>8.8307692307692278</v>
      </c>
      <c r="H2218">
        <v>0.15</v>
      </c>
      <c r="I2218">
        <v>0.6</v>
      </c>
      <c r="J2218">
        <v>1017</v>
      </c>
      <c r="K2218">
        <v>4</v>
      </c>
    </row>
    <row r="2219" spans="1:11" x14ac:dyDescent="0.25">
      <c r="A2219" s="1">
        <v>41983.490277777775</v>
      </c>
      <c r="B2219" s="3">
        <f t="shared" si="207"/>
        <v>2014</v>
      </c>
      <c r="C2219" s="3">
        <f t="shared" si="208"/>
        <v>12</v>
      </c>
      <c r="D2219" s="3">
        <f t="shared" si="209"/>
        <v>11</v>
      </c>
      <c r="E2219" s="3">
        <f t="shared" si="210"/>
        <v>10</v>
      </c>
      <c r="F2219" s="3" t="str">
        <f t="shared" si="211"/>
        <v>2014121110</v>
      </c>
      <c r="G2219">
        <f t="shared" si="206"/>
        <v>8.8461538461538431</v>
      </c>
      <c r="H2219">
        <v>0.15</v>
      </c>
      <c r="I2219">
        <v>0.6</v>
      </c>
      <c r="J2219">
        <v>1017</v>
      </c>
      <c r="K2219">
        <v>4</v>
      </c>
    </row>
    <row r="2220" spans="1:11" x14ac:dyDescent="0.25">
      <c r="A2220" s="1">
        <v>41983.490972222222</v>
      </c>
      <c r="B2220" s="3">
        <f t="shared" si="207"/>
        <v>2014</v>
      </c>
      <c r="C2220" s="3">
        <f t="shared" si="208"/>
        <v>12</v>
      </c>
      <c r="D2220" s="3">
        <f t="shared" si="209"/>
        <v>11</v>
      </c>
      <c r="E2220" s="3">
        <f t="shared" si="210"/>
        <v>10</v>
      </c>
      <c r="F2220" s="3" t="str">
        <f t="shared" si="211"/>
        <v>2014121110</v>
      </c>
      <c r="G2220">
        <f t="shared" si="206"/>
        <v>8.8615384615384585</v>
      </c>
      <c r="H2220">
        <v>0.15</v>
      </c>
      <c r="I2220">
        <v>0.6</v>
      </c>
      <c r="J2220">
        <v>1017</v>
      </c>
      <c r="K2220">
        <v>4</v>
      </c>
    </row>
    <row r="2221" spans="1:11" x14ac:dyDescent="0.25">
      <c r="A2221" s="1">
        <v>41983.491666666669</v>
      </c>
      <c r="B2221" s="3">
        <f t="shared" si="207"/>
        <v>2014</v>
      </c>
      <c r="C2221" s="3">
        <f t="shared" si="208"/>
        <v>12</v>
      </c>
      <c r="D2221" s="3">
        <f t="shared" si="209"/>
        <v>11</v>
      </c>
      <c r="E2221" s="3">
        <f t="shared" si="210"/>
        <v>10</v>
      </c>
      <c r="F2221" s="3" t="str">
        <f t="shared" si="211"/>
        <v>2014121110</v>
      </c>
      <c r="G2221">
        <f t="shared" si="206"/>
        <v>8.8769230769230738</v>
      </c>
      <c r="H2221">
        <v>0.15</v>
      </c>
      <c r="I2221">
        <v>0.6</v>
      </c>
      <c r="J2221">
        <v>1017</v>
      </c>
      <c r="K2221">
        <v>4</v>
      </c>
    </row>
    <row r="2222" spans="1:11" x14ac:dyDescent="0.25">
      <c r="A2222" s="1">
        <v>41983.492361111108</v>
      </c>
      <c r="B2222" s="3">
        <f t="shared" si="207"/>
        <v>2014</v>
      </c>
      <c r="C2222" s="3">
        <f t="shared" si="208"/>
        <v>12</v>
      </c>
      <c r="D2222" s="3">
        <f t="shared" si="209"/>
        <v>11</v>
      </c>
      <c r="E2222" s="3">
        <f t="shared" si="210"/>
        <v>10</v>
      </c>
      <c r="F2222" s="3" t="str">
        <f t="shared" si="211"/>
        <v>2014121110</v>
      </c>
      <c r="G2222">
        <f t="shared" si="206"/>
        <v>8.8923076923076891</v>
      </c>
      <c r="H2222">
        <v>0.15</v>
      </c>
      <c r="I2222">
        <v>0.6</v>
      </c>
      <c r="J2222">
        <v>1017</v>
      </c>
      <c r="K2222">
        <v>4</v>
      </c>
    </row>
    <row r="2223" spans="1:11" x14ac:dyDescent="0.25">
      <c r="A2223" s="1">
        <v>41983.493055555555</v>
      </c>
      <c r="B2223" s="3">
        <f t="shared" si="207"/>
        <v>2014</v>
      </c>
      <c r="C2223" s="3">
        <f t="shared" si="208"/>
        <v>12</v>
      </c>
      <c r="D2223" s="3">
        <f t="shared" si="209"/>
        <v>11</v>
      </c>
      <c r="E2223" s="3">
        <f t="shared" si="210"/>
        <v>10</v>
      </c>
      <c r="F2223" s="3" t="str">
        <f t="shared" si="211"/>
        <v>2014121110</v>
      </c>
      <c r="G2223">
        <f t="shared" si="206"/>
        <v>8.9076923076923045</v>
      </c>
      <c r="H2223">
        <v>0.15</v>
      </c>
      <c r="I2223">
        <v>0.6</v>
      </c>
      <c r="J2223">
        <v>1017</v>
      </c>
      <c r="K2223">
        <v>4</v>
      </c>
    </row>
    <row r="2224" spans="1:11" x14ac:dyDescent="0.25">
      <c r="A2224" s="1">
        <v>41983.493750000001</v>
      </c>
      <c r="B2224" s="3">
        <f t="shared" si="207"/>
        <v>2014</v>
      </c>
      <c r="C2224" s="3">
        <f t="shared" si="208"/>
        <v>12</v>
      </c>
      <c r="D2224" s="3">
        <f t="shared" si="209"/>
        <v>11</v>
      </c>
      <c r="E2224" s="3">
        <f t="shared" si="210"/>
        <v>10</v>
      </c>
      <c r="F2224" s="3" t="str">
        <f t="shared" si="211"/>
        <v>2014121110</v>
      </c>
      <c r="G2224">
        <f t="shared" si="206"/>
        <v>8.9230769230769198</v>
      </c>
      <c r="H2224">
        <v>0.15</v>
      </c>
      <c r="I2224">
        <v>0.6</v>
      </c>
      <c r="J2224">
        <v>1017</v>
      </c>
      <c r="K2224">
        <v>4</v>
      </c>
    </row>
    <row r="2225" spans="1:11" x14ac:dyDescent="0.25">
      <c r="A2225" s="1">
        <v>41983.494444444441</v>
      </c>
      <c r="B2225" s="3">
        <f t="shared" si="207"/>
        <v>2014</v>
      </c>
      <c r="C2225" s="3">
        <f t="shared" si="208"/>
        <v>12</v>
      </c>
      <c r="D2225" s="3">
        <f t="shared" si="209"/>
        <v>11</v>
      </c>
      <c r="E2225" s="3">
        <f t="shared" si="210"/>
        <v>10</v>
      </c>
      <c r="F2225" s="3" t="str">
        <f t="shared" si="211"/>
        <v>2014121110</v>
      </c>
      <c r="G2225">
        <f t="shared" si="206"/>
        <v>8.9384615384615351</v>
      </c>
      <c r="H2225">
        <v>0.15</v>
      </c>
      <c r="I2225">
        <v>0.6</v>
      </c>
      <c r="J2225">
        <v>1017</v>
      </c>
      <c r="K2225">
        <v>4</v>
      </c>
    </row>
    <row r="2226" spans="1:11" x14ac:dyDescent="0.25">
      <c r="A2226" s="1">
        <v>41983.495138888888</v>
      </c>
      <c r="B2226" s="3">
        <f t="shared" si="207"/>
        <v>2014</v>
      </c>
      <c r="C2226" s="3">
        <f t="shared" si="208"/>
        <v>12</v>
      </c>
      <c r="D2226" s="3">
        <f t="shared" si="209"/>
        <v>11</v>
      </c>
      <c r="E2226" s="3">
        <f t="shared" si="210"/>
        <v>10</v>
      </c>
      <c r="F2226" s="3" t="str">
        <f t="shared" si="211"/>
        <v>2014121110</v>
      </c>
      <c r="G2226">
        <f t="shared" si="206"/>
        <v>8.9538461538461505</v>
      </c>
      <c r="H2226">
        <v>0.15</v>
      </c>
      <c r="I2226">
        <v>0.6</v>
      </c>
      <c r="J2226">
        <v>1017</v>
      </c>
      <c r="K2226">
        <v>4</v>
      </c>
    </row>
    <row r="2227" spans="1:11" x14ac:dyDescent="0.25">
      <c r="A2227" s="1">
        <v>41983.495833333334</v>
      </c>
      <c r="B2227" s="3">
        <f t="shared" si="207"/>
        <v>2014</v>
      </c>
      <c r="C2227" s="3">
        <f t="shared" si="208"/>
        <v>12</v>
      </c>
      <c r="D2227" s="3">
        <f t="shared" si="209"/>
        <v>11</v>
      </c>
      <c r="E2227" s="3">
        <f t="shared" si="210"/>
        <v>10</v>
      </c>
      <c r="F2227" s="3" t="str">
        <f t="shared" si="211"/>
        <v>2014121110</v>
      </c>
      <c r="G2227">
        <f t="shared" si="206"/>
        <v>8.9692307692307658</v>
      </c>
      <c r="H2227">
        <v>0.15</v>
      </c>
      <c r="I2227">
        <v>0.6</v>
      </c>
      <c r="J2227">
        <v>1017</v>
      </c>
      <c r="K2227">
        <v>4</v>
      </c>
    </row>
    <row r="2228" spans="1:11" x14ac:dyDescent="0.25">
      <c r="A2228" s="1">
        <v>41983.496527777781</v>
      </c>
      <c r="B2228" s="3">
        <f t="shared" si="207"/>
        <v>2014</v>
      </c>
      <c r="C2228" s="3">
        <f t="shared" si="208"/>
        <v>12</v>
      </c>
      <c r="D2228" s="3">
        <f t="shared" si="209"/>
        <v>11</v>
      </c>
      <c r="E2228" s="3">
        <f t="shared" si="210"/>
        <v>10</v>
      </c>
      <c r="F2228" s="3" t="str">
        <f t="shared" si="211"/>
        <v>2014121110</v>
      </c>
      <c r="G2228">
        <f t="shared" si="206"/>
        <v>8.9846153846153811</v>
      </c>
      <c r="H2228">
        <v>0.15</v>
      </c>
      <c r="I2228">
        <v>0.6</v>
      </c>
      <c r="J2228">
        <v>1017</v>
      </c>
      <c r="K2228">
        <v>4</v>
      </c>
    </row>
    <row r="2229" spans="1:11" x14ac:dyDescent="0.25">
      <c r="A2229" s="1">
        <v>41983.49722222222</v>
      </c>
      <c r="B2229" s="3">
        <f t="shared" si="207"/>
        <v>2014</v>
      </c>
      <c r="C2229" s="3">
        <f t="shared" si="208"/>
        <v>12</v>
      </c>
      <c r="D2229" s="3">
        <f t="shared" si="209"/>
        <v>11</v>
      </c>
      <c r="E2229" s="3">
        <f t="shared" si="210"/>
        <v>10</v>
      </c>
      <c r="F2229" s="3" t="str">
        <f t="shared" si="211"/>
        <v>2014121110</v>
      </c>
      <c r="G2229">
        <f t="shared" si="206"/>
        <v>8.9999999999999964</v>
      </c>
      <c r="H2229">
        <v>0.15</v>
      </c>
      <c r="I2229">
        <v>0.6</v>
      </c>
      <c r="J2229">
        <v>1017</v>
      </c>
      <c r="K2229">
        <v>4</v>
      </c>
    </row>
    <row r="2230" spans="1:11" x14ac:dyDescent="0.25">
      <c r="A2230" s="1">
        <v>41983.497916666667</v>
      </c>
      <c r="B2230" s="3">
        <f t="shared" si="207"/>
        <v>2014</v>
      </c>
      <c r="C2230" s="3">
        <f t="shared" si="208"/>
        <v>12</v>
      </c>
      <c r="D2230" s="3">
        <f t="shared" si="209"/>
        <v>11</v>
      </c>
      <c r="E2230" s="3">
        <f t="shared" si="210"/>
        <v>10</v>
      </c>
      <c r="F2230" s="3" t="str">
        <f t="shared" si="211"/>
        <v>2014121110</v>
      </c>
      <c r="G2230">
        <v>9</v>
      </c>
      <c r="H2230">
        <v>0.15</v>
      </c>
      <c r="I2230">
        <v>0.6</v>
      </c>
      <c r="J2230">
        <v>1017</v>
      </c>
      <c r="K2230">
        <v>4</v>
      </c>
    </row>
    <row r="2231" spans="1:11" x14ac:dyDescent="0.25">
      <c r="A2231" s="1">
        <v>41983.498611111114</v>
      </c>
      <c r="B2231" s="3">
        <f t="shared" si="207"/>
        <v>2014</v>
      </c>
      <c r="C2231" s="3">
        <f t="shared" si="208"/>
        <v>12</v>
      </c>
      <c r="D2231" s="3">
        <f t="shared" si="209"/>
        <v>11</v>
      </c>
      <c r="E2231" s="3">
        <f t="shared" si="210"/>
        <v>10</v>
      </c>
      <c r="F2231" s="3" t="str">
        <f t="shared" si="211"/>
        <v>2014121110</v>
      </c>
      <c r="G2231">
        <v>9</v>
      </c>
      <c r="H2231">
        <v>0.15</v>
      </c>
      <c r="I2231">
        <v>0.6</v>
      </c>
      <c r="J2231">
        <v>1017</v>
      </c>
      <c r="K2231">
        <v>4</v>
      </c>
    </row>
    <row r="2232" spans="1:11" x14ac:dyDescent="0.25">
      <c r="A2232" s="1">
        <v>41983.499305555553</v>
      </c>
      <c r="B2232" s="3">
        <f t="shared" si="207"/>
        <v>2014</v>
      </c>
      <c r="C2232" s="3">
        <f t="shared" si="208"/>
        <v>12</v>
      </c>
      <c r="D2232" s="3">
        <f t="shared" si="209"/>
        <v>11</v>
      </c>
      <c r="E2232" s="3">
        <f t="shared" si="210"/>
        <v>10</v>
      </c>
      <c r="F2232" s="3" t="str">
        <f t="shared" si="211"/>
        <v>2014121110</v>
      </c>
      <c r="G2232">
        <v>9</v>
      </c>
      <c r="H2232">
        <v>0.15</v>
      </c>
      <c r="I2232">
        <v>0.6</v>
      </c>
      <c r="J2232">
        <v>1017</v>
      </c>
      <c r="K2232">
        <v>4</v>
      </c>
    </row>
    <row r="2233" spans="1:11" x14ac:dyDescent="0.25">
      <c r="A2233" s="1">
        <v>41983.5</v>
      </c>
      <c r="B2233" s="3">
        <f t="shared" si="207"/>
        <v>2014</v>
      </c>
      <c r="C2233" s="3">
        <f t="shared" si="208"/>
        <v>12</v>
      </c>
      <c r="D2233" s="3">
        <f t="shared" si="209"/>
        <v>12</v>
      </c>
      <c r="E2233" s="3">
        <f t="shared" si="210"/>
        <v>10</v>
      </c>
      <c r="F2233" s="3" t="str">
        <f t="shared" si="211"/>
        <v>2014121210</v>
      </c>
      <c r="G2233">
        <v>9</v>
      </c>
      <c r="H2233">
        <v>0.15</v>
      </c>
      <c r="I2233">
        <v>0.6</v>
      </c>
      <c r="J2233">
        <v>1017</v>
      </c>
      <c r="K2233">
        <v>4</v>
      </c>
    </row>
    <row r="2234" spans="1:11" x14ac:dyDescent="0.25">
      <c r="A2234" s="1">
        <v>41983.500694444447</v>
      </c>
      <c r="B2234" s="3">
        <f t="shared" si="207"/>
        <v>2014</v>
      </c>
      <c r="C2234" s="3">
        <f t="shared" si="208"/>
        <v>12</v>
      </c>
      <c r="D2234" s="3">
        <f t="shared" si="209"/>
        <v>12</v>
      </c>
      <c r="E2234" s="3">
        <f t="shared" si="210"/>
        <v>10</v>
      </c>
      <c r="F2234" s="3" t="str">
        <f t="shared" si="211"/>
        <v>2014121210</v>
      </c>
      <c r="G2234">
        <v>9</v>
      </c>
      <c r="H2234">
        <v>0.15</v>
      </c>
      <c r="I2234">
        <v>0.6</v>
      </c>
      <c r="J2234">
        <v>1017</v>
      </c>
      <c r="K2234">
        <v>4</v>
      </c>
    </row>
    <row r="2235" spans="1:11" x14ac:dyDescent="0.25">
      <c r="A2235" s="1">
        <v>41983.501388888886</v>
      </c>
      <c r="B2235" s="3">
        <f t="shared" si="207"/>
        <v>2014</v>
      </c>
      <c r="C2235" s="3">
        <f t="shared" si="208"/>
        <v>12</v>
      </c>
      <c r="D2235" s="3">
        <f t="shared" si="209"/>
        <v>12</v>
      </c>
      <c r="E2235" s="3">
        <f t="shared" si="210"/>
        <v>10</v>
      </c>
      <c r="F2235" s="3" t="str">
        <f t="shared" si="211"/>
        <v>2014121210</v>
      </c>
      <c r="G2235">
        <v>9</v>
      </c>
      <c r="H2235">
        <v>0.15</v>
      </c>
      <c r="I2235">
        <v>0.6</v>
      </c>
      <c r="J2235">
        <v>1017</v>
      </c>
      <c r="K2235">
        <v>4</v>
      </c>
    </row>
    <row r="2236" spans="1:11" x14ac:dyDescent="0.25">
      <c r="A2236" s="1">
        <v>41983.502083333333</v>
      </c>
      <c r="B2236" s="3">
        <f t="shared" si="207"/>
        <v>2014</v>
      </c>
      <c r="C2236" s="3">
        <f t="shared" si="208"/>
        <v>12</v>
      </c>
      <c r="D2236" s="3">
        <f t="shared" si="209"/>
        <v>12</v>
      </c>
      <c r="E2236" s="3">
        <f t="shared" si="210"/>
        <v>10</v>
      </c>
      <c r="F2236" s="3" t="str">
        <f t="shared" si="211"/>
        <v>2014121210</v>
      </c>
      <c r="G2236">
        <v>9</v>
      </c>
      <c r="H2236">
        <v>0.15</v>
      </c>
      <c r="I2236">
        <v>0.6</v>
      </c>
      <c r="J2236">
        <v>1017</v>
      </c>
      <c r="K2236">
        <v>4</v>
      </c>
    </row>
    <row r="2237" spans="1:11" x14ac:dyDescent="0.25">
      <c r="A2237" s="1">
        <v>41983.50277777778</v>
      </c>
      <c r="B2237" s="3">
        <f t="shared" si="207"/>
        <v>2014</v>
      </c>
      <c r="C2237" s="3">
        <f t="shared" si="208"/>
        <v>12</v>
      </c>
      <c r="D2237" s="3">
        <f t="shared" si="209"/>
        <v>12</v>
      </c>
      <c r="E2237" s="3">
        <f t="shared" si="210"/>
        <v>10</v>
      </c>
      <c r="F2237" s="3" t="str">
        <f t="shared" si="211"/>
        <v>2014121210</v>
      </c>
      <c r="G2237">
        <v>9</v>
      </c>
      <c r="H2237">
        <v>0.15</v>
      </c>
      <c r="I2237">
        <v>0.6</v>
      </c>
      <c r="J2237">
        <v>1017</v>
      </c>
      <c r="K2237">
        <v>4</v>
      </c>
    </row>
    <row r="2238" spans="1:11" x14ac:dyDescent="0.25">
      <c r="A2238" s="1">
        <v>41983.503472222219</v>
      </c>
      <c r="B2238" s="3">
        <f t="shared" si="207"/>
        <v>2014</v>
      </c>
      <c r="C2238" s="3">
        <f t="shared" si="208"/>
        <v>12</v>
      </c>
      <c r="D2238" s="3">
        <f t="shared" si="209"/>
        <v>12</v>
      </c>
      <c r="E2238" s="3">
        <f t="shared" si="210"/>
        <v>10</v>
      </c>
      <c r="F2238" s="3" t="str">
        <f t="shared" si="211"/>
        <v>2014121210</v>
      </c>
      <c r="G2238">
        <v>9</v>
      </c>
      <c r="H2238">
        <v>0.15</v>
      </c>
      <c r="I2238">
        <v>0.6</v>
      </c>
      <c r="J2238">
        <v>1017</v>
      </c>
      <c r="K2238">
        <v>4</v>
      </c>
    </row>
    <row r="2239" spans="1:11" x14ac:dyDescent="0.25">
      <c r="A2239" s="1">
        <v>41983.504166666666</v>
      </c>
      <c r="B2239" s="3">
        <f t="shared" si="207"/>
        <v>2014</v>
      </c>
      <c r="C2239" s="3">
        <f t="shared" si="208"/>
        <v>12</v>
      </c>
      <c r="D2239" s="3">
        <f t="shared" si="209"/>
        <v>12</v>
      </c>
      <c r="E2239" s="3">
        <f t="shared" si="210"/>
        <v>10</v>
      </c>
      <c r="F2239" s="3" t="str">
        <f t="shared" si="211"/>
        <v>2014121210</v>
      </c>
      <c r="G2239">
        <v>9</v>
      </c>
      <c r="H2239">
        <v>0.15</v>
      </c>
      <c r="I2239">
        <v>0.6</v>
      </c>
      <c r="J2239">
        <v>1017</v>
      </c>
      <c r="K2239">
        <v>4</v>
      </c>
    </row>
    <row r="2240" spans="1:11" x14ac:dyDescent="0.25">
      <c r="A2240" s="1">
        <v>41983.504861111112</v>
      </c>
      <c r="B2240" s="3">
        <f t="shared" si="207"/>
        <v>2014</v>
      </c>
      <c r="C2240" s="3">
        <f t="shared" si="208"/>
        <v>12</v>
      </c>
      <c r="D2240" s="3">
        <f t="shared" si="209"/>
        <v>12</v>
      </c>
      <c r="E2240" s="3">
        <f t="shared" si="210"/>
        <v>10</v>
      </c>
      <c r="F2240" s="3" t="str">
        <f t="shared" si="211"/>
        <v>2014121210</v>
      </c>
      <c r="G2240">
        <v>9</v>
      </c>
      <c r="H2240">
        <v>0.15</v>
      </c>
      <c r="I2240">
        <v>0.6</v>
      </c>
      <c r="J2240">
        <v>1017</v>
      </c>
      <c r="K2240">
        <v>4</v>
      </c>
    </row>
    <row r="2241" spans="1:11" x14ac:dyDescent="0.25">
      <c r="A2241" s="1">
        <v>41983.505555555559</v>
      </c>
      <c r="B2241" s="3">
        <f t="shared" si="207"/>
        <v>2014</v>
      </c>
      <c r="C2241" s="3">
        <f t="shared" si="208"/>
        <v>12</v>
      </c>
      <c r="D2241" s="3">
        <f t="shared" si="209"/>
        <v>12</v>
      </c>
      <c r="E2241" s="3">
        <f t="shared" si="210"/>
        <v>10</v>
      </c>
      <c r="F2241" s="3" t="str">
        <f t="shared" si="211"/>
        <v>2014121210</v>
      </c>
      <c r="G2241">
        <v>9</v>
      </c>
      <c r="H2241">
        <v>0.15</v>
      </c>
      <c r="I2241">
        <v>0.6</v>
      </c>
      <c r="J2241">
        <v>1017</v>
      </c>
      <c r="K2241">
        <v>4</v>
      </c>
    </row>
    <row r="2242" spans="1:11" x14ac:dyDescent="0.25">
      <c r="A2242" s="1">
        <v>41983.506249999999</v>
      </c>
      <c r="B2242" s="3">
        <f t="shared" si="207"/>
        <v>2014</v>
      </c>
      <c r="C2242" s="3">
        <f t="shared" si="208"/>
        <v>12</v>
      </c>
      <c r="D2242" s="3">
        <f t="shared" si="209"/>
        <v>12</v>
      </c>
      <c r="E2242" s="3">
        <f t="shared" si="210"/>
        <v>10</v>
      </c>
      <c r="F2242" s="3" t="str">
        <f t="shared" si="211"/>
        <v>2014121210</v>
      </c>
      <c r="G2242">
        <v>9</v>
      </c>
      <c r="H2242">
        <v>0.15</v>
      </c>
      <c r="I2242">
        <v>0.6</v>
      </c>
      <c r="J2242">
        <v>1017</v>
      </c>
      <c r="K2242">
        <v>4</v>
      </c>
    </row>
    <row r="2243" spans="1:11" x14ac:dyDescent="0.25">
      <c r="A2243" s="1">
        <v>41983.506944444445</v>
      </c>
      <c r="B2243" s="3">
        <f t="shared" ref="B2243:B2306" si="212">YEAR(A2243)</f>
        <v>2014</v>
      </c>
      <c r="C2243" s="3">
        <f t="shared" ref="C2243:C2306" si="213">MONTH(A2243)</f>
        <v>12</v>
      </c>
      <c r="D2243" s="3">
        <f t="shared" ref="D2243:D2306" si="214">HOUR(A2243)</f>
        <v>12</v>
      </c>
      <c r="E2243" s="3">
        <f t="shared" ref="E2243:E2306" si="215">DAY(A2243)</f>
        <v>10</v>
      </c>
      <c r="F2243" s="3" t="str">
        <f t="shared" ref="F2243:F2306" si="216">B2243&amp;C2243&amp;D2243&amp;E2243</f>
        <v>2014121210</v>
      </c>
      <c r="G2243">
        <v>9</v>
      </c>
      <c r="H2243">
        <v>0.15</v>
      </c>
      <c r="I2243">
        <v>0.6</v>
      </c>
      <c r="J2243">
        <v>1017</v>
      </c>
      <c r="K2243">
        <v>4</v>
      </c>
    </row>
    <row r="2244" spans="1:11" x14ac:dyDescent="0.25">
      <c r="A2244" s="1">
        <v>41983.507638888892</v>
      </c>
      <c r="B2244" s="3">
        <f t="shared" si="212"/>
        <v>2014</v>
      </c>
      <c r="C2244" s="3">
        <f t="shared" si="213"/>
        <v>12</v>
      </c>
      <c r="D2244" s="3">
        <f t="shared" si="214"/>
        <v>12</v>
      </c>
      <c r="E2244" s="3">
        <f t="shared" si="215"/>
        <v>10</v>
      </c>
      <c r="F2244" s="3" t="str">
        <f t="shared" si="216"/>
        <v>2014121210</v>
      </c>
      <c r="G2244">
        <v>9</v>
      </c>
      <c r="H2244">
        <v>0.15</v>
      </c>
      <c r="I2244">
        <v>0.6</v>
      </c>
      <c r="J2244">
        <v>1017</v>
      </c>
      <c r="K2244">
        <v>4</v>
      </c>
    </row>
    <row r="2245" spans="1:11" x14ac:dyDescent="0.25">
      <c r="A2245" s="1">
        <v>41983.508333333331</v>
      </c>
      <c r="B2245" s="3">
        <f t="shared" si="212"/>
        <v>2014</v>
      </c>
      <c r="C2245" s="3">
        <f t="shared" si="213"/>
        <v>12</v>
      </c>
      <c r="D2245" s="3">
        <f t="shared" si="214"/>
        <v>12</v>
      </c>
      <c r="E2245" s="3">
        <f t="shared" si="215"/>
        <v>10</v>
      </c>
      <c r="F2245" s="3" t="str">
        <f t="shared" si="216"/>
        <v>2014121210</v>
      </c>
      <c r="G2245">
        <v>9</v>
      </c>
      <c r="H2245">
        <v>0.15</v>
      </c>
      <c r="I2245">
        <v>0.6</v>
      </c>
      <c r="J2245">
        <v>1017</v>
      </c>
      <c r="K2245">
        <v>4</v>
      </c>
    </row>
    <row r="2246" spans="1:11" x14ac:dyDescent="0.25">
      <c r="A2246" s="1">
        <v>41983.509027777778</v>
      </c>
      <c r="B2246" s="3">
        <f t="shared" si="212"/>
        <v>2014</v>
      </c>
      <c r="C2246" s="3">
        <f t="shared" si="213"/>
        <v>12</v>
      </c>
      <c r="D2246" s="3">
        <f t="shared" si="214"/>
        <v>12</v>
      </c>
      <c r="E2246" s="3">
        <f t="shared" si="215"/>
        <v>10</v>
      </c>
      <c r="F2246" s="3" t="str">
        <f t="shared" si="216"/>
        <v>2014121210</v>
      </c>
      <c r="G2246">
        <v>9</v>
      </c>
      <c r="H2246">
        <v>0.15</v>
      </c>
      <c r="I2246">
        <v>0.6</v>
      </c>
      <c r="J2246">
        <v>1017</v>
      </c>
      <c r="K2246">
        <v>4</v>
      </c>
    </row>
    <row r="2247" spans="1:11" x14ac:dyDescent="0.25">
      <c r="A2247" s="1">
        <v>41983.509722222225</v>
      </c>
      <c r="B2247" s="3">
        <f t="shared" si="212"/>
        <v>2014</v>
      </c>
      <c r="C2247" s="3">
        <f t="shared" si="213"/>
        <v>12</v>
      </c>
      <c r="D2247" s="3">
        <f t="shared" si="214"/>
        <v>12</v>
      </c>
      <c r="E2247" s="3">
        <f t="shared" si="215"/>
        <v>10</v>
      </c>
      <c r="F2247" s="3" t="str">
        <f t="shared" si="216"/>
        <v>2014121210</v>
      </c>
      <c r="G2247">
        <v>9</v>
      </c>
      <c r="H2247">
        <v>0.15</v>
      </c>
      <c r="I2247">
        <v>0.6</v>
      </c>
      <c r="J2247">
        <v>1017</v>
      </c>
      <c r="K2247">
        <v>4</v>
      </c>
    </row>
    <row r="2248" spans="1:11" x14ac:dyDescent="0.25">
      <c r="A2248" s="1">
        <v>41983.510416666664</v>
      </c>
      <c r="B2248" s="3">
        <f t="shared" si="212"/>
        <v>2014</v>
      </c>
      <c r="C2248" s="3">
        <f t="shared" si="213"/>
        <v>12</v>
      </c>
      <c r="D2248" s="3">
        <f t="shared" si="214"/>
        <v>12</v>
      </c>
      <c r="E2248" s="3">
        <f t="shared" si="215"/>
        <v>10</v>
      </c>
      <c r="F2248" s="3" t="str">
        <f t="shared" si="216"/>
        <v>2014121210</v>
      </c>
      <c r="G2248">
        <v>9</v>
      </c>
      <c r="H2248">
        <v>0.15</v>
      </c>
      <c r="I2248">
        <v>0.6</v>
      </c>
      <c r="J2248">
        <v>1017</v>
      </c>
      <c r="K2248">
        <v>4</v>
      </c>
    </row>
    <row r="2249" spans="1:11" x14ac:dyDescent="0.25">
      <c r="A2249" s="1">
        <v>41983.511111111111</v>
      </c>
      <c r="B2249" s="3">
        <f t="shared" si="212"/>
        <v>2014</v>
      </c>
      <c r="C2249" s="3">
        <f t="shared" si="213"/>
        <v>12</v>
      </c>
      <c r="D2249" s="3">
        <f t="shared" si="214"/>
        <v>12</v>
      </c>
      <c r="E2249" s="3">
        <f t="shared" si="215"/>
        <v>10</v>
      </c>
      <c r="F2249" s="3" t="str">
        <f t="shared" si="216"/>
        <v>2014121210</v>
      </c>
      <c r="G2249">
        <v>9</v>
      </c>
      <c r="H2249">
        <v>0.15</v>
      </c>
      <c r="I2249">
        <v>0.6</v>
      </c>
      <c r="J2249">
        <v>1017</v>
      </c>
      <c r="K2249">
        <v>4</v>
      </c>
    </row>
    <row r="2250" spans="1:11" x14ac:dyDescent="0.25">
      <c r="A2250" s="1">
        <v>41983.511805555558</v>
      </c>
      <c r="B2250" s="3">
        <f t="shared" si="212"/>
        <v>2014</v>
      </c>
      <c r="C2250" s="3">
        <f t="shared" si="213"/>
        <v>12</v>
      </c>
      <c r="D2250" s="3">
        <f t="shared" si="214"/>
        <v>12</v>
      </c>
      <c r="E2250" s="3">
        <f t="shared" si="215"/>
        <v>10</v>
      </c>
      <c r="F2250" s="3" t="str">
        <f t="shared" si="216"/>
        <v>2014121210</v>
      </c>
      <c r="G2250">
        <v>9</v>
      </c>
      <c r="H2250">
        <v>0.15</v>
      </c>
      <c r="I2250">
        <v>0.6</v>
      </c>
      <c r="J2250">
        <v>1017</v>
      </c>
      <c r="K2250">
        <v>4</v>
      </c>
    </row>
    <row r="2251" spans="1:11" x14ac:dyDescent="0.25">
      <c r="A2251" s="1">
        <v>41983.512499999997</v>
      </c>
      <c r="B2251" s="3">
        <f t="shared" si="212"/>
        <v>2014</v>
      </c>
      <c r="C2251" s="3">
        <f t="shared" si="213"/>
        <v>12</v>
      </c>
      <c r="D2251" s="3">
        <f t="shared" si="214"/>
        <v>12</v>
      </c>
      <c r="E2251" s="3">
        <f t="shared" si="215"/>
        <v>10</v>
      </c>
      <c r="F2251" s="3" t="str">
        <f t="shared" si="216"/>
        <v>2014121210</v>
      </c>
      <c r="G2251">
        <v>9</v>
      </c>
      <c r="H2251">
        <v>0.15</v>
      </c>
      <c r="I2251">
        <v>0.6</v>
      </c>
      <c r="J2251">
        <v>1017</v>
      </c>
      <c r="K2251">
        <v>4</v>
      </c>
    </row>
    <row r="2252" spans="1:11" x14ac:dyDescent="0.25">
      <c r="A2252" s="1">
        <v>41983.513194444444</v>
      </c>
      <c r="B2252" s="3">
        <f t="shared" si="212"/>
        <v>2014</v>
      </c>
      <c r="C2252" s="3">
        <f t="shared" si="213"/>
        <v>12</v>
      </c>
      <c r="D2252" s="3">
        <f t="shared" si="214"/>
        <v>12</v>
      </c>
      <c r="E2252" s="3">
        <f t="shared" si="215"/>
        <v>10</v>
      </c>
      <c r="F2252" s="3" t="str">
        <f t="shared" si="216"/>
        <v>2014121210</v>
      </c>
      <c r="G2252">
        <v>9</v>
      </c>
      <c r="H2252">
        <v>0.15</v>
      </c>
      <c r="I2252">
        <v>0.6</v>
      </c>
      <c r="J2252">
        <v>1017</v>
      </c>
      <c r="K2252">
        <v>4</v>
      </c>
    </row>
    <row r="2253" spans="1:11" x14ac:dyDescent="0.25">
      <c r="A2253" s="1">
        <v>41983.513888888891</v>
      </c>
      <c r="B2253" s="3">
        <f t="shared" si="212"/>
        <v>2014</v>
      </c>
      <c r="C2253" s="3">
        <f t="shared" si="213"/>
        <v>12</v>
      </c>
      <c r="D2253" s="3">
        <f t="shared" si="214"/>
        <v>12</v>
      </c>
      <c r="E2253" s="3">
        <f t="shared" si="215"/>
        <v>10</v>
      </c>
      <c r="F2253" s="3" t="str">
        <f t="shared" si="216"/>
        <v>2014121210</v>
      </c>
      <c r="G2253">
        <v>9</v>
      </c>
      <c r="H2253">
        <v>0.15</v>
      </c>
      <c r="I2253">
        <v>0.6</v>
      </c>
      <c r="J2253">
        <v>1017</v>
      </c>
      <c r="K2253">
        <v>4</v>
      </c>
    </row>
    <row r="2254" spans="1:11" x14ac:dyDescent="0.25">
      <c r="A2254" s="1">
        <v>41983.51458333333</v>
      </c>
      <c r="B2254" s="3">
        <f t="shared" si="212"/>
        <v>2014</v>
      </c>
      <c r="C2254" s="3">
        <f t="shared" si="213"/>
        <v>12</v>
      </c>
      <c r="D2254" s="3">
        <f t="shared" si="214"/>
        <v>12</v>
      </c>
      <c r="E2254" s="3">
        <f t="shared" si="215"/>
        <v>10</v>
      </c>
      <c r="F2254" s="3" t="str">
        <f t="shared" si="216"/>
        <v>2014121210</v>
      </c>
      <c r="G2254">
        <v>9</v>
      </c>
      <c r="H2254">
        <v>0.15</v>
      </c>
      <c r="I2254">
        <v>0.6</v>
      </c>
      <c r="J2254">
        <v>1017</v>
      </c>
      <c r="K2254">
        <v>4</v>
      </c>
    </row>
    <row r="2255" spans="1:11" x14ac:dyDescent="0.25">
      <c r="A2255" s="1">
        <v>41983.515277777777</v>
      </c>
      <c r="B2255" s="3">
        <f t="shared" si="212"/>
        <v>2014</v>
      </c>
      <c r="C2255" s="3">
        <f t="shared" si="213"/>
        <v>12</v>
      </c>
      <c r="D2255" s="3">
        <f t="shared" si="214"/>
        <v>12</v>
      </c>
      <c r="E2255" s="3">
        <f t="shared" si="215"/>
        <v>10</v>
      </c>
      <c r="F2255" s="3" t="str">
        <f t="shared" si="216"/>
        <v>2014121210</v>
      </c>
      <c r="G2255">
        <v>9</v>
      </c>
      <c r="H2255">
        <v>0.15</v>
      </c>
      <c r="I2255">
        <v>0.6</v>
      </c>
      <c r="J2255">
        <v>1017</v>
      </c>
      <c r="K2255">
        <v>4</v>
      </c>
    </row>
    <row r="2256" spans="1:11" x14ac:dyDescent="0.25">
      <c r="A2256" s="1">
        <v>41983.515972222223</v>
      </c>
      <c r="B2256" s="3">
        <f t="shared" si="212"/>
        <v>2014</v>
      </c>
      <c r="C2256" s="3">
        <f t="shared" si="213"/>
        <v>12</v>
      </c>
      <c r="D2256" s="3">
        <f t="shared" si="214"/>
        <v>12</v>
      </c>
      <c r="E2256" s="3">
        <f t="shared" si="215"/>
        <v>10</v>
      </c>
      <c r="F2256" s="3" t="str">
        <f t="shared" si="216"/>
        <v>2014121210</v>
      </c>
      <c r="G2256">
        <v>9</v>
      </c>
      <c r="H2256">
        <v>0.15</v>
      </c>
      <c r="I2256">
        <v>0.6</v>
      </c>
      <c r="J2256">
        <v>1017</v>
      </c>
      <c r="K2256">
        <v>4</v>
      </c>
    </row>
    <row r="2257" spans="1:11" x14ac:dyDescent="0.25">
      <c r="A2257" s="1">
        <v>41983.51666666667</v>
      </c>
      <c r="B2257" s="3">
        <f t="shared" si="212"/>
        <v>2014</v>
      </c>
      <c r="C2257" s="3">
        <f t="shared" si="213"/>
        <v>12</v>
      </c>
      <c r="D2257" s="3">
        <f t="shared" si="214"/>
        <v>12</v>
      </c>
      <c r="E2257" s="3">
        <f t="shared" si="215"/>
        <v>10</v>
      </c>
      <c r="F2257" s="3" t="str">
        <f t="shared" si="216"/>
        <v>2014121210</v>
      </c>
      <c r="G2257">
        <v>9</v>
      </c>
      <c r="H2257">
        <v>0.15</v>
      </c>
      <c r="I2257">
        <v>0.6</v>
      </c>
      <c r="J2257">
        <v>1017</v>
      </c>
      <c r="K2257">
        <v>4</v>
      </c>
    </row>
    <row r="2258" spans="1:11" x14ac:dyDescent="0.25">
      <c r="A2258" s="1">
        <v>41983.517361111109</v>
      </c>
      <c r="B2258" s="3">
        <f t="shared" si="212"/>
        <v>2014</v>
      </c>
      <c r="C2258" s="3">
        <f t="shared" si="213"/>
        <v>12</v>
      </c>
      <c r="D2258" s="3">
        <f t="shared" si="214"/>
        <v>12</v>
      </c>
      <c r="E2258" s="3">
        <f t="shared" si="215"/>
        <v>10</v>
      </c>
      <c r="F2258" s="3" t="str">
        <f t="shared" si="216"/>
        <v>2014121210</v>
      </c>
      <c r="G2258">
        <v>9</v>
      </c>
      <c r="H2258">
        <v>0.15</v>
      </c>
      <c r="I2258">
        <v>0.6</v>
      </c>
      <c r="J2258">
        <v>1017</v>
      </c>
      <c r="K2258">
        <v>4</v>
      </c>
    </row>
    <row r="2259" spans="1:11" x14ac:dyDescent="0.25">
      <c r="A2259" s="1">
        <v>41983.518055555556</v>
      </c>
      <c r="B2259" s="3">
        <f t="shared" si="212"/>
        <v>2014</v>
      </c>
      <c r="C2259" s="3">
        <f t="shared" si="213"/>
        <v>12</v>
      </c>
      <c r="D2259" s="3">
        <f t="shared" si="214"/>
        <v>12</v>
      </c>
      <c r="E2259" s="3">
        <f t="shared" si="215"/>
        <v>10</v>
      </c>
      <c r="F2259" s="3" t="str">
        <f t="shared" si="216"/>
        <v>2014121210</v>
      </c>
      <c r="G2259">
        <v>9</v>
      </c>
      <c r="H2259">
        <v>0.15</v>
      </c>
      <c r="I2259">
        <v>0.6</v>
      </c>
      <c r="J2259">
        <v>1017</v>
      </c>
      <c r="K2259">
        <v>4</v>
      </c>
    </row>
    <row r="2260" spans="1:11" x14ac:dyDescent="0.25">
      <c r="A2260" s="1">
        <v>41983.518750000003</v>
      </c>
      <c r="B2260" s="3">
        <f t="shared" si="212"/>
        <v>2014</v>
      </c>
      <c r="C2260" s="3">
        <f t="shared" si="213"/>
        <v>12</v>
      </c>
      <c r="D2260" s="3">
        <f t="shared" si="214"/>
        <v>12</v>
      </c>
      <c r="E2260" s="3">
        <f t="shared" si="215"/>
        <v>10</v>
      </c>
      <c r="F2260" s="3" t="str">
        <f t="shared" si="216"/>
        <v>2014121210</v>
      </c>
      <c r="G2260">
        <v>9</v>
      </c>
      <c r="H2260">
        <v>0.15</v>
      </c>
      <c r="I2260">
        <v>0.6</v>
      </c>
      <c r="J2260">
        <v>1017</v>
      </c>
      <c r="K2260">
        <v>4</v>
      </c>
    </row>
    <row r="2261" spans="1:11" x14ac:dyDescent="0.25">
      <c r="A2261" s="1">
        <v>41983.519444444442</v>
      </c>
      <c r="B2261" s="3">
        <f t="shared" si="212"/>
        <v>2014</v>
      </c>
      <c r="C2261" s="3">
        <f t="shared" si="213"/>
        <v>12</v>
      </c>
      <c r="D2261" s="3">
        <f t="shared" si="214"/>
        <v>12</v>
      </c>
      <c r="E2261" s="3">
        <f t="shared" si="215"/>
        <v>10</v>
      </c>
      <c r="F2261" s="3" t="str">
        <f t="shared" si="216"/>
        <v>2014121210</v>
      </c>
      <c r="G2261">
        <v>9</v>
      </c>
      <c r="H2261">
        <v>0.15</v>
      </c>
      <c r="I2261">
        <v>0.6</v>
      </c>
      <c r="J2261">
        <v>1017</v>
      </c>
      <c r="K2261">
        <v>4</v>
      </c>
    </row>
    <row r="2262" spans="1:11" x14ac:dyDescent="0.25">
      <c r="A2262" s="1">
        <v>41983.520138888889</v>
      </c>
      <c r="B2262" s="3">
        <f t="shared" si="212"/>
        <v>2014</v>
      </c>
      <c r="C2262" s="3">
        <f t="shared" si="213"/>
        <v>12</v>
      </c>
      <c r="D2262" s="3">
        <f t="shared" si="214"/>
        <v>12</v>
      </c>
      <c r="E2262" s="3">
        <f t="shared" si="215"/>
        <v>10</v>
      </c>
      <c r="F2262" s="3" t="str">
        <f t="shared" si="216"/>
        <v>2014121210</v>
      </c>
      <c r="G2262">
        <v>9</v>
      </c>
      <c r="H2262">
        <v>0.15</v>
      </c>
      <c r="I2262">
        <v>0.6</v>
      </c>
      <c r="J2262">
        <v>1017</v>
      </c>
      <c r="K2262">
        <v>4</v>
      </c>
    </row>
    <row r="2263" spans="1:11" x14ac:dyDescent="0.25">
      <c r="A2263" s="1">
        <v>41983.520833333336</v>
      </c>
      <c r="B2263" s="3">
        <f t="shared" si="212"/>
        <v>2014</v>
      </c>
      <c r="C2263" s="3">
        <f t="shared" si="213"/>
        <v>12</v>
      </c>
      <c r="D2263" s="3">
        <f t="shared" si="214"/>
        <v>12</v>
      </c>
      <c r="E2263" s="3">
        <f t="shared" si="215"/>
        <v>10</v>
      </c>
      <c r="F2263" s="3" t="str">
        <f t="shared" si="216"/>
        <v>2014121210</v>
      </c>
      <c r="G2263">
        <v>9</v>
      </c>
      <c r="H2263">
        <v>0.15</v>
      </c>
      <c r="I2263">
        <v>0.6</v>
      </c>
      <c r="J2263">
        <v>1017</v>
      </c>
      <c r="K2263">
        <v>4</v>
      </c>
    </row>
    <row r="2264" spans="1:11" x14ac:dyDescent="0.25">
      <c r="A2264" s="1">
        <v>41983.521527777775</v>
      </c>
      <c r="B2264" s="3">
        <f t="shared" si="212"/>
        <v>2014</v>
      </c>
      <c r="C2264" s="3">
        <f t="shared" si="213"/>
        <v>12</v>
      </c>
      <c r="D2264" s="3">
        <f t="shared" si="214"/>
        <v>12</v>
      </c>
      <c r="E2264" s="3">
        <f t="shared" si="215"/>
        <v>10</v>
      </c>
      <c r="F2264" s="3" t="str">
        <f t="shared" si="216"/>
        <v>2014121210</v>
      </c>
      <c r="G2264">
        <v>9</v>
      </c>
      <c r="H2264">
        <v>0.15</v>
      </c>
      <c r="I2264">
        <v>0.6</v>
      </c>
      <c r="J2264">
        <v>1017</v>
      </c>
      <c r="K2264">
        <v>4</v>
      </c>
    </row>
    <row r="2265" spans="1:11" x14ac:dyDescent="0.25">
      <c r="A2265" s="1">
        <v>41983.522222222222</v>
      </c>
      <c r="B2265" s="3">
        <f t="shared" si="212"/>
        <v>2014</v>
      </c>
      <c r="C2265" s="3">
        <f t="shared" si="213"/>
        <v>12</v>
      </c>
      <c r="D2265" s="3">
        <f t="shared" si="214"/>
        <v>12</v>
      </c>
      <c r="E2265" s="3">
        <f t="shared" si="215"/>
        <v>10</v>
      </c>
      <c r="F2265" s="3" t="str">
        <f t="shared" si="216"/>
        <v>2014121210</v>
      </c>
      <c r="G2265">
        <v>9</v>
      </c>
      <c r="H2265">
        <v>0.15</v>
      </c>
      <c r="I2265">
        <v>0.6</v>
      </c>
      <c r="J2265">
        <v>1017</v>
      </c>
      <c r="K2265">
        <v>4</v>
      </c>
    </row>
    <row r="2266" spans="1:11" x14ac:dyDescent="0.25">
      <c r="A2266" s="1">
        <v>41983.522916666669</v>
      </c>
      <c r="B2266" s="3">
        <f t="shared" si="212"/>
        <v>2014</v>
      </c>
      <c r="C2266" s="3">
        <f t="shared" si="213"/>
        <v>12</v>
      </c>
      <c r="D2266" s="3">
        <f t="shared" si="214"/>
        <v>12</v>
      </c>
      <c r="E2266" s="3">
        <f t="shared" si="215"/>
        <v>10</v>
      </c>
      <c r="F2266" s="3" t="str">
        <f t="shared" si="216"/>
        <v>2014121210</v>
      </c>
      <c r="G2266">
        <v>9</v>
      </c>
      <c r="H2266">
        <v>0.15</v>
      </c>
      <c r="I2266">
        <v>0.6</v>
      </c>
      <c r="J2266">
        <v>1017</v>
      </c>
      <c r="K2266">
        <v>4</v>
      </c>
    </row>
    <row r="2267" spans="1:11" x14ac:dyDescent="0.25">
      <c r="A2267" s="1">
        <v>41983.523611111108</v>
      </c>
      <c r="B2267" s="3">
        <f t="shared" si="212"/>
        <v>2014</v>
      </c>
      <c r="C2267" s="3">
        <f t="shared" si="213"/>
        <v>12</v>
      </c>
      <c r="D2267" s="3">
        <f t="shared" si="214"/>
        <v>12</v>
      </c>
      <c r="E2267" s="3">
        <f t="shared" si="215"/>
        <v>10</v>
      </c>
      <c r="F2267" s="3" t="str">
        <f t="shared" si="216"/>
        <v>2014121210</v>
      </c>
      <c r="G2267">
        <v>9</v>
      </c>
      <c r="H2267">
        <v>0.15</v>
      </c>
      <c r="I2267">
        <v>0.6</v>
      </c>
      <c r="J2267">
        <v>1017</v>
      </c>
      <c r="K2267">
        <v>4</v>
      </c>
    </row>
    <row r="2268" spans="1:11" x14ac:dyDescent="0.25">
      <c r="A2268" s="1">
        <v>41983.524305555555</v>
      </c>
      <c r="B2268" s="3">
        <f t="shared" si="212"/>
        <v>2014</v>
      </c>
      <c r="C2268" s="3">
        <f t="shared" si="213"/>
        <v>12</v>
      </c>
      <c r="D2268" s="3">
        <f t="shared" si="214"/>
        <v>12</v>
      </c>
      <c r="E2268" s="3">
        <f t="shared" si="215"/>
        <v>10</v>
      </c>
      <c r="F2268" s="3" t="str">
        <f t="shared" si="216"/>
        <v>2014121210</v>
      </c>
      <c r="G2268">
        <v>9</v>
      </c>
      <c r="H2268">
        <v>0.15</v>
      </c>
      <c r="I2268">
        <v>0.6</v>
      </c>
      <c r="J2268">
        <v>1017</v>
      </c>
      <c r="K2268">
        <v>4</v>
      </c>
    </row>
    <row r="2269" spans="1:11" x14ac:dyDescent="0.25">
      <c r="A2269" s="1">
        <v>41983.525000000001</v>
      </c>
      <c r="B2269" s="3">
        <f t="shared" si="212"/>
        <v>2014</v>
      </c>
      <c r="C2269" s="3">
        <f t="shared" si="213"/>
        <v>12</v>
      </c>
      <c r="D2269" s="3">
        <f t="shared" si="214"/>
        <v>12</v>
      </c>
      <c r="E2269" s="3">
        <f t="shared" si="215"/>
        <v>10</v>
      </c>
      <c r="F2269" s="3" t="str">
        <f t="shared" si="216"/>
        <v>2014121210</v>
      </c>
      <c r="G2269">
        <v>9</v>
      </c>
      <c r="H2269">
        <v>0.15</v>
      </c>
      <c r="I2269">
        <v>0.6</v>
      </c>
      <c r="J2269">
        <v>1017</v>
      </c>
      <c r="K2269">
        <v>4</v>
      </c>
    </row>
    <row r="2270" spans="1:11" x14ac:dyDescent="0.25">
      <c r="A2270" s="1">
        <v>41983.525694444441</v>
      </c>
      <c r="B2270" s="3">
        <f t="shared" si="212"/>
        <v>2014</v>
      </c>
      <c r="C2270" s="3">
        <f t="shared" si="213"/>
        <v>12</v>
      </c>
      <c r="D2270" s="3">
        <f t="shared" si="214"/>
        <v>12</v>
      </c>
      <c r="E2270" s="3">
        <f t="shared" si="215"/>
        <v>10</v>
      </c>
      <c r="F2270" s="3" t="str">
        <f t="shared" si="216"/>
        <v>2014121210</v>
      </c>
      <c r="G2270">
        <v>9</v>
      </c>
      <c r="H2270">
        <v>0.15</v>
      </c>
      <c r="I2270">
        <v>0.6</v>
      </c>
      <c r="J2270">
        <v>1017</v>
      </c>
      <c r="K2270">
        <v>4</v>
      </c>
    </row>
    <row r="2271" spans="1:11" x14ac:dyDescent="0.25">
      <c r="A2271" s="1">
        <v>41983.526388888888</v>
      </c>
      <c r="B2271" s="3">
        <f t="shared" si="212"/>
        <v>2014</v>
      </c>
      <c r="C2271" s="3">
        <f t="shared" si="213"/>
        <v>12</v>
      </c>
      <c r="D2271" s="3">
        <f t="shared" si="214"/>
        <v>12</v>
      </c>
      <c r="E2271" s="3">
        <f t="shared" si="215"/>
        <v>10</v>
      </c>
      <c r="F2271" s="3" t="str">
        <f t="shared" si="216"/>
        <v>2014121210</v>
      </c>
      <c r="G2271">
        <v>9</v>
      </c>
      <c r="H2271">
        <v>0.15</v>
      </c>
      <c r="I2271">
        <v>0.6</v>
      </c>
      <c r="J2271">
        <v>1017</v>
      </c>
      <c r="K2271">
        <v>4</v>
      </c>
    </row>
    <row r="2272" spans="1:11" x14ac:dyDescent="0.25">
      <c r="A2272" s="1">
        <v>41983.527083333334</v>
      </c>
      <c r="B2272" s="3">
        <f t="shared" si="212"/>
        <v>2014</v>
      </c>
      <c r="C2272" s="3">
        <f t="shared" si="213"/>
        <v>12</v>
      </c>
      <c r="D2272" s="3">
        <f t="shared" si="214"/>
        <v>12</v>
      </c>
      <c r="E2272" s="3">
        <f t="shared" si="215"/>
        <v>10</v>
      </c>
      <c r="F2272" s="3" t="str">
        <f t="shared" si="216"/>
        <v>2014121210</v>
      </c>
      <c r="G2272">
        <v>9</v>
      </c>
      <c r="H2272">
        <v>0.15</v>
      </c>
      <c r="I2272">
        <v>0.6</v>
      </c>
      <c r="J2272">
        <v>1017</v>
      </c>
      <c r="K2272">
        <v>4</v>
      </c>
    </row>
    <row r="2273" spans="1:11" x14ac:dyDescent="0.25">
      <c r="A2273" s="1">
        <v>41983.527777777781</v>
      </c>
      <c r="B2273" s="3">
        <f t="shared" si="212"/>
        <v>2014</v>
      </c>
      <c r="C2273" s="3">
        <f t="shared" si="213"/>
        <v>12</v>
      </c>
      <c r="D2273" s="3">
        <f t="shared" si="214"/>
        <v>12</v>
      </c>
      <c r="E2273" s="3">
        <f t="shared" si="215"/>
        <v>10</v>
      </c>
      <c r="F2273" s="3" t="str">
        <f t="shared" si="216"/>
        <v>2014121210</v>
      </c>
      <c r="G2273">
        <v>9</v>
      </c>
      <c r="H2273">
        <v>0.15</v>
      </c>
      <c r="I2273">
        <v>0.6</v>
      </c>
      <c r="J2273">
        <v>1017</v>
      </c>
      <c r="K2273">
        <v>4</v>
      </c>
    </row>
    <row r="2274" spans="1:11" x14ac:dyDescent="0.25">
      <c r="A2274" s="1">
        <v>41983.52847222222</v>
      </c>
      <c r="B2274" s="3">
        <f t="shared" si="212"/>
        <v>2014</v>
      </c>
      <c r="C2274" s="3">
        <f t="shared" si="213"/>
        <v>12</v>
      </c>
      <c r="D2274" s="3">
        <f t="shared" si="214"/>
        <v>12</v>
      </c>
      <c r="E2274" s="3">
        <f t="shared" si="215"/>
        <v>10</v>
      </c>
      <c r="F2274" s="3" t="str">
        <f t="shared" si="216"/>
        <v>2014121210</v>
      </c>
      <c r="G2274">
        <v>9</v>
      </c>
      <c r="H2274">
        <v>0.15</v>
      </c>
      <c r="I2274">
        <v>0.6</v>
      </c>
      <c r="J2274">
        <v>1017</v>
      </c>
      <c r="K2274">
        <v>4</v>
      </c>
    </row>
    <row r="2275" spans="1:11" x14ac:dyDescent="0.25">
      <c r="A2275" s="1">
        <v>41983.529166666667</v>
      </c>
      <c r="B2275" s="3">
        <f t="shared" si="212"/>
        <v>2014</v>
      </c>
      <c r="C2275" s="3">
        <f t="shared" si="213"/>
        <v>12</v>
      </c>
      <c r="D2275" s="3">
        <f t="shared" si="214"/>
        <v>12</v>
      </c>
      <c r="E2275" s="3">
        <f t="shared" si="215"/>
        <v>10</v>
      </c>
      <c r="F2275" s="3" t="str">
        <f t="shared" si="216"/>
        <v>2014121210</v>
      </c>
      <c r="G2275">
        <v>9</v>
      </c>
      <c r="H2275">
        <v>0.15</v>
      </c>
      <c r="I2275">
        <v>0.6</v>
      </c>
      <c r="J2275">
        <v>1017</v>
      </c>
      <c r="K2275">
        <v>4</v>
      </c>
    </row>
    <row r="2276" spans="1:11" x14ac:dyDescent="0.25">
      <c r="A2276" s="1">
        <v>41983.529861111114</v>
      </c>
      <c r="B2276" s="3">
        <f t="shared" si="212"/>
        <v>2014</v>
      </c>
      <c r="C2276" s="3">
        <f t="shared" si="213"/>
        <v>12</v>
      </c>
      <c r="D2276" s="3">
        <f t="shared" si="214"/>
        <v>12</v>
      </c>
      <c r="E2276" s="3">
        <f t="shared" si="215"/>
        <v>10</v>
      </c>
      <c r="F2276" s="3" t="str">
        <f t="shared" si="216"/>
        <v>2014121210</v>
      </c>
      <c r="G2276">
        <v>9</v>
      </c>
      <c r="H2276">
        <v>0.15</v>
      </c>
      <c r="I2276">
        <v>0.6</v>
      </c>
      <c r="J2276">
        <v>1017</v>
      </c>
      <c r="K2276">
        <v>4</v>
      </c>
    </row>
    <row r="2277" spans="1:11" x14ac:dyDescent="0.25">
      <c r="A2277" s="1">
        <v>41983.530555555553</v>
      </c>
      <c r="B2277" s="3">
        <f t="shared" si="212"/>
        <v>2014</v>
      </c>
      <c r="C2277" s="3">
        <f t="shared" si="213"/>
        <v>12</v>
      </c>
      <c r="D2277" s="3">
        <f t="shared" si="214"/>
        <v>12</v>
      </c>
      <c r="E2277" s="3">
        <f t="shared" si="215"/>
        <v>10</v>
      </c>
      <c r="F2277" s="3" t="str">
        <f t="shared" si="216"/>
        <v>2014121210</v>
      </c>
      <c r="G2277">
        <v>9</v>
      </c>
      <c r="H2277">
        <v>0.15</v>
      </c>
      <c r="I2277">
        <v>0.6</v>
      </c>
      <c r="J2277">
        <v>1017</v>
      </c>
      <c r="K2277">
        <v>4</v>
      </c>
    </row>
    <row r="2278" spans="1:11" x14ac:dyDescent="0.25">
      <c r="A2278" s="1">
        <v>41983.53125</v>
      </c>
      <c r="B2278" s="3">
        <f t="shared" si="212"/>
        <v>2014</v>
      </c>
      <c r="C2278" s="3">
        <f t="shared" si="213"/>
        <v>12</v>
      </c>
      <c r="D2278" s="3">
        <f t="shared" si="214"/>
        <v>12</v>
      </c>
      <c r="E2278" s="3">
        <f t="shared" si="215"/>
        <v>10</v>
      </c>
      <c r="F2278" s="3" t="str">
        <f t="shared" si="216"/>
        <v>2014121210</v>
      </c>
      <c r="G2278">
        <v>9</v>
      </c>
      <c r="H2278">
        <v>0.15</v>
      </c>
      <c r="I2278">
        <v>0.6</v>
      </c>
      <c r="J2278">
        <v>1017</v>
      </c>
      <c r="K2278">
        <v>4</v>
      </c>
    </row>
    <row r="2279" spans="1:11" x14ac:dyDescent="0.25">
      <c r="A2279" s="1">
        <v>41983.531944444447</v>
      </c>
      <c r="B2279" s="3">
        <f t="shared" si="212"/>
        <v>2014</v>
      </c>
      <c r="C2279" s="3">
        <f t="shared" si="213"/>
        <v>12</v>
      </c>
      <c r="D2279" s="3">
        <f t="shared" si="214"/>
        <v>12</v>
      </c>
      <c r="E2279" s="3">
        <f t="shared" si="215"/>
        <v>10</v>
      </c>
      <c r="F2279" s="3" t="str">
        <f t="shared" si="216"/>
        <v>2014121210</v>
      </c>
      <c r="G2279">
        <v>9</v>
      </c>
      <c r="H2279">
        <v>0.15</v>
      </c>
      <c r="I2279">
        <v>0.6</v>
      </c>
      <c r="J2279">
        <v>1017</v>
      </c>
      <c r="K2279">
        <v>4</v>
      </c>
    </row>
    <row r="2280" spans="1:11" x14ac:dyDescent="0.25">
      <c r="A2280" s="1">
        <v>41983.532638888886</v>
      </c>
      <c r="B2280" s="3">
        <f t="shared" si="212"/>
        <v>2014</v>
      </c>
      <c r="C2280" s="3">
        <f t="shared" si="213"/>
        <v>12</v>
      </c>
      <c r="D2280" s="3">
        <f t="shared" si="214"/>
        <v>12</v>
      </c>
      <c r="E2280" s="3">
        <f t="shared" si="215"/>
        <v>10</v>
      </c>
      <c r="F2280" s="3" t="str">
        <f t="shared" si="216"/>
        <v>2014121210</v>
      </c>
      <c r="G2280">
        <v>9</v>
      </c>
      <c r="H2280">
        <v>0.15</v>
      </c>
      <c r="I2280">
        <v>0.6</v>
      </c>
      <c r="J2280">
        <v>1017</v>
      </c>
      <c r="K2280">
        <v>4</v>
      </c>
    </row>
    <row r="2281" spans="1:11" x14ac:dyDescent="0.25">
      <c r="A2281" s="1">
        <v>41983.533333333333</v>
      </c>
      <c r="B2281" s="3">
        <f t="shared" si="212"/>
        <v>2014</v>
      </c>
      <c r="C2281" s="3">
        <f t="shared" si="213"/>
        <v>12</v>
      </c>
      <c r="D2281" s="3">
        <f t="shared" si="214"/>
        <v>12</v>
      </c>
      <c r="E2281" s="3">
        <f t="shared" si="215"/>
        <v>10</v>
      </c>
      <c r="F2281" s="3" t="str">
        <f t="shared" si="216"/>
        <v>2014121210</v>
      </c>
      <c r="G2281">
        <v>9</v>
      </c>
      <c r="H2281">
        <v>0.15</v>
      </c>
      <c r="I2281">
        <v>0.6</v>
      </c>
      <c r="J2281">
        <v>1017</v>
      </c>
      <c r="K2281">
        <v>4</v>
      </c>
    </row>
    <row r="2282" spans="1:11" x14ac:dyDescent="0.25">
      <c r="A2282" s="1">
        <v>41983.53402777778</v>
      </c>
      <c r="B2282" s="3">
        <f t="shared" si="212"/>
        <v>2014</v>
      </c>
      <c r="C2282" s="3">
        <f t="shared" si="213"/>
        <v>12</v>
      </c>
      <c r="D2282" s="3">
        <f t="shared" si="214"/>
        <v>12</v>
      </c>
      <c r="E2282" s="3">
        <f t="shared" si="215"/>
        <v>10</v>
      </c>
      <c r="F2282" s="3" t="str">
        <f t="shared" si="216"/>
        <v>2014121210</v>
      </c>
      <c r="G2282">
        <v>9</v>
      </c>
      <c r="H2282">
        <v>0.15</v>
      </c>
      <c r="I2282">
        <v>0.6</v>
      </c>
      <c r="J2282">
        <v>1017</v>
      </c>
      <c r="K2282">
        <v>4</v>
      </c>
    </row>
    <row r="2283" spans="1:11" x14ac:dyDescent="0.25">
      <c r="A2283" s="1">
        <v>41983.534722222219</v>
      </c>
      <c r="B2283" s="3">
        <f t="shared" si="212"/>
        <v>2014</v>
      </c>
      <c r="C2283" s="3">
        <f t="shared" si="213"/>
        <v>12</v>
      </c>
      <c r="D2283" s="3">
        <f t="shared" si="214"/>
        <v>12</v>
      </c>
      <c r="E2283" s="3">
        <f t="shared" si="215"/>
        <v>10</v>
      </c>
      <c r="F2283" s="3" t="str">
        <f t="shared" si="216"/>
        <v>2014121210</v>
      </c>
      <c r="G2283">
        <v>9</v>
      </c>
      <c r="H2283">
        <v>0.15</v>
      </c>
      <c r="I2283">
        <v>0.6</v>
      </c>
      <c r="J2283">
        <v>1017</v>
      </c>
      <c r="K2283">
        <v>4</v>
      </c>
    </row>
    <row r="2284" spans="1:11" x14ac:dyDescent="0.25">
      <c r="A2284" s="1">
        <v>41983.535416666666</v>
      </c>
      <c r="B2284" s="3">
        <f t="shared" si="212"/>
        <v>2014</v>
      </c>
      <c r="C2284" s="3">
        <f t="shared" si="213"/>
        <v>12</v>
      </c>
      <c r="D2284" s="3">
        <f t="shared" si="214"/>
        <v>12</v>
      </c>
      <c r="E2284" s="3">
        <f t="shared" si="215"/>
        <v>10</v>
      </c>
      <c r="F2284" s="3" t="str">
        <f t="shared" si="216"/>
        <v>2014121210</v>
      </c>
      <c r="G2284">
        <v>9</v>
      </c>
      <c r="H2284">
        <v>0.15</v>
      </c>
      <c r="I2284">
        <v>0.6</v>
      </c>
      <c r="J2284">
        <v>1017</v>
      </c>
      <c r="K2284">
        <v>4</v>
      </c>
    </row>
    <row r="2285" spans="1:11" x14ac:dyDescent="0.25">
      <c r="A2285" s="1">
        <v>41983.536111111112</v>
      </c>
      <c r="B2285" s="3">
        <f t="shared" si="212"/>
        <v>2014</v>
      </c>
      <c r="C2285" s="3">
        <f t="shared" si="213"/>
        <v>12</v>
      </c>
      <c r="D2285" s="3">
        <f t="shared" si="214"/>
        <v>12</v>
      </c>
      <c r="E2285" s="3">
        <f t="shared" si="215"/>
        <v>10</v>
      </c>
      <c r="F2285" s="3" t="str">
        <f t="shared" si="216"/>
        <v>2014121210</v>
      </c>
      <c r="G2285">
        <v>9</v>
      </c>
      <c r="H2285">
        <v>0.15</v>
      </c>
      <c r="I2285">
        <v>0.6</v>
      </c>
      <c r="J2285">
        <v>1017</v>
      </c>
      <c r="K2285">
        <v>4</v>
      </c>
    </row>
    <row r="2286" spans="1:11" x14ac:dyDescent="0.25">
      <c r="A2286" s="1">
        <v>41983.536805555559</v>
      </c>
      <c r="B2286" s="3">
        <f t="shared" si="212"/>
        <v>2014</v>
      </c>
      <c r="C2286" s="3">
        <f t="shared" si="213"/>
        <v>12</v>
      </c>
      <c r="D2286" s="3">
        <f t="shared" si="214"/>
        <v>12</v>
      </c>
      <c r="E2286" s="3">
        <f t="shared" si="215"/>
        <v>10</v>
      </c>
      <c r="F2286" s="3" t="str">
        <f t="shared" si="216"/>
        <v>2014121210</v>
      </c>
      <c r="G2286">
        <v>9</v>
      </c>
      <c r="H2286">
        <v>0.15</v>
      </c>
      <c r="I2286">
        <v>0.6</v>
      </c>
      <c r="J2286">
        <v>1017</v>
      </c>
      <c r="K2286">
        <v>4</v>
      </c>
    </row>
    <row r="2287" spans="1:11" x14ac:dyDescent="0.25">
      <c r="A2287" s="1">
        <v>41983.538194444445</v>
      </c>
      <c r="B2287" s="3">
        <f t="shared" si="212"/>
        <v>2014</v>
      </c>
      <c r="C2287" s="3">
        <f t="shared" si="213"/>
        <v>12</v>
      </c>
      <c r="D2287" s="3">
        <f t="shared" si="214"/>
        <v>12</v>
      </c>
      <c r="E2287" s="3">
        <f t="shared" si="215"/>
        <v>10</v>
      </c>
      <c r="F2287" s="3" t="str">
        <f t="shared" si="216"/>
        <v>2014121210</v>
      </c>
      <c r="G2287">
        <v>9</v>
      </c>
      <c r="H2287">
        <v>0.15</v>
      </c>
      <c r="I2287">
        <v>0.6</v>
      </c>
      <c r="J2287">
        <v>1017</v>
      </c>
      <c r="K2287">
        <v>4</v>
      </c>
    </row>
    <row r="2288" spans="1:11" x14ac:dyDescent="0.25">
      <c r="A2288" s="1">
        <v>41983.538888888892</v>
      </c>
      <c r="B2288" s="3">
        <f t="shared" si="212"/>
        <v>2014</v>
      </c>
      <c r="C2288" s="3">
        <f t="shared" si="213"/>
        <v>12</v>
      </c>
      <c r="D2288" s="3">
        <f t="shared" si="214"/>
        <v>12</v>
      </c>
      <c r="E2288" s="3">
        <f t="shared" si="215"/>
        <v>10</v>
      </c>
      <c r="F2288" s="3" t="str">
        <f t="shared" si="216"/>
        <v>2014121210</v>
      </c>
      <c r="G2288">
        <v>9</v>
      </c>
      <c r="H2288">
        <v>0.15</v>
      </c>
      <c r="I2288">
        <v>0.6</v>
      </c>
      <c r="J2288">
        <v>1017</v>
      </c>
      <c r="K2288">
        <v>4</v>
      </c>
    </row>
    <row r="2289" spans="1:11" x14ac:dyDescent="0.25">
      <c r="A2289" s="1">
        <v>41983.539583333331</v>
      </c>
      <c r="B2289" s="3">
        <f t="shared" si="212"/>
        <v>2014</v>
      </c>
      <c r="C2289" s="3">
        <f t="shared" si="213"/>
        <v>12</v>
      </c>
      <c r="D2289" s="3">
        <f t="shared" si="214"/>
        <v>12</v>
      </c>
      <c r="E2289" s="3">
        <f t="shared" si="215"/>
        <v>10</v>
      </c>
      <c r="F2289" s="3" t="str">
        <f t="shared" si="216"/>
        <v>2014121210</v>
      </c>
      <c r="G2289">
        <v>9</v>
      </c>
      <c r="H2289">
        <v>0.15</v>
      </c>
      <c r="I2289">
        <v>0.6</v>
      </c>
      <c r="J2289">
        <v>1017</v>
      </c>
      <c r="K2289">
        <v>4</v>
      </c>
    </row>
    <row r="2290" spans="1:11" x14ac:dyDescent="0.25">
      <c r="A2290" s="1">
        <v>41983.540277777778</v>
      </c>
      <c r="B2290" s="3">
        <f t="shared" si="212"/>
        <v>2014</v>
      </c>
      <c r="C2290" s="3">
        <f t="shared" si="213"/>
        <v>12</v>
      </c>
      <c r="D2290" s="3">
        <f t="shared" si="214"/>
        <v>12</v>
      </c>
      <c r="E2290" s="3">
        <f t="shared" si="215"/>
        <v>10</v>
      </c>
      <c r="F2290" s="3" t="str">
        <f t="shared" si="216"/>
        <v>2014121210</v>
      </c>
      <c r="G2290">
        <v>9</v>
      </c>
      <c r="H2290">
        <v>0.15</v>
      </c>
      <c r="I2290">
        <v>0.6</v>
      </c>
      <c r="J2290">
        <v>1017</v>
      </c>
      <c r="K2290">
        <v>4</v>
      </c>
    </row>
    <row r="2291" spans="1:11" x14ac:dyDescent="0.25">
      <c r="A2291" s="1">
        <v>41983.540972222225</v>
      </c>
      <c r="B2291" s="3">
        <f t="shared" si="212"/>
        <v>2014</v>
      </c>
      <c r="C2291" s="3">
        <f t="shared" si="213"/>
        <v>12</v>
      </c>
      <c r="D2291" s="3">
        <f t="shared" si="214"/>
        <v>12</v>
      </c>
      <c r="E2291" s="3">
        <f t="shared" si="215"/>
        <v>10</v>
      </c>
      <c r="F2291" s="3" t="str">
        <f t="shared" si="216"/>
        <v>2014121210</v>
      </c>
      <c r="G2291">
        <v>9</v>
      </c>
      <c r="H2291">
        <v>0.15</v>
      </c>
      <c r="I2291">
        <v>0.6</v>
      </c>
      <c r="J2291">
        <v>1017</v>
      </c>
      <c r="K2291">
        <v>4</v>
      </c>
    </row>
    <row r="2292" spans="1:11" x14ac:dyDescent="0.25">
      <c r="A2292" s="1">
        <v>41983.541666666664</v>
      </c>
      <c r="B2292" s="3">
        <f t="shared" si="212"/>
        <v>2014</v>
      </c>
      <c r="C2292" s="3">
        <f t="shared" si="213"/>
        <v>12</v>
      </c>
      <c r="D2292" s="3">
        <f t="shared" si="214"/>
        <v>13</v>
      </c>
      <c r="E2292" s="3">
        <f t="shared" si="215"/>
        <v>10</v>
      </c>
      <c r="F2292" s="3" t="str">
        <f t="shared" si="216"/>
        <v>2014121310</v>
      </c>
      <c r="G2292">
        <v>9</v>
      </c>
      <c r="H2292">
        <v>0.15</v>
      </c>
      <c r="I2292">
        <v>0.6</v>
      </c>
      <c r="J2292">
        <v>1017</v>
      </c>
      <c r="K2292">
        <v>4</v>
      </c>
    </row>
    <row r="2293" spans="1:11" x14ac:dyDescent="0.25">
      <c r="A2293" s="1">
        <v>41983.542361111111</v>
      </c>
      <c r="B2293" s="3">
        <f t="shared" si="212"/>
        <v>2014</v>
      </c>
      <c r="C2293" s="3">
        <f t="shared" si="213"/>
        <v>12</v>
      </c>
      <c r="D2293" s="3">
        <f t="shared" si="214"/>
        <v>13</v>
      </c>
      <c r="E2293" s="3">
        <f t="shared" si="215"/>
        <v>10</v>
      </c>
      <c r="F2293" s="3" t="str">
        <f t="shared" si="216"/>
        <v>2014121310</v>
      </c>
      <c r="G2293">
        <v>9</v>
      </c>
      <c r="H2293">
        <v>0.15</v>
      </c>
      <c r="I2293">
        <v>0.6</v>
      </c>
      <c r="J2293">
        <v>1017</v>
      </c>
      <c r="K2293">
        <v>4</v>
      </c>
    </row>
    <row r="2294" spans="1:11" x14ac:dyDescent="0.25">
      <c r="A2294" s="1">
        <v>41983.543055555558</v>
      </c>
      <c r="B2294" s="3">
        <f t="shared" si="212"/>
        <v>2014</v>
      </c>
      <c r="C2294" s="3">
        <f t="shared" si="213"/>
        <v>12</v>
      </c>
      <c r="D2294" s="3">
        <f t="shared" si="214"/>
        <v>13</v>
      </c>
      <c r="E2294" s="3">
        <f t="shared" si="215"/>
        <v>10</v>
      </c>
      <c r="F2294" s="3" t="str">
        <f t="shared" si="216"/>
        <v>2014121310</v>
      </c>
      <c r="G2294">
        <v>9</v>
      </c>
      <c r="H2294">
        <v>0.15</v>
      </c>
      <c r="I2294">
        <v>0.6</v>
      </c>
      <c r="J2294">
        <v>1017</v>
      </c>
      <c r="K2294">
        <v>4</v>
      </c>
    </row>
    <row r="2295" spans="1:11" x14ac:dyDescent="0.25">
      <c r="A2295" s="1">
        <v>41983.543749999997</v>
      </c>
      <c r="B2295" s="3">
        <f t="shared" si="212"/>
        <v>2014</v>
      </c>
      <c r="C2295" s="3">
        <f t="shared" si="213"/>
        <v>12</v>
      </c>
      <c r="D2295" s="3">
        <f t="shared" si="214"/>
        <v>13</v>
      </c>
      <c r="E2295" s="3">
        <f t="shared" si="215"/>
        <v>10</v>
      </c>
      <c r="F2295" s="3" t="str">
        <f t="shared" si="216"/>
        <v>2014121310</v>
      </c>
      <c r="G2295">
        <v>9</v>
      </c>
      <c r="H2295">
        <v>0.15</v>
      </c>
      <c r="I2295">
        <v>0.6</v>
      </c>
      <c r="J2295">
        <v>1017</v>
      </c>
      <c r="K2295">
        <v>4</v>
      </c>
    </row>
    <row r="2296" spans="1:11" x14ac:dyDescent="0.25">
      <c r="A2296" s="1">
        <v>41983.544444444444</v>
      </c>
      <c r="B2296" s="3">
        <f t="shared" si="212"/>
        <v>2014</v>
      </c>
      <c r="C2296" s="3">
        <f t="shared" si="213"/>
        <v>12</v>
      </c>
      <c r="D2296" s="3">
        <f t="shared" si="214"/>
        <v>13</v>
      </c>
      <c r="E2296" s="3">
        <f t="shared" si="215"/>
        <v>10</v>
      </c>
      <c r="F2296" s="3" t="str">
        <f t="shared" si="216"/>
        <v>2014121310</v>
      </c>
      <c r="G2296">
        <v>9</v>
      </c>
      <c r="H2296">
        <v>0.15</v>
      </c>
      <c r="I2296">
        <v>0.6</v>
      </c>
      <c r="J2296">
        <v>1017</v>
      </c>
      <c r="K2296">
        <v>4</v>
      </c>
    </row>
    <row r="2297" spans="1:11" x14ac:dyDescent="0.25">
      <c r="A2297" s="1">
        <v>41983.545138888891</v>
      </c>
      <c r="B2297" s="3">
        <f t="shared" si="212"/>
        <v>2014</v>
      </c>
      <c r="C2297" s="3">
        <f t="shared" si="213"/>
        <v>12</v>
      </c>
      <c r="D2297" s="3">
        <f t="shared" si="214"/>
        <v>13</v>
      </c>
      <c r="E2297" s="3">
        <f t="shared" si="215"/>
        <v>10</v>
      </c>
      <c r="F2297" s="3" t="str">
        <f t="shared" si="216"/>
        <v>2014121310</v>
      </c>
      <c r="G2297">
        <v>9</v>
      </c>
      <c r="H2297">
        <v>0.15</v>
      </c>
      <c r="I2297">
        <v>0.6</v>
      </c>
      <c r="J2297">
        <v>1017</v>
      </c>
      <c r="K2297">
        <v>4</v>
      </c>
    </row>
    <row r="2298" spans="1:11" x14ac:dyDescent="0.25">
      <c r="A2298" s="1">
        <v>41983.54583333333</v>
      </c>
      <c r="B2298" s="3">
        <f t="shared" si="212"/>
        <v>2014</v>
      </c>
      <c r="C2298" s="3">
        <f t="shared" si="213"/>
        <v>12</v>
      </c>
      <c r="D2298" s="3">
        <f t="shared" si="214"/>
        <v>13</v>
      </c>
      <c r="E2298" s="3">
        <f t="shared" si="215"/>
        <v>10</v>
      </c>
      <c r="F2298" s="3" t="str">
        <f t="shared" si="216"/>
        <v>2014121310</v>
      </c>
      <c r="G2298">
        <v>9</v>
      </c>
      <c r="H2298">
        <v>0.15</v>
      </c>
      <c r="I2298">
        <v>0.6</v>
      </c>
      <c r="J2298">
        <v>1017</v>
      </c>
      <c r="K2298">
        <v>4</v>
      </c>
    </row>
    <row r="2299" spans="1:11" x14ac:dyDescent="0.25">
      <c r="A2299" s="1">
        <v>41983.546527777777</v>
      </c>
      <c r="B2299" s="3">
        <f t="shared" si="212"/>
        <v>2014</v>
      </c>
      <c r="C2299" s="3">
        <f t="shared" si="213"/>
        <v>12</v>
      </c>
      <c r="D2299" s="3">
        <f t="shared" si="214"/>
        <v>13</v>
      </c>
      <c r="E2299" s="3">
        <f t="shared" si="215"/>
        <v>10</v>
      </c>
      <c r="F2299" s="3" t="str">
        <f t="shared" si="216"/>
        <v>2014121310</v>
      </c>
      <c r="G2299">
        <v>9</v>
      </c>
      <c r="H2299">
        <v>0.15</v>
      </c>
      <c r="I2299">
        <v>0.6</v>
      </c>
      <c r="J2299">
        <v>1017</v>
      </c>
      <c r="K2299">
        <v>4</v>
      </c>
    </row>
    <row r="2300" spans="1:11" x14ac:dyDescent="0.25">
      <c r="A2300" s="1">
        <v>41983.547222222223</v>
      </c>
      <c r="B2300" s="3">
        <f t="shared" si="212"/>
        <v>2014</v>
      </c>
      <c r="C2300" s="3">
        <f t="shared" si="213"/>
        <v>12</v>
      </c>
      <c r="D2300" s="3">
        <f t="shared" si="214"/>
        <v>13</v>
      </c>
      <c r="E2300" s="3">
        <f t="shared" si="215"/>
        <v>10</v>
      </c>
      <c r="F2300" s="3" t="str">
        <f t="shared" si="216"/>
        <v>2014121310</v>
      </c>
      <c r="G2300">
        <v>9</v>
      </c>
      <c r="H2300">
        <v>0.15</v>
      </c>
      <c r="I2300">
        <v>0.6</v>
      </c>
      <c r="J2300">
        <v>1017</v>
      </c>
      <c r="K2300">
        <v>4</v>
      </c>
    </row>
    <row r="2301" spans="1:11" x14ac:dyDescent="0.25">
      <c r="A2301" s="1">
        <v>41983.54791666667</v>
      </c>
      <c r="B2301" s="3">
        <f t="shared" si="212"/>
        <v>2014</v>
      </c>
      <c r="C2301" s="3">
        <f t="shared" si="213"/>
        <v>12</v>
      </c>
      <c r="D2301" s="3">
        <f t="shared" si="214"/>
        <v>13</v>
      </c>
      <c r="E2301" s="3">
        <f t="shared" si="215"/>
        <v>10</v>
      </c>
      <c r="F2301" s="3" t="str">
        <f t="shared" si="216"/>
        <v>2014121310</v>
      </c>
      <c r="G2301">
        <v>9</v>
      </c>
      <c r="H2301">
        <v>0.15</v>
      </c>
      <c r="I2301">
        <v>0.6</v>
      </c>
      <c r="J2301">
        <v>1017</v>
      </c>
      <c r="K2301">
        <v>4</v>
      </c>
    </row>
    <row r="2302" spans="1:11" x14ac:dyDescent="0.25">
      <c r="A2302" s="1">
        <v>41983.548611111109</v>
      </c>
      <c r="B2302" s="3">
        <f t="shared" si="212"/>
        <v>2014</v>
      </c>
      <c r="C2302" s="3">
        <f t="shared" si="213"/>
        <v>12</v>
      </c>
      <c r="D2302" s="3">
        <f t="shared" si="214"/>
        <v>13</v>
      </c>
      <c r="E2302" s="3">
        <f t="shared" si="215"/>
        <v>10</v>
      </c>
      <c r="F2302" s="3" t="str">
        <f t="shared" si="216"/>
        <v>2014121310</v>
      </c>
      <c r="G2302">
        <v>9</v>
      </c>
      <c r="H2302">
        <v>0.15</v>
      </c>
      <c r="I2302">
        <v>0.6</v>
      </c>
      <c r="J2302">
        <v>1017</v>
      </c>
      <c r="K2302">
        <v>4</v>
      </c>
    </row>
    <row r="2303" spans="1:11" x14ac:dyDescent="0.25">
      <c r="A2303" s="1">
        <v>41983.549305555556</v>
      </c>
      <c r="B2303" s="3">
        <f t="shared" si="212"/>
        <v>2014</v>
      </c>
      <c r="C2303" s="3">
        <f t="shared" si="213"/>
        <v>12</v>
      </c>
      <c r="D2303" s="3">
        <f t="shared" si="214"/>
        <v>13</v>
      </c>
      <c r="E2303" s="3">
        <f t="shared" si="215"/>
        <v>10</v>
      </c>
      <c r="F2303" s="3" t="str">
        <f t="shared" si="216"/>
        <v>2014121310</v>
      </c>
      <c r="G2303">
        <v>9</v>
      </c>
      <c r="H2303">
        <v>0.15</v>
      </c>
      <c r="I2303">
        <v>0.6</v>
      </c>
      <c r="J2303">
        <v>1017</v>
      </c>
      <c r="K2303">
        <v>4</v>
      </c>
    </row>
    <row r="2304" spans="1:11" x14ac:dyDescent="0.25">
      <c r="A2304" s="1">
        <v>41983.55</v>
      </c>
      <c r="B2304" s="3">
        <f t="shared" si="212"/>
        <v>2014</v>
      </c>
      <c r="C2304" s="3">
        <f t="shared" si="213"/>
        <v>12</v>
      </c>
      <c r="D2304" s="3">
        <f t="shared" si="214"/>
        <v>13</v>
      </c>
      <c r="E2304" s="3">
        <f t="shared" si="215"/>
        <v>10</v>
      </c>
      <c r="F2304" s="3" t="str">
        <f t="shared" si="216"/>
        <v>2014121310</v>
      </c>
      <c r="G2304">
        <v>9</v>
      </c>
      <c r="H2304">
        <v>0.15</v>
      </c>
      <c r="I2304">
        <v>0.6</v>
      </c>
      <c r="J2304">
        <v>1017</v>
      </c>
      <c r="K2304">
        <v>4</v>
      </c>
    </row>
    <row r="2305" spans="1:11" x14ac:dyDescent="0.25">
      <c r="A2305" s="1">
        <v>41983.550694444442</v>
      </c>
      <c r="B2305" s="3">
        <f t="shared" si="212"/>
        <v>2014</v>
      </c>
      <c r="C2305" s="3">
        <f t="shared" si="213"/>
        <v>12</v>
      </c>
      <c r="D2305" s="3">
        <f t="shared" si="214"/>
        <v>13</v>
      </c>
      <c r="E2305" s="3">
        <f t="shared" si="215"/>
        <v>10</v>
      </c>
      <c r="F2305" s="3" t="str">
        <f t="shared" si="216"/>
        <v>2014121310</v>
      </c>
      <c r="G2305">
        <v>9</v>
      </c>
      <c r="H2305">
        <v>0.15</v>
      </c>
      <c r="I2305">
        <v>0.6</v>
      </c>
      <c r="J2305">
        <v>1017</v>
      </c>
      <c r="K2305">
        <v>4</v>
      </c>
    </row>
    <row r="2306" spans="1:11" x14ac:dyDescent="0.25">
      <c r="A2306" s="1">
        <v>41983.551388888889</v>
      </c>
      <c r="B2306" s="3">
        <f t="shared" si="212"/>
        <v>2014</v>
      </c>
      <c r="C2306" s="3">
        <f t="shared" si="213"/>
        <v>12</v>
      </c>
      <c r="D2306" s="3">
        <f t="shared" si="214"/>
        <v>13</v>
      </c>
      <c r="E2306" s="3">
        <f t="shared" si="215"/>
        <v>10</v>
      </c>
      <c r="F2306" s="3" t="str">
        <f t="shared" si="216"/>
        <v>2014121310</v>
      </c>
      <c r="G2306">
        <v>9</v>
      </c>
      <c r="H2306">
        <v>0.15</v>
      </c>
      <c r="I2306">
        <v>0.6</v>
      </c>
      <c r="J2306">
        <v>1017</v>
      </c>
      <c r="K2306">
        <v>4</v>
      </c>
    </row>
    <row r="2307" spans="1:11" x14ac:dyDescent="0.25">
      <c r="A2307" s="1">
        <v>41983.552083333336</v>
      </c>
      <c r="B2307" s="3">
        <f t="shared" ref="B2307:B2370" si="217">YEAR(A2307)</f>
        <v>2014</v>
      </c>
      <c r="C2307" s="3">
        <f t="shared" ref="C2307:C2370" si="218">MONTH(A2307)</f>
        <v>12</v>
      </c>
      <c r="D2307" s="3">
        <f t="shared" ref="D2307:D2370" si="219">HOUR(A2307)</f>
        <v>13</v>
      </c>
      <c r="E2307" s="3">
        <f t="shared" ref="E2307:E2370" si="220">DAY(A2307)</f>
        <v>10</v>
      </c>
      <c r="F2307" s="3" t="str">
        <f t="shared" ref="F2307:F2370" si="221">B2307&amp;C2307&amp;D2307&amp;E2307</f>
        <v>2014121310</v>
      </c>
      <c r="G2307">
        <v>9</v>
      </c>
      <c r="H2307">
        <v>0.15</v>
      </c>
      <c r="I2307">
        <v>0.6</v>
      </c>
      <c r="J2307">
        <v>1017</v>
      </c>
      <c r="K2307">
        <v>4</v>
      </c>
    </row>
    <row r="2308" spans="1:11" x14ac:dyDescent="0.25">
      <c r="A2308" s="1">
        <v>41983.552777777775</v>
      </c>
      <c r="B2308" s="3">
        <f t="shared" si="217"/>
        <v>2014</v>
      </c>
      <c r="C2308" s="3">
        <f t="shared" si="218"/>
        <v>12</v>
      </c>
      <c r="D2308" s="3">
        <f t="shared" si="219"/>
        <v>13</v>
      </c>
      <c r="E2308" s="3">
        <f t="shared" si="220"/>
        <v>10</v>
      </c>
      <c r="F2308" s="3" t="str">
        <f t="shared" si="221"/>
        <v>2014121310</v>
      </c>
      <c r="G2308">
        <v>9</v>
      </c>
      <c r="H2308">
        <v>0.15</v>
      </c>
      <c r="I2308">
        <v>0.6</v>
      </c>
      <c r="J2308">
        <v>1017</v>
      </c>
      <c r="K2308">
        <v>4</v>
      </c>
    </row>
    <row r="2309" spans="1:11" x14ac:dyDescent="0.25">
      <c r="A2309" s="1">
        <v>41983.553472222222</v>
      </c>
      <c r="B2309" s="3">
        <f t="shared" si="217"/>
        <v>2014</v>
      </c>
      <c r="C2309" s="3">
        <f t="shared" si="218"/>
        <v>12</v>
      </c>
      <c r="D2309" s="3">
        <f t="shared" si="219"/>
        <v>13</v>
      </c>
      <c r="E2309" s="3">
        <f t="shared" si="220"/>
        <v>10</v>
      </c>
      <c r="F2309" s="3" t="str">
        <f t="shared" si="221"/>
        <v>2014121310</v>
      </c>
      <c r="G2309">
        <v>9</v>
      </c>
      <c r="H2309">
        <v>0.15</v>
      </c>
      <c r="I2309">
        <v>0.6</v>
      </c>
      <c r="J2309">
        <v>1017</v>
      </c>
      <c r="K2309">
        <v>4</v>
      </c>
    </row>
    <row r="2310" spans="1:11" x14ac:dyDescent="0.25">
      <c r="A2310" s="1">
        <v>41983.554166666669</v>
      </c>
      <c r="B2310" s="3">
        <f t="shared" si="217"/>
        <v>2014</v>
      </c>
      <c r="C2310" s="3">
        <f t="shared" si="218"/>
        <v>12</v>
      </c>
      <c r="D2310" s="3">
        <f t="shared" si="219"/>
        <v>13</v>
      </c>
      <c r="E2310" s="3">
        <f t="shared" si="220"/>
        <v>10</v>
      </c>
      <c r="F2310" s="3" t="str">
        <f t="shared" si="221"/>
        <v>2014121310</v>
      </c>
      <c r="G2310">
        <v>9</v>
      </c>
      <c r="H2310">
        <v>0.15</v>
      </c>
      <c r="I2310">
        <v>0.6</v>
      </c>
      <c r="J2310">
        <v>1017</v>
      </c>
      <c r="K2310">
        <v>4</v>
      </c>
    </row>
    <row r="2311" spans="1:11" x14ac:dyDescent="0.25">
      <c r="A2311" s="1">
        <v>41983.554861111108</v>
      </c>
      <c r="B2311" s="3">
        <f t="shared" si="217"/>
        <v>2014</v>
      </c>
      <c r="C2311" s="3">
        <f t="shared" si="218"/>
        <v>12</v>
      </c>
      <c r="D2311" s="3">
        <f t="shared" si="219"/>
        <v>13</v>
      </c>
      <c r="E2311" s="3">
        <f t="shared" si="220"/>
        <v>10</v>
      </c>
      <c r="F2311" s="3" t="str">
        <f t="shared" si="221"/>
        <v>2014121310</v>
      </c>
      <c r="G2311">
        <v>9</v>
      </c>
      <c r="H2311">
        <v>0.15</v>
      </c>
      <c r="I2311">
        <v>0.6</v>
      </c>
      <c r="J2311">
        <v>1017</v>
      </c>
      <c r="K2311">
        <v>4</v>
      </c>
    </row>
    <row r="2312" spans="1:11" x14ac:dyDescent="0.25">
      <c r="A2312" s="1">
        <v>41983.555555555555</v>
      </c>
      <c r="B2312" s="3">
        <f t="shared" si="217"/>
        <v>2014</v>
      </c>
      <c r="C2312" s="3">
        <f t="shared" si="218"/>
        <v>12</v>
      </c>
      <c r="D2312" s="3">
        <f t="shared" si="219"/>
        <v>13</v>
      </c>
      <c r="E2312" s="3">
        <f t="shared" si="220"/>
        <v>10</v>
      </c>
      <c r="F2312" s="3" t="str">
        <f t="shared" si="221"/>
        <v>2014121310</v>
      </c>
      <c r="G2312">
        <v>9</v>
      </c>
      <c r="H2312">
        <v>0.15</v>
      </c>
      <c r="I2312">
        <v>0.6</v>
      </c>
      <c r="J2312">
        <v>1017</v>
      </c>
      <c r="K2312">
        <v>4</v>
      </c>
    </row>
    <row r="2313" spans="1:11" x14ac:dyDescent="0.25">
      <c r="A2313" s="1">
        <v>41983.556250000001</v>
      </c>
      <c r="B2313" s="3">
        <f t="shared" si="217"/>
        <v>2014</v>
      </c>
      <c r="C2313" s="3">
        <f t="shared" si="218"/>
        <v>12</v>
      </c>
      <c r="D2313" s="3">
        <f t="shared" si="219"/>
        <v>13</v>
      </c>
      <c r="E2313" s="3">
        <f t="shared" si="220"/>
        <v>10</v>
      </c>
      <c r="F2313" s="3" t="str">
        <f t="shared" si="221"/>
        <v>2014121310</v>
      </c>
      <c r="G2313">
        <v>9</v>
      </c>
      <c r="H2313">
        <v>0.15</v>
      </c>
      <c r="I2313">
        <v>0.6</v>
      </c>
      <c r="J2313">
        <v>1017</v>
      </c>
      <c r="K2313">
        <v>4</v>
      </c>
    </row>
    <row r="2314" spans="1:11" x14ac:dyDescent="0.25">
      <c r="A2314" s="1">
        <v>41983.556944444441</v>
      </c>
      <c r="B2314" s="3">
        <f t="shared" si="217"/>
        <v>2014</v>
      </c>
      <c r="C2314" s="3">
        <f t="shared" si="218"/>
        <v>12</v>
      </c>
      <c r="D2314" s="3">
        <f t="shared" si="219"/>
        <v>13</v>
      </c>
      <c r="E2314" s="3">
        <f t="shared" si="220"/>
        <v>10</v>
      </c>
      <c r="F2314" s="3" t="str">
        <f t="shared" si="221"/>
        <v>2014121310</v>
      </c>
      <c r="G2314">
        <v>9</v>
      </c>
      <c r="H2314">
        <v>0.15</v>
      </c>
      <c r="I2314">
        <v>0.6</v>
      </c>
      <c r="J2314">
        <v>1017</v>
      </c>
      <c r="K2314">
        <v>4</v>
      </c>
    </row>
    <row r="2315" spans="1:11" x14ac:dyDescent="0.25">
      <c r="A2315" s="1">
        <v>41983.557638888888</v>
      </c>
      <c r="B2315" s="3">
        <f t="shared" si="217"/>
        <v>2014</v>
      </c>
      <c r="C2315" s="3">
        <f t="shared" si="218"/>
        <v>12</v>
      </c>
      <c r="D2315" s="3">
        <f t="shared" si="219"/>
        <v>13</v>
      </c>
      <c r="E2315" s="3">
        <f t="shared" si="220"/>
        <v>10</v>
      </c>
      <c r="F2315" s="3" t="str">
        <f t="shared" si="221"/>
        <v>2014121310</v>
      </c>
      <c r="G2315">
        <v>9</v>
      </c>
      <c r="H2315">
        <v>0.15</v>
      </c>
      <c r="I2315">
        <v>0.6</v>
      </c>
      <c r="J2315">
        <v>1017</v>
      </c>
      <c r="K2315">
        <v>4</v>
      </c>
    </row>
    <row r="2316" spans="1:11" x14ac:dyDescent="0.25">
      <c r="A2316" s="1">
        <v>41983.558333333334</v>
      </c>
      <c r="B2316" s="3">
        <f t="shared" si="217"/>
        <v>2014</v>
      </c>
      <c r="C2316" s="3">
        <f t="shared" si="218"/>
        <v>12</v>
      </c>
      <c r="D2316" s="3">
        <f t="shared" si="219"/>
        <v>13</v>
      </c>
      <c r="E2316" s="3">
        <f t="shared" si="220"/>
        <v>10</v>
      </c>
      <c r="F2316" s="3" t="str">
        <f t="shared" si="221"/>
        <v>2014121310</v>
      </c>
      <c r="G2316">
        <v>9</v>
      </c>
      <c r="H2316">
        <v>0.15</v>
      </c>
      <c r="I2316">
        <v>0.6</v>
      </c>
      <c r="J2316">
        <v>1017</v>
      </c>
      <c r="K2316">
        <v>4</v>
      </c>
    </row>
    <row r="2317" spans="1:11" x14ac:dyDescent="0.25">
      <c r="A2317" s="1">
        <v>41983.559027777781</v>
      </c>
      <c r="B2317" s="3">
        <f t="shared" si="217"/>
        <v>2014</v>
      </c>
      <c r="C2317" s="3">
        <f t="shared" si="218"/>
        <v>12</v>
      </c>
      <c r="D2317" s="3">
        <f t="shared" si="219"/>
        <v>13</v>
      </c>
      <c r="E2317" s="3">
        <f t="shared" si="220"/>
        <v>10</v>
      </c>
      <c r="F2317" s="3" t="str">
        <f t="shared" si="221"/>
        <v>2014121310</v>
      </c>
      <c r="G2317">
        <v>9</v>
      </c>
      <c r="H2317">
        <v>0.15</v>
      </c>
      <c r="I2317">
        <v>0.6</v>
      </c>
      <c r="J2317">
        <v>1017</v>
      </c>
      <c r="K2317">
        <v>4</v>
      </c>
    </row>
    <row r="2318" spans="1:11" x14ac:dyDescent="0.25">
      <c r="A2318" s="1">
        <v>41983.55972222222</v>
      </c>
      <c r="B2318" s="3">
        <f t="shared" si="217"/>
        <v>2014</v>
      </c>
      <c r="C2318" s="3">
        <f t="shared" si="218"/>
        <v>12</v>
      </c>
      <c r="D2318" s="3">
        <f t="shared" si="219"/>
        <v>13</v>
      </c>
      <c r="E2318" s="3">
        <f t="shared" si="220"/>
        <v>10</v>
      </c>
      <c r="F2318" s="3" t="str">
        <f t="shared" si="221"/>
        <v>2014121310</v>
      </c>
      <c r="G2318">
        <v>9</v>
      </c>
      <c r="H2318">
        <v>0.15</v>
      </c>
      <c r="I2318">
        <v>0.6</v>
      </c>
      <c r="J2318">
        <v>1017</v>
      </c>
      <c r="K2318">
        <v>4</v>
      </c>
    </row>
    <row r="2319" spans="1:11" x14ac:dyDescent="0.25">
      <c r="A2319" s="1">
        <v>41983.560416666667</v>
      </c>
      <c r="B2319" s="3">
        <f t="shared" si="217"/>
        <v>2014</v>
      </c>
      <c r="C2319" s="3">
        <f t="shared" si="218"/>
        <v>12</v>
      </c>
      <c r="D2319" s="3">
        <f t="shared" si="219"/>
        <v>13</v>
      </c>
      <c r="E2319" s="3">
        <f t="shared" si="220"/>
        <v>10</v>
      </c>
      <c r="F2319" s="3" t="str">
        <f t="shared" si="221"/>
        <v>2014121310</v>
      </c>
      <c r="G2319">
        <v>9</v>
      </c>
      <c r="H2319">
        <v>0.15</v>
      </c>
      <c r="I2319">
        <v>0.6</v>
      </c>
      <c r="J2319">
        <v>1017</v>
      </c>
      <c r="K2319">
        <v>4</v>
      </c>
    </row>
    <row r="2320" spans="1:11" x14ac:dyDescent="0.25">
      <c r="A2320" s="1">
        <v>41983.561111111114</v>
      </c>
      <c r="B2320" s="3">
        <f t="shared" si="217"/>
        <v>2014</v>
      </c>
      <c r="C2320" s="3">
        <f t="shared" si="218"/>
        <v>12</v>
      </c>
      <c r="D2320" s="3">
        <f t="shared" si="219"/>
        <v>13</v>
      </c>
      <c r="E2320" s="3">
        <f t="shared" si="220"/>
        <v>10</v>
      </c>
      <c r="F2320" s="3" t="str">
        <f t="shared" si="221"/>
        <v>2014121310</v>
      </c>
      <c r="G2320">
        <v>9</v>
      </c>
      <c r="H2320">
        <v>0.15</v>
      </c>
      <c r="I2320">
        <v>0.6</v>
      </c>
      <c r="J2320">
        <v>1017</v>
      </c>
      <c r="K2320">
        <v>4</v>
      </c>
    </row>
    <row r="2321" spans="1:11" x14ac:dyDescent="0.25">
      <c r="A2321" s="1">
        <v>41983.561805555553</v>
      </c>
      <c r="B2321" s="3">
        <f t="shared" si="217"/>
        <v>2014</v>
      </c>
      <c r="C2321" s="3">
        <f t="shared" si="218"/>
        <v>12</v>
      </c>
      <c r="D2321" s="3">
        <f t="shared" si="219"/>
        <v>13</v>
      </c>
      <c r="E2321" s="3">
        <f t="shared" si="220"/>
        <v>10</v>
      </c>
      <c r="F2321" s="3" t="str">
        <f t="shared" si="221"/>
        <v>2014121310</v>
      </c>
      <c r="G2321">
        <v>9</v>
      </c>
      <c r="H2321">
        <v>0.15</v>
      </c>
      <c r="I2321">
        <v>0.6</v>
      </c>
      <c r="J2321">
        <v>1017</v>
      </c>
      <c r="K2321">
        <v>4</v>
      </c>
    </row>
    <row r="2322" spans="1:11" x14ac:dyDescent="0.25">
      <c r="A2322" s="1">
        <v>41983.5625</v>
      </c>
      <c r="B2322" s="3">
        <f t="shared" si="217"/>
        <v>2014</v>
      </c>
      <c r="C2322" s="3">
        <f t="shared" si="218"/>
        <v>12</v>
      </c>
      <c r="D2322" s="3">
        <f t="shared" si="219"/>
        <v>13</v>
      </c>
      <c r="E2322" s="3">
        <f t="shared" si="220"/>
        <v>10</v>
      </c>
      <c r="F2322" s="3" t="str">
        <f t="shared" si="221"/>
        <v>2014121310</v>
      </c>
      <c r="G2322">
        <v>9</v>
      </c>
      <c r="H2322">
        <v>0.15</v>
      </c>
      <c r="I2322">
        <v>0.6</v>
      </c>
      <c r="J2322">
        <v>1017</v>
      </c>
      <c r="K2322">
        <v>4</v>
      </c>
    </row>
    <row r="2323" spans="1:11" x14ac:dyDescent="0.25">
      <c r="A2323" s="1">
        <v>41989.339583333334</v>
      </c>
      <c r="B2323" s="3">
        <f t="shared" si="217"/>
        <v>2014</v>
      </c>
      <c r="C2323" s="3">
        <f t="shared" si="218"/>
        <v>12</v>
      </c>
      <c r="D2323" s="3">
        <f t="shared" si="219"/>
        <v>8</v>
      </c>
      <c r="E2323" s="3">
        <f t="shared" si="220"/>
        <v>16</v>
      </c>
      <c r="F2323" s="3" t="str">
        <f t="shared" si="221"/>
        <v>201412816</v>
      </c>
      <c r="G2323">
        <v>4</v>
      </c>
      <c r="H2323">
        <v>0.03</v>
      </c>
      <c r="I2323">
        <v>0.76</v>
      </c>
      <c r="J2323">
        <v>1016</v>
      </c>
      <c r="K2323">
        <v>1</v>
      </c>
    </row>
    <row r="2324" spans="1:11" x14ac:dyDescent="0.25">
      <c r="A2324" s="1">
        <v>41989.340277777781</v>
      </c>
      <c r="B2324" s="3">
        <f t="shared" si="217"/>
        <v>2014</v>
      </c>
      <c r="C2324" s="3">
        <f t="shared" si="218"/>
        <v>12</v>
      </c>
      <c r="D2324" s="3">
        <f t="shared" si="219"/>
        <v>8</v>
      </c>
      <c r="E2324" s="3">
        <f t="shared" si="220"/>
        <v>16</v>
      </c>
      <c r="F2324" s="3" t="str">
        <f t="shared" si="221"/>
        <v>201412816</v>
      </c>
      <c r="G2324">
        <f>G2323+3/245</f>
        <v>4.0122448979591834</v>
      </c>
      <c r="H2324">
        <v>0.03</v>
      </c>
      <c r="I2324">
        <v>0.76</v>
      </c>
      <c r="J2324">
        <v>1016</v>
      </c>
      <c r="K2324">
        <v>1</v>
      </c>
    </row>
    <row r="2325" spans="1:11" x14ac:dyDescent="0.25">
      <c r="A2325" s="1">
        <v>41989.34097222222</v>
      </c>
      <c r="B2325" s="3">
        <f t="shared" si="217"/>
        <v>2014</v>
      </c>
      <c r="C2325" s="3">
        <f t="shared" si="218"/>
        <v>12</v>
      </c>
      <c r="D2325" s="3">
        <f t="shared" si="219"/>
        <v>8</v>
      </c>
      <c r="E2325" s="3">
        <f t="shared" si="220"/>
        <v>16</v>
      </c>
      <c r="F2325" s="3" t="str">
        <f t="shared" si="221"/>
        <v>201412816</v>
      </c>
      <c r="G2325">
        <f t="shared" ref="G2325:G2388" si="222">G2324+3/245</f>
        <v>4.0244897959183668</v>
      </c>
      <c r="H2325">
        <v>0.03</v>
      </c>
      <c r="I2325">
        <v>0.76</v>
      </c>
      <c r="J2325">
        <v>1016</v>
      </c>
      <c r="K2325">
        <v>1</v>
      </c>
    </row>
    <row r="2326" spans="1:11" x14ac:dyDescent="0.25">
      <c r="A2326" s="1">
        <v>41989.341666666667</v>
      </c>
      <c r="B2326" s="3">
        <f t="shared" si="217"/>
        <v>2014</v>
      </c>
      <c r="C2326" s="3">
        <f t="shared" si="218"/>
        <v>12</v>
      </c>
      <c r="D2326" s="3">
        <f t="shared" si="219"/>
        <v>8</v>
      </c>
      <c r="E2326" s="3">
        <f t="shared" si="220"/>
        <v>16</v>
      </c>
      <c r="F2326" s="3" t="str">
        <f t="shared" si="221"/>
        <v>201412816</v>
      </c>
      <c r="G2326">
        <f t="shared" si="222"/>
        <v>4.0367346938775501</v>
      </c>
      <c r="H2326">
        <v>0.03</v>
      </c>
      <c r="I2326">
        <v>0.76</v>
      </c>
      <c r="J2326">
        <v>1016</v>
      </c>
      <c r="K2326">
        <v>1</v>
      </c>
    </row>
    <row r="2327" spans="1:11" x14ac:dyDescent="0.25">
      <c r="A2327" s="1">
        <v>41989.342361111114</v>
      </c>
      <c r="B2327" s="3">
        <f t="shared" si="217"/>
        <v>2014</v>
      </c>
      <c r="C2327" s="3">
        <f t="shared" si="218"/>
        <v>12</v>
      </c>
      <c r="D2327" s="3">
        <f t="shared" si="219"/>
        <v>8</v>
      </c>
      <c r="E2327" s="3">
        <f t="shared" si="220"/>
        <v>16</v>
      </c>
      <c r="F2327" s="3" t="str">
        <f t="shared" si="221"/>
        <v>201412816</v>
      </c>
      <c r="G2327">
        <f t="shared" si="222"/>
        <v>4.0489795918367335</v>
      </c>
      <c r="H2327">
        <v>0.03</v>
      </c>
      <c r="I2327">
        <v>0.76</v>
      </c>
      <c r="J2327">
        <v>1016</v>
      </c>
      <c r="K2327">
        <v>1</v>
      </c>
    </row>
    <row r="2328" spans="1:11" x14ac:dyDescent="0.25">
      <c r="A2328" s="1">
        <v>41989.343055555553</v>
      </c>
      <c r="B2328" s="3">
        <f t="shared" si="217"/>
        <v>2014</v>
      </c>
      <c r="C2328" s="3">
        <f t="shared" si="218"/>
        <v>12</v>
      </c>
      <c r="D2328" s="3">
        <f t="shared" si="219"/>
        <v>8</v>
      </c>
      <c r="E2328" s="3">
        <f t="shared" si="220"/>
        <v>16</v>
      </c>
      <c r="F2328" s="3" t="str">
        <f t="shared" si="221"/>
        <v>201412816</v>
      </c>
      <c r="G2328">
        <f t="shared" si="222"/>
        <v>4.0612244897959169</v>
      </c>
      <c r="H2328">
        <v>0.03</v>
      </c>
      <c r="I2328">
        <v>0.76</v>
      </c>
      <c r="J2328">
        <v>1016</v>
      </c>
      <c r="K2328">
        <v>1</v>
      </c>
    </row>
    <row r="2329" spans="1:11" x14ac:dyDescent="0.25">
      <c r="A2329" s="1">
        <v>41989.34375</v>
      </c>
      <c r="B2329" s="3">
        <f t="shared" si="217"/>
        <v>2014</v>
      </c>
      <c r="C2329" s="3">
        <f t="shared" si="218"/>
        <v>12</v>
      </c>
      <c r="D2329" s="3">
        <f t="shared" si="219"/>
        <v>8</v>
      </c>
      <c r="E2329" s="3">
        <f t="shared" si="220"/>
        <v>16</v>
      </c>
      <c r="F2329" s="3" t="str">
        <f t="shared" si="221"/>
        <v>201412816</v>
      </c>
      <c r="G2329">
        <f t="shared" si="222"/>
        <v>4.0734693877551003</v>
      </c>
      <c r="H2329">
        <v>0.03</v>
      </c>
      <c r="I2329">
        <v>0.76</v>
      </c>
      <c r="J2329">
        <v>1016</v>
      </c>
      <c r="K2329">
        <v>1</v>
      </c>
    </row>
    <row r="2330" spans="1:11" x14ac:dyDescent="0.25">
      <c r="A2330" s="1">
        <v>41989.344444444447</v>
      </c>
      <c r="B2330" s="3">
        <f t="shared" si="217"/>
        <v>2014</v>
      </c>
      <c r="C2330" s="3">
        <f t="shared" si="218"/>
        <v>12</v>
      </c>
      <c r="D2330" s="3">
        <f t="shared" si="219"/>
        <v>8</v>
      </c>
      <c r="E2330" s="3">
        <f t="shared" si="220"/>
        <v>16</v>
      </c>
      <c r="F2330" s="3" t="str">
        <f t="shared" si="221"/>
        <v>201412816</v>
      </c>
      <c r="G2330">
        <f t="shared" si="222"/>
        <v>4.0857142857142836</v>
      </c>
      <c r="H2330">
        <v>0.03</v>
      </c>
      <c r="I2330">
        <v>0.76</v>
      </c>
      <c r="J2330">
        <v>1016</v>
      </c>
      <c r="K2330">
        <v>1</v>
      </c>
    </row>
    <row r="2331" spans="1:11" x14ac:dyDescent="0.25">
      <c r="A2331" s="1">
        <v>41989.345138888886</v>
      </c>
      <c r="B2331" s="3">
        <f t="shared" si="217"/>
        <v>2014</v>
      </c>
      <c r="C2331" s="3">
        <f t="shared" si="218"/>
        <v>12</v>
      </c>
      <c r="D2331" s="3">
        <f t="shared" si="219"/>
        <v>8</v>
      </c>
      <c r="E2331" s="3">
        <f t="shared" si="220"/>
        <v>16</v>
      </c>
      <c r="F2331" s="3" t="str">
        <f t="shared" si="221"/>
        <v>201412816</v>
      </c>
      <c r="G2331">
        <f t="shared" si="222"/>
        <v>4.097959183673467</v>
      </c>
      <c r="H2331">
        <v>0.03</v>
      </c>
      <c r="I2331">
        <v>0.76</v>
      </c>
      <c r="J2331">
        <v>1016</v>
      </c>
      <c r="K2331">
        <v>1</v>
      </c>
    </row>
    <row r="2332" spans="1:11" x14ac:dyDescent="0.25">
      <c r="A2332" s="1">
        <v>41989.345833333333</v>
      </c>
      <c r="B2332" s="3">
        <f t="shared" si="217"/>
        <v>2014</v>
      </c>
      <c r="C2332" s="3">
        <f t="shared" si="218"/>
        <v>12</v>
      </c>
      <c r="D2332" s="3">
        <f t="shared" si="219"/>
        <v>8</v>
      </c>
      <c r="E2332" s="3">
        <f t="shared" si="220"/>
        <v>16</v>
      </c>
      <c r="F2332" s="3" t="str">
        <f t="shared" si="221"/>
        <v>201412816</v>
      </c>
      <c r="G2332">
        <f t="shared" si="222"/>
        <v>4.1102040816326504</v>
      </c>
      <c r="H2332">
        <v>0.03</v>
      </c>
      <c r="I2332">
        <v>0.76</v>
      </c>
      <c r="J2332">
        <v>1016</v>
      </c>
      <c r="K2332">
        <v>1</v>
      </c>
    </row>
    <row r="2333" spans="1:11" x14ac:dyDescent="0.25">
      <c r="A2333" s="1">
        <v>41989.34652777778</v>
      </c>
      <c r="B2333" s="3">
        <f t="shared" si="217"/>
        <v>2014</v>
      </c>
      <c r="C2333" s="3">
        <f t="shared" si="218"/>
        <v>12</v>
      </c>
      <c r="D2333" s="3">
        <f t="shared" si="219"/>
        <v>8</v>
      </c>
      <c r="E2333" s="3">
        <f t="shared" si="220"/>
        <v>16</v>
      </c>
      <c r="F2333" s="3" t="str">
        <f t="shared" si="221"/>
        <v>201412816</v>
      </c>
      <c r="G2333">
        <f t="shared" si="222"/>
        <v>4.1224489795918338</v>
      </c>
      <c r="H2333">
        <v>0.03</v>
      </c>
      <c r="I2333">
        <v>0.76</v>
      </c>
      <c r="J2333">
        <v>1016</v>
      </c>
      <c r="K2333">
        <v>1</v>
      </c>
    </row>
    <row r="2334" spans="1:11" x14ac:dyDescent="0.25">
      <c r="A2334" s="1">
        <v>41989.347222222219</v>
      </c>
      <c r="B2334" s="3">
        <f t="shared" si="217"/>
        <v>2014</v>
      </c>
      <c r="C2334" s="3">
        <f t="shared" si="218"/>
        <v>12</v>
      </c>
      <c r="D2334" s="3">
        <f t="shared" si="219"/>
        <v>8</v>
      </c>
      <c r="E2334" s="3">
        <f t="shared" si="220"/>
        <v>16</v>
      </c>
      <c r="F2334" s="3" t="str">
        <f t="shared" si="221"/>
        <v>201412816</v>
      </c>
      <c r="G2334">
        <f t="shared" si="222"/>
        <v>4.1346938775510171</v>
      </c>
      <c r="H2334">
        <v>0.03</v>
      </c>
      <c r="I2334">
        <v>0.76</v>
      </c>
      <c r="J2334">
        <v>1016</v>
      </c>
      <c r="K2334">
        <v>1</v>
      </c>
    </row>
    <row r="2335" spans="1:11" x14ac:dyDescent="0.25">
      <c r="A2335" s="1">
        <v>41989.347916666666</v>
      </c>
      <c r="B2335" s="3">
        <f t="shared" si="217"/>
        <v>2014</v>
      </c>
      <c r="C2335" s="3">
        <f t="shared" si="218"/>
        <v>12</v>
      </c>
      <c r="D2335" s="3">
        <f t="shared" si="219"/>
        <v>8</v>
      </c>
      <c r="E2335" s="3">
        <f t="shared" si="220"/>
        <v>16</v>
      </c>
      <c r="F2335" s="3" t="str">
        <f t="shared" si="221"/>
        <v>201412816</v>
      </c>
      <c r="G2335">
        <f t="shared" si="222"/>
        <v>4.1469387755102005</v>
      </c>
      <c r="H2335">
        <v>0.03</v>
      </c>
      <c r="I2335">
        <v>0.76</v>
      </c>
      <c r="J2335">
        <v>1016</v>
      </c>
      <c r="K2335">
        <v>1</v>
      </c>
    </row>
    <row r="2336" spans="1:11" x14ac:dyDescent="0.25">
      <c r="A2336" s="1">
        <v>41989.348611111112</v>
      </c>
      <c r="B2336" s="3">
        <f t="shared" si="217"/>
        <v>2014</v>
      </c>
      <c r="C2336" s="3">
        <f t="shared" si="218"/>
        <v>12</v>
      </c>
      <c r="D2336" s="3">
        <f t="shared" si="219"/>
        <v>8</v>
      </c>
      <c r="E2336" s="3">
        <f t="shared" si="220"/>
        <v>16</v>
      </c>
      <c r="F2336" s="3" t="str">
        <f t="shared" si="221"/>
        <v>201412816</v>
      </c>
      <c r="G2336">
        <f t="shared" si="222"/>
        <v>4.1591836734693839</v>
      </c>
      <c r="H2336">
        <v>0.03</v>
      </c>
      <c r="I2336">
        <v>0.76</v>
      </c>
      <c r="J2336">
        <v>1016</v>
      </c>
      <c r="K2336">
        <v>1</v>
      </c>
    </row>
    <row r="2337" spans="1:11" x14ac:dyDescent="0.25">
      <c r="A2337" s="1">
        <v>41989.349305555559</v>
      </c>
      <c r="B2337" s="3">
        <f t="shared" si="217"/>
        <v>2014</v>
      </c>
      <c r="C2337" s="3">
        <f t="shared" si="218"/>
        <v>12</v>
      </c>
      <c r="D2337" s="3">
        <f t="shared" si="219"/>
        <v>8</v>
      </c>
      <c r="E2337" s="3">
        <f t="shared" si="220"/>
        <v>16</v>
      </c>
      <c r="F2337" s="3" t="str">
        <f t="shared" si="221"/>
        <v>201412816</v>
      </c>
      <c r="G2337">
        <f t="shared" si="222"/>
        <v>4.1714285714285673</v>
      </c>
      <c r="H2337">
        <v>0.03</v>
      </c>
      <c r="I2337">
        <v>0.76</v>
      </c>
      <c r="J2337">
        <v>1016</v>
      </c>
      <c r="K2337">
        <v>1</v>
      </c>
    </row>
    <row r="2338" spans="1:11" x14ac:dyDescent="0.25">
      <c r="A2338" s="1">
        <v>41989.35</v>
      </c>
      <c r="B2338" s="3">
        <f t="shared" si="217"/>
        <v>2014</v>
      </c>
      <c r="C2338" s="3">
        <f t="shared" si="218"/>
        <v>12</v>
      </c>
      <c r="D2338" s="3">
        <f t="shared" si="219"/>
        <v>8</v>
      </c>
      <c r="E2338" s="3">
        <f t="shared" si="220"/>
        <v>16</v>
      </c>
      <c r="F2338" s="3" t="str">
        <f t="shared" si="221"/>
        <v>201412816</v>
      </c>
      <c r="G2338">
        <f t="shared" si="222"/>
        <v>4.1836734693877506</v>
      </c>
      <c r="H2338">
        <v>0.03</v>
      </c>
      <c r="I2338">
        <v>0.76</v>
      </c>
      <c r="J2338">
        <v>1016</v>
      </c>
      <c r="K2338">
        <v>1</v>
      </c>
    </row>
    <row r="2339" spans="1:11" x14ac:dyDescent="0.25">
      <c r="A2339" s="1">
        <v>41989.350694444445</v>
      </c>
      <c r="B2339" s="3">
        <f t="shared" si="217"/>
        <v>2014</v>
      </c>
      <c r="C2339" s="3">
        <f t="shared" si="218"/>
        <v>12</v>
      </c>
      <c r="D2339" s="3">
        <f t="shared" si="219"/>
        <v>8</v>
      </c>
      <c r="E2339" s="3">
        <f t="shared" si="220"/>
        <v>16</v>
      </c>
      <c r="F2339" s="3" t="str">
        <f t="shared" si="221"/>
        <v>201412816</v>
      </c>
      <c r="G2339">
        <f t="shared" si="222"/>
        <v>4.195918367346934</v>
      </c>
      <c r="H2339">
        <v>0.03</v>
      </c>
      <c r="I2339">
        <v>0.76</v>
      </c>
      <c r="J2339">
        <v>1016</v>
      </c>
      <c r="K2339">
        <v>1</v>
      </c>
    </row>
    <row r="2340" spans="1:11" x14ac:dyDescent="0.25">
      <c r="A2340" s="1">
        <v>41989.351388888892</v>
      </c>
      <c r="B2340" s="3">
        <f t="shared" si="217"/>
        <v>2014</v>
      </c>
      <c r="C2340" s="3">
        <f t="shared" si="218"/>
        <v>12</v>
      </c>
      <c r="D2340" s="3">
        <f t="shared" si="219"/>
        <v>8</v>
      </c>
      <c r="E2340" s="3">
        <f t="shared" si="220"/>
        <v>16</v>
      </c>
      <c r="F2340" s="3" t="str">
        <f t="shared" si="221"/>
        <v>201412816</v>
      </c>
      <c r="G2340">
        <f t="shared" si="222"/>
        <v>4.2081632653061174</v>
      </c>
      <c r="H2340">
        <v>0.03</v>
      </c>
      <c r="I2340">
        <v>0.76</v>
      </c>
      <c r="J2340">
        <v>1016</v>
      </c>
      <c r="K2340">
        <v>1</v>
      </c>
    </row>
    <row r="2341" spans="1:11" x14ac:dyDescent="0.25">
      <c r="A2341" s="1">
        <v>41989.352083333331</v>
      </c>
      <c r="B2341" s="3">
        <f t="shared" si="217"/>
        <v>2014</v>
      </c>
      <c r="C2341" s="3">
        <f t="shared" si="218"/>
        <v>12</v>
      </c>
      <c r="D2341" s="3">
        <f t="shared" si="219"/>
        <v>8</v>
      </c>
      <c r="E2341" s="3">
        <f t="shared" si="220"/>
        <v>16</v>
      </c>
      <c r="F2341" s="3" t="str">
        <f t="shared" si="221"/>
        <v>201412816</v>
      </c>
      <c r="G2341">
        <f t="shared" si="222"/>
        <v>4.2204081632653008</v>
      </c>
      <c r="H2341">
        <v>0.03</v>
      </c>
      <c r="I2341">
        <v>0.76</v>
      </c>
      <c r="J2341">
        <v>1016</v>
      </c>
      <c r="K2341">
        <v>1</v>
      </c>
    </row>
    <row r="2342" spans="1:11" x14ac:dyDescent="0.25">
      <c r="A2342" s="1">
        <v>41989.352777777778</v>
      </c>
      <c r="B2342" s="3">
        <f t="shared" si="217"/>
        <v>2014</v>
      </c>
      <c r="C2342" s="3">
        <f t="shared" si="218"/>
        <v>12</v>
      </c>
      <c r="D2342" s="3">
        <f t="shared" si="219"/>
        <v>8</v>
      </c>
      <c r="E2342" s="3">
        <f t="shared" si="220"/>
        <v>16</v>
      </c>
      <c r="F2342" s="3" t="str">
        <f t="shared" si="221"/>
        <v>201412816</v>
      </c>
      <c r="G2342">
        <f t="shared" si="222"/>
        <v>4.2326530612244841</v>
      </c>
      <c r="H2342">
        <v>0.03</v>
      </c>
      <c r="I2342">
        <v>0.76</v>
      </c>
      <c r="J2342">
        <v>1016</v>
      </c>
      <c r="K2342">
        <v>1</v>
      </c>
    </row>
    <row r="2343" spans="1:11" x14ac:dyDescent="0.25">
      <c r="A2343" s="1">
        <v>41989.353472222225</v>
      </c>
      <c r="B2343" s="3">
        <f t="shared" si="217"/>
        <v>2014</v>
      </c>
      <c r="C2343" s="3">
        <f t="shared" si="218"/>
        <v>12</v>
      </c>
      <c r="D2343" s="3">
        <f t="shared" si="219"/>
        <v>8</v>
      </c>
      <c r="E2343" s="3">
        <f t="shared" si="220"/>
        <v>16</v>
      </c>
      <c r="F2343" s="3" t="str">
        <f t="shared" si="221"/>
        <v>201412816</v>
      </c>
      <c r="G2343">
        <f t="shared" si="222"/>
        <v>4.2448979591836675</v>
      </c>
      <c r="H2343">
        <v>0.03</v>
      </c>
      <c r="I2343">
        <v>0.76</v>
      </c>
      <c r="J2343">
        <v>1016</v>
      </c>
      <c r="K2343">
        <v>1</v>
      </c>
    </row>
    <row r="2344" spans="1:11" x14ac:dyDescent="0.25">
      <c r="A2344" s="1">
        <v>41989.354166666664</v>
      </c>
      <c r="B2344" s="3">
        <f t="shared" si="217"/>
        <v>2014</v>
      </c>
      <c r="C2344" s="3">
        <f t="shared" si="218"/>
        <v>12</v>
      </c>
      <c r="D2344" s="3">
        <f t="shared" si="219"/>
        <v>8</v>
      </c>
      <c r="E2344" s="3">
        <f t="shared" si="220"/>
        <v>16</v>
      </c>
      <c r="F2344" s="3" t="str">
        <f t="shared" si="221"/>
        <v>201412816</v>
      </c>
      <c r="G2344">
        <f t="shared" si="222"/>
        <v>4.2571428571428509</v>
      </c>
      <c r="H2344">
        <v>0.03</v>
      </c>
      <c r="I2344">
        <v>0.76</v>
      </c>
      <c r="J2344">
        <v>1016</v>
      </c>
      <c r="K2344">
        <v>1</v>
      </c>
    </row>
    <row r="2345" spans="1:11" x14ac:dyDescent="0.25">
      <c r="A2345" s="1">
        <v>41989.354861111111</v>
      </c>
      <c r="B2345" s="3">
        <f t="shared" si="217"/>
        <v>2014</v>
      </c>
      <c r="C2345" s="3">
        <f t="shared" si="218"/>
        <v>12</v>
      </c>
      <c r="D2345" s="3">
        <f t="shared" si="219"/>
        <v>8</v>
      </c>
      <c r="E2345" s="3">
        <f t="shared" si="220"/>
        <v>16</v>
      </c>
      <c r="F2345" s="3" t="str">
        <f t="shared" si="221"/>
        <v>201412816</v>
      </c>
      <c r="G2345">
        <f t="shared" si="222"/>
        <v>4.2693877551020343</v>
      </c>
      <c r="H2345">
        <v>0.03</v>
      </c>
      <c r="I2345">
        <v>0.76</v>
      </c>
      <c r="J2345">
        <v>1016</v>
      </c>
      <c r="K2345">
        <v>1</v>
      </c>
    </row>
    <row r="2346" spans="1:11" x14ac:dyDescent="0.25">
      <c r="A2346" s="1">
        <v>41989.355555555558</v>
      </c>
      <c r="B2346" s="3">
        <f t="shared" si="217"/>
        <v>2014</v>
      </c>
      <c r="C2346" s="3">
        <f t="shared" si="218"/>
        <v>12</v>
      </c>
      <c r="D2346" s="3">
        <f t="shared" si="219"/>
        <v>8</v>
      </c>
      <c r="E2346" s="3">
        <f t="shared" si="220"/>
        <v>16</v>
      </c>
      <c r="F2346" s="3" t="str">
        <f t="shared" si="221"/>
        <v>201412816</v>
      </c>
      <c r="G2346">
        <f t="shared" si="222"/>
        <v>4.2816326530612177</v>
      </c>
      <c r="H2346">
        <v>0.03</v>
      </c>
      <c r="I2346">
        <v>0.76</v>
      </c>
      <c r="J2346">
        <v>1016</v>
      </c>
      <c r="K2346">
        <v>1</v>
      </c>
    </row>
    <row r="2347" spans="1:11" x14ac:dyDescent="0.25">
      <c r="A2347" s="1">
        <v>41989.356249999997</v>
      </c>
      <c r="B2347" s="3">
        <f t="shared" si="217"/>
        <v>2014</v>
      </c>
      <c r="C2347" s="3">
        <f t="shared" si="218"/>
        <v>12</v>
      </c>
      <c r="D2347" s="3">
        <f t="shared" si="219"/>
        <v>8</v>
      </c>
      <c r="E2347" s="3">
        <f t="shared" si="220"/>
        <v>16</v>
      </c>
      <c r="F2347" s="3" t="str">
        <f t="shared" si="221"/>
        <v>201412816</v>
      </c>
      <c r="G2347">
        <f t="shared" si="222"/>
        <v>4.293877551020401</v>
      </c>
      <c r="H2347">
        <v>0.03</v>
      </c>
      <c r="I2347">
        <v>0.76</v>
      </c>
      <c r="J2347">
        <v>1016</v>
      </c>
      <c r="K2347">
        <v>1</v>
      </c>
    </row>
    <row r="2348" spans="1:11" x14ac:dyDescent="0.25">
      <c r="A2348" s="1">
        <v>41989.356944444444</v>
      </c>
      <c r="B2348" s="3">
        <f t="shared" si="217"/>
        <v>2014</v>
      </c>
      <c r="C2348" s="3">
        <f t="shared" si="218"/>
        <v>12</v>
      </c>
      <c r="D2348" s="3">
        <f t="shared" si="219"/>
        <v>8</v>
      </c>
      <c r="E2348" s="3">
        <f t="shared" si="220"/>
        <v>16</v>
      </c>
      <c r="F2348" s="3" t="str">
        <f t="shared" si="221"/>
        <v>201412816</v>
      </c>
      <c r="G2348">
        <f t="shared" si="222"/>
        <v>4.3061224489795844</v>
      </c>
      <c r="H2348">
        <v>0.03</v>
      </c>
      <c r="I2348">
        <v>0.76</v>
      </c>
      <c r="J2348">
        <v>1016</v>
      </c>
      <c r="K2348">
        <v>1</v>
      </c>
    </row>
    <row r="2349" spans="1:11" x14ac:dyDescent="0.25">
      <c r="A2349" s="1">
        <v>41989.357638888891</v>
      </c>
      <c r="B2349" s="3">
        <f t="shared" si="217"/>
        <v>2014</v>
      </c>
      <c r="C2349" s="3">
        <f t="shared" si="218"/>
        <v>12</v>
      </c>
      <c r="D2349" s="3">
        <f t="shared" si="219"/>
        <v>8</v>
      </c>
      <c r="E2349" s="3">
        <f t="shared" si="220"/>
        <v>16</v>
      </c>
      <c r="F2349" s="3" t="str">
        <f t="shared" si="221"/>
        <v>201412816</v>
      </c>
      <c r="G2349">
        <f t="shared" si="222"/>
        <v>4.3183673469387678</v>
      </c>
      <c r="H2349">
        <v>0.03</v>
      </c>
      <c r="I2349">
        <v>0.76</v>
      </c>
      <c r="J2349">
        <v>1016</v>
      </c>
      <c r="K2349">
        <v>1</v>
      </c>
    </row>
    <row r="2350" spans="1:11" x14ac:dyDescent="0.25">
      <c r="A2350" s="1">
        <v>41989.35833333333</v>
      </c>
      <c r="B2350" s="3">
        <f t="shared" si="217"/>
        <v>2014</v>
      </c>
      <c r="C2350" s="3">
        <f t="shared" si="218"/>
        <v>12</v>
      </c>
      <c r="D2350" s="3">
        <f t="shared" si="219"/>
        <v>8</v>
      </c>
      <c r="E2350" s="3">
        <f t="shared" si="220"/>
        <v>16</v>
      </c>
      <c r="F2350" s="3" t="str">
        <f t="shared" si="221"/>
        <v>201412816</v>
      </c>
      <c r="G2350">
        <f t="shared" si="222"/>
        <v>4.3306122448979512</v>
      </c>
      <c r="H2350">
        <v>0.03</v>
      </c>
      <c r="I2350">
        <v>0.76</v>
      </c>
      <c r="J2350">
        <v>1016</v>
      </c>
      <c r="K2350">
        <v>1</v>
      </c>
    </row>
    <row r="2351" spans="1:11" x14ac:dyDescent="0.25">
      <c r="A2351" s="1">
        <v>41989.359027777777</v>
      </c>
      <c r="B2351" s="3">
        <f t="shared" si="217"/>
        <v>2014</v>
      </c>
      <c r="C2351" s="3">
        <f t="shared" si="218"/>
        <v>12</v>
      </c>
      <c r="D2351" s="3">
        <f t="shared" si="219"/>
        <v>8</v>
      </c>
      <c r="E2351" s="3">
        <f t="shared" si="220"/>
        <v>16</v>
      </c>
      <c r="F2351" s="3" t="str">
        <f t="shared" si="221"/>
        <v>201412816</v>
      </c>
      <c r="G2351">
        <f t="shared" si="222"/>
        <v>4.3428571428571345</v>
      </c>
      <c r="H2351">
        <v>0.03</v>
      </c>
      <c r="I2351">
        <v>0.76</v>
      </c>
      <c r="J2351">
        <v>1016</v>
      </c>
      <c r="K2351">
        <v>1</v>
      </c>
    </row>
    <row r="2352" spans="1:11" x14ac:dyDescent="0.25">
      <c r="A2352" s="1">
        <v>41989.359722222223</v>
      </c>
      <c r="B2352" s="3">
        <f t="shared" si="217"/>
        <v>2014</v>
      </c>
      <c r="C2352" s="3">
        <f t="shared" si="218"/>
        <v>12</v>
      </c>
      <c r="D2352" s="3">
        <f t="shared" si="219"/>
        <v>8</v>
      </c>
      <c r="E2352" s="3">
        <f t="shared" si="220"/>
        <v>16</v>
      </c>
      <c r="F2352" s="3" t="str">
        <f t="shared" si="221"/>
        <v>201412816</v>
      </c>
      <c r="G2352">
        <f t="shared" si="222"/>
        <v>4.3551020408163179</v>
      </c>
      <c r="H2352">
        <v>0.03</v>
      </c>
      <c r="I2352">
        <v>0.76</v>
      </c>
      <c r="J2352">
        <v>1016</v>
      </c>
      <c r="K2352">
        <v>1</v>
      </c>
    </row>
    <row r="2353" spans="1:11" x14ac:dyDescent="0.25">
      <c r="A2353" s="1">
        <v>41989.36041666667</v>
      </c>
      <c r="B2353" s="3">
        <f t="shared" si="217"/>
        <v>2014</v>
      </c>
      <c r="C2353" s="3">
        <f t="shared" si="218"/>
        <v>12</v>
      </c>
      <c r="D2353" s="3">
        <f t="shared" si="219"/>
        <v>8</v>
      </c>
      <c r="E2353" s="3">
        <f t="shared" si="220"/>
        <v>16</v>
      </c>
      <c r="F2353" s="3" t="str">
        <f t="shared" si="221"/>
        <v>201412816</v>
      </c>
      <c r="G2353">
        <f t="shared" si="222"/>
        <v>4.3673469387755013</v>
      </c>
      <c r="H2353">
        <v>0.03</v>
      </c>
      <c r="I2353">
        <v>0.76</v>
      </c>
      <c r="J2353">
        <v>1016</v>
      </c>
      <c r="K2353">
        <v>1</v>
      </c>
    </row>
    <row r="2354" spans="1:11" x14ac:dyDescent="0.25">
      <c r="A2354" s="1">
        <v>41989.361111111109</v>
      </c>
      <c r="B2354" s="3">
        <f t="shared" si="217"/>
        <v>2014</v>
      </c>
      <c r="C2354" s="3">
        <f t="shared" si="218"/>
        <v>12</v>
      </c>
      <c r="D2354" s="3">
        <f t="shared" si="219"/>
        <v>8</v>
      </c>
      <c r="E2354" s="3">
        <f t="shared" si="220"/>
        <v>16</v>
      </c>
      <c r="F2354" s="3" t="str">
        <f t="shared" si="221"/>
        <v>201412816</v>
      </c>
      <c r="G2354">
        <f t="shared" si="222"/>
        <v>4.3795918367346847</v>
      </c>
      <c r="H2354">
        <v>0.03</v>
      </c>
      <c r="I2354">
        <v>0.76</v>
      </c>
      <c r="J2354">
        <v>1016</v>
      </c>
      <c r="K2354">
        <v>1</v>
      </c>
    </row>
    <row r="2355" spans="1:11" x14ac:dyDescent="0.25">
      <c r="A2355" s="1">
        <v>41989.361805555556</v>
      </c>
      <c r="B2355" s="3">
        <f t="shared" si="217"/>
        <v>2014</v>
      </c>
      <c r="C2355" s="3">
        <f t="shared" si="218"/>
        <v>12</v>
      </c>
      <c r="D2355" s="3">
        <f t="shared" si="219"/>
        <v>8</v>
      </c>
      <c r="E2355" s="3">
        <f t="shared" si="220"/>
        <v>16</v>
      </c>
      <c r="F2355" s="3" t="str">
        <f t="shared" si="221"/>
        <v>201412816</v>
      </c>
      <c r="G2355">
        <f t="shared" si="222"/>
        <v>4.391836734693868</v>
      </c>
      <c r="H2355">
        <v>0.03</v>
      </c>
      <c r="I2355">
        <v>0.76</v>
      </c>
      <c r="J2355">
        <v>1016</v>
      </c>
      <c r="K2355">
        <v>1</v>
      </c>
    </row>
    <row r="2356" spans="1:11" x14ac:dyDescent="0.25">
      <c r="A2356" s="1">
        <v>41989.362500000003</v>
      </c>
      <c r="B2356" s="3">
        <f t="shared" si="217"/>
        <v>2014</v>
      </c>
      <c r="C2356" s="3">
        <f t="shared" si="218"/>
        <v>12</v>
      </c>
      <c r="D2356" s="3">
        <f t="shared" si="219"/>
        <v>8</v>
      </c>
      <c r="E2356" s="3">
        <f t="shared" si="220"/>
        <v>16</v>
      </c>
      <c r="F2356" s="3" t="str">
        <f t="shared" si="221"/>
        <v>201412816</v>
      </c>
      <c r="G2356">
        <f t="shared" si="222"/>
        <v>4.4040816326530514</v>
      </c>
      <c r="H2356">
        <v>0.03</v>
      </c>
      <c r="I2356">
        <v>0.76</v>
      </c>
      <c r="J2356">
        <v>1016</v>
      </c>
      <c r="K2356">
        <v>1</v>
      </c>
    </row>
    <row r="2357" spans="1:11" x14ac:dyDescent="0.25">
      <c r="A2357" s="1">
        <v>41989.363194444442</v>
      </c>
      <c r="B2357" s="3">
        <f t="shared" si="217"/>
        <v>2014</v>
      </c>
      <c r="C2357" s="3">
        <f t="shared" si="218"/>
        <v>12</v>
      </c>
      <c r="D2357" s="3">
        <f t="shared" si="219"/>
        <v>8</v>
      </c>
      <c r="E2357" s="3">
        <f t="shared" si="220"/>
        <v>16</v>
      </c>
      <c r="F2357" s="3" t="str">
        <f t="shared" si="221"/>
        <v>201412816</v>
      </c>
      <c r="G2357">
        <f t="shared" si="222"/>
        <v>4.4163265306122348</v>
      </c>
      <c r="H2357">
        <v>0.03</v>
      </c>
      <c r="I2357">
        <v>0.76</v>
      </c>
      <c r="J2357">
        <v>1016</v>
      </c>
      <c r="K2357">
        <v>1</v>
      </c>
    </row>
    <row r="2358" spans="1:11" x14ac:dyDescent="0.25">
      <c r="A2358" s="1">
        <v>41989.363888888889</v>
      </c>
      <c r="B2358" s="3">
        <f t="shared" si="217"/>
        <v>2014</v>
      </c>
      <c r="C2358" s="3">
        <f t="shared" si="218"/>
        <v>12</v>
      </c>
      <c r="D2358" s="3">
        <f t="shared" si="219"/>
        <v>8</v>
      </c>
      <c r="E2358" s="3">
        <f t="shared" si="220"/>
        <v>16</v>
      </c>
      <c r="F2358" s="3" t="str">
        <f t="shared" si="221"/>
        <v>201412816</v>
      </c>
      <c r="G2358">
        <f t="shared" si="222"/>
        <v>4.4285714285714182</v>
      </c>
      <c r="H2358">
        <v>0.03</v>
      </c>
      <c r="I2358">
        <v>0.76</v>
      </c>
      <c r="J2358">
        <v>1016</v>
      </c>
      <c r="K2358">
        <v>1</v>
      </c>
    </row>
    <row r="2359" spans="1:11" x14ac:dyDescent="0.25">
      <c r="A2359" s="1">
        <v>41989.364583333336</v>
      </c>
      <c r="B2359" s="3">
        <f t="shared" si="217"/>
        <v>2014</v>
      </c>
      <c r="C2359" s="3">
        <f t="shared" si="218"/>
        <v>12</v>
      </c>
      <c r="D2359" s="3">
        <f t="shared" si="219"/>
        <v>8</v>
      </c>
      <c r="E2359" s="3">
        <f t="shared" si="220"/>
        <v>16</v>
      </c>
      <c r="F2359" s="3" t="str">
        <f t="shared" si="221"/>
        <v>201412816</v>
      </c>
      <c r="G2359">
        <f t="shared" si="222"/>
        <v>4.4408163265306015</v>
      </c>
      <c r="H2359">
        <v>0.03</v>
      </c>
      <c r="I2359">
        <v>0.76</v>
      </c>
      <c r="J2359">
        <v>1016</v>
      </c>
      <c r="K2359">
        <v>1</v>
      </c>
    </row>
    <row r="2360" spans="1:11" x14ac:dyDescent="0.25">
      <c r="A2360" s="1">
        <v>41989.365277777775</v>
      </c>
      <c r="B2360" s="3">
        <f t="shared" si="217"/>
        <v>2014</v>
      </c>
      <c r="C2360" s="3">
        <f t="shared" si="218"/>
        <v>12</v>
      </c>
      <c r="D2360" s="3">
        <f t="shared" si="219"/>
        <v>8</v>
      </c>
      <c r="E2360" s="3">
        <f t="shared" si="220"/>
        <v>16</v>
      </c>
      <c r="F2360" s="3" t="str">
        <f t="shared" si="221"/>
        <v>201412816</v>
      </c>
      <c r="G2360">
        <f t="shared" si="222"/>
        <v>4.4530612244897849</v>
      </c>
      <c r="H2360">
        <v>0.03</v>
      </c>
      <c r="I2360">
        <v>0.76</v>
      </c>
      <c r="J2360">
        <v>1016</v>
      </c>
      <c r="K2360">
        <v>1</v>
      </c>
    </row>
    <row r="2361" spans="1:11" x14ac:dyDescent="0.25">
      <c r="A2361" s="1">
        <v>41989.365972222222</v>
      </c>
      <c r="B2361" s="3">
        <f t="shared" si="217"/>
        <v>2014</v>
      </c>
      <c r="C2361" s="3">
        <f t="shared" si="218"/>
        <v>12</v>
      </c>
      <c r="D2361" s="3">
        <f t="shared" si="219"/>
        <v>8</v>
      </c>
      <c r="E2361" s="3">
        <f t="shared" si="220"/>
        <v>16</v>
      </c>
      <c r="F2361" s="3" t="str">
        <f t="shared" si="221"/>
        <v>201412816</v>
      </c>
      <c r="G2361">
        <f t="shared" si="222"/>
        <v>4.4653061224489683</v>
      </c>
      <c r="H2361">
        <v>0.03</v>
      </c>
      <c r="I2361">
        <v>0.76</v>
      </c>
      <c r="J2361">
        <v>1016</v>
      </c>
      <c r="K2361">
        <v>1</v>
      </c>
    </row>
    <row r="2362" spans="1:11" x14ac:dyDescent="0.25">
      <c r="A2362" s="1">
        <v>41989.366666666669</v>
      </c>
      <c r="B2362" s="3">
        <f t="shared" si="217"/>
        <v>2014</v>
      </c>
      <c r="C2362" s="3">
        <f t="shared" si="218"/>
        <v>12</v>
      </c>
      <c r="D2362" s="3">
        <f t="shared" si="219"/>
        <v>8</v>
      </c>
      <c r="E2362" s="3">
        <f t="shared" si="220"/>
        <v>16</v>
      </c>
      <c r="F2362" s="3" t="str">
        <f t="shared" si="221"/>
        <v>201412816</v>
      </c>
      <c r="G2362">
        <f t="shared" si="222"/>
        <v>4.4775510204081517</v>
      </c>
      <c r="H2362">
        <v>0.03</v>
      </c>
      <c r="I2362">
        <v>0.76</v>
      </c>
      <c r="J2362">
        <v>1016</v>
      </c>
      <c r="K2362">
        <v>1</v>
      </c>
    </row>
    <row r="2363" spans="1:11" x14ac:dyDescent="0.25">
      <c r="A2363" s="1">
        <v>41989.367361111108</v>
      </c>
      <c r="B2363" s="3">
        <f t="shared" si="217"/>
        <v>2014</v>
      </c>
      <c r="C2363" s="3">
        <f t="shared" si="218"/>
        <v>12</v>
      </c>
      <c r="D2363" s="3">
        <f t="shared" si="219"/>
        <v>8</v>
      </c>
      <c r="E2363" s="3">
        <f t="shared" si="220"/>
        <v>16</v>
      </c>
      <c r="F2363" s="3" t="str">
        <f t="shared" si="221"/>
        <v>201412816</v>
      </c>
      <c r="G2363">
        <f t="shared" si="222"/>
        <v>4.489795918367335</v>
      </c>
      <c r="H2363">
        <v>0.03</v>
      </c>
      <c r="I2363">
        <v>0.76</v>
      </c>
      <c r="J2363">
        <v>1016</v>
      </c>
      <c r="K2363">
        <v>1</v>
      </c>
    </row>
    <row r="2364" spans="1:11" x14ac:dyDescent="0.25">
      <c r="A2364" s="1">
        <v>41989.368055555555</v>
      </c>
      <c r="B2364" s="3">
        <f t="shared" si="217"/>
        <v>2014</v>
      </c>
      <c r="C2364" s="3">
        <f t="shared" si="218"/>
        <v>12</v>
      </c>
      <c r="D2364" s="3">
        <f t="shared" si="219"/>
        <v>8</v>
      </c>
      <c r="E2364" s="3">
        <f t="shared" si="220"/>
        <v>16</v>
      </c>
      <c r="F2364" s="3" t="str">
        <f t="shared" si="221"/>
        <v>201412816</v>
      </c>
      <c r="G2364">
        <f t="shared" si="222"/>
        <v>4.5020408163265184</v>
      </c>
      <c r="H2364">
        <v>0.03</v>
      </c>
      <c r="I2364">
        <v>0.76</v>
      </c>
      <c r="J2364">
        <v>1016</v>
      </c>
      <c r="K2364">
        <v>1</v>
      </c>
    </row>
    <row r="2365" spans="1:11" x14ac:dyDescent="0.25">
      <c r="A2365" s="1">
        <v>41989.368750000001</v>
      </c>
      <c r="B2365" s="3">
        <f t="shared" si="217"/>
        <v>2014</v>
      </c>
      <c r="C2365" s="3">
        <f t="shared" si="218"/>
        <v>12</v>
      </c>
      <c r="D2365" s="3">
        <f t="shared" si="219"/>
        <v>8</v>
      </c>
      <c r="E2365" s="3">
        <f t="shared" si="220"/>
        <v>16</v>
      </c>
      <c r="F2365" s="3" t="str">
        <f t="shared" si="221"/>
        <v>201412816</v>
      </c>
      <c r="G2365">
        <f t="shared" si="222"/>
        <v>4.5142857142857018</v>
      </c>
      <c r="H2365">
        <v>0.03</v>
      </c>
      <c r="I2365">
        <v>0.76</v>
      </c>
      <c r="J2365">
        <v>1016</v>
      </c>
      <c r="K2365">
        <v>1</v>
      </c>
    </row>
    <row r="2366" spans="1:11" x14ac:dyDescent="0.25">
      <c r="A2366" s="1">
        <v>41989.369444444441</v>
      </c>
      <c r="B2366" s="3">
        <f t="shared" si="217"/>
        <v>2014</v>
      </c>
      <c r="C2366" s="3">
        <f t="shared" si="218"/>
        <v>12</v>
      </c>
      <c r="D2366" s="3">
        <f t="shared" si="219"/>
        <v>8</v>
      </c>
      <c r="E2366" s="3">
        <f t="shared" si="220"/>
        <v>16</v>
      </c>
      <c r="F2366" s="3" t="str">
        <f t="shared" si="221"/>
        <v>201412816</v>
      </c>
      <c r="G2366">
        <f t="shared" si="222"/>
        <v>4.5265306122448852</v>
      </c>
      <c r="H2366">
        <v>0.03</v>
      </c>
      <c r="I2366">
        <v>0.76</v>
      </c>
      <c r="J2366">
        <v>1016</v>
      </c>
      <c r="K2366">
        <v>1</v>
      </c>
    </row>
    <row r="2367" spans="1:11" x14ac:dyDescent="0.25">
      <c r="A2367" s="1">
        <v>41989.370138888888</v>
      </c>
      <c r="B2367" s="3">
        <f t="shared" si="217"/>
        <v>2014</v>
      </c>
      <c r="C2367" s="3">
        <f t="shared" si="218"/>
        <v>12</v>
      </c>
      <c r="D2367" s="3">
        <f t="shared" si="219"/>
        <v>8</v>
      </c>
      <c r="E2367" s="3">
        <f t="shared" si="220"/>
        <v>16</v>
      </c>
      <c r="F2367" s="3" t="str">
        <f t="shared" si="221"/>
        <v>201412816</v>
      </c>
      <c r="G2367">
        <f t="shared" si="222"/>
        <v>4.5387755102040686</v>
      </c>
      <c r="H2367">
        <v>0.03</v>
      </c>
      <c r="I2367">
        <v>0.76</v>
      </c>
      <c r="J2367">
        <v>1016</v>
      </c>
      <c r="K2367">
        <v>1</v>
      </c>
    </row>
    <row r="2368" spans="1:11" x14ac:dyDescent="0.25">
      <c r="A2368" s="1">
        <v>41989.370833333334</v>
      </c>
      <c r="B2368" s="3">
        <f t="shared" si="217"/>
        <v>2014</v>
      </c>
      <c r="C2368" s="3">
        <f t="shared" si="218"/>
        <v>12</v>
      </c>
      <c r="D2368" s="3">
        <f t="shared" si="219"/>
        <v>8</v>
      </c>
      <c r="E2368" s="3">
        <f t="shared" si="220"/>
        <v>16</v>
      </c>
      <c r="F2368" s="3" t="str">
        <f t="shared" si="221"/>
        <v>201412816</v>
      </c>
      <c r="G2368">
        <f t="shared" si="222"/>
        <v>4.5510204081632519</v>
      </c>
      <c r="H2368">
        <v>0.03</v>
      </c>
      <c r="I2368">
        <v>0.76</v>
      </c>
      <c r="J2368">
        <v>1016</v>
      </c>
      <c r="K2368">
        <v>1</v>
      </c>
    </row>
    <row r="2369" spans="1:11" x14ac:dyDescent="0.25">
      <c r="A2369" s="1">
        <v>41989.371527777781</v>
      </c>
      <c r="B2369" s="3">
        <f t="shared" si="217"/>
        <v>2014</v>
      </c>
      <c r="C2369" s="3">
        <f t="shared" si="218"/>
        <v>12</v>
      </c>
      <c r="D2369" s="3">
        <f t="shared" si="219"/>
        <v>8</v>
      </c>
      <c r="E2369" s="3">
        <f t="shared" si="220"/>
        <v>16</v>
      </c>
      <c r="F2369" s="3" t="str">
        <f t="shared" si="221"/>
        <v>201412816</v>
      </c>
      <c r="G2369">
        <f t="shared" si="222"/>
        <v>4.5632653061224353</v>
      </c>
      <c r="H2369">
        <v>0.03</v>
      </c>
      <c r="I2369">
        <v>0.76</v>
      </c>
      <c r="J2369">
        <v>1016</v>
      </c>
      <c r="K2369">
        <v>1</v>
      </c>
    </row>
    <row r="2370" spans="1:11" x14ac:dyDescent="0.25">
      <c r="A2370" s="1">
        <v>41989.37222222222</v>
      </c>
      <c r="B2370" s="3">
        <f t="shared" si="217"/>
        <v>2014</v>
      </c>
      <c r="C2370" s="3">
        <f t="shared" si="218"/>
        <v>12</v>
      </c>
      <c r="D2370" s="3">
        <f t="shared" si="219"/>
        <v>8</v>
      </c>
      <c r="E2370" s="3">
        <f t="shared" si="220"/>
        <v>16</v>
      </c>
      <c r="F2370" s="3" t="str">
        <f t="shared" si="221"/>
        <v>201412816</v>
      </c>
      <c r="G2370">
        <f t="shared" si="222"/>
        <v>4.5755102040816187</v>
      </c>
      <c r="H2370">
        <v>0.03</v>
      </c>
      <c r="I2370">
        <v>0.76</v>
      </c>
      <c r="J2370">
        <v>1016</v>
      </c>
      <c r="K2370">
        <v>1</v>
      </c>
    </row>
    <row r="2371" spans="1:11" x14ac:dyDescent="0.25">
      <c r="A2371" s="1">
        <v>41989.372916666667</v>
      </c>
      <c r="B2371" s="3">
        <f t="shared" ref="B2371:B2434" si="223">YEAR(A2371)</f>
        <v>2014</v>
      </c>
      <c r="C2371" s="3">
        <f t="shared" ref="C2371:C2434" si="224">MONTH(A2371)</f>
        <v>12</v>
      </c>
      <c r="D2371" s="3">
        <f t="shared" ref="D2371:D2434" si="225">HOUR(A2371)</f>
        <v>8</v>
      </c>
      <c r="E2371" s="3">
        <f t="shared" ref="E2371:E2434" si="226">DAY(A2371)</f>
        <v>16</v>
      </c>
      <c r="F2371" s="3" t="str">
        <f t="shared" ref="F2371:F2434" si="227">B2371&amp;C2371&amp;D2371&amp;E2371</f>
        <v>201412816</v>
      </c>
      <c r="G2371">
        <f t="shared" si="222"/>
        <v>4.5877551020408021</v>
      </c>
      <c r="H2371">
        <v>0.03</v>
      </c>
      <c r="I2371">
        <v>0.76</v>
      </c>
      <c r="J2371">
        <v>1016</v>
      </c>
      <c r="K2371">
        <v>1</v>
      </c>
    </row>
    <row r="2372" spans="1:11" x14ac:dyDescent="0.25">
      <c r="A2372" s="1">
        <v>41989.373611111114</v>
      </c>
      <c r="B2372" s="3">
        <f t="shared" si="223"/>
        <v>2014</v>
      </c>
      <c r="C2372" s="3">
        <f t="shared" si="224"/>
        <v>12</v>
      </c>
      <c r="D2372" s="3">
        <f t="shared" si="225"/>
        <v>8</v>
      </c>
      <c r="E2372" s="3">
        <f t="shared" si="226"/>
        <v>16</v>
      </c>
      <c r="F2372" s="3" t="str">
        <f t="shared" si="227"/>
        <v>201412816</v>
      </c>
      <c r="G2372">
        <f t="shared" si="222"/>
        <v>4.5999999999999854</v>
      </c>
      <c r="H2372">
        <v>0.03</v>
      </c>
      <c r="I2372">
        <v>0.76</v>
      </c>
      <c r="J2372">
        <v>1016</v>
      </c>
      <c r="K2372">
        <v>1</v>
      </c>
    </row>
    <row r="2373" spans="1:11" x14ac:dyDescent="0.25">
      <c r="A2373" s="1">
        <v>41989.374305555553</v>
      </c>
      <c r="B2373" s="3">
        <f t="shared" si="223"/>
        <v>2014</v>
      </c>
      <c r="C2373" s="3">
        <f t="shared" si="224"/>
        <v>12</v>
      </c>
      <c r="D2373" s="3">
        <f t="shared" si="225"/>
        <v>8</v>
      </c>
      <c r="E2373" s="3">
        <f t="shared" si="226"/>
        <v>16</v>
      </c>
      <c r="F2373" s="3" t="str">
        <f t="shared" si="227"/>
        <v>201412816</v>
      </c>
      <c r="G2373">
        <f t="shared" si="222"/>
        <v>4.6122448979591688</v>
      </c>
      <c r="H2373">
        <v>0.03</v>
      </c>
      <c r="I2373">
        <v>0.76</v>
      </c>
      <c r="J2373">
        <v>1016</v>
      </c>
      <c r="K2373">
        <v>1</v>
      </c>
    </row>
    <row r="2374" spans="1:11" x14ac:dyDescent="0.25">
      <c r="A2374" s="1">
        <v>41989.375</v>
      </c>
      <c r="B2374" s="3">
        <f t="shared" si="223"/>
        <v>2014</v>
      </c>
      <c r="C2374" s="3">
        <f t="shared" si="224"/>
        <v>12</v>
      </c>
      <c r="D2374" s="3">
        <f t="shared" si="225"/>
        <v>9</v>
      </c>
      <c r="E2374" s="3">
        <f t="shared" si="226"/>
        <v>16</v>
      </c>
      <c r="F2374" s="3" t="str">
        <f t="shared" si="227"/>
        <v>201412916</v>
      </c>
      <c r="G2374">
        <f t="shared" si="222"/>
        <v>4.6244897959183522</v>
      </c>
      <c r="H2374">
        <v>0.03</v>
      </c>
      <c r="I2374">
        <v>0.76</v>
      </c>
      <c r="J2374">
        <v>1016</v>
      </c>
      <c r="K2374">
        <v>1</v>
      </c>
    </row>
    <row r="2375" spans="1:11" x14ac:dyDescent="0.25">
      <c r="A2375" s="1">
        <v>41989.375694444447</v>
      </c>
      <c r="B2375" s="3">
        <f t="shared" si="223"/>
        <v>2014</v>
      </c>
      <c r="C2375" s="3">
        <f t="shared" si="224"/>
        <v>12</v>
      </c>
      <c r="D2375" s="3">
        <f t="shared" si="225"/>
        <v>9</v>
      </c>
      <c r="E2375" s="3">
        <f t="shared" si="226"/>
        <v>16</v>
      </c>
      <c r="F2375" s="3" t="str">
        <f t="shared" si="227"/>
        <v>201412916</v>
      </c>
      <c r="G2375">
        <f t="shared" si="222"/>
        <v>4.6367346938775356</v>
      </c>
      <c r="H2375">
        <v>0.03</v>
      </c>
      <c r="I2375">
        <v>0.76</v>
      </c>
      <c r="J2375">
        <v>1016</v>
      </c>
      <c r="K2375">
        <v>1</v>
      </c>
    </row>
    <row r="2376" spans="1:11" x14ac:dyDescent="0.25">
      <c r="A2376" s="1">
        <v>41989.376388888886</v>
      </c>
      <c r="B2376" s="3">
        <f t="shared" si="223"/>
        <v>2014</v>
      </c>
      <c r="C2376" s="3">
        <f t="shared" si="224"/>
        <v>12</v>
      </c>
      <c r="D2376" s="3">
        <f t="shared" si="225"/>
        <v>9</v>
      </c>
      <c r="E2376" s="3">
        <f t="shared" si="226"/>
        <v>16</v>
      </c>
      <c r="F2376" s="3" t="str">
        <f t="shared" si="227"/>
        <v>201412916</v>
      </c>
      <c r="G2376">
        <f t="shared" si="222"/>
        <v>4.6489795918367189</v>
      </c>
      <c r="H2376">
        <v>0.03</v>
      </c>
      <c r="I2376">
        <v>0.76</v>
      </c>
      <c r="J2376">
        <v>1016</v>
      </c>
      <c r="K2376">
        <v>1</v>
      </c>
    </row>
    <row r="2377" spans="1:11" x14ac:dyDescent="0.25">
      <c r="A2377" s="1">
        <v>41989.377083333333</v>
      </c>
      <c r="B2377" s="3">
        <f t="shared" si="223"/>
        <v>2014</v>
      </c>
      <c r="C2377" s="3">
        <f t="shared" si="224"/>
        <v>12</v>
      </c>
      <c r="D2377" s="3">
        <f t="shared" si="225"/>
        <v>9</v>
      </c>
      <c r="E2377" s="3">
        <f t="shared" si="226"/>
        <v>16</v>
      </c>
      <c r="F2377" s="3" t="str">
        <f t="shared" si="227"/>
        <v>201412916</v>
      </c>
      <c r="G2377">
        <f t="shared" si="222"/>
        <v>4.6612244897959023</v>
      </c>
      <c r="H2377">
        <v>0.03</v>
      </c>
      <c r="I2377">
        <v>0.76</v>
      </c>
      <c r="J2377">
        <v>1016</v>
      </c>
      <c r="K2377">
        <v>1</v>
      </c>
    </row>
    <row r="2378" spans="1:11" x14ac:dyDescent="0.25">
      <c r="A2378" s="1">
        <v>41989.37777777778</v>
      </c>
      <c r="B2378" s="3">
        <f t="shared" si="223"/>
        <v>2014</v>
      </c>
      <c r="C2378" s="3">
        <f t="shared" si="224"/>
        <v>12</v>
      </c>
      <c r="D2378" s="3">
        <f t="shared" si="225"/>
        <v>9</v>
      </c>
      <c r="E2378" s="3">
        <f t="shared" si="226"/>
        <v>16</v>
      </c>
      <c r="F2378" s="3" t="str">
        <f t="shared" si="227"/>
        <v>201412916</v>
      </c>
      <c r="G2378">
        <f t="shared" si="222"/>
        <v>4.6734693877550857</v>
      </c>
      <c r="H2378">
        <v>0.03</v>
      </c>
      <c r="I2378">
        <v>0.76</v>
      </c>
      <c r="J2378">
        <v>1016</v>
      </c>
      <c r="K2378">
        <v>1</v>
      </c>
    </row>
    <row r="2379" spans="1:11" x14ac:dyDescent="0.25">
      <c r="A2379" s="1">
        <v>41989.378472222219</v>
      </c>
      <c r="B2379" s="3">
        <f t="shared" si="223"/>
        <v>2014</v>
      </c>
      <c r="C2379" s="3">
        <f t="shared" si="224"/>
        <v>12</v>
      </c>
      <c r="D2379" s="3">
        <f t="shared" si="225"/>
        <v>9</v>
      </c>
      <c r="E2379" s="3">
        <f t="shared" si="226"/>
        <v>16</v>
      </c>
      <c r="F2379" s="3" t="str">
        <f t="shared" si="227"/>
        <v>201412916</v>
      </c>
      <c r="G2379">
        <f t="shared" si="222"/>
        <v>4.6857142857142691</v>
      </c>
      <c r="H2379">
        <v>0.03</v>
      </c>
      <c r="I2379">
        <v>0.76</v>
      </c>
      <c r="J2379">
        <v>1016</v>
      </c>
      <c r="K2379">
        <v>1</v>
      </c>
    </row>
    <row r="2380" spans="1:11" x14ac:dyDescent="0.25">
      <c r="A2380" s="1">
        <v>41989.379166666666</v>
      </c>
      <c r="B2380" s="3">
        <f t="shared" si="223"/>
        <v>2014</v>
      </c>
      <c r="C2380" s="3">
        <f t="shared" si="224"/>
        <v>12</v>
      </c>
      <c r="D2380" s="3">
        <f t="shared" si="225"/>
        <v>9</v>
      </c>
      <c r="E2380" s="3">
        <f t="shared" si="226"/>
        <v>16</v>
      </c>
      <c r="F2380" s="3" t="str">
        <f t="shared" si="227"/>
        <v>201412916</v>
      </c>
      <c r="G2380">
        <f t="shared" si="222"/>
        <v>4.6979591836734524</v>
      </c>
      <c r="H2380">
        <v>0.03</v>
      </c>
      <c r="I2380">
        <v>0.76</v>
      </c>
      <c r="J2380">
        <v>1016</v>
      </c>
      <c r="K2380">
        <v>1</v>
      </c>
    </row>
    <row r="2381" spans="1:11" x14ac:dyDescent="0.25">
      <c r="A2381" s="1">
        <v>41989.379861111112</v>
      </c>
      <c r="B2381" s="3">
        <f t="shared" si="223"/>
        <v>2014</v>
      </c>
      <c r="C2381" s="3">
        <f t="shared" si="224"/>
        <v>12</v>
      </c>
      <c r="D2381" s="3">
        <f t="shared" si="225"/>
        <v>9</v>
      </c>
      <c r="E2381" s="3">
        <f t="shared" si="226"/>
        <v>16</v>
      </c>
      <c r="F2381" s="3" t="str">
        <f t="shared" si="227"/>
        <v>201412916</v>
      </c>
      <c r="G2381">
        <f t="shared" si="222"/>
        <v>4.7102040816326358</v>
      </c>
      <c r="H2381">
        <v>0.03</v>
      </c>
      <c r="I2381">
        <v>0.76</v>
      </c>
      <c r="J2381">
        <v>1016</v>
      </c>
      <c r="K2381">
        <v>1</v>
      </c>
    </row>
    <row r="2382" spans="1:11" x14ac:dyDescent="0.25">
      <c r="A2382" s="1">
        <v>41989.380555555559</v>
      </c>
      <c r="B2382" s="3">
        <f t="shared" si="223"/>
        <v>2014</v>
      </c>
      <c r="C2382" s="3">
        <f t="shared" si="224"/>
        <v>12</v>
      </c>
      <c r="D2382" s="3">
        <f t="shared" si="225"/>
        <v>9</v>
      </c>
      <c r="E2382" s="3">
        <f t="shared" si="226"/>
        <v>16</v>
      </c>
      <c r="F2382" s="3" t="str">
        <f t="shared" si="227"/>
        <v>201412916</v>
      </c>
      <c r="G2382">
        <f t="shared" si="222"/>
        <v>4.7224489795918192</v>
      </c>
      <c r="H2382">
        <v>0.03</v>
      </c>
      <c r="I2382">
        <v>0.76</v>
      </c>
      <c r="J2382">
        <v>1016</v>
      </c>
      <c r="K2382">
        <v>1</v>
      </c>
    </row>
    <row r="2383" spans="1:11" x14ac:dyDescent="0.25">
      <c r="A2383" s="1">
        <v>41989.381249999999</v>
      </c>
      <c r="B2383" s="3">
        <f t="shared" si="223"/>
        <v>2014</v>
      </c>
      <c r="C2383" s="3">
        <f t="shared" si="224"/>
        <v>12</v>
      </c>
      <c r="D2383" s="3">
        <f t="shared" si="225"/>
        <v>9</v>
      </c>
      <c r="E2383" s="3">
        <f t="shared" si="226"/>
        <v>16</v>
      </c>
      <c r="F2383" s="3" t="str">
        <f t="shared" si="227"/>
        <v>201412916</v>
      </c>
      <c r="G2383">
        <f t="shared" si="222"/>
        <v>4.7346938775510026</v>
      </c>
      <c r="H2383">
        <v>0.03</v>
      </c>
      <c r="I2383">
        <v>0.76</v>
      </c>
      <c r="J2383">
        <v>1016</v>
      </c>
      <c r="K2383">
        <v>1</v>
      </c>
    </row>
    <row r="2384" spans="1:11" x14ac:dyDescent="0.25">
      <c r="A2384" s="1">
        <v>41989.381944444445</v>
      </c>
      <c r="B2384" s="3">
        <f t="shared" si="223"/>
        <v>2014</v>
      </c>
      <c r="C2384" s="3">
        <f t="shared" si="224"/>
        <v>12</v>
      </c>
      <c r="D2384" s="3">
        <f t="shared" si="225"/>
        <v>9</v>
      </c>
      <c r="E2384" s="3">
        <f t="shared" si="226"/>
        <v>16</v>
      </c>
      <c r="F2384" s="3" t="str">
        <f t="shared" si="227"/>
        <v>201412916</v>
      </c>
      <c r="G2384">
        <f t="shared" si="222"/>
        <v>4.7469387755101859</v>
      </c>
      <c r="H2384">
        <v>0.03</v>
      </c>
      <c r="I2384">
        <v>0.76</v>
      </c>
      <c r="J2384">
        <v>1016</v>
      </c>
      <c r="K2384">
        <v>1</v>
      </c>
    </row>
    <row r="2385" spans="1:11" x14ac:dyDescent="0.25">
      <c r="A2385" s="1">
        <v>41989.382638888892</v>
      </c>
      <c r="B2385" s="3">
        <f t="shared" si="223"/>
        <v>2014</v>
      </c>
      <c r="C2385" s="3">
        <f t="shared" si="224"/>
        <v>12</v>
      </c>
      <c r="D2385" s="3">
        <f t="shared" si="225"/>
        <v>9</v>
      </c>
      <c r="E2385" s="3">
        <f t="shared" si="226"/>
        <v>16</v>
      </c>
      <c r="F2385" s="3" t="str">
        <f t="shared" si="227"/>
        <v>201412916</v>
      </c>
      <c r="G2385">
        <f t="shared" si="222"/>
        <v>4.7591836734693693</v>
      </c>
      <c r="H2385">
        <v>0.03</v>
      </c>
      <c r="I2385">
        <v>0.76</v>
      </c>
      <c r="J2385">
        <v>1016</v>
      </c>
      <c r="K2385">
        <v>1</v>
      </c>
    </row>
    <row r="2386" spans="1:11" x14ac:dyDescent="0.25">
      <c r="A2386" s="1">
        <v>41989.383333333331</v>
      </c>
      <c r="B2386" s="3">
        <f t="shared" si="223"/>
        <v>2014</v>
      </c>
      <c r="C2386" s="3">
        <f t="shared" si="224"/>
        <v>12</v>
      </c>
      <c r="D2386" s="3">
        <f t="shared" si="225"/>
        <v>9</v>
      </c>
      <c r="E2386" s="3">
        <f t="shared" si="226"/>
        <v>16</v>
      </c>
      <c r="F2386" s="3" t="str">
        <f t="shared" si="227"/>
        <v>201412916</v>
      </c>
      <c r="G2386">
        <f t="shared" si="222"/>
        <v>4.7714285714285527</v>
      </c>
      <c r="H2386">
        <v>0.03</v>
      </c>
      <c r="I2386">
        <v>0.76</v>
      </c>
      <c r="J2386">
        <v>1016</v>
      </c>
      <c r="K2386">
        <v>1</v>
      </c>
    </row>
    <row r="2387" spans="1:11" x14ac:dyDescent="0.25">
      <c r="A2387" s="1">
        <v>41989.384027777778</v>
      </c>
      <c r="B2387" s="3">
        <f t="shared" si="223"/>
        <v>2014</v>
      </c>
      <c r="C2387" s="3">
        <f t="shared" si="224"/>
        <v>12</v>
      </c>
      <c r="D2387" s="3">
        <f t="shared" si="225"/>
        <v>9</v>
      </c>
      <c r="E2387" s="3">
        <f t="shared" si="226"/>
        <v>16</v>
      </c>
      <c r="F2387" s="3" t="str">
        <f t="shared" si="227"/>
        <v>201412916</v>
      </c>
      <c r="G2387">
        <f t="shared" si="222"/>
        <v>4.7836734693877361</v>
      </c>
      <c r="H2387">
        <v>0.03</v>
      </c>
      <c r="I2387">
        <v>0.76</v>
      </c>
      <c r="J2387">
        <v>1016</v>
      </c>
      <c r="K2387">
        <v>1</v>
      </c>
    </row>
    <row r="2388" spans="1:11" x14ac:dyDescent="0.25">
      <c r="A2388" s="1">
        <v>41989.384722222225</v>
      </c>
      <c r="B2388" s="3">
        <f t="shared" si="223"/>
        <v>2014</v>
      </c>
      <c r="C2388" s="3">
        <f t="shared" si="224"/>
        <v>12</v>
      </c>
      <c r="D2388" s="3">
        <f t="shared" si="225"/>
        <v>9</v>
      </c>
      <c r="E2388" s="3">
        <f t="shared" si="226"/>
        <v>16</v>
      </c>
      <c r="F2388" s="3" t="str">
        <f t="shared" si="227"/>
        <v>201412916</v>
      </c>
      <c r="G2388">
        <f t="shared" si="222"/>
        <v>4.7959183673469195</v>
      </c>
      <c r="H2388">
        <v>0.03</v>
      </c>
      <c r="I2388">
        <v>0.76</v>
      </c>
      <c r="J2388">
        <v>1016</v>
      </c>
      <c r="K2388">
        <v>1</v>
      </c>
    </row>
    <row r="2389" spans="1:11" x14ac:dyDescent="0.25">
      <c r="A2389" s="1">
        <v>41989.385416666664</v>
      </c>
      <c r="B2389" s="3">
        <f t="shared" si="223"/>
        <v>2014</v>
      </c>
      <c r="C2389" s="3">
        <f t="shared" si="224"/>
        <v>12</v>
      </c>
      <c r="D2389" s="3">
        <f t="shared" si="225"/>
        <v>9</v>
      </c>
      <c r="E2389" s="3">
        <f t="shared" si="226"/>
        <v>16</v>
      </c>
      <c r="F2389" s="3" t="str">
        <f t="shared" si="227"/>
        <v>201412916</v>
      </c>
      <c r="G2389">
        <f t="shared" ref="G2389:G2452" si="228">G2388+3/245</f>
        <v>4.8081632653061028</v>
      </c>
      <c r="H2389">
        <v>0.03</v>
      </c>
      <c r="I2389">
        <v>0.76</v>
      </c>
      <c r="J2389">
        <v>1016</v>
      </c>
      <c r="K2389">
        <v>1</v>
      </c>
    </row>
    <row r="2390" spans="1:11" x14ac:dyDescent="0.25">
      <c r="A2390" s="1">
        <v>41989.386111111111</v>
      </c>
      <c r="B2390" s="3">
        <f t="shared" si="223"/>
        <v>2014</v>
      </c>
      <c r="C2390" s="3">
        <f t="shared" si="224"/>
        <v>12</v>
      </c>
      <c r="D2390" s="3">
        <f t="shared" si="225"/>
        <v>9</v>
      </c>
      <c r="E2390" s="3">
        <f t="shared" si="226"/>
        <v>16</v>
      </c>
      <c r="F2390" s="3" t="str">
        <f t="shared" si="227"/>
        <v>201412916</v>
      </c>
      <c r="G2390">
        <f t="shared" si="228"/>
        <v>4.8204081632652862</v>
      </c>
      <c r="H2390">
        <v>0.03</v>
      </c>
      <c r="I2390">
        <v>0.76</v>
      </c>
      <c r="J2390">
        <v>1016</v>
      </c>
      <c r="K2390">
        <v>1</v>
      </c>
    </row>
    <row r="2391" spans="1:11" x14ac:dyDescent="0.25">
      <c r="A2391" s="1">
        <v>41989.386805555558</v>
      </c>
      <c r="B2391" s="3">
        <f t="shared" si="223"/>
        <v>2014</v>
      </c>
      <c r="C2391" s="3">
        <f t="shared" si="224"/>
        <v>12</v>
      </c>
      <c r="D2391" s="3">
        <f t="shared" si="225"/>
        <v>9</v>
      </c>
      <c r="E2391" s="3">
        <f t="shared" si="226"/>
        <v>16</v>
      </c>
      <c r="F2391" s="3" t="str">
        <f t="shared" si="227"/>
        <v>201412916</v>
      </c>
      <c r="G2391">
        <f t="shared" si="228"/>
        <v>4.8326530612244696</v>
      </c>
      <c r="H2391">
        <v>0.03</v>
      </c>
      <c r="I2391">
        <v>0.76</v>
      </c>
      <c r="J2391">
        <v>1016</v>
      </c>
      <c r="K2391">
        <v>1</v>
      </c>
    </row>
    <row r="2392" spans="1:11" x14ac:dyDescent="0.25">
      <c r="A2392" s="1">
        <v>41989.387499999997</v>
      </c>
      <c r="B2392" s="3">
        <f t="shared" si="223"/>
        <v>2014</v>
      </c>
      <c r="C2392" s="3">
        <f t="shared" si="224"/>
        <v>12</v>
      </c>
      <c r="D2392" s="3">
        <f t="shared" si="225"/>
        <v>9</v>
      </c>
      <c r="E2392" s="3">
        <f t="shared" si="226"/>
        <v>16</v>
      </c>
      <c r="F2392" s="3" t="str">
        <f t="shared" si="227"/>
        <v>201412916</v>
      </c>
      <c r="G2392">
        <f t="shared" si="228"/>
        <v>4.844897959183653</v>
      </c>
      <c r="H2392">
        <v>0.03</v>
      </c>
      <c r="I2392">
        <v>0.76</v>
      </c>
      <c r="J2392">
        <v>1016</v>
      </c>
      <c r="K2392">
        <v>1</v>
      </c>
    </row>
    <row r="2393" spans="1:11" x14ac:dyDescent="0.25">
      <c r="A2393" s="1">
        <v>41989.388194444444</v>
      </c>
      <c r="B2393" s="3">
        <f t="shared" si="223"/>
        <v>2014</v>
      </c>
      <c r="C2393" s="3">
        <f t="shared" si="224"/>
        <v>12</v>
      </c>
      <c r="D2393" s="3">
        <f t="shared" si="225"/>
        <v>9</v>
      </c>
      <c r="E2393" s="3">
        <f t="shared" si="226"/>
        <v>16</v>
      </c>
      <c r="F2393" s="3" t="str">
        <f t="shared" si="227"/>
        <v>201412916</v>
      </c>
      <c r="G2393">
        <f t="shared" si="228"/>
        <v>4.8571428571428363</v>
      </c>
      <c r="H2393">
        <v>0.03</v>
      </c>
      <c r="I2393">
        <v>0.76</v>
      </c>
      <c r="J2393">
        <v>1016</v>
      </c>
      <c r="K2393">
        <v>1</v>
      </c>
    </row>
    <row r="2394" spans="1:11" x14ac:dyDescent="0.25">
      <c r="A2394" s="1">
        <v>41989.388888888891</v>
      </c>
      <c r="B2394" s="3">
        <f t="shared" si="223"/>
        <v>2014</v>
      </c>
      <c r="C2394" s="3">
        <f t="shared" si="224"/>
        <v>12</v>
      </c>
      <c r="D2394" s="3">
        <f t="shared" si="225"/>
        <v>9</v>
      </c>
      <c r="E2394" s="3">
        <f t="shared" si="226"/>
        <v>16</v>
      </c>
      <c r="F2394" s="3" t="str">
        <f t="shared" si="227"/>
        <v>201412916</v>
      </c>
      <c r="G2394">
        <f t="shared" si="228"/>
        <v>4.8693877551020197</v>
      </c>
      <c r="H2394">
        <v>0.03</v>
      </c>
      <c r="I2394">
        <v>0.76</v>
      </c>
      <c r="J2394">
        <v>1016</v>
      </c>
      <c r="K2394">
        <v>1</v>
      </c>
    </row>
    <row r="2395" spans="1:11" x14ac:dyDescent="0.25">
      <c r="A2395" s="1">
        <v>41989.38958333333</v>
      </c>
      <c r="B2395" s="3">
        <f t="shared" si="223"/>
        <v>2014</v>
      </c>
      <c r="C2395" s="3">
        <f t="shared" si="224"/>
        <v>12</v>
      </c>
      <c r="D2395" s="3">
        <f t="shared" si="225"/>
        <v>9</v>
      </c>
      <c r="E2395" s="3">
        <f t="shared" si="226"/>
        <v>16</v>
      </c>
      <c r="F2395" s="3" t="str">
        <f t="shared" si="227"/>
        <v>201412916</v>
      </c>
      <c r="G2395">
        <f t="shared" si="228"/>
        <v>4.8816326530612031</v>
      </c>
      <c r="H2395">
        <v>0.03</v>
      </c>
      <c r="I2395">
        <v>0.76</v>
      </c>
      <c r="J2395">
        <v>1016</v>
      </c>
      <c r="K2395">
        <v>1</v>
      </c>
    </row>
    <row r="2396" spans="1:11" x14ac:dyDescent="0.25">
      <c r="A2396" s="1">
        <v>41989.390277777777</v>
      </c>
      <c r="B2396" s="3">
        <f t="shared" si="223"/>
        <v>2014</v>
      </c>
      <c r="C2396" s="3">
        <f t="shared" si="224"/>
        <v>12</v>
      </c>
      <c r="D2396" s="3">
        <f t="shared" si="225"/>
        <v>9</v>
      </c>
      <c r="E2396" s="3">
        <f t="shared" si="226"/>
        <v>16</v>
      </c>
      <c r="F2396" s="3" t="str">
        <f t="shared" si="227"/>
        <v>201412916</v>
      </c>
      <c r="G2396">
        <f t="shared" si="228"/>
        <v>4.8938775510203865</v>
      </c>
      <c r="H2396">
        <v>0.03</v>
      </c>
      <c r="I2396">
        <v>0.76</v>
      </c>
      <c r="J2396">
        <v>1016</v>
      </c>
      <c r="K2396">
        <v>1</v>
      </c>
    </row>
    <row r="2397" spans="1:11" x14ac:dyDescent="0.25">
      <c r="A2397" s="1">
        <v>41989.390972222223</v>
      </c>
      <c r="B2397" s="3">
        <f t="shared" si="223"/>
        <v>2014</v>
      </c>
      <c r="C2397" s="3">
        <f t="shared" si="224"/>
        <v>12</v>
      </c>
      <c r="D2397" s="3">
        <f t="shared" si="225"/>
        <v>9</v>
      </c>
      <c r="E2397" s="3">
        <f t="shared" si="226"/>
        <v>16</v>
      </c>
      <c r="F2397" s="3" t="str">
        <f t="shared" si="227"/>
        <v>201412916</v>
      </c>
      <c r="G2397">
        <f t="shared" si="228"/>
        <v>4.9061224489795698</v>
      </c>
      <c r="H2397">
        <v>0.03</v>
      </c>
      <c r="I2397">
        <v>0.76</v>
      </c>
      <c r="J2397">
        <v>1016</v>
      </c>
      <c r="K2397">
        <v>1</v>
      </c>
    </row>
    <row r="2398" spans="1:11" x14ac:dyDescent="0.25">
      <c r="A2398" s="1">
        <v>41989.39166666667</v>
      </c>
      <c r="B2398" s="3">
        <f t="shared" si="223"/>
        <v>2014</v>
      </c>
      <c r="C2398" s="3">
        <f t="shared" si="224"/>
        <v>12</v>
      </c>
      <c r="D2398" s="3">
        <f t="shared" si="225"/>
        <v>9</v>
      </c>
      <c r="E2398" s="3">
        <f t="shared" si="226"/>
        <v>16</v>
      </c>
      <c r="F2398" s="3" t="str">
        <f t="shared" si="227"/>
        <v>201412916</v>
      </c>
      <c r="G2398">
        <f t="shared" si="228"/>
        <v>4.9183673469387532</v>
      </c>
      <c r="H2398">
        <v>0.03</v>
      </c>
      <c r="I2398">
        <v>0.76</v>
      </c>
      <c r="J2398">
        <v>1016</v>
      </c>
      <c r="K2398">
        <v>1</v>
      </c>
    </row>
    <row r="2399" spans="1:11" x14ac:dyDescent="0.25">
      <c r="A2399" s="1">
        <v>41989.392361111109</v>
      </c>
      <c r="B2399" s="3">
        <f t="shared" si="223"/>
        <v>2014</v>
      </c>
      <c r="C2399" s="3">
        <f t="shared" si="224"/>
        <v>12</v>
      </c>
      <c r="D2399" s="3">
        <f t="shared" si="225"/>
        <v>9</v>
      </c>
      <c r="E2399" s="3">
        <f t="shared" si="226"/>
        <v>16</v>
      </c>
      <c r="F2399" s="3" t="str">
        <f t="shared" si="227"/>
        <v>201412916</v>
      </c>
      <c r="G2399">
        <f t="shared" si="228"/>
        <v>4.9306122448979366</v>
      </c>
      <c r="H2399">
        <v>0.03</v>
      </c>
      <c r="I2399">
        <v>0.76</v>
      </c>
      <c r="J2399">
        <v>1016</v>
      </c>
      <c r="K2399">
        <v>1</v>
      </c>
    </row>
    <row r="2400" spans="1:11" x14ac:dyDescent="0.25">
      <c r="A2400" s="1">
        <v>41989.393055555556</v>
      </c>
      <c r="B2400" s="3">
        <f t="shared" si="223"/>
        <v>2014</v>
      </c>
      <c r="C2400" s="3">
        <f t="shared" si="224"/>
        <v>12</v>
      </c>
      <c r="D2400" s="3">
        <f t="shared" si="225"/>
        <v>9</v>
      </c>
      <c r="E2400" s="3">
        <f t="shared" si="226"/>
        <v>16</v>
      </c>
      <c r="F2400" s="3" t="str">
        <f t="shared" si="227"/>
        <v>201412916</v>
      </c>
      <c r="G2400">
        <f t="shared" si="228"/>
        <v>4.94285714285712</v>
      </c>
      <c r="H2400">
        <v>0.03</v>
      </c>
      <c r="I2400">
        <v>0.76</v>
      </c>
      <c r="J2400">
        <v>1016</v>
      </c>
      <c r="K2400">
        <v>1</v>
      </c>
    </row>
    <row r="2401" spans="1:11" x14ac:dyDescent="0.25">
      <c r="A2401" s="1">
        <v>41989.393750000003</v>
      </c>
      <c r="B2401" s="3">
        <f t="shared" si="223"/>
        <v>2014</v>
      </c>
      <c r="C2401" s="3">
        <f t="shared" si="224"/>
        <v>12</v>
      </c>
      <c r="D2401" s="3">
        <f t="shared" si="225"/>
        <v>9</v>
      </c>
      <c r="E2401" s="3">
        <f t="shared" si="226"/>
        <v>16</v>
      </c>
      <c r="F2401" s="3" t="str">
        <f t="shared" si="227"/>
        <v>201412916</v>
      </c>
      <c r="G2401">
        <f t="shared" si="228"/>
        <v>4.9551020408163033</v>
      </c>
      <c r="H2401">
        <v>0.03</v>
      </c>
      <c r="I2401">
        <v>0.76</v>
      </c>
      <c r="J2401">
        <v>1016</v>
      </c>
      <c r="K2401">
        <v>1</v>
      </c>
    </row>
    <row r="2402" spans="1:11" x14ac:dyDescent="0.25">
      <c r="A2402" s="1">
        <v>41989.394444444442</v>
      </c>
      <c r="B2402" s="3">
        <f t="shared" si="223"/>
        <v>2014</v>
      </c>
      <c r="C2402" s="3">
        <f t="shared" si="224"/>
        <v>12</v>
      </c>
      <c r="D2402" s="3">
        <f t="shared" si="225"/>
        <v>9</v>
      </c>
      <c r="E2402" s="3">
        <f t="shared" si="226"/>
        <v>16</v>
      </c>
      <c r="F2402" s="3" t="str">
        <f t="shared" si="227"/>
        <v>201412916</v>
      </c>
      <c r="G2402">
        <f t="shared" si="228"/>
        <v>4.9673469387754867</v>
      </c>
      <c r="H2402">
        <v>0.03</v>
      </c>
      <c r="I2402">
        <v>0.76</v>
      </c>
      <c r="J2402">
        <v>1016</v>
      </c>
      <c r="K2402">
        <v>1</v>
      </c>
    </row>
    <row r="2403" spans="1:11" x14ac:dyDescent="0.25">
      <c r="A2403" s="1">
        <v>41989.395138888889</v>
      </c>
      <c r="B2403" s="3">
        <f t="shared" si="223"/>
        <v>2014</v>
      </c>
      <c r="C2403" s="3">
        <f t="shared" si="224"/>
        <v>12</v>
      </c>
      <c r="D2403" s="3">
        <f t="shared" si="225"/>
        <v>9</v>
      </c>
      <c r="E2403" s="3">
        <f t="shared" si="226"/>
        <v>16</v>
      </c>
      <c r="F2403" s="3" t="str">
        <f t="shared" si="227"/>
        <v>201412916</v>
      </c>
      <c r="G2403">
        <f t="shared" si="228"/>
        <v>4.9795918367346701</v>
      </c>
      <c r="H2403">
        <v>0.03</v>
      </c>
      <c r="I2403">
        <v>0.76</v>
      </c>
      <c r="J2403">
        <v>1016</v>
      </c>
      <c r="K2403">
        <v>1</v>
      </c>
    </row>
    <row r="2404" spans="1:11" x14ac:dyDescent="0.25">
      <c r="A2404" s="1">
        <v>41989.395833333336</v>
      </c>
      <c r="B2404" s="3">
        <f t="shared" si="223"/>
        <v>2014</v>
      </c>
      <c r="C2404" s="3">
        <f t="shared" si="224"/>
        <v>12</v>
      </c>
      <c r="D2404" s="3">
        <f t="shared" si="225"/>
        <v>9</v>
      </c>
      <c r="E2404" s="3">
        <f t="shared" si="226"/>
        <v>16</v>
      </c>
      <c r="F2404" s="3" t="str">
        <f t="shared" si="227"/>
        <v>201412916</v>
      </c>
      <c r="G2404">
        <f t="shared" si="228"/>
        <v>4.9918367346938535</v>
      </c>
      <c r="H2404">
        <v>0.03</v>
      </c>
      <c r="I2404">
        <v>0.76</v>
      </c>
      <c r="J2404">
        <v>1016</v>
      </c>
      <c r="K2404">
        <v>1</v>
      </c>
    </row>
    <row r="2405" spans="1:11" x14ac:dyDescent="0.25">
      <c r="A2405" s="1">
        <v>41989.396527777775</v>
      </c>
      <c r="B2405" s="3">
        <f t="shared" si="223"/>
        <v>2014</v>
      </c>
      <c r="C2405" s="3">
        <f t="shared" si="224"/>
        <v>12</v>
      </c>
      <c r="D2405" s="3">
        <f t="shared" si="225"/>
        <v>9</v>
      </c>
      <c r="E2405" s="3">
        <f t="shared" si="226"/>
        <v>16</v>
      </c>
      <c r="F2405" s="3" t="str">
        <f t="shared" si="227"/>
        <v>201412916</v>
      </c>
      <c r="G2405">
        <f t="shared" si="228"/>
        <v>5.0040816326530368</v>
      </c>
      <c r="H2405">
        <v>0.03</v>
      </c>
      <c r="I2405">
        <v>0.76</v>
      </c>
      <c r="J2405">
        <v>1016</v>
      </c>
      <c r="K2405">
        <v>1</v>
      </c>
    </row>
    <row r="2406" spans="1:11" x14ac:dyDescent="0.25">
      <c r="A2406" s="1">
        <v>41989.397222222222</v>
      </c>
      <c r="B2406" s="3">
        <f t="shared" si="223"/>
        <v>2014</v>
      </c>
      <c r="C2406" s="3">
        <f t="shared" si="224"/>
        <v>12</v>
      </c>
      <c r="D2406" s="3">
        <f t="shared" si="225"/>
        <v>9</v>
      </c>
      <c r="E2406" s="3">
        <f t="shared" si="226"/>
        <v>16</v>
      </c>
      <c r="F2406" s="3" t="str">
        <f t="shared" si="227"/>
        <v>201412916</v>
      </c>
      <c r="G2406">
        <f t="shared" si="228"/>
        <v>5.0163265306122202</v>
      </c>
      <c r="H2406">
        <v>0.03</v>
      </c>
      <c r="I2406">
        <v>0.76</v>
      </c>
      <c r="J2406">
        <v>1016</v>
      </c>
      <c r="K2406">
        <v>1</v>
      </c>
    </row>
    <row r="2407" spans="1:11" x14ac:dyDescent="0.25">
      <c r="A2407" s="1">
        <v>41989.397916666669</v>
      </c>
      <c r="B2407" s="3">
        <f t="shared" si="223"/>
        <v>2014</v>
      </c>
      <c r="C2407" s="3">
        <f t="shared" si="224"/>
        <v>12</v>
      </c>
      <c r="D2407" s="3">
        <f t="shared" si="225"/>
        <v>9</v>
      </c>
      <c r="E2407" s="3">
        <f t="shared" si="226"/>
        <v>16</v>
      </c>
      <c r="F2407" s="3" t="str">
        <f t="shared" si="227"/>
        <v>201412916</v>
      </c>
      <c r="G2407">
        <f t="shared" si="228"/>
        <v>5.0285714285714036</v>
      </c>
      <c r="H2407">
        <v>0.03</v>
      </c>
      <c r="I2407">
        <v>0.76</v>
      </c>
      <c r="J2407">
        <v>1016</v>
      </c>
      <c r="K2407">
        <v>1</v>
      </c>
    </row>
    <row r="2408" spans="1:11" x14ac:dyDescent="0.25">
      <c r="A2408" s="1">
        <v>41989.398611111108</v>
      </c>
      <c r="B2408" s="3">
        <f t="shared" si="223"/>
        <v>2014</v>
      </c>
      <c r="C2408" s="3">
        <f t="shared" si="224"/>
        <v>12</v>
      </c>
      <c r="D2408" s="3">
        <f t="shared" si="225"/>
        <v>9</v>
      </c>
      <c r="E2408" s="3">
        <f t="shared" si="226"/>
        <v>16</v>
      </c>
      <c r="F2408" s="3" t="str">
        <f t="shared" si="227"/>
        <v>201412916</v>
      </c>
      <c r="G2408">
        <f t="shared" si="228"/>
        <v>5.040816326530587</v>
      </c>
      <c r="H2408">
        <v>0.03</v>
      </c>
      <c r="I2408">
        <v>0.76</v>
      </c>
      <c r="J2408">
        <v>1016</v>
      </c>
      <c r="K2408">
        <v>1</v>
      </c>
    </row>
    <row r="2409" spans="1:11" x14ac:dyDescent="0.25">
      <c r="A2409" s="1">
        <v>41989.399305555555</v>
      </c>
      <c r="B2409" s="3">
        <f t="shared" si="223"/>
        <v>2014</v>
      </c>
      <c r="C2409" s="3">
        <f t="shared" si="224"/>
        <v>12</v>
      </c>
      <c r="D2409" s="3">
        <f t="shared" si="225"/>
        <v>9</v>
      </c>
      <c r="E2409" s="3">
        <f t="shared" si="226"/>
        <v>16</v>
      </c>
      <c r="F2409" s="3" t="str">
        <f t="shared" si="227"/>
        <v>201412916</v>
      </c>
      <c r="G2409">
        <f t="shared" si="228"/>
        <v>5.0530612244897704</v>
      </c>
      <c r="H2409">
        <v>0.03</v>
      </c>
      <c r="I2409">
        <v>0.76</v>
      </c>
      <c r="J2409">
        <v>1016</v>
      </c>
      <c r="K2409">
        <v>1</v>
      </c>
    </row>
    <row r="2410" spans="1:11" x14ac:dyDescent="0.25">
      <c r="A2410" s="1">
        <v>41989.4</v>
      </c>
      <c r="B2410" s="3">
        <f t="shared" si="223"/>
        <v>2014</v>
      </c>
      <c r="C2410" s="3">
        <f t="shared" si="224"/>
        <v>12</v>
      </c>
      <c r="D2410" s="3">
        <f t="shared" si="225"/>
        <v>9</v>
      </c>
      <c r="E2410" s="3">
        <f t="shared" si="226"/>
        <v>16</v>
      </c>
      <c r="F2410" s="3" t="str">
        <f t="shared" si="227"/>
        <v>201412916</v>
      </c>
      <c r="G2410">
        <f t="shared" si="228"/>
        <v>5.0653061224489537</v>
      </c>
      <c r="H2410">
        <v>0.03</v>
      </c>
      <c r="I2410">
        <v>0.76</v>
      </c>
      <c r="J2410">
        <v>1016</v>
      </c>
      <c r="K2410">
        <v>1</v>
      </c>
    </row>
    <row r="2411" spans="1:11" x14ac:dyDescent="0.25">
      <c r="A2411" s="1">
        <v>41989.400694444441</v>
      </c>
      <c r="B2411" s="3">
        <f t="shared" si="223"/>
        <v>2014</v>
      </c>
      <c r="C2411" s="3">
        <f t="shared" si="224"/>
        <v>12</v>
      </c>
      <c r="D2411" s="3">
        <f t="shared" si="225"/>
        <v>9</v>
      </c>
      <c r="E2411" s="3">
        <f t="shared" si="226"/>
        <v>16</v>
      </c>
      <c r="F2411" s="3" t="str">
        <f t="shared" si="227"/>
        <v>201412916</v>
      </c>
      <c r="G2411">
        <f t="shared" si="228"/>
        <v>5.0775510204081371</v>
      </c>
      <c r="H2411">
        <v>0.03</v>
      </c>
      <c r="I2411">
        <v>0.76</v>
      </c>
      <c r="J2411">
        <v>1016</v>
      </c>
      <c r="K2411">
        <v>1</v>
      </c>
    </row>
    <row r="2412" spans="1:11" x14ac:dyDescent="0.25">
      <c r="A2412" s="1">
        <v>41989.401388888888</v>
      </c>
      <c r="B2412" s="3">
        <f t="shared" si="223"/>
        <v>2014</v>
      </c>
      <c r="C2412" s="3">
        <f t="shared" si="224"/>
        <v>12</v>
      </c>
      <c r="D2412" s="3">
        <f t="shared" si="225"/>
        <v>9</v>
      </c>
      <c r="E2412" s="3">
        <f t="shared" si="226"/>
        <v>16</v>
      </c>
      <c r="F2412" s="3" t="str">
        <f t="shared" si="227"/>
        <v>201412916</v>
      </c>
      <c r="G2412">
        <f t="shared" si="228"/>
        <v>5.0897959183673205</v>
      </c>
      <c r="H2412">
        <v>0.03</v>
      </c>
      <c r="I2412">
        <v>0.76</v>
      </c>
      <c r="J2412">
        <v>1016</v>
      </c>
      <c r="K2412">
        <v>1</v>
      </c>
    </row>
    <row r="2413" spans="1:11" x14ac:dyDescent="0.25">
      <c r="A2413" s="1">
        <v>41989.402083333334</v>
      </c>
      <c r="B2413" s="3">
        <f t="shared" si="223"/>
        <v>2014</v>
      </c>
      <c r="C2413" s="3">
        <f t="shared" si="224"/>
        <v>12</v>
      </c>
      <c r="D2413" s="3">
        <f t="shared" si="225"/>
        <v>9</v>
      </c>
      <c r="E2413" s="3">
        <f t="shared" si="226"/>
        <v>16</v>
      </c>
      <c r="F2413" s="3" t="str">
        <f t="shared" si="227"/>
        <v>201412916</v>
      </c>
      <c r="G2413">
        <f t="shared" si="228"/>
        <v>5.1020408163265039</v>
      </c>
      <c r="H2413">
        <v>0.03</v>
      </c>
      <c r="I2413">
        <v>0.76</v>
      </c>
      <c r="J2413">
        <v>1016</v>
      </c>
      <c r="K2413">
        <v>1</v>
      </c>
    </row>
    <row r="2414" spans="1:11" x14ac:dyDescent="0.25">
      <c r="A2414" s="1">
        <v>41989.402777777781</v>
      </c>
      <c r="B2414" s="3">
        <f t="shared" si="223"/>
        <v>2014</v>
      </c>
      <c r="C2414" s="3">
        <f t="shared" si="224"/>
        <v>12</v>
      </c>
      <c r="D2414" s="3">
        <f t="shared" si="225"/>
        <v>9</v>
      </c>
      <c r="E2414" s="3">
        <f t="shared" si="226"/>
        <v>16</v>
      </c>
      <c r="F2414" s="3" t="str">
        <f t="shared" si="227"/>
        <v>201412916</v>
      </c>
      <c r="G2414">
        <f t="shared" si="228"/>
        <v>5.1142857142856872</v>
      </c>
      <c r="H2414">
        <v>0.03</v>
      </c>
      <c r="I2414">
        <v>0.76</v>
      </c>
      <c r="J2414">
        <v>1016</v>
      </c>
      <c r="K2414">
        <v>1</v>
      </c>
    </row>
    <row r="2415" spans="1:11" x14ac:dyDescent="0.25">
      <c r="A2415" s="1">
        <v>41989.40347222222</v>
      </c>
      <c r="B2415" s="3">
        <f t="shared" si="223"/>
        <v>2014</v>
      </c>
      <c r="C2415" s="3">
        <f t="shared" si="224"/>
        <v>12</v>
      </c>
      <c r="D2415" s="3">
        <f t="shared" si="225"/>
        <v>9</v>
      </c>
      <c r="E2415" s="3">
        <f t="shared" si="226"/>
        <v>16</v>
      </c>
      <c r="F2415" s="3" t="str">
        <f t="shared" si="227"/>
        <v>201412916</v>
      </c>
      <c r="G2415">
        <f t="shared" si="228"/>
        <v>5.1265306122448706</v>
      </c>
      <c r="H2415">
        <v>0.03</v>
      </c>
      <c r="I2415">
        <v>0.76</v>
      </c>
      <c r="J2415">
        <v>1016</v>
      </c>
      <c r="K2415">
        <v>1</v>
      </c>
    </row>
    <row r="2416" spans="1:11" x14ac:dyDescent="0.25">
      <c r="A2416" s="1">
        <v>41989.404166666667</v>
      </c>
      <c r="B2416" s="3">
        <f t="shared" si="223"/>
        <v>2014</v>
      </c>
      <c r="C2416" s="3">
        <f t="shared" si="224"/>
        <v>12</v>
      </c>
      <c r="D2416" s="3">
        <f t="shared" si="225"/>
        <v>9</v>
      </c>
      <c r="E2416" s="3">
        <f t="shared" si="226"/>
        <v>16</v>
      </c>
      <c r="F2416" s="3" t="str">
        <f t="shared" si="227"/>
        <v>201412916</v>
      </c>
      <c r="G2416">
        <f t="shared" si="228"/>
        <v>5.138775510204054</v>
      </c>
      <c r="H2416">
        <v>0.03</v>
      </c>
      <c r="I2416">
        <v>0.76</v>
      </c>
      <c r="J2416">
        <v>1016</v>
      </c>
      <c r="K2416">
        <v>1</v>
      </c>
    </row>
    <row r="2417" spans="1:11" x14ac:dyDescent="0.25">
      <c r="A2417" s="1">
        <v>41989.404861111114</v>
      </c>
      <c r="B2417" s="3">
        <f t="shared" si="223"/>
        <v>2014</v>
      </c>
      <c r="C2417" s="3">
        <f t="shared" si="224"/>
        <v>12</v>
      </c>
      <c r="D2417" s="3">
        <f t="shared" si="225"/>
        <v>9</v>
      </c>
      <c r="E2417" s="3">
        <f t="shared" si="226"/>
        <v>16</v>
      </c>
      <c r="F2417" s="3" t="str">
        <f t="shared" si="227"/>
        <v>201412916</v>
      </c>
      <c r="G2417">
        <f t="shared" si="228"/>
        <v>5.1510204081632374</v>
      </c>
      <c r="H2417">
        <v>0.03</v>
      </c>
      <c r="I2417">
        <v>0.76</v>
      </c>
      <c r="J2417">
        <v>1016</v>
      </c>
      <c r="K2417">
        <v>1</v>
      </c>
    </row>
    <row r="2418" spans="1:11" x14ac:dyDescent="0.25">
      <c r="A2418" s="1">
        <v>41989.405555555553</v>
      </c>
      <c r="B2418" s="3">
        <f t="shared" si="223"/>
        <v>2014</v>
      </c>
      <c r="C2418" s="3">
        <f t="shared" si="224"/>
        <v>12</v>
      </c>
      <c r="D2418" s="3">
        <f t="shared" si="225"/>
        <v>9</v>
      </c>
      <c r="E2418" s="3">
        <f t="shared" si="226"/>
        <v>16</v>
      </c>
      <c r="F2418" s="3" t="str">
        <f t="shared" si="227"/>
        <v>201412916</v>
      </c>
      <c r="G2418">
        <f t="shared" si="228"/>
        <v>5.1632653061224207</v>
      </c>
      <c r="H2418">
        <v>0.03</v>
      </c>
      <c r="I2418">
        <v>0.76</v>
      </c>
      <c r="J2418">
        <v>1016</v>
      </c>
      <c r="K2418">
        <v>1</v>
      </c>
    </row>
    <row r="2419" spans="1:11" x14ac:dyDescent="0.25">
      <c r="A2419" s="1">
        <v>41989.40625</v>
      </c>
      <c r="B2419" s="3">
        <f t="shared" si="223"/>
        <v>2014</v>
      </c>
      <c r="C2419" s="3">
        <f t="shared" si="224"/>
        <v>12</v>
      </c>
      <c r="D2419" s="3">
        <f t="shared" si="225"/>
        <v>9</v>
      </c>
      <c r="E2419" s="3">
        <f t="shared" si="226"/>
        <v>16</v>
      </c>
      <c r="F2419" s="3" t="str">
        <f t="shared" si="227"/>
        <v>201412916</v>
      </c>
      <c r="G2419">
        <f t="shared" si="228"/>
        <v>5.1755102040816041</v>
      </c>
      <c r="H2419">
        <v>0.03</v>
      </c>
      <c r="I2419">
        <v>0.76</v>
      </c>
      <c r="J2419">
        <v>1016</v>
      </c>
      <c r="K2419">
        <v>1</v>
      </c>
    </row>
    <row r="2420" spans="1:11" x14ac:dyDescent="0.25">
      <c r="A2420" s="1">
        <v>41989.406944444447</v>
      </c>
      <c r="B2420" s="3">
        <f t="shared" si="223"/>
        <v>2014</v>
      </c>
      <c r="C2420" s="3">
        <f t="shared" si="224"/>
        <v>12</v>
      </c>
      <c r="D2420" s="3">
        <f t="shared" si="225"/>
        <v>9</v>
      </c>
      <c r="E2420" s="3">
        <f t="shared" si="226"/>
        <v>16</v>
      </c>
      <c r="F2420" s="3" t="str">
        <f t="shared" si="227"/>
        <v>201412916</v>
      </c>
      <c r="G2420">
        <f t="shared" si="228"/>
        <v>5.1877551020407875</v>
      </c>
      <c r="H2420">
        <v>0.03</v>
      </c>
      <c r="I2420">
        <v>0.76</v>
      </c>
      <c r="J2420">
        <v>1016</v>
      </c>
      <c r="K2420">
        <v>1</v>
      </c>
    </row>
    <row r="2421" spans="1:11" x14ac:dyDescent="0.25">
      <c r="A2421" s="1">
        <v>41989.407638888886</v>
      </c>
      <c r="B2421" s="3">
        <f t="shared" si="223"/>
        <v>2014</v>
      </c>
      <c r="C2421" s="3">
        <f t="shared" si="224"/>
        <v>12</v>
      </c>
      <c r="D2421" s="3">
        <f t="shared" si="225"/>
        <v>9</v>
      </c>
      <c r="E2421" s="3">
        <f t="shared" si="226"/>
        <v>16</v>
      </c>
      <c r="F2421" s="3" t="str">
        <f t="shared" si="227"/>
        <v>201412916</v>
      </c>
      <c r="G2421">
        <f t="shared" si="228"/>
        <v>5.1999999999999709</v>
      </c>
      <c r="H2421">
        <v>0.03</v>
      </c>
      <c r="I2421">
        <v>0.76</v>
      </c>
      <c r="J2421">
        <v>1016</v>
      </c>
      <c r="K2421">
        <v>1</v>
      </c>
    </row>
    <row r="2422" spans="1:11" x14ac:dyDescent="0.25">
      <c r="A2422" s="1">
        <v>41989.408333333333</v>
      </c>
      <c r="B2422" s="3">
        <f t="shared" si="223"/>
        <v>2014</v>
      </c>
      <c r="C2422" s="3">
        <f t="shared" si="224"/>
        <v>12</v>
      </c>
      <c r="D2422" s="3">
        <f t="shared" si="225"/>
        <v>9</v>
      </c>
      <c r="E2422" s="3">
        <f t="shared" si="226"/>
        <v>16</v>
      </c>
      <c r="F2422" s="3" t="str">
        <f t="shared" si="227"/>
        <v>201412916</v>
      </c>
      <c r="G2422">
        <f t="shared" si="228"/>
        <v>5.2122448979591542</v>
      </c>
      <c r="H2422">
        <v>0.03</v>
      </c>
      <c r="I2422">
        <v>0.76</v>
      </c>
      <c r="J2422">
        <v>1016</v>
      </c>
      <c r="K2422">
        <v>1</v>
      </c>
    </row>
    <row r="2423" spans="1:11" x14ac:dyDescent="0.25">
      <c r="A2423" s="1">
        <v>41989.40902777778</v>
      </c>
      <c r="B2423" s="3">
        <f t="shared" si="223"/>
        <v>2014</v>
      </c>
      <c r="C2423" s="3">
        <f t="shared" si="224"/>
        <v>12</v>
      </c>
      <c r="D2423" s="3">
        <f t="shared" si="225"/>
        <v>9</v>
      </c>
      <c r="E2423" s="3">
        <f t="shared" si="226"/>
        <v>16</v>
      </c>
      <c r="F2423" s="3" t="str">
        <f t="shared" si="227"/>
        <v>201412916</v>
      </c>
      <c r="G2423">
        <f t="shared" si="228"/>
        <v>5.2244897959183376</v>
      </c>
      <c r="H2423">
        <v>0.03</v>
      </c>
      <c r="I2423">
        <v>0.76</v>
      </c>
      <c r="J2423">
        <v>1016</v>
      </c>
      <c r="K2423">
        <v>1</v>
      </c>
    </row>
    <row r="2424" spans="1:11" x14ac:dyDescent="0.25">
      <c r="A2424" s="1">
        <v>41989.409722222219</v>
      </c>
      <c r="B2424" s="3">
        <f t="shared" si="223"/>
        <v>2014</v>
      </c>
      <c r="C2424" s="3">
        <f t="shared" si="224"/>
        <v>12</v>
      </c>
      <c r="D2424" s="3">
        <f t="shared" si="225"/>
        <v>9</v>
      </c>
      <c r="E2424" s="3">
        <f t="shared" si="226"/>
        <v>16</v>
      </c>
      <c r="F2424" s="3" t="str">
        <f t="shared" si="227"/>
        <v>201412916</v>
      </c>
      <c r="G2424">
        <f t="shared" si="228"/>
        <v>5.236734693877521</v>
      </c>
      <c r="H2424">
        <v>0.03</v>
      </c>
      <c r="I2424">
        <v>0.76</v>
      </c>
      <c r="J2424">
        <v>1016</v>
      </c>
      <c r="K2424">
        <v>1</v>
      </c>
    </row>
    <row r="2425" spans="1:11" x14ac:dyDescent="0.25">
      <c r="A2425" s="1">
        <v>41989.410416666666</v>
      </c>
      <c r="B2425" s="3">
        <f t="shared" si="223"/>
        <v>2014</v>
      </c>
      <c r="C2425" s="3">
        <f t="shared" si="224"/>
        <v>12</v>
      </c>
      <c r="D2425" s="3">
        <f t="shared" si="225"/>
        <v>9</v>
      </c>
      <c r="E2425" s="3">
        <f t="shared" si="226"/>
        <v>16</v>
      </c>
      <c r="F2425" s="3" t="str">
        <f t="shared" si="227"/>
        <v>201412916</v>
      </c>
      <c r="G2425">
        <f t="shared" si="228"/>
        <v>5.2489795918367044</v>
      </c>
      <c r="H2425">
        <v>0.03</v>
      </c>
      <c r="I2425">
        <v>0.76</v>
      </c>
      <c r="J2425">
        <v>1016</v>
      </c>
      <c r="K2425">
        <v>1</v>
      </c>
    </row>
    <row r="2426" spans="1:11" x14ac:dyDescent="0.25">
      <c r="A2426" s="1">
        <v>41989.411111111112</v>
      </c>
      <c r="B2426" s="3">
        <f t="shared" si="223"/>
        <v>2014</v>
      </c>
      <c r="C2426" s="3">
        <f t="shared" si="224"/>
        <v>12</v>
      </c>
      <c r="D2426" s="3">
        <f t="shared" si="225"/>
        <v>9</v>
      </c>
      <c r="E2426" s="3">
        <f t="shared" si="226"/>
        <v>16</v>
      </c>
      <c r="F2426" s="3" t="str">
        <f t="shared" si="227"/>
        <v>201412916</v>
      </c>
      <c r="G2426">
        <f t="shared" si="228"/>
        <v>5.2612244897958877</v>
      </c>
      <c r="H2426">
        <v>0.03</v>
      </c>
      <c r="I2426">
        <v>0.76</v>
      </c>
      <c r="J2426">
        <v>1016</v>
      </c>
      <c r="K2426">
        <v>1</v>
      </c>
    </row>
    <row r="2427" spans="1:11" x14ac:dyDescent="0.25">
      <c r="A2427" s="1">
        <v>41989.411805555559</v>
      </c>
      <c r="B2427" s="3">
        <f t="shared" si="223"/>
        <v>2014</v>
      </c>
      <c r="C2427" s="3">
        <f t="shared" si="224"/>
        <v>12</v>
      </c>
      <c r="D2427" s="3">
        <f t="shared" si="225"/>
        <v>9</v>
      </c>
      <c r="E2427" s="3">
        <f t="shared" si="226"/>
        <v>16</v>
      </c>
      <c r="F2427" s="3" t="str">
        <f t="shared" si="227"/>
        <v>201412916</v>
      </c>
      <c r="G2427">
        <f t="shared" si="228"/>
        <v>5.2734693877550711</v>
      </c>
      <c r="H2427">
        <v>0.03</v>
      </c>
      <c r="I2427">
        <v>0.76</v>
      </c>
      <c r="J2427">
        <v>1016</v>
      </c>
      <c r="K2427">
        <v>1</v>
      </c>
    </row>
    <row r="2428" spans="1:11" x14ac:dyDescent="0.25">
      <c r="A2428" s="1">
        <v>41989.412499999999</v>
      </c>
      <c r="B2428" s="3">
        <f t="shared" si="223"/>
        <v>2014</v>
      </c>
      <c r="C2428" s="3">
        <f t="shared" si="224"/>
        <v>12</v>
      </c>
      <c r="D2428" s="3">
        <f t="shared" si="225"/>
        <v>9</v>
      </c>
      <c r="E2428" s="3">
        <f t="shared" si="226"/>
        <v>16</v>
      </c>
      <c r="F2428" s="3" t="str">
        <f t="shared" si="227"/>
        <v>201412916</v>
      </c>
      <c r="G2428">
        <f t="shared" si="228"/>
        <v>5.2857142857142545</v>
      </c>
      <c r="H2428">
        <v>0.03</v>
      </c>
      <c r="I2428">
        <v>0.76</v>
      </c>
      <c r="J2428">
        <v>1016</v>
      </c>
      <c r="K2428">
        <v>1</v>
      </c>
    </row>
    <row r="2429" spans="1:11" x14ac:dyDescent="0.25">
      <c r="A2429" s="1">
        <v>41989.413194444445</v>
      </c>
      <c r="B2429" s="3">
        <f t="shared" si="223"/>
        <v>2014</v>
      </c>
      <c r="C2429" s="3">
        <f t="shared" si="224"/>
        <v>12</v>
      </c>
      <c r="D2429" s="3">
        <f t="shared" si="225"/>
        <v>9</v>
      </c>
      <c r="E2429" s="3">
        <f t="shared" si="226"/>
        <v>16</v>
      </c>
      <c r="F2429" s="3" t="str">
        <f t="shared" si="227"/>
        <v>201412916</v>
      </c>
      <c r="G2429">
        <f t="shared" si="228"/>
        <v>5.2979591836734379</v>
      </c>
      <c r="H2429">
        <v>0.03</v>
      </c>
      <c r="I2429">
        <v>0.76</v>
      </c>
      <c r="J2429">
        <v>1016</v>
      </c>
      <c r="K2429">
        <v>1</v>
      </c>
    </row>
    <row r="2430" spans="1:11" x14ac:dyDescent="0.25">
      <c r="A2430" s="1">
        <v>41989.413888888892</v>
      </c>
      <c r="B2430" s="3">
        <f t="shared" si="223"/>
        <v>2014</v>
      </c>
      <c r="C2430" s="3">
        <f t="shared" si="224"/>
        <v>12</v>
      </c>
      <c r="D2430" s="3">
        <f t="shared" si="225"/>
        <v>9</v>
      </c>
      <c r="E2430" s="3">
        <f t="shared" si="226"/>
        <v>16</v>
      </c>
      <c r="F2430" s="3" t="str">
        <f t="shared" si="227"/>
        <v>201412916</v>
      </c>
      <c r="G2430">
        <f t="shared" si="228"/>
        <v>5.3102040816326213</v>
      </c>
      <c r="H2430">
        <v>0.03</v>
      </c>
      <c r="I2430">
        <v>0.76</v>
      </c>
      <c r="J2430">
        <v>1016</v>
      </c>
      <c r="K2430">
        <v>1</v>
      </c>
    </row>
    <row r="2431" spans="1:11" x14ac:dyDescent="0.25">
      <c r="A2431" s="1">
        <v>41989.414583333331</v>
      </c>
      <c r="B2431" s="3">
        <f t="shared" si="223"/>
        <v>2014</v>
      </c>
      <c r="C2431" s="3">
        <f t="shared" si="224"/>
        <v>12</v>
      </c>
      <c r="D2431" s="3">
        <f t="shared" si="225"/>
        <v>9</v>
      </c>
      <c r="E2431" s="3">
        <f t="shared" si="226"/>
        <v>16</v>
      </c>
      <c r="F2431" s="3" t="str">
        <f t="shared" si="227"/>
        <v>201412916</v>
      </c>
      <c r="G2431">
        <f t="shared" si="228"/>
        <v>5.3224489795918046</v>
      </c>
      <c r="H2431">
        <v>0.03</v>
      </c>
      <c r="I2431">
        <v>0.76</v>
      </c>
      <c r="J2431">
        <v>1016</v>
      </c>
      <c r="K2431">
        <v>1</v>
      </c>
    </row>
    <row r="2432" spans="1:11" x14ac:dyDescent="0.25">
      <c r="A2432" s="1">
        <v>41989.415277777778</v>
      </c>
      <c r="B2432" s="3">
        <f t="shared" si="223"/>
        <v>2014</v>
      </c>
      <c r="C2432" s="3">
        <f t="shared" si="224"/>
        <v>12</v>
      </c>
      <c r="D2432" s="3">
        <f t="shared" si="225"/>
        <v>9</v>
      </c>
      <c r="E2432" s="3">
        <f t="shared" si="226"/>
        <v>16</v>
      </c>
      <c r="F2432" s="3" t="str">
        <f t="shared" si="227"/>
        <v>201412916</v>
      </c>
      <c r="G2432">
        <f t="shared" si="228"/>
        <v>5.334693877550988</v>
      </c>
      <c r="H2432">
        <v>0.03</v>
      </c>
      <c r="I2432">
        <v>0.76</v>
      </c>
      <c r="J2432">
        <v>1016</v>
      </c>
      <c r="K2432">
        <v>1</v>
      </c>
    </row>
    <row r="2433" spans="1:11" x14ac:dyDescent="0.25">
      <c r="A2433" s="1">
        <v>41989.415972222225</v>
      </c>
      <c r="B2433" s="3">
        <f t="shared" si="223"/>
        <v>2014</v>
      </c>
      <c r="C2433" s="3">
        <f t="shared" si="224"/>
        <v>12</v>
      </c>
      <c r="D2433" s="3">
        <f t="shared" si="225"/>
        <v>9</v>
      </c>
      <c r="E2433" s="3">
        <f t="shared" si="226"/>
        <v>16</v>
      </c>
      <c r="F2433" s="3" t="str">
        <f t="shared" si="227"/>
        <v>201412916</v>
      </c>
      <c r="G2433">
        <f t="shared" si="228"/>
        <v>5.3469387755101714</v>
      </c>
      <c r="H2433">
        <v>0.03</v>
      </c>
      <c r="I2433">
        <v>0.76</v>
      </c>
      <c r="J2433">
        <v>1016</v>
      </c>
      <c r="K2433">
        <v>1</v>
      </c>
    </row>
    <row r="2434" spans="1:11" x14ac:dyDescent="0.25">
      <c r="A2434" s="1">
        <v>41989.416666666664</v>
      </c>
      <c r="B2434" s="3">
        <f t="shared" si="223"/>
        <v>2014</v>
      </c>
      <c r="C2434" s="3">
        <f t="shared" si="224"/>
        <v>12</v>
      </c>
      <c r="D2434" s="3">
        <f t="shared" si="225"/>
        <v>10</v>
      </c>
      <c r="E2434" s="3">
        <f t="shared" si="226"/>
        <v>16</v>
      </c>
      <c r="F2434" s="3" t="str">
        <f t="shared" si="227"/>
        <v>2014121016</v>
      </c>
      <c r="G2434">
        <f t="shared" si="228"/>
        <v>5.3591836734693548</v>
      </c>
      <c r="H2434">
        <v>0.03</v>
      </c>
      <c r="I2434">
        <v>0.76</v>
      </c>
      <c r="J2434">
        <v>1016</v>
      </c>
      <c r="K2434">
        <v>1</v>
      </c>
    </row>
    <row r="2435" spans="1:11" x14ac:dyDescent="0.25">
      <c r="A2435" s="1">
        <v>41989.417361111111</v>
      </c>
      <c r="B2435" s="3">
        <f t="shared" ref="B2435:B2498" si="229">YEAR(A2435)</f>
        <v>2014</v>
      </c>
      <c r="C2435" s="3">
        <f t="shared" ref="C2435:C2498" si="230">MONTH(A2435)</f>
        <v>12</v>
      </c>
      <c r="D2435" s="3">
        <f t="shared" ref="D2435:D2498" si="231">HOUR(A2435)</f>
        <v>10</v>
      </c>
      <c r="E2435" s="3">
        <f t="shared" ref="E2435:E2498" si="232">DAY(A2435)</f>
        <v>16</v>
      </c>
      <c r="F2435" s="3" t="str">
        <f t="shared" ref="F2435:F2498" si="233">B2435&amp;C2435&amp;D2435&amp;E2435</f>
        <v>2014121016</v>
      </c>
      <c r="G2435">
        <f t="shared" si="228"/>
        <v>5.3714285714285381</v>
      </c>
      <c r="H2435">
        <v>0.03</v>
      </c>
      <c r="I2435">
        <v>0.76</v>
      </c>
      <c r="J2435">
        <v>1016</v>
      </c>
      <c r="K2435">
        <v>1</v>
      </c>
    </row>
    <row r="2436" spans="1:11" x14ac:dyDescent="0.25">
      <c r="A2436" s="1">
        <v>41989.418055555558</v>
      </c>
      <c r="B2436" s="3">
        <f t="shared" si="229"/>
        <v>2014</v>
      </c>
      <c r="C2436" s="3">
        <f t="shared" si="230"/>
        <v>12</v>
      </c>
      <c r="D2436" s="3">
        <f t="shared" si="231"/>
        <v>10</v>
      </c>
      <c r="E2436" s="3">
        <f t="shared" si="232"/>
        <v>16</v>
      </c>
      <c r="F2436" s="3" t="str">
        <f t="shared" si="233"/>
        <v>2014121016</v>
      </c>
      <c r="G2436">
        <f t="shared" si="228"/>
        <v>5.3836734693877215</v>
      </c>
      <c r="H2436">
        <v>0.03</v>
      </c>
      <c r="I2436">
        <v>0.76</v>
      </c>
      <c r="J2436">
        <v>1016</v>
      </c>
      <c r="K2436">
        <v>1</v>
      </c>
    </row>
    <row r="2437" spans="1:11" x14ac:dyDescent="0.25">
      <c r="A2437" s="1">
        <v>41989.418749999997</v>
      </c>
      <c r="B2437" s="3">
        <f t="shared" si="229"/>
        <v>2014</v>
      </c>
      <c r="C2437" s="3">
        <f t="shared" si="230"/>
        <v>12</v>
      </c>
      <c r="D2437" s="3">
        <f t="shared" si="231"/>
        <v>10</v>
      </c>
      <c r="E2437" s="3">
        <f t="shared" si="232"/>
        <v>16</v>
      </c>
      <c r="F2437" s="3" t="str">
        <f t="shared" si="233"/>
        <v>2014121016</v>
      </c>
      <c r="G2437">
        <f t="shared" si="228"/>
        <v>5.3959183673469049</v>
      </c>
      <c r="H2437">
        <v>0.03</v>
      </c>
      <c r="I2437">
        <v>0.76</v>
      </c>
      <c r="J2437">
        <v>1016</v>
      </c>
      <c r="K2437">
        <v>1</v>
      </c>
    </row>
    <row r="2438" spans="1:11" x14ac:dyDescent="0.25">
      <c r="A2438" s="1">
        <v>41989.419444444444</v>
      </c>
      <c r="B2438" s="3">
        <f t="shared" si="229"/>
        <v>2014</v>
      </c>
      <c r="C2438" s="3">
        <f t="shared" si="230"/>
        <v>12</v>
      </c>
      <c r="D2438" s="3">
        <f t="shared" si="231"/>
        <v>10</v>
      </c>
      <c r="E2438" s="3">
        <f t="shared" si="232"/>
        <v>16</v>
      </c>
      <c r="F2438" s="3" t="str">
        <f t="shared" si="233"/>
        <v>2014121016</v>
      </c>
      <c r="G2438">
        <f t="shared" si="228"/>
        <v>5.4081632653060883</v>
      </c>
      <c r="H2438">
        <v>0.03</v>
      </c>
      <c r="I2438">
        <v>0.76</v>
      </c>
      <c r="J2438">
        <v>1016</v>
      </c>
      <c r="K2438">
        <v>1</v>
      </c>
    </row>
    <row r="2439" spans="1:11" x14ac:dyDescent="0.25">
      <c r="A2439" s="1">
        <v>41989.420138888891</v>
      </c>
      <c r="B2439" s="3">
        <f t="shared" si="229"/>
        <v>2014</v>
      </c>
      <c r="C2439" s="3">
        <f t="shared" si="230"/>
        <v>12</v>
      </c>
      <c r="D2439" s="3">
        <f t="shared" si="231"/>
        <v>10</v>
      </c>
      <c r="E2439" s="3">
        <f t="shared" si="232"/>
        <v>16</v>
      </c>
      <c r="F2439" s="3" t="str">
        <f t="shared" si="233"/>
        <v>2014121016</v>
      </c>
      <c r="G2439">
        <f t="shared" si="228"/>
        <v>5.4204081632652716</v>
      </c>
      <c r="H2439">
        <v>0.03</v>
      </c>
      <c r="I2439">
        <v>0.76</v>
      </c>
      <c r="J2439">
        <v>1016</v>
      </c>
      <c r="K2439">
        <v>1</v>
      </c>
    </row>
    <row r="2440" spans="1:11" x14ac:dyDescent="0.25">
      <c r="A2440" s="1">
        <v>41989.42083333333</v>
      </c>
      <c r="B2440" s="3">
        <f t="shared" si="229"/>
        <v>2014</v>
      </c>
      <c r="C2440" s="3">
        <f t="shared" si="230"/>
        <v>12</v>
      </c>
      <c r="D2440" s="3">
        <f t="shared" si="231"/>
        <v>10</v>
      </c>
      <c r="E2440" s="3">
        <f t="shared" si="232"/>
        <v>16</v>
      </c>
      <c r="F2440" s="3" t="str">
        <f t="shared" si="233"/>
        <v>2014121016</v>
      </c>
      <c r="G2440">
        <f t="shared" si="228"/>
        <v>5.432653061224455</v>
      </c>
      <c r="H2440">
        <v>0.03</v>
      </c>
      <c r="I2440">
        <v>0.76</v>
      </c>
      <c r="J2440">
        <v>1016</v>
      </c>
      <c r="K2440">
        <v>1</v>
      </c>
    </row>
    <row r="2441" spans="1:11" x14ac:dyDescent="0.25">
      <c r="A2441" s="1">
        <v>41989.421527777777</v>
      </c>
      <c r="B2441" s="3">
        <f t="shared" si="229"/>
        <v>2014</v>
      </c>
      <c r="C2441" s="3">
        <f t="shared" si="230"/>
        <v>12</v>
      </c>
      <c r="D2441" s="3">
        <f t="shared" si="231"/>
        <v>10</v>
      </c>
      <c r="E2441" s="3">
        <f t="shared" si="232"/>
        <v>16</v>
      </c>
      <c r="F2441" s="3" t="str">
        <f t="shared" si="233"/>
        <v>2014121016</v>
      </c>
      <c r="G2441">
        <f t="shared" si="228"/>
        <v>5.4448979591836384</v>
      </c>
      <c r="H2441">
        <v>0.03</v>
      </c>
      <c r="I2441">
        <v>0.76</v>
      </c>
      <c r="J2441">
        <v>1016</v>
      </c>
      <c r="K2441">
        <v>1</v>
      </c>
    </row>
    <row r="2442" spans="1:11" x14ac:dyDescent="0.25">
      <c r="A2442" s="1">
        <v>41989.422222222223</v>
      </c>
      <c r="B2442" s="3">
        <f t="shared" si="229"/>
        <v>2014</v>
      </c>
      <c r="C2442" s="3">
        <f t="shared" si="230"/>
        <v>12</v>
      </c>
      <c r="D2442" s="3">
        <f t="shared" si="231"/>
        <v>10</v>
      </c>
      <c r="E2442" s="3">
        <f t="shared" si="232"/>
        <v>16</v>
      </c>
      <c r="F2442" s="3" t="str">
        <f t="shared" si="233"/>
        <v>2014121016</v>
      </c>
      <c r="G2442">
        <f t="shared" si="228"/>
        <v>5.4571428571428218</v>
      </c>
      <c r="H2442">
        <v>0.03</v>
      </c>
      <c r="I2442">
        <v>0.76</v>
      </c>
      <c r="J2442">
        <v>1016</v>
      </c>
      <c r="K2442">
        <v>1</v>
      </c>
    </row>
    <row r="2443" spans="1:11" x14ac:dyDescent="0.25">
      <c r="A2443" s="1">
        <v>41989.42291666667</v>
      </c>
      <c r="B2443" s="3">
        <f t="shared" si="229"/>
        <v>2014</v>
      </c>
      <c r="C2443" s="3">
        <f t="shared" si="230"/>
        <v>12</v>
      </c>
      <c r="D2443" s="3">
        <f t="shared" si="231"/>
        <v>10</v>
      </c>
      <c r="E2443" s="3">
        <f t="shared" si="232"/>
        <v>16</v>
      </c>
      <c r="F2443" s="3" t="str">
        <f t="shared" si="233"/>
        <v>2014121016</v>
      </c>
      <c r="G2443">
        <f t="shared" si="228"/>
        <v>5.4693877551020051</v>
      </c>
      <c r="H2443">
        <v>0.03</v>
      </c>
      <c r="I2443">
        <v>0.76</v>
      </c>
      <c r="J2443">
        <v>1016</v>
      </c>
      <c r="K2443">
        <v>1</v>
      </c>
    </row>
    <row r="2444" spans="1:11" x14ac:dyDescent="0.25">
      <c r="A2444" s="1">
        <v>41989.423611111109</v>
      </c>
      <c r="B2444" s="3">
        <f t="shared" si="229"/>
        <v>2014</v>
      </c>
      <c r="C2444" s="3">
        <f t="shared" si="230"/>
        <v>12</v>
      </c>
      <c r="D2444" s="3">
        <f t="shared" si="231"/>
        <v>10</v>
      </c>
      <c r="E2444" s="3">
        <f t="shared" si="232"/>
        <v>16</v>
      </c>
      <c r="F2444" s="3" t="str">
        <f t="shared" si="233"/>
        <v>2014121016</v>
      </c>
      <c r="G2444">
        <f t="shared" si="228"/>
        <v>5.4816326530611885</v>
      </c>
      <c r="H2444">
        <v>0.03</v>
      </c>
      <c r="I2444">
        <v>0.76</v>
      </c>
      <c r="J2444">
        <v>1016</v>
      </c>
      <c r="K2444">
        <v>1</v>
      </c>
    </row>
    <row r="2445" spans="1:11" x14ac:dyDescent="0.25">
      <c r="A2445" s="1">
        <v>41989.424305555556</v>
      </c>
      <c r="B2445" s="3">
        <f t="shared" si="229"/>
        <v>2014</v>
      </c>
      <c r="C2445" s="3">
        <f t="shared" si="230"/>
        <v>12</v>
      </c>
      <c r="D2445" s="3">
        <f t="shared" si="231"/>
        <v>10</v>
      </c>
      <c r="E2445" s="3">
        <f t="shared" si="232"/>
        <v>16</v>
      </c>
      <c r="F2445" s="3" t="str">
        <f t="shared" si="233"/>
        <v>2014121016</v>
      </c>
      <c r="G2445">
        <f t="shared" si="228"/>
        <v>5.4938775510203719</v>
      </c>
      <c r="H2445">
        <v>0.03</v>
      </c>
      <c r="I2445">
        <v>0.76</v>
      </c>
      <c r="J2445">
        <v>1016</v>
      </c>
      <c r="K2445">
        <v>1</v>
      </c>
    </row>
    <row r="2446" spans="1:11" x14ac:dyDescent="0.25">
      <c r="A2446" s="1">
        <v>41989.425000000003</v>
      </c>
      <c r="B2446" s="3">
        <f t="shared" si="229"/>
        <v>2014</v>
      </c>
      <c r="C2446" s="3">
        <f t="shared" si="230"/>
        <v>12</v>
      </c>
      <c r="D2446" s="3">
        <f t="shared" si="231"/>
        <v>10</v>
      </c>
      <c r="E2446" s="3">
        <f t="shared" si="232"/>
        <v>16</v>
      </c>
      <c r="F2446" s="3" t="str">
        <f t="shared" si="233"/>
        <v>2014121016</v>
      </c>
      <c r="G2446">
        <f t="shared" si="228"/>
        <v>5.5061224489795553</v>
      </c>
      <c r="H2446">
        <v>0.03</v>
      </c>
      <c r="I2446">
        <v>0.76</v>
      </c>
      <c r="J2446">
        <v>1016</v>
      </c>
      <c r="K2446">
        <v>1</v>
      </c>
    </row>
    <row r="2447" spans="1:11" x14ac:dyDescent="0.25">
      <c r="A2447" s="1">
        <v>41989.425694444442</v>
      </c>
      <c r="B2447" s="3">
        <f t="shared" si="229"/>
        <v>2014</v>
      </c>
      <c r="C2447" s="3">
        <f t="shared" si="230"/>
        <v>12</v>
      </c>
      <c r="D2447" s="3">
        <f t="shared" si="231"/>
        <v>10</v>
      </c>
      <c r="E2447" s="3">
        <f t="shared" si="232"/>
        <v>16</v>
      </c>
      <c r="F2447" s="3" t="str">
        <f t="shared" si="233"/>
        <v>2014121016</v>
      </c>
      <c r="G2447">
        <f t="shared" si="228"/>
        <v>5.5183673469387386</v>
      </c>
      <c r="H2447">
        <v>0.03</v>
      </c>
      <c r="I2447">
        <v>0.76</v>
      </c>
      <c r="J2447">
        <v>1016</v>
      </c>
      <c r="K2447">
        <v>1</v>
      </c>
    </row>
    <row r="2448" spans="1:11" x14ac:dyDescent="0.25">
      <c r="A2448" s="1">
        <v>41989.426388888889</v>
      </c>
      <c r="B2448" s="3">
        <f t="shared" si="229"/>
        <v>2014</v>
      </c>
      <c r="C2448" s="3">
        <f t="shared" si="230"/>
        <v>12</v>
      </c>
      <c r="D2448" s="3">
        <f t="shared" si="231"/>
        <v>10</v>
      </c>
      <c r="E2448" s="3">
        <f t="shared" si="232"/>
        <v>16</v>
      </c>
      <c r="F2448" s="3" t="str">
        <f t="shared" si="233"/>
        <v>2014121016</v>
      </c>
      <c r="G2448">
        <f t="shared" si="228"/>
        <v>5.530612244897922</v>
      </c>
      <c r="H2448">
        <v>0.03</v>
      </c>
      <c r="I2448">
        <v>0.76</v>
      </c>
      <c r="J2448">
        <v>1016</v>
      </c>
      <c r="K2448">
        <v>1</v>
      </c>
    </row>
    <row r="2449" spans="1:11" x14ac:dyDescent="0.25">
      <c r="A2449" s="1">
        <v>41989.427083333336</v>
      </c>
      <c r="B2449" s="3">
        <f t="shared" si="229"/>
        <v>2014</v>
      </c>
      <c r="C2449" s="3">
        <f t="shared" si="230"/>
        <v>12</v>
      </c>
      <c r="D2449" s="3">
        <f t="shared" si="231"/>
        <v>10</v>
      </c>
      <c r="E2449" s="3">
        <f t="shared" si="232"/>
        <v>16</v>
      </c>
      <c r="F2449" s="3" t="str">
        <f t="shared" si="233"/>
        <v>2014121016</v>
      </c>
      <c r="G2449">
        <f t="shared" si="228"/>
        <v>5.5428571428571054</v>
      </c>
      <c r="H2449">
        <v>0.03</v>
      </c>
      <c r="I2449">
        <v>0.76</v>
      </c>
      <c r="J2449">
        <v>1016</v>
      </c>
      <c r="K2449">
        <v>1</v>
      </c>
    </row>
    <row r="2450" spans="1:11" x14ac:dyDescent="0.25">
      <c r="A2450" s="1">
        <v>41989.427777777775</v>
      </c>
      <c r="B2450" s="3">
        <f t="shared" si="229"/>
        <v>2014</v>
      </c>
      <c r="C2450" s="3">
        <f t="shared" si="230"/>
        <v>12</v>
      </c>
      <c r="D2450" s="3">
        <f t="shared" si="231"/>
        <v>10</v>
      </c>
      <c r="E2450" s="3">
        <f t="shared" si="232"/>
        <v>16</v>
      </c>
      <c r="F2450" s="3" t="str">
        <f t="shared" si="233"/>
        <v>2014121016</v>
      </c>
      <c r="G2450">
        <f t="shared" si="228"/>
        <v>5.5551020408162888</v>
      </c>
      <c r="H2450">
        <v>0.03</v>
      </c>
      <c r="I2450">
        <v>0.76</v>
      </c>
      <c r="J2450">
        <v>1016</v>
      </c>
      <c r="K2450">
        <v>1</v>
      </c>
    </row>
    <row r="2451" spans="1:11" x14ac:dyDescent="0.25">
      <c r="A2451" s="1">
        <v>41989.428472222222</v>
      </c>
      <c r="B2451" s="3">
        <f t="shared" si="229"/>
        <v>2014</v>
      </c>
      <c r="C2451" s="3">
        <f t="shared" si="230"/>
        <v>12</v>
      </c>
      <c r="D2451" s="3">
        <f t="shared" si="231"/>
        <v>10</v>
      </c>
      <c r="E2451" s="3">
        <f t="shared" si="232"/>
        <v>16</v>
      </c>
      <c r="F2451" s="3" t="str">
        <f t="shared" si="233"/>
        <v>2014121016</v>
      </c>
      <c r="G2451">
        <f t="shared" si="228"/>
        <v>5.5673469387754722</v>
      </c>
      <c r="H2451">
        <v>0.03</v>
      </c>
      <c r="I2451">
        <v>0.76</v>
      </c>
      <c r="J2451">
        <v>1016</v>
      </c>
      <c r="K2451">
        <v>1</v>
      </c>
    </row>
    <row r="2452" spans="1:11" x14ac:dyDescent="0.25">
      <c r="A2452" s="1">
        <v>41989.429166666669</v>
      </c>
      <c r="B2452" s="3">
        <f t="shared" si="229"/>
        <v>2014</v>
      </c>
      <c r="C2452" s="3">
        <f t="shared" si="230"/>
        <v>12</v>
      </c>
      <c r="D2452" s="3">
        <f t="shared" si="231"/>
        <v>10</v>
      </c>
      <c r="E2452" s="3">
        <f t="shared" si="232"/>
        <v>16</v>
      </c>
      <c r="F2452" s="3" t="str">
        <f t="shared" si="233"/>
        <v>2014121016</v>
      </c>
      <c r="G2452">
        <f t="shared" si="228"/>
        <v>5.5795918367346555</v>
      </c>
      <c r="H2452">
        <v>0.03</v>
      </c>
      <c r="I2452">
        <v>0.76</v>
      </c>
      <c r="J2452">
        <v>1016</v>
      </c>
      <c r="K2452">
        <v>1</v>
      </c>
    </row>
    <row r="2453" spans="1:11" x14ac:dyDescent="0.25">
      <c r="A2453" s="1">
        <v>41989.429861111108</v>
      </c>
      <c r="B2453" s="3">
        <f t="shared" si="229"/>
        <v>2014</v>
      </c>
      <c r="C2453" s="3">
        <f t="shared" si="230"/>
        <v>12</v>
      </c>
      <c r="D2453" s="3">
        <f t="shared" si="231"/>
        <v>10</v>
      </c>
      <c r="E2453" s="3">
        <f t="shared" si="232"/>
        <v>16</v>
      </c>
      <c r="F2453" s="3" t="str">
        <f t="shared" si="233"/>
        <v>2014121016</v>
      </c>
      <c r="G2453">
        <f t="shared" ref="G2453:G2516" si="234">G2452+3/245</f>
        <v>5.5918367346938389</v>
      </c>
      <c r="H2453">
        <v>0.03</v>
      </c>
      <c r="I2453">
        <v>0.76</v>
      </c>
      <c r="J2453">
        <v>1016</v>
      </c>
      <c r="K2453">
        <v>1</v>
      </c>
    </row>
    <row r="2454" spans="1:11" x14ac:dyDescent="0.25">
      <c r="A2454" s="1">
        <v>41989.430555555555</v>
      </c>
      <c r="B2454" s="3">
        <f t="shared" si="229"/>
        <v>2014</v>
      </c>
      <c r="C2454" s="3">
        <f t="shared" si="230"/>
        <v>12</v>
      </c>
      <c r="D2454" s="3">
        <f t="shared" si="231"/>
        <v>10</v>
      </c>
      <c r="E2454" s="3">
        <f t="shared" si="232"/>
        <v>16</v>
      </c>
      <c r="F2454" s="3" t="str">
        <f t="shared" si="233"/>
        <v>2014121016</v>
      </c>
      <c r="G2454">
        <f t="shared" si="234"/>
        <v>5.6040816326530223</v>
      </c>
      <c r="H2454">
        <v>0.03</v>
      </c>
      <c r="I2454">
        <v>0.76</v>
      </c>
      <c r="J2454">
        <v>1016</v>
      </c>
      <c r="K2454">
        <v>1</v>
      </c>
    </row>
    <row r="2455" spans="1:11" x14ac:dyDescent="0.25">
      <c r="A2455" s="1">
        <v>41989.431250000001</v>
      </c>
      <c r="B2455" s="3">
        <f t="shared" si="229"/>
        <v>2014</v>
      </c>
      <c r="C2455" s="3">
        <f t="shared" si="230"/>
        <v>12</v>
      </c>
      <c r="D2455" s="3">
        <f t="shared" si="231"/>
        <v>10</v>
      </c>
      <c r="E2455" s="3">
        <f t="shared" si="232"/>
        <v>16</v>
      </c>
      <c r="F2455" s="3" t="str">
        <f t="shared" si="233"/>
        <v>2014121016</v>
      </c>
      <c r="G2455">
        <f t="shared" si="234"/>
        <v>5.6163265306122057</v>
      </c>
      <c r="H2455">
        <v>0.03</v>
      </c>
      <c r="I2455">
        <v>0.76</v>
      </c>
      <c r="J2455">
        <v>1016</v>
      </c>
      <c r="K2455">
        <v>1</v>
      </c>
    </row>
    <row r="2456" spans="1:11" x14ac:dyDescent="0.25">
      <c r="A2456" s="1">
        <v>41989.431944444441</v>
      </c>
      <c r="B2456" s="3">
        <f t="shared" si="229"/>
        <v>2014</v>
      </c>
      <c r="C2456" s="3">
        <f t="shared" si="230"/>
        <v>12</v>
      </c>
      <c r="D2456" s="3">
        <f t="shared" si="231"/>
        <v>10</v>
      </c>
      <c r="E2456" s="3">
        <f t="shared" si="232"/>
        <v>16</v>
      </c>
      <c r="F2456" s="3" t="str">
        <f t="shared" si="233"/>
        <v>2014121016</v>
      </c>
      <c r="G2456">
        <f t="shared" si="234"/>
        <v>5.628571428571389</v>
      </c>
      <c r="H2456">
        <v>0.03</v>
      </c>
      <c r="I2456">
        <v>0.76</v>
      </c>
      <c r="J2456">
        <v>1016</v>
      </c>
      <c r="K2456">
        <v>1</v>
      </c>
    </row>
    <row r="2457" spans="1:11" x14ac:dyDescent="0.25">
      <c r="A2457" s="1">
        <v>41989.432638888888</v>
      </c>
      <c r="B2457" s="3">
        <f t="shared" si="229"/>
        <v>2014</v>
      </c>
      <c r="C2457" s="3">
        <f t="shared" si="230"/>
        <v>12</v>
      </c>
      <c r="D2457" s="3">
        <f t="shared" si="231"/>
        <v>10</v>
      </c>
      <c r="E2457" s="3">
        <f t="shared" si="232"/>
        <v>16</v>
      </c>
      <c r="F2457" s="3" t="str">
        <f t="shared" si="233"/>
        <v>2014121016</v>
      </c>
      <c r="G2457">
        <f t="shared" si="234"/>
        <v>5.6408163265305724</v>
      </c>
      <c r="H2457">
        <v>0.03</v>
      </c>
      <c r="I2457">
        <v>0.76</v>
      </c>
      <c r="J2457">
        <v>1016</v>
      </c>
      <c r="K2457">
        <v>1</v>
      </c>
    </row>
    <row r="2458" spans="1:11" x14ac:dyDescent="0.25">
      <c r="A2458" s="1">
        <v>41989.433333333334</v>
      </c>
      <c r="B2458" s="3">
        <f t="shared" si="229"/>
        <v>2014</v>
      </c>
      <c r="C2458" s="3">
        <f t="shared" si="230"/>
        <v>12</v>
      </c>
      <c r="D2458" s="3">
        <f t="shared" si="231"/>
        <v>10</v>
      </c>
      <c r="E2458" s="3">
        <f t="shared" si="232"/>
        <v>16</v>
      </c>
      <c r="F2458" s="3" t="str">
        <f t="shared" si="233"/>
        <v>2014121016</v>
      </c>
      <c r="G2458">
        <f t="shared" si="234"/>
        <v>5.6530612244897558</v>
      </c>
      <c r="H2458">
        <v>0.03</v>
      </c>
      <c r="I2458">
        <v>0.76</v>
      </c>
      <c r="J2458">
        <v>1016</v>
      </c>
      <c r="K2458">
        <v>1</v>
      </c>
    </row>
    <row r="2459" spans="1:11" x14ac:dyDescent="0.25">
      <c r="A2459" s="1">
        <v>41989.434027777781</v>
      </c>
      <c r="B2459" s="3">
        <f t="shared" si="229"/>
        <v>2014</v>
      </c>
      <c r="C2459" s="3">
        <f t="shared" si="230"/>
        <v>12</v>
      </c>
      <c r="D2459" s="3">
        <f t="shared" si="231"/>
        <v>10</v>
      </c>
      <c r="E2459" s="3">
        <f t="shared" si="232"/>
        <v>16</v>
      </c>
      <c r="F2459" s="3" t="str">
        <f t="shared" si="233"/>
        <v>2014121016</v>
      </c>
      <c r="G2459">
        <f t="shared" si="234"/>
        <v>5.6653061224489392</v>
      </c>
      <c r="H2459">
        <v>0.03</v>
      </c>
      <c r="I2459">
        <v>0.76</v>
      </c>
      <c r="J2459">
        <v>1016</v>
      </c>
      <c r="K2459">
        <v>1</v>
      </c>
    </row>
    <row r="2460" spans="1:11" x14ac:dyDescent="0.25">
      <c r="A2460" s="1">
        <v>41989.43472222222</v>
      </c>
      <c r="B2460" s="3">
        <f t="shared" si="229"/>
        <v>2014</v>
      </c>
      <c r="C2460" s="3">
        <f t="shared" si="230"/>
        <v>12</v>
      </c>
      <c r="D2460" s="3">
        <f t="shared" si="231"/>
        <v>10</v>
      </c>
      <c r="E2460" s="3">
        <f t="shared" si="232"/>
        <v>16</v>
      </c>
      <c r="F2460" s="3" t="str">
        <f t="shared" si="233"/>
        <v>2014121016</v>
      </c>
      <c r="G2460">
        <f t="shared" si="234"/>
        <v>5.6775510204081225</v>
      </c>
      <c r="H2460">
        <v>0.03</v>
      </c>
      <c r="I2460">
        <v>0.76</v>
      </c>
      <c r="J2460">
        <v>1016</v>
      </c>
      <c r="K2460">
        <v>1</v>
      </c>
    </row>
    <row r="2461" spans="1:11" x14ac:dyDescent="0.25">
      <c r="A2461" s="1">
        <v>41989.435416666667</v>
      </c>
      <c r="B2461" s="3">
        <f t="shared" si="229"/>
        <v>2014</v>
      </c>
      <c r="C2461" s="3">
        <f t="shared" si="230"/>
        <v>12</v>
      </c>
      <c r="D2461" s="3">
        <f t="shared" si="231"/>
        <v>10</v>
      </c>
      <c r="E2461" s="3">
        <f t="shared" si="232"/>
        <v>16</v>
      </c>
      <c r="F2461" s="3" t="str">
        <f t="shared" si="233"/>
        <v>2014121016</v>
      </c>
      <c r="G2461">
        <f t="shared" si="234"/>
        <v>5.6897959183673059</v>
      </c>
      <c r="H2461">
        <v>0.03</v>
      </c>
      <c r="I2461">
        <v>0.76</v>
      </c>
      <c r="J2461">
        <v>1016</v>
      </c>
      <c r="K2461">
        <v>1</v>
      </c>
    </row>
    <row r="2462" spans="1:11" x14ac:dyDescent="0.25">
      <c r="A2462" s="1">
        <v>41989.436111111114</v>
      </c>
      <c r="B2462" s="3">
        <f t="shared" si="229"/>
        <v>2014</v>
      </c>
      <c r="C2462" s="3">
        <f t="shared" si="230"/>
        <v>12</v>
      </c>
      <c r="D2462" s="3">
        <f t="shared" si="231"/>
        <v>10</v>
      </c>
      <c r="E2462" s="3">
        <f t="shared" si="232"/>
        <v>16</v>
      </c>
      <c r="F2462" s="3" t="str">
        <f t="shared" si="233"/>
        <v>2014121016</v>
      </c>
      <c r="G2462">
        <f t="shared" si="234"/>
        <v>5.7020408163264893</v>
      </c>
      <c r="H2462">
        <v>0.03</v>
      </c>
      <c r="I2462">
        <v>0.76</v>
      </c>
      <c r="J2462">
        <v>1016</v>
      </c>
      <c r="K2462">
        <v>1</v>
      </c>
    </row>
    <row r="2463" spans="1:11" x14ac:dyDescent="0.25">
      <c r="A2463" s="1">
        <v>41989.436805555553</v>
      </c>
      <c r="B2463" s="3">
        <f t="shared" si="229"/>
        <v>2014</v>
      </c>
      <c r="C2463" s="3">
        <f t="shared" si="230"/>
        <v>12</v>
      </c>
      <c r="D2463" s="3">
        <f t="shared" si="231"/>
        <v>10</v>
      </c>
      <c r="E2463" s="3">
        <f t="shared" si="232"/>
        <v>16</v>
      </c>
      <c r="F2463" s="3" t="str">
        <f t="shared" si="233"/>
        <v>2014121016</v>
      </c>
      <c r="G2463">
        <f t="shared" si="234"/>
        <v>5.7142857142856727</v>
      </c>
      <c r="H2463">
        <v>0.03</v>
      </c>
      <c r="I2463">
        <v>0.76</v>
      </c>
      <c r="J2463">
        <v>1016</v>
      </c>
      <c r="K2463">
        <v>1</v>
      </c>
    </row>
    <row r="2464" spans="1:11" x14ac:dyDescent="0.25">
      <c r="A2464" s="1">
        <v>41989.4375</v>
      </c>
      <c r="B2464" s="3">
        <f t="shared" si="229"/>
        <v>2014</v>
      </c>
      <c r="C2464" s="3">
        <f t="shared" si="230"/>
        <v>12</v>
      </c>
      <c r="D2464" s="3">
        <f t="shared" si="231"/>
        <v>10</v>
      </c>
      <c r="E2464" s="3">
        <f t="shared" si="232"/>
        <v>16</v>
      </c>
      <c r="F2464" s="3" t="str">
        <f t="shared" si="233"/>
        <v>2014121016</v>
      </c>
      <c r="G2464">
        <f t="shared" si="234"/>
        <v>5.726530612244856</v>
      </c>
      <c r="H2464">
        <v>0.03</v>
      </c>
      <c r="I2464">
        <v>0.76</v>
      </c>
      <c r="J2464">
        <v>1016</v>
      </c>
      <c r="K2464">
        <v>1</v>
      </c>
    </row>
    <row r="2465" spans="1:11" x14ac:dyDescent="0.25">
      <c r="A2465" s="1">
        <v>41989.438194444447</v>
      </c>
      <c r="B2465" s="3">
        <f t="shared" si="229"/>
        <v>2014</v>
      </c>
      <c r="C2465" s="3">
        <f t="shared" si="230"/>
        <v>12</v>
      </c>
      <c r="D2465" s="3">
        <f t="shared" si="231"/>
        <v>10</v>
      </c>
      <c r="E2465" s="3">
        <f t="shared" si="232"/>
        <v>16</v>
      </c>
      <c r="F2465" s="3" t="str">
        <f t="shared" si="233"/>
        <v>2014121016</v>
      </c>
      <c r="G2465">
        <f t="shared" si="234"/>
        <v>5.7387755102040394</v>
      </c>
      <c r="H2465">
        <v>0.03</v>
      </c>
      <c r="I2465">
        <v>0.76</v>
      </c>
      <c r="J2465">
        <v>1016</v>
      </c>
      <c r="K2465">
        <v>1</v>
      </c>
    </row>
    <row r="2466" spans="1:11" x14ac:dyDescent="0.25">
      <c r="A2466" s="1">
        <v>41989.438888888886</v>
      </c>
      <c r="B2466" s="3">
        <f t="shared" si="229"/>
        <v>2014</v>
      </c>
      <c r="C2466" s="3">
        <f t="shared" si="230"/>
        <v>12</v>
      </c>
      <c r="D2466" s="3">
        <f t="shared" si="231"/>
        <v>10</v>
      </c>
      <c r="E2466" s="3">
        <f t="shared" si="232"/>
        <v>16</v>
      </c>
      <c r="F2466" s="3" t="str">
        <f t="shared" si="233"/>
        <v>2014121016</v>
      </c>
      <c r="G2466">
        <f t="shared" si="234"/>
        <v>5.7510204081632228</v>
      </c>
      <c r="H2466">
        <v>0.03</v>
      </c>
      <c r="I2466">
        <v>0.76</v>
      </c>
      <c r="J2466">
        <v>1016</v>
      </c>
      <c r="K2466">
        <v>1</v>
      </c>
    </row>
    <row r="2467" spans="1:11" x14ac:dyDescent="0.25">
      <c r="A2467" s="1">
        <v>41989.439583333333</v>
      </c>
      <c r="B2467" s="3">
        <f t="shared" si="229"/>
        <v>2014</v>
      </c>
      <c r="C2467" s="3">
        <f t="shared" si="230"/>
        <v>12</v>
      </c>
      <c r="D2467" s="3">
        <f t="shared" si="231"/>
        <v>10</v>
      </c>
      <c r="E2467" s="3">
        <f t="shared" si="232"/>
        <v>16</v>
      </c>
      <c r="F2467" s="3" t="str">
        <f t="shared" si="233"/>
        <v>2014121016</v>
      </c>
      <c r="G2467">
        <f t="shared" si="234"/>
        <v>5.7632653061224062</v>
      </c>
      <c r="H2467">
        <v>0.03</v>
      </c>
      <c r="I2467">
        <v>0.76</v>
      </c>
      <c r="J2467">
        <v>1016</v>
      </c>
      <c r="K2467">
        <v>1</v>
      </c>
    </row>
    <row r="2468" spans="1:11" x14ac:dyDescent="0.25">
      <c r="A2468" s="1">
        <v>41989.44027777778</v>
      </c>
      <c r="B2468" s="3">
        <f t="shared" si="229"/>
        <v>2014</v>
      </c>
      <c r="C2468" s="3">
        <f t="shared" si="230"/>
        <v>12</v>
      </c>
      <c r="D2468" s="3">
        <f t="shared" si="231"/>
        <v>10</v>
      </c>
      <c r="E2468" s="3">
        <f t="shared" si="232"/>
        <v>16</v>
      </c>
      <c r="F2468" s="3" t="str">
        <f t="shared" si="233"/>
        <v>2014121016</v>
      </c>
      <c r="G2468">
        <f t="shared" si="234"/>
        <v>5.7755102040815895</v>
      </c>
      <c r="H2468">
        <v>0.03</v>
      </c>
      <c r="I2468">
        <v>0.76</v>
      </c>
      <c r="J2468">
        <v>1016</v>
      </c>
      <c r="K2468">
        <v>1</v>
      </c>
    </row>
    <row r="2469" spans="1:11" x14ac:dyDescent="0.25">
      <c r="A2469" s="1">
        <v>41989.440972222219</v>
      </c>
      <c r="B2469" s="3">
        <f t="shared" si="229"/>
        <v>2014</v>
      </c>
      <c r="C2469" s="3">
        <f t="shared" si="230"/>
        <v>12</v>
      </c>
      <c r="D2469" s="3">
        <f t="shared" si="231"/>
        <v>10</v>
      </c>
      <c r="E2469" s="3">
        <f t="shared" si="232"/>
        <v>16</v>
      </c>
      <c r="F2469" s="3" t="str">
        <f t="shared" si="233"/>
        <v>2014121016</v>
      </c>
      <c r="G2469">
        <f t="shared" si="234"/>
        <v>5.7877551020407729</v>
      </c>
      <c r="H2469">
        <v>0.03</v>
      </c>
      <c r="I2469">
        <v>0.76</v>
      </c>
      <c r="J2469">
        <v>1016</v>
      </c>
      <c r="K2469">
        <v>1</v>
      </c>
    </row>
    <row r="2470" spans="1:11" x14ac:dyDescent="0.25">
      <c r="A2470" s="1">
        <v>41989.441666666666</v>
      </c>
      <c r="B2470" s="3">
        <f t="shared" si="229"/>
        <v>2014</v>
      </c>
      <c r="C2470" s="3">
        <f t="shared" si="230"/>
        <v>12</v>
      </c>
      <c r="D2470" s="3">
        <f t="shared" si="231"/>
        <v>10</v>
      </c>
      <c r="E2470" s="3">
        <f t="shared" si="232"/>
        <v>16</v>
      </c>
      <c r="F2470" s="3" t="str">
        <f t="shared" si="233"/>
        <v>2014121016</v>
      </c>
      <c r="G2470">
        <f t="shared" si="234"/>
        <v>5.7999999999999563</v>
      </c>
      <c r="H2470">
        <v>0.03</v>
      </c>
      <c r="I2470">
        <v>0.76</v>
      </c>
      <c r="J2470">
        <v>1016</v>
      </c>
      <c r="K2470">
        <v>1</v>
      </c>
    </row>
    <row r="2471" spans="1:11" x14ac:dyDescent="0.25">
      <c r="A2471" s="1">
        <v>41989.442361111112</v>
      </c>
      <c r="B2471" s="3">
        <f t="shared" si="229"/>
        <v>2014</v>
      </c>
      <c r="C2471" s="3">
        <f t="shared" si="230"/>
        <v>12</v>
      </c>
      <c r="D2471" s="3">
        <f t="shared" si="231"/>
        <v>10</v>
      </c>
      <c r="E2471" s="3">
        <f t="shared" si="232"/>
        <v>16</v>
      </c>
      <c r="F2471" s="3" t="str">
        <f t="shared" si="233"/>
        <v>2014121016</v>
      </c>
      <c r="G2471">
        <f t="shared" si="234"/>
        <v>5.8122448979591397</v>
      </c>
      <c r="H2471">
        <v>0.03</v>
      </c>
      <c r="I2471">
        <v>0.76</v>
      </c>
      <c r="J2471">
        <v>1016</v>
      </c>
      <c r="K2471">
        <v>1</v>
      </c>
    </row>
    <row r="2472" spans="1:11" x14ac:dyDescent="0.25">
      <c r="A2472" s="1">
        <v>41989.443055555559</v>
      </c>
      <c r="B2472" s="3">
        <f t="shared" si="229"/>
        <v>2014</v>
      </c>
      <c r="C2472" s="3">
        <f t="shared" si="230"/>
        <v>12</v>
      </c>
      <c r="D2472" s="3">
        <f t="shared" si="231"/>
        <v>10</v>
      </c>
      <c r="E2472" s="3">
        <f t="shared" si="232"/>
        <v>16</v>
      </c>
      <c r="F2472" s="3" t="str">
        <f t="shared" si="233"/>
        <v>2014121016</v>
      </c>
      <c r="G2472">
        <f t="shared" si="234"/>
        <v>5.8244897959183231</v>
      </c>
      <c r="H2472">
        <v>0.03</v>
      </c>
      <c r="I2472">
        <v>0.76</v>
      </c>
      <c r="J2472">
        <v>1016</v>
      </c>
      <c r="K2472">
        <v>1</v>
      </c>
    </row>
    <row r="2473" spans="1:11" x14ac:dyDescent="0.25">
      <c r="A2473" s="1">
        <v>41989.443749999999</v>
      </c>
      <c r="B2473" s="3">
        <f t="shared" si="229"/>
        <v>2014</v>
      </c>
      <c r="C2473" s="3">
        <f t="shared" si="230"/>
        <v>12</v>
      </c>
      <c r="D2473" s="3">
        <f t="shared" si="231"/>
        <v>10</v>
      </c>
      <c r="E2473" s="3">
        <f t="shared" si="232"/>
        <v>16</v>
      </c>
      <c r="F2473" s="3" t="str">
        <f t="shared" si="233"/>
        <v>2014121016</v>
      </c>
      <c r="G2473">
        <f t="shared" si="234"/>
        <v>5.8367346938775064</v>
      </c>
      <c r="H2473">
        <v>0.03</v>
      </c>
      <c r="I2473">
        <v>0.76</v>
      </c>
      <c r="J2473">
        <v>1016</v>
      </c>
      <c r="K2473">
        <v>1</v>
      </c>
    </row>
    <row r="2474" spans="1:11" x14ac:dyDescent="0.25">
      <c r="A2474" s="1">
        <v>41989.444444444445</v>
      </c>
      <c r="B2474" s="3">
        <f t="shared" si="229"/>
        <v>2014</v>
      </c>
      <c r="C2474" s="3">
        <f t="shared" si="230"/>
        <v>12</v>
      </c>
      <c r="D2474" s="3">
        <f t="shared" si="231"/>
        <v>10</v>
      </c>
      <c r="E2474" s="3">
        <f t="shared" si="232"/>
        <v>16</v>
      </c>
      <c r="F2474" s="3" t="str">
        <f t="shared" si="233"/>
        <v>2014121016</v>
      </c>
      <c r="G2474">
        <f t="shared" si="234"/>
        <v>5.8489795918366898</v>
      </c>
      <c r="H2474">
        <v>0.03</v>
      </c>
      <c r="I2474">
        <v>0.76</v>
      </c>
      <c r="J2474">
        <v>1016</v>
      </c>
      <c r="K2474">
        <v>1</v>
      </c>
    </row>
    <row r="2475" spans="1:11" x14ac:dyDescent="0.25">
      <c r="A2475" s="1">
        <v>41989.445138888892</v>
      </c>
      <c r="B2475" s="3">
        <f t="shared" si="229"/>
        <v>2014</v>
      </c>
      <c r="C2475" s="3">
        <f t="shared" si="230"/>
        <v>12</v>
      </c>
      <c r="D2475" s="3">
        <f t="shared" si="231"/>
        <v>10</v>
      </c>
      <c r="E2475" s="3">
        <f t="shared" si="232"/>
        <v>16</v>
      </c>
      <c r="F2475" s="3" t="str">
        <f t="shared" si="233"/>
        <v>2014121016</v>
      </c>
      <c r="G2475">
        <f t="shared" si="234"/>
        <v>5.8612244897958732</v>
      </c>
      <c r="H2475">
        <v>0.03</v>
      </c>
      <c r="I2475">
        <v>0.76</v>
      </c>
      <c r="J2475">
        <v>1016</v>
      </c>
      <c r="K2475">
        <v>1</v>
      </c>
    </row>
    <row r="2476" spans="1:11" x14ac:dyDescent="0.25">
      <c r="A2476" s="1">
        <v>41989.445833333331</v>
      </c>
      <c r="B2476" s="3">
        <f t="shared" si="229"/>
        <v>2014</v>
      </c>
      <c r="C2476" s="3">
        <f t="shared" si="230"/>
        <v>12</v>
      </c>
      <c r="D2476" s="3">
        <f t="shared" si="231"/>
        <v>10</v>
      </c>
      <c r="E2476" s="3">
        <f t="shared" si="232"/>
        <v>16</v>
      </c>
      <c r="F2476" s="3" t="str">
        <f t="shared" si="233"/>
        <v>2014121016</v>
      </c>
      <c r="G2476">
        <f t="shared" si="234"/>
        <v>5.8734693877550566</v>
      </c>
      <c r="H2476">
        <v>0.03</v>
      </c>
      <c r="I2476">
        <v>0.76</v>
      </c>
      <c r="J2476">
        <v>1016</v>
      </c>
      <c r="K2476">
        <v>1</v>
      </c>
    </row>
    <row r="2477" spans="1:11" x14ac:dyDescent="0.25">
      <c r="A2477" s="1">
        <v>41989.446527777778</v>
      </c>
      <c r="B2477" s="3">
        <f t="shared" si="229"/>
        <v>2014</v>
      </c>
      <c r="C2477" s="3">
        <f t="shared" si="230"/>
        <v>12</v>
      </c>
      <c r="D2477" s="3">
        <f t="shared" si="231"/>
        <v>10</v>
      </c>
      <c r="E2477" s="3">
        <f t="shared" si="232"/>
        <v>16</v>
      </c>
      <c r="F2477" s="3" t="str">
        <f t="shared" si="233"/>
        <v>2014121016</v>
      </c>
      <c r="G2477">
        <f t="shared" si="234"/>
        <v>5.8857142857142399</v>
      </c>
      <c r="H2477">
        <v>0.03</v>
      </c>
      <c r="I2477">
        <v>0.76</v>
      </c>
      <c r="J2477">
        <v>1016</v>
      </c>
      <c r="K2477">
        <v>1</v>
      </c>
    </row>
    <row r="2478" spans="1:11" x14ac:dyDescent="0.25">
      <c r="A2478" s="1">
        <v>41989.447222222225</v>
      </c>
      <c r="B2478" s="3">
        <f t="shared" si="229"/>
        <v>2014</v>
      </c>
      <c r="C2478" s="3">
        <f t="shared" si="230"/>
        <v>12</v>
      </c>
      <c r="D2478" s="3">
        <f t="shared" si="231"/>
        <v>10</v>
      </c>
      <c r="E2478" s="3">
        <f t="shared" si="232"/>
        <v>16</v>
      </c>
      <c r="F2478" s="3" t="str">
        <f t="shared" si="233"/>
        <v>2014121016</v>
      </c>
      <c r="G2478">
        <f t="shared" si="234"/>
        <v>5.8979591836734233</v>
      </c>
      <c r="H2478">
        <v>0.03</v>
      </c>
      <c r="I2478">
        <v>0.76</v>
      </c>
      <c r="J2478">
        <v>1016</v>
      </c>
      <c r="K2478">
        <v>1</v>
      </c>
    </row>
    <row r="2479" spans="1:11" x14ac:dyDescent="0.25">
      <c r="A2479" s="1">
        <v>41989.447916666664</v>
      </c>
      <c r="B2479" s="3">
        <f t="shared" si="229"/>
        <v>2014</v>
      </c>
      <c r="C2479" s="3">
        <f t="shared" si="230"/>
        <v>12</v>
      </c>
      <c r="D2479" s="3">
        <f t="shared" si="231"/>
        <v>10</v>
      </c>
      <c r="E2479" s="3">
        <f t="shared" si="232"/>
        <v>16</v>
      </c>
      <c r="F2479" s="3" t="str">
        <f t="shared" si="233"/>
        <v>2014121016</v>
      </c>
      <c r="G2479">
        <f t="shared" si="234"/>
        <v>5.9102040816326067</v>
      </c>
      <c r="H2479">
        <v>0.03</v>
      </c>
      <c r="I2479">
        <v>0.76</v>
      </c>
      <c r="J2479">
        <v>1016</v>
      </c>
      <c r="K2479">
        <v>1</v>
      </c>
    </row>
    <row r="2480" spans="1:11" x14ac:dyDescent="0.25">
      <c r="A2480" s="1">
        <v>41989.448611111111</v>
      </c>
      <c r="B2480" s="3">
        <f t="shared" si="229"/>
        <v>2014</v>
      </c>
      <c r="C2480" s="3">
        <f t="shared" si="230"/>
        <v>12</v>
      </c>
      <c r="D2480" s="3">
        <f t="shared" si="231"/>
        <v>10</v>
      </c>
      <c r="E2480" s="3">
        <f t="shared" si="232"/>
        <v>16</v>
      </c>
      <c r="F2480" s="3" t="str">
        <f t="shared" si="233"/>
        <v>2014121016</v>
      </c>
      <c r="G2480">
        <f t="shared" si="234"/>
        <v>5.9224489795917901</v>
      </c>
      <c r="H2480">
        <v>0.03</v>
      </c>
      <c r="I2480">
        <v>0.76</v>
      </c>
      <c r="J2480">
        <v>1016</v>
      </c>
      <c r="K2480">
        <v>1</v>
      </c>
    </row>
    <row r="2481" spans="1:11" x14ac:dyDescent="0.25">
      <c r="A2481" s="1">
        <v>41989.449305555558</v>
      </c>
      <c r="B2481" s="3">
        <f t="shared" si="229"/>
        <v>2014</v>
      </c>
      <c r="C2481" s="3">
        <f t="shared" si="230"/>
        <v>12</v>
      </c>
      <c r="D2481" s="3">
        <f t="shared" si="231"/>
        <v>10</v>
      </c>
      <c r="E2481" s="3">
        <f t="shared" si="232"/>
        <v>16</v>
      </c>
      <c r="F2481" s="3" t="str">
        <f t="shared" si="233"/>
        <v>2014121016</v>
      </c>
      <c r="G2481">
        <f t="shared" si="234"/>
        <v>5.9346938775509734</v>
      </c>
      <c r="H2481">
        <v>0.03</v>
      </c>
      <c r="I2481">
        <v>0.76</v>
      </c>
      <c r="J2481">
        <v>1016</v>
      </c>
      <c r="K2481">
        <v>1</v>
      </c>
    </row>
    <row r="2482" spans="1:11" x14ac:dyDescent="0.25">
      <c r="A2482" s="1">
        <v>41989.45</v>
      </c>
      <c r="B2482" s="3">
        <f t="shared" si="229"/>
        <v>2014</v>
      </c>
      <c r="C2482" s="3">
        <f t="shared" si="230"/>
        <v>12</v>
      </c>
      <c r="D2482" s="3">
        <f t="shared" si="231"/>
        <v>10</v>
      </c>
      <c r="E2482" s="3">
        <f t="shared" si="232"/>
        <v>16</v>
      </c>
      <c r="F2482" s="3" t="str">
        <f t="shared" si="233"/>
        <v>2014121016</v>
      </c>
      <c r="G2482">
        <f t="shared" si="234"/>
        <v>5.9469387755101568</v>
      </c>
      <c r="H2482">
        <v>0.03</v>
      </c>
      <c r="I2482">
        <v>0.76</v>
      </c>
      <c r="J2482">
        <v>1016</v>
      </c>
      <c r="K2482">
        <v>1</v>
      </c>
    </row>
    <row r="2483" spans="1:11" x14ac:dyDescent="0.25">
      <c r="A2483" s="1">
        <v>41989.450694444444</v>
      </c>
      <c r="B2483" s="3">
        <f t="shared" si="229"/>
        <v>2014</v>
      </c>
      <c r="C2483" s="3">
        <f t="shared" si="230"/>
        <v>12</v>
      </c>
      <c r="D2483" s="3">
        <f t="shared" si="231"/>
        <v>10</v>
      </c>
      <c r="E2483" s="3">
        <f t="shared" si="232"/>
        <v>16</v>
      </c>
      <c r="F2483" s="3" t="str">
        <f t="shared" si="233"/>
        <v>2014121016</v>
      </c>
      <c r="G2483">
        <f t="shared" si="234"/>
        <v>5.9591836734693402</v>
      </c>
      <c r="H2483">
        <v>0.03</v>
      </c>
      <c r="I2483">
        <v>0.76</v>
      </c>
      <c r="J2483">
        <v>1016</v>
      </c>
      <c r="K2483">
        <v>1</v>
      </c>
    </row>
    <row r="2484" spans="1:11" x14ac:dyDescent="0.25">
      <c r="A2484" s="1">
        <v>41989.451388888891</v>
      </c>
      <c r="B2484" s="3">
        <f t="shared" si="229"/>
        <v>2014</v>
      </c>
      <c r="C2484" s="3">
        <f t="shared" si="230"/>
        <v>12</v>
      </c>
      <c r="D2484" s="3">
        <f t="shared" si="231"/>
        <v>10</v>
      </c>
      <c r="E2484" s="3">
        <f t="shared" si="232"/>
        <v>16</v>
      </c>
      <c r="F2484" s="3" t="str">
        <f t="shared" si="233"/>
        <v>2014121016</v>
      </c>
      <c r="G2484">
        <f t="shared" si="234"/>
        <v>5.9714285714285236</v>
      </c>
      <c r="H2484">
        <v>0.03</v>
      </c>
      <c r="I2484">
        <v>0.76</v>
      </c>
      <c r="J2484">
        <v>1016</v>
      </c>
      <c r="K2484">
        <v>1</v>
      </c>
    </row>
    <row r="2485" spans="1:11" x14ac:dyDescent="0.25">
      <c r="A2485" s="1">
        <v>41989.45208333333</v>
      </c>
      <c r="B2485" s="3">
        <f t="shared" si="229"/>
        <v>2014</v>
      </c>
      <c r="C2485" s="3">
        <f t="shared" si="230"/>
        <v>12</v>
      </c>
      <c r="D2485" s="3">
        <f t="shared" si="231"/>
        <v>10</v>
      </c>
      <c r="E2485" s="3">
        <f t="shared" si="232"/>
        <v>16</v>
      </c>
      <c r="F2485" s="3" t="str">
        <f t="shared" si="233"/>
        <v>2014121016</v>
      </c>
      <c r="G2485">
        <f t="shared" si="234"/>
        <v>5.9836734693877069</v>
      </c>
      <c r="H2485">
        <v>0.03</v>
      </c>
      <c r="I2485">
        <v>0.76</v>
      </c>
      <c r="J2485">
        <v>1016</v>
      </c>
      <c r="K2485">
        <v>1</v>
      </c>
    </row>
    <row r="2486" spans="1:11" x14ac:dyDescent="0.25">
      <c r="A2486" s="1">
        <v>41989.452777777777</v>
      </c>
      <c r="B2486" s="3">
        <f t="shared" si="229"/>
        <v>2014</v>
      </c>
      <c r="C2486" s="3">
        <f t="shared" si="230"/>
        <v>12</v>
      </c>
      <c r="D2486" s="3">
        <f t="shared" si="231"/>
        <v>10</v>
      </c>
      <c r="E2486" s="3">
        <f t="shared" si="232"/>
        <v>16</v>
      </c>
      <c r="F2486" s="3" t="str">
        <f t="shared" si="233"/>
        <v>2014121016</v>
      </c>
      <c r="G2486">
        <f t="shared" si="234"/>
        <v>5.9959183673468903</v>
      </c>
      <c r="H2486">
        <v>0.03</v>
      </c>
      <c r="I2486">
        <v>0.76</v>
      </c>
      <c r="J2486">
        <v>1016</v>
      </c>
      <c r="K2486">
        <v>1</v>
      </c>
    </row>
    <row r="2487" spans="1:11" x14ac:dyDescent="0.25">
      <c r="A2487" s="1">
        <v>41989.453472222223</v>
      </c>
      <c r="B2487" s="3">
        <f t="shared" si="229"/>
        <v>2014</v>
      </c>
      <c r="C2487" s="3">
        <f t="shared" si="230"/>
        <v>12</v>
      </c>
      <c r="D2487" s="3">
        <f t="shared" si="231"/>
        <v>10</v>
      </c>
      <c r="E2487" s="3">
        <f t="shared" si="232"/>
        <v>16</v>
      </c>
      <c r="F2487" s="3" t="str">
        <f t="shared" si="233"/>
        <v>2014121016</v>
      </c>
      <c r="G2487">
        <f t="shared" si="234"/>
        <v>6.0081632653060737</v>
      </c>
      <c r="H2487">
        <v>0.03</v>
      </c>
      <c r="I2487">
        <v>0.76</v>
      </c>
      <c r="J2487">
        <v>1016</v>
      </c>
      <c r="K2487">
        <v>1</v>
      </c>
    </row>
    <row r="2488" spans="1:11" x14ac:dyDescent="0.25">
      <c r="A2488" s="1">
        <v>41989.45416666667</v>
      </c>
      <c r="B2488" s="3">
        <f t="shared" si="229"/>
        <v>2014</v>
      </c>
      <c r="C2488" s="3">
        <f t="shared" si="230"/>
        <v>12</v>
      </c>
      <c r="D2488" s="3">
        <f t="shared" si="231"/>
        <v>10</v>
      </c>
      <c r="E2488" s="3">
        <f t="shared" si="232"/>
        <v>16</v>
      </c>
      <c r="F2488" s="3" t="str">
        <f t="shared" si="233"/>
        <v>2014121016</v>
      </c>
      <c r="G2488">
        <f t="shared" si="234"/>
        <v>6.0204081632652571</v>
      </c>
      <c r="H2488">
        <v>0.03</v>
      </c>
      <c r="I2488">
        <v>0.76</v>
      </c>
      <c r="J2488">
        <v>1016</v>
      </c>
      <c r="K2488">
        <v>1</v>
      </c>
    </row>
    <row r="2489" spans="1:11" x14ac:dyDescent="0.25">
      <c r="A2489" s="1">
        <v>41989.454861111109</v>
      </c>
      <c r="B2489" s="3">
        <f t="shared" si="229"/>
        <v>2014</v>
      </c>
      <c r="C2489" s="3">
        <f t="shared" si="230"/>
        <v>12</v>
      </c>
      <c r="D2489" s="3">
        <f t="shared" si="231"/>
        <v>10</v>
      </c>
      <c r="E2489" s="3">
        <f t="shared" si="232"/>
        <v>16</v>
      </c>
      <c r="F2489" s="3" t="str">
        <f t="shared" si="233"/>
        <v>2014121016</v>
      </c>
      <c r="G2489">
        <f t="shared" si="234"/>
        <v>6.0326530612244404</v>
      </c>
      <c r="H2489">
        <v>0.03</v>
      </c>
      <c r="I2489">
        <v>0.76</v>
      </c>
      <c r="J2489">
        <v>1016</v>
      </c>
      <c r="K2489">
        <v>1</v>
      </c>
    </row>
    <row r="2490" spans="1:11" x14ac:dyDescent="0.25">
      <c r="A2490" s="1">
        <v>41989.455555555556</v>
      </c>
      <c r="B2490" s="3">
        <f t="shared" si="229"/>
        <v>2014</v>
      </c>
      <c r="C2490" s="3">
        <f t="shared" si="230"/>
        <v>12</v>
      </c>
      <c r="D2490" s="3">
        <f t="shared" si="231"/>
        <v>10</v>
      </c>
      <c r="E2490" s="3">
        <f t="shared" si="232"/>
        <v>16</v>
      </c>
      <c r="F2490" s="3" t="str">
        <f t="shared" si="233"/>
        <v>2014121016</v>
      </c>
      <c r="G2490">
        <f t="shared" si="234"/>
        <v>6.0448979591836238</v>
      </c>
      <c r="H2490">
        <v>0.03</v>
      </c>
      <c r="I2490">
        <v>0.76</v>
      </c>
      <c r="J2490">
        <v>1016</v>
      </c>
      <c r="K2490">
        <v>1</v>
      </c>
    </row>
    <row r="2491" spans="1:11" x14ac:dyDescent="0.25">
      <c r="A2491" s="1">
        <v>41989.456250000003</v>
      </c>
      <c r="B2491" s="3">
        <f t="shared" si="229"/>
        <v>2014</v>
      </c>
      <c r="C2491" s="3">
        <f t="shared" si="230"/>
        <v>12</v>
      </c>
      <c r="D2491" s="3">
        <f t="shared" si="231"/>
        <v>10</v>
      </c>
      <c r="E2491" s="3">
        <f t="shared" si="232"/>
        <v>16</v>
      </c>
      <c r="F2491" s="3" t="str">
        <f t="shared" si="233"/>
        <v>2014121016</v>
      </c>
      <c r="G2491">
        <f t="shared" si="234"/>
        <v>6.0571428571428072</v>
      </c>
      <c r="H2491">
        <v>0.03</v>
      </c>
      <c r="I2491">
        <v>0.76</v>
      </c>
      <c r="J2491">
        <v>1016</v>
      </c>
      <c r="K2491">
        <v>1</v>
      </c>
    </row>
    <row r="2492" spans="1:11" x14ac:dyDescent="0.25">
      <c r="A2492" s="1">
        <v>41989.456944444442</v>
      </c>
      <c r="B2492" s="3">
        <f t="shared" si="229"/>
        <v>2014</v>
      </c>
      <c r="C2492" s="3">
        <f t="shared" si="230"/>
        <v>12</v>
      </c>
      <c r="D2492" s="3">
        <f t="shared" si="231"/>
        <v>10</v>
      </c>
      <c r="E2492" s="3">
        <f t="shared" si="232"/>
        <v>16</v>
      </c>
      <c r="F2492" s="3" t="str">
        <f t="shared" si="233"/>
        <v>2014121016</v>
      </c>
      <c r="G2492">
        <f t="shared" si="234"/>
        <v>6.0693877551019906</v>
      </c>
      <c r="H2492">
        <v>0.03</v>
      </c>
      <c r="I2492">
        <v>0.76</v>
      </c>
      <c r="J2492">
        <v>1016</v>
      </c>
      <c r="K2492">
        <v>1</v>
      </c>
    </row>
    <row r="2493" spans="1:11" x14ac:dyDescent="0.25">
      <c r="A2493" s="1">
        <v>41989.457638888889</v>
      </c>
      <c r="B2493" s="3">
        <f t="shared" si="229"/>
        <v>2014</v>
      </c>
      <c r="C2493" s="3">
        <f t="shared" si="230"/>
        <v>12</v>
      </c>
      <c r="D2493" s="3">
        <f t="shared" si="231"/>
        <v>10</v>
      </c>
      <c r="E2493" s="3">
        <f t="shared" si="232"/>
        <v>16</v>
      </c>
      <c r="F2493" s="3" t="str">
        <f t="shared" si="233"/>
        <v>2014121016</v>
      </c>
      <c r="G2493">
        <f t="shared" si="234"/>
        <v>6.081632653061174</v>
      </c>
      <c r="H2493">
        <v>0.03</v>
      </c>
      <c r="I2493">
        <v>0.76</v>
      </c>
      <c r="J2493">
        <v>1016</v>
      </c>
      <c r="K2493">
        <v>1</v>
      </c>
    </row>
    <row r="2494" spans="1:11" x14ac:dyDescent="0.25">
      <c r="A2494" s="1">
        <v>41989.458333333336</v>
      </c>
      <c r="B2494" s="3">
        <f t="shared" si="229"/>
        <v>2014</v>
      </c>
      <c r="C2494" s="3">
        <f t="shared" si="230"/>
        <v>12</v>
      </c>
      <c r="D2494" s="3">
        <f t="shared" si="231"/>
        <v>11</v>
      </c>
      <c r="E2494" s="3">
        <f t="shared" si="232"/>
        <v>16</v>
      </c>
      <c r="F2494" s="3" t="str">
        <f t="shared" si="233"/>
        <v>2014121116</v>
      </c>
      <c r="G2494">
        <f t="shared" si="234"/>
        <v>6.0938775510203573</v>
      </c>
      <c r="H2494">
        <v>0.03</v>
      </c>
      <c r="I2494">
        <v>0.76</v>
      </c>
      <c r="J2494">
        <v>1016</v>
      </c>
      <c r="K2494">
        <v>1</v>
      </c>
    </row>
    <row r="2495" spans="1:11" x14ac:dyDescent="0.25">
      <c r="A2495" s="1">
        <v>41989.459027777775</v>
      </c>
      <c r="B2495" s="3">
        <f t="shared" si="229"/>
        <v>2014</v>
      </c>
      <c r="C2495" s="3">
        <f t="shared" si="230"/>
        <v>12</v>
      </c>
      <c r="D2495" s="3">
        <f t="shared" si="231"/>
        <v>11</v>
      </c>
      <c r="E2495" s="3">
        <f t="shared" si="232"/>
        <v>16</v>
      </c>
      <c r="F2495" s="3" t="str">
        <f t="shared" si="233"/>
        <v>2014121116</v>
      </c>
      <c r="G2495">
        <f t="shared" si="234"/>
        <v>6.1061224489795407</v>
      </c>
      <c r="H2495">
        <v>0.03</v>
      </c>
      <c r="I2495">
        <v>0.76</v>
      </c>
      <c r="J2495">
        <v>1016</v>
      </c>
      <c r="K2495">
        <v>1</v>
      </c>
    </row>
    <row r="2496" spans="1:11" x14ac:dyDescent="0.25">
      <c r="A2496" s="1">
        <v>41989.459722222222</v>
      </c>
      <c r="B2496" s="3">
        <f t="shared" si="229"/>
        <v>2014</v>
      </c>
      <c r="C2496" s="3">
        <f t="shared" si="230"/>
        <v>12</v>
      </c>
      <c r="D2496" s="3">
        <f t="shared" si="231"/>
        <v>11</v>
      </c>
      <c r="E2496" s="3">
        <f t="shared" si="232"/>
        <v>16</v>
      </c>
      <c r="F2496" s="3" t="str">
        <f t="shared" si="233"/>
        <v>2014121116</v>
      </c>
      <c r="G2496">
        <f t="shared" si="234"/>
        <v>6.1183673469387241</v>
      </c>
      <c r="H2496">
        <v>0.03</v>
      </c>
      <c r="I2496">
        <v>0.76</v>
      </c>
      <c r="J2496">
        <v>1016</v>
      </c>
      <c r="K2496">
        <v>1</v>
      </c>
    </row>
    <row r="2497" spans="1:11" x14ac:dyDescent="0.25">
      <c r="A2497" s="1">
        <v>41989.460416666669</v>
      </c>
      <c r="B2497" s="3">
        <f t="shared" si="229"/>
        <v>2014</v>
      </c>
      <c r="C2497" s="3">
        <f t="shared" si="230"/>
        <v>12</v>
      </c>
      <c r="D2497" s="3">
        <f t="shared" si="231"/>
        <v>11</v>
      </c>
      <c r="E2497" s="3">
        <f t="shared" si="232"/>
        <v>16</v>
      </c>
      <c r="F2497" s="3" t="str">
        <f t="shared" si="233"/>
        <v>2014121116</v>
      </c>
      <c r="G2497">
        <f t="shared" si="234"/>
        <v>6.1306122448979075</v>
      </c>
      <c r="H2497">
        <v>0.03</v>
      </c>
      <c r="I2497">
        <v>0.76</v>
      </c>
      <c r="J2497">
        <v>1016</v>
      </c>
      <c r="K2497">
        <v>1</v>
      </c>
    </row>
    <row r="2498" spans="1:11" x14ac:dyDescent="0.25">
      <c r="A2498" s="1">
        <v>41989.461111111108</v>
      </c>
      <c r="B2498" s="3">
        <f t="shared" si="229"/>
        <v>2014</v>
      </c>
      <c r="C2498" s="3">
        <f t="shared" si="230"/>
        <v>12</v>
      </c>
      <c r="D2498" s="3">
        <f t="shared" si="231"/>
        <v>11</v>
      </c>
      <c r="E2498" s="3">
        <f t="shared" si="232"/>
        <v>16</v>
      </c>
      <c r="F2498" s="3" t="str">
        <f t="shared" si="233"/>
        <v>2014121116</v>
      </c>
      <c r="G2498">
        <f t="shared" si="234"/>
        <v>6.1428571428570908</v>
      </c>
      <c r="H2498">
        <v>0.03</v>
      </c>
      <c r="I2498">
        <v>0.76</v>
      </c>
      <c r="J2498">
        <v>1016</v>
      </c>
      <c r="K2498">
        <v>1</v>
      </c>
    </row>
    <row r="2499" spans="1:11" x14ac:dyDescent="0.25">
      <c r="A2499" s="1">
        <v>41989.461805555555</v>
      </c>
      <c r="B2499" s="3">
        <f t="shared" ref="B2499:B2562" si="235">YEAR(A2499)</f>
        <v>2014</v>
      </c>
      <c r="C2499" s="3">
        <f t="shared" ref="C2499:C2562" si="236">MONTH(A2499)</f>
        <v>12</v>
      </c>
      <c r="D2499" s="3">
        <f t="shared" ref="D2499:D2562" si="237">HOUR(A2499)</f>
        <v>11</v>
      </c>
      <c r="E2499" s="3">
        <f t="shared" ref="E2499:E2562" si="238">DAY(A2499)</f>
        <v>16</v>
      </c>
      <c r="F2499" s="3" t="str">
        <f t="shared" ref="F2499:F2562" si="239">B2499&amp;C2499&amp;D2499&amp;E2499</f>
        <v>2014121116</v>
      </c>
      <c r="G2499">
        <f t="shared" si="234"/>
        <v>6.1551020408162742</v>
      </c>
      <c r="H2499">
        <v>0.03</v>
      </c>
      <c r="I2499">
        <v>0.76</v>
      </c>
      <c r="J2499">
        <v>1016</v>
      </c>
      <c r="K2499">
        <v>1</v>
      </c>
    </row>
    <row r="2500" spans="1:11" x14ac:dyDescent="0.25">
      <c r="A2500" s="1">
        <v>41989.462500000001</v>
      </c>
      <c r="B2500" s="3">
        <f t="shared" si="235"/>
        <v>2014</v>
      </c>
      <c r="C2500" s="3">
        <f t="shared" si="236"/>
        <v>12</v>
      </c>
      <c r="D2500" s="3">
        <f t="shared" si="237"/>
        <v>11</v>
      </c>
      <c r="E2500" s="3">
        <f t="shared" si="238"/>
        <v>16</v>
      </c>
      <c r="F2500" s="3" t="str">
        <f t="shared" si="239"/>
        <v>2014121116</v>
      </c>
      <c r="G2500">
        <f t="shared" si="234"/>
        <v>6.1673469387754576</v>
      </c>
      <c r="H2500">
        <v>0.03</v>
      </c>
      <c r="I2500">
        <v>0.76</v>
      </c>
      <c r="J2500">
        <v>1016</v>
      </c>
      <c r="K2500">
        <v>1</v>
      </c>
    </row>
    <row r="2501" spans="1:11" x14ac:dyDescent="0.25">
      <c r="A2501" s="1">
        <v>41989.463194444441</v>
      </c>
      <c r="B2501" s="3">
        <f t="shared" si="235"/>
        <v>2014</v>
      </c>
      <c r="C2501" s="3">
        <f t="shared" si="236"/>
        <v>12</v>
      </c>
      <c r="D2501" s="3">
        <f t="shared" si="237"/>
        <v>11</v>
      </c>
      <c r="E2501" s="3">
        <f t="shared" si="238"/>
        <v>16</v>
      </c>
      <c r="F2501" s="3" t="str">
        <f t="shared" si="239"/>
        <v>2014121116</v>
      </c>
      <c r="G2501">
        <f t="shared" si="234"/>
        <v>6.179591836734641</v>
      </c>
      <c r="H2501">
        <v>0.03</v>
      </c>
      <c r="I2501">
        <v>0.76</v>
      </c>
      <c r="J2501">
        <v>1016</v>
      </c>
      <c r="K2501">
        <v>1</v>
      </c>
    </row>
    <row r="2502" spans="1:11" x14ac:dyDescent="0.25">
      <c r="A2502" s="1">
        <v>41989.463888888888</v>
      </c>
      <c r="B2502" s="3">
        <f t="shared" si="235"/>
        <v>2014</v>
      </c>
      <c r="C2502" s="3">
        <f t="shared" si="236"/>
        <v>12</v>
      </c>
      <c r="D2502" s="3">
        <f t="shared" si="237"/>
        <v>11</v>
      </c>
      <c r="E2502" s="3">
        <f t="shared" si="238"/>
        <v>16</v>
      </c>
      <c r="F2502" s="3" t="str">
        <f t="shared" si="239"/>
        <v>2014121116</v>
      </c>
      <c r="G2502">
        <f t="shared" si="234"/>
        <v>6.1918367346938243</v>
      </c>
      <c r="H2502">
        <v>0.03</v>
      </c>
      <c r="I2502">
        <v>0.76</v>
      </c>
      <c r="J2502">
        <v>1016</v>
      </c>
      <c r="K2502">
        <v>1</v>
      </c>
    </row>
    <row r="2503" spans="1:11" x14ac:dyDescent="0.25">
      <c r="A2503" s="1">
        <v>41989.464583333334</v>
      </c>
      <c r="B2503" s="3">
        <f t="shared" si="235"/>
        <v>2014</v>
      </c>
      <c r="C2503" s="3">
        <f t="shared" si="236"/>
        <v>12</v>
      </c>
      <c r="D2503" s="3">
        <f t="shared" si="237"/>
        <v>11</v>
      </c>
      <c r="E2503" s="3">
        <f t="shared" si="238"/>
        <v>16</v>
      </c>
      <c r="F2503" s="3" t="str">
        <f t="shared" si="239"/>
        <v>2014121116</v>
      </c>
      <c r="G2503">
        <f t="shared" si="234"/>
        <v>6.2040816326530077</v>
      </c>
      <c r="H2503">
        <v>0.03</v>
      </c>
      <c r="I2503">
        <v>0.76</v>
      </c>
      <c r="J2503">
        <v>1016</v>
      </c>
      <c r="K2503">
        <v>1</v>
      </c>
    </row>
    <row r="2504" spans="1:11" x14ac:dyDescent="0.25">
      <c r="A2504" s="1">
        <v>41989.465277777781</v>
      </c>
      <c r="B2504" s="3">
        <f t="shared" si="235"/>
        <v>2014</v>
      </c>
      <c r="C2504" s="3">
        <f t="shared" si="236"/>
        <v>12</v>
      </c>
      <c r="D2504" s="3">
        <f t="shared" si="237"/>
        <v>11</v>
      </c>
      <c r="E2504" s="3">
        <f t="shared" si="238"/>
        <v>16</v>
      </c>
      <c r="F2504" s="3" t="str">
        <f t="shared" si="239"/>
        <v>2014121116</v>
      </c>
      <c r="G2504">
        <f t="shared" si="234"/>
        <v>6.2163265306121911</v>
      </c>
      <c r="H2504">
        <v>0.03</v>
      </c>
      <c r="I2504">
        <v>0.76</v>
      </c>
      <c r="J2504">
        <v>1016</v>
      </c>
      <c r="K2504">
        <v>1</v>
      </c>
    </row>
    <row r="2505" spans="1:11" x14ac:dyDescent="0.25">
      <c r="A2505" s="1">
        <v>41989.46597222222</v>
      </c>
      <c r="B2505" s="3">
        <f t="shared" si="235"/>
        <v>2014</v>
      </c>
      <c r="C2505" s="3">
        <f t="shared" si="236"/>
        <v>12</v>
      </c>
      <c r="D2505" s="3">
        <f t="shared" si="237"/>
        <v>11</v>
      </c>
      <c r="E2505" s="3">
        <f t="shared" si="238"/>
        <v>16</v>
      </c>
      <c r="F2505" s="3" t="str">
        <f t="shared" si="239"/>
        <v>2014121116</v>
      </c>
      <c r="G2505">
        <f t="shared" si="234"/>
        <v>6.2285714285713745</v>
      </c>
      <c r="H2505">
        <v>0.03</v>
      </c>
      <c r="I2505">
        <v>0.76</v>
      </c>
      <c r="J2505">
        <v>1016</v>
      </c>
      <c r="K2505">
        <v>1</v>
      </c>
    </row>
    <row r="2506" spans="1:11" x14ac:dyDescent="0.25">
      <c r="A2506" s="1">
        <v>41989.466666666667</v>
      </c>
      <c r="B2506" s="3">
        <f t="shared" si="235"/>
        <v>2014</v>
      </c>
      <c r="C2506" s="3">
        <f t="shared" si="236"/>
        <v>12</v>
      </c>
      <c r="D2506" s="3">
        <f t="shared" si="237"/>
        <v>11</v>
      </c>
      <c r="E2506" s="3">
        <f t="shared" si="238"/>
        <v>16</v>
      </c>
      <c r="F2506" s="3" t="str">
        <f t="shared" si="239"/>
        <v>2014121116</v>
      </c>
      <c r="G2506">
        <f t="shared" si="234"/>
        <v>6.2408163265305578</v>
      </c>
      <c r="H2506">
        <v>0.03</v>
      </c>
      <c r="I2506">
        <v>0.76</v>
      </c>
      <c r="J2506">
        <v>1016</v>
      </c>
      <c r="K2506">
        <v>1</v>
      </c>
    </row>
    <row r="2507" spans="1:11" x14ac:dyDescent="0.25">
      <c r="A2507" s="1">
        <v>41989.467361111114</v>
      </c>
      <c r="B2507" s="3">
        <f t="shared" si="235"/>
        <v>2014</v>
      </c>
      <c r="C2507" s="3">
        <f t="shared" si="236"/>
        <v>12</v>
      </c>
      <c r="D2507" s="3">
        <f t="shared" si="237"/>
        <v>11</v>
      </c>
      <c r="E2507" s="3">
        <f t="shared" si="238"/>
        <v>16</v>
      </c>
      <c r="F2507" s="3" t="str">
        <f t="shared" si="239"/>
        <v>2014121116</v>
      </c>
      <c r="G2507">
        <f t="shared" si="234"/>
        <v>6.2530612244897412</v>
      </c>
      <c r="H2507">
        <v>0.03</v>
      </c>
      <c r="I2507">
        <v>0.76</v>
      </c>
      <c r="J2507">
        <v>1016</v>
      </c>
      <c r="K2507">
        <v>1</v>
      </c>
    </row>
    <row r="2508" spans="1:11" x14ac:dyDescent="0.25">
      <c r="A2508" s="1">
        <v>41989.468055555553</v>
      </c>
      <c r="B2508" s="3">
        <f t="shared" si="235"/>
        <v>2014</v>
      </c>
      <c r="C2508" s="3">
        <f t="shared" si="236"/>
        <v>12</v>
      </c>
      <c r="D2508" s="3">
        <f t="shared" si="237"/>
        <v>11</v>
      </c>
      <c r="E2508" s="3">
        <f t="shared" si="238"/>
        <v>16</v>
      </c>
      <c r="F2508" s="3" t="str">
        <f t="shared" si="239"/>
        <v>2014121116</v>
      </c>
      <c r="G2508">
        <f t="shared" si="234"/>
        <v>6.2653061224489246</v>
      </c>
      <c r="H2508">
        <v>0.03</v>
      </c>
      <c r="I2508">
        <v>0.76</v>
      </c>
      <c r="J2508">
        <v>1016</v>
      </c>
      <c r="K2508">
        <v>1</v>
      </c>
    </row>
    <row r="2509" spans="1:11" x14ac:dyDescent="0.25">
      <c r="A2509" s="1">
        <v>41989.46875</v>
      </c>
      <c r="B2509" s="3">
        <f t="shared" si="235"/>
        <v>2014</v>
      </c>
      <c r="C2509" s="3">
        <f t="shared" si="236"/>
        <v>12</v>
      </c>
      <c r="D2509" s="3">
        <f t="shared" si="237"/>
        <v>11</v>
      </c>
      <c r="E2509" s="3">
        <f t="shared" si="238"/>
        <v>16</v>
      </c>
      <c r="F2509" s="3" t="str">
        <f t="shared" si="239"/>
        <v>2014121116</v>
      </c>
      <c r="G2509">
        <f t="shared" si="234"/>
        <v>6.277551020408108</v>
      </c>
      <c r="H2509">
        <v>0.03</v>
      </c>
      <c r="I2509">
        <v>0.76</v>
      </c>
      <c r="J2509">
        <v>1016</v>
      </c>
      <c r="K2509">
        <v>1</v>
      </c>
    </row>
    <row r="2510" spans="1:11" x14ac:dyDescent="0.25">
      <c r="A2510" s="1">
        <v>41989.469444444447</v>
      </c>
      <c r="B2510" s="3">
        <f t="shared" si="235"/>
        <v>2014</v>
      </c>
      <c r="C2510" s="3">
        <f t="shared" si="236"/>
        <v>12</v>
      </c>
      <c r="D2510" s="3">
        <f t="shared" si="237"/>
        <v>11</v>
      </c>
      <c r="E2510" s="3">
        <f t="shared" si="238"/>
        <v>16</v>
      </c>
      <c r="F2510" s="3" t="str">
        <f t="shared" si="239"/>
        <v>2014121116</v>
      </c>
      <c r="G2510">
        <f t="shared" si="234"/>
        <v>6.2897959183672913</v>
      </c>
      <c r="H2510">
        <v>0.03</v>
      </c>
      <c r="I2510">
        <v>0.76</v>
      </c>
      <c r="J2510">
        <v>1016</v>
      </c>
      <c r="K2510">
        <v>1</v>
      </c>
    </row>
    <row r="2511" spans="1:11" x14ac:dyDescent="0.25">
      <c r="A2511" s="1">
        <v>41989.470138888886</v>
      </c>
      <c r="B2511" s="3">
        <f t="shared" si="235"/>
        <v>2014</v>
      </c>
      <c r="C2511" s="3">
        <f t="shared" si="236"/>
        <v>12</v>
      </c>
      <c r="D2511" s="3">
        <f t="shared" si="237"/>
        <v>11</v>
      </c>
      <c r="E2511" s="3">
        <f t="shared" si="238"/>
        <v>16</v>
      </c>
      <c r="F2511" s="3" t="str">
        <f t="shared" si="239"/>
        <v>2014121116</v>
      </c>
      <c r="G2511">
        <f t="shared" si="234"/>
        <v>6.3020408163264747</v>
      </c>
      <c r="H2511">
        <v>0.03</v>
      </c>
      <c r="I2511">
        <v>0.76</v>
      </c>
      <c r="J2511">
        <v>1016</v>
      </c>
      <c r="K2511">
        <v>1</v>
      </c>
    </row>
    <row r="2512" spans="1:11" x14ac:dyDescent="0.25">
      <c r="A2512" s="1">
        <v>41989.470833333333</v>
      </c>
      <c r="B2512" s="3">
        <f t="shared" si="235"/>
        <v>2014</v>
      </c>
      <c r="C2512" s="3">
        <f t="shared" si="236"/>
        <v>12</v>
      </c>
      <c r="D2512" s="3">
        <f t="shared" si="237"/>
        <v>11</v>
      </c>
      <c r="E2512" s="3">
        <f t="shared" si="238"/>
        <v>16</v>
      </c>
      <c r="F2512" s="3" t="str">
        <f t="shared" si="239"/>
        <v>2014121116</v>
      </c>
      <c r="G2512">
        <f t="shared" si="234"/>
        <v>6.3142857142856581</v>
      </c>
      <c r="H2512">
        <v>0.03</v>
      </c>
      <c r="I2512">
        <v>0.76</v>
      </c>
      <c r="J2512">
        <v>1016</v>
      </c>
      <c r="K2512">
        <v>1</v>
      </c>
    </row>
    <row r="2513" spans="1:11" x14ac:dyDescent="0.25">
      <c r="A2513" s="1">
        <v>41989.47152777778</v>
      </c>
      <c r="B2513" s="3">
        <f t="shared" si="235"/>
        <v>2014</v>
      </c>
      <c r="C2513" s="3">
        <f t="shared" si="236"/>
        <v>12</v>
      </c>
      <c r="D2513" s="3">
        <f t="shared" si="237"/>
        <v>11</v>
      </c>
      <c r="E2513" s="3">
        <f t="shared" si="238"/>
        <v>16</v>
      </c>
      <c r="F2513" s="3" t="str">
        <f t="shared" si="239"/>
        <v>2014121116</v>
      </c>
      <c r="G2513">
        <f t="shared" si="234"/>
        <v>6.3265306122448415</v>
      </c>
      <c r="H2513">
        <v>0.03</v>
      </c>
      <c r="I2513">
        <v>0.76</v>
      </c>
      <c r="J2513">
        <v>1016</v>
      </c>
      <c r="K2513">
        <v>1</v>
      </c>
    </row>
    <row r="2514" spans="1:11" x14ac:dyDescent="0.25">
      <c r="A2514" s="1">
        <v>41989.472222222219</v>
      </c>
      <c r="B2514" s="3">
        <f t="shared" si="235"/>
        <v>2014</v>
      </c>
      <c r="C2514" s="3">
        <f t="shared" si="236"/>
        <v>12</v>
      </c>
      <c r="D2514" s="3">
        <f t="shared" si="237"/>
        <v>11</v>
      </c>
      <c r="E2514" s="3">
        <f t="shared" si="238"/>
        <v>16</v>
      </c>
      <c r="F2514" s="3" t="str">
        <f t="shared" si="239"/>
        <v>2014121116</v>
      </c>
      <c r="G2514">
        <f t="shared" si="234"/>
        <v>6.3387755102040249</v>
      </c>
      <c r="H2514">
        <v>0.03</v>
      </c>
      <c r="I2514">
        <v>0.76</v>
      </c>
      <c r="J2514">
        <v>1016</v>
      </c>
      <c r="K2514">
        <v>1</v>
      </c>
    </row>
    <row r="2515" spans="1:11" x14ac:dyDescent="0.25">
      <c r="A2515" s="1">
        <v>41989.472916666666</v>
      </c>
      <c r="B2515" s="3">
        <f t="shared" si="235"/>
        <v>2014</v>
      </c>
      <c r="C2515" s="3">
        <f t="shared" si="236"/>
        <v>12</v>
      </c>
      <c r="D2515" s="3">
        <f t="shared" si="237"/>
        <v>11</v>
      </c>
      <c r="E2515" s="3">
        <f t="shared" si="238"/>
        <v>16</v>
      </c>
      <c r="F2515" s="3" t="str">
        <f t="shared" si="239"/>
        <v>2014121116</v>
      </c>
      <c r="G2515">
        <f t="shared" si="234"/>
        <v>6.3510204081632082</v>
      </c>
      <c r="H2515">
        <v>0.03</v>
      </c>
      <c r="I2515">
        <v>0.76</v>
      </c>
      <c r="J2515">
        <v>1016</v>
      </c>
      <c r="K2515">
        <v>1</v>
      </c>
    </row>
    <row r="2516" spans="1:11" x14ac:dyDescent="0.25">
      <c r="A2516" s="1">
        <v>41989.473611111112</v>
      </c>
      <c r="B2516" s="3">
        <f t="shared" si="235"/>
        <v>2014</v>
      </c>
      <c r="C2516" s="3">
        <f t="shared" si="236"/>
        <v>12</v>
      </c>
      <c r="D2516" s="3">
        <f t="shared" si="237"/>
        <v>11</v>
      </c>
      <c r="E2516" s="3">
        <f t="shared" si="238"/>
        <v>16</v>
      </c>
      <c r="F2516" s="3" t="str">
        <f t="shared" si="239"/>
        <v>2014121116</v>
      </c>
      <c r="G2516">
        <f t="shared" si="234"/>
        <v>6.3632653061223916</v>
      </c>
      <c r="H2516">
        <v>0.03</v>
      </c>
      <c r="I2516">
        <v>0.76</v>
      </c>
      <c r="J2516">
        <v>1016</v>
      </c>
      <c r="K2516">
        <v>1</v>
      </c>
    </row>
    <row r="2517" spans="1:11" x14ac:dyDescent="0.25">
      <c r="A2517" s="1">
        <v>41989.474305555559</v>
      </c>
      <c r="B2517" s="3">
        <f t="shared" si="235"/>
        <v>2014</v>
      </c>
      <c r="C2517" s="3">
        <f t="shared" si="236"/>
        <v>12</v>
      </c>
      <c r="D2517" s="3">
        <f t="shared" si="237"/>
        <v>11</v>
      </c>
      <c r="E2517" s="3">
        <f t="shared" si="238"/>
        <v>16</v>
      </c>
      <c r="F2517" s="3" t="str">
        <f t="shared" si="239"/>
        <v>2014121116</v>
      </c>
      <c r="G2517">
        <f t="shared" ref="G2517:G2568" si="240">G2516+3/245</f>
        <v>6.375510204081575</v>
      </c>
      <c r="H2517">
        <v>0.03</v>
      </c>
      <c r="I2517">
        <v>0.76</v>
      </c>
      <c r="J2517">
        <v>1016</v>
      </c>
      <c r="K2517">
        <v>1</v>
      </c>
    </row>
    <row r="2518" spans="1:11" x14ac:dyDescent="0.25">
      <c r="A2518" s="1">
        <v>41989.474999999999</v>
      </c>
      <c r="B2518" s="3">
        <f t="shared" si="235"/>
        <v>2014</v>
      </c>
      <c r="C2518" s="3">
        <f t="shared" si="236"/>
        <v>12</v>
      </c>
      <c r="D2518" s="3">
        <f t="shared" si="237"/>
        <v>11</v>
      </c>
      <c r="E2518" s="3">
        <f t="shared" si="238"/>
        <v>16</v>
      </c>
      <c r="F2518" s="3" t="str">
        <f t="shared" si="239"/>
        <v>2014121116</v>
      </c>
      <c r="G2518">
        <f t="shared" si="240"/>
        <v>6.3877551020407584</v>
      </c>
      <c r="H2518">
        <v>0.03</v>
      </c>
      <c r="I2518">
        <v>0.76</v>
      </c>
      <c r="J2518">
        <v>1016</v>
      </c>
      <c r="K2518">
        <v>1</v>
      </c>
    </row>
    <row r="2519" spans="1:11" x14ac:dyDescent="0.25">
      <c r="A2519" s="1">
        <v>41989.475694444445</v>
      </c>
      <c r="B2519" s="3">
        <f t="shared" si="235"/>
        <v>2014</v>
      </c>
      <c r="C2519" s="3">
        <f t="shared" si="236"/>
        <v>12</v>
      </c>
      <c r="D2519" s="3">
        <f t="shared" si="237"/>
        <v>11</v>
      </c>
      <c r="E2519" s="3">
        <f t="shared" si="238"/>
        <v>16</v>
      </c>
      <c r="F2519" s="3" t="str">
        <f t="shared" si="239"/>
        <v>2014121116</v>
      </c>
      <c r="G2519">
        <f t="shared" si="240"/>
        <v>6.3999999999999417</v>
      </c>
      <c r="H2519">
        <v>0.03</v>
      </c>
      <c r="I2519">
        <v>0.76</v>
      </c>
      <c r="J2519">
        <v>1016</v>
      </c>
      <c r="K2519">
        <v>1</v>
      </c>
    </row>
    <row r="2520" spans="1:11" x14ac:dyDescent="0.25">
      <c r="A2520" s="1">
        <v>41989.476388888892</v>
      </c>
      <c r="B2520" s="3">
        <f t="shared" si="235"/>
        <v>2014</v>
      </c>
      <c r="C2520" s="3">
        <f t="shared" si="236"/>
        <v>12</v>
      </c>
      <c r="D2520" s="3">
        <f t="shared" si="237"/>
        <v>11</v>
      </c>
      <c r="E2520" s="3">
        <f t="shared" si="238"/>
        <v>16</v>
      </c>
      <c r="F2520" s="3" t="str">
        <f t="shared" si="239"/>
        <v>2014121116</v>
      </c>
      <c r="G2520">
        <f t="shared" si="240"/>
        <v>6.4122448979591251</v>
      </c>
      <c r="H2520">
        <v>0.03</v>
      </c>
      <c r="I2520">
        <v>0.76</v>
      </c>
      <c r="J2520">
        <v>1016</v>
      </c>
      <c r="K2520">
        <v>1</v>
      </c>
    </row>
    <row r="2521" spans="1:11" x14ac:dyDescent="0.25">
      <c r="A2521" s="1">
        <v>41989.477083333331</v>
      </c>
      <c r="B2521" s="3">
        <f t="shared" si="235"/>
        <v>2014</v>
      </c>
      <c r="C2521" s="3">
        <f t="shared" si="236"/>
        <v>12</v>
      </c>
      <c r="D2521" s="3">
        <f t="shared" si="237"/>
        <v>11</v>
      </c>
      <c r="E2521" s="3">
        <f t="shared" si="238"/>
        <v>16</v>
      </c>
      <c r="F2521" s="3" t="str">
        <f t="shared" si="239"/>
        <v>2014121116</v>
      </c>
      <c r="G2521">
        <f t="shared" si="240"/>
        <v>6.4244897959183085</v>
      </c>
      <c r="H2521">
        <v>0.03</v>
      </c>
      <c r="I2521">
        <v>0.76</v>
      </c>
      <c r="J2521">
        <v>1016</v>
      </c>
      <c r="K2521">
        <v>1</v>
      </c>
    </row>
    <row r="2522" spans="1:11" x14ac:dyDescent="0.25">
      <c r="A2522" s="1">
        <v>41989.477777777778</v>
      </c>
      <c r="B2522" s="3">
        <f t="shared" si="235"/>
        <v>2014</v>
      </c>
      <c r="C2522" s="3">
        <f t="shared" si="236"/>
        <v>12</v>
      </c>
      <c r="D2522" s="3">
        <f t="shared" si="237"/>
        <v>11</v>
      </c>
      <c r="E2522" s="3">
        <f t="shared" si="238"/>
        <v>16</v>
      </c>
      <c r="F2522" s="3" t="str">
        <f t="shared" si="239"/>
        <v>2014121116</v>
      </c>
      <c r="G2522">
        <f t="shared" si="240"/>
        <v>6.4367346938774919</v>
      </c>
      <c r="H2522">
        <v>0.03</v>
      </c>
      <c r="I2522">
        <v>0.76</v>
      </c>
      <c r="J2522">
        <v>1016</v>
      </c>
      <c r="K2522">
        <v>1</v>
      </c>
    </row>
    <row r="2523" spans="1:11" x14ac:dyDescent="0.25">
      <c r="A2523" s="1">
        <v>41989.478472222225</v>
      </c>
      <c r="B2523" s="3">
        <f t="shared" si="235"/>
        <v>2014</v>
      </c>
      <c r="C2523" s="3">
        <f t="shared" si="236"/>
        <v>12</v>
      </c>
      <c r="D2523" s="3">
        <f t="shared" si="237"/>
        <v>11</v>
      </c>
      <c r="E2523" s="3">
        <f t="shared" si="238"/>
        <v>16</v>
      </c>
      <c r="F2523" s="3" t="str">
        <f t="shared" si="239"/>
        <v>2014121116</v>
      </c>
      <c r="G2523">
        <f t="shared" si="240"/>
        <v>6.4489795918366752</v>
      </c>
      <c r="H2523">
        <v>0.03</v>
      </c>
      <c r="I2523">
        <v>0.76</v>
      </c>
      <c r="J2523">
        <v>1016</v>
      </c>
      <c r="K2523">
        <v>1</v>
      </c>
    </row>
    <row r="2524" spans="1:11" x14ac:dyDescent="0.25">
      <c r="A2524" s="1">
        <v>41989.479166666664</v>
      </c>
      <c r="B2524" s="3">
        <f t="shared" si="235"/>
        <v>2014</v>
      </c>
      <c r="C2524" s="3">
        <f t="shared" si="236"/>
        <v>12</v>
      </c>
      <c r="D2524" s="3">
        <f t="shared" si="237"/>
        <v>11</v>
      </c>
      <c r="E2524" s="3">
        <f t="shared" si="238"/>
        <v>16</v>
      </c>
      <c r="F2524" s="3" t="str">
        <f t="shared" si="239"/>
        <v>2014121116</v>
      </c>
      <c r="G2524">
        <f t="shared" si="240"/>
        <v>6.4612244897958586</v>
      </c>
      <c r="H2524">
        <v>0.03</v>
      </c>
      <c r="I2524">
        <v>0.76</v>
      </c>
      <c r="J2524">
        <v>1016</v>
      </c>
      <c r="K2524">
        <v>1</v>
      </c>
    </row>
    <row r="2525" spans="1:11" x14ac:dyDescent="0.25">
      <c r="A2525" s="1">
        <v>41989.479861111111</v>
      </c>
      <c r="B2525" s="3">
        <f t="shared" si="235"/>
        <v>2014</v>
      </c>
      <c r="C2525" s="3">
        <f t="shared" si="236"/>
        <v>12</v>
      </c>
      <c r="D2525" s="3">
        <f t="shared" si="237"/>
        <v>11</v>
      </c>
      <c r="E2525" s="3">
        <f t="shared" si="238"/>
        <v>16</v>
      </c>
      <c r="F2525" s="3" t="str">
        <f t="shared" si="239"/>
        <v>2014121116</v>
      </c>
      <c r="G2525">
        <f t="shared" si="240"/>
        <v>6.473469387755042</v>
      </c>
      <c r="H2525">
        <v>0.03</v>
      </c>
      <c r="I2525">
        <v>0.76</v>
      </c>
      <c r="J2525">
        <v>1016</v>
      </c>
      <c r="K2525">
        <v>1</v>
      </c>
    </row>
    <row r="2526" spans="1:11" x14ac:dyDescent="0.25">
      <c r="A2526" s="1">
        <v>41989.480555555558</v>
      </c>
      <c r="B2526" s="3">
        <f t="shared" si="235"/>
        <v>2014</v>
      </c>
      <c r="C2526" s="3">
        <f t="shared" si="236"/>
        <v>12</v>
      </c>
      <c r="D2526" s="3">
        <f t="shared" si="237"/>
        <v>11</v>
      </c>
      <c r="E2526" s="3">
        <f t="shared" si="238"/>
        <v>16</v>
      </c>
      <c r="F2526" s="3" t="str">
        <f t="shared" si="239"/>
        <v>2014121116</v>
      </c>
      <c r="G2526">
        <f t="shared" si="240"/>
        <v>6.4857142857142254</v>
      </c>
      <c r="H2526">
        <v>0.03</v>
      </c>
      <c r="I2526">
        <v>0.76</v>
      </c>
      <c r="J2526">
        <v>1016</v>
      </c>
      <c r="K2526">
        <v>1</v>
      </c>
    </row>
    <row r="2527" spans="1:11" x14ac:dyDescent="0.25">
      <c r="A2527" s="1">
        <v>41989.481249999997</v>
      </c>
      <c r="B2527" s="3">
        <f t="shared" si="235"/>
        <v>2014</v>
      </c>
      <c r="C2527" s="3">
        <f t="shared" si="236"/>
        <v>12</v>
      </c>
      <c r="D2527" s="3">
        <f t="shared" si="237"/>
        <v>11</v>
      </c>
      <c r="E2527" s="3">
        <f t="shared" si="238"/>
        <v>16</v>
      </c>
      <c r="F2527" s="3" t="str">
        <f t="shared" si="239"/>
        <v>2014121116</v>
      </c>
      <c r="G2527">
        <f t="shared" si="240"/>
        <v>6.4979591836734087</v>
      </c>
      <c r="H2527">
        <v>0.03</v>
      </c>
      <c r="I2527">
        <v>0.76</v>
      </c>
      <c r="J2527">
        <v>1016</v>
      </c>
      <c r="K2527">
        <v>1</v>
      </c>
    </row>
    <row r="2528" spans="1:11" x14ac:dyDescent="0.25">
      <c r="A2528" s="1">
        <v>41989.481944444444</v>
      </c>
      <c r="B2528" s="3">
        <f t="shared" si="235"/>
        <v>2014</v>
      </c>
      <c r="C2528" s="3">
        <f t="shared" si="236"/>
        <v>12</v>
      </c>
      <c r="D2528" s="3">
        <f t="shared" si="237"/>
        <v>11</v>
      </c>
      <c r="E2528" s="3">
        <f t="shared" si="238"/>
        <v>16</v>
      </c>
      <c r="F2528" s="3" t="str">
        <f t="shared" si="239"/>
        <v>2014121116</v>
      </c>
      <c r="G2528">
        <f t="shared" si="240"/>
        <v>6.5102040816325921</v>
      </c>
      <c r="H2528">
        <v>0.03</v>
      </c>
      <c r="I2528">
        <v>0.76</v>
      </c>
      <c r="J2528">
        <v>1016</v>
      </c>
      <c r="K2528">
        <v>1</v>
      </c>
    </row>
    <row r="2529" spans="1:11" x14ac:dyDescent="0.25">
      <c r="A2529" s="1">
        <v>41989.482638888891</v>
      </c>
      <c r="B2529" s="3">
        <f t="shared" si="235"/>
        <v>2014</v>
      </c>
      <c r="C2529" s="3">
        <f t="shared" si="236"/>
        <v>12</v>
      </c>
      <c r="D2529" s="3">
        <f t="shared" si="237"/>
        <v>11</v>
      </c>
      <c r="E2529" s="3">
        <f t="shared" si="238"/>
        <v>16</v>
      </c>
      <c r="F2529" s="3" t="str">
        <f t="shared" si="239"/>
        <v>2014121116</v>
      </c>
      <c r="G2529">
        <f t="shared" si="240"/>
        <v>6.5224489795917755</v>
      </c>
      <c r="H2529">
        <v>0.03</v>
      </c>
      <c r="I2529">
        <v>0.76</v>
      </c>
      <c r="J2529">
        <v>1016</v>
      </c>
      <c r="K2529">
        <v>1</v>
      </c>
    </row>
    <row r="2530" spans="1:11" x14ac:dyDescent="0.25">
      <c r="A2530" s="1">
        <v>41989.48333333333</v>
      </c>
      <c r="B2530" s="3">
        <f t="shared" si="235"/>
        <v>2014</v>
      </c>
      <c r="C2530" s="3">
        <f t="shared" si="236"/>
        <v>12</v>
      </c>
      <c r="D2530" s="3">
        <f t="shared" si="237"/>
        <v>11</v>
      </c>
      <c r="E2530" s="3">
        <f t="shared" si="238"/>
        <v>16</v>
      </c>
      <c r="F2530" s="3" t="str">
        <f t="shared" si="239"/>
        <v>2014121116</v>
      </c>
      <c r="G2530">
        <f t="shared" si="240"/>
        <v>6.5346938775509589</v>
      </c>
      <c r="H2530">
        <v>0.03</v>
      </c>
      <c r="I2530">
        <v>0.76</v>
      </c>
      <c r="J2530">
        <v>1016</v>
      </c>
      <c r="K2530">
        <v>1</v>
      </c>
    </row>
    <row r="2531" spans="1:11" x14ac:dyDescent="0.25">
      <c r="A2531" s="1">
        <v>41989.484027777777</v>
      </c>
      <c r="B2531" s="3">
        <f t="shared" si="235"/>
        <v>2014</v>
      </c>
      <c r="C2531" s="3">
        <f t="shared" si="236"/>
        <v>12</v>
      </c>
      <c r="D2531" s="3">
        <f t="shared" si="237"/>
        <v>11</v>
      </c>
      <c r="E2531" s="3">
        <f t="shared" si="238"/>
        <v>16</v>
      </c>
      <c r="F2531" s="3" t="str">
        <f t="shared" si="239"/>
        <v>2014121116</v>
      </c>
      <c r="G2531">
        <f t="shared" si="240"/>
        <v>6.5469387755101422</v>
      </c>
      <c r="H2531">
        <v>0.03</v>
      </c>
      <c r="I2531">
        <v>0.76</v>
      </c>
      <c r="J2531">
        <v>1016</v>
      </c>
      <c r="K2531">
        <v>1</v>
      </c>
    </row>
    <row r="2532" spans="1:11" x14ac:dyDescent="0.25">
      <c r="A2532" s="1">
        <v>41989.484722222223</v>
      </c>
      <c r="B2532" s="3">
        <f t="shared" si="235"/>
        <v>2014</v>
      </c>
      <c r="C2532" s="3">
        <f t="shared" si="236"/>
        <v>12</v>
      </c>
      <c r="D2532" s="3">
        <f t="shared" si="237"/>
        <v>11</v>
      </c>
      <c r="E2532" s="3">
        <f t="shared" si="238"/>
        <v>16</v>
      </c>
      <c r="F2532" s="3" t="str">
        <f t="shared" si="239"/>
        <v>2014121116</v>
      </c>
      <c r="G2532">
        <f t="shared" si="240"/>
        <v>6.5591836734693256</v>
      </c>
      <c r="H2532">
        <v>0.03</v>
      </c>
      <c r="I2532">
        <v>0.76</v>
      </c>
      <c r="J2532">
        <v>1016</v>
      </c>
      <c r="K2532">
        <v>1</v>
      </c>
    </row>
    <row r="2533" spans="1:11" x14ac:dyDescent="0.25">
      <c r="A2533" s="1">
        <v>41989.48541666667</v>
      </c>
      <c r="B2533" s="3">
        <f t="shared" si="235"/>
        <v>2014</v>
      </c>
      <c r="C2533" s="3">
        <f t="shared" si="236"/>
        <v>12</v>
      </c>
      <c r="D2533" s="3">
        <f t="shared" si="237"/>
        <v>11</v>
      </c>
      <c r="E2533" s="3">
        <f t="shared" si="238"/>
        <v>16</v>
      </c>
      <c r="F2533" s="3" t="str">
        <f t="shared" si="239"/>
        <v>2014121116</v>
      </c>
      <c r="G2533">
        <f t="shared" si="240"/>
        <v>6.571428571428509</v>
      </c>
      <c r="H2533">
        <v>0.03</v>
      </c>
      <c r="I2533">
        <v>0.76</v>
      </c>
      <c r="J2533">
        <v>1016</v>
      </c>
      <c r="K2533">
        <v>1</v>
      </c>
    </row>
    <row r="2534" spans="1:11" x14ac:dyDescent="0.25">
      <c r="A2534" s="1">
        <v>41989.486111111109</v>
      </c>
      <c r="B2534" s="3">
        <f t="shared" si="235"/>
        <v>2014</v>
      </c>
      <c r="C2534" s="3">
        <f t="shared" si="236"/>
        <v>12</v>
      </c>
      <c r="D2534" s="3">
        <f t="shared" si="237"/>
        <v>11</v>
      </c>
      <c r="E2534" s="3">
        <f t="shared" si="238"/>
        <v>16</v>
      </c>
      <c r="F2534" s="3" t="str">
        <f t="shared" si="239"/>
        <v>2014121116</v>
      </c>
      <c r="G2534">
        <f t="shared" si="240"/>
        <v>6.5836734693876924</v>
      </c>
      <c r="H2534">
        <v>0.03</v>
      </c>
      <c r="I2534">
        <v>0.76</v>
      </c>
      <c r="J2534">
        <v>1016</v>
      </c>
      <c r="K2534">
        <v>1</v>
      </c>
    </row>
    <row r="2535" spans="1:11" x14ac:dyDescent="0.25">
      <c r="A2535" s="1">
        <v>41989.486805555556</v>
      </c>
      <c r="B2535" s="3">
        <f t="shared" si="235"/>
        <v>2014</v>
      </c>
      <c r="C2535" s="3">
        <f t="shared" si="236"/>
        <v>12</v>
      </c>
      <c r="D2535" s="3">
        <f t="shared" si="237"/>
        <v>11</v>
      </c>
      <c r="E2535" s="3">
        <f t="shared" si="238"/>
        <v>16</v>
      </c>
      <c r="F2535" s="3" t="str">
        <f t="shared" si="239"/>
        <v>2014121116</v>
      </c>
      <c r="G2535">
        <f t="shared" si="240"/>
        <v>6.5959183673468758</v>
      </c>
      <c r="H2535">
        <v>0.03</v>
      </c>
      <c r="I2535">
        <v>0.76</v>
      </c>
      <c r="J2535">
        <v>1016</v>
      </c>
      <c r="K2535">
        <v>1</v>
      </c>
    </row>
    <row r="2536" spans="1:11" x14ac:dyDescent="0.25">
      <c r="A2536" s="1">
        <v>41989.487500000003</v>
      </c>
      <c r="B2536" s="3">
        <f t="shared" si="235"/>
        <v>2014</v>
      </c>
      <c r="C2536" s="3">
        <f t="shared" si="236"/>
        <v>12</v>
      </c>
      <c r="D2536" s="3">
        <f t="shared" si="237"/>
        <v>11</v>
      </c>
      <c r="E2536" s="3">
        <f t="shared" si="238"/>
        <v>16</v>
      </c>
      <c r="F2536" s="3" t="str">
        <f t="shared" si="239"/>
        <v>2014121116</v>
      </c>
      <c r="G2536">
        <f t="shared" si="240"/>
        <v>6.6081632653060591</v>
      </c>
      <c r="H2536">
        <v>0.03</v>
      </c>
      <c r="I2536">
        <v>0.76</v>
      </c>
      <c r="J2536">
        <v>1016</v>
      </c>
      <c r="K2536">
        <v>1</v>
      </c>
    </row>
    <row r="2537" spans="1:11" x14ac:dyDescent="0.25">
      <c r="A2537" s="1">
        <v>41989.488194444442</v>
      </c>
      <c r="B2537" s="3">
        <f t="shared" si="235"/>
        <v>2014</v>
      </c>
      <c r="C2537" s="3">
        <f t="shared" si="236"/>
        <v>12</v>
      </c>
      <c r="D2537" s="3">
        <f t="shared" si="237"/>
        <v>11</v>
      </c>
      <c r="E2537" s="3">
        <f t="shared" si="238"/>
        <v>16</v>
      </c>
      <c r="F2537" s="3" t="str">
        <f t="shared" si="239"/>
        <v>2014121116</v>
      </c>
      <c r="G2537">
        <f t="shared" si="240"/>
        <v>6.6204081632652425</v>
      </c>
      <c r="H2537">
        <v>0.03</v>
      </c>
      <c r="I2537">
        <v>0.76</v>
      </c>
      <c r="J2537">
        <v>1016</v>
      </c>
      <c r="K2537">
        <v>1</v>
      </c>
    </row>
    <row r="2538" spans="1:11" x14ac:dyDescent="0.25">
      <c r="A2538" s="1">
        <v>41989.488888888889</v>
      </c>
      <c r="B2538" s="3">
        <f t="shared" si="235"/>
        <v>2014</v>
      </c>
      <c r="C2538" s="3">
        <f t="shared" si="236"/>
        <v>12</v>
      </c>
      <c r="D2538" s="3">
        <f t="shared" si="237"/>
        <v>11</v>
      </c>
      <c r="E2538" s="3">
        <f t="shared" si="238"/>
        <v>16</v>
      </c>
      <c r="F2538" s="3" t="str">
        <f t="shared" si="239"/>
        <v>2014121116</v>
      </c>
      <c r="G2538">
        <f t="shared" si="240"/>
        <v>6.6326530612244259</v>
      </c>
      <c r="H2538">
        <v>0.03</v>
      </c>
      <c r="I2538">
        <v>0.76</v>
      </c>
      <c r="J2538">
        <v>1016</v>
      </c>
      <c r="K2538">
        <v>1</v>
      </c>
    </row>
    <row r="2539" spans="1:11" x14ac:dyDescent="0.25">
      <c r="A2539" s="1">
        <v>41989.489583333336</v>
      </c>
      <c r="B2539" s="3">
        <f t="shared" si="235"/>
        <v>2014</v>
      </c>
      <c r="C2539" s="3">
        <f t="shared" si="236"/>
        <v>12</v>
      </c>
      <c r="D2539" s="3">
        <f t="shared" si="237"/>
        <v>11</v>
      </c>
      <c r="E2539" s="3">
        <f t="shared" si="238"/>
        <v>16</v>
      </c>
      <c r="F2539" s="3" t="str">
        <f t="shared" si="239"/>
        <v>2014121116</v>
      </c>
      <c r="G2539">
        <f t="shared" si="240"/>
        <v>6.6448979591836093</v>
      </c>
      <c r="H2539">
        <v>0.03</v>
      </c>
      <c r="I2539">
        <v>0.76</v>
      </c>
      <c r="J2539">
        <v>1016</v>
      </c>
      <c r="K2539">
        <v>1</v>
      </c>
    </row>
    <row r="2540" spans="1:11" x14ac:dyDescent="0.25">
      <c r="A2540" s="1">
        <v>41989.490277777775</v>
      </c>
      <c r="B2540" s="3">
        <f t="shared" si="235"/>
        <v>2014</v>
      </c>
      <c r="C2540" s="3">
        <f t="shared" si="236"/>
        <v>12</v>
      </c>
      <c r="D2540" s="3">
        <f t="shared" si="237"/>
        <v>11</v>
      </c>
      <c r="E2540" s="3">
        <f t="shared" si="238"/>
        <v>16</v>
      </c>
      <c r="F2540" s="3" t="str">
        <f t="shared" si="239"/>
        <v>2014121116</v>
      </c>
      <c r="G2540">
        <f t="shared" si="240"/>
        <v>6.6571428571427926</v>
      </c>
      <c r="H2540">
        <v>0.03</v>
      </c>
      <c r="I2540">
        <v>0.76</v>
      </c>
      <c r="J2540">
        <v>1016</v>
      </c>
      <c r="K2540">
        <v>1</v>
      </c>
    </row>
    <row r="2541" spans="1:11" x14ac:dyDescent="0.25">
      <c r="A2541" s="1">
        <v>41989.490972222222</v>
      </c>
      <c r="B2541" s="3">
        <f t="shared" si="235"/>
        <v>2014</v>
      </c>
      <c r="C2541" s="3">
        <f t="shared" si="236"/>
        <v>12</v>
      </c>
      <c r="D2541" s="3">
        <f t="shared" si="237"/>
        <v>11</v>
      </c>
      <c r="E2541" s="3">
        <f t="shared" si="238"/>
        <v>16</v>
      </c>
      <c r="F2541" s="3" t="str">
        <f t="shared" si="239"/>
        <v>2014121116</v>
      </c>
      <c r="G2541">
        <f t="shared" si="240"/>
        <v>6.669387755101976</v>
      </c>
      <c r="H2541">
        <v>0.03</v>
      </c>
      <c r="I2541">
        <v>0.76</v>
      </c>
      <c r="J2541">
        <v>1016</v>
      </c>
      <c r="K2541">
        <v>1</v>
      </c>
    </row>
    <row r="2542" spans="1:11" x14ac:dyDescent="0.25">
      <c r="A2542" s="1">
        <v>41989.491666666669</v>
      </c>
      <c r="B2542" s="3">
        <f t="shared" si="235"/>
        <v>2014</v>
      </c>
      <c r="C2542" s="3">
        <f t="shared" si="236"/>
        <v>12</v>
      </c>
      <c r="D2542" s="3">
        <f t="shared" si="237"/>
        <v>11</v>
      </c>
      <c r="E2542" s="3">
        <f t="shared" si="238"/>
        <v>16</v>
      </c>
      <c r="F2542" s="3" t="str">
        <f t="shared" si="239"/>
        <v>2014121116</v>
      </c>
      <c r="G2542">
        <f t="shared" si="240"/>
        <v>6.6816326530611594</v>
      </c>
      <c r="H2542">
        <v>0.03</v>
      </c>
      <c r="I2542">
        <v>0.76</v>
      </c>
      <c r="J2542">
        <v>1016</v>
      </c>
      <c r="K2542">
        <v>1</v>
      </c>
    </row>
    <row r="2543" spans="1:11" x14ac:dyDescent="0.25">
      <c r="A2543" s="1">
        <v>41989.492361111108</v>
      </c>
      <c r="B2543" s="3">
        <f t="shared" si="235"/>
        <v>2014</v>
      </c>
      <c r="C2543" s="3">
        <f t="shared" si="236"/>
        <v>12</v>
      </c>
      <c r="D2543" s="3">
        <f t="shared" si="237"/>
        <v>11</v>
      </c>
      <c r="E2543" s="3">
        <f t="shared" si="238"/>
        <v>16</v>
      </c>
      <c r="F2543" s="3" t="str">
        <f t="shared" si="239"/>
        <v>2014121116</v>
      </c>
      <c r="G2543">
        <f t="shared" si="240"/>
        <v>6.6938775510203428</v>
      </c>
      <c r="H2543">
        <v>0.03</v>
      </c>
      <c r="I2543">
        <v>0.76</v>
      </c>
      <c r="J2543">
        <v>1016</v>
      </c>
      <c r="K2543">
        <v>1</v>
      </c>
    </row>
    <row r="2544" spans="1:11" x14ac:dyDescent="0.25">
      <c r="A2544" s="1">
        <v>41989.493055555555</v>
      </c>
      <c r="B2544" s="3">
        <f t="shared" si="235"/>
        <v>2014</v>
      </c>
      <c r="C2544" s="3">
        <f t="shared" si="236"/>
        <v>12</v>
      </c>
      <c r="D2544" s="3">
        <f t="shared" si="237"/>
        <v>11</v>
      </c>
      <c r="E2544" s="3">
        <f t="shared" si="238"/>
        <v>16</v>
      </c>
      <c r="F2544" s="3" t="str">
        <f t="shared" si="239"/>
        <v>2014121116</v>
      </c>
      <c r="G2544">
        <f t="shared" si="240"/>
        <v>6.7061224489795261</v>
      </c>
      <c r="H2544">
        <v>0.03</v>
      </c>
      <c r="I2544">
        <v>0.76</v>
      </c>
      <c r="J2544">
        <v>1016</v>
      </c>
      <c r="K2544">
        <v>1</v>
      </c>
    </row>
    <row r="2545" spans="1:11" x14ac:dyDescent="0.25">
      <c r="A2545" s="1">
        <v>41989.493750000001</v>
      </c>
      <c r="B2545" s="3">
        <f t="shared" si="235"/>
        <v>2014</v>
      </c>
      <c r="C2545" s="3">
        <f t="shared" si="236"/>
        <v>12</v>
      </c>
      <c r="D2545" s="3">
        <f t="shared" si="237"/>
        <v>11</v>
      </c>
      <c r="E2545" s="3">
        <f t="shared" si="238"/>
        <v>16</v>
      </c>
      <c r="F2545" s="3" t="str">
        <f t="shared" si="239"/>
        <v>2014121116</v>
      </c>
      <c r="G2545">
        <f t="shared" si="240"/>
        <v>6.7183673469387095</v>
      </c>
      <c r="H2545">
        <v>0.03</v>
      </c>
      <c r="I2545">
        <v>0.76</v>
      </c>
      <c r="J2545">
        <v>1016</v>
      </c>
      <c r="K2545">
        <v>1</v>
      </c>
    </row>
    <row r="2546" spans="1:11" x14ac:dyDescent="0.25">
      <c r="A2546" s="1">
        <v>41989.494444444441</v>
      </c>
      <c r="B2546" s="3">
        <f t="shared" si="235"/>
        <v>2014</v>
      </c>
      <c r="C2546" s="3">
        <f t="shared" si="236"/>
        <v>12</v>
      </c>
      <c r="D2546" s="3">
        <f t="shared" si="237"/>
        <v>11</v>
      </c>
      <c r="E2546" s="3">
        <f t="shared" si="238"/>
        <v>16</v>
      </c>
      <c r="F2546" s="3" t="str">
        <f t="shared" si="239"/>
        <v>2014121116</v>
      </c>
      <c r="G2546">
        <f t="shared" si="240"/>
        <v>6.7306122448978929</v>
      </c>
      <c r="H2546">
        <v>0.03</v>
      </c>
      <c r="I2546">
        <v>0.76</v>
      </c>
      <c r="J2546">
        <v>1016</v>
      </c>
      <c r="K2546">
        <v>1</v>
      </c>
    </row>
    <row r="2547" spans="1:11" x14ac:dyDescent="0.25">
      <c r="A2547" s="1">
        <v>41989.495138888888</v>
      </c>
      <c r="B2547" s="3">
        <f t="shared" si="235"/>
        <v>2014</v>
      </c>
      <c r="C2547" s="3">
        <f t="shared" si="236"/>
        <v>12</v>
      </c>
      <c r="D2547" s="3">
        <f t="shared" si="237"/>
        <v>11</v>
      </c>
      <c r="E2547" s="3">
        <f t="shared" si="238"/>
        <v>16</v>
      </c>
      <c r="F2547" s="3" t="str">
        <f t="shared" si="239"/>
        <v>2014121116</v>
      </c>
      <c r="G2547">
        <f t="shared" si="240"/>
        <v>6.7428571428570763</v>
      </c>
      <c r="H2547">
        <v>0.03</v>
      </c>
      <c r="I2547">
        <v>0.76</v>
      </c>
      <c r="J2547">
        <v>1016</v>
      </c>
      <c r="K2547">
        <v>1</v>
      </c>
    </row>
    <row r="2548" spans="1:11" x14ac:dyDescent="0.25">
      <c r="A2548" s="1">
        <v>41989.495833333334</v>
      </c>
      <c r="B2548" s="3">
        <f t="shared" si="235"/>
        <v>2014</v>
      </c>
      <c r="C2548" s="3">
        <f t="shared" si="236"/>
        <v>12</v>
      </c>
      <c r="D2548" s="3">
        <f t="shared" si="237"/>
        <v>11</v>
      </c>
      <c r="E2548" s="3">
        <f t="shared" si="238"/>
        <v>16</v>
      </c>
      <c r="F2548" s="3" t="str">
        <f t="shared" si="239"/>
        <v>2014121116</v>
      </c>
      <c r="G2548">
        <f t="shared" si="240"/>
        <v>6.7551020408162596</v>
      </c>
      <c r="H2548">
        <v>0.03</v>
      </c>
      <c r="I2548">
        <v>0.76</v>
      </c>
      <c r="J2548">
        <v>1016</v>
      </c>
      <c r="K2548">
        <v>1</v>
      </c>
    </row>
    <row r="2549" spans="1:11" x14ac:dyDescent="0.25">
      <c r="A2549" s="1">
        <v>41989.496527777781</v>
      </c>
      <c r="B2549" s="3">
        <f t="shared" si="235"/>
        <v>2014</v>
      </c>
      <c r="C2549" s="3">
        <f t="shared" si="236"/>
        <v>12</v>
      </c>
      <c r="D2549" s="3">
        <f t="shared" si="237"/>
        <v>11</v>
      </c>
      <c r="E2549" s="3">
        <f t="shared" si="238"/>
        <v>16</v>
      </c>
      <c r="F2549" s="3" t="str">
        <f t="shared" si="239"/>
        <v>2014121116</v>
      </c>
      <c r="G2549">
        <f t="shared" si="240"/>
        <v>6.767346938775443</v>
      </c>
      <c r="H2549">
        <v>0.03</v>
      </c>
      <c r="I2549">
        <v>0.76</v>
      </c>
      <c r="J2549">
        <v>1016</v>
      </c>
      <c r="K2549">
        <v>1</v>
      </c>
    </row>
    <row r="2550" spans="1:11" x14ac:dyDescent="0.25">
      <c r="A2550" s="1">
        <v>41989.49722222222</v>
      </c>
      <c r="B2550" s="3">
        <f t="shared" si="235"/>
        <v>2014</v>
      </c>
      <c r="C2550" s="3">
        <f t="shared" si="236"/>
        <v>12</v>
      </c>
      <c r="D2550" s="3">
        <f t="shared" si="237"/>
        <v>11</v>
      </c>
      <c r="E2550" s="3">
        <f t="shared" si="238"/>
        <v>16</v>
      </c>
      <c r="F2550" s="3" t="str">
        <f t="shared" si="239"/>
        <v>2014121116</v>
      </c>
      <c r="G2550">
        <f t="shared" si="240"/>
        <v>6.7795918367346264</v>
      </c>
      <c r="H2550">
        <v>0.03</v>
      </c>
      <c r="I2550">
        <v>0.76</v>
      </c>
      <c r="J2550">
        <v>1016</v>
      </c>
      <c r="K2550">
        <v>1</v>
      </c>
    </row>
    <row r="2551" spans="1:11" x14ac:dyDescent="0.25">
      <c r="A2551" s="1">
        <v>41989.497916666667</v>
      </c>
      <c r="B2551" s="3">
        <f t="shared" si="235"/>
        <v>2014</v>
      </c>
      <c r="C2551" s="3">
        <f t="shared" si="236"/>
        <v>12</v>
      </c>
      <c r="D2551" s="3">
        <f t="shared" si="237"/>
        <v>11</v>
      </c>
      <c r="E2551" s="3">
        <f t="shared" si="238"/>
        <v>16</v>
      </c>
      <c r="F2551" s="3" t="str">
        <f t="shared" si="239"/>
        <v>2014121116</v>
      </c>
      <c r="G2551">
        <f t="shared" si="240"/>
        <v>6.7918367346938098</v>
      </c>
      <c r="H2551">
        <v>0.03</v>
      </c>
      <c r="I2551">
        <v>0.76</v>
      </c>
      <c r="J2551">
        <v>1016</v>
      </c>
      <c r="K2551">
        <v>1</v>
      </c>
    </row>
    <row r="2552" spans="1:11" x14ac:dyDescent="0.25">
      <c r="A2552" s="1">
        <v>41989.498611111114</v>
      </c>
      <c r="B2552" s="3">
        <f t="shared" si="235"/>
        <v>2014</v>
      </c>
      <c r="C2552" s="3">
        <f t="shared" si="236"/>
        <v>12</v>
      </c>
      <c r="D2552" s="3">
        <f t="shared" si="237"/>
        <v>11</v>
      </c>
      <c r="E2552" s="3">
        <f t="shared" si="238"/>
        <v>16</v>
      </c>
      <c r="F2552" s="3" t="str">
        <f t="shared" si="239"/>
        <v>2014121116</v>
      </c>
      <c r="G2552">
        <f t="shared" si="240"/>
        <v>6.8040816326529932</v>
      </c>
      <c r="H2552">
        <v>0.03</v>
      </c>
      <c r="I2552">
        <v>0.76</v>
      </c>
      <c r="J2552">
        <v>1016</v>
      </c>
      <c r="K2552">
        <v>1</v>
      </c>
    </row>
    <row r="2553" spans="1:11" x14ac:dyDescent="0.25">
      <c r="A2553" s="1">
        <v>41989.499305555553</v>
      </c>
      <c r="B2553" s="3">
        <f t="shared" si="235"/>
        <v>2014</v>
      </c>
      <c r="C2553" s="3">
        <f t="shared" si="236"/>
        <v>12</v>
      </c>
      <c r="D2553" s="3">
        <f t="shared" si="237"/>
        <v>11</v>
      </c>
      <c r="E2553" s="3">
        <f t="shared" si="238"/>
        <v>16</v>
      </c>
      <c r="F2553" s="3" t="str">
        <f t="shared" si="239"/>
        <v>2014121116</v>
      </c>
      <c r="G2553">
        <f t="shared" si="240"/>
        <v>6.8163265306121765</v>
      </c>
      <c r="H2553">
        <v>0.03</v>
      </c>
      <c r="I2553">
        <v>0.76</v>
      </c>
      <c r="J2553">
        <v>1016</v>
      </c>
      <c r="K2553">
        <v>1</v>
      </c>
    </row>
    <row r="2554" spans="1:11" x14ac:dyDescent="0.25">
      <c r="A2554" s="1">
        <v>41989.5</v>
      </c>
      <c r="B2554" s="3">
        <f t="shared" si="235"/>
        <v>2014</v>
      </c>
      <c r="C2554" s="3">
        <f t="shared" si="236"/>
        <v>12</v>
      </c>
      <c r="D2554" s="3">
        <f t="shared" si="237"/>
        <v>12</v>
      </c>
      <c r="E2554" s="3">
        <f t="shared" si="238"/>
        <v>16</v>
      </c>
      <c r="F2554" s="3" t="str">
        <f t="shared" si="239"/>
        <v>2014121216</v>
      </c>
      <c r="G2554">
        <f t="shared" si="240"/>
        <v>6.8285714285713599</v>
      </c>
      <c r="H2554">
        <v>0.03</v>
      </c>
      <c r="I2554">
        <v>0.76</v>
      </c>
      <c r="J2554">
        <v>1016</v>
      </c>
      <c r="K2554">
        <v>1</v>
      </c>
    </row>
    <row r="2555" spans="1:11" x14ac:dyDescent="0.25">
      <c r="A2555" s="1">
        <v>41989.500694444447</v>
      </c>
      <c r="B2555" s="3">
        <f t="shared" si="235"/>
        <v>2014</v>
      </c>
      <c r="C2555" s="3">
        <f t="shared" si="236"/>
        <v>12</v>
      </c>
      <c r="D2555" s="3">
        <f t="shared" si="237"/>
        <v>12</v>
      </c>
      <c r="E2555" s="3">
        <f t="shared" si="238"/>
        <v>16</v>
      </c>
      <c r="F2555" s="3" t="str">
        <f t="shared" si="239"/>
        <v>2014121216</v>
      </c>
      <c r="G2555">
        <f t="shared" si="240"/>
        <v>6.8408163265305433</v>
      </c>
      <c r="H2555">
        <v>0.03</v>
      </c>
      <c r="I2555">
        <v>0.76</v>
      </c>
      <c r="J2555">
        <v>1016</v>
      </c>
      <c r="K2555">
        <v>1</v>
      </c>
    </row>
    <row r="2556" spans="1:11" x14ac:dyDescent="0.25">
      <c r="A2556" s="1">
        <v>41989.501388888886</v>
      </c>
      <c r="B2556" s="3">
        <f t="shared" si="235"/>
        <v>2014</v>
      </c>
      <c r="C2556" s="3">
        <f t="shared" si="236"/>
        <v>12</v>
      </c>
      <c r="D2556" s="3">
        <f t="shared" si="237"/>
        <v>12</v>
      </c>
      <c r="E2556" s="3">
        <f t="shared" si="238"/>
        <v>16</v>
      </c>
      <c r="F2556" s="3" t="str">
        <f t="shared" si="239"/>
        <v>2014121216</v>
      </c>
      <c r="G2556">
        <f t="shared" si="240"/>
        <v>6.8530612244897267</v>
      </c>
      <c r="H2556">
        <v>0.03</v>
      </c>
      <c r="I2556">
        <v>0.76</v>
      </c>
      <c r="J2556">
        <v>1016</v>
      </c>
      <c r="K2556">
        <v>1</v>
      </c>
    </row>
    <row r="2557" spans="1:11" x14ac:dyDescent="0.25">
      <c r="A2557" s="1">
        <v>41989.502083333333</v>
      </c>
      <c r="B2557" s="3">
        <f t="shared" si="235"/>
        <v>2014</v>
      </c>
      <c r="C2557" s="3">
        <f t="shared" si="236"/>
        <v>12</v>
      </c>
      <c r="D2557" s="3">
        <f t="shared" si="237"/>
        <v>12</v>
      </c>
      <c r="E2557" s="3">
        <f t="shared" si="238"/>
        <v>16</v>
      </c>
      <c r="F2557" s="3" t="str">
        <f t="shared" si="239"/>
        <v>2014121216</v>
      </c>
      <c r="G2557">
        <f t="shared" si="240"/>
        <v>6.86530612244891</v>
      </c>
      <c r="H2557">
        <v>0.03</v>
      </c>
      <c r="I2557">
        <v>0.76</v>
      </c>
      <c r="J2557">
        <v>1016</v>
      </c>
      <c r="K2557">
        <v>1</v>
      </c>
    </row>
    <row r="2558" spans="1:11" x14ac:dyDescent="0.25">
      <c r="A2558" s="1">
        <v>41989.50277777778</v>
      </c>
      <c r="B2558" s="3">
        <f t="shared" si="235"/>
        <v>2014</v>
      </c>
      <c r="C2558" s="3">
        <f t="shared" si="236"/>
        <v>12</v>
      </c>
      <c r="D2558" s="3">
        <f t="shared" si="237"/>
        <v>12</v>
      </c>
      <c r="E2558" s="3">
        <f t="shared" si="238"/>
        <v>16</v>
      </c>
      <c r="F2558" s="3" t="str">
        <f t="shared" si="239"/>
        <v>2014121216</v>
      </c>
      <c r="G2558">
        <f t="shared" si="240"/>
        <v>6.8775510204080934</v>
      </c>
      <c r="H2558">
        <v>0.03</v>
      </c>
      <c r="I2558">
        <v>0.76</v>
      </c>
      <c r="J2558">
        <v>1016</v>
      </c>
      <c r="K2558">
        <v>1</v>
      </c>
    </row>
    <row r="2559" spans="1:11" x14ac:dyDescent="0.25">
      <c r="A2559" s="1">
        <v>41989.503472222219</v>
      </c>
      <c r="B2559" s="3">
        <f t="shared" si="235"/>
        <v>2014</v>
      </c>
      <c r="C2559" s="3">
        <f t="shared" si="236"/>
        <v>12</v>
      </c>
      <c r="D2559" s="3">
        <f t="shared" si="237"/>
        <v>12</v>
      </c>
      <c r="E2559" s="3">
        <f t="shared" si="238"/>
        <v>16</v>
      </c>
      <c r="F2559" s="3" t="str">
        <f t="shared" si="239"/>
        <v>2014121216</v>
      </c>
      <c r="G2559">
        <f t="shared" si="240"/>
        <v>6.8897959183672768</v>
      </c>
      <c r="H2559">
        <v>0.03</v>
      </c>
      <c r="I2559">
        <v>0.76</v>
      </c>
      <c r="J2559">
        <v>1016</v>
      </c>
      <c r="K2559">
        <v>1</v>
      </c>
    </row>
    <row r="2560" spans="1:11" x14ac:dyDescent="0.25">
      <c r="A2560" s="1">
        <v>41989.504166666666</v>
      </c>
      <c r="B2560" s="3">
        <f t="shared" si="235"/>
        <v>2014</v>
      </c>
      <c r="C2560" s="3">
        <f t="shared" si="236"/>
        <v>12</v>
      </c>
      <c r="D2560" s="3">
        <f t="shared" si="237"/>
        <v>12</v>
      </c>
      <c r="E2560" s="3">
        <f t="shared" si="238"/>
        <v>16</v>
      </c>
      <c r="F2560" s="3" t="str">
        <f t="shared" si="239"/>
        <v>2014121216</v>
      </c>
      <c r="G2560">
        <f t="shared" si="240"/>
        <v>6.9020408163264602</v>
      </c>
      <c r="H2560">
        <v>0.03</v>
      </c>
      <c r="I2560">
        <v>0.76</v>
      </c>
      <c r="J2560">
        <v>1016</v>
      </c>
      <c r="K2560">
        <v>1</v>
      </c>
    </row>
    <row r="2561" spans="1:11" x14ac:dyDescent="0.25">
      <c r="A2561" s="1">
        <v>41989.504861111112</v>
      </c>
      <c r="B2561" s="3">
        <f t="shared" si="235"/>
        <v>2014</v>
      </c>
      <c r="C2561" s="3">
        <f t="shared" si="236"/>
        <v>12</v>
      </c>
      <c r="D2561" s="3">
        <f t="shared" si="237"/>
        <v>12</v>
      </c>
      <c r="E2561" s="3">
        <f t="shared" si="238"/>
        <v>16</v>
      </c>
      <c r="F2561" s="3" t="str">
        <f t="shared" si="239"/>
        <v>2014121216</v>
      </c>
      <c r="G2561">
        <f t="shared" si="240"/>
        <v>6.9142857142856435</v>
      </c>
      <c r="H2561">
        <v>0.03</v>
      </c>
      <c r="I2561">
        <v>0.76</v>
      </c>
      <c r="J2561">
        <v>1016</v>
      </c>
      <c r="K2561">
        <v>1</v>
      </c>
    </row>
    <row r="2562" spans="1:11" x14ac:dyDescent="0.25">
      <c r="A2562" s="1">
        <v>41989.505555555559</v>
      </c>
      <c r="B2562" s="3">
        <f t="shared" si="235"/>
        <v>2014</v>
      </c>
      <c r="C2562" s="3">
        <f t="shared" si="236"/>
        <v>12</v>
      </c>
      <c r="D2562" s="3">
        <f t="shared" si="237"/>
        <v>12</v>
      </c>
      <c r="E2562" s="3">
        <f t="shared" si="238"/>
        <v>16</v>
      </c>
      <c r="F2562" s="3" t="str">
        <f t="shared" si="239"/>
        <v>2014121216</v>
      </c>
      <c r="G2562">
        <f t="shared" si="240"/>
        <v>6.9265306122448269</v>
      </c>
      <c r="H2562">
        <v>0.03</v>
      </c>
      <c r="I2562">
        <v>0.76</v>
      </c>
      <c r="J2562">
        <v>1016</v>
      </c>
      <c r="K2562">
        <v>1</v>
      </c>
    </row>
    <row r="2563" spans="1:11" x14ac:dyDescent="0.25">
      <c r="A2563" s="1">
        <v>41989.506249999999</v>
      </c>
      <c r="B2563" s="3">
        <f t="shared" ref="B2563:B2626" si="241">YEAR(A2563)</f>
        <v>2014</v>
      </c>
      <c r="C2563" s="3">
        <f t="shared" ref="C2563:C2626" si="242">MONTH(A2563)</f>
        <v>12</v>
      </c>
      <c r="D2563" s="3">
        <f t="shared" ref="D2563:D2626" si="243">HOUR(A2563)</f>
        <v>12</v>
      </c>
      <c r="E2563" s="3">
        <f t="shared" ref="E2563:E2626" si="244">DAY(A2563)</f>
        <v>16</v>
      </c>
      <c r="F2563" s="3" t="str">
        <f t="shared" ref="F2563:F2626" si="245">B2563&amp;C2563&amp;D2563&amp;E2563</f>
        <v>2014121216</v>
      </c>
      <c r="G2563">
        <f t="shared" si="240"/>
        <v>6.9387755102040103</v>
      </c>
      <c r="H2563">
        <v>0.03</v>
      </c>
      <c r="I2563">
        <v>0.76</v>
      </c>
      <c r="J2563">
        <v>1016</v>
      </c>
      <c r="K2563">
        <v>1</v>
      </c>
    </row>
    <row r="2564" spans="1:11" x14ac:dyDescent="0.25">
      <c r="A2564" s="1">
        <v>41989.506944444445</v>
      </c>
      <c r="B2564" s="3">
        <f t="shared" si="241"/>
        <v>2014</v>
      </c>
      <c r="C2564" s="3">
        <f t="shared" si="242"/>
        <v>12</v>
      </c>
      <c r="D2564" s="3">
        <f t="shared" si="243"/>
        <v>12</v>
      </c>
      <c r="E2564" s="3">
        <f t="shared" si="244"/>
        <v>16</v>
      </c>
      <c r="F2564" s="3" t="str">
        <f t="shared" si="245"/>
        <v>2014121216</v>
      </c>
      <c r="G2564">
        <f t="shared" si="240"/>
        <v>6.9510204081631937</v>
      </c>
      <c r="H2564">
        <v>0.03</v>
      </c>
      <c r="I2564">
        <v>0.76</v>
      </c>
      <c r="J2564">
        <v>1016</v>
      </c>
      <c r="K2564">
        <v>1</v>
      </c>
    </row>
    <row r="2565" spans="1:11" x14ac:dyDescent="0.25">
      <c r="A2565" s="1">
        <v>41989.507638888892</v>
      </c>
      <c r="B2565" s="3">
        <f t="shared" si="241"/>
        <v>2014</v>
      </c>
      <c r="C2565" s="3">
        <f t="shared" si="242"/>
        <v>12</v>
      </c>
      <c r="D2565" s="3">
        <f t="shared" si="243"/>
        <v>12</v>
      </c>
      <c r="E2565" s="3">
        <f t="shared" si="244"/>
        <v>16</v>
      </c>
      <c r="F2565" s="3" t="str">
        <f t="shared" si="245"/>
        <v>2014121216</v>
      </c>
      <c r="G2565">
        <f t="shared" si="240"/>
        <v>6.963265306122377</v>
      </c>
      <c r="H2565">
        <v>0.03</v>
      </c>
      <c r="I2565">
        <v>0.76</v>
      </c>
      <c r="J2565">
        <v>1016</v>
      </c>
      <c r="K2565">
        <v>1</v>
      </c>
    </row>
    <row r="2566" spans="1:11" x14ac:dyDescent="0.25">
      <c r="A2566" s="1">
        <v>41989.508333333331</v>
      </c>
      <c r="B2566" s="3">
        <f t="shared" si="241"/>
        <v>2014</v>
      </c>
      <c r="C2566" s="3">
        <f t="shared" si="242"/>
        <v>12</v>
      </c>
      <c r="D2566" s="3">
        <f t="shared" si="243"/>
        <v>12</v>
      </c>
      <c r="E2566" s="3">
        <f t="shared" si="244"/>
        <v>16</v>
      </c>
      <c r="F2566" s="3" t="str">
        <f t="shared" si="245"/>
        <v>2014121216</v>
      </c>
      <c r="G2566">
        <f t="shared" si="240"/>
        <v>6.9755102040815604</v>
      </c>
      <c r="H2566">
        <v>0.03</v>
      </c>
      <c r="I2566">
        <v>0.76</v>
      </c>
      <c r="J2566">
        <v>1016</v>
      </c>
      <c r="K2566">
        <v>1</v>
      </c>
    </row>
    <row r="2567" spans="1:11" x14ac:dyDescent="0.25">
      <c r="A2567" s="1">
        <v>41989.509027777778</v>
      </c>
      <c r="B2567" s="3">
        <f t="shared" si="241"/>
        <v>2014</v>
      </c>
      <c r="C2567" s="3">
        <f t="shared" si="242"/>
        <v>12</v>
      </c>
      <c r="D2567" s="3">
        <f t="shared" si="243"/>
        <v>12</v>
      </c>
      <c r="E2567" s="3">
        <f t="shared" si="244"/>
        <v>16</v>
      </c>
      <c r="F2567" s="3" t="str">
        <f t="shared" si="245"/>
        <v>2014121216</v>
      </c>
      <c r="G2567">
        <f t="shared" si="240"/>
        <v>6.9877551020407438</v>
      </c>
      <c r="H2567">
        <v>0.03</v>
      </c>
      <c r="I2567">
        <v>0.76</v>
      </c>
      <c r="J2567">
        <v>1016</v>
      </c>
      <c r="K2567">
        <v>1</v>
      </c>
    </row>
    <row r="2568" spans="1:11" x14ac:dyDescent="0.25">
      <c r="A2568" s="1">
        <v>41989.509722222225</v>
      </c>
      <c r="B2568" s="3">
        <f t="shared" si="241"/>
        <v>2014</v>
      </c>
      <c r="C2568" s="3">
        <f t="shared" si="242"/>
        <v>12</v>
      </c>
      <c r="D2568" s="3">
        <f t="shared" si="243"/>
        <v>12</v>
      </c>
      <c r="E2568" s="3">
        <f t="shared" si="244"/>
        <v>16</v>
      </c>
      <c r="F2568" s="3" t="str">
        <f t="shared" si="245"/>
        <v>2014121216</v>
      </c>
      <c r="G2568">
        <f t="shared" si="240"/>
        <v>6.9999999999999272</v>
      </c>
      <c r="H2568">
        <v>0.03</v>
      </c>
      <c r="I2568">
        <v>0.76</v>
      </c>
      <c r="J2568">
        <v>1016</v>
      </c>
      <c r="K2568">
        <v>1</v>
      </c>
    </row>
    <row r="2569" spans="1:11" x14ac:dyDescent="0.25">
      <c r="A2569" s="1">
        <v>41989.510416666664</v>
      </c>
      <c r="B2569" s="3">
        <f t="shared" si="241"/>
        <v>2014</v>
      </c>
      <c r="C2569" s="3">
        <f t="shared" si="242"/>
        <v>12</v>
      </c>
      <c r="D2569" s="3">
        <f t="shared" si="243"/>
        <v>12</v>
      </c>
      <c r="E2569" s="3">
        <f t="shared" si="244"/>
        <v>16</v>
      </c>
      <c r="F2569" s="3" t="str">
        <f t="shared" si="245"/>
        <v>2014121216</v>
      </c>
      <c r="G2569">
        <v>7</v>
      </c>
      <c r="H2569">
        <v>0.03</v>
      </c>
      <c r="I2569">
        <v>0.76</v>
      </c>
      <c r="J2569">
        <v>1016</v>
      </c>
      <c r="K2569">
        <v>1</v>
      </c>
    </row>
    <row r="2570" spans="1:11" x14ac:dyDescent="0.25">
      <c r="A2570" s="1">
        <v>42039.342361111114</v>
      </c>
      <c r="B2570" s="3">
        <f t="shared" si="241"/>
        <v>2015</v>
      </c>
      <c r="C2570" s="3">
        <f t="shared" si="242"/>
        <v>2</v>
      </c>
      <c r="D2570" s="3">
        <f t="shared" si="243"/>
        <v>8</v>
      </c>
      <c r="E2570" s="3">
        <f t="shared" si="244"/>
        <v>4</v>
      </c>
      <c r="F2570" s="3" t="str">
        <f t="shared" si="245"/>
        <v>2015284</v>
      </c>
      <c r="G2570">
        <v>2</v>
      </c>
      <c r="H2570">
        <v>0</v>
      </c>
      <c r="I2570">
        <v>0.75</v>
      </c>
      <c r="J2570">
        <v>1020</v>
      </c>
      <c r="K2570">
        <v>2</v>
      </c>
    </row>
    <row r="2571" spans="1:11" x14ac:dyDescent="0.25">
      <c r="A2571" s="1">
        <v>42039.343055555553</v>
      </c>
      <c r="B2571" s="3">
        <f t="shared" si="241"/>
        <v>2015</v>
      </c>
      <c r="C2571" s="3">
        <f t="shared" si="242"/>
        <v>2</v>
      </c>
      <c r="D2571" s="3">
        <f t="shared" si="243"/>
        <v>8</v>
      </c>
      <c r="E2571" s="3">
        <f t="shared" si="244"/>
        <v>4</v>
      </c>
      <c r="F2571" s="3" t="str">
        <f t="shared" si="245"/>
        <v>2015284</v>
      </c>
      <c r="G2571">
        <f>G2570+1/110</f>
        <v>2.0090909090909093</v>
      </c>
      <c r="H2571">
        <v>0</v>
      </c>
      <c r="I2571">
        <v>0.75</v>
      </c>
      <c r="J2571">
        <v>1020</v>
      </c>
      <c r="K2571">
        <v>2</v>
      </c>
    </row>
    <row r="2572" spans="1:11" x14ac:dyDescent="0.25">
      <c r="A2572" s="1">
        <v>42039.34375</v>
      </c>
      <c r="B2572" s="3">
        <f t="shared" si="241"/>
        <v>2015</v>
      </c>
      <c r="C2572" s="3">
        <f t="shared" si="242"/>
        <v>2</v>
      </c>
      <c r="D2572" s="3">
        <f t="shared" si="243"/>
        <v>8</v>
      </c>
      <c r="E2572" s="3">
        <f t="shared" si="244"/>
        <v>4</v>
      </c>
      <c r="F2572" s="3" t="str">
        <f t="shared" si="245"/>
        <v>2015284</v>
      </c>
      <c r="G2572">
        <f t="shared" ref="G2572:G2635" si="246">G2571+1/110</f>
        <v>2.0181818181818185</v>
      </c>
      <c r="H2572">
        <v>0</v>
      </c>
      <c r="I2572">
        <v>0.75</v>
      </c>
      <c r="J2572">
        <v>1020</v>
      </c>
      <c r="K2572">
        <v>2</v>
      </c>
    </row>
    <row r="2573" spans="1:11" x14ac:dyDescent="0.25">
      <c r="A2573" s="1">
        <v>42039.344444444447</v>
      </c>
      <c r="B2573" s="3">
        <f t="shared" si="241"/>
        <v>2015</v>
      </c>
      <c r="C2573" s="3">
        <f t="shared" si="242"/>
        <v>2</v>
      </c>
      <c r="D2573" s="3">
        <f t="shared" si="243"/>
        <v>8</v>
      </c>
      <c r="E2573" s="3">
        <f t="shared" si="244"/>
        <v>4</v>
      </c>
      <c r="F2573" s="3" t="str">
        <f t="shared" si="245"/>
        <v>2015284</v>
      </c>
      <c r="G2573">
        <f t="shared" si="246"/>
        <v>2.0272727272727278</v>
      </c>
      <c r="H2573">
        <v>0</v>
      </c>
      <c r="I2573">
        <v>0.75</v>
      </c>
      <c r="J2573">
        <v>1020</v>
      </c>
      <c r="K2573">
        <v>2</v>
      </c>
    </row>
    <row r="2574" spans="1:11" x14ac:dyDescent="0.25">
      <c r="A2574" s="1">
        <v>42039.345138888886</v>
      </c>
      <c r="B2574" s="3">
        <f t="shared" si="241"/>
        <v>2015</v>
      </c>
      <c r="C2574" s="3">
        <f t="shared" si="242"/>
        <v>2</v>
      </c>
      <c r="D2574" s="3">
        <f t="shared" si="243"/>
        <v>8</v>
      </c>
      <c r="E2574" s="3">
        <f t="shared" si="244"/>
        <v>4</v>
      </c>
      <c r="F2574" s="3" t="str">
        <f t="shared" si="245"/>
        <v>2015284</v>
      </c>
      <c r="G2574">
        <f t="shared" si="246"/>
        <v>2.036363636363637</v>
      </c>
      <c r="H2574">
        <v>0</v>
      </c>
      <c r="I2574">
        <v>0.75</v>
      </c>
      <c r="J2574">
        <v>1020</v>
      </c>
      <c r="K2574">
        <v>2</v>
      </c>
    </row>
    <row r="2575" spans="1:11" x14ac:dyDescent="0.25">
      <c r="A2575" s="1">
        <v>42039.345833333333</v>
      </c>
      <c r="B2575" s="3">
        <f t="shared" si="241"/>
        <v>2015</v>
      </c>
      <c r="C2575" s="3">
        <f t="shared" si="242"/>
        <v>2</v>
      </c>
      <c r="D2575" s="3">
        <f t="shared" si="243"/>
        <v>8</v>
      </c>
      <c r="E2575" s="3">
        <f t="shared" si="244"/>
        <v>4</v>
      </c>
      <c r="F2575" s="3" t="str">
        <f t="shared" si="245"/>
        <v>2015284</v>
      </c>
      <c r="G2575">
        <f t="shared" si="246"/>
        <v>2.0454545454545463</v>
      </c>
      <c r="H2575">
        <v>0</v>
      </c>
      <c r="I2575">
        <v>0.75</v>
      </c>
      <c r="J2575">
        <v>1020</v>
      </c>
      <c r="K2575">
        <v>2</v>
      </c>
    </row>
    <row r="2576" spans="1:11" x14ac:dyDescent="0.25">
      <c r="A2576" s="1">
        <v>42039.34652777778</v>
      </c>
      <c r="B2576" s="3">
        <f t="shared" si="241"/>
        <v>2015</v>
      </c>
      <c r="C2576" s="3">
        <f t="shared" si="242"/>
        <v>2</v>
      </c>
      <c r="D2576" s="3">
        <f t="shared" si="243"/>
        <v>8</v>
      </c>
      <c r="E2576" s="3">
        <f t="shared" si="244"/>
        <v>4</v>
      </c>
      <c r="F2576" s="3" t="str">
        <f t="shared" si="245"/>
        <v>2015284</v>
      </c>
      <c r="G2576">
        <f t="shared" si="246"/>
        <v>2.0545454545454556</v>
      </c>
      <c r="H2576">
        <v>0</v>
      </c>
      <c r="I2576">
        <v>0.75</v>
      </c>
      <c r="J2576">
        <v>1020</v>
      </c>
      <c r="K2576">
        <v>2</v>
      </c>
    </row>
    <row r="2577" spans="1:11" x14ac:dyDescent="0.25">
      <c r="A2577" s="1">
        <v>42039.347222222219</v>
      </c>
      <c r="B2577" s="3">
        <f t="shared" si="241"/>
        <v>2015</v>
      </c>
      <c r="C2577" s="3">
        <f t="shared" si="242"/>
        <v>2</v>
      </c>
      <c r="D2577" s="3">
        <f t="shared" si="243"/>
        <v>8</v>
      </c>
      <c r="E2577" s="3">
        <f t="shared" si="244"/>
        <v>4</v>
      </c>
      <c r="F2577" s="3" t="str">
        <f t="shared" si="245"/>
        <v>2015284</v>
      </c>
      <c r="G2577">
        <f t="shared" si="246"/>
        <v>2.0636363636363648</v>
      </c>
      <c r="H2577">
        <v>0</v>
      </c>
      <c r="I2577">
        <v>0.75</v>
      </c>
      <c r="J2577">
        <v>1020</v>
      </c>
      <c r="K2577">
        <v>2</v>
      </c>
    </row>
    <row r="2578" spans="1:11" x14ac:dyDescent="0.25">
      <c r="A2578" s="1">
        <v>42039.347916666666</v>
      </c>
      <c r="B2578" s="3">
        <f t="shared" si="241"/>
        <v>2015</v>
      </c>
      <c r="C2578" s="3">
        <f t="shared" si="242"/>
        <v>2</v>
      </c>
      <c r="D2578" s="3">
        <f t="shared" si="243"/>
        <v>8</v>
      </c>
      <c r="E2578" s="3">
        <f t="shared" si="244"/>
        <v>4</v>
      </c>
      <c r="F2578" s="3" t="str">
        <f t="shared" si="245"/>
        <v>2015284</v>
      </c>
      <c r="G2578">
        <f t="shared" si="246"/>
        <v>2.0727272727272741</v>
      </c>
      <c r="H2578">
        <v>0</v>
      </c>
      <c r="I2578">
        <v>0.75</v>
      </c>
      <c r="J2578">
        <v>1020</v>
      </c>
      <c r="K2578">
        <v>2</v>
      </c>
    </row>
    <row r="2579" spans="1:11" x14ac:dyDescent="0.25">
      <c r="A2579" s="1">
        <v>42039.348611111112</v>
      </c>
      <c r="B2579" s="3">
        <f t="shared" si="241"/>
        <v>2015</v>
      </c>
      <c r="C2579" s="3">
        <f t="shared" si="242"/>
        <v>2</v>
      </c>
      <c r="D2579" s="3">
        <f t="shared" si="243"/>
        <v>8</v>
      </c>
      <c r="E2579" s="3">
        <f t="shared" si="244"/>
        <v>4</v>
      </c>
      <c r="F2579" s="3" t="str">
        <f t="shared" si="245"/>
        <v>2015284</v>
      </c>
      <c r="G2579">
        <f t="shared" si="246"/>
        <v>2.0818181818181833</v>
      </c>
      <c r="H2579">
        <v>0</v>
      </c>
      <c r="I2579">
        <v>0.75</v>
      </c>
      <c r="J2579">
        <v>1020</v>
      </c>
      <c r="K2579">
        <v>2</v>
      </c>
    </row>
    <row r="2580" spans="1:11" x14ac:dyDescent="0.25">
      <c r="A2580" s="1">
        <v>42039.349305555559</v>
      </c>
      <c r="B2580" s="3">
        <f t="shared" si="241"/>
        <v>2015</v>
      </c>
      <c r="C2580" s="3">
        <f t="shared" si="242"/>
        <v>2</v>
      </c>
      <c r="D2580" s="3">
        <f t="shared" si="243"/>
        <v>8</v>
      </c>
      <c r="E2580" s="3">
        <f t="shared" si="244"/>
        <v>4</v>
      </c>
      <c r="F2580" s="3" t="str">
        <f t="shared" si="245"/>
        <v>2015284</v>
      </c>
      <c r="G2580">
        <f t="shared" si="246"/>
        <v>2.0909090909090926</v>
      </c>
      <c r="H2580">
        <v>0</v>
      </c>
      <c r="I2580">
        <v>0.75</v>
      </c>
      <c r="J2580">
        <v>1020</v>
      </c>
      <c r="K2580">
        <v>2</v>
      </c>
    </row>
    <row r="2581" spans="1:11" x14ac:dyDescent="0.25">
      <c r="A2581" s="1">
        <v>42039.35</v>
      </c>
      <c r="B2581" s="3">
        <f t="shared" si="241"/>
        <v>2015</v>
      </c>
      <c r="C2581" s="3">
        <f t="shared" si="242"/>
        <v>2</v>
      </c>
      <c r="D2581" s="3">
        <f t="shared" si="243"/>
        <v>8</v>
      </c>
      <c r="E2581" s="3">
        <f t="shared" si="244"/>
        <v>4</v>
      </c>
      <c r="F2581" s="3" t="str">
        <f t="shared" si="245"/>
        <v>2015284</v>
      </c>
      <c r="G2581">
        <f t="shared" si="246"/>
        <v>2.1000000000000019</v>
      </c>
      <c r="H2581">
        <v>0</v>
      </c>
      <c r="I2581">
        <v>0.75</v>
      </c>
      <c r="J2581">
        <v>1020</v>
      </c>
      <c r="K2581">
        <v>2</v>
      </c>
    </row>
    <row r="2582" spans="1:11" x14ac:dyDescent="0.25">
      <c r="A2582" s="1">
        <v>42039.350694444445</v>
      </c>
      <c r="B2582" s="3">
        <f t="shared" si="241"/>
        <v>2015</v>
      </c>
      <c r="C2582" s="3">
        <f t="shared" si="242"/>
        <v>2</v>
      </c>
      <c r="D2582" s="3">
        <f t="shared" si="243"/>
        <v>8</v>
      </c>
      <c r="E2582" s="3">
        <f t="shared" si="244"/>
        <v>4</v>
      </c>
      <c r="F2582" s="3" t="str">
        <f t="shared" si="245"/>
        <v>2015284</v>
      </c>
      <c r="G2582">
        <f t="shared" si="246"/>
        <v>2.1090909090909111</v>
      </c>
      <c r="H2582">
        <v>0</v>
      </c>
      <c r="I2582">
        <v>0.75</v>
      </c>
      <c r="J2582">
        <v>1020</v>
      </c>
      <c r="K2582">
        <v>2</v>
      </c>
    </row>
    <row r="2583" spans="1:11" x14ac:dyDescent="0.25">
      <c r="A2583" s="1">
        <v>42039.351388888892</v>
      </c>
      <c r="B2583" s="3">
        <f t="shared" si="241"/>
        <v>2015</v>
      </c>
      <c r="C2583" s="3">
        <f t="shared" si="242"/>
        <v>2</v>
      </c>
      <c r="D2583" s="3">
        <f t="shared" si="243"/>
        <v>8</v>
      </c>
      <c r="E2583" s="3">
        <f t="shared" si="244"/>
        <v>4</v>
      </c>
      <c r="F2583" s="3" t="str">
        <f t="shared" si="245"/>
        <v>2015284</v>
      </c>
      <c r="G2583">
        <f t="shared" si="246"/>
        <v>2.1181818181818204</v>
      </c>
      <c r="H2583">
        <v>0</v>
      </c>
      <c r="I2583">
        <v>0.75</v>
      </c>
      <c r="J2583">
        <v>1020</v>
      </c>
      <c r="K2583">
        <v>2</v>
      </c>
    </row>
    <row r="2584" spans="1:11" x14ac:dyDescent="0.25">
      <c r="A2584" s="1">
        <v>42039.352083333331</v>
      </c>
      <c r="B2584" s="3">
        <f t="shared" si="241"/>
        <v>2015</v>
      </c>
      <c r="C2584" s="3">
        <f t="shared" si="242"/>
        <v>2</v>
      </c>
      <c r="D2584" s="3">
        <f t="shared" si="243"/>
        <v>8</v>
      </c>
      <c r="E2584" s="3">
        <f t="shared" si="244"/>
        <v>4</v>
      </c>
      <c r="F2584" s="3" t="str">
        <f t="shared" si="245"/>
        <v>2015284</v>
      </c>
      <c r="G2584">
        <f t="shared" si="246"/>
        <v>2.1272727272727296</v>
      </c>
      <c r="H2584">
        <v>0</v>
      </c>
      <c r="I2584">
        <v>0.75</v>
      </c>
      <c r="J2584">
        <v>1020</v>
      </c>
      <c r="K2584">
        <v>2</v>
      </c>
    </row>
    <row r="2585" spans="1:11" x14ac:dyDescent="0.25">
      <c r="A2585" s="1">
        <v>42039.352777777778</v>
      </c>
      <c r="B2585" s="3">
        <f t="shared" si="241"/>
        <v>2015</v>
      </c>
      <c r="C2585" s="3">
        <f t="shared" si="242"/>
        <v>2</v>
      </c>
      <c r="D2585" s="3">
        <f t="shared" si="243"/>
        <v>8</v>
      </c>
      <c r="E2585" s="3">
        <f t="shared" si="244"/>
        <v>4</v>
      </c>
      <c r="F2585" s="3" t="str">
        <f t="shared" si="245"/>
        <v>2015284</v>
      </c>
      <c r="G2585">
        <f t="shared" si="246"/>
        <v>2.1363636363636389</v>
      </c>
      <c r="H2585">
        <v>0</v>
      </c>
      <c r="I2585">
        <v>0.75</v>
      </c>
      <c r="J2585">
        <v>1020</v>
      </c>
      <c r="K2585">
        <v>2</v>
      </c>
    </row>
    <row r="2586" spans="1:11" x14ac:dyDescent="0.25">
      <c r="A2586" s="1">
        <v>42039.353472222225</v>
      </c>
      <c r="B2586" s="3">
        <f t="shared" si="241"/>
        <v>2015</v>
      </c>
      <c r="C2586" s="3">
        <f t="shared" si="242"/>
        <v>2</v>
      </c>
      <c r="D2586" s="3">
        <f t="shared" si="243"/>
        <v>8</v>
      </c>
      <c r="E2586" s="3">
        <f t="shared" si="244"/>
        <v>4</v>
      </c>
      <c r="F2586" s="3" t="str">
        <f t="shared" si="245"/>
        <v>2015284</v>
      </c>
      <c r="G2586">
        <f t="shared" si="246"/>
        <v>2.1454545454545482</v>
      </c>
      <c r="H2586">
        <v>0</v>
      </c>
      <c r="I2586">
        <v>0.75</v>
      </c>
      <c r="J2586">
        <v>1020</v>
      </c>
      <c r="K2586">
        <v>2</v>
      </c>
    </row>
    <row r="2587" spans="1:11" x14ac:dyDescent="0.25">
      <c r="A2587" s="1">
        <v>42039.354166666664</v>
      </c>
      <c r="B2587" s="3">
        <f t="shared" si="241"/>
        <v>2015</v>
      </c>
      <c r="C2587" s="3">
        <f t="shared" si="242"/>
        <v>2</v>
      </c>
      <c r="D2587" s="3">
        <f t="shared" si="243"/>
        <v>8</v>
      </c>
      <c r="E2587" s="3">
        <f t="shared" si="244"/>
        <v>4</v>
      </c>
      <c r="F2587" s="3" t="str">
        <f t="shared" si="245"/>
        <v>2015284</v>
      </c>
      <c r="G2587">
        <f t="shared" si="246"/>
        <v>2.1545454545454574</v>
      </c>
      <c r="H2587">
        <v>0</v>
      </c>
      <c r="I2587">
        <v>0.75</v>
      </c>
      <c r="J2587">
        <v>1020</v>
      </c>
      <c r="K2587">
        <v>2</v>
      </c>
    </row>
    <row r="2588" spans="1:11" x14ac:dyDescent="0.25">
      <c r="A2588" s="1">
        <v>42039.354861111111</v>
      </c>
      <c r="B2588" s="3">
        <f t="shared" si="241"/>
        <v>2015</v>
      </c>
      <c r="C2588" s="3">
        <f t="shared" si="242"/>
        <v>2</v>
      </c>
      <c r="D2588" s="3">
        <f t="shared" si="243"/>
        <v>8</v>
      </c>
      <c r="E2588" s="3">
        <f t="shared" si="244"/>
        <v>4</v>
      </c>
      <c r="F2588" s="3" t="str">
        <f t="shared" si="245"/>
        <v>2015284</v>
      </c>
      <c r="G2588">
        <f t="shared" si="246"/>
        <v>2.1636363636363667</v>
      </c>
      <c r="H2588">
        <v>0</v>
      </c>
      <c r="I2588">
        <v>0.75</v>
      </c>
      <c r="J2588">
        <v>1020</v>
      </c>
      <c r="K2588">
        <v>2</v>
      </c>
    </row>
    <row r="2589" spans="1:11" x14ac:dyDescent="0.25">
      <c r="A2589" s="1">
        <v>42039.355555555558</v>
      </c>
      <c r="B2589" s="3">
        <f t="shared" si="241"/>
        <v>2015</v>
      </c>
      <c r="C2589" s="3">
        <f t="shared" si="242"/>
        <v>2</v>
      </c>
      <c r="D2589" s="3">
        <f t="shared" si="243"/>
        <v>8</v>
      </c>
      <c r="E2589" s="3">
        <f t="shared" si="244"/>
        <v>4</v>
      </c>
      <c r="F2589" s="3" t="str">
        <f t="shared" si="245"/>
        <v>2015284</v>
      </c>
      <c r="G2589">
        <f t="shared" si="246"/>
        <v>2.1727272727272759</v>
      </c>
      <c r="H2589">
        <v>0</v>
      </c>
      <c r="I2589">
        <v>0.75</v>
      </c>
      <c r="J2589">
        <v>1020</v>
      </c>
      <c r="K2589">
        <v>2</v>
      </c>
    </row>
    <row r="2590" spans="1:11" x14ac:dyDescent="0.25">
      <c r="A2590" s="1">
        <v>42039.356249999997</v>
      </c>
      <c r="B2590" s="3">
        <f t="shared" si="241"/>
        <v>2015</v>
      </c>
      <c r="C2590" s="3">
        <f t="shared" si="242"/>
        <v>2</v>
      </c>
      <c r="D2590" s="3">
        <f t="shared" si="243"/>
        <v>8</v>
      </c>
      <c r="E2590" s="3">
        <f t="shared" si="244"/>
        <v>4</v>
      </c>
      <c r="F2590" s="3" t="str">
        <f t="shared" si="245"/>
        <v>2015284</v>
      </c>
      <c r="G2590">
        <f t="shared" si="246"/>
        <v>2.1818181818181852</v>
      </c>
      <c r="H2590">
        <v>0</v>
      </c>
      <c r="I2590">
        <v>0.75</v>
      </c>
      <c r="J2590">
        <v>1020</v>
      </c>
      <c r="K2590">
        <v>2</v>
      </c>
    </row>
    <row r="2591" spans="1:11" x14ac:dyDescent="0.25">
      <c r="A2591" s="1">
        <v>42039.357638888891</v>
      </c>
      <c r="B2591" s="3">
        <f t="shared" si="241"/>
        <v>2015</v>
      </c>
      <c r="C2591" s="3">
        <f t="shared" si="242"/>
        <v>2</v>
      </c>
      <c r="D2591" s="3">
        <f t="shared" si="243"/>
        <v>8</v>
      </c>
      <c r="E2591" s="3">
        <f t="shared" si="244"/>
        <v>4</v>
      </c>
      <c r="F2591" s="3" t="str">
        <f t="shared" si="245"/>
        <v>2015284</v>
      </c>
      <c r="G2591">
        <f t="shared" si="246"/>
        <v>2.1909090909090945</v>
      </c>
      <c r="H2591">
        <v>0</v>
      </c>
      <c r="I2591">
        <v>0.75</v>
      </c>
      <c r="J2591">
        <v>1020</v>
      </c>
      <c r="K2591">
        <v>2</v>
      </c>
    </row>
    <row r="2592" spans="1:11" x14ac:dyDescent="0.25">
      <c r="A2592" s="1">
        <v>42039.35833333333</v>
      </c>
      <c r="B2592" s="3">
        <f t="shared" si="241"/>
        <v>2015</v>
      </c>
      <c r="C2592" s="3">
        <f t="shared" si="242"/>
        <v>2</v>
      </c>
      <c r="D2592" s="3">
        <f t="shared" si="243"/>
        <v>8</v>
      </c>
      <c r="E2592" s="3">
        <f t="shared" si="244"/>
        <v>4</v>
      </c>
      <c r="F2592" s="3" t="str">
        <f t="shared" si="245"/>
        <v>2015284</v>
      </c>
      <c r="G2592">
        <f t="shared" si="246"/>
        <v>2.2000000000000037</v>
      </c>
      <c r="H2592">
        <v>0</v>
      </c>
      <c r="I2592">
        <v>0.75</v>
      </c>
      <c r="J2592">
        <v>1020</v>
      </c>
      <c r="K2592">
        <v>2</v>
      </c>
    </row>
    <row r="2593" spans="1:11" x14ac:dyDescent="0.25">
      <c r="A2593" s="1">
        <v>42039.359027777777</v>
      </c>
      <c r="B2593" s="3">
        <f t="shared" si="241"/>
        <v>2015</v>
      </c>
      <c r="C2593" s="3">
        <f t="shared" si="242"/>
        <v>2</v>
      </c>
      <c r="D2593" s="3">
        <f t="shared" si="243"/>
        <v>8</v>
      </c>
      <c r="E2593" s="3">
        <f t="shared" si="244"/>
        <v>4</v>
      </c>
      <c r="F2593" s="3" t="str">
        <f t="shared" si="245"/>
        <v>2015284</v>
      </c>
      <c r="G2593">
        <f t="shared" si="246"/>
        <v>2.209090909090913</v>
      </c>
      <c r="H2593">
        <v>0</v>
      </c>
      <c r="I2593">
        <v>0.75</v>
      </c>
      <c r="J2593">
        <v>1020</v>
      </c>
      <c r="K2593">
        <v>2</v>
      </c>
    </row>
    <row r="2594" spans="1:11" x14ac:dyDescent="0.25">
      <c r="A2594" s="1">
        <v>42039.359722222223</v>
      </c>
      <c r="B2594" s="3">
        <f t="shared" si="241"/>
        <v>2015</v>
      </c>
      <c r="C2594" s="3">
        <f t="shared" si="242"/>
        <v>2</v>
      </c>
      <c r="D2594" s="3">
        <f t="shared" si="243"/>
        <v>8</v>
      </c>
      <c r="E2594" s="3">
        <f t="shared" si="244"/>
        <v>4</v>
      </c>
      <c r="F2594" s="3" t="str">
        <f t="shared" si="245"/>
        <v>2015284</v>
      </c>
      <c r="G2594">
        <f t="shared" si="246"/>
        <v>2.2181818181818223</v>
      </c>
      <c r="H2594">
        <v>0</v>
      </c>
      <c r="I2594">
        <v>0.75</v>
      </c>
      <c r="J2594">
        <v>1020</v>
      </c>
      <c r="K2594">
        <v>2</v>
      </c>
    </row>
    <row r="2595" spans="1:11" x14ac:dyDescent="0.25">
      <c r="A2595" s="1">
        <v>42039.36041666667</v>
      </c>
      <c r="B2595" s="3">
        <f t="shared" si="241"/>
        <v>2015</v>
      </c>
      <c r="C2595" s="3">
        <f t="shared" si="242"/>
        <v>2</v>
      </c>
      <c r="D2595" s="3">
        <f t="shared" si="243"/>
        <v>8</v>
      </c>
      <c r="E2595" s="3">
        <f t="shared" si="244"/>
        <v>4</v>
      </c>
      <c r="F2595" s="3" t="str">
        <f t="shared" si="245"/>
        <v>2015284</v>
      </c>
      <c r="G2595">
        <f t="shared" si="246"/>
        <v>2.2272727272727315</v>
      </c>
      <c r="H2595">
        <v>0</v>
      </c>
      <c r="I2595">
        <v>0.75</v>
      </c>
      <c r="J2595">
        <v>1020</v>
      </c>
      <c r="K2595">
        <v>2</v>
      </c>
    </row>
    <row r="2596" spans="1:11" x14ac:dyDescent="0.25">
      <c r="A2596" s="1">
        <v>42039.361111111109</v>
      </c>
      <c r="B2596" s="3">
        <f t="shared" si="241"/>
        <v>2015</v>
      </c>
      <c r="C2596" s="3">
        <f t="shared" si="242"/>
        <v>2</v>
      </c>
      <c r="D2596" s="3">
        <f t="shared" si="243"/>
        <v>8</v>
      </c>
      <c r="E2596" s="3">
        <f t="shared" si="244"/>
        <v>4</v>
      </c>
      <c r="F2596" s="3" t="str">
        <f t="shared" si="245"/>
        <v>2015284</v>
      </c>
      <c r="G2596">
        <f t="shared" si="246"/>
        <v>2.2363636363636408</v>
      </c>
      <c r="H2596">
        <v>0</v>
      </c>
      <c r="I2596">
        <v>0.75</v>
      </c>
      <c r="J2596">
        <v>1020</v>
      </c>
      <c r="K2596">
        <v>2</v>
      </c>
    </row>
    <row r="2597" spans="1:11" x14ac:dyDescent="0.25">
      <c r="A2597" s="1">
        <v>42039.361805555556</v>
      </c>
      <c r="B2597" s="3">
        <f t="shared" si="241"/>
        <v>2015</v>
      </c>
      <c r="C2597" s="3">
        <f t="shared" si="242"/>
        <v>2</v>
      </c>
      <c r="D2597" s="3">
        <f t="shared" si="243"/>
        <v>8</v>
      </c>
      <c r="E2597" s="3">
        <f t="shared" si="244"/>
        <v>4</v>
      </c>
      <c r="F2597" s="3" t="str">
        <f t="shared" si="245"/>
        <v>2015284</v>
      </c>
      <c r="G2597">
        <f t="shared" si="246"/>
        <v>2.24545454545455</v>
      </c>
      <c r="H2597">
        <v>0</v>
      </c>
      <c r="I2597">
        <v>0.75</v>
      </c>
      <c r="J2597">
        <v>1020</v>
      </c>
      <c r="K2597">
        <v>2</v>
      </c>
    </row>
    <row r="2598" spans="1:11" x14ac:dyDescent="0.25">
      <c r="A2598" s="1">
        <v>42039.362500000003</v>
      </c>
      <c r="B2598" s="3">
        <f t="shared" si="241"/>
        <v>2015</v>
      </c>
      <c r="C2598" s="3">
        <f t="shared" si="242"/>
        <v>2</v>
      </c>
      <c r="D2598" s="3">
        <f t="shared" si="243"/>
        <v>8</v>
      </c>
      <c r="E2598" s="3">
        <f t="shared" si="244"/>
        <v>4</v>
      </c>
      <c r="F2598" s="3" t="str">
        <f t="shared" si="245"/>
        <v>2015284</v>
      </c>
      <c r="G2598">
        <f t="shared" si="246"/>
        <v>2.2545454545454593</v>
      </c>
      <c r="H2598">
        <v>0</v>
      </c>
      <c r="I2598">
        <v>0.75</v>
      </c>
      <c r="J2598">
        <v>1020</v>
      </c>
      <c r="K2598">
        <v>2</v>
      </c>
    </row>
    <row r="2599" spans="1:11" x14ac:dyDescent="0.25">
      <c r="A2599" s="1">
        <v>42039.363194444442</v>
      </c>
      <c r="B2599" s="3">
        <f t="shared" si="241"/>
        <v>2015</v>
      </c>
      <c r="C2599" s="3">
        <f t="shared" si="242"/>
        <v>2</v>
      </c>
      <c r="D2599" s="3">
        <f t="shared" si="243"/>
        <v>8</v>
      </c>
      <c r="E2599" s="3">
        <f t="shared" si="244"/>
        <v>4</v>
      </c>
      <c r="F2599" s="3" t="str">
        <f t="shared" si="245"/>
        <v>2015284</v>
      </c>
      <c r="G2599">
        <f t="shared" si="246"/>
        <v>2.2636363636363686</v>
      </c>
      <c r="H2599">
        <v>0</v>
      </c>
      <c r="I2599">
        <v>0.75</v>
      </c>
      <c r="J2599">
        <v>1020</v>
      </c>
      <c r="K2599">
        <v>2</v>
      </c>
    </row>
    <row r="2600" spans="1:11" x14ac:dyDescent="0.25">
      <c r="A2600" s="1">
        <v>42039.363888888889</v>
      </c>
      <c r="B2600" s="3">
        <f t="shared" si="241"/>
        <v>2015</v>
      </c>
      <c r="C2600" s="3">
        <f t="shared" si="242"/>
        <v>2</v>
      </c>
      <c r="D2600" s="3">
        <f t="shared" si="243"/>
        <v>8</v>
      </c>
      <c r="E2600" s="3">
        <f t="shared" si="244"/>
        <v>4</v>
      </c>
      <c r="F2600" s="3" t="str">
        <f t="shared" si="245"/>
        <v>2015284</v>
      </c>
      <c r="G2600">
        <f t="shared" si="246"/>
        <v>2.2727272727272778</v>
      </c>
      <c r="H2600">
        <v>0</v>
      </c>
      <c r="I2600">
        <v>0.75</v>
      </c>
      <c r="J2600">
        <v>1020</v>
      </c>
      <c r="K2600">
        <v>2</v>
      </c>
    </row>
    <row r="2601" spans="1:11" x14ac:dyDescent="0.25">
      <c r="A2601" s="1">
        <v>42039.364583333336</v>
      </c>
      <c r="B2601" s="3">
        <f t="shared" si="241"/>
        <v>2015</v>
      </c>
      <c r="C2601" s="3">
        <f t="shared" si="242"/>
        <v>2</v>
      </c>
      <c r="D2601" s="3">
        <f t="shared" si="243"/>
        <v>8</v>
      </c>
      <c r="E2601" s="3">
        <f t="shared" si="244"/>
        <v>4</v>
      </c>
      <c r="F2601" s="3" t="str">
        <f t="shared" si="245"/>
        <v>2015284</v>
      </c>
      <c r="G2601">
        <f t="shared" si="246"/>
        <v>2.2818181818181871</v>
      </c>
      <c r="H2601">
        <v>0</v>
      </c>
      <c r="I2601">
        <v>0.75</v>
      </c>
      <c r="J2601">
        <v>1020</v>
      </c>
      <c r="K2601">
        <v>2</v>
      </c>
    </row>
    <row r="2602" spans="1:11" x14ac:dyDescent="0.25">
      <c r="A2602" s="1">
        <v>42039.365277777775</v>
      </c>
      <c r="B2602" s="3">
        <f t="shared" si="241"/>
        <v>2015</v>
      </c>
      <c r="C2602" s="3">
        <f t="shared" si="242"/>
        <v>2</v>
      </c>
      <c r="D2602" s="3">
        <f t="shared" si="243"/>
        <v>8</v>
      </c>
      <c r="E2602" s="3">
        <f t="shared" si="244"/>
        <v>4</v>
      </c>
      <c r="F2602" s="3" t="str">
        <f t="shared" si="245"/>
        <v>2015284</v>
      </c>
      <c r="G2602">
        <f t="shared" si="246"/>
        <v>2.2909090909090963</v>
      </c>
      <c r="H2602">
        <v>0</v>
      </c>
      <c r="I2602">
        <v>0.75</v>
      </c>
      <c r="J2602">
        <v>1020</v>
      </c>
      <c r="K2602">
        <v>2</v>
      </c>
    </row>
    <row r="2603" spans="1:11" x14ac:dyDescent="0.25">
      <c r="A2603" s="1">
        <v>42039.365972222222</v>
      </c>
      <c r="B2603" s="3">
        <f t="shared" si="241"/>
        <v>2015</v>
      </c>
      <c r="C2603" s="3">
        <f t="shared" si="242"/>
        <v>2</v>
      </c>
      <c r="D2603" s="3">
        <f t="shared" si="243"/>
        <v>8</v>
      </c>
      <c r="E2603" s="3">
        <f t="shared" si="244"/>
        <v>4</v>
      </c>
      <c r="F2603" s="3" t="str">
        <f t="shared" si="245"/>
        <v>2015284</v>
      </c>
      <c r="G2603">
        <f t="shared" si="246"/>
        <v>2.3000000000000056</v>
      </c>
      <c r="H2603">
        <v>0</v>
      </c>
      <c r="I2603">
        <v>0.75</v>
      </c>
      <c r="J2603">
        <v>1020</v>
      </c>
      <c r="K2603">
        <v>2</v>
      </c>
    </row>
    <row r="2604" spans="1:11" x14ac:dyDescent="0.25">
      <c r="A2604" s="1">
        <v>42039.366666666669</v>
      </c>
      <c r="B2604" s="3">
        <f t="shared" si="241"/>
        <v>2015</v>
      </c>
      <c r="C2604" s="3">
        <f t="shared" si="242"/>
        <v>2</v>
      </c>
      <c r="D2604" s="3">
        <f t="shared" si="243"/>
        <v>8</v>
      </c>
      <c r="E2604" s="3">
        <f t="shared" si="244"/>
        <v>4</v>
      </c>
      <c r="F2604" s="3" t="str">
        <f t="shared" si="245"/>
        <v>2015284</v>
      </c>
      <c r="G2604">
        <f t="shared" si="246"/>
        <v>2.3090909090909149</v>
      </c>
      <c r="H2604">
        <v>0</v>
      </c>
      <c r="I2604">
        <v>0.75</v>
      </c>
      <c r="J2604">
        <v>1020</v>
      </c>
      <c r="K2604">
        <v>2</v>
      </c>
    </row>
    <row r="2605" spans="1:11" x14ac:dyDescent="0.25">
      <c r="A2605" s="1">
        <v>42039.367361111108</v>
      </c>
      <c r="B2605" s="3">
        <f t="shared" si="241"/>
        <v>2015</v>
      </c>
      <c r="C2605" s="3">
        <f t="shared" si="242"/>
        <v>2</v>
      </c>
      <c r="D2605" s="3">
        <f t="shared" si="243"/>
        <v>8</v>
      </c>
      <c r="E2605" s="3">
        <f t="shared" si="244"/>
        <v>4</v>
      </c>
      <c r="F2605" s="3" t="str">
        <f t="shared" si="245"/>
        <v>2015284</v>
      </c>
      <c r="G2605">
        <f t="shared" si="246"/>
        <v>2.3181818181818241</v>
      </c>
      <c r="H2605">
        <v>0</v>
      </c>
      <c r="I2605">
        <v>0.75</v>
      </c>
      <c r="J2605">
        <v>1020</v>
      </c>
      <c r="K2605">
        <v>2</v>
      </c>
    </row>
    <row r="2606" spans="1:11" x14ac:dyDescent="0.25">
      <c r="A2606" s="1">
        <v>42039.368055555555</v>
      </c>
      <c r="B2606" s="3">
        <f t="shared" si="241"/>
        <v>2015</v>
      </c>
      <c r="C2606" s="3">
        <f t="shared" si="242"/>
        <v>2</v>
      </c>
      <c r="D2606" s="3">
        <f t="shared" si="243"/>
        <v>8</v>
      </c>
      <c r="E2606" s="3">
        <f t="shared" si="244"/>
        <v>4</v>
      </c>
      <c r="F2606" s="3" t="str">
        <f t="shared" si="245"/>
        <v>2015284</v>
      </c>
      <c r="G2606">
        <f t="shared" si="246"/>
        <v>2.3272727272727334</v>
      </c>
      <c r="H2606">
        <v>0</v>
      </c>
      <c r="I2606">
        <v>0.75</v>
      </c>
      <c r="J2606">
        <v>1020</v>
      </c>
      <c r="K2606">
        <v>2</v>
      </c>
    </row>
    <row r="2607" spans="1:11" x14ac:dyDescent="0.25">
      <c r="A2607" s="1">
        <v>42039.368750000001</v>
      </c>
      <c r="B2607" s="3">
        <f t="shared" si="241"/>
        <v>2015</v>
      </c>
      <c r="C2607" s="3">
        <f t="shared" si="242"/>
        <v>2</v>
      </c>
      <c r="D2607" s="3">
        <f t="shared" si="243"/>
        <v>8</v>
      </c>
      <c r="E2607" s="3">
        <f t="shared" si="244"/>
        <v>4</v>
      </c>
      <c r="F2607" s="3" t="str">
        <f t="shared" si="245"/>
        <v>2015284</v>
      </c>
      <c r="G2607">
        <f t="shared" si="246"/>
        <v>2.3363636363636426</v>
      </c>
      <c r="H2607">
        <v>0</v>
      </c>
      <c r="I2607">
        <v>0.75</v>
      </c>
      <c r="J2607">
        <v>1020</v>
      </c>
      <c r="K2607">
        <v>2</v>
      </c>
    </row>
    <row r="2608" spans="1:11" x14ac:dyDescent="0.25">
      <c r="A2608" s="1">
        <v>42039.369444444441</v>
      </c>
      <c r="B2608" s="3">
        <f t="shared" si="241"/>
        <v>2015</v>
      </c>
      <c r="C2608" s="3">
        <f t="shared" si="242"/>
        <v>2</v>
      </c>
      <c r="D2608" s="3">
        <f t="shared" si="243"/>
        <v>8</v>
      </c>
      <c r="E2608" s="3">
        <f t="shared" si="244"/>
        <v>4</v>
      </c>
      <c r="F2608" s="3" t="str">
        <f t="shared" si="245"/>
        <v>2015284</v>
      </c>
      <c r="G2608">
        <f t="shared" si="246"/>
        <v>2.3454545454545519</v>
      </c>
      <c r="H2608">
        <v>0</v>
      </c>
      <c r="I2608">
        <v>0.75</v>
      </c>
      <c r="J2608">
        <v>1020</v>
      </c>
      <c r="K2608">
        <v>2</v>
      </c>
    </row>
    <row r="2609" spans="1:11" x14ac:dyDescent="0.25">
      <c r="A2609" s="1">
        <v>42039.370138888888</v>
      </c>
      <c r="B2609" s="3">
        <f t="shared" si="241"/>
        <v>2015</v>
      </c>
      <c r="C2609" s="3">
        <f t="shared" si="242"/>
        <v>2</v>
      </c>
      <c r="D2609" s="3">
        <f t="shared" si="243"/>
        <v>8</v>
      </c>
      <c r="E2609" s="3">
        <f t="shared" si="244"/>
        <v>4</v>
      </c>
      <c r="F2609" s="3" t="str">
        <f t="shared" si="245"/>
        <v>2015284</v>
      </c>
      <c r="G2609">
        <f t="shared" si="246"/>
        <v>2.3545454545454612</v>
      </c>
      <c r="H2609">
        <v>0</v>
      </c>
      <c r="I2609">
        <v>0.75</v>
      </c>
      <c r="J2609">
        <v>1020</v>
      </c>
      <c r="K2609">
        <v>2</v>
      </c>
    </row>
    <row r="2610" spans="1:11" x14ac:dyDescent="0.25">
      <c r="A2610" s="1">
        <v>42039.370833333334</v>
      </c>
      <c r="B2610" s="3">
        <f t="shared" si="241"/>
        <v>2015</v>
      </c>
      <c r="C2610" s="3">
        <f t="shared" si="242"/>
        <v>2</v>
      </c>
      <c r="D2610" s="3">
        <f t="shared" si="243"/>
        <v>8</v>
      </c>
      <c r="E2610" s="3">
        <f t="shared" si="244"/>
        <v>4</v>
      </c>
      <c r="F2610" s="3" t="str">
        <f t="shared" si="245"/>
        <v>2015284</v>
      </c>
      <c r="G2610">
        <f t="shared" si="246"/>
        <v>2.3636363636363704</v>
      </c>
      <c r="H2610">
        <v>0</v>
      </c>
      <c r="I2610">
        <v>0.75</v>
      </c>
      <c r="J2610">
        <v>1020</v>
      </c>
      <c r="K2610">
        <v>2</v>
      </c>
    </row>
    <row r="2611" spans="1:11" x14ac:dyDescent="0.25">
      <c r="A2611" s="1">
        <v>42039.371527777781</v>
      </c>
      <c r="B2611" s="3">
        <f t="shared" si="241"/>
        <v>2015</v>
      </c>
      <c r="C2611" s="3">
        <f t="shared" si="242"/>
        <v>2</v>
      </c>
      <c r="D2611" s="3">
        <f t="shared" si="243"/>
        <v>8</v>
      </c>
      <c r="E2611" s="3">
        <f t="shared" si="244"/>
        <v>4</v>
      </c>
      <c r="F2611" s="3" t="str">
        <f t="shared" si="245"/>
        <v>2015284</v>
      </c>
      <c r="G2611">
        <f t="shared" si="246"/>
        <v>2.3727272727272797</v>
      </c>
      <c r="H2611">
        <v>0</v>
      </c>
      <c r="I2611">
        <v>0.75</v>
      </c>
      <c r="J2611">
        <v>1020</v>
      </c>
      <c r="K2611">
        <v>2</v>
      </c>
    </row>
    <row r="2612" spans="1:11" x14ac:dyDescent="0.25">
      <c r="A2612" s="1">
        <v>42039.37222222222</v>
      </c>
      <c r="B2612" s="3">
        <f t="shared" si="241"/>
        <v>2015</v>
      </c>
      <c r="C2612" s="3">
        <f t="shared" si="242"/>
        <v>2</v>
      </c>
      <c r="D2612" s="3">
        <f t="shared" si="243"/>
        <v>8</v>
      </c>
      <c r="E2612" s="3">
        <f t="shared" si="244"/>
        <v>4</v>
      </c>
      <c r="F2612" s="3" t="str">
        <f t="shared" si="245"/>
        <v>2015284</v>
      </c>
      <c r="G2612">
        <f t="shared" si="246"/>
        <v>2.3818181818181889</v>
      </c>
      <c r="H2612">
        <v>0</v>
      </c>
      <c r="I2612">
        <v>0.75</v>
      </c>
      <c r="J2612">
        <v>1020</v>
      </c>
      <c r="K2612">
        <v>2</v>
      </c>
    </row>
    <row r="2613" spans="1:11" x14ac:dyDescent="0.25">
      <c r="A2613" s="1">
        <v>42039.372916666667</v>
      </c>
      <c r="B2613" s="3">
        <f t="shared" si="241"/>
        <v>2015</v>
      </c>
      <c r="C2613" s="3">
        <f t="shared" si="242"/>
        <v>2</v>
      </c>
      <c r="D2613" s="3">
        <f t="shared" si="243"/>
        <v>8</v>
      </c>
      <c r="E2613" s="3">
        <f t="shared" si="244"/>
        <v>4</v>
      </c>
      <c r="F2613" s="3" t="str">
        <f t="shared" si="245"/>
        <v>2015284</v>
      </c>
      <c r="G2613">
        <f t="shared" si="246"/>
        <v>2.3909090909090982</v>
      </c>
      <c r="H2613">
        <v>0</v>
      </c>
      <c r="I2613">
        <v>0.75</v>
      </c>
      <c r="J2613">
        <v>1020</v>
      </c>
      <c r="K2613">
        <v>2</v>
      </c>
    </row>
    <row r="2614" spans="1:11" x14ac:dyDescent="0.25">
      <c r="A2614" s="1">
        <v>42039.373611111114</v>
      </c>
      <c r="B2614" s="3">
        <f t="shared" si="241"/>
        <v>2015</v>
      </c>
      <c r="C2614" s="3">
        <f t="shared" si="242"/>
        <v>2</v>
      </c>
      <c r="D2614" s="3">
        <f t="shared" si="243"/>
        <v>8</v>
      </c>
      <c r="E2614" s="3">
        <f t="shared" si="244"/>
        <v>4</v>
      </c>
      <c r="F2614" s="3" t="str">
        <f t="shared" si="245"/>
        <v>2015284</v>
      </c>
      <c r="G2614">
        <f t="shared" si="246"/>
        <v>2.4000000000000075</v>
      </c>
      <c r="H2614">
        <v>0</v>
      </c>
      <c r="I2614">
        <v>0.75</v>
      </c>
      <c r="J2614">
        <v>1020</v>
      </c>
      <c r="K2614">
        <v>2</v>
      </c>
    </row>
    <row r="2615" spans="1:11" x14ac:dyDescent="0.25">
      <c r="A2615" s="1">
        <v>42039.374305555553</v>
      </c>
      <c r="B2615" s="3">
        <f t="shared" si="241"/>
        <v>2015</v>
      </c>
      <c r="C2615" s="3">
        <f t="shared" si="242"/>
        <v>2</v>
      </c>
      <c r="D2615" s="3">
        <f t="shared" si="243"/>
        <v>8</v>
      </c>
      <c r="E2615" s="3">
        <f t="shared" si="244"/>
        <v>4</v>
      </c>
      <c r="F2615" s="3" t="str">
        <f t="shared" si="245"/>
        <v>2015284</v>
      </c>
      <c r="G2615">
        <f t="shared" si="246"/>
        <v>2.4090909090909167</v>
      </c>
      <c r="H2615">
        <v>0</v>
      </c>
      <c r="I2615">
        <v>0.75</v>
      </c>
      <c r="J2615">
        <v>1020</v>
      </c>
      <c r="K2615">
        <v>2</v>
      </c>
    </row>
    <row r="2616" spans="1:11" x14ac:dyDescent="0.25">
      <c r="A2616" s="1">
        <v>42039.375</v>
      </c>
      <c r="B2616" s="3">
        <f t="shared" si="241"/>
        <v>2015</v>
      </c>
      <c r="C2616" s="3">
        <f t="shared" si="242"/>
        <v>2</v>
      </c>
      <c r="D2616" s="3">
        <f t="shared" si="243"/>
        <v>9</v>
      </c>
      <c r="E2616" s="3">
        <f t="shared" si="244"/>
        <v>4</v>
      </c>
      <c r="F2616" s="3" t="str">
        <f t="shared" si="245"/>
        <v>2015294</v>
      </c>
      <c r="G2616">
        <f t="shared" si="246"/>
        <v>2.418181818181826</v>
      </c>
      <c r="H2616">
        <v>0</v>
      </c>
      <c r="I2616">
        <v>0.75</v>
      </c>
      <c r="J2616">
        <v>1020</v>
      </c>
      <c r="K2616">
        <v>2</v>
      </c>
    </row>
    <row r="2617" spans="1:11" x14ac:dyDescent="0.25">
      <c r="A2617" s="1">
        <v>42039.375694444447</v>
      </c>
      <c r="B2617" s="3">
        <f t="shared" si="241"/>
        <v>2015</v>
      </c>
      <c r="C2617" s="3">
        <f t="shared" si="242"/>
        <v>2</v>
      </c>
      <c r="D2617" s="3">
        <f t="shared" si="243"/>
        <v>9</v>
      </c>
      <c r="E2617" s="3">
        <f t="shared" si="244"/>
        <v>4</v>
      </c>
      <c r="F2617" s="3" t="str">
        <f t="shared" si="245"/>
        <v>2015294</v>
      </c>
      <c r="G2617">
        <f t="shared" si="246"/>
        <v>2.4272727272727352</v>
      </c>
      <c r="H2617">
        <v>0</v>
      </c>
      <c r="I2617">
        <v>0.75</v>
      </c>
      <c r="J2617">
        <v>1020</v>
      </c>
      <c r="K2617">
        <v>2</v>
      </c>
    </row>
    <row r="2618" spans="1:11" x14ac:dyDescent="0.25">
      <c r="A2618" s="1">
        <v>42039.376388888886</v>
      </c>
      <c r="B2618" s="3">
        <f t="shared" si="241"/>
        <v>2015</v>
      </c>
      <c r="C2618" s="3">
        <f t="shared" si="242"/>
        <v>2</v>
      </c>
      <c r="D2618" s="3">
        <f t="shared" si="243"/>
        <v>9</v>
      </c>
      <c r="E2618" s="3">
        <f t="shared" si="244"/>
        <v>4</v>
      </c>
      <c r="F2618" s="3" t="str">
        <f t="shared" si="245"/>
        <v>2015294</v>
      </c>
      <c r="G2618">
        <f t="shared" si="246"/>
        <v>2.4363636363636445</v>
      </c>
      <c r="H2618">
        <v>0</v>
      </c>
      <c r="I2618">
        <v>0.75</v>
      </c>
      <c r="J2618">
        <v>1020</v>
      </c>
      <c r="K2618">
        <v>2</v>
      </c>
    </row>
    <row r="2619" spans="1:11" x14ac:dyDescent="0.25">
      <c r="A2619" s="1">
        <v>42039.377083333333</v>
      </c>
      <c r="B2619" s="3">
        <f t="shared" si="241"/>
        <v>2015</v>
      </c>
      <c r="C2619" s="3">
        <f t="shared" si="242"/>
        <v>2</v>
      </c>
      <c r="D2619" s="3">
        <f t="shared" si="243"/>
        <v>9</v>
      </c>
      <c r="E2619" s="3">
        <f t="shared" si="244"/>
        <v>4</v>
      </c>
      <c r="F2619" s="3" t="str">
        <f t="shared" si="245"/>
        <v>2015294</v>
      </c>
      <c r="G2619">
        <f t="shared" si="246"/>
        <v>2.4454545454545538</v>
      </c>
      <c r="H2619">
        <v>0</v>
      </c>
      <c r="I2619">
        <v>0.75</v>
      </c>
      <c r="J2619">
        <v>1020</v>
      </c>
      <c r="K2619">
        <v>2</v>
      </c>
    </row>
    <row r="2620" spans="1:11" x14ac:dyDescent="0.25">
      <c r="A2620" s="1">
        <v>42039.37777777778</v>
      </c>
      <c r="B2620" s="3">
        <f t="shared" si="241"/>
        <v>2015</v>
      </c>
      <c r="C2620" s="3">
        <f t="shared" si="242"/>
        <v>2</v>
      </c>
      <c r="D2620" s="3">
        <f t="shared" si="243"/>
        <v>9</v>
      </c>
      <c r="E2620" s="3">
        <f t="shared" si="244"/>
        <v>4</v>
      </c>
      <c r="F2620" s="3" t="str">
        <f t="shared" si="245"/>
        <v>2015294</v>
      </c>
      <c r="G2620">
        <f t="shared" si="246"/>
        <v>2.454545454545463</v>
      </c>
      <c r="H2620">
        <v>0</v>
      </c>
      <c r="I2620">
        <v>0.75</v>
      </c>
      <c r="J2620">
        <v>1020</v>
      </c>
      <c r="K2620">
        <v>2</v>
      </c>
    </row>
    <row r="2621" spans="1:11" x14ac:dyDescent="0.25">
      <c r="A2621" s="1">
        <v>42039.378472222219</v>
      </c>
      <c r="B2621" s="3">
        <f t="shared" si="241"/>
        <v>2015</v>
      </c>
      <c r="C2621" s="3">
        <f t="shared" si="242"/>
        <v>2</v>
      </c>
      <c r="D2621" s="3">
        <f t="shared" si="243"/>
        <v>9</v>
      </c>
      <c r="E2621" s="3">
        <f t="shared" si="244"/>
        <v>4</v>
      </c>
      <c r="F2621" s="3" t="str">
        <f t="shared" si="245"/>
        <v>2015294</v>
      </c>
      <c r="G2621">
        <f t="shared" si="246"/>
        <v>2.4636363636363723</v>
      </c>
      <c r="H2621">
        <v>0</v>
      </c>
      <c r="I2621">
        <v>0.75</v>
      </c>
      <c r="J2621">
        <v>1020</v>
      </c>
      <c r="K2621">
        <v>2</v>
      </c>
    </row>
    <row r="2622" spans="1:11" x14ac:dyDescent="0.25">
      <c r="A2622" s="1">
        <v>42039.379166666666</v>
      </c>
      <c r="B2622" s="3">
        <f t="shared" si="241"/>
        <v>2015</v>
      </c>
      <c r="C2622" s="3">
        <f t="shared" si="242"/>
        <v>2</v>
      </c>
      <c r="D2622" s="3">
        <f t="shared" si="243"/>
        <v>9</v>
      </c>
      <c r="E2622" s="3">
        <f t="shared" si="244"/>
        <v>4</v>
      </c>
      <c r="F2622" s="3" t="str">
        <f t="shared" si="245"/>
        <v>2015294</v>
      </c>
      <c r="G2622">
        <f t="shared" si="246"/>
        <v>2.4727272727272815</v>
      </c>
      <c r="H2622">
        <v>0</v>
      </c>
      <c r="I2622">
        <v>0.75</v>
      </c>
      <c r="J2622">
        <v>1020</v>
      </c>
      <c r="K2622">
        <v>2</v>
      </c>
    </row>
    <row r="2623" spans="1:11" x14ac:dyDescent="0.25">
      <c r="A2623" s="1">
        <v>42039.379861111112</v>
      </c>
      <c r="B2623" s="3">
        <f t="shared" si="241"/>
        <v>2015</v>
      </c>
      <c r="C2623" s="3">
        <f t="shared" si="242"/>
        <v>2</v>
      </c>
      <c r="D2623" s="3">
        <f t="shared" si="243"/>
        <v>9</v>
      </c>
      <c r="E2623" s="3">
        <f t="shared" si="244"/>
        <v>4</v>
      </c>
      <c r="F2623" s="3" t="str">
        <f t="shared" si="245"/>
        <v>2015294</v>
      </c>
      <c r="G2623">
        <f t="shared" si="246"/>
        <v>2.4818181818181908</v>
      </c>
      <c r="H2623">
        <v>0</v>
      </c>
      <c r="I2623">
        <v>0.75</v>
      </c>
      <c r="J2623">
        <v>1020</v>
      </c>
      <c r="K2623">
        <v>2</v>
      </c>
    </row>
    <row r="2624" spans="1:11" x14ac:dyDescent="0.25">
      <c r="A2624" s="1">
        <v>42039.380555555559</v>
      </c>
      <c r="B2624" s="3">
        <f t="shared" si="241"/>
        <v>2015</v>
      </c>
      <c r="C2624" s="3">
        <f t="shared" si="242"/>
        <v>2</v>
      </c>
      <c r="D2624" s="3">
        <f t="shared" si="243"/>
        <v>9</v>
      </c>
      <c r="E2624" s="3">
        <f t="shared" si="244"/>
        <v>4</v>
      </c>
      <c r="F2624" s="3" t="str">
        <f t="shared" si="245"/>
        <v>2015294</v>
      </c>
      <c r="G2624">
        <f t="shared" si="246"/>
        <v>2.4909090909091001</v>
      </c>
      <c r="H2624">
        <v>0</v>
      </c>
      <c r="I2624">
        <v>0.75</v>
      </c>
      <c r="J2624">
        <v>1020</v>
      </c>
      <c r="K2624">
        <v>2</v>
      </c>
    </row>
    <row r="2625" spans="1:11" x14ac:dyDescent="0.25">
      <c r="A2625" s="1">
        <v>42039.381249999999</v>
      </c>
      <c r="B2625" s="3">
        <f t="shared" si="241"/>
        <v>2015</v>
      </c>
      <c r="C2625" s="3">
        <f t="shared" si="242"/>
        <v>2</v>
      </c>
      <c r="D2625" s="3">
        <f t="shared" si="243"/>
        <v>9</v>
      </c>
      <c r="E2625" s="3">
        <f t="shared" si="244"/>
        <v>4</v>
      </c>
      <c r="F2625" s="3" t="str">
        <f t="shared" si="245"/>
        <v>2015294</v>
      </c>
      <c r="G2625">
        <f t="shared" si="246"/>
        <v>2.5000000000000093</v>
      </c>
      <c r="H2625">
        <v>0</v>
      </c>
      <c r="I2625">
        <v>0.75</v>
      </c>
      <c r="J2625">
        <v>1020</v>
      </c>
      <c r="K2625">
        <v>2</v>
      </c>
    </row>
    <row r="2626" spans="1:11" x14ac:dyDescent="0.25">
      <c r="A2626" s="1">
        <v>42039.381944444445</v>
      </c>
      <c r="B2626" s="3">
        <f t="shared" si="241"/>
        <v>2015</v>
      </c>
      <c r="C2626" s="3">
        <f t="shared" si="242"/>
        <v>2</v>
      </c>
      <c r="D2626" s="3">
        <f t="shared" si="243"/>
        <v>9</v>
      </c>
      <c r="E2626" s="3">
        <f t="shared" si="244"/>
        <v>4</v>
      </c>
      <c r="F2626" s="3" t="str">
        <f t="shared" si="245"/>
        <v>2015294</v>
      </c>
      <c r="G2626">
        <f t="shared" si="246"/>
        <v>2.5090909090909186</v>
      </c>
      <c r="H2626">
        <v>0</v>
      </c>
      <c r="I2626">
        <v>0.75</v>
      </c>
      <c r="J2626">
        <v>1020</v>
      </c>
      <c r="K2626">
        <v>2</v>
      </c>
    </row>
    <row r="2627" spans="1:11" x14ac:dyDescent="0.25">
      <c r="A2627" s="1">
        <v>42039.382638888892</v>
      </c>
      <c r="B2627" s="3">
        <f t="shared" ref="B2627:B2690" si="247">YEAR(A2627)</f>
        <v>2015</v>
      </c>
      <c r="C2627" s="3">
        <f t="shared" ref="C2627:C2690" si="248">MONTH(A2627)</f>
        <v>2</v>
      </c>
      <c r="D2627" s="3">
        <f t="shared" ref="D2627:D2690" si="249">HOUR(A2627)</f>
        <v>9</v>
      </c>
      <c r="E2627" s="3">
        <f t="shared" ref="E2627:E2690" si="250">DAY(A2627)</f>
        <v>4</v>
      </c>
      <c r="F2627" s="3" t="str">
        <f t="shared" ref="F2627:F2690" si="251">B2627&amp;C2627&amp;D2627&amp;E2627</f>
        <v>2015294</v>
      </c>
      <c r="G2627">
        <f t="shared" si="246"/>
        <v>2.5181818181818278</v>
      </c>
      <c r="H2627">
        <v>0</v>
      </c>
      <c r="I2627">
        <v>0.75</v>
      </c>
      <c r="J2627">
        <v>1020</v>
      </c>
      <c r="K2627">
        <v>2</v>
      </c>
    </row>
    <row r="2628" spans="1:11" x14ac:dyDescent="0.25">
      <c r="A2628" s="1">
        <v>42039.383333333331</v>
      </c>
      <c r="B2628" s="3">
        <f t="shared" si="247"/>
        <v>2015</v>
      </c>
      <c r="C2628" s="3">
        <f t="shared" si="248"/>
        <v>2</v>
      </c>
      <c r="D2628" s="3">
        <f t="shared" si="249"/>
        <v>9</v>
      </c>
      <c r="E2628" s="3">
        <f t="shared" si="250"/>
        <v>4</v>
      </c>
      <c r="F2628" s="3" t="str">
        <f t="shared" si="251"/>
        <v>2015294</v>
      </c>
      <c r="G2628">
        <f t="shared" si="246"/>
        <v>2.5272727272727371</v>
      </c>
      <c r="H2628">
        <v>0</v>
      </c>
      <c r="I2628">
        <v>0.75</v>
      </c>
      <c r="J2628">
        <v>1020</v>
      </c>
      <c r="K2628">
        <v>2</v>
      </c>
    </row>
    <row r="2629" spans="1:11" x14ac:dyDescent="0.25">
      <c r="A2629" s="1">
        <v>42039.384027777778</v>
      </c>
      <c r="B2629" s="3">
        <f t="shared" si="247"/>
        <v>2015</v>
      </c>
      <c r="C2629" s="3">
        <f t="shared" si="248"/>
        <v>2</v>
      </c>
      <c r="D2629" s="3">
        <f t="shared" si="249"/>
        <v>9</v>
      </c>
      <c r="E2629" s="3">
        <f t="shared" si="250"/>
        <v>4</v>
      </c>
      <c r="F2629" s="3" t="str">
        <f t="shared" si="251"/>
        <v>2015294</v>
      </c>
      <c r="G2629">
        <f t="shared" si="246"/>
        <v>2.5363636363636464</v>
      </c>
      <c r="H2629">
        <v>0</v>
      </c>
      <c r="I2629">
        <v>0.75</v>
      </c>
      <c r="J2629">
        <v>1020</v>
      </c>
      <c r="K2629">
        <v>2</v>
      </c>
    </row>
    <row r="2630" spans="1:11" x14ac:dyDescent="0.25">
      <c r="A2630" s="1">
        <v>42039.384722222225</v>
      </c>
      <c r="B2630" s="3">
        <f t="shared" si="247"/>
        <v>2015</v>
      </c>
      <c r="C2630" s="3">
        <f t="shared" si="248"/>
        <v>2</v>
      </c>
      <c r="D2630" s="3">
        <f t="shared" si="249"/>
        <v>9</v>
      </c>
      <c r="E2630" s="3">
        <f t="shared" si="250"/>
        <v>4</v>
      </c>
      <c r="F2630" s="3" t="str">
        <f t="shared" si="251"/>
        <v>2015294</v>
      </c>
      <c r="G2630">
        <f t="shared" si="246"/>
        <v>2.5454545454545556</v>
      </c>
      <c r="H2630">
        <v>0</v>
      </c>
      <c r="I2630">
        <v>0.75</v>
      </c>
      <c r="J2630">
        <v>1020</v>
      </c>
      <c r="K2630">
        <v>2</v>
      </c>
    </row>
    <row r="2631" spans="1:11" x14ac:dyDescent="0.25">
      <c r="A2631" s="1">
        <v>42039.385416666664</v>
      </c>
      <c r="B2631" s="3">
        <f t="shared" si="247"/>
        <v>2015</v>
      </c>
      <c r="C2631" s="3">
        <f t="shared" si="248"/>
        <v>2</v>
      </c>
      <c r="D2631" s="3">
        <f t="shared" si="249"/>
        <v>9</v>
      </c>
      <c r="E2631" s="3">
        <f t="shared" si="250"/>
        <v>4</v>
      </c>
      <c r="F2631" s="3" t="str">
        <f t="shared" si="251"/>
        <v>2015294</v>
      </c>
      <c r="G2631">
        <f t="shared" si="246"/>
        <v>2.5545454545454649</v>
      </c>
      <c r="H2631">
        <v>0</v>
      </c>
      <c r="I2631">
        <v>0.75</v>
      </c>
      <c r="J2631">
        <v>1020</v>
      </c>
      <c r="K2631">
        <v>2</v>
      </c>
    </row>
    <row r="2632" spans="1:11" x14ac:dyDescent="0.25">
      <c r="A2632" s="1">
        <v>42039.386111111111</v>
      </c>
      <c r="B2632" s="3">
        <f t="shared" si="247"/>
        <v>2015</v>
      </c>
      <c r="C2632" s="3">
        <f t="shared" si="248"/>
        <v>2</v>
      </c>
      <c r="D2632" s="3">
        <f t="shared" si="249"/>
        <v>9</v>
      </c>
      <c r="E2632" s="3">
        <f t="shared" si="250"/>
        <v>4</v>
      </c>
      <c r="F2632" s="3" t="str">
        <f t="shared" si="251"/>
        <v>2015294</v>
      </c>
      <c r="G2632">
        <f t="shared" si="246"/>
        <v>2.5636363636363741</v>
      </c>
      <c r="H2632">
        <v>0</v>
      </c>
      <c r="I2632">
        <v>0.75</v>
      </c>
      <c r="J2632">
        <v>1020</v>
      </c>
      <c r="K2632">
        <v>2</v>
      </c>
    </row>
    <row r="2633" spans="1:11" x14ac:dyDescent="0.25">
      <c r="A2633" s="1">
        <v>42039.386805555558</v>
      </c>
      <c r="B2633" s="3">
        <f t="shared" si="247"/>
        <v>2015</v>
      </c>
      <c r="C2633" s="3">
        <f t="shared" si="248"/>
        <v>2</v>
      </c>
      <c r="D2633" s="3">
        <f t="shared" si="249"/>
        <v>9</v>
      </c>
      <c r="E2633" s="3">
        <f t="shared" si="250"/>
        <v>4</v>
      </c>
      <c r="F2633" s="3" t="str">
        <f t="shared" si="251"/>
        <v>2015294</v>
      </c>
      <c r="G2633">
        <f t="shared" si="246"/>
        <v>2.5727272727272834</v>
      </c>
      <c r="H2633">
        <v>0</v>
      </c>
      <c r="I2633">
        <v>0.75</v>
      </c>
      <c r="J2633">
        <v>1020</v>
      </c>
      <c r="K2633">
        <v>2</v>
      </c>
    </row>
    <row r="2634" spans="1:11" x14ac:dyDescent="0.25">
      <c r="A2634" s="1">
        <v>42039.387499999997</v>
      </c>
      <c r="B2634" s="3">
        <f t="shared" si="247"/>
        <v>2015</v>
      </c>
      <c r="C2634" s="3">
        <f t="shared" si="248"/>
        <v>2</v>
      </c>
      <c r="D2634" s="3">
        <f t="shared" si="249"/>
        <v>9</v>
      </c>
      <c r="E2634" s="3">
        <f t="shared" si="250"/>
        <v>4</v>
      </c>
      <c r="F2634" s="3" t="str">
        <f t="shared" si="251"/>
        <v>2015294</v>
      </c>
      <c r="G2634">
        <f t="shared" si="246"/>
        <v>2.5818181818181927</v>
      </c>
      <c r="H2634">
        <v>0</v>
      </c>
      <c r="I2634">
        <v>0.75</v>
      </c>
      <c r="J2634">
        <v>1020</v>
      </c>
      <c r="K2634">
        <v>2</v>
      </c>
    </row>
    <row r="2635" spans="1:11" x14ac:dyDescent="0.25">
      <c r="A2635" s="1">
        <v>42039.388194444444</v>
      </c>
      <c r="B2635" s="3">
        <f t="shared" si="247"/>
        <v>2015</v>
      </c>
      <c r="C2635" s="3">
        <f t="shared" si="248"/>
        <v>2</v>
      </c>
      <c r="D2635" s="3">
        <f t="shared" si="249"/>
        <v>9</v>
      </c>
      <c r="E2635" s="3">
        <f t="shared" si="250"/>
        <v>4</v>
      </c>
      <c r="F2635" s="3" t="str">
        <f t="shared" si="251"/>
        <v>2015294</v>
      </c>
      <c r="G2635">
        <f t="shared" si="246"/>
        <v>2.5909090909091019</v>
      </c>
      <c r="H2635">
        <v>0</v>
      </c>
      <c r="I2635">
        <v>0.75</v>
      </c>
      <c r="J2635">
        <v>1020</v>
      </c>
      <c r="K2635">
        <v>2</v>
      </c>
    </row>
    <row r="2636" spans="1:11" x14ac:dyDescent="0.25">
      <c r="A2636" s="1">
        <v>42039.388888888891</v>
      </c>
      <c r="B2636" s="3">
        <f t="shared" si="247"/>
        <v>2015</v>
      </c>
      <c r="C2636" s="3">
        <f t="shared" si="248"/>
        <v>2</v>
      </c>
      <c r="D2636" s="3">
        <f t="shared" si="249"/>
        <v>9</v>
      </c>
      <c r="E2636" s="3">
        <f t="shared" si="250"/>
        <v>4</v>
      </c>
      <c r="F2636" s="3" t="str">
        <f t="shared" si="251"/>
        <v>2015294</v>
      </c>
      <c r="G2636">
        <f t="shared" ref="G2636:G2679" si="252">G2635+1/110</f>
        <v>2.6000000000000112</v>
      </c>
      <c r="H2636">
        <v>0</v>
      </c>
      <c r="I2636">
        <v>0.75</v>
      </c>
      <c r="J2636">
        <v>1020</v>
      </c>
      <c r="K2636">
        <v>2</v>
      </c>
    </row>
    <row r="2637" spans="1:11" x14ac:dyDescent="0.25">
      <c r="A2637" s="1">
        <v>42039.38958333333</v>
      </c>
      <c r="B2637" s="3">
        <f t="shared" si="247"/>
        <v>2015</v>
      </c>
      <c r="C2637" s="3">
        <f t="shared" si="248"/>
        <v>2</v>
      </c>
      <c r="D2637" s="3">
        <f t="shared" si="249"/>
        <v>9</v>
      </c>
      <c r="E2637" s="3">
        <f t="shared" si="250"/>
        <v>4</v>
      </c>
      <c r="F2637" s="3" t="str">
        <f t="shared" si="251"/>
        <v>2015294</v>
      </c>
      <c r="G2637">
        <f t="shared" si="252"/>
        <v>2.6090909090909205</v>
      </c>
      <c r="H2637">
        <v>0</v>
      </c>
      <c r="I2637">
        <v>0.75</v>
      </c>
      <c r="J2637">
        <v>1020</v>
      </c>
      <c r="K2637">
        <v>2</v>
      </c>
    </row>
    <row r="2638" spans="1:11" x14ac:dyDescent="0.25">
      <c r="A2638" s="1">
        <v>42039.390277777777</v>
      </c>
      <c r="B2638" s="3">
        <f t="shared" si="247"/>
        <v>2015</v>
      </c>
      <c r="C2638" s="3">
        <f t="shared" si="248"/>
        <v>2</v>
      </c>
      <c r="D2638" s="3">
        <f t="shared" si="249"/>
        <v>9</v>
      </c>
      <c r="E2638" s="3">
        <f t="shared" si="250"/>
        <v>4</v>
      </c>
      <c r="F2638" s="3" t="str">
        <f t="shared" si="251"/>
        <v>2015294</v>
      </c>
      <c r="G2638">
        <f t="shared" si="252"/>
        <v>2.6181818181818297</v>
      </c>
      <c r="H2638">
        <v>0</v>
      </c>
      <c r="I2638">
        <v>0.75</v>
      </c>
      <c r="J2638">
        <v>1020</v>
      </c>
      <c r="K2638">
        <v>2</v>
      </c>
    </row>
    <row r="2639" spans="1:11" x14ac:dyDescent="0.25">
      <c r="A2639" s="1">
        <v>42039.390972222223</v>
      </c>
      <c r="B2639" s="3">
        <f t="shared" si="247"/>
        <v>2015</v>
      </c>
      <c r="C2639" s="3">
        <f t="shared" si="248"/>
        <v>2</v>
      </c>
      <c r="D2639" s="3">
        <f t="shared" si="249"/>
        <v>9</v>
      </c>
      <c r="E2639" s="3">
        <f t="shared" si="250"/>
        <v>4</v>
      </c>
      <c r="F2639" s="3" t="str">
        <f t="shared" si="251"/>
        <v>2015294</v>
      </c>
      <c r="G2639">
        <f t="shared" si="252"/>
        <v>2.627272727272739</v>
      </c>
      <c r="H2639">
        <v>0</v>
      </c>
      <c r="I2639">
        <v>0.75</v>
      </c>
      <c r="J2639">
        <v>1020</v>
      </c>
      <c r="K2639">
        <v>2</v>
      </c>
    </row>
    <row r="2640" spans="1:11" x14ac:dyDescent="0.25">
      <c r="A2640" s="1">
        <v>42039.39166666667</v>
      </c>
      <c r="B2640" s="3">
        <f t="shared" si="247"/>
        <v>2015</v>
      </c>
      <c r="C2640" s="3">
        <f t="shared" si="248"/>
        <v>2</v>
      </c>
      <c r="D2640" s="3">
        <f t="shared" si="249"/>
        <v>9</v>
      </c>
      <c r="E2640" s="3">
        <f t="shared" si="250"/>
        <v>4</v>
      </c>
      <c r="F2640" s="3" t="str">
        <f t="shared" si="251"/>
        <v>2015294</v>
      </c>
      <c r="G2640">
        <f t="shared" si="252"/>
        <v>2.6363636363636482</v>
      </c>
      <c r="H2640">
        <v>0</v>
      </c>
      <c r="I2640">
        <v>0.75</v>
      </c>
      <c r="J2640">
        <v>1020</v>
      </c>
      <c r="K2640">
        <v>2</v>
      </c>
    </row>
    <row r="2641" spans="1:11" x14ac:dyDescent="0.25">
      <c r="A2641" s="1">
        <v>42039.392361111109</v>
      </c>
      <c r="B2641" s="3">
        <f t="shared" si="247"/>
        <v>2015</v>
      </c>
      <c r="C2641" s="3">
        <f t="shared" si="248"/>
        <v>2</v>
      </c>
      <c r="D2641" s="3">
        <f t="shared" si="249"/>
        <v>9</v>
      </c>
      <c r="E2641" s="3">
        <f t="shared" si="250"/>
        <v>4</v>
      </c>
      <c r="F2641" s="3" t="str">
        <f t="shared" si="251"/>
        <v>2015294</v>
      </c>
      <c r="G2641">
        <f t="shared" si="252"/>
        <v>2.6454545454545575</v>
      </c>
      <c r="H2641">
        <v>0</v>
      </c>
      <c r="I2641">
        <v>0.75</v>
      </c>
      <c r="J2641">
        <v>1020</v>
      </c>
      <c r="K2641">
        <v>2</v>
      </c>
    </row>
    <row r="2642" spans="1:11" x14ac:dyDescent="0.25">
      <c r="A2642" s="1">
        <v>42039.393055555556</v>
      </c>
      <c r="B2642" s="3">
        <f t="shared" si="247"/>
        <v>2015</v>
      </c>
      <c r="C2642" s="3">
        <f t="shared" si="248"/>
        <v>2</v>
      </c>
      <c r="D2642" s="3">
        <f t="shared" si="249"/>
        <v>9</v>
      </c>
      <c r="E2642" s="3">
        <f t="shared" si="250"/>
        <v>4</v>
      </c>
      <c r="F2642" s="3" t="str">
        <f t="shared" si="251"/>
        <v>2015294</v>
      </c>
      <c r="G2642">
        <f t="shared" si="252"/>
        <v>2.6545454545454668</v>
      </c>
      <c r="H2642">
        <v>0</v>
      </c>
      <c r="I2642">
        <v>0.75</v>
      </c>
      <c r="J2642">
        <v>1020</v>
      </c>
      <c r="K2642">
        <v>2</v>
      </c>
    </row>
    <row r="2643" spans="1:11" x14ac:dyDescent="0.25">
      <c r="A2643" s="1">
        <v>42039.393750000003</v>
      </c>
      <c r="B2643" s="3">
        <f t="shared" si="247"/>
        <v>2015</v>
      </c>
      <c r="C2643" s="3">
        <f t="shared" si="248"/>
        <v>2</v>
      </c>
      <c r="D2643" s="3">
        <f t="shared" si="249"/>
        <v>9</v>
      </c>
      <c r="E2643" s="3">
        <f t="shared" si="250"/>
        <v>4</v>
      </c>
      <c r="F2643" s="3" t="str">
        <f t="shared" si="251"/>
        <v>2015294</v>
      </c>
      <c r="G2643">
        <f t="shared" si="252"/>
        <v>2.663636363636376</v>
      </c>
      <c r="H2643">
        <v>0</v>
      </c>
      <c r="I2643">
        <v>0.75</v>
      </c>
      <c r="J2643">
        <v>1020</v>
      </c>
      <c r="K2643">
        <v>2</v>
      </c>
    </row>
    <row r="2644" spans="1:11" x14ac:dyDescent="0.25">
      <c r="A2644" s="1">
        <v>42039.394444444442</v>
      </c>
      <c r="B2644" s="3">
        <f t="shared" si="247"/>
        <v>2015</v>
      </c>
      <c r="C2644" s="3">
        <f t="shared" si="248"/>
        <v>2</v>
      </c>
      <c r="D2644" s="3">
        <f t="shared" si="249"/>
        <v>9</v>
      </c>
      <c r="E2644" s="3">
        <f t="shared" si="250"/>
        <v>4</v>
      </c>
      <c r="F2644" s="3" t="str">
        <f t="shared" si="251"/>
        <v>2015294</v>
      </c>
      <c r="G2644">
        <f t="shared" si="252"/>
        <v>2.6727272727272853</v>
      </c>
      <c r="H2644">
        <v>0</v>
      </c>
      <c r="I2644">
        <v>0.75</v>
      </c>
      <c r="J2644">
        <v>1020</v>
      </c>
      <c r="K2644">
        <v>2</v>
      </c>
    </row>
    <row r="2645" spans="1:11" x14ac:dyDescent="0.25">
      <c r="A2645" s="1">
        <v>42039.395138888889</v>
      </c>
      <c r="B2645" s="3">
        <f t="shared" si="247"/>
        <v>2015</v>
      </c>
      <c r="C2645" s="3">
        <f t="shared" si="248"/>
        <v>2</v>
      </c>
      <c r="D2645" s="3">
        <f t="shared" si="249"/>
        <v>9</v>
      </c>
      <c r="E2645" s="3">
        <f t="shared" si="250"/>
        <v>4</v>
      </c>
      <c r="F2645" s="3" t="str">
        <f t="shared" si="251"/>
        <v>2015294</v>
      </c>
      <c r="G2645">
        <f t="shared" si="252"/>
        <v>2.6818181818181945</v>
      </c>
      <c r="H2645">
        <v>0</v>
      </c>
      <c r="I2645">
        <v>0.75</v>
      </c>
      <c r="J2645">
        <v>1020</v>
      </c>
      <c r="K2645">
        <v>2</v>
      </c>
    </row>
    <row r="2646" spans="1:11" x14ac:dyDescent="0.25">
      <c r="A2646" s="1">
        <v>42039.395833333336</v>
      </c>
      <c r="B2646" s="3">
        <f t="shared" si="247"/>
        <v>2015</v>
      </c>
      <c r="C2646" s="3">
        <f t="shared" si="248"/>
        <v>2</v>
      </c>
      <c r="D2646" s="3">
        <f t="shared" si="249"/>
        <v>9</v>
      </c>
      <c r="E2646" s="3">
        <f t="shared" si="250"/>
        <v>4</v>
      </c>
      <c r="F2646" s="3" t="str">
        <f t="shared" si="251"/>
        <v>2015294</v>
      </c>
      <c r="G2646">
        <f t="shared" si="252"/>
        <v>2.6909090909091038</v>
      </c>
      <c r="H2646">
        <v>0</v>
      </c>
      <c r="I2646">
        <v>0.75</v>
      </c>
      <c r="J2646">
        <v>1020</v>
      </c>
      <c r="K2646">
        <v>2</v>
      </c>
    </row>
    <row r="2647" spans="1:11" x14ac:dyDescent="0.25">
      <c r="A2647" s="1">
        <v>42039.396527777775</v>
      </c>
      <c r="B2647" s="3">
        <f t="shared" si="247"/>
        <v>2015</v>
      </c>
      <c r="C2647" s="3">
        <f t="shared" si="248"/>
        <v>2</v>
      </c>
      <c r="D2647" s="3">
        <f t="shared" si="249"/>
        <v>9</v>
      </c>
      <c r="E2647" s="3">
        <f t="shared" si="250"/>
        <v>4</v>
      </c>
      <c r="F2647" s="3" t="str">
        <f t="shared" si="251"/>
        <v>2015294</v>
      </c>
      <c r="G2647">
        <f t="shared" si="252"/>
        <v>2.7000000000000131</v>
      </c>
      <c r="H2647">
        <v>0</v>
      </c>
      <c r="I2647">
        <v>0.75</v>
      </c>
      <c r="J2647">
        <v>1020</v>
      </c>
      <c r="K2647">
        <v>2</v>
      </c>
    </row>
    <row r="2648" spans="1:11" x14ac:dyDescent="0.25">
      <c r="A2648" s="1">
        <v>42039.397222222222</v>
      </c>
      <c r="B2648" s="3">
        <f t="shared" si="247"/>
        <v>2015</v>
      </c>
      <c r="C2648" s="3">
        <f t="shared" si="248"/>
        <v>2</v>
      </c>
      <c r="D2648" s="3">
        <f t="shared" si="249"/>
        <v>9</v>
      </c>
      <c r="E2648" s="3">
        <f t="shared" si="250"/>
        <v>4</v>
      </c>
      <c r="F2648" s="3" t="str">
        <f t="shared" si="251"/>
        <v>2015294</v>
      </c>
      <c r="G2648">
        <f t="shared" si="252"/>
        <v>2.7090909090909223</v>
      </c>
      <c r="H2648">
        <v>0</v>
      </c>
      <c r="I2648">
        <v>0.75</v>
      </c>
      <c r="J2648">
        <v>1020</v>
      </c>
      <c r="K2648">
        <v>2</v>
      </c>
    </row>
    <row r="2649" spans="1:11" x14ac:dyDescent="0.25">
      <c r="A2649" s="1">
        <v>42039.397916666669</v>
      </c>
      <c r="B2649" s="3">
        <f t="shared" si="247"/>
        <v>2015</v>
      </c>
      <c r="C2649" s="3">
        <f t="shared" si="248"/>
        <v>2</v>
      </c>
      <c r="D2649" s="3">
        <f t="shared" si="249"/>
        <v>9</v>
      </c>
      <c r="E2649" s="3">
        <f t="shared" si="250"/>
        <v>4</v>
      </c>
      <c r="F2649" s="3" t="str">
        <f t="shared" si="251"/>
        <v>2015294</v>
      </c>
      <c r="G2649">
        <f t="shared" si="252"/>
        <v>2.7181818181818316</v>
      </c>
      <c r="H2649">
        <v>0</v>
      </c>
      <c r="I2649">
        <v>0.75</v>
      </c>
      <c r="J2649">
        <v>1020</v>
      </c>
      <c r="K2649">
        <v>2</v>
      </c>
    </row>
    <row r="2650" spans="1:11" x14ac:dyDescent="0.25">
      <c r="A2650" s="1">
        <v>42039.398611111108</v>
      </c>
      <c r="B2650" s="3">
        <f t="shared" si="247"/>
        <v>2015</v>
      </c>
      <c r="C2650" s="3">
        <f t="shared" si="248"/>
        <v>2</v>
      </c>
      <c r="D2650" s="3">
        <f t="shared" si="249"/>
        <v>9</v>
      </c>
      <c r="E2650" s="3">
        <f t="shared" si="250"/>
        <v>4</v>
      </c>
      <c r="F2650" s="3" t="str">
        <f t="shared" si="251"/>
        <v>2015294</v>
      </c>
      <c r="G2650">
        <f t="shared" si="252"/>
        <v>2.7272727272727408</v>
      </c>
      <c r="H2650">
        <v>0</v>
      </c>
      <c r="I2650">
        <v>0.75</v>
      </c>
      <c r="J2650">
        <v>1020</v>
      </c>
      <c r="K2650">
        <v>2</v>
      </c>
    </row>
    <row r="2651" spans="1:11" x14ac:dyDescent="0.25">
      <c r="A2651" s="1">
        <v>42039.399305555555</v>
      </c>
      <c r="B2651" s="3">
        <f t="shared" si="247"/>
        <v>2015</v>
      </c>
      <c r="C2651" s="3">
        <f t="shared" si="248"/>
        <v>2</v>
      </c>
      <c r="D2651" s="3">
        <f t="shared" si="249"/>
        <v>9</v>
      </c>
      <c r="E2651" s="3">
        <f t="shared" si="250"/>
        <v>4</v>
      </c>
      <c r="F2651" s="3" t="str">
        <f t="shared" si="251"/>
        <v>2015294</v>
      </c>
      <c r="G2651">
        <f t="shared" si="252"/>
        <v>2.7363636363636501</v>
      </c>
      <c r="H2651">
        <v>0</v>
      </c>
      <c r="I2651">
        <v>0.75</v>
      </c>
      <c r="J2651">
        <v>1020</v>
      </c>
      <c r="K2651">
        <v>2</v>
      </c>
    </row>
    <row r="2652" spans="1:11" x14ac:dyDescent="0.25">
      <c r="A2652" s="1">
        <v>42039.4</v>
      </c>
      <c r="B2652" s="3">
        <f t="shared" si="247"/>
        <v>2015</v>
      </c>
      <c r="C2652" s="3">
        <f t="shared" si="248"/>
        <v>2</v>
      </c>
      <c r="D2652" s="3">
        <f t="shared" si="249"/>
        <v>9</v>
      </c>
      <c r="E2652" s="3">
        <f t="shared" si="250"/>
        <v>4</v>
      </c>
      <c r="F2652" s="3" t="str">
        <f t="shared" si="251"/>
        <v>2015294</v>
      </c>
      <c r="G2652">
        <f t="shared" si="252"/>
        <v>2.7454545454545594</v>
      </c>
      <c r="H2652">
        <v>0</v>
      </c>
      <c r="I2652">
        <v>0.75</v>
      </c>
      <c r="J2652">
        <v>1020</v>
      </c>
      <c r="K2652">
        <v>2</v>
      </c>
    </row>
    <row r="2653" spans="1:11" x14ac:dyDescent="0.25">
      <c r="A2653" s="1">
        <v>42039.400694444441</v>
      </c>
      <c r="B2653" s="3">
        <f t="shared" si="247"/>
        <v>2015</v>
      </c>
      <c r="C2653" s="3">
        <f t="shared" si="248"/>
        <v>2</v>
      </c>
      <c r="D2653" s="3">
        <f t="shared" si="249"/>
        <v>9</v>
      </c>
      <c r="E2653" s="3">
        <f t="shared" si="250"/>
        <v>4</v>
      </c>
      <c r="F2653" s="3" t="str">
        <f t="shared" si="251"/>
        <v>2015294</v>
      </c>
      <c r="G2653">
        <f t="shared" si="252"/>
        <v>2.7545454545454686</v>
      </c>
      <c r="H2653">
        <v>0</v>
      </c>
      <c r="I2653">
        <v>0.75</v>
      </c>
      <c r="J2653">
        <v>1020</v>
      </c>
      <c r="K2653">
        <v>2</v>
      </c>
    </row>
    <row r="2654" spans="1:11" x14ac:dyDescent="0.25">
      <c r="A2654" s="1">
        <v>42039.401388888888</v>
      </c>
      <c r="B2654" s="3">
        <f t="shared" si="247"/>
        <v>2015</v>
      </c>
      <c r="C2654" s="3">
        <f t="shared" si="248"/>
        <v>2</v>
      </c>
      <c r="D2654" s="3">
        <f t="shared" si="249"/>
        <v>9</v>
      </c>
      <c r="E2654" s="3">
        <f t="shared" si="250"/>
        <v>4</v>
      </c>
      <c r="F2654" s="3" t="str">
        <f t="shared" si="251"/>
        <v>2015294</v>
      </c>
      <c r="G2654">
        <f t="shared" si="252"/>
        <v>2.7636363636363779</v>
      </c>
      <c r="H2654">
        <v>0</v>
      </c>
      <c r="I2654">
        <v>0.75</v>
      </c>
      <c r="J2654">
        <v>1020</v>
      </c>
      <c r="K2654">
        <v>2</v>
      </c>
    </row>
    <row r="2655" spans="1:11" x14ac:dyDescent="0.25">
      <c r="A2655" s="1">
        <v>42039.402083333334</v>
      </c>
      <c r="B2655" s="3">
        <f t="shared" si="247"/>
        <v>2015</v>
      </c>
      <c r="C2655" s="3">
        <f t="shared" si="248"/>
        <v>2</v>
      </c>
      <c r="D2655" s="3">
        <f t="shared" si="249"/>
        <v>9</v>
      </c>
      <c r="E2655" s="3">
        <f t="shared" si="250"/>
        <v>4</v>
      </c>
      <c r="F2655" s="3" t="str">
        <f t="shared" si="251"/>
        <v>2015294</v>
      </c>
      <c r="G2655">
        <f t="shared" si="252"/>
        <v>2.7727272727272871</v>
      </c>
      <c r="H2655">
        <v>0</v>
      </c>
      <c r="I2655">
        <v>0.75</v>
      </c>
      <c r="J2655">
        <v>1020</v>
      </c>
      <c r="K2655">
        <v>2</v>
      </c>
    </row>
    <row r="2656" spans="1:11" x14ac:dyDescent="0.25">
      <c r="A2656" s="1">
        <v>42039.402777777781</v>
      </c>
      <c r="B2656" s="3">
        <f t="shared" si="247"/>
        <v>2015</v>
      </c>
      <c r="C2656" s="3">
        <f t="shared" si="248"/>
        <v>2</v>
      </c>
      <c r="D2656" s="3">
        <f t="shared" si="249"/>
        <v>9</v>
      </c>
      <c r="E2656" s="3">
        <f t="shared" si="250"/>
        <v>4</v>
      </c>
      <c r="F2656" s="3" t="str">
        <f t="shared" si="251"/>
        <v>2015294</v>
      </c>
      <c r="G2656">
        <f t="shared" si="252"/>
        <v>2.7818181818181964</v>
      </c>
      <c r="H2656">
        <v>0</v>
      </c>
      <c r="I2656">
        <v>0.75</v>
      </c>
      <c r="J2656">
        <v>1020</v>
      </c>
      <c r="K2656">
        <v>2</v>
      </c>
    </row>
    <row r="2657" spans="1:11" x14ac:dyDescent="0.25">
      <c r="A2657" s="1">
        <v>42039.40347222222</v>
      </c>
      <c r="B2657" s="3">
        <f t="shared" si="247"/>
        <v>2015</v>
      </c>
      <c r="C2657" s="3">
        <f t="shared" si="248"/>
        <v>2</v>
      </c>
      <c r="D2657" s="3">
        <f t="shared" si="249"/>
        <v>9</v>
      </c>
      <c r="E2657" s="3">
        <f t="shared" si="250"/>
        <v>4</v>
      </c>
      <c r="F2657" s="3" t="str">
        <f t="shared" si="251"/>
        <v>2015294</v>
      </c>
      <c r="G2657">
        <f t="shared" si="252"/>
        <v>2.7909090909091057</v>
      </c>
      <c r="H2657">
        <v>0</v>
      </c>
      <c r="I2657">
        <v>0.75</v>
      </c>
      <c r="J2657">
        <v>1020</v>
      </c>
      <c r="K2657">
        <v>2</v>
      </c>
    </row>
    <row r="2658" spans="1:11" x14ac:dyDescent="0.25">
      <c r="A2658" s="1">
        <v>42039.404166666667</v>
      </c>
      <c r="B2658" s="3">
        <f t="shared" si="247"/>
        <v>2015</v>
      </c>
      <c r="C2658" s="3">
        <f t="shared" si="248"/>
        <v>2</v>
      </c>
      <c r="D2658" s="3">
        <f t="shared" si="249"/>
        <v>9</v>
      </c>
      <c r="E2658" s="3">
        <f t="shared" si="250"/>
        <v>4</v>
      </c>
      <c r="F2658" s="3" t="str">
        <f t="shared" si="251"/>
        <v>2015294</v>
      </c>
      <c r="G2658">
        <f t="shared" si="252"/>
        <v>2.8000000000000149</v>
      </c>
      <c r="H2658">
        <v>0</v>
      </c>
      <c r="I2658">
        <v>0.75</v>
      </c>
      <c r="J2658">
        <v>1020</v>
      </c>
      <c r="K2658">
        <v>2</v>
      </c>
    </row>
    <row r="2659" spans="1:11" x14ac:dyDescent="0.25">
      <c r="A2659" s="1">
        <v>42039.404861111114</v>
      </c>
      <c r="B2659" s="3">
        <f t="shared" si="247"/>
        <v>2015</v>
      </c>
      <c r="C2659" s="3">
        <f t="shared" si="248"/>
        <v>2</v>
      </c>
      <c r="D2659" s="3">
        <f t="shared" si="249"/>
        <v>9</v>
      </c>
      <c r="E2659" s="3">
        <f t="shared" si="250"/>
        <v>4</v>
      </c>
      <c r="F2659" s="3" t="str">
        <f t="shared" si="251"/>
        <v>2015294</v>
      </c>
      <c r="G2659">
        <f t="shared" si="252"/>
        <v>2.8090909090909242</v>
      </c>
      <c r="H2659">
        <v>0</v>
      </c>
      <c r="I2659">
        <v>0.75</v>
      </c>
      <c r="J2659">
        <v>1020</v>
      </c>
      <c r="K2659">
        <v>2</v>
      </c>
    </row>
    <row r="2660" spans="1:11" x14ac:dyDescent="0.25">
      <c r="A2660" s="1">
        <v>42039.405555555553</v>
      </c>
      <c r="B2660" s="3">
        <f t="shared" si="247"/>
        <v>2015</v>
      </c>
      <c r="C2660" s="3">
        <f t="shared" si="248"/>
        <v>2</v>
      </c>
      <c r="D2660" s="3">
        <f t="shared" si="249"/>
        <v>9</v>
      </c>
      <c r="E2660" s="3">
        <f t="shared" si="250"/>
        <v>4</v>
      </c>
      <c r="F2660" s="3" t="str">
        <f t="shared" si="251"/>
        <v>2015294</v>
      </c>
      <c r="G2660">
        <f t="shared" si="252"/>
        <v>2.8181818181818334</v>
      </c>
      <c r="H2660">
        <v>0</v>
      </c>
      <c r="I2660">
        <v>0.75</v>
      </c>
      <c r="J2660">
        <v>1020</v>
      </c>
      <c r="K2660">
        <v>2</v>
      </c>
    </row>
    <row r="2661" spans="1:11" x14ac:dyDescent="0.25">
      <c r="A2661" s="1">
        <v>42039.40625</v>
      </c>
      <c r="B2661" s="3">
        <f t="shared" si="247"/>
        <v>2015</v>
      </c>
      <c r="C2661" s="3">
        <f t="shared" si="248"/>
        <v>2</v>
      </c>
      <c r="D2661" s="3">
        <f t="shared" si="249"/>
        <v>9</v>
      </c>
      <c r="E2661" s="3">
        <f t="shared" si="250"/>
        <v>4</v>
      </c>
      <c r="F2661" s="3" t="str">
        <f t="shared" si="251"/>
        <v>2015294</v>
      </c>
      <c r="G2661">
        <f t="shared" si="252"/>
        <v>2.8272727272727427</v>
      </c>
      <c r="H2661">
        <v>0</v>
      </c>
      <c r="I2661">
        <v>0.75</v>
      </c>
      <c r="J2661">
        <v>1020</v>
      </c>
      <c r="K2661">
        <v>2</v>
      </c>
    </row>
    <row r="2662" spans="1:11" x14ac:dyDescent="0.25">
      <c r="A2662" s="1">
        <v>42039.406944444447</v>
      </c>
      <c r="B2662" s="3">
        <f t="shared" si="247"/>
        <v>2015</v>
      </c>
      <c r="C2662" s="3">
        <f t="shared" si="248"/>
        <v>2</v>
      </c>
      <c r="D2662" s="3">
        <f t="shared" si="249"/>
        <v>9</v>
      </c>
      <c r="E2662" s="3">
        <f t="shared" si="250"/>
        <v>4</v>
      </c>
      <c r="F2662" s="3" t="str">
        <f t="shared" si="251"/>
        <v>2015294</v>
      </c>
      <c r="G2662">
        <f t="shared" si="252"/>
        <v>2.836363636363652</v>
      </c>
      <c r="H2662">
        <v>0</v>
      </c>
      <c r="I2662">
        <v>0.75</v>
      </c>
      <c r="J2662">
        <v>1020</v>
      </c>
      <c r="K2662">
        <v>2</v>
      </c>
    </row>
    <row r="2663" spans="1:11" x14ac:dyDescent="0.25">
      <c r="A2663" s="1">
        <v>42039.407638888886</v>
      </c>
      <c r="B2663" s="3">
        <f t="shared" si="247"/>
        <v>2015</v>
      </c>
      <c r="C2663" s="3">
        <f t="shared" si="248"/>
        <v>2</v>
      </c>
      <c r="D2663" s="3">
        <f t="shared" si="249"/>
        <v>9</v>
      </c>
      <c r="E2663" s="3">
        <f t="shared" si="250"/>
        <v>4</v>
      </c>
      <c r="F2663" s="3" t="str">
        <f t="shared" si="251"/>
        <v>2015294</v>
      </c>
      <c r="G2663">
        <f t="shared" si="252"/>
        <v>2.8454545454545612</v>
      </c>
      <c r="H2663">
        <v>0</v>
      </c>
      <c r="I2663">
        <v>0.75</v>
      </c>
      <c r="J2663">
        <v>1020</v>
      </c>
      <c r="K2663">
        <v>2</v>
      </c>
    </row>
    <row r="2664" spans="1:11" x14ac:dyDescent="0.25">
      <c r="A2664" s="1">
        <v>42039.408333333333</v>
      </c>
      <c r="B2664" s="3">
        <f t="shared" si="247"/>
        <v>2015</v>
      </c>
      <c r="C2664" s="3">
        <f t="shared" si="248"/>
        <v>2</v>
      </c>
      <c r="D2664" s="3">
        <f t="shared" si="249"/>
        <v>9</v>
      </c>
      <c r="E2664" s="3">
        <f t="shared" si="250"/>
        <v>4</v>
      </c>
      <c r="F2664" s="3" t="str">
        <f t="shared" si="251"/>
        <v>2015294</v>
      </c>
      <c r="G2664">
        <f t="shared" si="252"/>
        <v>2.8545454545454705</v>
      </c>
      <c r="H2664">
        <v>0</v>
      </c>
      <c r="I2664">
        <v>0.75</v>
      </c>
      <c r="J2664">
        <v>1020</v>
      </c>
      <c r="K2664">
        <v>2</v>
      </c>
    </row>
    <row r="2665" spans="1:11" x14ac:dyDescent="0.25">
      <c r="A2665" s="1">
        <v>42039.40902777778</v>
      </c>
      <c r="B2665" s="3">
        <f t="shared" si="247"/>
        <v>2015</v>
      </c>
      <c r="C2665" s="3">
        <f t="shared" si="248"/>
        <v>2</v>
      </c>
      <c r="D2665" s="3">
        <f t="shared" si="249"/>
        <v>9</v>
      </c>
      <c r="E2665" s="3">
        <f t="shared" si="250"/>
        <v>4</v>
      </c>
      <c r="F2665" s="3" t="str">
        <f t="shared" si="251"/>
        <v>2015294</v>
      </c>
      <c r="G2665">
        <f t="shared" si="252"/>
        <v>2.8636363636363797</v>
      </c>
      <c r="H2665">
        <v>0</v>
      </c>
      <c r="I2665">
        <v>0.75</v>
      </c>
      <c r="J2665">
        <v>1020</v>
      </c>
      <c r="K2665">
        <v>2</v>
      </c>
    </row>
    <row r="2666" spans="1:11" x14ac:dyDescent="0.25">
      <c r="A2666" s="1">
        <v>42039.409722222219</v>
      </c>
      <c r="B2666" s="3">
        <f t="shared" si="247"/>
        <v>2015</v>
      </c>
      <c r="C2666" s="3">
        <f t="shared" si="248"/>
        <v>2</v>
      </c>
      <c r="D2666" s="3">
        <f t="shared" si="249"/>
        <v>9</v>
      </c>
      <c r="E2666" s="3">
        <f t="shared" si="250"/>
        <v>4</v>
      </c>
      <c r="F2666" s="3" t="str">
        <f t="shared" si="251"/>
        <v>2015294</v>
      </c>
      <c r="G2666">
        <f t="shared" si="252"/>
        <v>2.872727272727289</v>
      </c>
      <c r="H2666">
        <v>0</v>
      </c>
      <c r="I2666">
        <v>0.75</v>
      </c>
      <c r="J2666">
        <v>1020</v>
      </c>
      <c r="K2666">
        <v>2</v>
      </c>
    </row>
    <row r="2667" spans="1:11" x14ac:dyDescent="0.25">
      <c r="A2667" s="1">
        <v>42039.410416666666</v>
      </c>
      <c r="B2667" s="3">
        <f t="shared" si="247"/>
        <v>2015</v>
      </c>
      <c r="C2667" s="3">
        <f t="shared" si="248"/>
        <v>2</v>
      </c>
      <c r="D2667" s="3">
        <f t="shared" si="249"/>
        <v>9</v>
      </c>
      <c r="E2667" s="3">
        <f t="shared" si="250"/>
        <v>4</v>
      </c>
      <c r="F2667" s="3" t="str">
        <f t="shared" si="251"/>
        <v>2015294</v>
      </c>
      <c r="G2667">
        <f t="shared" si="252"/>
        <v>2.8818181818181983</v>
      </c>
      <c r="H2667">
        <v>0</v>
      </c>
      <c r="I2667">
        <v>0.75</v>
      </c>
      <c r="J2667">
        <v>1020</v>
      </c>
      <c r="K2667">
        <v>2</v>
      </c>
    </row>
    <row r="2668" spans="1:11" x14ac:dyDescent="0.25">
      <c r="A2668" s="1">
        <v>42039.411111111112</v>
      </c>
      <c r="B2668" s="3">
        <f t="shared" si="247"/>
        <v>2015</v>
      </c>
      <c r="C2668" s="3">
        <f t="shared" si="248"/>
        <v>2</v>
      </c>
      <c r="D2668" s="3">
        <f t="shared" si="249"/>
        <v>9</v>
      </c>
      <c r="E2668" s="3">
        <f t="shared" si="250"/>
        <v>4</v>
      </c>
      <c r="F2668" s="3" t="str">
        <f t="shared" si="251"/>
        <v>2015294</v>
      </c>
      <c r="G2668">
        <f t="shared" si="252"/>
        <v>2.8909090909091075</v>
      </c>
      <c r="H2668">
        <v>0</v>
      </c>
      <c r="I2668">
        <v>0.75</v>
      </c>
      <c r="J2668">
        <v>1020</v>
      </c>
      <c r="K2668">
        <v>2</v>
      </c>
    </row>
    <row r="2669" spans="1:11" x14ac:dyDescent="0.25">
      <c r="A2669" s="1">
        <v>42039.411805555559</v>
      </c>
      <c r="B2669" s="3">
        <f t="shared" si="247"/>
        <v>2015</v>
      </c>
      <c r="C2669" s="3">
        <f t="shared" si="248"/>
        <v>2</v>
      </c>
      <c r="D2669" s="3">
        <f t="shared" si="249"/>
        <v>9</v>
      </c>
      <c r="E2669" s="3">
        <f t="shared" si="250"/>
        <v>4</v>
      </c>
      <c r="F2669" s="3" t="str">
        <f t="shared" si="251"/>
        <v>2015294</v>
      </c>
      <c r="G2669">
        <f t="shared" si="252"/>
        <v>2.9000000000000168</v>
      </c>
      <c r="H2669">
        <v>0</v>
      </c>
      <c r="I2669">
        <v>0.75</v>
      </c>
      <c r="J2669">
        <v>1020</v>
      </c>
      <c r="K2669">
        <v>2</v>
      </c>
    </row>
    <row r="2670" spans="1:11" x14ac:dyDescent="0.25">
      <c r="A2670" s="1">
        <v>42039.412499999999</v>
      </c>
      <c r="B2670" s="3">
        <f t="shared" si="247"/>
        <v>2015</v>
      </c>
      <c r="C2670" s="3">
        <f t="shared" si="248"/>
        <v>2</v>
      </c>
      <c r="D2670" s="3">
        <f t="shared" si="249"/>
        <v>9</v>
      </c>
      <c r="E2670" s="3">
        <f t="shared" si="250"/>
        <v>4</v>
      </c>
      <c r="F2670" s="3" t="str">
        <f t="shared" si="251"/>
        <v>2015294</v>
      </c>
      <c r="G2670">
        <f t="shared" si="252"/>
        <v>2.909090909090926</v>
      </c>
      <c r="H2670">
        <v>0</v>
      </c>
      <c r="I2670">
        <v>0.75</v>
      </c>
      <c r="J2670">
        <v>1020</v>
      </c>
      <c r="K2670">
        <v>2</v>
      </c>
    </row>
    <row r="2671" spans="1:11" x14ac:dyDescent="0.25">
      <c r="A2671" s="1">
        <v>42039.413194444445</v>
      </c>
      <c r="B2671" s="3">
        <f t="shared" si="247"/>
        <v>2015</v>
      </c>
      <c r="C2671" s="3">
        <f t="shared" si="248"/>
        <v>2</v>
      </c>
      <c r="D2671" s="3">
        <f t="shared" si="249"/>
        <v>9</v>
      </c>
      <c r="E2671" s="3">
        <f t="shared" si="250"/>
        <v>4</v>
      </c>
      <c r="F2671" s="3" t="str">
        <f t="shared" si="251"/>
        <v>2015294</v>
      </c>
      <c r="G2671">
        <f t="shared" si="252"/>
        <v>2.9181818181818353</v>
      </c>
      <c r="H2671">
        <v>0</v>
      </c>
      <c r="I2671">
        <v>0.75</v>
      </c>
      <c r="J2671">
        <v>1020</v>
      </c>
      <c r="K2671">
        <v>2</v>
      </c>
    </row>
    <row r="2672" spans="1:11" x14ac:dyDescent="0.25">
      <c r="A2672" s="1">
        <v>42039.413888888892</v>
      </c>
      <c r="B2672" s="3">
        <f t="shared" si="247"/>
        <v>2015</v>
      </c>
      <c r="C2672" s="3">
        <f t="shared" si="248"/>
        <v>2</v>
      </c>
      <c r="D2672" s="3">
        <f t="shared" si="249"/>
        <v>9</v>
      </c>
      <c r="E2672" s="3">
        <f t="shared" si="250"/>
        <v>4</v>
      </c>
      <c r="F2672" s="3" t="str">
        <f t="shared" si="251"/>
        <v>2015294</v>
      </c>
      <c r="G2672">
        <f t="shared" si="252"/>
        <v>2.9272727272727446</v>
      </c>
      <c r="H2672">
        <v>0</v>
      </c>
      <c r="I2672">
        <v>0.75</v>
      </c>
      <c r="J2672">
        <v>1020</v>
      </c>
      <c r="K2672">
        <v>2</v>
      </c>
    </row>
    <row r="2673" spans="1:11" x14ac:dyDescent="0.25">
      <c r="A2673" s="1">
        <v>42039.414583333331</v>
      </c>
      <c r="B2673" s="3">
        <f t="shared" si="247"/>
        <v>2015</v>
      </c>
      <c r="C2673" s="3">
        <f t="shared" si="248"/>
        <v>2</v>
      </c>
      <c r="D2673" s="3">
        <f t="shared" si="249"/>
        <v>9</v>
      </c>
      <c r="E2673" s="3">
        <f t="shared" si="250"/>
        <v>4</v>
      </c>
      <c r="F2673" s="3" t="str">
        <f t="shared" si="251"/>
        <v>2015294</v>
      </c>
      <c r="G2673">
        <f t="shared" si="252"/>
        <v>2.9363636363636538</v>
      </c>
      <c r="H2673">
        <v>0</v>
      </c>
      <c r="I2673">
        <v>0.75</v>
      </c>
      <c r="J2673">
        <v>1020</v>
      </c>
      <c r="K2673">
        <v>2</v>
      </c>
    </row>
    <row r="2674" spans="1:11" x14ac:dyDescent="0.25">
      <c r="A2674" s="1">
        <v>42039.415277777778</v>
      </c>
      <c r="B2674" s="3">
        <f t="shared" si="247"/>
        <v>2015</v>
      </c>
      <c r="C2674" s="3">
        <f t="shared" si="248"/>
        <v>2</v>
      </c>
      <c r="D2674" s="3">
        <f t="shared" si="249"/>
        <v>9</v>
      </c>
      <c r="E2674" s="3">
        <f t="shared" si="250"/>
        <v>4</v>
      </c>
      <c r="F2674" s="3" t="str">
        <f t="shared" si="251"/>
        <v>2015294</v>
      </c>
      <c r="G2674">
        <f t="shared" si="252"/>
        <v>2.9454545454545631</v>
      </c>
      <c r="H2674">
        <v>0</v>
      </c>
      <c r="I2674">
        <v>0.75</v>
      </c>
      <c r="J2674">
        <v>1020</v>
      </c>
      <c r="K2674">
        <v>2</v>
      </c>
    </row>
    <row r="2675" spans="1:11" x14ac:dyDescent="0.25">
      <c r="A2675" s="1">
        <v>42039.415972222225</v>
      </c>
      <c r="B2675" s="3">
        <f t="shared" si="247"/>
        <v>2015</v>
      </c>
      <c r="C2675" s="3">
        <f t="shared" si="248"/>
        <v>2</v>
      </c>
      <c r="D2675" s="3">
        <f t="shared" si="249"/>
        <v>9</v>
      </c>
      <c r="E2675" s="3">
        <f t="shared" si="250"/>
        <v>4</v>
      </c>
      <c r="F2675" s="3" t="str">
        <f t="shared" si="251"/>
        <v>2015294</v>
      </c>
      <c r="G2675">
        <f t="shared" si="252"/>
        <v>2.9545454545454723</v>
      </c>
      <c r="H2675">
        <v>0</v>
      </c>
      <c r="I2675">
        <v>0.75</v>
      </c>
      <c r="J2675">
        <v>1020</v>
      </c>
      <c r="K2675">
        <v>2</v>
      </c>
    </row>
    <row r="2676" spans="1:11" x14ac:dyDescent="0.25">
      <c r="A2676" s="1">
        <v>42039.416666666664</v>
      </c>
      <c r="B2676" s="3">
        <f t="shared" si="247"/>
        <v>2015</v>
      </c>
      <c r="C2676" s="3">
        <f t="shared" si="248"/>
        <v>2</v>
      </c>
      <c r="D2676" s="3">
        <f t="shared" si="249"/>
        <v>10</v>
      </c>
      <c r="E2676" s="3">
        <f t="shared" si="250"/>
        <v>4</v>
      </c>
      <c r="F2676" s="3" t="str">
        <f t="shared" si="251"/>
        <v>20152104</v>
      </c>
      <c r="G2676">
        <f t="shared" si="252"/>
        <v>2.9636363636363816</v>
      </c>
      <c r="H2676">
        <v>0</v>
      </c>
      <c r="I2676">
        <v>0.75</v>
      </c>
      <c r="J2676">
        <v>1020</v>
      </c>
      <c r="K2676">
        <v>2</v>
      </c>
    </row>
    <row r="2677" spans="1:11" x14ac:dyDescent="0.25">
      <c r="A2677" s="1">
        <v>42039.417361111111</v>
      </c>
      <c r="B2677" s="3">
        <f t="shared" si="247"/>
        <v>2015</v>
      </c>
      <c r="C2677" s="3">
        <f t="shared" si="248"/>
        <v>2</v>
      </c>
      <c r="D2677" s="3">
        <f t="shared" si="249"/>
        <v>10</v>
      </c>
      <c r="E2677" s="3">
        <f t="shared" si="250"/>
        <v>4</v>
      </c>
      <c r="F2677" s="3" t="str">
        <f t="shared" si="251"/>
        <v>20152104</v>
      </c>
      <c r="G2677">
        <f t="shared" si="252"/>
        <v>2.9727272727272909</v>
      </c>
      <c r="H2677">
        <v>0</v>
      </c>
      <c r="I2677">
        <v>0.75</v>
      </c>
      <c r="J2677">
        <v>1020</v>
      </c>
      <c r="K2677">
        <v>2</v>
      </c>
    </row>
    <row r="2678" spans="1:11" x14ac:dyDescent="0.25">
      <c r="A2678" s="1">
        <v>42039.418055555558</v>
      </c>
      <c r="B2678" s="3">
        <f t="shared" si="247"/>
        <v>2015</v>
      </c>
      <c r="C2678" s="3">
        <f t="shared" si="248"/>
        <v>2</v>
      </c>
      <c r="D2678" s="3">
        <f t="shared" si="249"/>
        <v>10</v>
      </c>
      <c r="E2678" s="3">
        <f t="shared" si="250"/>
        <v>4</v>
      </c>
      <c r="F2678" s="3" t="str">
        <f t="shared" si="251"/>
        <v>20152104</v>
      </c>
      <c r="G2678">
        <f t="shared" si="252"/>
        <v>2.9818181818182001</v>
      </c>
      <c r="H2678">
        <v>0</v>
      </c>
      <c r="I2678">
        <v>0.75</v>
      </c>
      <c r="J2678">
        <v>1020</v>
      </c>
      <c r="K2678">
        <v>2</v>
      </c>
    </row>
    <row r="2679" spans="1:11" x14ac:dyDescent="0.25">
      <c r="A2679" s="1">
        <v>42039.418749999997</v>
      </c>
      <c r="B2679" s="3">
        <f t="shared" si="247"/>
        <v>2015</v>
      </c>
      <c r="C2679" s="3">
        <f t="shared" si="248"/>
        <v>2</v>
      </c>
      <c r="D2679" s="3">
        <f t="shared" si="249"/>
        <v>10</v>
      </c>
      <c r="E2679" s="3">
        <f t="shared" si="250"/>
        <v>4</v>
      </c>
      <c r="F2679" s="3" t="str">
        <f t="shared" si="251"/>
        <v>20152104</v>
      </c>
      <c r="G2679">
        <f t="shared" si="252"/>
        <v>2.9909090909091094</v>
      </c>
      <c r="H2679">
        <v>0</v>
      </c>
      <c r="I2679">
        <v>0.75</v>
      </c>
      <c r="J2679">
        <v>1020</v>
      </c>
      <c r="K2679">
        <v>2</v>
      </c>
    </row>
    <row r="2680" spans="1:11" x14ac:dyDescent="0.25">
      <c r="A2680" s="1">
        <v>42052.408333333333</v>
      </c>
      <c r="B2680" s="3">
        <f t="shared" si="247"/>
        <v>2015</v>
      </c>
      <c r="C2680" s="3">
        <f t="shared" si="248"/>
        <v>2</v>
      </c>
      <c r="D2680" s="3">
        <f t="shared" si="249"/>
        <v>9</v>
      </c>
      <c r="E2680" s="3">
        <f t="shared" si="250"/>
        <v>17</v>
      </c>
      <c r="F2680" s="3" t="str">
        <f t="shared" si="251"/>
        <v>20152917</v>
      </c>
      <c r="G2680">
        <v>6</v>
      </c>
      <c r="H2680">
        <v>0.28000000000000003</v>
      </c>
      <c r="I2680">
        <v>0.6</v>
      </c>
      <c r="J2680">
        <v>1038</v>
      </c>
      <c r="K2680">
        <v>1</v>
      </c>
    </row>
    <row r="2681" spans="1:11" x14ac:dyDescent="0.25">
      <c r="A2681" s="1">
        <v>42052.40902777778</v>
      </c>
      <c r="B2681" s="3">
        <f t="shared" si="247"/>
        <v>2015</v>
      </c>
      <c r="C2681" s="3">
        <f t="shared" si="248"/>
        <v>2</v>
      </c>
      <c r="D2681" s="3">
        <f t="shared" si="249"/>
        <v>9</v>
      </c>
      <c r="E2681" s="3">
        <f t="shared" si="250"/>
        <v>17</v>
      </c>
      <c r="F2681" s="3" t="str">
        <f t="shared" si="251"/>
        <v>20152917</v>
      </c>
      <c r="G2681">
        <f>G2680+3/244</f>
        <v>6.0122950819672134</v>
      </c>
      <c r="H2681">
        <v>0.28000000000000003</v>
      </c>
      <c r="I2681">
        <v>0.6</v>
      </c>
      <c r="J2681">
        <v>1038</v>
      </c>
      <c r="K2681">
        <v>1</v>
      </c>
    </row>
    <row r="2682" spans="1:11" x14ac:dyDescent="0.25">
      <c r="A2682" s="1">
        <v>42052.409722222219</v>
      </c>
      <c r="B2682" s="3">
        <f t="shared" si="247"/>
        <v>2015</v>
      </c>
      <c r="C2682" s="3">
        <f t="shared" si="248"/>
        <v>2</v>
      </c>
      <c r="D2682" s="3">
        <f t="shared" si="249"/>
        <v>9</v>
      </c>
      <c r="E2682" s="3">
        <f t="shared" si="250"/>
        <v>17</v>
      </c>
      <c r="F2682" s="3" t="str">
        <f t="shared" si="251"/>
        <v>20152917</v>
      </c>
      <c r="G2682">
        <f t="shared" ref="G2682:G2745" si="253">G2681+3/244</f>
        <v>6.0245901639344268</v>
      </c>
      <c r="H2682">
        <v>0.28000000000000003</v>
      </c>
      <c r="I2682">
        <v>0.6</v>
      </c>
      <c r="J2682">
        <v>1038</v>
      </c>
      <c r="K2682">
        <v>1</v>
      </c>
    </row>
    <row r="2683" spans="1:11" x14ac:dyDescent="0.25">
      <c r="A2683" s="1">
        <v>42052.410416666666</v>
      </c>
      <c r="B2683" s="3">
        <f t="shared" si="247"/>
        <v>2015</v>
      </c>
      <c r="C2683" s="3">
        <f t="shared" si="248"/>
        <v>2</v>
      </c>
      <c r="D2683" s="3">
        <f t="shared" si="249"/>
        <v>9</v>
      </c>
      <c r="E2683" s="3">
        <f t="shared" si="250"/>
        <v>17</v>
      </c>
      <c r="F2683" s="3" t="str">
        <f t="shared" si="251"/>
        <v>20152917</v>
      </c>
      <c r="G2683">
        <f t="shared" si="253"/>
        <v>6.0368852459016402</v>
      </c>
      <c r="H2683">
        <v>0.28000000000000003</v>
      </c>
      <c r="I2683">
        <v>0.6</v>
      </c>
      <c r="J2683">
        <v>1038</v>
      </c>
      <c r="K2683">
        <v>1</v>
      </c>
    </row>
    <row r="2684" spans="1:11" x14ac:dyDescent="0.25">
      <c r="A2684" s="1">
        <v>42052.411111111112</v>
      </c>
      <c r="B2684" s="3">
        <f t="shared" si="247"/>
        <v>2015</v>
      </c>
      <c r="C2684" s="3">
        <f t="shared" si="248"/>
        <v>2</v>
      </c>
      <c r="D2684" s="3">
        <f t="shared" si="249"/>
        <v>9</v>
      </c>
      <c r="E2684" s="3">
        <f t="shared" si="250"/>
        <v>17</v>
      </c>
      <c r="F2684" s="3" t="str">
        <f t="shared" si="251"/>
        <v>20152917</v>
      </c>
      <c r="G2684">
        <f t="shared" si="253"/>
        <v>6.0491803278688536</v>
      </c>
      <c r="H2684">
        <v>0.28000000000000003</v>
      </c>
      <c r="I2684">
        <v>0.6</v>
      </c>
      <c r="J2684">
        <v>1038</v>
      </c>
      <c r="K2684">
        <v>1</v>
      </c>
    </row>
    <row r="2685" spans="1:11" x14ac:dyDescent="0.25">
      <c r="A2685" s="1">
        <v>42052.411805555559</v>
      </c>
      <c r="B2685" s="3">
        <f t="shared" si="247"/>
        <v>2015</v>
      </c>
      <c r="C2685" s="3">
        <f t="shared" si="248"/>
        <v>2</v>
      </c>
      <c r="D2685" s="3">
        <f t="shared" si="249"/>
        <v>9</v>
      </c>
      <c r="E2685" s="3">
        <f t="shared" si="250"/>
        <v>17</v>
      </c>
      <c r="F2685" s="3" t="str">
        <f t="shared" si="251"/>
        <v>20152917</v>
      </c>
      <c r="G2685">
        <f t="shared" si="253"/>
        <v>6.061475409836067</v>
      </c>
      <c r="H2685">
        <v>0.28000000000000003</v>
      </c>
      <c r="I2685">
        <v>0.6</v>
      </c>
      <c r="J2685">
        <v>1038</v>
      </c>
      <c r="K2685">
        <v>1</v>
      </c>
    </row>
    <row r="2686" spans="1:11" x14ac:dyDescent="0.25">
      <c r="A2686" s="1">
        <v>42052.412499999999</v>
      </c>
      <c r="B2686" s="3">
        <f t="shared" si="247"/>
        <v>2015</v>
      </c>
      <c r="C2686" s="3">
        <f t="shared" si="248"/>
        <v>2</v>
      </c>
      <c r="D2686" s="3">
        <f t="shared" si="249"/>
        <v>9</v>
      </c>
      <c r="E2686" s="3">
        <f t="shared" si="250"/>
        <v>17</v>
      </c>
      <c r="F2686" s="3" t="str">
        <f t="shared" si="251"/>
        <v>20152917</v>
      </c>
      <c r="G2686">
        <f t="shared" si="253"/>
        <v>6.0737704918032804</v>
      </c>
      <c r="H2686">
        <v>0.28000000000000003</v>
      </c>
      <c r="I2686">
        <v>0.6</v>
      </c>
      <c r="J2686">
        <v>1038</v>
      </c>
      <c r="K2686">
        <v>1</v>
      </c>
    </row>
    <row r="2687" spans="1:11" x14ac:dyDescent="0.25">
      <c r="A2687" s="1">
        <v>42052.413194444445</v>
      </c>
      <c r="B2687" s="3">
        <f t="shared" si="247"/>
        <v>2015</v>
      </c>
      <c r="C2687" s="3">
        <f t="shared" si="248"/>
        <v>2</v>
      </c>
      <c r="D2687" s="3">
        <f t="shared" si="249"/>
        <v>9</v>
      </c>
      <c r="E2687" s="3">
        <f t="shared" si="250"/>
        <v>17</v>
      </c>
      <c r="F2687" s="3" t="str">
        <f t="shared" si="251"/>
        <v>20152917</v>
      </c>
      <c r="G2687">
        <f t="shared" si="253"/>
        <v>6.0860655737704938</v>
      </c>
      <c r="H2687">
        <v>0.28000000000000003</v>
      </c>
      <c r="I2687">
        <v>0.6</v>
      </c>
      <c r="J2687">
        <v>1038</v>
      </c>
      <c r="K2687">
        <v>1</v>
      </c>
    </row>
    <row r="2688" spans="1:11" x14ac:dyDescent="0.25">
      <c r="A2688" s="1">
        <v>42052.413888888892</v>
      </c>
      <c r="B2688" s="3">
        <f t="shared" si="247"/>
        <v>2015</v>
      </c>
      <c r="C2688" s="3">
        <f t="shared" si="248"/>
        <v>2</v>
      </c>
      <c r="D2688" s="3">
        <f t="shared" si="249"/>
        <v>9</v>
      </c>
      <c r="E2688" s="3">
        <f t="shared" si="250"/>
        <v>17</v>
      </c>
      <c r="F2688" s="3" t="str">
        <f t="shared" si="251"/>
        <v>20152917</v>
      </c>
      <c r="G2688">
        <f t="shared" si="253"/>
        <v>6.0983606557377072</v>
      </c>
      <c r="H2688">
        <v>0.28000000000000003</v>
      </c>
      <c r="I2688">
        <v>0.6</v>
      </c>
      <c r="J2688">
        <v>1038</v>
      </c>
      <c r="K2688">
        <v>1</v>
      </c>
    </row>
    <row r="2689" spans="1:11" x14ac:dyDescent="0.25">
      <c r="A2689" s="1">
        <v>42052.414583333331</v>
      </c>
      <c r="B2689" s="3">
        <f t="shared" si="247"/>
        <v>2015</v>
      </c>
      <c r="C2689" s="3">
        <f t="shared" si="248"/>
        <v>2</v>
      </c>
      <c r="D2689" s="3">
        <f t="shared" si="249"/>
        <v>9</v>
      </c>
      <c r="E2689" s="3">
        <f t="shared" si="250"/>
        <v>17</v>
      </c>
      <c r="F2689" s="3" t="str">
        <f t="shared" si="251"/>
        <v>20152917</v>
      </c>
      <c r="G2689">
        <f t="shared" si="253"/>
        <v>6.1106557377049207</v>
      </c>
      <c r="H2689">
        <v>0.28000000000000003</v>
      </c>
      <c r="I2689">
        <v>0.6</v>
      </c>
      <c r="J2689">
        <v>1038</v>
      </c>
      <c r="K2689">
        <v>1</v>
      </c>
    </row>
    <row r="2690" spans="1:11" x14ac:dyDescent="0.25">
      <c r="A2690" s="1">
        <v>42052.415277777778</v>
      </c>
      <c r="B2690" s="3">
        <f t="shared" si="247"/>
        <v>2015</v>
      </c>
      <c r="C2690" s="3">
        <f t="shared" si="248"/>
        <v>2</v>
      </c>
      <c r="D2690" s="3">
        <f t="shared" si="249"/>
        <v>9</v>
      </c>
      <c r="E2690" s="3">
        <f t="shared" si="250"/>
        <v>17</v>
      </c>
      <c r="F2690" s="3" t="str">
        <f t="shared" si="251"/>
        <v>20152917</v>
      </c>
      <c r="G2690">
        <f t="shared" si="253"/>
        <v>6.1229508196721341</v>
      </c>
      <c r="H2690">
        <v>0.28000000000000003</v>
      </c>
      <c r="I2690">
        <v>0.6</v>
      </c>
      <c r="J2690">
        <v>1038</v>
      </c>
      <c r="K2690">
        <v>1</v>
      </c>
    </row>
    <row r="2691" spans="1:11" x14ac:dyDescent="0.25">
      <c r="A2691" s="1">
        <v>42052.415972222225</v>
      </c>
      <c r="B2691" s="3">
        <f t="shared" ref="B2691:B2754" si="254">YEAR(A2691)</f>
        <v>2015</v>
      </c>
      <c r="C2691" s="3">
        <f t="shared" ref="C2691:C2754" si="255">MONTH(A2691)</f>
        <v>2</v>
      </c>
      <c r="D2691" s="3">
        <f t="shared" ref="D2691:D2754" si="256">HOUR(A2691)</f>
        <v>9</v>
      </c>
      <c r="E2691" s="3">
        <f t="shared" ref="E2691:E2754" si="257">DAY(A2691)</f>
        <v>17</v>
      </c>
      <c r="F2691" s="3" t="str">
        <f t="shared" ref="F2691:F2754" si="258">B2691&amp;C2691&amp;D2691&amp;E2691</f>
        <v>20152917</v>
      </c>
      <c r="G2691">
        <f t="shared" si="253"/>
        <v>6.1352459016393475</v>
      </c>
      <c r="H2691">
        <v>0.28000000000000003</v>
      </c>
      <c r="I2691">
        <v>0.6</v>
      </c>
      <c r="J2691">
        <v>1038</v>
      </c>
      <c r="K2691">
        <v>1</v>
      </c>
    </row>
    <row r="2692" spans="1:11" x14ac:dyDescent="0.25">
      <c r="A2692" s="1">
        <v>42052.416666666664</v>
      </c>
      <c r="B2692" s="3">
        <f t="shared" si="254"/>
        <v>2015</v>
      </c>
      <c r="C2692" s="3">
        <f t="shared" si="255"/>
        <v>2</v>
      </c>
      <c r="D2692" s="3">
        <f t="shared" si="256"/>
        <v>10</v>
      </c>
      <c r="E2692" s="3">
        <f t="shared" si="257"/>
        <v>17</v>
      </c>
      <c r="F2692" s="3" t="str">
        <f t="shared" si="258"/>
        <v>201521017</v>
      </c>
      <c r="G2692">
        <f t="shared" si="253"/>
        <v>6.1475409836065609</v>
      </c>
      <c r="H2692">
        <v>0.28000000000000003</v>
      </c>
      <c r="I2692">
        <v>0.6</v>
      </c>
      <c r="J2692">
        <v>1038</v>
      </c>
      <c r="K2692">
        <v>1</v>
      </c>
    </row>
    <row r="2693" spans="1:11" x14ac:dyDescent="0.25">
      <c r="A2693" s="1">
        <v>42052.417361111111</v>
      </c>
      <c r="B2693" s="3">
        <f t="shared" si="254"/>
        <v>2015</v>
      </c>
      <c r="C2693" s="3">
        <f t="shared" si="255"/>
        <v>2</v>
      </c>
      <c r="D2693" s="3">
        <f t="shared" si="256"/>
        <v>10</v>
      </c>
      <c r="E2693" s="3">
        <f t="shared" si="257"/>
        <v>17</v>
      </c>
      <c r="F2693" s="3" t="str">
        <f t="shared" si="258"/>
        <v>201521017</v>
      </c>
      <c r="G2693">
        <f t="shared" si="253"/>
        <v>6.1598360655737743</v>
      </c>
      <c r="H2693">
        <v>0.28000000000000003</v>
      </c>
      <c r="I2693">
        <v>0.6</v>
      </c>
      <c r="J2693">
        <v>1038</v>
      </c>
      <c r="K2693">
        <v>1</v>
      </c>
    </row>
    <row r="2694" spans="1:11" x14ac:dyDescent="0.25">
      <c r="A2694" s="1">
        <v>42052.418055555558</v>
      </c>
      <c r="B2694" s="3">
        <f t="shared" si="254"/>
        <v>2015</v>
      </c>
      <c r="C2694" s="3">
        <f t="shared" si="255"/>
        <v>2</v>
      </c>
      <c r="D2694" s="3">
        <f t="shared" si="256"/>
        <v>10</v>
      </c>
      <c r="E2694" s="3">
        <f t="shared" si="257"/>
        <v>17</v>
      </c>
      <c r="F2694" s="3" t="str">
        <f t="shared" si="258"/>
        <v>201521017</v>
      </c>
      <c r="G2694">
        <f t="shared" si="253"/>
        <v>6.1721311475409877</v>
      </c>
      <c r="H2694">
        <v>0.28000000000000003</v>
      </c>
      <c r="I2694">
        <v>0.6</v>
      </c>
      <c r="J2694">
        <v>1038</v>
      </c>
      <c r="K2694">
        <v>1</v>
      </c>
    </row>
    <row r="2695" spans="1:11" x14ac:dyDescent="0.25">
      <c r="A2695" s="1">
        <v>42052.418749999997</v>
      </c>
      <c r="B2695" s="3">
        <f t="shared" si="254"/>
        <v>2015</v>
      </c>
      <c r="C2695" s="3">
        <f t="shared" si="255"/>
        <v>2</v>
      </c>
      <c r="D2695" s="3">
        <f t="shared" si="256"/>
        <v>10</v>
      </c>
      <c r="E2695" s="3">
        <f t="shared" si="257"/>
        <v>17</v>
      </c>
      <c r="F2695" s="3" t="str">
        <f t="shared" si="258"/>
        <v>201521017</v>
      </c>
      <c r="G2695">
        <f t="shared" si="253"/>
        <v>6.1844262295082011</v>
      </c>
      <c r="H2695">
        <v>0.28000000000000003</v>
      </c>
      <c r="I2695">
        <v>0.6</v>
      </c>
      <c r="J2695">
        <v>1038</v>
      </c>
      <c r="K2695">
        <v>1</v>
      </c>
    </row>
    <row r="2696" spans="1:11" x14ac:dyDescent="0.25">
      <c r="A2696" s="1">
        <v>42052.419444444444</v>
      </c>
      <c r="B2696" s="3">
        <f t="shared" si="254"/>
        <v>2015</v>
      </c>
      <c r="C2696" s="3">
        <f t="shared" si="255"/>
        <v>2</v>
      </c>
      <c r="D2696" s="3">
        <f t="shared" si="256"/>
        <v>10</v>
      </c>
      <c r="E2696" s="3">
        <f t="shared" si="257"/>
        <v>17</v>
      </c>
      <c r="F2696" s="3" t="str">
        <f t="shared" si="258"/>
        <v>201521017</v>
      </c>
      <c r="G2696">
        <f t="shared" si="253"/>
        <v>6.1967213114754145</v>
      </c>
      <c r="H2696">
        <v>0.28000000000000003</v>
      </c>
      <c r="I2696">
        <v>0.6</v>
      </c>
      <c r="J2696">
        <v>1038</v>
      </c>
      <c r="K2696">
        <v>1</v>
      </c>
    </row>
    <row r="2697" spans="1:11" x14ac:dyDescent="0.25">
      <c r="A2697" s="1">
        <v>42052.420138888891</v>
      </c>
      <c r="B2697" s="3">
        <f t="shared" si="254"/>
        <v>2015</v>
      </c>
      <c r="C2697" s="3">
        <f t="shared" si="255"/>
        <v>2</v>
      </c>
      <c r="D2697" s="3">
        <f t="shared" si="256"/>
        <v>10</v>
      </c>
      <c r="E2697" s="3">
        <f t="shared" si="257"/>
        <v>17</v>
      </c>
      <c r="F2697" s="3" t="str">
        <f t="shared" si="258"/>
        <v>201521017</v>
      </c>
      <c r="G2697">
        <f t="shared" si="253"/>
        <v>6.2090163934426279</v>
      </c>
      <c r="H2697">
        <v>0.28000000000000003</v>
      </c>
      <c r="I2697">
        <v>0.6</v>
      </c>
      <c r="J2697">
        <v>1038</v>
      </c>
      <c r="K2697">
        <v>1</v>
      </c>
    </row>
    <row r="2698" spans="1:11" x14ac:dyDescent="0.25">
      <c r="A2698" s="1">
        <v>42052.42083333333</v>
      </c>
      <c r="B2698" s="3">
        <f t="shared" si="254"/>
        <v>2015</v>
      </c>
      <c r="C2698" s="3">
        <f t="shared" si="255"/>
        <v>2</v>
      </c>
      <c r="D2698" s="3">
        <f t="shared" si="256"/>
        <v>10</v>
      </c>
      <c r="E2698" s="3">
        <f t="shared" si="257"/>
        <v>17</v>
      </c>
      <c r="F2698" s="3" t="str">
        <f t="shared" si="258"/>
        <v>201521017</v>
      </c>
      <c r="G2698">
        <f t="shared" si="253"/>
        <v>6.2213114754098413</v>
      </c>
      <c r="H2698">
        <v>0.28000000000000003</v>
      </c>
      <c r="I2698">
        <v>0.6</v>
      </c>
      <c r="J2698">
        <v>1038</v>
      </c>
      <c r="K2698">
        <v>1</v>
      </c>
    </row>
    <row r="2699" spans="1:11" x14ac:dyDescent="0.25">
      <c r="A2699" s="1">
        <v>42052.421527777777</v>
      </c>
      <c r="B2699" s="3">
        <f t="shared" si="254"/>
        <v>2015</v>
      </c>
      <c r="C2699" s="3">
        <f t="shared" si="255"/>
        <v>2</v>
      </c>
      <c r="D2699" s="3">
        <f t="shared" si="256"/>
        <v>10</v>
      </c>
      <c r="E2699" s="3">
        <f t="shared" si="257"/>
        <v>17</v>
      </c>
      <c r="F2699" s="3" t="str">
        <f t="shared" si="258"/>
        <v>201521017</v>
      </c>
      <c r="G2699">
        <f t="shared" si="253"/>
        <v>6.2336065573770547</v>
      </c>
      <c r="H2699">
        <v>0.28000000000000003</v>
      </c>
      <c r="I2699">
        <v>0.6</v>
      </c>
      <c r="J2699">
        <v>1038</v>
      </c>
      <c r="K2699">
        <v>1</v>
      </c>
    </row>
    <row r="2700" spans="1:11" x14ac:dyDescent="0.25">
      <c r="A2700" s="1">
        <v>42052.422222222223</v>
      </c>
      <c r="B2700" s="3">
        <f t="shared" si="254"/>
        <v>2015</v>
      </c>
      <c r="C2700" s="3">
        <f t="shared" si="255"/>
        <v>2</v>
      </c>
      <c r="D2700" s="3">
        <f t="shared" si="256"/>
        <v>10</v>
      </c>
      <c r="E2700" s="3">
        <f t="shared" si="257"/>
        <v>17</v>
      </c>
      <c r="F2700" s="3" t="str">
        <f t="shared" si="258"/>
        <v>201521017</v>
      </c>
      <c r="G2700">
        <f t="shared" si="253"/>
        <v>6.2459016393442681</v>
      </c>
      <c r="H2700">
        <v>0.28000000000000003</v>
      </c>
      <c r="I2700">
        <v>0.6</v>
      </c>
      <c r="J2700">
        <v>1038</v>
      </c>
      <c r="K2700">
        <v>1</v>
      </c>
    </row>
    <row r="2701" spans="1:11" x14ac:dyDescent="0.25">
      <c r="A2701" s="1">
        <v>42052.42291666667</v>
      </c>
      <c r="B2701" s="3">
        <f t="shared" si="254"/>
        <v>2015</v>
      </c>
      <c r="C2701" s="3">
        <f t="shared" si="255"/>
        <v>2</v>
      </c>
      <c r="D2701" s="3">
        <f t="shared" si="256"/>
        <v>10</v>
      </c>
      <c r="E2701" s="3">
        <f t="shared" si="257"/>
        <v>17</v>
      </c>
      <c r="F2701" s="3" t="str">
        <f t="shared" si="258"/>
        <v>201521017</v>
      </c>
      <c r="G2701">
        <f t="shared" si="253"/>
        <v>6.2581967213114815</v>
      </c>
      <c r="H2701">
        <v>0.28000000000000003</v>
      </c>
      <c r="I2701">
        <v>0.6</v>
      </c>
      <c r="J2701">
        <v>1038</v>
      </c>
      <c r="K2701">
        <v>1</v>
      </c>
    </row>
    <row r="2702" spans="1:11" x14ac:dyDescent="0.25">
      <c r="A2702" s="1">
        <v>42052.423611111109</v>
      </c>
      <c r="B2702" s="3">
        <f t="shared" si="254"/>
        <v>2015</v>
      </c>
      <c r="C2702" s="3">
        <f t="shared" si="255"/>
        <v>2</v>
      </c>
      <c r="D2702" s="3">
        <f t="shared" si="256"/>
        <v>10</v>
      </c>
      <c r="E2702" s="3">
        <f t="shared" si="257"/>
        <v>17</v>
      </c>
      <c r="F2702" s="3" t="str">
        <f t="shared" si="258"/>
        <v>201521017</v>
      </c>
      <c r="G2702">
        <f t="shared" si="253"/>
        <v>6.2704918032786949</v>
      </c>
      <c r="H2702">
        <v>0.28000000000000003</v>
      </c>
      <c r="I2702">
        <v>0.6</v>
      </c>
      <c r="J2702">
        <v>1038</v>
      </c>
      <c r="K2702">
        <v>1</v>
      </c>
    </row>
    <row r="2703" spans="1:11" x14ac:dyDescent="0.25">
      <c r="A2703" s="1">
        <v>42052.424305555556</v>
      </c>
      <c r="B2703" s="3">
        <f t="shared" si="254"/>
        <v>2015</v>
      </c>
      <c r="C2703" s="3">
        <f t="shared" si="255"/>
        <v>2</v>
      </c>
      <c r="D2703" s="3">
        <f t="shared" si="256"/>
        <v>10</v>
      </c>
      <c r="E2703" s="3">
        <f t="shared" si="257"/>
        <v>17</v>
      </c>
      <c r="F2703" s="3" t="str">
        <f t="shared" si="258"/>
        <v>201521017</v>
      </c>
      <c r="G2703">
        <f t="shared" si="253"/>
        <v>6.2827868852459083</v>
      </c>
      <c r="H2703">
        <v>0.28000000000000003</v>
      </c>
      <c r="I2703">
        <v>0.6</v>
      </c>
      <c r="J2703">
        <v>1038</v>
      </c>
      <c r="K2703">
        <v>1</v>
      </c>
    </row>
    <row r="2704" spans="1:11" x14ac:dyDescent="0.25">
      <c r="A2704" s="1">
        <v>42052.425000000003</v>
      </c>
      <c r="B2704" s="3">
        <f t="shared" si="254"/>
        <v>2015</v>
      </c>
      <c r="C2704" s="3">
        <f t="shared" si="255"/>
        <v>2</v>
      </c>
      <c r="D2704" s="3">
        <f t="shared" si="256"/>
        <v>10</v>
      </c>
      <c r="E2704" s="3">
        <f t="shared" si="257"/>
        <v>17</v>
      </c>
      <c r="F2704" s="3" t="str">
        <f t="shared" si="258"/>
        <v>201521017</v>
      </c>
      <c r="G2704">
        <f t="shared" si="253"/>
        <v>6.2950819672131217</v>
      </c>
      <c r="H2704">
        <v>0.28000000000000003</v>
      </c>
      <c r="I2704">
        <v>0.6</v>
      </c>
      <c r="J2704">
        <v>1038</v>
      </c>
      <c r="K2704">
        <v>1</v>
      </c>
    </row>
    <row r="2705" spans="1:11" x14ac:dyDescent="0.25">
      <c r="A2705" s="1">
        <v>42052.425694444442</v>
      </c>
      <c r="B2705" s="3">
        <f t="shared" si="254"/>
        <v>2015</v>
      </c>
      <c r="C2705" s="3">
        <f t="shared" si="255"/>
        <v>2</v>
      </c>
      <c r="D2705" s="3">
        <f t="shared" si="256"/>
        <v>10</v>
      </c>
      <c r="E2705" s="3">
        <f t="shared" si="257"/>
        <v>17</v>
      </c>
      <c r="F2705" s="3" t="str">
        <f t="shared" si="258"/>
        <v>201521017</v>
      </c>
      <c r="G2705">
        <f t="shared" si="253"/>
        <v>6.3073770491803351</v>
      </c>
      <c r="H2705">
        <v>0.28000000000000003</v>
      </c>
      <c r="I2705">
        <v>0.6</v>
      </c>
      <c r="J2705">
        <v>1038</v>
      </c>
      <c r="K2705">
        <v>1</v>
      </c>
    </row>
    <row r="2706" spans="1:11" x14ac:dyDescent="0.25">
      <c r="A2706" s="1">
        <v>42052.426388888889</v>
      </c>
      <c r="B2706" s="3">
        <f t="shared" si="254"/>
        <v>2015</v>
      </c>
      <c r="C2706" s="3">
        <f t="shared" si="255"/>
        <v>2</v>
      </c>
      <c r="D2706" s="3">
        <f t="shared" si="256"/>
        <v>10</v>
      </c>
      <c r="E2706" s="3">
        <f t="shared" si="257"/>
        <v>17</v>
      </c>
      <c r="F2706" s="3" t="str">
        <f t="shared" si="258"/>
        <v>201521017</v>
      </c>
      <c r="G2706">
        <f t="shared" si="253"/>
        <v>6.3196721311475486</v>
      </c>
      <c r="H2706">
        <v>0.28000000000000003</v>
      </c>
      <c r="I2706">
        <v>0.6</v>
      </c>
      <c r="J2706">
        <v>1038</v>
      </c>
      <c r="K2706">
        <v>1</v>
      </c>
    </row>
    <row r="2707" spans="1:11" x14ac:dyDescent="0.25">
      <c r="A2707" s="1">
        <v>42052.427083333336</v>
      </c>
      <c r="B2707" s="3">
        <f t="shared" si="254"/>
        <v>2015</v>
      </c>
      <c r="C2707" s="3">
        <f t="shared" si="255"/>
        <v>2</v>
      </c>
      <c r="D2707" s="3">
        <f t="shared" si="256"/>
        <v>10</v>
      </c>
      <c r="E2707" s="3">
        <f t="shared" si="257"/>
        <v>17</v>
      </c>
      <c r="F2707" s="3" t="str">
        <f t="shared" si="258"/>
        <v>201521017</v>
      </c>
      <c r="G2707">
        <f t="shared" si="253"/>
        <v>6.331967213114762</v>
      </c>
      <c r="H2707">
        <v>0.28000000000000003</v>
      </c>
      <c r="I2707">
        <v>0.6</v>
      </c>
      <c r="J2707">
        <v>1038</v>
      </c>
      <c r="K2707">
        <v>1</v>
      </c>
    </row>
    <row r="2708" spans="1:11" x14ac:dyDescent="0.25">
      <c r="A2708" s="1">
        <v>42052.427777777775</v>
      </c>
      <c r="B2708" s="3">
        <f t="shared" si="254"/>
        <v>2015</v>
      </c>
      <c r="C2708" s="3">
        <f t="shared" si="255"/>
        <v>2</v>
      </c>
      <c r="D2708" s="3">
        <f t="shared" si="256"/>
        <v>10</v>
      </c>
      <c r="E2708" s="3">
        <f t="shared" si="257"/>
        <v>17</v>
      </c>
      <c r="F2708" s="3" t="str">
        <f t="shared" si="258"/>
        <v>201521017</v>
      </c>
      <c r="G2708">
        <f t="shared" si="253"/>
        <v>6.3442622950819754</v>
      </c>
      <c r="H2708">
        <v>0.28000000000000003</v>
      </c>
      <c r="I2708">
        <v>0.6</v>
      </c>
      <c r="J2708">
        <v>1038</v>
      </c>
      <c r="K2708">
        <v>1</v>
      </c>
    </row>
    <row r="2709" spans="1:11" x14ac:dyDescent="0.25">
      <c r="A2709" s="1">
        <v>42052.428472222222</v>
      </c>
      <c r="B2709" s="3">
        <f t="shared" si="254"/>
        <v>2015</v>
      </c>
      <c r="C2709" s="3">
        <f t="shared" si="255"/>
        <v>2</v>
      </c>
      <c r="D2709" s="3">
        <f t="shared" si="256"/>
        <v>10</v>
      </c>
      <c r="E2709" s="3">
        <f t="shared" si="257"/>
        <v>17</v>
      </c>
      <c r="F2709" s="3" t="str">
        <f t="shared" si="258"/>
        <v>201521017</v>
      </c>
      <c r="G2709">
        <f t="shared" si="253"/>
        <v>6.3565573770491888</v>
      </c>
      <c r="H2709">
        <v>0.28000000000000003</v>
      </c>
      <c r="I2709">
        <v>0.6</v>
      </c>
      <c r="J2709">
        <v>1038</v>
      </c>
      <c r="K2709">
        <v>1</v>
      </c>
    </row>
    <row r="2710" spans="1:11" x14ac:dyDescent="0.25">
      <c r="A2710" s="1">
        <v>42052.429166666669</v>
      </c>
      <c r="B2710" s="3">
        <f t="shared" si="254"/>
        <v>2015</v>
      </c>
      <c r="C2710" s="3">
        <f t="shared" si="255"/>
        <v>2</v>
      </c>
      <c r="D2710" s="3">
        <f t="shared" si="256"/>
        <v>10</v>
      </c>
      <c r="E2710" s="3">
        <f t="shared" si="257"/>
        <v>17</v>
      </c>
      <c r="F2710" s="3" t="str">
        <f t="shared" si="258"/>
        <v>201521017</v>
      </c>
      <c r="G2710">
        <f t="shared" si="253"/>
        <v>6.3688524590164022</v>
      </c>
      <c r="H2710">
        <v>0.28000000000000003</v>
      </c>
      <c r="I2710">
        <v>0.6</v>
      </c>
      <c r="J2710">
        <v>1038</v>
      </c>
      <c r="K2710">
        <v>1</v>
      </c>
    </row>
    <row r="2711" spans="1:11" x14ac:dyDescent="0.25">
      <c r="A2711" s="1">
        <v>42052.429861111108</v>
      </c>
      <c r="B2711" s="3">
        <f t="shared" si="254"/>
        <v>2015</v>
      </c>
      <c r="C2711" s="3">
        <f t="shared" si="255"/>
        <v>2</v>
      </c>
      <c r="D2711" s="3">
        <f t="shared" si="256"/>
        <v>10</v>
      </c>
      <c r="E2711" s="3">
        <f t="shared" si="257"/>
        <v>17</v>
      </c>
      <c r="F2711" s="3" t="str">
        <f t="shared" si="258"/>
        <v>201521017</v>
      </c>
      <c r="G2711">
        <f t="shared" si="253"/>
        <v>6.3811475409836156</v>
      </c>
      <c r="H2711">
        <v>0.28000000000000003</v>
      </c>
      <c r="I2711">
        <v>0.6</v>
      </c>
      <c r="J2711">
        <v>1038</v>
      </c>
      <c r="K2711">
        <v>1</v>
      </c>
    </row>
    <row r="2712" spans="1:11" x14ac:dyDescent="0.25">
      <c r="A2712" s="1">
        <v>42052.430555555555</v>
      </c>
      <c r="B2712" s="3">
        <f t="shared" si="254"/>
        <v>2015</v>
      </c>
      <c r="C2712" s="3">
        <f t="shared" si="255"/>
        <v>2</v>
      </c>
      <c r="D2712" s="3">
        <f t="shared" si="256"/>
        <v>10</v>
      </c>
      <c r="E2712" s="3">
        <f t="shared" si="257"/>
        <v>17</v>
      </c>
      <c r="F2712" s="3" t="str">
        <f t="shared" si="258"/>
        <v>201521017</v>
      </c>
      <c r="G2712">
        <f t="shared" si="253"/>
        <v>6.393442622950829</v>
      </c>
      <c r="H2712">
        <v>0.28000000000000003</v>
      </c>
      <c r="I2712">
        <v>0.6</v>
      </c>
      <c r="J2712">
        <v>1038</v>
      </c>
      <c r="K2712">
        <v>1</v>
      </c>
    </row>
    <row r="2713" spans="1:11" x14ac:dyDescent="0.25">
      <c r="A2713" s="1">
        <v>42052.431250000001</v>
      </c>
      <c r="B2713" s="3">
        <f t="shared" si="254"/>
        <v>2015</v>
      </c>
      <c r="C2713" s="3">
        <f t="shared" si="255"/>
        <v>2</v>
      </c>
      <c r="D2713" s="3">
        <f t="shared" si="256"/>
        <v>10</v>
      </c>
      <c r="E2713" s="3">
        <f t="shared" si="257"/>
        <v>17</v>
      </c>
      <c r="F2713" s="3" t="str">
        <f t="shared" si="258"/>
        <v>201521017</v>
      </c>
      <c r="G2713">
        <f t="shared" si="253"/>
        <v>6.4057377049180424</v>
      </c>
      <c r="H2713">
        <v>0.28000000000000003</v>
      </c>
      <c r="I2713">
        <v>0.6</v>
      </c>
      <c r="J2713">
        <v>1038</v>
      </c>
      <c r="K2713">
        <v>1</v>
      </c>
    </row>
    <row r="2714" spans="1:11" x14ac:dyDescent="0.25">
      <c r="A2714" s="1">
        <v>42052.431944444441</v>
      </c>
      <c r="B2714" s="3">
        <f t="shared" si="254"/>
        <v>2015</v>
      </c>
      <c r="C2714" s="3">
        <f t="shared" si="255"/>
        <v>2</v>
      </c>
      <c r="D2714" s="3">
        <f t="shared" si="256"/>
        <v>10</v>
      </c>
      <c r="E2714" s="3">
        <f t="shared" si="257"/>
        <v>17</v>
      </c>
      <c r="F2714" s="3" t="str">
        <f t="shared" si="258"/>
        <v>201521017</v>
      </c>
      <c r="G2714">
        <f t="shared" si="253"/>
        <v>6.4180327868852558</v>
      </c>
      <c r="H2714">
        <v>0.28000000000000003</v>
      </c>
      <c r="I2714">
        <v>0.6</v>
      </c>
      <c r="J2714">
        <v>1038</v>
      </c>
      <c r="K2714">
        <v>1</v>
      </c>
    </row>
    <row r="2715" spans="1:11" x14ac:dyDescent="0.25">
      <c r="A2715" s="1">
        <v>42052.432638888888</v>
      </c>
      <c r="B2715" s="3">
        <f t="shared" si="254"/>
        <v>2015</v>
      </c>
      <c r="C2715" s="3">
        <f t="shared" si="255"/>
        <v>2</v>
      </c>
      <c r="D2715" s="3">
        <f t="shared" si="256"/>
        <v>10</v>
      </c>
      <c r="E2715" s="3">
        <f t="shared" si="257"/>
        <v>17</v>
      </c>
      <c r="F2715" s="3" t="str">
        <f t="shared" si="258"/>
        <v>201521017</v>
      </c>
      <c r="G2715">
        <f t="shared" si="253"/>
        <v>6.4303278688524692</v>
      </c>
      <c r="H2715">
        <v>0.28000000000000003</v>
      </c>
      <c r="I2715">
        <v>0.6</v>
      </c>
      <c r="J2715">
        <v>1038</v>
      </c>
      <c r="K2715">
        <v>1</v>
      </c>
    </row>
    <row r="2716" spans="1:11" x14ac:dyDescent="0.25">
      <c r="A2716" s="1">
        <v>42052.433333333334</v>
      </c>
      <c r="B2716" s="3">
        <f t="shared" si="254"/>
        <v>2015</v>
      </c>
      <c r="C2716" s="3">
        <f t="shared" si="255"/>
        <v>2</v>
      </c>
      <c r="D2716" s="3">
        <f t="shared" si="256"/>
        <v>10</v>
      </c>
      <c r="E2716" s="3">
        <f t="shared" si="257"/>
        <v>17</v>
      </c>
      <c r="F2716" s="3" t="str">
        <f t="shared" si="258"/>
        <v>201521017</v>
      </c>
      <c r="G2716">
        <f t="shared" si="253"/>
        <v>6.4426229508196826</v>
      </c>
      <c r="H2716">
        <v>0.28000000000000003</v>
      </c>
      <c r="I2716">
        <v>0.6</v>
      </c>
      <c r="J2716">
        <v>1038</v>
      </c>
      <c r="K2716">
        <v>1</v>
      </c>
    </row>
    <row r="2717" spans="1:11" x14ac:dyDescent="0.25">
      <c r="A2717" s="1">
        <v>42052.434027777781</v>
      </c>
      <c r="B2717" s="3">
        <f t="shared" si="254"/>
        <v>2015</v>
      </c>
      <c r="C2717" s="3">
        <f t="shared" si="255"/>
        <v>2</v>
      </c>
      <c r="D2717" s="3">
        <f t="shared" si="256"/>
        <v>10</v>
      </c>
      <c r="E2717" s="3">
        <f t="shared" si="257"/>
        <v>17</v>
      </c>
      <c r="F2717" s="3" t="str">
        <f t="shared" si="258"/>
        <v>201521017</v>
      </c>
      <c r="G2717">
        <f t="shared" si="253"/>
        <v>6.454918032786896</v>
      </c>
      <c r="H2717">
        <v>0.28000000000000003</v>
      </c>
      <c r="I2717">
        <v>0.6</v>
      </c>
      <c r="J2717">
        <v>1038</v>
      </c>
      <c r="K2717">
        <v>1</v>
      </c>
    </row>
    <row r="2718" spans="1:11" x14ac:dyDescent="0.25">
      <c r="A2718" s="1">
        <v>42052.43472222222</v>
      </c>
      <c r="B2718" s="3">
        <f t="shared" si="254"/>
        <v>2015</v>
      </c>
      <c r="C2718" s="3">
        <f t="shared" si="255"/>
        <v>2</v>
      </c>
      <c r="D2718" s="3">
        <f t="shared" si="256"/>
        <v>10</v>
      </c>
      <c r="E2718" s="3">
        <f t="shared" si="257"/>
        <v>17</v>
      </c>
      <c r="F2718" s="3" t="str">
        <f t="shared" si="258"/>
        <v>201521017</v>
      </c>
      <c r="G2718">
        <f t="shared" si="253"/>
        <v>6.4672131147541094</v>
      </c>
      <c r="H2718">
        <v>0.28000000000000003</v>
      </c>
      <c r="I2718">
        <v>0.6</v>
      </c>
      <c r="J2718">
        <v>1038</v>
      </c>
      <c r="K2718">
        <v>1</v>
      </c>
    </row>
    <row r="2719" spans="1:11" x14ac:dyDescent="0.25">
      <c r="A2719" s="1">
        <v>42052.435416666667</v>
      </c>
      <c r="B2719" s="3">
        <f t="shared" si="254"/>
        <v>2015</v>
      </c>
      <c r="C2719" s="3">
        <f t="shared" si="255"/>
        <v>2</v>
      </c>
      <c r="D2719" s="3">
        <f t="shared" si="256"/>
        <v>10</v>
      </c>
      <c r="E2719" s="3">
        <f t="shared" si="257"/>
        <v>17</v>
      </c>
      <c r="F2719" s="3" t="str">
        <f t="shared" si="258"/>
        <v>201521017</v>
      </c>
      <c r="G2719">
        <f t="shared" si="253"/>
        <v>6.4795081967213228</v>
      </c>
      <c r="H2719">
        <v>0.28000000000000003</v>
      </c>
      <c r="I2719">
        <v>0.6</v>
      </c>
      <c r="J2719">
        <v>1038</v>
      </c>
      <c r="K2719">
        <v>1</v>
      </c>
    </row>
    <row r="2720" spans="1:11" x14ac:dyDescent="0.25">
      <c r="A2720" s="1">
        <v>42052.436111111114</v>
      </c>
      <c r="B2720" s="3">
        <f t="shared" si="254"/>
        <v>2015</v>
      </c>
      <c r="C2720" s="3">
        <f t="shared" si="255"/>
        <v>2</v>
      </c>
      <c r="D2720" s="3">
        <f t="shared" si="256"/>
        <v>10</v>
      </c>
      <c r="E2720" s="3">
        <f t="shared" si="257"/>
        <v>17</v>
      </c>
      <c r="F2720" s="3" t="str">
        <f t="shared" si="258"/>
        <v>201521017</v>
      </c>
      <c r="G2720">
        <f t="shared" si="253"/>
        <v>6.4918032786885362</v>
      </c>
      <c r="H2720">
        <v>0.28000000000000003</v>
      </c>
      <c r="I2720">
        <v>0.6</v>
      </c>
      <c r="J2720">
        <v>1038</v>
      </c>
      <c r="K2720">
        <v>1</v>
      </c>
    </row>
    <row r="2721" spans="1:11" x14ac:dyDescent="0.25">
      <c r="A2721" s="1">
        <v>42052.436805555553</v>
      </c>
      <c r="B2721" s="3">
        <f t="shared" si="254"/>
        <v>2015</v>
      </c>
      <c r="C2721" s="3">
        <f t="shared" si="255"/>
        <v>2</v>
      </c>
      <c r="D2721" s="3">
        <f t="shared" si="256"/>
        <v>10</v>
      </c>
      <c r="E2721" s="3">
        <f t="shared" si="257"/>
        <v>17</v>
      </c>
      <c r="F2721" s="3" t="str">
        <f t="shared" si="258"/>
        <v>201521017</v>
      </c>
      <c r="G2721">
        <f t="shared" si="253"/>
        <v>6.5040983606557496</v>
      </c>
      <c r="H2721">
        <v>0.28000000000000003</v>
      </c>
      <c r="I2721">
        <v>0.6</v>
      </c>
      <c r="J2721">
        <v>1038</v>
      </c>
      <c r="K2721">
        <v>1</v>
      </c>
    </row>
    <row r="2722" spans="1:11" x14ac:dyDescent="0.25">
      <c r="A2722" s="1">
        <v>42052.4375</v>
      </c>
      <c r="B2722" s="3">
        <f t="shared" si="254"/>
        <v>2015</v>
      </c>
      <c r="C2722" s="3">
        <f t="shared" si="255"/>
        <v>2</v>
      </c>
      <c r="D2722" s="3">
        <f t="shared" si="256"/>
        <v>10</v>
      </c>
      <c r="E2722" s="3">
        <f t="shared" si="257"/>
        <v>17</v>
      </c>
      <c r="F2722" s="3" t="str">
        <f t="shared" si="258"/>
        <v>201521017</v>
      </c>
      <c r="G2722">
        <f t="shared" si="253"/>
        <v>6.5163934426229631</v>
      </c>
      <c r="H2722">
        <v>0.28000000000000003</v>
      </c>
      <c r="I2722">
        <v>0.6</v>
      </c>
      <c r="J2722">
        <v>1038</v>
      </c>
      <c r="K2722">
        <v>1</v>
      </c>
    </row>
    <row r="2723" spans="1:11" x14ac:dyDescent="0.25">
      <c r="A2723" s="1">
        <v>42052.438194444447</v>
      </c>
      <c r="B2723" s="3">
        <f t="shared" si="254"/>
        <v>2015</v>
      </c>
      <c r="C2723" s="3">
        <f t="shared" si="255"/>
        <v>2</v>
      </c>
      <c r="D2723" s="3">
        <f t="shared" si="256"/>
        <v>10</v>
      </c>
      <c r="E2723" s="3">
        <f t="shared" si="257"/>
        <v>17</v>
      </c>
      <c r="F2723" s="3" t="str">
        <f t="shared" si="258"/>
        <v>201521017</v>
      </c>
      <c r="G2723">
        <f t="shared" si="253"/>
        <v>6.5286885245901765</v>
      </c>
      <c r="H2723">
        <v>0.28000000000000003</v>
      </c>
      <c r="I2723">
        <v>0.6</v>
      </c>
      <c r="J2723">
        <v>1038</v>
      </c>
      <c r="K2723">
        <v>1</v>
      </c>
    </row>
    <row r="2724" spans="1:11" x14ac:dyDescent="0.25">
      <c r="A2724" s="1">
        <v>42052.438888888886</v>
      </c>
      <c r="B2724" s="3">
        <f t="shared" si="254"/>
        <v>2015</v>
      </c>
      <c r="C2724" s="3">
        <f t="shared" si="255"/>
        <v>2</v>
      </c>
      <c r="D2724" s="3">
        <f t="shared" si="256"/>
        <v>10</v>
      </c>
      <c r="E2724" s="3">
        <f t="shared" si="257"/>
        <v>17</v>
      </c>
      <c r="F2724" s="3" t="str">
        <f t="shared" si="258"/>
        <v>201521017</v>
      </c>
      <c r="G2724">
        <f t="shared" si="253"/>
        <v>6.5409836065573899</v>
      </c>
      <c r="H2724">
        <v>0.28000000000000003</v>
      </c>
      <c r="I2724">
        <v>0.6</v>
      </c>
      <c r="J2724">
        <v>1038</v>
      </c>
      <c r="K2724">
        <v>1</v>
      </c>
    </row>
    <row r="2725" spans="1:11" x14ac:dyDescent="0.25">
      <c r="A2725" s="1">
        <v>42052.439583333333</v>
      </c>
      <c r="B2725" s="3">
        <f t="shared" si="254"/>
        <v>2015</v>
      </c>
      <c r="C2725" s="3">
        <f t="shared" si="255"/>
        <v>2</v>
      </c>
      <c r="D2725" s="3">
        <f t="shared" si="256"/>
        <v>10</v>
      </c>
      <c r="E2725" s="3">
        <f t="shared" si="257"/>
        <v>17</v>
      </c>
      <c r="F2725" s="3" t="str">
        <f t="shared" si="258"/>
        <v>201521017</v>
      </c>
      <c r="G2725">
        <f t="shared" si="253"/>
        <v>6.5532786885246033</v>
      </c>
      <c r="H2725">
        <v>0.28000000000000003</v>
      </c>
      <c r="I2725">
        <v>0.6</v>
      </c>
      <c r="J2725">
        <v>1038</v>
      </c>
      <c r="K2725">
        <v>1</v>
      </c>
    </row>
    <row r="2726" spans="1:11" x14ac:dyDescent="0.25">
      <c r="A2726" s="1">
        <v>42052.44027777778</v>
      </c>
      <c r="B2726" s="3">
        <f t="shared" si="254"/>
        <v>2015</v>
      </c>
      <c r="C2726" s="3">
        <f t="shared" si="255"/>
        <v>2</v>
      </c>
      <c r="D2726" s="3">
        <f t="shared" si="256"/>
        <v>10</v>
      </c>
      <c r="E2726" s="3">
        <f t="shared" si="257"/>
        <v>17</v>
      </c>
      <c r="F2726" s="3" t="str">
        <f t="shared" si="258"/>
        <v>201521017</v>
      </c>
      <c r="G2726">
        <f t="shared" si="253"/>
        <v>6.5655737704918167</v>
      </c>
      <c r="H2726">
        <v>0.28000000000000003</v>
      </c>
      <c r="I2726">
        <v>0.6</v>
      </c>
      <c r="J2726">
        <v>1038</v>
      </c>
      <c r="K2726">
        <v>1</v>
      </c>
    </row>
    <row r="2727" spans="1:11" x14ac:dyDescent="0.25">
      <c r="A2727" s="1">
        <v>42052.440972222219</v>
      </c>
      <c r="B2727" s="3">
        <f t="shared" si="254"/>
        <v>2015</v>
      </c>
      <c r="C2727" s="3">
        <f t="shared" si="255"/>
        <v>2</v>
      </c>
      <c r="D2727" s="3">
        <f t="shared" si="256"/>
        <v>10</v>
      </c>
      <c r="E2727" s="3">
        <f t="shared" si="257"/>
        <v>17</v>
      </c>
      <c r="F2727" s="3" t="str">
        <f t="shared" si="258"/>
        <v>201521017</v>
      </c>
      <c r="G2727">
        <f t="shared" si="253"/>
        <v>6.5778688524590301</v>
      </c>
      <c r="H2727">
        <v>0.28000000000000003</v>
      </c>
      <c r="I2727">
        <v>0.6</v>
      </c>
      <c r="J2727">
        <v>1038</v>
      </c>
      <c r="K2727">
        <v>1</v>
      </c>
    </row>
    <row r="2728" spans="1:11" x14ac:dyDescent="0.25">
      <c r="A2728" s="1">
        <v>42052.441666666666</v>
      </c>
      <c r="B2728" s="3">
        <f t="shared" si="254"/>
        <v>2015</v>
      </c>
      <c r="C2728" s="3">
        <f t="shared" si="255"/>
        <v>2</v>
      </c>
      <c r="D2728" s="3">
        <f t="shared" si="256"/>
        <v>10</v>
      </c>
      <c r="E2728" s="3">
        <f t="shared" si="257"/>
        <v>17</v>
      </c>
      <c r="F2728" s="3" t="str">
        <f t="shared" si="258"/>
        <v>201521017</v>
      </c>
      <c r="G2728">
        <f t="shared" si="253"/>
        <v>6.5901639344262435</v>
      </c>
      <c r="H2728">
        <v>0.28000000000000003</v>
      </c>
      <c r="I2728">
        <v>0.6</v>
      </c>
      <c r="J2728">
        <v>1038</v>
      </c>
      <c r="K2728">
        <v>1</v>
      </c>
    </row>
    <row r="2729" spans="1:11" x14ac:dyDescent="0.25">
      <c r="A2729" s="1">
        <v>42052.442361111112</v>
      </c>
      <c r="B2729" s="3">
        <f t="shared" si="254"/>
        <v>2015</v>
      </c>
      <c r="C2729" s="3">
        <f t="shared" si="255"/>
        <v>2</v>
      </c>
      <c r="D2729" s="3">
        <f t="shared" si="256"/>
        <v>10</v>
      </c>
      <c r="E2729" s="3">
        <f t="shared" si="257"/>
        <v>17</v>
      </c>
      <c r="F2729" s="3" t="str">
        <f t="shared" si="258"/>
        <v>201521017</v>
      </c>
      <c r="G2729">
        <f t="shared" si="253"/>
        <v>6.6024590163934569</v>
      </c>
      <c r="H2729">
        <v>0.28000000000000003</v>
      </c>
      <c r="I2729">
        <v>0.6</v>
      </c>
      <c r="J2729">
        <v>1038</v>
      </c>
      <c r="K2729">
        <v>1</v>
      </c>
    </row>
    <row r="2730" spans="1:11" x14ac:dyDescent="0.25">
      <c r="A2730" s="1">
        <v>42052.443055555559</v>
      </c>
      <c r="B2730" s="3">
        <f t="shared" si="254"/>
        <v>2015</v>
      </c>
      <c r="C2730" s="3">
        <f t="shared" si="255"/>
        <v>2</v>
      </c>
      <c r="D2730" s="3">
        <f t="shared" si="256"/>
        <v>10</v>
      </c>
      <c r="E2730" s="3">
        <f t="shared" si="257"/>
        <v>17</v>
      </c>
      <c r="F2730" s="3" t="str">
        <f t="shared" si="258"/>
        <v>201521017</v>
      </c>
      <c r="G2730">
        <f t="shared" si="253"/>
        <v>6.6147540983606703</v>
      </c>
      <c r="H2730">
        <v>0.28000000000000003</v>
      </c>
      <c r="I2730">
        <v>0.6</v>
      </c>
      <c r="J2730">
        <v>1038</v>
      </c>
      <c r="K2730">
        <v>1</v>
      </c>
    </row>
    <row r="2731" spans="1:11" x14ac:dyDescent="0.25">
      <c r="A2731" s="1">
        <v>42052.443749999999</v>
      </c>
      <c r="B2731" s="3">
        <f t="shared" si="254"/>
        <v>2015</v>
      </c>
      <c r="C2731" s="3">
        <f t="shared" si="255"/>
        <v>2</v>
      </c>
      <c r="D2731" s="3">
        <f t="shared" si="256"/>
        <v>10</v>
      </c>
      <c r="E2731" s="3">
        <f t="shared" si="257"/>
        <v>17</v>
      </c>
      <c r="F2731" s="3" t="str">
        <f t="shared" si="258"/>
        <v>201521017</v>
      </c>
      <c r="G2731">
        <f t="shared" si="253"/>
        <v>6.6270491803278837</v>
      </c>
      <c r="H2731">
        <v>0.28000000000000003</v>
      </c>
      <c r="I2731">
        <v>0.6</v>
      </c>
      <c r="J2731">
        <v>1038</v>
      </c>
      <c r="K2731">
        <v>1</v>
      </c>
    </row>
    <row r="2732" spans="1:11" x14ac:dyDescent="0.25">
      <c r="A2732" s="1">
        <v>42052.444444444445</v>
      </c>
      <c r="B2732" s="3">
        <f t="shared" si="254"/>
        <v>2015</v>
      </c>
      <c r="C2732" s="3">
        <f t="shared" si="255"/>
        <v>2</v>
      </c>
      <c r="D2732" s="3">
        <f t="shared" si="256"/>
        <v>10</v>
      </c>
      <c r="E2732" s="3">
        <f t="shared" si="257"/>
        <v>17</v>
      </c>
      <c r="F2732" s="3" t="str">
        <f t="shared" si="258"/>
        <v>201521017</v>
      </c>
      <c r="G2732">
        <f t="shared" si="253"/>
        <v>6.6393442622950971</v>
      </c>
      <c r="H2732">
        <v>0.28000000000000003</v>
      </c>
      <c r="I2732">
        <v>0.6</v>
      </c>
      <c r="J2732">
        <v>1038</v>
      </c>
      <c r="K2732">
        <v>1</v>
      </c>
    </row>
    <row r="2733" spans="1:11" x14ac:dyDescent="0.25">
      <c r="A2733" s="1">
        <v>42052.445138888892</v>
      </c>
      <c r="B2733" s="3">
        <f t="shared" si="254"/>
        <v>2015</v>
      </c>
      <c r="C2733" s="3">
        <f t="shared" si="255"/>
        <v>2</v>
      </c>
      <c r="D2733" s="3">
        <f t="shared" si="256"/>
        <v>10</v>
      </c>
      <c r="E2733" s="3">
        <f t="shared" si="257"/>
        <v>17</v>
      </c>
      <c r="F2733" s="3" t="str">
        <f t="shared" si="258"/>
        <v>201521017</v>
      </c>
      <c r="G2733">
        <f t="shared" si="253"/>
        <v>6.6516393442623105</v>
      </c>
      <c r="H2733">
        <v>0.28000000000000003</v>
      </c>
      <c r="I2733">
        <v>0.6</v>
      </c>
      <c r="J2733">
        <v>1038</v>
      </c>
      <c r="K2733">
        <v>1</v>
      </c>
    </row>
    <row r="2734" spans="1:11" x14ac:dyDescent="0.25">
      <c r="A2734" s="1">
        <v>42052.445833333331</v>
      </c>
      <c r="B2734" s="3">
        <f t="shared" si="254"/>
        <v>2015</v>
      </c>
      <c r="C2734" s="3">
        <f t="shared" si="255"/>
        <v>2</v>
      </c>
      <c r="D2734" s="3">
        <f t="shared" si="256"/>
        <v>10</v>
      </c>
      <c r="E2734" s="3">
        <f t="shared" si="257"/>
        <v>17</v>
      </c>
      <c r="F2734" s="3" t="str">
        <f t="shared" si="258"/>
        <v>201521017</v>
      </c>
      <c r="G2734">
        <f t="shared" si="253"/>
        <v>6.6639344262295239</v>
      </c>
      <c r="H2734">
        <v>0.28000000000000003</v>
      </c>
      <c r="I2734">
        <v>0.6</v>
      </c>
      <c r="J2734">
        <v>1038</v>
      </c>
      <c r="K2734">
        <v>1</v>
      </c>
    </row>
    <row r="2735" spans="1:11" x14ac:dyDescent="0.25">
      <c r="A2735" s="1">
        <v>42052.446527777778</v>
      </c>
      <c r="B2735" s="3">
        <f t="shared" si="254"/>
        <v>2015</v>
      </c>
      <c r="C2735" s="3">
        <f t="shared" si="255"/>
        <v>2</v>
      </c>
      <c r="D2735" s="3">
        <f t="shared" si="256"/>
        <v>10</v>
      </c>
      <c r="E2735" s="3">
        <f t="shared" si="257"/>
        <v>17</v>
      </c>
      <c r="F2735" s="3" t="str">
        <f t="shared" si="258"/>
        <v>201521017</v>
      </c>
      <c r="G2735">
        <f t="shared" si="253"/>
        <v>6.6762295081967373</v>
      </c>
      <c r="H2735">
        <v>0.28000000000000003</v>
      </c>
      <c r="I2735">
        <v>0.6</v>
      </c>
      <c r="J2735">
        <v>1038</v>
      </c>
      <c r="K2735">
        <v>1</v>
      </c>
    </row>
    <row r="2736" spans="1:11" x14ac:dyDescent="0.25">
      <c r="A2736" s="1">
        <v>42052.447222222225</v>
      </c>
      <c r="B2736" s="3">
        <f t="shared" si="254"/>
        <v>2015</v>
      </c>
      <c r="C2736" s="3">
        <f t="shared" si="255"/>
        <v>2</v>
      </c>
      <c r="D2736" s="3">
        <f t="shared" si="256"/>
        <v>10</v>
      </c>
      <c r="E2736" s="3">
        <f t="shared" si="257"/>
        <v>17</v>
      </c>
      <c r="F2736" s="3" t="str">
        <f t="shared" si="258"/>
        <v>201521017</v>
      </c>
      <c r="G2736">
        <f t="shared" si="253"/>
        <v>6.6885245901639507</v>
      </c>
      <c r="H2736">
        <v>0.28000000000000003</v>
      </c>
      <c r="I2736">
        <v>0.6</v>
      </c>
      <c r="J2736">
        <v>1038</v>
      </c>
      <c r="K2736">
        <v>1</v>
      </c>
    </row>
    <row r="2737" spans="1:11" x14ac:dyDescent="0.25">
      <c r="A2737" s="1">
        <v>42052.447916666664</v>
      </c>
      <c r="B2737" s="3">
        <f t="shared" si="254"/>
        <v>2015</v>
      </c>
      <c r="C2737" s="3">
        <f t="shared" si="255"/>
        <v>2</v>
      </c>
      <c r="D2737" s="3">
        <f t="shared" si="256"/>
        <v>10</v>
      </c>
      <c r="E2737" s="3">
        <f t="shared" si="257"/>
        <v>17</v>
      </c>
      <c r="F2737" s="3" t="str">
        <f t="shared" si="258"/>
        <v>201521017</v>
      </c>
      <c r="G2737">
        <f t="shared" si="253"/>
        <v>6.7008196721311641</v>
      </c>
      <c r="H2737">
        <v>0.28000000000000003</v>
      </c>
      <c r="I2737">
        <v>0.6</v>
      </c>
      <c r="J2737">
        <v>1038</v>
      </c>
      <c r="K2737">
        <v>1</v>
      </c>
    </row>
    <row r="2738" spans="1:11" x14ac:dyDescent="0.25">
      <c r="A2738" s="1">
        <v>42052.448611111111</v>
      </c>
      <c r="B2738" s="3">
        <f t="shared" si="254"/>
        <v>2015</v>
      </c>
      <c r="C2738" s="3">
        <f t="shared" si="255"/>
        <v>2</v>
      </c>
      <c r="D2738" s="3">
        <f t="shared" si="256"/>
        <v>10</v>
      </c>
      <c r="E2738" s="3">
        <f t="shared" si="257"/>
        <v>17</v>
      </c>
      <c r="F2738" s="3" t="str">
        <f t="shared" si="258"/>
        <v>201521017</v>
      </c>
      <c r="G2738">
        <f t="shared" si="253"/>
        <v>6.7131147540983775</v>
      </c>
      <c r="H2738">
        <v>0.28000000000000003</v>
      </c>
      <c r="I2738">
        <v>0.6</v>
      </c>
      <c r="J2738">
        <v>1038</v>
      </c>
      <c r="K2738">
        <v>1</v>
      </c>
    </row>
    <row r="2739" spans="1:11" x14ac:dyDescent="0.25">
      <c r="A2739" s="1">
        <v>42052.449305555558</v>
      </c>
      <c r="B2739" s="3">
        <f t="shared" si="254"/>
        <v>2015</v>
      </c>
      <c r="C2739" s="3">
        <f t="shared" si="255"/>
        <v>2</v>
      </c>
      <c r="D2739" s="3">
        <f t="shared" si="256"/>
        <v>10</v>
      </c>
      <c r="E2739" s="3">
        <f t="shared" si="257"/>
        <v>17</v>
      </c>
      <c r="F2739" s="3" t="str">
        <f t="shared" si="258"/>
        <v>201521017</v>
      </c>
      <c r="G2739">
        <f t="shared" si="253"/>
        <v>6.725409836065591</v>
      </c>
      <c r="H2739">
        <v>0.28000000000000003</v>
      </c>
      <c r="I2739">
        <v>0.6</v>
      </c>
      <c r="J2739">
        <v>1038</v>
      </c>
      <c r="K2739">
        <v>1</v>
      </c>
    </row>
    <row r="2740" spans="1:11" x14ac:dyDescent="0.25">
      <c r="A2740" s="1">
        <v>42052.45</v>
      </c>
      <c r="B2740" s="3">
        <f t="shared" si="254"/>
        <v>2015</v>
      </c>
      <c r="C2740" s="3">
        <f t="shared" si="255"/>
        <v>2</v>
      </c>
      <c r="D2740" s="3">
        <f t="shared" si="256"/>
        <v>10</v>
      </c>
      <c r="E2740" s="3">
        <f t="shared" si="257"/>
        <v>17</v>
      </c>
      <c r="F2740" s="3" t="str">
        <f t="shared" si="258"/>
        <v>201521017</v>
      </c>
      <c r="G2740">
        <f t="shared" si="253"/>
        <v>6.7377049180328044</v>
      </c>
      <c r="H2740">
        <v>0.28000000000000003</v>
      </c>
      <c r="I2740">
        <v>0.6</v>
      </c>
      <c r="J2740">
        <v>1038</v>
      </c>
      <c r="K2740">
        <v>1</v>
      </c>
    </row>
    <row r="2741" spans="1:11" x14ac:dyDescent="0.25">
      <c r="A2741" s="1">
        <v>42052.450694444444</v>
      </c>
      <c r="B2741" s="3">
        <f t="shared" si="254"/>
        <v>2015</v>
      </c>
      <c r="C2741" s="3">
        <f t="shared" si="255"/>
        <v>2</v>
      </c>
      <c r="D2741" s="3">
        <f t="shared" si="256"/>
        <v>10</v>
      </c>
      <c r="E2741" s="3">
        <f t="shared" si="257"/>
        <v>17</v>
      </c>
      <c r="F2741" s="3" t="str">
        <f t="shared" si="258"/>
        <v>201521017</v>
      </c>
      <c r="G2741">
        <f t="shared" si="253"/>
        <v>6.7500000000000178</v>
      </c>
      <c r="H2741">
        <v>0.28000000000000003</v>
      </c>
      <c r="I2741">
        <v>0.6</v>
      </c>
      <c r="J2741">
        <v>1038</v>
      </c>
      <c r="K2741">
        <v>1</v>
      </c>
    </row>
    <row r="2742" spans="1:11" x14ac:dyDescent="0.25">
      <c r="A2742" s="1">
        <v>42052.451388888891</v>
      </c>
      <c r="B2742" s="3">
        <f t="shared" si="254"/>
        <v>2015</v>
      </c>
      <c r="C2742" s="3">
        <f t="shared" si="255"/>
        <v>2</v>
      </c>
      <c r="D2742" s="3">
        <f t="shared" si="256"/>
        <v>10</v>
      </c>
      <c r="E2742" s="3">
        <f t="shared" si="257"/>
        <v>17</v>
      </c>
      <c r="F2742" s="3" t="str">
        <f t="shared" si="258"/>
        <v>201521017</v>
      </c>
      <c r="G2742">
        <f t="shared" si="253"/>
        <v>6.7622950819672312</v>
      </c>
      <c r="H2742">
        <v>0.28000000000000003</v>
      </c>
      <c r="I2742">
        <v>0.6</v>
      </c>
      <c r="J2742">
        <v>1038</v>
      </c>
      <c r="K2742">
        <v>1</v>
      </c>
    </row>
    <row r="2743" spans="1:11" x14ac:dyDescent="0.25">
      <c r="A2743" s="1">
        <v>42052.45208333333</v>
      </c>
      <c r="B2743" s="3">
        <f t="shared" si="254"/>
        <v>2015</v>
      </c>
      <c r="C2743" s="3">
        <f t="shared" si="255"/>
        <v>2</v>
      </c>
      <c r="D2743" s="3">
        <f t="shared" si="256"/>
        <v>10</v>
      </c>
      <c r="E2743" s="3">
        <f t="shared" si="257"/>
        <v>17</v>
      </c>
      <c r="F2743" s="3" t="str">
        <f t="shared" si="258"/>
        <v>201521017</v>
      </c>
      <c r="G2743">
        <f t="shared" si="253"/>
        <v>6.7745901639344446</v>
      </c>
      <c r="H2743">
        <v>0.28000000000000003</v>
      </c>
      <c r="I2743">
        <v>0.6</v>
      </c>
      <c r="J2743">
        <v>1038</v>
      </c>
      <c r="K2743">
        <v>1</v>
      </c>
    </row>
    <row r="2744" spans="1:11" x14ac:dyDescent="0.25">
      <c r="A2744" s="1">
        <v>42052.452777777777</v>
      </c>
      <c r="B2744" s="3">
        <f t="shared" si="254"/>
        <v>2015</v>
      </c>
      <c r="C2744" s="3">
        <f t="shared" si="255"/>
        <v>2</v>
      </c>
      <c r="D2744" s="3">
        <f t="shared" si="256"/>
        <v>10</v>
      </c>
      <c r="E2744" s="3">
        <f t="shared" si="257"/>
        <v>17</v>
      </c>
      <c r="F2744" s="3" t="str">
        <f t="shared" si="258"/>
        <v>201521017</v>
      </c>
      <c r="G2744">
        <f t="shared" si="253"/>
        <v>6.786885245901658</v>
      </c>
      <c r="H2744">
        <v>0.28000000000000003</v>
      </c>
      <c r="I2744">
        <v>0.6</v>
      </c>
      <c r="J2744">
        <v>1038</v>
      </c>
      <c r="K2744">
        <v>1</v>
      </c>
    </row>
    <row r="2745" spans="1:11" x14ac:dyDescent="0.25">
      <c r="A2745" s="1">
        <v>42052.453472222223</v>
      </c>
      <c r="B2745" s="3">
        <f t="shared" si="254"/>
        <v>2015</v>
      </c>
      <c r="C2745" s="3">
        <f t="shared" si="255"/>
        <v>2</v>
      </c>
      <c r="D2745" s="3">
        <f t="shared" si="256"/>
        <v>10</v>
      </c>
      <c r="E2745" s="3">
        <f t="shared" si="257"/>
        <v>17</v>
      </c>
      <c r="F2745" s="3" t="str">
        <f t="shared" si="258"/>
        <v>201521017</v>
      </c>
      <c r="G2745">
        <f t="shared" si="253"/>
        <v>6.7991803278688714</v>
      </c>
      <c r="H2745">
        <v>0.28000000000000003</v>
      </c>
      <c r="I2745">
        <v>0.6</v>
      </c>
      <c r="J2745">
        <v>1038</v>
      </c>
      <c r="K2745">
        <v>1</v>
      </c>
    </row>
    <row r="2746" spans="1:11" x14ac:dyDescent="0.25">
      <c r="A2746" s="1">
        <v>42052.45416666667</v>
      </c>
      <c r="B2746" s="3">
        <f t="shared" si="254"/>
        <v>2015</v>
      </c>
      <c r="C2746" s="3">
        <f t="shared" si="255"/>
        <v>2</v>
      </c>
      <c r="D2746" s="3">
        <f t="shared" si="256"/>
        <v>10</v>
      </c>
      <c r="E2746" s="3">
        <f t="shared" si="257"/>
        <v>17</v>
      </c>
      <c r="F2746" s="3" t="str">
        <f t="shared" si="258"/>
        <v>201521017</v>
      </c>
      <c r="G2746">
        <f t="shared" ref="G2746:G2809" si="259">G2745+3/244</f>
        <v>6.8114754098360848</v>
      </c>
      <c r="H2746">
        <v>0.28000000000000003</v>
      </c>
      <c r="I2746">
        <v>0.6</v>
      </c>
      <c r="J2746">
        <v>1038</v>
      </c>
      <c r="K2746">
        <v>1</v>
      </c>
    </row>
    <row r="2747" spans="1:11" x14ac:dyDescent="0.25">
      <c r="A2747" s="1">
        <v>42052.454861111109</v>
      </c>
      <c r="B2747" s="3">
        <f t="shared" si="254"/>
        <v>2015</v>
      </c>
      <c r="C2747" s="3">
        <f t="shared" si="255"/>
        <v>2</v>
      </c>
      <c r="D2747" s="3">
        <f t="shared" si="256"/>
        <v>10</v>
      </c>
      <c r="E2747" s="3">
        <f t="shared" si="257"/>
        <v>17</v>
      </c>
      <c r="F2747" s="3" t="str">
        <f t="shared" si="258"/>
        <v>201521017</v>
      </c>
      <c r="G2747">
        <f t="shared" si="259"/>
        <v>6.8237704918032982</v>
      </c>
      <c r="H2747">
        <v>0.28000000000000003</v>
      </c>
      <c r="I2747">
        <v>0.6</v>
      </c>
      <c r="J2747">
        <v>1038</v>
      </c>
      <c r="K2747">
        <v>1</v>
      </c>
    </row>
    <row r="2748" spans="1:11" x14ac:dyDescent="0.25">
      <c r="A2748" s="1">
        <v>42052.455555555556</v>
      </c>
      <c r="B2748" s="3">
        <f t="shared" si="254"/>
        <v>2015</v>
      </c>
      <c r="C2748" s="3">
        <f t="shared" si="255"/>
        <v>2</v>
      </c>
      <c r="D2748" s="3">
        <f t="shared" si="256"/>
        <v>10</v>
      </c>
      <c r="E2748" s="3">
        <f t="shared" si="257"/>
        <v>17</v>
      </c>
      <c r="F2748" s="3" t="str">
        <f t="shared" si="258"/>
        <v>201521017</v>
      </c>
      <c r="G2748">
        <f t="shared" si="259"/>
        <v>6.8360655737705116</v>
      </c>
      <c r="H2748">
        <v>0.28000000000000003</v>
      </c>
      <c r="I2748">
        <v>0.6</v>
      </c>
      <c r="J2748">
        <v>1038</v>
      </c>
      <c r="K2748">
        <v>1</v>
      </c>
    </row>
    <row r="2749" spans="1:11" x14ac:dyDescent="0.25">
      <c r="A2749" s="1">
        <v>42052.456250000003</v>
      </c>
      <c r="B2749" s="3">
        <f t="shared" si="254"/>
        <v>2015</v>
      </c>
      <c r="C2749" s="3">
        <f t="shared" si="255"/>
        <v>2</v>
      </c>
      <c r="D2749" s="3">
        <f t="shared" si="256"/>
        <v>10</v>
      </c>
      <c r="E2749" s="3">
        <f t="shared" si="257"/>
        <v>17</v>
      </c>
      <c r="F2749" s="3" t="str">
        <f t="shared" si="258"/>
        <v>201521017</v>
      </c>
      <c r="G2749">
        <f t="shared" si="259"/>
        <v>6.848360655737725</v>
      </c>
      <c r="H2749">
        <v>0.28000000000000003</v>
      </c>
      <c r="I2749">
        <v>0.6</v>
      </c>
      <c r="J2749">
        <v>1038</v>
      </c>
      <c r="K2749">
        <v>1</v>
      </c>
    </row>
    <row r="2750" spans="1:11" x14ac:dyDescent="0.25">
      <c r="A2750" s="1">
        <v>42052.456944444442</v>
      </c>
      <c r="B2750" s="3">
        <f t="shared" si="254"/>
        <v>2015</v>
      </c>
      <c r="C2750" s="3">
        <f t="shared" si="255"/>
        <v>2</v>
      </c>
      <c r="D2750" s="3">
        <f t="shared" si="256"/>
        <v>10</v>
      </c>
      <c r="E2750" s="3">
        <f t="shared" si="257"/>
        <v>17</v>
      </c>
      <c r="F2750" s="3" t="str">
        <f t="shared" si="258"/>
        <v>201521017</v>
      </c>
      <c r="G2750">
        <f t="shared" si="259"/>
        <v>6.8606557377049384</v>
      </c>
      <c r="H2750">
        <v>0.28000000000000003</v>
      </c>
      <c r="I2750">
        <v>0.6</v>
      </c>
      <c r="J2750">
        <v>1038</v>
      </c>
      <c r="K2750">
        <v>1</v>
      </c>
    </row>
    <row r="2751" spans="1:11" x14ac:dyDescent="0.25">
      <c r="A2751" s="1">
        <v>42052.457638888889</v>
      </c>
      <c r="B2751" s="3">
        <f t="shared" si="254"/>
        <v>2015</v>
      </c>
      <c r="C2751" s="3">
        <f t="shared" si="255"/>
        <v>2</v>
      </c>
      <c r="D2751" s="3">
        <f t="shared" si="256"/>
        <v>10</v>
      </c>
      <c r="E2751" s="3">
        <f t="shared" si="257"/>
        <v>17</v>
      </c>
      <c r="F2751" s="3" t="str">
        <f t="shared" si="258"/>
        <v>201521017</v>
      </c>
      <c r="G2751">
        <f t="shared" si="259"/>
        <v>6.8729508196721518</v>
      </c>
      <c r="H2751">
        <v>0.28000000000000003</v>
      </c>
      <c r="I2751">
        <v>0.6</v>
      </c>
      <c r="J2751">
        <v>1038</v>
      </c>
      <c r="K2751">
        <v>1</v>
      </c>
    </row>
    <row r="2752" spans="1:11" x14ac:dyDescent="0.25">
      <c r="A2752" s="1">
        <v>42052.458333333336</v>
      </c>
      <c r="B2752" s="3">
        <f t="shared" si="254"/>
        <v>2015</v>
      </c>
      <c r="C2752" s="3">
        <f t="shared" si="255"/>
        <v>2</v>
      </c>
      <c r="D2752" s="3">
        <f t="shared" si="256"/>
        <v>11</v>
      </c>
      <c r="E2752" s="3">
        <f t="shared" si="257"/>
        <v>17</v>
      </c>
      <c r="F2752" s="3" t="str">
        <f t="shared" si="258"/>
        <v>201521117</v>
      </c>
      <c r="G2752">
        <f t="shared" si="259"/>
        <v>6.8852459016393652</v>
      </c>
      <c r="H2752">
        <v>0.28000000000000003</v>
      </c>
      <c r="I2752">
        <v>0.6</v>
      </c>
      <c r="J2752">
        <v>1038</v>
      </c>
      <c r="K2752">
        <v>1</v>
      </c>
    </row>
    <row r="2753" spans="1:11" x14ac:dyDescent="0.25">
      <c r="A2753" s="1">
        <v>42052.459027777775</v>
      </c>
      <c r="B2753" s="3">
        <f t="shared" si="254"/>
        <v>2015</v>
      </c>
      <c r="C2753" s="3">
        <f t="shared" si="255"/>
        <v>2</v>
      </c>
      <c r="D2753" s="3">
        <f t="shared" si="256"/>
        <v>11</v>
      </c>
      <c r="E2753" s="3">
        <f t="shared" si="257"/>
        <v>17</v>
      </c>
      <c r="F2753" s="3" t="str">
        <f t="shared" si="258"/>
        <v>201521117</v>
      </c>
      <c r="G2753">
        <f t="shared" si="259"/>
        <v>6.8975409836065786</v>
      </c>
      <c r="H2753">
        <v>0.28000000000000003</v>
      </c>
      <c r="I2753">
        <v>0.6</v>
      </c>
      <c r="J2753">
        <v>1038</v>
      </c>
      <c r="K2753">
        <v>1</v>
      </c>
    </row>
    <row r="2754" spans="1:11" x14ac:dyDescent="0.25">
      <c r="A2754" s="1">
        <v>42052.459722222222</v>
      </c>
      <c r="B2754" s="3">
        <f t="shared" si="254"/>
        <v>2015</v>
      </c>
      <c r="C2754" s="3">
        <f t="shared" si="255"/>
        <v>2</v>
      </c>
      <c r="D2754" s="3">
        <f t="shared" si="256"/>
        <v>11</v>
      </c>
      <c r="E2754" s="3">
        <f t="shared" si="257"/>
        <v>17</v>
      </c>
      <c r="F2754" s="3" t="str">
        <f t="shared" si="258"/>
        <v>201521117</v>
      </c>
      <c r="G2754">
        <f t="shared" si="259"/>
        <v>6.909836065573792</v>
      </c>
      <c r="H2754">
        <v>0.28000000000000003</v>
      </c>
      <c r="I2754">
        <v>0.6</v>
      </c>
      <c r="J2754">
        <v>1038</v>
      </c>
      <c r="K2754">
        <v>1</v>
      </c>
    </row>
    <row r="2755" spans="1:11" x14ac:dyDescent="0.25">
      <c r="A2755" s="1">
        <v>42052.460416666669</v>
      </c>
      <c r="B2755" s="3">
        <f t="shared" ref="B2755:B2818" si="260">YEAR(A2755)</f>
        <v>2015</v>
      </c>
      <c r="C2755" s="3">
        <f t="shared" ref="C2755:C2818" si="261">MONTH(A2755)</f>
        <v>2</v>
      </c>
      <c r="D2755" s="3">
        <f t="shared" ref="D2755:D2818" si="262">HOUR(A2755)</f>
        <v>11</v>
      </c>
      <c r="E2755" s="3">
        <f t="shared" ref="E2755:E2818" si="263">DAY(A2755)</f>
        <v>17</v>
      </c>
      <c r="F2755" s="3" t="str">
        <f t="shared" ref="F2755:F2818" si="264">B2755&amp;C2755&amp;D2755&amp;E2755</f>
        <v>201521117</v>
      </c>
      <c r="G2755">
        <f t="shared" si="259"/>
        <v>6.9221311475410054</v>
      </c>
      <c r="H2755">
        <v>0.28000000000000003</v>
      </c>
      <c r="I2755">
        <v>0.6</v>
      </c>
      <c r="J2755">
        <v>1038</v>
      </c>
      <c r="K2755">
        <v>1</v>
      </c>
    </row>
    <row r="2756" spans="1:11" x14ac:dyDescent="0.25">
      <c r="A2756" s="1">
        <v>42052.461111111108</v>
      </c>
      <c r="B2756" s="3">
        <f t="shared" si="260"/>
        <v>2015</v>
      </c>
      <c r="C2756" s="3">
        <f t="shared" si="261"/>
        <v>2</v>
      </c>
      <c r="D2756" s="3">
        <f t="shared" si="262"/>
        <v>11</v>
      </c>
      <c r="E2756" s="3">
        <f t="shared" si="263"/>
        <v>17</v>
      </c>
      <c r="F2756" s="3" t="str">
        <f t="shared" si="264"/>
        <v>201521117</v>
      </c>
      <c r="G2756">
        <f t="shared" si="259"/>
        <v>6.9344262295082189</v>
      </c>
      <c r="H2756">
        <v>0.28000000000000003</v>
      </c>
      <c r="I2756">
        <v>0.6</v>
      </c>
      <c r="J2756">
        <v>1038</v>
      </c>
      <c r="K2756">
        <v>1</v>
      </c>
    </row>
    <row r="2757" spans="1:11" x14ac:dyDescent="0.25">
      <c r="A2757" s="1">
        <v>42052.461805555555</v>
      </c>
      <c r="B2757" s="3">
        <f t="shared" si="260"/>
        <v>2015</v>
      </c>
      <c r="C2757" s="3">
        <f t="shared" si="261"/>
        <v>2</v>
      </c>
      <c r="D2757" s="3">
        <f t="shared" si="262"/>
        <v>11</v>
      </c>
      <c r="E2757" s="3">
        <f t="shared" si="263"/>
        <v>17</v>
      </c>
      <c r="F2757" s="3" t="str">
        <f t="shared" si="264"/>
        <v>201521117</v>
      </c>
      <c r="G2757">
        <f t="shared" si="259"/>
        <v>6.9467213114754323</v>
      </c>
      <c r="H2757">
        <v>0.28000000000000003</v>
      </c>
      <c r="I2757">
        <v>0.6</v>
      </c>
      <c r="J2757">
        <v>1038</v>
      </c>
      <c r="K2757">
        <v>1</v>
      </c>
    </row>
    <row r="2758" spans="1:11" x14ac:dyDescent="0.25">
      <c r="A2758" s="1">
        <v>42052.462500000001</v>
      </c>
      <c r="B2758" s="3">
        <f t="shared" si="260"/>
        <v>2015</v>
      </c>
      <c r="C2758" s="3">
        <f t="shared" si="261"/>
        <v>2</v>
      </c>
      <c r="D2758" s="3">
        <f t="shared" si="262"/>
        <v>11</v>
      </c>
      <c r="E2758" s="3">
        <f t="shared" si="263"/>
        <v>17</v>
      </c>
      <c r="F2758" s="3" t="str">
        <f t="shared" si="264"/>
        <v>201521117</v>
      </c>
      <c r="G2758">
        <f t="shared" si="259"/>
        <v>6.9590163934426457</v>
      </c>
      <c r="H2758">
        <v>0.28000000000000003</v>
      </c>
      <c r="I2758">
        <v>0.6</v>
      </c>
      <c r="J2758">
        <v>1038</v>
      </c>
      <c r="K2758">
        <v>1</v>
      </c>
    </row>
    <row r="2759" spans="1:11" x14ac:dyDescent="0.25">
      <c r="A2759" s="1">
        <v>42052.463194444441</v>
      </c>
      <c r="B2759" s="3">
        <f t="shared" si="260"/>
        <v>2015</v>
      </c>
      <c r="C2759" s="3">
        <f t="shared" si="261"/>
        <v>2</v>
      </c>
      <c r="D2759" s="3">
        <f t="shared" si="262"/>
        <v>11</v>
      </c>
      <c r="E2759" s="3">
        <f t="shared" si="263"/>
        <v>17</v>
      </c>
      <c r="F2759" s="3" t="str">
        <f t="shared" si="264"/>
        <v>201521117</v>
      </c>
      <c r="G2759">
        <f t="shared" si="259"/>
        <v>6.9713114754098591</v>
      </c>
      <c r="H2759">
        <v>0.28000000000000003</v>
      </c>
      <c r="I2759">
        <v>0.6</v>
      </c>
      <c r="J2759">
        <v>1038</v>
      </c>
      <c r="K2759">
        <v>1</v>
      </c>
    </row>
    <row r="2760" spans="1:11" x14ac:dyDescent="0.25">
      <c r="A2760" s="1">
        <v>42052.463888888888</v>
      </c>
      <c r="B2760" s="3">
        <f t="shared" si="260"/>
        <v>2015</v>
      </c>
      <c r="C2760" s="3">
        <f t="shared" si="261"/>
        <v>2</v>
      </c>
      <c r="D2760" s="3">
        <f t="shared" si="262"/>
        <v>11</v>
      </c>
      <c r="E2760" s="3">
        <f t="shared" si="263"/>
        <v>17</v>
      </c>
      <c r="F2760" s="3" t="str">
        <f t="shared" si="264"/>
        <v>201521117</v>
      </c>
      <c r="G2760">
        <f t="shared" si="259"/>
        <v>6.9836065573770725</v>
      </c>
      <c r="H2760">
        <v>0.28000000000000003</v>
      </c>
      <c r="I2760">
        <v>0.6</v>
      </c>
      <c r="J2760">
        <v>1038</v>
      </c>
      <c r="K2760">
        <v>1</v>
      </c>
    </row>
    <row r="2761" spans="1:11" x14ac:dyDescent="0.25">
      <c r="A2761" s="1">
        <v>42052.464583333334</v>
      </c>
      <c r="B2761" s="3">
        <f t="shared" si="260"/>
        <v>2015</v>
      </c>
      <c r="C2761" s="3">
        <f t="shared" si="261"/>
        <v>2</v>
      </c>
      <c r="D2761" s="3">
        <f t="shared" si="262"/>
        <v>11</v>
      </c>
      <c r="E2761" s="3">
        <f t="shared" si="263"/>
        <v>17</v>
      </c>
      <c r="F2761" s="3" t="str">
        <f t="shared" si="264"/>
        <v>201521117</v>
      </c>
      <c r="G2761">
        <f t="shared" si="259"/>
        <v>6.9959016393442859</v>
      </c>
      <c r="H2761">
        <v>0.28000000000000003</v>
      </c>
      <c r="I2761">
        <v>0.6</v>
      </c>
      <c r="J2761">
        <v>1038</v>
      </c>
      <c r="K2761">
        <v>1</v>
      </c>
    </row>
    <row r="2762" spans="1:11" x14ac:dyDescent="0.25">
      <c r="A2762" s="1">
        <v>42052.465277777781</v>
      </c>
      <c r="B2762" s="3">
        <f t="shared" si="260"/>
        <v>2015</v>
      </c>
      <c r="C2762" s="3">
        <f t="shared" si="261"/>
        <v>2</v>
      </c>
      <c r="D2762" s="3">
        <f t="shared" si="262"/>
        <v>11</v>
      </c>
      <c r="E2762" s="3">
        <f t="shared" si="263"/>
        <v>17</v>
      </c>
      <c r="F2762" s="3" t="str">
        <f t="shared" si="264"/>
        <v>201521117</v>
      </c>
      <c r="G2762">
        <f t="shared" si="259"/>
        <v>7.0081967213114993</v>
      </c>
      <c r="H2762">
        <v>0.28000000000000003</v>
      </c>
      <c r="I2762">
        <v>0.6</v>
      </c>
      <c r="J2762">
        <v>1038</v>
      </c>
      <c r="K2762">
        <v>1</v>
      </c>
    </row>
    <row r="2763" spans="1:11" x14ac:dyDescent="0.25">
      <c r="A2763" s="1">
        <v>42052.46597222222</v>
      </c>
      <c r="B2763" s="3">
        <f t="shared" si="260"/>
        <v>2015</v>
      </c>
      <c r="C2763" s="3">
        <f t="shared" si="261"/>
        <v>2</v>
      </c>
      <c r="D2763" s="3">
        <f t="shared" si="262"/>
        <v>11</v>
      </c>
      <c r="E2763" s="3">
        <f t="shared" si="263"/>
        <v>17</v>
      </c>
      <c r="F2763" s="3" t="str">
        <f t="shared" si="264"/>
        <v>201521117</v>
      </c>
      <c r="G2763">
        <f t="shared" si="259"/>
        <v>7.0204918032787127</v>
      </c>
      <c r="H2763">
        <v>0.28000000000000003</v>
      </c>
      <c r="I2763">
        <v>0.6</v>
      </c>
      <c r="J2763">
        <v>1038</v>
      </c>
      <c r="K2763">
        <v>1</v>
      </c>
    </row>
    <row r="2764" spans="1:11" x14ac:dyDescent="0.25">
      <c r="A2764" s="1">
        <v>42052.466666666667</v>
      </c>
      <c r="B2764" s="3">
        <f t="shared" si="260"/>
        <v>2015</v>
      </c>
      <c r="C2764" s="3">
        <f t="shared" si="261"/>
        <v>2</v>
      </c>
      <c r="D2764" s="3">
        <f t="shared" si="262"/>
        <v>11</v>
      </c>
      <c r="E2764" s="3">
        <f t="shared" si="263"/>
        <v>17</v>
      </c>
      <c r="F2764" s="3" t="str">
        <f t="shared" si="264"/>
        <v>201521117</v>
      </c>
      <c r="G2764">
        <f t="shared" si="259"/>
        <v>7.0327868852459261</v>
      </c>
      <c r="H2764">
        <v>0.28000000000000003</v>
      </c>
      <c r="I2764">
        <v>0.6</v>
      </c>
      <c r="J2764">
        <v>1038</v>
      </c>
      <c r="K2764">
        <v>1</v>
      </c>
    </row>
    <row r="2765" spans="1:11" x14ac:dyDescent="0.25">
      <c r="A2765" s="1">
        <v>42052.467361111114</v>
      </c>
      <c r="B2765" s="3">
        <f t="shared" si="260"/>
        <v>2015</v>
      </c>
      <c r="C2765" s="3">
        <f t="shared" si="261"/>
        <v>2</v>
      </c>
      <c r="D2765" s="3">
        <f t="shared" si="262"/>
        <v>11</v>
      </c>
      <c r="E2765" s="3">
        <f t="shared" si="263"/>
        <v>17</v>
      </c>
      <c r="F2765" s="3" t="str">
        <f t="shared" si="264"/>
        <v>201521117</v>
      </c>
      <c r="G2765">
        <f t="shared" si="259"/>
        <v>7.0450819672131395</v>
      </c>
      <c r="H2765">
        <v>0.28000000000000003</v>
      </c>
      <c r="I2765">
        <v>0.6</v>
      </c>
      <c r="J2765">
        <v>1038</v>
      </c>
      <c r="K2765">
        <v>1</v>
      </c>
    </row>
    <row r="2766" spans="1:11" x14ac:dyDescent="0.25">
      <c r="A2766" s="1">
        <v>42052.468055555553</v>
      </c>
      <c r="B2766" s="3">
        <f t="shared" si="260"/>
        <v>2015</v>
      </c>
      <c r="C2766" s="3">
        <f t="shared" si="261"/>
        <v>2</v>
      </c>
      <c r="D2766" s="3">
        <f t="shared" si="262"/>
        <v>11</v>
      </c>
      <c r="E2766" s="3">
        <f t="shared" si="263"/>
        <v>17</v>
      </c>
      <c r="F2766" s="3" t="str">
        <f t="shared" si="264"/>
        <v>201521117</v>
      </c>
      <c r="G2766">
        <f t="shared" si="259"/>
        <v>7.0573770491803529</v>
      </c>
      <c r="H2766">
        <v>0.28000000000000003</v>
      </c>
      <c r="I2766">
        <v>0.6</v>
      </c>
      <c r="J2766">
        <v>1038</v>
      </c>
      <c r="K2766">
        <v>1</v>
      </c>
    </row>
    <row r="2767" spans="1:11" x14ac:dyDescent="0.25">
      <c r="A2767" s="1">
        <v>42052.46875</v>
      </c>
      <c r="B2767" s="3">
        <f t="shared" si="260"/>
        <v>2015</v>
      </c>
      <c r="C2767" s="3">
        <f t="shared" si="261"/>
        <v>2</v>
      </c>
      <c r="D2767" s="3">
        <f t="shared" si="262"/>
        <v>11</v>
      </c>
      <c r="E2767" s="3">
        <f t="shared" si="263"/>
        <v>17</v>
      </c>
      <c r="F2767" s="3" t="str">
        <f t="shared" si="264"/>
        <v>201521117</v>
      </c>
      <c r="G2767">
        <f t="shared" si="259"/>
        <v>7.0696721311475663</v>
      </c>
      <c r="H2767">
        <v>0.28000000000000003</v>
      </c>
      <c r="I2767">
        <v>0.6</v>
      </c>
      <c r="J2767">
        <v>1038</v>
      </c>
      <c r="K2767">
        <v>1</v>
      </c>
    </row>
    <row r="2768" spans="1:11" x14ac:dyDescent="0.25">
      <c r="A2768" s="1">
        <v>42052.469444444447</v>
      </c>
      <c r="B2768" s="3">
        <f t="shared" si="260"/>
        <v>2015</v>
      </c>
      <c r="C2768" s="3">
        <f t="shared" si="261"/>
        <v>2</v>
      </c>
      <c r="D2768" s="3">
        <f t="shared" si="262"/>
        <v>11</v>
      </c>
      <c r="E2768" s="3">
        <f t="shared" si="263"/>
        <v>17</v>
      </c>
      <c r="F2768" s="3" t="str">
        <f t="shared" si="264"/>
        <v>201521117</v>
      </c>
      <c r="G2768">
        <f t="shared" si="259"/>
        <v>7.0819672131147797</v>
      </c>
      <c r="H2768">
        <v>0.28000000000000003</v>
      </c>
      <c r="I2768">
        <v>0.6</v>
      </c>
      <c r="J2768">
        <v>1038</v>
      </c>
      <c r="K2768">
        <v>1</v>
      </c>
    </row>
    <row r="2769" spans="1:11" x14ac:dyDescent="0.25">
      <c r="A2769" s="1">
        <v>42052.470138888886</v>
      </c>
      <c r="B2769" s="3">
        <f t="shared" si="260"/>
        <v>2015</v>
      </c>
      <c r="C2769" s="3">
        <f t="shared" si="261"/>
        <v>2</v>
      </c>
      <c r="D2769" s="3">
        <f t="shared" si="262"/>
        <v>11</v>
      </c>
      <c r="E2769" s="3">
        <f t="shared" si="263"/>
        <v>17</v>
      </c>
      <c r="F2769" s="3" t="str">
        <f t="shared" si="264"/>
        <v>201521117</v>
      </c>
      <c r="G2769">
        <f t="shared" si="259"/>
        <v>7.0942622950819931</v>
      </c>
      <c r="H2769">
        <v>0.28000000000000003</v>
      </c>
      <c r="I2769">
        <v>0.6</v>
      </c>
      <c r="J2769">
        <v>1038</v>
      </c>
      <c r="K2769">
        <v>1</v>
      </c>
    </row>
    <row r="2770" spans="1:11" x14ac:dyDescent="0.25">
      <c r="A2770" s="1">
        <v>42052.470833333333</v>
      </c>
      <c r="B2770" s="3">
        <f t="shared" si="260"/>
        <v>2015</v>
      </c>
      <c r="C2770" s="3">
        <f t="shared" si="261"/>
        <v>2</v>
      </c>
      <c r="D2770" s="3">
        <f t="shared" si="262"/>
        <v>11</v>
      </c>
      <c r="E2770" s="3">
        <f t="shared" si="263"/>
        <v>17</v>
      </c>
      <c r="F2770" s="3" t="str">
        <f t="shared" si="264"/>
        <v>201521117</v>
      </c>
      <c r="G2770">
        <f t="shared" si="259"/>
        <v>7.1065573770492065</v>
      </c>
      <c r="H2770">
        <v>0.28000000000000003</v>
      </c>
      <c r="I2770">
        <v>0.6</v>
      </c>
      <c r="J2770">
        <v>1038</v>
      </c>
      <c r="K2770">
        <v>1</v>
      </c>
    </row>
    <row r="2771" spans="1:11" x14ac:dyDescent="0.25">
      <c r="A2771" s="1">
        <v>42052.47152777778</v>
      </c>
      <c r="B2771" s="3">
        <f t="shared" si="260"/>
        <v>2015</v>
      </c>
      <c r="C2771" s="3">
        <f t="shared" si="261"/>
        <v>2</v>
      </c>
      <c r="D2771" s="3">
        <f t="shared" si="262"/>
        <v>11</v>
      </c>
      <c r="E2771" s="3">
        <f t="shared" si="263"/>
        <v>17</v>
      </c>
      <c r="F2771" s="3" t="str">
        <f t="shared" si="264"/>
        <v>201521117</v>
      </c>
      <c r="G2771">
        <f t="shared" si="259"/>
        <v>7.1188524590164199</v>
      </c>
      <c r="H2771">
        <v>0.28000000000000003</v>
      </c>
      <c r="I2771">
        <v>0.6</v>
      </c>
      <c r="J2771">
        <v>1038</v>
      </c>
      <c r="K2771">
        <v>1</v>
      </c>
    </row>
    <row r="2772" spans="1:11" x14ac:dyDescent="0.25">
      <c r="A2772" s="1">
        <v>42052.472222222219</v>
      </c>
      <c r="B2772" s="3">
        <f t="shared" si="260"/>
        <v>2015</v>
      </c>
      <c r="C2772" s="3">
        <f t="shared" si="261"/>
        <v>2</v>
      </c>
      <c r="D2772" s="3">
        <f t="shared" si="262"/>
        <v>11</v>
      </c>
      <c r="E2772" s="3">
        <f t="shared" si="263"/>
        <v>17</v>
      </c>
      <c r="F2772" s="3" t="str">
        <f t="shared" si="264"/>
        <v>201521117</v>
      </c>
      <c r="G2772">
        <f t="shared" si="259"/>
        <v>7.1311475409836333</v>
      </c>
      <c r="H2772">
        <v>0.28000000000000003</v>
      </c>
      <c r="I2772">
        <v>0.6</v>
      </c>
      <c r="J2772">
        <v>1038</v>
      </c>
      <c r="K2772">
        <v>1</v>
      </c>
    </row>
    <row r="2773" spans="1:11" x14ac:dyDescent="0.25">
      <c r="A2773" s="1">
        <v>42052.472916666666</v>
      </c>
      <c r="B2773" s="3">
        <f t="shared" si="260"/>
        <v>2015</v>
      </c>
      <c r="C2773" s="3">
        <f t="shared" si="261"/>
        <v>2</v>
      </c>
      <c r="D2773" s="3">
        <f t="shared" si="262"/>
        <v>11</v>
      </c>
      <c r="E2773" s="3">
        <f t="shared" si="263"/>
        <v>17</v>
      </c>
      <c r="F2773" s="3" t="str">
        <f t="shared" si="264"/>
        <v>201521117</v>
      </c>
      <c r="G2773">
        <f t="shared" si="259"/>
        <v>7.1434426229508468</v>
      </c>
      <c r="H2773">
        <v>0.28000000000000003</v>
      </c>
      <c r="I2773">
        <v>0.6</v>
      </c>
      <c r="J2773">
        <v>1038</v>
      </c>
      <c r="K2773">
        <v>1</v>
      </c>
    </row>
    <row r="2774" spans="1:11" x14ac:dyDescent="0.25">
      <c r="A2774" s="1">
        <v>42052.473611111112</v>
      </c>
      <c r="B2774" s="3">
        <f t="shared" si="260"/>
        <v>2015</v>
      </c>
      <c r="C2774" s="3">
        <f t="shared" si="261"/>
        <v>2</v>
      </c>
      <c r="D2774" s="3">
        <f t="shared" si="262"/>
        <v>11</v>
      </c>
      <c r="E2774" s="3">
        <f t="shared" si="263"/>
        <v>17</v>
      </c>
      <c r="F2774" s="3" t="str">
        <f t="shared" si="264"/>
        <v>201521117</v>
      </c>
      <c r="G2774">
        <f t="shared" si="259"/>
        <v>7.1557377049180602</v>
      </c>
      <c r="H2774">
        <v>0.28000000000000003</v>
      </c>
      <c r="I2774">
        <v>0.6</v>
      </c>
      <c r="J2774">
        <v>1038</v>
      </c>
      <c r="K2774">
        <v>1</v>
      </c>
    </row>
    <row r="2775" spans="1:11" x14ac:dyDescent="0.25">
      <c r="A2775" s="1">
        <v>42052.474305555559</v>
      </c>
      <c r="B2775" s="3">
        <f t="shared" si="260"/>
        <v>2015</v>
      </c>
      <c r="C2775" s="3">
        <f t="shared" si="261"/>
        <v>2</v>
      </c>
      <c r="D2775" s="3">
        <f t="shared" si="262"/>
        <v>11</v>
      </c>
      <c r="E2775" s="3">
        <f t="shared" si="263"/>
        <v>17</v>
      </c>
      <c r="F2775" s="3" t="str">
        <f t="shared" si="264"/>
        <v>201521117</v>
      </c>
      <c r="G2775">
        <f t="shared" si="259"/>
        <v>7.1680327868852736</v>
      </c>
      <c r="H2775">
        <v>0.28000000000000003</v>
      </c>
      <c r="I2775">
        <v>0.6</v>
      </c>
      <c r="J2775">
        <v>1038</v>
      </c>
      <c r="K2775">
        <v>1</v>
      </c>
    </row>
    <row r="2776" spans="1:11" x14ac:dyDescent="0.25">
      <c r="A2776" s="1">
        <v>42052.474999999999</v>
      </c>
      <c r="B2776" s="3">
        <f t="shared" si="260"/>
        <v>2015</v>
      </c>
      <c r="C2776" s="3">
        <f t="shared" si="261"/>
        <v>2</v>
      </c>
      <c r="D2776" s="3">
        <f t="shared" si="262"/>
        <v>11</v>
      </c>
      <c r="E2776" s="3">
        <f t="shared" si="263"/>
        <v>17</v>
      </c>
      <c r="F2776" s="3" t="str">
        <f t="shared" si="264"/>
        <v>201521117</v>
      </c>
      <c r="G2776">
        <f t="shared" si="259"/>
        <v>7.180327868852487</v>
      </c>
      <c r="H2776">
        <v>0.28000000000000003</v>
      </c>
      <c r="I2776">
        <v>0.6</v>
      </c>
      <c r="J2776">
        <v>1038</v>
      </c>
      <c r="K2776">
        <v>1</v>
      </c>
    </row>
    <row r="2777" spans="1:11" x14ac:dyDescent="0.25">
      <c r="A2777" s="1">
        <v>42052.475694444445</v>
      </c>
      <c r="B2777" s="3">
        <f t="shared" si="260"/>
        <v>2015</v>
      </c>
      <c r="C2777" s="3">
        <f t="shared" si="261"/>
        <v>2</v>
      </c>
      <c r="D2777" s="3">
        <f t="shared" si="262"/>
        <v>11</v>
      </c>
      <c r="E2777" s="3">
        <f t="shared" si="263"/>
        <v>17</v>
      </c>
      <c r="F2777" s="3" t="str">
        <f t="shared" si="264"/>
        <v>201521117</v>
      </c>
      <c r="G2777">
        <f t="shared" si="259"/>
        <v>7.1926229508197004</v>
      </c>
      <c r="H2777">
        <v>0.28000000000000003</v>
      </c>
      <c r="I2777">
        <v>0.6</v>
      </c>
      <c r="J2777">
        <v>1038</v>
      </c>
      <c r="K2777">
        <v>1</v>
      </c>
    </row>
    <row r="2778" spans="1:11" x14ac:dyDescent="0.25">
      <c r="A2778" s="1">
        <v>42052.476388888892</v>
      </c>
      <c r="B2778" s="3">
        <f t="shared" si="260"/>
        <v>2015</v>
      </c>
      <c r="C2778" s="3">
        <f t="shared" si="261"/>
        <v>2</v>
      </c>
      <c r="D2778" s="3">
        <f t="shared" si="262"/>
        <v>11</v>
      </c>
      <c r="E2778" s="3">
        <f t="shared" si="263"/>
        <v>17</v>
      </c>
      <c r="F2778" s="3" t="str">
        <f t="shared" si="264"/>
        <v>201521117</v>
      </c>
      <c r="G2778">
        <f t="shared" si="259"/>
        <v>7.2049180327869138</v>
      </c>
      <c r="H2778">
        <v>0.28000000000000003</v>
      </c>
      <c r="I2778">
        <v>0.6</v>
      </c>
      <c r="J2778">
        <v>1038</v>
      </c>
      <c r="K2778">
        <v>1</v>
      </c>
    </row>
    <row r="2779" spans="1:11" x14ac:dyDescent="0.25">
      <c r="A2779" s="1">
        <v>42052.477083333331</v>
      </c>
      <c r="B2779" s="3">
        <f t="shared" si="260"/>
        <v>2015</v>
      </c>
      <c r="C2779" s="3">
        <f t="shared" si="261"/>
        <v>2</v>
      </c>
      <c r="D2779" s="3">
        <f t="shared" si="262"/>
        <v>11</v>
      </c>
      <c r="E2779" s="3">
        <f t="shared" si="263"/>
        <v>17</v>
      </c>
      <c r="F2779" s="3" t="str">
        <f t="shared" si="264"/>
        <v>201521117</v>
      </c>
      <c r="G2779">
        <f t="shared" si="259"/>
        <v>7.2172131147541272</v>
      </c>
      <c r="H2779">
        <v>0.28000000000000003</v>
      </c>
      <c r="I2779">
        <v>0.6</v>
      </c>
      <c r="J2779">
        <v>1038</v>
      </c>
      <c r="K2779">
        <v>1</v>
      </c>
    </row>
    <row r="2780" spans="1:11" x14ac:dyDescent="0.25">
      <c r="A2780" s="1">
        <v>42052.477777777778</v>
      </c>
      <c r="B2780" s="3">
        <f t="shared" si="260"/>
        <v>2015</v>
      </c>
      <c r="C2780" s="3">
        <f t="shared" si="261"/>
        <v>2</v>
      </c>
      <c r="D2780" s="3">
        <f t="shared" si="262"/>
        <v>11</v>
      </c>
      <c r="E2780" s="3">
        <f t="shared" si="263"/>
        <v>17</v>
      </c>
      <c r="F2780" s="3" t="str">
        <f t="shared" si="264"/>
        <v>201521117</v>
      </c>
      <c r="G2780">
        <f t="shared" si="259"/>
        <v>7.2295081967213406</v>
      </c>
      <c r="H2780">
        <v>0.28000000000000003</v>
      </c>
      <c r="I2780">
        <v>0.6</v>
      </c>
      <c r="J2780">
        <v>1038</v>
      </c>
      <c r="K2780">
        <v>1</v>
      </c>
    </row>
    <row r="2781" spans="1:11" x14ac:dyDescent="0.25">
      <c r="A2781" s="1">
        <v>42052.478472222225</v>
      </c>
      <c r="B2781" s="3">
        <f t="shared" si="260"/>
        <v>2015</v>
      </c>
      <c r="C2781" s="3">
        <f t="shared" si="261"/>
        <v>2</v>
      </c>
      <c r="D2781" s="3">
        <f t="shared" si="262"/>
        <v>11</v>
      </c>
      <c r="E2781" s="3">
        <f t="shared" si="263"/>
        <v>17</v>
      </c>
      <c r="F2781" s="3" t="str">
        <f t="shared" si="264"/>
        <v>201521117</v>
      </c>
      <c r="G2781">
        <f t="shared" si="259"/>
        <v>7.241803278688554</v>
      </c>
      <c r="H2781">
        <v>0.28000000000000003</v>
      </c>
      <c r="I2781">
        <v>0.6</v>
      </c>
      <c r="J2781">
        <v>1038</v>
      </c>
      <c r="K2781">
        <v>1</v>
      </c>
    </row>
    <row r="2782" spans="1:11" x14ac:dyDescent="0.25">
      <c r="A2782" s="1">
        <v>42052.479166666664</v>
      </c>
      <c r="B2782" s="3">
        <f t="shared" si="260"/>
        <v>2015</v>
      </c>
      <c r="C2782" s="3">
        <f t="shared" si="261"/>
        <v>2</v>
      </c>
      <c r="D2782" s="3">
        <f t="shared" si="262"/>
        <v>11</v>
      </c>
      <c r="E2782" s="3">
        <f t="shared" si="263"/>
        <v>17</v>
      </c>
      <c r="F2782" s="3" t="str">
        <f t="shared" si="264"/>
        <v>201521117</v>
      </c>
      <c r="G2782">
        <f t="shared" si="259"/>
        <v>7.2540983606557674</v>
      </c>
      <c r="H2782">
        <v>0.28000000000000003</v>
      </c>
      <c r="I2782">
        <v>0.6</v>
      </c>
      <c r="J2782">
        <v>1038</v>
      </c>
      <c r="K2782">
        <v>1</v>
      </c>
    </row>
    <row r="2783" spans="1:11" x14ac:dyDescent="0.25">
      <c r="A2783" s="1">
        <v>42052.479861111111</v>
      </c>
      <c r="B2783" s="3">
        <f t="shared" si="260"/>
        <v>2015</v>
      </c>
      <c r="C2783" s="3">
        <f t="shared" si="261"/>
        <v>2</v>
      </c>
      <c r="D2783" s="3">
        <f t="shared" si="262"/>
        <v>11</v>
      </c>
      <c r="E2783" s="3">
        <f t="shared" si="263"/>
        <v>17</v>
      </c>
      <c r="F2783" s="3" t="str">
        <f t="shared" si="264"/>
        <v>201521117</v>
      </c>
      <c r="G2783">
        <f t="shared" si="259"/>
        <v>7.2663934426229808</v>
      </c>
      <c r="H2783">
        <v>0.28000000000000003</v>
      </c>
      <c r="I2783">
        <v>0.6</v>
      </c>
      <c r="J2783">
        <v>1038</v>
      </c>
      <c r="K2783">
        <v>1</v>
      </c>
    </row>
    <row r="2784" spans="1:11" x14ac:dyDescent="0.25">
      <c r="A2784" s="1">
        <v>42052.480555555558</v>
      </c>
      <c r="B2784" s="3">
        <f t="shared" si="260"/>
        <v>2015</v>
      </c>
      <c r="C2784" s="3">
        <f t="shared" si="261"/>
        <v>2</v>
      </c>
      <c r="D2784" s="3">
        <f t="shared" si="262"/>
        <v>11</v>
      </c>
      <c r="E2784" s="3">
        <f t="shared" si="263"/>
        <v>17</v>
      </c>
      <c r="F2784" s="3" t="str">
        <f t="shared" si="264"/>
        <v>201521117</v>
      </c>
      <c r="G2784">
        <f t="shared" si="259"/>
        <v>7.2786885245901942</v>
      </c>
      <c r="H2784">
        <v>0.28000000000000003</v>
      </c>
      <c r="I2784">
        <v>0.6</v>
      </c>
      <c r="J2784">
        <v>1038</v>
      </c>
      <c r="K2784">
        <v>1</v>
      </c>
    </row>
    <row r="2785" spans="1:11" x14ac:dyDescent="0.25">
      <c r="A2785" s="1">
        <v>42052.481249999997</v>
      </c>
      <c r="B2785" s="3">
        <f t="shared" si="260"/>
        <v>2015</v>
      </c>
      <c r="C2785" s="3">
        <f t="shared" si="261"/>
        <v>2</v>
      </c>
      <c r="D2785" s="3">
        <f t="shared" si="262"/>
        <v>11</v>
      </c>
      <c r="E2785" s="3">
        <f t="shared" si="263"/>
        <v>17</v>
      </c>
      <c r="F2785" s="3" t="str">
        <f t="shared" si="264"/>
        <v>201521117</v>
      </c>
      <c r="G2785">
        <f t="shared" si="259"/>
        <v>7.2909836065574076</v>
      </c>
      <c r="H2785">
        <v>0.28000000000000003</v>
      </c>
      <c r="I2785">
        <v>0.6</v>
      </c>
      <c r="J2785">
        <v>1038</v>
      </c>
      <c r="K2785">
        <v>1</v>
      </c>
    </row>
    <row r="2786" spans="1:11" x14ac:dyDescent="0.25">
      <c r="A2786" s="1">
        <v>42052.481944444444</v>
      </c>
      <c r="B2786" s="3">
        <f t="shared" si="260"/>
        <v>2015</v>
      </c>
      <c r="C2786" s="3">
        <f t="shared" si="261"/>
        <v>2</v>
      </c>
      <c r="D2786" s="3">
        <f t="shared" si="262"/>
        <v>11</v>
      </c>
      <c r="E2786" s="3">
        <f t="shared" si="263"/>
        <v>17</v>
      </c>
      <c r="F2786" s="3" t="str">
        <f t="shared" si="264"/>
        <v>201521117</v>
      </c>
      <c r="G2786">
        <f t="shared" si="259"/>
        <v>7.303278688524621</v>
      </c>
      <c r="H2786">
        <v>0.28000000000000003</v>
      </c>
      <c r="I2786">
        <v>0.6</v>
      </c>
      <c r="J2786">
        <v>1038</v>
      </c>
      <c r="K2786">
        <v>1</v>
      </c>
    </row>
    <row r="2787" spans="1:11" x14ac:dyDescent="0.25">
      <c r="A2787" s="1">
        <v>42052.482638888891</v>
      </c>
      <c r="B2787" s="3">
        <f t="shared" si="260"/>
        <v>2015</v>
      </c>
      <c r="C2787" s="3">
        <f t="shared" si="261"/>
        <v>2</v>
      </c>
      <c r="D2787" s="3">
        <f t="shared" si="262"/>
        <v>11</v>
      </c>
      <c r="E2787" s="3">
        <f t="shared" si="263"/>
        <v>17</v>
      </c>
      <c r="F2787" s="3" t="str">
        <f t="shared" si="264"/>
        <v>201521117</v>
      </c>
      <c r="G2787">
        <f t="shared" si="259"/>
        <v>7.3155737704918344</v>
      </c>
      <c r="H2787">
        <v>0.28000000000000003</v>
      </c>
      <c r="I2787">
        <v>0.6</v>
      </c>
      <c r="J2787">
        <v>1038</v>
      </c>
      <c r="K2787">
        <v>1</v>
      </c>
    </row>
    <row r="2788" spans="1:11" x14ac:dyDescent="0.25">
      <c r="A2788" s="1">
        <v>42052.48333333333</v>
      </c>
      <c r="B2788" s="3">
        <f t="shared" si="260"/>
        <v>2015</v>
      </c>
      <c r="C2788" s="3">
        <f t="shared" si="261"/>
        <v>2</v>
      </c>
      <c r="D2788" s="3">
        <f t="shared" si="262"/>
        <v>11</v>
      </c>
      <c r="E2788" s="3">
        <f t="shared" si="263"/>
        <v>17</v>
      </c>
      <c r="F2788" s="3" t="str">
        <f t="shared" si="264"/>
        <v>201521117</v>
      </c>
      <c r="G2788">
        <f t="shared" si="259"/>
        <v>7.3278688524590478</v>
      </c>
      <c r="H2788">
        <v>0.28000000000000003</v>
      </c>
      <c r="I2788">
        <v>0.6</v>
      </c>
      <c r="J2788">
        <v>1038</v>
      </c>
      <c r="K2788">
        <v>1</v>
      </c>
    </row>
    <row r="2789" spans="1:11" x14ac:dyDescent="0.25">
      <c r="A2789" s="1">
        <v>42052.484027777777</v>
      </c>
      <c r="B2789" s="3">
        <f t="shared" si="260"/>
        <v>2015</v>
      </c>
      <c r="C2789" s="3">
        <f t="shared" si="261"/>
        <v>2</v>
      </c>
      <c r="D2789" s="3">
        <f t="shared" si="262"/>
        <v>11</v>
      </c>
      <c r="E2789" s="3">
        <f t="shared" si="263"/>
        <v>17</v>
      </c>
      <c r="F2789" s="3" t="str">
        <f t="shared" si="264"/>
        <v>201521117</v>
      </c>
      <c r="G2789">
        <f t="shared" si="259"/>
        <v>7.3401639344262612</v>
      </c>
      <c r="H2789">
        <v>0.28000000000000003</v>
      </c>
      <c r="I2789">
        <v>0.6</v>
      </c>
      <c r="J2789">
        <v>1038</v>
      </c>
      <c r="K2789">
        <v>1</v>
      </c>
    </row>
    <row r="2790" spans="1:11" x14ac:dyDescent="0.25">
      <c r="A2790" s="1">
        <v>42052.484722222223</v>
      </c>
      <c r="B2790" s="3">
        <f t="shared" si="260"/>
        <v>2015</v>
      </c>
      <c r="C2790" s="3">
        <f t="shared" si="261"/>
        <v>2</v>
      </c>
      <c r="D2790" s="3">
        <f t="shared" si="262"/>
        <v>11</v>
      </c>
      <c r="E2790" s="3">
        <f t="shared" si="263"/>
        <v>17</v>
      </c>
      <c r="F2790" s="3" t="str">
        <f t="shared" si="264"/>
        <v>201521117</v>
      </c>
      <c r="G2790">
        <f t="shared" si="259"/>
        <v>7.3524590163934747</v>
      </c>
      <c r="H2790">
        <v>0.28000000000000003</v>
      </c>
      <c r="I2790">
        <v>0.6</v>
      </c>
      <c r="J2790">
        <v>1038</v>
      </c>
      <c r="K2790">
        <v>1</v>
      </c>
    </row>
    <row r="2791" spans="1:11" x14ac:dyDescent="0.25">
      <c r="A2791" s="1">
        <v>42052.48541666667</v>
      </c>
      <c r="B2791" s="3">
        <f t="shared" si="260"/>
        <v>2015</v>
      </c>
      <c r="C2791" s="3">
        <f t="shared" si="261"/>
        <v>2</v>
      </c>
      <c r="D2791" s="3">
        <f t="shared" si="262"/>
        <v>11</v>
      </c>
      <c r="E2791" s="3">
        <f t="shared" si="263"/>
        <v>17</v>
      </c>
      <c r="F2791" s="3" t="str">
        <f t="shared" si="264"/>
        <v>201521117</v>
      </c>
      <c r="G2791">
        <f t="shared" si="259"/>
        <v>7.3647540983606881</v>
      </c>
      <c r="H2791">
        <v>0.28000000000000003</v>
      </c>
      <c r="I2791">
        <v>0.6</v>
      </c>
      <c r="J2791">
        <v>1038</v>
      </c>
      <c r="K2791">
        <v>1</v>
      </c>
    </row>
    <row r="2792" spans="1:11" x14ac:dyDescent="0.25">
      <c r="A2792" s="1">
        <v>42052.486111111109</v>
      </c>
      <c r="B2792" s="3">
        <f t="shared" si="260"/>
        <v>2015</v>
      </c>
      <c r="C2792" s="3">
        <f t="shared" si="261"/>
        <v>2</v>
      </c>
      <c r="D2792" s="3">
        <f t="shared" si="262"/>
        <v>11</v>
      </c>
      <c r="E2792" s="3">
        <f t="shared" si="263"/>
        <v>17</v>
      </c>
      <c r="F2792" s="3" t="str">
        <f t="shared" si="264"/>
        <v>201521117</v>
      </c>
      <c r="G2792">
        <f t="shared" si="259"/>
        <v>7.3770491803279015</v>
      </c>
      <c r="H2792">
        <v>0.28000000000000003</v>
      </c>
      <c r="I2792">
        <v>0.6</v>
      </c>
      <c r="J2792">
        <v>1038</v>
      </c>
      <c r="K2792">
        <v>1</v>
      </c>
    </row>
    <row r="2793" spans="1:11" x14ac:dyDescent="0.25">
      <c r="A2793" s="1">
        <v>42052.486805555556</v>
      </c>
      <c r="B2793" s="3">
        <f t="shared" si="260"/>
        <v>2015</v>
      </c>
      <c r="C2793" s="3">
        <f t="shared" si="261"/>
        <v>2</v>
      </c>
      <c r="D2793" s="3">
        <f t="shared" si="262"/>
        <v>11</v>
      </c>
      <c r="E2793" s="3">
        <f t="shared" si="263"/>
        <v>17</v>
      </c>
      <c r="F2793" s="3" t="str">
        <f t="shared" si="264"/>
        <v>201521117</v>
      </c>
      <c r="G2793">
        <f t="shared" si="259"/>
        <v>7.3893442622951149</v>
      </c>
      <c r="H2793">
        <v>0.28000000000000003</v>
      </c>
      <c r="I2793">
        <v>0.6</v>
      </c>
      <c r="J2793">
        <v>1038</v>
      </c>
      <c r="K2793">
        <v>1</v>
      </c>
    </row>
    <row r="2794" spans="1:11" x14ac:dyDescent="0.25">
      <c r="A2794" s="1">
        <v>42052.487500000003</v>
      </c>
      <c r="B2794" s="3">
        <f t="shared" si="260"/>
        <v>2015</v>
      </c>
      <c r="C2794" s="3">
        <f t="shared" si="261"/>
        <v>2</v>
      </c>
      <c r="D2794" s="3">
        <f t="shared" si="262"/>
        <v>11</v>
      </c>
      <c r="E2794" s="3">
        <f t="shared" si="263"/>
        <v>17</v>
      </c>
      <c r="F2794" s="3" t="str">
        <f t="shared" si="264"/>
        <v>201521117</v>
      </c>
      <c r="G2794">
        <f t="shared" si="259"/>
        <v>7.4016393442623283</v>
      </c>
      <c r="H2794">
        <v>0.28000000000000003</v>
      </c>
      <c r="I2794">
        <v>0.6</v>
      </c>
      <c r="J2794">
        <v>1038</v>
      </c>
      <c r="K2794">
        <v>1</v>
      </c>
    </row>
    <row r="2795" spans="1:11" x14ac:dyDescent="0.25">
      <c r="A2795" s="1">
        <v>42052.488194444442</v>
      </c>
      <c r="B2795" s="3">
        <f t="shared" si="260"/>
        <v>2015</v>
      </c>
      <c r="C2795" s="3">
        <f t="shared" si="261"/>
        <v>2</v>
      </c>
      <c r="D2795" s="3">
        <f t="shared" si="262"/>
        <v>11</v>
      </c>
      <c r="E2795" s="3">
        <f t="shared" si="263"/>
        <v>17</v>
      </c>
      <c r="F2795" s="3" t="str">
        <f t="shared" si="264"/>
        <v>201521117</v>
      </c>
      <c r="G2795">
        <f t="shared" si="259"/>
        <v>7.4139344262295417</v>
      </c>
      <c r="H2795">
        <v>0.28000000000000003</v>
      </c>
      <c r="I2795">
        <v>0.6</v>
      </c>
      <c r="J2795">
        <v>1038</v>
      </c>
      <c r="K2795">
        <v>1</v>
      </c>
    </row>
    <row r="2796" spans="1:11" x14ac:dyDescent="0.25">
      <c r="A2796" s="1">
        <v>42052.488888888889</v>
      </c>
      <c r="B2796" s="3">
        <f t="shared" si="260"/>
        <v>2015</v>
      </c>
      <c r="C2796" s="3">
        <f t="shared" si="261"/>
        <v>2</v>
      </c>
      <c r="D2796" s="3">
        <f t="shared" si="262"/>
        <v>11</v>
      </c>
      <c r="E2796" s="3">
        <f t="shared" si="263"/>
        <v>17</v>
      </c>
      <c r="F2796" s="3" t="str">
        <f t="shared" si="264"/>
        <v>201521117</v>
      </c>
      <c r="G2796">
        <f t="shared" si="259"/>
        <v>7.4262295081967551</v>
      </c>
      <c r="H2796">
        <v>0.28000000000000003</v>
      </c>
      <c r="I2796">
        <v>0.6</v>
      </c>
      <c r="J2796">
        <v>1038</v>
      </c>
      <c r="K2796">
        <v>1</v>
      </c>
    </row>
    <row r="2797" spans="1:11" x14ac:dyDescent="0.25">
      <c r="A2797" s="1">
        <v>42052.489583333336</v>
      </c>
      <c r="B2797" s="3">
        <f t="shared" si="260"/>
        <v>2015</v>
      </c>
      <c r="C2797" s="3">
        <f t="shared" si="261"/>
        <v>2</v>
      </c>
      <c r="D2797" s="3">
        <f t="shared" si="262"/>
        <v>11</v>
      </c>
      <c r="E2797" s="3">
        <f t="shared" si="263"/>
        <v>17</v>
      </c>
      <c r="F2797" s="3" t="str">
        <f t="shared" si="264"/>
        <v>201521117</v>
      </c>
      <c r="G2797">
        <f t="shared" si="259"/>
        <v>7.4385245901639685</v>
      </c>
      <c r="H2797">
        <v>0.28000000000000003</v>
      </c>
      <c r="I2797">
        <v>0.6</v>
      </c>
      <c r="J2797">
        <v>1038</v>
      </c>
      <c r="K2797">
        <v>1</v>
      </c>
    </row>
    <row r="2798" spans="1:11" x14ac:dyDescent="0.25">
      <c r="A2798" s="1">
        <v>42052.490277777775</v>
      </c>
      <c r="B2798" s="3">
        <f t="shared" si="260"/>
        <v>2015</v>
      </c>
      <c r="C2798" s="3">
        <f t="shared" si="261"/>
        <v>2</v>
      </c>
      <c r="D2798" s="3">
        <f t="shared" si="262"/>
        <v>11</v>
      </c>
      <c r="E2798" s="3">
        <f t="shared" si="263"/>
        <v>17</v>
      </c>
      <c r="F2798" s="3" t="str">
        <f t="shared" si="264"/>
        <v>201521117</v>
      </c>
      <c r="G2798">
        <f t="shared" si="259"/>
        <v>7.4508196721311819</v>
      </c>
      <c r="H2798">
        <v>0.28000000000000003</v>
      </c>
      <c r="I2798">
        <v>0.6</v>
      </c>
      <c r="J2798">
        <v>1038</v>
      </c>
      <c r="K2798">
        <v>1</v>
      </c>
    </row>
    <row r="2799" spans="1:11" x14ac:dyDescent="0.25">
      <c r="A2799" s="1">
        <v>42052.490972222222</v>
      </c>
      <c r="B2799" s="3">
        <f t="shared" si="260"/>
        <v>2015</v>
      </c>
      <c r="C2799" s="3">
        <f t="shared" si="261"/>
        <v>2</v>
      </c>
      <c r="D2799" s="3">
        <f t="shared" si="262"/>
        <v>11</v>
      </c>
      <c r="E2799" s="3">
        <f t="shared" si="263"/>
        <v>17</v>
      </c>
      <c r="F2799" s="3" t="str">
        <f t="shared" si="264"/>
        <v>201521117</v>
      </c>
      <c r="G2799">
        <f t="shared" si="259"/>
        <v>7.4631147540983953</v>
      </c>
      <c r="H2799">
        <v>0.28000000000000003</v>
      </c>
      <c r="I2799">
        <v>0.6</v>
      </c>
      <c r="J2799">
        <v>1038</v>
      </c>
      <c r="K2799">
        <v>1</v>
      </c>
    </row>
    <row r="2800" spans="1:11" x14ac:dyDescent="0.25">
      <c r="A2800" s="1">
        <v>42052.491666666669</v>
      </c>
      <c r="B2800" s="3">
        <f t="shared" si="260"/>
        <v>2015</v>
      </c>
      <c r="C2800" s="3">
        <f t="shared" si="261"/>
        <v>2</v>
      </c>
      <c r="D2800" s="3">
        <f t="shared" si="262"/>
        <v>11</v>
      </c>
      <c r="E2800" s="3">
        <f t="shared" si="263"/>
        <v>17</v>
      </c>
      <c r="F2800" s="3" t="str">
        <f t="shared" si="264"/>
        <v>201521117</v>
      </c>
      <c r="G2800">
        <f t="shared" si="259"/>
        <v>7.4754098360656087</v>
      </c>
      <c r="H2800">
        <v>0.28000000000000003</v>
      </c>
      <c r="I2800">
        <v>0.6</v>
      </c>
      <c r="J2800">
        <v>1038</v>
      </c>
      <c r="K2800">
        <v>1</v>
      </c>
    </row>
    <row r="2801" spans="1:11" x14ac:dyDescent="0.25">
      <c r="A2801" s="1">
        <v>42052.492361111108</v>
      </c>
      <c r="B2801" s="3">
        <f t="shared" si="260"/>
        <v>2015</v>
      </c>
      <c r="C2801" s="3">
        <f t="shared" si="261"/>
        <v>2</v>
      </c>
      <c r="D2801" s="3">
        <f t="shared" si="262"/>
        <v>11</v>
      </c>
      <c r="E2801" s="3">
        <f t="shared" si="263"/>
        <v>17</v>
      </c>
      <c r="F2801" s="3" t="str">
        <f t="shared" si="264"/>
        <v>201521117</v>
      </c>
      <c r="G2801">
        <f t="shared" si="259"/>
        <v>7.4877049180328221</v>
      </c>
      <c r="H2801">
        <v>0.28000000000000003</v>
      </c>
      <c r="I2801">
        <v>0.6</v>
      </c>
      <c r="J2801">
        <v>1038</v>
      </c>
      <c r="K2801">
        <v>1</v>
      </c>
    </row>
    <row r="2802" spans="1:11" x14ac:dyDescent="0.25">
      <c r="A2802" s="1">
        <v>42052.493055555555</v>
      </c>
      <c r="B2802" s="3">
        <f t="shared" si="260"/>
        <v>2015</v>
      </c>
      <c r="C2802" s="3">
        <f t="shared" si="261"/>
        <v>2</v>
      </c>
      <c r="D2802" s="3">
        <f t="shared" si="262"/>
        <v>11</v>
      </c>
      <c r="E2802" s="3">
        <f t="shared" si="263"/>
        <v>17</v>
      </c>
      <c r="F2802" s="3" t="str">
        <f t="shared" si="264"/>
        <v>201521117</v>
      </c>
      <c r="G2802">
        <f t="shared" si="259"/>
        <v>7.5000000000000355</v>
      </c>
      <c r="H2802">
        <v>0.28000000000000003</v>
      </c>
      <c r="I2802">
        <v>0.6</v>
      </c>
      <c r="J2802">
        <v>1038</v>
      </c>
      <c r="K2802">
        <v>1</v>
      </c>
    </row>
    <row r="2803" spans="1:11" x14ac:dyDescent="0.25">
      <c r="A2803" s="1">
        <v>42052.493750000001</v>
      </c>
      <c r="B2803" s="3">
        <f t="shared" si="260"/>
        <v>2015</v>
      </c>
      <c r="C2803" s="3">
        <f t="shared" si="261"/>
        <v>2</v>
      </c>
      <c r="D2803" s="3">
        <f t="shared" si="262"/>
        <v>11</v>
      </c>
      <c r="E2803" s="3">
        <f t="shared" si="263"/>
        <v>17</v>
      </c>
      <c r="F2803" s="3" t="str">
        <f t="shared" si="264"/>
        <v>201521117</v>
      </c>
      <c r="G2803">
        <f t="shared" si="259"/>
        <v>7.5122950819672489</v>
      </c>
      <c r="H2803">
        <v>0.28000000000000003</v>
      </c>
      <c r="I2803">
        <v>0.6</v>
      </c>
      <c r="J2803">
        <v>1038</v>
      </c>
      <c r="K2803">
        <v>1</v>
      </c>
    </row>
    <row r="2804" spans="1:11" x14ac:dyDescent="0.25">
      <c r="A2804" s="1">
        <v>42052.494444444441</v>
      </c>
      <c r="B2804" s="3">
        <f t="shared" si="260"/>
        <v>2015</v>
      </c>
      <c r="C2804" s="3">
        <f t="shared" si="261"/>
        <v>2</v>
      </c>
      <c r="D2804" s="3">
        <f t="shared" si="262"/>
        <v>11</v>
      </c>
      <c r="E2804" s="3">
        <f t="shared" si="263"/>
        <v>17</v>
      </c>
      <c r="F2804" s="3" t="str">
        <f t="shared" si="264"/>
        <v>201521117</v>
      </c>
      <c r="G2804">
        <f t="shared" si="259"/>
        <v>7.5245901639344623</v>
      </c>
      <c r="H2804">
        <v>0.28000000000000003</v>
      </c>
      <c r="I2804">
        <v>0.6</v>
      </c>
      <c r="J2804">
        <v>1038</v>
      </c>
      <c r="K2804">
        <v>1</v>
      </c>
    </row>
    <row r="2805" spans="1:11" x14ac:dyDescent="0.25">
      <c r="A2805" s="1">
        <v>42052.495138888888</v>
      </c>
      <c r="B2805" s="3">
        <f t="shared" si="260"/>
        <v>2015</v>
      </c>
      <c r="C2805" s="3">
        <f t="shared" si="261"/>
        <v>2</v>
      </c>
      <c r="D2805" s="3">
        <f t="shared" si="262"/>
        <v>11</v>
      </c>
      <c r="E2805" s="3">
        <f t="shared" si="263"/>
        <v>17</v>
      </c>
      <c r="F2805" s="3" t="str">
        <f t="shared" si="264"/>
        <v>201521117</v>
      </c>
      <c r="G2805">
        <f t="shared" si="259"/>
        <v>7.5368852459016757</v>
      </c>
      <c r="H2805">
        <v>0.28000000000000003</v>
      </c>
      <c r="I2805">
        <v>0.6</v>
      </c>
      <c r="J2805">
        <v>1038</v>
      </c>
      <c r="K2805">
        <v>1</v>
      </c>
    </row>
    <row r="2806" spans="1:11" x14ac:dyDescent="0.25">
      <c r="A2806" s="1">
        <v>42052.495833333334</v>
      </c>
      <c r="B2806" s="3">
        <f t="shared" si="260"/>
        <v>2015</v>
      </c>
      <c r="C2806" s="3">
        <f t="shared" si="261"/>
        <v>2</v>
      </c>
      <c r="D2806" s="3">
        <f t="shared" si="262"/>
        <v>11</v>
      </c>
      <c r="E2806" s="3">
        <f t="shared" si="263"/>
        <v>17</v>
      </c>
      <c r="F2806" s="3" t="str">
        <f t="shared" si="264"/>
        <v>201521117</v>
      </c>
      <c r="G2806">
        <f t="shared" si="259"/>
        <v>7.5491803278688892</v>
      </c>
      <c r="H2806">
        <v>0.28000000000000003</v>
      </c>
      <c r="I2806">
        <v>0.6</v>
      </c>
      <c r="J2806">
        <v>1038</v>
      </c>
      <c r="K2806">
        <v>1</v>
      </c>
    </row>
    <row r="2807" spans="1:11" x14ac:dyDescent="0.25">
      <c r="A2807" s="1">
        <v>42052.496527777781</v>
      </c>
      <c r="B2807" s="3">
        <f t="shared" si="260"/>
        <v>2015</v>
      </c>
      <c r="C2807" s="3">
        <f t="shared" si="261"/>
        <v>2</v>
      </c>
      <c r="D2807" s="3">
        <f t="shared" si="262"/>
        <v>11</v>
      </c>
      <c r="E2807" s="3">
        <f t="shared" si="263"/>
        <v>17</v>
      </c>
      <c r="F2807" s="3" t="str">
        <f t="shared" si="264"/>
        <v>201521117</v>
      </c>
      <c r="G2807">
        <f t="shared" si="259"/>
        <v>7.5614754098361026</v>
      </c>
      <c r="H2807">
        <v>0.28000000000000003</v>
      </c>
      <c r="I2807">
        <v>0.6</v>
      </c>
      <c r="J2807">
        <v>1038</v>
      </c>
      <c r="K2807">
        <v>1</v>
      </c>
    </row>
    <row r="2808" spans="1:11" x14ac:dyDescent="0.25">
      <c r="A2808" s="1">
        <v>42052.49722222222</v>
      </c>
      <c r="B2808" s="3">
        <f t="shared" si="260"/>
        <v>2015</v>
      </c>
      <c r="C2808" s="3">
        <f t="shared" si="261"/>
        <v>2</v>
      </c>
      <c r="D2808" s="3">
        <f t="shared" si="262"/>
        <v>11</v>
      </c>
      <c r="E2808" s="3">
        <f t="shared" si="263"/>
        <v>17</v>
      </c>
      <c r="F2808" s="3" t="str">
        <f t="shared" si="264"/>
        <v>201521117</v>
      </c>
      <c r="G2808">
        <f t="shared" si="259"/>
        <v>7.573770491803316</v>
      </c>
      <c r="H2808">
        <v>0.28000000000000003</v>
      </c>
      <c r="I2808">
        <v>0.6</v>
      </c>
      <c r="J2808">
        <v>1038</v>
      </c>
      <c r="K2808">
        <v>1</v>
      </c>
    </row>
    <row r="2809" spans="1:11" x14ac:dyDescent="0.25">
      <c r="A2809" s="1">
        <v>42052.497916666667</v>
      </c>
      <c r="B2809" s="3">
        <f t="shared" si="260"/>
        <v>2015</v>
      </c>
      <c r="C2809" s="3">
        <f t="shared" si="261"/>
        <v>2</v>
      </c>
      <c r="D2809" s="3">
        <f t="shared" si="262"/>
        <v>11</v>
      </c>
      <c r="E2809" s="3">
        <f t="shared" si="263"/>
        <v>17</v>
      </c>
      <c r="F2809" s="3" t="str">
        <f t="shared" si="264"/>
        <v>201521117</v>
      </c>
      <c r="G2809">
        <f t="shared" si="259"/>
        <v>7.5860655737705294</v>
      </c>
      <c r="H2809">
        <v>0.28000000000000003</v>
      </c>
      <c r="I2809">
        <v>0.6</v>
      </c>
      <c r="J2809">
        <v>1038</v>
      </c>
      <c r="K2809">
        <v>1</v>
      </c>
    </row>
    <row r="2810" spans="1:11" x14ac:dyDescent="0.25">
      <c r="A2810" s="1">
        <v>42052.498611111114</v>
      </c>
      <c r="B2810" s="3">
        <f t="shared" si="260"/>
        <v>2015</v>
      </c>
      <c r="C2810" s="3">
        <f t="shared" si="261"/>
        <v>2</v>
      </c>
      <c r="D2810" s="3">
        <f t="shared" si="262"/>
        <v>11</v>
      </c>
      <c r="E2810" s="3">
        <f t="shared" si="263"/>
        <v>17</v>
      </c>
      <c r="F2810" s="3" t="str">
        <f t="shared" si="264"/>
        <v>201521117</v>
      </c>
      <c r="G2810">
        <f t="shared" ref="G2810:G2873" si="265">G2809+3/244</f>
        <v>7.5983606557377428</v>
      </c>
      <c r="H2810">
        <v>0.28000000000000003</v>
      </c>
      <c r="I2810">
        <v>0.6</v>
      </c>
      <c r="J2810">
        <v>1038</v>
      </c>
      <c r="K2810">
        <v>1</v>
      </c>
    </row>
    <row r="2811" spans="1:11" x14ac:dyDescent="0.25">
      <c r="A2811" s="1">
        <v>42052.499305555553</v>
      </c>
      <c r="B2811" s="3">
        <f t="shared" si="260"/>
        <v>2015</v>
      </c>
      <c r="C2811" s="3">
        <f t="shared" si="261"/>
        <v>2</v>
      </c>
      <c r="D2811" s="3">
        <f t="shared" si="262"/>
        <v>11</v>
      </c>
      <c r="E2811" s="3">
        <f t="shared" si="263"/>
        <v>17</v>
      </c>
      <c r="F2811" s="3" t="str">
        <f t="shared" si="264"/>
        <v>201521117</v>
      </c>
      <c r="G2811">
        <f t="shared" si="265"/>
        <v>7.6106557377049562</v>
      </c>
      <c r="H2811">
        <v>0.28000000000000003</v>
      </c>
      <c r="I2811">
        <v>0.6</v>
      </c>
      <c r="J2811">
        <v>1038</v>
      </c>
      <c r="K2811">
        <v>1</v>
      </c>
    </row>
    <row r="2812" spans="1:11" x14ac:dyDescent="0.25">
      <c r="A2812" s="1">
        <v>42052.5</v>
      </c>
      <c r="B2812" s="3">
        <f t="shared" si="260"/>
        <v>2015</v>
      </c>
      <c r="C2812" s="3">
        <f t="shared" si="261"/>
        <v>2</v>
      </c>
      <c r="D2812" s="3">
        <f t="shared" si="262"/>
        <v>12</v>
      </c>
      <c r="E2812" s="3">
        <f t="shared" si="263"/>
        <v>17</v>
      </c>
      <c r="F2812" s="3" t="str">
        <f t="shared" si="264"/>
        <v>201521217</v>
      </c>
      <c r="G2812">
        <f t="shared" si="265"/>
        <v>7.6229508196721696</v>
      </c>
      <c r="H2812">
        <v>0.28000000000000003</v>
      </c>
      <c r="I2812">
        <v>0.6</v>
      </c>
      <c r="J2812">
        <v>1038</v>
      </c>
      <c r="K2812">
        <v>1</v>
      </c>
    </row>
    <row r="2813" spans="1:11" x14ac:dyDescent="0.25">
      <c r="A2813" s="1">
        <v>42052.500694444447</v>
      </c>
      <c r="B2813" s="3">
        <f t="shared" si="260"/>
        <v>2015</v>
      </c>
      <c r="C2813" s="3">
        <f t="shared" si="261"/>
        <v>2</v>
      </c>
      <c r="D2813" s="3">
        <f t="shared" si="262"/>
        <v>12</v>
      </c>
      <c r="E2813" s="3">
        <f t="shared" si="263"/>
        <v>17</v>
      </c>
      <c r="F2813" s="3" t="str">
        <f t="shared" si="264"/>
        <v>201521217</v>
      </c>
      <c r="G2813">
        <f t="shared" si="265"/>
        <v>7.635245901639383</v>
      </c>
      <c r="H2813">
        <v>0.28000000000000003</v>
      </c>
      <c r="I2813">
        <v>0.6</v>
      </c>
      <c r="J2813">
        <v>1038</v>
      </c>
      <c r="K2813">
        <v>1</v>
      </c>
    </row>
    <row r="2814" spans="1:11" x14ac:dyDescent="0.25">
      <c r="A2814" s="1">
        <v>42052.501388888886</v>
      </c>
      <c r="B2814" s="3">
        <f t="shared" si="260"/>
        <v>2015</v>
      </c>
      <c r="C2814" s="3">
        <f t="shared" si="261"/>
        <v>2</v>
      </c>
      <c r="D2814" s="3">
        <f t="shared" si="262"/>
        <v>12</v>
      </c>
      <c r="E2814" s="3">
        <f t="shared" si="263"/>
        <v>17</v>
      </c>
      <c r="F2814" s="3" t="str">
        <f t="shared" si="264"/>
        <v>201521217</v>
      </c>
      <c r="G2814">
        <f t="shared" si="265"/>
        <v>7.6475409836065964</v>
      </c>
      <c r="H2814">
        <v>0.28000000000000003</v>
      </c>
      <c r="I2814">
        <v>0.6</v>
      </c>
      <c r="J2814">
        <v>1038</v>
      </c>
      <c r="K2814">
        <v>1</v>
      </c>
    </row>
    <row r="2815" spans="1:11" x14ac:dyDescent="0.25">
      <c r="A2815" s="1">
        <v>42052.502083333333</v>
      </c>
      <c r="B2815" s="3">
        <f t="shared" si="260"/>
        <v>2015</v>
      </c>
      <c r="C2815" s="3">
        <f t="shared" si="261"/>
        <v>2</v>
      </c>
      <c r="D2815" s="3">
        <f t="shared" si="262"/>
        <v>12</v>
      </c>
      <c r="E2815" s="3">
        <f t="shared" si="263"/>
        <v>17</v>
      </c>
      <c r="F2815" s="3" t="str">
        <f t="shared" si="264"/>
        <v>201521217</v>
      </c>
      <c r="G2815">
        <f t="shared" si="265"/>
        <v>7.6598360655738098</v>
      </c>
      <c r="H2815">
        <v>0.28000000000000003</v>
      </c>
      <c r="I2815">
        <v>0.6</v>
      </c>
      <c r="J2815">
        <v>1038</v>
      </c>
      <c r="K2815">
        <v>1</v>
      </c>
    </row>
    <row r="2816" spans="1:11" x14ac:dyDescent="0.25">
      <c r="A2816" s="1">
        <v>42052.50277777778</v>
      </c>
      <c r="B2816" s="3">
        <f t="shared" si="260"/>
        <v>2015</v>
      </c>
      <c r="C2816" s="3">
        <f t="shared" si="261"/>
        <v>2</v>
      </c>
      <c r="D2816" s="3">
        <f t="shared" si="262"/>
        <v>12</v>
      </c>
      <c r="E2816" s="3">
        <f t="shared" si="263"/>
        <v>17</v>
      </c>
      <c r="F2816" s="3" t="str">
        <f t="shared" si="264"/>
        <v>201521217</v>
      </c>
      <c r="G2816">
        <f t="shared" si="265"/>
        <v>7.6721311475410232</v>
      </c>
      <c r="H2816">
        <v>0.28000000000000003</v>
      </c>
      <c r="I2816">
        <v>0.6</v>
      </c>
      <c r="J2816">
        <v>1038</v>
      </c>
      <c r="K2816">
        <v>1</v>
      </c>
    </row>
    <row r="2817" spans="1:11" x14ac:dyDescent="0.25">
      <c r="A2817" s="1">
        <v>42052.503472222219</v>
      </c>
      <c r="B2817" s="3">
        <f t="shared" si="260"/>
        <v>2015</v>
      </c>
      <c r="C2817" s="3">
        <f t="shared" si="261"/>
        <v>2</v>
      </c>
      <c r="D2817" s="3">
        <f t="shared" si="262"/>
        <v>12</v>
      </c>
      <c r="E2817" s="3">
        <f t="shared" si="263"/>
        <v>17</v>
      </c>
      <c r="F2817" s="3" t="str">
        <f t="shared" si="264"/>
        <v>201521217</v>
      </c>
      <c r="G2817">
        <f t="shared" si="265"/>
        <v>7.6844262295082366</v>
      </c>
      <c r="H2817">
        <v>0.28000000000000003</v>
      </c>
      <c r="I2817">
        <v>0.6</v>
      </c>
      <c r="J2817">
        <v>1038</v>
      </c>
      <c r="K2817">
        <v>1</v>
      </c>
    </row>
    <row r="2818" spans="1:11" x14ac:dyDescent="0.25">
      <c r="A2818" s="1">
        <v>42052.504166666666</v>
      </c>
      <c r="B2818" s="3">
        <f t="shared" si="260"/>
        <v>2015</v>
      </c>
      <c r="C2818" s="3">
        <f t="shared" si="261"/>
        <v>2</v>
      </c>
      <c r="D2818" s="3">
        <f t="shared" si="262"/>
        <v>12</v>
      </c>
      <c r="E2818" s="3">
        <f t="shared" si="263"/>
        <v>17</v>
      </c>
      <c r="F2818" s="3" t="str">
        <f t="shared" si="264"/>
        <v>201521217</v>
      </c>
      <c r="G2818">
        <f t="shared" si="265"/>
        <v>7.69672131147545</v>
      </c>
      <c r="H2818">
        <v>0.28000000000000003</v>
      </c>
      <c r="I2818">
        <v>0.6</v>
      </c>
      <c r="J2818">
        <v>1038</v>
      </c>
      <c r="K2818">
        <v>1</v>
      </c>
    </row>
    <row r="2819" spans="1:11" x14ac:dyDescent="0.25">
      <c r="A2819" s="1">
        <v>42052.504861111112</v>
      </c>
      <c r="B2819" s="3">
        <f t="shared" ref="B2819:B2882" si="266">YEAR(A2819)</f>
        <v>2015</v>
      </c>
      <c r="C2819" s="3">
        <f t="shared" ref="C2819:C2882" si="267">MONTH(A2819)</f>
        <v>2</v>
      </c>
      <c r="D2819" s="3">
        <f t="shared" ref="D2819:D2882" si="268">HOUR(A2819)</f>
        <v>12</v>
      </c>
      <c r="E2819" s="3">
        <f t="shared" ref="E2819:E2882" si="269">DAY(A2819)</f>
        <v>17</v>
      </c>
      <c r="F2819" s="3" t="str">
        <f t="shared" ref="F2819:F2882" si="270">B2819&amp;C2819&amp;D2819&amp;E2819</f>
        <v>201521217</v>
      </c>
      <c r="G2819">
        <f t="shared" si="265"/>
        <v>7.7090163934426634</v>
      </c>
      <c r="H2819">
        <v>0.28000000000000003</v>
      </c>
      <c r="I2819">
        <v>0.6</v>
      </c>
      <c r="J2819">
        <v>1038</v>
      </c>
      <c r="K2819">
        <v>1</v>
      </c>
    </row>
    <row r="2820" spans="1:11" x14ac:dyDescent="0.25">
      <c r="A2820" s="1">
        <v>42052.505555555559</v>
      </c>
      <c r="B2820" s="3">
        <f t="shared" si="266"/>
        <v>2015</v>
      </c>
      <c r="C2820" s="3">
        <f t="shared" si="267"/>
        <v>2</v>
      </c>
      <c r="D2820" s="3">
        <f t="shared" si="268"/>
        <v>12</v>
      </c>
      <c r="E2820" s="3">
        <f t="shared" si="269"/>
        <v>17</v>
      </c>
      <c r="F2820" s="3" t="str">
        <f t="shared" si="270"/>
        <v>201521217</v>
      </c>
      <c r="G2820">
        <f t="shared" si="265"/>
        <v>7.7213114754098768</v>
      </c>
      <c r="H2820">
        <v>0.28000000000000003</v>
      </c>
      <c r="I2820">
        <v>0.6</v>
      </c>
      <c r="J2820">
        <v>1038</v>
      </c>
      <c r="K2820">
        <v>1</v>
      </c>
    </row>
    <row r="2821" spans="1:11" x14ac:dyDescent="0.25">
      <c r="A2821" s="1">
        <v>42052.506249999999</v>
      </c>
      <c r="B2821" s="3">
        <f t="shared" si="266"/>
        <v>2015</v>
      </c>
      <c r="C2821" s="3">
        <f t="shared" si="267"/>
        <v>2</v>
      </c>
      <c r="D2821" s="3">
        <f t="shared" si="268"/>
        <v>12</v>
      </c>
      <c r="E2821" s="3">
        <f t="shared" si="269"/>
        <v>17</v>
      </c>
      <c r="F2821" s="3" t="str">
        <f t="shared" si="270"/>
        <v>201521217</v>
      </c>
      <c r="G2821">
        <f t="shared" si="265"/>
        <v>7.7336065573770902</v>
      </c>
      <c r="H2821">
        <v>0.28000000000000003</v>
      </c>
      <c r="I2821">
        <v>0.6</v>
      </c>
      <c r="J2821">
        <v>1038</v>
      </c>
      <c r="K2821">
        <v>1</v>
      </c>
    </row>
    <row r="2822" spans="1:11" x14ac:dyDescent="0.25">
      <c r="A2822" s="1">
        <v>42052.506944444445</v>
      </c>
      <c r="B2822" s="3">
        <f t="shared" si="266"/>
        <v>2015</v>
      </c>
      <c r="C2822" s="3">
        <f t="shared" si="267"/>
        <v>2</v>
      </c>
      <c r="D2822" s="3">
        <f t="shared" si="268"/>
        <v>12</v>
      </c>
      <c r="E2822" s="3">
        <f t="shared" si="269"/>
        <v>17</v>
      </c>
      <c r="F2822" s="3" t="str">
        <f t="shared" si="270"/>
        <v>201521217</v>
      </c>
      <c r="G2822">
        <f t="shared" si="265"/>
        <v>7.7459016393443036</v>
      </c>
      <c r="H2822">
        <v>0.28000000000000003</v>
      </c>
      <c r="I2822">
        <v>0.6</v>
      </c>
      <c r="J2822">
        <v>1038</v>
      </c>
      <c r="K2822">
        <v>1</v>
      </c>
    </row>
    <row r="2823" spans="1:11" x14ac:dyDescent="0.25">
      <c r="A2823" s="1">
        <v>42052.507638888892</v>
      </c>
      <c r="B2823" s="3">
        <f t="shared" si="266"/>
        <v>2015</v>
      </c>
      <c r="C2823" s="3">
        <f t="shared" si="267"/>
        <v>2</v>
      </c>
      <c r="D2823" s="3">
        <f t="shared" si="268"/>
        <v>12</v>
      </c>
      <c r="E2823" s="3">
        <f t="shared" si="269"/>
        <v>17</v>
      </c>
      <c r="F2823" s="3" t="str">
        <f t="shared" si="270"/>
        <v>201521217</v>
      </c>
      <c r="G2823">
        <f t="shared" si="265"/>
        <v>7.7581967213115171</v>
      </c>
      <c r="H2823">
        <v>0.28000000000000003</v>
      </c>
      <c r="I2823">
        <v>0.6</v>
      </c>
      <c r="J2823">
        <v>1038</v>
      </c>
      <c r="K2823">
        <v>1</v>
      </c>
    </row>
    <row r="2824" spans="1:11" x14ac:dyDescent="0.25">
      <c r="A2824" s="1">
        <v>42052.508333333331</v>
      </c>
      <c r="B2824" s="3">
        <f t="shared" si="266"/>
        <v>2015</v>
      </c>
      <c r="C2824" s="3">
        <f t="shared" si="267"/>
        <v>2</v>
      </c>
      <c r="D2824" s="3">
        <f t="shared" si="268"/>
        <v>12</v>
      </c>
      <c r="E2824" s="3">
        <f t="shared" si="269"/>
        <v>17</v>
      </c>
      <c r="F2824" s="3" t="str">
        <f t="shared" si="270"/>
        <v>201521217</v>
      </c>
      <c r="G2824">
        <f t="shared" si="265"/>
        <v>7.7704918032787305</v>
      </c>
      <c r="H2824">
        <v>0.28000000000000003</v>
      </c>
      <c r="I2824">
        <v>0.6</v>
      </c>
      <c r="J2824">
        <v>1038</v>
      </c>
      <c r="K2824">
        <v>1</v>
      </c>
    </row>
    <row r="2825" spans="1:11" x14ac:dyDescent="0.25">
      <c r="A2825" s="1">
        <v>42052.509027777778</v>
      </c>
      <c r="B2825" s="3">
        <f t="shared" si="266"/>
        <v>2015</v>
      </c>
      <c r="C2825" s="3">
        <f t="shared" si="267"/>
        <v>2</v>
      </c>
      <c r="D2825" s="3">
        <f t="shared" si="268"/>
        <v>12</v>
      </c>
      <c r="E2825" s="3">
        <f t="shared" si="269"/>
        <v>17</v>
      </c>
      <c r="F2825" s="3" t="str">
        <f t="shared" si="270"/>
        <v>201521217</v>
      </c>
      <c r="G2825">
        <f t="shared" si="265"/>
        <v>7.7827868852459439</v>
      </c>
      <c r="H2825">
        <v>0.28000000000000003</v>
      </c>
      <c r="I2825">
        <v>0.6</v>
      </c>
      <c r="J2825">
        <v>1038</v>
      </c>
      <c r="K2825">
        <v>1</v>
      </c>
    </row>
    <row r="2826" spans="1:11" x14ac:dyDescent="0.25">
      <c r="A2826" s="1">
        <v>42052.509722222225</v>
      </c>
      <c r="B2826" s="3">
        <f t="shared" si="266"/>
        <v>2015</v>
      </c>
      <c r="C2826" s="3">
        <f t="shared" si="267"/>
        <v>2</v>
      </c>
      <c r="D2826" s="3">
        <f t="shared" si="268"/>
        <v>12</v>
      </c>
      <c r="E2826" s="3">
        <f t="shared" si="269"/>
        <v>17</v>
      </c>
      <c r="F2826" s="3" t="str">
        <f t="shared" si="270"/>
        <v>201521217</v>
      </c>
      <c r="G2826">
        <f t="shared" si="265"/>
        <v>7.7950819672131573</v>
      </c>
      <c r="H2826">
        <v>0.28000000000000003</v>
      </c>
      <c r="I2826">
        <v>0.6</v>
      </c>
      <c r="J2826">
        <v>1038</v>
      </c>
      <c r="K2826">
        <v>1</v>
      </c>
    </row>
    <row r="2827" spans="1:11" x14ac:dyDescent="0.25">
      <c r="A2827" s="1">
        <v>42052.510416666664</v>
      </c>
      <c r="B2827" s="3">
        <f t="shared" si="266"/>
        <v>2015</v>
      </c>
      <c r="C2827" s="3">
        <f t="shared" si="267"/>
        <v>2</v>
      </c>
      <c r="D2827" s="3">
        <f t="shared" si="268"/>
        <v>12</v>
      </c>
      <c r="E2827" s="3">
        <f t="shared" si="269"/>
        <v>17</v>
      </c>
      <c r="F2827" s="3" t="str">
        <f t="shared" si="270"/>
        <v>201521217</v>
      </c>
      <c r="G2827">
        <f t="shared" si="265"/>
        <v>7.8073770491803707</v>
      </c>
      <c r="H2827">
        <v>0.28000000000000003</v>
      </c>
      <c r="I2827">
        <v>0.6</v>
      </c>
      <c r="J2827">
        <v>1038</v>
      </c>
      <c r="K2827">
        <v>1</v>
      </c>
    </row>
    <row r="2828" spans="1:11" x14ac:dyDescent="0.25">
      <c r="A2828" s="1">
        <v>42052.511111111111</v>
      </c>
      <c r="B2828" s="3">
        <f t="shared" si="266"/>
        <v>2015</v>
      </c>
      <c r="C2828" s="3">
        <f t="shared" si="267"/>
        <v>2</v>
      </c>
      <c r="D2828" s="3">
        <f t="shared" si="268"/>
        <v>12</v>
      </c>
      <c r="E2828" s="3">
        <f t="shared" si="269"/>
        <v>17</v>
      </c>
      <c r="F2828" s="3" t="str">
        <f t="shared" si="270"/>
        <v>201521217</v>
      </c>
      <c r="G2828">
        <f t="shared" si="265"/>
        <v>7.8196721311475841</v>
      </c>
      <c r="H2828">
        <v>0.28000000000000003</v>
      </c>
      <c r="I2828">
        <v>0.6</v>
      </c>
      <c r="J2828">
        <v>1038</v>
      </c>
      <c r="K2828">
        <v>1</v>
      </c>
    </row>
    <row r="2829" spans="1:11" x14ac:dyDescent="0.25">
      <c r="A2829" s="1">
        <v>42052.511805555558</v>
      </c>
      <c r="B2829" s="3">
        <f t="shared" si="266"/>
        <v>2015</v>
      </c>
      <c r="C2829" s="3">
        <f t="shared" si="267"/>
        <v>2</v>
      </c>
      <c r="D2829" s="3">
        <f t="shared" si="268"/>
        <v>12</v>
      </c>
      <c r="E2829" s="3">
        <f t="shared" si="269"/>
        <v>17</v>
      </c>
      <c r="F2829" s="3" t="str">
        <f t="shared" si="270"/>
        <v>201521217</v>
      </c>
      <c r="G2829">
        <f t="shared" si="265"/>
        <v>7.8319672131147975</v>
      </c>
      <c r="H2829">
        <v>0.28000000000000003</v>
      </c>
      <c r="I2829">
        <v>0.6</v>
      </c>
      <c r="J2829">
        <v>1038</v>
      </c>
      <c r="K2829">
        <v>1</v>
      </c>
    </row>
    <row r="2830" spans="1:11" x14ac:dyDescent="0.25">
      <c r="A2830" s="1">
        <v>42052.512499999997</v>
      </c>
      <c r="B2830" s="3">
        <f t="shared" si="266"/>
        <v>2015</v>
      </c>
      <c r="C2830" s="3">
        <f t="shared" si="267"/>
        <v>2</v>
      </c>
      <c r="D2830" s="3">
        <f t="shared" si="268"/>
        <v>12</v>
      </c>
      <c r="E2830" s="3">
        <f t="shared" si="269"/>
        <v>17</v>
      </c>
      <c r="F2830" s="3" t="str">
        <f t="shared" si="270"/>
        <v>201521217</v>
      </c>
      <c r="G2830">
        <f t="shared" si="265"/>
        <v>7.8442622950820109</v>
      </c>
      <c r="H2830">
        <v>0.28000000000000003</v>
      </c>
      <c r="I2830">
        <v>0.6</v>
      </c>
      <c r="J2830">
        <v>1038</v>
      </c>
      <c r="K2830">
        <v>1</v>
      </c>
    </row>
    <row r="2831" spans="1:11" x14ac:dyDescent="0.25">
      <c r="A2831" s="1">
        <v>42052.513194444444</v>
      </c>
      <c r="B2831" s="3">
        <f t="shared" si="266"/>
        <v>2015</v>
      </c>
      <c r="C2831" s="3">
        <f t="shared" si="267"/>
        <v>2</v>
      </c>
      <c r="D2831" s="3">
        <f t="shared" si="268"/>
        <v>12</v>
      </c>
      <c r="E2831" s="3">
        <f t="shared" si="269"/>
        <v>17</v>
      </c>
      <c r="F2831" s="3" t="str">
        <f t="shared" si="270"/>
        <v>201521217</v>
      </c>
      <c r="G2831">
        <f t="shared" si="265"/>
        <v>7.8565573770492243</v>
      </c>
      <c r="H2831">
        <v>0.28000000000000003</v>
      </c>
      <c r="I2831">
        <v>0.6</v>
      </c>
      <c r="J2831">
        <v>1038</v>
      </c>
      <c r="K2831">
        <v>1</v>
      </c>
    </row>
    <row r="2832" spans="1:11" x14ac:dyDescent="0.25">
      <c r="A2832" s="1">
        <v>42052.513888888891</v>
      </c>
      <c r="B2832" s="3">
        <f t="shared" si="266"/>
        <v>2015</v>
      </c>
      <c r="C2832" s="3">
        <f t="shared" si="267"/>
        <v>2</v>
      </c>
      <c r="D2832" s="3">
        <f t="shared" si="268"/>
        <v>12</v>
      </c>
      <c r="E2832" s="3">
        <f t="shared" si="269"/>
        <v>17</v>
      </c>
      <c r="F2832" s="3" t="str">
        <f t="shared" si="270"/>
        <v>201521217</v>
      </c>
      <c r="G2832">
        <f t="shared" si="265"/>
        <v>7.8688524590164377</v>
      </c>
      <c r="H2832">
        <v>0.28000000000000003</v>
      </c>
      <c r="I2832">
        <v>0.6</v>
      </c>
      <c r="J2832">
        <v>1038</v>
      </c>
      <c r="K2832">
        <v>1</v>
      </c>
    </row>
    <row r="2833" spans="1:11" x14ac:dyDescent="0.25">
      <c r="A2833" s="1">
        <v>42052.51458333333</v>
      </c>
      <c r="B2833" s="3">
        <f t="shared" si="266"/>
        <v>2015</v>
      </c>
      <c r="C2833" s="3">
        <f t="shared" si="267"/>
        <v>2</v>
      </c>
      <c r="D2833" s="3">
        <f t="shared" si="268"/>
        <v>12</v>
      </c>
      <c r="E2833" s="3">
        <f t="shared" si="269"/>
        <v>17</v>
      </c>
      <c r="F2833" s="3" t="str">
        <f t="shared" si="270"/>
        <v>201521217</v>
      </c>
      <c r="G2833">
        <f t="shared" si="265"/>
        <v>7.8811475409836511</v>
      </c>
      <c r="H2833">
        <v>0.28000000000000003</v>
      </c>
      <c r="I2833">
        <v>0.6</v>
      </c>
      <c r="J2833">
        <v>1038</v>
      </c>
      <c r="K2833">
        <v>1</v>
      </c>
    </row>
    <row r="2834" spans="1:11" x14ac:dyDescent="0.25">
      <c r="A2834" s="1">
        <v>42052.515277777777</v>
      </c>
      <c r="B2834" s="3">
        <f t="shared" si="266"/>
        <v>2015</v>
      </c>
      <c r="C2834" s="3">
        <f t="shared" si="267"/>
        <v>2</v>
      </c>
      <c r="D2834" s="3">
        <f t="shared" si="268"/>
        <v>12</v>
      </c>
      <c r="E2834" s="3">
        <f t="shared" si="269"/>
        <v>17</v>
      </c>
      <c r="F2834" s="3" t="str">
        <f t="shared" si="270"/>
        <v>201521217</v>
      </c>
      <c r="G2834">
        <f t="shared" si="265"/>
        <v>7.8934426229508645</v>
      </c>
      <c r="H2834">
        <v>0.28000000000000003</v>
      </c>
      <c r="I2834">
        <v>0.6</v>
      </c>
      <c r="J2834">
        <v>1038</v>
      </c>
      <c r="K2834">
        <v>1</v>
      </c>
    </row>
    <row r="2835" spans="1:11" x14ac:dyDescent="0.25">
      <c r="A2835" s="1">
        <v>42052.515972222223</v>
      </c>
      <c r="B2835" s="3">
        <f t="shared" si="266"/>
        <v>2015</v>
      </c>
      <c r="C2835" s="3">
        <f t="shared" si="267"/>
        <v>2</v>
      </c>
      <c r="D2835" s="3">
        <f t="shared" si="268"/>
        <v>12</v>
      </c>
      <c r="E2835" s="3">
        <f t="shared" si="269"/>
        <v>17</v>
      </c>
      <c r="F2835" s="3" t="str">
        <f t="shared" si="270"/>
        <v>201521217</v>
      </c>
      <c r="G2835">
        <f t="shared" si="265"/>
        <v>7.9057377049180779</v>
      </c>
      <c r="H2835">
        <v>0.28000000000000003</v>
      </c>
      <c r="I2835">
        <v>0.6</v>
      </c>
      <c r="J2835">
        <v>1038</v>
      </c>
      <c r="K2835">
        <v>1</v>
      </c>
    </row>
    <row r="2836" spans="1:11" x14ac:dyDescent="0.25">
      <c r="A2836" s="1">
        <v>42052.51666666667</v>
      </c>
      <c r="B2836" s="3">
        <f t="shared" si="266"/>
        <v>2015</v>
      </c>
      <c r="C2836" s="3">
        <f t="shared" si="267"/>
        <v>2</v>
      </c>
      <c r="D2836" s="3">
        <f t="shared" si="268"/>
        <v>12</v>
      </c>
      <c r="E2836" s="3">
        <f t="shared" si="269"/>
        <v>17</v>
      </c>
      <c r="F2836" s="3" t="str">
        <f t="shared" si="270"/>
        <v>201521217</v>
      </c>
      <c r="G2836">
        <f t="shared" si="265"/>
        <v>7.9180327868852913</v>
      </c>
      <c r="H2836">
        <v>0.28000000000000003</v>
      </c>
      <c r="I2836">
        <v>0.6</v>
      </c>
      <c r="J2836">
        <v>1038</v>
      </c>
      <c r="K2836">
        <v>1</v>
      </c>
    </row>
    <row r="2837" spans="1:11" x14ac:dyDescent="0.25">
      <c r="A2837" s="1">
        <v>42052.517361111109</v>
      </c>
      <c r="B2837" s="3">
        <f t="shared" si="266"/>
        <v>2015</v>
      </c>
      <c r="C2837" s="3">
        <f t="shared" si="267"/>
        <v>2</v>
      </c>
      <c r="D2837" s="3">
        <f t="shared" si="268"/>
        <v>12</v>
      </c>
      <c r="E2837" s="3">
        <f t="shared" si="269"/>
        <v>17</v>
      </c>
      <c r="F2837" s="3" t="str">
        <f t="shared" si="270"/>
        <v>201521217</v>
      </c>
      <c r="G2837">
        <f t="shared" si="265"/>
        <v>7.9303278688525047</v>
      </c>
      <c r="H2837">
        <v>0.28000000000000003</v>
      </c>
      <c r="I2837">
        <v>0.6</v>
      </c>
      <c r="J2837">
        <v>1038</v>
      </c>
      <c r="K2837">
        <v>1</v>
      </c>
    </row>
    <row r="2838" spans="1:11" x14ac:dyDescent="0.25">
      <c r="A2838" s="1">
        <v>42052.518055555556</v>
      </c>
      <c r="B2838" s="3">
        <f t="shared" si="266"/>
        <v>2015</v>
      </c>
      <c r="C2838" s="3">
        <f t="shared" si="267"/>
        <v>2</v>
      </c>
      <c r="D2838" s="3">
        <f t="shared" si="268"/>
        <v>12</v>
      </c>
      <c r="E2838" s="3">
        <f t="shared" si="269"/>
        <v>17</v>
      </c>
      <c r="F2838" s="3" t="str">
        <f t="shared" si="270"/>
        <v>201521217</v>
      </c>
      <c r="G2838">
        <f t="shared" si="265"/>
        <v>7.9426229508197181</v>
      </c>
      <c r="H2838">
        <v>0.28000000000000003</v>
      </c>
      <c r="I2838">
        <v>0.6</v>
      </c>
      <c r="J2838">
        <v>1038</v>
      </c>
      <c r="K2838">
        <v>1</v>
      </c>
    </row>
    <row r="2839" spans="1:11" x14ac:dyDescent="0.25">
      <c r="A2839" s="1">
        <v>42052.518750000003</v>
      </c>
      <c r="B2839" s="3">
        <f t="shared" si="266"/>
        <v>2015</v>
      </c>
      <c r="C2839" s="3">
        <f t="shared" si="267"/>
        <v>2</v>
      </c>
      <c r="D2839" s="3">
        <f t="shared" si="268"/>
        <v>12</v>
      </c>
      <c r="E2839" s="3">
        <f t="shared" si="269"/>
        <v>17</v>
      </c>
      <c r="F2839" s="3" t="str">
        <f t="shared" si="270"/>
        <v>201521217</v>
      </c>
      <c r="G2839">
        <f t="shared" si="265"/>
        <v>7.9549180327869315</v>
      </c>
      <c r="H2839">
        <v>0.28000000000000003</v>
      </c>
      <c r="I2839">
        <v>0.6</v>
      </c>
      <c r="J2839">
        <v>1038</v>
      </c>
      <c r="K2839">
        <v>1</v>
      </c>
    </row>
    <row r="2840" spans="1:11" x14ac:dyDescent="0.25">
      <c r="A2840" s="1">
        <v>42052.519444444442</v>
      </c>
      <c r="B2840" s="3">
        <f t="shared" si="266"/>
        <v>2015</v>
      </c>
      <c r="C2840" s="3">
        <f t="shared" si="267"/>
        <v>2</v>
      </c>
      <c r="D2840" s="3">
        <f t="shared" si="268"/>
        <v>12</v>
      </c>
      <c r="E2840" s="3">
        <f t="shared" si="269"/>
        <v>17</v>
      </c>
      <c r="F2840" s="3" t="str">
        <f t="shared" si="270"/>
        <v>201521217</v>
      </c>
      <c r="G2840">
        <f t="shared" si="265"/>
        <v>7.967213114754145</v>
      </c>
      <c r="H2840">
        <v>0.28000000000000003</v>
      </c>
      <c r="I2840">
        <v>0.6</v>
      </c>
      <c r="J2840">
        <v>1038</v>
      </c>
      <c r="K2840">
        <v>1</v>
      </c>
    </row>
    <row r="2841" spans="1:11" x14ac:dyDescent="0.25">
      <c r="A2841" s="1">
        <v>42052.520138888889</v>
      </c>
      <c r="B2841" s="3">
        <f t="shared" si="266"/>
        <v>2015</v>
      </c>
      <c r="C2841" s="3">
        <f t="shared" si="267"/>
        <v>2</v>
      </c>
      <c r="D2841" s="3">
        <f t="shared" si="268"/>
        <v>12</v>
      </c>
      <c r="E2841" s="3">
        <f t="shared" si="269"/>
        <v>17</v>
      </c>
      <c r="F2841" s="3" t="str">
        <f t="shared" si="270"/>
        <v>201521217</v>
      </c>
      <c r="G2841">
        <f t="shared" si="265"/>
        <v>7.9795081967213584</v>
      </c>
      <c r="H2841">
        <v>0.28000000000000003</v>
      </c>
      <c r="I2841">
        <v>0.6</v>
      </c>
      <c r="J2841">
        <v>1038</v>
      </c>
      <c r="K2841">
        <v>1</v>
      </c>
    </row>
    <row r="2842" spans="1:11" x14ac:dyDescent="0.25">
      <c r="A2842" s="1">
        <v>42052.520833333336</v>
      </c>
      <c r="B2842" s="3">
        <f t="shared" si="266"/>
        <v>2015</v>
      </c>
      <c r="C2842" s="3">
        <f t="shared" si="267"/>
        <v>2</v>
      </c>
      <c r="D2842" s="3">
        <f t="shared" si="268"/>
        <v>12</v>
      </c>
      <c r="E2842" s="3">
        <f t="shared" si="269"/>
        <v>17</v>
      </c>
      <c r="F2842" s="3" t="str">
        <f t="shared" si="270"/>
        <v>201521217</v>
      </c>
      <c r="G2842">
        <f t="shared" si="265"/>
        <v>7.9918032786885718</v>
      </c>
      <c r="H2842">
        <v>0.28000000000000003</v>
      </c>
      <c r="I2842">
        <v>0.6</v>
      </c>
      <c r="J2842">
        <v>1038</v>
      </c>
      <c r="K2842">
        <v>1</v>
      </c>
    </row>
    <row r="2843" spans="1:11" x14ac:dyDescent="0.25">
      <c r="A2843" s="1">
        <v>42052.521527777775</v>
      </c>
      <c r="B2843" s="3">
        <f t="shared" si="266"/>
        <v>2015</v>
      </c>
      <c r="C2843" s="3">
        <f t="shared" si="267"/>
        <v>2</v>
      </c>
      <c r="D2843" s="3">
        <f t="shared" si="268"/>
        <v>12</v>
      </c>
      <c r="E2843" s="3">
        <f t="shared" si="269"/>
        <v>17</v>
      </c>
      <c r="F2843" s="3" t="str">
        <f t="shared" si="270"/>
        <v>201521217</v>
      </c>
      <c r="G2843">
        <f t="shared" si="265"/>
        <v>8.0040983606557852</v>
      </c>
      <c r="H2843">
        <v>0.28000000000000003</v>
      </c>
      <c r="I2843">
        <v>0.6</v>
      </c>
      <c r="J2843">
        <v>1038</v>
      </c>
      <c r="K2843">
        <v>1</v>
      </c>
    </row>
    <row r="2844" spans="1:11" x14ac:dyDescent="0.25">
      <c r="A2844" s="1">
        <v>42052.522222222222</v>
      </c>
      <c r="B2844" s="3">
        <f t="shared" si="266"/>
        <v>2015</v>
      </c>
      <c r="C2844" s="3">
        <f t="shared" si="267"/>
        <v>2</v>
      </c>
      <c r="D2844" s="3">
        <f t="shared" si="268"/>
        <v>12</v>
      </c>
      <c r="E2844" s="3">
        <f t="shared" si="269"/>
        <v>17</v>
      </c>
      <c r="F2844" s="3" t="str">
        <f t="shared" si="270"/>
        <v>201521217</v>
      </c>
      <c r="G2844">
        <f t="shared" si="265"/>
        <v>8.0163934426229986</v>
      </c>
      <c r="H2844">
        <v>0.28000000000000003</v>
      </c>
      <c r="I2844">
        <v>0.6</v>
      </c>
      <c r="J2844">
        <v>1038</v>
      </c>
      <c r="K2844">
        <v>1</v>
      </c>
    </row>
    <row r="2845" spans="1:11" x14ac:dyDescent="0.25">
      <c r="A2845" s="1">
        <v>42052.522916666669</v>
      </c>
      <c r="B2845" s="3">
        <f t="shared" si="266"/>
        <v>2015</v>
      </c>
      <c r="C2845" s="3">
        <f t="shared" si="267"/>
        <v>2</v>
      </c>
      <c r="D2845" s="3">
        <f t="shared" si="268"/>
        <v>12</v>
      </c>
      <c r="E2845" s="3">
        <f t="shared" si="269"/>
        <v>17</v>
      </c>
      <c r="F2845" s="3" t="str">
        <f t="shared" si="270"/>
        <v>201521217</v>
      </c>
      <c r="G2845">
        <f t="shared" si="265"/>
        <v>8.028688524590212</v>
      </c>
      <c r="H2845">
        <v>0.28000000000000003</v>
      </c>
      <c r="I2845">
        <v>0.6</v>
      </c>
      <c r="J2845">
        <v>1038</v>
      </c>
      <c r="K2845">
        <v>1</v>
      </c>
    </row>
    <row r="2846" spans="1:11" x14ac:dyDescent="0.25">
      <c r="A2846" s="1">
        <v>42052.523611111108</v>
      </c>
      <c r="B2846" s="3">
        <f t="shared" si="266"/>
        <v>2015</v>
      </c>
      <c r="C2846" s="3">
        <f t="shared" si="267"/>
        <v>2</v>
      </c>
      <c r="D2846" s="3">
        <f t="shared" si="268"/>
        <v>12</v>
      </c>
      <c r="E2846" s="3">
        <f t="shared" si="269"/>
        <v>17</v>
      </c>
      <c r="F2846" s="3" t="str">
        <f t="shared" si="270"/>
        <v>201521217</v>
      </c>
      <c r="G2846">
        <f t="shared" si="265"/>
        <v>8.0409836065574254</v>
      </c>
      <c r="H2846">
        <v>0.28000000000000003</v>
      </c>
      <c r="I2846">
        <v>0.6</v>
      </c>
      <c r="J2846">
        <v>1038</v>
      </c>
      <c r="K2846">
        <v>1</v>
      </c>
    </row>
    <row r="2847" spans="1:11" x14ac:dyDescent="0.25">
      <c r="A2847" s="1">
        <v>42052.524305555555</v>
      </c>
      <c r="B2847" s="3">
        <f t="shared" si="266"/>
        <v>2015</v>
      </c>
      <c r="C2847" s="3">
        <f t="shared" si="267"/>
        <v>2</v>
      </c>
      <c r="D2847" s="3">
        <f t="shared" si="268"/>
        <v>12</v>
      </c>
      <c r="E2847" s="3">
        <f t="shared" si="269"/>
        <v>17</v>
      </c>
      <c r="F2847" s="3" t="str">
        <f t="shared" si="270"/>
        <v>201521217</v>
      </c>
      <c r="G2847">
        <f t="shared" si="265"/>
        <v>8.0532786885246388</v>
      </c>
      <c r="H2847">
        <v>0.28000000000000003</v>
      </c>
      <c r="I2847">
        <v>0.6</v>
      </c>
      <c r="J2847">
        <v>1038</v>
      </c>
      <c r="K2847">
        <v>1</v>
      </c>
    </row>
    <row r="2848" spans="1:11" x14ac:dyDescent="0.25">
      <c r="A2848" s="1">
        <v>42052.525000000001</v>
      </c>
      <c r="B2848" s="3">
        <f t="shared" si="266"/>
        <v>2015</v>
      </c>
      <c r="C2848" s="3">
        <f t="shared" si="267"/>
        <v>2</v>
      </c>
      <c r="D2848" s="3">
        <f t="shared" si="268"/>
        <v>12</v>
      </c>
      <c r="E2848" s="3">
        <f t="shared" si="269"/>
        <v>17</v>
      </c>
      <c r="F2848" s="3" t="str">
        <f t="shared" si="270"/>
        <v>201521217</v>
      </c>
      <c r="G2848">
        <f t="shared" si="265"/>
        <v>8.0655737704918522</v>
      </c>
      <c r="H2848">
        <v>0.28000000000000003</v>
      </c>
      <c r="I2848">
        <v>0.6</v>
      </c>
      <c r="J2848">
        <v>1038</v>
      </c>
      <c r="K2848">
        <v>1</v>
      </c>
    </row>
    <row r="2849" spans="1:11" x14ac:dyDescent="0.25">
      <c r="A2849" s="1">
        <v>42052.525694444441</v>
      </c>
      <c r="B2849" s="3">
        <f t="shared" si="266"/>
        <v>2015</v>
      </c>
      <c r="C2849" s="3">
        <f t="shared" si="267"/>
        <v>2</v>
      </c>
      <c r="D2849" s="3">
        <f t="shared" si="268"/>
        <v>12</v>
      </c>
      <c r="E2849" s="3">
        <f t="shared" si="269"/>
        <v>17</v>
      </c>
      <c r="F2849" s="3" t="str">
        <f t="shared" si="270"/>
        <v>201521217</v>
      </c>
      <c r="G2849">
        <f t="shared" si="265"/>
        <v>8.0778688524590656</v>
      </c>
      <c r="H2849">
        <v>0.28000000000000003</v>
      </c>
      <c r="I2849">
        <v>0.6</v>
      </c>
      <c r="J2849">
        <v>1038</v>
      </c>
      <c r="K2849">
        <v>1</v>
      </c>
    </row>
    <row r="2850" spans="1:11" x14ac:dyDescent="0.25">
      <c r="A2850" s="1">
        <v>42052.526388888888</v>
      </c>
      <c r="B2850" s="3">
        <f t="shared" si="266"/>
        <v>2015</v>
      </c>
      <c r="C2850" s="3">
        <f t="shared" si="267"/>
        <v>2</v>
      </c>
      <c r="D2850" s="3">
        <f t="shared" si="268"/>
        <v>12</v>
      </c>
      <c r="E2850" s="3">
        <f t="shared" si="269"/>
        <v>17</v>
      </c>
      <c r="F2850" s="3" t="str">
        <f t="shared" si="270"/>
        <v>201521217</v>
      </c>
      <c r="G2850">
        <f t="shared" si="265"/>
        <v>8.090163934426279</v>
      </c>
      <c r="H2850">
        <v>0.28000000000000003</v>
      </c>
      <c r="I2850">
        <v>0.6</v>
      </c>
      <c r="J2850">
        <v>1038</v>
      </c>
      <c r="K2850">
        <v>1</v>
      </c>
    </row>
    <row r="2851" spans="1:11" x14ac:dyDescent="0.25">
      <c r="A2851" s="1">
        <v>42052.527083333334</v>
      </c>
      <c r="B2851" s="3">
        <f t="shared" si="266"/>
        <v>2015</v>
      </c>
      <c r="C2851" s="3">
        <f t="shared" si="267"/>
        <v>2</v>
      </c>
      <c r="D2851" s="3">
        <f t="shared" si="268"/>
        <v>12</v>
      </c>
      <c r="E2851" s="3">
        <f t="shared" si="269"/>
        <v>17</v>
      </c>
      <c r="F2851" s="3" t="str">
        <f t="shared" si="270"/>
        <v>201521217</v>
      </c>
      <c r="G2851">
        <f t="shared" si="265"/>
        <v>8.1024590163934924</v>
      </c>
      <c r="H2851">
        <v>0.28000000000000003</v>
      </c>
      <c r="I2851">
        <v>0.6</v>
      </c>
      <c r="J2851">
        <v>1038</v>
      </c>
      <c r="K2851">
        <v>1</v>
      </c>
    </row>
    <row r="2852" spans="1:11" x14ac:dyDescent="0.25">
      <c r="A2852" s="1">
        <v>42052.527777777781</v>
      </c>
      <c r="B2852" s="3">
        <f t="shared" si="266"/>
        <v>2015</v>
      </c>
      <c r="C2852" s="3">
        <f t="shared" si="267"/>
        <v>2</v>
      </c>
      <c r="D2852" s="3">
        <f t="shared" si="268"/>
        <v>12</v>
      </c>
      <c r="E2852" s="3">
        <f t="shared" si="269"/>
        <v>17</v>
      </c>
      <c r="F2852" s="3" t="str">
        <f t="shared" si="270"/>
        <v>201521217</v>
      </c>
      <c r="G2852">
        <f t="shared" si="265"/>
        <v>8.1147540983607058</v>
      </c>
      <c r="H2852">
        <v>0.28000000000000003</v>
      </c>
      <c r="I2852">
        <v>0.6</v>
      </c>
      <c r="J2852">
        <v>1038</v>
      </c>
      <c r="K2852">
        <v>1</v>
      </c>
    </row>
    <row r="2853" spans="1:11" x14ac:dyDescent="0.25">
      <c r="A2853" s="1">
        <v>42052.52847222222</v>
      </c>
      <c r="B2853" s="3">
        <f t="shared" si="266"/>
        <v>2015</v>
      </c>
      <c r="C2853" s="3">
        <f t="shared" si="267"/>
        <v>2</v>
      </c>
      <c r="D2853" s="3">
        <f t="shared" si="268"/>
        <v>12</v>
      </c>
      <c r="E2853" s="3">
        <f t="shared" si="269"/>
        <v>17</v>
      </c>
      <c r="F2853" s="3" t="str">
        <f t="shared" si="270"/>
        <v>201521217</v>
      </c>
      <c r="G2853">
        <f t="shared" si="265"/>
        <v>8.1270491803279192</v>
      </c>
      <c r="H2853">
        <v>0.28000000000000003</v>
      </c>
      <c r="I2853">
        <v>0.6</v>
      </c>
      <c r="J2853">
        <v>1038</v>
      </c>
      <c r="K2853">
        <v>1</v>
      </c>
    </row>
    <row r="2854" spans="1:11" x14ac:dyDescent="0.25">
      <c r="A2854" s="1">
        <v>42052.529166666667</v>
      </c>
      <c r="B2854" s="3">
        <f t="shared" si="266"/>
        <v>2015</v>
      </c>
      <c r="C2854" s="3">
        <f t="shared" si="267"/>
        <v>2</v>
      </c>
      <c r="D2854" s="3">
        <f t="shared" si="268"/>
        <v>12</v>
      </c>
      <c r="E2854" s="3">
        <f t="shared" si="269"/>
        <v>17</v>
      </c>
      <c r="F2854" s="3" t="str">
        <f t="shared" si="270"/>
        <v>201521217</v>
      </c>
      <c r="G2854">
        <f t="shared" si="265"/>
        <v>8.1393442622951326</v>
      </c>
      <c r="H2854">
        <v>0.28000000000000003</v>
      </c>
      <c r="I2854">
        <v>0.6</v>
      </c>
      <c r="J2854">
        <v>1038</v>
      </c>
      <c r="K2854">
        <v>1</v>
      </c>
    </row>
    <row r="2855" spans="1:11" x14ac:dyDescent="0.25">
      <c r="A2855" s="1">
        <v>42052.529861111114</v>
      </c>
      <c r="B2855" s="3">
        <f t="shared" si="266"/>
        <v>2015</v>
      </c>
      <c r="C2855" s="3">
        <f t="shared" si="267"/>
        <v>2</v>
      </c>
      <c r="D2855" s="3">
        <f t="shared" si="268"/>
        <v>12</v>
      </c>
      <c r="E2855" s="3">
        <f t="shared" si="269"/>
        <v>17</v>
      </c>
      <c r="F2855" s="3" t="str">
        <f t="shared" si="270"/>
        <v>201521217</v>
      </c>
      <c r="G2855">
        <f t="shared" si="265"/>
        <v>8.151639344262346</v>
      </c>
      <c r="H2855">
        <v>0.28000000000000003</v>
      </c>
      <c r="I2855">
        <v>0.6</v>
      </c>
      <c r="J2855">
        <v>1038</v>
      </c>
      <c r="K2855">
        <v>1</v>
      </c>
    </row>
    <row r="2856" spans="1:11" x14ac:dyDescent="0.25">
      <c r="A2856" s="1">
        <v>42052.530555555553</v>
      </c>
      <c r="B2856" s="3">
        <f t="shared" si="266"/>
        <v>2015</v>
      </c>
      <c r="C2856" s="3">
        <f t="shared" si="267"/>
        <v>2</v>
      </c>
      <c r="D2856" s="3">
        <f t="shared" si="268"/>
        <v>12</v>
      </c>
      <c r="E2856" s="3">
        <f t="shared" si="269"/>
        <v>17</v>
      </c>
      <c r="F2856" s="3" t="str">
        <f t="shared" si="270"/>
        <v>201521217</v>
      </c>
      <c r="G2856">
        <f t="shared" si="265"/>
        <v>8.1639344262295594</v>
      </c>
      <c r="H2856">
        <v>0.28000000000000003</v>
      </c>
      <c r="I2856">
        <v>0.6</v>
      </c>
      <c r="J2856">
        <v>1038</v>
      </c>
      <c r="K2856">
        <v>1</v>
      </c>
    </row>
    <row r="2857" spans="1:11" x14ac:dyDescent="0.25">
      <c r="A2857" s="1">
        <v>42052.53125</v>
      </c>
      <c r="B2857" s="3">
        <f t="shared" si="266"/>
        <v>2015</v>
      </c>
      <c r="C2857" s="3">
        <f t="shared" si="267"/>
        <v>2</v>
      </c>
      <c r="D2857" s="3">
        <f t="shared" si="268"/>
        <v>12</v>
      </c>
      <c r="E2857" s="3">
        <f t="shared" si="269"/>
        <v>17</v>
      </c>
      <c r="F2857" s="3" t="str">
        <f t="shared" si="270"/>
        <v>201521217</v>
      </c>
      <c r="G2857">
        <f t="shared" si="265"/>
        <v>8.1762295081967729</v>
      </c>
      <c r="H2857">
        <v>0.28000000000000003</v>
      </c>
      <c r="I2857">
        <v>0.6</v>
      </c>
      <c r="J2857">
        <v>1038</v>
      </c>
      <c r="K2857">
        <v>1</v>
      </c>
    </row>
    <row r="2858" spans="1:11" x14ac:dyDescent="0.25">
      <c r="A2858" s="1">
        <v>42052.531944444447</v>
      </c>
      <c r="B2858" s="3">
        <f t="shared" si="266"/>
        <v>2015</v>
      </c>
      <c r="C2858" s="3">
        <f t="shared" si="267"/>
        <v>2</v>
      </c>
      <c r="D2858" s="3">
        <f t="shared" si="268"/>
        <v>12</v>
      </c>
      <c r="E2858" s="3">
        <f t="shared" si="269"/>
        <v>17</v>
      </c>
      <c r="F2858" s="3" t="str">
        <f t="shared" si="270"/>
        <v>201521217</v>
      </c>
      <c r="G2858">
        <f t="shared" si="265"/>
        <v>8.1885245901639863</v>
      </c>
      <c r="H2858">
        <v>0.28000000000000003</v>
      </c>
      <c r="I2858">
        <v>0.6</v>
      </c>
      <c r="J2858">
        <v>1038</v>
      </c>
      <c r="K2858">
        <v>1</v>
      </c>
    </row>
    <row r="2859" spans="1:11" x14ac:dyDescent="0.25">
      <c r="A2859" s="1">
        <v>42052.532638888886</v>
      </c>
      <c r="B2859" s="3">
        <f t="shared" si="266"/>
        <v>2015</v>
      </c>
      <c r="C2859" s="3">
        <f t="shared" si="267"/>
        <v>2</v>
      </c>
      <c r="D2859" s="3">
        <f t="shared" si="268"/>
        <v>12</v>
      </c>
      <c r="E2859" s="3">
        <f t="shared" si="269"/>
        <v>17</v>
      </c>
      <c r="F2859" s="3" t="str">
        <f t="shared" si="270"/>
        <v>201521217</v>
      </c>
      <c r="G2859">
        <f t="shared" si="265"/>
        <v>8.2008196721311997</v>
      </c>
      <c r="H2859">
        <v>0.28000000000000003</v>
      </c>
      <c r="I2859">
        <v>0.6</v>
      </c>
      <c r="J2859">
        <v>1038</v>
      </c>
      <c r="K2859">
        <v>1</v>
      </c>
    </row>
    <row r="2860" spans="1:11" x14ac:dyDescent="0.25">
      <c r="A2860" s="1">
        <v>42052.533333333333</v>
      </c>
      <c r="B2860" s="3">
        <f t="shared" si="266"/>
        <v>2015</v>
      </c>
      <c r="C2860" s="3">
        <f t="shared" si="267"/>
        <v>2</v>
      </c>
      <c r="D2860" s="3">
        <f t="shared" si="268"/>
        <v>12</v>
      </c>
      <c r="E2860" s="3">
        <f t="shared" si="269"/>
        <v>17</v>
      </c>
      <c r="F2860" s="3" t="str">
        <f t="shared" si="270"/>
        <v>201521217</v>
      </c>
      <c r="G2860">
        <f t="shared" si="265"/>
        <v>8.2131147540984131</v>
      </c>
      <c r="H2860">
        <v>0.28000000000000003</v>
      </c>
      <c r="I2860">
        <v>0.6</v>
      </c>
      <c r="J2860">
        <v>1038</v>
      </c>
      <c r="K2860">
        <v>1</v>
      </c>
    </row>
    <row r="2861" spans="1:11" x14ac:dyDescent="0.25">
      <c r="A2861" s="1">
        <v>42052.53402777778</v>
      </c>
      <c r="B2861" s="3">
        <f t="shared" si="266"/>
        <v>2015</v>
      </c>
      <c r="C2861" s="3">
        <f t="shared" si="267"/>
        <v>2</v>
      </c>
      <c r="D2861" s="3">
        <f t="shared" si="268"/>
        <v>12</v>
      </c>
      <c r="E2861" s="3">
        <f t="shared" si="269"/>
        <v>17</v>
      </c>
      <c r="F2861" s="3" t="str">
        <f t="shared" si="270"/>
        <v>201521217</v>
      </c>
      <c r="G2861">
        <f t="shared" si="265"/>
        <v>8.2254098360656265</v>
      </c>
      <c r="H2861">
        <v>0.28000000000000003</v>
      </c>
      <c r="I2861">
        <v>0.6</v>
      </c>
      <c r="J2861">
        <v>1038</v>
      </c>
      <c r="K2861">
        <v>1</v>
      </c>
    </row>
    <row r="2862" spans="1:11" x14ac:dyDescent="0.25">
      <c r="A2862" s="1">
        <v>42052.534722222219</v>
      </c>
      <c r="B2862" s="3">
        <f t="shared" si="266"/>
        <v>2015</v>
      </c>
      <c r="C2862" s="3">
        <f t="shared" si="267"/>
        <v>2</v>
      </c>
      <c r="D2862" s="3">
        <f t="shared" si="268"/>
        <v>12</v>
      </c>
      <c r="E2862" s="3">
        <f t="shared" si="269"/>
        <v>17</v>
      </c>
      <c r="F2862" s="3" t="str">
        <f t="shared" si="270"/>
        <v>201521217</v>
      </c>
      <c r="G2862">
        <f t="shared" si="265"/>
        <v>8.2377049180328399</v>
      </c>
      <c r="H2862">
        <v>0.28000000000000003</v>
      </c>
      <c r="I2862">
        <v>0.6</v>
      </c>
      <c r="J2862">
        <v>1038</v>
      </c>
      <c r="K2862">
        <v>1</v>
      </c>
    </row>
    <row r="2863" spans="1:11" x14ac:dyDescent="0.25">
      <c r="A2863" s="1">
        <v>42052.535416666666</v>
      </c>
      <c r="B2863" s="3">
        <f t="shared" si="266"/>
        <v>2015</v>
      </c>
      <c r="C2863" s="3">
        <f t="shared" si="267"/>
        <v>2</v>
      </c>
      <c r="D2863" s="3">
        <f t="shared" si="268"/>
        <v>12</v>
      </c>
      <c r="E2863" s="3">
        <f t="shared" si="269"/>
        <v>17</v>
      </c>
      <c r="F2863" s="3" t="str">
        <f t="shared" si="270"/>
        <v>201521217</v>
      </c>
      <c r="G2863">
        <f t="shared" si="265"/>
        <v>8.2500000000000533</v>
      </c>
      <c r="H2863">
        <v>0.28000000000000003</v>
      </c>
      <c r="I2863">
        <v>0.6</v>
      </c>
      <c r="J2863">
        <v>1038</v>
      </c>
      <c r="K2863">
        <v>1</v>
      </c>
    </row>
    <row r="2864" spans="1:11" x14ac:dyDescent="0.25">
      <c r="A2864" s="1">
        <v>42052.536111111112</v>
      </c>
      <c r="B2864" s="3">
        <f t="shared" si="266"/>
        <v>2015</v>
      </c>
      <c r="C2864" s="3">
        <f t="shared" si="267"/>
        <v>2</v>
      </c>
      <c r="D2864" s="3">
        <f t="shared" si="268"/>
        <v>12</v>
      </c>
      <c r="E2864" s="3">
        <f t="shared" si="269"/>
        <v>17</v>
      </c>
      <c r="F2864" s="3" t="str">
        <f t="shared" si="270"/>
        <v>201521217</v>
      </c>
      <c r="G2864">
        <f t="shared" si="265"/>
        <v>8.2622950819672667</v>
      </c>
      <c r="H2864">
        <v>0.28000000000000003</v>
      </c>
      <c r="I2864">
        <v>0.6</v>
      </c>
      <c r="J2864">
        <v>1038</v>
      </c>
      <c r="K2864">
        <v>1</v>
      </c>
    </row>
    <row r="2865" spans="1:11" x14ac:dyDescent="0.25">
      <c r="A2865" s="1">
        <v>42052.536805555559</v>
      </c>
      <c r="B2865" s="3">
        <f t="shared" si="266"/>
        <v>2015</v>
      </c>
      <c r="C2865" s="3">
        <f t="shared" si="267"/>
        <v>2</v>
      </c>
      <c r="D2865" s="3">
        <f t="shared" si="268"/>
        <v>12</v>
      </c>
      <c r="E2865" s="3">
        <f t="shared" si="269"/>
        <v>17</v>
      </c>
      <c r="F2865" s="3" t="str">
        <f t="shared" si="270"/>
        <v>201521217</v>
      </c>
      <c r="G2865">
        <f t="shared" si="265"/>
        <v>8.2745901639344801</v>
      </c>
      <c r="H2865">
        <v>0.28000000000000003</v>
      </c>
      <c r="I2865">
        <v>0.6</v>
      </c>
      <c r="J2865">
        <v>1038</v>
      </c>
      <c r="K2865">
        <v>1</v>
      </c>
    </row>
    <row r="2866" spans="1:11" x14ac:dyDescent="0.25">
      <c r="A2866" s="1">
        <v>42052.537499999999</v>
      </c>
      <c r="B2866" s="3">
        <f t="shared" si="266"/>
        <v>2015</v>
      </c>
      <c r="C2866" s="3">
        <f t="shared" si="267"/>
        <v>2</v>
      </c>
      <c r="D2866" s="3">
        <f t="shared" si="268"/>
        <v>12</v>
      </c>
      <c r="E2866" s="3">
        <f t="shared" si="269"/>
        <v>17</v>
      </c>
      <c r="F2866" s="3" t="str">
        <f t="shared" si="270"/>
        <v>201521217</v>
      </c>
      <c r="G2866">
        <f t="shared" si="265"/>
        <v>8.2868852459016935</v>
      </c>
      <c r="H2866">
        <v>0.28000000000000003</v>
      </c>
      <c r="I2866">
        <v>0.6</v>
      </c>
      <c r="J2866">
        <v>1038</v>
      </c>
      <c r="K2866">
        <v>1</v>
      </c>
    </row>
    <row r="2867" spans="1:11" x14ac:dyDescent="0.25">
      <c r="A2867" s="1">
        <v>42052.538194444445</v>
      </c>
      <c r="B2867" s="3">
        <f t="shared" si="266"/>
        <v>2015</v>
      </c>
      <c r="C2867" s="3">
        <f t="shared" si="267"/>
        <v>2</v>
      </c>
      <c r="D2867" s="3">
        <f t="shared" si="268"/>
        <v>12</v>
      </c>
      <c r="E2867" s="3">
        <f t="shared" si="269"/>
        <v>17</v>
      </c>
      <c r="F2867" s="3" t="str">
        <f t="shared" si="270"/>
        <v>201521217</v>
      </c>
      <c r="G2867">
        <f t="shared" si="265"/>
        <v>8.2991803278689069</v>
      </c>
      <c r="H2867">
        <v>0.28000000000000003</v>
      </c>
      <c r="I2867">
        <v>0.6</v>
      </c>
      <c r="J2867">
        <v>1038</v>
      </c>
      <c r="K2867">
        <v>1</v>
      </c>
    </row>
    <row r="2868" spans="1:11" x14ac:dyDescent="0.25">
      <c r="A2868" s="1">
        <v>42052.538888888892</v>
      </c>
      <c r="B2868" s="3">
        <f t="shared" si="266"/>
        <v>2015</v>
      </c>
      <c r="C2868" s="3">
        <f t="shared" si="267"/>
        <v>2</v>
      </c>
      <c r="D2868" s="3">
        <f t="shared" si="268"/>
        <v>12</v>
      </c>
      <c r="E2868" s="3">
        <f t="shared" si="269"/>
        <v>17</v>
      </c>
      <c r="F2868" s="3" t="str">
        <f t="shared" si="270"/>
        <v>201521217</v>
      </c>
      <c r="G2868">
        <f t="shared" si="265"/>
        <v>8.3114754098361203</v>
      </c>
      <c r="H2868">
        <v>0.28000000000000003</v>
      </c>
      <c r="I2868">
        <v>0.6</v>
      </c>
      <c r="J2868">
        <v>1038</v>
      </c>
      <c r="K2868">
        <v>1</v>
      </c>
    </row>
    <row r="2869" spans="1:11" x14ac:dyDescent="0.25">
      <c r="A2869" s="1">
        <v>42052.539583333331</v>
      </c>
      <c r="B2869" s="3">
        <f t="shared" si="266"/>
        <v>2015</v>
      </c>
      <c r="C2869" s="3">
        <f t="shared" si="267"/>
        <v>2</v>
      </c>
      <c r="D2869" s="3">
        <f t="shared" si="268"/>
        <v>12</v>
      </c>
      <c r="E2869" s="3">
        <f t="shared" si="269"/>
        <v>17</v>
      </c>
      <c r="F2869" s="3" t="str">
        <f t="shared" si="270"/>
        <v>201521217</v>
      </c>
      <c r="G2869">
        <f t="shared" si="265"/>
        <v>8.3237704918033337</v>
      </c>
      <c r="H2869">
        <v>0.28000000000000003</v>
      </c>
      <c r="I2869">
        <v>0.6</v>
      </c>
      <c r="J2869">
        <v>1038</v>
      </c>
      <c r="K2869">
        <v>1</v>
      </c>
    </row>
    <row r="2870" spans="1:11" x14ac:dyDescent="0.25">
      <c r="A2870" s="1">
        <v>42052.540277777778</v>
      </c>
      <c r="B2870" s="3">
        <f t="shared" si="266"/>
        <v>2015</v>
      </c>
      <c r="C2870" s="3">
        <f t="shared" si="267"/>
        <v>2</v>
      </c>
      <c r="D2870" s="3">
        <f t="shared" si="268"/>
        <v>12</v>
      </c>
      <c r="E2870" s="3">
        <f t="shared" si="269"/>
        <v>17</v>
      </c>
      <c r="F2870" s="3" t="str">
        <f t="shared" si="270"/>
        <v>201521217</v>
      </c>
      <c r="G2870">
        <f t="shared" si="265"/>
        <v>8.3360655737705471</v>
      </c>
      <c r="H2870">
        <v>0.28000000000000003</v>
      </c>
      <c r="I2870">
        <v>0.6</v>
      </c>
      <c r="J2870">
        <v>1038</v>
      </c>
      <c r="K2870">
        <v>1</v>
      </c>
    </row>
    <row r="2871" spans="1:11" x14ac:dyDescent="0.25">
      <c r="A2871" s="1">
        <v>42052.540972222225</v>
      </c>
      <c r="B2871" s="3">
        <f t="shared" si="266"/>
        <v>2015</v>
      </c>
      <c r="C2871" s="3">
        <f t="shared" si="267"/>
        <v>2</v>
      </c>
      <c r="D2871" s="3">
        <f t="shared" si="268"/>
        <v>12</v>
      </c>
      <c r="E2871" s="3">
        <f t="shared" si="269"/>
        <v>17</v>
      </c>
      <c r="F2871" s="3" t="str">
        <f t="shared" si="270"/>
        <v>201521217</v>
      </c>
      <c r="G2871">
        <f t="shared" si="265"/>
        <v>8.3483606557377605</v>
      </c>
      <c r="H2871">
        <v>0.28000000000000003</v>
      </c>
      <c r="I2871">
        <v>0.6</v>
      </c>
      <c r="J2871">
        <v>1038</v>
      </c>
      <c r="K2871">
        <v>1</v>
      </c>
    </row>
    <row r="2872" spans="1:11" x14ac:dyDescent="0.25">
      <c r="A2872" s="1">
        <v>42052.541666666664</v>
      </c>
      <c r="B2872" s="3">
        <f t="shared" si="266"/>
        <v>2015</v>
      </c>
      <c r="C2872" s="3">
        <f t="shared" si="267"/>
        <v>2</v>
      </c>
      <c r="D2872" s="3">
        <f t="shared" si="268"/>
        <v>13</v>
      </c>
      <c r="E2872" s="3">
        <f t="shared" si="269"/>
        <v>17</v>
      </c>
      <c r="F2872" s="3" t="str">
        <f t="shared" si="270"/>
        <v>201521317</v>
      </c>
      <c r="G2872">
        <f t="shared" si="265"/>
        <v>8.3606557377049739</v>
      </c>
      <c r="H2872">
        <v>0.28000000000000003</v>
      </c>
      <c r="I2872">
        <v>0.6</v>
      </c>
      <c r="J2872">
        <v>1038</v>
      </c>
      <c r="K2872">
        <v>1</v>
      </c>
    </row>
    <row r="2873" spans="1:11" x14ac:dyDescent="0.25">
      <c r="A2873" s="1">
        <v>42052.542361111111</v>
      </c>
      <c r="B2873" s="3">
        <f t="shared" si="266"/>
        <v>2015</v>
      </c>
      <c r="C2873" s="3">
        <f t="shared" si="267"/>
        <v>2</v>
      </c>
      <c r="D2873" s="3">
        <f t="shared" si="268"/>
        <v>13</v>
      </c>
      <c r="E2873" s="3">
        <f t="shared" si="269"/>
        <v>17</v>
      </c>
      <c r="F2873" s="3" t="str">
        <f t="shared" si="270"/>
        <v>201521317</v>
      </c>
      <c r="G2873">
        <f t="shared" si="265"/>
        <v>8.3729508196721874</v>
      </c>
      <c r="H2873">
        <v>0.28000000000000003</v>
      </c>
      <c r="I2873">
        <v>0.6</v>
      </c>
      <c r="J2873">
        <v>1038</v>
      </c>
      <c r="K2873">
        <v>1</v>
      </c>
    </row>
    <row r="2874" spans="1:11" x14ac:dyDescent="0.25">
      <c r="A2874" s="1">
        <v>42052.543055555558</v>
      </c>
      <c r="B2874" s="3">
        <f t="shared" si="266"/>
        <v>2015</v>
      </c>
      <c r="C2874" s="3">
        <f t="shared" si="267"/>
        <v>2</v>
      </c>
      <c r="D2874" s="3">
        <f t="shared" si="268"/>
        <v>13</v>
      </c>
      <c r="E2874" s="3">
        <f t="shared" si="269"/>
        <v>17</v>
      </c>
      <c r="F2874" s="3" t="str">
        <f t="shared" si="270"/>
        <v>201521317</v>
      </c>
      <c r="G2874">
        <f t="shared" ref="G2874:G2923" si="271">G2873+3/244</f>
        <v>8.3852459016394008</v>
      </c>
      <c r="H2874">
        <v>0.28000000000000003</v>
      </c>
      <c r="I2874">
        <v>0.6</v>
      </c>
      <c r="J2874">
        <v>1038</v>
      </c>
      <c r="K2874">
        <v>1</v>
      </c>
    </row>
    <row r="2875" spans="1:11" x14ac:dyDescent="0.25">
      <c r="A2875" s="1">
        <v>42052.543749999997</v>
      </c>
      <c r="B2875" s="3">
        <f t="shared" si="266"/>
        <v>2015</v>
      </c>
      <c r="C2875" s="3">
        <f t="shared" si="267"/>
        <v>2</v>
      </c>
      <c r="D2875" s="3">
        <f t="shared" si="268"/>
        <v>13</v>
      </c>
      <c r="E2875" s="3">
        <f t="shared" si="269"/>
        <v>17</v>
      </c>
      <c r="F2875" s="3" t="str">
        <f t="shared" si="270"/>
        <v>201521317</v>
      </c>
      <c r="G2875">
        <f t="shared" si="271"/>
        <v>8.3975409836066142</v>
      </c>
      <c r="H2875">
        <v>0.28000000000000003</v>
      </c>
      <c r="I2875">
        <v>0.6</v>
      </c>
      <c r="J2875">
        <v>1038</v>
      </c>
      <c r="K2875">
        <v>1</v>
      </c>
    </row>
    <row r="2876" spans="1:11" x14ac:dyDescent="0.25">
      <c r="A2876" s="1">
        <v>42052.544444444444</v>
      </c>
      <c r="B2876" s="3">
        <f t="shared" si="266"/>
        <v>2015</v>
      </c>
      <c r="C2876" s="3">
        <f t="shared" si="267"/>
        <v>2</v>
      </c>
      <c r="D2876" s="3">
        <f t="shared" si="268"/>
        <v>13</v>
      </c>
      <c r="E2876" s="3">
        <f t="shared" si="269"/>
        <v>17</v>
      </c>
      <c r="F2876" s="3" t="str">
        <f t="shared" si="270"/>
        <v>201521317</v>
      </c>
      <c r="G2876">
        <f t="shared" si="271"/>
        <v>8.4098360655738276</v>
      </c>
      <c r="H2876">
        <v>0.28000000000000003</v>
      </c>
      <c r="I2876">
        <v>0.6</v>
      </c>
      <c r="J2876">
        <v>1038</v>
      </c>
      <c r="K2876">
        <v>1</v>
      </c>
    </row>
    <row r="2877" spans="1:11" x14ac:dyDescent="0.25">
      <c r="A2877" s="1">
        <v>42052.545138888891</v>
      </c>
      <c r="B2877" s="3">
        <f t="shared" si="266"/>
        <v>2015</v>
      </c>
      <c r="C2877" s="3">
        <f t="shared" si="267"/>
        <v>2</v>
      </c>
      <c r="D2877" s="3">
        <f t="shared" si="268"/>
        <v>13</v>
      </c>
      <c r="E2877" s="3">
        <f t="shared" si="269"/>
        <v>17</v>
      </c>
      <c r="F2877" s="3" t="str">
        <f t="shared" si="270"/>
        <v>201521317</v>
      </c>
      <c r="G2877">
        <f t="shared" si="271"/>
        <v>8.422131147541041</v>
      </c>
      <c r="H2877">
        <v>0.28000000000000003</v>
      </c>
      <c r="I2877">
        <v>0.6</v>
      </c>
      <c r="J2877">
        <v>1038</v>
      </c>
      <c r="K2877">
        <v>1</v>
      </c>
    </row>
    <row r="2878" spans="1:11" x14ac:dyDescent="0.25">
      <c r="A2878" s="1">
        <v>42052.54583333333</v>
      </c>
      <c r="B2878" s="3">
        <f t="shared" si="266"/>
        <v>2015</v>
      </c>
      <c r="C2878" s="3">
        <f t="shared" si="267"/>
        <v>2</v>
      </c>
      <c r="D2878" s="3">
        <f t="shared" si="268"/>
        <v>13</v>
      </c>
      <c r="E2878" s="3">
        <f t="shared" si="269"/>
        <v>17</v>
      </c>
      <c r="F2878" s="3" t="str">
        <f t="shared" si="270"/>
        <v>201521317</v>
      </c>
      <c r="G2878">
        <f t="shared" si="271"/>
        <v>8.4344262295082544</v>
      </c>
      <c r="H2878">
        <v>0.28000000000000003</v>
      </c>
      <c r="I2878">
        <v>0.6</v>
      </c>
      <c r="J2878">
        <v>1038</v>
      </c>
      <c r="K2878">
        <v>1</v>
      </c>
    </row>
    <row r="2879" spans="1:11" x14ac:dyDescent="0.25">
      <c r="A2879" s="1">
        <v>42052.546527777777</v>
      </c>
      <c r="B2879" s="3">
        <f t="shared" si="266"/>
        <v>2015</v>
      </c>
      <c r="C2879" s="3">
        <f t="shared" si="267"/>
        <v>2</v>
      </c>
      <c r="D2879" s="3">
        <f t="shared" si="268"/>
        <v>13</v>
      </c>
      <c r="E2879" s="3">
        <f t="shared" si="269"/>
        <v>17</v>
      </c>
      <c r="F2879" s="3" t="str">
        <f t="shared" si="270"/>
        <v>201521317</v>
      </c>
      <c r="G2879">
        <f t="shared" si="271"/>
        <v>8.4467213114754678</v>
      </c>
      <c r="H2879">
        <v>0.28000000000000003</v>
      </c>
      <c r="I2879">
        <v>0.6</v>
      </c>
      <c r="J2879">
        <v>1038</v>
      </c>
      <c r="K2879">
        <v>1</v>
      </c>
    </row>
    <row r="2880" spans="1:11" x14ac:dyDescent="0.25">
      <c r="A2880" s="1">
        <v>42052.547222222223</v>
      </c>
      <c r="B2880" s="3">
        <f t="shared" si="266"/>
        <v>2015</v>
      </c>
      <c r="C2880" s="3">
        <f t="shared" si="267"/>
        <v>2</v>
      </c>
      <c r="D2880" s="3">
        <f t="shared" si="268"/>
        <v>13</v>
      </c>
      <c r="E2880" s="3">
        <f t="shared" si="269"/>
        <v>17</v>
      </c>
      <c r="F2880" s="3" t="str">
        <f t="shared" si="270"/>
        <v>201521317</v>
      </c>
      <c r="G2880">
        <f t="shared" si="271"/>
        <v>8.4590163934426812</v>
      </c>
      <c r="H2880">
        <v>0.28000000000000003</v>
      </c>
      <c r="I2880">
        <v>0.6</v>
      </c>
      <c r="J2880">
        <v>1038</v>
      </c>
      <c r="K2880">
        <v>1</v>
      </c>
    </row>
    <row r="2881" spans="1:11" x14ac:dyDescent="0.25">
      <c r="A2881" s="1">
        <v>42052.54791666667</v>
      </c>
      <c r="B2881" s="3">
        <f t="shared" si="266"/>
        <v>2015</v>
      </c>
      <c r="C2881" s="3">
        <f t="shared" si="267"/>
        <v>2</v>
      </c>
      <c r="D2881" s="3">
        <f t="shared" si="268"/>
        <v>13</v>
      </c>
      <c r="E2881" s="3">
        <f t="shared" si="269"/>
        <v>17</v>
      </c>
      <c r="F2881" s="3" t="str">
        <f t="shared" si="270"/>
        <v>201521317</v>
      </c>
      <c r="G2881">
        <f t="shared" si="271"/>
        <v>8.4713114754098946</v>
      </c>
      <c r="H2881">
        <v>0.28000000000000003</v>
      </c>
      <c r="I2881">
        <v>0.6</v>
      </c>
      <c r="J2881">
        <v>1038</v>
      </c>
      <c r="K2881">
        <v>1</v>
      </c>
    </row>
    <row r="2882" spans="1:11" x14ac:dyDescent="0.25">
      <c r="A2882" s="1">
        <v>42052.548611111109</v>
      </c>
      <c r="B2882" s="3">
        <f t="shared" si="266"/>
        <v>2015</v>
      </c>
      <c r="C2882" s="3">
        <f t="shared" si="267"/>
        <v>2</v>
      </c>
      <c r="D2882" s="3">
        <f t="shared" si="268"/>
        <v>13</v>
      </c>
      <c r="E2882" s="3">
        <f t="shared" si="269"/>
        <v>17</v>
      </c>
      <c r="F2882" s="3" t="str">
        <f t="shared" si="270"/>
        <v>201521317</v>
      </c>
      <c r="G2882">
        <f t="shared" si="271"/>
        <v>8.483606557377108</v>
      </c>
      <c r="H2882">
        <v>0.28000000000000003</v>
      </c>
      <c r="I2882">
        <v>0.6</v>
      </c>
      <c r="J2882">
        <v>1038</v>
      </c>
      <c r="K2882">
        <v>1</v>
      </c>
    </row>
    <row r="2883" spans="1:11" x14ac:dyDescent="0.25">
      <c r="A2883" s="1">
        <v>42052.549305555556</v>
      </c>
      <c r="B2883" s="3">
        <f t="shared" ref="B2883:B2946" si="272">YEAR(A2883)</f>
        <v>2015</v>
      </c>
      <c r="C2883" s="3">
        <f t="shared" ref="C2883:C2946" si="273">MONTH(A2883)</f>
        <v>2</v>
      </c>
      <c r="D2883" s="3">
        <f t="shared" ref="D2883:D2946" si="274">HOUR(A2883)</f>
        <v>13</v>
      </c>
      <c r="E2883" s="3">
        <f t="shared" ref="E2883:E2946" si="275">DAY(A2883)</f>
        <v>17</v>
      </c>
      <c r="F2883" s="3" t="str">
        <f t="shared" ref="F2883:F2946" si="276">B2883&amp;C2883&amp;D2883&amp;E2883</f>
        <v>201521317</v>
      </c>
      <c r="G2883">
        <f t="shared" si="271"/>
        <v>8.4959016393443214</v>
      </c>
      <c r="H2883">
        <v>0.28000000000000003</v>
      </c>
      <c r="I2883">
        <v>0.6</v>
      </c>
      <c r="J2883">
        <v>1038</v>
      </c>
      <c r="K2883">
        <v>1</v>
      </c>
    </row>
    <row r="2884" spans="1:11" x14ac:dyDescent="0.25">
      <c r="A2884" s="1">
        <v>42052.55</v>
      </c>
      <c r="B2884" s="3">
        <f t="shared" si="272"/>
        <v>2015</v>
      </c>
      <c r="C2884" s="3">
        <f t="shared" si="273"/>
        <v>2</v>
      </c>
      <c r="D2884" s="3">
        <f t="shared" si="274"/>
        <v>13</v>
      </c>
      <c r="E2884" s="3">
        <f t="shared" si="275"/>
        <v>17</v>
      </c>
      <c r="F2884" s="3" t="str">
        <f t="shared" si="276"/>
        <v>201521317</v>
      </c>
      <c r="G2884">
        <f t="shared" si="271"/>
        <v>8.5081967213115348</v>
      </c>
      <c r="H2884">
        <v>0.28000000000000003</v>
      </c>
      <c r="I2884">
        <v>0.6</v>
      </c>
      <c r="J2884">
        <v>1038</v>
      </c>
      <c r="K2884">
        <v>1</v>
      </c>
    </row>
    <row r="2885" spans="1:11" x14ac:dyDescent="0.25">
      <c r="A2885" s="1">
        <v>42052.550694444442</v>
      </c>
      <c r="B2885" s="3">
        <f t="shared" si="272"/>
        <v>2015</v>
      </c>
      <c r="C2885" s="3">
        <f t="shared" si="273"/>
        <v>2</v>
      </c>
      <c r="D2885" s="3">
        <f t="shared" si="274"/>
        <v>13</v>
      </c>
      <c r="E2885" s="3">
        <f t="shared" si="275"/>
        <v>17</v>
      </c>
      <c r="F2885" s="3" t="str">
        <f t="shared" si="276"/>
        <v>201521317</v>
      </c>
      <c r="G2885">
        <f t="shared" si="271"/>
        <v>8.5204918032787482</v>
      </c>
      <c r="H2885">
        <v>0.28000000000000003</v>
      </c>
      <c r="I2885">
        <v>0.6</v>
      </c>
      <c r="J2885">
        <v>1038</v>
      </c>
      <c r="K2885">
        <v>1</v>
      </c>
    </row>
    <row r="2886" spans="1:11" x14ac:dyDescent="0.25">
      <c r="A2886" s="1">
        <v>42052.551388888889</v>
      </c>
      <c r="B2886" s="3">
        <f t="shared" si="272"/>
        <v>2015</v>
      </c>
      <c r="C2886" s="3">
        <f t="shared" si="273"/>
        <v>2</v>
      </c>
      <c r="D2886" s="3">
        <f t="shared" si="274"/>
        <v>13</v>
      </c>
      <c r="E2886" s="3">
        <f t="shared" si="275"/>
        <v>17</v>
      </c>
      <c r="F2886" s="3" t="str">
        <f t="shared" si="276"/>
        <v>201521317</v>
      </c>
      <c r="G2886">
        <f t="shared" si="271"/>
        <v>8.5327868852459616</v>
      </c>
      <c r="H2886">
        <v>0.28000000000000003</v>
      </c>
      <c r="I2886">
        <v>0.6</v>
      </c>
      <c r="J2886">
        <v>1038</v>
      </c>
      <c r="K2886">
        <v>1</v>
      </c>
    </row>
    <row r="2887" spans="1:11" x14ac:dyDescent="0.25">
      <c r="A2887" s="1">
        <v>42052.552083333336</v>
      </c>
      <c r="B2887" s="3">
        <f t="shared" si="272"/>
        <v>2015</v>
      </c>
      <c r="C2887" s="3">
        <f t="shared" si="273"/>
        <v>2</v>
      </c>
      <c r="D2887" s="3">
        <f t="shared" si="274"/>
        <v>13</v>
      </c>
      <c r="E2887" s="3">
        <f t="shared" si="275"/>
        <v>17</v>
      </c>
      <c r="F2887" s="3" t="str">
        <f t="shared" si="276"/>
        <v>201521317</v>
      </c>
      <c r="G2887">
        <f t="shared" si="271"/>
        <v>8.545081967213175</v>
      </c>
      <c r="H2887">
        <v>0.28000000000000003</v>
      </c>
      <c r="I2887">
        <v>0.6</v>
      </c>
      <c r="J2887">
        <v>1038</v>
      </c>
      <c r="K2887">
        <v>1</v>
      </c>
    </row>
    <row r="2888" spans="1:11" x14ac:dyDescent="0.25">
      <c r="A2888" s="1">
        <v>42052.552777777775</v>
      </c>
      <c r="B2888" s="3">
        <f t="shared" si="272"/>
        <v>2015</v>
      </c>
      <c r="C2888" s="3">
        <f t="shared" si="273"/>
        <v>2</v>
      </c>
      <c r="D2888" s="3">
        <f t="shared" si="274"/>
        <v>13</v>
      </c>
      <c r="E2888" s="3">
        <f t="shared" si="275"/>
        <v>17</v>
      </c>
      <c r="F2888" s="3" t="str">
        <f t="shared" si="276"/>
        <v>201521317</v>
      </c>
      <c r="G2888">
        <f t="shared" si="271"/>
        <v>8.5573770491803884</v>
      </c>
      <c r="H2888">
        <v>0.28000000000000003</v>
      </c>
      <c r="I2888">
        <v>0.6</v>
      </c>
      <c r="J2888">
        <v>1038</v>
      </c>
      <c r="K2888">
        <v>1</v>
      </c>
    </row>
    <row r="2889" spans="1:11" x14ac:dyDescent="0.25">
      <c r="A2889" s="1">
        <v>42052.553472222222</v>
      </c>
      <c r="B2889" s="3">
        <f t="shared" si="272"/>
        <v>2015</v>
      </c>
      <c r="C2889" s="3">
        <f t="shared" si="273"/>
        <v>2</v>
      </c>
      <c r="D2889" s="3">
        <f t="shared" si="274"/>
        <v>13</v>
      </c>
      <c r="E2889" s="3">
        <f t="shared" si="275"/>
        <v>17</v>
      </c>
      <c r="F2889" s="3" t="str">
        <f t="shared" si="276"/>
        <v>201521317</v>
      </c>
      <c r="G2889">
        <f t="shared" si="271"/>
        <v>8.5696721311476018</v>
      </c>
      <c r="H2889">
        <v>0.28000000000000003</v>
      </c>
      <c r="I2889">
        <v>0.6</v>
      </c>
      <c r="J2889">
        <v>1038</v>
      </c>
      <c r="K2889">
        <v>1</v>
      </c>
    </row>
    <row r="2890" spans="1:11" x14ac:dyDescent="0.25">
      <c r="A2890" s="1">
        <v>42052.554166666669</v>
      </c>
      <c r="B2890" s="3">
        <f t="shared" si="272"/>
        <v>2015</v>
      </c>
      <c r="C2890" s="3">
        <f t="shared" si="273"/>
        <v>2</v>
      </c>
      <c r="D2890" s="3">
        <f t="shared" si="274"/>
        <v>13</v>
      </c>
      <c r="E2890" s="3">
        <f t="shared" si="275"/>
        <v>17</v>
      </c>
      <c r="F2890" s="3" t="str">
        <f t="shared" si="276"/>
        <v>201521317</v>
      </c>
      <c r="G2890">
        <f t="shared" si="271"/>
        <v>8.5819672131148153</v>
      </c>
      <c r="H2890">
        <v>0.28000000000000003</v>
      </c>
      <c r="I2890">
        <v>0.6</v>
      </c>
      <c r="J2890">
        <v>1038</v>
      </c>
      <c r="K2890">
        <v>1</v>
      </c>
    </row>
    <row r="2891" spans="1:11" x14ac:dyDescent="0.25">
      <c r="A2891" s="1">
        <v>42052.554861111108</v>
      </c>
      <c r="B2891" s="3">
        <f t="shared" si="272"/>
        <v>2015</v>
      </c>
      <c r="C2891" s="3">
        <f t="shared" si="273"/>
        <v>2</v>
      </c>
      <c r="D2891" s="3">
        <f t="shared" si="274"/>
        <v>13</v>
      </c>
      <c r="E2891" s="3">
        <f t="shared" si="275"/>
        <v>17</v>
      </c>
      <c r="F2891" s="3" t="str">
        <f t="shared" si="276"/>
        <v>201521317</v>
      </c>
      <c r="G2891">
        <f t="shared" si="271"/>
        <v>8.5942622950820287</v>
      </c>
      <c r="H2891">
        <v>0.28000000000000003</v>
      </c>
      <c r="I2891">
        <v>0.6</v>
      </c>
      <c r="J2891">
        <v>1038</v>
      </c>
      <c r="K2891">
        <v>1</v>
      </c>
    </row>
    <row r="2892" spans="1:11" x14ac:dyDescent="0.25">
      <c r="A2892" s="1">
        <v>42052.555555555555</v>
      </c>
      <c r="B2892" s="3">
        <f t="shared" si="272"/>
        <v>2015</v>
      </c>
      <c r="C2892" s="3">
        <f t="shared" si="273"/>
        <v>2</v>
      </c>
      <c r="D2892" s="3">
        <f t="shared" si="274"/>
        <v>13</v>
      </c>
      <c r="E2892" s="3">
        <f t="shared" si="275"/>
        <v>17</v>
      </c>
      <c r="F2892" s="3" t="str">
        <f t="shared" si="276"/>
        <v>201521317</v>
      </c>
      <c r="G2892">
        <f t="shared" si="271"/>
        <v>8.6065573770492421</v>
      </c>
      <c r="H2892">
        <v>0.28000000000000003</v>
      </c>
      <c r="I2892">
        <v>0.6</v>
      </c>
      <c r="J2892">
        <v>1038</v>
      </c>
      <c r="K2892">
        <v>1</v>
      </c>
    </row>
    <row r="2893" spans="1:11" x14ac:dyDescent="0.25">
      <c r="A2893" s="1">
        <v>42052.556250000001</v>
      </c>
      <c r="B2893" s="3">
        <f t="shared" si="272"/>
        <v>2015</v>
      </c>
      <c r="C2893" s="3">
        <f t="shared" si="273"/>
        <v>2</v>
      </c>
      <c r="D2893" s="3">
        <f t="shared" si="274"/>
        <v>13</v>
      </c>
      <c r="E2893" s="3">
        <f t="shared" si="275"/>
        <v>17</v>
      </c>
      <c r="F2893" s="3" t="str">
        <f t="shared" si="276"/>
        <v>201521317</v>
      </c>
      <c r="G2893">
        <f t="shared" si="271"/>
        <v>8.6188524590164555</v>
      </c>
      <c r="H2893">
        <v>0.28000000000000003</v>
      </c>
      <c r="I2893">
        <v>0.6</v>
      </c>
      <c r="J2893">
        <v>1038</v>
      </c>
      <c r="K2893">
        <v>1</v>
      </c>
    </row>
    <row r="2894" spans="1:11" x14ac:dyDescent="0.25">
      <c r="A2894" s="1">
        <v>42052.556944444441</v>
      </c>
      <c r="B2894" s="3">
        <f t="shared" si="272"/>
        <v>2015</v>
      </c>
      <c r="C2894" s="3">
        <f t="shared" si="273"/>
        <v>2</v>
      </c>
      <c r="D2894" s="3">
        <f t="shared" si="274"/>
        <v>13</v>
      </c>
      <c r="E2894" s="3">
        <f t="shared" si="275"/>
        <v>17</v>
      </c>
      <c r="F2894" s="3" t="str">
        <f t="shared" si="276"/>
        <v>201521317</v>
      </c>
      <c r="G2894">
        <f t="shared" si="271"/>
        <v>8.6311475409836689</v>
      </c>
      <c r="H2894">
        <v>0.28000000000000003</v>
      </c>
      <c r="I2894">
        <v>0.6</v>
      </c>
      <c r="J2894">
        <v>1038</v>
      </c>
      <c r="K2894">
        <v>1</v>
      </c>
    </row>
    <row r="2895" spans="1:11" x14ac:dyDescent="0.25">
      <c r="A2895" s="1">
        <v>42052.557638888888</v>
      </c>
      <c r="B2895" s="3">
        <f t="shared" si="272"/>
        <v>2015</v>
      </c>
      <c r="C2895" s="3">
        <f t="shared" si="273"/>
        <v>2</v>
      </c>
      <c r="D2895" s="3">
        <f t="shared" si="274"/>
        <v>13</v>
      </c>
      <c r="E2895" s="3">
        <f t="shared" si="275"/>
        <v>17</v>
      </c>
      <c r="F2895" s="3" t="str">
        <f t="shared" si="276"/>
        <v>201521317</v>
      </c>
      <c r="G2895">
        <f t="shared" si="271"/>
        <v>8.6434426229508823</v>
      </c>
      <c r="H2895">
        <v>0.28000000000000003</v>
      </c>
      <c r="I2895">
        <v>0.6</v>
      </c>
      <c r="J2895">
        <v>1038</v>
      </c>
      <c r="K2895">
        <v>1</v>
      </c>
    </row>
    <row r="2896" spans="1:11" x14ac:dyDescent="0.25">
      <c r="A2896" s="1">
        <v>42052.558333333334</v>
      </c>
      <c r="B2896" s="3">
        <f t="shared" si="272"/>
        <v>2015</v>
      </c>
      <c r="C2896" s="3">
        <f t="shared" si="273"/>
        <v>2</v>
      </c>
      <c r="D2896" s="3">
        <f t="shared" si="274"/>
        <v>13</v>
      </c>
      <c r="E2896" s="3">
        <f t="shared" si="275"/>
        <v>17</v>
      </c>
      <c r="F2896" s="3" t="str">
        <f t="shared" si="276"/>
        <v>201521317</v>
      </c>
      <c r="G2896">
        <f t="shared" si="271"/>
        <v>8.6557377049180957</v>
      </c>
      <c r="H2896">
        <v>0.28000000000000003</v>
      </c>
      <c r="I2896">
        <v>0.6</v>
      </c>
      <c r="J2896">
        <v>1038</v>
      </c>
      <c r="K2896">
        <v>1</v>
      </c>
    </row>
    <row r="2897" spans="1:11" x14ac:dyDescent="0.25">
      <c r="A2897" s="1">
        <v>42052.559027777781</v>
      </c>
      <c r="B2897" s="3">
        <f t="shared" si="272"/>
        <v>2015</v>
      </c>
      <c r="C2897" s="3">
        <f t="shared" si="273"/>
        <v>2</v>
      </c>
      <c r="D2897" s="3">
        <f t="shared" si="274"/>
        <v>13</v>
      </c>
      <c r="E2897" s="3">
        <f t="shared" si="275"/>
        <v>17</v>
      </c>
      <c r="F2897" s="3" t="str">
        <f t="shared" si="276"/>
        <v>201521317</v>
      </c>
      <c r="G2897">
        <f t="shared" si="271"/>
        <v>8.6680327868853091</v>
      </c>
      <c r="H2897">
        <v>0.28000000000000003</v>
      </c>
      <c r="I2897">
        <v>0.6</v>
      </c>
      <c r="J2897">
        <v>1038</v>
      </c>
      <c r="K2897">
        <v>1</v>
      </c>
    </row>
    <row r="2898" spans="1:11" x14ac:dyDescent="0.25">
      <c r="A2898" s="1">
        <v>42052.55972222222</v>
      </c>
      <c r="B2898" s="3">
        <f t="shared" si="272"/>
        <v>2015</v>
      </c>
      <c r="C2898" s="3">
        <f t="shared" si="273"/>
        <v>2</v>
      </c>
      <c r="D2898" s="3">
        <f t="shared" si="274"/>
        <v>13</v>
      </c>
      <c r="E2898" s="3">
        <f t="shared" si="275"/>
        <v>17</v>
      </c>
      <c r="F2898" s="3" t="str">
        <f t="shared" si="276"/>
        <v>201521317</v>
      </c>
      <c r="G2898">
        <f t="shared" si="271"/>
        <v>8.6803278688525225</v>
      </c>
      <c r="H2898">
        <v>0.28000000000000003</v>
      </c>
      <c r="I2898">
        <v>0.6</v>
      </c>
      <c r="J2898">
        <v>1038</v>
      </c>
      <c r="K2898">
        <v>1</v>
      </c>
    </row>
    <row r="2899" spans="1:11" x14ac:dyDescent="0.25">
      <c r="A2899" s="1">
        <v>42052.560416666667</v>
      </c>
      <c r="B2899" s="3">
        <f t="shared" si="272"/>
        <v>2015</v>
      </c>
      <c r="C2899" s="3">
        <f t="shared" si="273"/>
        <v>2</v>
      </c>
      <c r="D2899" s="3">
        <f t="shared" si="274"/>
        <v>13</v>
      </c>
      <c r="E2899" s="3">
        <f t="shared" si="275"/>
        <v>17</v>
      </c>
      <c r="F2899" s="3" t="str">
        <f t="shared" si="276"/>
        <v>201521317</v>
      </c>
      <c r="G2899">
        <f t="shared" si="271"/>
        <v>8.6926229508197359</v>
      </c>
      <c r="H2899">
        <v>0.28000000000000003</v>
      </c>
      <c r="I2899">
        <v>0.6</v>
      </c>
      <c r="J2899">
        <v>1038</v>
      </c>
      <c r="K2899">
        <v>1</v>
      </c>
    </row>
    <row r="2900" spans="1:11" x14ac:dyDescent="0.25">
      <c r="A2900" s="1">
        <v>42052.561111111114</v>
      </c>
      <c r="B2900" s="3">
        <f t="shared" si="272"/>
        <v>2015</v>
      </c>
      <c r="C2900" s="3">
        <f t="shared" si="273"/>
        <v>2</v>
      </c>
      <c r="D2900" s="3">
        <f t="shared" si="274"/>
        <v>13</v>
      </c>
      <c r="E2900" s="3">
        <f t="shared" si="275"/>
        <v>17</v>
      </c>
      <c r="F2900" s="3" t="str">
        <f t="shared" si="276"/>
        <v>201521317</v>
      </c>
      <c r="G2900">
        <f t="shared" si="271"/>
        <v>8.7049180327869493</v>
      </c>
      <c r="H2900">
        <v>0.28000000000000003</v>
      </c>
      <c r="I2900">
        <v>0.6</v>
      </c>
      <c r="J2900">
        <v>1038</v>
      </c>
      <c r="K2900">
        <v>1</v>
      </c>
    </row>
    <row r="2901" spans="1:11" x14ac:dyDescent="0.25">
      <c r="A2901" s="1">
        <v>42052.561805555553</v>
      </c>
      <c r="B2901" s="3">
        <f t="shared" si="272"/>
        <v>2015</v>
      </c>
      <c r="C2901" s="3">
        <f t="shared" si="273"/>
        <v>2</v>
      </c>
      <c r="D2901" s="3">
        <f t="shared" si="274"/>
        <v>13</v>
      </c>
      <c r="E2901" s="3">
        <f t="shared" si="275"/>
        <v>17</v>
      </c>
      <c r="F2901" s="3" t="str">
        <f t="shared" si="276"/>
        <v>201521317</v>
      </c>
      <c r="G2901">
        <f t="shared" si="271"/>
        <v>8.7172131147541627</v>
      </c>
      <c r="H2901">
        <v>0.28000000000000003</v>
      </c>
      <c r="I2901">
        <v>0.6</v>
      </c>
      <c r="J2901">
        <v>1038</v>
      </c>
      <c r="K2901">
        <v>1</v>
      </c>
    </row>
    <row r="2902" spans="1:11" x14ac:dyDescent="0.25">
      <c r="A2902" s="1">
        <v>42052.5625</v>
      </c>
      <c r="B2902" s="3">
        <f t="shared" si="272"/>
        <v>2015</v>
      </c>
      <c r="C2902" s="3">
        <f t="shared" si="273"/>
        <v>2</v>
      </c>
      <c r="D2902" s="3">
        <f t="shared" si="274"/>
        <v>13</v>
      </c>
      <c r="E2902" s="3">
        <f t="shared" si="275"/>
        <v>17</v>
      </c>
      <c r="F2902" s="3" t="str">
        <f t="shared" si="276"/>
        <v>201521317</v>
      </c>
      <c r="G2902">
        <f t="shared" si="271"/>
        <v>8.7295081967213761</v>
      </c>
      <c r="H2902">
        <v>0.28000000000000003</v>
      </c>
      <c r="I2902">
        <v>0.6</v>
      </c>
      <c r="J2902">
        <v>1038</v>
      </c>
      <c r="K2902">
        <v>1</v>
      </c>
    </row>
    <row r="2903" spans="1:11" x14ac:dyDescent="0.25">
      <c r="A2903" s="1">
        <v>42052.563194444447</v>
      </c>
      <c r="B2903" s="3">
        <f t="shared" si="272"/>
        <v>2015</v>
      </c>
      <c r="C2903" s="3">
        <f t="shared" si="273"/>
        <v>2</v>
      </c>
      <c r="D2903" s="3">
        <f t="shared" si="274"/>
        <v>13</v>
      </c>
      <c r="E2903" s="3">
        <f t="shared" si="275"/>
        <v>17</v>
      </c>
      <c r="F2903" s="3" t="str">
        <f t="shared" si="276"/>
        <v>201521317</v>
      </c>
      <c r="G2903">
        <f t="shared" si="271"/>
        <v>8.7418032786885895</v>
      </c>
      <c r="H2903">
        <v>0.28000000000000003</v>
      </c>
      <c r="I2903">
        <v>0.6</v>
      </c>
      <c r="J2903">
        <v>1038</v>
      </c>
      <c r="K2903">
        <v>1</v>
      </c>
    </row>
    <row r="2904" spans="1:11" x14ac:dyDescent="0.25">
      <c r="A2904" s="1">
        <v>42052.563888888886</v>
      </c>
      <c r="B2904" s="3">
        <f t="shared" si="272"/>
        <v>2015</v>
      </c>
      <c r="C2904" s="3">
        <f t="shared" si="273"/>
        <v>2</v>
      </c>
      <c r="D2904" s="3">
        <f t="shared" si="274"/>
        <v>13</v>
      </c>
      <c r="E2904" s="3">
        <f t="shared" si="275"/>
        <v>17</v>
      </c>
      <c r="F2904" s="3" t="str">
        <f t="shared" si="276"/>
        <v>201521317</v>
      </c>
      <c r="G2904">
        <f t="shared" si="271"/>
        <v>8.7540983606558029</v>
      </c>
      <c r="H2904">
        <v>0.28000000000000003</v>
      </c>
      <c r="I2904">
        <v>0.6</v>
      </c>
      <c r="J2904">
        <v>1038</v>
      </c>
      <c r="K2904">
        <v>1</v>
      </c>
    </row>
    <row r="2905" spans="1:11" x14ac:dyDescent="0.25">
      <c r="A2905" s="1">
        <v>42052.564583333333</v>
      </c>
      <c r="B2905" s="3">
        <f t="shared" si="272"/>
        <v>2015</v>
      </c>
      <c r="C2905" s="3">
        <f t="shared" si="273"/>
        <v>2</v>
      </c>
      <c r="D2905" s="3">
        <f t="shared" si="274"/>
        <v>13</v>
      </c>
      <c r="E2905" s="3">
        <f t="shared" si="275"/>
        <v>17</v>
      </c>
      <c r="F2905" s="3" t="str">
        <f t="shared" si="276"/>
        <v>201521317</v>
      </c>
      <c r="G2905">
        <f t="shared" si="271"/>
        <v>8.7663934426230163</v>
      </c>
      <c r="H2905">
        <v>0.28000000000000003</v>
      </c>
      <c r="I2905">
        <v>0.6</v>
      </c>
      <c r="J2905">
        <v>1038</v>
      </c>
      <c r="K2905">
        <v>1</v>
      </c>
    </row>
    <row r="2906" spans="1:11" x14ac:dyDescent="0.25">
      <c r="A2906" s="1">
        <v>42052.56527777778</v>
      </c>
      <c r="B2906" s="3">
        <f t="shared" si="272"/>
        <v>2015</v>
      </c>
      <c r="C2906" s="3">
        <f t="shared" si="273"/>
        <v>2</v>
      </c>
      <c r="D2906" s="3">
        <f t="shared" si="274"/>
        <v>13</v>
      </c>
      <c r="E2906" s="3">
        <f t="shared" si="275"/>
        <v>17</v>
      </c>
      <c r="F2906" s="3" t="str">
        <f t="shared" si="276"/>
        <v>201521317</v>
      </c>
      <c r="G2906">
        <f t="shared" si="271"/>
        <v>8.7786885245902297</v>
      </c>
      <c r="H2906">
        <v>0.28000000000000003</v>
      </c>
      <c r="I2906">
        <v>0.6</v>
      </c>
      <c r="J2906">
        <v>1038</v>
      </c>
      <c r="K2906">
        <v>1</v>
      </c>
    </row>
    <row r="2907" spans="1:11" x14ac:dyDescent="0.25">
      <c r="A2907" s="1">
        <v>42052.565972222219</v>
      </c>
      <c r="B2907" s="3">
        <f t="shared" si="272"/>
        <v>2015</v>
      </c>
      <c r="C2907" s="3">
        <f t="shared" si="273"/>
        <v>2</v>
      </c>
      <c r="D2907" s="3">
        <f t="shared" si="274"/>
        <v>13</v>
      </c>
      <c r="E2907" s="3">
        <f t="shared" si="275"/>
        <v>17</v>
      </c>
      <c r="F2907" s="3" t="str">
        <f t="shared" si="276"/>
        <v>201521317</v>
      </c>
      <c r="G2907">
        <f t="shared" si="271"/>
        <v>8.7909836065574432</v>
      </c>
      <c r="H2907">
        <v>0.28000000000000003</v>
      </c>
      <c r="I2907">
        <v>0.6</v>
      </c>
      <c r="J2907">
        <v>1038</v>
      </c>
      <c r="K2907">
        <v>1</v>
      </c>
    </row>
    <row r="2908" spans="1:11" x14ac:dyDescent="0.25">
      <c r="A2908" s="1">
        <v>42052.566666666666</v>
      </c>
      <c r="B2908" s="3">
        <f t="shared" si="272"/>
        <v>2015</v>
      </c>
      <c r="C2908" s="3">
        <f t="shared" si="273"/>
        <v>2</v>
      </c>
      <c r="D2908" s="3">
        <f t="shared" si="274"/>
        <v>13</v>
      </c>
      <c r="E2908" s="3">
        <f t="shared" si="275"/>
        <v>17</v>
      </c>
      <c r="F2908" s="3" t="str">
        <f t="shared" si="276"/>
        <v>201521317</v>
      </c>
      <c r="G2908">
        <f t="shared" si="271"/>
        <v>8.8032786885246566</v>
      </c>
      <c r="H2908">
        <v>0.28000000000000003</v>
      </c>
      <c r="I2908">
        <v>0.6</v>
      </c>
      <c r="J2908">
        <v>1038</v>
      </c>
      <c r="K2908">
        <v>1</v>
      </c>
    </row>
    <row r="2909" spans="1:11" x14ac:dyDescent="0.25">
      <c r="A2909" s="1">
        <v>42052.567361111112</v>
      </c>
      <c r="B2909" s="3">
        <f t="shared" si="272"/>
        <v>2015</v>
      </c>
      <c r="C2909" s="3">
        <f t="shared" si="273"/>
        <v>2</v>
      </c>
      <c r="D2909" s="3">
        <f t="shared" si="274"/>
        <v>13</v>
      </c>
      <c r="E2909" s="3">
        <f t="shared" si="275"/>
        <v>17</v>
      </c>
      <c r="F2909" s="3" t="str">
        <f t="shared" si="276"/>
        <v>201521317</v>
      </c>
      <c r="G2909">
        <f t="shared" si="271"/>
        <v>8.81557377049187</v>
      </c>
      <c r="H2909">
        <v>0.28000000000000003</v>
      </c>
      <c r="I2909">
        <v>0.6</v>
      </c>
      <c r="J2909">
        <v>1038</v>
      </c>
      <c r="K2909">
        <v>1</v>
      </c>
    </row>
    <row r="2910" spans="1:11" x14ac:dyDescent="0.25">
      <c r="A2910" s="1">
        <v>42052.568055555559</v>
      </c>
      <c r="B2910" s="3">
        <f t="shared" si="272"/>
        <v>2015</v>
      </c>
      <c r="C2910" s="3">
        <f t="shared" si="273"/>
        <v>2</v>
      </c>
      <c r="D2910" s="3">
        <f t="shared" si="274"/>
        <v>13</v>
      </c>
      <c r="E2910" s="3">
        <f t="shared" si="275"/>
        <v>17</v>
      </c>
      <c r="F2910" s="3" t="str">
        <f t="shared" si="276"/>
        <v>201521317</v>
      </c>
      <c r="G2910">
        <f t="shared" si="271"/>
        <v>8.8278688524590834</v>
      </c>
      <c r="H2910">
        <v>0.28000000000000003</v>
      </c>
      <c r="I2910">
        <v>0.6</v>
      </c>
      <c r="J2910">
        <v>1038</v>
      </c>
      <c r="K2910">
        <v>1</v>
      </c>
    </row>
    <row r="2911" spans="1:11" x14ac:dyDescent="0.25">
      <c r="A2911" s="1">
        <v>42052.568749999999</v>
      </c>
      <c r="B2911" s="3">
        <f t="shared" si="272"/>
        <v>2015</v>
      </c>
      <c r="C2911" s="3">
        <f t="shared" si="273"/>
        <v>2</v>
      </c>
      <c r="D2911" s="3">
        <f t="shared" si="274"/>
        <v>13</v>
      </c>
      <c r="E2911" s="3">
        <f t="shared" si="275"/>
        <v>17</v>
      </c>
      <c r="F2911" s="3" t="str">
        <f t="shared" si="276"/>
        <v>201521317</v>
      </c>
      <c r="G2911">
        <f t="shared" si="271"/>
        <v>8.8401639344262968</v>
      </c>
      <c r="H2911">
        <v>0.28000000000000003</v>
      </c>
      <c r="I2911">
        <v>0.6</v>
      </c>
      <c r="J2911">
        <v>1038</v>
      </c>
      <c r="K2911">
        <v>1</v>
      </c>
    </row>
    <row r="2912" spans="1:11" x14ac:dyDescent="0.25">
      <c r="A2912" s="1">
        <v>42052.569444444445</v>
      </c>
      <c r="B2912" s="3">
        <f t="shared" si="272"/>
        <v>2015</v>
      </c>
      <c r="C2912" s="3">
        <f t="shared" si="273"/>
        <v>2</v>
      </c>
      <c r="D2912" s="3">
        <f t="shared" si="274"/>
        <v>13</v>
      </c>
      <c r="E2912" s="3">
        <f t="shared" si="275"/>
        <v>17</v>
      </c>
      <c r="F2912" s="3" t="str">
        <f t="shared" si="276"/>
        <v>201521317</v>
      </c>
      <c r="G2912">
        <f t="shared" si="271"/>
        <v>8.8524590163935102</v>
      </c>
      <c r="H2912">
        <v>0.28000000000000003</v>
      </c>
      <c r="I2912">
        <v>0.6</v>
      </c>
      <c r="J2912">
        <v>1038</v>
      </c>
      <c r="K2912">
        <v>1</v>
      </c>
    </row>
    <row r="2913" spans="1:11" x14ac:dyDescent="0.25">
      <c r="A2913" s="1">
        <v>42052.570138888892</v>
      </c>
      <c r="B2913" s="3">
        <f t="shared" si="272"/>
        <v>2015</v>
      </c>
      <c r="C2913" s="3">
        <f t="shared" si="273"/>
        <v>2</v>
      </c>
      <c r="D2913" s="3">
        <f t="shared" si="274"/>
        <v>13</v>
      </c>
      <c r="E2913" s="3">
        <f t="shared" si="275"/>
        <v>17</v>
      </c>
      <c r="F2913" s="3" t="str">
        <f t="shared" si="276"/>
        <v>201521317</v>
      </c>
      <c r="G2913">
        <f t="shared" si="271"/>
        <v>8.8647540983607236</v>
      </c>
      <c r="H2913">
        <v>0.28000000000000003</v>
      </c>
      <c r="I2913">
        <v>0.6</v>
      </c>
      <c r="J2913">
        <v>1038</v>
      </c>
      <c r="K2913">
        <v>1</v>
      </c>
    </row>
    <row r="2914" spans="1:11" x14ac:dyDescent="0.25">
      <c r="A2914" s="1">
        <v>42052.570833333331</v>
      </c>
      <c r="B2914" s="3">
        <f t="shared" si="272"/>
        <v>2015</v>
      </c>
      <c r="C2914" s="3">
        <f t="shared" si="273"/>
        <v>2</v>
      </c>
      <c r="D2914" s="3">
        <f t="shared" si="274"/>
        <v>13</v>
      </c>
      <c r="E2914" s="3">
        <f t="shared" si="275"/>
        <v>17</v>
      </c>
      <c r="F2914" s="3" t="str">
        <f t="shared" si="276"/>
        <v>201521317</v>
      </c>
      <c r="G2914">
        <f t="shared" si="271"/>
        <v>8.877049180327937</v>
      </c>
      <c r="H2914">
        <v>0.28000000000000003</v>
      </c>
      <c r="I2914">
        <v>0.6</v>
      </c>
      <c r="J2914">
        <v>1038</v>
      </c>
      <c r="K2914">
        <v>1</v>
      </c>
    </row>
    <row r="2915" spans="1:11" x14ac:dyDescent="0.25">
      <c r="A2915" s="1">
        <v>42052.571527777778</v>
      </c>
      <c r="B2915" s="3">
        <f t="shared" si="272"/>
        <v>2015</v>
      </c>
      <c r="C2915" s="3">
        <f t="shared" si="273"/>
        <v>2</v>
      </c>
      <c r="D2915" s="3">
        <f t="shared" si="274"/>
        <v>13</v>
      </c>
      <c r="E2915" s="3">
        <f t="shared" si="275"/>
        <v>17</v>
      </c>
      <c r="F2915" s="3" t="str">
        <f t="shared" si="276"/>
        <v>201521317</v>
      </c>
      <c r="G2915">
        <f t="shared" si="271"/>
        <v>8.8893442622951504</v>
      </c>
      <c r="H2915">
        <v>0.28000000000000003</v>
      </c>
      <c r="I2915">
        <v>0.6</v>
      </c>
      <c r="J2915">
        <v>1038</v>
      </c>
      <c r="K2915">
        <v>1</v>
      </c>
    </row>
    <row r="2916" spans="1:11" x14ac:dyDescent="0.25">
      <c r="A2916" s="1">
        <v>42052.572222222225</v>
      </c>
      <c r="B2916" s="3">
        <f t="shared" si="272"/>
        <v>2015</v>
      </c>
      <c r="C2916" s="3">
        <f t="shared" si="273"/>
        <v>2</v>
      </c>
      <c r="D2916" s="3">
        <f t="shared" si="274"/>
        <v>13</v>
      </c>
      <c r="E2916" s="3">
        <f t="shared" si="275"/>
        <v>17</v>
      </c>
      <c r="F2916" s="3" t="str">
        <f t="shared" si="276"/>
        <v>201521317</v>
      </c>
      <c r="G2916">
        <f t="shared" si="271"/>
        <v>8.9016393442623638</v>
      </c>
      <c r="H2916">
        <v>0.28000000000000003</v>
      </c>
      <c r="I2916">
        <v>0.6</v>
      </c>
      <c r="J2916">
        <v>1038</v>
      </c>
      <c r="K2916">
        <v>1</v>
      </c>
    </row>
    <row r="2917" spans="1:11" x14ac:dyDescent="0.25">
      <c r="A2917" s="1">
        <v>42052.572916666664</v>
      </c>
      <c r="B2917" s="3">
        <f t="shared" si="272"/>
        <v>2015</v>
      </c>
      <c r="C2917" s="3">
        <f t="shared" si="273"/>
        <v>2</v>
      </c>
      <c r="D2917" s="3">
        <f t="shared" si="274"/>
        <v>13</v>
      </c>
      <c r="E2917" s="3">
        <f t="shared" si="275"/>
        <v>17</v>
      </c>
      <c r="F2917" s="3" t="str">
        <f t="shared" si="276"/>
        <v>201521317</v>
      </c>
      <c r="G2917">
        <f t="shared" si="271"/>
        <v>8.9139344262295772</v>
      </c>
      <c r="H2917">
        <v>0.28000000000000003</v>
      </c>
      <c r="I2917">
        <v>0.6</v>
      </c>
      <c r="J2917">
        <v>1038</v>
      </c>
      <c r="K2917">
        <v>1</v>
      </c>
    </row>
    <row r="2918" spans="1:11" x14ac:dyDescent="0.25">
      <c r="A2918" s="1">
        <v>42052.573611111111</v>
      </c>
      <c r="B2918" s="3">
        <f t="shared" si="272"/>
        <v>2015</v>
      </c>
      <c r="C2918" s="3">
        <f t="shared" si="273"/>
        <v>2</v>
      </c>
      <c r="D2918" s="3">
        <f t="shared" si="274"/>
        <v>13</v>
      </c>
      <c r="E2918" s="3">
        <f t="shared" si="275"/>
        <v>17</v>
      </c>
      <c r="F2918" s="3" t="str">
        <f t="shared" si="276"/>
        <v>201521317</v>
      </c>
      <c r="G2918">
        <f t="shared" si="271"/>
        <v>8.9262295081967906</v>
      </c>
      <c r="H2918">
        <v>0.28000000000000003</v>
      </c>
      <c r="I2918">
        <v>0.6</v>
      </c>
      <c r="J2918">
        <v>1038</v>
      </c>
      <c r="K2918">
        <v>1</v>
      </c>
    </row>
    <row r="2919" spans="1:11" x14ac:dyDescent="0.25">
      <c r="A2919" s="1">
        <v>42052.574305555558</v>
      </c>
      <c r="B2919" s="3">
        <f t="shared" si="272"/>
        <v>2015</v>
      </c>
      <c r="C2919" s="3">
        <f t="shared" si="273"/>
        <v>2</v>
      </c>
      <c r="D2919" s="3">
        <f t="shared" si="274"/>
        <v>13</v>
      </c>
      <c r="E2919" s="3">
        <f t="shared" si="275"/>
        <v>17</v>
      </c>
      <c r="F2919" s="3" t="str">
        <f t="shared" si="276"/>
        <v>201521317</v>
      </c>
      <c r="G2919">
        <f t="shared" si="271"/>
        <v>8.938524590164004</v>
      </c>
      <c r="H2919">
        <v>0.28000000000000003</v>
      </c>
      <c r="I2919">
        <v>0.6</v>
      </c>
      <c r="J2919">
        <v>1038</v>
      </c>
      <c r="K2919">
        <v>1</v>
      </c>
    </row>
    <row r="2920" spans="1:11" x14ac:dyDescent="0.25">
      <c r="A2920" s="1">
        <v>42052.574999999997</v>
      </c>
      <c r="B2920" s="3">
        <f t="shared" si="272"/>
        <v>2015</v>
      </c>
      <c r="C2920" s="3">
        <f t="shared" si="273"/>
        <v>2</v>
      </c>
      <c r="D2920" s="3">
        <f t="shared" si="274"/>
        <v>13</v>
      </c>
      <c r="E2920" s="3">
        <f t="shared" si="275"/>
        <v>17</v>
      </c>
      <c r="F2920" s="3" t="str">
        <f t="shared" si="276"/>
        <v>201521317</v>
      </c>
      <c r="G2920">
        <f t="shared" si="271"/>
        <v>8.9508196721312174</v>
      </c>
      <c r="H2920">
        <v>0.28000000000000003</v>
      </c>
      <c r="I2920">
        <v>0.6</v>
      </c>
      <c r="J2920">
        <v>1038</v>
      </c>
      <c r="K2920">
        <v>1</v>
      </c>
    </row>
    <row r="2921" spans="1:11" x14ac:dyDescent="0.25">
      <c r="A2921" s="1">
        <v>42052.575694444444</v>
      </c>
      <c r="B2921" s="3">
        <f t="shared" si="272"/>
        <v>2015</v>
      </c>
      <c r="C2921" s="3">
        <f t="shared" si="273"/>
        <v>2</v>
      </c>
      <c r="D2921" s="3">
        <f t="shared" si="274"/>
        <v>13</v>
      </c>
      <c r="E2921" s="3">
        <f t="shared" si="275"/>
        <v>17</v>
      </c>
      <c r="F2921" s="3" t="str">
        <f t="shared" si="276"/>
        <v>201521317</v>
      </c>
      <c r="G2921">
        <f t="shared" si="271"/>
        <v>8.9631147540984308</v>
      </c>
      <c r="H2921">
        <v>0.28000000000000003</v>
      </c>
      <c r="I2921">
        <v>0.6</v>
      </c>
      <c r="J2921">
        <v>1038</v>
      </c>
      <c r="K2921">
        <v>1</v>
      </c>
    </row>
    <row r="2922" spans="1:11" x14ac:dyDescent="0.25">
      <c r="A2922" s="1">
        <v>42052.576388888891</v>
      </c>
      <c r="B2922" s="3">
        <f t="shared" si="272"/>
        <v>2015</v>
      </c>
      <c r="C2922" s="3">
        <f t="shared" si="273"/>
        <v>2</v>
      </c>
      <c r="D2922" s="3">
        <f t="shared" si="274"/>
        <v>13</v>
      </c>
      <c r="E2922" s="3">
        <f t="shared" si="275"/>
        <v>17</v>
      </c>
      <c r="F2922" s="3" t="str">
        <f t="shared" si="276"/>
        <v>201521317</v>
      </c>
      <c r="G2922">
        <f t="shared" si="271"/>
        <v>8.9754098360656442</v>
      </c>
      <c r="H2922">
        <v>0.28000000000000003</v>
      </c>
      <c r="I2922">
        <v>0.6</v>
      </c>
      <c r="J2922">
        <v>1038</v>
      </c>
      <c r="K2922">
        <v>1</v>
      </c>
    </row>
    <row r="2923" spans="1:11" x14ac:dyDescent="0.25">
      <c r="A2923" s="1">
        <v>42052.57708333333</v>
      </c>
      <c r="B2923" s="3">
        <f t="shared" si="272"/>
        <v>2015</v>
      </c>
      <c r="C2923" s="3">
        <f t="shared" si="273"/>
        <v>2</v>
      </c>
      <c r="D2923" s="3">
        <f t="shared" si="274"/>
        <v>13</v>
      </c>
      <c r="E2923" s="3">
        <f t="shared" si="275"/>
        <v>17</v>
      </c>
      <c r="F2923" s="3" t="str">
        <f t="shared" si="276"/>
        <v>201521317</v>
      </c>
      <c r="G2923">
        <f t="shared" si="271"/>
        <v>8.9877049180328576</v>
      </c>
      <c r="H2923">
        <v>0.28000000000000003</v>
      </c>
      <c r="I2923">
        <v>0.6</v>
      </c>
      <c r="J2923">
        <v>1038</v>
      </c>
      <c r="K2923">
        <v>1</v>
      </c>
    </row>
    <row r="2924" spans="1:11" x14ac:dyDescent="0.25">
      <c r="A2924" s="1">
        <v>42066.429166666669</v>
      </c>
      <c r="B2924" s="3">
        <f t="shared" si="272"/>
        <v>2015</v>
      </c>
      <c r="C2924" s="3">
        <f t="shared" si="273"/>
        <v>3</v>
      </c>
      <c r="D2924" s="3">
        <f t="shared" si="274"/>
        <v>10</v>
      </c>
      <c r="E2924" s="3">
        <f t="shared" si="275"/>
        <v>3</v>
      </c>
      <c r="F2924" s="3" t="str">
        <f t="shared" si="276"/>
        <v>20153103</v>
      </c>
      <c r="G2924">
        <v>7</v>
      </c>
      <c r="H2924">
        <v>0.19</v>
      </c>
      <c r="I2924">
        <v>0.54</v>
      </c>
      <c r="J2924">
        <v>1015</v>
      </c>
      <c r="K2924">
        <v>5</v>
      </c>
    </row>
    <row r="2925" spans="1:11" x14ac:dyDescent="0.25">
      <c r="A2925" s="1">
        <v>42066.429861111108</v>
      </c>
      <c r="B2925" s="3">
        <f t="shared" si="272"/>
        <v>2015</v>
      </c>
      <c r="C2925" s="3">
        <f t="shared" si="273"/>
        <v>3</v>
      </c>
      <c r="D2925" s="3">
        <f t="shared" si="274"/>
        <v>10</v>
      </c>
      <c r="E2925" s="3">
        <f t="shared" si="275"/>
        <v>3</v>
      </c>
      <c r="F2925" s="3" t="str">
        <f t="shared" si="276"/>
        <v>20153103</v>
      </c>
      <c r="G2925">
        <f>G2924+2/186</f>
        <v>7.010752688172043</v>
      </c>
      <c r="H2925">
        <v>0.19</v>
      </c>
      <c r="I2925">
        <v>0.54</v>
      </c>
      <c r="J2925">
        <v>1015</v>
      </c>
      <c r="K2925">
        <v>5</v>
      </c>
    </row>
    <row r="2926" spans="1:11" x14ac:dyDescent="0.25">
      <c r="A2926" s="1">
        <v>42066.430555555555</v>
      </c>
      <c r="B2926" s="3">
        <f t="shared" si="272"/>
        <v>2015</v>
      </c>
      <c r="C2926" s="3">
        <f t="shared" si="273"/>
        <v>3</v>
      </c>
      <c r="D2926" s="3">
        <f t="shared" si="274"/>
        <v>10</v>
      </c>
      <c r="E2926" s="3">
        <f t="shared" si="275"/>
        <v>3</v>
      </c>
      <c r="F2926" s="3" t="str">
        <f t="shared" si="276"/>
        <v>20153103</v>
      </c>
      <c r="G2926">
        <f t="shared" ref="G2926:G2989" si="277">G2925+2/186</f>
        <v>7.021505376344086</v>
      </c>
      <c r="H2926">
        <v>0.19</v>
      </c>
      <c r="I2926">
        <v>0.54</v>
      </c>
      <c r="J2926">
        <v>1015</v>
      </c>
      <c r="K2926">
        <v>5</v>
      </c>
    </row>
    <row r="2927" spans="1:11" x14ac:dyDescent="0.25">
      <c r="A2927" s="1">
        <v>42066.431250000001</v>
      </c>
      <c r="B2927" s="3">
        <f t="shared" si="272"/>
        <v>2015</v>
      </c>
      <c r="C2927" s="3">
        <f t="shared" si="273"/>
        <v>3</v>
      </c>
      <c r="D2927" s="3">
        <f t="shared" si="274"/>
        <v>10</v>
      </c>
      <c r="E2927" s="3">
        <f t="shared" si="275"/>
        <v>3</v>
      </c>
      <c r="F2927" s="3" t="str">
        <f t="shared" si="276"/>
        <v>20153103</v>
      </c>
      <c r="G2927">
        <f t="shared" si="277"/>
        <v>7.032258064516129</v>
      </c>
      <c r="H2927">
        <v>0.19</v>
      </c>
      <c r="I2927">
        <v>0.54</v>
      </c>
      <c r="J2927">
        <v>1015</v>
      </c>
      <c r="K2927">
        <v>5</v>
      </c>
    </row>
    <row r="2928" spans="1:11" x14ac:dyDescent="0.25">
      <c r="A2928" s="1">
        <v>42066.431944444441</v>
      </c>
      <c r="B2928" s="3">
        <f t="shared" si="272"/>
        <v>2015</v>
      </c>
      <c r="C2928" s="3">
        <f t="shared" si="273"/>
        <v>3</v>
      </c>
      <c r="D2928" s="3">
        <f t="shared" si="274"/>
        <v>10</v>
      </c>
      <c r="E2928" s="3">
        <f t="shared" si="275"/>
        <v>3</v>
      </c>
      <c r="F2928" s="3" t="str">
        <f t="shared" si="276"/>
        <v>20153103</v>
      </c>
      <c r="G2928">
        <f t="shared" si="277"/>
        <v>7.043010752688172</v>
      </c>
      <c r="H2928">
        <v>0.19</v>
      </c>
      <c r="I2928">
        <v>0.54</v>
      </c>
      <c r="J2928">
        <v>1015</v>
      </c>
      <c r="K2928">
        <v>5</v>
      </c>
    </row>
    <row r="2929" spans="1:11" x14ac:dyDescent="0.25">
      <c r="A2929" s="1">
        <v>42066.432638888888</v>
      </c>
      <c r="B2929" s="3">
        <f t="shared" si="272"/>
        <v>2015</v>
      </c>
      <c r="C2929" s="3">
        <f t="shared" si="273"/>
        <v>3</v>
      </c>
      <c r="D2929" s="3">
        <f t="shared" si="274"/>
        <v>10</v>
      </c>
      <c r="E2929" s="3">
        <f t="shared" si="275"/>
        <v>3</v>
      </c>
      <c r="F2929" s="3" t="str">
        <f t="shared" si="276"/>
        <v>20153103</v>
      </c>
      <c r="G2929">
        <f t="shared" si="277"/>
        <v>7.053763440860215</v>
      </c>
      <c r="H2929">
        <v>0.19</v>
      </c>
      <c r="I2929">
        <v>0.54</v>
      </c>
      <c r="J2929">
        <v>1015</v>
      </c>
      <c r="K2929">
        <v>5</v>
      </c>
    </row>
    <row r="2930" spans="1:11" x14ac:dyDescent="0.25">
      <c r="A2930" s="1">
        <v>42066.433333333334</v>
      </c>
      <c r="B2930" s="3">
        <f t="shared" si="272"/>
        <v>2015</v>
      </c>
      <c r="C2930" s="3">
        <f t="shared" si="273"/>
        <v>3</v>
      </c>
      <c r="D2930" s="3">
        <f t="shared" si="274"/>
        <v>10</v>
      </c>
      <c r="E2930" s="3">
        <f t="shared" si="275"/>
        <v>3</v>
      </c>
      <c r="F2930" s="3" t="str">
        <f t="shared" si="276"/>
        <v>20153103</v>
      </c>
      <c r="G2930">
        <f t="shared" si="277"/>
        <v>7.064516129032258</v>
      </c>
      <c r="H2930">
        <v>0.19</v>
      </c>
      <c r="I2930">
        <v>0.54</v>
      </c>
      <c r="J2930">
        <v>1015</v>
      </c>
      <c r="K2930">
        <v>5</v>
      </c>
    </row>
    <row r="2931" spans="1:11" x14ac:dyDescent="0.25">
      <c r="A2931" s="1">
        <v>42066.434027777781</v>
      </c>
      <c r="B2931" s="3">
        <f t="shared" si="272"/>
        <v>2015</v>
      </c>
      <c r="C2931" s="3">
        <f t="shared" si="273"/>
        <v>3</v>
      </c>
      <c r="D2931" s="3">
        <f t="shared" si="274"/>
        <v>10</v>
      </c>
      <c r="E2931" s="3">
        <f t="shared" si="275"/>
        <v>3</v>
      </c>
      <c r="F2931" s="3" t="str">
        <f t="shared" si="276"/>
        <v>20153103</v>
      </c>
      <c r="G2931">
        <f t="shared" si="277"/>
        <v>7.075268817204301</v>
      </c>
      <c r="H2931">
        <v>0.19</v>
      </c>
      <c r="I2931">
        <v>0.54</v>
      </c>
      <c r="J2931">
        <v>1015</v>
      </c>
      <c r="K2931">
        <v>5</v>
      </c>
    </row>
    <row r="2932" spans="1:11" x14ac:dyDescent="0.25">
      <c r="A2932" s="1">
        <v>42066.43472222222</v>
      </c>
      <c r="B2932" s="3">
        <f t="shared" si="272"/>
        <v>2015</v>
      </c>
      <c r="C2932" s="3">
        <f t="shared" si="273"/>
        <v>3</v>
      </c>
      <c r="D2932" s="3">
        <f t="shared" si="274"/>
        <v>10</v>
      </c>
      <c r="E2932" s="3">
        <f t="shared" si="275"/>
        <v>3</v>
      </c>
      <c r="F2932" s="3" t="str">
        <f t="shared" si="276"/>
        <v>20153103</v>
      </c>
      <c r="G2932">
        <f t="shared" si="277"/>
        <v>7.086021505376344</v>
      </c>
      <c r="H2932">
        <v>0.19</v>
      </c>
      <c r="I2932">
        <v>0.54</v>
      </c>
      <c r="J2932">
        <v>1015</v>
      </c>
      <c r="K2932">
        <v>5</v>
      </c>
    </row>
    <row r="2933" spans="1:11" x14ac:dyDescent="0.25">
      <c r="A2933" s="1">
        <v>42066.435416666667</v>
      </c>
      <c r="B2933" s="3">
        <f t="shared" si="272"/>
        <v>2015</v>
      </c>
      <c r="C2933" s="3">
        <f t="shared" si="273"/>
        <v>3</v>
      </c>
      <c r="D2933" s="3">
        <f t="shared" si="274"/>
        <v>10</v>
      </c>
      <c r="E2933" s="3">
        <f t="shared" si="275"/>
        <v>3</v>
      </c>
      <c r="F2933" s="3" t="str">
        <f t="shared" si="276"/>
        <v>20153103</v>
      </c>
      <c r="G2933">
        <f t="shared" si="277"/>
        <v>7.096774193548387</v>
      </c>
      <c r="H2933">
        <v>0.19</v>
      </c>
      <c r="I2933">
        <v>0.54</v>
      </c>
      <c r="J2933">
        <v>1015</v>
      </c>
      <c r="K2933">
        <v>5</v>
      </c>
    </row>
    <row r="2934" spans="1:11" x14ac:dyDescent="0.25">
      <c r="A2934" s="1">
        <v>42066.436111111114</v>
      </c>
      <c r="B2934" s="3">
        <f t="shared" si="272"/>
        <v>2015</v>
      </c>
      <c r="C2934" s="3">
        <f t="shared" si="273"/>
        <v>3</v>
      </c>
      <c r="D2934" s="3">
        <f t="shared" si="274"/>
        <v>10</v>
      </c>
      <c r="E2934" s="3">
        <f t="shared" si="275"/>
        <v>3</v>
      </c>
      <c r="F2934" s="3" t="str">
        <f t="shared" si="276"/>
        <v>20153103</v>
      </c>
      <c r="G2934">
        <f t="shared" si="277"/>
        <v>7.10752688172043</v>
      </c>
      <c r="H2934">
        <v>0.19</v>
      </c>
      <c r="I2934">
        <v>0.54</v>
      </c>
      <c r="J2934">
        <v>1015</v>
      </c>
      <c r="K2934">
        <v>5</v>
      </c>
    </row>
    <row r="2935" spans="1:11" x14ac:dyDescent="0.25">
      <c r="A2935" s="1">
        <v>42066.436805555553</v>
      </c>
      <c r="B2935" s="3">
        <f t="shared" si="272"/>
        <v>2015</v>
      </c>
      <c r="C2935" s="3">
        <f t="shared" si="273"/>
        <v>3</v>
      </c>
      <c r="D2935" s="3">
        <f t="shared" si="274"/>
        <v>10</v>
      </c>
      <c r="E2935" s="3">
        <f t="shared" si="275"/>
        <v>3</v>
      </c>
      <c r="F2935" s="3" t="str">
        <f t="shared" si="276"/>
        <v>20153103</v>
      </c>
      <c r="G2935">
        <f t="shared" si="277"/>
        <v>7.118279569892473</v>
      </c>
      <c r="H2935">
        <v>0.19</v>
      </c>
      <c r="I2935">
        <v>0.54</v>
      </c>
      <c r="J2935">
        <v>1015</v>
      </c>
      <c r="K2935">
        <v>5</v>
      </c>
    </row>
    <row r="2936" spans="1:11" x14ac:dyDescent="0.25">
      <c r="A2936" s="1">
        <v>42066.4375</v>
      </c>
      <c r="B2936" s="3">
        <f t="shared" si="272"/>
        <v>2015</v>
      </c>
      <c r="C2936" s="3">
        <f t="shared" si="273"/>
        <v>3</v>
      </c>
      <c r="D2936" s="3">
        <f t="shared" si="274"/>
        <v>10</v>
      </c>
      <c r="E2936" s="3">
        <f t="shared" si="275"/>
        <v>3</v>
      </c>
      <c r="F2936" s="3" t="str">
        <f t="shared" si="276"/>
        <v>20153103</v>
      </c>
      <c r="G2936">
        <f t="shared" si="277"/>
        <v>7.129032258064516</v>
      </c>
      <c r="H2936">
        <v>0.19</v>
      </c>
      <c r="I2936">
        <v>0.54</v>
      </c>
      <c r="J2936">
        <v>1015</v>
      </c>
      <c r="K2936">
        <v>5</v>
      </c>
    </row>
    <row r="2937" spans="1:11" x14ac:dyDescent="0.25">
      <c r="A2937" s="1">
        <v>42066.438194444447</v>
      </c>
      <c r="B2937" s="3">
        <f t="shared" si="272"/>
        <v>2015</v>
      </c>
      <c r="C2937" s="3">
        <f t="shared" si="273"/>
        <v>3</v>
      </c>
      <c r="D2937" s="3">
        <f t="shared" si="274"/>
        <v>10</v>
      </c>
      <c r="E2937" s="3">
        <f t="shared" si="275"/>
        <v>3</v>
      </c>
      <c r="F2937" s="3" t="str">
        <f t="shared" si="276"/>
        <v>20153103</v>
      </c>
      <c r="G2937">
        <f t="shared" si="277"/>
        <v>7.139784946236559</v>
      </c>
      <c r="H2937">
        <v>0.19</v>
      </c>
      <c r="I2937">
        <v>0.54</v>
      </c>
      <c r="J2937">
        <v>1015</v>
      </c>
      <c r="K2937">
        <v>5</v>
      </c>
    </row>
    <row r="2938" spans="1:11" x14ac:dyDescent="0.25">
      <c r="A2938" s="1">
        <v>42066.438888888886</v>
      </c>
      <c r="B2938" s="3">
        <f t="shared" si="272"/>
        <v>2015</v>
      </c>
      <c r="C2938" s="3">
        <f t="shared" si="273"/>
        <v>3</v>
      </c>
      <c r="D2938" s="3">
        <f t="shared" si="274"/>
        <v>10</v>
      </c>
      <c r="E2938" s="3">
        <f t="shared" si="275"/>
        <v>3</v>
      </c>
      <c r="F2938" s="3" t="str">
        <f t="shared" si="276"/>
        <v>20153103</v>
      </c>
      <c r="G2938">
        <f t="shared" si="277"/>
        <v>7.150537634408602</v>
      </c>
      <c r="H2938">
        <v>0.19</v>
      </c>
      <c r="I2938">
        <v>0.54</v>
      </c>
      <c r="J2938">
        <v>1015</v>
      </c>
      <c r="K2938">
        <v>5</v>
      </c>
    </row>
    <row r="2939" spans="1:11" x14ac:dyDescent="0.25">
      <c r="A2939" s="1">
        <v>42066.439583333333</v>
      </c>
      <c r="B2939" s="3">
        <f t="shared" si="272"/>
        <v>2015</v>
      </c>
      <c r="C2939" s="3">
        <f t="shared" si="273"/>
        <v>3</v>
      </c>
      <c r="D2939" s="3">
        <f t="shared" si="274"/>
        <v>10</v>
      </c>
      <c r="E2939" s="3">
        <f t="shared" si="275"/>
        <v>3</v>
      </c>
      <c r="F2939" s="3" t="str">
        <f t="shared" si="276"/>
        <v>20153103</v>
      </c>
      <c r="G2939">
        <f t="shared" si="277"/>
        <v>7.161290322580645</v>
      </c>
      <c r="H2939">
        <v>0.19</v>
      </c>
      <c r="I2939">
        <v>0.54</v>
      </c>
      <c r="J2939">
        <v>1015</v>
      </c>
      <c r="K2939">
        <v>5</v>
      </c>
    </row>
    <row r="2940" spans="1:11" x14ac:dyDescent="0.25">
      <c r="A2940" s="1">
        <v>42066.44027777778</v>
      </c>
      <c r="B2940" s="3">
        <f t="shared" si="272"/>
        <v>2015</v>
      </c>
      <c r="C2940" s="3">
        <f t="shared" si="273"/>
        <v>3</v>
      </c>
      <c r="D2940" s="3">
        <f t="shared" si="274"/>
        <v>10</v>
      </c>
      <c r="E2940" s="3">
        <f t="shared" si="275"/>
        <v>3</v>
      </c>
      <c r="F2940" s="3" t="str">
        <f t="shared" si="276"/>
        <v>20153103</v>
      </c>
      <c r="G2940">
        <f t="shared" si="277"/>
        <v>7.172043010752688</v>
      </c>
      <c r="H2940">
        <v>0.19</v>
      </c>
      <c r="I2940">
        <v>0.54</v>
      </c>
      <c r="J2940">
        <v>1015</v>
      </c>
      <c r="K2940">
        <v>5</v>
      </c>
    </row>
    <row r="2941" spans="1:11" x14ac:dyDescent="0.25">
      <c r="A2941" s="1">
        <v>42066.440972222219</v>
      </c>
      <c r="B2941" s="3">
        <f t="shared" si="272"/>
        <v>2015</v>
      </c>
      <c r="C2941" s="3">
        <f t="shared" si="273"/>
        <v>3</v>
      </c>
      <c r="D2941" s="3">
        <f t="shared" si="274"/>
        <v>10</v>
      </c>
      <c r="E2941" s="3">
        <f t="shared" si="275"/>
        <v>3</v>
      </c>
      <c r="F2941" s="3" t="str">
        <f t="shared" si="276"/>
        <v>20153103</v>
      </c>
      <c r="G2941">
        <f t="shared" si="277"/>
        <v>7.182795698924731</v>
      </c>
      <c r="H2941">
        <v>0.19</v>
      </c>
      <c r="I2941">
        <v>0.54</v>
      </c>
      <c r="J2941">
        <v>1015</v>
      </c>
      <c r="K2941">
        <v>5</v>
      </c>
    </row>
    <row r="2942" spans="1:11" x14ac:dyDescent="0.25">
      <c r="A2942" s="1">
        <v>42066.441666666666</v>
      </c>
      <c r="B2942" s="3">
        <f t="shared" si="272"/>
        <v>2015</v>
      </c>
      <c r="C2942" s="3">
        <f t="shared" si="273"/>
        <v>3</v>
      </c>
      <c r="D2942" s="3">
        <f t="shared" si="274"/>
        <v>10</v>
      </c>
      <c r="E2942" s="3">
        <f t="shared" si="275"/>
        <v>3</v>
      </c>
      <c r="F2942" s="3" t="str">
        <f t="shared" si="276"/>
        <v>20153103</v>
      </c>
      <c r="G2942">
        <f t="shared" si="277"/>
        <v>7.193548387096774</v>
      </c>
      <c r="H2942">
        <v>0.19</v>
      </c>
      <c r="I2942">
        <v>0.54</v>
      </c>
      <c r="J2942">
        <v>1015</v>
      </c>
      <c r="K2942">
        <v>5</v>
      </c>
    </row>
    <row r="2943" spans="1:11" x14ac:dyDescent="0.25">
      <c r="A2943" s="1">
        <v>42066.442361111112</v>
      </c>
      <c r="B2943" s="3">
        <f t="shared" si="272"/>
        <v>2015</v>
      </c>
      <c r="C2943" s="3">
        <f t="shared" si="273"/>
        <v>3</v>
      </c>
      <c r="D2943" s="3">
        <f t="shared" si="274"/>
        <v>10</v>
      </c>
      <c r="E2943" s="3">
        <f t="shared" si="275"/>
        <v>3</v>
      </c>
      <c r="F2943" s="3" t="str">
        <f t="shared" si="276"/>
        <v>20153103</v>
      </c>
      <c r="G2943">
        <f t="shared" si="277"/>
        <v>7.204301075268817</v>
      </c>
      <c r="H2943">
        <v>0.19</v>
      </c>
      <c r="I2943">
        <v>0.54</v>
      </c>
      <c r="J2943">
        <v>1015</v>
      </c>
      <c r="K2943">
        <v>5</v>
      </c>
    </row>
    <row r="2944" spans="1:11" x14ac:dyDescent="0.25">
      <c r="A2944" s="1">
        <v>42066.443055555559</v>
      </c>
      <c r="B2944" s="3">
        <f t="shared" si="272"/>
        <v>2015</v>
      </c>
      <c r="C2944" s="3">
        <f t="shared" si="273"/>
        <v>3</v>
      </c>
      <c r="D2944" s="3">
        <f t="shared" si="274"/>
        <v>10</v>
      </c>
      <c r="E2944" s="3">
        <f t="shared" si="275"/>
        <v>3</v>
      </c>
      <c r="F2944" s="3" t="str">
        <f t="shared" si="276"/>
        <v>20153103</v>
      </c>
      <c r="G2944">
        <f t="shared" si="277"/>
        <v>7.21505376344086</v>
      </c>
      <c r="H2944">
        <v>0.19</v>
      </c>
      <c r="I2944">
        <v>0.54</v>
      </c>
      <c r="J2944">
        <v>1015</v>
      </c>
      <c r="K2944">
        <v>5</v>
      </c>
    </row>
    <row r="2945" spans="1:11" x14ac:dyDescent="0.25">
      <c r="A2945" s="1">
        <v>42066.443749999999</v>
      </c>
      <c r="B2945" s="3">
        <f t="shared" si="272"/>
        <v>2015</v>
      </c>
      <c r="C2945" s="3">
        <f t="shared" si="273"/>
        <v>3</v>
      </c>
      <c r="D2945" s="3">
        <f t="shared" si="274"/>
        <v>10</v>
      </c>
      <c r="E2945" s="3">
        <f t="shared" si="275"/>
        <v>3</v>
      </c>
      <c r="F2945" s="3" t="str">
        <f t="shared" si="276"/>
        <v>20153103</v>
      </c>
      <c r="G2945">
        <f t="shared" si="277"/>
        <v>7.225806451612903</v>
      </c>
      <c r="H2945">
        <v>0.19</v>
      </c>
      <c r="I2945">
        <v>0.54</v>
      </c>
      <c r="J2945">
        <v>1015</v>
      </c>
      <c r="K2945">
        <v>5</v>
      </c>
    </row>
    <row r="2946" spans="1:11" x14ac:dyDescent="0.25">
      <c r="A2946" s="1">
        <v>42066.444444444445</v>
      </c>
      <c r="B2946" s="3">
        <f t="shared" si="272"/>
        <v>2015</v>
      </c>
      <c r="C2946" s="3">
        <f t="shared" si="273"/>
        <v>3</v>
      </c>
      <c r="D2946" s="3">
        <f t="shared" si="274"/>
        <v>10</v>
      </c>
      <c r="E2946" s="3">
        <f t="shared" si="275"/>
        <v>3</v>
      </c>
      <c r="F2946" s="3" t="str">
        <f t="shared" si="276"/>
        <v>20153103</v>
      </c>
      <c r="G2946">
        <f t="shared" si="277"/>
        <v>7.236559139784946</v>
      </c>
      <c r="H2946">
        <v>0.19</v>
      </c>
      <c r="I2946">
        <v>0.54</v>
      </c>
      <c r="J2946">
        <v>1015</v>
      </c>
      <c r="K2946">
        <v>5</v>
      </c>
    </row>
    <row r="2947" spans="1:11" x14ac:dyDescent="0.25">
      <c r="A2947" s="1">
        <v>42066.445138888892</v>
      </c>
      <c r="B2947" s="3">
        <f t="shared" ref="B2947:B3010" si="278">YEAR(A2947)</f>
        <v>2015</v>
      </c>
      <c r="C2947" s="3">
        <f t="shared" ref="C2947:C3010" si="279">MONTH(A2947)</f>
        <v>3</v>
      </c>
      <c r="D2947" s="3">
        <f t="shared" ref="D2947:D3010" si="280">HOUR(A2947)</f>
        <v>10</v>
      </c>
      <c r="E2947" s="3">
        <f t="shared" ref="E2947:E3010" si="281">DAY(A2947)</f>
        <v>3</v>
      </c>
      <c r="F2947" s="3" t="str">
        <f t="shared" ref="F2947:F3010" si="282">B2947&amp;C2947&amp;D2947&amp;E2947</f>
        <v>20153103</v>
      </c>
      <c r="G2947">
        <f t="shared" si="277"/>
        <v>7.247311827956989</v>
      </c>
      <c r="H2947">
        <v>0.19</v>
      </c>
      <c r="I2947">
        <v>0.54</v>
      </c>
      <c r="J2947">
        <v>1015</v>
      </c>
      <c r="K2947">
        <v>5</v>
      </c>
    </row>
    <row r="2948" spans="1:11" x14ac:dyDescent="0.25">
      <c r="A2948" s="1">
        <v>42066.445833333331</v>
      </c>
      <c r="B2948" s="3">
        <f t="shared" si="278"/>
        <v>2015</v>
      </c>
      <c r="C2948" s="3">
        <f t="shared" si="279"/>
        <v>3</v>
      </c>
      <c r="D2948" s="3">
        <f t="shared" si="280"/>
        <v>10</v>
      </c>
      <c r="E2948" s="3">
        <f t="shared" si="281"/>
        <v>3</v>
      </c>
      <c r="F2948" s="3" t="str">
        <f t="shared" si="282"/>
        <v>20153103</v>
      </c>
      <c r="G2948">
        <f t="shared" si="277"/>
        <v>7.258064516129032</v>
      </c>
      <c r="H2948">
        <v>0.19</v>
      </c>
      <c r="I2948">
        <v>0.54</v>
      </c>
      <c r="J2948">
        <v>1015</v>
      </c>
      <c r="K2948">
        <v>5</v>
      </c>
    </row>
    <row r="2949" spans="1:11" x14ac:dyDescent="0.25">
      <c r="A2949" s="1">
        <v>42066.446527777778</v>
      </c>
      <c r="B2949" s="3">
        <f t="shared" si="278"/>
        <v>2015</v>
      </c>
      <c r="C2949" s="3">
        <f t="shared" si="279"/>
        <v>3</v>
      </c>
      <c r="D2949" s="3">
        <f t="shared" si="280"/>
        <v>10</v>
      </c>
      <c r="E2949" s="3">
        <f t="shared" si="281"/>
        <v>3</v>
      </c>
      <c r="F2949" s="3" t="str">
        <f t="shared" si="282"/>
        <v>20153103</v>
      </c>
      <c r="G2949">
        <f t="shared" si="277"/>
        <v>7.268817204301075</v>
      </c>
      <c r="H2949">
        <v>0.19</v>
      </c>
      <c r="I2949">
        <v>0.54</v>
      </c>
      <c r="J2949">
        <v>1015</v>
      </c>
      <c r="K2949">
        <v>5</v>
      </c>
    </row>
    <row r="2950" spans="1:11" x14ac:dyDescent="0.25">
      <c r="A2950" s="1">
        <v>42066.447222222225</v>
      </c>
      <c r="B2950" s="3">
        <f t="shared" si="278"/>
        <v>2015</v>
      </c>
      <c r="C2950" s="3">
        <f t="shared" si="279"/>
        <v>3</v>
      </c>
      <c r="D2950" s="3">
        <f t="shared" si="280"/>
        <v>10</v>
      </c>
      <c r="E2950" s="3">
        <f t="shared" si="281"/>
        <v>3</v>
      </c>
      <c r="F2950" s="3" t="str">
        <f t="shared" si="282"/>
        <v>20153103</v>
      </c>
      <c r="G2950">
        <f t="shared" si="277"/>
        <v>7.279569892473118</v>
      </c>
      <c r="H2950">
        <v>0.19</v>
      </c>
      <c r="I2950">
        <v>0.54</v>
      </c>
      <c r="J2950">
        <v>1015</v>
      </c>
      <c r="K2950">
        <v>5</v>
      </c>
    </row>
    <row r="2951" spans="1:11" x14ac:dyDescent="0.25">
      <c r="A2951" s="1">
        <v>42066.447916666664</v>
      </c>
      <c r="B2951" s="3">
        <f t="shared" si="278"/>
        <v>2015</v>
      </c>
      <c r="C2951" s="3">
        <f t="shared" si="279"/>
        <v>3</v>
      </c>
      <c r="D2951" s="3">
        <f t="shared" si="280"/>
        <v>10</v>
      </c>
      <c r="E2951" s="3">
        <f t="shared" si="281"/>
        <v>3</v>
      </c>
      <c r="F2951" s="3" t="str">
        <f t="shared" si="282"/>
        <v>20153103</v>
      </c>
      <c r="G2951">
        <f t="shared" si="277"/>
        <v>7.290322580645161</v>
      </c>
      <c r="H2951">
        <v>0.19</v>
      </c>
      <c r="I2951">
        <v>0.54</v>
      </c>
      <c r="J2951">
        <v>1015</v>
      </c>
      <c r="K2951">
        <v>5</v>
      </c>
    </row>
    <row r="2952" spans="1:11" x14ac:dyDescent="0.25">
      <c r="A2952" s="1">
        <v>42066.448611111111</v>
      </c>
      <c r="B2952" s="3">
        <f t="shared" si="278"/>
        <v>2015</v>
      </c>
      <c r="C2952" s="3">
        <f t="shared" si="279"/>
        <v>3</v>
      </c>
      <c r="D2952" s="3">
        <f t="shared" si="280"/>
        <v>10</v>
      </c>
      <c r="E2952" s="3">
        <f t="shared" si="281"/>
        <v>3</v>
      </c>
      <c r="F2952" s="3" t="str">
        <f t="shared" si="282"/>
        <v>20153103</v>
      </c>
      <c r="G2952">
        <f t="shared" si="277"/>
        <v>7.301075268817204</v>
      </c>
      <c r="H2952">
        <v>0.19</v>
      </c>
      <c r="I2952">
        <v>0.54</v>
      </c>
      <c r="J2952">
        <v>1015</v>
      </c>
      <c r="K2952">
        <v>5</v>
      </c>
    </row>
    <row r="2953" spans="1:11" x14ac:dyDescent="0.25">
      <c r="A2953" s="1">
        <v>42066.449305555558</v>
      </c>
      <c r="B2953" s="3">
        <f t="shared" si="278"/>
        <v>2015</v>
      </c>
      <c r="C2953" s="3">
        <f t="shared" si="279"/>
        <v>3</v>
      </c>
      <c r="D2953" s="3">
        <f t="shared" si="280"/>
        <v>10</v>
      </c>
      <c r="E2953" s="3">
        <f t="shared" si="281"/>
        <v>3</v>
      </c>
      <c r="F2953" s="3" t="str">
        <f t="shared" si="282"/>
        <v>20153103</v>
      </c>
      <c r="G2953">
        <f t="shared" si="277"/>
        <v>7.311827956989247</v>
      </c>
      <c r="H2953">
        <v>0.19</v>
      </c>
      <c r="I2953">
        <v>0.54</v>
      </c>
      <c r="J2953">
        <v>1015</v>
      </c>
      <c r="K2953">
        <v>5</v>
      </c>
    </row>
    <row r="2954" spans="1:11" x14ac:dyDescent="0.25">
      <c r="A2954" s="1">
        <v>42066.45</v>
      </c>
      <c r="B2954" s="3">
        <f t="shared" si="278"/>
        <v>2015</v>
      </c>
      <c r="C2954" s="3">
        <f t="shared" si="279"/>
        <v>3</v>
      </c>
      <c r="D2954" s="3">
        <f t="shared" si="280"/>
        <v>10</v>
      </c>
      <c r="E2954" s="3">
        <f t="shared" si="281"/>
        <v>3</v>
      </c>
      <c r="F2954" s="3" t="str">
        <f t="shared" si="282"/>
        <v>20153103</v>
      </c>
      <c r="G2954">
        <f t="shared" si="277"/>
        <v>7.32258064516129</v>
      </c>
      <c r="H2954">
        <v>0.19</v>
      </c>
      <c r="I2954">
        <v>0.54</v>
      </c>
      <c r="J2954">
        <v>1015</v>
      </c>
      <c r="K2954">
        <v>5</v>
      </c>
    </row>
    <row r="2955" spans="1:11" x14ac:dyDescent="0.25">
      <c r="A2955" s="1">
        <v>42066.450694444444</v>
      </c>
      <c r="B2955" s="3">
        <f t="shared" si="278"/>
        <v>2015</v>
      </c>
      <c r="C2955" s="3">
        <f t="shared" si="279"/>
        <v>3</v>
      </c>
      <c r="D2955" s="3">
        <f t="shared" si="280"/>
        <v>10</v>
      </c>
      <c r="E2955" s="3">
        <f t="shared" si="281"/>
        <v>3</v>
      </c>
      <c r="F2955" s="3" t="str">
        <f t="shared" si="282"/>
        <v>20153103</v>
      </c>
      <c r="G2955">
        <f t="shared" si="277"/>
        <v>7.333333333333333</v>
      </c>
      <c r="H2955">
        <v>0.19</v>
      </c>
      <c r="I2955">
        <v>0.54</v>
      </c>
      <c r="J2955">
        <v>1015</v>
      </c>
      <c r="K2955">
        <v>5</v>
      </c>
    </row>
    <row r="2956" spans="1:11" x14ac:dyDescent="0.25">
      <c r="A2956" s="1">
        <v>42066.451388888891</v>
      </c>
      <c r="B2956" s="3">
        <f t="shared" si="278"/>
        <v>2015</v>
      </c>
      <c r="C2956" s="3">
        <f t="shared" si="279"/>
        <v>3</v>
      </c>
      <c r="D2956" s="3">
        <f t="shared" si="280"/>
        <v>10</v>
      </c>
      <c r="E2956" s="3">
        <f t="shared" si="281"/>
        <v>3</v>
      </c>
      <c r="F2956" s="3" t="str">
        <f t="shared" si="282"/>
        <v>20153103</v>
      </c>
      <c r="G2956">
        <f t="shared" si="277"/>
        <v>7.344086021505376</v>
      </c>
      <c r="H2956">
        <v>0.19</v>
      </c>
      <c r="I2956">
        <v>0.54</v>
      </c>
      <c r="J2956">
        <v>1015</v>
      </c>
      <c r="K2956">
        <v>5</v>
      </c>
    </row>
    <row r="2957" spans="1:11" x14ac:dyDescent="0.25">
      <c r="A2957" s="1">
        <v>42066.45208333333</v>
      </c>
      <c r="B2957" s="3">
        <f t="shared" si="278"/>
        <v>2015</v>
      </c>
      <c r="C2957" s="3">
        <f t="shared" si="279"/>
        <v>3</v>
      </c>
      <c r="D2957" s="3">
        <f t="shared" si="280"/>
        <v>10</v>
      </c>
      <c r="E2957" s="3">
        <f t="shared" si="281"/>
        <v>3</v>
      </c>
      <c r="F2957" s="3" t="str">
        <f t="shared" si="282"/>
        <v>20153103</v>
      </c>
      <c r="G2957">
        <f t="shared" si="277"/>
        <v>7.354838709677419</v>
      </c>
      <c r="H2957">
        <v>0.19</v>
      </c>
      <c r="I2957">
        <v>0.54</v>
      </c>
      <c r="J2957">
        <v>1015</v>
      </c>
      <c r="K2957">
        <v>5</v>
      </c>
    </row>
    <row r="2958" spans="1:11" x14ac:dyDescent="0.25">
      <c r="A2958" s="1">
        <v>42066.452777777777</v>
      </c>
      <c r="B2958" s="3">
        <f t="shared" si="278"/>
        <v>2015</v>
      </c>
      <c r="C2958" s="3">
        <f t="shared" si="279"/>
        <v>3</v>
      </c>
      <c r="D2958" s="3">
        <f t="shared" si="280"/>
        <v>10</v>
      </c>
      <c r="E2958" s="3">
        <f t="shared" si="281"/>
        <v>3</v>
      </c>
      <c r="F2958" s="3" t="str">
        <f t="shared" si="282"/>
        <v>20153103</v>
      </c>
      <c r="G2958">
        <f t="shared" si="277"/>
        <v>7.365591397849462</v>
      </c>
      <c r="H2958">
        <v>0.19</v>
      </c>
      <c r="I2958">
        <v>0.54</v>
      </c>
      <c r="J2958">
        <v>1015</v>
      </c>
      <c r="K2958">
        <v>5</v>
      </c>
    </row>
    <row r="2959" spans="1:11" x14ac:dyDescent="0.25">
      <c r="A2959" s="1">
        <v>42066.453472222223</v>
      </c>
      <c r="B2959" s="3">
        <f t="shared" si="278"/>
        <v>2015</v>
      </c>
      <c r="C2959" s="3">
        <f t="shared" si="279"/>
        <v>3</v>
      </c>
      <c r="D2959" s="3">
        <f t="shared" si="280"/>
        <v>10</v>
      </c>
      <c r="E2959" s="3">
        <f t="shared" si="281"/>
        <v>3</v>
      </c>
      <c r="F2959" s="3" t="str">
        <f t="shared" si="282"/>
        <v>20153103</v>
      </c>
      <c r="G2959">
        <f t="shared" si="277"/>
        <v>7.376344086021505</v>
      </c>
      <c r="H2959">
        <v>0.19</v>
      </c>
      <c r="I2959">
        <v>0.54</v>
      </c>
      <c r="J2959">
        <v>1015</v>
      </c>
      <c r="K2959">
        <v>5</v>
      </c>
    </row>
    <row r="2960" spans="1:11" x14ac:dyDescent="0.25">
      <c r="A2960" s="1">
        <v>42066.45416666667</v>
      </c>
      <c r="B2960" s="3">
        <f t="shared" si="278"/>
        <v>2015</v>
      </c>
      <c r="C2960" s="3">
        <f t="shared" si="279"/>
        <v>3</v>
      </c>
      <c r="D2960" s="3">
        <f t="shared" si="280"/>
        <v>10</v>
      </c>
      <c r="E2960" s="3">
        <f t="shared" si="281"/>
        <v>3</v>
      </c>
      <c r="F2960" s="3" t="str">
        <f t="shared" si="282"/>
        <v>20153103</v>
      </c>
      <c r="G2960">
        <f t="shared" si="277"/>
        <v>7.387096774193548</v>
      </c>
      <c r="H2960">
        <v>0.19</v>
      </c>
      <c r="I2960">
        <v>0.54</v>
      </c>
      <c r="J2960">
        <v>1015</v>
      </c>
      <c r="K2960">
        <v>5</v>
      </c>
    </row>
    <row r="2961" spans="1:11" x14ac:dyDescent="0.25">
      <c r="A2961" s="1">
        <v>42066.454861111109</v>
      </c>
      <c r="B2961" s="3">
        <f t="shared" si="278"/>
        <v>2015</v>
      </c>
      <c r="C2961" s="3">
        <f t="shared" si="279"/>
        <v>3</v>
      </c>
      <c r="D2961" s="3">
        <f t="shared" si="280"/>
        <v>10</v>
      </c>
      <c r="E2961" s="3">
        <f t="shared" si="281"/>
        <v>3</v>
      </c>
      <c r="F2961" s="3" t="str">
        <f t="shared" si="282"/>
        <v>20153103</v>
      </c>
      <c r="G2961">
        <f t="shared" si="277"/>
        <v>7.397849462365591</v>
      </c>
      <c r="H2961">
        <v>0.19</v>
      </c>
      <c r="I2961">
        <v>0.54</v>
      </c>
      <c r="J2961">
        <v>1015</v>
      </c>
      <c r="K2961">
        <v>5</v>
      </c>
    </row>
    <row r="2962" spans="1:11" x14ac:dyDescent="0.25">
      <c r="A2962" s="1">
        <v>42066.455555555556</v>
      </c>
      <c r="B2962" s="3">
        <f t="shared" si="278"/>
        <v>2015</v>
      </c>
      <c r="C2962" s="3">
        <f t="shared" si="279"/>
        <v>3</v>
      </c>
      <c r="D2962" s="3">
        <f t="shared" si="280"/>
        <v>10</v>
      </c>
      <c r="E2962" s="3">
        <f t="shared" si="281"/>
        <v>3</v>
      </c>
      <c r="F2962" s="3" t="str">
        <f t="shared" si="282"/>
        <v>20153103</v>
      </c>
      <c r="G2962">
        <f t="shared" si="277"/>
        <v>7.408602150537634</v>
      </c>
      <c r="H2962">
        <v>0.19</v>
      </c>
      <c r="I2962">
        <v>0.54</v>
      </c>
      <c r="J2962">
        <v>1015</v>
      </c>
      <c r="K2962">
        <v>5</v>
      </c>
    </row>
    <row r="2963" spans="1:11" x14ac:dyDescent="0.25">
      <c r="A2963" s="1">
        <v>42066.456250000003</v>
      </c>
      <c r="B2963" s="3">
        <f t="shared" si="278"/>
        <v>2015</v>
      </c>
      <c r="C2963" s="3">
        <f t="shared" si="279"/>
        <v>3</v>
      </c>
      <c r="D2963" s="3">
        <f t="shared" si="280"/>
        <v>10</v>
      </c>
      <c r="E2963" s="3">
        <f t="shared" si="281"/>
        <v>3</v>
      </c>
      <c r="F2963" s="3" t="str">
        <f t="shared" si="282"/>
        <v>20153103</v>
      </c>
      <c r="G2963">
        <f t="shared" si="277"/>
        <v>7.419354838709677</v>
      </c>
      <c r="H2963">
        <v>0.19</v>
      </c>
      <c r="I2963">
        <v>0.54</v>
      </c>
      <c r="J2963">
        <v>1015</v>
      </c>
      <c r="K2963">
        <v>5</v>
      </c>
    </row>
    <row r="2964" spans="1:11" x14ac:dyDescent="0.25">
      <c r="A2964" s="1">
        <v>42066.456944444442</v>
      </c>
      <c r="B2964" s="3">
        <f t="shared" si="278"/>
        <v>2015</v>
      </c>
      <c r="C2964" s="3">
        <f t="shared" si="279"/>
        <v>3</v>
      </c>
      <c r="D2964" s="3">
        <f t="shared" si="280"/>
        <v>10</v>
      </c>
      <c r="E2964" s="3">
        <f t="shared" si="281"/>
        <v>3</v>
      </c>
      <c r="F2964" s="3" t="str">
        <f t="shared" si="282"/>
        <v>20153103</v>
      </c>
      <c r="G2964">
        <f t="shared" si="277"/>
        <v>7.43010752688172</v>
      </c>
      <c r="H2964">
        <v>0.19</v>
      </c>
      <c r="I2964">
        <v>0.54</v>
      </c>
      <c r="J2964">
        <v>1015</v>
      </c>
      <c r="K2964">
        <v>5</v>
      </c>
    </row>
    <row r="2965" spans="1:11" x14ac:dyDescent="0.25">
      <c r="A2965" s="1">
        <v>42066.457638888889</v>
      </c>
      <c r="B2965" s="3">
        <f t="shared" si="278"/>
        <v>2015</v>
      </c>
      <c r="C2965" s="3">
        <f t="shared" si="279"/>
        <v>3</v>
      </c>
      <c r="D2965" s="3">
        <f t="shared" si="280"/>
        <v>10</v>
      </c>
      <c r="E2965" s="3">
        <f t="shared" si="281"/>
        <v>3</v>
      </c>
      <c r="F2965" s="3" t="str">
        <f t="shared" si="282"/>
        <v>20153103</v>
      </c>
      <c r="G2965">
        <f t="shared" si="277"/>
        <v>7.440860215053763</v>
      </c>
      <c r="H2965">
        <v>0.19</v>
      </c>
      <c r="I2965">
        <v>0.54</v>
      </c>
      <c r="J2965">
        <v>1015</v>
      </c>
      <c r="K2965">
        <v>5</v>
      </c>
    </row>
    <row r="2966" spans="1:11" x14ac:dyDescent="0.25">
      <c r="A2966" s="1">
        <v>42066.458333333336</v>
      </c>
      <c r="B2966" s="3">
        <f t="shared" si="278"/>
        <v>2015</v>
      </c>
      <c r="C2966" s="3">
        <f t="shared" si="279"/>
        <v>3</v>
      </c>
      <c r="D2966" s="3">
        <f t="shared" si="280"/>
        <v>11</v>
      </c>
      <c r="E2966" s="3">
        <f t="shared" si="281"/>
        <v>3</v>
      </c>
      <c r="F2966" s="3" t="str">
        <f t="shared" si="282"/>
        <v>20153113</v>
      </c>
      <c r="G2966">
        <f t="shared" si="277"/>
        <v>7.4516129032258061</v>
      </c>
      <c r="H2966">
        <v>0.19</v>
      </c>
      <c r="I2966">
        <v>0.54</v>
      </c>
      <c r="J2966">
        <v>1015</v>
      </c>
      <c r="K2966">
        <v>5</v>
      </c>
    </row>
    <row r="2967" spans="1:11" x14ac:dyDescent="0.25">
      <c r="A2967" s="1">
        <v>42066.459027777775</v>
      </c>
      <c r="B2967" s="3">
        <f t="shared" si="278"/>
        <v>2015</v>
      </c>
      <c r="C2967" s="3">
        <f t="shared" si="279"/>
        <v>3</v>
      </c>
      <c r="D2967" s="3">
        <f t="shared" si="280"/>
        <v>11</v>
      </c>
      <c r="E2967" s="3">
        <f t="shared" si="281"/>
        <v>3</v>
      </c>
      <c r="F2967" s="3" t="str">
        <f t="shared" si="282"/>
        <v>20153113</v>
      </c>
      <c r="G2967">
        <f t="shared" si="277"/>
        <v>7.4623655913978491</v>
      </c>
      <c r="H2967">
        <v>0.19</v>
      </c>
      <c r="I2967">
        <v>0.54</v>
      </c>
      <c r="J2967">
        <v>1015</v>
      </c>
      <c r="K2967">
        <v>5</v>
      </c>
    </row>
    <row r="2968" spans="1:11" x14ac:dyDescent="0.25">
      <c r="A2968" s="1">
        <v>42066.459722222222</v>
      </c>
      <c r="B2968" s="3">
        <f t="shared" si="278"/>
        <v>2015</v>
      </c>
      <c r="C2968" s="3">
        <f t="shared" si="279"/>
        <v>3</v>
      </c>
      <c r="D2968" s="3">
        <f t="shared" si="280"/>
        <v>11</v>
      </c>
      <c r="E2968" s="3">
        <f t="shared" si="281"/>
        <v>3</v>
      </c>
      <c r="F2968" s="3" t="str">
        <f t="shared" si="282"/>
        <v>20153113</v>
      </c>
      <c r="G2968">
        <f t="shared" si="277"/>
        <v>7.4731182795698921</v>
      </c>
      <c r="H2968">
        <v>0.19</v>
      </c>
      <c r="I2968">
        <v>0.54</v>
      </c>
      <c r="J2968">
        <v>1015</v>
      </c>
      <c r="K2968">
        <v>5</v>
      </c>
    </row>
    <row r="2969" spans="1:11" x14ac:dyDescent="0.25">
      <c r="A2969" s="1">
        <v>42066.461805555555</v>
      </c>
      <c r="B2969" s="3">
        <f t="shared" si="278"/>
        <v>2015</v>
      </c>
      <c r="C2969" s="3">
        <f t="shared" si="279"/>
        <v>3</v>
      </c>
      <c r="D2969" s="3">
        <f t="shared" si="280"/>
        <v>11</v>
      </c>
      <c r="E2969" s="3">
        <f t="shared" si="281"/>
        <v>3</v>
      </c>
      <c r="F2969" s="3" t="str">
        <f t="shared" si="282"/>
        <v>20153113</v>
      </c>
      <c r="G2969">
        <f t="shared" si="277"/>
        <v>7.4838709677419351</v>
      </c>
      <c r="H2969">
        <v>0.19</v>
      </c>
      <c r="I2969">
        <v>0.54</v>
      </c>
      <c r="J2969">
        <v>1015</v>
      </c>
      <c r="K2969">
        <v>5</v>
      </c>
    </row>
    <row r="2970" spans="1:11" x14ac:dyDescent="0.25">
      <c r="A2970" s="1">
        <v>42066.462500000001</v>
      </c>
      <c r="B2970" s="3">
        <f t="shared" si="278"/>
        <v>2015</v>
      </c>
      <c r="C2970" s="3">
        <f t="shared" si="279"/>
        <v>3</v>
      </c>
      <c r="D2970" s="3">
        <f t="shared" si="280"/>
        <v>11</v>
      </c>
      <c r="E2970" s="3">
        <f t="shared" si="281"/>
        <v>3</v>
      </c>
      <c r="F2970" s="3" t="str">
        <f t="shared" si="282"/>
        <v>20153113</v>
      </c>
      <c r="G2970">
        <f t="shared" si="277"/>
        <v>7.4946236559139781</v>
      </c>
      <c r="H2970">
        <v>0.19</v>
      </c>
      <c r="I2970">
        <v>0.54</v>
      </c>
      <c r="J2970">
        <v>1015</v>
      </c>
      <c r="K2970">
        <v>5</v>
      </c>
    </row>
    <row r="2971" spans="1:11" x14ac:dyDescent="0.25">
      <c r="A2971" s="1">
        <v>42066.463194444441</v>
      </c>
      <c r="B2971" s="3">
        <f t="shared" si="278"/>
        <v>2015</v>
      </c>
      <c r="C2971" s="3">
        <f t="shared" si="279"/>
        <v>3</v>
      </c>
      <c r="D2971" s="3">
        <f t="shared" si="280"/>
        <v>11</v>
      </c>
      <c r="E2971" s="3">
        <f t="shared" si="281"/>
        <v>3</v>
      </c>
      <c r="F2971" s="3" t="str">
        <f t="shared" si="282"/>
        <v>20153113</v>
      </c>
      <c r="G2971">
        <f t="shared" si="277"/>
        <v>7.5053763440860211</v>
      </c>
      <c r="H2971">
        <v>0.19</v>
      </c>
      <c r="I2971">
        <v>0.54</v>
      </c>
      <c r="J2971">
        <v>1015</v>
      </c>
      <c r="K2971">
        <v>5</v>
      </c>
    </row>
    <row r="2972" spans="1:11" x14ac:dyDescent="0.25">
      <c r="A2972" s="1">
        <v>42066.463888888888</v>
      </c>
      <c r="B2972" s="3">
        <f t="shared" si="278"/>
        <v>2015</v>
      </c>
      <c r="C2972" s="3">
        <f t="shared" si="279"/>
        <v>3</v>
      </c>
      <c r="D2972" s="3">
        <f t="shared" si="280"/>
        <v>11</v>
      </c>
      <c r="E2972" s="3">
        <f t="shared" si="281"/>
        <v>3</v>
      </c>
      <c r="F2972" s="3" t="str">
        <f t="shared" si="282"/>
        <v>20153113</v>
      </c>
      <c r="G2972">
        <f t="shared" si="277"/>
        <v>7.5161290322580641</v>
      </c>
      <c r="H2972">
        <v>0.19</v>
      </c>
      <c r="I2972">
        <v>0.54</v>
      </c>
      <c r="J2972">
        <v>1015</v>
      </c>
      <c r="K2972">
        <v>5</v>
      </c>
    </row>
    <row r="2973" spans="1:11" x14ac:dyDescent="0.25">
      <c r="A2973" s="1">
        <v>42066.464583333334</v>
      </c>
      <c r="B2973" s="3">
        <f t="shared" si="278"/>
        <v>2015</v>
      </c>
      <c r="C2973" s="3">
        <f t="shared" si="279"/>
        <v>3</v>
      </c>
      <c r="D2973" s="3">
        <f t="shared" si="280"/>
        <v>11</v>
      </c>
      <c r="E2973" s="3">
        <f t="shared" si="281"/>
        <v>3</v>
      </c>
      <c r="F2973" s="3" t="str">
        <f t="shared" si="282"/>
        <v>20153113</v>
      </c>
      <c r="G2973">
        <f t="shared" si="277"/>
        <v>7.5268817204301071</v>
      </c>
      <c r="H2973">
        <v>0.19</v>
      </c>
      <c r="I2973">
        <v>0.54</v>
      </c>
      <c r="J2973">
        <v>1015</v>
      </c>
      <c r="K2973">
        <v>5</v>
      </c>
    </row>
    <row r="2974" spans="1:11" x14ac:dyDescent="0.25">
      <c r="A2974" s="1">
        <v>42066.465277777781</v>
      </c>
      <c r="B2974" s="3">
        <f t="shared" si="278"/>
        <v>2015</v>
      </c>
      <c r="C2974" s="3">
        <f t="shared" si="279"/>
        <v>3</v>
      </c>
      <c r="D2974" s="3">
        <f t="shared" si="280"/>
        <v>11</v>
      </c>
      <c r="E2974" s="3">
        <f t="shared" si="281"/>
        <v>3</v>
      </c>
      <c r="F2974" s="3" t="str">
        <f t="shared" si="282"/>
        <v>20153113</v>
      </c>
      <c r="G2974">
        <f t="shared" si="277"/>
        <v>7.5376344086021501</v>
      </c>
      <c r="H2974">
        <v>0.19</v>
      </c>
      <c r="I2974">
        <v>0.54</v>
      </c>
      <c r="J2974">
        <v>1015</v>
      </c>
      <c r="K2974">
        <v>5</v>
      </c>
    </row>
    <row r="2975" spans="1:11" x14ac:dyDescent="0.25">
      <c r="A2975" s="1">
        <v>42066.46597222222</v>
      </c>
      <c r="B2975" s="3">
        <f t="shared" si="278"/>
        <v>2015</v>
      </c>
      <c r="C2975" s="3">
        <f t="shared" si="279"/>
        <v>3</v>
      </c>
      <c r="D2975" s="3">
        <f t="shared" si="280"/>
        <v>11</v>
      </c>
      <c r="E2975" s="3">
        <f t="shared" si="281"/>
        <v>3</v>
      </c>
      <c r="F2975" s="3" t="str">
        <f t="shared" si="282"/>
        <v>20153113</v>
      </c>
      <c r="G2975">
        <f t="shared" si="277"/>
        <v>7.5483870967741931</v>
      </c>
      <c r="H2975">
        <v>0.19</v>
      </c>
      <c r="I2975">
        <v>0.54</v>
      </c>
      <c r="J2975">
        <v>1015</v>
      </c>
      <c r="K2975">
        <v>5</v>
      </c>
    </row>
    <row r="2976" spans="1:11" x14ac:dyDescent="0.25">
      <c r="A2976" s="1">
        <v>42066.466666666667</v>
      </c>
      <c r="B2976" s="3">
        <f t="shared" si="278"/>
        <v>2015</v>
      </c>
      <c r="C2976" s="3">
        <f t="shared" si="279"/>
        <v>3</v>
      </c>
      <c r="D2976" s="3">
        <f t="shared" si="280"/>
        <v>11</v>
      </c>
      <c r="E2976" s="3">
        <f t="shared" si="281"/>
        <v>3</v>
      </c>
      <c r="F2976" s="3" t="str">
        <f t="shared" si="282"/>
        <v>20153113</v>
      </c>
      <c r="G2976">
        <f t="shared" si="277"/>
        <v>7.5591397849462361</v>
      </c>
      <c r="H2976">
        <v>0.19</v>
      </c>
      <c r="I2976">
        <v>0.54</v>
      </c>
      <c r="J2976">
        <v>1015</v>
      </c>
      <c r="K2976">
        <v>5</v>
      </c>
    </row>
    <row r="2977" spans="1:11" x14ac:dyDescent="0.25">
      <c r="A2977" s="1">
        <v>42066.467361111114</v>
      </c>
      <c r="B2977" s="3">
        <f t="shared" si="278"/>
        <v>2015</v>
      </c>
      <c r="C2977" s="3">
        <f t="shared" si="279"/>
        <v>3</v>
      </c>
      <c r="D2977" s="3">
        <f t="shared" si="280"/>
        <v>11</v>
      </c>
      <c r="E2977" s="3">
        <f t="shared" si="281"/>
        <v>3</v>
      </c>
      <c r="F2977" s="3" t="str">
        <f t="shared" si="282"/>
        <v>20153113</v>
      </c>
      <c r="G2977">
        <f t="shared" si="277"/>
        <v>7.5698924731182791</v>
      </c>
      <c r="H2977">
        <v>0.19</v>
      </c>
      <c r="I2977">
        <v>0.54</v>
      </c>
      <c r="J2977">
        <v>1015</v>
      </c>
      <c r="K2977">
        <v>5</v>
      </c>
    </row>
    <row r="2978" spans="1:11" x14ac:dyDescent="0.25">
      <c r="A2978" s="1">
        <v>42066.468055555553</v>
      </c>
      <c r="B2978" s="3">
        <f t="shared" si="278"/>
        <v>2015</v>
      </c>
      <c r="C2978" s="3">
        <f t="shared" si="279"/>
        <v>3</v>
      </c>
      <c r="D2978" s="3">
        <f t="shared" si="280"/>
        <v>11</v>
      </c>
      <c r="E2978" s="3">
        <f t="shared" si="281"/>
        <v>3</v>
      </c>
      <c r="F2978" s="3" t="str">
        <f t="shared" si="282"/>
        <v>20153113</v>
      </c>
      <c r="G2978">
        <f t="shared" si="277"/>
        <v>7.5806451612903221</v>
      </c>
      <c r="H2978">
        <v>0.19</v>
      </c>
      <c r="I2978">
        <v>0.54</v>
      </c>
      <c r="J2978">
        <v>1015</v>
      </c>
      <c r="K2978">
        <v>5</v>
      </c>
    </row>
    <row r="2979" spans="1:11" x14ac:dyDescent="0.25">
      <c r="A2979" s="1">
        <v>42066.46875</v>
      </c>
      <c r="B2979" s="3">
        <f t="shared" si="278"/>
        <v>2015</v>
      </c>
      <c r="C2979" s="3">
        <f t="shared" si="279"/>
        <v>3</v>
      </c>
      <c r="D2979" s="3">
        <f t="shared" si="280"/>
        <v>11</v>
      </c>
      <c r="E2979" s="3">
        <f t="shared" si="281"/>
        <v>3</v>
      </c>
      <c r="F2979" s="3" t="str">
        <f t="shared" si="282"/>
        <v>20153113</v>
      </c>
      <c r="G2979">
        <f t="shared" si="277"/>
        <v>7.5913978494623651</v>
      </c>
      <c r="H2979">
        <v>0.19</v>
      </c>
      <c r="I2979">
        <v>0.54</v>
      </c>
      <c r="J2979">
        <v>1015</v>
      </c>
      <c r="K2979">
        <v>5</v>
      </c>
    </row>
    <row r="2980" spans="1:11" x14ac:dyDescent="0.25">
      <c r="A2980" s="1">
        <v>42066.469444444447</v>
      </c>
      <c r="B2980" s="3">
        <f t="shared" si="278"/>
        <v>2015</v>
      </c>
      <c r="C2980" s="3">
        <f t="shared" si="279"/>
        <v>3</v>
      </c>
      <c r="D2980" s="3">
        <f t="shared" si="280"/>
        <v>11</v>
      </c>
      <c r="E2980" s="3">
        <f t="shared" si="281"/>
        <v>3</v>
      </c>
      <c r="F2980" s="3" t="str">
        <f t="shared" si="282"/>
        <v>20153113</v>
      </c>
      <c r="G2980">
        <f t="shared" si="277"/>
        <v>7.6021505376344081</v>
      </c>
      <c r="H2980">
        <v>0.19</v>
      </c>
      <c r="I2980">
        <v>0.54</v>
      </c>
      <c r="J2980">
        <v>1015</v>
      </c>
      <c r="K2980">
        <v>5</v>
      </c>
    </row>
    <row r="2981" spans="1:11" x14ac:dyDescent="0.25">
      <c r="A2981" s="1">
        <v>42066.470138888886</v>
      </c>
      <c r="B2981" s="3">
        <f t="shared" si="278"/>
        <v>2015</v>
      </c>
      <c r="C2981" s="3">
        <f t="shared" si="279"/>
        <v>3</v>
      </c>
      <c r="D2981" s="3">
        <f t="shared" si="280"/>
        <v>11</v>
      </c>
      <c r="E2981" s="3">
        <f t="shared" si="281"/>
        <v>3</v>
      </c>
      <c r="F2981" s="3" t="str">
        <f t="shared" si="282"/>
        <v>20153113</v>
      </c>
      <c r="G2981">
        <f t="shared" si="277"/>
        <v>7.6129032258064511</v>
      </c>
      <c r="H2981">
        <v>0.19</v>
      </c>
      <c r="I2981">
        <v>0.54</v>
      </c>
      <c r="J2981">
        <v>1015</v>
      </c>
      <c r="K2981">
        <v>5</v>
      </c>
    </row>
    <row r="2982" spans="1:11" x14ac:dyDescent="0.25">
      <c r="A2982" s="1">
        <v>42066.470833333333</v>
      </c>
      <c r="B2982" s="3">
        <f t="shared" si="278"/>
        <v>2015</v>
      </c>
      <c r="C2982" s="3">
        <f t="shared" si="279"/>
        <v>3</v>
      </c>
      <c r="D2982" s="3">
        <f t="shared" si="280"/>
        <v>11</v>
      </c>
      <c r="E2982" s="3">
        <f t="shared" si="281"/>
        <v>3</v>
      </c>
      <c r="F2982" s="3" t="str">
        <f t="shared" si="282"/>
        <v>20153113</v>
      </c>
      <c r="G2982">
        <f t="shared" si="277"/>
        <v>7.6236559139784941</v>
      </c>
      <c r="H2982">
        <v>0.19</v>
      </c>
      <c r="I2982">
        <v>0.54</v>
      </c>
      <c r="J2982">
        <v>1015</v>
      </c>
      <c r="K2982">
        <v>5</v>
      </c>
    </row>
    <row r="2983" spans="1:11" x14ac:dyDescent="0.25">
      <c r="A2983" s="1">
        <v>42066.47152777778</v>
      </c>
      <c r="B2983" s="3">
        <f t="shared" si="278"/>
        <v>2015</v>
      </c>
      <c r="C2983" s="3">
        <f t="shared" si="279"/>
        <v>3</v>
      </c>
      <c r="D2983" s="3">
        <f t="shared" si="280"/>
        <v>11</v>
      </c>
      <c r="E2983" s="3">
        <f t="shared" si="281"/>
        <v>3</v>
      </c>
      <c r="F2983" s="3" t="str">
        <f t="shared" si="282"/>
        <v>20153113</v>
      </c>
      <c r="G2983">
        <f t="shared" si="277"/>
        <v>7.6344086021505371</v>
      </c>
      <c r="H2983">
        <v>0.19</v>
      </c>
      <c r="I2983">
        <v>0.54</v>
      </c>
      <c r="J2983">
        <v>1015</v>
      </c>
      <c r="K2983">
        <v>5</v>
      </c>
    </row>
    <row r="2984" spans="1:11" x14ac:dyDescent="0.25">
      <c r="A2984" s="1">
        <v>42066.472222222219</v>
      </c>
      <c r="B2984" s="3">
        <f t="shared" si="278"/>
        <v>2015</v>
      </c>
      <c r="C2984" s="3">
        <f t="shared" si="279"/>
        <v>3</v>
      </c>
      <c r="D2984" s="3">
        <f t="shared" si="280"/>
        <v>11</v>
      </c>
      <c r="E2984" s="3">
        <f t="shared" si="281"/>
        <v>3</v>
      </c>
      <c r="F2984" s="3" t="str">
        <f t="shared" si="282"/>
        <v>20153113</v>
      </c>
      <c r="G2984">
        <f t="shared" si="277"/>
        <v>7.6451612903225801</v>
      </c>
      <c r="H2984">
        <v>0.19</v>
      </c>
      <c r="I2984">
        <v>0.54</v>
      </c>
      <c r="J2984">
        <v>1015</v>
      </c>
      <c r="K2984">
        <v>5</v>
      </c>
    </row>
    <row r="2985" spans="1:11" x14ac:dyDescent="0.25">
      <c r="A2985" s="1">
        <v>42066.472916666666</v>
      </c>
      <c r="B2985" s="3">
        <f t="shared" si="278"/>
        <v>2015</v>
      </c>
      <c r="C2985" s="3">
        <f t="shared" si="279"/>
        <v>3</v>
      </c>
      <c r="D2985" s="3">
        <f t="shared" si="280"/>
        <v>11</v>
      </c>
      <c r="E2985" s="3">
        <f t="shared" si="281"/>
        <v>3</v>
      </c>
      <c r="F2985" s="3" t="str">
        <f t="shared" si="282"/>
        <v>20153113</v>
      </c>
      <c r="G2985">
        <f t="shared" si="277"/>
        <v>7.6559139784946231</v>
      </c>
      <c r="H2985">
        <v>0.19</v>
      </c>
      <c r="I2985">
        <v>0.54</v>
      </c>
      <c r="J2985">
        <v>1015</v>
      </c>
      <c r="K2985">
        <v>5</v>
      </c>
    </row>
    <row r="2986" spans="1:11" x14ac:dyDescent="0.25">
      <c r="A2986" s="1">
        <v>42066.473611111112</v>
      </c>
      <c r="B2986" s="3">
        <f t="shared" si="278"/>
        <v>2015</v>
      </c>
      <c r="C2986" s="3">
        <f t="shared" si="279"/>
        <v>3</v>
      </c>
      <c r="D2986" s="3">
        <f t="shared" si="280"/>
        <v>11</v>
      </c>
      <c r="E2986" s="3">
        <f t="shared" si="281"/>
        <v>3</v>
      </c>
      <c r="F2986" s="3" t="str">
        <f t="shared" si="282"/>
        <v>20153113</v>
      </c>
      <c r="G2986">
        <f t="shared" si="277"/>
        <v>7.6666666666666661</v>
      </c>
      <c r="H2986">
        <v>0.19</v>
      </c>
      <c r="I2986">
        <v>0.54</v>
      </c>
      <c r="J2986">
        <v>1015</v>
      </c>
      <c r="K2986">
        <v>5</v>
      </c>
    </row>
    <row r="2987" spans="1:11" x14ac:dyDescent="0.25">
      <c r="A2987" s="1">
        <v>42066.474305555559</v>
      </c>
      <c r="B2987" s="3">
        <f t="shared" si="278"/>
        <v>2015</v>
      </c>
      <c r="C2987" s="3">
        <f t="shared" si="279"/>
        <v>3</v>
      </c>
      <c r="D2987" s="3">
        <f t="shared" si="280"/>
        <v>11</v>
      </c>
      <c r="E2987" s="3">
        <f t="shared" si="281"/>
        <v>3</v>
      </c>
      <c r="F2987" s="3" t="str">
        <f t="shared" si="282"/>
        <v>20153113</v>
      </c>
      <c r="G2987">
        <f t="shared" si="277"/>
        <v>7.6774193548387091</v>
      </c>
      <c r="H2987">
        <v>0.19</v>
      </c>
      <c r="I2987">
        <v>0.54</v>
      </c>
      <c r="J2987">
        <v>1015</v>
      </c>
      <c r="K2987">
        <v>5</v>
      </c>
    </row>
    <row r="2988" spans="1:11" x14ac:dyDescent="0.25">
      <c r="A2988" s="1">
        <v>42066.474999999999</v>
      </c>
      <c r="B2988" s="3">
        <f t="shared" si="278"/>
        <v>2015</v>
      </c>
      <c r="C2988" s="3">
        <f t="shared" si="279"/>
        <v>3</v>
      </c>
      <c r="D2988" s="3">
        <f t="shared" si="280"/>
        <v>11</v>
      </c>
      <c r="E2988" s="3">
        <f t="shared" si="281"/>
        <v>3</v>
      </c>
      <c r="F2988" s="3" t="str">
        <f t="shared" si="282"/>
        <v>20153113</v>
      </c>
      <c r="G2988">
        <f t="shared" si="277"/>
        <v>7.6881720430107521</v>
      </c>
      <c r="H2988">
        <v>0.19</v>
      </c>
      <c r="I2988">
        <v>0.54</v>
      </c>
      <c r="J2988">
        <v>1015</v>
      </c>
      <c r="K2988">
        <v>5</v>
      </c>
    </row>
    <row r="2989" spans="1:11" x14ac:dyDescent="0.25">
      <c r="A2989" s="1">
        <v>42066.475694444445</v>
      </c>
      <c r="B2989" s="3">
        <f t="shared" si="278"/>
        <v>2015</v>
      </c>
      <c r="C2989" s="3">
        <f t="shared" si="279"/>
        <v>3</v>
      </c>
      <c r="D2989" s="3">
        <f t="shared" si="280"/>
        <v>11</v>
      </c>
      <c r="E2989" s="3">
        <f t="shared" si="281"/>
        <v>3</v>
      </c>
      <c r="F2989" s="3" t="str">
        <f t="shared" si="282"/>
        <v>20153113</v>
      </c>
      <c r="G2989">
        <f t="shared" si="277"/>
        <v>7.6989247311827951</v>
      </c>
      <c r="H2989">
        <v>0.19</v>
      </c>
      <c r="I2989">
        <v>0.54</v>
      </c>
      <c r="J2989">
        <v>1015</v>
      </c>
      <c r="K2989">
        <v>5</v>
      </c>
    </row>
    <row r="2990" spans="1:11" x14ac:dyDescent="0.25">
      <c r="A2990" s="1">
        <v>42066.476388888892</v>
      </c>
      <c r="B2990" s="3">
        <f t="shared" si="278"/>
        <v>2015</v>
      </c>
      <c r="C2990" s="3">
        <f t="shared" si="279"/>
        <v>3</v>
      </c>
      <c r="D2990" s="3">
        <f t="shared" si="280"/>
        <v>11</v>
      </c>
      <c r="E2990" s="3">
        <f t="shared" si="281"/>
        <v>3</v>
      </c>
      <c r="F2990" s="3" t="str">
        <f t="shared" si="282"/>
        <v>20153113</v>
      </c>
      <c r="G2990">
        <f t="shared" ref="G2990:G3053" si="283">G2989+2/186</f>
        <v>7.7096774193548381</v>
      </c>
      <c r="H2990">
        <v>0.19</v>
      </c>
      <c r="I2990">
        <v>0.54</v>
      </c>
      <c r="J2990">
        <v>1015</v>
      </c>
      <c r="K2990">
        <v>5</v>
      </c>
    </row>
    <row r="2991" spans="1:11" x14ac:dyDescent="0.25">
      <c r="A2991" s="1">
        <v>42066.477083333331</v>
      </c>
      <c r="B2991" s="3">
        <f t="shared" si="278"/>
        <v>2015</v>
      </c>
      <c r="C2991" s="3">
        <f t="shared" si="279"/>
        <v>3</v>
      </c>
      <c r="D2991" s="3">
        <f t="shared" si="280"/>
        <v>11</v>
      </c>
      <c r="E2991" s="3">
        <f t="shared" si="281"/>
        <v>3</v>
      </c>
      <c r="F2991" s="3" t="str">
        <f t="shared" si="282"/>
        <v>20153113</v>
      </c>
      <c r="G2991">
        <f t="shared" si="283"/>
        <v>7.7204301075268811</v>
      </c>
      <c r="H2991">
        <v>0.19</v>
      </c>
      <c r="I2991">
        <v>0.54</v>
      </c>
      <c r="J2991">
        <v>1015</v>
      </c>
      <c r="K2991">
        <v>5</v>
      </c>
    </row>
    <row r="2992" spans="1:11" x14ac:dyDescent="0.25">
      <c r="A2992" s="1">
        <v>42066.477777777778</v>
      </c>
      <c r="B2992" s="3">
        <f t="shared" si="278"/>
        <v>2015</v>
      </c>
      <c r="C2992" s="3">
        <f t="shared" si="279"/>
        <v>3</v>
      </c>
      <c r="D2992" s="3">
        <f t="shared" si="280"/>
        <v>11</v>
      </c>
      <c r="E2992" s="3">
        <f t="shared" si="281"/>
        <v>3</v>
      </c>
      <c r="F2992" s="3" t="str">
        <f t="shared" si="282"/>
        <v>20153113</v>
      </c>
      <c r="G2992">
        <f t="shared" si="283"/>
        <v>7.7311827956989241</v>
      </c>
      <c r="H2992">
        <v>0.19</v>
      </c>
      <c r="I2992">
        <v>0.54</v>
      </c>
      <c r="J2992">
        <v>1015</v>
      </c>
      <c r="K2992">
        <v>5</v>
      </c>
    </row>
    <row r="2993" spans="1:11" x14ac:dyDescent="0.25">
      <c r="A2993" s="1">
        <v>42066.478472222225</v>
      </c>
      <c r="B2993" s="3">
        <f t="shared" si="278"/>
        <v>2015</v>
      </c>
      <c r="C2993" s="3">
        <f t="shared" si="279"/>
        <v>3</v>
      </c>
      <c r="D2993" s="3">
        <f t="shared" si="280"/>
        <v>11</v>
      </c>
      <c r="E2993" s="3">
        <f t="shared" si="281"/>
        <v>3</v>
      </c>
      <c r="F2993" s="3" t="str">
        <f t="shared" si="282"/>
        <v>20153113</v>
      </c>
      <c r="G2993">
        <f t="shared" si="283"/>
        <v>7.7419354838709671</v>
      </c>
      <c r="H2993">
        <v>0.19</v>
      </c>
      <c r="I2993">
        <v>0.54</v>
      </c>
      <c r="J2993">
        <v>1015</v>
      </c>
      <c r="K2993">
        <v>5</v>
      </c>
    </row>
    <row r="2994" spans="1:11" x14ac:dyDescent="0.25">
      <c r="A2994" s="1">
        <v>42066.479166666664</v>
      </c>
      <c r="B2994" s="3">
        <f t="shared" si="278"/>
        <v>2015</v>
      </c>
      <c r="C2994" s="3">
        <f t="shared" si="279"/>
        <v>3</v>
      </c>
      <c r="D2994" s="3">
        <f t="shared" si="280"/>
        <v>11</v>
      </c>
      <c r="E2994" s="3">
        <f t="shared" si="281"/>
        <v>3</v>
      </c>
      <c r="F2994" s="3" t="str">
        <f t="shared" si="282"/>
        <v>20153113</v>
      </c>
      <c r="G2994">
        <f t="shared" si="283"/>
        <v>7.7526881720430101</v>
      </c>
      <c r="H2994">
        <v>0.19</v>
      </c>
      <c r="I2994">
        <v>0.54</v>
      </c>
      <c r="J2994">
        <v>1015</v>
      </c>
      <c r="K2994">
        <v>5</v>
      </c>
    </row>
    <row r="2995" spans="1:11" x14ac:dyDescent="0.25">
      <c r="A2995" s="1">
        <v>42066.479861111111</v>
      </c>
      <c r="B2995" s="3">
        <f t="shared" si="278"/>
        <v>2015</v>
      </c>
      <c r="C2995" s="3">
        <f t="shared" si="279"/>
        <v>3</v>
      </c>
      <c r="D2995" s="3">
        <f t="shared" si="280"/>
        <v>11</v>
      </c>
      <c r="E2995" s="3">
        <f t="shared" si="281"/>
        <v>3</v>
      </c>
      <c r="F2995" s="3" t="str">
        <f t="shared" si="282"/>
        <v>20153113</v>
      </c>
      <c r="G2995">
        <f t="shared" si="283"/>
        <v>7.7634408602150531</v>
      </c>
      <c r="H2995">
        <v>0.19</v>
      </c>
      <c r="I2995">
        <v>0.54</v>
      </c>
      <c r="J2995">
        <v>1015</v>
      </c>
      <c r="K2995">
        <v>5</v>
      </c>
    </row>
    <row r="2996" spans="1:11" x14ac:dyDescent="0.25">
      <c r="A2996" s="1">
        <v>42066.480555555558</v>
      </c>
      <c r="B2996" s="3">
        <f t="shared" si="278"/>
        <v>2015</v>
      </c>
      <c r="C2996" s="3">
        <f t="shared" si="279"/>
        <v>3</v>
      </c>
      <c r="D2996" s="3">
        <f t="shared" si="280"/>
        <v>11</v>
      </c>
      <c r="E2996" s="3">
        <f t="shared" si="281"/>
        <v>3</v>
      </c>
      <c r="F2996" s="3" t="str">
        <f t="shared" si="282"/>
        <v>20153113</v>
      </c>
      <c r="G2996">
        <f t="shared" si="283"/>
        <v>7.7741935483870961</v>
      </c>
      <c r="H2996">
        <v>0.19</v>
      </c>
      <c r="I2996">
        <v>0.54</v>
      </c>
      <c r="J2996">
        <v>1015</v>
      </c>
      <c r="K2996">
        <v>5</v>
      </c>
    </row>
    <row r="2997" spans="1:11" x14ac:dyDescent="0.25">
      <c r="A2997" s="1">
        <v>42066.481249999997</v>
      </c>
      <c r="B2997" s="3">
        <f t="shared" si="278"/>
        <v>2015</v>
      </c>
      <c r="C2997" s="3">
        <f t="shared" si="279"/>
        <v>3</v>
      </c>
      <c r="D2997" s="3">
        <f t="shared" si="280"/>
        <v>11</v>
      </c>
      <c r="E2997" s="3">
        <f t="shared" si="281"/>
        <v>3</v>
      </c>
      <c r="F2997" s="3" t="str">
        <f t="shared" si="282"/>
        <v>20153113</v>
      </c>
      <c r="G2997">
        <f t="shared" si="283"/>
        <v>7.7849462365591391</v>
      </c>
      <c r="H2997">
        <v>0.19</v>
      </c>
      <c r="I2997">
        <v>0.54</v>
      </c>
      <c r="J2997">
        <v>1015</v>
      </c>
      <c r="K2997">
        <v>5</v>
      </c>
    </row>
    <row r="2998" spans="1:11" x14ac:dyDescent="0.25">
      <c r="A2998" s="1">
        <v>42066.481944444444</v>
      </c>
      <c r="B2998" s="3">
        <f t="shared" si="278"/>
        <v>2015</v>
      </c>
      <c r="C2998" s="3">
        <f t="shared" si="279"/>
        <v>3</v>
      </c>
      <c r="D2998" s="3">
        <f t="shared" si="280"/>
        <v>11</v>
      </c>
      <c r="E2998" s="3">
        <f t="shared" si="281"/>
        <v>3</v>
      </c>
      <c r="F2998" s="3" t="str">
        <f t="shared" si="282"/>
        <v>20153113</v>
      </c>
      <c r="G2998">
        <f t="shared" si="283"/>
        <v>7.7956989247311821</v>
      </c>
      <c r="H2998">
        <v>0.19</v>
      </c>
      <c r="I2998">
        <v>0.54</v>
      </c>
      <c r="J2998">
        <v>1015</v>
      </c>
      <c r="K2998">
        <v>5</v>
      </c>
    </row>
    <row r="2999" spans="1:11" x14ac:dyDescent="0.25">
      <c r="A2999" s="1">
        <v>42066.482638888891</v>
      </c>
      <c r="B2999" s="3">
        <f t="shared" si="278"/>
        <v>2015</v>
      </c>
      <c r="C2999" s="3">
        <f t="shared" si="279"/>
        <v>3</v>
      </c>
      <c r="D2999" s="3">
        <f t="shared" si="280"/>
        <v>11</v>
      </c>
      <c r="E2999" s="3">
        <f t="shared" si="281"/>
        <v>3</v>
      </c>
      <c r="F2999" s="3" t="str">
        <f t="shared" si="282"/>
        <v>20153113</v>
      </c>
      <c r="G2999">
        <f t="shared" si="283"/>
        <v>7.8064516129032251</v>
      </c>
      <c r="H2999">
        <v>0.19</v>
      </c>
      <c r="I2999">
        <v>0.54</v>
      </c>
      <c r="J2999">
        <v>1015</v>
      </c>
      <c r="K2999">
        <v>5</v>
      </c>
    </row>
    <row r="3000" spans="1:11" x14ac:dyDescent="0.25">
      <c r="A3000" s="1">
        <v>42066.48333333333</v>
      </c>
      <c r="B3000" s="3">
        <f t="shared" si="278"/>
        <v>2015</v>
      </c>
      <c r="C3000" s="3">
        <f t="shared" si="279"/>
        <v>3</v>
      </c>
      <c r="D3000" s="3">
        <f t="shared" si="280"/>
        <v>11</v>
      </c>
      <c r="E3000" s="3">
        <f t="shared" si="281"/>
        <v>3</v>
      </c>
      <c r="F3000" s="3" t="str">
        <f t="shared" si="282"/>
        <v>20153113</v>
      </c>
      <c r="G3000">
        <f t="shared" si="283"/>
        <v>7.8172043010752681</v>
      </c>
      <c r="H3000">
        <v>0.19</v>
      </c>
      <c r="I3000">
        <v>0.54</v>
      </c>
      <c r="J3000">
        <v>1015</v>
      </c>
      <c r="K3000">
        <v>5</v>
      </c>
    </row>
    <row r="3001" spans="1:11" x14ac:dyDescent="0.25">
      <c r="A3001" s="1">
        <v>42066.484027777777</v>
      </c>
      <c r="B3001" s="3">
        <f t="shared" si="278"/>
        <v>2015</v>
      </c>
      <c r="C3001" s="3">
        <f t="shared" si="279"/>
        <v>3</v>
      </c>
      <c r="D3001" s="3">
        <f t="shared" si="280"/>
        <v>11</v>
      </c>
      <c r="E3001" s="3">
        <f t="shared" si="281"/>
        <v>3</v>
      </c>
      <c r="F3001" s="3" t="str">
        <f t="shared" si="282"/>
        <v>20153113</v>
      </c>
      <c r="G3001">
        <f t="shared" si="283"/>
        <v>7.8279569892473111</v>
      </c>
      <c r="H3001">
        <v>0.19</v>
      </c>
      <c r="I3001">
        <v>0.54</v>
      </c>
      <c r="J3001">
        <v>1015</v>
      </c>
      <c r="K3001">
        <v>5</v>
      </c>
    </row>
    <row r="3002" spans="1:11" x14ac:dyDescent="0.25">
      <c r="A3002" s="1">
        <v>42066.484722222223</v>
      </c>
      <c r="B3002" s="3">
        <f t="shared" si="278"/>
        <v>2015</v>
      </c>
      <c r="C3002" s="3">
        <f t="shared" si="279"/>
        <v>3</v>
      </c>
      <c r="D3002" s="3">
        <f t="shared" si="280"/>
        <v>11</v>
      </c>
      <c r="E3002" s="3">
        <f t="shared" si="281"/>
        <v>3</v>
      </c>
      <c r="F3002" s="3" t="str">
        <f t="shared" si="282"/>
        <v>20153113</v>
      </c>
      <c r="G3002">
        <f t="shared" si="283"/>
        <v>7.8387096774193541</v>
      </c>
      <c r="H3002">
        <v>0.19</v>
      </c>
      <c r="I3002">
        <v>0.54</v>
      </c>
      <c r="J3002">
        <v>1015</v>
      </c>
      <c r="K3002">
        <v>5</v>
      </c>
    </row>
    <row r="3003" spans="1:11" x14ac:dyDescent="0.25">
      <c r="A3003" s="1">
        <v>42066.48541666667</v>
      </c>
      <c r="B3003" s="3">
        <f t="shared" si="278"/>
        <v>2015</v>
      </c>
      <c r="C3003" s="3">
        <f t="shared" si="279"/>
        <v>3</v>
      </c>
      <c r="D3003" s="3">
        <f t="shared" si="280"/>
        <v>11</v>
      </c>
      <c r="E3003" s="3">
        <f t="shared" si="281"/>
        <v>3</v>
      </c>
      <c r="F3003" s="3" t="str">
        <f t="shared" si="282"/>
        <v>20153113</v>
      </c>
      <c r="G3003">
        <f t="shared" si="283"/>
        <v>7.8494623655913971</v>
      </c>
      <c r="H3003">
        <v>0.19</v>
      </c>
      <c r="I3003">
        <v>0.54</v>
      </c>
      <c r="J3003">
        <v>1015</v>
      </c>
      <c r="K3003">
        <v>5</v>
      </c>
    </row>
    <row r="3004" spans="1:11" x14ac:dyDescent="0.25">
      <c r="A3004" s="1">
        <v>42066.486111111109</v>
      </c>
      <c r="B3004" s="3">
        <f t="shared" si="278"/>
        <v>2015</v>
      </c>
      <c r="C3004" s="3">
        <f t="shared" si="279"/>
        <v>3</v>
      </c>
      <c r="D3004" s="3">
        <f t="shared" si="280"/>
        <v>11</v>
      </c>
      <c r="E3004" s="3">
        <f t="shared" si="281"/>
        <v>3</v>
      </c>
      <c r="F3004" s="3" t="str">
        <f t="shared" si="282"/>
        <v>20153113</v>
      </c>
      <c r="G3004">
        <f t="shared" si="283"/>
        <v>7.8602150537634401</v>
      </c>
      <c r="H3004">
        <v>0.19</v>
      </c>
      <c r="I3004">
        <v>0.54</v>
      </c>
      <c r="J3004">
        <v>1015</v>
      </c>
      <c r="K3004">
        <v>5</v>
      </c>
    </row>
    <row r="3005" spans="1:11" x14ac:dyDescent="0.25">
      <c r="A3005" s="1">
        <v>42066.486805555556</v>
      </c>
      <c r="B3005" s="3">
        <f t="shared" si="278"/>
        <v>2015</v>
      </c>
      <c r="C3005" s="3">
        <f t="shared" si="279"/>
        <v>3</v>
      </c>
      <c r="D3005" s="3">
        <f t="shared" si="280"/>
        <v>11</v>
      </c>
      <c r="E3005" s="3">
        <f t="shared" si="281"/>
        <v>3</v>
      </c>
      <c r="F3005" s="3" t="str">
        <f t="shared" si="282"/>
        <v>20153113</v>
      </c>
      <c r="G3005">
        <f t="shared" si="283"/>
        <v>7.8709677419354831</v>
      </c>
      <c r="H3005">
        <v>0.19</v>
      </c>
      <c r="I3005">
        <v>0.54</v>
      </c>
      <c r="J3005">
        <v>1015</v>
      </c>
      <c r="K3005">
        <v>5</v>
      </c>
    </row>
    <row r="3006" spans="1:11" x14ac:dyDescent="0.25">
      <c r="A3006" s="1">
        <v>42066.487500000003</v>
      </c>
      <c r="B3006" s="3">
        <f t="shared" si="278"/>
        <v>2015</v>
      </c>
      <c r="C3006" s="3">
        <f t="shared" si="279"/>
        <v>3</v>
      </c>
      <c r="D3006" s="3">
        <f t="shared" si="280"/>
        <v>11</v>
      </c>
      <c r="E3006" s="3">
        <f t="shared" si="281"/>
        <v>3</v>
      </c>
      <c r="F3006" s="3" t="str">
        <f t="shared" si="282"/>
        <v>20153113</v>
      </c>
      <c r="G3006">
        <f t="shared" si="283"/>
        <v>7.8817204301075261</v>
      </c>
      <c r="H3006">
        <v>0.19</v>
      </c>
      <c r="I3006">
        <v>0.54</v>
      </c>
      <c r="J3006">
        <v>1015</v>
      </c>
      <c r="K3006">
        <v>5</v>
      </c>
    </row>
    <row r="3007" spans="1:11" x14ac:dyDescent="0.25">
      <c r="A3007" s="1">
        <v>42066.488194444442</v>
      </c>
      <c r="B3007" s="3">
        <f t="shared" si="278"/>
        <v>2015</v>
      </c>
      <c r="C3007" s="3">
        <f t="shared" si="279"/>
        <v>3</v>
      </c>
      <c r="D3007" s="3">
        <f t="shared" si="280"/>
        <v>11</v>
      </c>
      <c r="E3007" s="3">
        <f t="shared" si="281"/>
        <v>3</v>
      </c>
      <c r="F3007" s="3" t="str">
        <f t="shared" si="282"/>
        <v>20153113</v>
      </c>
      <c r="G3007">
        <f t="shared" si="283"/>
        <v>7.8924731182795691</v>
      </c>
      <c r="H3007">
        <v>0.19</v>
      </c>
      <c r="I3007">
        <v>0.54</v>
      </c>
      <c r="J3007">
        <v>1015</v>
      </c>
      <c r="K3007">
        <v>5</v>
      </c>
    </row>
    <row r="3008" spans="1:11" x14ac:dyDescent="0.25">
      <c r="A3008" s="1">
        <v>42066.488888888889</v>
      </c>
      <c r="B3008" s="3">
        <f t="shared" si="278"/>
        <v>2015</v>
      </c>
      <c r="C3008" s="3">
        <f t="shared" si="279"/>
        <v>3</v>
      </c>
      <c r="D3008" s="3">
        <f t="shared" si="280"/>
        <v>11</v>
      </c>
      <c r="E3008" s="3">
        <f t="shared" si="281"/>
        <v>3</v>
      </c>
      <c r="F3008" s="3" t="str">
        <f t="shared" si="282"/>
        <v>20153113</v>
      </c>
      <c r="G3008">
        <f t="shared" si="283"/>
        <v>7.9032258064516121</v>
      </c>
      <c r="H3008">
        <v>0.19</v>
      </c>
      <c r="I3008">
        <v>0.54</v>
      </c>
      <c r="J3008">
        <v>1015</v>
      </c>
      <c r="K3008">
        <v>5</v>
      </c>
    </row>
    <row r="3009" spans="1:11" x14ac:dyDescent="0.25">
      <c r="A3009" s="1">
        <v>42066.489583333336</v>
      </c>
      <c r="B3009" s="3">
        <f t="shared" si="278"/>
        <v>2015</v>
      </c>
      <c r="C3009" s="3">
        <f t="shared" si="279"/>
        <v>3</v>
      </c>
      <c r="D3009" s="3">
        <f t="shared" si="280"/>
        <v>11</v>
      </c>
      <c r="E3009" s="3">
        <f t="shared" si="281"/>
        <v>3</v>
      </c>
      <c r="F3009" s="3" t="str">
        <f t="shared" si="282"/>
        <v>20153113</v>
      </c>
      <c r="G3009">
        <f t="shared" si="283"/>
        <v>7.9139784946236551</v>
      </c>
      <c r="H3009">
        <v>0.19</v>
      </c>
      <c r="I3009">
        <v>0.54</v>
      </c>
      <c r="J3009">
        <v>1015</v>
      </c>
      <c r="K3009">
        <v>5</v>
      </c>
    </row>
    <row r="3010" spans="1:11" x14ac:dyDescent="0.25">
      <c r="A3010" s="1">
        <v>42066.490277777775</v>
      </c>
      <c r="B3010" s="3">
        <f t="shared" si="278"/>
        <v>2015</v>
      </c>
      <c r="C3010" s="3">
        <f t="shared" si="279"/>
        <v>3</v>
      </c>
      <c r="D3010" s="3">
        <f t="shared" si="280"/>
        <v>11</v>
      </c>
      <c r="E3010" s="3">
        <f t="shared" si="281"/>
        <v>3</v>
      </c>
      <c r="F3010" s="3" t="str">
        <f t="shared" si="282"/>
        <v>20153113</v>
      </c>
      <c r="G3010">
        <f t="shared" si="283"/>
        <v>7.9247311827956981</v>
      </c>
      <c r="H3010">
        <v>0.19</v>
      </c>
      <c r="I3010">
        <v>0.54</v>
      </c>
      <c r="J3010">
        <v>1015</v>
      </c>
      <c r="K3010">
        <v>5</v>
      </c>
    </row>
    <row r="3011" spans="1:11" x14ac:dyDescent="0.25">
      <c r="A3011" s="1">
        <v>42066.490972222222</v>
      </c>
      <c r="B3011" s="3">
        <f t="shared" ref="B3011:B3074" si="284">YEAR(A3011)</f>
        <v>2015</v>
      </c>
      <c r="C3011" s="3">
        <f t="shared" ref="C3011:C3074" si="285">MONTH(A3011)</f>
        <v>3</v>
      </c>
      <c r="D3011" s="3">
        <f t="shared" ref="D3011:D3074" si="286">HOUR(A3011)</f>
        <v>11</v>
      </c>
      <c r="E3011" s="3">
        <f t="shared" ref="E3011:E3074" si="287">DAY(A3011)</f>
        <v>3</v>
      </c>
      <c r="F3011" s="3" t="str">
        <f t="shared" ref="F3011:F3074" si="288">B3011&amp;C3011&amp;D3011&amp;E3011</f>
        <v>20153113</v>
      </c>
      <c r="G3011">
        <f t="shared" si="283"/>
        <v>7.9354838709677411</v>
      </c>
      <c r="H3011">
        <v>0.19</v>
      </c>
      <c r="I3011">
        <v>0.54</v>
      </c>
      <c r="J3011">
        <v>1015</v>
      </c>
      <c r="K3011">
        <v>5</v>
      </c>
    </row>
    <row r="3012" spans="1:11" x14ac:dyDescent="0.25">
      <c r="A3012" s="1">
        <v>42066.491666666669</v>
      </c>
      <c r="B3012" s="3">
        <f t="shared" si="284"/>
        <v>2015</v>
      </c>
      <c r="C3012" s="3">
        <f t="shared" si="285"/>
        <v>3</v>
      </c>
      <c r="D3012" s="3">
        <f t="shared" si="286"/>
        <v>11</v>
      </c>
      <c r="E3012" s="3">
        <f t="shared" si="287"/>
        <v>3</v>
      </c>
      <c r="F3012" s="3" t="str">
        <f t="shared" si="288"/>
        <v>20153113</v>
      </c>
      <c r="G3012">
        <f t="shared" si="283"/>
        <v>7.9462365591397841</v>
      </c>
      <c r="H3012">
        <v>0.19</v>
      </c>
      <c r="I3012">
        <v>0.54</v>
      </c>
      <c r="J3012">
        <v>1015</v>
      </c>
      <c r="K3012">
        <v>5</v>
      </c>
    </row>
    <row r="3013" spans="1:11" x14ac:dyDescent="0.25">
      <c r="A3013" s="1">
        <v>42066.492361111108</v>
      </c>
      <c r="B3013" s="3">
        <f t="shared" si="284"/>
        <v>2015</v>
      </c>
      <c r="C3013" s="3">
        <f t="shared" si="285"/>
        <v>3</v>
      </c>
      <c r="D3013" s="3">
        <f t="shared" si="286"/>
        <v>11</v>
      </c>
      <c r="E3013" s="3">
        <f t="shared" si="287"/>
        <v>3</v>
      </c>
      <c r="F3013" s="3" t="str">
        <f t="shared" si="288"/>
        <v>20153113</v>
      </c>
      <c r="G3013">
        <f t="shared" si="283"/>
        <v>7.9569892473118271</v>
      </c>
      <c r="H3013">
        <v>0.19</v>
      </c>
      <c r="I3013">
        <v>0.54</v>
      </c>
      <c r="J3013">
        <v>1015</v>
      </c>
      <c r="K3013">
        <v>5</v>
      </c>
    </row>
    <row r="3014" spans="1:11" x14ac:dyDescent="0.25">
      <c r="A3014" s="1">
        <v>42066.493055555555</v>
      </c>
      <c r="B3014" s="3">
        <f t="shared" si="284"/>
        <v>2015</v>
      </c>
      <c r="C3014" s="3">
        <f t="shared" si="285"/>
        <v>3</v>
      </c>
      <c r="D3014" s="3">
        <f t="shared" si="286"/>
        <v>11</v>
      </c>
      <c r="E3014" s="3">
        <f t="shared" si="287"/>
        <v>3</v>
      </c>
      <c r="F3014" s="3" t="str">
        <f t="shared" si="288"/>
        <v>20153113</v>
      </c>
      <c r="G3014">
        <f t="shared" si="283"/>
        <v>7.9677419354838701</v>
      </c>
      <c r="H3014">
        <v>0.19</v>
      </c>
      <c r="I3014">
        <v>0.54</v>
      </c>
      <c r="J3014">
        <v>1015</v>
      </c>
      <c r="K3014">
        <v>5</v>
      </c>
    </row>
    <row r="3015" spans="1:11" x14ac:dyDescent="0.25">
      <c r="A3015" s="1">
        <v>42066.493750000001</v>
      </c>
      <c r="B3015" s="3">
        <f t="shared" si="284"/>
        <v>2015</v>
      </c>
      <c r="C3015" s="3">
        <f t="shared" si="285"/>
        <v>3</v>
      </c>
      <c r="D3015" s="3">
        <f t="shared" si="286"/>
        <v>11</v>
      </c>
      <c r="E3015" s="3">
        <f t="shared" si="287"/>
        <v>3</v>
      </c>
      <c r="F3015" s="3" t="str">
        <f t="shared" si="288"/>
        <v>20153113</v>
      </c>
      <c r="G3015">
        <f t="shared" si="283"/>
        <v>7.9784946236559131</v>
      </c>
      <c r="H3015">
        <v>0.19</v>
      </c>
      <c r="I3015">
        <v>0.54</v>
      </c>
      <c r="J3015">
        <v>1015</v>
      </c>
      <c r="K3015">
        <v>5</v>
      </c>
    </row>
    <row r="3016" spans="1:11" x14ac:dyDescent="0.25">
      <c r="A3016" s="1">
        <v>42066.494444444441</v>
      </c>
      <c r="B3016" s="3">
        <f t="shared" si="284"/>
        <v>2015</v>
      </c>
      <c r="C3016" s="3">
        <f t="shared" si="285"/>
        <v>3</v>
      </c>
      <c r="D3016" s="3">
        <f t="shared" si="286"/>
        <v>11</v>
      </c>
      <c r="E3016" s="3">
        <f t="shared" si="287"/>
        <v>3</v>
      </c>
      <c r="F3016" s="3" t="str">
        <f t="shared" si="288"/>
        <v>20153113</v>
      </c>
      <c r="G3016">
        <f t="shared" si="283"/>
        <v>7.9892473118279561</v>
      </c>
      <c r="H3016">
        <v>0.19</v>
      </c>
      <c r="I3016">
        <v>0.54</v>
      </c>
      <c r="J3016">
        <v>1015</v>
      </c>
      <c r="K3016">
        <v>5</v>
      </c>
    </row>
    <row r="3017" spans="1:11" x14ac:dyDescent="0.25">
      <c r="A3017" s="1">
        <v>42066.495138888888</v>
      </c>
      <c r="B3017" s="3">
        <f t="shared" si="284"/>
        <v>2015</v>
      </c>
      <c r="C3017" s="3">
        <f t="shared" si="285"/>
        <v>3</v>
      </c>
      <c r="D3017" s="3">
        <f t="shared" si="286"/>
        <v>11</v>
      </c>
      <c r="E3017" s="3">
        <f t="shared" si="287"/>
        <v>3</v>
      </c>
      <c r="F3017" s="3" t="str">
        <f t="shared" si="288"/>
        <v>20153113</v>
      </c>
      <c r="G3017">
        <f t="shared" si="283"/>
        <v>7.9999999999999991</v>
      </c>
      <c r="H3017">
        <v>0.19</v>
      </c>
      <c r="I3017">
        <v>0.54</v>
      </c>
      <c r="J3017">
        <v>1015</v>
      </c>
      <c r="K3017">
        <v>5</v>
      </c>
    </row>
    <row r="3018" spans="1:11" x14ac:dyDescent="0.25">
      <c r="A3018" s="1">
        <v>42066.495833333334</v>
      </c>
      <c r="B3018" s="3">
        <f t="shared" si="284"/>
        <v>2015</v>
      </c>
      <c r="C3018" s="3">
        <f t="shared" si="285"/>
        <v>3</v>
      </c>
      <c r="D3018" s="3">
        <f t="shared" si="286"/>
        <v>11</v>
      </c>
      <c r="E3018" s="3">
        <f t="shared" si="287"/>
        <v>3</v>
      </c>
      <c r="F3018" s="3" t="str">
        <f t="shared" si="288"/>
        <v>20153113</v>
      </c>
      <c r="G3018">
        <f t="shared" si="283"/>
        <v>8.0107526881720421</v>
      </c>
      <c r="H3018">
        <v>0.19</v>
      </c>
      <c r="I3018">
        <v>0.54</v>
      </c>
      <c r="J3018">
        <v>1015</v>
      </c>
      <c r="K3018">
        <v>5</v>
      </c>
    </row>
    <row r="3019" spans="1:11" x14ac:dyDescent="0.25">
      <c r="A3019" s="1">
        <v>42066.496527777781</v>
      </c>
      <c r="B3019" s="3">
        <f t="shared" si="284"/>
        <v>2015</v>
      </c>
      <c r="C3019" s="3">
        <f t="shared" si="285"/>
        <v>3</v>
      </c>
      <c r="D3019" s="3">
        <f t="shared" si="286"/>
        <v>11</v>
      </c>
      <c r="E3019" s="3">
        <f t="shared" si="287"/>
        <v>3</v>
      </c>
      <c r="F3019" s="3" t="str">
        <f t="shared" si="288"/>
        <v>20153113</v>
      </c>
      <c r="G3019">
        <f t="shared" si="283"/>
        <v>8.021505376344086</v>
      </c>
      <c r="H3019">
        <v>0.19</v>
      </c>
      <c r="I3019">
        <v>0.54</v>
      </c>
      <c r="J3019">
        <v>1015</v>
      </c>
      <c r="K3019">
        <v>5</v>
      </c>
    </row>
    <row r="3020" spans="1:11" x14ac:dyDescent="0.25">
      <c r="A3020" s="1">
        <v>42066.49722222222</v>
      </c>
      <c r="B3020" s="3">
        <f t="shared" si="284"/>
        <v>2015</v>
      </c>
      <c r="C3020" s="3">
        <f t="shared" si="285"/>
        <v>3</v>
      </c>
      <c r="D3020" s="3">
        <f t="shared" si="286"/>
        <v>11</v>
      </c>
      <c r="E3020" s="3">
        <f t="shared" si="287"/>
        <v>3</v>
      </c>
      <c r="F3020" s="3" t="str">
        <f t="shared" si="288"/>
        <v>20153113</v>
      </c>
      <c r="G3020">
        <f t="shared" si="283"/>
        <v>8.0322580645161299</v>
      </c>
      <c r="H3020">
        <v>0.19</v>
      </c>
      <c r="I3020">
        <v>0.54</v>
      </c>
      <c r="J3020">
        <v>1015</v>
      </c>
      <c r="K3020">
        <v>5</v>
      </c>
    </row>
    <row r="3021" spans="1:11" x14ac:dyDescent="0.25">
      <c r="A3021" s="1">
        <v>42066.497916666667</v>
      </c>
      <c r="B3021" s="3">
        <f t="shared" si="284"/>
        <v>2015</v>
      </c>
      <c r="C3021" s="3">
        <f t="shared" si="285"/>
        <v>3</v>
      </c>
      <c r="D3021" s="3">
        <f t="shared" si="286"/>
        <v>11</v>
      </c>
      <c r="E3021" s="3">
        <f t="shared" si="287"/>
        <v>3</v>
      </c>
      <c r="F3021" s="3" t="str">
        <f t="shared" si="288"/>
        <v>20153113</v>
      </c>
      <c r="G3021">
        <f t="shared" si="283"/>
        <v>8.0430107526881738</v>
      </c>
      <c r="H3021">
        <v>0.19</v>
      </c>
      <c r="I3021">
        <v>0.54</v>
      </c>
      <c r="J3021">
        <v>1015</v>
      </c>
      <c r="K3021">
        <v>5</v>
      </c>
    </row>
    <row r="3022" spans="1:11" x14ac:dyDescent="0.25">
      <c r="A3022" s="1">
        <v>42066.498611111114</v>
      </c>
      <c r="B3022" s="3">
        <f t="shared" si="284"/>
        <v>2015</v>
      </c>
      <c r="C3022" s="3">
        <f t="shared" si="285"/>
        <v>3</v>
      </c>
      <c r="D3022" s="3">
        <f t="shared" si="286"/>
        <v>11</v>
      </c>
      <c r="E3022" s="3">
        <f t="shared" si="287"/>
        <v>3</v>
      </c>
      <c r="F3022" s="3" t="str">
        <f t="shared" si="288"/>
        <v>20153113</v>
      </c>
      <c r="G3022">
        <f t="shared" si="283"/>
        <v>8.0537634408602177</v>
      </c>
      <c r="H3022">
        <v>0.19</v>
      </c>
      <c r="I3022">
        <v>0.54</v>
      </c>
      <c r="J3022">
        <v>1015</v>
      </c>
      <c r="K3022">
        <v>5</v>
      </c>
    </row>
    <row r="3023" spans="1:11" x14ac:dyDescent="0.25">
      <c r="A3023" s="1">
        <v>42066.499305555553</v>
      </c>
      <c r="B3023" s="3">
        <f t="shared" si="284"/>
        <v>2015</v>
      </c>
      <c r="C3023" s="3">
        <f t="shared" si="285"/>
        <v>3</v>
      </c>
      <c r="D3023" s="3">
        <f t="shared" si="286"/>
        <v>11</v>
      </c>
      <c r="E3023" s="3">
        <f t="shared" si="287"/>
        <v>3</v>
      </c>
      <c r="F3023" s="3" t="str">
        <f t="shared" si="288"/>
        <v>20153113</v>
      </c>
      <c r="G3023">
        <f t="shared" si="283"/>
        <v>8.0645161290322616</v>
      </c>
      <c r="H3023">
        <v>0.19</v>
      </c>
      <c r="I3023">
        <v>0.54</v>
      </c>
      <c r="J3023">
        <v>1015</v>
      </c>
      <c r="K3023">
        <v>5</v>
      </c>
    </row>
    <row r="3024" spans="1:11" x14ac:dyDescent="0.25">
      <c r="A3024" s="1">
        <v>42066.5</v>
      </c>
      <c r="B3024" s="3">
        <f t="shared" si="284"/>
        <v>2015</v>
      </c>
      <c r="C3024" s="3">
        <f t="shared" si="285"/>
        <v>3</v>
      </c>
      <c r="D3024" s="3">
        <f t="shared" si="286"/>
        <v>12</v>
      </c>
      <c r="E3024" s="3">
        <f t="shared" si="287"/>
        <v>3</v>
      </c>
      <c r="F3024" s="3" t="str">
        <f t="shared" si="288"/>
        <v>20153123</v>
      </c>
      <c r="G3024">
        <f t="shared" si="283"/>
        <v>8.0752688172043054</v>
      </c>
      <c r="H3024">
        <v>0.19</v>
      </c>
      <c r="I3024">
        <v>0.54</v>
      </c>
      <c r="J3024">
        <v>1015</v>
      </c>
      <c r="K3024">
        <v>5</v>
      </c>
    </row>
    <row r="3025" spans="1:11" x14ac:dyDescent="0.25">
      <c r="A3025" s="1">
        <v>42066.500694444447</v>
      </c>
      <c r="B3025" s="3">
        <f t="shared" si="284"/>
        <v>2015</v>
      </c>
      <c r="C3025" s="3">
        <f t="shared" si="285"/>
        <v>3</v>
      </c>
      <c r="D3025" s="3">
        <f t="shared" si="286"/>
        <v>12</v>
      </c>
      <c r="E3025" s="3">
        <f t="shared" si="287"/>
        <v>3</v>
      </c>
      <c r="F3025" s="3" t="str">
        <f t="shared" si="288"/>
        <v>20153123</v>
      </c>
      <c r="G3025">
        <f t="shared" si="283"/>
        <v>8.0860215053763493</v>
      </c>
      <c r="H3025">
        <v>0.19</v>
      </c>
      <c r="I3025">
        <v>0.54</v>
      </c>
      <c r="J3025">
        <v>1015</v>
      </c>
      <c r="K3025">
        <v>5</v>
      </c>
    </row>
    <row r="3026" spans="1:11" x14ac:dyDescent="0.25">
      <c r="A3026" s="1">
        <v>42066.501388888886</v>
      </c>
      <c r="B3026" s="3">
        <f t="shared" si="284"/>
        <v>2015</v>
      </c>
      <c r="C3026" s="3">
        <f t="shared" si="285"/>
        <v>3</v>
      </c>
      <c r="D3026" s="3">
        <f t="shared" si="286"/>
        <v>12</v>
      </c>
      <c r="E3026" s="3">
        <f t="shared" si="287"/>
        <v>3</v>
      </c>
      <c r="F3026" s="3" t="str">
        <f t="shared" si="288"/>
        <v>20153123</v>
      </c>
      <c r="G3026">
        <f t="shared" si="283"/>
        <v>8.0967741935483932</v>
      </c>
      <c r="H3026">
        <v>0.19</v>
      </c>
      <c r="I3026">
        <v>0.54</v>
      </c>
      <c r="J3026">
        <v>1015</v>
      </c>
      <c r="K3026">
        <v>5</v>
      </c>
    </row>
    <row r="3027" spans="1:11" x14ac:dyDescent="0.25">
      <c r="A3027" s="1">
        <v>42066.502083333333</v>
      </c>
      <c r="B3027" s="3">
        <f t="shared" si="284"/>
        <v>2015</v>
      </c>
      <c r="C3027" s="3">
        <f t="shared" si="285"/>
        <v>3</v>
      </c>
      <c r="D3027" s="3">
        <f t="shared" si="286"/>
        <v>12</v>
      </c>
      <c r="E3027" s="3">
        <f t="shared" si="287"/>
        <v>3</v>
      </c>
      <c r="F3027" s="3" t="str">
        <f t="shared" si="288"/>
        <v>20153123</v>
      </c>
      <c r="G3027">
        <f t="shared" si="283"/>
        <v>8.1075268817204371</v>
      </c>
      <c r="H3027">
        <v>0.19</v>
      </c>
      <c r="I3027">
        <v>0.54</v>
      </c>
      <c r="J3027">
        <v>1015</v>
      </c>
      <c r="K3027">
        <v>5</v>
      </c>
    </row>
    <row r="3028" spans="1:11" x14ac:dyDescent="0.25">
      <c r="A3028" s="1">
        <v>42066.50277777778</v>
      </c>
      <c r="B3028" s="3">
        <f t="shared" si="284"/>
        <v>2015</v>
      </c>
      <c r="C3028" s="3">
        <f t="shared" si="285"/>
        <v>3</v>
      </c>
      <c r="D3028" s="3">
        <f t="shared" si="286"/>
        <v>12</v>
      </c>
      <c r="E3028" s="3">
        <f t="shared" si="287"/>
        <v>3</v>
      </c>
      <c r="F3028" s="3" t="str">
        <f t="shared" si="288"/>
        <v>20153123</v>
      </c>
      <c r="G3028">
        <f t="shared" si="283"/>
        <v>8.118279569892481</v>
      </c>
      <c r="H3028">
        <v>0.19</v>
      </c>
      <c r="I3028">
        <v>0.54</v>
      </c>
      <c r="J3028">
        <v>1015</v>
      </c>
      <c r="K3028">
        <v>5</v>
      </c>
    </row>
    <row r="3029" spans="1:11" x14ac:dyDescent="0.25">
      <c r="A3029" s="1">
        <v>42066.503472222219</v>
      </c>
      <c r="B3029" s="3">
        <f t="shared" si="284"/>
        <v>2015</v>
      </c>
      <c r="C3029" s="3">
        <f t="shared" si="285"/>
        <v>3</v>
      </c>
      <c r="D3029" s="3">
        <f t="shared" si="286"/>
        <v>12</v>
      </c>
      <c r="E3029" s="3">
        <f t="shared" si="287"/>
        <v>3</v>
      </c>
      <c r="F3029" s="3" t="str">
        <f t="shared" si="288"/>
        <v>20153123</v>
      </c>
      <c r="G3029">
        <f t="shared" si="283"/>
        <v>8.1290322580645249</v>
      </c>
      <c r="H3029">
        <v>0.19</v>
      </c>
      <c r="I3029">
        <v>0.54</v>
      </c>
      <c r="J3029">
        <v>1015</v>
      </c>
      <c r="K3029">
        <v>5</v>
      </c>
    </row>
    <row r="3030" spans="1:11" x14ac:dyDescent="0.25">
      <c r="A3030" s="1">
        <v>42066.504166666666</v>
      </c>
      <c r="B3030" s="3">
        <f t="shared" si="284"/>
        <v>2015</v>
      </c>
      <c r="C3030" s="3">
        <f t="shared" si="285"/>
        <v>3</v>
      </c>
      <c r="D3030" s="3">
        <f t="shared" si="286"/>
        <v>12</v>
      </c>
      <c r="E3030" s="3">
        <f t="shared" si="287"/>
        <v>3</v>
      </c>
      <c r="F3030" s="3" t="str">
        <f t="shared" si="288"/>
        <v>20153123</v>
      </c>
      <c r="G3030">
        <f t="shared" si="283"/>
        <v>8.1397849462365688</v>
      </c>
      <c r="H3030">
        <v>0.19</v>
      </c>
      <c r="I3030">
        <v>0.54</v>
      </c>
      <c r="J3030">
        <v>1015</v>
      </c>
      <c r="K3030">
        <v>5</v>
      </c>
    </row>
    <row r="3031" spans="1:11" x14ac:dyDescent="0.25">
      <c r="A3031" s="1">
        <v>42066.504861111112</v>
      </c>
      <c r="B3031" s="3">
        <f t="shared" si="284"/>
        <v>2015</v>
      </c>
      <c r="C3031" s="3">
        <f t="shared" si="285"/>
        <v>3</v>
      </c>
      <c r="D3031" s="3">
        <f t="shared" si="286"/>
        <v>12</v>
      </c>
      <c r="E3031" s="3">
        <f t="shared" si="287"/>
        <v>3</v>
      </c>
      <c r="F3031" s="3" t="str">
        <f t="shared" si="288"/>
        <v>20153123</v>
      </c>
      <c r="G3031">
        <f t="shared" si="283"/>
        <v>8.1505376344086127</v>
      </c>
      <c r="H3031">
        <v>0.19</v>
      </c>
      <c r="I3031">
        <v>0.54</v>
      </c>
      <c r="J3031">
        <v>1015</v>
      </c>
      <c r="K3031">
        <v>5</v>
      </c>
    </row>
    <row r="3032" spans="1:11" x14ac:dyDescent="0.25">
      <c r="A3032" s="1">
        <v>42066.505555555559</v>
      </c>
      <c r="B3032" s="3">
        <f t="shared" si="284"/>
        <v>2015</v>
      </c>
      <c r="C3032" s="3">
        <f t="shared" si="285"/>
        <v>3</v>
      </c>
      <c r="D3032" s="3">
        <f t="shared" si="286"/>
        <v>12</v>
      </c>
      <c r="E3032" s="3">
        <f t="shared" si="287"/>
        <v>3</v>
      </c>
      <c r="F3032" s="3" t="str">
        <f t="shared" si="288"/>
        <v>20153123</v>
      </c>
      <c r="G3032">
        <f t="shared" si="283"/>
        <v>8.1612903225806566</v>
      </c>
      <c r="H3032">
        <v>0.19</v>
      </c>
      <c r="I3032">
        <v>0.54</v>
      </c>
      <c r="J3032">
        <v>1015</v>
      </c>
      <c r="K3032">
        <v>5</v>
      </c>
    </row>
    <row r="3033" spans="1:11" x14ac:dyDescent="0.25">
      <c r="A3033" s="1">
        <v>42066.506249999999</v>
      </c>
      <c r="B3033" s="3">
        <f t="shared" si="284"/>
        <v>2015</v>
      </c>
      <c r="C3033" s="3">
        <f t="shared" si="285"/>
        <v>3</v>
      </c>
      <c r="D3033" s="3">
        <f t="shared" si="286"/>
        <v>12</v>
      </c>
      <c r="E3033" s="3">
        <f t="shared" si="287"/>
        <v>3</v>
      </c>
      <c r="F3033" s="3" t="str">
        <f t="shared" si="288"/>
        <v>20153123</v>
      </c>
      <c r="G3033">
        <f t="shared" si="283"/>
        <v>8.1720430107527005</v>
      </c>
      <c r="H3033">
        <v>0.19</v>
      </c>
      <c r="I3033">
        <v>0.54</v>
      </c>
      <c r="J3033">
        <v>1015</v>
      </c>
      <c r="K3033">
        <v>5</v>
      </c>
    </row>
    <row r="3034" spans="1:11" x14ac:dyDescent="0.25">
      <c r="A3034" s="1">
        <v>42066.506944444445</v>
      </c>
      <c r="B3034" s="3">
        <f t="shared" si="284"/>
        <v>2015</v>
      </c>
      <c r="C3034" s="3">
        <f t="shared" si="285"/>
        <v>3</v>
      </c>
      <c r="D3034" s="3">
        <f t="shared" si="286"/>
        <v>12</v>
      </c>
      <c r="E3034" s="3">
        <f t="shared" si="287"/>
        <v>3</v>
      </c>
      <c r="F3034" s="3" t="str">
        <f t="shared" si="288"/>
        <v>20153123</v>
      </c>
      <c r="G3034">
        <f t="shared" si="283"/>
        <v>8.1827956989247443</v>
      </c>
      <c r="H3034">
        <v>0.19</v>
      </c>
      <c r="I3034">
        <v>0.54</v>
      </c>
      <c r="J3034">
        <v>1015</v>
      </c>
      <c r="K3034">
        <v>5</v>
      </c>
    </row>
    <row r="3035" spans="1:11" x14ac:dyDescent="0.25">
      <c r="A3035" s="1">
        <v>42066.507638888892</v>
      </c>
      <c r="B3035" s="3">
        <f t="shared" si="284"/>
        <v>2015</v>
      </c>
      <c r="C3035" s="3">
        <f t="shared" si="285"/>
        <v>3</v>
      </c>
      <c r="D3035" s="3">
        <f t="shared" si="286"/>
        <v>12</v>
      </c>
      <c r="E3035" s="3">
        <f t="shared" si="287"/>
        <v>3</v>
      </c>
      <c r="F3035" s="3" t="str">
        <f t="shared" si="288"/>
        <v>20153123</v>
      </c>
      <c r="G3035">
        <f t="shared" si="283"/>
        <v>8.1935483870967882</v>
      </c>
      <c r="H3035">
        <v>0.19</v>
      </c>
      <c r="I3035">
        <v>0.54</v>
      </c>
      <c r="J3035">
        <v>1015</v>
      </c>
      <c r="K3035">
        <v>5</v>
      </c>
    </row>
    <row r="3036" spans="1:11" x14ac:dyDescent="0.25">
      <c r="A3036" s="1">
        <v>42066.508333333331</v>
      </c>
      <c r="B3036" s="3">
        <f t="shared" si="284"/>
        <v>2015</v>
      </c>
      <c r="C3036" s="3">
        <f t="shared" si="285"/>
        <v>3</v>
      </c>
      <c r="D3036" s="3">
        <f t="shared" si="286"/>
        <v>12</v>
      </c>
      <c r="E3036" s="3">
        <f t="shared" si="287"/>
        <v>3</v>
      </c>
      <c r="F3036" s="3" t="str">
        <f t="shared" si="288"/>
        <v>20153123</v>
      </c>
      <c r="G3036">
        <f t="shared" si="283"/>
        <v>8.2043010752688321</v>
      </c>
      <c r="H3036">
        <v>0.19</v>
      </c>
      <c r="I3036">
        <v>0.54</v>
      </c>
      <c r="J3036">
        <v>1015</v>
      </c>
      <c r="K3036">
        <v>5</v>
      </c>
    </row>
    <row r="3037" spans="1:11" x14ac:dyDescent="0.25">
      <c r="A3037" s="1">
        <v>42066.509027777778</v>
      </c>
      <c r="B3037" s="3">
        <f t="shared" si="284"/>
        <v>2015</v>
      </c>
      <c r="C3037" s="3">
        <f t="shared" si="285"/>
        <v>3</v>
      </c>
      <c r="D3037" s="3">
        <f t="shared" si="286"/>
        <v>12</v>
      </c>
      <c r="E3037" s="3">
        <f t="shared" si="287"/>
        <v>3</v>
      </c>
      <c r="F3037" s="3" t="str">
        <f t="shared" si="288"/>
        <v>20153123</v>
      </c>
      <c r="G3037">
        <f t="shared" si="283"/>
        <v>8.215053763440876</v>
      </c>
      <c r="H3037">
        <v>0.19</v>
      </c>
      <c r="I3037">
        <v>0.54</v>
      </c>
      <c r="J3037">
        <v>1015</v>
      </c>
      <c r="K3037">
        <v>5</v>
      </c>
    </row>
    <row r="3038" spans="1:11" x14ac:dyDescent="0.25">
      <c r="A3038" s="1">
        <v>42066.509722222225</v>
      </c>
      <c r="B3038" s="3">
        <f t="shared" si="284"/>
        <v>2015</v>
      </c>
      <c r="C3038" s="3">
        <f t="shared" si="285"/>
        <v>3</v>
      </c>
      <c r="D3038" s="3">
        <f t="shared" si="286"/>
        <v>12</v>
      </c>
      <c r="E3038" s="3">
        <f t="shared" si="287"/>
        <v>3</v>
      </c>
      <c r="F3038" s="3" t="str">
        <f t="shared" si="288"/>
        <v>20153123</v>
      </c>
      <c r="G3038">
        <f t="shared" si="283"/>
        <v>8.2258064516129199</v>
      </c>
      <c r="H3038">
        <v>0.19</v>
      </c>
      <c r="I3038">
        <v>0.54</v>
      </c>
      <c r="J3038">
        <v>1015</v>
      </c>
      <c r="K3038">
        <v>5</v>
      </c>
    </row>
    <row r="3039" spans="1:11" x14ac:dyDescent="0.25">
      <c r="A3039" s="1">
        <v>42066.510416666664</v>
      </c>
      <c r="B3039" s="3">
        <f t="shared" si="284"/>
        <v>2015</v>
      </c>
      <c r="C3039" s="3">
        <f t="shared" si="285"/>
        <v>3</v>
      </c>
      <c r="D3039" s="3">
        <f t="shared" si="286"/>
        <v>12</v>
      </c>
      <c r="E3039" s="3">
        <f t="shared" si="287"/>
        <v>3</v>
      </c>
      <c r="F3039" s="3" t="str">
        <f t="shared" si="288"/>
        <v>20153123</v>
      </c>
      <c r="G3039">
        <f t="shared" si="283"/>
        <v>8.2365591397849638</v>
      </c>
      <c r="H3039">
        <v>0.19</v>
      </c>
      <c r="I3039">
        <v>0.54</v>
      </c>
      <c r="J3039">
        <v>1015</v>
      </c>
      <c r="K3039">
        <v>5</v>
      </c>
    </row>
    <row r="3040" spans="1:11" x14ac:dyDescent="0.25">
      <c r="A3040" s="1">
        <v>42066.511111111111</v>
      </c>
      <c r="B3040" s="3">
        <f t="shared" si="284"/>
        <v>2015</v>
      </c>
      <c r="C3040" s="3">
        <f t="shared" si="285"/>
        <v>3</v>
      </c>
      <c r="D3040" s="3">
        <f t="shared" si="286"/>
        <v>12</v>
      </c>
      <c r="E3040" s="3">
        <f t="shared" si="287"/>
        <v>3</v>
      </c>
      <c r="F3040" s="3" t="str">
        <f t="shared" si="288"/>
        <v>20153123</v>
      </c>
      <c r="G3040">
        <f t="shared" si="283"/>
        <v>8.2473118279570077</v>
      </c>
      <c r="H3040">
        <v>0.19</v>
      </c>
      <c r="I3040">
        <v>0.54</v>
      </c>
      <c r="J3040">
        <v>1015</v>
      </c>
      <c r="K3040">
        <v>5</v>
      </c>
    </row>
    <row r="3041" spans="1:11" x14ac:dyDescent="0.25">
      <c r="A3041" s="1">
        <v>42066.511805555558</v>
      </c>
      <c r="B3041" s="3">
        <f t="shared" si="284"/>
        <v>2015</v>
      </c>
      <c r="C3041" s="3">
        <f t="shared" si="285"/>
        <v>3</v>
      </c>
      <c r="D3041" s="3">
        <f t="shared" si="286"/>
        <v>12</v>
      </c>
      <c r="E3041" s="3">
        <f t="shared" si="287"/>
        <v>3</v>
      </c>
      <c r="F3041" s="3" t="str">
        <f t="shared" si="288"/>
        <v>20153123</v>
      </c>
      <c r="G3041">
        <f t="shared" si="283"/>
        <v>8.2580645161290516</v>
      </c>
      <c r="H3041">
        <v>0.19</v>
      </c>
      <c r="I3041">
        <v>0.54</v>
      </c>
      <c r="J3041">
        <v>1015</v>
      </c>
      <c r="K3041">
        <v>5</v>
      </c>
    </row>
    <row r="3042" spans="1:11" x14ac:dyDescent="0.25">
      <c r="A3042" s="1">
        <v>42066.512499999997</v>
      </c>
      <c r="B3042" s="3">
        <f t="shared" si="284"/>
        <v>2015</v>
      </c>
      <c r="C3042" s="3">
        <f t="shared" si="285"/>
        <v>3</v>
      </c>
      <c r="D3042" s="3">
        <f t="shared" si="286"/>
        <v>12</v>
      </c>
      <c r="E3042" s="3">
        <f t="shared" si="287"/>
        <v>3</v>
      </c>
      <c r="F3042" s="3" t="str">
        <f t="shared" si="288"/>
        <v>20153123</v>
      </c>
      <c r="G3042">
        <f t="shared" si="283"/>
        <v>8.2688172043010955</v>
      </c>
      <c r="H3042">
        <v>0.19</v>
      </c>
      <c r="I3042">
        <v>0.54</v>
      </c>
      <c r="J3042">
        <v>1015</v>
      </c>
      <c r="K3042">
        <v>5</v>
      </c>
    </row>
    <row r="3043" spans="1:11" x14ac:dyDescent="0.25">
      <c r="A3043" s="1">
        <v>42066.513194444444</v>
      </c>
      <c r="B3043" s="3">
        <f t="shared" si="284"/>
        <v>2015</v>
      </c>
      <c r="C3043" s="3">
        <f t="shared" si="285"/>
        <v>3</v>
      </c>
      <c r="D3043" s="3">
        <f t="shared" si="286"/>
        <v>12</v>
      </c>
      <c r="E3043" s="3">
        <f t="shared" si="287"/>
        <v>3</v>
      </c>
      <c r="F3043" s="3" t="str">
        <f t="shared" si="288"/>
        <v>20153123</v>
      </c>
      <c r="G3043">
        <f t="shared" si="283"/>
        <v>8.2795698924731393</v>
      </c>
      <c r="H3043">
        <v>0.19</v>
      </c>
      <c r="I3043">
        <v>0.54</v>
      </c>
      <c r="J3043">
        <v>1015</v>
      </c>
      <c r="K3043">
        <v>5</v>
      </c>
    </row>
    <row r="3044" spans="1:11" x14ac:dyDescent="0.25">
      <c r="A3044" s="1">
        <v>42066.513888888891</v>
      </c>
      <c r="B3044" s="3">
        <f t="shared" si="284"/>
        <v>2015</v>
      </c>
      <c r="C3044" s="3">
        <f t="shared" si="285"/>
        <v>3</v>
      </c>
      <c r="D3044" s="3">
        <f t="shared" si="286"/>
        <v>12</v>
      </c>
      <c r="E3044" s="3">
        <f t="shared" si="287"/>
        <v>3</v>
      </c>
      <c r="F3044" s="3" t="str">
        <f t="shared" si="288"/>
        <v>20153123</v>
      </c>
      <c r="G3044">
        <f t="shared" si="283"/>
        <v>8.2903225806451832</v>
      </c>
      <c r="H3044">
        <v>0.19</v>
      </c>
      <c r="I3044">
        <v>0.54</v>
      </c>
      <c r="J3044">
        <v>1015</v>
      </c>
      <c r="K3044">
        <v>5</v>
      </c>
    </row>
    <row r="3045" spans="1:11" x14ac:dyDescent="0.25">
      <c r="A3045" s="1">
        <v>42066.51458333333</v>
      </c>
      <c r="B3045" s="3">
        <f t="shared" si="284"/>
        <v>2015</v>
      </c>
      <c r="C3045" s="3">
        <f t="shared" si="285"/>
        <v>3</v>
      </c>
      <c r="D3045" s="3">
        <f t="shared" si="286"/>
        <v>12</v>
      </c>
      <c r="E3045" s="3">
        <f t="shared" si="287"/>
        <v>3</v>
      </c>
      <c r="F3045" s="3" t="str">
        <f t="shared" si="288"/>
        <v>20153123</v>
      </c>
      <c r="G3045">
        <f t="shared" si="283"/>
        <v>8.3010752688172271</v>
      </c>
      <c r="H3045">
        <v>0.19</v>
      </c>
      <c r="I3045">
        <v>0.54</v>
      </c>
      <c r="J3045">
        <v>1015</v>
      </c>
      <c r="K3045">
        <v>5</v>
      </c>
    </row>
    <row r="3046" spans="1:11" x14ac:dyDescent="0.25">
      <c r="A3046" s="1">
        <v>42066.515277777777</v>
      </c>
      <c r="B3046" s="3">
        <f t="shared" si="284"/>
        <v>2015</v>
      </c>
      <c r="C3046" s="3">
        <f t="shared" si="285"/>
        <v>3</v>
      </c>
      <c r="D3046" s="3">
        <f t="shared" si="286"/>
        <v>12</v>
      </c>
      <c r="E3046" s="3">
        <f t="shared" si="287"/>
        <v>3</v>
      </c>
      <c r="F3046" s="3" t="str">
        <f t="shared" si="288"/>
        <v>20153123</v>
      </c>
      <c r="G3046">
        <f t="shared" si="283"/>
        <v>8.311827956989271</v>
      </c>
      <c r="H3046">
        <v>0.19</v>
      </c>
      <c r="I3046">
        <v>0.54</v>
      </c>
      <c r="J3046">
        <v>1015</v>
      </c>
      <c r="K3046">
        <v>5</v>
      </c>
    </row>
    <row r="3047" spans="1:11" x14ac:dyDescent="0.25">
      <c r="A3047" s="1">
        <v>42066.515972222223</v>
      </c>
      <c r="B3047" s="3">
        <f t="shared" si="284"/>
        <v>2015</v>
      </c>
      <c r="C3047" s="3">
        <f t="shared" si="285"/>
        <v>3</v>
      </c>
      <c r="D3047" s="3">
        <f t="shared" si="286"/>
        <v>12</v>
      </c>
      <c r="E3047" s="3">
        <f t="shared" si="287"/>
        <v>3</v>
      </c>
      <c r="F3047" s="3" t="str">
        <f t="shared" si="288"/>
        <v>20153123</v>
      </c>
      <c r="G3047">
        <f t="shared" si="283"/>
        <v>8.3225806451613149</v>
      </c>
      <c r="H3047">
        <v>0.19</v>
      </c>
      <c r="I3047">
        <v>0.54</v>
      </c>
      <c r="J3047">
        <v>1015</v>
      </c>
      <c r="K3047">
        <v>5</v>
      </c>
    </row>
    <row r="3048" spans="1:11" x14ac:dyDescent="0.25">
      <c r="A3048" s="1">
        <v>42066.51666666667</v>
      </c>
      <c r="B3048" s="3">
        <f t="shared" si="284"/>
        <v>2015</v>
      </c>
      <c r="C3048" s="3">
        <f t="shared" si="285"/>
        <v>3</v>
      </c>
      <c r="D3048" s="3">
        <f t="shared" si="286"/>
        <v>12</v>
      </c>
      <c r="E3048" s="3">
        <f t="shared" si="287"/>
        <v>3</v>
      </c>
      <c r="F3048" s="3" t="str">
        <f t="shared" si="288"/>
        <v>20153123</v>
      </c>
      <c r="G3048">
        <f t="shared" si="283"/>
        <v>8.3333333333333588</v>
      </c>
      <c r="H3048">
        <v>0.19</v>
      </c>
      <c r="I3048">
        <v>0.54</v>
      </c>
      <c r="J3048">
        <v>1015</v>
      </c>
      <c r="K3048">
        <v>5</v>
      </c>
    </row>
    <row r="3049" spans="1:11" x14ac:dyDescent="0.25">
      <c r="A3049" s="1">
        <v>42066.517361111109</v>
      </c>
      <c r="B3049" s="3">
        <f t="shared" si="284"/>
        <v>2015</v>
      </c>
      <c r="C3049" s="3">
        <f t="shared" si="285"/>
        <v>3</v>
      </c>
      <c r="D3049" s="3">
        <f t="shared" si="286"/>
        <v>12</v>
      </c>
      <c r="E3049" s="3">
        <f t="shared" si="287"/>
        <v>3</v>
      </c>
      <c r="F3049" s="3" t="str">
        <f t="shared" si="288"/>
        <v>20153123</v>
      </c>
      <c r="G3049">
        <f t="shared" si="283"/>
        <v>8.3440860215054027</v>
      </c>
      <c r="H3049">
        <v>0.19</v>
      </c>
      <c r="I3049">
        <v>0.54</v>
      </c>
      <c r="J3049">
        <v>1015</v>
      </c>
      <c r="K3049">
        <v>5</v>
      </c>
    </row>
    <row r="3050" spans="1:11" x14ac:dyDescent="0.25">
      <c r="A3050" s="1">
        <v>42066.518055555556</v>
      </c>
      <c r="B3050" s="3">
        <f t="shared" si="284"/>
        <v>2015</v>
      </c>
      <c r="C3050" s="3">
        <f t="shared" si="285"/>
        <v>3</v>
      </c>
      <c r="D3050" s="3">
        <f t="shared" si="286"/>
        <v>12</v>
      </c>
      <c r="E3050" s="3">
        <f t="shared" si="287"/>
        <v>3</v>
      </c>
      <c r="F3050" s="3" t="str">
        <f t="shared" si="288"/>
        <v>20153123</v>
      </c>
      <c r="G3050">
        <f t="shared" si="283"/>
        <v>8.3548387096774466</v>
      </c>
      <c r="H3050">
        <v>0.19</v>
      </c>
      <c r="I3050">
        <v>0.54</v>
      </c>
      <c r="J3050">
        <v>1015</v>
      </c>
      <c r="K3050">
        <v>5</v>
      </c>
    </row>
    <row r="3051" spans="1:11" x14ac:dyDescent="0.25">
      <c r="A3051" s="1">
        <v>42066.518750000003</v>
      </c>
      <c r="B3051" s="3">
        <f t="shared" si="284"/>
        <v>2015</v>
      </c>
      <c r="C3051" s="3">
        <f t="shared" si="285"/>
        <v>3</v>
      </c>
      <c r="D3051" s="3">
        <f t="shared" si="286"/>
        <v>12</v>
      </c>
      <c r="E3051" s="3">
        <f t="shared" si="287"/>
        <v>3</v>
      </c>
      <c r="F3051" s="3" t="str">
        <f t="shared" si="288"/>
        <v>20153123</v>
      </c>
      <c r="G3051">
        <f t="shared" si="283"/>
        <v>8.3655913978494905</v>
      </c>
      <c r="H3051">
        <v>0.19</v>
      </c>
      <c r="I3051">
        <v>0.54</v>
      </c>
      <c r="J3051">
        <v>1015</v>
      </c>
      <c r="K3051">
        <v>5</v>
      </c>
    </row>
    <row r="3052" spans="1:11" x14ac:dyDescent="0.25">
      <c r="A3052" s="1">
        <v>42066.519444444442</v>
      </c>
      <c r="B3052" s="3">
        <f t="shared" si="284"/>
        <v>2015</v>
      </c>
      <c r="C3052" s="3">
        <f t="shared" si="285"/>
        <v>3</v>
      </c>
      <c r="D3052" s="3">
        <f t="shared" si="286"/>
        <v>12</v>
      </c>
      <c r="E3052" s="3">
        <f t="shared" si="287"/>
        <v>3</v>
      </c>
      <c r="F3052" s="3" t="str">
        <f t="shared" si="288"/>
        <v>20153123</v>
      </c>
      <c r="G3052">
        <f t="shared" si="283"/>
        <v>8.3763440860215344</v>
      </c>
      <c r="H3052">
        <v>0.19</v>
      </c>
      <c r="I3052">
        <v>0.54</v>
      </c>
      <c r="J3052">
        <v>1015</v>
      </c>
      <c r="K3052">
        <v>5</v>
      </c>
    </row>
    <row r="3053" spans="1:11" x14ac:dyDescent="0.25">
      <c r="A3053" s="1">
        <v>42066.520138888889</v>
      </c>
      <c r="B3053" s="3">
        <f t="shared" si="284"/>
        <v>2015</v>
      </c>
      <c r="C3053" s="3">
        <f t="shared" si="285"/>
        <v>3</v>
      </c>
      <c r="D3053" s="3">
        <f t="shared" si="286"/>
        <v>12</v>
      </c>
      <c r="E3053" s="3">
        <f t="shared" si="287"/>
        <v>3</v>
      </c>
      <c r="F3053" s="3" t="str">
        <f t="shared" si="288"/>
        <v>20153123</v>
      </c>
      <c r="G3053">
        <f t="shared" si="283"/>
        <v>8.3870967741935782</v>
      </c>
      <c r="H3053">
        <v>0.19</v>
      </c>
      <c r="I3053">
        <v>0.54</v>
      </c>
      <c r="J3053">
        <v>1015</v>
      </c>
      <c r="K3053">
        <v>5</v>
      </c>
    </row>
    <row r="3054" spans="1:11" x14ac:dyDescent="0.25">
      <c r="A3054" s="1">
        <v>42066.520833333336</v>
      </c>
      <c r="B3054" s="3">
        <f t="shared" si="284"/>
        <v>2015</v>
      </c>
      <c r="C3054" s="3">
        <f t="shared" si="285"/>
        <v>3</v>
      </c>
      <c r="D3054" s="3">
        <f t="shared" si="286"/>
        <v>12</v>
      </c>
      <c r="E3054" s="3">
        <f t="shared" si="287"/>
        <v>3</v>
      </c>
      <c r="F3054" s="3" t="str">
        <f t="shared" si="288"/>
        <v>20153123</v>
      </c>
      <c r="G3054">
        <f t="shared" ref="G3054:G3109" si="289">G3053+2/186</f>
        <v>8.3978494623656221</v>
      </c>
      <c r="H3054">
        <v>0.19</v>
      </c>
      <c r="I3054">
        <v>0.54</v>
      </c>
      <c r="J3054">
        <v>1015</v>
      </c>
      <c r="K3054">
        <v>5</v>
      </c>
    </row>
    <row r="3055" spans="1:11" x14ac:dyDescent="0.25">
      <c r="A3055" s="1">
        <v>42066.521527777775</v>
      </c>
      <c r="B3055" s="3">
        <f t="shared" si="284"/>
        <v>2015</v>
      </c>
      <c r="C3055" s="3">
        <f t="shared" si="285"/>
        <v>3</v>
      </c>
      <c r="D3055" s="3">
        <f t="shared" si="286"/>
        <v>12</v>
      </c>
      <c r="E3055" s="3">
        <f t="shared" si="287"/>
        <v>3</v>
      </c>
      <c r="F3055" s="3" t="str">
        <f t="shared" si="288"/>
        <v>20153123</v>
      </c>
      <c r="G3055">
        <f t="shared" si="289"/>
        <v>8.408602150537666</v>
      </c>
      <c r="H3055">
        <v>0.19</v>
      </c>
      <c r="I3055">
        <v>0.54</v>
      </c>
      <c r="J3055">
        <v>1015</v>
      </c>
      <c r="K3055">
        <v>5</v>
      </c>
    </row>
    <row r="3056" spans="1:11" x14ac:dyDescent="0.25">
      <c r="A3056" s="1">
        <v>42066.522222222222</v>
      </c>
      <c r="B3056" s="3">
        <f t="shared" si="284"/>
        <v>2015</v>
      </c>
      <c r="C3056" s="3">
        <f t="shared" si="285"/>
        <v>3</v>
      </c>
      <c r="D3056" s="3">
        <f t="shared" si="286"/>
        <v>12</v>
      </c>
      <c r="E3056" s="3">
        <f t="shared" si="287"/>
        <v>3</v>
      </c>
      <c r="F3056" s="3" t="str">
        <f t="shared" si="288"/>
        <v>20153123</v>
      </c>
      <c r="G3056">
        <f t="shared" si="289"/>
        <v>8.4193548387097099</v>
      </c>
      <c r="H3056">
        <v>0.19</v>
      </c>
      <c r="I3056">
        <v>0.54</v>
      </c>
      <c r="J3056">
        <v>1015</v>
      </c>
      <c r="K3056">
        <v>5</v>
      </c>
    </row>
    <row r="3057" spans="1:11" x14ac:dyDescent="0.25">
      <c r="A3057" s="1">
        <v>42066.522916666669</v>
      </c>
      <c r="B3057" s="3">
        <f t="shared" si="284"/>
        <v>2015</v>
      </c>
      <c r="C3057" s="3">
        <f t="shared" si="285"/>
        <v>3</v>
      </c>
      <c r="D3057" s="3">
        <f t="shared" si="286"/>
        <v>12</v>
      </c>
      <c r="E3057" s="3">
        <f t="shared" si="287"/>
        <v>3</v>
      </c>
      <c r="F3057" s="3" t="str">
        <f t="shared" si="288"/>
        <v>20153123</v>
      </c>
      <c r="G3057">
        <f t="shared" si="289"/>
        <v>8.4301075268817538</v>
      </c>
      <c r="H3057">
        <v>0.19</v>
      </c>
      <c r="I3057">
        <v>0.54</v>
      </c>
      <c r="J3057">
        <v>1015</v>
      </c>
      <c r="K3057">
        <v>5</v>
      </c>
    </row>
    <row r="3058" spans="1:11" x14ac:dyDescent="0.25">
      <c r="A3058" s="1">
        <v>42066.523611111108</v>
      </c>
      <c r="B3058" s="3">
        <f t="shared" si="284"/>
        <v>2015</v>
      </c>
      <c r="C3058" s="3">
        <f t="shared" si="285"/>
        <v>3</v>
      </c>
      <c r="D3058" s="3">
        <f t="shared" si="286"/>
        <v>12</v>
      </c>
      <c r="E3058" s="3">
        <f t="shared" si="287"/>
        <v>3</v>
      </c>
      <c r="F3058" s="3" t="str">
        <f t="shared" si="288"/>
        <v>20153123</v>
      </c>
      <c r="G3058">
        <f t="shared" si="289"/>
        <v>8.4408602150537977</v>
      </c>
      <c r="H3058">
        <v>0.19</v>
      </c>
      <c r="I3058">
        <v>0.54</v>
      </c>
      <c r="J3058">
        <v>1015</v>
      </c>
      <c r="K3058">
        <v>5</v>
      </c>
    </row>
    <row r="3059" spans="1:11" x14ac:dyDescent="0.25">
      <c r="A3059" s="1">
        <v>42066.524305555555</v>
      </c>
      <c r="B3059" s="3">
        <f t="shared" si="284"/>
        <v>2015</v>
      </c>
      <c r="C3059" s="3">
        <f t="shared" si="285"/>
        <v>3</v>
      </c>
      <c r="D3059" s="3">
        <f t="shared" si="286"/>
        <v>12</v>
      </c>
      <c r="E3059" s="3">
        <f t="shared" si="287"/>
        <v>3</v>
      </c>
      <c r="F3059" s="3" t="str">
        <f t="shared" si="288"/>
        <v>20153123</v>
      </c>
      <c r="G3059">
        <f t="shared" si="289"/>
        <v>8.4516129032258416</v>
      </c>
      <c r="H3059">
        <v>0.19</v>
      </c>
      <c r="I3059">
        <v>0.54</v>
      </c>
      <c r="J3059">
        <v>1015</v>
      </c>
      <c r="K3059">
        <v>5</v>
      </c>
    </row>
    <row r="3060" spans="1:11" x14ac:dyDescent="0.25">
      <c r="A3060" s="1">
        <v>42066.525000000001</v>
      </c>
      <c r="B3060" s="3">
        <f t="shared" si="284"/>
        <v>2015</v>
      </c>
      <c r="C3060" s="3">
        <f t="shared" si="285"/>
        <v>3</v>
      </c>
      <c r="D3060" s="3">
        <f t="shared" si="286"/>
        <v>12</v>
      </c>
      <c r="E3060" s="3">
        <f t="shared" si="287"/>
        <v>3</v>
      </c>
      <c r="F3060" s="3" t="str">
        <f t="shared" si="288"/>
        <v>20153123</v>
      </c>
      <c r="G3060">
        <f t="shared" si="289"/>
        <v>8.4623655913978855</v>
      </c>
      <c r="H3060">
        <v>0.19</v>
      </c>
      <c r="I3060">
        <v>0.54</v>
      </c>
      <c r="J3060">
        <v>1015</v>
      </c>
      <c r="K3060">
        <v>5</v>
      </c>
    </row>
    <row r="3061" spans="1:11" x14ac:dyDescent="0.25">
      <c r="A3061" s="1">
        <v>42066.525694444441</v>
      </c>
      <c r="B3061" s="3">
        <f t="shared" si="284"/>
        <v>2015</v>
      </c>
      <c r="C3061" s="3">
        <f t="shared" si="285"/>
        <v>3</v>
      </c>
      <c r="D3061" s="3">
        <f t="shared" si="286"/>
        <v>12</v>
      </c>
      <c r="E3061" s="3">
        <f t="shared" si="287"/>
        <v>3</v>
      </c>
      <c r="F3061" s="3" t="str">
        <f t="shared" si="288"/>
        <v>20153123</v>
      </c>
      <c r="G3061">
        <f t="shared" si="289"/>
        <v>8.4731182795699294</v>
      </c>
      <c r="H3061">
        <v>0.19</v>
      </c>
      <c r="I3061">
        <v>0.54</v>
      </c>
      <c r="J3061">
        <v>1015</v>
      </c>
      <c r="K3061">
        <v>5</v>
      </c>
    </row>
    <row r="3062" spans="1:11" x14ac:dyDescent="0.25">
      <c r="A3062" s="1">
        <v>42066.526388888888</v>
      </c>
      <c r="B3062" s="3">
        <f t="shared" si="284"/>
        <v>2015</v>
      </c>
      <c r="C3062" s="3">
        <f t="shared" si="285"/>
        <v>3</v>
      </c>
      <c r="D3062" s="3">
        <f t="shared" si="286"/>
        <v>12</v>
      </c>
      <c r="E3062" s="3">
        <f t="shared" si="287"/>
        <v>3</v>
      </c>
      <c r="F3062" s="3" t="str">
        <f t="shared" si="288"/>
        <v>20153123</v>
      </c>
      <c r="G3062">
        <f t="shared" si="289"/>
        <v>8.4838709677419732</v>
      </c>
      <c r="H3062">
        <v>0.19</v>
      </c>
      <c r="I3062">
        <v>0.54</v>
      </c>
      <c r="J3062">
        <v>1015</v>
      </c>
      <c r="K3062">
        <v>5</v>
      </c>
    </row>
    <row r="3063" spans="1:11" x14ac:dyDescent="0.25">
      <c r="A3063" s="1">
        <v>42066.527083333334</v>
      </c>
      <c r="B3063" s="3">
        <f t="shared" si="284"/>
        <v>2015</v>
      </c>
      <c r="C3063" s="3">
        <f t="shared" si="285"/>
        <v>3</v>
      </c>
      <c r="D3063" s="3">
        <f t="shared" si="286"/>
        <v>12</v>
      </c>
      <c r="E3063" s="3">
        <f t="shared" si="287"/>
        <v>3</v>
      </c>
      <c r="F3063" s="3" t="str">
        <f t="shared" si="288"/>
        <v>20153123</v>
      </c>
      <c r="G3063">
        <f t="shared" si="289"/>
        <v>8.4946236559140171</v>
      </c>
      <c r="H3063">
        <v>0.19</v>
      </c>
      <c r="I3063">
        <v>0.54</v>
      </c>
      <c r="J3063">
        <v>1015</v>
      </c>
      <c r="K3063">
        <v>5</v>
      </c>
    </row>
    <row r="3064" spans="1:11" x14ac:dyDescent="0.25">
      <c r="A3064" s="1">
        <v>42066.527777777781</v>
      </c>
      <c r="B3064" s="3">
        <f t="shared" si="284"/>
        <v>2015</v>
      </c>
      <c r="C3064" s="3">
        <f t="shared" si="285"/>
        <v>3</v>
      </c>
      <c r="D3064" s="3">
        <f t="shared" si="286"/>
        <v>12</v>
      </c>
      <c r="E3064" s="3">
        <f t="shared" si="287"/>
        <v>3</v>
      </c>
      <c r="F3064" s="3" t="str">
        <f t="shared" si="288"/>
        <v>20153123</v>
      </c>
      <c r="G3064">
        <f t="shared" si="289"/>
        <v>8.505376344086061</v>
      </c>
      <c r="H3064">
        <v>0.19</v>
      </c>
      <c r="I3064">
        <v>0.54</v>
      </c>
      <c r="J3064">
        <v>1015</v>
      </c>
      <c r="K3064">
        <v>5</v>
      </c>
    </row>
    <row r="3065" spans="1:11" x14ac:dyDescent="0.25">
      <c r="A3065" s="1">
        <v>42066.529861111114</v>
      </c>
      <c r="B3065" s="3">
        <f t="shared" si="284"/>
        <v>2015</v>
      </c>
      <c r="C3065" s="3">
        <f t="shared" si="285"/>
        <v>3</v>
      </c>
      <c r="D3065" s="3">
        <f t="shared" si="286"/>
        <v>12</v>
      </c>
      <c r="E3065" s="3">
        <f t="shared" si="287"/>
        <v>3</v>
      </c>
      <c r="F3065" s="3" t="str">
        <f t="shared" si="288"/>
        <v>20153123</v>
      </c>
      <c r="G3065">
        <f t="shared" si="289"/>
        <v>8.5161290322581049</v>
      </c>
      <c r="H3065">
        <v>0.19</v>
      </c>
      <c r="I3065">
        <v>0.54</v>
      </c>
      <c r="J3065">
        <v>1015</v>
      </c>
      <c r="K3065">
        <v>5</v>
      </c>
    </row>
    <row r="3066" spans="1:11" x14ac:dyDescent="0.25">
      <c r="A3066" s="1">
        <v>42066.530555555553</v>
      </c>
      <c r="B3066" s="3">
        <f t="shared" si="284"/>
        <v>2015</v>
      </c>
      <c r="C3066" s="3">
        <f t="shared" si="285"/>
        <v>3</v>
      </c>
      <c r="D3066" s="3">
        <f t="shared" si="286"/>
        <v>12</v>
      </c>
      <c r="E3066" s="3">
        <f t="shared" si="287"/>
        <v>3</v>
      </c>
      <c r="F3066" s="3" t="str">
        <f t="shared" si="288"/>
        <v>20153123</v>
      </c>
      <c r="G3066">
        <f t="shared" si="289"/>
        <v>8.5268817204301488</v>
      </c>
      <c r="H3066">
        <v>0.19</v>
      </c>
      <c r="I3066">
        <v>0.54</v>
      </c>
      <c r="J3066">
        <v>1015</v>
      </c>
      <c r="K3066">
        <v>5</v>
      </c>
    </row>
    <row r="3067" spans="1:11" x14ac:dyDescent="0.25">
      <c r="A3067" s="1">
        <v>42066.53125</v>
      </c>
      <c r="B3067" s="3">
        <f t="shared" si="284"/>
        <v>2015</v>
      </c>
      <c r="C3067" s="3">
        <f t="shared" si="285"/>
        <v>3</v>
      </c>
      <c r="D3067" s="3">
        <f t="shared" si="286"/>
        <v>12</v>
      </c>
      <c r="E3067" s="3">
        <f t="shared" si="287"/>
        <v>3</v>
      </c>
      <c r="F3067" s="3" t="str">
        <f t="shared" si="288"/>
        <v>20153123</v>
      </c>
      <c r="G3067">
        <f t="shared" si="289"/>
        <v>8.5376344086021927</v>
      </c>
      <c r="H3067">
        <v>0.19</v>
      </c>
      <c r="I3067">
        <v>0.54</v>
      </c>
      <c r="J3067">
        <v>1015</v>
      </c>
      <c r="K3067">
        <v>5</v>
      </c>
    </row>
    <row r="3068" spans="1:11" x14ac:dyDescent="0.25">
      <c r="A3068" s="1">
        <v>42066.531944444447</v>
      </c>
      <c r="B3068" s="3">
        <f t="shared" si="284"/>
        <v>2015</v>
      </c>
      <c r="C3068" s="3">
        <f t="shared" si="285"/>
        <v>3</v>
      </c>
      <c r="D3068" s="3">
        <f t="shared" si="286"/>
        <v>12</v>
      </c>
      <c r="E3068" s="3">
        <f t="shared" si="287"/>
        <v>3</v>
      </c>
      <c r="F3068" s="3" t="str">
        <f t="shared" si="288"/>
        <v>20153123</v>
      </c>
      <c r="G3068">
        <f t="shared" si="289"/>
        <v>8.5483870967742366</v>
      </c>
      <c r="H3068">
        <v>0.19</v>
      </c>
      <c r="I3068">
        <v>0.54</v>
      </c>
      <c r="J3068">
        <v>1015</v>
      </c>
      <c r="K3068">
        <v>5</v>
      </c>
    </row>
    <row r="3069" spans="1:11" x14ac:dyDescent="0.25">
      <c r="A3069" s="1">
        <v>42066.532638888886</v>
      </c>
      <c r="B3069" s="3">
        <f t="shared" si="284"/>
        <v>2015</v>
      </c>
      <c r="C3069" s="3">
        <f t="shared" si="285"/>
        <v>3</v>
      </c>
      <c r="D3069" s="3">
        <f t="shared" si="286"/>
        <v>12</v>
      </c>
      <c r="E3069" s="3">
        <f t="shared" si="287"/>
        <v>3</v>
      </c>
      <c r="F3069" s="3" t="str">
        <f t="shared" si="288"/>
        <v>20153123</v>
      </c>
      <c r="G3069">
        <f t="shared" si="289"/>
        <v>8.5591397849462805</v>
      </c>
      <c r="H3069">
        <v>0.19</v>
      </c>
      <c r="I3069">
        <v>0.54</v>
      </c>
      <c r="J3069">
        <v>1015</v>
      </c>
      <c r="K3069">
        <v>5</v>
      </c>
    </row>
    <row r="3070" spans="1:11" x14ac:dyDescent="0.25">
      <c r="A3070" s="1">
        <v>42066.533333333333</v>
      </c>
      <c r="B3070" s="3">
        <f t="shared" si="284"/>
        <v>2015</v>
      </c>
      <c r="C3070" s="3">
        <f t="shared" si="285"/>
        <v>3</v>
      </c>
      <c r="D3070" s="3">
        <f t="shared" si="286"/>
        <v>12</v>
      </c>
      <c r="E3070" s="3">
        <f t="shared" si="287"/>
        <v>3</v>
      </c>
      <c r="F3070" s="3" t="str">
        <f t="shared" si="288"/>
        <v>20153123</v>
      </c>
      <c r="G3070">
        <f t="shared" si="289"/>
        <v>8.5698924731183244</v>
      </c>
      <c r="H3070">
        <v>0.19</v>
      </c>
      <c r="I3070">
        <v>0.54</v>
      </c>
      <c r="J3070">
        <v>1015</v>
      </c>
      <c r="K3070">
        <v>5</v>
      </c>
    </row>
    <row r="3071" spans="1:11" x14ac:dyDescent="0.25">
      <c r="A3071" s="1">
        <v>42066.53402777778</v>
      </c>
      <c r="B3071" s="3">
        <f t="shared" si="284"/>
        <v>2015</v>
      </c>
      <c r="C3071" s="3">
        <f t="shared" si="285"/>
        <v>3</v>
      </c>
      <c r="D3071" s="3">
        <f t="shared" si="286"/>
        <v>12</v>
      </c>
      <c r="E3071" s="3">
        <f t="shared" si="287"/>
        <v>3</v>
      </c>
      <c r="F3071" s="3" t="str">
        <f t="shared" si="288"/>
        <v>20153123</v>
      </c>
      <c r="G3071">
        <f t="shared" si="289"/>
        <v>8.5806451612903683</v>
      </c>
      <c r="H3071">
        <v>0.19</v>
      </c>
      <c r="I3071">
        <v>0.54</v>
      </c>
      <c r="J3071">
        <v>1015</v>
      </c>
      <c r="K3071">
        <v>5</v>
      </c>
    </row>
    <row r="3072" spans="1:11" x14ac:dyDescent="0.25">
      <c r="A3072" s="1">
        <v>42066.534722222219</v>
      </c>
      <c r="B3072" s="3">
        <f t="shared" si="284"/>
        <v>2015</v>
      </c>
      <c r="C3072" s="3">
        <f t="shared" si="285"/>
        <v>3</v>
      </c>
      <c r="D3072" s="3">
        <f t="shared" si="286"/>
        <v>12</v>
      </c>
      <c r="E3072" s="3">
        <f t="shared" si="287"/>
        <v>3</v>
      </c>
      <c r="F3072" s="3" t="str">
        <f t="shared" si="288"/>
        <v>20153123</v>
      </c>
      <c r="G3072">
        <f t="shared" si="289"/>
        <v>8.5913978494624121</v>
      </c>
      <c r="H3072">
        <v>0.19</v>
      </c>
      <c r="I3072">
        <v>0.54</v>
      </c>
      <c r="J3072">
        <v>1015</v>
      </c>
      <c r="K3072">
        <v>5</v>
      </c>
    </row>
    <row r="3073" spans="1:11" x14ac:dyDescent="0.25">
      <c r="A3073" s="1">
        <v>42066.535416666666</v>
      </c>
      <c r="B3073" s="3">
        <f t="shared" si="284"/>
        <v>2015</v>
      </c>
      <c r="C3073" s="3">
        <f t="shared" si="285"/>
        <v>3</v>
      </c>
      <c r="D3073" s="3">
        <f t="shared" si="286"/>
        <v>12</v>
      </c>
      <c r="E3073" s="3">
        <f t="shared" si="287"/>
        <v>3</v>
      </c>
      <c r="F3073" s="3" t="str">
        <f t="shared" si="288"/>
        <v>20153123</v>
      </c>
      <c r="G3073">
        <f t="shared" si="289"/>
        <v>8.602150537634456</v>
      </c>
      <c r="H3073">
        <v>0.19</v>
      </c>
      <c r="I3073">
        <v>0.54</v>
      </c>
      <c r="J3073">
        <v>1015</v>
      </c>
      <c r="K3073">
        <v>5</v>
      </c>
    </row>
    <row r="3074" spans="1:11" x14ac:dyDescent="0.25">
      <c r="A3074" s="1">
        <v>42066.536111111112</v>
      </c>
      <c r="B3074" s="3">
        <f t="shared" si="284"/>
        <v>2015</v>
      </c>
      <c r="C3074" s="3">
        <f t="shared" si="285"/>
        <v>3</v>
      </c>
      <c r="D3074" s="3">
        <f t="shared" si="286"/>
        <v>12</v>
      </c>
      <c r="E3074" s="3">
        <f t="shared" si="287"/>
        <v>3</v>
      </c>
      <c r="F3074" s="3" t="str">
        <f t="shared" si="288"/>
        <v>20153123</v>
      </c>
      <c r="G3074">
        <f t="shared" si="289"/>
        <v>8.6129032258064999</v>
      </c>
      <c r="H3074">
        <v>0.19</v>
      </c>
      <c r="I3074">
        <v>0.54</v>
      </c>
      <c r="J3074">
        <v>1015</v>
      </c>
      <c r="K3074">
        <v>5</v>
      </c>
    </row>
    <row r="3075" spans="1:11" x14ac:dyDescent="0.25">
      <c r="A3075" s="1">
        <v>42066.536805555559</v>
      </c>
      <c r="B3075" s="3">
        <f t="shared" ref="B3075:B3138" si="290">YEAR(A3075)</f>
        <v>2015</v>
      </c>
      <c r="C3075" s="3">
        <f t="shared" ref="C3075:C3138" si="291">MONTH(A3075)</f>
        <v>3</v>
      </c>
      <c r="D3075" s="3">
        <f t="shared" ref="D3075:D3138" si="292">HOUR(A3075)</f>
        <v>12</v>
      </c>
      <c r="E3075" s="3">
        <f t="shared" ref="E3075:E3138" si="293">DAY(A3075)</f>
        <v>3</v>
      </c>
      <c r="F3075" s="3" t="str">
        <f t="shared" ref="F3075:F3138" si="294">B3075&amp;C3075&amp;D3075&amp;E3075</f>
        <v>20153123</v>
      </c>
      <c r="G3075">
        <f t="shared" si="289"/>
        <v>8.6236559139785438</v>
      </c>
      <c r="H3075">
        <v>0.19</v>
      </c>
      <c r="I3075">
        <v>0.54</v>
      </c>
      <c r="J3075">
        <v>1015</v>
      </c>
      <c r="K3075">
        <v>5</v>
      </c>
    </row>
    <row r="3076" spans="1:11" x14ac:dyDescent="0.25">
      <c r="A3076" s="1">
        <v>42066.537499999999</v>
      </c>
      <c r="B3076" s="3">
        <f t="shared" si="290"/>
        <v>2015</v>
      </c>
      <c r="C3076" s="3">
        <f t="shared" si="291"/>
        <v>3</v>
      </c>
      <c r="D3076" s="3">
        <f t="shared" si="292"/>
        <v>12</v>
      </c>
      <c r="E3076" s="3">
        <f t="shared" si="293"/>
        <v>3</v>
      </c>
      <c r="F3076" s="3" t="str">
        <f t="shared" si="294"/>
        <v>20153123</v>
      </c>
      <c r="G3076">
        <f t="shared" si="289"/>
        <v>8.6344086021505877</v>
      </c>
      <c r="H3076">
        <v>0.19</v>
      </c>
      <c r="I3076">
        <v>0.54</v>
      </c>
      <c r="J3076">
        <v>1015</v>
      </c>
      <c r="K3076">
        <v>5</v>
      </c>
    </row>
    <row r="3077" spans="1:11" x14ac:dyDescent="0.25">
      <c r="A3077" s="1">
        <v>42066.538194444445</v>
      </c>
      <c r="B3077" s="3">
        <f t="shared" si="290"/>
        <v>2015</v>
      </c>
      <c r="C3077" s="3">
        <f t="shared" si="291"/>
        <v>3</v>
      </c>
      <c r="D3077" s="3">
        <f t="shared" si="292"/>
        <v>12</v>
      </c>
      <c r="E3077" s="3">
        <f t="shared" si="293"/>
        <v>3</v>
      </c>
      <c r="F3077" s="3" t="str">
        <f t="shared" si="294"/>
        <v>20153123</v>
      </c>
      <c r="G3077">
        <f t="shared" si="289"/>
        <v>8.6451612903226316</v>
      </c>
      <c r="H3077">
        <v>0.19</v>
      </c>
      <c r="I3077">
        <v>0.54</v>
      </c>
      <c r="J3077">
        <v>1015</v>
      </c>
      <c r="K3077">
        <v>5</v>
      </c>
    </row>
    <row r="3078" spans="1:11" x14ac:dyDescent="0.25">
      <c r="A3078" s="1">
        <v>42066.538888888892</v>
      </c>
      <c r="B3078" s="3">
        <f t="shared" si="290"/>
        <v>2015</v>
      </c>
      <c r="C3078" s="3">
        <f t="shared" si="291"/>
        <v>3</v>
      </c>
      <c r="D3078" s="3">
        <f t="shared" si="292"/>
        <v>12</v>
      </c>
      <c r="E3078" s="3">
        <f t="shared" si="293"/>
        <v>3</v>
      </c>
      <c r="F3078" s="3" t="str">
        <f t="shared" si="294"/>
        <v>20153123</v>
      </c>
      <c r="G3078">
        <f t="shared" si="289"/>
        <v>8.6559139784946755</v>
      </c>
      <c r="H3078">
        <v>0.19</v>
      </c>
      <c r="I3078">
        <v>0.54</v>
      </c>
      <c r="J3078">
        <v>1015</v>
      </c>
      <c r="K3078">
        <v>5</v>
      </c>
    </row>
    <row r="3079" spans="1:11" x14ac:dyDescent="0.25">
      <c r="A3079" s="1">
        <v>42066.539583333331</v>
      </c>
      <c r="B3079" s="3">
        <f t="shared" si="290"/>
        <v>2015</v>
      </c>
      <c r="C3079" s="3">
        <f t="shared" si="291"/>
        <v>3</v>
      </c>
      <c r="D3079" s="3">
        <f t="shared" si="292"/>
        <v>12</v>
      </c>
      <c r="E3079" s="3">
        <f t="shared" si="293"/>
        <v>3</v>
      </c>
      <c r="F3079" s="3" t="str">
        <f t="shared" si="294"/>
        <v>20153123</v>
      </c>
      <c r="G3079">
        <f t="shared" si="289"/>
        <v>8.6666666666667194</v>
      </c>
      <c r="H3079">
        <v>0.19</v>
      </c>
      <c r="I3079">
        <v>0.54</v>
      </c>
      <c r="J3079">
        <v>1015</v>
      </c>
      <c r="K3079">
        <v>5</v>
      </c>
    </row>
    <row r="3080" spans="1:11" x14ac:dyDescent="0.25">
      <c r="A3080" s="1">
        <v>42066.540277777778</v>
      </c>
      <c r="B3080" s="3">
        <f t="shared" si="290"/>
        <v>2015</v>
      </c>
      <c r="C3080" s="3">
        <f t="shared" si="291"/>
        <v>3</v>
      </c>
      <c r="D3080" s="3">
        <f t="shared" si="292"/>
        <v>12</v>
      </c>
      <c r="E3080" s="3">
        <f t="shared" si="293"/>
        <v>3</v>
      </c>
      <c r="F3080" s="3" t="str">
        <f t="shared" si="294"/>
        <v>20153123</v>
      </c>
      <c r="G3080">
        <f t="shared" si="289"/>
        <v>8.6774193548387633</v>
      </c>
      <c r="H3080">
        <v>0.19</v>
      </c>
      <c r="I3080">
        <v>0.54</v>
      </c>
      <c r="J3080">
        <v>1015</v>
      </c>
      <c r="K3080">
        <v>5</v>
      </c>
    </row>
    <row r="3081" spans="1:11" x14ac:dyDescent="0.25">
      <c r="A3081" s="1">
        <v>42066.540972222225</v>
      </c>
      <c r="B3081" s="3">
        <f t="shared" si="290"/>
        <v>2015</v>
      </c>
      <c r="C3081" s="3">
        <f t="shared" si="291"/>
        <v>3</v>
      </c>
      <c r="D3081" s="3">
        <f t="shared" si="292"/>
        <v>12</v>
      </c>
      <c r="E3081" s="3">
        <f t="shared" si="293"/>
        <v>3</v>
      </c>
      <c r="F3081" s="3" t="str">
        <f t="shared" si="294"/>
        <v>20153123</v>
      </c>
      <c r="G3081">
        <f t="shared" si="289"/>
        <v>8.6881720430108071</v>
      </c>
      <c r="H3081">
        <v>0.19</v>
      </c>
      <c r="I3081">
        <v>0.54</v>
      </c>
      <c r="J3081">
        <v>1015</v>
      </c>
      <c r="K3081">
        <v>5</v>
      </c>
    </row>
    <row r="3082" spans="1:11" x14ac:dyDescent="0.25">
      <c r="A3082" s="1">
        <v>42066.541666666664</v>
      </c>
      <c r="B3082" s="3">
        <f t="shared" si="290"/>
        <v>2015</v>
      </c>
      <c r="C3082" s="3">
        <f t="shared" si="291"/>
        <v>3</v>
      </c>
      <c r="D3082" s="3">
        <f t="shared" si="292"/>
        <v>13</v>
      </c>
      <c r="E3082" s="3">
        <f t="shared" si="293"/>
        <v>3</v>
      </c>
      <c r="F3082" s="3" t="str">
        <f t="shared" si="294"/>
        <v>20153133</v>
      </c>
      <c r="G3082">
        <f t="shared" si="289"/>
        <v>8.698924731182851</v>
      </c>
      <c r="H3082">
        <v>0.19</v>
      </c>
      <c r="I3082">
        <v>0.54</v>
      </c>
      <c r="J3082">
        <v>1015</v>
      </c>
      <c r="K3082">
        <v>5</v>
      </c>
    </row>
    <row r="3083" spans="1:11" x14ac:dyDescent="0.25">
      <c r="A3083" s="1">
        <v>42066.542361111111</v>
      </c>
      <c r="B3083" s="3">
        <f t="shared" si="290"/>
        <v>2015</v>
      </c>
      <c r="C3083" s="3">
        <f t="shared" si="291"/>
        <v>3</v>
      </c>
      <c r="D3083" s="3">
        <f t="shared" si="292"/>
        <v>13</v>
      </c>
      <c r="E3083" s="3">
        <f t="shared" si="293"/>
        <v>3</v>
      </c>
      <c r="F3083" s="3" t="str">
        <f t="shared" si="294"/>
        <v>20153133</v>
      </c>
      <c r="G3083">
        <f t="shared" si="289"/>
        <v>8.7096774193548949</v>
      </c>
      <c r="H3083">
        <v>0.19</v>
      </c>
      <c r="I3083">
        <v>0.54</v>
      </c>
      <c r="J3083">
        <v>1015</v>
      </c>
      <c r="K3083">
        <v>5</v>
      </c>
    </row>
    <row r="3084" spans="1:11" x14ac:dyDescent="0.25">
      <c r="A3084" s="1">
        <v>42066.543055555558</v>
      </c>
      <c r="B3084" s="3">
        <f t="shared" si="290"/>
        <v>2015</v>
      </c>
      <c r="C3084" s="3">
        <f t="shared" si="291"/>
        <v>3</v>
      </c>
      <c r="D3084" s="3">
        <f t="shared" si="292"/>
        <v>13</v>
      </c>
      <c r="E3084" s="3">
        <f t="shared" si="293"/>
        <v>3</v>
      </c>
      <c r="F3084" s="3" t="str">
        <f t="shared" si="294"/>
        <v>20153133</v>
      </c>
      <c r="G3084">
        <f t="shared" si="289"/>
        <v>8.7204301075269388</v>
      </c>
      <c r="H3084">
        <v>0.19</v>
      </c>
      <c r="I3084">
        <v>0.54</v>
      </c>
      <c r="J3084">
        <v>1015</v>
      </c>
      <c r="K3084">
        <v>5</v>
      </c>
    </row>
    <row r="3085" spans="1:11" x14ac:dyDescent="0.25">
      <c r="A3085" s="1">
        <v>42066.543749999997</v>
      </c>
      <c r="B3085" s="3">
        <f t="shared" si="290"/>
        <v>2015</v>
      </c>
      <c r="C3085" s="3">
        <f t="shared" si="291"/>
        <v>3</v>
      </c>
      <c r="D3085" s="3">
        <f t="shared" si="292"/>
        <v>13</v>
      </c>
      <c r="E3085" s="3">
        <f t="shared" si="293"/>
        <v>3</v>
      </c>
      <c r="F3085" s="3" t="str">
        <f t="shared" si="294"/>
        <v>20153133</v>
      </c>
      <c r="G3085">
        <f t="shared" si="289"/>
        <v>8.7311827956989827</v>
      </c>
      <c r="H3085">
        <v>0.19</v>
      </c>
      <c r="I3085">
        <v>0.54</v>
      </c>
      <c r="J3085">
        <v>1015</v>
      </c>
      <c r="K3085">
        <v>5</v>
      </c>
    </row>
    <row r="3086" spans="1:11" x14ac:dyDescent="0.25">
      <c r="A3086" s="1">
        <v>42066.544444444444</v>
      </c>
      <c r="B3086" s="3">
        <f t="shared" si="290"/>
        <v>2015</v>
      </c>
      <c r="C3086" s="3">
        <f t="shared" si="291"/>
        <v>3</v>
      </c>
      <c r="D3086" s="3">
        <f t="shared" si="292"/>
        <v>13</v>
      </c>
      <c r="E3086" s="3">
        <f t="shared" si="293"/>
        <v>3</v>
      </c>
      <c r="F3086" s="3" t="str">
        <f t="shared" si="294"/>
        <v>20153133</v>
      </c>
      <c r="G3086">
        <f t="shared" si="289"/>
        <v>8.7419354838710266</v>
      </c>
      <c r="H3086">
        <v>0.19</v>
      </c>
      <c r="I3086">
        <v>0.54</v>
      </c>
      <c r="J3086">
        <v>1015</v>
      </c>
      <c r="K3086">
        <v>5</v>
      </c>
    </row>
    <row r="3087" spans="1:11" x14ac:dyDescent="0.25">
      <c r="A3087" s="1">
        <v>42066.545138888891</v>
      </c>
      <c r="B3087" s="3">
        <f t="shared" si="290"/>
        <v>2015</v>
      </c>
      <c r="C3087" s="3">
        <f t="shared" si="291"/>
        <v>3</v>
      </c>
      <c r="D3087" s="3">
        <f t="shared" si="292"/>
        <v>13</v>
      </c>
      <c r="E3087" s="3">
        <f t="shared" si="293"/>
        <v>3</v>
      </c>
      <c r="F3087" s="3" t="str">
        <f t="shared" si="294"/>
        <v>20153133</v>
      </c>
      <c r="G3087">
        <f t="shared" si="289"/>
        <v>8.7526881720430705</v>
      </c>
      <c r="H3087">
        <v>0.19</v>
      </c>
      <c r="I3087">
        <v>0.54</v>
      </c>
      <c r="J3087">
        <v>1015</v>
      </c>
      <c r="K3087">
        <v>5</v>
      </c>
    </row>
    <row r="3088" spans="1:11" x14ac:dyDescent="0.25">
      <c r="A3088" s="1">
        <v>42066.54583333333</v>
      </c>
      <c r="B3088" s="3">
        <f t="shared" si="290"/>
        <v>2015</v>
      </c>
      <c r="C3088" s="3">
        <f t="shared" si="291"/>
        <v>3</v>
      </c>
      <c r="D3088" s="3">
        <f t="shared" si="292"/>
        <v>13</v>
      </c>
      <c r="E3088" s="3">
        <f t="shared" si="293"/>
        <v>3</v>
      </c>
      <c r="F3088" s="3" t="str">
        <f t="shared" si="294"/>
        <v>20153133</v>
      </c>
      <c r="G3088">
        <f t="shared" si="289"/>
        <v>8.7634408602151144</v>
      </c>
      <c r="H3088">
        <v>0.19</v>
      </c>
      <c r="I3088">
        <v>0.54</v>
      </c>
      <c r="J3088">
        <v>1015</v>
      </c>
      <c r="K3088">
        <v>5</v>
      </c>
    </row>
    <row r="3089" spans="1:11" x14ac:dyDescent="0.25">
      <c r="A3089" s="1">
        <v>42066.546527777777</v>
      </c>
      <c r="B3089" s="3">
        <f t="shared" si="290"/>
        <v>2015</v>
      </c>
      <c r="C3089" s="3">
        <f t="shared" si="291"/>
        <v>3</v>
      </c>
      <c r="D3089" s="3">
        <f t="shared" si="292"/>
        <v>13</v>
      </c>
      <c r="E3089" s="3">
        <f t="shared" si="293"/>
        <v>3</v>
      </c>
      <c r="F3089" s="3" t="str">
        <f t="shared" si="294"/>
        <v>20153133</v>
      </c>
      <c r="G3089">
        <f t="shared" si="289"/>
        <v>8.7741935483871583</v>
      </c>
      <c r="H3089">
        <v>0.19</v>
      </c>
      <c r="I3089">
        <v>0.54</v>
      </c>
      <c r="J3089">
        <v>1015</v>
      </c>
      <c r="K3089">
        <v>5</v>
      </c>
    </row>
    <row r="3090" spans="1:11" x14ac:dyDescent="0.25">
      <c r="A3090" s="1">
        <v>42066.547222222223</v>
      </c>
      <c r="B3090" s="3">
        <f t="shared" si="290"/>
        <v>2015</v>
      </c>
      <c r="C3090" s="3">
        <f t="shared" si="291"/>
        <v>3</v>
      </c>
      <c r="D3090" s="3">
        <f t="shared" si="292"/>
        <v>13</v>
      </c>
      <c r="E3090" s="3">
        <f t="shared" si="293"/>
        <v>3</v>
      </c>
      <c r="F3090" s="3" t="str">
        <f t="shared" si="294"/>
        <v>20153133</v>
      </c>
      <c r="G3090">
        <f t="shared" si="289"/>
        <v>8.7849462365592021</v>
      </c>
      <c r="H3090">
        <v>0.19</v>
      </c>
      <c r="I3090">
        <v>0.54</v>
      </c>
      <c r="J3090">
        <v>1015</v>
      </c>
      <c r="K3090">
        <v>5</v>
      </c>
    </row>
    <row r="3091" spans="1:11" x14ac:dyDescent="0.25">
      <c r="A3091" s="1">
        <v>42066.54791666667</v>
      </c>
      <c r="B3091" s="3">
        <f t="shared" si="290"/>
        <v>2015</v>
      </c>
      <c r="C3091" s="3">
        <f t="shared" si="291"/>
        <v>3</v>
      </c>
      <c r="D3091" s="3">
        <f t="shared" si="292"/>
        <v>13</v>
      </c>
      <c r="E3091" s="3">
        <f t="shared" si="293"/>
        <v>3</v>
      </c>
      <c r="F3091" s="3" t="str">
        <f t="shared" si="294"/>
        <v>20153133</v>
      </c>
      <c r="G3091">
        <f t="shared" si="289"/>
        <v>8.795698924731246</v>
      </c>
      <c r="H3091">
        <v>0.19</v>
      </c>
      <c r="I3091">
        <v>0.54</v>
      </c>
      <c r="J3091">
        <v>1015</v>
      </c>
      <c r="K3091">
        <v>5</v>
      </c>
    </row>
    <row r="3092" spans="1:11" x14ac:dyDescent="0.25">
      <c r="A3092" s="1">
        <v>42066.548611111109</v>
      </c>
      <c r="B3092" s="3">
        <f t="shared" si="290"/>
        <v>2015</v>
      </c>
      <c r="C3092" s="3">
        <f t="shared" si="291"/>
        <v>3</v>
      </c>
      <c r="D3092" s="3">
        <f t="shared" si="292"/>
        <v>13</v>
      </c>
      <c r="E3092" s="3">
        <f t="shared" si="293"/>
        <v>3</v>
      </c>
      <c r="F3092" s="3" t="str">
        <f t="shared" si="294"/>
        <v>20153133</v>
      </c>
      <c r="G3092">
        <f t="shared" si="289"/>
        <v>8.8064516129032899</v>
      </c>
      <c r="H3092">
        <v>0.19</v>
      </c>
      <c r="I3092">
        <v>0.54</v>
      </c>
      <c r="J3092">
        <v>1015</v>
      </c>
      <c r="K3092">
        <v>5</v>
      </c>
    </row>
    <row r="3093" spans="1:11" x14ac:dyDescent="0.25">
      <c r="A3093" s="1">
        <v>42066.549305555556</v>
      </c>
      <c r="B3093" s="3">
        <f t="shared" si="290"/>
        <v>2015</v>
      </c>
      <c r="C3093" s="3">
        <f t="shared" si="291"/>
        <v>3</v>
      </c>
      <c r="D3093" s="3">
        <f t="shared" si="292"/>
        <v>13</v>
      </c>
      <c r="E3093" s="3">
        <f t="shared" si="293"/>
        <v>3</v>
      </c>
      <c r="F3093" s="3" t="str">
        <f t="shared" si="294"/>
        <v>20153133</v>
      </c>
      <c r="G3093">
        <f t="shared" si="289"/>
        <v>8.8172043010753338</v>
      </c>
      <c r="H3093">
        <v>0.19</v>
      </c>
      <c r="I3093">
        <v>0.54</v>
      </c>
      <c r="J3093">
        <v>1015</v>
      </c>
      <c r="K3093">
        <v>5</v>
      </c>
    </row>
    <row r="3094" spans="1:11" x14ac:dyDescent="0.25">
      <c r="A3094" s="1">
        <v>42066.55</v>
      </c>
      <c r="B3094" s="3">
        <f t="shared" si="290"/>
        <v>2015</v>
      </c>
      <c r="C3094" s="3">
        <f t="shared" si="291"/>
        <v>3</v>
      </c>
      <c r="D3094" s="3">
        <f t="shared" si="292"/>
        <v>13</v>
      </c>
      <c r="E3094" s="3">
        <f t="shared" si="293"/>
        <v>3</v>
      </c>
      <c r="F3094" s="3" t="str">
        <f t="shared" si="294"/>
        <v>20153133</v>
      </c>
      <c r="G3094">
        <f t="shared" si="289"/>
        <v>8.8279569892473777</v>
      </c>
      <c r="H3094">
        <v>0.19</v>
      </c>
      <c r="I3094">
        <v>0.54</v>
      </c>
      <c r="J3094">
        <v>1015</v>
      </c>
      <c r="K3094">
        <v>5</v>
      </c>
    </row>
    <row r="3095" spans="1:11" x14ac:dyDescent="0.25">
      <c r="A3095" s="1">
        <v>42066.550694444442</v>
      </c>
      <c r="B3095" s="3">
        <f t="shared" si="290"/>
        <v>2015</v>
      </c>
      <c r="C3095" s="3">
        <f t="shared" si="291"/>
        <v>3</v>
      </c>
      <c r="D3095" s="3">
        <f t="shared" si="292"/>
        <v>13</v>
      </c>
      <c r="E3095" s="3">
        <f t="shared" si="293"/>
        <v>3</v>
      </c>
      <c r="F3095" s="3" t="str">
        <f t="shared" si="294"/>
        <v>20153133</v>
      </c>
      <c r="G3095">
        <f t="shared" si="289"/>
        <v>8.8387096774194216</v>
      </c>
      <c r="H3095">
        <v>0.19</v>
      </c>
      <c r="I3095">
        <v>0.54</v>
      </c>
      <c r="J3095">
        <v>1015</v>
      </c>
      <c r="K3095">
        <v>5</v>
      </c>
    </row>
    <row r="3096" spans="1:11" x14ac:dyDescent="0.25">
      <c r="A3096" s="1">
        <v>42066.551388888889</v>
      </c>
      <c r="B3096" s="3">
        <f t="shared" si="290"/>
        <v>2015</v>
      </c>
      <c r="C3096" s="3">
        <f t="shared" si="291"/>
        <v>3</v>
      </c>
      <c r="D3096" s="3">
        <f t="shared" si="292"/>
        <v>13</v>
      </c>
      <c r="E3096" s="3">
        <f t="shared" si="293"/>
        <v>3</v>
      </c>
      <c r="F3096" s="3" t="str">
        <f t="shared" si="294"/>
        <v>20153133</v>
      </c>
      <c r="G3096">
        <f t="shared" si="289"/>
        <v>8.8494623655914655</v>
      </c>
      <c r="H3096">
        <v>0.19</v>
      </c>
      <c r="I3096">
        <v>0.54</v>
      </c>
      <c r="J3096">
        <v>1015</v>
      </c>
      <c r="K3096">
        <v>5</v>
      </c>
    </row>
    <row r="3097" spans="1:11" x14ac:dyDescent="0.25">
      <c r="A3097" s="1">
        <v>42066.552083333336</v>
      </c>
      <c r="B3097" s="3">
        <f t="shared" si="290"/>
        <v>2015</v>
      </c>
      <c r="C3097" s="3">
        <f t="shared" si="291"/>
        <v>3</v>
      </c>
      <c r="D3097" s="3">
        <f t="shared" si="292"/>
        <v>13</v>
      </c>
      <c r="E3097" s="3">
        <f t="shared" si="293"/>
        <v>3</v>
      </c>
      <c r="F3097" s="3" t="str">
        <f t="shared" si="294"/>
        <v>20153133</v>
      </c>
      <c r="G3097">
        <f t="shared" si="289"/>
        <v>8.8602150537635094</v>
      </c>
      <c r="H3097">
        <v>0.19</v>
      </c>
      <c r="I3097">
        <v>0.54</v>
      </c>
      <c r="J3097">
        <v>1015</v>
      </c>
      <c r="K3097">
        <v>5</v>
      </c>
    </row>
    <row r="3098" spans="1:11" x14ac:dyDescent="0.25">
      <c r="A3098" s="1">
        <v>42066.552777777775</v>
      </c>
      <c r="B3098" s="3">
        <f t="shared" si="290"/>
        <v>2015</v>
      </c>
      <c r="C3098" s="3">
        <f t="shared" si="291"/>
        <v>3</v>
      </c>
      <c r="D3098" s="3">
        <f t="shared" si="292"/>
        <v>13</v>
      </c>
      <c r="E3098" s="3">
        <f t="shared" si="293"/>
        <v>3</v>
      </c>
      <c r="F3098" s="3" t="str">
        <f t="shared" si="294"/>
        <v>20153133</v>
      </c>
      <c r="G3098">
        <f t="shared" si="289"/>
        <v>8.8709677419355533</v>
      </c>
      <c r="H3098">
        <v>0.19</v>
      </c>
      <c r="I3098">
        <v>0.54</v>
      </c>
      <c r="J3098">
        <v>1015</v>
      </c>
      <c r="K3098">
        <v>5</v>
      </c>
    </row>
    <row r="3099" spans="1:11" x14ac:dyDescent="0.25">
      <c r="A3099" s="1">
        <v>42066.553472222222</v>
      </c>
      <c r="B3099" s="3">
        <f t="shared" si="290"/>
        <v>2015</v>
      </c>
      <c r="C3099" s="3">
        <f t="shared" si="291"/>
        <v>3</v>
      </c>
      <c r="D3099" s="3">
        <f t="shared" si="292"/>
        <v>13</v>
      </c>
      <c r="E3099" s="3">
        <f t="shared" si="293"/>
        <v>3</v>
      </c>
      <c r="F3099" s="3" t="str">
        <f t="shared" si="294"/>
        <v>20153133</v>
      </c>
      <c r="G3099">
        <f t="shared" si="289"/>
        <v>8.8817204301075972</v>
      </c>
      <c r="H3099">
        <v>0.19</v>
      </c>
      <c r="I3099">
        <v>0.54</v>
      </c>
      <c r="J3099">
        <v>1015</v>
      </c>
      <c r="K3099">
        <v>5</v>
      </c>
    </row>
    <row r="3100" spans="1:11" x14ac:dyDescent="0.25">
      <c r="A3100" s="1">
        <v>42066.554166666669</v>
      </c>
      <c r="B3100" s="3">
        <f t="shared" si="290"/>
        <v>2015</v>
      </c>
      <c r="C3100" s="3">
        <f t="shared" si="291"/>
        <v>3</v>
      </c>
      <c r="D3100" s="3">
        <f t="shared" si="292"/>
        <v>13</v>
      </c>
      <c r="E3100" s="3">
        <f t="shared" si="293"/>
        <v>3</v>
      </c>
      <c r="F3100" s="3" t="str">
        <f t="shared" si="294"/>
        <v>20153133</v>
      </c>
      <c r="G3100">
        <f t="shared" si="289"/>
        <v>8.892473118279641</v>
      </c>
      <c r="H3100">
        <v>0.19</v>
      </c>
      <c r="I3100">
        <v>0.54</v>
      </c>
      <c r="J3100">
        <v>1015</v>
      </c>
      <c r="K3100">
        <v>5</v>
      </c>
    </row>
    <row r="3101" spans="1:11" x14ac:dyDescent="0.25">
      <c r="A3101" s="1">
        <v>42066.554861111108</v>
      </c>
      <c r="B3101" s="3">
        <f t="shared" si="290"/>
        <v>2015</v>
      </c>
      <c r="C3101" s="3">
        <f t="shared" si="291"/>
        <v>3</v>
      </c>
      <c r="D3101" s="3">
        <f t="shared" si="292"/>
        <v>13</v>
      </c>
      <c r="E3101" s="3">
        <f t="shared" si="293"/>
        <v>3</v>
      </c>
      <c r="F3101" s="3" t="str">
        <f t="shared" si="294"/>
        <v>20153133</v>
      </c>
      <c r="G3101">
        <f t="shared" si="289"/>
        <v>8.9032258064516849</v>
      </c>
      <c r="H3101">
        <v>0.19</v>
      </c>
      <c r="I3101">
        <v>0.54</v>
      </c>
      <c r="J3101">
        <v>1015</v>
      </c>
      <c r="K3101">
        <v>5</v>
      </c>
    </row>
    <row r="3102" spans="1:11" x14ac:dyDescent="0.25">
      <c r="A3102" s="1">
        <v>42066.555555555555</v>
      </c>
      <c r="B3102" s="3">
        <f t="shared" si="290"/>
        <v>2015</v>
      </c>
      <c r="C3102" s="3">
        <f t="shared" si="291"/>
        <v>3</v>
      </c>
      <c r="D3102" s="3">
        <f t="shared" si="292"/>
        <v>13</v>
      </c>
      <c r="E3102" s="3">
        <f t="shared" si="293"/>
        <v>3</v>
      </c>
      <c r="F3102" s="3" t="str">
        <f t="shared" si="294"/>
        <v>20153133</v>
      </c>
      <c r="G3102">
        <f t="shared" si="289"/>
        <v>8.9139784946237288</v>
      </c>
      <c r="H3102">
        <v>0.19</v>
      </c>
      <c r="I3102">
        <v>0.54</v>
      </c>
      <c r="J3102">
        <v>1015</v>
      </c>
      <c r="K3102">
        <v>5</v>
      </c>
    </row>
    <row r="3103" spans="1:11" x14ac:dyDescent="0.25">
      <c r="A3103" s="1">
        <v>42066.556250000001</v>
      </c>
      <c r="B3103" s="3">
        <f t="shared" si="290"/>
        <v>2015</v>
      </c>
      <c r="C3103" s="3">
        <f t="shared" si="291"/>
        <v>3</v>
      </c>
      <c r="D3103" s="3">
        <f t="shared" si="292"/>
        <v>13</v>
      </c>
      <c r="E3103" s="3">
        <f t="shared" si="293"/>
        <v>3</v>
      </c>
      <c r="F3103" s="3" t="str">
        <f t="shared" si="294"/>
        <v>20153133</v>
      </c>
      <c r="G3103">
        <f t="shared" si="289"/>
        <v>8.9247311827957727</v>
      </c>
      <c r="H3103">
        <v>0.19</v>
      </c>
      <c r="I3103">
        <v>0.54</v>
      </c>
      <c r="J3103">
        <v>1015</v>
      </c>
      <c r="K3103">
        <v>5</v>
      </c>
    </row>
    <row r="3104" spans="1:11" x14ac:dyDescent="0.25">
      <c r="A3104" s="1">
        <v>42066.556944444441</v>
      </c>
      <c r="B3104" s="3">
        <f t="shared" si="290"/>
        <v>2015</v>
      </c>
      <c r="C3104" s="3">
        <f t="shared" si="291"/>
        <v>3</v>
      </c>
      <c r="D3104" s="3">
        <f t="shared" si="292"/>
        <v>13</v>
      </c>
      <c r="E3104" s="3">
        <f t="shared" si="293"/>
        <v>3</v>
      </c>
      <c r="F3104" s="3" t="str">
        <f t="shared" si="294"/>
        <v>20153133</v>
      </c>
      <c r="G3104">
        <f t="shared" si="289"/>
        <v>8.9354838709678166</v>
      </c>
      <c r="H3104">
        <v>0.19</v>
      </c>
      <c r="I3104">
        <v>0.54</v>
      </c>
      <c r="J3104">
        <v>1015</v>
      </c>
      <c r="K3104">
        <v>5</v>
      </c>
    </row>
    <row r="3105" spans="1:11" x14ac:dyDescent="0.25">
      <c r="A3105" s="1">
        <v>42066.557638888888</v>
      </c>
      <c r="B3105" s="3">
        <f t="shared" si="290"/>
        <v>2015</v>
      </c>
      <c r="C3105" s="3">
        <f t="shared" si="291"/>
        <v>3</v>
      </c>
      <c r="D3105" s="3">
        <f t="shared" si="292"/>
        <v>13</v>
      </c>
      <c r="E3105" s="3">
        <f t="shared" si="293"/>
        <v>3</v>
      </c>
      <c r="F3105" s="3" t="str">
        <f t="shared" si="294"/>
        <v>20153133</v>
      </c>
      <c r="G3105">
        <f t="shared" si="289"/>
        <v>8.9462365591398605</v>
      </c>
      <c r="H3105">
        <v>0.19</v>
      </c>
      <c r="I3105">
        <v>0.54</v>
      </c>
      <c r="J3105">
        <v>1015</v>
      </c>
      <c r="K3105">
        <v>5</v>
      </c>
    </row>
    <row r="3106" spans="1:11" x14ac:dyDescent="0.25">
      <c r="A3106" s="1">
        <v>42066.558333333334</v>
      </c>
      <c r="B3106" s="3">
        <f t="shared" si="290"/>
        <v>2015</v>
      </c>
      <c r="C3106" s="3">
        <f t="shared" si="291"/>
        <v>3</v>
      </c>
      <c r="D3106" s="3">
        <f t="shared" si="292"/>
        <v>13</v>
      </c>
      <c r="E3106" s="3">
        <f t="shared" si="293"/>
        <v>3</v>
      </c>
      <c r="F3106" s="3" t="str">
        <f t="shared" si="294"/>
        <v>20153133</v>
      </c>
      <c r="G3106">
        <f t="shared" si="289"/>
        <v>8.9569892473119044</v>
      </c>
      <c r="H3106">
        <v>0.19</v>
      </c>
      <c r="I3106">
        <v>0.54</v>
      </c>
      <c r="J3106">
        <v>1015</v>
      </c>
      <c r="K3106">
        <v>5</v>
      </c>
    </row>
    <row r="3107" spans="1:11" x14ac:dyDescent="0.25">
      <c r="A3107" s="1">
        <v>42066.559027777781</v>
      </c>
      <c r="B3107" s="3">
        <f t="shared" si="290"/>
        <v>2015</v>
      </c>
      <c r="C3107" s="3">
        <f t="shared" si="291"/>
        <v>3</v>
      </c>
      <c r="D3107" s="3">
        <f t="shared" si="292"/>
        <v>13</v>
      </c>
      <c r="E3107" s="3">
        <f t="shared" si="293"/>
        <v>3</v>
      </c>
      <c r="F3107" s="3" t="str">
        <f t="shared" si="294"/>
        <v>20153133</v>
      </c>
      <c r="G3107">
        <f t="shared" si="289"/>
        <v>8.9677419354839483</v>
      </c>
      <c r="H3107">
        <v>0.19</v>
      </c>
      <c r="I3107">
        <v>0.54</v>
      </c>
      <c r="J3107">
        <v>1015</v>
      </c>
      <c r="K3107">
        <v>5</v>
      </c>
    </row>
    <row r="3108" spans="1:11" x14ac:dyDescent="0.25">
      <c r="A3108" s="1">
        <v>42066.55972222222</v>
      </c>
      <c r="B3108" s="3">
        <f t="shared" si="290"/>
        <v>2015</v>
      </c>
      <c r="C3108" s="3">
        <f t="shared" si="291"/>
        <v>3</v>
      </c>
      <c r="D3108" s="3">
        <f t="shared" si="292"/>
        <v>13</v>
      </c>
      <c r="E3108" s="3">
        <f t="shared" si="293"/>
        <v>3</v>
      </c>
      <c r="F3108" s="3" t="str">
        <f t="shared" si="294"/>
        <v>20153133</v>
      </c>
      <c r="G3108">
        <f t="shared" si="289"/>
        <v>8.9784946236559922</v>
      </c>
      <c r="H3108">
        <v>0.19</v>
      </c>
      <c r="I3108">
        <v>0.54</v>
      </c>
      <c r="J3108">
        <v>1015</v>
      </c>
      <c r="K3108">
        <v>5</v>
      </c>
    </row>
    <row r="3109" spans="1:11" x14ac:dyDescent="0.25">
      <c r="A3109" s="1">
        <v>42066.560416666667</v>
      </c>
      <c r="B3109" s="3">
        <f t="shared" si="290"/>
        <v>2015</v>
      </c>
      <c r="C3109" s="3">
        <f t="shared" si="291"/>
        <v>3</v>
      </c>
      <c r="D3109" s="3">
        <f t="shared" si="292"/>
        <v>13</v>
      </c>
      <c r="E3109" s="3">
        <f t="shared" si="293"/>
        <v>3</v>
      </c>
      <c r="F3109" s="3" t="str">
        <f t="shared" si="294"/>
        <v>20153133</v>
      </c>
      <c r="G3109">
        <f t="shared" si="289"/>
        <v>8.989247311828036</v>
      </c>
      <c r="H3109">
        <v>0.19</v>
      </c>
      <c r="I3109">
        <v>0.54</v>
      </c>
      <c r="J3109">
        <v>1015</v>
      </c>
      <c r="K3109">
        <v>5</v>
      </c>
    </row>
    <row r="3110" spans="1:11" x14ac:dyDescent="0.25">
      <c r="A3110" s="1">
        <v>42080.4</v>
      </c>
      <c r="B3110" s="3">
        <f t="shared" si="290"/>
        <v>2015</v>
      </c>
      <c r="C3110" s="3">
        <f t="shared" si="291"/>
        <v>3</v>
      </c>
      <c r="D3110" s="3">
        <f t="shared" si="292"/>
        <v>9</v>
      </c>
      <c r="E3110" s="3">
        <f t="shared" si="293"/>
        <v>17</v>
      </c>
      <c r="F3110" s="3" t="str">
        <f t="shared" si="294"/>
        <v>20153917</v>
      </c>
      <c r="G3110">
        <v>8</v>
      </c>
      <c r="H3110">
        <v>1.3</v>
      </c>
      <c r="I3110">
        <v>0.79</v>
      </c>
      <c r="J3110">
        <v>1025</v>
      </c>
      <c r="K3110">
        <v>0</v>
      </c>
    </row>
    <row r="3111" spans="1:11" x14ac:dyDescent="0.25">
      <c r="A3111" s="1">
        <v>42080.400694444441</v>
      </c>
      <c r="B3111" s="3">
        <f t="shared" si="290"/>
        <v>2015</v>
      </c>
      <c r="C3111" s="3">
        <f t="shared" si="291"/>
        <v>3</v>
      </c>
      <c r="D3111" s="3">
        <f t="shared" si="292"/>
        <v>9</v>
      </c>
      <c r="E3111" s="3">
        <f t="shared" si="293"/>
        <v>17</v>
      </c>
      <c r="F3111" s="3" t="str">
        <f t="shared" si="294"/>
        <v>20153917</v>
      </c>
      <c r="G3111">
        <f>G3110+3/192</f>
        <v>8.015625</v>
      </c>
      <c r="H3111">
        <v>1.3</v>
      </c>
      <c r="I3111">
        <v>0.79</v>
      </c>
      <c r="J3111">
        <v>1025</v>
      </c>
      <c r="K3111">
        <v>0</v>
      </c>
    </row>
    <row r="3112" spans="1:11" x14ac:dyDescent="0.25">
      <c r="A3112" s="1">
        <v>42080.401388888888</v>
      </c>
      <c r="B3112" s="3">
        <f t="shared" si="290"/>
        <v>2015</v>
      </c>
      <c r="C3112" s="3">
        <f t="shared" si="291"/>
        <v>3</v>
      </c>
      <c r="D3112" s="3">
        <f t="shared" si="292"/>
        <v>9</v>
      </c>
      <c r="E3112" s="3">
        <f t="shared" si="293"/>
        <v>17</v>
      </c>
      <c r="F3112" s="3" t="str">
        <f t="shared" si="294"/>
        <v>20153917</v>
      </c>
      <c r="G3112">
        <f t="shared" ref="G3112:G3175" si="295">G3111+3/192</f>
        <v>8.03125</v>
      </c>
      <c r="H3112">
        <v>1.3</v>
      </c>
      <c r="I3112">
        <v>0.79</v>
      </c>
      <c r="J3112">
        <v>1025</v>
      </c>
      <c r="K3112">
        <v>0</v>
      </c>
    </row>
    <row r="3113" spans="1:11" x14ac:dyDescent="0.25">
      <c r="A3113" s="1">
        <v>42080.402083333334</v>
      </c>
      <c r="B3113" s="3">
        <f t="shared" si="290"/>
        <v>2015</v>
      </c>
      <c r="C3113" s="3">
        <f t="shared" si="291"/>
        <v>3</v>
      </c>
      <c r="D3113" s="3">
        <f t="shared" si="292"/>
        <v>9</v>
      </c>
      <c r="E3113" s="3">
        <f t="shared" si="293"/>
        <v>17</v>
      </c>
      <c r="F3113" s="3" t="str">
        <f t="shared" si="294"/>
        <v>20153917</v>
      </c>
      <c r="G3113">
        <f t="shared" si="295"/>
        <v>8.046875</v>
      </c>
      <c r="H3113">
        <v>1.3</v>
      </c>
      <c r="I3113">
        <v>0.79</v>
      </c>
      <c r="J3113">
        <v>1025</v>
      </c>
      <c r="K3113">
        <v>0</v>
      </c>
    </row>
    <row r="3114" spans="1:11" x14ac:dyDescent="0.25">
      <c r="A3114" s="1">
        <v>42080.402777777781</v>
      </c>
      <c r="B3114" s="3">
        <f t="shared" si="290"/>
        <v>2015</v>
      </c>
      <c r="C3114" s="3">
        <f t="shared" si="291"/>
        <v>3</v>
      </c>
      <c r="D3114" s="3">
        <f t="shared" si="292"/>
        <v>9</v>
      </c>
      <c r="E3114" s="3">
        <f t="shared" si="293"/>
        <v>17</v>
      </c>
      <c r="F3114" s="3" t="str">
        <f t="shared" si="294"/>
        <v>20153917</v>
      </c>
      <c r="G3114">
        <f t="shared" si="295"/>
        <v>8.0625</v>
      </c>
      <c r="H3114">
        <v>1.3</v>
      </c>
      <c r="I3114">
        <v>0.79</v>
      </c>
      <c r="J3114">
        <v>1025</v>
      </c>
      <c r="K3114">
        <v>0</v>
      </c>
    </row>
    <row r="3115" spans="1:11" x14ac:dyDescent="0.25">
      <c r="A3115" s="1">
        <v>42080.40347222222</v>
      </c>
      <c r="B3115" s="3">
        <f t="shared" si="290"/>
        <v>2015</v>
      </c>
      <c r="C3115" s="3">
        <f t="shared" si="291"/>
        <v>3</v>
      </c>
      <c r="D3115" s="3">
        <f t="shared" si="292"/>
        <v>9</v>
      </c>
      <c r="E3115" s="3">
        <f t="shared" si="293"/>
        <v>17</v>
      </c>
      <c r="F3115" s="3" t="str">
        <f t="shared" si="294"/>
        <v>20153917</v>
      </c>
      <c r="G3115">
        <f t="shared" si="295"/>
        <v>8.078125</v>
      </c>
      <c r="H3115">
        <v>1.3</v>
      </c>
      <c r="I3115">
        <v>0.79</v>
      </c>
      <c r="J3115">
        <v>1025</v>
      </c>
      <c r="K3115">
        <v>0</v>
      </c>
    </row>
    <row r="3116" spans="1:11" x14ac:dyDescent="0.25">
      <c r="A3116" s="1">
        <v>42080.404166666667</v>
      </c>
      <c r="B3116" s="3">
        <f t="shared" si="290"/>
        <v>2015</v>
      </c>
      <c r="C3116" s="3">
        <f t="shared" si="291"/>
        <v>3</v>
      </c>
      <c r="D3116" s="3">
        <f t="shared" si="292"/>
        <v>9</v>
      </c>
      <c r="E3116" s="3">
        <f t="shared" si="293"/>
        <v>17</v>
      </c>
      <c r="F3116" s="3" t="str">
        <f t="shared" si="294"/>
        <v>20153917</v>
      </c>
      <c r="G3116">
        <f t="shared" si="295"/>
        <v>8.09375</v>
      </c>
      <c r="H3116">
        <v>1.3</v>
      </c>
      <c r="I3116">
        <v>0.79</v>
      </c>
      <c r="J3116">
        <v>1025</v>
      </c>
      <c r="K3116">
        <v>0</v>
      </c>
    </row>
    <row r="3117" spans="1:11" x14ac:dyDescent="0.25">
      <c r="A3117" s="1">
        <v>42080.404861111114</v>
      </c>
      <c r="B3117" s="3">
        <f t="shared" si="290"/>
        <v>2015</v>
      </c>
      <c r="C3117" s="3">
        <f t="shared" si="291"/>
        <v>3</v>
      </c>
      <c r="D3117" s="3">
        <f t="shared" si="292"/>
        <v>9</v>
      </c>
      <c r="E3117" s="3">
        <f t="shared" si="293"/>
        <v>17</v>
      </c>
      <c r="F3117" s="3" t="str">
        <f t="shared" si="294"/>
        <v>20153917</v>
      </c>
      <c r="G3117">
        <f t="shared" si="295"/>
        <v>8.109375</v>
      </c>
      <c r="H3117">
        <v>1.3</v>
      </c>
      <c r="I3117">
        <v>0.79</v>
      </c>
      <c r="J3117">
        <v>1025</v>
      </c>
      <c r="K3117">
        <v>0</v>
      </c>
    </row>
    <row r="3118" spans="1:11" x14ac:dyDescent="0.25">
      <c r="A3118" s="1">
        <v>42080.405555555553</v>
      </c>
      <c r="B3118" s="3">
        <f t="shared" si="290"/>
        <v>2015</v>
      </c>
      <c r="C3118" s="3">
        <f t="shared" si="291"/>
        <v>3</v>
      </c>
      <c r="D3118" s="3">
        <f t="shared" si="292"/>
        <v>9</v>
      </c>
      <c r="E3118" s="3">
        <f t="shared" si="293"/>
        <v>17</v>
      </c>
      <c r="F3118" s="3" t="str">
        <f t="shared" si="294"/>
        <v>20153917</v>
      </c>
      <c r="G3118">
        <f t="shared" si="295"/>
        <v>8.125</v>
      </c>
      <c r="H3118">
        <v>1.3</v>
      </c>
      <c r="I3118">
        <v>0.79</v>
      </c>
      <c r="J3118">
        <v>1025</v>
      </c>
      <c r="K3118">
        <v>0</v>
      </c>
    </row>
    <row r="3119" spans="1:11" x14ac:dyDescent="0.25">
      <c r="A3119" s="1">
        <v>42080.40625</v>
      </c>
      <c r="B3119" s="3">
        <f t="shared" si="290"/>
        <v>2015</v>
      </c>
      <c r="C3119" s="3">
        <f t="shared" si="291"/>
        <v>3</v>
      </c>
      <c r="D3119" s="3">
        <f t="shared" si="292"/>
        <v>9</v>
      </c>
      <c r="E3119" s="3">
        <f t="shared" si="293"/>
        <v>17</v>
      </c>
      <c r="F3119" s="3" t="str">
        <f t="shared" si="294"/>
        <v>20153917</v>
      </c>
      <c r="G3119">
        <f t="shared" si="295"/>
        <v>8.140625</v>
      </c>
      <c r="H3119">
        <v>1.3</v>
      </c>
      <c r="I3119">
        <v>0.79</v>
      </c>
      <c r="J3119">
        <v>1025</v>
      </c>
      <c r="K3119">
        <v>0</v>
      </c>
    </row>
    <row r="3120" spans="1:11" x14ac:dyDescent="0.25">
      <c r="A3120" s="1">
        <v>42080.406944444447</v>
      </c>
      <c r="B3120" s="3">
        <f t="shared" si="290"/>
        <v>2015</v>
      </c>
      <c r="C3120" s="3">
        <f t="shared" si="291"/>
        <v>3</v>
      </c>
      <c r="D3120" s="3">
        <f t="shared" si="292"/>
        <v>9</v>
      </c>
      <c r="E3120" s="3">
        <f t="shared" si="293"/>
        <v>17</v>
      </c>
      <c r="F3120" s="3" t="str">
        <f t="shared" si="294"/>
        <v>20153917</v>
      </c>
      <c r="G3120">
        <f t="shared" si="295"/>
        <v>8.15625</v>
      </c>
      <c r="H3120">
        <v>1.3</v>
      </c>
      <c r="I3120">
        <v>0.79</v>
      </c>
      <c r="J3120">
        <v>1025</v>
      </c>
      <c r="K3120">
        <v>0</v>
      </c>
    </row>
    <row r="3121" spans="1:11" x14ac:dyDescent="0.25">
      <c r="A3121" s="1">
        <v>42080.407638888886</v>
      </c>
      <c r="B3121" s="3">
        <f t="shared" si="290"/>
        <v>2015</v>
      </c>
      <c r="C3121" s="3">
        <f t="shared" si="291"/>
        <v>3</v>
      </c>
      <c r="D3121" s="3">
        <f t="shared" si="292"/>
        <v>9</v>
      </c>
      <c r="E3121" s="3">
        <f t="shared" si="293"/>
        <v>17</v>
      </c>
      <c r="F3121" s="3" t="str">
        <f t="shared" si="294"/>
        <v>20153917</v>
      </c>
      <c r="G3121">
        <f t="shared" si="295"/>
        <v>8.171875</v>
      </c>
      <c r="H3121">
        <v>1.3</v>
      </c>
      <c r="I3121">
        <v>0.79</v>
      </c>
      <c r="J3121">
        <v>1025</v>
      </c>
      <c r="K3121">
        <v>0</v>
      </c>
    </row>
    <row r="3122" spans="1:11" x14ac:dyDescent="0.25">
      <c r="A3122" s="1">
        <v>42080.408333333333</v>
      </c>
      <c r="B3122" s="3">
        <f t="shared" si="290"/>
        <v>2015</v>
      </c>
      <c r="C3122" s="3">
        <f t="shared" si="291"/>
        <v>3</v>
      </c>
      <c r="D3122" s="3">
        <f t="shared" si="292"/>
        <v>9</v>
      </c>
      <c r="E3122" s="3">
        <f t="shared" si="293"/>
        <v>17</v>
      </c>
      <c r="F3122" s="3" t="str">
        <f t="shared" si="294"/>
        <v>20153917</v>
      </c>
      <c r="G3122">
        <f t="shared" si="295"/>
        <v>8.1875</v>
      </c>
      <c r="H3122">
        <v>1.3</v>
      </c>
      <c r="I3122">
        <v>0.79</v>
      </c>
      <c r="J3122">
        <v>1025</v>
      </c>
      <c r="K3122">
        <v>0</v>
      </c>
    </row>
    <row r="3123" spans="1:11" x14ac:dyDescent="0.25">
      <c r="A3123" s="1">
        <v>42080.40902777778</v>
      </c>
      <c r="B3123" s="3">
        <f t="shared" si="290"/>
        <v>2015</v>
      </c>
      <c r="C3123" s="3">
        <f t="shared" si="291"/>
        <v>3</v>
      </c>
      <c r="D3123" s="3">
        <f t="shared" si="292"/>
        <v>9</v>
      </c>
      <c r="E3123" s="3">
        <f t="shared" si="293"/>
        <v>17</v>
      </c>
      <c r="F3123" s="3" t="str">
        <f t="shared" si="294"/>
        <v>20153917</v>
      </c>
      <c r="G3123">
        <f t="shared" si="295"/>
        <v>8.203125</v>
      </c>
      <c r="H3123">
        <v>1.3</v>
      </c>
      <c r="I3123">
        <v>0.79</v>
      </c>
      <c r="J3123">
        <v>1025</v>
      </c>
      <c r="K3123">
        <v>0</v>
      </c>
    </row>
    <row r="3124" spans="1:11" x14ac:dyDescent="0.25">
      <c r="A3124" s="1">
        <v>42080.409722222219</v>
      </c>
      <c r="B3124" s="3">
        <f t="shared" si="290"/>
        <v>2015</v>
      </c>
      <c r="C3124" s="3">
        <f t="shared" si="291"/>
        <v>3</v>
      </c>
      <c r="D3124" s="3">
        <f t="shared" si="292"/>
        <v>9</v>
      </c>
      <c r="E3124" s="3">
        <f t="shared" si="293"/>
        <v>17</v>
      </c>
      <c r="F3124" s="3" t="str">
        <f t="shared" si="294"/>
        <v>20153917</v>
      </c>
      <c r="G3124">
        <f t="shared" si="295"/>
        <v>8.21875</v>
      </c>
      <c r="H3124">
        <v>1.3</v>
      </c>
      <c r="I3124">
        <v>0.79</v>
      </c>
      <c r="J3124">
        <v>1025</v>
      </c>
      <c r="K3124">
        <v>0</v>
      </c>
    </row>
    <row r="3125" spans="1:11" x14ac:dyDescent="0.25">
      <c r="A3125" s="1">
        <v>42080.410416666666</v>
      </c>
      <c r="B3125" s="3">
        <f t="shared" si="290"/>
        <v>2015</v>
      </c>
      <c r="C3125" s="3">
        <f t="shared" si="291"/>
        <v>3</v>
      </c>
      <c r="D3125" s="3">
        <f t="shared" si="292"/>
        <v>9</v>
      </c>
      <c r="E3125" s="3">
        <f t="shared" si="293"/>
        <v>17</v>
      </c>
      <c r="F3125" s="3" t="str">
        <f t="shared" si="294"/>
        <v>20153917</v>
      </c>
      <c r="G3125">
        <f t="shared" si="295"/>
        <v>8.234375</v>
      </c>
      <c r="H3125">
        <v>1.3</v>
      </c>
      <c r="I3125">
        <v>0.79</v>
      </c>
      <c r="J3125">
        <v>1025</v>
      </c>
      <c r="K3125">
        <v>0</v>
      </c>
    </row>
    <row r="3126" spans="1:11" x14ac:dyDescent="0.25">
      <c r="A3126" s="1">
        <v>42080.411111111112</v>
      </c>
      <c r="B3126" s="3">
        <f t="shared" si="290"/>
        <v>2015</v>
      </c>
      <c r="C3126" s="3">
        <f t="shared" si="291"/>
        <v>3</v>
      </c>
      <c r="D3126" s="3">
        <f t="shared" si="292"/>
        <v>9</v>
      </c>
      <c r="E3126" s="3">
        <f t="shared" si="293"/>
        <v>17</v>
      </c>
      <c r="F3126" s="3" t="str">
        <f t="shared" si="294"/>
        <v>20153917</v>
      </c>
      <c r="G3126">
        <f t="shared" si="295"/>
        <v>8.25</v>
      </c>
      <c r="H3126">
        <v>1.3</v>
      </c>
      <c r="I3126">
        <v>0.79</v>
      </c>
      <c r="J3126">
        <v>1025</v>
      </c>
      <c r="K3126">
        <v>0</v>
      </c>
    </row>
    <row r="3127" spans="1:11" x14ac:dyDescent="0.25">
      <c r="A3127" s="1">
        <v>42080.411805555559</v>
      </c>
      <c r="B3127" s="3">
        <f t="shared" si="290"/>
        <v>2015</v>
      </c>
      <c r="C3127" s="3">
        <f t="shared" si="291"/>
        <v>3</v>
      </c>
      <c r="D3127" s="3">
        <f t="shared" si="292"/>
        <v>9</v>
      </c>
      <c r="E3127" s="3">
        <f t="shared" si="293"/>
        <v>17</v>
      </c>
      <c r="F3127" s="3" t="str">
        <f t="shared" si="294"/>
        <v>20153917</v>
      </c>
      <c r="G3127">
        <f t="shared" si="295"/>
        <v>8.265625</v>
      </c>
      <c r="H3127">
        <v>1.3</v>
      </c>
      <c r="I3127">
        <v>0.79</v>
      </c>
      <c r="J3127">
        <v>1025</v>
      </c>
      <c r="K3127">
        <v>0</v>
      </c>
    </row>
    <row r="3128" spans="1:11" x14ac:dyDescent="0.25">
      <c r="A3128" s="1">
        <v>42080.412499999999</v>
      </c>
      <c r="B3128" s="3">
        <f t="shared" si="290"/>
        <v>2015</v>
      </c>
      <c r="C3128" s="3">
        <f t="shared" si="291"/>
        <v>3</v>
      </c>
      <c r="D3128" s="3">
        <f t="shared" si="292"/>
        <v>9</v>
      </c>
      <c r="E3128" s="3">
        <f t="shared" si="293"/>
        <v>17</v>
      </c>
      <c r="F3128" s="3" t="str">
        <f t="shared" si="294"/>
        <v>20153917</v>
      </c>
      <c r="G3128">
        <f t="shared" si="295"/>
        <v>8.28125</v>
      </c>
      <c r="H3128">
        <v>1.3</v>
      </c>
      <c r="I3128">
        <v>0.79</v>
      </c>
      <c r="J3128">
        <v>1025</v>
      </c>
      <c r="K3128">
        <v>0</v>
      </c>
    </row>
    <row r="3129" spans="1:11" x14ac:dyDescent="0.25">
      <c r="A3129" s="1">
        <v>42080.413194444445</v>
      </c>
      <c r="B3129" s="3">
        <f t="shared" si="290"/>
        <v>2015</v>
      </c>
      <c r="C3129" s="3">
        <f t="shared" si="291"/>
        <v>3</v>
      </c>
      <c r="D3129" s="3">
        <f t="shared" si="292"/>
        <v>9</v>
      </c>
      <c r="E3129" s="3">
        <f t="shared" si="293"/>
        <v>17</v>
      </c>
      <c r="F3129" s="3" t="str">
        <f t="shared" si="294"/>
        <v>20153917</v>
      </c>
      <c r="G3129">
        <f t="shared" si="295"/>
        <v>8.296875</v>
      </c>
      <c r="H3129">
        <v>1.3</v>
      </c>
      <c r="I3129">
        <v>0.79</v>
      </c>
      <c r="J3129">
        <v>1025</v>
      </c>
      <c r="K3129">
        <v>0</v>
      </c>
    </row>
    <row r="3130" spans="1:11" x14ac:dyDescent="0.25">
      <c r="A3130" s="1">
        <v>42080.413888888892</v>
      </c>
      <c r="B3130" s="3">
        <f t="shared" si="290"/>
        <v>2015</v>
      </c>
      <c r="C3130" s="3">
        <f t="shared" si="291"/>
        <v>3</v>
      </c>
      <c r="D3130" s="3">
        <f t="shared" si="292"/>
        <v>9</v>
      </c>
      <c r="E3130" s="3">
        <f t="shared" si="293"/>
        <v>17</v>
      </c>
      <c r="F3130" s="3" t="str">
        <f t="shared" si="294"/>
        <v>20153917</v>
      </c>
      <c r="G3130">
        <f t="shared" si="295"/>
        <v>8.3125</v>
      </c>
      <c r="H3130">
        <v>1.3</v>
      </c>
      <c r="I3130">
        <v>0.79</v>
      </c>
      <c r="J3130">
        <v>1025</v>
      </c>
      <c r="K3130">
        <v>0</v>
      </c>
    </row>
    <row r="3131" spans="1:11" x14ac:dyDescent="0.25">
      <c r="A3131" s="1">
        <v>42080.414583333331</v>
      </c>
      <c r="B3131" s="3">
        <f t="shared" si="290"/>
        <v>2015</v>
      </c>
      <c r="C3131" s="3">
        <f t="shared" si="291"/>
        <v>3</v>
      </c>
      <c r="D3131" s="3">
        <f t="shared" si="292"/>
        <v>9</v>
      </c>
      <c r="E3131" s="3">
        <f t="shared" si="293"/>
        <v>17</v>
      </c>
      <c r="F3131" s="3" t="str">
        <f t="shared" si="294"/>
        <v>20153917</v>
      </c>
      <c r="G3131">
        <f t="shared" si="295"/>
        <v>8.328125</v>
      </c>
      <c r="H3131">
        <v>1.3</v>
      </c>
      <c r="I3131">
        <v>0.79</v>
      </c>
      <c r="J3131">
        <v>1025</v>
      </c>
      <c r="K3131">
        <v>0</v>
      </c>
    </row>
    <row r="3132" spans="1:11" x14ac:dyDescent="0.25">
      <c r="A3132" s="1">
        <v>42080.415277777778</v>
      </c>
      <c r="B3132" s="3">
        <f t="shared" si="290"/>
        <v>2015</v>
      </c>
      <c r="C3132" s="3">
        <f t="shared" si="291"/>
        <v>3</v>
      </c>
      <c r="D3132" s="3">
        <f t="shared" si="292"/>
        <v>9</v>
      </c>
      <c r="E3132" s="3">
        <f t="shared" si="293"/>
        <v>17</v>
      </c>
      <c r="F3132" s="3" t="str">
        <f t="shared" si="294"/>
        <v>20153917</v>
      </c>
      <c r="G3132">
        <f t="shared" si="295"/>
        <v>8.34375</v>
      </c>
      <c r="H3132">
        <v>1.3</v>
      </c>
      <c r="I3132">
        <v>0.79</v>
      </c>
      <c r="J3132">
        <v>1025</v>
      </c>
      <c r="K3132">
        <v>0</v>
      </c>
    </row>
    <row r="3133" spans="1:11" x14ac:dyDescent="0.25">
      <c r="A3133" s="1">
        <v>42080.415972222225</v>
      </c>
      <c r="B3133" s="3">
        <f t="shared" si="290"/>
        <v>2015</v>
      </c>
      <c r="C3133" s="3">
        <f t="shared" si="291"/>
        <v>3</v>
      </c>
      <c r="D3133" s="3">
        <f t="shared" si="292"/>
        <v>9</v>
      </c>
      <c r="E3133" s="3">
        <f t="shared" si="293"/>
        <v>17</v>
      </c>
      <c r="F3133" s="3" t="str">
        <f t="shared" si="294"/>
        <v>20153917</v>
      </c>
      <c r="G3133">
        <f t="shared" si="295"/>
        <v>8.359375</v>
      </c>
      <c r="H3133">
        <v>1.3</v>
      </c>
      <c r="I3133">
        <v>0.79</v>
      </c>
      <c r="J3133">
        <v>1025</v>
      </c>
      <c r="K3133">
        <v>0</v>
      </c>
    </row>
    <row r="3134" spans="1:11" x14ac:dyDescent="0.25">
      <c r="A3134" s="1">
        <v>42080.416666666664</v>
      </c>
      <c r="B3134" s="3">
        <f t="shared" si="290"/>
        <v>2015</v>
      </c>
      <c r="C3134" s="3">
        <f t="shared" si="291"/>
        <v>3</v>
      </c>
      <c r="D3134" s="3">
        <f t="shared" si="292"/>
        <v>10</v>
      </c>
      <c r="E3134" s="3">
        <f t="shared" si="293"/>
        <v>17</v>
      </c>
      <c r="F3134" s="3" t="str">
        <f t="shared" si="294"/>
        <v>201531017</v>
      </c>
      <c r="G3134">
        <f t="shared" si="295"/>
        <v>8.375</v>
      </c>
      <c r="H3134">
        <v>1.3</v>
      </c>
      <c r="I3134">
        <v>0.79</v>
      </c>
      <c r="J3134">
        <v>1025</v>
      </c>
      <c r="K3134">
        <v>0</v>
      </c>
    </row>
    <row r="3135" spans="1:11" x14ac:dyDescent="0.25">
      <c r="A3135" s="1">
        <v>42080.417361111111</v>
      </c>
      <c r="B3135" s="3">
        <f t="shared" si="290"/>
        <v>2015</v>
      </c>
      <c r="C3135" s="3">
        <f t="shared" si="291"/>
        <v>3</v>
      </c>
      <c r="D3135" s="3">
        <f t="shared" si="292"/>
        <v>10</v>
      </c>
      <c r="E3135" s="3">
        <f t="shared" si="293"/>
        <v>17</v>
      </c>
      <c r="F3135" s="3" t="str">
        <f t="shared" si="294"/>
        <v>201531017</v>
      </c>
      <c r="G3135">
        <f t="shared" si="295"/>
        <v>8.390625</v>
      </c>
      <c r="H3135">
        <v>1.3</v>
      </c>
      <c r="I3135">
        <v>0.79</v>
      </c>
      <c r="J3135">
        <v>1025</v>
      </c>
      <c r="K3135">
        <v>0</v>
      </c>
    </row>
    <row r="3136" spans="1:11" x14ac:dyDescent="0.25">
      <c r="A3136" s="1">
        <v>42080.418055555558</v>
      </c>
      <c r="B3136" s="3">
        <f t="shared" si="290"/>
        <v>2015</v>
      </c>
      <c r="C3136" s="3">
        <f t="shared" si="291"/>
        <v>3</v>
      </c>
      <c r="D3136" s="3">
        <f t="shared" si="292"/>
        <v>10</v>
      </c>
      <c r="E3136" s="3">
        <f t="shared" si="293"/>
        <v>17</v>
      </c>
      <c r="F3136" s="3" t="str">
        <f t="shared" si="294"/>
        <v>201531017</v>
      </c>
      <c r="G3136">
        <f t="shared" si="295"/>
        <v>8.40625</v>
      </c>
      <c r="H3136">
        <v>1.3</v>
      </c>
      <c r="I3136">
        <v>0.79</v>
      </c>
      <c r="J3136">
        <v>1025</v>
      </c>
      <c r="K3136">
        <v>0</v>
      </c>
    </row>
    <row r="3137" spans="1:11" x14ac:dyDescent="0.25">
      <c r="A3137" s="1">
        <v>42080.418749999997</v>
      </c>
      <c r="B3137" s="3">
        <f t="shared" si="290"/>
        <v>2015</v>
      </c>
      <c r="C3137" s="3">
        <f t="shared" si="291"/>
        <v>3</v>
      </c>
      <c r="D3137" s="3">
        <f t="shared" si="292"/>
        <v>10</v>
      </c>
      <c r="E3137" s="3">
        <f t="shared" si="293"/>
        <v>17</v>
      </c>
      <c r="F3137" s="3" t="str">
        <f t="shared" si="294"/>
        <v>201531017</v>
      </c>
      <c r="G3137">
        <f t="shared" si="295"/>
        <v>8.421875</v>
      </c>
      <c r="H3137">
        <v>1.3</v>
      </c>
      <c r="I3137">
        <v>0.79</v>
      </c>
      <c r="J3137">
        <v>1025</v>
      </c>
      <c r="K3137">
        <v>0</v>
      </c>
    </row>
    <row r="3138" spans="1:11" x14ac:dyDescent="0.25">
      <c r="A3138" s="1">
        <v>42080.419444444444</v>
      </c>
      <c r="B3138" s="3">
        <f t="shared" si="290"/>
        <v>2015</v>
      </c>
      <c r="C3138" s="3">
        <f t="shared" si="291"/>
        <v>3</v>
      </c>
      <c r="D3138" s="3">
        <f t="shared" si="292"/>
        <v>10</v>
      </c>
      <c r="E3138" s="3">
        <f t="shared" si="293"/>
        <v>17</v>
      </c>
      <c r="F3138" s="3" t="str">
        <f t="shared" si="294"/>
        <v>201531017</v>
      </c>
      <c r="G3138">
        <f t="shared" si="295"/>
        <v>8.4375</v>
      </c>
      <c r="H3138">
        <v>1.3</v>
      </c>
      <c r="I3138">
        <v>0.79</v>
      </c>
      <c r="J3138">
        <v>1025</v>
      </c>
      <c r="K3138">
        <v>0</v>
      </c>
    </row>
    <row r="3139" spans="1:11" x14ac:dyDescent="0.25">
      <c r="A3139" s="1">
        <v>42080.420138888891</v>
      </c>
      <c r="B3139" s="3">
        <f t="shared" ref="B3139:B3202" si="296">YEAR(A3139)</f>
        <v>2015</v>
      </c>
      <c r="C3139" s="3">
        <f t="shared" ref="C3139:C3202" si="297">MONTH(A3139)</f>
        <v>3</v>
      </c>
      <c r="D3139" s="3">
        <f t="shared" ref="D3139:D3202" si="298">HOUR(A3139)</f>
        <v>10</v>
      </c>
      <c r="E3139" s="3">
        <f t="shared" ref="E3139:E3202" si="299">DAY(A3139)</f>
        <v>17</v>
      </c>
      <c r="F3139" s="3" t="str">
        <f t="shared" ref="F3139:F3202" si="300">B3139&amp;C3139&amp;D3139&amp;E3139</f>
        <v>201531017</v>
      </c>
      <c r="G3139">
        <f t="shared" si="295"/>
        <v>8.453125</v>
      </c>
      <c r="H3139">
        <v>1.3</v>
      </c>
      <c r="I3139">
        <v>0.79</v>
      </c>
      <c r="J3139">
        <v>1025</v>
      </c>
      <c r="K3139">
        <v>0</v>
      </c>
    </row>
    <row r="3140" spans="1:11" x14ac:dyDescent="0.25">
      <c r="A3140" s="1">
        <v>42080.42083333333</v>
      </c>
      <c r="B3140" s="3">
        <f t="shared" si="296"/>
        <v>2015</v>
      </c>
      <c r="C3140" s="3">
        <f t="shared" si="297"/>
        <v>3</v>
      </c>
      <c r="D3140" s="3">
        <f t="shared" si="298"/>
        <v>10</v>
      </c>
      <c r="E3140" s="3">
        <f t="shared" si="299"/>
        <v>17</v>
      </c>
      <c r="F3140" s="3" t="str">
        <f t="shared" si="300"/>
        <v>201531017</v>
      </c>
      <c r="G3140">
        <f t="shared" si="295"/>
        <v>8.46875</v>
      </c>
      <c r="H3140">
        <v>1.3</v>
      </c>
      <c r="I3140">
        <v>0.79</v>
      </c>
      <c r="J3140">
        <v>1025</v>
      </c>
      <c r="K3140">
        <v>0</v>
      </c>
    </row>
    <row r="3141" spans="1:11" x14ac:dyDescent="0.25">
      <c r="A3141" s="1">
        <v>42080.421527777777</v>
      </c>
      <c r="B3141" s="3">
        <f t="shared" si="296"/>
        <v>2015</v>
      </c>
      <c r="C3141" s="3">
        <f t="shared" si="297"/>
        <v>3</v>
      </c>
      <c r="D3141" s="3">
        <f t="shared" si="298"/>
        <v>10</v>
      </c>
      <c r="E3141" s="3">
        <f t="shared" si="299"/>
        <v>17</v>
      </c>
      <c r="F3141" s="3" t="str">
        <f t="shared" si="300"/>
        <v>201531017</v>
      </c>
      <c r="G3141">
        <f t="shared" si="295"/>
        <v>8.484375</v>
      </c>
      <c r="H3141">
        <v>1.3</v>
      </c>
      <c r="I3141">
        <v>0.79</v>
      </c>
      <c r="J3141">
        <v>1025</v>
      </c>
      <c r="K3141">
        <v>0</v>
      </c>
    </row>
    <row r="3142" spans="1:11" x14ac:dyDescent="0.25">
      <c r="A3142" s="1">
        <v>42080.422222222223</v>
      </c>
      <c r="B3142" s="3">
        <f t="shared" si="296"/>
        <v>2015</v>
      </c>
      <c r="C3142" s="3">
        <f t="shared" si="297"/>
        <v>3</v>
      </c>
      <c r="D3142" s="3">
        <f t="shared" si="298"/>
        <v>10</v>
      </c>
      <c r="E3142" s="3">
        <f t="shared" si="299"/>
        <v>17</v>
      </c>
      <c r="F3142" s="3" t="str">
        <f t="shared" si="300"/>
        <v>201531017</v>
      </c>
      <c r="G3142">
        <f t="shared" si="295"/>
        <v>8.5</v>
      </c>
      <c r="H3142">
        <v>1.3</v>
      </c>
      <c r="I3142">
        <v>0.79</v>
      </c>
      <c r="J3142">
        <v>1025</v>
      </c>
      <c r="K3142">
        <v>0</v>
      </c>
    </row>
    <row r="3143" spans="1:11" x14ac:dyDescent="0.25">
      <c r="A3143" s="1">
        <v>42080.42291666667</v>
      </c>
      <c r="B3143" s="3">
        <f t="shared" si="296"/>
        <v>2015</v>
      </c>
      <c r="C3143" s="3">
        <f t="shared" si="297"/>
        <v>3</v>
      </c>
      <c r="D3143" s="3">
        <f t="shared" si="298"/>
        <v>10</v>
      </c>
      <c r="E3143" s="3">
        <f t="shared" si="299"/>
        <v>17</v>
      </c>
      <c r="F3143" s="3" t="str">
        <f t="shared" si="300"/>
        <v>201531017</v>
      </c>
      <c r="G3143">
        <f t="shared" si="295"/>
        <v>8.515625</v>
      </c>
      <c r="H3143">
        <v>1.3</v>
      </c>
      <c r="I3143">
        <v>0.79</v>
      </c>
      <c r="J3143">
        <v>1025</v>
      </c>
      <c r="K3143">
        <v>0</v>
      </c>
    </row>
    <row r="3144" spans="1:11" x14ac:dyDescent="0.25">
      <c r="A3144" s="1">
        <v>42080.423611111109</v>
      </c>
      <c r="B3144" s="3">
        <f t="shared" si="296"/>
        <v>2015</v>
      </c>
      <c r="C3144" s="3">
        <f t="shared" si="297"/>
        <v>3</v>
      </c>
      <c r="D3144" s="3">
        <f t="shared" si="298"/>
        <v>10</v>
      </c>
      <c r="E3144" s="3">
        <f t="shared" si="299"/>
        <v>17</v>
      </c>
      <c r="F3144" s="3" t="str">
        <f t="shared" si="300"/>
        <v>201531017</v>
      </c>
      <c r="G3144">
        <f t="shared" si="295"/>
        <v>8.53125</v>
      </c>
      <c r="H3144">
        <v>1.3</v>
      </c>
      <c r="I3144">
        <v>0.79</v>
      </c>
      <c r="J3144">
        <v>1025</v>
      </c>
      <c r="K3144">
        <v>0</v>
      </c>
    </row>
    <row r="3145" spans="1:11" x14ac:dyDescent="0.25">
      <c r="A3145" s="1">
        <v>42080.424305555556</v>
      </c>
      <c r="B3145" s="3">
        <f t="shared" si="296"/>
        <v>2015</v>
      </c>
      <c r="C3145" s="3">
        <f t="shared" si="297"/>
        <v>3</v>
      </c>
      <c r="D3145" s="3">
        <f t="shared" si="298"/>
        <v>10</v>
      </c>
      <c r="E3145" s="3">
        <f t="shared" si="299"/>
        <v>17</v>
      </c>
      <c r="F3145" s="3" t="str">
        <f t="shared" si="300"/>
        <v>201531017</v>
      </c>
      <c r="G3145">
        <f t="shared" si="295"/>
        <v>8.546875</v>
      </c>
      <c r="H3145">
        <v>1.3</v>
      </c>
      <c r="I3145">
        <v>0.79</v>
      </c>
      <c r="J3145">
        <v>1025</v>
      </c>
      <c r="K3145">
        <v>0</v>
      </c>
    </row>
    <row r="3146" spans="1:11" x14ac:dyDescent="0.25">
      <c r="A3146" s="1">
        <v>42080.425000000003</v>
      </c>
      <c r="B3146" s="3">
        <f t="shared" si="296"/>
        <v>2015</v>
      </c>
      <c r="C3146" s="3">
        <f t="shared" si="297"/>
        <v>3</v>
      </c>
      <c r="D3146" s="3">
        <f t="shared" si="298"/>
        <v>10</v>
      </c>
      <c r="E3146" s="3">
        <f t="shared" si="299"/>
        <v>17</v>
      </c>
      <c r="F3146" s="3" t="str">
        <f t="shared" si="300"/>
        <v>201531017</v>
      </c>
      <c r="G3146">
        <f t="shared" si="295"/>
        <v>8.5625</v>
      </c>
      <c r="H3146">
        <v>1.3</v>
      </c>
      <c r="I3146">
        <v>0.79</v>
      </c>
      <c r="J3146">
        <v>1025</v>
      </c>
      <c r="K3146">
        <v>0</v>
      </c>
    </row>
    <row r="3147" spans="1:11" x14ac:dyDescent="0.25">
      <c r="A3147" s="1">
        <v>42080.425694444442</v>
      </c>
      <c r="B3147" s="3">
        <f t="shared" si="296"/>
        <v>2015</v>
      </c>
      <c r="C3147" s="3">
        <f t="shared" si="297"/>
        <v>3</v>
      </c>
      <c r="D3147" s="3">
        <f t="shared" si="298"/>
        <v>10</v>
      </c>
      <c r="E3147" s="3">
        <f t="shared" si="299"/>
        <v>17</v>
      </c>
      <c r="F3147" s="3" t="str">
        <f t="shared" si="300"/>
        <v>201531017</v>
      </c>
      <c r="G3147">
        <f t="shared" si="295"/>
        <v>8.578125</v>
      </c>
      <c r="H3147">
        <v>1.3</v>
      </c>
      <c r="I3147">
        <v>0.79</v>
      </c>
      <c r="J3147">
        <v>1025</v>
      </c>
      <c r="K3147">
        <v>0</v>
      </c>
    </row>
    <row r="3148" spans="1:11" x14ac:dyDescent="0.25">
      <c r="A3148" s="1">
        <v>42080.426388888889</v>
      </c>
      <c r="B3148" s="3">
        <f t="shared" si="296"/>
        <v>2015</v>
      </c>
      <c r="C3148" s="3">
        <f t="shared" si="297"/>
        <v>3</v>
      </c>
      <c r="D3148" s="3">
        <f t="shared" si="298"/>
        <v>10</v>
      </c>
      <c r="E3148" s="3">
        <f t="shared" si="299"/>
        <v>17</v>
      </c>
      <c r="F3148" s="3" t="str">
        <f t="shared" si="300"/>
        <v>201531017</v>
      </c>
      <c r="G3148">
        <f t="shared" si="295"/>
        <v>8.59375</v>
      </c>
      <c r="H3148">
        <v>1.3</v>
      </c>
      <c r="I3148">
        <v>0.79</v>
      </c>
      <c r="J3148">
        <v>1025</v>
      </c>
      <c r="K3148">
        <v>0</v>
      </c>
    </row>
    <row r="3149" spans="1:11" x14ac:dyDescent="0.25">
      <c r="A3149" s="1">
        <v>42080.427083333336</v>
      </c>
      <c r="B3149" s="3">
        <f t="shared" si="296"/>
        <v>2015</v>
      </c>
      <c r="C3149" s="3">
        <f t="shared" si="297"/>
        <v>3</v>
      </c>
      <c r="D3149" s="3">
        <f t="shared" si="298"/>
        <v>10</v>
      </c>
      <c r="E3149" s="3">
        <f t="shared" si="299"/>
        <v>17</v>
      </c>
      <c r="F3149" s="3" t="str">
        <f t="shared" si="300"/>
        <v>201531017</v>
      </c>
      <c r="G3149">
        <f t="shared" si="295"/>
        <v>8.609375</v>
      </c>
      <c r="H3149">
        <v>1.3</v>
      </c>
      <c r="I3149">
        <v>0.79</v>
      </c>
      <c r="J3149">
        <v>1025</v>
      </c>
      <c r="K3149">
        <v>0</v>
      </c>
    </row>
    <row r="3150" spans="1:11" x14ac:dyDescent="0.25">
      <c r="A3150" s="1">
        <v>42080.427777777775</v>
      </c>
      <c r="B3150" s="3">
        <f t="shared" si="296"/>
        <v>2015</v>
      </c>
      <c r="C3150" s="3">
        <f t="shared" si="297"/>
        <v>3</v>
      </c>
      <c r="D3150" s="3">
        <f t="shared" si="298"/>
        <v>10</v>
      </c>
      <c r="E3150" s="3">
        <f t="shared" si="299"/>
        <v>17</v>
      </c>
      <c r="F3150" s="3" t="str">
        <f t="shared" si="300"/>
        <v>201531017</v>
      </c>
      <c r="G3150">
        <f t="shared" si="295"/>
        <v>8.625</v>
      </c>
      <c r="H3150">
        <v>1.3</v>
      </c>
      <c r="I3150">
        <v>0.79</v>
      </c>
      <c r="J3150">
        <v>1025</v>
      </c>
      <c r="K3150">
        <v>0</v>
      </c>
    </row>
    <row r="3151" spans="1:11" x14ac:dyDescent="0.25">
      <c r="A3151" s="1">
        <v>42080.428472222222</v>
      </c>
      <c r="B3151" s="3">
        <f t="shared" si="296"/>
        <v>2015</v>
      </c>
      <c r="C3151" s="3">
        <f t="shared" si="297"/>
        <v>3</v>
      </c>
      <c r="D3151" s="3">
        <f t="shared" si="298"/>
        <v>10</v>
      </c>
      <c r="E3151" s="3">
        <f t="shared" si="299"/>
        <v>17</v>
      </c>
      <c r="F3151" s="3" t="str">
        <f t="shared" si="300"/>
        <v>201531017</v>
      </c>
      <c r="G3151">
        <f t="shared" si="295"/>
        <v>8.640625</v>
      </c>
      <c r="H3151">
        <v>1.3</v>
      </c>
      <c r="I3151">
        <v>0.79</v>
      </c>
      <c r="J3151">
        <v>1025</v>
      </c>
      <c r="K3151">
        <v>0</v>
      </c>
    </row>
    <row r="3152" spans="1:11" x14ac:dyDescent="0.25">
      <c r="A3152" s="1">
        <v>42080.429166666669</v>
      </c>
      <c r="B3152" s="3">
        <f t="shared" si="296"/>
        <v>2015</v>
      </c>
      <c r="C3152" s="3">
        <f t="shared" si="297"/>
        <v>3</v>
      </c>
      <c r="D3152" s="3">
        <f t="shared" si="298"/>
        <v>10</v>
      </c>
      <c r="E3152" s="3">
        <f t="shared" si="299"/>
        <v>17</v>
      </c>
      <c r="F3152" s="3" t="str">
        <f t="shared" si="300"/>
        <v>201531017</v>
      </c>
      <c r="G3152">
        <f t="shared" si="295"/>
        <v>8.65625</v>
      </c>
      <c r="H3152">
        <v>1.3</v>
      </c>
      <c r="I3152">
        <v>0.79</v>
      </c>
      <c r="J3152">
        <v>1025</v>
      </c>
      <c r="K3152">
        <v>0</v>
      </c>
    </row>
    <row r="3153" spans="1:11" x14ac:dyDescent="0.25">
      <c r="A3153" s="1">
        <v>42080.429861111108</v>
      </c>
      <c r="B3153" s="3">
        <f t="shared" si="296"/>
        <v>2015</v>
      </c>
      <c r="C3153" s="3">
        <f t="shared" si="297"/>
        <v>3</v>
      </c>
      <c r="D3153" s="3">
        <f t="shared" si="298"/>
        <v>10</v>
      </c>
      <c r="E3153" s="3">
        <f t="shared" si="299"/>
        <v>17</v>
      </c>
      <c r="F3153" s="3" t="str">
        <f t="shared" si="300"/>
        <v>201531017</v>
      </c>
      <c r="G3153">
        <f t="shared" si="295"/>
        <v>8.671875</v>
      </c>
      <c r="H3153">
        <v>1.3</v>
      </c>
      <c r="I3153">
        <v>0.79</v>
      </c>
      <c r="J3153">
        <v>1025</v>
      </c>
      <c r="K3153">
        <v>0</v>
      </c>
    </row>
    <row r="3154" spans="1:11" x14ac:dyDescent="0.25">
      <c r="A3154" s="1">
        <v>42080.430555555555</v>
      </c>
      <c r="B3154" s="3">
        <f t="shared" si="296"/>
        <v>2015</v>
      </c>
      <c r="C3154" s="3">
        <f t="shared" si="297"/>
        <v>3</v>
      </c>
      <c r="D3154" s="3">
        <f t="shared" si="298"/>
        <v>10</v>
      </c>
      <c r="E3154" s="3">
        <f t="shared" si="299"/>
        <v>17</v>
      </c>
      <c r="F3154" s="3" t="str">
        <f t="shared" si="300"/>
        <v>201531017</v>
      </c>
      <c r="G3154">
        <f t="shared" si="295"/>
        <v>8.6875</v>
      </c>
      <c r="H3154">
        <v>1.3</v>
      </c>
      <c r="I3154">
        <v>0.79</v>
      </c>
      <c r="J3154">
        <v>1025</v>
      </c>
      <c r="K3154">
        <v>0</v>
      </c>
    </row>
    <row r="3155" spans="1:11" x14ac:dyDescent="0.25">
      <c r="A3155" s="1">
        <v>42080.431250000001</v>
      </c>
      <c r="B3155" s="3">
        <f t="shared" si="296"/>
        <v>2015</v>
      </c>
      <c r="C3155" s="3">
        <f t="shared" si="297"/>
        <v>3</v>
      </c>
      <c r="D3155" s="3">
        <f t="shared" si="298"/>
        <v>10</v>
      </c>
      <c r="E3155" s="3">
        <f t="shared" si="299"/>
        <v>17</v>
      </c>
      <c r="F3155" s="3" t="str">
        <f t="shared" si="300"/>
        <v>201531017</v>
      </c>
      <c r="G3155">
        <f t="shared" si="295"/>
        <v>8.703125</v>
      </c>
      <c r="H3155">
        <v>1.3</v>
      </c>
      <c r="I3155">
        <v>0.79</v>
      </c>
      <c r="J3155">
        <v>1025</v>
      </c>
      <c r="K3155">
        <v>0</v>
      </c>
    </row>
    <row r="3156" spans="1:11" x14ac:dyDescent="0.25">
      <c r="A3156" s="1">
        <v>42080.431944444441</v>
      </c>
      <c r="B3156" s="3">
        <f t="shared" si="296"/>
        <v>2015</v>
      </c>
      <c r="C3156" s="3">
        <f t="shared" si="297"/>
        <v>3</v>
      </c>
      <c r="D3156" s="3">
        <f t="shared" si="298"/>
        <v>10</v>
      </c>
      <c r="E3156" s="3">
        <f t="shared" si="299"/>
        <v>17</v>
      </c>
      <c r="F3156" s="3" t="str">
        <f t="shared" si="300"/>
        <v>201531017</v>
      </c>
      <c r="G3156">
        <f t="shared" si="295"/>
        <v>8.71875</v>
      </c>
      <c r="H3156">
        <v>1.3</v>
      </c>
      <c r="I3156">
        <v>0.79</v>
      </c>
      <c r="J3156">
        <v>1025</v>
      </c>
      <c r="K3156">
        <v>0</v>
      </c>
    </row>
    <row r="3157" spans="1:11" x14ac:dyDescent="0.25">
      <c r="A3157" s="1">
        <v>42080.432638888888</v>
      </c>
      <c r="B3157" s="3">
        <f t="shared" si="296"/>
        <v>2015</v>
      </c>
      <c r="C3157" s="3">
        <f t="shared" si="297"/>
        <v>3</v>
      </c>
      <c r="D3157" s="3">
        <f t="shared" si="298"/>
        <v>10</v>
      </c>
      <c r="E3157" s="3">
        <f t="shared" si="299"/>
        <v>17</v>
      </c>
      <c r="F3157" s="3" t="str">
        <f t="shared" si="300"/>
        <v>201531017</v>
      </c>
      <c r="G3157">
        <f t="shared" si="295"/>
        <v>8.734375</v>
      </c>
      <c r="H3157">
        <v>1.3</v>
      </c>
      <c r="I3157">
        <v>0.79</v>
      </c>
      <c r="J3157">
        <v>1025</v>
      </c>
      <c r="K3157">
        <v>0</v>
      </c>
    </row>
    <row r="3158" spans="1:11" x14ac:dyDescent="0.25">
      <c r="A3158" s="1">
        <v>42080.433333333334</v>
      </c>
      <c r="B3158" s="3">
        <f t="shared" si="296"/>
        <v>2015</v>
      </c>
      <c r="C3158" s="3">
        <f t="shared" si="297"/>
        <v>3</v>
      </c>
      <c r="D3158" s="3">
        <f t="shared" si="298"/>
        <v>10</v>
      </c>
      <c r="E3158" s="3">
        <f t="shared" si="299"/>
        <v>17</v>
      </c>
      <c r="F3158" s="3" t="str">
        <f t="shared" si="300"/>
        <v>201531017</v>
      </c>
      <c r="G3158">
        <f t="shared" si="295"/>
        <v>8.75</v>
      </c>
      <c r="H3158">
        <v>1.3</v>
      </c>
      <c r="I3158">
        <v>0.79</v>
      </c>
      <c r="J3158">
        <v>1025</v>
      </c>
      <c r="K3158">
        <v>0</v>
      </c>
    </row>
    <row r="3159" spans="1:11" x14ac:dyDescent="0.25">
      <c r="A3159" s="1">
        <v>42080.434027777781</v>
      </c>
      <c r="B3159" s="3">
        <f t="shared" si="296"/>
        <v>2015</v>
      </c>
      <c r="C3159" s="3">
        <f t="shared" si="297"/>
        <v>3</v>
      </c>
      <c r="D3159" s="3">
        <f t="shared" si="298"/>
        <v>10</v>
      </c>
      <c r="E3159" s="3">
        <f t="shared" si="299"/>
        <v>17</v>
      </c>
      <c r="F3159" s="3" t="str">
        <f t="shared" si="300"/>
        <v>201531017</v>
      </c>
      <c r="G3159">
        <f t="shared" si="295"/>
        <v>8.765625</v>
      </c>
      <c r="H3159">
        <v>1.3</v>
      </c>
      <c r="I3159">
        <v>0.79</v>
      </c>
      <c r="J3159">
        <v>1025</v>
      </c>
      <c r="K3159">
        <v>0</v>
      </c>
    </row>
    <row r="3160" spans="1:11" x14ac:dyDescent="0.25">
      <c r="A3160" s="1">
        <v>42080.43472222222</v>
      </c>
      <c r="B3160" s="3">
        <f t="shared" si="296"/>
        <v>2015</v>
      </c>
      <c r="C3160" s="3">
        <f t="shared" si="297"/>
        <v>3</v>
      </c>
      <c r="D3160" s="3">
        <f t="shared" si="298"/>
        <v>10</v>
      </c>
      <c r="E3160" s="3">
        <f t="shared" si="299"/>
        <v>17</v>
      </c>
      <c r="F3160" s="3" t="str">
        <f t="shared" si="300"/>
        <v>201531017</v>
      </c>
      <c r="G3160">
        <f t="shared" si="295"/>
        <v>8.78125</v>
      </c>
      <c r="H3160">
        <v>1.3</v>
      </c>
      <c r="I3160">
        <v>0.79</v>
      </c>
      <c r="J3160">
        <v>1025</v>
      </c>
      <c r="K3160">
        <v>0</v>
      </c>
    </row>
    <row r="3161" spans="1:11" x14ac:dyDescent="0.25">
      <c r="A3161" s="1">
        <v>42080.435416666667</v>
      </c>
      <c r="B3161" s="3">
        <f t="shared" si="296"/>
        <v>2015</v>
      </c>
      <c r="C3161" s="3">
        <f t="shared" si="297"/>
        <v>3</v>
      </c>
      <c r="D3161" s="3">
        <f t="shared" si="298"/>
        <v>10</v>
      </c>
      <c r="E3161" s="3">
        <f t="shared" si="299"/>
        <v>17</v>
      </c>
      <c r="F3161" s="3" t="str">
        <f t="shared" si="300"/>
        <v>201531017</v>
      </c>
      <c r="G3161">
        <f t="shared" si="295"/>
        <v>8.796875</v>
      </c>
      <c r="H3161">
        <v>1.3</v>
      </c>
      <c r="I3161">
        <v>0.79</v>
      </c>
      <c r="J3161">
        <v>1025</v>
      </c>
      <c r="K3161">
        <v>0</v>
      </c>
    </row>
    <row r="3162" spans="1:11" x14ac:dyDescent="0.25">
      <c r="A3162" s="1">
        <v>42080.436111111114</v>
      </c>
      <c r="B3162" s="3">
        <f t="shared" si="296"/>
        <v>2015</v>
      </c>
      <c r="C3162" s="3">
        <f t="shared" si="297"/>
        <v>3</v>
      </c>
      <c r="D3162" s="3">
        <f t="shared" si="298"/>
        <v>10</v>
      </c>
      <c r="E3162" s="3">
        <f t="shared" si="299"/>
        <v>17</v>
      </c>
      <c r="F3162" s="3" t="str">
        <f t="shared" si="300"/>
        <v>201531017</v>
      </c>
      <c r="G3162">
        <f t="shared" si="295"/>
        <v>8.8125</v>
      </c>
      <c r="H3162">
        <v>1.3</v>
      </c>
      <c r="I3162">
        <v>0.79</v>
      </c>
      <c r="J3162">
        <v>1025</v>
      </c>
      <c r="K3162">
        <v>0</v>
      </c>
    </row>
    <row r="3163" spans="1:11" x14ac:dyDescent="0.25">
      <c r="A3163" s="1">
        <v>42080.436805555553</v>
      </c>
      <c r="B3163" s="3">
        <f t="shared" si="296"/>
        <v>2015</v>
      </c>
      <c r="C3163" s="3">
        <f t="shared" si="297"/>
        <v>3</v>
      </c>
      <c r="D3163" s="3">
        <f t="shared" si="298"/>
        <v>10</v>
      </c>
      <c r="E3163" s="3">
        <f t="shared" si="299"/>
        <v>17</v>
      </c>
      <c r="F3163" s="3" t="str">
        <f t="shared" si="300"/>
        <v>201531017</v>
      </c>
      <c r="G3163">
        <f t="shared" si="295"/>
        <v>8.828125</v>
      </c>
      <c r="H3163">
        <v>1.3</v>
      </c>
      <c r="I3163">
        <v>0.79</v>
      </c>
      <c r="J3163">
        <v>1025</v>
      </c>
      <c r="K3163">
        <v>0</v>
      </c>
    </row>
    <row r="3164" spans="1:11" x14ac:dyDescent="0.25">
      <c r="A3164" s="1">
        <v>42080.4375</v>
      </c>
      <c r="B3164" s="3">
        <f t="shared" si="296"/>
        <v>2015</v>
      </c>
      <c r="C3164" s="3">
        <f t="shared" si="297"/>
        <v>3</v>
      </c>
      <c r="D3164" s="3">
        <f t="shared" si="298"/>
        <v>10</v>
      </c>
      <c r="E3164" s="3">
        <f t="shared" si="299"/>
        <v>17</v>
      </c>
      <c r="F3164" s="3" t="str">
        <f t="shared" si="300"/>
        <v>201531017</v>
      </c>
      <c r="G3164">
        <f t="shared" si="295"/>
        <v>8.84375</v>
      </c>
      <c r="H3164">
        <v>1.3</v>
      </c>
      <c r="I3164">
        <v>0.79</v>
      </c>
      <c r="J3164">
        <v>1025</v>
      </c>
      <c r="K3164">
        <v>0</v>
      </c>
    </row>
    <row r="3165" spans="1:11" x14ac:dyDescent="0.25">
      <c r="A3165" s="1">
        <v>42080.438194444447</v>
      </c>
      <c r="B3165" s="3">
        <f t="shared" si="296"/>
        <v>2015</v>
      </c>
      <c r="C3165" s="3">
        <f t="shared" si="297"/>
        <v>3</v>
      </c>
      <c r="D3165" s="3">
        <f t="shared" si="298"/>
        <v>10</v>
      </c>
      <c r="E3165" s="3">
        <f t="shared" si="299"/>
        <v>17</v>
      </c>
      <c r="F3165" s="3" t="str">
        <f t="shared" si="300"/>
        <v>201531017</v>
      </c>
      <c r="G3165">
        <f t="shared" si="295"/>
        <v>8.859375</v>
      </c>
      <c r="H3165">
        <v>1.3</v>
      </c>
      <c r="I3165">
        <v>0.79</v>
      </c>
      <c r="J3165">
        <v>1025</v>
      </c>
      <c r="K3165">
        <v>0</v>
      </c>
    </row>
    <row r="3166" spans="1:11" x14ac:dyDescent="0.25">
      <c r="A3166" s="1">
        <v>42080.438888888886</v>
      </c>
      <c r="B3166" s="3">
        <f t="shared" si="296"/>
        <v>2015</v>
      </c>
      <c r="C3166" s="3">
        <f t="shared" si="297"/>
        <v>3</v>
      </c>
      <c r="D3166" s="3">
        <f t="shared" si="298"/>
        <v>10</v>
      </c>
      <c r="E3166" s="3">
        <f t="shared" si="299"/>
        <v>17</v>
      </c>
      <c r="F3166" s="3" t="str">
        <f t="shared" si="300"/>
        <v>201531017</v>
      </c>
      <c r="G3166">
        <f t="shared" si="295"/>
        <v>8.875</v>
      </c>
      <c r="H3166">
        <v>1.3</v>
      </c>
      <c r="I3166">
        <v>0.79</v>
      </c>
      <c r="J3166">
        <v>1025</v>
      </c>
      <c r="K3166">
        <v>0</v>
      </c>
    </row>
    <row r="3167" spans="1:11" x14ac:dyDescent="0.25">
      <c r="A3167" s="1">
        <v>42080.439583333333</v>
      </c>
      <c r="B3167" s="3">
        <f t="shared" si="296"/>
        <v>2015</v>
      </c>
      <c r="C3167" s="3">
        <f t="shared" si="297"/>
        <v>3</v>
      </c>
      <c r="D3167" s="3">
        <f t="shared" si="298"/>
        <v>10</v>
      </c>
      <c r="E3167" s="3">
        <f t="shared" si="299"/>
        <v>17</v>
      </c>
      <c r="F3167" s="3" t="str">
        <f t="shared" si="300"/>
        <v>201531017</v>
      </c>
      <c r="G3167">
        <f t="shared" si="295"/>
        <v>8.890625</v>
      </c>
      <c r="H3167">
        <v>1.3</v>
      </c>
      <c r="I3167">
        <v>0.79</v>
      </c>
      <c r="J3167">
        <v>1025</v>
      </c>
      <c r="K3167">
        <v>0</v>
      </c>
    </row>
    <row r="3168" spans="1:11" x14ac:dyDescent="0.25">
      <c r="A3168" s="1">
        <v>42080.44027777778</v>
      </c>
      <c r="B3168" s="3">
        <f t="shared" si="296"/>
        <v>2015</v>
      </c>
      <c r="C3168" s="3">
        <f t="shared" si="297"/>
        <v>3</v>
      </c>
      <c r="D3168" s="3">
        <f t="shared" si="298"/>
        <v>10</v>
      </c>
      <c r="E3168" s="3">
        <f t="shared" si="299"/>
        <v>17</v>
      </c>
      <c r="F3168" s="3" t="str">
        <f t="shared" si="300"/>
        <v>201531017</v>
      </c>
      <c r="G3168">
        <f t="shared" si="295"/>
        <v>8.90625</v>
      </c>
      <c r="H3168">
        <v>1.3</v>
      </c>
      <c r="I3168">
        <v>0.79</v>
      </c>
      <c r="J3168">
        <v>1025</v>
      </c>
      <c r="K3168">
        <v>0</v>
      </c>
    </row>
    <row r="3169" spans="1:11" x14ac:dyDescent="0.25">
      <c r="A3169" s="1">
        <v>42080.440972222219</v>
      </c>
      <c r="B3169" s="3">
        <f t="shared" si="296"/>
        <v>2015</v>
      </c>
      <c r="C3169" s="3">
        <f t="shared" si="297"/>
        <v>3</v>
      </c>
      <c r="D3169" s="3">
        <f t="shared" si="298"/>
        <v>10</v>
      </c>
      <c r="E3169" s="3">
        <f t="shared" si="299"/>
        <v>17</v>
      </c>
      <c r="F3169" s="3" t="str">
        <f t="shared" si="300"/>
        <v>201531017</v>
      </c>
      <c r="G3169">
        <f t="shared" si="295"/>
        <v>8.921875</v>
      </c>
      <c r="H3169">
        <v>1.3</v>
      </c>
      <c r="I3169">
        <v>0.79</v>
      </c>
      <c r="J3169">
        <v>1025</v>
      </c>
      <c r="K3169">
        <v>0</v>
      </c>
    </row>
    <row r="3170" spans="1:11" x14ac:dyDescent="0.25">
      <c r="A3170" s="1">
        <v>42080.441666666666</v>
      </c>
      <c r="B3170" s="3">
        <f t="shared" si="296"/>
        <v>2015</v>
      </c>
      <c r="C3170" s="3">
        <f t="shared" si="297"/>
        <v>3</v>
      </c>
      <c r="D3170" s="3">
        <f t="shared" si="298"/>
        <v>10</v>
      </c>
      <c r="E3170" s="3">
        <f t="shared" si="299"/>
        <v>17</v>
      </c>
      <c r="F3170" s="3" t="str">
        <f t="shared" si="300"/>
        <v>201531017</v>
      </c>
      <c r="G3170">
        <f t="shared" si="295"/>
        <v>8.9375</v>
      </c>
      <c r="H3170">
        <v>1.3</v>
      </c>
      <c r="I3170">
        <v>0.79</v>
      </c>
      <c r="J3170">
        <v>1025</v>
      </c>
      <c r="K3170">
        <v>0</v>
      </c>
    </row>
    <row r="3171" spans="1:11" x14ac:dyDescent="0.25">
      <c r="A3171" s="1">
        <v>42080.442361111112</v>
      </c>
      <c r="B3171" s="3">
        <f t="shared" si="296"/>
        <v>2015</v>
      </c>
      <c r="C3171" s="3">
        <f t="shared" si="297"/>
        <v>3</v>
      </c>
      <c r="D3171" s="3">
        <f t="shared" si="298"/>
        <v>10</v>
      </c>
      <c r="E3171" s="3">
        <f t="shared" si="299"/>
        <v>17</v>
      </c>
      <c r="F3171" s="3" t="str">
        <f t="shared" si="300"/>
        <v>201531017</v>
      </c>
      <c r="G3171">
        <f t="shared" si="295"/>
        <v>8.953125</v>
      </c>
      <c r="H3171">
        <v>1.3</v>
      </c>
      <c r="I3171">
        <v>0.79</v>
      </c>
      <c r="J3171">
        <v>1025</v>
      </c>
      <c r="K3171">
        <v>0</v>
      </c>
    </row>
    <row r="3172" spans="1:11" x14ac:dyDescent="0.25">
      <c r="A3172" s="1">
        <v>42080.443055555559</v>
      </c>
      <c r="B3172" s="3">
        <f t="shared" si="296"/>
        <v>2015</v>
      </c>
      <c r="C3172" s="3">
        <f t="shared" si="297"/>
        <v>3</v>
      </c>
      <c r="D3172" s="3">
        <f t="shared" si="298"/>
        <v>10</v>
      </c>
      <c r="E3172" s="3">
        <f t="shared" si="299"/>
        <v>17</v>
      </c>
      <c r="F3172" s="3" t="str">
        <f t="shared" si="300"/>
        <v>201531017</v>
      </c>
      <c r="G3172">
        <f t="shared" si="295"/>
        <v>8.96875</v>
      </c>
      <c r="H3172">
        <v>1.3</v>
      </c>
      <c r="I3172">
        <v>0.79</v>
      </c>
      <c r="J3172">
        <v>1025</v>
      </c>
      <c r="K3172">
        <v>0</v>
      </c>
    </row>
    <row r="3173" spans="1:11" x14ac:dyDescent="0.25">
      <c r="A3173" s="1">
        <v>42080.443749999999</v>
      </c>
      <c r="B3173" s="3">
        <f t="shared" si="296"/>
        <v>2015</v>
      </c>
      <c r="C3173" s="3">
        <f t="shared" si="297"/>
        <v>3</v>
      </c>
      <c r="D3173" s="3">
        <f t="shared" si="298"/>
        <v>10</v>
      </c>
      <c r="E3173" s="3">
        <f t="shared" si="299"/>
        <v>17</v>
      </c>
      <c r="F3173" s="3" t="str">
        <f t="shared" si="300"/>
        <v>201531017</v>
      </c>
      <c r="G3173">
        <f t="shared" si="295"/>
        <v>8.984375</v>
      </c>
      <c r="H3173">
        <v>1.3</v>
      </c>
      <c r="I3173">
        <v>0.79</v>
      </c>
      <c r="J3173">
        <v>1025</v>
      </c>
      <c r="K3173">
        <v>0</v>
      </c>
    </row>
    <row r="3174" spans="1:11" x14ac:dyDescent="0.25">
      <c r="A3174" s="1">
        <v>42080.444444444445</v>
      </c>
      <c r="B3174" s="3">
        <f t="shared" si="296"/>
        <v>2015</v>
      </c>
      <c r="C3174" s="3">
        <f t="shared" si="297"/>
        <v>3</v>
      </c>
      <c r="D3174" s="3">
        <f t="shared" si="298"/>
        <v>10</v>
      </c>
      <c r="E3174" s="3">
        <f t="shared" si="299"/>
        <v>17</v>
      </c>
      <c r="F3174" s="3" t="str">
        <f t="shared" si="300"/>
        <v>201531017</v>
      </c>
      <c r="G3174">
        <f t="shared" si="295"/>
        <v>9</v>
      </c>
      <c r="H3174">
        <v>1.3</v>
      </c>
      <c r="I3174">
        <v>0.79</v>
      </c>
      <c r="J3174">
        <v>1025</v>
      </c>
      <c r="K3174">
        <v>0</v>
      </c>
    </row>
    <row r="3175" spans="1:11" x14ac:dyDescent="0.25">
      <c r="A3175" s="1">
        <v>42080.445138888892</v>
      </c>
      <c r="B3175" s="3">
        <f t="shared" si="296"/>
        <v>2015</v>
      </c>
      <c r="C3175" s="3">
        <f t="shared" si="297"/>
        <v>3</v>
      </c>
      <c r="D3175" s="3">
        <f t="shared" si="298"/>
        <v>10</v>
      </c>
      <c r="E3175" s="3">
        <f t="shared" si="299"/>
        <v>17</v>
      </c>
      <c r="F3175" s="3" t="str">
        <f t="shared" si="300"/>
        <v>201531017</v>
      </c>
      <c r="G3175">
        <f t="shared" si="295"/>
        <v>9.015625</v>
      </c>
      <c r="H3175">
        <v>1.3</v>
      </c>
      <c r="I3175">
        <v>0.79</v>
      </c>
      <c r="J3175">
        <v>1025</v>
      </c>
      <c r="K3175">
        <v>0</v>
      </c>
    </row>
    <row r="3176" spans="1:11" x14ac:dyDescent="0.25">
      <c r="A3176" s="1">
        <v>42080.445833333331</v>
      </c>
      <c r="B3176" s="3">
        <f t="shared" si="296"/>
        <v>2015</v>
      </c>
      <c r="C3176" s="3">
        <f t="shared" si="297"/>
        <v>3</v>
      </c>
      <c r="D3176" s="3">
        <f t="shared" si="298"/>
        <v>10</v>
      </c>
      <c r="E3176" s="3">
        <f t="shared" si="299"/>
        <v>17</v>
      </c>
      <c r="F3176" s="3" t="str">
        <f t="shared" si="300"/>
        <v>201531017</v>
      </c>
      <c r="G3176">
        <f t="shared" ref="G3176:G3239" si="301">G3175+3/192</f>
        <v>9.03125</v>
      </c>
      <c r="H3176">
        <v>1.3</v>
      </c>
      <c r="I3176">
        <v>0.79</v>
      </c>
      <c r="J3176">
        <v>1025</v>
      </c>
      <c r="K3176">
        <v>0</v>
      </c>
    </row>
    <row r="3177" spans="1:11" x14ac:dyDescent="0.25">
      <c r="A3177" s="1">
        <v>42080.446527777778</v>
      </c>
      <c r="B3177" s="3">
        <f t="shared" si="296"/>
        <v>2015</v>
      </c>
      <c r="C3177" s="3">
        <f t="shared" si="297"/>
        <v>3</v>
      </c>
      <c r="D3177" s="3">
        <f t="shared" si="298"/>
        <v>10</v>
      </c>
      <c r="E3177" s="3">
        <f t="shared" si="299"/>
        <v>17</v>
      </c>
      <c r="F3177" s="3" t="str">
        <f t="shared" si="300"/>
        <v>201531017</v>
      </c>
      <c r="G3177">
        <f t="shared" si="301"/>
        <v>9.046875</v>
      </c>
      <c r="H3177">
        <v>1.3</v>
      </c>
      <c r="I3177">
        <v>0.79</v>
      </c>
      <c r="J3177">
        <v>1025</v>
      </c>
      <c r="K3177">
        <v>0</v>
      </c>
    </row>
    <row r="3178" spans="1:11" x14ac:dyDescent="0.25">
      <c r="A3178" s="1">
        <v>42080.447222222225</v>
      </c>
      <c r="B3178" s="3">
        <f t="shared" si="296"/>
        <v>2015</v>
      </c>
      <c r="C3178" s="3">
        <f t="shared" si="297"/>
        <v>3</v>
      </c>
      <c r="D3178" s="3">
        <f t="shared" si="298"/>
        <v>10</v>
      </c>
      <c r="E3178" s="3">
        <f t="shared" si="299"/>
        <v>17</v>
      </c>
      <c r="F3178" s="3" t="str">
        <f t="shared" si="300"/>
        <v>201531017</v>
      </c>
      <c r="G3178">
        <f t="shared" si="301"/>
        <v>9.0625</v>
      </c>
      <c r="H3178">
        <v>1.3</v>
      </c>
      <c r="I3178">
        <v>0.79</v>
      </c>
      <c r="J3178">
        <v>1025</v>
      </c>
      <c r="K3178">
        <v>0</v>
      </c>
    </row>
    <row r="3179" spans="1:11" x14ac:dyDescent="0.25">
      <c r="A3179" s="1">
        <v>42080.447916666664</v>
      </c>
      <c r="B3179" s="3">
        <f t="shared" si="296"/>
        <v>2015</v>
      </c>
      <c r="C3179" s="3">
        <f t="shared" si="297"/>
        <v>3</v>
      </c>
      <c r="D3179" s="3">
        <f t="shared" si="298"/>
        <v>10</v>
      </c>
      <c r="E3179" s="3">
        <f t="shared" si="299"/>
        <v>17</v>
      </c>
      <c r="F3179" s="3" t="str">
        <f t="shared" si="300"/>
        <v>201531017</v>
      </c>
      <c r="G3179">
        <f t="shared" si="301"/>
        <v>9.078125</v>
      </c>
      <c r="H3179">
        <v>1.3</v>
      </c>
      <c r="I3179">
        <v>0.79</v>
      </c>
      <c r="J3179">
        <v>1025</v>
      </c>
      <c r="K3179">
        <v>0</v>
      </c>
    </row>
    <row r="3180" spans="1:11" x14ac:dyDescent="0.25">
      <c r="A3180" s="1">
        <v>42080.448611111111</v>
      </c>
      <c r="B3180" s="3">
        <f t="shared" si="296"/>
        <v>2015</v>
      </c>
      <c r="C3180" s="3">
        <f t="shared" si="297"/>
        <v>3</v>
      </c>
      <c r="D3180" s="3">
        <f t="shared" si="298"/>
        <v>10</v>
      </c>
      <c r="E3180" s="3">
        <f t="shared" si="299"/>
        <v>17</v>
      </c>
      <c r="F3180" s="3" t="str">
        <f t="shared" si="300"/>
        <v>201531017</v>
      </c>
      <c r="G3180">
        <f t="shared" si="301"/>
        <v>9.09375</v>
      </c>
      <c r="H3180">
        <v>1.3</v>
      </c>
      <c r="I3180">
        <v>0.79</v>
      </c>
      <c r="J3180">
        <v>1025</v>
      </c>
      <c r="K3180">
        <v>0</v>
      </c>
    </row>
    <row r="3181" spans="1:11" x14ac:dyDescent="0.25">
      <c r="A3181" s="1">
        <v>42080.449305555558</v>
      </c>
      <c r="B3181" s="3">
        <f t="shared" si="296"/>
        <v>2015</v>
      </c>
      <c r="C3181" s="3">
        <f t="shared" si="297"/>
        <v>3</v>
      </c>
      <c r="D3181" s="3">
        <f t="shared" si="298"/>
        <v>10</v>
      </c>
      <c r="E3181" s="3">
        <f t="shared" si="299"/>
        <v>17</v>
      </c>
      <c r="F3181" s="3" t="str">
        <f t="shared" si="300"/>
        <v>201531017</v>
      </c>
      <c r="G3181">
        <f t="shared" si="301"/>
        <v>9.109375</v>
      </c>
      <c r="H3181">
        <v>1.3</v>
      </c>
      <c r="I3181">
        <v>0.79</v>
      </c>
      <c r="J3181">
        <v>1025</v>
      </c>
      <c r="K3181">
        <v>0</v>
      </c>
    </row>
    <row r="3182" spans="1:11" x14ac:dyDescent="0.25">
      <c r="A3182" s="1">
        <v>42080.45</v>
      </c>
      <c r="B3182" s="3">
        <f t="shared" si="296"/>
        <v>2015</v>
      </c>
      <c r="C3182" s="3">
        <f t="shared" si="297"/>
        <v>3</v>
      </c>
      <c r="D3182" s="3">
        <f t="shared" si="298"/>
        <v>10</v>
      </c>
      <c r="E3182" s="3">
        <f t="shared" si="299"/>
        <v>17</v>
      </c>
      <c r="F3182" s="3" t="str">
        <f t="shared" si="300"/>
        <v>201531017</v>
      </c>
      <c r="G3182">
        <f t="shared" si="301"/>
        <v>9.125</v>
      </c>
      <c r="H3182">
        <v>1.3</v>
      </c>
      <c r="I3182">
        <v>0.79</v>
      </c>
      <c r="J3182">
        <v>1025</v>
      </c>
      <c r="K3182">
        <v>0</v>
      </c>
    </row>
    <row r="3183" spans="1:11" x14ac:dyDescent="0.25">
      <c r="A3183" s="1">
        <v>42080.450694444444</v>
      </c>
      <c r="B3183" s="3">
        <f t="shared" si="296"/>
        <v>2015</v>
      </c>
      <c r="C3183" s="3">
        <f t="shared" si="297"/>
        <v>3</v>
      </c>
      <c r="D3183" s="3">
        <f t="shared" si="298"/>
        <v>10</v>
      </c>
      <c r="E3183" s="3">
        <f t="shared" si="299"/>
        <v>17</v>
      </c>
      <c r="F3183" s="3" t="str">
        <f t="shared" si="300"/>
        <v>201531017</v>
      </c>
      <c r="G3183">
        <f t="shared" si="301"/>
        <v>9.140625</v>
      </c>
      <c r="H3183">
        <v>1.3</v>
      </c>
      <c r="I3183">
        <v>0.79</v>
      </c>
      <c r="J3183">
        <v>1025</v>
      </c>
      <c r="K3183">
        <v>0</v>
      </c>
    </row>
    <row r="3184" spans="1:11" x14ac:dyDescent="0.25">
      <c r="A3184" s="1">
        <v>42080.451388888891</v>
      </c>
      <c r="B3184" s="3">
        <f t="shared" si="296"/>
        <v>2015</v>
      </c>
      <c r="C3184" s="3">
        <f t="shared" si="297"/>
        <v>3</v>
      </c>
      <c r="D3184" s="3">
        <f t="shared" si="298"/>
        <v>10</v>
      </c>
      <c r="E3184" s="3">
        <f t="shared" si="299"/>
        <v>17</v>
      </c>
      <c r="F3184" s="3" t="str">
        <f t="shared" si="300"/>
        <v>201531017</v>
      </c>
      <c r="G3184">
        <f t="shared" si="301"/>
        <v>9.15625</v>
      </c>
      <c r="H3184">
        <v>1.3</v>
      </c>
      <c r="I3184">
        <v>0.79</v>
      </c>
      <c r="J3184">
        <v>1025</v>
      </c>
      <c r="K3184">
        <v>0</v>
      </c>
    </row>
    <row r="3185" spans="1:11" x14ac:dyDescent="0.25">
      <c r="A3185" s="1">
        <v>42080.45208333333</v>
      </c>
      <c r="B3185" s="3">
        <f t="shared" si="296"/>
        <v>2015</v>
      </c>
      <c r="C3185" s="3">
        <f t="shared" si="297"/>
        <v>3</v>
      </c>
      <c r="D3185" s="3">
        <f t="shared" si="298"/>
        <v>10</v>
      </c>
      <c r="E3185" s="3">
        <f t="shared" si="299"/>
        <v>17</v>
      </c>
      <c r="F3185" s="3" t="str">
        <f t="shared" si="300"/>
        <v>201531017</v>
      </c>
      <c r="G3185">
        <f t="shared" si="301"/>
        <v>9.171875</v>
      </c>
      <c r="H3185">
        <v>1.3</v>
      </c>
      <c r="I3185">
        <v>0.79</v>
      </c>
      <c r="J3185">
        <v>1025</v>
      </c>
      <c r="K3185">
        <v>0</v>
      </c>
    </row>
    <row r="3186" spans="1:11" x14ac:dyDescent="0.25">
      <c r="A3186" s="1">
        <v>42080.452777777777</v>
      </c>
      <c r="B3186" s="3">
        <f t="shared" si="296"/>
        <v>2015</v>
      </c>
      <c r="C3186" s="3">
        <f t="shared" si="297"/>
        <v>3</v>
      </c>
      <c r="D3186" s="3">
        <f t="shared" si="298"/>
        <v>10</v>
      </c>
      <c r="E3186" s="3">
        <f t="shared" si="299"/>
        <v>17</v>
      </c>
      <c r="F3186" s="3" t="str">
        <f t="shared" si="300"/>
        <v>201531017</v>
      </c>
      <c r="G3186">
        <f t="shared" si="301"/>
        <v>9.1875</v>
      </c>
      <c r="H3186">
        <v>1.3</v>
      </c>
      <c r="I3186">
        <v>0.79</v>
      </c>
      <c r="J3186">
        <v>1025</v>
      </c>
      <c r="K3186">
        <v>0</v>
      </c>
    </row>
    <row r="3187" spans="1:11" x14ac:dyDescent="0.25">
      <c r="A3187" s="1">
        <v>42080.453472222223</v>
      </c>
      <c r="B3187" s="3">
        <f t="shared" si="296"/>
        <v>2015</v>
      </c>
      <c r="C3187" s="3">
        <f t="shared" si="297"/>
        <v>3</v>
      </c>
      <c r="D3187" s="3">
        <f t="shared" si="298"/>
        <v>10</v>
      </c>
      <c r="E3187" s="3">
        <f t="shared" si="299"/>
        <v>17</v>
      </c>
      <c r="F3187" s="3" t="str">
        <f t="shared" si="300"/>
        <v>201531017</v>
      </c>
      <c r="G3187">
        <f t="shared" si="301"/>
        <v>9.203125</v>
      </c>
      <c r="H3187">
        <v>1.3</v>
      </c>
      <c r="I3187">
        <v>0.79</v>
      </c>
      <c r="J3187">
        <v>1025</v>
      </c>
      <c r="K3187">
        <v>0</v>
      </c>
    </row>
    <row r="3188" spans="1:11" x14ac:dyDescent="0.25">
      <c r="A3188" s="1">
        <v>42080.45416666667</v>
      </c>
      <c r="B3188" s="3">
        <f t="shared" si="296"/>
        <v>2015</v>
      </c>
      <c r="C3188" s="3">
        <f t="shared" si="297"/>
        <v>3</v>
      </c>
      <c r="D3188" s="3">
        <f t="shared" si="298"/>
        <v>10</v>
      </c>
      <c r="E3188" s="3">
        <f t="shared" si="299"/>
        <v>17</v>
      </c>
      <c r="F3188" s="3" t="str">
        <f t="shared" si="300"/>
        <v>201531017</v>
      </c>
      <c r="G3188">
        <f t="shared" si="301"/>
        <v>9.21875</v>
      </c>
      <c r="H3188">
        <v>1.3</v>
      </c>
      <c r="I3188">
        <v>0.79</v>
      </c>
      <c r="J3188">
        <v>1025</v>
      </c>
      <c r="K3188">
        <v>0</v>
      </c>
    </row>
    <row r="3189" spans="1:11" x14ac:dyDescent="0.25">
      <c r="A3189" s="1">
        <v>42080.454861111109</v>
      </c>
      <c r="B3189" s="3">
        <f t="shared" si="296"/>
        <v>2015</v>
      </c>
      <c r="C3189" s="3">
        <f t="shared" si="297"/>
        <v>3</v>
      </c>
      <c r="D3189" s="3">
        <f t="shared" si="298"/>
        <v>10</v>
      </c>
      <c r="E3189" s="3">
        <f t="shared" si="299"/>
        <v>17</v>
      </c>
      <c r="F3189" s="3" t="str">
        <f t="shared" si="300"/>
        <v>201531017</v>
      </c>
      <c r="G3189">
        <f t="shared" si="301"/>
        <v>9.234375</v>
      </c>
      <c r="H3189">
        <v>1.3</v>
      </c>
      <c r="I3189">
        <v>0.79</v>
      </c>
      <c r="J3189">
        <v>1025</v>
      </c>
      <c r="K3189">
        <v>0</v>
      </c>
    </row>
    <row r="3190" spans="1:11" x14ac:dyDescent="0.25">
      <c r="A3190" s="1">
        <v>42080.455555555556</v>
      </c>
      <c r="B3190" s="3">
        <f t="shared" si="296"/>
        <v>2015</v>
      </c>
      <c r="C3190" s="3">
        <f t="shared" si="297"/>
        <v>3</v>
      </c>
      <c r="D3190" s="3">
        <f t="shared" si="298"/>
        <v>10</v>
      </c>
      <c r="E3190" s="3">
        <f t="shared" si="299"/>
        <v>17</v>
      </c>
      <c r="F3190" s="3" t="str">
        <f t="shared" si="300"/>
        <v>201531017</v>
      </c>
      <c r="G3190">
        <f t="shared" si="301"/>
        <v>9.25</v>
      </c>
      <c r="H3190">
        <v>1.3</v>
      </c>
      <c r="I3190">
        <v>0.79</v>
      </c>
      <c r="J3190">
        <v>1025</v>
      </c>
      <c r="K3190">
        <v>0</v>
      </c>
    </row>
    <row r="3191" spans="1:11" x14ac:dyDescent="0.25">
      <c r="A3191" s="1">
        <v>42080.456250000003</v>
      </c>
      <c r="B3191" s="3">
        <f t="shared" si="296"/>
        <v>2015</v>
      </c>
      <c r="C3191" s="3">
        <f t="shared" si="297"/>
        <v>3</v>
      </c>
      <c r="D3191" s="3">
        <f t="shared" si="298"/>
        <v>10</v>
      </c>
      <c r="E3191" s="3">
        <f t="shared" si="299"/>
        <v>17</v>
      </c>
      <c r="F3191" s="3" t="str">
        <f t="shared" si="300"/>
        <v>201531017</v>
      </c>
      <c r="G3191">
        <f t="shared" si="301"/>
        <v>9.265625</v>
      </c>
      <c r="H3191">
        <v>1.3</v>
      </c>
      <c r="I3191">
        <v>0.79</v>
      </c>
      <c r="J3191">
        <v>1025</v>
      </c>
      <c r="K3191">
        <v>0</v>
      </c>
    </row>
    <row r="3192" spans="1:11" x14ac:dyDescent="0.25">
      <c r="A3192" s="1">
        <v>42080.456944444442</v>
      </c>
      <c r="B3192" s="3">
        <f t="shared" si="296"/>
        <v>2015</v>
      </c>
      <c r="C3192" s="3">
        <f t="shared" si="297"/>
        <v>3</v>
      </c>
      <c r="D3192" s="3">
        <f t="shared" si="298"/>
        <v>10</v>
      </c>
      <c r="E3192" s="3">
        <f t="shared" si="299"/>
        <v>17</v>
      </c>
      <c r="F3192" s="3" t="str">
        <f t="shared" si="300"/>
        <v>201531017</v>
      </c>
      <c r="G3192">
        <f t="shared" si="301"/>
        <v>9.28125</v>
      </c>
      <c r="H3192">
        <v>1.3</v>
      </c>
      <c r="I3192">
        <v>0.79</v>
      </c>
      <c r="J3192">
        <v>1025</v>
      </c>
      <c r="K3192">
        <v>0</v>
      </c>
    </row>
    <row r="3193" spans="1:11" x14ac:dyDescent="0.25">
      <c r="A3193" s="1">
        <v>42080.457638888889</v>
      </c>
      <c r="B3193" s="3">
        <f t="shared" si="296"/>
        <v>2015</v>
      </c>
      <c r="C3193" s="3">
        <f t="shared" si="297"/>
        <v>3</v>
      </c>
      <c r="D3193" s="3">
        <f t="shared" si="298"/>
        <v>10</v>
      </c>
      <c r="E3193" s="3">
        <f t="shared" si="299"/>
        <v>17</v>
      </c>
      <c r="F3193" s="3" t="str">
        <f t="shared" si="300"/>
        <v>201531017</v>
      </c>
      <c r="G3193">
        <f t="shared" si="301"/>
        <v>9.296875</v>
      </c>
      <c r="H3193">
        <v>1.3</v>
      </c>
      <c r="I3193">
        <v>0.79</v>
      </c>
      <c r="J3193">
        <v>1025</v>
      </c>
      <c r="K3193">
        <v>0</v>
      </c>
    </row>
    <row r="3194" spans="1:11" x14ac:dyDescent="0.25">
      <c r="A3194" s="1">
        <v>42080.458333333336</v>
      </c>
      <c r="B3194" s="3">
        <f t="shared" si="296"/>
        <v>2015</v>
      </c>
      <c r="C3194" s="3">
        <f t="shared" si="297"/>
        <v>3</v>
      </c>
      <c r="D3194" s="3">
        <f t="shared" si="298"/>
        <v>11</v>
      </c>
      <c r="E3194" s="3">
        <f t="shared" si="299"/>
        <v>17</v>
      </c>
      <c r="F3194" s="3" t="str">
        <f t="shared" si="300"/>
        <v>201531117</v>
      </c>
      <c r="G3194">
        <f t="shared" si="301"/>
        <v>9.3125</v>
      </c>
      <c r="H3194">
        <v>1.3</v>
      </c>
      <c r="I3194">
        <v>0.79</v>
      </c>
      <c r="J3194">
        <v>1025</v>
      </c>
      <c r="K3194">
        <v>0</v>
      </c>
    </row>
    <row r="3195" spans="1:11" x14ac:dyDescent="0.25">
      <c r="A3195" s="1">
        <v>42080.459027777775</v>
      </c>
      <c r="B3195" s="3">
        <f t="shared" si="296"/>
        <v>2015</v>
      </c>
      <c r="C3195" s="3">
        <f t="shared" si="297"/>
        <v>3</v>
      </c>
      <c r="D3195" s="3">
        <f t="shared" si="298"/>
        <v>11</v>
      </c>
      <c r="E3195" s="3">
        <f t="shared" si="299"/>
        <v>17</v>
      </c>
      <c r="F3195" s="3" t="str">
        <f t="shared" si="300"/>
        <v>201531117</v>
      </c>
      <c r="G3195">
        <f t="shared" si="301"/>
        <v>9.328125</v>
      </c>
      <c r="H3195">
        <v>1.3</v>
      </c>
      <c r="I3195">
        <v>0.79</v>
      </c>
      <c r="J3195">
        <v>1025</v>
      </c>
      <c r="K3195">
        <v>0</v>
      </c>
    </row>
    <row r="3196" spans="1:11" x14ac:dyDescent="0.25">
      <c r="A3196" s="1">
        <v>42080.459722222222</v>
      </c>
      <c r="B3196" s="3">
        <f t="shared" si="296"/>
        <v>2015</v>
      </c>
      <c r="C3196" s="3">
        <f t="shared" si="297"/>
        <v>3</v>
      </c>
      <c r="D3196" s="3">
        <f t="shared" si="298"/>
        <v>11</v>
      </c>
      <c r="E3196" s="3">
        <f t="shared" si="299"/>
        <v>17</v>
      </c>
      <c r="F3196" s="3" t="str">
        <f t="shared" si="300"/>
        <v>201531117</v>
      </c>
      <c r="G3196">
        <f t="shared" si="301"/>
        <v>9.34375</v>
      </c>
      <c r="H3196">
        <v>1.3</v>
      </c>
      <c r="I3196">
        <v>0.79</v>
      </c>
      <c r="J3196">
        <v>1025</v>
      </c>
      <c r="K3196">
        <v>0</v>
      </c>
    </row>
    <row r="3197" spans="1:11" x14ac:dyDescent="0.25">
      <c r="A3197" s="1">
        <v>42080.460416666669</v>
      </c>
      <c r="B3197" s="3">
        <f t="shared" si="296"/>
        <v>2015</v>
      </c>
      <c r="C3197" s="3">
        <f t="shared" si="297"/>
        <v>3</v>
      </c>
      <c r="D3197" s="3">
        <f t="shared" si="298"/>
        <v>11</v>
      </c>
      <c r="E3197" s="3">
        <f t="shared" si="299"/>
        <v>17</v>
      </c>
      <c r="F3197" s="3" t="str">
        <f t="shared" si="300"/>
        <v>201531117</v>
      </c>
      <c r="G3197">
        <f t="shared" si="301"/>
        <v>9.359375</v>
      </c>
      <c r="H3197">
        <v>1.3</v>
      </c>
      <c r="I3197">
        <v>0.79</v>
      </c>
      <c r="J3197">
        <v>1025</v>
      </c>
      <c r="K3197">
        <v>0</v>
      </c>
    </row>
    <row r="3198" spans="1:11" x14ac:dyDescent="0.25">
      <c r="A3198" s="1">
        <v>42080.461111111108</v>
      </c>
      <c r="B3198" s="3">
        <f t="shared" si="296"/>
        <v>2015</v>
      </c>
      <c r="C3198" s="3">
        <f t="shared" si="297"/>
        <v>3</v>
      </c>
      <c r="D3198" s="3">
        <f t="shared" si="298"/>
        <v>11</v>
      </c>
      <c r="E3198" s="3">
        <f t="shared" si="299"/>
        <v>17</v>
      </c>
      <c r="F3198" s="3" t="str">
        <f t="shared" si="300"/>
        <v>201531117</v>
      </c>
      <c r="G3198">
        <f t="shared" si="301"/>
        <v>9.375</v>
      </c>
      <c r="H3198">
        <v>1.3</v>
      </c>
      <c r="I3198">
        <v>0.79</v>
      </c>
      <c r="J3198">
        <v>1025</v>
      </c>
      <c r="K3198">
        <v>0</v>
      </c>
    </row>
    <row r="3199" spans="1:11" x14ac:dyDescent="0.25">
      <c r="A3199" s="1">
        <v>42080.461805555555</v>
      </c>
      <c r="B3199" s="3">
        <f t="shared" si="296"/>
        <v>2015</v>
      </c>
      <c r="C3199" s="3">
        <f t="shared" si="297"/>
        <v>3</v>
      </c>
      <c r="D3199" s="3">
        <f t="shared" si="298"/>
        <v>11</v>
      </c>
      <c r="E3199" s="3">
        <f t="shared" si="299"/>
        <v>17</v>
      </c>
      <c r="F3199" s="3" t="str">
        <f t="shared" si="300"/>
        <v>201531117</v>
      </c>
      <c r="G3199">
        <f t="shared" si="301"/>
        <v>9.390625</v>
      </c>
      <c r="H3199">
        <v>1.3</v>
      </c>
      <c r="I3199">
        <v>0.79</v>
      </c>
      <c r="J3199">
        <v>1025</v>
      </c>
      <c r="K3199">
        <v>0</v>
      </c>
    </row>
    <row r="3200" spans="1:11" x14ac:dyDescent="0.25">
      <c r="A3200" s="1">
        <v>42080.462500000001</v>
      </c>
      <c r="B3200" s="3">
        <f t="shared" si="296"/>
        <v>2015</v>
      </c>
      <c r="C3200" s="3">
        <f t="shared" si="297"/>
        <v>3</v>
      </c>
      <c r="D3200" s="3">
        <f t="shared" si="298"/>
        <v>11</v>
      </c>
      <c r="E3200" s="3">
        <f t="shared" si="299"/>
        <v>17</v>
      </c>
      <c r="F3200" s="3" t="str">
        <f t="shared" si="300"/>
        <v>201531117</v>
      </c>
      <c r="G3200">
        <f t="shared" si="301"/>
        <v>9.40625</v>
      </c>
      <c r="H3200">
        <v>1.3</v>
      </c>
      <c r="I3200">
        <v>0.79</v>
      </c>
      <c r="J3200">
        <v>1025</v>
      </c>
      <c r="K3200">
        <v>0</v>
      </c>
    </row>
    <row r="3201" spans="1:11" x14ac:dyDescent="0.25">
      <c r="A3201" s="1">
        <v>42080.463194444441</v>
      </c>
      <c r="B3201" s="3">
        <f t="shared" si="296"/>
        <v>2015</v>
      </c>
      <c r="C3201" s="3">
        <f t="shared" si="297"/>
        <v>3</v>
      </c>
      <c r="D3201" s="3">
        <f t="shared" si="298"/>
        <v>11</v>
      </c>
      <c r="E3201" s="3">
        <f t="shared" si="299"/>
        <v>17</v>
      </c>
      <c r="F3201" s="3" t="str">
        <f t="shared" si="300"/>
        <v>201531117</v>
      </c>
      <c r="G3201">
        <f t="shared" si="301"/>
        <v>9.421875</v>
      </c>
      <c r="H3201">
        <v>1.3</v>
      </c>
      <c r="I3201">
        <v>0.79</v>
      </c>
      <c r="J3201">
        <v>1025</v>
      </c>
      <c r="K3201">
        <v>0</v>
      </c>
    </row>
    <row r="3202" spans="1:11" x14ac:dyDescent="0.25">
      <c r="A3202" s="1">
        <v>42080.463888888888</v>
      </c>
      <c r="B3202" s="3">
        <f t="shared" si="296"/>
        <v>2015</v>
      </c>
      <c r="C3202" s="3">
        <f t="shared" si="297"/>
        <v>3</v>
      </c>
      <c r="D3202" s="3">
        <f t="shared" si="298"/>
        <v>11</v>
      </c>
      <c r="E3202" s="3">
        <f t="shared" si="299"/>
        <v>17</v>
      </c>
      <c r="F3202" s="3" t="str">
        <f t="shared" si="300"/>
        <v>201531117</v>
      </c>
      <c r="G3202">
        <f t="shared" si="301"/>
        <v>9.4375</v>
      </c>
      <c r="H3202">
        <v>1.3</v>
      </c>
      <c r="I3202">
        <v>0.79</v>
      </c>
      <c r="J3202">
        <v>1025</v>
      </c>
      <c r="K3202">
        <v>0</v>
      </c>
    </row>
    <row r="3203" spans="1:11" x14ac:dyDescent="0.25">
      <c r="A3203" s="1">
        <v>42080.464583333334</v>
      </c>
      <c r="B3203" s="3">
        <f t="shared" ref="B3203:B3266" si="302">YEAR(A3203)</f>
        <v>2015</v>
      </c>
      <c r="C3203" s="3">
        <f t="shared" ref="C3203:C3266" si="303">MONTH(A3203)</f>
        <v>3</v>
      </c>
      <c r="D3203" s="3">
        <f t="shared" ref="D3203:D3266" si="304">HOUR(A3203)</f>
        <v>11</v>
      </c>
      <c r="E3203" s="3">
        <f t="shared" ref="E3203:E3266" si="305">DAY(A3203)</f>
        <v>17</v>
      </c>
      <c r="F3203" s="3" t="str">
        <f t="shared" ref="F3203:F3266" si="306">B3203&amp;C3203&amp;D3203&amp;E3203</f>
        <v>201531117</v>
      </c>
      <c r="G3203">
        <f t="shared" si="301"/>
        <v>9.453125</v>
      </c>
      <c r="H3203">
        <v>1.3</v>
      </c>
      <c r="I3203">
        <v>0.79</v>
      </c>
      <c r="J3203">
        <v>1025</v>
      </c>
      <c r="K3203">
        <v>0</v>
      </c>
    </row>
    <row r="3204" spans="1:11" x14ac:dyDescent="0.25">
      <c r="A3204" s="1">
        <v>42080.465277777781</v>
      </c>
      <c r="B3204" s="3">
        <f t="shared" si="302"/>
        <v>2015</v>
      </c>
      <c r="C3204" s="3">
        <f t="shared" si="303"/>
        <v>3</v>
      </c>
      <c r="D3204" s="3">
        <f t="shared" si="304"/>
        <v>11</v>
      </c>
      <c r="E3204" s="3">
        <f t="shared" si="305"/>
        <v>17</v>
      </c>
      <c r="F3204" s="3" t="str">
        <f t="shared" si="306"/>
        <v>201531117</v>
      </c>
      <c r="G3204">
        <f t="shared" si="301"/>
        <v>9.46875</v>
      </c>
      <c r="H3204">
        <v>1.3</v>
      </c>
      <c r="I3204">
        <v>0.79</v>
      </c>
      <c r="J3204">
        <v>1025</v>
      </c>
      <c r="K3204">
        <v>0</v>
      </c>
    </row>
    <row r="3205" spans="1:11" x14ac:dyDescent="0.25">
      <c r="A3205" s="1">
        <v>42080.46597222222</v>
      </c>
      <c r="B3205" s="3">
        <f t="shared" si="302"/>
        <v>2015</v>
      </c>
      <c r="C3205" s="3">
        <f t="shared" si="303"/>
        <v>3</v>
      </c>
      <c r="D3205" s="3">
        <f t="shared" si="304"/>
        <v>11</v>
      </c>
      <c r="E3205" s="3">
        <f t="shared" si="305"/>
        <v>17</v>
      </c>
      <c r="F3205" s="3" t="str">
        <f t="shared" si="306"/>
        <v>201531117</v>
      </c>
      <c r="G3205">
        <f t="shared" si="301"/>
        <v>9.484375</v>
      </c>
      <c r="H3205">
        <v>1.3</v>
      </c>
      <c r="I3205">
        <v>0.79</v>
      </c>
      <c r="J3205">
        <v>1025</v>
      </c>
      <c r="K3205">
        <v>0</v>
      </c>
    </row>
    <row r="3206" spans="1:11" x14ac:dyDescent="0.25">
      <c r="A3206" s="1">
        <v>42080.466666666667</v>
      </c>
      <c r="B3206" s="3">
        <f t="shared" si="302"/>
        <v>2015</v>
      </c>
      <c r="C3206" s="3">
        <f t="shared" si="303"/>
        <v>3</v>
      </c>
      <c r="D3206" s="3">
        <f t="shared" si="304"/>
        <v>11</v>
      </c>
      <c r="E3206" s="3">
        <f t="shared" si="305"/>
        <v>17</v>
      </c>
      <c r="F3206" s="3" t="str">
        <f t="shared" si="306"/>
        <v>201531117</v>
      </c>
      <c r="G3206">
        <f t="shared" si="301"/>
        <v>9.5</v>
      </c>
      <c r="H3206">
        <v>1.3</v>
      </c>
      <c r="I3206">
        <v>0.79</v>
      </c>
      <c r="J3206">
        <v>1025</v>
      </c>
      <c r="K3206">
        <v>0</v>
      </c>
    </row>
    <row r="3207" spans="1:11" x14ac:dyDescent="0.25">
      <c r="A3207" s="1">
        <v>42080.467361111114</v>
      </c>
      <c r="B3207" s="3">
        <f t="shared" si="302"/>
        <v>2015</v>
      </c>
      <c r="C3207" s="3">
        <f t="shared" si="303"/>
        <v>3</v>
      </c>
      <c r="D3207" s="3">
        <f t="shared" si="304"/>
        <v>11</v>
      </c>
      <c r="E3207" s="3">
        <f t="shared" si="305"/>
        <v>17</v>
      </c>
      <c r="F3207" s="3" t="str">
        <f t="shared" si="306"/>
        <v>201531117</v>
      </c>
      <c r="G3207">
        <f t="shared" si="301"/>
        <v>9.515625</v>
      </c>
      <c r="H3207">
        <v>1.3</v>
      </c>
      <c r="I3207">
        <v>0.79</v>
      </c>
      <c r="J3207">
        <v>1025</v>
      </c>
      <c r="K3207">
        <v>0</v>
      </c>
    </row>
    <row r="3208" spans="1:11" x14ac:dyDescent="0.25">
      <c r="A3208" s="1">
        <v>42080.468055555553</v>
      </c>
      <c r="B3208" s="3">
        <f t="shared" si="302"/>
        <v>2015</v>
      </c>
      <c r="C3208" s="3">
        <f t="shared" si="303"/>
        <v>3</v>
      </c>
      <c r="D3208" s="3">
        <f t="shared" si="304"/>
        <v>11</v>
      </c>
      <c r="E3208" s="3">
        <f t="shared" si="305"/>
        <v>17</v>
      </c>
      <c r="F3208" s="3" t="str">
        <f t="shared" si="306"/>
        <v>201531117</v>
      </c>
      <c r="G3208">
        <f t="shared" si="301"/>
        <v>9.53125</v>
      </c>
      <c r="H3208">
        <v>1.3</v>
      </c>
      <c r="I3208">
        <v>0.79</v>
      </c>
      <c r="J3208">
        <v>1025</v>
      </c>
      <c r="K3208">
        <v>0</v>
      </c>
    </row>
    <row r="3209" spans="1:11" x14ac:dyDescent="0.25">
      <c r="A3209" s="1">
        <v>42080.46875</v>
      </c>
      <c r="B3209" s="3">
        <f t="shared" si="302"/>
        <v>2015</v>
      </c>
      <c r="C3209" s="3">
        <f t="shared" si="303"/>
        <v>3</v>
      </c>
      <c r="D3209" s="3">
        <f t="shared" si="304"/>
        <v>11</v>
      </c>
      <c r="E3209" s="3">
        <f t="shared" si="305"/>
        <v>17</v>
      </c>
      <c r="F3209" s="3" t="str">
        <f t="shared" si="306"/>
        <v>201531117</v>
      </c>
      <c r="G3209">
        <f t="shared" si="301"/>
        <v>9.546875</v>
      </c>
      <c r="H3209">
        <v>1.3</v>
      </c>
      <c r="I3209">
        <v>0.79</v>
      </c>
      <c r="J3209">
        <v>1025</v>
      </c>
      <c r="K3209">
        <v>0</v>
      </c>
    </row>
    <row r="3210" spans="1:11" x14ac:dyDescent="0.25">
      <c r="A3210" s="1">
        <v>42080.469444444447</v>
      </c>
      <c r="B3210" s="3">
        <f t="shared" si="302"/>
        <v>2015</v>
      </c>
      <c r="C3210" s="3">
        <f t="shared" si="303"/>
        <v>3</v>
      </c>
      <c r="D3210" s="3">
        <f t="shared" si="304"/>
        <v>11</v>
      </c>
      <c r="E3210" s="3">
        <f t="shared" si="305"/>
        <v>17</v>
      </c>
      <c r="F3210" s="3" t="str">
        <f t="shared" si="306"/>
        <v>201531117</v>
      </c>
      <c r="G3210">
        <f t="shared" si="301"/>
        <v>9.5625</v>
      </c>
      <c r="H3210">
        <v>1.3</v>
      </c>
      <c r="I3210">
        <v>0.79</v>
      </c>
      <c r="J3210">
        <v>1025</v>
      </c>
      <c r="K3210">
        <v>0</v>
      </c>
    </row>
    <row r="3211" spans="1:11" x14ac:dyDescent="0.25">
      <c r="A3211" s="1">
        <v>42080.470138888886</v>
      </c>
      <c r="B3211" s="3">
        <f t="shared" si="302"/>
        <v>2015</v>
      </c>
      <c r="C3211" s="3">
        <f t="shared" si="303"/>
        <v>3</v>
      </c>
      <c r="D3211" s="3">
        <f t="shared" si="304"/>
        <v>11</v>
      </c>
      <c r="E3211" s="3">
        <f t="shared" si="305"/>
        <v>17</v>
      </c>
      <c r="F3211" s="3" t="str">
        <f t="shared" si="306"/>
        <v>201531117</v>
      </c>
      <c r="G3211">
        <f t="shared" si="301"/>
        <v>9.578125</v>
      </c>
      <c r="H3211">
        <v>1.3</v>
      </c>
      <c r="I3211">
        <v>0.79</v>
      </c>
      <c r="J3211">
        <v>1025</v>
      </c>
      <c r="K3211">
        <v>0</v>
      </c>
    </row>
    <row r="3212" spans="1:11" x14ac:dyDescent="0.25">
      <c r="A3212" s="1">
        <v>42080.470833333333</v>
      </c>
      <c r="B3212" s="3">
        <f t="shared" si="302"/>
        <v>2015</v>
      </c>
      <c r="C3212" s="3">
        <f t="shared" si="303"/>
        <v>3</v>
      </c>
      <c r="D3212" s="3">
        <f t="shared" si="304"/>
        <v>11</v>
      </c>
      <c r="E3212" s="3">
        <f t="shared" si="305"/>
        <v>17</v>
      </c>
      <c r="F3212" s="3" t="str">
        <f t="shared" si="306"/>
        <v>201531117</v>
      </c>
      <c r="G3212">
        <f t="shared" si="301"/>
        <v>9.59375</v>
      </c>
      <c r="H3212">
        <v>1.3</v>
      </c>
      <c r="I3212">
        <v>0.79</v>
      </c>
      <c r="J3212">
        <v>1025</v>
      </c>
      <c r="K3212">
        <v>0</v>
      </c>
    </row>
    <row r="3213" spans="1:11" x14ac:dyDescent="0.25">
      <c r="A3213" s="1">
        <v>42080.47152777778</v>
      </c>
      <c r="B3213" s="3">
        <f t="shared" si="302"/>
        <v>2015</v>
      </c>
      <c r="C3213" s="3">
        <f t="shared" si="303"/>
        <v>3</v>
      </c>
      <c r="D3213" s="3">
        <f t="shared" si="304"/>
        <v>11</v>
      </c>
      <c r="E3213" s="3">
        <f t="shared" si="305"/>
        <v>17</v>
      </c>
      <c r="F3213" s="3" t="str">
        <f t="shared" si="306"/>
        <v>201531117</v>
      </c>
      <c r="G3213">
        <f t="shared" si="301"/>
        <v>9.609375</v>
      </c>
      <c r="H3213">
        <v>1.3</v>
      </c>
      <c r="I3213">
        <v>0.79</v>
      </c>
      <c r="J3213">
        <v>1025</v>
      </c>
      <c r="K3213">
        <v>0</v>
      </c>
    </row>
    <row r="3214" spans="1:11" x14ac:dyDescent="0.25">
      <c r="A3214" s="1">
        <v>42080.472222222219</v>
      </c>
      <c r="B3214" s="3">
        <f t="shared" si="302"/>
        <v>2015</v>
      </c>
      <c r="C3214" s="3">
        <f t="shared" si="303"/>
        <v>3</v>
      </c>
      <c r="D3214" s="3">
        <f t="shared" si="304"/>
        <v>11</v>
      </c>
      <c r="E3214" s="3">
        <f t="shared" si="305"/>
        <v>17</v>
      </c>
      <c r="F3214" s="3" t="str">
        <f t="shared" si="306"/>
        <v>201531117</v>
      </c>
      <c r="G3214">
        <f t="shared" si="301"/>
        <v>9.625</v>
      </c>
      <c r="H3214">
        <v>1.3</v>
      </c>
      <c r="I3214">
        <v>0.79</v>
      </c>
      <c r="J3214">
        <v>1025</v>
      </c>
      <c r="K3214">
        <v>0</v>
      </c>
    </row>
    <row r="3215" spans="1:11" x14ac:dyDescent="0.25">
      <c r="A3215" s="1">
        <v>42080.472916666666</v>
      </c>
      <c r="B3215" s="3">
        <f t="shared" si="302"/>
        <v>2015</v>
      </c>
      <c r="C3215" s="3">
        <f t="shared" si="303"/>
        <v>3</v>
      </c>
      <c r="D3215" s="3">
        <f t="shared" si="304"/>
        <v>11</v>
      </c>
      <c r="E3215" s="3">
        <f t="shared" si="305"/>
        <v>17</v>
      </c>
      <c r="F3215" s="3" t="str">
        <f t="shared" si="306"/>
        <v>201531117</v>
      </c>
      <c r="G3215">
        <f t="shared" si="301"/>
        <v>9.640625</v>
      </c>
      <c r="H3215">
        <v>1.3</v>
      </c>
      <c r="I3215">
        <v>0.79</v>
      </c>
      <c r="J3215">
        <v>1025</v>
      </c>
      <c r="K3215">
        <v>0</v>
      </c>
    </row>
    <row r="3216" spans="1:11" x14ac:dyDescent="0.25">
      <c r="A3216" s="1">
        <v>42080.473611111112</v>
      </c>
      <c r="B3216" s="3">
        <f t="shared" si="302"/>
        <v>2015</v>
      </c>
      <c r="C3216" s="3">
        <f t="shared" si="303"/>
        <v>3</v>
      </c>
      <c r="D3216" s="3">
        <f t="shared" si="304"/>
        <v>11</v>
      </c>
      <c r="E3216" s="3">
        <f t="shared" si="305"/>
        <v>17</v>
      </c>
      <c r="F3216" s="3" t="str">
        <f t="shared" si="306"/>
        <v>201531117</v>
      </c>
      <c r="G3216">
        <f t="shared" si="301"/>
        <v>9.65625</v>
      </c>
      <c r="H3216">
        <v>1.3</v>
      </c>
      <c r="I3216">
        <v>0.79</v>
      </c>
      <c r="J3216">
        <v>1025</v>
      </c>
      <c r="K3216">
        <v>0</v>
      </c>
    </row>
    <row r="3217" spans="1:11" x14ac:dyDescent="0.25">
      <c r="A3217" s="1">
        <v>42080.474305555559</v>
      </c>
      <c r="B3217" s="3">
        <f t="shared" si="302"/>
        <v>2015</v>
      </c>
      <c r="C3217" s="3">
        <f t="shared" si="303"/>
        <v>3</v>
      </c>
      <c r="D3217" s="3">
        <f t="shared" si="304"/>
        <v>11</v>
      </c>
      <c r="E3217" s="3">
        <f t="shared" si="305"/>
        <v>17</v>
      </c>
      <c r="F3217" s="3" t="str">
        <f t="shared" si="306"/>
        <v>201531117</v>
      </c>
      <c r="G3217">
        <f t="shared" si="301"/>
        <v>9.671875</v>
      </c>
      <c r="H3217">
        <v>1.3</v>
      </c>
      <c r="I3217">
        <v>0.79</v>
      </c>
      <c r="J3217">
        <v>1025</v>
      </c>
      <c r="K3217">
        <v>0</v>
      </c>
    </row>
    <row r="3218" spans="1:11" x14ac:dyDescent="0.25">
      <c r="A3218" s="1">
        <v>42080.474999999999</v>
      </c>
      <c r="B3218" s="3">
        <f t="shared" si="302"/>
        <v>2015</v>
      </c>
      <c r="C3218" s="3">
        <f t="shared" si="303"/>
        <v>3</v>
      </c>
      <c r="D3218" s="3">
        <f t="shared" si="304"/>
        <v>11</v>
      </c>
      <c r="E3218" s="3">
        <f t="shared" si="305"/>
        <v>17</v>
      </c>
      <c r="F3218" s="3" t="str">
        <f t="shared" si="306"/>
        <v>201531117</v>
      </c>
      <c r="G3218">
        <f t="shared" si="301"/>
        <v>9.6875</v>
      </c>
      <c r="H3218">
        <v>1.3</v>
      </c>
      <c r="I3218">
        <v>0.79</v>
      </c>
      <c r="J3218">
        <v>1025</v>
      </c>
      <c r="K3218">
        <v>0</v>
      </c>
    </row>
    <row r="3219" spans="1:11" x14ac:dyDescent="0.25">
      <c r="A3219" s="1">
        <v>42080.475694444445</v>
      </c>
      <c r="B3219" s="3">
        <f t="shared" si="302"/>
        <v>2015</v>
      </c>
      <c r="C3219" s="3">
        <f t="shared" si="303"/>
        <v>3</v>
      </c>
      <c r="D3219" s="3">
        <f t="shared" si="304"/>
        <v>11</v>
      </c>
      <c r="E3219" s="3">
        <f t="shared" si="305"/>
        <v>17</v>
      </c>
      <c r="F3219" s="3" t="str">
        <f t="shared" si="306"/>
        <v>201531117</v>
      </c>
      <c r="G3219">
        <f t="shared" si="301"/>
        <v>9.703125</v>
      </c>
      <c r="H3219">
        <v>1.3</v>
      </c>
      <c r="I3219">
        <v>0.79</v>
      </c>
      <c r="J3219">
        <v>1025</v>
      </c>
      <c r="K3219">
        <v>0</v>
      </c>
    </row>
    <row r="3220" spans="1:11" x14ac:dyDescent="0.25">
      <c r="A3220" s="1">
        <v>42080.476388888892</v>
      </c>
      <c r="B3220" s="3">
        <f t="shared" si="302"/>
        <v>2015</v>
      </c>
      <c r="C3220" s="3">
        <f t="shared" si="303"/>
        <v>3</v>
      </c>
      <c r="D3220" s="3">
        <f t="shared" si="304"/>
        <v>11</v>
      </c>
      <c r="E3220" s="3">
        <f t="shared" si="305"/>
        <v>17</v>
      </c>
      <c r="F3220" s="3" t="str">
        <f t="shared" si="306"/>
        <v>201531117</v>
      </c>
      <c r="G3220">
        <f t="shared" si="301"/>
        <v>9.71875</v>
      </c>
      <c r="H3220">
        <v>1.3</v>
      </c>
      <c r="I3220">
        <v>0.79</v>
      </c>
      <c r="J3220">
        <v>1025</v>
      </c>
      <c r="K3220">
        <v>0</v>
      </c>
    </row>
    <row r="3221" spans="1:11" x14ac:dyDescent="0.25">
      <c r="A3221" s="1">
        <v>42080.477083333331</v>
      </c>
      <c r="B3221" s="3">
        <f t="shared" si="302"/>
        <v>2015</v>
      </c>
      <c r="C3221" s="3">
        <f t="shared" si="303"/>
        <v>3</v>
      </c>
      <c r="D3221" s="3">
        <f t="shared" si="304"/>
        <v>11</v>
      </c>
      <c r="E3221" s="3">
        <f t="shared" si="305"/>
        <v>17</v>
      </c>
      <c r="F3221" s="3" t="str">
        <f t="shared" si="306"/>
        <v>201531117</v>
      </c>
      <c r="G3221">
        <f t="shared" si="301"/>
        <v>9.734375</v>
      </c>
      <c r="H3221">
        <v>1.3</v>
      </c>
      <c r="I3221">
        <v>0.79</v>
      </c>
      <c r="J3221">
        <v>1025</v>
      </c>
      <c r="K3221">
        <v>0</v>
      </c>
    </row>
    <row r="3222" spans="1:11" x14ac:dyDescent="0.25">
      <c r="A3222" s="1">
        <v>42080.477777777778</v>
      </c>
      <c r="B3222" s="3">
        <f t="shared" si="302"/>
        <v>2015</v>
      </c>
      <c r="C3222" s="3">
        <f t="shared" si="303"/>
        <v>3</v>
      </c>
      <c r="D3222" s="3">
        <f t="shared" si="304"/>
        <v>11</v>
      </c>
      <c r="E3222" s="3">
        <f t="shared" si="305"/>
        <v>17</v>
      </c>
      <c r="F3222" s="3" t="str">
        <f t="shared" si="306"/>
        <v>201531117</v>
      </c>
      <c r="G3222">
        <f t="shared" si="301"/>
        <v>9.75</v>
      </c>
      <c r="H3222">
        <v>1.3</v>
      </c>
      <c r="I3222">
        <v>0.79</v>
      </c>
      <c r="J3222">
        <v>1025</v>
      </c>
      <c r="K3222">
        <v>0</v>
      </c>
    </row>
    <row r="3223" spans="1:11" x14ac:dyDescent="0.25">
      <c r="A3223" s="1">
        <v>42080.478472222225</v>
      </c>
      <c r="B3223" s="3">
        <f t="shared" si="302"/>
        <v>2015</v>
      </c>
      <c r="C3223" s="3">
        <f t="shared" si="303"/>
        <v>3</v>
      </c>
      <c r="D3223" s="3">
        <f t="shared" si="304"/>
        <v>11</v>
      </c>
      <c r="E3223" s="3">
        <f t="shared" si="305"/>
        <v>17</v>
      </c>
      <c r="F3223" s="3" t="str">
        <f t="shared" si="306"/>
        <v>201531117</v>
      </c>
      <c r="G3223">
        <f t="shared" si="301"/>
        <v>9.765625</v>
      </c>
      <c r="H3223">
        <v>1.3</v>
      </c>
      <c r="I3223">
        <v>0.79</v>
      </c>
      <c r="J3223">
        <v>1025</v>
      </c>
      <c r="K3223">
        <v>0</v>
      </c>
    </row>
    <row r="3224" spans="1:11" x14ac:dyDescent="0.25">
      <c r="A3224" s="1">
        <v>42080.479166666664</v>
      </c>
      <c r="B3224" s="3">
        <f t="shared" si="302"/>
        <v>2015</v>
      </c>
      <c r="C3224" s="3">
        <f t="shared" si="303"/>
        <v>3</v>
      </c>
      <c r="D3224" s="3">
        <f t="shared" si="304"/>
        <v>11</v>
      </c>
      <c r="E3224" s="3">
        <f t="shared" si="305"/>
        <v>17</v>
      </c>
      <c r="F3224" s="3" t="str">
        <f t="shared" si="306"/>
        <v>201531117</v>
      </c>
      <c r="G3224">
        <f t="shared" si="301"/>
        <v>9.78125</v>
      </c>
      <c r="H3224">
        <v>1.3</v>
      </c>
      <c r="I3224">
        <v>0.79</v>
      </c>
      <c r="J3224">
        <v>1025</v>
      </c>
      <c r="K3224">
        <v>0</v>
      </c>
    </row>
    <row r="3225" spans="1:11" x14ac:dyDescent="0.25">
      <c r="A3225" s="1">
        <v>42080.479861111111</v>
      </c>
      <c r="B3225" s="3">
        <f t="shared" si="302"/>
        <v>2015</v>
      </c>
      <c r="C3225" s="3">
        <f t="shared" si="303"/>
        <v>3</v>
      </c>
      <c r="D3225" s="3">
        <f t="shared" si="304"/>
        <v>11</v>
      </c>
      <c r="E3225" s="3">
        <f t="shared" si="305"/>
        <v>17</v>
      </c>
      <c r="F3225" s="3" t="str">
        <f t="shared" si="306"/>
        <v>201531117</v>
      </c>
      <c r="G3225">
        <f t="shared" si="301"/>
        <v>9.796875</v>
      </c>
      <c r="H3225">
        <v>1.3</v>
      </c>
      <c r="I3225">
        <v>0.79</v>
      </c>
      <c r="J3225">
        <v>1025</v>
      </c>
      <c r="K3225">
        <v>0</v>
      </c>
    </row>
    <row r="3226" spans="1:11" x14ac:dyDescent="0.25">
      <c r="A3226" s="1">
        <v>42080.480555555558</v>
      </c>
      <c r="B3226" s="3">
        <f t="shared" si="302"/>
        <v>2015</v>
      </c>
      <c r="C3226" s="3">
        <f t="shared" si="303"/>
        <v>3</v>
      </c>
      <c r="D3226" s="3">
        <f t="shared" si="304"/>
        <v>11</v>
      </c>
      <c r="E3226" s="3">
        <f t="shared" si="305"/>
        <v>17</v>
      </c>
      <c r="F3226" s="3" t="str">
        <f t="shared" si="306"/>
        <v>201531117</v>
      </c>
      <c r="G3226">
        <f t="shared" si="301"/>
        <v>9.8125</v>
      </c>
      <c r="H3226">
        <v>1.3</v>
      </c>
      <c r="I3226">
        <v>0.79</v>
      </c>
      <c r="J3226">
        <v>1025</v>
      </c>
      <c r="K3226">
        <v>0</v>
      </c>
    </row>
    <row r="3227" spans="1:11" x14ac:dyDescent="0.25">
      <c r="A3227" s="1">
        <v>42080.481249999997</v>
      </c>
      <c r="B3227" s="3">
        <f t="shared" si="302"/>
        <v>2015</v>
      </c>
      <c r="C3227" s="3">
        <f t="shared" si="303"/>
        <v>3</v>
      </c>
      <c r="D3227" s="3">
        <f t="shared" si="304"/>
        <v>11</v>
      </c>
      <c r="E3227" s="3">
        <f t="shared" si="305"/>
        <v>17</v>
      </c>
      <c r="F3227" s="3" t="str">
        <f t="shared" si="306"/>
        <v>201531117</v>
      </c>
      <c r="G3227">
        <f t="shared" si="301"/>
        <v>9.828125</v>
      </c>
      <c r="H3227">
        <v>1.3</v>
      </c>
      <c r="I3227">
        <v>0.79</v>
      </c>
      <c r="J3227">
        <v>1025</v>
      </c>
      <c r="K3227">
        <v>0</v>
      </c>
    </row>
    <row r="3228" spans="1:11" x14ac:dyDescent="0.25">
      <c r="A3228" s="1">
        <v>42080.481944444444</v>
      </c>
      <c r="B3228" s="3">
        <f t="shared" si="302"/>
        <v>2015</v>
      </c>
      <c r="C3228" s="3">
        <f t="shared" si="303"/>
        <v>3</v>
      </c>
      <c r="D3228" s="3">
        <f t="shared" si="304"/>
        <v>11</v>
      </c>
      <c r="E3228" s="3">
        <f t="shared" si="305"/>
        <v>17</v>
      </c>
      <c r="F3228" s="3" t="str">
        <f t="shared" si="306"/>
        <v>201531117</v>
      </c>
      <c r="G3228">
        <f t="shared" si="301"/>
        <v>9.84375</v>
      </c>
      <c r="H3228">
        <v>1.3</v>
      </c>
      <c r="I3228">
        <v>0.79</v>
      </c>
      <c r="J3228">
        <v>1025</v>
      </c>
      <c r="K3228">
        <v>0</v>
      </c>
    </row>
    <row r="3229" spans="1:11" x14ac:dyDescent="0.25">
      <c r="A3229" s="1">
        <v>42080.482638888891</v>
      </c>
      <c r="B3229" s="3">
        <f t="shared" si="302"/>
        <v>2015</v>
      </c>
      <c r="C3229" s="3">
        <f t="shared" si="303"/>
        <v>3</v>
      </c>
      <c r="D3229" s="3">
        <f t="shared" si="304"/>
        <v>11</v>
      </c>
      <c r="E3229" s="3">
        <f t="shared" si="305"/>
        <v>17</v>
      </c>
      <c r="F3229" s="3" t="str">
        <f t="shared" si="306"/>
        <v>201531117</v>
      </c>
      <c r="G3229">
        <f t="shared" si="301"/>
        <v>9.859375</v>
      </c>
      <c r="H3229">
        <v>1.3</v>
      </c>
      <c r="I3229">
        <v>0.79</v>
      </c>
      <c r="J3229">
        <v>1025</v>
      </c>
      <c r="K3229">
        <v>0</v>
      </c>
    </row>
    <row r="3230" spans="1:11" x14ac:dyDescent="0.25">
      <c r="A3230" s="1">
        <v>42080.48333333333</v>
      </c>
      <c r="B3230" s="3">
        <f t="shared" si="302"/>
        <v>2015</v>
      </c>
      <c r="C3230" s="3">
        <f t="shared" si="303"/>
        <v>3</v>
      </c>
      <c r="D3230" s="3">
        <f t="shared" si="304"/>
        <v>11</v>
      </c>
      <c r="E3230" s="3">
        <f t="shared" si="305"/>
        <v>17</v>
      </c>
      <c r="F3230" s="3" t="str">
        <f t="shared" si="306"/>
        <v>201531117</v>
      </c>
      <c r="G3230">
        <f t="shared" si="301"/>
        <v>9.875</v>
      </c>
      <c r="H3230">
        <v>1.3</v>
      </c>
      <c r="I3230">
        <v>0.79</v>
      </c>
      <c r="J3230">
        <v>1025</v>
      </c>
      <c r="K3230">
        <v>0</v>
      </c>
    </row>
    <row r="3231" spans="1:11" x14ac:dyDescent="0.25">
      <c r="A3231" s="1">
        <v>42080.484027777777</v>
      </c>
      <c r="B3231" s="3">
        <f t="shared" si="302"/>
        <v>2015</v>
      </c>
      <c r="C3231" s="3">
        <f t="shared" si="303"/>
        <v>3</v>
      </c>
      <c r="D3231" s="3">
        <f t="shared" si="304"/>
        <v>11</v>
      </c>
      <c r="E3231" s="3">
        <f t="shared" si="305"/>
        <v>17</v>
      </c>
      <c r="F3231" s="3" t="str">
        <f t="shared" si="306"/>
        <v>201531117</v>
      </c>
      <c r="G3231">
        <f t="shared" si="301"/>
        <v>9.890625</v>
      </c>
      <c r="H3231">
        <v>1.3</v>
      </c>
      <c r="I3231">
        <v>0.79</v>
      </c>
      <c r="J3231">
        <v>1025</v>
      </c>
      <c r="K3231">
        <v>0</v>
      </c>
    </row>
    <row r="3232" spans="1:11" x14ac:dyDescent="0.25">
      <c r="A3232" s="1">
        <v>42080.484722222223</v>
      </c>
      <c r="B3232" s="3">
        <f t="shared" si="302"/>
        <v>2015</v>
      </c>
      <c r="C3232" s="3">
        <f t="shared" si="303"/>
        <v>3</v>
      </c>
      <c r="D3232" s="3">
        <f t="shared" si="304"/>
        <v>11</v>
      </c>
      <c r="E3232" s="3">
        <f t="shared" si="305"/>
        <v>17</v>
      </c>
      <c r="F3232" s="3" t="str">
        <f t="shared" si="306"/>
        <v>201531117</v>
      </c>
      <c r="G3232">
        <f t="shared" si="301"/>
        <v>9.90625</v>
      </c>
      <c r="H3232">
        <v>1.3</v>
      </c>
      <c r="I3232">
        <v>0.79</v>
      </c>
      <c r="J3232">
        <v>1025</v>
      </c>
      <c r="K3232">
        <v>0</v>
      </c>
    </row>
    <row r="3233" spans="1:11" x14ac:dyDescent="0.25">
      <c r="A3233" s="1">
        <v>42080.48541666667</v>
      </c>
      <c r="B3233" s="3">
        <f t="shared" si="302"/>
        <v>2015</v>
      </c>
      <c r="C3233" s="3">
        <f t="shared" si="303"/>
        <v>3</v>
      </c>
      <c r="D3233" s="3">
        <f t="shared" si="304"/>
        <v>11</v>
      </c>
      <c r="E3233" s="3">
        <f t="shared" si="305"/>
        <v>17</v>
      </c>
      <c r="F3233" s="3" t="str">
        <f t="shared" si="306"/>
        <v>201531117</v>
      </c>
      <c r="G3233">
        <f t="shared" si="301"/>
        <v>9.921875</v>
      </c>
      <c r="H3233">
        <v>1.3</v>
      </c>
      <c r="I3233">
        <v>0.79</v>
      </c>
      <c r="J3233">
        <v>1025</v>
      </c>
      <c r="K3233">
        <v>0</v>
      </c>
    </row>
    <row r="3234" spans="1:11" x14ac:dyDescent="0.25">
      <c r="A3234" s="1">
        <v>42080.486111111109</v>
      </c>
      <c r="B3234" s="3">
        <f t="shared" si="302"/>
        <v>2015</v>
      </c>
      <c r="C3234" s="3">
        <f t="shared" si="303"/>
        <v>3</v>
      </c>
      <c r="D3234" s="3">
        <f t="shared" si="304"/>
        <v>11</v>
      </c>
      <c r="E3234" s="3">
        <f t="shared" si="305"/>
        <v>17</v>
      </c>
      <c r="F3234" s="3" t="str">
        <f t="shared" si="306"/>
        <v>201531117</v>
      </c>
      <c r="G3234">
        <f t="shared" si="301"/>
        <v>9.9375</v>
      </c>
      <c r="H3234">
        <v>1.3</v>
      </c>
      <c r="I3234">
        <v>0.79</v>
      </c>
      <c r="J3234">
        <v>1025</v>
      </c>
      <c r="K3234">
        <v>0</v>
      </c>
    </row>
    <row r="3235" spans="1:11" x14ac:dyDescent="0.25">
      <c r="A3235" s="1">
        <v>42080.486805555556</v>
      </c>
      <c r="B3235" s="3">
        <f t="shared" si="302"/>
        <v>2015</v>
      </c>
      <c r="C3235" s="3">
        <f t="shared" si="303"/>
        <v>3</v>
      </c>
      <c r="D3235" s="3">
        <f t="shared" si="304"/>
        <v>11</v>
      </c>
      <c r="E3235" s="3">
        <f t="shared" si="305"/>
        <v>17</v>
      </c>
      <c r="F3235" s="3" t="str">
        <f t="shared" si="306"/>
        <v>201531117</v>
      </c>
      <c r="G3235">
        <f t="shared" si="301"/>
        <v>9.953125</v>
      </c>
      <c r="H3235">
        <v>1.3</v>
      </c>
      <c r="I3235">
        <v>0.79</v>
      </c>
      <c r="J3235">
        <v>1025</v>
      </c>
      <c r="K3235">
        <v>0</v>
      </c>
    </row>
    <row r="3236" spans="1:11" x14ac:dyDescent="0.25">
      <c r="A3236" s="1">
        <v>42080.487500000003</v>
      </c>
      <c r="B3236" s="3">
        <f t="shared" si="302"/>
        <v>2015</v>
      </c>
      <c r="C3236" s="3">
        <f t="shared" si="303"/>
        <v>3</v>
      </c>
      <c r="D3236" s="3">
        <f t="shared" si="304"/>
        <v>11</v>
      </c>
      <c r="E3236" s="3">
        <f t="shared" si="305"/>
        <v>17</v>
      </c>
      <c r="F3236" s="3" t="str">
        <f t="shared" si="306"/>
        <v>201531117</v>
      </c>
      <c r="G3236">
        <f t="shared" si="301"/>
        <v>9.96875</v>
      </c>
      <c r="H3236">
        <v>1.3</v>
      </c>
      <c r="I3236">
        <v>0.79</v>
      </c>
      <c r="J3236">
        <v>1025</v>
      </c>
      <c r="K3236">
        <v>0</v>
      </c>
    </row>
    <row r="3237" spans="1:11" x14ac:dyDescent="0.25">
      <c r="A3237" s="1">
        <v>42080.488194444442</v>
      </c>
      <c r="B3237" s="3">
        <f t="shared" si="302"/>
        <v>2015</v>
      </c>
      <c r="C3237" s="3">
        <f t="shared" si="303"/>
        <v>3</v>
      </c>
      <c r="D3237" s="3">
        <f t="shared" si="304"/>
        <v>11</v>
      </c>
      <c r="E3237" s="3">
        <f t="shared" si="305"/>
        <v>17</v>
      </c>
      <c r="F3237" s="3" t="str">
        <f t="shared" si="306"/>
        <v>201531117</v>
      </c>
      <c r="G3237">
        <f t="shared" si="301"/>
        <v>9.984375</v>
      </c>
      <c r="H3237">
        <v>1.3</v>
      </c>
      <c r="I3237">
        <v>0.79</v>
      </c>
      <c r="J3237">
        <v>1025</v>
      </c>
      <c r="K3237">
        <v>0</v>
      </c>
    </row>
    <row r="3238" spans="1:11" x14ac:dyDescent="0.25">
      <c r="A3238" s="1">
        <v>42080.488888888889</v>
      </c>
      <c r="B3238" s="3">
        <f t="shared" si="302"/>
        <v>2015</v>
      </c>
      <c r="C3238" s="3">
        <f t="shared" si="303"/>
        <v>3</v>
      </c>
      <c r="D3238" s="3">
        <f t="shared" si="304"/>
        <v>11</v>
      </c>
      <c r="E3238" s="3">
        <f t="shared" si="305"/>
        <v>17</v>
      </c>
      <c r="F3238" s="3" t="str">
        <f t="shared" si="306"/>
        <v>201531117</v>
      </c>
      <c r="G3238">
        <f t="shared" si="301"/>
        <v>10</v>
      </c>
      <c r="H3238">
        <v>1.3</v>
      </c>
      <c r="I3238">
        <v>0.79</v>
      </c>
      <c r="J3238">
        <v>1025</v>
      </c>
      <c r="K3238">
        <v>0</v>
      </c>
    </row>
    <row r="3239" spans="1:11" x14ac:dyDescent="0.25">
      <c r="A3239" s="1">
        <v>42080.489583333336</v>
      </c>
      <c r="B3239" s="3">
        <f t="shared" si="302"/>
        <v>2015</v>
      </c>
      <c r="C3239" s="3">
        <f t="shared" si="303"/>
        <v>3</v>
      </c>
      <c r="D3239" s="3">
        <f t="shared" si="304"/>
        <v>11</v>
      </c>
      <c r="E3239" s="3">
        <f t="shared" si="305"/>
        <v>17</v>
      </c>
      <c r="F3239" s="3" t="str">
        <f t="shared" si="306"/>
        <v>201531117</v>
      </c>
      <c r="G3239">
        <f t="shared" si="301"/>
        <v>10.015625</v>
      </c>
      <c r="H3239">
        <v>1.3</v>
      </c>
      <c r="I3239">
        <v>0.79</v>
      </c>
      <c r="J3239">
        <v>1025</v>
      </c>
      <c r="K3239">
        <v>0</v>
      </c>
    </row>
    <row r="3240" spans="1:11" x14ac:dyDescent="0.25">
      <c r="A3240" s="1">
        <v>42080.490277777775</v>
      </c>
      <c r="B3240" s="3">
        <f t="shared" si="302"/>
        <v>2015</v>
      </c>
      <c r="C3240" s="3">
        <f t="shared" si="303"/>
        <v>3</v>
      </c>
      <c r="D3240" s="3">
        <f t="shared" si="304"/>
        <v>11</v>
      </c>
      <c r="E3240" s="3">
        <f t="shared" si="305"/>
        <v>17</v>
      </c>
      <c r="F3240" s="3" t="str">
        <f t="shared" si="306"/>
        <v>201531117</v>
      </c>
      <c r="G3240">
        <f t="shared" ref="G3240:G3303" si="307">G3239+3/192</f>
        <v>10.03125</v>
      </c>
      <c r="H3240">
        <v>1.3</v>
      </c>
      <c r="I3240">
        <v>0.79</v>
      </c>
      <c r="J3240">
        <v>1025</v>
      </c>
      <c r="K3240">
        <v>0</v>
      </c>
    </row>
    <row r="3241" spans="1:11" x14ac:dyDescent="0.25">
      <c r="A3241" s="1">
        <v>42080.490972222222</v>
      </c>
      <c r="B3241" s="3">
        <f t="shared" si="302"/>
        <v>2015</v>
      </c>
      <c r="C3241" s="3">
        <f t="shared" si="303"/>
        <v>3</v>
      </c>
      <c r="D3241" s="3">
        <f t="shared" si="304"/>
        <v>11</v>
      </c>
      <c r="E3241" s="3">
        <f t="shared" si="305"/>
        <v>17</v>
      </c>
      <c r="F3241" s="3" t="str">
        <f t="shared" si="306"/>
        <v>201531117</v>
      </c>
      <c r="G3241">
        <f t="shared" si="307"/>
        <v>10.046875</v>
      </c>
      <c r="H3241">
        <v>1.3</v>
      </c>
      <c r="I3241">
        <v>0.79</v>
      </c>
      <c r="J3241">
        <v>1025</v>
      </c>
      <c r="K3241">
        <v>0</v>
      </c>
    </row>
    <row r="3242" spans="1:11" x14ac:dyDescent="0.25">
      <c r="A3242" s="1">
        <v>42080.491666666669</v>
      </c>
      <c r="B3242" s="3">
        <f t="shared" si="302"/>
        <v>2015</v>
      </c>
      <c r="C3242" s="3">
        <f t="shared" si="303"/>
        <v>3</v>
      </c>
      <c r="D3242" s="3">
        <f t="shared" si="304"/>
        <v>11</v>
      </c>
      <c r="E3242" s="3">
        <f t="shared" si="305"/>
        <v>17</v>
      </c>
      <c r="F3242" s="3" t="str">
        <f t="shared" si="306"/>
        <v>201531117</v>
      </c>
      <c r="G3242">
        <f t="shared" si="307"/>
        <v>10.0625</v>
      </c>
      <c r="H3242">
        <v>1.3</v>
      </c>
      <c r="I3242">
        <v>0.79</v>
      </c>
      <c r="J3242">
        <v>1025</v>
      </c>
      <c r="K3242">
        <v>0</v>
      </c>
    </row>
    <row r="3243" spans="1:11" x14ac:dyDescent="0.25">
      <c r="A3243" s="1">
        <v>42080.492361111108</v>
      </c>
      <c r="B3243" s="3">
        <f t="shared" si="302"/>
        <v>2015</v>
      </c>
      <c r="C3243" s="3">
        <f t="shared" si="303"/>
        <v>3</v>
      </c>
      <c r="D3243" s="3">
        <f t="shared" si="304"/>
        <v>11</v>
      </c>
      <c r="E3243" s="3">
        <f t="shared" si="305"/>
        <v>17</v>
      </c>
      <c r="F3243" s="3" t="str">
        <f t="shared" si="306"/>
        <v>201531117</v>
      </c>
      <c r="G3243">
        <f t="shared" si="307"/>
        <v>10.078125</v>
      </c>
      <c r="H3243">
        <v>1.3</v>
      </c>
      <c r="I3243">
        <v>0.79</v>
      </c>
      <c r="J3243">
        <v>1025</v>
      </c>
      <c r="K3243">
        <v>0</v>
      </c>
    </row>
    <row r="3244" spans="1:11" x14ac:dyDescent="0.25">
      <c r="A3244" s="1">
        <v>42080.493055555555</v>
      </c>
      <c r="B3244" s="3">
        <f t="shared" si="302"/>
        <v>2015</v>
      </c>
      <c r="C3244" s="3">
        <f t="shared" si="303"/>
        <v>3</v>
      </c>
      <c r="D3244" s="3">
        <f t="shared" si="304"/>
        <v>11</v>
      </c>
      <c r="E3244" s="3">
        <f t="shared" si="305"/>
        <v>17</v>
      </c>
      <c r="F3244" s="3" t="str">
        <f t="shared" si="306"/>
        <v>201531117</v>
      </c>
      <c r="G3244">
        <f t="shared" si="307"/>
        <v>10.09375</v>
      </c>
      <c r="H3244">
        <v>1.3</v>
      </c>
      <c r="I3244">
        <v>0.79</v>
      </c>
      <c r="J3244">
        <v>1025</v>
      </c>
      <c r="K3244">
        <v>0</v>
      </c>
    </row>
    <row r="3245" spans="1:11" x14ac:dyDescent="0.25">
      <c r="A3245" s="1">
        <v>42080.493750000001</v>
      </c>
      <c r="B3245" s="3">
        <f t="shared" si="302"/>
        <v>2015</v>
      </c>
      <c r="C3245" s="3">
        <f t="shared" si="303"/>
        <v>3</v>
      </c>
      <c r="D3245" s="3">
        <f t="shared" si="304"/>
        <v>11</v>
      </c>
      <c r="E3245" s="3">
        <f t="shared" si="305"/>
        <v>17</v>
      </c>
      <c r="F3245" s="3" t="str">
        <f t="shared" si="306"/>
        <v>201531117</v>
      </c>
      <c r="G3245">
        <f t="shared" si="307"/>
        <v>10.109375</v>
      </c>
      <c r="H3245">
        <v>1.3</v>
      </c>
      <c r="I3245">
        <v>0.79</v>
      </c>
      <c r="J3245">
        <v>1025</v>
      </c>
      <c r="K3245">
        <v>0</v>
      </c>
    </row>
    <row r="3246" spans="1:11" x14ac:dyDescent="0.25">
      <c r="A3246" s="1">
        <v>42080.494444444441</v>
      </c>
      <c r="B3246" s="3">
        <f t="shared" si="302"/>
        <v>2015</v>
      </c>
      <c r="C3246" s="3">
        <f t="shared" si="303"/>
        <v>3</v>
      </c>
      <c r="D3246" s="3">
        <f t="shared" si="304"/>
        <v>11</v>
      </c>
      <c r="E3246" s="3">
        <f t="shared" si="305"/>
        <v>17</v>
      </c>
      <c r="F3246" s="3" t="str">
        <f t="shared" si="306"/>
        <v>201531117</v>
      </c>
      <c r="G3246">
        <f t="shared" si="307"/>
        <v>10.125</v>
      </c>
      <c r="H3246">
        <v>1.3</v>
      </c>
      <c r="I3246">
        <v>0.79</v>
      </c>
      <c r="J3246">
        <v>1025</v>
      </c>
      <c r="K3246">
        <v>0</v>
      </c>
    </row>
    <row r="3247" spans="1:11" x14ac:dyDescent="0.25">
      <c r="A3247" s="1">
        <v>42080.495138888888</v>
      </c>
      <c r="B3247" s="3">
        <f t="shared" si="302"/>
        <v>2015</v>
      </c>
      <c r="C3247" s="3">
        <f t="shared" si="303"/>
        <v>3</v>
      </c>
      <c r="D3247" s="3">
        <f t="shared" si="304"/>
        <v>11</v>
      </c>
      <c r="E3247" s="3">
        <f t="shared" si="305"/>
        <v>17</v>
      </c>
      <c r="F3247" s="3" t="str">
        <f t="shared" si="306"/>
        <v>201531117</v>
      </c>
      <c r="G3247">
        <f t="shared" si="307"/>
        <v>10.140625</v>
      </c>
      <c r="H3247">
        <v>1.3</v>
      </c>
      <c r="I3247">
        <v>0.79</v>
      </c>
      <c r="J3247">
        <v>1025</v>
      </c>
      <c r="K3247">
        <v>0</v>
      </c>
    </row>
    <row r="3248" spans="1:11" x14ac:dyDescent="0.25">
      <c r="A3248" s="1">
        <v>42080.495833333334</v>
      </c>
      <c r="B3248" s="3">
        <f t="shared" si="302"/>
        <v>2015</v>
      </c>
      <c r="C3248" s="3">
        <f t="shared" si="303"/>
        <v>3</v>
      </c>
      <c r="D3248" s="3">
        <f t="shared" si="304"/>
        <v>11</v>
      </c>
      <c r="E3248" s="3">
        <f t="shared" si="305"/>
        <v>17</v>
      </c>
      <c r="F3248" s="3" t="str">
        <f t="shared" si="306"/>
        <v>201531117</v>
      </c>
      <c r="G3248">
        <f t="shared" si="307"/>
        <v>10.15625</v>
      </c>
      <c r="H3248">
        <v>1.3</v>
      </c>
      <c r="I3248">
        <v>0.79</v>
      </c>
      <c r="J3248">
        <v>1025</v>
      </c>
      <c r="K3248">
        <v>0</v>
      </c>
    </row>
    <row r="3249" spans="1:11" x14ac:dyDescent="0.25">
      <c r="A3249" s="1">
        <v>42080.496527777781</v>
      </c>
      <c r="B3249" s="3">
        <f t="shared" si="302"/>
        <v>2015</v>
      </c>
      <c r="C3249" s="3">
        <f t="shared" si="303"/>
        <v>3</v>
      </c>
      <c r="D3249" s="3">
        <f t="shared" si="304"/>
        <v>11</v>
      </c>
      <c r="E3249" s="3">
        <f t="shared" si="305"/>
        <v>17</v>
      </c>
      <c r="F3249" s="3" t="str">
        <f t="shared" si="306"/>
        <v>201531117</v>
      </c>
      <c r="G3249">
        <f t="shared" si="307"/>
        <v>10.171875</v>
      </c>
      <c r="H3249">
        <v>1.3</v>
      </c>
      <c r="I3249">
        <v>0.79</v>
      </c>
      <c r="J3249">
        <v>1025</v>
      </c>
      <c r="K3249">
        <v>0</v>
      </c>
    </row>
    <row r="3250" spans="1:11" x14ac:dyDescent="0.25">
      <c r="A3250" s="1">
        <v>42080.49722222222</v>
      </c>
      <c r="B3250" s="3">
        <f t="shared" si="302"/>
        <v>2015</v>
      </c>
      <c r="C3250" s="3">
        <f t="shared" si="303"/>
        <v>3</v>
      </c>
      <c r="D3250" s="3">
        <f t="shared" si="304"/>
        <v>11</v>
      </c>
      <c r="E3250" s="3">
        <f t="shared" si="305"/>
        <v>17</v>
      </c>
      <c r="F3250" s="3" t="str">
        <f t="shared" si="306"/>
        <v>201531117</v>
      </c>
      <c r="G3250">
        <f t="shared" si="307"/>
        <v>10.1875</v>
      </c>
      <c r="H3250">
        <v>1.3</v>
      </c>
      <c r="I3250">
        <v>0.79</v>
      </c>
      <c r="J3250">
        <v>1025</v>
      </c>
      <c r="K3250">
        <v>0</v>
      </c>
    </row>
    <row r="3251" spans="1:11" x14ac:dyDescent="0.25">
      <c r="A3251" s="1">
        <v>42080.497916666667</v>
      </c>
      <c r="B3251" s="3">
        <f t="shared" si="302"/>
        <v>2015</v>
      </c>
      <c r="C3251" s="3">
        <f t="shared" si="303"/>
        <v>3</v>
      </c>
      <c r="D3251" s="3">
        <f t="shared" si="304"/>
        <v>11</v>
      </c>
      <c r="E3251" s="3">
        <f t="shared" si="305"/>
        <v>17</v>
      </c>
      <c r="F3251" s="3" t="str">
        <f t="shared" si="306"/>
        <v>201531117</v>
      </c>
      <c r="G3251">
        <f t="shared" si="307"/>
        <v>10.203125</v>
      </c>
      <c r="H3251">
        <v>1.3</v>
      </c>
      <c r="I3251">
        <v>0.79</v>
      </c>
      <c r="J3251">
        <v>1025</v>
      </c>
      <c r="K3251">
        <v>0</v>
      </c>
    </row>
    <row r="3252" spans="1:11" x14ac:dyDescent="0.25">
      <c r="A3252" s="1">
        <v>42080.498611111114</v>
      </c>
      <c r="B3252" s="3">
        <f t="shared" si="302"/>
        <v>2015</v>
      </c>
      <c r="C3252" s="3">
        <f t="shared" si="303"/>
        <v>3</v>
      </c>
      <c r="D3252" s="3">
        <f t="shared" si="304"/>
        <v>11</v>
      </c>
      <c r="E3252" s="3">
        <f t="shared" si="305"/>
        <v>17</v>
      </c>
      <c r="F3252" s="3" t="str">
        <f t="shared" si="306"/>
        <v>201531117</v>
      </c>
      <c r="G3252">
        <f t="shared" si="307"/>
        <v>10.21875</v>
      </c>
      <c r="H3252">
        <v>1.3</v>
      </c>
      <c r="I3252">
        <v>0.79</v>
      </c>
      <c r="J3252">
        <v>1025</v>
      </c>
      <c r="K3252">
        <v>0</v>
      </c>
    </row>
    <row r="3253" spans="1:11" x14ac:dyDescent="0.25">
      <c r="A3253" s="1">
        <v>42080.499305555553</v>
      </c>
      <c r="B3253" s="3">
        <f t="shared" si="302"/>
        <v>2015</v>
      </c>
      <c r="C3253" s="3">
        <f t="shared" si="303"/>
        <v>3</v>
      </c>
      <c r="D3253" s="3">
        <f t="shared" si="304"/>
        <v>11</v>
      </c>
      <c r="E3253" s="3">
        <f t="shared" si="305"/>
        <v>17</v>
      </c>
      <c r="F3253" s="3" t="str">
        <f t="shared" si="306"/>
        <v>201531117</v>
      </c>
      <c r="G3253">
        <f t="shared" si="307"/>
        <v>10.234375</v>
      </c>
      <c r="H3253">
        <v>1.3</v>
      </c>
      <c r="I3253">
        <v>0.79</v>
      </c>
      <c r="J3253">
        <v>1025</v>
      </c>
      <c r="K3253">
        <v>0</v>
      </c>
    </row>
    <row r="3254" spans="1:11" x14ac:dyDescent="0.25">
      <c r="A3254" s="1">
        <v>42080.5</v>
      </c>
      <c r="B3254" s="3">
        <f t="shared" si="302"/>
        <v>2015</v>
      </c>
      <c r="C3254" s="3">
        <f t="shared" si="303"/>
        <v>3</v>
      </c>
      <c r="D3254" s="3">
        <f t="shared" si="304"/>
        <v>12</v>
      </c>
      <c r="E3254" s="3">
        <f t="shared" si="305"/>
        <v>17</v>
      </c>
      <c r="F3254" s="3" t="str">
        <f t="shared" si="306"/>
        <v>201531217</v>
      </c>
      <c r="G3254">
        <f t="shared" si="307"/>
        <v>10.25</v>
      </c>
      <c r="H3254">
        <v>1.3</v>
      </c>
      <c r="I3254">
        <v>0.79</v>
      </c>
      <c r="J3254">
        <v>1025</v>
      </c>
      <c r="K3254">
        <v>0</v>
      </c>
    </row>
    <row r="3255" spans="1:11" x14ac:dyDescent="0.25">
      <c r="A3255" s="1">
        <v>42080.500694444447</v>
      </c>
      <c r="B3255" s="3">
        <f t="shared" si="302"/>
        <v>2015</v>
      </c>
      <c r="C3255" s="3">
        <f t="shared" si="303"/>
        <v>3</v>
      </c>
      <c r="D3255" s="3">
        <f t="shared" si="304"/>
        <v>12</v>
      </c>
      <c r="E3255" s="3">
        <f t="shared" si="305"/>
        <v>17</v>
      </c>
      <c r="F3255" s="3" t="str">
        <f t="shared" si="306"/>
        <v>201531217</v>
      </c>
      <c r="G3255">
        <f t="shared" si="307"/>
        <v>10.265625</v>
      </c>
      <c r="H3255">
        <v>1.3</v>
      </c>
      <c r="I3255">
        <v>0.79</v>
      </c>
      <c r="J3255">
        <v>1025</v>
      </c>
      <c r="K3255">
        <v>0</v>
      </c>
    </row>
    <row r="3256" spans="1:11" x14ac:dyDescent="0.25">
      <c r="A3256" s="1">
        <v>42080.501388888886</v>
      </c>
      <c r="B3256" s="3">
        <f t="shared" si="302"/>
        <v>2015</v>
      </c>
      <c r="C3256" s="3">
        <f t="shared" si="303"/>
        <v>3</v>
      </c>
      <c r="D3256" s="3">
        <f t="shared" si="304"/>
        <v>12</v>
      </c>
      <c r="E3256" s="3">
        <f t="shared" si="305"/>
        <v>17</v>
      </c>
      <c r="F3256" s="3" t="str">
        <f t="shared" si="306"/>
        <v>201531217</v>
      </c>
      <c r="G3256">
        <f t="shared" si="307"/>
        <v>10.28125</v>
      </c>
      <c r="H3256">
        <v>1.3</v>
      </c>
      <c r="I3256">
        <v>0.79</v>
      </c>
      <c r="J3256">
        <v>1025</v>
      </c>
      <c r="K3256">
        <v>0</v>
      </c>
    </row>
    <row r="3257" spans="1:11" x14ac:dyDescent="0.25">
      <c r="A3257" s="1">
        <v>42080.502083333333</v>
      </c>
      <c r="B3257" s="3">
        <f t="shared" si="302"/>
        <v>2015</v>
      </c>
      <c r="C3257" s="3">
        <f t="shared" si="303"/>
        <v>3</v>
      </c>
      <c r="D3257" s="3">
        <f t="shared" si="304"/>
        <v>12</v>
      </c>
      <c r="E3257" s="3">
        <f t="shared" si="305"/>
        <v>17</v>
      </c>
      <c r="F3257" s="3" t="str">
        <f t="shared" si="306"/>
        <v>201531217</v>
      </c>
      <c r="G3257">
        <f t="shared" si="307"/>
        <v>10.296875</v>
      </c>
      <c r="H3257">
        <v>1.3</v>
      </c>
      <c r="I3257">
        <v>0.79</v>
      </c>
      <c r="J3257">
        <v>1025</v>
      </c>
      <c r="K3257">
        <v>0</v>
      </c>
    </row>
    <row r="3258" spans="1:11" x14ac:dyDescent="0.25">
      <c r="A3258" s="1">
        <v>42080.50277777778</v>
      </c>
      <c r="B3258" s="3">
        <f t="shared" si="302"/>
        <v>2015</v>
      </c>
      <c r="C3258" s="3">
        <f t="shared" si="303"/>
        <v>3</v>
      </c>
      <c r="D3258" s="3">
        <f t="shared" si="304"/>
        <v>12</v>
      </c>
      <c r="E3258" s="3">
        <f t="shared" si="305"/>
        <v>17</v>
      </c>
      <c r="F3258" s="3" t="str">
        <f t="shared" si="306"/>
        <v>201531217</v>
      </c>
      <c r="G3258">
        <f t="shared" si="307"/>
        <v>10.3125</v>
      </c>
      <c r="H3258">
        <v>1.3</v>
      </c>
      <c r="I3258">
        <v>0.79</v>
      </c>
      <c r="J3258">
        <v>1025</v>
      </c>
      <c r="K3258">
        <v>0</v>
      </c>
    </row>
    <row r="3259" spans="1:11" x14ac:dyDescent="0.25">
      <c r="A3259" s="1">
        <v>42080.503472222219</v>
      </c>
      <c r="B3259" s="3">
        <f t="shared" si="302"/>
        <v>2015</v>
      </c>
      <c r="C3259" s="3">
        <f t="shared" si="303"/>
        <v>3</v>
      </c>
      <c r="D3259" s="3">
        <f t="shared" si="304"/>
        <v>12</v>
      </c>
      <c r="E3259" s="3">
        <f t="shared" si="305"/>
        <v>17</v>
      </c>
      <c r="F3259" s="3" t="str">
        <f t="shared" si="306"/>
        <v>201531217</v>
      </c>
      <c r="G3259">
        <f t="shared" si="307"/>
        <v>10.328125</v>
      </c>
      <c r="H3259">
        <v>1.3</v>
      </c>
      <c r="I3259">
        <v>0.79</v>
      </c>
      <c r="J3259">
        <v>1025</v>
      </c>
      <c r="K3259">
        <v>0</v>
      </c>
    </row>
    <row r="3260" spans="1:11" x14ac:dyDescent="0.25">
      <c r="A3260" s="1">
        <v>42080.504166666666</v>
      </c>
      <c r="B3260" s="3">
        <f t="shared" si="302"/>
        <v>2015</v>
      </c>
      <c r="C3260" s="3">
        <f t="shared" si="303"/>
        <v>3</v>
      </c>
      <c r="D3260" s="3">
        <f t="shared" si="304"/>
        <v>12</v>
      </c>
      <c r="E3260" s="3">
        <f t="shared" si="305"/>
        <v>17</v>
      </c>
      <c r="F3260" s="3" t="str">
        <f t="shared" si="306"/>
        <v>201531217</v>
      </c>
      <c r="G3260">
        <f t="shared" si="307"/>
        <v>10.34375</v>
      </c>
      <c r="H3260">
        <v>1.3</v>
      </c>
      <c r="I3260">
        <v>0.79</v>
      </c>
      <c r="J3260">
        <v>1025</v>
      </c>
      <c r="K3260">
        <v>0</v>
      </c>
    </row>
    <row r="3261" spans="1:11" x14ac:dyDescent="0.25">
      <c r="A3261" s="1">
        <v>42080.504861111112</v>
      </c>
      <c r="B3261" s="3">
        <f t="shared" si="302"/>
        <v>2015</v>
      </c>
      <c r="C3261" s="3">
        <f t="shared" si="303"/>
        <v>3</v>
      </c>
      <c r="D3261" s="3">
        <f t="shared" si="304"/>
        <v>12</v>
      </c>
      <c r="E3261" s="3">
        <f t="shared" si="305"/>
        <v>17</v>
      </c>
      <c r="F3261" s="3" t="str">
        <f t="shared" si="306"/>
        <v>201531217</v>
      </c>
      <c r="G3261">
        <f t="shared" si="307"/>
        <v>10.359375</v>
      </c>
      <c r="H3261">
        <v>1.3</v>
      </c>
      <c r="I3261">
        <v>0.79</v>
      </c>
      <c r="J3261">
        <v>1025</v>
      </c>
      <c r="K3261">
        <v>0</v>
      </c>
    </row>
    <row r="3262" spans="1:11" x14ac:dyDescent="0.25">
      <c r="A3262" s="1">
        <v>42080.505555555559</v>
      </c>
      <c r="B3262" s="3">
        <f t="shared" si="302"/>
        <v>2015</v>
      </c>
      <c r="C3262" s="3">
        <f t="shared" si="303"/>
        <v>3</v>
      </c>
      <c r="D3262" s="3">
        <f t="shared" si="304"/>
        <v>12</v>
      </c>
      <c r="E3262" s="3">
        <f t="shared" si="305"/>
        <v>17</v>
      </c>
      <c r="F3262" s="3" t="str">
        <f t="shared" si="306"/>
        <v>201531217</v>
      </c>
      <c r="G3262">
        <f t="shared" si="307"/>
        <v>10.375</v>
      </c>
      <c r="H3262">
        <v>1.3</v>
      </c>
      <c r="I3262">
        <v>0.79</v>
      </c>
      <c r="J3262">
        <v>1025</v>
      </c>
      <c r="K3262">
        <v>0</v>
      </c>
    </row>
    <row r="3263" spans="1:11" x14ac:dyDescent="0.25">
      <c r="A3263" s="1">
        <v>42080.506249999999</v>
      </c>
      <c r="B3263" s="3">
        <f t="shared" si="302"/>
        <v>2015</v>
      </c>
      <c r="C3263" s="3">
        <f t="shared" si="303"/>
        <v>3</v>
      </c>
      <c r="D3263" s="3">
        <f t="shared" si="304"/>
        <v>12</v>
      </c>
      <c r="E3263" s="3">
        <f t="shared" si="305"/>
        <v>17</v>
      </c>
      <c r="F3263" s="3" t="str">
        <f t="shared" si="306"/>
        <v>201531217</v>
      </c>
      <c r="G3263">
        <f t="shared" si="307"/>
        <v>10.390625</v>
      </c>
      <c r="H3263">
        <v>1.3</v>
      </c>
      <c r="I3263">
        <v>0.79</v>
      </c>
      <c r="J3263">
        <v>1025</v>
      </c>
      <c r="K3263">
        <v>0</v>
      </c>
    </row>
    <row r="3264" spans="1:11" x14ac:dyDescent="0.25">
      <c r="A3264" s="1">
        <v>42080.506944444445</v>
      </c>
      <c r="B3264" s="3">
        <f t="shared" si="302"/>
        <v>2015</v>
      </c>
      <c r="C3264" s="3">
        <f t="shared" si="303"/>
        <v>3</v>
      </c>
      <c r="D3264" s="3">
        <f t="shared" si="304"/>
        <v>12</v>
      </c>
      <c r="E3264" s="3">
        <f t="shared" si="305"/>
        <v>17</v>
      </c>
      <c r="F3264" s="3" t="str">
        <f t="shared" si="306"/>
        <v>201531217</v>
      </c>
      <c r="G3264">
        <f t="shared" si="307"/>
        <v>10.40625</v>
      </c>
      <c r="H3264">
        <v>1.3</v>
      </c>
      <c r="I3264">
        <v>0.79</v>
      </c>
      <c r="J3264">
        <v>1025</v>
      </c>
      <c r="K3264">
        <v>0</v>
      </c>
    </row>
    <row r="3265" spans="1:11" x14ac:dyDescent="0.25">
      <c r="A3265" s="1">
        <v>42080.507638888892</v>
      </c>
      <c r="B3265" s="3">
        <f t="shared" si="302"/>
        <v>2015</v>
      </c>
      <c r="C3265" s="3">
        <f t="shared" si="303"/>
        <v>3</v>
      </c>
      <c r="D3265" s="3">
        <f t="shared" si="304"/>
        <v>12</v>
      </c>
      <c r="E3265" s="3">
        <f t="shared" si="305"/>
        <v>17</v>
      </c>
      <c r="F3265" s="3" t="str">
        <f t="shared" si="306"/>
        <v>201531217</v>
      </c>
      <c r="G3265">
        <f t="shared" si="307"/>
        <v>10.421875</v>
      </c>
      <c r="H3265">
        <v>1.3</v>
      </c>
      <c r="I3265">
        <v>0.79</v>
      </c>
      <c r="J3265">
        <v>1025</v>
      </c>
      <c r="K3265">
        <v>0</v>
      </c>
    </row>
    <row r="3266" spans="1:11" x14ac:dyDescent="0.25">
      <c r="A3266" s="1">
        <v>42080.508333333331</v>
      </c>
      <c r="B3266" s="3">
        <f t="shared" si="302"/>
        <v>2015</v>
      </c>
      <c r="C3266" s="3">
        <f t="shared" si="303"/>
        <v>3</v>
      </c>
      <c r="D3266" s="3">
        <f t="shared" si="304"/>
        <v>12</v>
      </c>
      <c r="E3266" s="3">
        <f t="shared" si="305"/>
        <v>17</v>
      </c>
      <c r="F3266" s="3" t="str">
        <f t="shared" si="306"/>
        <v>201531217</v>
      </c>
      <c r="G3266">
        <f t="shared" si="307"/>
        <v>10.4375</v>
      </c>
      <c r="H3266">
        <v>1.3</v>
      </c>
      <c r="I3266">
        <v>0.79</v>
      </c>
      <c r="J3266">
        <v>1025</v>
      </c>
      <c r="K3266">
        <v>0</v>
      </c>
    </row>
    <row r="3267" spans="1:11" x14ac:dyDescent="0.25">
      <c r="A3267" s="1">
        <v>42080.509027777778</v>
      </c>
      <c r="B3267" s="3">
        <f t="shared" ref="B3267:B3330" si="308">YEAR(A3267)</f>
        <v>2015</v>
      </c>
      <c r="C3267" s="3">
        <f t="shared" ref="C3267:C3330" si="309">MONTH(A3267)</f>
        <v>3</v>
      </c>
      <c r="D3267" s="3">
        <f t="shared" ref="D3267:D3330" si="310">HOUR(A3267)</f>
        <v>12</v>
      </c>
      <c r="E3267" s="3">
        <f t="shared" ref="E3267:E3330" si="311">DAY(A3267)</f>
        <v>17</v>
      </c>
      <c r="F3267" s="3" t="str">
        <f t="shared" ref="F3267:F3330" si="312">B3267&amp;C3267&amp;D3267&amp;E3267</f>
        <v>201531217</v>
      </c>
      <c r="G3267">
        <f t="shared" si="307"/>
        <v>10.453125</v>
      </c>
      <c r="H3267">
        <v>1.3</v>
      </c>
      <c r="I3267">
        <v>0.79</v>
      </c>
      <c r="J3267">
        <v>1025</v>
      </c>
      <c r="K3267">
        <v>0</v>
      </c>
    </row>
    <row r="3268" spans="1:11" x14ac:dyDescent="0.25">
      <c r="A3268" s="1">
        <v>42080.509722222225</v>
      </c>
      <c r="B3268" s="3">
        <f t="shared" si="308"/>
        <v>2015</v>
      </c>
      <c r="C3268" s="3">
        <f t="shared" si="309"/>
        <v>3</v>
      </c>
      <c r="D3268" s="3">
        <f t="shared" si="310"/>
        <v>12</v>
      </c>
      <c r="E3268" s="3">
        <f t="shared" si="311"/>
        <v>17</v>
      </c>
      <c r="F3268" s="3" t="str">
        <f t="shared" si="312"/>
        <v>201531217</v>
      </c>
      <c r="G3268">
        <f t="shared" si="307"/>
        <v>10.46875</v>
      </c>
      <c r="H3268">
        <v>1.3</v>
      </c>
      <c r="I3268">
        <v>0.79</v>
      </c>
      <c r="J3268">
        <v>1025</v>
      </c>
      <c r="K3268">
        <v>0</v>
      </c>
    </row>
    <row r="3269" spans="1:11" x14ac:dyDescent="0.25">
      <c r="A3269" s="1">
        <v>42080.510416666664</v>
      </c>
      <c r="B3269" s="3">
        <f t="shared" si="308"/>
        <v>2015</v>
      </c>
      <c r="C3269" s="3">
        <f t="shared" si="309"/>
        <v>3</v>
      </c>
      <c r="D3269" s="3">
        <f t="shared" si="310"/>
        <v>12</v>
      </c>
      <c r="E3269" s="3">
        <f t="shared" si="311"/>
        <v>17</v>
      </c>
      <c r="F3269" s="3" t="str">
        <f t="shared" si="312"/>
        <v>201531217</v>
      </c>
      <c r="G3269">
        <f t="shared" si="307"/>
        <v>10.484375</v>
      </c>
      <c r="H3269">
        <v>1.3</v>
      </c>
      <c r="I3269">
        <v>0.79</v>
      </c>
      <c r="J3269">
        <v>1025</v>
      </c>
      <c r="K3269">
        <v>0</v>
      </c>
    </row>
    <row r="3270" spans="1:11" x14ac:dyDescent="0.25">
      <c r="A3270" s="1">
        <v>42080.511111111111</v>
      </c>
      <c r="B3270" s="3">
        <f t="shared" si="308"/>
        <v>2015</v>
      </c>
      <c r="C3270" s="3">
        <f t="shared" si="309"/>
        <v>3</v>
      </c>
      <c r="D3270" s="3">
        <f t="shared" si="310"/>
        <v>12</v>
      </c>
      <c r="E3270" s="3">
        <f t="shared" si="311"/>
        <v>17</v>
      </c>
      <c r="F3270" s="3" t="str">
        <f t="shared" si="312"/>
        <v>201531217</v>
      </c>
      <c r="G3270">
        <f t="shared" si="307"/>
        <v>10.5</v>
      </c>
      <c r="H3270">
        <v>1.3</v>
      </c>
      <c r="I3270">
        <v>0.79</v>
      </c>
      <c r="J3270">
        <v>1025</v>
      </c>
      <c r="K3270">
        <v>0</v>
      </c>
    </row>
    <row r="3271" spans="1:11" x14ac:dyDescent="0.25">
      <c r="A3271" s="1">
        <v>42080.511805555558</v>
      </c>
      <c r="B3271" s="3">
        <f t="shared" si="308"/>
        <v>2015</v>
      </c>
      <c r="C3271" s="3">
        <f t="shared" si="309"/>
        <v>3</v>
      </c>
      <c r="D3271" s="3">
        <f t="shared" si="310"/>
        <v>12</v>
      </c>
      <c r="E3271" s="3">
        <f t="shared" si="311"/>
        <v>17</v>
      </c>
      <c r="F3271" s="3" t="str">
        <f t="shared" si="312"/>
        <v>201531217</v>
      </c>
      <c r="G3271">
        <f t="shared" si="307"/>
        <v>10.515625</v>
      </c>
      <c r="H3271">
        <v>1.3</v>
      </c>
      <c r="I3271">
        <v>0.79</v>
      </c>
      <c r="J3271">
        <v>1025</v>
      </c>
      <c r="K3271">
        <v>0</v>
      </c>
    </row>
    <row r="3272" spans="1:11" x14ac:dyDescent="0.25">
      <c r="A3272" s="1">
        <v>42080.512499999997</v>
      </c>
      <c r="B3272" s="3">
        <f t="shared" si="308"/>
        <v>2015</v>
      </c>
      <c r="C3272" s="3">
        <f t="shared" si="309"/>
        <v>3</v>
      </c>
      <c r="D3272" s="3">
        <f t="shared" si="310"/>
        <v>12</v>
      </c>
      <c r="E3272" s="3">
        <f t="shared" si="311"/>
        <v>17</v>
      </c>
      <c r="F3272" s="3" t="str">
        <f t="shared" si="312"/>
        <v>201531217</v>
      </c>
      <c r="G3272">
        <f t="shared" si="307"/>
        <v>10.53125</v>
      </c>
      <c r="H3272">
        <v>1.3</v>
      </c>
      <c r="I3272">
        <v>0.79</v>
      </c>
      <c r="J3272">
        <v>1025</v>
      </c>
      <c r="K3272">
        <v>0</v>
      </c>
    </row>
    <row r="3273" spans="1:11" x14ac:dyDescent="0.25">
      <c r="A3273" s="1">
        <v>42080.513194444444</v>
      </c>
      <c r="B3273" s="3">
        <f t="shared" si="308"/>
        <v>2015</v>
      </c>
      <c r="C3273" s="3">
        <f t="shared" si="309"/>
        <v>3</v>
      </c>
      <c r="D3273" s="3">
        <f t="shared" si="310"/>
        <v>12</v>
      </c>
      <c r="E3273" s="3">
        <f t="shared" si="311"/>
        <v>17</v>
      </c>
      <c r="F3273" s="3" t="str">
        <f t="shared" si="312"/>
        <v>201531217</v>
      </c>
      <c r="G3273">
        <f t="shared" si="307"/>
        <v>10.546875</v>
      </c>
      <c r="H3273">
        <v>1.3</v>
      </c>
      <c r="I3273">
        <v>0.79</v>
      </c>
      <c r="J3273">
        <v>1025</v>
      </c>
      <c r="K3273">
        <v>0</v>
      </c>
    </row>
    <row r="3274" spans="1:11" x14ac:dyDescent="0.25">
      <c r="A3274" s="1">
        <v>42080.513888888891</v>
      </c>
      <c r="B3274" s="3">
        <f t="shared" si="308"/>
        <v>2015</v>
      </c>
      <c r="C3274" s="3">
        <f t="shared" si="309"/>
        <v>3</v>
      </c>
      <c r="D3274" s="3">
        <f t="shared" si="310"/>
        <v>12</v>
      </c>
      <c r="E3274" s="3">
        <f t="shared" si="311"/>
        <v>17</v>
      </c>
      <c r="F3274" s="3" t="str">
        <f t="shared" si="312"/>
        <v>201531217</v>
      </c>
      <c r="G3274">
        <f t="shared" si="307"/>
        <v>10.5625</v>
      </c>
      <c r="H3274">
        <v>1.3</v>
      </c>
      <c r="I3274">
        <v>0.79</v>
      </c>
      <c r="J3274">
        <v>1025</v>
      </c>
      <c r="K3274">
        <v>0</v>
      </c>
    </row>
    <row r="3275" spans="1:11" x14ac:dyDescent="0.25">
      <c r="A3275" s="1">
        <v>42080.51458333333</v>
      </c>
      <c r="B3275" s="3">
        <f t="shared" si="308"/>
        <v>2015</v>
      </c>
      <c r="C3275" s="3">
        <f t="shared" si="309"/>
        <v>3</v>
      </c>
      <c r="D3275" s="3">
        <f t="shared" si="310"/>
        <v>12</v>
      </c>
      <c r="E3275" s="3">
        <f t="shared" si="311"/>
        <v>17</v>
      </c>
      <c r="F3275" s="3" t="str">
        <f t="shared" si="312"/>
        <v>201531217</v>
      </c>
      <c r="G3275">
        <f t="shared" si="307"/>
        <v>10.578125</v>
      </c>
      <c r="H3275">
        <v>1.3</v>
      </c>
      <c r="I3275">
        <v>0.79</v>
      </c>
      <c r="J3275">
        <v>1025</v>
      </c>
      <c r="K3275">
        <v>0</v>
      </c>
    </row>
    <row r="3276" spans="1:11" x14ac:dyDescent="0.25">
      <c r="A3276" s="1">
        <v>42080.515277777777</v>
      </c>
      <c r="B3276" s="3">
        <f t="shared" si="308"/>
        <v>2015</v>
      </c>
      <c r="C3276" s="3">
        <f t="shared" si="309"/>
        <v>3</v>
      </c>
      <c r="D3276" s="3">
        <f t="shared" si="310"/>
        <v>12</v>
      </c>
      <c r="E3276" s="3">
        <f t="shared" si="311"/>
        <v>17</v>
      </c>
      <c r="F3276" s="3" t="str">
        <f t="shared" si="312"/>
        <v>201531217</v>
      </c>
      <c r="G3276">
        <f t="shared" si="307"/>
        <v>10.59375</v>
      </c>
      <c r="H3276">
        <v>1.3</v>
      </c>
      <c r="I3276">
        <v>0.79</v>
      </c>
      <c r="J3276">
        <v>1025</v>
      </c>
      <c r="K3276">
        <v>0</v>
      </c>
    </row>
    <row r="3277" spans="1:11" x14ac:dyDescent="0.25">
      <c r="A3277" s="1">
        <v>42080.515972222223</v>
      </c>
      <c r="B3277" s="3">
        <f t="shared" si="308"/>
        <v>2015</v>
      </c>
      <c r="C3277" s="3">
        <f t="shared" si="309"/>
        <v>3</v>
      </c>
      <c r="D3277" s="3">
        <f t="shared" si="310"/>
        <v>12</v>
      </c>
      <c r="E3277" s="3">
        <f t="shared" si="311"/>
        <v>17</v>
      </c>
      <c r="F3277" s="3" t="str">
        <f t="shared" si="312"/>
        <v>201531217</v>
      </c>
      <c r="G3277">
        <f t="shared" si="307"/>
        <v>10.609375</v>
      </c>
      <c r="H3277">
        <v>1.3</v>
      </c>
      <c r="I3277">
        <v>0.79</v>
      </c>
      <c r="J3277">
        <v>1025</v>
      </c>
      <c r="K3277">
        <v>0</v>
      </c>
    </row>
    <row r="3278" spans="1:11" x14ac:dyDescent="0.25">
      <c r="A3278" s="1">
        <v>42080.51666666667</v>
      </c>
      <c r="B3278" s="3">
        <f t="shared" si="308"/>
        <v>2015</v>
      </c>
      <c r="C3278" s="3">
        <f t="shared" si="309"/>
        <v>3</v>
      </c>
      <c r="D3278" s="3">
        <f t="shared" si="310"/>
        <v>12</v>
      </c>
      <c r="E3278" s="3">
        <f t="shared" si="311"/>
        <v>17</v>
      </c>
      <c r="F3278" s="3" t="str">
        <f t="shared" si="312"/>
        <v>201531217</v>
      </c>
      <c r="G3278">
        <f t="shared" si="307"/>
        <v>10.625</v>
      </c>
      <c r="H3278">
        <v>1.3</v>
      </c>
      <c r="I3278">
        <v>0.79</v>
      </c>
      <c r="J3278">
        <v>1025</v>
      </c>
      <c r="K3278">
        <v>0</v>
      </c>
    </row>
    <row r="3279" spans="1:11" x14ac:dyDescent="0.25">
      <c r="A3279" s="1">
        <v>42080.517361111109</v>
      </c>
      <c r="B3279" s="3">
        <f t="shared" si="308"/>
        <v>2015</v>
      </c>
      <c r="C3279" s="3">
        <f t="shared" si="309"/>
        <v>3</v>
      </c>
      <c r="D3279" s="3">
        <f t="shared" si="310"/>
        <v>12</v>
      </c>
      <c r="E3279" s="3">
        <f t="shared" si="311"/>
        <v>17</v>
      </c>
      <c r="F3279" s="3" t="str">
        <f t="shared" si="312"/>
        <v>201531217</v>
      </c>
      <c r="G3279">
        <f t="shared" si="307"/>
        <v>10.640625</v>
      </c>
      <c r="H3279">
        <v>1.3</v>
      </c>
      <c r="I3279">
        <v>0.79</v>
      </c>
      <c r="J3279">
        <v>1025</v>
      </c>
      <c r="K3279">
        <v>0</v>
      </c>
    </row>
    <row r="3280" spans="1:11" x14ac:dyDescent="0.25">
      <c r="A3280" s="1">
        <v>42080.518055555556</v>
      </c>
      <c r="B3280" s="3">
        <f t="shared" si="308"/>
        <v>2015</v>
      </c>
      <c r="C3280" s="3">
        <f t="shared" si="309"/>
        <v>3</v>
      </c>
      <c r="D3280" s="3">
        <f t="shared" si="310"/>
        <v>12</v>
      </c>
      <c r="E3280" s="3">
        <f t="shared" si="311"/>
        <v>17</v>
      </c>
      <c r="F3280" s="3" t="str">
        <f t="shared" si="312"/>
        <v>201531217</v>
      </c>
      <c r="G3280">
        <f t="shared" si="307"/>
        <v>10.65625</v>
      </c>
      <c r="H3280">
        <v>1.3</v>
      </c>
      <c r="I3280">
        <v>0.79</v>
      </c>
      <c r="J3280">
        <v>1025</v>
      </c>
      <c r="K3280">
        <v>0</v>
      </c>
    </row>
    <row r="3281" spans="1:11" x14ac:dyDescent="0.25">
      <c r="A3281" s="1">
        <v>42080.518750000003</v>
      </c>
      <c r="B3281" s="3">
        <f t="shared" si="308"/>
        <v>2015</v>
      </c>
      <c r="C3281" s="3">
        <f t="shared" si="309"/>
        <v>3</v>
      </c>
      <c r="D3281" s="3">
        <f t="shared" si="310"/>
        <v>12</v>
      </c>
      <c r="E3281" s="3">
        <f t="shared" si="311"/>
        <v>17</v>
      </c>
      <c r="F3281" s="3" t="str">
        <f t="shared" si="312"/>
        <v>201531217</v>
      </c>
      <c r="G3281">
        <f t="shared" si="307"/>
        <v>10.671875</v>
      </c>
      <c r="H3281">
        <v>1.3</v>
      </c>
      <c r="I3281">
        <v>0.79</v>
      </c>
      <c r="J3281">
        <v>1025</v>
      </c>
      <c r="K3281">
        <v>0</v>
      </c>
    </row>
    <row r="3282" spans="1:11" x14ac:dyDescent="0.25">
      <c r="A3282" s="1">
        <v>42080.519444444442</v>
      </c>
      <c r="B3282" s="3">
        <f t="shared" si="308"/>
        <v>2015</v>
      </c>
      <c r="C3282" s="3">
        <f t="shared" si="309"/>
        <v>3</v>
      </c>
      <c r="D3282" s="3">
        <f t="shared" si="310"/>
        <v>12</v>
      </c>
      <c r="E3282" s="3">
        <f t="shared" si="311"/>
        <v>17</v>
      </c>
      <c r="F3282" s="3" t="str">
        <f t="shared" si="312"/>
        <v>201531217</v>
      </c>
      <c r="G3282">
        <f t="shared" si="307"/>
        <v>10.6875</v>
      </c>
      <c r="H3282">
        <v>1.3</v>
      </c>
      <c r="I3282">
        <v>0.79</v>
      </c>
      <c r="J3282">
        <v>1025</v>
      </c>
      <c r="K3282">
        <v>0</v>
      </c>
    </row>
    <row r="3283" spans="1:11" x14ac:dyDescent="0.25">
      <c r="A3283" s="1">
        <v>42080.520138888889</v>
      </c>
      <c r="B3283" s="3">
        <f t="shared" si="308"/>
        <v>2015</v>
      </c>
      <c r="C3283" s="3">
        <f t="shared" si="309"/>
        <v>3</v>
      </c>
      <c r="D3283" s="3">
        <f t="shared" si="310"/>
        <v>12</v>
      </c>
      <c r="E3283" s="3">
        <f t="shared" si="311"/>
        <v>17</v>
      </c>
      <c r="F3283" s="3" t="str">
        <f t="shared" si="312"/>
        <v>201531217</v>
      </c>
      <c r="G3283">
        <f t="shared" si="307"/>
        <v>10.703125</v>
      </c>
      <c r="H3283">
        <v>1.3</v>
      </c>
      <c r="I3283">
        <v>0.79</v>
      </c>
      <c r="J3283">
        <v>1025</v>
      </c>
      <c r="K3283">
        <v>0</v>
      </c>
    </row>
    <row r="3284" spans="1:11" x14ac:dyDescent="0.25">
      <c r="A3284" s="1">
        <v>42080.520833333336</v>
      </c>
      <c r="B3284" s="3">
        <f t="shared" si="308"/>
        <v>2015</v>
      </c>
      <c r="C3284" s="3">
        <f t="shared" si="309"/>
        <v>3</v>
      </c>
      <c r="D3284" s="3">
        <f t="shared" si="310"/>
        <v>12</v>
      </c>
      <c r="E3284" s="3">
        <f t="shared" si="311"/>
        <v>17</v>
      </c>
      <c r="F3284" s="3" t="str">
        <f t="shared" si="312"/>
        <v>201531217</v>
      </c>
      <c r="G3284">
        <f t="shared" si="307"/>
        <v>10.71875</v>
      </c>
      <c r="H3284">
        <v>1.3</v>
      </c>
      <c r="I3284">
        <v>0.79</v>
      </c>
      <c r="J3284">
        <v>1025</v>
      </c>
      <c r="K3284">
        <v>0</v>
      </c>
    </row>
    <row r="3285" spans="1:11" x14ac:dyDescent="0.25">
      <c r="A3285" s="1">
        <v>42080.521527777775</v>
      </c>
      <c r="B3285" s="3">
        <f t="shared" si="308"/>
        <v>2015</v>
      </c>
      <c r="C3285" s="3">
        <f t="shared" si="309"/>
        <v>3</v>
      </c>
      <c r="D3285" s="3">
        <f t="shared" si="310"/>
        <v>12</v>
      </c>
      <c r="E3285" s="3">
        <f t="shared" si="311"/>
        <v>17</v>
      </c>
      <c r="F3285" s="3" t="str">
        <f t="shared" si="312"/>
        <v>201531217</v>
      </c>
      <c r="G3285">
        <f t="shared" si="307"/>
        <v>10.734375</v>
      </c>
      <c r="H3285">
        <v>1.3</v>
      </c>
      <c r="I3285">
        <v>0.79</v>
      </c>
      <c r="J3285">
        <v>1025</v>
      </c>
      <c r="K3285">
        <v>0</v>
      </c>
    </row>
    <row r="3286" spans="1:11" x14ac:dyDescent="0.25">
      <c r="A3286" s="1">
        <v>42080.522222222222</v>
      </c>
      <c r="B3286" s="3">
        <f t="shared" si="308"/>
        <v>2015</v>
      </c>
      <c r="C3286" s="3">
        <f t="shared" si="309"/>
        <v>3</v>
      </c>
      <c r="D3286" s="3">
        <f t="shared" si="310"/>
        <v>12</v>
      </c>
      <c r="E3286" s="3">
        <f t="shared" si="311"/>
        <v>17</v>
      </c>
      <c r="F3286" s="3" t="str">
        <f t="shared" si="312"/>
        <v>201531217</v>
      </c>
      <c r="G3286">
        <f t="shared" si="307"/>
        <v>10.75</v>
      </c>
      <c r="H3286">
        <v>1.3</v>
      </c>
      <c r="I3286">
        <v>0.79</v>
      </c>
      <c r="J3286">
        <v>1025</v>
      </c>
      <c r="K3286">
        <v>0</v>
      </c>
    </row>
    <row r="3287" spans="1:11" x14ac:dyDescent="0.25">
      <c r="A3287" s="1">
        <v>42080.522916666669</v>
      </c>
      <c r="B3287" s="3">
        <f t="shared" si="308"/>
        <v>2015</v>
      </c>
      <c r="C3287" s="3">
        <f t="shared" si="309"/>
        <v>3</v>
      </c>
      <c r="D3287" s="3">
        <f t="shared" si="310"/>
        <v>12</v>
      </c>
      <c r="E3287" s="3">
        <f t="shared" si="311"/>
        <v>17</v>
      </c>
      <c r="F3287" s="3" t="str">
        <f t="shared" si="312"/>
        <v>201531217</v>
      </c>
      <c r="G3287">
        <f t="shared" si="307"/>
        <v>10.765625</v>
      </c>
      <c r="H3287">
        <v>1.3</v>
      </c>
      <c r="I3287">
        <v>0.79</v>
      </c>
      <c r="J3287">
        <v>1025</v>
      </c>
      <c r="K3287">
        <v>0</v>
      </c>
    </row>
    <row r="3288" spans="1:11" x14ac:dyDescent="0.25">
      <c r="A3288" s="1">
        <v>42080.523611111108</v>
      </c>
      <c r="B3288" s="3">
        <f t="shared" si="308"/>
        <v>2015</v>
      </c>
      <c r="C3288" s="3">
        <f t="shared" si="309"/>
        <v>3</v>
      </c>
      <c r="D3288" s="3">
        <f t="shared" si="310"/>
        <v>12</v>
      </c>
      <c r="E3288" s="3">
        <f t="shared" si="311"/>
        <v>17</v>
      </c>
      <c r="F3288" s="3" t="str">
        <f t="shared" si="312"/>
        <v>201531217</v>
      </c>
      <c r="G3288">
        <f t="shared" si="307"/>
        <v>10.78125</v>
      </c>
      <c r="H3288">
        <v>1.3</v>
      </c>
      <c r="I3288">
        <v>0.79</v>
      </c>
      <c r="J3288">
        <v>1025</v>
      </c>
      <c r="K3288">
        <v>0</v>
      </c>
    </row>
    <row r="3289" spans="1:11" x14ac:dyDescent="0.25">
      <c r="A3289" s="1">
        <v>42080.524305555555</v>
      </c>
      <c r="B3289" s="3">
        <f t="shared" si="308"/>
        <v>2015</v>
      </c>
      <c r="C3289" s="3">
        <f t="shared" si="309"/>
        <v>3</v>
      </c>
      <c r="D3289" s="3">
        <f t="shared" si="310"/>
        <v>12</v>
      </c>
      <c r="E3289" s="3">
        <f t="shared" si="311"/>
        <v>17</v>
      </c>
      <c r="F3289" s="3" t="str">
        <f t="shared" si="312"/>
        <v>201531217</v>
      </c>
      <c r="G3289">
        <f t="shared" si="307"/>
        <v>10.796875</v>
      </c>
      <c r="H3289">
        <v>1.3</v>
      </c>
      <c r="I3289">
        <v>0.79</v>
      </c>
      <c r="J3289">
        <v>1025</v>
      </c>
      <c r="K3289">
        <v>0</v>
      </c>
    </row>
    <row r="3290" spans="1:11" x14ac:dyDescent="0.25">
      <c r="A3290" s="1">
        <v>42080.525000000001</v>
      </c>
      <c r="B3290" s="3">
        <f t="shared" si="308"/>
        <v>2015</v>
      </c>
      <c r="C3290" s="3">
        <f t="shared" si="309"/>
        <v>3</v>
      </c>
      <c r="D3290" s="3">
        <f t="shared" si="310"/>
        <v>12</v>
      </c>
      <c r="E3290" s="3">
        <f t="shared" si="311"/>
        <v>17</v>
      </c>
      <c r="F3290" s="3" t="str">
        <f t="shared" si="312"/>
        <v>201531217</v>
      </c>
      <c r="G3290">
        <f t="shared" si="307"/>
        <v>10.8125</v>
      </c>
      <c r="H3290">
        <v>1.3</v>
      </c>
      <c r="I3290">
        <v>0.79</v>
      </c>
      <c r="J3290">
        <v>1025</v>
      </c>
      <c r="K3290">
        <v>0</v>
      </c>
    </row>
    <row r="3291" spans="1:11" x14ac:dyDescent="0.25">
      <c r="A3291" s="1">
        <v>42080.525694444441</v>
      </c>
      <c r="B3291" s="3">
        <f t="shared" si="308"/>
        <v>2015</v>
      </c>
      <c r="C3291" s="3">
        <f t="shared" si="309"/>
        <v>3</v>
      </c>
      <c r="D3291" s="3">
        <f t="shared" si="310"/>
        <v>12</v>
      </c>
      <c r="E3291" s="3">
        <f t="shared" si="311"/>
        <v>17</v>
      </c>
      <c r="F3291" s="3" t="str">
        <f t="shared" si="312"/>
        <v>201531217</v>
      </c>
      <c r="G3291">
        <f t="shared" si="307"/>
        <v>10.828125</v>
      </c>
      <c r="H3291">
        <v>1.3</v>
      </c>
      <c r="I3291">
        <v>0.79</v>
      </c>
      <c r="J3291">
        <v>1025</v>
      </c>
      <c r="K3291">
        <v>0</v>
      </c>
    </row>
    <row r="3292" spans="1:11" x14ac:dyDescent="0.25">
      <c r="A3292" s="1">
        <v>42080.526388888888</v>
      </c>
      <c r="B3292" s="3">
        <f t="shared" si="308"/>
        <v>2015</v>
      </c>
      <c r="C3292" s="3">
        <f t="shared" si="309"/>
        <v>3</v>
      </c>
      <c r="D3292" s="3">
        <f t="shared" si="310"/>
        <v>12</v>
      </c>
      <c r="E3292" s="3">
        <f t="shared" si="311"/>
        <v>17</v>
      </c>
      <c r="F3292" s="3" t="str">
        <f t="shared" si="312"/>
        <v>201531217</v>
      </c>
      <c r="G3292">
        <f t="shared" si="307"/>
        <v>10.84375</v>
      </c>
      <c r="H3292">
        <v>1.3</v>
      </c>
      <c r="I3292">
        <v>0.79</v>
      </c>
      <c r="J3292">
        <v>1025</v>
      </c>
      <c r="K3292">
        <v>0</v>
      </c>
    </row>
    <row r="3293" spans="1:11" x14ac:dyDescent="0.25">
      <c r="A3293" s="1">
        <v>42080.527083333334</v>
      </c>
      <c r="B3293" s="3">
        <f t="shared" si="308"/>
        <v>2015</v>
      </c>
      <c r="C3293" s="3">
        <f t="shared" si="309"/>
        <v>3</v>
      </c>
      <c r="D3293" s="3">
        <f t="shared" si="310"/>
        <v>12</v>
      </c>
      <c r="E3293" s="3">
        <f t="shared" si="311"/>
        <v>17</v>
      </c>
      <c r="F3293" s="3" t="str">
        <f t="shared" si="312"/>
        <v>201531217</v>
      </c>
      <c r="G3293">
        <f t="shared" si="307"/>
        <v>10.859375</v>
      </c>
      <c r="H3293">
        <v>1.3</v>
      </c>
      <c r="I3293">
        <v>0.79</v>
      </c>
      <c r="J3293">
        <v>1025</v>
      </c>
      <c r="K3293">
        <v>0</v>
      </c>
    </row>
    <row r="3294" spans="1:11" x14ac:dyDescent="0.25">
      <c r="A3294" s="1">
        <v>42080.527777777781</v>
      </c>
      <c r="B3294" s="3">
        <f t="shared" si="308"/>
        <v>2015</v>
      </c>
      <c r="C3294" s="3">
        <f t="shared" si="309"/>
        <v>3</v>
      </c>
      <c r="D3294" s="3">
        <f t="shared" si="310"/>
        <v>12</v>
      </c>
      <c r="E3294" s="3">
        <f t="shared" si="311"/>
        <v>17</v>
      </c>
      <c r="F3294" s="3" t="str">
        <f t="shared" si="312"/>
        <v>201531217</v>
      </c>
      <c r="G3294">
        <f t="shared" si="307"/>
        <v>10.875</v>
      </c>
      <c r="H3294">
        <v>1.3</v>
      </c>
      <c r="I3294">
        <v>0.79</v>
      </c>
      <c r="J3294">
        <v>1025</v>
      </c>
      <c r="K3294">
        <v>0</v>
      </c>
    </row>
    <row r="3295" spans="1:11" x14ac:dyDescent="0.25">
      <c r="A3295" s="1">
        <v>42080.52847222222</v>
      </c>
      <c r="B3295" s="3">
        <f t="shared" si="308"/>
        <v>2015</v>
      </c>
      <c r="C3295" s="3">
        <f t="shared" si="309"/>
        <v>3</v>
      </c>
      <c r="D3295" s="3">
        <f t="shared" si="310"/>
        <v>12</v>
      </c>
      <c r="E3295" s="3">
        <f t="shared" si="311"/>
        <v>17</v>
      </c>
      <c r="F3295" s="3" t="str">
        <f t="shared" si="312"/>
        <v>201531217</v>
      </c>
      <c r="G3295">
        <f t="shared" si="307"/>
        <v>10.890625</v>
      </c>
      <c r="H3295">
        <v>1.3</v>
      </c>
      <c r="I3295">
        <v>0.79</v>
      </c>
      <c r="J3295">
        <v>1025</v>
      </c>
      <c r="K3295">
        <v>0</v>
      </c>
    </row>
    <row r="3296" spans="1:11" x14ac:dyDescent="0.25">
      <c r="A3296" s="1">
        <v>42080.529166666667</v>
      </c>
      <c r="B3296" s="3">
        <f t="shared" si="308"/>
        <v>2015</v>
      </c>
      <c r="C3296" s="3">
        <f t="shared" si="309"/>
        <v>3</v>
      </c>
      <c r="D3296" s="3">
        <f t="shared" si="310"/>
        <v>12</v>
      </c>
      <c r="E3296" s="3">
        <f t="shared" si="311"/>
        <v>17</v>
      </c>
      <c r="F3296" s="3" t="str">
        <f t="shared" si="312"/>
        <v>201531217</v>
      </c>
      <c r="G3296">
        <f t="shared" si="307"/>
        <v>10.90625</v>
      </c>
      <c r="H3296">
        <v>1.3</v>
      </c>
      <c r="I3296">
        <v>0.79</v>
      </c>
      <c r="J3296">
        <v>1025</v>
      </c>
      <c r="K3296">
        <v>0</v>
      </c>
    </row>
    <row r="3297" spans="1:11" x14ac:dyDescent="0.25">
      <c r="A3297" s="1">
        <v>42080.529861111114</v>
      </c>
      <c r="B3297" s="3">
        <f t="shared" si="308"/>
        <v>2015</v>
      </c>
      <c r="C3297" s="3">
        <f t="shared" si="309"/>
        <v>3</v>
      </c>
      <c r="D3297" s="3">
        <f t="shared" si="310"/>
        <v>12</v>
      </c>
      <c r="E3297" s="3">
        <f t="shared" si="311"/>
        <v>17</v>
      </c>
      <c r="F3297" s="3" t="str">
        <f t="shared" si="312"/>
        <v>201531217</v>
      </c>
      <c r="G3297">
        <f t="shared" si="307"/>
        <v>10.921875</v>
      </c>
      <c r="H3297">
        <v>1.3</v>
      </c>
      <c r="I3297">
        <v>0.79</v>
      </c>
      <c r="J3297">
        <v>1025</v>
      </c>
      <c r="K3297">
        <v>0</v>
      </c>
    </row>
    <row r="3298" spans="1:11" x14ac:dyDescent="0.25">
      <c r="A3298" s="1">
        <v>42080.530555555553</v>
      </c>
      <c r="B3298" s="3">
        <f t="shared" si="308"/>
        <v>2015</v>
      </c>
      <c r="C3298" s="3">
        <f t="shared" si="309"/>
        <v>3</v>
      </c>
      <c r="D3298" s="3">
        <f t="shared" si="310"/>
        <v>12</v>
      </c>
      <c r="E3298" s="3">
        <f t="shared" si="311"/>
        <v>17</v>
      </c>
      <c r="F3298" s="3" t="str">
        <f t="shared" si="312"/>
        <v>201531217</v>
      </c>
      <c r="G3298">
        <f t="shared" si="307"/>
        <v>10.9375</v>
      </c>
      <c r="H3298">
        <v>1.3</v>
      </c>
      <c r="I3298">
        <v>0.79</v>
      </c>
      <c r="J3298">
        <v>1025</v>
      </c>
      <c r="K3298">
        <v>0</v>
      </c>
    </row>
    <row r="3299" spans="1:11" x14ac:dyDescent="0.25">
      <c r="A3299" s="1">
        <v>42080.53125</v>
      </c>
      <c r="B3299" s="3">
        <f t="shared" si="308"/>
        <v>2015</v>
      </c>
      <c r="C3299" s="3">
        <f t="shared" si="309"/>
        <v>3</v>
      </c>
      <c r="D3299" s="3">
        <f t="shared" si="310"/>
        <v>12</v>
      </c>
      <c r="E3299" s="3">
        <f t="shared" si="311"/>
        <v>17</v>
      </c>
      <c r="F3299" s="3" t="str">
        <f t="shared" si="312"/>
        <v>201531217</v>
      </c>
      <c r="G3299">
        <f t="shared" si="307"/>
        <v>10.953125</v>
      </c>
      <c r="H3299">
        <v>1.3</v>
      </c>
      <c r="I3299">
        <v>0.79</v>
      </c>
      <c r="J3299">
        <v>1025</v>
      </c>
      <c r="K3299">
        <v>0</v>
      </c>
    </row>
    <row r="3300" spans="1:11" x14ac:dyDescent="0.25">
      <c r="A3300" s="1">
        <v>42080.531944444447</v>
      </c>
      <c r="B3300" s="3">
        <f t="shared" si="308"/>
        <v>2015</v>
      </c>
      <c r="C3300" s="3">
        <f t="shared" si="309"/>
        <v>3</v>
      </c>
      <c r="D3300" s="3">
        <f t="shared" si="310"/>
        <v>12</v>
      </c>
      <c r="E3300" s="3">
        <f t="shared" si="311"/>
        <v>17</v>
      </c>
      <c r="F3300" s="3" t="str">
        <f t="shared" si="312"/>
        <v>201531217</v>
      </c>
      <c r="G3300">
        <f t="shared" si="307"/>
        <v>10.96875</v>
      </c>
      <c r="H3300">
        <v>1.3</v>
      </c>
      <c r="I3300">
        <v>0.79</v>
      </c>
      <c r="J3300">
        <v>1025</v>
      </c>
      <c r="K3300">
        <v>0</v>
      </c>
    </row>
    <row r="3301" spans="1:11" x14ac:dyDescent="0.25">
      <c r="A3301" s="1">
        <v>42080.532638888886</v>
      </c>
      <c r="B3301" s="3">
        <f t="shared" si="308"/>
        <v>2015</v>
      </c>
      <c r="C3301" s="3">
        <f t="shared" si="309"/>
        <v>3</v>
      </c>
      <c r="D3301" s="3">
        <f t="shared" si="310"/>
        <v>12</v>
      </c>
      <c r="E3301" s="3">
        <f t="shared" si="311"/>
        <v>17</v>
      </c>
      <c r="F3301" s="3" t="str">
        <f t="shared" si="312"/>
        <v>201531217</v>
      </c>
      <c r="G3301">
        <f t="shared" si="307"/>
        <v>10.984375</v>
      </c>
      <c r="H3301">
        <v>1.3</v>
      </c>
      <c r="I3301">
        <v>0.79</v>
      </c>
      <c r="J3301">
        <v>1025</v>
      </c>
      <c r="K3301">
        <v>0</v>
      </c>
    </row>
    <row r="3302" spans="1:11" x14ac:dyDescent="0.25">
      <c r="A3302" s="1">
        <v>42080.533333333333</v>
      </c>
      <c r="B3302" s="3">
        <f t="shared" si="308"/>
        <v>2015</v>
      </c>
      <c r="C3302" s="3">
        <f t="shared" si="309"/>
        <v>3</v>
      </c>
      <c r="D3302" s="3">
        <f t="shared" si="310"/>
        <v>12</v>
      </c>
      <c r="E3302" s="3">
        <f t="shared" si="311"/>
        <v>17</v>
      </c>
      <c r="F3302" s="3" t="str">
        <f t="shared" si="312"/>
        <v>201531217</v>
      </c>
      <c r="G3302">
        <f t="shared" si="307"/>
        <v>11</v>
      </c>
      <c r="H3302">
        <v>1.3</v>
      </c>
      <c r="I3302">
        <v>0.79</v>
      </c>
      <c r="J3302">
        <v>1025</v>
      </c>
      <c r="K3302">
        <v>0</v>
      </c>
    </row>
    <row r="3303" spans="1:11" x14ac:dyDescent="0.25">
      <c r="A3303" s="1">
        <v>42080.53402777778</v>
      </c>
      <c r="B3303" s="3">
        <f t="shared" si="308"/>
        <v>2015</v>
      </c>
      <c r="C3303" s="3">
        <f t="shared" si="309"/>
        <v>3</v>
      </c>
      <c r="D3303" s="3">
        <f t="shared" si="310"/>
        <v>12</v>
      </c>
      <c r="E3303" s="3">
        <f t="shared" si="311"/>
        <v>17</v>
      </c>
      <c r="F3303" s="3" t="str">
        <f t="shared" si="312"/>
        <v>201531217</v>
      </c>
      <c r="G3303">
        <f t="shared" si="307"/>
        <v>11.015625</v>
      </c>
      <c r="H3303">
        <v>1.3</v>
      </c>
      <c r="I3303">
        <v>0.79</v>
      </c>
      <c r="J3303">
        <v>1025</v>
      </c>
      <c r="K3303">
        <v>0</v>
      </c>
    </row>
    <row r="3304" spans="1:11" x14ac:dyDescent="0.25">
      <c r="A3304" s="1">
        <v>42080.534722222219</v>
      </c>
      <c r="B3304" s="3">
        <f t="shared" si="308"/>
        <v>2015</v>
      </c>
      <c r="C3304" s="3">
        <f t="shared" si="309"/>
        <v>3</v>
      </c>
      <c r="D3304" s="3">
        <f t="shared" si="310"/>
        <v>12</v>
      </c>
      <c r="E3304" s="3">
        <f t="shared" si="311"/>
        <v>17</v>
      </c>
      <c r="F3304" s="3" t="str">
        <f t="shared" si="312"/>
        <v>201531217</v>
      </c>
      <c r="G3304">
        <f t="shared" ref="G3304" si="313">G3303+3/192</f>
        <v>11.03125</v>
      </c>
      <c r="H3304">
        <v>1.3</v>
      </c>
      <c r="I3304">
        <v>0.79</v>
      </c>
      <c r="J3304">
        <v>1025</v>
      </c>
      <c r="K3304">
        <v>0</v>
      </c>
    </row>
    <row r="3305" spans="1:11" x14ac:dyDescent="0.25">
      <c r="A3305" s="1">
        <v>42116.413194444445</v>
      </c>
      <c r="B3305" s="3">
        <f t="shared" si="308"/>
        <v>2015</v>
      </c>
      <c r="C3305" s="3">
        <f t="shared" si="309"/>
        <v>4</v>
      </c>
      <c r="D3305" s="3">
        <f t="shared" si="310"/>
        <v>9</v>
      </c>
      <c r="E3305" s="3">
        <f t="shared" si="311"/>
        <v>22</v>
      </c>
      <c r="F3305" s="3" t="str">
        <f t="shared" si="312"/>
        <v>20154922</v>
      </c>
      <c r="G3305">
        <v>11</v>
      </c>
      <c r="H3305">
        <v>0.02</v>
      </c>
      <c r="I3305">
        <v>0.57999999999999996</v>
      </c>
      <c r="J3305">
        <v>1031</v>
      </c>
      <c r="K3305">
        <v>3</v>
      </c>
    </row>
    <row r="3306" spans="1:11" x14ac:dyDescent="0.25">
      <c r="A3306" s="1">
        <v>42116.413888888892</v>
      </c>
      <c r="B3306" s="3">
        <f t="shared" si="308"/>
        <v>2015</v>
      </c>
      <c r="C3306" s="3">
        <f t="shared" si="309"/>
        <v>4</v>
      </c>
      <c r="D3306" s="3">
        <f t="shared" si="310"/>
        <v>9</v>
      </c>
      <c r="E3306" s="3">
        <f t="shared" si="311"/>
        <v>22</v>
      </c>
      <c r="F3306" s="3" t="str">
        <f t="shared" si="312"/>
        <v>20154922</v>
      </c>
      <c r="G3306">
        <f>G3305+3/221</f>
        <v>11.013574660633484</v>
      </c>
      <c r="H3306">
        <v>0.02</v>
      </c>
      <c r="I3306">
        <v>0.57999999999999996</v>
      </c>
      <c r="J3306">
        <v>1031</v>
      </c>
      <c r="K3306">
        <v>3</v>
      </c>
    </row>
    <row r="3307" spans="1:11" x14ac:dyDescent="0.25">
      <c r="A3307" s="1">
        <v>42116.414583333331</v>
      </c>
      <c r="B3307" s="3">
        <f t="shared" si="308"/>
        <v>2015</v>
      </c>
      <c r="C3307" s="3">
        <f t="shared" si="309"/>
        <v>4</v>
      </c>
      <c r="D3307" s="3">
        <f t="shared" si="310"/>
        <v>9</v>
      </c>
      <c r="E3307" s="3">
        <f t="shared" si="311"/>
        <v>22</v>
      </c>
      <c r="F3307" s="3" t="str">
        <f t="shared" si="312"/>
        <v>20154922</v>
      </c>
      <c r="G3307">
        <f t="shared" ref="G3307:G3370" si="314">G3306+3/221</f>
        <v>11.027149321266968</v>
      </c>
      <c r="H3307">
        <v>0.02</v>
      </c>
      <c r="I3307">
        <v>0.57999999999999996</v>
      </c>
      <c r="J3307">
        <v>1031</v>
      </c>
      <c r="K3307">
        <v>3</v>
      </c>
    </row>
    <row r="3308" spans="1:11" x14ac:dyDescent="0.25">
      <c r="A3308" s="1">
        <v>42116.415277777778</v>
      </c>
      <c r="B3308" s="3">
        <f t="shared" si="308"/>
        <v>2015</v>
      </c>
      <c r="C3308" s="3">
        <f t="shared" si="309"/>
        <v>4</v>
      </c>
      <c r="D3308" s="3">
        <f t="shared" si="310"/>
        <v>9</v>
      </c>
      <c r="E3308" s="3">
        <f t="shared" si="311"/>
        <v>22</v>
      </c>
      <c r="F3308" s="3" t="str">
        <f t="shared" si="312"/>
        <v>20154922</v>
      </c>
      <c r="G3308">
        <f t="shared" si="314"/>
        <v>11.040723981900452</v>
      </c>
      <c r="H3308">
        <v>0.02</v>
      </c>
      <c r="I3308">
        <v>0.57999999999999996</v>
      </c>
      <c r="J3308">
        <v>1031</v>
      </c>
      <c r="K3308">
        <v>3</v>
      </c>
    </row>
    <row r="3309" spans="1:11" x14ac:dyDescent="0.25">
      <c r="A3309" s="1">
        <v>42116.415972222225</v>
      </c>
      <c r="B3309" s="3">
        <f t="shared" si="308"/>
        <v>2015</v>
      </c>
      <c r="C3309" s="3">
        <f t="shared" si="309"/>
        <v>4</v>
      </c>
      <c r="D3309" s="3">
        <f t="shared" si="310"/>
        <v>9</v>
      </c>
      <c r="E3309" s="3">
        <f t="shared" si="311"/>
        <v>22</v>
      </c>
      <c r="F3309" s="3" t="str">
        <f t="shared" si="312"/>
        <v>20154922</v>
      </c>
      <c r="G3309">
        <f t="shared" si="314"/>
        <v>11.054298642533936</v>
      </c>
      <c r="H3309">
        <v>0.02</v>
      </c>
      <c r="I3309">
        <v>0.57999999999999996</v>
      </c>
      <c r="J3309">
        <v>1031</v>
      </c>
      <c r="K3309">
        <v>3</v>
      </c>
    </row>
    <row r="3310" spans="1:11" x14ac:dyDescent="0.25">
      <c r="A3310" s="1">
        <v>42116.416666666664</v>
      </c>
      <c r="B3310" s="3">
        <f t="shared" si="308"/>
        <v>2015</v>
      </c>
      <c r="C3310" s="3">
        <f t="shared" si="309"/>
        <v>4</v>
      </c>
      <c r="D3310" s="3">
        <f t="shared" si="310"/>
        <v>10</v>
      </c>
      <c r="E3310" s="3">
        <f t="shared" si="311"/>
        <v>22</v>
      </c>
      <c r="F3310" s="3" t="str">
        <f t="shared" si="312"/>
        <v>201541022</v>
      </c>
      <c r="G3310">
        <f t="shared" si="314"/>
        <v>11.067873303167421</v>
      </c>
      <c r="H3310">
        <v>0.02</v>
      </c>
      <c r="I3310">
        <v>0.57999999999999996</v>
      </c>
      <c r="J3310">
        <v>1031</v>
      </c>
      <c r="K3310">
        <v>3</v>
      </c>
    </row>
    <row r="3311" spans="1:11" x14ac:dyDescent="0.25">
      <c r="A3311" s="1">
        <v>42116.417361111111</v>
      </c>
      <c r="B3311" s="3">
        <f t="shared" si="308"/>
        <v>2015</v>
      </c>
      <c r="C3311" s="3">
        <f t="shared" si="309"/>
        <v>4</v>
      </c>
      <c r="D3311" s="3">
        <f t="shared" si="310"/>
        <v>10</v>
      </c>
      <c r="E3311" s="3">
        <f t="shared" si="311"/>
        <v>22</v>
      </c>
      <c r="F3311" s="3" t="str">
        <f t="shared" si="312"/>
        <v>201541022</v>
      </c>
      <c r="G3311">
        <f t="shared" si="314"/>
        <v>11.081447963800905</v>
      </c>
      <c r="H3311">
        <v>0.02</v>
      </c>
      <c r="I3311">
        <v>0.57999999999999996</v>
      </c>
      <c r="J3311">
        <v>1031</v>
      </c>
      <c r="K3311">
        <v>3</v>
      </c>
    </row>
    <row r="3312" spans="1:11" x14ac:dyDescent="0.25">
      <c r="A3312" s="1">
        <v>42116.418055555558</v>
      </c>
      <c r="B3312" s="3">
        <f t="shared" si="308"/>
        <v>2015</v>
      </c>
      <c r="C3312" s="3">
        <f t="shared" si="309"/>
        <v>4</v>
      </c>
      <c r="D3312" s="3">
        <f t="shared" si="310"/>
        <v>10</v>
      </c>
      <c r="E3312" s="3">
        <f t="shared" si="311"/>
        <v>22</v>
      </c>
      <c r="F3312" s="3" t="str">
        <f t="shared" si="312"/>
        <v>201541022</v>
      </c>
      <c r="G3312">
        <f t="shared" si="314"/>
        <v>11.095022624434389</v>
      </c>
      <c r="H3312">
        <v>0.02</v>
      </c>
      <c r="I3312">
        <v>0.57999999999999996</v>
      </c>
      <c r="J3312">
        <v>1031</v>
      </c>
      <c r="K3312">
        <v>3</v>
      </c>
    </row>
    <row r="3313" spans="1:11" x14ac:dyDescent="0.25">
      <c r="A3313" s="1">
        <v>42116.418749999997</v>
      </c>
      <c r="B3313" s="3">
        <f t="shared" si="308"/>
        <v>2015</v>
      </c>
      <c r="C3313" s="3">
        <f t="shared" si="309"/>
        <v>4</v>
      </c>
      <c r="D3313" s="3">
        <f t="shared" si="310"/>
        <v>10</v>
      </c>
      <c r="E3313" s="3">
        <f t="shared" si="311"/>
        <v>22</v>
      </c>
      <c r="F3313" s="3" t="str">
        <f t="shared" si="312"/>
        <v>201541022</v>
      </c>
      <c r="G3313">
        <f t="shared" si="314"/>
        <v>11.108597285067873</v>
      </c>
      <c r="H3313">
        <v>0.02</v>
      </c>
      <c r="I3313">
        <v>0.57999999999999996</v>
      </c>
      <c r="J3313">
        <v>1031</v>
      </c>
      <c r="K3313">
        <v>3</v>
      </c>
    </row>
    <row r="3314" spans="1:11" x14ac:dyDescent="0.25">
      <c r="A3314" s="1">
        <v>42116.419444444444</v>
      </c>
      <c r="B3314" s="3">
        <f t="shared" si="308"/>
        <v>2015</v>
      </c>
      <c r="C3314" s="3">
        <f t="shared" si="309"/>
        <v>4</v>
      </c>
      <c r="D3314" s="3">
        <f t="shared" si="310"/>
        <v>10</v>
      </c>
      <c r="E3314" s="3">
        <f t="shared" si="311"/>
        <v>22</v>
      </c>
      <c r="F3314" s="3" t="str">
        <f t="shared" si="312"/>
        <v>201541022</v>
      </c>
      <c r="G3314">
        <f t="shared" si="314"/>
        <v>11.122171945701357</v>
      </c>
      <c r="H3314">
        <v>0.02</v>
      </c>
      <c r="I3314">
        <v>0.57999999999999996</v>
      </c>
      <c r="J3314">
        <v>1031</v>
      </c>
      <c r="K3314">
        <v>3</v>
      </c>
    </row>
    <row r="3315" spans="1:11" x14ac:dyDescent="0.25">
      <c r="A3315" s="1">
        <v>42116.420138888891</v>
      </c>
      <c r="B3315" s="3">
        <f t="shared" si="308"/>
        <v>2015</v>
      </c>
      <c r="C3315" s="3">
        <f t="shared" si="309"/>
        <v>4</v>
      </c>
      <c r="D3315" s="3">
        <f t="shared" si="310"/>
        <v>10</v>
      </c>
      <c r="E3315" s="3">
        <f t="shared" si="311"/>
        <v>22</v>
      </c>
      <c r="F3315" s="3" t="str">
        <f t="shared" si="312"/>
        <v>201541022</v>
      </c>
      <c r="G3315">
        <f t="shared" si="314"/>
        <v>11.135746606334841</v>
      </c>
      <c r="H3315">
        <v>0.02</v>
      </c>
      <c r="I3315">
        <v>0.57999999999999996</v>
      </c>
      <c r="J3315">
        <v>1031</v>
      </c>
      <c r="K3315">
        <v>3</v>
      </c>
    </row>
    <row r="3316" spans="1:11" x14ac:dyDescent="0.25">
      <c r="A3316" s="1">
        <v>42116.42083333333</v>
      </c>
      <c r="B3316" s="3">
        <f t="shared" si="308"/>
        <v>2015</v>
      </c>
      <c r="C3316" s="3">
        <f t="shared" si="309"/>
        <v>4</v>
      </c>
      <c r="D3316" s="3">
        <f t="shared" si="310"/>
        <v>10</v>
      </c>
      <c r="E3316" s="3">
        <f t="shared" si="311"/>
        <v>22</v>
      </c>
      <c r="F3316" s="3" t="str">
        <f t="shared" si="312"/>
        <v>201541022</v>
      </c>
      <c r="G3316">
        <f t="shared" si="314"/>
        <v>11.149321266968325</v>
      </c>
      <c r="H3316">
        <v>0.02</v>
      </c>
      <c r="I3316">
        <v>0.57999999999999996</v>
      </c>
      <c r="J3316">
        <v>1031</v>
      </c>
      <c r="K3316">
        <v>3</v>
      </c>
    </row>
    <row r="3317" spans="1:11" x14ac:dyDescent="0.25">
      <c r="A3317" s="1">
        <v>42116.421527777777</v>
      </c>
      <c r="B3317" s="3">
        <f t="shared" si="308"/>
        <v>2015</v>
      </c>
      <c r="C3317" s="3">
        <f t="shared" si="309"/>
        <v>4</v>
      </c>
      <c r="D3317" s="3">
        <f t="shared" si="310"/>
        <v>10</v>
      </c>
      <c r="E3317" s="3">
        <f t="shared" si="311"/>
        <v>22</v>
      </c>
      <c r="F3317" s="3" t="str">
        <f t="shared" si="312"/>
        <v>201541022</v>
      </c>
      <c r="G3317">
        <f t="shared" si="314"/>
        <v>11.162895927601809</v>
      </c>
      <c r="H3317">
        <v>0.02</v>
      </c>
      <c r="I3317">
        <v>0.57999999999999996</v>
      </c>
      <c r="J3317">
        <v>1031</v>
      </c>
      <c r="K3317">
        <v>3</v>
      </c>
    </row>
    <row r="3318" spans="1:11" x14ac:dyDescent="0.25">
      <c r="A3318" s="1">
        <v>42116.422222222223</v>
      </c>
      <c r="B3318" s="3">
        <f t="shared" si="308"/>
        <v>2015</v>
      </c>
      <c r="C3318" s="3">
        <f t="shared" si="309"/>
        <v>4</v>
      </c>
      <c r="D3318" s="3">
        <f t="shared" si="310"/>
        <v>10</v>
      </c>
      <c r="E3318" s="3">
        <f t="shared" si="311"/>
        <v>22</v>
      </c>
      <c r="F3318" s="3" t="str">
        <f t="shared" si="312"/>
        <v>201541022</v>
      </c>
      <c r="G3318">
        <f t="shared" si="314"/>
        <v>11.176470588235293</v>
      </c>
      <c r="H3318">
        <v>0.02</v>
      </c>
      <c r="I3318">
        <v>0.57999999999999996</v>
      </c>
      <c r="J3318">
        <v>1031</v>
      </c>
      <c r="K3318">
        <v>3</v>
      </c>
    </row>
    <row r="3319" spans="1:11" x14ac:dyDescent="0.25">
      <c r="A3319" s="1">
        <v>42116.42291666667</v>
      </c>
      <c r="B3319" s="3">
        <f t="shared" si="308"/>
        <v>2015</v>
      </c>
      <c r="C3319" s="3">
        <f t="shared" si="309"/>
        <v>4</v>
      </c>
      <c r="D3319" s="3">
        <f t="shared" si="310"/>
        <v>10</v>
      </c>
      <c r="E3319" s="3">
        <f t="shared" si="311"/>
        <v>22</v>
      </c>
      <c r="F3319" s="3" t="str">
        <f t="shared" si="312"/>
        <v>201541022</v>
      </c>
      <c r="G3319">
        <f t="shared" si="314"/>
        <v>11.190045248868778</v>
      </c>
      <c r="H3319">
        <v>0.02</v>
      </c>
      <c r="I3319">
        <v>0.57999999999999996</v>
      </c>
      <c r="J3319">
        <v>1031</v>
      </c>
      <c r="K3319">
        <v>3</v>
      </c>
    </row>
    <row r="3320" spans="1:11" x14ac:dyDescent="0.25">
      <c r="A3320" s="1">
        <v>42116.423611111109</v>
      </c>
      <c r="B3320" s="3">
        <f t="shared" si="308"/>
        <v>2015</v>
      </c>
      <c r="C3320" s="3">
        <f t="shared" si="309"/>
        <v>4</v>
      </c>
      <c r="D3320" s="3">
        <f t="shared" si="310"/>
        <v>10</v>
      </c>
      <c r="E3320" s="3">
        <f t="shared" si="311"/>
        <v>22</v>
      </c>
      <c r="F3320" s="3" t="str">
        <f t="shared" si="312"/>
        <v>201541022</v>
      </c>
      <c r="G3320">
        <f t="shared" si="314"/>
        <v>11.203619909502262</v>
      </c>
      <c r="H3320">
        <v>0.02</v>
      </c>
      <c r="I3320">
        <v>0.57999999999999996</v>
      </c>
      <c r="J3320">
        <v>1031</v>
      </c>
      <c r="K3320">
        <v>3</v>
      </c>
    </row>
    <row r="3321" spans="1:11" x14ac:dyDescent="0.25">
      <c r="A3321" s="1">
        <v>42116.424305555556</v>
      </c>
      <c r="B3321" s="3">
        <f t="shared" si="308"/>
        <v>2015</v>
      </c>
      <c r="C3321" s="3">
        <f t="shared" si="309"/>
        <v>4</v>
      </c>
      <c r="D3321" s="3">
        <f t="shared" si="310"/>
        <v>10</v>
      </c>
      <c r="E3321" s="3">
        <f t="shared" si="311"/>
        <v>22</v>
      </c>
      <c r="F3321" s="3" t="str">
        <f t="shared" si="312"/>
        <v>201541022</v>
      </c>
      <c r="G3321">
        <f t="shared" si="314"/>
        <v>11.217194570135746</v>
      </c>
      <c r="H3321">
        <v>0.02</v>
      </c>
      <c r="I3321">
        <v>0.57999999999999996</v>
      </c>
      <c r="J3321">
        <v>1031</v>
      </c>
      <c r="K3321">
        <v>3</v>
      </c>
    </row>
    <row r="3322" spans="1:11" x14ac:dyDescent="0.25">
      <c r="A3322" s="1">
        <v>42116.425000000003</v>
      </c>
      <c r="B3322" s="3">
        <f t="shared" si="308"/>
        <v>2015</v>
      </c>
      <c r="C3322" s="3">
        <f t="shared" si="309"/>
        <v>4</v>
      </c>
      <c r="D3322" s="3">
        <f t="shared" si="310"/>
        <v>10</v>
      </c>
      <c r="E3322" s="3">
        <f t="shared" si="311"/>
        <v>22</v>
      </c>
      <c r="F3322" s="3" t="str">
        <f t="shared" si="312"/>
        <v>201541022</v>
      </c>
      <c r="G3322">
        <f t="shared" si="314"/>
        <v>11.23076923076923</v>
      </c>
      <c r="H3322">
        <v>0.02</v>
      </c>
      <c r="I3322">
        <v>0.57999999999999996</v>
      </c>
      <c r="J3322">
        <v>1031</v>
      </c>
      <c r="K3322">
        <v>3</v>
      </c>
    </row>
    <row r="3323" spans="1:11" x14ac:dyDescent="0.25">
      <c r="A3323" s="1">
        <v>42116.425694444442</v>
      </c>
      <c r="B3323" s="3">
        <f t="shared" si="308"/>
        <v>2015</v>
      </c>
      <c r="C3323" s="3">
        <f t="shared" si="309"/>
        <v>4</v>
      </c>
      <c r="D3323" s="3">
        <f t="shared" si="310"/>
        <v>10</v>
      </c>
      <c r="E3323" s="3">
        <f t="shared" si="311"/>
        <v>22</v>
      </c>
      <c r="F3323" s="3" t="str">
        <f t="shared" si="312"/>
        <v>201541022</v>
      </c>
      <c r="G3323">
        <f t="shared" si="314"/>
        <v>11.244343891402714</v>
      </c>
      <c r="H3323">
        <v>0.02</v>
      </c>
      <c r="I3323">
        <v>0.57999999999999996</v>
      </c>
      <c r="J3323">
        <v>1031</v>
      </c>
      <c r="K3323">
        <v>3</v>
      </c>
    </row>
    <row r="3324" spans="1:11" x14ac:dyDescent="0.25">
      <c r="A3324" s="1">
        <v>42116.426388888889</v>
      </c>
      <c r="B3324" s="3">
        <f t="shared" si="308"/>
        <v>2015</v>
      </c>
      <c r="C3324" s="3">
        <f t="shared" si="309"/>
        <v>4</v>
      </c>
      <c r="D3324" s="3">
        <f t="shared" si="310"/>
        <v>10</v>
      </c>
      <c r="E3324" s="3">
        <f t="shared" si="311"/>
        <v>22</v>
      </c>
      <c r="F3324" s="3" t="str">
        <f t="shared" si="312"/>
        <v>201541022</v>
      </c>
      <c r="G3324">
        <f t="shared" si="314"/>
        <v>11.257918552036198</v>
      </c>
      <c r="H3324">
        <v>0.02</v>
      </c>
      <c r="I3324">
        <v>0.57999999999999996</v>
      </c>
      <c r="J3324">
        <v>1031</v>
      </c>
      <c r="K3324">
        <v>3</v>
      </c>
    </row>
    <row r="3325" spans="1:11" x14ac:dyDescent="0.25">
      <c r="A3325" s="1">
        <v>42116.427083333336</v>
      </c>
      <c r="B3325" s="3">
        <f t="shared" si="308"/>
        <v>2015</v>
      </c>
      <c r="C3325" s="3">
        <f t="shared" si="309"/>
        <v>4</v>
      </c>
      <c r="D3325" s="3">
        <f t="shared" si="310"/>
        <v>10</v>
      </c>
      <c r="E3325" s="3">
        <f t="shared" si="311"/>
        <v>22</v>
      </c>
      <c r="F3325" s="3" t="str">
        <f t="shared" si="312"/>
        <v>201541022</v>
      </c>
      <c r="G3325">
        <f t="shared" si="314"/>
        <v>11.271493212669682</v>
      </c>
      <c r="H3325">
        <v>0.02</v>
      </c>
      <c r="I3325">
        <v>0.57999999999999996</v>
      </c>
      <c r="J3325">
        <v>1031</v>
      </c>
      <c r="K3325">
        <v>3</v>
      </c>
    </row>
    <row r="3326" spans="1:11" x14ac:dyDescent="0.25">
      <c r="A3326" s="1">
        <v>42116.427777777775</v>
      </c>
      <c r="B3326" s="3">
        <f t="shared" si="308"/>
        <v>2015</v>
      </c>
      <c r="C3326" s="3">
        <f t="shared" si="309"/>
        <v>4</v>
      </c>
      <c r="D3326" s="3">
        <f t="shared" si="310"/>
        <v>10</v>
      </c>
      <c r="E3326" s="3">
        <f t="shared" si="311"/>
        <v>22</v>
      </c>
      <c r="F3326" s="3" t="str">
        <f t="shared" si="312"/>
        <v>201541022</v>
      </c>
      <c r="G3326">
        <f t="shared" si="314"/>
        <v>11.285067873303166</v>
      </c>
      <c r="H3326">
        <v>0.02</v>
      </c>
      <c r="I3326">
        <v>0.57999999999999996</v>
      </c>
      <c r="J3326">
        <v>1031</v>
      </c>
      <c r="K3326">
        <v>3</v>
      </c>
    </row>
    <row r="3327" spans="1:11" x14ac:dyDescent="0.25">
      <c r="A3327" s="1">
        <v>42116.428472222222</v>
      </c>
      <c r="B3327" s="3">
        <f t="shared" si="308"/>
        <v>2015</v>
      </c>
      <c r="C3327" s="3">
        <f t="shared" si="309"/>
        <v>4</v>
      </c>
      <c r="D3327" s="3">
        <f t="shared" si="310"/>
        <v>10</v>
      </c>
      <c r="E3327" s="3">
        <f t="shared" si="311"/>
        <v>22</v>
      </c>
      <c r="F3327" s="3" t="str">
        <f t="shared" si="312"/>
        <v>201541022</v>
      </c>
      <c r="G3327">
        <f t="shared" si="314"/>
        <v>11.298642533936651</v>
      </c>
      <c r="H3327">
        <v>0.02</v>
      </c>
      <c r="I3327">
        <v>0.57999999999999996</v>
      </c>
      <c r="J3327">
        <v>1031</v>
      </c>
      <c r="K3327">
        <v>3</v>
      </c>
    </row>
    <row r="3328" spans="1:11" x14ac:dyDescent="0.25">
      <c r="A3328" s="1">
        <v>42116.429166666669</v>
      </c>
      <c r="B3328" s="3">
        <f t="shared" si="308"/>
        <v>2015</v>
      </c>
      <c r="C3328" s="3">
        <f t="shared" si="309"/>
        <v>4</v>
      </c>
      <c r="D3328" s="3">
        <f t="shared" si="310"/>
        <v>10</v>
      </c>
      <c r="E3328" s="3">
        <f t="shared" si="311"/>
        <v>22</v>
      </c>
      <c r="F3328" s="3" t="str">
        <f t="shared" si="312"/>
        <v>201541022</v>
      </c>
      <c r="G3328">
        <f t="shared" si="314"/>
        <v>11.312217194570135</v>
      </c>
      <c r="H3328">
        <v>0.02</v>
      </c>
      <c r="I3328">
        <v>0.57999999999999996</v>
      </c>
      <c r="J3328">
        <v>1031</v>
      </c>
      <c r="K3328">
        <v>3</v>
      </c>
    </row>
    <row r="3329" spans="1:11" x14ac:dyDescent="0.25">
      <c r="A3329" s="1">
        <v>42116.429861111108</v>
      </c>
      <c r="B3329" s="3">
        <f t="shared" si="308"/>
        <v>2015</v>
      </c>
      <c r="C3329" s="3">
        <f t="shared" si="309"/>
        <v>4</v>
      </c>
      <c r="D3329" s="3">
        <f t="shared" si="310"/>
        <v>10</v>
      </c>
      <c r="E3329" s="3">
        <f t="shared" si="311"/>
        <v>22</v>
      </c>
      <c r="F3329" s="3" t="str">
        <f t="shared" si="312"/>
        <v>201541022</v>
      </c>
      <c r="G3329">
        <f t="shared" si="314"/>
        <v>11.325791855203619</v>
      </c>
      <c r="H3329">
        <v>0.02</v>
      </c>
      <c r="I3329">
        <v>0.57999999999999996</v>
      </c>
      <c r="J3329">
        <v>1031</v>
      </c>
      <c r="K3329">
        <v>3</v>
      </c>
    </row>
    <row r="3330" spans="1:11" x14ac:dyDescent="0.25">
      <c r="A3330" s="1">
        <v>42116.430555555555</v>
      </c>
      <c r="B3330" s="3">
        <f t="shared" si="308"/>
        <v>2015</v>
      </c>
      <c r="C3330" s="3">
        <f t="shared" si="309"/>
        <v>4</v>
      </c>
      <c r="D3330" s="3">
        <f t="shared" si="310"/>
        <v>10</v>
      </c>
      <c r="E3330" s="3">
        <f t="shared" si="311"/>
        <v>22</v>
      </c>
      <c r="F3330" s="3" t="str">
        <f t="shared" si="312"/>
        <v>201541022</v>
      </c>
      <c r="G3330">
        <f t="shared" si="314"/>
        <v>11.339366515837103</v>
      </c>
      <c r="H3330">
        <v>0.02</v>
      </c>
      <c r="I3330">
        <v>0.57999999999999996</v>
      </c>
      <c r="J3330">
        <v>1031</v>
      </c>
      <c r="K3330">
        <v>3</v>
      </c>
    </row>
    <row r="3331" spans="1:11" x14ac:dyDescent="0.25">
      <c r="A3331" s="1">
        <v>42116.431250000001</v>
      </c>
      <c r="B3331" s="3">
        <f t="shared" ref="B3331:B3394" si="315">YEAR(A3331)</f>
        <v>2015</v>
      </c>
      <c r="C3331" s="3">
        <f t="shared" ref="C3331:C3394" si="316">MONTH(A3331)</f>
        <v>4</v>
      </c>
      <c r="D3331" s="3">
        <f t="shared" ref="D3331:D3394" si="317">HOUR(A3331)</f>
        <v>10</v>
      </c>
      <c r="E3331" s="3">
        <f t="shared" ref="E3331:E3394" si="318">DAY(A3331)</f>
        <v>22</v>
      </c>
      <c r="F3331" s="3" t="str">
        <f t="shared" ref="F3331:F3394" si="319">B3331&amp;C3331&amp;D3331&amp;E3331</f>
        <v>201541022</v>
      </c>
      <c r="G3331">
        <f t="shared" si="314"/>
        <v>11.352941176470587</v>
      </c>
      <c r="H3331">
        <v>0.02</v>
      </c>
      <c r="I3331">
        <v>0.57999999999999996</v>
      </c>
      <c r="J3331">
        <v>1031</v>
      </c>
      <c r="K3331">
        <v>3</v>
      </c>
    </row>
    <row r="3332" spans="1:11" x14ac:dyDescent="0.25">
      <c r="A3332" s="1">
        <v>42116.431944444441</v>
      </c>
      <c r="B3332" s="3">
        <f t="shared" si="315"/>
        <v>2015</v>
      </c>
      <c r="C3332" s="3">
        <f t="shared" si="316"/>
        <v>4</v>
      </c>
      <c r="D3332" s="3">
        <f t="shared" si="317"/>
        <v>10</v>
      </c>
      <c r="E3332" s="3">
        <f t="shared" si="318"/>
        <v>22</v>
      </c>
      <c r="F3332" s="3" t="str">
        <f t="shared" si="319"/>
        <v>201541022</v>
      </c>
      <c r="G3332">
        <f t="shared" si="314"/>
        <v>11.366515837104071</v>
      </c>
      <c r="H3332">
        <v>0.02</v>
      </c>
      <c r="I3332">
        <v>0.57999999999999996</v>
      </c>
      <c r="J3332">
        <v>1031</v>
      </c>
      <c r="K3332">
        <v>3</v>
      </c>
    </row>
    <row r="3333" spans="1:11" x14ac:dyDescent="0.25">
      <c r="A3333" s="1">
        <v>42116.432638888888</v>
      </c>
      <c r="B3333" s="3">
        <f t="shared" si="315"/>
        <v>2015</v>
      </c>
      <c r="C3333" s="3">
        <f t="shared" si="316"/>
        <v>4</v>
      </c>
      <c r="D3333" s="3">
        <f t="shared" si="317"/>
        <v>10</v>
      </c>
      <c r="E3333" s="3">
        <f t="shared" si="318"/>
        <v>22</v>
      </c>
      <c r="F3333" s="3" t="str">
        <f t="shared" si="319"/>
        <v>201541022</v>
      </c>
      <c r="G3333">
        <f t="shared" si="314"/>
        <v>11.380090497737555</v>
      </c>
      <c r="H3333">
        <v>0.02</v>
      </c>
      <c r="I3333">
        <v>0.57999999999999996</v>
      </c>
      <c r="J3333">
        <v>1031</v>
      </c>
      <c r="K3333">
        <v>3</v>
      </c>
    </row>
    <row r="3334" spans="1:11" x14ac:dyDescent="0.25">
      <c r="A3334" s="1">
        <v>42116.433333333334</v>
      </c>
      <c r="B3334" s="3">
        <f t="shared" si="315"/>
        <v>2015</v>
      </c>
      <c r="C3334" s="3">
        <f t="shared" si="316"/>
        <v>4</v>
      </c>
      <c r="D3334" s="3">
        <f t="shared" si="317"/>
        <v>10</v>
      </c>
      <c r="E3334" s="3">
        <f t="shared" si="318"/>
        <v>22</v>
      </c>
      <c r="F3334" s="3" t="str">
        <f t="shared" si="319"/>
        <v>201541022</v>
      </c>
      <c r="G3334">
        <f t="shared" si="314"/>
        <v>11.393665158371039</v>
      </c>
      <c r="H3334">
        <v>0.02</v>
      </c>
      <c r="I3334">
        <v>0.57999999999999996</v>
      </c>
      <c r="J3334">
        <v>1031</v>
      </c>
      <c r="K3334">
        <v>3</v>
      </c>
    </row>
    <row r="3335" spans="1:11" x14ac:dyDescent="0.25">
      <c r="A3335" s="1">
        <v>42116.434027777781</v>
      </c>
      <c r="B3335" s="3">
        <f t="shared" si="315"/>
        <v>2015</v>
      </c>
      <c r="C3335" s="3">
        <f t="shared" si="316"/>
        <v>4</v>
      </c>
      <c r="D3335" s="3">
        <f t="shared" si="317"/>
        <v>10</v>
      </c>
      <c r="E3335" s="3">
        <f t="shared" si="318"/>
        <v>22</v>
      </c>
      <c r="F3335" s="3" t="str">
        <f t="shared" si="319"/>
        <v>201541022</v>
      </c>
      <c r="G3335">
        <f t="shared" si="314"/>
        <v>11.407239819004523</v>
      </c>
      <c r="H3335">
        <v>0.02</v>
      </c>
      <c r="I3335">
        <v>0.57999999999999996</v>
      </c>
      <c r="J3335">
        <v>1031</v>
      </c>
      <c r="K3335">
        <v>3</v>
      </c>
    </row>
    <row r="3336" spans="1:11" x14ac:dyDescent="0.25">
      <c r="A3336" s="1">
        <v>42116.43472222222</v>
      </c>
      <c r="B3336" s="3">
        <f t="shared" si="315"/>
        <v>2015</v>
      </c>
      <c r="C3336" s="3">
        <f t="shared" si="316"/>
        <v>4</v>
      </c>
      <c r="D3336" s="3">
        <f t="shared" si="317"/>
        <v>10</v>
      </c>
      <c r="E3336" s="3">
        <f t="shared" si="318"/>
        <v>22</v>
      </c>
      <c r="F3336" s="3" t="str">
        <f t="shared" si="319"/>
        <v>201541022</v>
      </c>
      <c r="G3336">
        <f t="shared" si="314"/>
        <v>11.420814479638008</v>
      </c>
      <c r="H3336">
        <v>0.02</v>
      </c>
      <c r="I3336">
        <v>0.57999999999999996</v>
      </c>
      <c r="J3336">
        <v>1031</v>
      </c>
      <c r="K3336">
        <v>3</v>
      </c>
    </row>
    <row r="3337" spans="1:11" x14ac:dyDescent="0.25">
      <c r="A3337" s="1">
        <v>42116.435416666667</v>
      </c>
      <c r="B3337" s="3">
        <f t="shared" si="315"/>
        <v>2015</v>
      </c>
      <c r="C3337" s="3">
        <f t="shared" si="316"/>
        <v>4</v>
      </c>
      <c r="D3337" s="3">
        <f t="shared" si="317"/>
        <v>10</v>
      </c>
      <c r="E3337" s="3">
        <f t="shared" si="318"/>
        <v>22</v>
      </c>
      <c r="F3337" s="3" t="str">
        <f t="shared" si="319"/>
        <v>201541022</v>
      </c>
      <c r="G3337">
        <f t="shared" si="314"/>
        <v>11.434389140271492</v>
      </c>
      <c r="H3337">
        <v>0.02</v>
      </c>
      <c r="I3337">
        <v>0.57999999999999996</v>
      </c>
      <c r="J3337">
        <v>1031</v>
      </c>
      <c r="K3337">
        <v>3</v>
      </c>
    </row>
    <row r="3338" spans="1:11" x14ac:dyDescent="0.25">
      <c r="A3338" s="1">
        <v>42116.436111111114</v>
      </c>
      <c r="B3338" s="3">
        <f t="shared" si="315"/>
        <v>2015</v>
      </c>
      <c r="C3338" s="3">
        <f t="shared" si="316"/>
        <v>4</v>
      </c>
      <c r="D3338" s="3">
        <f t="shared" si="317"/>
        <v>10</v>
      </c>
      <c r="E3338" s="3">
        <f t="shared" si="318"/>
        <v>22</v>
      </c>
      <c r="F3338" s="3" t="str">
        <f t="shared" si="319"/>
        <v>201541022</v>
      </c>
      <c r="G3338">
        <f t="shared" si="314"/>
        <v>11.447963800904976</v>
      </c>
      <c r="H3338">
        <v>0.02</v>
      </c>
      <c r="I3338">
        <v>0.57999999999999996</v>
      </c>
      <c r="J3338">
        <v>1031</v>
      </c>
      <c r="K3338">
        <v>3</v>
      </c>
    </row>
    <row r="3339" spans="1:11" x14ac:dyDescent="0.25">
      <c r="A3339" s="1">
        <v>42116.436805555553</v>
      </c>
      <c r="B3339" s="3">
        <f t="shared" si="315"/>
        <v>2015</v>
      </c>
      <c r="C3339" s="3">
        <f t="shared" si="316"/>
        <v>4</v>
      </c>
      <c r="D3339" s="3">
        <f t="shared" si="317"/>
        <v>10</v>
      </c>
      <c r="E3339" s="3">
        <f t="shared" si="318"/>
        <v>22</v>
      </c>
      <c r="F3339" s="3" t="str">
        <f t="shared" si="319"/>
        <v>201541022</v>
      </c>
      <c r="G3339">
        <f t="shared" si="314"/>
        <v>11.46153846153846</v>
      </c>
      <c r="H3339">
        <v>0.02</v>
      </c>
      <c r="I3339">
        <v>0.57999999999999996</v>
      </c>
      <c r="J3339">
        <v>1031</v>
      </c>
      <c r="K3339">
        <v>3</v>
      </c>
    </row>
    <row r="3340" spans="1:11" x14ac:dyDescent="0.25">
      <c r="A3340" s="1">
        <v>42116.4375</v>
      </c>
      <c r="B3340" s="3">
        <f t="shared" si="315"/>
        <v>2015</v>
      </c>
      <c r="C3340" s="3">
        <f t="shared" si="316"/>
        <v>4</v>
      </c>
      <c r="D3340" s="3">
        <f t="shared" si="317"/>
        <v>10</v>
      </c>
      <c r="E3340" s="3">
        <f t="shared" si="318"/>
        <v>22</v>
      </c>
      <c r="F3340" s="3" t="str">
        <f t="shared" si="319"/>
        <v>201541022</v>
      </c>
      <c r="G3340">
        <f t="shared" si="314"/>
        <v>11.475113122171944</v>
      </c>
      <c r="H3340">
        <v>0.02</v>
      </c>
      <c r="I3340">
        <v>0.57999999999999996</v>
      </c>
      <c r="J3340">
        <v>1031</v>
      </c>
      <c r="K3340">
        <v>3</v>
      </c>
    </row>
    <row r="3341" spans="1:11" x14ac:dyDescent="0.25">
      <c r="A3341" s="1">
        <v>42116.438194444447</v>
      </c>
      <c r="B3341" s="3">
        <f t="shared" si="315"/>
        <v>2015</v>
      </c>
      <c r="C3341" s="3">
        <f t="shared" si="316"/>
        <v>4</v>
      </c>
      <c r="D3341" s="3">
        <f t="shared" si="317"/>
        <v>10</v>
      </c>
      <c r="E3341" s="3">
        <f t="shared" si="318"/>
        <v>22</v>
      </c>
      <c r="F3341" s="3" t="str">
        <f t="shared" si="319"/>
        <v>201541022</v>
      </c>
      <c r="G3341">
        <f t="shared" si="314"/>
        <v>11.488687782805428</v>
      </c>
      <c r="H3341">
        <v>0.02</v>
      </c>
      <c r="I3341">
        <v>0.57999999999999996</v>
      </c>
      <c r="J3341">
        <v>1031</v>
      </c>
      <c r="K3341">
        <v>3</v>
      </c>
    </row>
    <row r="3342" spans="1:11" x14ac:dyDescent="0.25">
      <c r="A3342" s="1">
        <v>42116.438888888886</v>
      </c>
      <c r="B3342" s="3">
        <f t="shared" si="315"/>
        <v>2015</v>
      </c>
      <c r="C3342" s="3">
        <f t="shared" si="316"/>
        <v>4</v>
      </c>
      <c r="D3342" s="3">
        <f t="shared" si="317"/>
        <v>10</v>
      </c>
      <c r="E3342" s="3">
        <f t="shared" si="318"/>
        <v>22</v>
      </c>
      <c r="F3342" s="3" t="str">
        <f t="shared" si="319"/>
        <v>201541022</v>
      </c>
      <c r="G3342">
        <f t="shared" si="314"/>
        <v>11.502262443438912</v>
      </c>
      <c r="H3342">
        <v>0.02</v>
      </c>
      <c r="I3342">
        <v>0.57999999999999996</v>
      </c>
      <c r="J3342">
        <v>1031</v>
      </c>
      <c r="K3342">
        <v>3</v>
      </c>
    </row>
    <row r="3343" spans="1:11" x14ac:dyDescent="0.25">
      <c r="A3343" s="1">
        <v>42116.439583333333</v>
      </c>
      <c r="B3343" s="3">
        <f t="shared" si="315"/>
        <v>2015</v>
      </c>
      <c r="C3343" s="3">
        <f t="shared" si="316"/>
        <v>4</v>
      </c>
      <c r="D3343" s="3">
        <f t="shared" si="317"/>
        <v>10</v>
      </c>
      <c r="E3343" s="3">
        <f t="shared" si="318"/>
        <v>22</v>
      </c>
      <c r="F3343" s="3" t="str">
        <f t="shared" si="319"/>
        <v>201541022</v>
      </c>
      <c r="G3343">
        <f t="shared" si="314"/>
        <v>11.515837104072396</v>
      </c>
      <c r="H3343">
        <v>0.02</v>
      </c>
      <c r="I3343">
        <v>0.57999999999999996</v>
      </c>
      <c r="J3343">
        <v>1031</v>
      </c>
      <c r="K3343">
        <v>3</v>
      </c>
    </row>
    <row r="3344" spans="1:11" x14ac:dyDescent="0.25">
      <c r="A3344" s="1">
        <v>42116.44027777778</v>
      </c>
      <c r="B3344" s="3">
        <f t="shared" si="315"/>
        <v>2015</v>
      </c>
      <c r="C3344" s="3">
        <f t="shared" si="316"/>
        <v>4</v>
      </c>
      <c r="D3344" s="3">
        <f t="shared" si="317"/>
        <v>10</v>
      </c>
      <c r="E3344" s="3">
        <f t="shared" si="318"/>
        <v>22</v>
      </c>
      <c r="F3344" s="3" t="str">
        <f t="shared" si="319"/>
        <v>201541022</v>
      </c>
      <c r="G3344">
        <f t="shared" si="314"/>
        <v>11.52941176470588</v>
      </c>
      <c r="H3344">
        <v>0.02</v>
      </c>
      <c r="I3344">
        <v>0.57999999999999996</v>
      </c>
      <c r="J3344">
        <v>1031</v>
      </c>
      <c r="K3344">
        <v>3</v>
      </c>
    </row>
    <row r="3345" spans="1:11" x14ac:dyDescent="0.25">
      <c r="A3345" s="1">
        <v>42116.440972222219</v>
      </c>
      <c r="B3345" s="3">
        <f t="shared" si="315"/>
        <v>2015</v>
      </c>
      <c r="C3345" s="3">
        <f t="shared" si="316"/>
        <v>4</v>
      </c>
      <c r="D3345" s="3">
        <f t="shared" si="317"/>
        <v>10</v>
      </c>
      <c r="E3345" s="3">
        <f t="shared" si="318"/>
        <v>22</v>
      </c>
      <c r="F3345" s="3" t="str">
        <f t="shared" si="319"/>
        <v>201541022</v>
      </c>
      <c r="G3345">
        <f t="shared" si="314"/>
        <v>11.542986425339365</v>
      </c>
      <c r="H3345">
        <v>0.02</v>
      </c>
      <c r="I3345">
        <v>0.57999999999999996</v>
      </c>
      <c r="J3345">
        <v>1031</v>
      </c>
      <c r="K3345">
        <v>3</v>
      </c>
    </row>
    <row r="3346" spans="1:11" x14ac:dyDescent="0.25">
      <c r="A3346" s="1">
        <v>42116.441666666666</v>
      </c>
      <c r="B3346" s="3">
        <f t="shared" si="315"/>
        <v>2015</v>
      </c>
      <c r="C3346" s="3">
        <f t="shared" si="316"/>
        <v>4</v>
      </c>
      <c r="D3346" s="3">
        <f t="shared" si="317"/>
        <v>10</v>
      </c>
      <c r="E3346" s="3">
        <f t="shared" si="318"/>
        <v>22</v>
      </c>
      <c r="F3346" s="3" t="str">
        <f t="shared" si="319"/>
        <v>201541022</v>
      </c>
      <c r="G3346">
        <f t="shared" si="314"/>
        <v>11.556561085972849</v>
      </c>
      <c r="H3346">
        <v>0.02</v>
      </c>
      <c r="I3346">
        <v>0.57999999999999996</v>
      </c>
      <c r="J3346">
        <v>1031</v>
      </c>
      <c r="K3346">
        <v>3</v>
      </c>
    </row>
    <row r="3347" spans="1:11" x14ac:dyDescent="0.25">
      <c r="A3347" s="1">
        <v>42116.442361111112</v>
      </c>
      <c r="B3347" s="3">
        <f t="shared" si="315"/>
        <v>2015</v>
      </c>
      <c r="C3347" s="3">
        <f t="shared" si="316"/>
        <v>4</v>
      </c>
      <c r="D3347" s="3">
        <f t="shared" si="317"/>
        <v>10</v>
      </c>
      <c r="E3347" s="3">
        <f t="shared" si="318"/>
        <v>22</v>
      </c>
      <c r="F3347" s="3" t="str">
        <f t="shared" si="319"/>
        <v>201541022</v>
      </c>
      <c r="G3347">
        <f t="shared" si="314"/>
        <v>11.570135746606333</v>
      </c>
      <c r="H3347">
        <v>0.02</v>
      </c>
      <c r="I3347">
        <v>0.57999999999999996</v>
      </c>
      <c r="J3347">
        <v>1031</v>
      </c>
      <c r="K3347">
        <v>3</v>
      </c>
    </row>
    <row r="3348" spans="1:11" x14ac:dyDescent="0.25">
      <c r="A3348" s="1">
        <v>42116.443055555559</v>
      </c>
      <c r="B3348" s="3">
        <f t="shared" si="315"/>
        <v>2015</v>
      </c>
      <c r="C3348" s="3">
        <f t="shared" si="316"/>
        <v>4</v>
      </c>
      <c r="D3348" s="3">
        <f t="shared" si="317"/>
        <v>10</v>
      </c>
      <c r="E3348" s="3">
        <f t="shared" si="318"/>
        <v>22</v>
      </c>
      <c r="F3348" s="3" t="str">
        <f t="shared" si="319"/>
        <v>201541022</v>
      </c>
      <c r="G3348">
        <f t="shared" si="314"/>
        <v>11.583710407239817</v>
      </c>
      <c r="H3348">
        <v>0.02</v>
      </c>
      <c r="I3348">
        <v>0.57999999999999996</v>
      </c>
      <c r="J3348">
        <v>1031</v>
      </c>
      <c r="K3348">
        <v>3</v>
      </c>
    </row>
    <row r="3349" spans="1:11" x14ac:dyDescent="0.25">
      <c r="A3349" s="1">
        <v>42116.443749999999</v>
      </c>
      <c r="B3349" s="3">
        <f t="shared" si="315"/>
        <v>2015</v>
      </c>
      <c r="C3349" s="3">
        <f t="shared" si="316"/>
        <v>4</v>
      </c>
      <c r="D3349" s="3">
        <f t="shared" si="317"/>
        <v>10</v>
      </c>
      <c r="E3349" s="3">
        <f t="shared" si="318"/>
        <v>22</v>
      </c>
      <c r="F3349" s="3" t="str">
        <f t="shared" si="319"/>
        <v>201541022</v>
      </c>
      <c r="G3349">
        <f t="shared" si="314"/>
        <v>11.597285067873301</v>
      </c>
      <c r="H3349">
        <v>0.02</v>
      </c>
      <c r="I3349">
        <v>0.57999999999999996</v>
      </c>
      <c r="J3349">
        <v>1031</v>
      </c>
      <c r="K3349">
        <v>3</v>
      </c>
    </row>
    <row r="3350" spans="1:11" x14ac:dyDescent="0.25">
      <c r="A3350" s="1">
        <v>42116.444444444445</v>
      </c>
      <c r="B3350" s="3">
        <f t="shared" si="315"/>
        <v>2015</v>
      </c>
      <c r="C3350" s="3">
        <f t="shared" si="316"/>
        <v>4</v>
      </c>
      <c r="D3350" s="3">
        <f t="shared" si="317"/>
        <v>10</v>
      </c>
      <c r="E3350" s="3">
        <f t="shared" si="318"/>
        <v>22</v>
      </c>
      <c r="F3350" s="3" t="str">
        <f t="shared" si="319"/>
        <v>201541022</v>
      </c>
      <c r="G3350">
        <f t="shared" si="314"/>
        <v>11.610859728506785</v>
      </c>
      <c r="H3350">
        <v>0.02</v>
      </c>
      <c r="I3350">
        <v>0.57999999999999996</v>
      </c>
      <c r="J3350">
        <v>1031</v>
      </c>
      <c r="K3350">
        <v>3</v>
      </c>
    </row>
    <row r="3351" spans="1:11" x14ac:dyDescent="0.25">
      <c r="A3351" s="1">
        <v>42116.445138888892</v>
      </c>
      <c r="B3351" s="3">
        <f t="shared" si="315"/>
        <v>2015</v>
      </c>
      <c r="C3351" s="3">
        <f t="shared" si="316"/>
        <v>4</v>
      </c>
      <c r="D3351" s="3">
        <f t="shared" si="317"/>
        <v>10</v>
      </c>
      <c r="E3351" s="3">
        <f t="shared" si="318"/>
        <v>22</v>
      </c>
      <c r="F3351" s="3" t="str">
        <f t="shared" si="319"/>
        <v>201541022</v>
      </c>
      <c r="G3351">
        <f t="shared" si="314"/>
        <v>11.624434389140269</v>
      </c>
      <c r="H3351">
        <v>0.02</v>
      </c>
      <c r="I3351">
        <v>0.57999999999999996</v>
      </c>
      <c r="J3351">
        <v>1031</v>
      </c>
      <c r="K3351">
        <v>3</v>
      </c>
    </row>
    <row r="3352" spans="1:11" x14ac:dyDescent="0.25">
      <c r="A3352" s="1">
        <v>42116.445833333331</v>
      </c>
      <c r="B3352" s="3">
        <f t="shared" si="315"/>
        <v>2015</v>
      </c>
      <c r="C3352" s="3">
        <f t="shared" si="316"/>
        <v>4</v>
      </c>
      <c r="D3352" s="3">
        <f t="shared" si="317"/>
        <v>10</v>
      </c>
      <c r="E3352" s="3">
        <f t="shared" si="318"/>
        <v>22</v>
      </c>
      <c r="F3352" s="3" t="str">
        <f t="shared" si="319"/>
        <v>201541022</v>
      </c>
      <c r="G3352">
        <f t="shared" si="314"/>
        <v>11.638009049773753</v>
      </c>
      <c r="H3352">
        <v>0.02</v>
      </c>
      <c r="I3352">
        <v>0.57999999999999996</v>
      </c>
      <c r="J3352">
        <v>1031</v>
      </c>
      <c r="K3352">
        <v>3</v>
      </c>
    </row>
    <row r="3353" spans="1:11" x14ac:dyDescent="0.25">
      <c r="A3353" s="1">
        <v>42116.446527777778</v>
      </c>
      <c r="B3353" s="3">
        <f t="shared" si="315"/>
        <v>2015</v>
      </c>
      <c r="C3353" s="3">
        <f t="shared" si="316"/>
        <v>4</v>
      </c>
      <c r="D3353" s="3">
        <f t="shared" si="317"/>
        <v>10</v>
      </c>
      <c r="E3353" s="3">
        <f t="shared" si="318"/>
        <v>22</v>
      </c>
      <c r="F3353" s="3" t="str">
        <f t="shared" si="319"/>
        <v>201541022</v>
      </c>
      <c r="G3353">
        <f t="shared" si="314"/>
        <v>11.651583710407238</v>
      </c>
      <c r="H3353">
        <v>0.02</v>
      </c>
      <c r="I3353">
        <v>0.57999999999999996</v>
      </c>
      <c r="J3353">
        <v>1031</v>
      </c>
      <c r="K3353">
        <v>3</v>
      </c>
    </row>
    <row r="3354" spans="1:11" x14ac:dyDescent="0.25">
      <c r="A3354" s="1">
        <v>42116.447222222225</v>
      </c>
      <c r="B3354" s="3">
        <f t="shared" si="315"/>
        <v>2015</v>
      </c>
      <c r="C3354" s="3">
        <f t="shared" si="316"/>
        <v>4</v>
      </c>
      <c r="D3354" s="3">
        <f t="shared" si="317"/>
        <v>10</v>
      </c>
      <c r="E3354" s="3">
        <f t="shared" si="318"/>
        <v>22</v>
      </c>
      <c r="F3354" s="3" t="str">
        <f t="shared" si="319"/>
        <v>201541022</v>
      </c>
      <c r="G3354">
        <f t="shared" si="314"/>
        <v>11.665158371040722</v>
      </c>
      <c r="H3354">
        <v>0.02</v>
      </c>
      <c r="I3354">
        <v>0.57999999999999996</v>
      </c>
      <c r="J3354">
        <v>1031</v>
      </c>
      <c r="K3354">
        <v>3</v>
      </c>
    </row>
    <row r="3355" spans="1:11" x14ac:dyDescent="0.25">
      <c r="A3355" s="1">
        <v>42116.447916666664</v>
      </c>
      <c r="B3355" s="3">
        <f t="shared" si="315"/>
        <v>2015</v>
      </c>
      <c r="C3355" s="3">
        <f t="shared" si="316"/>
        <v>4</v>
      </c>
      <c r="D3355" s="3">
        <f t="shared" si="317"/>
        <v>10</v>
      </c>
      <c r="E3355" s="3">
        <f t="shared" si="318"/>
        <v>22</v>
      </c>
      <c r="F3355" s="3" t="str">
        <f t="shared" si="319"/>
        <v>201541022</v>
      </c>
      <c r="G3355">
        <f t="shared" si="314"/>
        <v>11.678733031674206</v>
      </c>
      <c r="H3355">
        <v>0.02</v>
      </c>
      <c r="I3355">
        <v>0.57999999999999996</v>
      </c>
      <c r="J3355">
        <v>1031</v>
      </c>
      <c r="K3355">
        <v>3</v>
      </c>
    </row>
    <row r="3356" spans="1:11" x14ac:dyDescent="0.25">
      <c r="A3356" s="1">
        <v>42116.448611111111</v>
      </c>
      <c r="B3356" s="3">
        <f t="shared" si="315"/>
        <v>2015</v>
      </c>
      <c r="C3356" s="3">
        <f t="shared" si="316"/>
        <v>4</v>
      </c>
      <c r="D3356" s="3">
        <f t="shared" si="317"/>
        <v>10</v>
      </c>
      <c r="E3356" s="3">
        <f t="shared" si="318"/>
        <v>22</v>
      </c>
      <c r="F3356" s="3" t="str">
        <f t="shared" si="319"/>
        <v>201541022</v>
      </c>
      <c r="G3356">
        <f t="shared" si="314"/>
        <v>11.69230769230769</v>
      </c>
      <c r="H3356">
        <v>0.02</v>
      </c>
      <c r="I3356">
        <v>0.57999999999999996</v>
      </c>
      <c r="J3356">
        <v>1031</v>
      </c>
      <c r="K3356">
        <v>3</v>
      </c>
    </row>
    <row r="3357" spans="1:11" x14ac:dyDescent="0.25">
      <c r="A3357" s="1">
        <v>42116.449305555558</v>
      </c>
      <c r="B3357" s="3">
        <f t="shared" si="315"/>
        <v>2015</v>
      </c>
      <c r="C3357" s="3">
        <f t="shared" si="316"/>
        <v>4</v>
      </c>
      <c r="D3357" s="3">
        <f t="shared" si="317"/>
        <v>10</v>
      </c>
      <c r="E3357" s="3">
        <f t="shared" si="318"/>
        <v>22</v>
      </c>
      <c r="F3357" s="3" t="str">
        <f t="shared" si="319"/>
        <v>201541022</v>
      </c>
      <c r="G3357">
        <f t="shared" si="314"/>
        <v>11.705882352941174</v>
      </c>
      <c r="H3357">
        <v>0.02</v>
      </c>
      <c r="I3357">
        <v>0.57999999999999996</v>
      </c>
      <c r="J3357">
        <v>1031</v>
      </c>
      <c r="K3357">
        <v>3</v>
      </c>
    </row>
    <row r="3358" spans="1:11" x14ac:dyDescent="0.25">
      <c r="A3358" s="1">
        <v>42116.45</v>
      </c>
      <c r="B3358" s="3">
        <f t="shared" si="315"/>
        <v>2015</v>
      </c>
      <c r="C3358" s="3">
        <f t="shared" si="316"/>
        <v>4</v>
      </c>
      <c r="D3358" s="3">
        <f t="shared" si="317"/>
        <v>10</v>
      </c>
      <c r="E3358" s="3">
        <f t="shared" si="318"/>
        <v>22</v>
      </c>
      <c r="F3358" s="3" t="str">
        <f t="shared" si="319"/>
        <v>201541022</v>
      </c>
      <c r="G3358">
        <f t="shared" si="314"/>
        <v>11.719457013574658</v>
      </c>
      <c r="H3358">
        <v>0.02</v>
      </c>
      <c r="I3358">
        <v>0.57999999999999996</v>
      </c>
      <c r="J3358">
        <v>1031</v>
      </c>
      <c r="K3358">
        <v>3</v>
      </c>
    </row>
    <row r="3359" spans="1:11" x14ac:dyDescent="0.25">
      <c r="A3359" s="1">
        <v>42116.450694444444</v>
      </c>
      <c r="B3359" s="3">
        <f t="shared" si="315"/>
        <v>2015</v>
      </c>
      <c r="C3359" s="3">
        <f t="shared" si="316"/>
        <v>4</v>
      </c>
      <c r="D3359" s="3">
        <f t="shared" si="317"/>
        <v>10</v>
      </c>
      <c r="E3359" s="3">
        <f t="shared" si="318"/>
        <v>22</v>
      </c>
      <c r="F3359" s="3" t="str">
        <f t="shared" si="319"/>
        <v>201541022</v>
      </c>
      <c r="G3359">
        <f t="shared" si="314"/>
        <v>11.733031674208142</v>
      </c>
      <c r="H3359">
        <v>0.02</v>
      </c>
      <c r="I3359">
        <v>0.57999999999999996</v>
      </c>
      <c r="J3359">
        <v>1031</v>
      </c>
      <c r="K3359">
        <v>3</v>
      </c>
    </row>
    <row r="3360" spans="1:11" x14ac:dyDescent="0.25">
      <c r="A3360" s="1">
        <v>42116.451388888891</v>
      </c>
      <c r="B3360" s="3">
        <f t="shared" si="315"/>
        <v>2015</v>
      </c>
      <c r="C3360" s="3">
        <f t="shared" si="316"/>
        <v>4</v>
      </c>
      <c r="D3360" s="3">
        <f t="shared" si="317"/>
        <v>10</v>
      </c>
      <c r="E3360" s="3">
        <f t="shared" si="318"/>
        <v>22</v>
      </c>
      <c r="F3360" s="3" t="str">
        <f t="shared" si="319"/>
        <v>201541022</v>
      </c>
      <c r="G3360">
        <f t="shared" si="314"/>
        <v>11.746606334841626</v>
      </c>
      <c r="H3360">
        <v>0.02</v>
      </c>
      <c r="I3360">
        <v>0.57999999999999996</v>
      </c>
      <c r="J3360">
        <v>1031</v>
      </c>
      <c r="K3360">
        <v>3</v>
      </c>
    </row>
    <row r="3361" spans="1:11" x14ac:dyDescent="0.25">
      <c r="A3361" s="1">
        <v>42116.45208333333</v>
      </c>
      <c r="B3361" s="3">
        <f t="shared" si="315"/>
        <v>2015</v>
      </c>
      <c r="C3361" s="3">
        <f t="shared" si="316"/>
        <v>4</v>
      </c>
      <c r="D3361" s="3">
        <f t="shared" si="317"/>
        <v>10</v>
      </c>
      <c r="E3361" s="3">
        <f t="shared" si="318"/>
        <v>22</v>
      </c>
      <c r="F3361" s="3" t="str">
        <f t="shared" si="319"/>
        <v>201541022</v>
      </c>
      <c r="G3361">
        <f t="shared" si="314"/>
        <v>11.76018099547511</v>
      </c>
      <c r="H3361">
        <v>0.02</v>
      </c>
      <c r="I3361">
        <v>0.57999999999999996</v>
      </c>
      <c r="J3361">
        <v>1031</v>
      </c>
      <c r="K3361">
        <v>3</v>
      </c>
    </row>
    <row r="3362" spans="1:11" x14ac:dyDescent="0.25">
      <c r="A3362" s="1">
        <v>42116.452777777777</v>
      </c>
      <c r="B3362" s="3">
        <f t="shared" si="315"/>
        <v>2015</v>
      </c>
      <c r="C3362" s="3">
        <f t="shared" si="316"/>
        <v>4</v>
      </c>
      <c r="D3362" s="3">
        <f t="shared" si="317"/>
        <v>10</v>
      </c>
      <c r="E3362" s="3">
        <f t="shared" si="318"/>
        <v>22</v>
      </c>
      <c r="F3362" s="3" t="str">
        <f t="shared" si="319"/>
        <v>201541022</v>
      </c>
      <c r="G3362">
        <f t="shared" si="314"/>
        <v>11.773755656108595</v>
      </c>
      <c r="H3362">
        <v>0.02</v>
      </c>
      <c r="I3362">
        <v>0.57999999999999996</v>
      </c>
      <c r="J3362">
        <v>1031</v>
      </c>
      <c r="K3362">
        <v>3</v>
      </c>
    </row>
    <row r="3363" spans="1:11" x14ac:dyDescent="0.25">
      <c r="A3363" s="1">
        <v>42116.453472222223</v>
      </c>
      <c r="B3363" s="3">
        <f t="shared" si="315"/>
        <v>2015</v>
      </c>
      <c r="C3363" s="3">
        <f t="shared" si="316"/>
        <v>4</v>
      </c>
      <c r="D3363" s="3">
        <f t="shared" si="317"/>
        <v>10</v>
      </c>
      <c r="E3363" s="3">
        <f t="shared" si="318"/>
        <v>22</v>
      </c>
      <c r="F3363" s="3" t="str">
        <f t="shared" si="319"/>
        <v>201541022</v>
      </c>
      <c r="G3363">
        <f t="shared" si="314"/>
        <v>11.787330316742079</v>
      </c>
      <c r="H3363">
        <v>0.02</v>
      </c>
      <c r="I3363">
        <v>0.57999999999999996</v>
      </c>
      <c r="J3363">
        <v>1031</v>
      </c>
      <c r="K3363">
        <v>3</v>
      </c>
    </row>
    <row r="3364" spans="1:11" x14ac:dyDescent="0.25">
      <c r="A3364" s="1">
        <v>42116.45416666667</v>
      </c>
      <c r="B3364" s="3">
        <f t="shared" si="315"/>
        <v>2015</v>
      </c>
      <c r="C3364" s="3">
        <f t="shared" si="316"/>
        <v>4</v>
      </c>
      <c r="D3364" s="3">
        <f t="shared" si="317"/>
        <v>10</v>
      </c>
      <c r="E3364" s="3">
        <f t="shared" si="318"/>
        <v>22</v>
      </c>
      <c r="F3364" s="3" t="str">
        <f t="shared" si="319"/>
        <v>201541022</v>
      </c>
      <c r="G3364">
        <f t="shared" si="314"/>
        <v>11.800904977375563</v>
      </c>
      <c r="H3364">
        <v>0.02</v>
      </c>
      <c r="I3364">
        <v>0.57999999999999996</v>
      </c>
      <c r="J3364">
        <v>1031</v>
      </c>
      <c r="K3364">
        <v>3</v>
      </c>
    </row>
    <row r="3365" spans="1:11" x14ac:dyDescent="0.25">
      <c r="A3365" s="1">
        <v>42116.454861111109</v>
      </c>
      <c r="B3365" s="3">
        <f t="shared" si="315"/>
        <v>2015</v>
      </c>
      <c r="C3365" s="3">
        <f t="shared" si="316"/>
        <v>4</v>
      </c>
      <c r="D3365" s="3">
        <f t="shared" si="317"/>
        <v>10</v>
      </c>
      <c r="E3365" s="3">
        <f t="shared" si="318"/>
        <v>22</v>
      </c>
      <c r="F3365" s="3" t="str">
        <f t="shared" si="319"/>
        <v>201541022</v>
      </c>
      <c r="G3365">
        <f t="shared" si="314"/>
        <v>11.814479638009047</v>
      </c>
      <c r="H3365">
        <v>0.02</v>
      </c>
      <c r="I3365">
        <v>0.57999999999999996</v>
      </c>
      <c r="J3365">
        <v>1031</v>
      </c>
      <c r="K3365">
        <v>3</v>
      </c>
    </row>
    <row r="3366" spans="1:11" x14ac:dyDescent="0.25">
      <c r="A3366" s="1">
        <v>42116.455555555556</v>
      </c>
      <c r="B3366" s="3">
        <f t="shared" si="315"/>
        <v>2015</v>
      </c>
      <c r="C3366" s="3">
        <f t="shared" si="316"/>
        <v>4</v>
      </c>
      <c r="D3366" s="3">
        <f t="shared" si="317"/>
        <v>10</v>
      </c>
      <c r="E3366" s="3">
        <f t="shared" si="318"/>
        <v>22</v>
      </c>
      <c r="F3366" s="3" t="str">
        <f t="shared" si="319"/>
        <v>201541022</v>
      </c>
      <c r="G3366">
        <f t="shared" si="314"/>
        <v>11.828054298642531</v>
      </c>
      <c r="H3366">
        <v>0.02</v>
      </c>
      <c r="I3366">
        <v>0.57999999999999996</v>
      </c>
      <c r="J3366">
        <v>1031</v>
      </c>
      <c r="K3366">
        <v>3</v>
      </c>
    </row>
    <row r="3367" spans="1:11" x14ac:dyDescent="0.25">
      <c r="A3367" s="1">
        <v>42116.456250000003</v>
      </c>
      <c r="B3367" s="3">
        <f t="shared" si="315"/>
        <v>2015</v>
      </c>
      <c r="C3367" s="3">
        <f t="shared" si="316"/>
        <v>4</v>
      </c>
      <c r="D3367" s="3">
        <f t="shared" si="317"/>
        <v>10</v>
      </c>
      <c r="E3367" s="3">
        <f t="shared" si="318"/>
        <v>22</v>
      </c>
      <c r="F3367" s="3" t="str">
        <f t="shared" si="319"/>
        <v>201541022</v>
      </c>
      <c r="G3367">
        <f t="shared" si="314"/>
        <v>11.841628959276015</v>
      </c>
      <c r="H3367">
        <v>0.02</v>
      </c>
      <c r="I3367">
        <v>0.57999999999999996</v>
      </c>
      <c r="J3367">
        <v>1031</v>
      </c>
      <c r="K3367">
        <v>3</v>
      </c>
    </row>
    <row r="3368" spans="1:11" x14ac:dyDescent="0.25">
      <c r="A3368" s="1">
        <v>42116.456944444442</v>
      </c>
      <c r="B3368" s="3">
        <f t="shared" si="315"/>
        <v>2015</v>
      </c>
      <c r="C3368" s="3">
        <f t="shared" si="316"/>
        <v>4</v>
      </c>
      <c r="D3368" s="3">
        <f t="shared" si="317"/>
        <v>10</v>
      </c>
      <c r="E3368" s="3">
        <f t="shared" si="318"/>
        <v>22</v>
      </c>
      <c r="F3368" s="3" t="str">
        <f t="shared" si="319"/>
        <v>201541022</v>
      </c>
      <c r="G3368">
        <f t="shared" si="314"/>
        <v>11.855203619909499</v>
      </c>
      <c r="H3368">
        <v>0.02</v>
      </c>
      <c r="I3368">
        <v>0.57999999999999996</v>
      </c>
      <c r="J3368">
        <v>1031</v>
      </c>
      <c r="K3368">
        <v>3</v>
      </c>
    </row>
    <row r="3369" spans="1:11" x14ac:dyDescent="0.25">
      <c r="A3369" s="1">
        <v>42116.457638888889</v>
      </c>
      <c r="B3369" s="3">
        <f t="shared" si="315"/>
        <v>2015</v>
      </c>
      <c r="C3369" s="3">
        <f t="shared" si="316"/>
        <v>4</v>
      </c>
      <c r="D3369" s="3">
        <f t="shared" si="317"/>
        <v>10</v>
      </c>
      <c r="E3369" s="3">
        <f t="shared" si="318"/>
        <v>22</v>
      </c>
      <c r="F3369" s="3" t="str">
        <f t="shared" si="319"/>
        <v>201541022</v>
      </c>
      <c r="G3369">
        <f t="shared" si="314"/>
        <v>11.868778280542983</v>
      </c>
      <c r="H3369">
        <v>0.02</v>
      </c>
      <c r="I3369">
        <v>0.57999999999999996</v>
      </c>
      <c r="J3369">
        <v>1031</v>
      </c>
      <c r="K3369">
        <v>3</v>
      </c>
    </row>
    <row r="3370" spans="1:11" x14ac:dyDescent="0.25">
      <c r="A3370" s="1">
        <v>42116.458333333336</v>
      </c>
      <c r="B3370" s="3">
        <f t="shared" si="315"/>
        <v>2015</v>
      </c>
      <c r="C3370" s="3">
        <f t="shared" si="316"/>
        <v>4</v>
      </c>
      <c r="D3370" s="3">
        <f t="shared" si="317"/>
        <v>11</v>
      </c>
      <c r="E3370" s="3">
        <f t="shared" si="318"/>
        <v>22</v>
      </c>
      <c r="F3370" s="3" t="str">
        <f t="shared" si="319"/>
        <v>201541122</v>
      </c>
      <c r="G3370">
        <f t="shared" si="314"/>
        <v>11.882352941176467</v>
      </c>
      <c r="H3370">
        <v>0.02</v>
      </c>
      <c r="I3370">
        <v>0.57999999999999996</v>
      </c>
      <c r="J3370">
        <v>1031</v>
      </c>
      <c r="K3370">
        <v>3</v>
      </c>
    </row>
    <row r="3371" spans="1:11" x14ac:dyDescent="0.25">
      <c r="A3371" s="1">
        <v>42116.459027777775</v>
      </c>
      <c r="B3371" s="3">
        <f t="shared" si="315"/>
        <v>2015</v>
      </c>
      <c r="C3371" s="3">
        <f t="shared" si="316"/>
        <v>4</v>
      </c>
      <c r="D3371" s="3">
        <f t="shared" si="317"/>
        <v>11</v>
      </c>
      <c r="E3371" s="3">
        <f t="shared" si="318"/>
        <v>22</v>
      </c>
      <c r="F3371" s="3" t="str">
        <f t="shared" si="319"/>
        <v>201541122</v>
      </c>
      <c r="G3371">
        <f t="shared" ref="G3371:G3434" si="320">G3370+3/221</f>
        <v>11.895927601809952</v>
      </c>
      <c r="H3371">
        <v>0.02</v>
      </c>
      <c r="I3371">
        <v>0.57999999999999996</v>
      </c>
      <c r="J3371">
        <v>1031</v>
      </c>
      <c r="K3371">
        <v>3</v>
      </c>
    </row>
    <row r="3372" spans="1:11" x14ac:dyDescent="0.25">
      <c r="A3372" s="1">
        <v>42116.459722222222</v>
      </c>
      <c r="B3372" s="3">
        <f t="shared" si="315"/>
        <v>2015</v>
      </c>
      <c r="C3372" s="3">
        <f t="shared" si="316"/>
        <v>4</v>
      </c>
      <c r="D3372" s="3">
        <f t="shared" si="317"/>
        <v>11</v>
      </c>
      <c r="E3372" s="3">
        <f t="shared" si="318"/>
        <v>22</v>
      </c>
      <c r="F3372" s="3" t="str">
        <f t="shared" si="319"/>
        <v>201541122</v>
      </c>
      <c r="G3372">
        <f t="shared" si="320"/>
        <v>11.909502262443436</v>
      </c>
      <c r="H3372">
        <v>0.02</v>
      </c>
      <c r="I3372">
        <v>0.57999999999999996</v>
      </c>
      <c r="J3372">
        <v>1031</v>
      </c>
      <c r="K3372">
        <v>3</v>
      </c>
    </row>
    <row r="3373" spans="1:11" x14ac:dyDescent="0.25">
      <c r="A3373" s="1">
        <v>42116.460416666669</v>
      </c>
      <c r="B3373" s="3">
        <f t="shared" si="315"/>
        <v>2015</v>
      </c>
      <c r="C3373" s="3">
        <f t="shared" si="316"/>
        <v>4</v>
      </c>
      <c r="D3373" s="3">
        <f t="shared" si="317"/>
        <v>11</v>
      </c>
      <c r="E3373" s="3">
        <f t="shared" si="318"/>
        <v>22</v>
      </c>
      <c r="F3373" s="3" t="str">
        <f t="shared" si="319"/>
        <v>201541122</v>
      </c>
      <c r="G3373">
        <f t="shared" si="320"/>
        <v>11.92307692307692</v>
      </c>
      <c r="H3373">
        <v>0.02</v>
      </c>
      <c r="I3373">
        <v>0.57999999999999996</v>
      </c>
      <c r="J3373">
        <v>1031</v>
      </c>
      <c r="K3373">
        <v>3</v>
      </c>
    </row>
    <row r="3374" spans="1:11" x14ac:dyDescent="0.25">
      <c r="A3374" s="1">
        <v>42116.461111111108</v>
      </c>
      <c r="B3374" s="3">
        <f t="shared" si="315"/>
        <v>2015</v>
      </c>
      <c r="C3374" s="3">
        <f t="shared" si="316"/>
        <v>4</v>
      </c>
      <c r="D3374" s="3">
        <f t="shared" si="317"/>
        <v>11</v>
      </c>
      <c r="E3374" s="3">
        <f t="shared" si="318"/>
        <v>22</v>
      </c>
      <c r="F3374" s="3" t="str">
        <f t="shared" si="319"/>
        <v>201541122</v>
      </c>
      <c r="G3374">
        <f t="shared" si="320"/>
        <v>11.936651583710404</v>
      </c>
      <c r="H3374">
        <v>0.02</v>
      </c>
      <c r="I3374">
        <v>0.57999999999999996</v>
      </c>
      <c r="J3374">
        <v>1031</v>
      </c>
      <c r="K3374">
        <v>3</v>
      </c>
    </row>
    <row r="3375" spans="1:11" x14ac:dyDescent="0.25">
      <c r="A3375" s="1">
        <v>42116.461805555555</v>
      </c>
      <c r="B3375" s="3">
        <f t="shared" si="315"/>
        <v>2015</v>
      </c>
      <c r="C3375" s="3">
        <f t="shared" si="316"/>
        <v>4</v>
      </c>
      <c r="D3375" s="3">
        <f t="shared" si="317"/>
        <v>11</v>
      </c>
      <c r="E3375" s="3">
        <f t="shared" si="318"/>
        <v>22</v>
      </c>
      <c r="F3375" s="3" t="str">
        <f t="shared" si="319"/>
        <v>201541122</v>
      </c>
      <c r="G3375">
        <f t="shared" si="320"/>
        <v>11.950226244343888</v>
      </c>
      <c r="H3375">
        <v>0.02</v>
      </c>
      <c r="I3375">
        <v>0.57999999999999996</v>
      </c>
      <c r="J3375">
        <v>1031</v>
      </c>
      <c r="K3375">
        <v>3</v>
      </c>
    </row>
    <row r="3376" spans="1:11" x14ac:dyDescent="0.25">
      <c r="A3376" s="1">
        <v>42116.462500000001</v>
      </c>
      <c r="B3376" s="3">
        <f t="shared" si="315"/>
        <v>2015</v>
      </c>
      <c r="C3376" s="3">
        <f t="shared" si="316"/>
        <v>4</v>
      </c>
      <c r="D3376" s="3">
        <f t="shared" si="317"/>
        <v>11</v>
      </c>
      <c r="E3376" s="3">
        <f t="shared" si="318"/>
        <v>22</v>
      </c>
      <c r="F3376" s="3" t="str">
        <f t="shared" si="319"/>
        <v>201541122</v>
      </c>
      <c r="G3376">
        <f t="shared" si="320"/>
        <v>11.963800904977372</v>
      </c>
      <c r="H3376">
        <v>0.02</v>
      </c>
      <c r="I3376">
        <v>0.57999999999999996</v>
      </c>
      <c r="J3376">
        <v>1031</v>
      </c>
      <c r="K3376">
        <v>3</v>
      </c>
    </row>
    <row r="3377" spans="1:11" x14ac:dyDescent="0.25">
      <c r="A3377" s="1">
        <v>42116.463194444441</v>
      </c>
      <c r="B3377" s="3">
        <f t="shared" si="315"/>
        <v>2015</v>
      </c>
      <c r="C3377" s="3">
        <f t="shared" si="316"/>
        <v>4</v>
      </c>
      <c r="D3377" s="3">
        <f t="shared" si="317"/>
        <v>11</v>
      </c>
      <c r="E3377" s="3">
        <f t="shared" si="318"/>
        <v>22</v>
      </c>
      <c r="F3377" s="3" t="str">
        <f t="shared" si="319"/>
        <v>201541122</v>
      </c>
      <c r="G3377">
        <f t="shared" si="320"/>
        <v>11.977375565610856</v>
      </c>
      <c r="H3377">
        <v>0.02</v>
      </c>
      <c r="I3377">
        <v>0.57999999999999996</v>
      </c>
      <c r="J3377">
        <v>1031</v>
      </c>
      <c r="K3377">
        <v>3</v>
      </c>
    </row>
    <row r="3378" spans="1:11" x14ac:dyDescent="0.25">
      <c r="A3378" s="1">
        <v>42116.463888888888</v>
      </c>
      <c r="B3378" s="3">
        <f t="shared" si="315"/>
        <v>2015</v>
      </c>
      <c r="C3378" s="3">
        <f t="shared" si="316"/>
        <v>4</v>
      </c>
      <c r="D3378" s="3">
        <f t="shared" si="317"/>
        <v>11</v>
      </c>
      <c r="E3378" s="3">
        <f t="shared" si="318"/>
        <v>22</v>
      </c>
      <c r="F3378" s="3" t="str">
        <f t="shared" si="319"/>
        <v>201541122</v>
      </c>
      <c r="G3378">
        <f t="shared" si="320"/>
        <v>11.99095022624434</v>
      </c>
      <c r="H3378">
        <v>0.02</v>
      </c>
      <c r="I3378">
        <v>0.57999999999999996</v>
      </c>
      <c r="J3378">
        <v>1031</v>
      </c>
      <c r="K3378">
        <v>3</v>
      </c>
    </row>
    <row r="3379" spans="1:11" x14ac:dyDescent="0.25">
      <c r="A3379" s="1">
        <v>42116.464583333334</v>
      </c>
      <c r="B3379" s="3">
        <f t="shared" si="315"/>
        <v>2015</v>
      </c>
      <c r="C3379" s="3">
        <f t="shared" si="316"/>
        <v>4</v>
      </c>
      <c r="D3379" s="3">
        <f t="shared" si="317"/>
        <v>11</v>
      </c>
      <c r="E3379" s="3">
        <f t="shared" si="318"/>
        <v>22</v>
      </c>
      <c r="F3379" s="3" t="str">
        <f t="shared" si="319"/>
        <v>201541122</v>
      </c>
      <c r="G3379">
        <f t="shared" si="320"/>
        <v>12.004524886877824</v>
      </c>
      <c r="H3379">
        <v>0.02</v>
      </c>
      <c r="I3379">
        <v>0.57999999999999996</v>
      </c>
      <c r="J3379">
        <v>1031</v>
      </c>
      <c r="K3379">
        <v>3</v>
      </c>
    </row>
    <row r="3380" spans="1:11" x14ac:dyDescent="0.25">
      <c r="A3380" s="1">
        <v>42116.465277777781</v>
      </c>
      <c r="B3380" s="3">
        <f t="shared" si="315"/>
        <v>2015</v>
      </c>
      <c r="C3380" s="3">
        <f t="shared" si="316"/>
        <v>4</v>
      </c>
      <c r="D3380" s="3">
        <f t="shared" si="317"/>
        <v>11</v>
      </c>
      <c r="E3380" s="3">
        <f t="shared" si="318"/>
        <v>22</v>
      </c>
      <c r="F3380" s="3" t="str">
        <f t="shared" si="319"/>
        <v>201541122</v>
      </c>
      <c r="G3380">
        <f t="shared" si="320"/>
        <v>12.018099547511309</v>
      </c>
      <c r="H3380">
        <v>0.02</v>
      </c>
      <c r="I3380">
        <v>0.57999999999999996</v>
      </c>
      <c r="J3380">
        <v>1031</v>
      </c>
      <c r="K3380">
        <v>3</v>
      </c>
    </row>
    <row r="3381" spans="1:11" x14ac:dyDescent="0.25">
      <c r="A3381" s="1">
        <v>42116.46597222222</v>
      </c>
      <c r="B3381" s="3">
        <f t="shared" si="315"/>
        <v>2015</v>
      </c>
      <c r="C3381" s="3">
        <f t="shared" si="316"/>
        <v>4</v>
      </c>
      <c r="D3381" s="3">
        <f t="shared" si="317"/>
        <v>11</v>
      </c>
      <c r="E3381" s="3">
        <f t="shared" si="318"/>
        <v>22</v>
      </c>
      <c r="F3381" s="3" t="str">
        <f t="shared" si="319"/>
        <v>201541122</v>
      </c>
      <c r="G3381">
        <f t="shared" si="320"/>
        <v>12.031674208144793</v>
      </c>
      <c r="H3381">
        <v>0.02</v>
      </c>
      <c r="I3381">
        <v>0.57999999999999996</v>
      </c>
      <c r="J3381">
        <v>1031</v>
      </c>
      <c r="K3381">
        <v>3</v>
      </c>
    </row>
    <row r="3382" spans="1:11" x14ac:dyDescent="0.25">
      <c r="A3382" s="1">
        <v>42116.466666666667</v>
      </c>
      <c r="B3382" s="3">
        <f t="shared" si="315"/>
        <v>2015</v>
      </c>
      <c r="C3382" s="3">
        <f t="shared" si="316"/>
        <v>4</v>
      </c>
      <c r="D3382" s="3">
        <f t="shared" si="317"/>
        <v>11</v>
      </c>
      <c r="E3382" s="3">
        <f t="shared" si="318"/>
        <v>22</v>
      </c>
      <c r="F3382" s="3" t="str">
        <f t="shared" si="319"/>
        <v>201541122</v>
      </c>
      <c r="G3382">
        <f t="shared" si="320"/>
        <v>12.045248868778277</v>
      </c>
      <c r="H3382">
        <v>0.02</v>
      </c>
      <c r="I3382">
        <v>0.57999999999999996</v>
      </c>
      <c r="J3382">
        <v>1031</v>
      </c>
      <c r="K3382">
        <v>3</v>
      </c>
    </row>
    <row r="3383" spans="1:11" x14ac:dyDescent="0.25">
      <c r="A3383" s="1">
        <v>42116.467361111114</v>
      </c>
      <c r="B3383" s="3">
        <f t="shared" si="315"/>
        <v>2015</v>
      </c>
      <c r="C3383" s="3">
        <f t="shared" si="316"/>
        <v>4</v>
      </c>
      <c r="D3383" s="3">
        <f t="shared" si="317"/>
        <v>11</v>
      </c>
      <c r="E3383" s="3">
        <f t="shared" si="318"/>
        <v>22</v>
      </c>
      <c r="F3383" s="3" t="str">
        <f t="shared" si="319"/>
        <v>201541122</v>
      </c>
      <c r="G3383">
        <f t="shared" si="320"/>
        <v>12.058823529411761</v>
      </c>
      <c r="H3383">
        <v>0.02</v>
      </c>
      <c r="I3383">
        <v>0.57999999999999996</v>
      </c>
      <c r="J3383">
        <v>1031</v>
      </c>
      <c r="K3383">
        <v>3</v>
      </c>
    </row>
    <row r="3384" spans="1:11" x14ac:dyDescent="0.25">
      <c r="A3384" s="1">
        <v>42116.468055555553</v>
      </c>
      <c r="B3384" s="3">
        <f t="shared" si="315"/>
        <v>2015</v>
      </c>
      <c r="C3384" s="3">
        <f t="shared" si="316"/>
        <v>4</v>
      </c>
      <c r="D3384" s="3">
        <f t="shared" si="317"/>
        <v>11</v>
      </c>
      <c r="E3384" s="3">
        <f t="shared" si="318"/>
        <v>22</v>
      </c>
      <c r="F3384" s="3" t="str">
        <f t="shared" si="319"/>
        <v>201541122</v>
      </c>
      <c r="G3384">
        <f t="shared" si="320"/>
        <v>12.072398190045245</v>
      </c>
      <c r="H3384">
        <v>0.02</v>
      </c>
      <c r="I3384">
        <v>0.57999999999999996</v>
      </c>
      <c r="J3384">
        <v>1031</v>
      </c>
      <c r="K3384">
        <v>3</v>
      </c>
    </row>
    <row r="3385" spans="1:11" x14ac:dyDescent="0.25">
      <c r="A3385" s="1">
        <v>42116.46875</v>
      </c>
      <c r="B3385" s="3">
        <f t="shared" si="315"/>
        <v>2015</v>
      </c>
      <c r="C3385" s="3">
        <f t="shared" si="316"/>
        <v>4</v>
      </c>
      <c r="D3385" s="3">
        <f t="shared" si="317"/>
        <v>11</v>
      </c>
      <c r="E3385" s="3">
        <f t="shared" si="318"/>
        <v>22</v>
      </c>
      <c r="F3385" s="3" t="str">
        <f t="shared" si="319"/>
        <v>201541122</v>
      </c>
      <c r="G3385">
        <f t="shared" si="320"/>
        <v>12.085972850678729</v>
      </c>
      <c r="H3385">
        <v>0.02</v>
      </c>
      <c r="I3385">
        <v>0.57999999999999996</v>
      </c>
      <c r="J3385">
        <v>1031</v>
      </c>
      <c r="K3385">
        <v>3</v>
      </c>
    </row>
    <row r="3386" spans="1:11" x14ac:dyDescent="0.25">
      <c r="A3386" s="1">
        <v>42116.469444444447</v>
      </c>
      <c r="B3386" s="3">
        <f t="shared" si="315"/>
        <v>2015</v>
      </c>
      <c r="C3386" s="3">
        <f t="shared" si="316"/>
        <v>4</v>
      </c>
      <c r="D3386" s="3">
        <f t="shared" si="317"/>
        <v>11</v>
      </c>
      <c r="E3386" s="3">
        <f t="shared" si="318"/>
        <v>22</v>
      </c>
      <c r="F3386" s="3" t="str">
        <f t="shared" si="319"/>
        <v>201541122</v>
      </c>
      <c r="G3386">
        <f t="shared" si="320"/>
        <v>12.099547511312213</v>
      </c>
      <c r="H3386">
        <v>0.02</v>
      </c>
      <c r="I3386">
        <v>0.57999999999999996</v>
      </c>
      <c r="J3386">
        <v>1031</v>
      </c>
      <c r="K3386">
        <v>3</v>
      </c>
    </row>
    <row r="3387" spans="1:11" x14ac:dyDescent="0.25">
      <c r="A3387" s="1">
        <v>42116.470138888886</v>
      </c>
      <c r="B3387" s="3">
        <f t="shared" si="315"/>
        <v>2015</v>
      </c>
      <c r="C3387" s="3">
        <f t="shared" si="316"/>
        <v>4</v>
      </c>
      <c r="D3387" s="3">
        <f t="shared" si="317"/>
        <v>11</v>
      </c>
      <c r="E3387" s="3">
        <f t="shared" si="318"/>
        <v>22</v>
      </c>
      <c r="F3387" s="3" t="str">
        <f t="shared" si="319"/>
        <v>201541122</v>
      </c>
      <c r="G3387">
        <f t="shared" si="320"/>
        <v>12.113122171945697</v>
      </c>
      <c r="H3387">
        <v>0.02</v>
      </c>
      <c r="I3387">
        <v>0.57999999999999996</v>
      </c>
      <c r="J3387">
        <v>1031</v>
      </c>
      <c r="K3387">
        <v>3</v>
      </c>
    </row>
    <row r="3388" spans="1:11" x14ac:dyDescent="0.25">
      <c r="A3388" s="1">
        <v>42116.470833333333</v>
      </c>
      <c r="B3388" s="3">
        <f t="shared" si="315"/>
        <v>2015</v>
      </c>
      <c r="C3388" s="3">
        <f t="shared" si="316"/>
        <v>4</v>
      </c>
      <c r="D3388" s="3">
        <f t="shared" si="317"/>
        <v>11</v>
      </c>
      <c r="E3388" s="3">
        <f t="shared" si="318"/>
        <v>22</v>
      </c>
      <c r="F3388" s="3" t="str">
        <f t="shared" si="319"/>
        <v>201541122</v>
      </c>
      <c r="G3388">
        <f t="shared" si="320"/>
        <v>12.126696832579182</v>
      </c>
      <c r="H3388">
        <v>0.02</v>
      </c>
      <c r="I3388">
        <v>0.57999999999999996</v>
      </c>
      <c r="J3388">
        <v>1031</v>
      </c>
      <c r="K3388">
        <v>3</v>
      </c>
    </row>
    <row r="3389" spans="1:11" x14ac:dyDescent="0.25">
      <c r="A3389" s="1">
        <v>42116.47152777778</v>
      </c>
      <c r="B3389" s="3">
        <f t="shared" si="315"/>
        <v>2015</v>
      </c>
      <c r="C3389" s="3">
        <f t="shared" si="316"/>
        <v>4</v>
      </c>
      <c r="D3389" s="3">
        <f t="shared" si="317"/>
        <v>11</v>
      </c>
      <c r="E3389" s="3">
        <f t="shared" si="318"/>
        <v>22</v>
      </c>
      <c r="F3389" s="3" t="str">
        <f t="shared" si="319"/>
        <v>201541122</v>
      </c>
      <c r="G3389">
        <f t="shared" si="320"/>
        <v>12.140271493212666</v>
      </c>
      <c r="H3389">
        <v>0.02</v>
      </c>
      <c r="I3389">
        <v>0.57999999999999996</v>
      </c>
      <c r="J3389">
        <v>1031</v>
      </c>
      <c r="K3389">
        <v>3</v>
      </c>
    </row>
    <row r="3390" spans="1:11" x14ac:dyDescent="0.25">
      <c r="A3390" s="1">
        <v>42116.472222222219</v>
      </c>
      <c r="B3390" s="3">
        <f t="shared" si="315"/>
        <v>2015</v>
      </c>
      <c r="C3390" s="3">
        <f t="shared" si="316"/>
        <v>4</v>
      </c>
      <c r="D3390" s="3">
        <f t="shared" si="317"/>
        <v>11</v>
      </c>
      <c r="E3390" s="3">
        <f t="shared" si="318"/>
        <v>22</v>
      </c>
      <c r="F3390" s="3" t="str">
        <f t="shared" si="319"/>
        <v>201541122</v>
      </c>
      <c r="G3390">
        <f t="shared" si="320"/>
        <v>12.15384615384615</v>
      </c>
      <c r="H3390">
        <v>0.02</v>
      </c>
      <c r="I3390">
        <v>0.57999999999999996</v>
      </c>
      <c r="J3390">
        <v>1031</v>
      </c>
      <c r="K3390">
        <v>3</v>
      </c>
    </row>
    <row r="3391" spans="1:11" x14ac:dyDescent="0.25">
      <c r="A3391" s="1">
        <v>42116.472916666666</v>
      </c>
      <c r="B3391" s="3">
        <f t="shared" si="315"/>
        <v>2015</v>
      </c>
      <c r="C3391" s="3">
        <f t="shared" si="316"/>
        <v>4</v>
      </c>
      <c r="D3391" s="3">
        <f t="shared" si="317"/>
        <v>11</v>
      </c>
      <c r="E3391" s="3">
        <f t="shared" si="318"/>
        <v>22</v>
      </c>
      <c r="F3391" s="3" t="str">
        <f t="shared" si="319"/>
        <v>201541122</v>
      </c>
      <c r="G3391">
        <f t="shared" si="320"/>
        <v>12.167420814479634</v>
      </c>
      <c r="H3391">
        <v>0.02</v>
      </c>
      <c r="I3391">
        <v>0.57999999999999996</v>
      </c>
      <c r="J3391">
        <v>1031</v>
      </c>
      <c r="K3391">
        <v>3</v>
      </c>
    </row>
    <row r="3392" spans="1:11" x14ac:dyDescent="0.25">
      <c r="A3392" s="1">
        <v>42116.473611111112</v>
      </c>
      <c r="B3392" s="3">
        <f t="shared" si="315"/>
        <v>2015</v>
      </c>
      <c r="C3392" s="3">
        <f t="shared" si="316"/>
        <v>4</v>
      </c>
      <c r="D3392" s="3">
        <f t="shared" si="317"/>
        <v>11</v>
      </c>
      <c r="E3392" s="3">
        <f t="shared" si="318"/>
        <v>22</v>
      </c>
      <c r="F3392" s="3" t="str">
        <f t="shared" si="319"/>
        <v>201541122</v>
      </c>
      <c r="G3392">
        <f t="shared" si="320"/>
        <v>12.180995475113118</v>
      </c>
      <c r="H3392">
        <v>0.02</v>
      </c>
      <c r="I3392">
        <v>0.57999999999999996</v>
      </c>
      <c r="J3392">
        <v>1031</v>
      </c>
      <c r="K3392">
        <v>3</v>
      </c>
    </row>
    <row r="3393" spans="1:11" x14ac:dyDescent="0.25">
      <c r="A3393" s="1">
        <v>42116.474305555559</v>
      </c>
      <c r="B3393" s="3">
        <f t="shared" si="315"/>
        <v>2015</v>
      </c>
      <c r="C3393" s="3">
        <f t="shared" si="316"/>
        <v>4</v>
      </c>
      <c r="D3393" s="3">
        <f t="shared" si="317"/>
        <v>11</v>
      </c>
      <c r="E3393" s="3">
        <f t="shared" si="318"/>
        <v>22</v>
      </c>
      <c r="F3393" s="3" t="str">
        <f t="shared" si="319"/>
        <v>201541122</v>
      </c>
      <c r="G3393">
        <f t="shared" si="320"/>
        <v>12.194570135746602</v>
      </c>
      <c r="H3393">
        <v>0.02</v>
      </c>
      <c r="I3393">
        <v>0.57999999999999996</v>
      </c>
      <c r="J3393">
        <v>1031</v>
      </c>
      <c r="K3393">
        <v>3</v>
      </c>
    </row>
    <row r="3394" spans="1:11" x14ac:dyDescent="0.25">
      <c r="A3394" s="1">
        <v>42116.474999999999</v>
      </c>
      <c r="B3394" s="3">
        <f t="shared" si="315"/>
        <v>2015</v>
      </c>
      <c r="C3394" s="3">
        <f t="shared" si="316"/>
        <v>4</v>
      </c>
      <c r="D3394" s="3">
        <f t="shared" si="317"/>
        <v>11</v>
      </c>
      <c r="E3394" s="3">
        <f t="shared" si="318"/>
        <v>22</v>
      </c>
      <c r="F3394" s="3" t="str">
        <f t="shared" si="319"/>
        <v>201541122</v>
      </c>
      <c r="G3394">
        <f t="shared" si="320"/>
        <v>12.208144796380086</v>
      </c>
      <c r="H3394">
        <v>0.02</v>
      </c>
      <c r="I3394">
        <v>0.57999999999999996</v>
      </c>
      <c r="J3394">
        <v>1031</v>
      </c>
      <c r="K3394">
        <v>3</v>
      </c>
    </row>
    <row r="3395" spans="1:11" x14ac:dyDescent="0.25">
      <c r="A3395" s="1">
        <v>42116.475694444445</v>
      </c>
      <c r="B3395" s="3">
        <f t="shared" ref="B3395:B3450" si="321">YEAR(A3395)</f>
        <v>2015</v>
      </c>
      <c r="C3395" s="3">
        <f t="shared" ref="C3395:C3450" si="322">MONTH(A3395)</f>
        <v>4</v>
      </c>
      <c r="D3395" s="3">
        <f t="shared" ref="D3395:D3450" si="323">HOUR(A3395)</f>
        <v>11</v>
      </c>
      <c r="E3395" s="3">
        <f t="shared" ref="E3395:E3450" si="324">DAY(A3395)</f>
        <v>22</v>
      </c>
      <c r="F3395" s="3" t="str">
        <f t="shared" ref="F3395:F3450" si="325">B3395&amp;C3395&amp;D3395&amp;E3395</f>
        <v>201541122</v>
      </c>
      <c r="G3395">
        <f t="shared" si="320"/>
        <v>12.22171945701357</v>
      </c>
      <c r="H3395">
        <v>0.02</v>
      </c>
      <c r="I3395">
        <v>0.57999999999999996</v>
      </c>
      <c r="J3395">
        <v>1031</v>
      </c>
      <c r="K3395">
        <v>3</v>
      </c>
    </row>
    <row r="3396" spans="1:11" x14ac:dyDescent="0.25">
      <c r="A3396" s="1">
        <v>42116.476388888892</v>
      </c>
      <c r="B3396" s="3">
        <f t="shared" si="321"/>
        <v>2015</v>
      </c>
      <c r="C3396" s="3">
        <f t="shared" si="322"/>
        <v>4</v>
      </c>
      <c r="D3396" s="3">
        <f t="shared" si="323"/>
        <v>11</v>
      </c>
      <c r="E3396" s="3">
        <f t="shared" si="324"/>
        <v>22</v>
      </c>
      <c r="F3396" s="3" t="str">
        <f t="shared" si="325"/>
        <v>201541122</v>
      </c>
      <c r="G3396">
        <f t="shared" si="320"/>
        <v>12.235294117647054</v>
      </c>
      <c r="H3396">
        <v>0.02</v>
      </c>
      <c r="I3396">
        <v>0.57999999999999996</v>
      </c>
      <c r="J3396">
        <v>1031</v>
      </c>
      <c r="K3396">
        <v>3</v>
      </c>
    </row>
    <row r="3397" spans="1:11" x14ac:dyDescent="0.25">
      <c r="A3397" s="1">
        <v>42116.477083333331</v>
      </c>
      <c r="B3397" s="3">
        <f t="shared" si="321"/>
        <v>2015</v>
      </c>
      <c r="C3397" s="3">
        <f t="shared" si="322"/>
        <v>4</v>
      </c>
      <c r="D3397" s="3">
        <f t="shared" si="323"/>
        <v>11</v>
      </c>
      <c r="E3397" s="3">
        <f t="shared" si="324"/>
        <v>22</v>
      </c>
      <c r="F3397" s="3" t="str">
        <f t="shared" si="325"/>
        <v>201541122</v>
      </c>
      <c r="G3397">
        <f t="shared" si="320"/>
        <v>12.248868778280539</v>
      </c>
      <c r="H3397">
        <v>0.02</v>
      </c>
      <c r="I3397">
        <v>0.57999999999999996</v>
      </c>
      <c r="J3397">
        <v>1031</v>
      </c>
      <c r="K3397">
        <v>3</v>
      </c>
    </row>
    <row r="3398" spans="1:11" x14ac:dyDescent="0.25">
      <c r="A3398" s="1">
        <v>42116.477777777778</v>
      </c>
      <c r="B3398" s="3">
        <f t="shared" si="321"/>
        <v>2015</v>
      </c>
      <c r="C3398" s="3">
        <f t="shared" si="322"/>
        <v>4</v>
      </c>
      <c r="D3398" s="3">
        <f t="shared" si="323"/>
        <v>11</v>
      </c>
      <c r="E3398" s="3">
        <f t="shared" si="324"/>
        <v>22</v>
      </c>
      <c r="F3398" s="3" t="str">
        <f t="shared" si="325"/>
        <v>201541122</v>
      </c>
      <c r="G3398">
        <f t="shared" si="320"/>
        <v>12.262443438914023</v>
      </c>
      <c r="H3398">
        <v>0.02</v>
      </c>
      <c r="I3398">
        <v>0.57999999999999996</v>
      </c>
      <c r="J3398">
        <v>1031</v>
      </c>
      <c r="K3398">
        <v>3</v>
      </c>
    </row>
    <row r="3399" spans="1:11" x14ac:dyDescent="0.25">
      <c r="A3399" s="1">
        <v>42116.478472222225</v>
      </c>
      <c r="B3399" s="3">
        <f t="shared" si="321"/>
        <v>2015</v>
      </c>
      <c r="C3399" s="3">
        <f t="shared" si="322"/>
        <v>4</v>
      </c>
      <c r="D3399" s="3">
        <f t="shared" si="323"/>
        <v>11</v>
      </c>
      <c r="E3399" s="3">
        <f t="shared" si="324"/>
        <v>22</v>
      </c>
      <c r="F3399" s="3" t="str">
        <f t="shared" si="325"/>
        <v>201541122</v>
      </c>
      <c r="G3399">
        <f t="shared" si="320"/>
        <v>12.276018099547507</v>
      </c>
      <c r="H3399">
        <v>0.02</v>
      </c>
      <c r="I3399">
        <v>0.57999999999999996</v>
      </c>
      <c r="J3399">
        <v>1031</v>
      </c>
      <c r="K3399">
        <v>3</v>
      </c>
    </row>
    <row r="3400" spans="1:11" x14ac:dyDescent="0.25">
      <c r="A3400" s="1">
        <v>42116.479166666664</v>
      </c>
      <c r="B3400" s="3">
        <f t="shared" si="321"/>
        <v>2015</v>
      </c>
      <c r="C3400" s="3">
        <f t="shared" si="322"/>
        <v>4</v>
      </c>
      <c r="D3400" s="3">
        <f t="shared" si="323"/>
        <v>11</v>
      </c>
      <c r="E3400" s="3">
        <f t="shared" si="324"/>
        <v>22</v>
      </c>
      <c r="F3400" s="3" t="str">
        <f t="shared" si="325"/>
        <v>201541122</v>
      </c>
      <c r="G3400">
        <f t="shared" si="320"/>
        <v>12.289592760180991</v>
      </c>
      <c r="H3400">
        <v>0.02</v>
      </c>
      <c r="I3400">
        <v>0.57999999999999996</v>
      </c>
      <c r="J3400">
        <v>1031</v>
      </c>
      <c r="K3400">
        <v>3</v>
      </c>
    </row>
    <row r="3401" spans="1:11" x14ac:dyDescent="0.25">
      <c r="A3401" s="1">
        <v>42116.479861111111</v>
      </c>
      <c r="B3401" s="3">
        <f t="shared" si="321"/>
        <v>2015</v>
      </c>
      <c r="C3401" s="3">
        <f t="shared" si="322"/>
        <v>4</v>
      </c>
      <c r="D3401" s="3">
        <f t="shared" si="323"/>
        <v>11</v>
      </c>
      <c r="E3401" s="3">
        <f t="shared" si="324"/>
        <v>22</v>
      </c>
      <c r="F3401" s="3" t="str">
        <f t="shared" si="325"/>
        <v>201541122</v>
      </c>
      <c r="G3401">
        <f t="shared" si="320"/>
        <v>12.303167420814475</v>
      </c>
      <c r="H3401">
        <v>0.02</v>
      </c>
      <c r="I3401">
        <v>0.57999999999999996</v>
      </c>
      <c r="J3401">
        <v>1031</v>
      </c>
      <c r="K3401">
        <v>3</v>
      </c>
    </row>
    <row r="3402" spans="1:11" x14ac:dyDescent="0.25">
      <c r="A3402" s="1">
        <v>42116.480555555558</v>
      </c>
      <c r="B3402" s="3">
        <f t="shared" si="321"/>
        <v>2015</v>
      </c>
      <c r="C3402" s="3">
        <f t="shared" si="322"/>
        <v>4</v>
      </c>
      <c r="D3402" s="3">
        <f t="shared" si="323"/>
        <v>11</v>
      </c>
      <c r="E3402" s="3">
        <f t="shared" si="324"/>
        <v>22</v>
      </c>
      <c r="F3402" s="3" t="str">
        <f t="shared" si="325"/>
        <v>201541122</v>
      </c>
      <c r="G3402">
        <f t="shared" si="320"/>
        <v>12.316742081447959</v>
      </c>
      <c r="H3402">
        <v>0.02</v>
      </c>
      <c r="I3402">
        <v>0.57999999999999996</v>
      </c>
      <c r="J3402">
        <v>1031</v>
      </c>
      <c r="K3402">
        <v>3</v>
      </c>
    </row>
    <row r="3403" spans="1:11" x14ac:dyDescent="0.25">
      <c r="A3403" s="1">
        <v>42116.481249999997</v>
      </c>
      <c r="B3403" s="3">
        <f t="shared" si="321"/>
        <v>2015</v>
      </c>
      <c r="C3403" s="3">
        <f t="shared" si="322"/>
        <v>4</v>
      </c>
      <c r="D3403" s="3">
        <f t="shared" si="323"/>
        <v>11</v>
      </c>
      <c r="E3403" s="3">
        <f t="shared" si="324"/>
        <v>22</v>
      </c>
      <c r="F3403" s="3" t="str">
        <f t="shared" si="325"/>
        <v>201541122</v>
      </c>
      <c r="G3403">
        <f t="shared" si="320"/>
        <v>12.330316742081443</v>
      </c>
      <c r="H3403">
        <v>0.02</v>
      </c>
      <c r="I3403">
        <v>0.57999999999999996</v>
      </c>
      <c r="J3403">
        <v>1031</v>
      </c>
      <c r="K3403">
        <v>3</v>
      </c>
    </row>
    <row r="3404" spans="1:11" x14ac:dyDescent="0.25">
      <c r="A3404" s="1">
        <v>42116.481944444444</v>
      </c>
      <c r="B3404" s="3">
        <f t="shared" si="321"/>
        <v>2015</v>
      </c>
      <c r="C3404" s="3">
        <f t="shared" si="322"/>
        <v>4</v>
      </c>
      <c r="D3404" s="3">
        <f t="shared" si="323"/>
        <v>11</v>
      </c>
      <c r="E3404" s="3">
        <f t="shared" si="324"/>
        <v>22</v>
      </c>
      <c r="F3404" s="3" t="str">
        <f t="shared" si="325"/>
        <v>201541122</v>
      </c>
      <c r="G3404">
        <f t="shared" si="320"/>
        <v>12.343891402714927</v>
      </c>
      <c r="H3404">
        <v>0.02</v>
      </c>
      <c r="I3404">
        <v>0.57999999999999996</v>
      </c>
      <c r="J3404">
        <v>1031</v>
      </c>
      <c r="K3404">
        <v>3</v>
      </c>
    </row>
    <row r="3405" spans="1:11" x14ac:dyDescent="0.25">
      <c r="A3405" s="1">
        <v>42116.482638888891</v>
      </c>
      <c r="B3405" s="3">
        <f t="shared" si="321"/>
        <v>2015</v>
      </c>
      <c r="C3405" s="3">
        <f t="shared" si="322"/>
        <v>4</v>
      </c>
      <c r="D3405" s="3">
        <f t="shared" si="323"/>
        <v>11</v>
      </c>
      <c r="E3405" s="3">
        <f t="shared" si="324"/>
        <v>22</v>
      </c>
      <c r="F3405" s="3" t="str">
        <f t="shared" si="325"/>
        <v>201541122</v>
      </c>
      <c r="G3405">
        <f t="shared" si="320"/>
        <v>12.357466063348411</v>
      </c>
      <c r="H3405">
        <v>0.02</v>
      </c>
      <c r="I3405">
        <v>0.57999999999999996</v>
      </c>
      <c r="J3405">
        <v>1031</v>
      </c>
      <c r="K3405">
        <v>3</v>
      </c>
    </row>
    <row r="3406" spans="1:11" x14ac:dyDescent="0.25">
      <c r="A3406" s="1">
        <v>42116.48333333333</v>
      </c>
      <c r="B3406" s="3">
        <f t="shared" si="321"/>
        <v>2015</v>
      </c>
      <c r="C3406" s="3">
        <f t="shared" si="322"/>
        <v>4</v>
      </c>
      <c r="D3406" s="3">
        <f t="shared" si="323"/>
        <v>11</v>
      </c>
      <c r="E3406" s="3">
        <f t="shared" si="324"/>
        <v>22</v>
      </c>
      <c r="F3406" s="3" t="str">
        <f t="shared" si="325"/>
        <v>201541122</v>
      </c>
      <c r="G3406">
        <f t="shared" si="320"/>
        <v>12.371040723981896</v>
      </c>
      <c r="H3406">
        <v>0.02</v>
      </c>
      <c r="I3406">
        <v>0.57999999999999996</v>
      </c>
      <c r="J3406">
        <v>1031</v>
      </c>
      <c r="K3406">
        <v>3</v>
      </c>
    </row>
    <row r="3407" spans="1:11" x14ac:dyDescent="0.25">
      <c r="A3407" s="1">
        <v>42116.484027777777</v>
      </c>
      <c r="B3407" s="3">
        <f t="shared" si="321"/>
        <v>2015</v>
      </c>
      <c r="C3407" s="3">
        <f t="shared" si="322"/>
        <v>4</v>
      </c>
      <c r="D3407" s="3">
        <f t="shared" si="323"/>
        <v>11</v>
      </c>
      <c r="E3407" s="3">
        <f t="shared" si="324"/>
        <v>22</v>
      </c>
      <c r="F3407" s="3" t="str">
        <f t="shared" si="325"/>
        <v>201541122</v>
      </c>
      <c r="G3407">
        <f t="shared" si="320"/>
        <v>12.38461538461538</v>
      </c>
      <c r="H3407">
        <v>0.02</v>
      </c>
      <c r="I3407">
        <v>0.57999999999999996</v>
      </c>
      <c r="J3407">
        <v>1031</v>
      </c>
      <c r="K3407">
        <v>3</v>
      </c>
    </row>
    <row r="3408" spans="1:11" x14ac:dyDescent="0.25">
      <c r="A3408" s="1">
        <v>42116.484722222223</v>
      </c>
      <c r="B3408" s="3">
        <f t="shared" si="321"/>
        <v>2015</v>
      </c>
      <c r="C3408" s="3">
        <f t="shared" si="322"/>
        <v>4</v>
      </c>
      <c r="D3408" s="3">
        <f t="shared" si="323"/>
        <v>11</v>
      </c>
      <c r="E3408" s="3">
        <f t="shared" si="324"/>
        <v>22</v>
      </c>
      <c r="F3408" s="3" t="str">
        <f t="shared" si="325"/>
        <v>201541122</v>
      </c>
      <c r="G3408">
        <f t="shared" si="320"/>
        <v>12.398190045248864</v>
      </c>
      <c r="H3408">
        <v>0.02</v>
      </c>
      <c r="I3408">
        <v>0.57999999999999996</v>
      </c>
      <c r="J3408">
        <v>1031</v>
      </c>
      <c r="K3408">
        <v>3</v>
      </c>
    </row>
    <row r="3409" spans="1:11" x14ac:dyDescent="0.25">
      <c r="A3409" s="1">
        <v>42116.48541666667</v>
      </c>
      <c r="B3409" s="3">
        <f t="shared" si="321"/>
        <v>2015</v>
      </c>
      <c r="C3409" s="3">
        <f t="shared" si="322"/>
        <v>4</v>
      </c>
      <c r="D3409" s="3">
        <f t="shared" si="323"/>
        <v>11</v>
      </c>
      <c r="E3409" s="3">
        <f t="shared" si="324"/>
        <v>22</v>
      </c>
      <c r="F3409" s="3" t="str">
        <f t="shared" si="325"/>
        <v>201541122</v>
      </c>
      <c r="G3409">
        <f t="shared" si="320"/>
        <v>12.411764705882348</v>
      </c>
      <c r="H3409">
        <v>0.02</v>
      </c>
      <c r="I3409">
        <v>0.57999999999999996</v>
      </c>
      <c r="J3409">
        <v>1031</v>
      </c>
      <c r="K3409">
        <v>3</v>
      </c>
    </row>
    <row r="3410" spans="1:11" x14ac:dyDescent="0.25">
      <c r="A3410" s="1">
        <v>42116.486111111109</v>
      </c>
      <c r="B3410" s="3">
        <f t="shared" si="321"/>
        <v>2015</v>
      </c>
      <c r="C3410" s="3">
        <f t="shared" si="322"/>
        <v>4</v>
      </c>
      <c r="D3410" s="3">
        <f t="shared" si="323"/>
        <v>11</v>
      </c>
      <c r="E3410" s="3">
        <f t="shared" si="324"/>
        <v>22</v>
      </c>
      <c r="F3410" s="3" t="str">
        <f t="shared" si="325"/>
        <v>201541122</v>
      </c>
      <c r="G3410">
        <f t="shared" si="320"/>
        <v>12.425339366515832</v>
      </c>
      <c r="H3410">
        <v>0.02</v>
      </c>
      <c r="I3410">
        <v>0.57999999999999996</v>
      </c>
      <c r="J3410">
        <v>1031</v>
      </c>
      <c r="K3410">
        <v>3</v>
      </c>
    </row>
    <row r="3411" spans="1:11" x14ac:dyDescent="0.25">
      <c r="A3411" s="1">
        <v>42116.486805555556</v>
      </c>
      <c r="B3411" s="3">
        <f t="shared" si="321"/>
        <v>2015</v>
      </c>
      <c r="C3411" s="3">
        <f t="shared" si="322"/>
        <v>4</v>
      </c>
      <c r="D3411" s="3">
        <f t="shared" si="323"/>
        <v>11</v>
      </c>
      <c r="E3411" s="3">
        <f t="shared" si="324"/>
        <v>22</v>
      </c>
      <c r="F3411" s="3" t="str">
        <f t="shared" si="325"/>
        <v>201541122</v>
      </c>
      <c r="G3411">
        <f t="shared" si="320"/>
        <v>12.438914027149316</v>
      </c>
      <c r="H3411">
        <v>0.02</v>
      </c>
      <c r="I3411">
        <v>0.57999999999999996</v>
      </c>
      <c r="J3411">
        <v>1031</v>
      </c>
      <c r="K3411">
        <v>3</v>
      </c>
    </row>
    <row r="3412" spans="1:11" x14ac:dyDescent="0.25">
      <c r="A3412" s="1">
        <v>42116.487500000003</v>
      </c>
      <c r="B3412" s="3">
        <f t="shared" si="321"/>
        <v>2015</v>
      </c>
      <c r="C3412" s="3">
        <f t="shared" si="322"/>
        <v>4</v>
      </c>
      <c r="D3412" s="3">
        <f t="shared" si="323"/>
        <v>11</v>
      </c>
      <c r="E3412" s="3">
        <f t="shared" si="324"/>
        <v>22</v>
      </c>
      <c r="F3412" s="3" t="str">
        <f t="shared" si="325"/>
        <v>201541122</v>
      </c>
      <c r="G3412">
        <f t="shared" si="320"/>
        <v>12.4524886877828</v>
      </c>
      <c r="H3412">
        <v>0.02</v>
      </c>
      <c r="I3412">
        <v>0.57999999999999996</v>
      </c>
      <c r="J3412">
        <v>1031</v>
      </c>
      <c r="K3412">
        <v>3</v>
      </c>
    </row>
    <row r="3413" spans="1:11" x14ac:dyDescent="0.25">
      <c r="A3413" s="1">
        <v>42116.488194444442</v>
      </c>
      <c r="B3413" s="3">
        <f t="shared" si="321"/>
        <v>2015</v>
      </c>
      <c r="C3413" s="3">
        <f t="shared" si="322"/>
        <v>4</v>
      </c>
      <c r="D3413" s="3">
        <f t="shared" si="323"/>
        <v>11</v>
      </c>
      <c r="E3413" s="3">
        <f t="shared" si="324"/>
        <v>22</v>
      </c>
      <c r="F3413" s="3" t="str">
        <f t="shared" si="325"/>
        <v>201541122</v>
      </c>
      <c r="G3413">
        <f t="shared" si="320"/>
        <v>12.466063348416284</v>
      </c>
      <c r="H3413">
        <v>0.02</v>
      </c>
      <c r="I3413">
        <v>0.57999999999999996</v>
      </c>
      <c r="J3413">
        <v>1031</v>
      </c>
      <c r="K3413">
        <v>3</v>
      </c>
    </row>
    <row r="3414" spans="1:11" x14ac:dyDescent="0.25">
      <c r="A3414" s="1">
        <v>42116.488888888889</v>
      </c>
      <c r="B3414" s="3">
        <f t="shared" si="321"/>
        <v>2015</v>
      </c>
      <c r="C3414" s="3">
        <f t="shared" si="322"/>
        <v>4</v>
      </c>
      <c r="D3414" s="3">
        <f t="shared" si="323"/>
        <v>11</v>
      </c>
      <c r="E3414" s="3">
        <f t="shared" si="324"/>
        <v>22</v>
      </c>
      <c r="F3414" s="3" t="str">
        <f t="shared" si="325"/>
        <v>201541122</v>
      </c>
      <c r="G3414">
        <f t="shared" si="320"/>
        <v>12.479638009049768</v>
      </c>
      <c r="H3414">
        <v>0.02</v>
      </c>
      <c r="I3414">
        <v>0.57999999999999996</v>
      </c>
      <c r="J3414">
        <v>1031</v>
      </c>
      <c r="K3414">
        <v>3</v>
      </c>
    </row>
    <row r="3415" spans="1:11" x14ac:dyDescent="0.25">
      <c r="A3415" s="1">
        <v>42116.489583333336</v>
      </c>
      <c r="B3415" s="3">
        <f t="shared" si="321"/>
        <v>2015</v>
      </c>
      <c r="C3415" s="3">
        <f t="shared" si="322"/>
        <v>4</v>
      </c>
      <c r="D3415" s="3">
        <f t="shared" si="323"/>
        <v>11</v>
      </c>
      <c r="E3415" s="3">
        <f t="shared" si="324"/>
        <v>22</v>
      </c>
      <c r="F3415" s="3" t="str">
        <f t="shared" si="325"/>
        <v>201541122</v>
      </c>
      <c r="G3415">
        <f t="shared" si="320"/>
        <v>12.493212669683253</v>
      </c>
      <c r="H3415">
        <v>0.02</v>
      </c>
      <c r="I3415">
        <v>0.57999999999999996</v>
      </c>
      <c r="J3415">
        <v>1031</v>
      </c>
      <c r="K3415">
        <v>3</v>
      </c>
    </row>
    <row r="3416" spans="1:11" x14ac:dyDescent="0.25">
      <c r="A3416" s="1">
        <v>42116.490277777775</v>
      </c>
      <c r="B3416" s="3">
        <f t="shared" si="321"/>
        <v>2015</v>
      </c>
      <c r="C3416" s="3">
        <f t="shared" si="322"/>
        <v>4</v>
      </c>
      <c r="D3416" s="3">
        <f t="shared" si="323"/>
        <v>11</v>
      </c>
      <c r="E3416" s="3">
        <f t="shared" si="324"/>
        <v>22</v>
      </c>
      <c r="F3416" s="3" t="str">
        <f t="shared" si="325"/>
        <v>201541122</v>
      </c>
      <c r="G3416">
        <f t="shared" si="320"/>
        <v>12.506787330316737</v>
      </c>
      <c r="H3416">
        <v>0.02</v>
      </c>
      <c r="I3416">
        <v>0.57999999999999996</v>
      </c>
      <c r="J3416">
        <v>1031</v>
      </c>
      <c r="K3416">
        <v>3</v>
      </c>
    </row>
    <row r="3417" spans="1:11" x14ac:dyDescent="0.25">
      <c r="A3417" s="1">
        <v>42116.490972222222</v>
      </c>
      <c r="B3417" s="3">
        <f t="shared" si="321"/>
        <v>2015</v>
      </c>
      <c r="C3417" s="3">
        <f t="shared" si="322"/>
        <v>4</v>
      </c>
      <c r="D3417" s="3">
        <f t="shared" si="323"/>
        <v>11</v>
      </c>
      <c r="E3417" s="3">
        <f t="shared" si="324"/>
        <v>22</v>
      </c>
      <c r="F3417" s="3" t="str">
        <f t="shared" si="325"/>
        <v>201541122</v>
      </c>
      <c r="G3417">
        <f t="shared" si="320"/>
        <v>12.520361990950221</v>
      </c>
      <c r="H3417">
        <v>0.02</v>
      </c>
      <c r="I3417">
        <v>0.57999999999999996</v>
      </c>
      <c r="J3417">
        <v>1031</v>
      </c>
      <c r="K3417">
        <v>3</v>
      </c>
    </row>
    <row r="3418" spans="1:11" x14ac:dyDescent="0.25">
      <c r="A3418" s="1">
        <v>42116.491666666669</v>
      </c>
      <c r="B3418" s="3">
        <f t="shared" si="321"/>
        <v>2015</v>
      </c>
      <c r="C3418" s="3">
        <f t="shared" si="322"/>
        <v>4</v>
      </c>
      <c r="D3418" s="3">
        <f t="shared" si="323"/>
        <v>11</v>
      </c>
      <c r="E3418" s="3">
        <f t="shared" si="324"/>
        <v>22</v>
      </c>
      <c r="F3418" s="3" t="str">
        <f t="shared" si="325"/>
        <v>201541122</v>
      </c>
      <c r="G3418">
        <f t="shared" si="320"/>
        <v>12.533936651583705</v>
      </c>
      <c r="H3418">
        <v>0.02</v>
      </c>
      <c r="I3418">
        <v>0.57999999999999996</v>
      </c>
      <c r="J3418">
        <v>1031</v>
      </c>
      <c r="K3418">
        <v>3</v>
      </c>
    </row>
    <row r="3419" spans="1:11" x14ac:dyDescent="0.25">
      <c r="A3419" s="1">
        <v>42116.492361111108</v>
      </c>
      <c r="B3419" s="3">
        <f t="shared" si="321"/>
        <v>2015</v>
      </c>
      <c r="C3419" s="3">
        <f t="shared" si="322"/>
        <v>4</v>
      </c>
      <c r="D3419" s="3">
        <f t="shared" si="323"/>
        <v>11</v>
      </c>
      <c r="E3419" s="3">
        <f t="shared" si="324"/>
        <v>22</v>
      </c>
      <c r="F3419" s="3" t="str">
        <f t="shared" si="325"/>
        <v>201541122</v>
      </c>
      <c r="G3419">
        <f t="shared" si="320"/>
        <v>12.547511312217189</v>
      </c>
      <c r="H3419">
        <v>0.02</v>
      </c>
      <c r="I3419">
        <v>0.57999999999999996</v>
      </c>
      <c r="J3419">
        <v>1031</v>
      </c>
      <c r="K3419">
        <v>3</v>
      </c>
    </row>
    <row r="3420" spans="1:11" x14ac:dyDescent="0.25">
      <c r="A3420" s="1">
        <v>42116.493055555555</v>
      </c>
      <c r="B3420" s="3">
        <f t="shared" si="321"/>
        <v>2015</v>
      </c>
      <c r="C3420" s="3">
        <f t="shared" si="322"/>
        <v>4</v>
      </c>
      <c r="D3420" s="3">
        <f t="shared" si="323"/>
        <v>11</v>
      </c>
      <c r="E3420" s="3">
        <f t="shared" si="324"/>
        <v>22</v>
      </c>
      <c r="F3420" s="3" t="str">
        <f t="shared" si="325"/>
        <v>201541122</v>
      </c>
      <c r="G3420">
        <f t="shared" si="320"/>
        <v>12.561085972850673</v>
      </c>
      <c r="H3420">
        <v>0.02</v>
      </c>
      <c r="I3420">
        <v>0.57999999999999996</v>
      </c>
      <c r="J3420">
        <v>1031</v>
      </c>
      <c r="K3420">
        <v>3</v>
      </c>
    </row>
    <row r="3421" spans="1:11" x14ac:dyDescent="0.25">
      <c r="A3421" s="1">
        <v>42116.493750000001</v>
      </c>
      <c r="B3421" s="3">
        <f t="shared" si="321"/>
        <v>2015</v>
      </c>
      <c r="C3421" s="3">
        <f t="shared" si="322"/>
        <v>4</v>
      </c>
      <c r="D3421" s="3">
        <f t="shared" si="323"/>
        <v>11</v>
      </c>
      <c r="E3421" s="3">
        <f t="shared" si="324"/>
        <v>22</v>
      </c>
      <c r="F3421" s="3" t="str">
        <f t="shared" si="325"/>
        <v>201541122</v>
      </c>
      <c r="G3421">
        <f t="shared" si="320"/>
        <v>12.574660633484157</v>
      </c>
      <c r="H3421">
        <v>0.02</v>
      </c>
      <c r="I3421">
        <v>0.57999999999999996</v>
      </c>
      <c r="J3421">
        <v>1031</v>
      </c>
      <c r="K3421">
        <v>3</v>
      </c>
    </row>
    <row r="3422" spans="1:11" x14ac:dyDescent="0.25">
      <c r="A3422" s="1">
        <v>42116.494444444441</v>
      </c>
      <c r="B3422" s="3">
        <f t="shared" si="321"/>
        <v>2015</v>
      </c>
      <c r="C3422" s="3">
        <f t="shared" si="322"/>
        <v>4</v>
      </c>
      <c r="D3422" s="3">
        <f t="shared" si="323"/>
        <v>11</v>
      </c>
      <c r="E3422" s="3">
        <f t="shared" si="324"/>
        <v>22</v>
      </c>
      <c r="F3422" s="3" t="str">
        <f t="shared" si="325"/>
        <v>201541122</v>
      </c>
      <c r="G3422">
        <f t="shared" si="320"/>
        <v>12.588235294117641</v>
      </c>
      <c r="H3422">
        <v>0.02</v>
      </c>
      <c r="I3422">
        <v>0.57999999999999996</v>
      </c>
      <c r="J3422">
        <v>1031</v>
      </c>
      <c r="K3422">
        <v>3</v>
      </c>
    </row>
    <row r="3423" spans="1:11" x14ac:dyDescent="0.25">
      <c r="A3423" s="1">
        <v>42116.495138888888</v>
      </c>
      <c r="B3423" s="3">
        <f t="shared" si="321"/>
        <v>2015</v>
      </c>
      <c r="C3423" s="3">
        <f t="shared" si="322"/>
        <v>4</v>
      </c>
      <c r="D3423" s="3">
        <f t="shared" si="323"/>
        <v>11</v>
      </c>
      <c r="E3423" s="3">
        <f t="shared" si="324"/>
        <v>22</v>
      </c>
      <c r="F3423" s="3" t="str">
        <f t="shared" si="325"/>
        <v>201541122</v>
      </c>
      <c r="G3423">
        <f t="shared" si="320"/>
        <v>12.601809954751126</v>
      </c>
      <c r="H3423">
        <v>0.02</v>
      </c>
      <c r="I3423">
        <v>0.57999999999999996</v>
      </c>
      <c r="J3423">
        <v>1031</v>
      </c>
      <c r="K3423">
        <v>3</v>
      </c>
    </row>
    <row r="3424" spans="1:11" x14ac:dyDescent="0.25">
      <c r="A3424" s="1">
        <v>42116.495833333334</v>
      </c>
      <c r="B3424" s="3">
        <f t="shared" si="321"/>
        <v>2015</v>
      </c>
      <c r="C3424" s="3">
        <f t="shared" si="322"/>
        <v>4</v>
      </c>
      <c r="D3424" s="3">
        <f t="shared" si="323"/>
        <v>11</v>
      </c>
      <c r="E3424" s="3">
        <f t="shared" si="324"/>
        <v>22</v>
      </c>
      <c r="F3424" s="3" t="str">
        <f t="shared" si="325"/>
        <v>201541122</v>
      </c>
      <c r="G3424">
        <f t="shared" si="320"/>
        <v>12.61538461538461</v>
      </c>
      <c r="H3424">
        <v>0.02</v>
      </c>
      <c r="I3424">
        <v>0.57999999999999996</v>
      </c>
      <c r="J3424">
        <v>1031</v>
      </c>
      <c r="K3424">
        <v>3</v>
      </c>
    </row>
    <row r="3425" spans="1:11" x14ac:dyDescent="0.25">
      <c r="A3425" s="1">
        <v>42116.496527777781</v>
      </c>
      <c r="B3425" s="3">
        <f t="shared" si="321"/>
        <v>2015</v>
      </c>
      <c r="C3425" s="3">
        <f t="shared" si="322"/>
        <v>4</v>
      </c>
      <c r="D3425" s="3">
        <f t="shared" si="323"/>
        <v>11</v>
      </c>
      <c r="E3425" s="3">
        <f t="shared" si="324"/>
        <v>22</v>
      </c>
      <c r="F3425" s="3" t="str">
        <f t="shared" si="325"/>
        <v>201541122</v>
      </c>
      <c r="G3425">
        <f t="shared" si="320"/>
        <v>12.628959276018094</v>
      </c>
      <c r="H3425">
        <v>0.02</v>
      </c>
      <c r="I3425">
        <v>0.57999999999999996</v>
      </c>
      <c r="J3425">
        <v>1031</v>
      </c>
      <c r="K3425">
        <v>3</v>
      </c>
    </row>
    <row r="3426" spans="1:11" x14ac:dyDescent="0.25">
      <c r="A3426" s="1">
        <v>42116.49722222222</v>
      </c>
      <c r="B3426" s="3">
        <f t="shared" si="321"/>
        <v>2015</v>
      </c>
      <c r="C3426" s="3">
        <f t="shared" si="322"/>
        <v>4</v>
      </c>
      <c r="D3426" s="3">
        <f t="shared" si="323"/>
        <v>11</v>
      </c>
      <c r="E3426" s="3">
        <f t="shared" si="324"/>
        <v>22</v>
      </c>
      <c r="F3426" s="3" t="str">
        <f t="shared" si="325"/>
        <v>201541122</v>
      </c>
      <c r="G3426">
        <f t="shared" si="320"/>
        <v>12.642533936651578</v>
      </c>
      <c r="H3426">
        <v>0.02</v>
      </c>
      <c r="I3426">
        <v>0.57999999999999996</v>
      </c>
      <c r="J3426">
        <v>1031</v>
      </c>
      <c r="K3426">
        <v>3</v>
      </c>
    </row>
    <row r="3427" spans="1:11" x14ac:dyDescent="0.25">
      <c r="A3427" s="1">
        <v>42116.497916666667</v>
      </c>
      <c r="B3427" s="3">
        <f t="shared" si="321"/>
        <v>2015</v>
      </c>
      <c r="C3427" s="3">
        <f t="shared" si="322"/>
        <v>4</v>
      </c>
      <c r="D3427" s="3">
        <f t="shared" si="323"/>
        <v>11</v>
      </c>
      <c r="E3427" s="3">
        <f t="shared" si="324"/>
        <v>22</v>
      </c>
      <c r="F3427" s="3" t="str">
        <f t="shared" si="325"/>
        <v>201541122</v>
      </c>
      <c r="G3427">
        <f t="shared" si="320"/>
        <v>12.656108597285062</v>
      </c>
      <c r="H3427">
        <v>0.02</v>
      </c>
      <c r="I3427">
        <v>0.57999999999999996</v>
      </c>
      <c r="J3427">
        <v>1031</v>
      </c>
      <c r="K3427">
        <v>3</v>
      </c>
    </row>
    <row r="3428" spans="1:11" x14ac:dyDescent="0.25">
      <c r="A3428" s="1">
        <v>42116.498611111114</v>
      </c>
      <c r="B3428" s="3">
        <f t="shared" si="321"/>
        <v>2015</v>
      </c>
      <c r="C3428" s="3">
        <f t="shared" si="322"/>
        <v>4</v>
      </c>
      <c r="D3428" s="3">
        <f t="shared" si="323"/>
        <v>11</v>
      </c>
      <c r="E3428" s="3">
        <f t="shared" si="324"/>
        <v>22</v>
      </c>
      <c r="F3428" s="3" t="str">
        <f t="shared" si="325"/>
        <v>201541122</v>
      </c>
      <c r="G3428">
        <f t="shared" si="320"/>
        <v>12.669683257918546</v>
      </c>
      <c r="H3428">
        <v>0.02</v>
      </c>
      <c r="I3428">
        <v>0.57999999999999996</v>
      </c>
      <c r="J3428">
        <v>1031</v>
      </c>
      <c r="K3428">
        <v>3</v>
      </c>
    </row>
    <row r="3429" spans="1:11" x14ac:dyDescent="0.25">
      <c r="A3429" s="1">
        <v>42116.499305555553</v>
      </c>
      <c r="B3429" s="3">
        <f t="shared" si="321"/>
        <v>2015</v>
      </c>
      <c r="C3429" s="3">
        <f t="shared" si="322"/>
        <v>4</v>
      </c>
      <c r="D3429" s="3">
        <f t="shared" si="323"/>
        <v>11</v>
      </c>
      <c r="E3429" s="3">
        <f t="shared" si="324"/>
        <v>22</v>
      </c>
      <c r="F3429" s="3" t="str">
        <f t="shared" si="325"/>
        <v>201541122</v>
      </c>
      <c r="G3429">
        <f t="shared" si="320"/>
        <v>12.68325791855203</v>
      </c>
      <c r="H3429">
        <v>0.02</v>
      </c>
      <c r="I3429">
        <v>0.57999999999999996</v>
      </c>
      <c r="J3429">
        <v>1031</v>
      </c>
      <c r="K3429">
        <v>3</v>
      </c>
    </row>
    <row r="3430" spans="1:11" x14ac:dyDescent="0.25">
      <c r="A3430" s="1">
        <v>42116.5</v>
      </c>
      <c r="B3430" s="3">
        <f t="shared" si="321"/>
        <v>2015</v>
      </c>
      <c r="C3430" s="3">
        <f t="shared" si="322"/>
        <v>4</v>
      </c>
      <c r="D3430" s="3">
        <f t="shared" si="323"/>
        <v>12</v>
      </c>
      <c r="E3430" s="3">
        <f t="shared" si="324"/>
        <v>22</v>
      </c>
      <c r="F3430" s="3" t="str">
        <f t="shared" si="325"/>
        <v>201541222</v>
      </c>
      <c r="G3430">
        <f t="shared" si="320"/>
        <v>12.696832579185514</v>
      </c>
      <c r="H3430">
        <v>0.02</v>
      </c>
      <c r="I3430">
        <v>0.57999999999999996</v>
      </c>
      <c r="J3430">
        <v>1031</v>
      </c>
      <c r="K3430">
        <v>3</v>
      </c>
    </row>
    <row r="3431" spans="1:11" x14ac:dyDescent="0.25">
      <c r="A3431" s="1">
        <v>42116.500694444447</v>
      </c>
      <c r="B3431" s="3">
        <f t="shared" si="321"/>
        <v>2015</v>
      </c>
      <c r="C3431" s="3">
        <f t="shared" si="322"/>
        <v>4</v>
      </c>
      <c r="D3431" s="3">
        <f t="shared" si="323"/>
        <v>12</v>
      </c>
      <c r="E3431" s="3">
        <f t="shared" si="324"/>
        <v>22</v>
      </c>
      <c r="F3431" s="3" t="str">
        <f t="shared" si="325"/>
        <v>201541222</v>
      </c>
      <c r="G3431">
        <f t="shared" si="320"/>
        <v>12.710407239818998</v>
      </c>
      <c r="H3431">
        <v>0.02</v>
      </c>
      <c r="I3431">
        <v>0.57999999999999996</v>
      </c>
      <c r="J3431">
        <v>1031</v>
      </c>
      <c r="K3431">
        <v>3</v>
      </c>
    </row>
    <row r="3432" spans="1:11" x14ac:dyDescent="0.25">
      <c r="A3432" s="1">
        <v>42116.501388888886</v>
      </c>
      <c r="B3432" s="3">
        <f t="shared" si="321"/>
        <v>2015</v>
      </c>
      <c r="C3432" s="3">
        <f t="shared" si="322"/>
        <v>4</v>
      </c>
      <c r="D3432" s="3">
        <f t="shared" si="323"/>
        <v>12</v>
      </c>
      <c r="E3432" s="3">
        <f t="shared" si="324"/>
        <v>22</v>
      </c>
      <c r="F3432" s="3" t="str">
        <f t="shared" si="325"/>
        <v>201541222</v>
      </c>
      <c r="G3432">
        <f t="shared" si="320"/>
        <v>12.723981900452483</v>
      </c>
      <c r="H3432">
        <v>0.02</v>
      </c>
      <c r="I3432">
        <v>0.57999999999999996</v>
      </c>
      <c r="J3432">
        <v>1031</v>
      </c>
      <c r="K3432">
        <v>3</v>
      </c>
    </row>
    <row r="3433" spans="1:11" x14ac:dyDescent="0.25">
      <c r="A3433" s="1">
        <v>42116.502083333333</v>
      </c>
      <c r="B3433" s="3">
        <f t="shared" si="321"/>
        <v>2015</v>
      </c>
      <c r="C3433" s="3">
        <f t="shared" si="322"/>
        <v>4</v>
      </c>
      <c r="D3433" s="3">
        <f t="shared" si="323"/>
        <v>12</v>
      </c>
      <c r="E3433" s="3">
        <f t="shared" si="324"/>
        <v>22</v>
      </c>
      <c r="F3433" s="3" t="str">
        <f t="shared" si="325"/>
        <v>201541222</v>
      </c>
      <c r="G3433">
        <f t="shared" si="320"/>
        <v>12.737556561085967</v>
      </c>
      <c r="H3433">
        <v>0.02</v>
      </c>
      <c r="I3433">
        <v>0.57999999999999996</v>
      </c>
      <c r="J3433">
        <v>1031</v>
      </c>
      <c r="K3433">
        <v>3</v>
      </c>
    </row>
    <row r="3434" spans="1:11" x14ac:dyDescent="0.25">
      <c r="A3434" s="1">
        <v>42116.50277777778</v>
      </c>
      <c r="B3434" s="3">
        <f t="shared" si="321"/>
        <v>2015</v>
      </c>
      <c r="C3434" s="3">
        <f t="shared" si="322"/>
        <v>4</v>
      </c>
      <c r="D3434" s="3">
        <f t="shared" si="323"/>
        <v>12</v>
      </c>
      <c r="E3434" s="3">
        <f t="shared" si="324"/>
        <v>22</v>
      </c>
      <c r="F3434" s="3" t="str">
        <f t="shared" si="325"/>
        <v>201541222</v>
      </c>
      <c r="G3434">
        <f t="shared" si="320"/>
        <v>12.751131221719451</v>
      </c>
      <c r="H3434">
        <v>0.02</v>
      </c>
      <c r="I3434">
        <v>0.57999999999999996</v>
      </c>
      <c r="J3434">
        <v>1031</v>
      </c>
      <c r="K3434">
        <v>3</v>
      </c>
    </row>
    <row r="3435" spans="1:11" x14ac:dyDescent="0.25">
      <c r="A3435" s="1">
        <v>42116.503472222219</v>
      </c>
      <c r="B3435" s="3">
        <f t="shared" si="321"/>
        <v>2015</v>
      </c>
      <c r="C3435" s="3">
        <f t="shared" si="322"/>
        <v>4</v>
      </c>
      <c r="D3435" s="3">
        <f t="shared" si="323"/>
        <v>12</v>
      </c>
      <c r="E3435" s="3">
        <f t="shared" si="324"/>
        <v>22</v>
      </c>
      <c r="F3435" s="3" t="str">
        <f t="shared" si="325"/>
        <v>201541222</v>
      </c>
      <c r="G3435">
        <f t="shared" ref="G3435:G3450" si="326">G3434+3/221</f>
        <v>12.764705882352935</v>
      </c>
      <c r="H3435">
        <v>0.02</v>
      </c>
      <c r="I3435">
        <v>0.57999999999999996</v>
      </c>
      <c r="J3435">
        <v>1031</v>
      </c>
      <c r="K3435">
        <v>3</v>
      </c>
    </row>
    <row r="3436" spans="1:11" x14ac:dyDescent="0.25">
      <c r="A3436" s="1">
        <v>42116.504166666666</v>
      </c>
      <c r="B3436" s="3">
        <f t="shared" si="321"/>
        <v>2015</v>
      </c>
      <c r="C3436" s="3">
        <f t="shared" si="322"/>
        <v>4</v>
      </c>
      <c r="D3436" s="3">
        <f t="shared" si="323"/>
        <v>12</v>
      </c>
      <c r="E3436" s="3">
        <f t="shared" si="324"/>
        <v>22</v>
      </c>
      <c r="F3436" s="3" t="str">
        <f t="shared" si="325"/>
        <v>201541222</v>
      </c>
      <c r="G3436">
        <f t="shared" si="326"/>
        <v>12.778280542986419</v>
      </c>
      <c r="H3436">
        <v>0.02</v>
      </c>
      <c r="I3436">
        <v>0.57999999999999996</v>
      </c>
      <c r="J3436">
        <v>1031</v>
      </c>
      <c r="K3436">
        <v>3</v>
      </c>
    </row>
    <row r="3437" spans="1:11" x14ac:dyDescent="0.25">
      <c r="A3437" s="1">
        <v>42116.504861111112</v>
      </c>
      <c r="B3437" s="3">
        <f t="shared" si="321"/>
        <v>2015</v>
      </c>
      <c r="C3437" s="3">
        <f t="shared" si="322"/>
        <v>4</v>
      </c>
      <c r="D3437" s="3">
        <f t="shared" si="323"/>
        <v>12</v>
      </c>
      <c r="E3437" s="3">
        <f t="shared" si="324"/>
        <v>22</v>
      </c>
      <c r="F3437" s="3" t="str">
        <f t="shared" si="325"/>
        <v>201541222</v>
      </c>
      <c r="G3437">
        <f t="shared" si="326"/>
        <v>12.791855203619903</v>
      </c>
      <c r="H3437">
        <v>0.02</v>
      </c>
      <c r="I3437">
        <v>0.57999999999999996</v>
      </c>
      <c r="J3437">
        <v>1031</v>
      </c>
      <c r="K3437">
        <v>3</v>
      </c>
    </row>
    <row r="3438" spans="1:11" x14ac:dyDescent="0.25">
      <c r="A3438" s="1">
        <v>42116.505555555559</v>
      </c>
      <c r="B3438" s="3">
        <f t="shared" si="321"/>
        <v>2015</v>
      </c>
      <c r="C3438" s="3">
        <f t="shared" si="322"/>
        <v>4</v>
      </c>
      <c r="D3438" s="3">
        <f t="shared" si="323"/>
        <v>12</v>
      </c>
      <c r="E3438" s="3">
        <f t="shared" si="324"/>
        <v>22</v>
      </c>
      <c r="F3438" s="3" t="str">
        <f t="shared" si="325"/>
        <v>201541222</v>
      </c>
      <c r="G3438">
        <f t="shared" si="326"/>
        <v>12.805429864253387</v>
      </c>
      <c r="H3438">
        <v>0.02</v>
      </c>
      <c r="I3438">
        <v>0.57999999999999996</v>
      </c>
      <c r="J3438">
        <v>1031</v>
      </c>
      <c r="K3438">
        <v>3</v>
      </c>
    </row>
    <row r="3439" spans="1:11" x14ac:dyDescent="0.25">
      <c r="A3439" s="1">
        <v>42116.506249999999</v>
      </c>
      <c r="B3439" s="3">
        <f t="shared" si="321"/>
        <v>2015</v>
      </c>
      <c r="C3439" s="3">
        <f t="shared" si="322"/>
        <v>4</v>
      </c>
      <c r="D3439" s="3">
        <f t="shared" si="323"/>
        <v>12</v>
      </c>
      <c r="E3439" s="3">
        <f t="shared" si="324"/>
        <v>22</v>
      </c>
      <c r="F3439" s="3" t="str">
        <f t="shared" si="325"/>
        <v>201541222</v>
      </c>
      <c r="G3439">
        <f t="shared" si="326"/>
        <v>12.819004524886871</v>
      </c>
      <c r="H3439">
        <v>0.02</v>
      </c>
      <c r="I3439">
        <v>0.57999999999999996</v>
      </c>
      <c r="J3439">
        <v>1031</v>
      </c>
      <c r="K3439">
        <v>3</v>
      </c>
    </row>
    <row r="3440" spans="1:11" x14ac:dyDescent="0.25">
      <c r="A3440" s="1">
        <v>42116.506944444445</v>
      </c>
      <c r="B3440" s="3">
        <f t="shared" si="321"/>
        <v>2015</v>
      </c>
      <c r="C3440" s="3">
        <f t="shared" si="322"/>
        <v>4</v>
      </c>
      <c r="D3440" s="3">
        <f t="shared" si="323"/>
        <v>12</v>
      </c>
      <c r="E3440" s="3">
        <f t="shared" si="324"/>
        <v>22</v>
      </c>
      <c r="F3440" s="3" t="str">
        <f t="shared" si="325"/>
        <v>201541222</v>
      </c>
      <c r="G3440">
        <f t="shared" si="326"/>
        <v>12.832579185520355</v>
      </c>
      <c r="H3440">
        <v>0.02</v>
      </c>
      <c r="I3440">
        <v>0.57999999999999996</v>
      </c>
      <c r="J3440">
        <v>1031</v>
      </c>
      <c r="K3440">
        <v>3</v>
      </c>
    </row>
    <row r="3441" spans="1:11" x14ac:dyDescent="0.25">
      <c r="A3441" s="1">
        <v>42116.507638888892</v>
      </c>
      <c r="B3441" s="3">
        <f t="shared" si="321"/>
        <v>2015</v>
      </c>
      <c r="C3441" s="3">
        <f t="shared" si="322"/>
        <v>4</v>
      </c>
      <c r="D3441" s="3">
        <f t="shared" si="323"/>
        <v>12</v>
      </c>
      <c r="E3441" s="3">
        <f t="shared" si="324"/>
        <v>22</v>
      </c>
      <c r="F3441" s="3" t="str">
        <f t="shared" si="325"/>
        <v>201541222</v>
      </c>
      <c r="G3441">
        <f t="shared" si="326"/>
        <v>12.84615384615384</v>
      </c>
      <c r="H3441">
        <v>0.02</v>
      </c>
      <c r="I3441">
        <v>0.57999999999999996</v>
      </c>
      <c r="J3441">
        <v>1031</v>
      </c>
      <c r="K3441">
        <v>3</v>
      </c>
    </row>
    <row r="3442" spans="1:11" x14ac:dyDescent="0.25">
      <c r="A3442" s="1">
        <v>42116.508333333331</v>
      </c>
      <c r="B3442" s="3">
        <f t="shared" si="321"/>
        <v>2015</v>
      </c>
      <c r="C3442" s="3">
        <f t="shared" si="322"/>
        <v>4</v>
      </c>
      <c r="D3442" s="3">
        <f t="shared" si="323"/>
        <v>12</v>
      </c>
      <c r="E3442" s="3">
        <f t="shared" si="324"/>
        <v>22</v>
      </c>
      <c r="F3442" s="3" t="str">
        <f t="shared" si="325"/>
        <v>201541222</v>
      </c>
      <c r="G3442">
        <f t="shared" si="326"/>
        <v>12.859728506787324</v>
      </c>
      <c r="H3442">
        <v>0.02</v>
      </c>
      <c r="I3442">
        <v>0.57999999999999996</v>
      </c>
      <c r="J3442">
        <v>1031</v>
      </c>
      <c r="K3442">
        <v>3</v>
      </c>
    </row>
    <row r="3443" spans="1:11" x14ac:dyDescent="0.25">
      <c r="A3443" s="1">
        <v>42116.509027777778</v>
      </c>
      <c r="B3443" s="3">
        <f t="shared" si="321"/>
        <v>2015</v>
      </c>
      <c r="C3443" s="3">
        <f t="shared" si="322"/>
        <v>4</v>
      </c>
      <c r="D3443" s="3">
        <f t="shared" si="323"/>
        <v>12</v>
      </c>
      <c r="E3443" s="3">
        <f t="shared" si="324"/>
        <v>22</v>
      </c>
      <c r="F3443" s="3" t="str">
        <f t="shared" si="325"/>
        <v>201541222</v>
      </c>
      <c r="G3443">
        <f t="shared" si="326"/>
        <v>12.873303167420808</v>
      </c>
      <c r="H3443">
        <v>0.02</v>
      </c>
      <c r="I3443">
        <v>0.57999999999999996</v>
      </c>
      <c r="J3443">
        <v>1031</v>
      </c>
      <c r="K3443">
        <v>3</v>
      </c>
    </row>
    <row r="3444" spans="1:11" x14ac:dyDescent="0.25">
      <c r="A3444" s="1">
        <v>42116.509722222225</v>
      </c>
      <c r="B3444" s="3">
        <f t="shared" si="321"/>
        <v>2015</v>
      </c>
      <c r="C3444" s="3">
        <f t="shared" si="322"/>
        <v>4</v>
      </c>
      <c r="D3444" s="3">
        <f t="shared" si="323"/>
        <v>12</v>
      </c>
      <c r="E3444" s="3">
        <f t="shared" si="324"/>
        <v>22</v>
      </c>
      <c r="F3444" s="3" t="str">
        <f t="shared" si="325"/>
        <v>201541222</v>
      </c>
      <c r="G3444">
        <f t="shared" si="326"/>
        <v>12.886877828054292</v>
      </c>
      <c r="H3444">
        <v>0.02</v>
      </c>
      <c r="I3444">
        <v>0.57999999999999996</v>
      </c>
      <c r="J3444">
        <v>1031</v>
      </c>
      <c r="K3444">
        <v>3</v>
      </c>
    </row>
    <row r="3445" spans="1:11" x14ac:dyDescent="0.25">
      <c r="A3445" s="1">
        <v>42116.510416666664</v>
      </c>
      <c r="B3445" s="3">
        <f t="shared" si="321"/>
        <v>2015</v>
      </c>
      <c r="C3445" s="3">
        <f t="shared" si="322"/>
        <v>4</v>
      </c>
      <c r="D3445" s="3">
        <f t="shared" si="323"/>
        <v>12</v>
      </c>
      <c r="E3445" s="3">
        <f t="shared" si="324"/>
        <v>22</v>
      </c>
      <c r="F3445" s="3" t="str">
        <f t="shared" si="325"/>
        <v>201541222</v>
      </c>
      <c r="G3445">
        <f t="shared" si="326"/>
        <v>12.900452488687776</v>
      </c>
      <c r="H3445">
        <v>0.02</v>
      </c>
      <c r="I3445">
        <v>0.57999999999999996</v>
      </c>
      <c r="J3445">
        <v>1031</v>
      </c>
      <c r="K3445">
        <v>3</v>
      </c>
    </row>
    <row r="3446" spans="1:11" x14ac:dyDescent="0.25">
      <c r="A3446" s="1">
        <v>42116.511111111111</v>
      </c>
      <c r="B3446" s="3">
        <f t="shared" si="321"/>
        <v>2015</v>
      </c>
      <c r="C3446" s="3">
        <f t="shared" si="322"/>
        <v>4</v>
      </c>
      <c r="D3446" s="3">
        <f t="shared" si="323"/>
        <v>12</v>
      </c>
      <c r="E3446" s="3">
        <f t="shared" si="324"/>
        <v>22</v>
      </c>
      <c r="F3446" s="3" t="str">
        <f t="shared" si="325"/>
        <v>201541222</v>
      </c>
      <c r="G3446">
        <f t="shared" si="326"/>
        <v>12.91402714932126</v>
      </c>
      <c r="H3446">
        <v>0.02</v>
      </c>
      <c r="I3446">
        <v>0.57999999999999996</v>
      </c>
      <c r="J3446">
        <v>1031</v>
      </c>
      <c r="K3446">
        <v>3</v>
      </c>
    </row>
    <row r="3447" spans="1:11" x14ac:dyDescent="0.25">
      <c r="A3447" s="1">
        <v>42116.511805555558</v>
      </c>
      <c r="B3447" s="3">
        <f t="shared" si="321"/>
        <v>2015</v>
      </c>
      <c r="C3447" s="3">
        <f t="shared" si="322"/>
        <v>4</v>
      </c>
      <c r="D3447" s="3">
        <f t="shared" si="323"/>
        <v>12</v>
      </c>
      <c r="E3447" s="3">
        <f t="shared" si="324"/>
        <v>22</v>
      </c>
      <c r="F3447" s="3" t="str">
        <f t="shared" si="325"/>
        <v>201541222</v>
      </c>
      <c r="G3447">
        <f t="shared" si="326"/>
        <v>12.927601809954744</v>
      </c>
      <c r="H3447">
        <v>0.02</v>
      </c>
      <c r="I3447">
        <v>0.57999999999999996</v>
      </c>
      <c r="J3447">
        <v>1031</v>
      </c>
      <c r="K3447">
        <v>3</v>
      </c>
    </row>
    <row r="3448" spans="1:11" x14ac:dyDescent="0.25">
      <c r="A3448" s="1">
        <v>42116.512499999997</v>
      </c>
      <c r="B3448" s="3">
        <f t="shared" si="321"/>
        <v>2015</v>
      </c>
      <c r="C3448" s="3">
        <f t="shared" si="322"/>
        <v>4</v>
      </c>
      <c r="D3448" s="3">
        <f t="shared" si="323"/>
        <v>12</v>
      </c>
      <c r="E3448" s="3">
        <f t="shared" si="324"/>
        <v>22</v>
      </c>
      <c r="F3448" s="3" t="str">
        <f t="shared" si="325"/>
        <v>201541222</v>
      </c>
      <c r="G3448">
        <f t="shared" si="326"/>
        <v>12.941176470588228</v>
      </c>
      <c r="H3448">
        <v>0.02</v>
      </c>
      <c r="I3448">
        <v>0.57999999999999996</v>
      </c>
      <c r="J3448">
        <v>1031</v>
      </c>
      <c r="K3448">
        <v>3</v>
      </c>
    </row>
    <row r="3449" spans="1:11" x14ac:dyDescent="0.25">
      <c r="A3449" s="1">
        <v>42116.513194444444</v>
      </c>
      <c r="B3449" s="3">
        <f t="shared" si="321"/>
        <v>2015</v>
      </c>
      <c r="C3449" s="3">
        <f t="shared" si="322"/>
        <v>4</v>
      </c>
      <c r="D3449" s="3">
        <f t="shared" si="323"/>
        <v>12</v>
      </c>
      <c r="E3449" s="3">
        <f t="shared" si="324"/>
        <v>22</v>
      </c>
      <c r="F3449" s="3" t="str">
        <f t="shared" si="325"/>
        <v>201541222</v>
      </c>
      <c r="G3449">
        <f t="shared" si="326"/>
        <v>12.954751131221713</v>
      </c>
      <c r="H3449">
        <v>0.02</v>
      </c>
      <c r="I3449">
        <v>0.57999999999999996</v>
      </c>
      <c r="J3449">
        <v>1031</v>
      </c>
      <c r="K3449">
        <v>3</v>
      </c>
    </row>
    <row r="3450" spans="1:11" x14ac:dyDescent="0.25">
      <c r="A3450" s="1">
        <v>42116.513888888891</v>
      </c>
      <c r="B3450" s="3">
        <f t="shared" si="321"/>
        <v>2015</v>
      </c>
      <c r="C3450" s="3">
        <f t="shared" si="322"/>
        <v>4</v>
      </c>
      <c r="D3450" s="3">
        <f t="shared" si="323"/>
        <v>12</v>
      </c>
      <c r="E3450" s="3">
        <f t="shared" si="324"/>
        <v>22</v>
      </c>
      <c r="F3450" s="3" t="str">
        <f t="shared" si="325"/>
        <v>201541222</v>
      </c>
      <c r="G3450">
        <f t="shared" si="326"/>
        <v>12.968325791855197</v>
      </c>
      <c r="H3450">
        <v>0.02</v>
      </c>
      <c r="I3450">
        <v>0.57999999999999996</v>
      </c>
      <c r="J3450">
        <v>1031</v>
      </c>
      <c r="K345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LUexportMay2016v1</vt:lpstr>
      <vt:lpstr>List</vt:lpstr>
      <vt:lpstr>Depth</vt:lpstr>
      <vt:lpstr>longitude_latitude</vt:lpstr>
      <vt:lpstr>LINE</vt:lpstr>
      <vt:lpstr>Entry_exit</vt:lpstr>
      <vt:lpstr>age</vt:lpstr>
      <vt:lpstr>air-quality-london-time-of-day</vt:lpstr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</cp:lastModifiedBy>
  <dcterms:created xsi:type="dcterms:W3CDTF">2020-07-08T17:54:36Z</dcterms:created>
  <dcterms:modified xsi:type="dcterms:W3CDTF">2020-08-02T20:25:08Z</dcterms:modified>
</cp:coreProperties>
</file>